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427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R:\PROYECTOS\Bloques\Obras por Impuestos\5. Aduccion PTAP Tame\8. Contrato de Obra\CONTRACTUALES\TDR\ULTM\PARA PUBLICAR\"/>
    </mc:Choice>
  </mc:AlternateContent>
  <xr:revisionPtr revIDLastSave="0" documentId="13_ncr:1_{2709ABC2-9F71-4D27-AB61-E8F06D8DE00D}" xr6:coauthVersionLast="47" xr6:coauthVersionMax="47" xr10:uidLastSave="{00000000-0000-0000-0000-000000000000}"/>
  <bookViews>
    <workbookView xWindow="-110" yWindow="-110" windowWidth="19420" windowHeight="10420" tabRatio="859" activeTab="1" xr2:uid="{00000000-000D-0000-FFFF-FFFF00000000}"/>
  </bookViews>
  <sheets>
    <sheet name="Prestaciones y AIU" sheetId="4" r:id="rId1"/>
    <sheet name="Presupuesto" sheetId="19" r:id="rId2"/>
    <sheet name="U-P1" sheetId="18" r:id="rId3"/>
    <sheet name="MO-P1" sheetId="2" r:id="rId4"/>
    <sheet name="EQ-P1" sheetId="11" r:id="rId5"/>
    <sheet name="Database" sheetId="10" r:id="rId6"/>
  </sheets>
  <definedNames>
    <definedName name="_xlnm._FilterDatabase" localSheetId="1" hidden="1">Presupuesto!$A$4:$F$112</definedName>
    <definedName name="_xlnm._FilterDatabase" localSheetId="2" hidden="1">'U-P1'!$D$1:$D$26558</definedName>
    <definedName name="_Toc25353237" localSheetId="1">Presupuesto!#REF!</definedName>
    <definedName name="A">'Prestaciones y AIU'!$L$104</definedName>
    <definedName name="AE">#REF!</definedName>
    <definedName name="AIU">'Prestaciones y AIU'!$L$108</definedName>
    <definedName name="AM">#REF!</definedName>
    <definedName name="AMO">#REF!</definedName>
    <definedName name="_xlnm.Print_Area" localSheetId="3">'MO-P1'!$A$1:$R$33</definedName>
    <definedName name="_xlnm.Print_Area" localSheetId="0">'Prestaciones y AIU'!$A$1:$O$110</definedName>
    <definedName name="_xlnm.Print_Area" localSheetId="1">Presupuesto!$A$1:$F$106</definedName>
    <definedName name="_xlnm.Print_Area" localSheetId="2">'U-P1'!$A$1:$G$19268</definedName>
    <definedName name="AT">#REF!</definedName>
    <definedName name="EQUIPOS">Database!$A$26:$D$69</definedName>
    <definedName name="I">'Prestaciones y AIU'!$L$105</definedName>
    <definedName name="IE">#REF!</definedName>
    <definedName name="IM">#REF!</definedName>
    <definedName name="IMO">#REF!</definedName>
    <definedName name="IPC_1">#REF!</definedName>
    <definedName name="IPC_2">#REF!</definedName>
    <definedName name="IPC_3">#REF!</definedName>
    <definedName name="IT">#REF!</definedName>
    <definedName name="LIC">'Prestaciones y AIU'!#REF!</definedName>
    <definedName name="Lub_1">#REF!</definedName>
    <definedName name="Lub_2">#REF!</definedName>
    <definedName name="Lub_3">#REF!</definedName>
    <definedName name="MANOOBRA">Database!$A$6:$D$24</definedName>
    <definedName name="MATERIALES">Database!$A$71:$D$871</definedName>
    <definedName name="Objeto_LIC">'Prestaciones y AIU'!$A$2</definedName>
    <definedName name="Prestaciones">'Prestaciones y AIU'!$G$27</definedName>
    <definedName name="Proponente">'Prestaciones y AIU'!$C$4</definedName>
    <definedName name="_xlnm.Print_Titles" localSheetId="2">'U-P1'!#REF!</definedName>
    <definedName name="TRM">#REF!</definedName>
    <definedName name="U">'Prestaciones y AIU'!$L$106</definedName>
    <definedName name="UE">#REF!</definedName>
    <definedName name="UM">#REF!</definedName>
    <definedName name="UMO">#REF!</definedName>
    <definedName name="UT">#REF!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5365" i="18" l="1"/>
  <c r="C1761" i="18"/>
  <c r="C1762" i="18"/>
  <c r="C1763" i="18"/>
  <c r="C1764" i="18"/>
  <c r="O30" i="4"/>
  <c r="O31" i="4"/>
  <c r="O32" i="4"/>
  <c r="O33" i="4"/>
  <c r="O34" i="4"/>
  <c r="K85" i="18"/>
  <c r="A6464" i="18"/>
  <c r="G6446" i="18"/>
  <c r="G6374" i="18"/>
  <c r="G6302" i="18"/>
  <c r="G6230" i="18"/>
  <c r="C6229" i="18"/>
  <c r="G6158" i="18"/>
  <c r="E6105" i="18"/>
  <c r="C6105" i="18"/>
  <c r="A6105" i="18"/>
  <c r="G6086" i="18"/>
  <c r="E6033" i="18"/>
  <c r="C6033" i="18"/>
  <c r="A6032" i="18"/>
  <c r="A6033" i="18"/>
  <c r="G6014" i="18"/>
  <c r="C5961" i="18"/>
  <c r="E5961" i="18"/>
  <c r="A5961" i="18"/>
  <c r="G5942" i="18"/>
  <c r="E5889" i="18"/>
  <c r="C5889" i="18"/>
  <c r="A5889" i="18"/>
  <c r="A5890" i="18"/>
  <c r="G5870" i="18"/>
  <c r="G5798" i="18"/>
  <c r="G5726" i="18"/>
  <c r="E5745" i="18"/>
  <c r="C5745" i="18"/>
  <c r="A5745" i="18"/>
  <c r="G5218" i="18"/>
  <c r="G5290" i="18"/>
  <c r="G5362" i="18"/>
  <c r="G5435" i="18"/>
  <c r="G5508" i="18"/>
  <c r="G5581" i="18"/>
  <c r="G5654" i="18"/>
  <c r="E5673" i="18"/>
  <c r="C5673" i="18"/>
  <c r="A5673" i="18"/>
  <c r="E5600" i="18"/>
  <c r="C5600" i="18"/>
  <c r="A5600" i="18"/>
  <c r="E5527" i="18"/>
  <c r="C5527" i="18"/>
  <c r="A5527" i="18"/>
  <c r="G5146" i="18"/>
  <c r="G5074" i="18"/>
  <c r="G5002" i="18"/>
  <c r="G4929" i="18"/>
  <c r="G4856" i="18"/>
  <c r="G4784" i="18"/>
  <c r="G4712" i="18"/>
  <c r="G4638" i="18"/>
  <c r="A4600" i="18"/>
  <c r="G4565" i="18"/>
  <c r="E4570" i="18"/>
  <c r="F4570" i="18"/>
  <c r="E4571" i="18"/>
  <c r="F4571" i="18"/>
  <c r="E4572" i="18"/>
  <c r="F4572" i="18"/>
  <c r="E4573" i="18"/>
  <c r="F4573" i="18"/>
  <c r="E4574" i="18"/>
  <c r="F4574" i="18"/>
  <c r="E4575" i="18"/>
  <c r="F4575" i="18"/>
  <c r="E4576" i="18"/>
  <c r="F4576" i="18"/>
  <c r="E4577" i="18"/>
  <c r="F4577" i="18"/>
  <c r="E4578" i="18"/>
  <c r="F4578" i="18"/>
  <c r="E4579" i="18"/>
  <c r="F4579" i="18"/>
  <c r="E4583" i="18"/>
  <c r="F4583" i="18" s="1"/>
  <c r="E4584" i="18"/>
  <c r="F4584" i="18" s="1"/>
  <c r="E4585" i="18"/>
  <c r="F4585" i="18" s="1"/>
  <c r="E4586" i="18"/>
  <c r="F4586" i="18" s="1"/>
  <c r="E4587" i="18"/>
  <c r="F4587" i="18" s="1"/>
  <c r="E4588" i="18"/>
  <c r="F4588" i="18" s="1"/>
  <c r="E4589" i="18"/>
  <c r="F4589" i="18" s="1"/>
  <c r="E4590" i="18"/>
  <c r="F4590" i="18" s="1"/>
  <c r="E4591" i="18"/>
  <c r="F4591" i="18" s="1"/>
  <c r="E4592" i="18"/>
  <c r="F4592" i="18" s="1"/>
  <c r="E4593" i="18"/>
  <c r="F4593" i="18" s="1"/>
  <c r="E4594" i="18"/>
  <c r="F4594" i="18" s="1"/>
  <c r="E4600" i="18"/>
  <c r="F4600" i="18" s="1"/>
  <c r="E4601" i="18"/>
  <c r="F4601" i="18" s="1"/>
  <c r="E4602" i="18"/>
  <c r="F4602" i="18" s="1"/>
  <c r="E4607" i="18"/>
  <c r="F4607" i="18"/>
  <c r="E4608" i="18"/>
  <c r="F4608" i="18"/>
  <c r="E4609" i="18"/>
  <c r="F4609" i="18"/>
  <c r="E4610" i="18"/>
  <c r="F4610" i="18"/>
  <c r="E4611" i="18"/>
  <c r="F4611" i="18"/>
  <c r="E4612" i="18"/>
  <c r="F4612" i="18"/>
  <c r="F4545" i="18"/>
  <c r="E4545" i="18"/>
  <c r="F4544" i="18"/>
  <c r="E4544" i="18"/>
  <c r="F4543" i="18"/>
  <c r="E4543" i="18"/>
  <c r="F4542" i="18"/>
  <c r="E4542" i="18"/>
  <c r="F4541" i="18"/>
  <c r="E4541" i="18"/>
  <c r="F4540" i="18"/>
  <c r="E4540" i="18"/>
  <c r="F4539" i="18"/>
  <c r="E4539" i="18"/>
  <c r="F4538" i="18"/>
  <c r="E4538" i="18"/>
  <c r="F4537" i="18"/>
  <c r="E4537" i="18"/>
  <c r="F4536" i="18"/>
  <c r="E4536" i="18"/>
  <c r="F4535" i="18"/>
  <c r="E4535" i="18"/>
  <c r="E4530" i="18"/>
  <c r="F4530" i="18" s="1"/>
  <c r="E4529" i="18"/>
  <c r="F4529" i="18" s="1"/>
  <c r="E4522" i="18"/>
  <c r="F4522" i="18" s="1"/>
  <c r="E4521" i="18"/>
  <c r="F4521" i="18" s="1"/>
  <c r="E4520" i="18"/>
  <c r="F4520" i="18" s="1"/>
  <c r="E4519" i="18"/>
  <c r="F4519" i="18" s="1"/>
  <c r="E4518" i="18"/>
  <c r="F4518" i="18" s="1"/>
  <c r="E4517" i="18"/>
  <c r="F4517" i="18" s="1"/>
  <c r="E4516" i="18"/>
  <c r="F4516" i="18" s="1"/>
  <c r="E4515" i="18"/>
  <c r="F4515" i="18" s="1"/>
  <c r="E4514" i="18"/>
  <c r="F4514" i="18" s="1"/>
  <c r="E4513" i="18"/>
  <c r="F4513" i="18" s="1"/>
  <c r="F4507" i="18"/>
  <c r="E4507" i="18"/>
  <c r="F4506" i="18"/>
  <c r="E4506" i="18"/>
  <c r="F4505" i="18"/>
  <c r="E4505" i="18"/>
  <c r="F4504" i="18"/>
  <c r="E4504" i="18"/>
  <c r="F4503" i="18"/>
  <c r="E4503" i="18"/>
  <c r="F4502" i="18"/>
  <c r="E4502" i="18"/>
  <c r="F4501" i="18"/>
  <c r="E4501" i="18"/>
  <c r="F4500" i="18"/>
  <c r="E4500" i="18"/>
  <c r="F4499" i="18"/>
  <c r="E4499" i="18"/>
  <c r="F4498" i="18"/>
  <c r="E4498" i="18"/>
  <c r="F4497" i="18"/>
  <c r="E4497" i="18"/>
  <c r="G4493" i="18"/>
  <c r="F4472" i="18"/>
  <c r="E4472" i="18"/>
  <c r="F4471" i="18"/>
  <c r="E4471" i="18"/>
  <c r="F4470" i="18"/>
  <c r="E4470" i="18"/>
  <c r="F4469" i="18"/>
  <c r="E4469" i="18"/>
  <c r="F4468" i="18"/>
  <c r="E4468" i="18"/>
  <c r="F4467" i="18"/>
  <c r="E4467" i="18"/>
  <c r="F4466" i="18"/>
  <c r="E4466" i="18"/>
  <c r="F4465" i="18"/>
  <c r="E4465" i="18"/>
  <c r="F4464" i="18"/>
  <c r="E4464" i="18"/>
  <c r="F4463" i="18"/>
  <c r="E4463" i="18"/>
  <c r="F4462" i="18"/>
  <c r="E4462" i="18"/>
  <c r="E4457" i="18"/>
  <c r="F4457" i="18" s="1"/>
  <c r="E4456" i="18"/>
  <c r="F4456" i="18" s="1"/>
  <c r="E4455" i="18"/>
  <c r="F4455" i="18" s="1"/>
  <c r="E4454" i="18"/>
  <c r="F4454" i="18" s="1"/>
  <c r="E4453" i="18"/>
  <c r="F4453" i="18" s="1"/>
  <c r="E4449" i="18"/>
  <c r="F4449" i="18" s="1"/>
  <c r="E4448" i="18"/>
  <c r="F4448" i="18" s="1"/>
  <c r="E4447" i="18"/>
  <c r="F4447" i="18" s="1"/>
  <c r="E4446" i="18"/>
  <c r="F4446" i="18" s="1"/>
  <c r="E4445" i="18"/>
  <c r="F4445" i="18" s="1"/>
  <c r="E4444" i="18"/>
  <c r="F4444" i="18" s="1"/>
  <c r="E4443" i="18"/>
  <c r="F4443" i="18" s="1"/>
  <c r="E4442" i="18"/>
  <c r="F4442" i="18" s="1"/>
  <c r="E4441" i="18"/>
  <c r="F4441" i="18" s="1"/>
  <c r="E4440" i="18"/>
  <c r="F4440" i="18" s="1"/>
  <c r="E4439" i="18"/>
  <c r="F4439" i="18" s="1"/>
  <c r="E4438" i="18"/>
  <c r="F4438" i="18" s="1"/>
  <c r="F4434" i="18"/>
  <c r="E4434" i="18"/>
  <c r="F4433" i="18"/>
  <c r="E4433" i="18"/>
  <c r="F4432" i="18"/>
  <c r="E4432" i="18"/>
  <c r="F4431" i="18"/>
  <c r="E4431" i="18"/>
  <c r="F4430" i="18"/>
  <c r="E4430" i="18"/>
  <c r="F4429" i="18"/>
  <c r="E4429" i="18"/>
  <c r="F4428" i="18"/>
  <c r="E4428" i="18"/>
  <c r="F4427" i="18"/>
  <c r="E4427" i="18"/>
  <c r="F4426" i="18"/>
  <c r="E4426" i="18"/>
  <c r="F4425" i="18"/>
  <c r="E4425" i="18"/>
  <c r="G4420" i="18"/>
  <c r="A4351" i="18"/>
  <c r="K4380" i="18"/>
  <c r="F4399" i="18"/>
  <c r="E4399" i="18"/>
  <c r="F4398" i="18"/>
  <c r="E4398" i="18"/>
  <c r="F4397" i="18"/>
  <c r="E4397" i="18"/>
  <c r="F4396" i="18"/>
  <c r="E4396" i="18"/>
  <c r="F4395" i="18"/>
  <c r="E4395" i="18"/>
  <c r="F4394" i="18"/>
  <c r="E4394" i="18"/>
  <c r="F4393" i="18"/>
  <c r="E4393" i="18"/>
  <c r="F4392" i="18"/>
  <c r="E4392" i="18"/>
  <c r="F4391" i="18"/>
  <c r="E4391" i="18"/>
  <c r="F4390" i="18"/>
  <c r="E4390" i="18"/>
  <c r="F4389" i="18"/>
  <c r="E4389" i="18"/>
  <c r="E4384" i="18"/>
  <c r="F4384" i="18" s="1"/>
  <c r="E4383" i="18"/>
  <c r="F4383" i="18" s="1"/>
  <c r="E4382" i="18"/>
  <c r="F4382" i="18" s="1"/>
  <c r="E4381" i="18"/>
  <c r="F4381" i="18" s="1"/>
  <c r="E4376" i="18"/>
  <c r="F4376" i="18" s="1"/>
  <c r="E4375" i="18"/>
  <c r="F4375" i="18" s="1"/>
  <c r="E4374" i="18"/>
  <c r="F4374" i="18" s="1"/>
  <c r="E4373" i="18"/>
  <c r="F4373" i="18" s="1"/>
  <c r="E4372" i="18"/>
  <c r="F4372" i="18" s="1"/>
  <c r="E4371" i="18"/>
  <c r="F4371" i="18" s="1"/>
  <c r="E4370" i="18"/>
  <c r="F4370" i="18" s="1"/>
  <c r="E4369" i="18"/>
  <c r="F4369" i="18" s="1"/>
  <c r="E4368" i="18"/>
  <c r="F4368" i="18" s="1"/>
  <c r="E4367" i="18"/>
  <c r="F4367" i="18" s="1"/>
  <c r="E4366" i="18"/>
  <c r="F4366" i="18" s="1"/>
  <c r="E4365" i="18"/>
  <c r="F4365" i="18" s="1"/>
  <c r="F4361" i="18"/>
  <c r="E4361" i="18"/>
  <c r="F4360" i="18"/>
  <c r="E4360" i="18"/>
  <c r="F4359" i="18"/>
  <c r="E4359" i="18"/>
  <c r="F4358" i="18"/>
  <c r="E4358" i="18"/>
  <c r="F4357" i="18"/>
  <c r="E4357" i="18"/>
  <c r="F4356" i="18"/>
  <c r="E4356" i="18"/>
  <c r="F4355" i="18"/>
  <c r="E4355" i="18"/>
  <c r="F4354" i="18"/>
  <c r="E4354" i="18"/>
  <c r="F4353" i="18"/>
  <c r="E4353" i="18"/>
  <c r="F4352" i="18"/>
  <c r="E4352" i="18"/>
  <c r="E4351" i="18"/>
  <c r="F4351" i="18" s="1"/>
  <c r="G4347" i="18"/>
  <c r="F4327" i="18"/>
  <c r="E4327" i="18"/>
  <c r="F4326" i="18"/>
  <c r="E4326" i="18"/>
  <c r="F4325" i="18"/>
  <c r="E4325" i="18"/>
  <c r="F4324" i="18"/>
  <c r="E4324" i="18"/>
  <c r="F4323" i="18"/>
  <c r="E4323" i="18"/>
  <c r="F4322" i="18"/>
  <c r="E4322" i="18"/>
  <c r="F4321" i="18"/>
  <c r="E4321" i="18"/>
  <c r="F4320" i="18"/>
  <c r="E4320" i="18"/>
  <c r="F4319" i="18"/>
  <c r="E4319" i="18"/>
  <c r="F4318" i="18"/>
  <c r="E4318" i="18"/>
  <c r="E4312" i="18"/>
  <c r="F4312" i="18" s="1"/>
  <c r="E4311" i="18"/>
  <c r="F4311" i="18" s="1"/>
  <c r="E4310" i="18"/>
  <c r="F4310" i="18" s="1"/>
  <c r="E4309" i="18"/>
  <c r="F4309" i="18" s="1"/>
  <c r="E4308" i="18"/>
  <c r="F4308" i="18" s="1"/>
  <c r="E4304" i="18"/>
  <c r="F4304" i="18" s="1"/>
  <c r="E4303" i="18"/>
  <c r="F4303" i="18" s="1"/>
  <c r="E4302" i="18"/>
  <c r="F4302" i="18" s="1"/>
  <c r="E4301" i="18"/>
  <c r="F4301" i="18" s="1"/>
  <c r="E4300" i="18"/>
  <c r="F4300" i="18" s="1"/>
  <c r="E4299" i="18"/>
  <c r="F4299" i="18" s="1"/>
  <c r="E4298" i="18"/>
  <c r="F4298" i="18" s="1"/>
  <c r="E4297" i="18"/>
  <c r="F4297" i="18" s="1"/>
  <c r="E4296" i="18"/>
  <c r="F4296" i="18" s="1"/>
  <c r="E4295" i="18"/>
  <c r="F4295" i="18" s="1"/>
  <c r="E4294" i="18"/>
  <c r="F4294" i="18" s="1"/>
  <c r="E4293" i="18"/>
  <c r="F4293" i="18" s="1"/>
  <c r="F4289" i="18"/>
  <c r="E4289" i="18"/>
  <c r="F4288" i="18"/>
  <c r="E4288" i="18"/>
  <c r="F4287" i="18"/>
  <c r="E4287" i="18"/>
  <c r="F4286" i="18"/>
  <c r="E4286" i="18"/>
  <c r="F4285" i="18"/>
  <c r="E4285" i="18"/>
  <c r="F4284" i="18"/>
  <c r="E4284" i="18"/>
  <c r="F4283" i="18"/>
  <c r="E4283" i="18"/>
  <c r="F4282" i="18"/>
  <c r="E4282" i="18"/>
  <c r="F4281" i="18"/>
  <c r="E4281" i="18"/>
  <c r="G4275" i="18"/>
  <c r="G4203" i="18"/>
  <c r="G4131" i="18"/>
  <c r="F4111" i="18"/>
  <c r="E4111" i="18"/>
  <c r="F4110" i="18"/>
  <c r="E4110" i="18"/>
  <c r="F4109" i="18"/>
  <c r="E4109" i="18"/>
  <c r="F4108" i="18"/>
  <c r="E4108" i="18"/>
  <c r="F4107" i="18"/>
  <c r="E4107" i="18"/>
  <c r="F4106" i="18"/>
  <c r="E4106" i="18"/>
  <c r="F4105" i="18"/>
  <c r="E4105" i="18"/>
  <c r="F4104" i="18"/>
  <c r="E4104" i="18"/>
  <c r="F4103" i="18"/>
  <c r="E4103" i="18"/>
  <c r="F4102" i="18"/>
  <c r="E4102" i="18"/>
  <c r="E4096" i="18"/>
  <c r="F4096" i="18" s="1"/>
  <c r="E4095" i="18"/>
  <c r="F4095" i="18" s="1"/>
  <c r="E4094" i="18"/>
  <c r="F4094" i="18" s="1"/>
  <c r="E4088" i="18"/>
  <c r="F4088" i="18" s="1"/>
  <c r="E4087" i="18"/>
  <c r="F4087" i="18" s="1"/>
  <c r="E4086" i="18"/>
  <c r="F4086" i="18" s="1"/>
  <c r="E4085" i="18"/>
  <c r="F4085" i="18" s="1"/>
  <c r="E4084" i="18"/>
  <c r="F4084" i="18" s="1"/>
  <c r="E4083" i="18"/>
  <c r="F4083" i="18" s="1"/>
  <c r="E4082" i="18"/>
  <c r="F4082" i="18" s="1"/>
  <c r="E4081" i="18"/>
  <c r="F4081" i="18" s="1"/>
  <c r="E4080" i="18"/>
  <c r="F4080" i="18" s="1"/>
  <c r="E4079" i="18"/>
  <c r="F4079" i="18" s="1"/>
  <c r="E4078" i="18"/>
  <c r="F4078" i="18" s="1"/>
  <c r="E4077" i="18"/>
  <c r="F4077" i="18" s="1"/>
  <c r="F4073" i="18"/>
  <c r="E4073" i="18"/>
  <c r="F4072" i="18"/>
  <c r="E4072" i="18"/>
  <c r="F4071" i="18"/>
  <c r="E4071" i="18"/>
  <c r="F4070" i="18"/>
  <c r="E4070" i="18"/>
  <c r="F4069" i="18"/>
  <c r="E4069" i="18"/>
  <c r="F4068" i="18"/>
  <c r="E4068" i="18"/>
  <c r="F4067" i="18"/>
  <c r="E4067" i="18"/>
  <c r="F4066" i="18"/>
  <c r="E4066" i="18"/>
  <c r="F4065" i="18"/>
  <c r="E4065" i="18"/>
  <c r="F4064" i="18"/>
  <c r="E4064" i="18"/>
  <c r="F4063" i="18"/>
  <c r="E4063" i="18"/>
  <c r="F4062" i="18"/>
  <c r="E4062" i="18"/>
  <c r="G4059" i="18"/>
  <c r="F4039" i="18"/>
  <c r="E4039" i="18"/>
  <c r="F4038" i="18"/>
  <c r="E4038" i="18"/>
  <c r="F4037" i="18"/>
  <c r="E4037" i="18"/>
  <c r="F4036" i="18"/>
  <c r="E4036" i="18"/>
  <c r="F4035" i="18"/>
  <c r="E4035" i="18"/>
  <c r="F4034" i="18"/>
  <c r="E4034" i="18"/>
  <c r="F4033" i="18"/>
  <c r="E4033" i="18"/>
  <c r="F4032" i="18"/>
  <c r="E4032" i="18"/>
  <c r="F4031" i="18"/>
  <c r="E4031" i="18"/>
  <c r="F4030" i="18"/>
  <c r="E4030" i="18"/>
  <c r="E4024" i="18"/>
  <c r="F4024" i="18" s="1"/>
  <c r="E4023" i="18"/>
  <c r="F4023" i="18" s="1"/>
  <c r="E4022" i="18"/>
  <c r="F4022" i="18" s="1"/>
  <c r="E4016" i="18"/>
  <c r="F4016" i="18" s="1"/>
  <c r="E4015" i="18"/>
  <c r="F4015" i="18" s="1"/>
  <c r="E4014" i="18"/>
  <c r="F4014" i="18" s="1"/>
  <c r="E4013" i="18"/>
  <c r="F4013" i="18" s="1"/>
  <c r="E4012" i="18"/>
  <c r="F4012" i="18" s="1"/>
  <c r="E4011" i="18"/>
  <c r="F4011" i="18" s="1"/>
  <c r="E4010" i="18"/>
  <c r="F4010" i="18" s="1"/>
  <c r="E4009" i="18"/>
  <c r="F4009" i="18" s="1"/>
  <c r="E4008" i="18"/>
  <c r="F4008" i="18" s="1"/>
  <c r="E4007" i="18"/>
  <c r="F4007" i="18" s="1"/>
  <c r="E4006" i="18"/>
  <c r="F4006" i="18" s="1"/>
  <c r="E4005" i="18"/>
  <c r="F4005" i="18" s="1"/>
  <c r="F4001" i="18"/>
  <c r="E4001" i="18"/>
  <c r="F4000" i="18"/>
  <c r="E4000" i="18"/>
  <c r="F3999" i="18"/>
  <c r="E3999" i="18"/>
  <c r="F3998" i="18"/>
  <c r="E3998" i="18"/>
  <c r="F3997" i="18"/>
  <c r="E3997" i="18"/>
  <c r="F3996" i="18"/>
  <c r="E3996" i="18"/>
  <c r="F3995" i="18"/>
  <c r="E3995" i="18"/>
  <c r="F3994" i="18"/>
  <c r="E3994" i="18"/>
  <c r="F3993" i="18"/>
  <c r="E3993" i="18"/>
  <c r="F3992" i="18"/>
  <c r="E3992" i="18"/>
  <c r="F3991" i="18"/>
  <c r="E3991" i="18"/>
  <c r="F3990" i="18"/>
  <c r="E3990" i="18"/>
  <c r="G3987" i="18"/>
  <c r="G3915" i="18"/>
  <c r="G3842" i="18"/>
  <c r="G3769" i="18"/>
  <c r="G81" i="18"/>
  <c r="G153" i="18"/>
  <c r="G225" i="18"/>
  <c r="G297" i="18"/>
  <c r="G369" i="18"/>
  <c r="G441" i="18"/>
  <c r="G513" i="18"/>
  <c r="G585" i="18"/>
  <c r="G657" i="18"/>
  <c r="G729" i="18"/>
  <c r="G801" i="18"/>
  <c r="G873" i="18"/>
  <c r="G945" i="18"/>
  <c r="G1017" i="18"/>
  <c r="G1089" i="18"/>
  <c r="G1161" i="18"/>
  <c r="G1233" i="18"/>
  <c r="G1306" i="18"/>
  <c r="G1379" i="18"/>
  <c r="G1452" i="18"/>
  <c r="G1524" i="18"/>
  <c r="G1596" i="18"/>
  <c r="G1668" i="18"/>
  <c r="G1740" i="18"/>
  <c r="G1812" i="18"/>
  <c r="G1884" i="18"/>
  <c r="G1956" i="18"/>
  <c r="G2028" i="18"/>
  <c r="G2101" i="18"/>
  <c r="G2174" i="18"/>
  <c r="G2247" i="18"/>
  <c r="G2320" i="18"/>
  <c r="G2393" i="18"/>
  <c r="G2466" i="18"/>
  <c r="G2539" i="18"/>
  <c r="G2612" i="18"/>
  <c r="G2685" i="18"/>
  <c r="G2757" i="18"/>
  <c r="G2829" i="18"/>
  <c r="G2901" i="18"/>
  <c r="G2973" i="18"/>
  <c r="G3045" i="18"/>
  <c r="G3117" i="18"/>
  <c r="G3189" i="18"/>
  <c r="G3261" i="18"/>
  <c r="G3333" i="18"/>
  <c r="G3405" i="18"/>
  <c r="G3477" i="18"/>
  <c r="G3550" i="18"/>
  <c r="G3624" i="18"/>
  <c r="G3696" i="18"/>
  <c r="A3699" i="18"/>
  <c r="E2560" i="18"/>
  <c r="C2560" i="18"/>
  <c r="A2560" i="18"/>
  <c r="E2195" i="18"/>
  <c r="C2195" i="18"/>
  <c r="A2195" i="18"/>
  <c r="A2122" i="18"/>
  <c r="E2046" i="18"/>
  <c r="A2049" i="18"/>
  <c r="A2046" i="18"/>
  <c r="E1904" i="18"/>
  <c r="C1904" i="18"/>
  <c r="A1904" i="18"/>
  <c r="E1398" i="18"/>
  <c r="E1399" i="18"/>
  <c r="C1398" i="18"/>
  <c r="A1398" i="18"/>
  <c r="E1325" i="18"/>
  <c r="C1325" i="18"/>
  <c r="A1325" i="18"/>
  <c r="E1252" i="18"/>
  <c r="C1252" i="18"/>
  <c r="A1252" i="18"/>
  <c r="C1046" i="18"/>
  <c r="C1043" i="18"/>
  <c r="C1042" i="18"/>
  <c r="C1041" i="18"/>
  <c r="C1040" i="18"/>
  <c r="C1039" i="18"/>
  <c r="C1038" i="18"/>
  <c r="C1037" i="18"/>
  <c r="C1036" i="18"/>
  <c r="C1035" i="18"/>
  <c r="E963" i="18"/>
  <c r="E964" i="18"/>
  <c r="C963" i="18"/>
  <c r="C964" i="18"/>
  <c r="A963" i="18"/>
  <c r="A964" i="18"/>
  <c r="C891" i="18"/>
  <c r="C892" i="18"/>
  <c r="E891" i="18"/>
  <c r="E892" i="18"/>
  <c r="A891" i="18"/>
  <c r="A892" i="18"/>
  <c r="E820" i="18"/>
  <c r="C820" i="18"/>
  <c r="C821" i="18"/>
  <c r="C822" i="18"/>
  <c r="A820" i="18"/>
  <c r="G4074" i="18" l="1"/>
  <c r="G4002" i="18"/>
  <c r="G4313" i="18"/>
  <c r="G4531" i="18"/>
  <c r="G4458" i="18"/>
  <c r="G4595" i="18"/>
  <c r="G4523" i="18"/>
  <c r="G4450" i="18"/>
  <c r="G4377" i="18"/>
  <c r="G4305" i="18"/>
  <c r="G4089" i="18"/>
  <c r="G4017" i="18"/>
  <c r="B66" i="10" l="1"/>
  <c r="B65" i="10"/>
  <c r="B64" i="10"/>
  <c r="B63" i="10"/>
  <c r="B62" i="10"/>
  <c r="B61" i="10"/>
  <c r="B60" i="10"/>
  <c r="B59" i="10"/>
  <c r="B58" i="10"/>
  <c r="B57" i="10"/>
  <c r="B56" i="10"/>
  <c r="B55" i="10"/>
  <c r="B54" i="10"/>
  <c r="B53" i="10"/>
  <c r="B52" i="10"/>
  <c r="B51" i="10"/>
  <c r="B50" i="10"/>
  <c r="B49" i="10"/>
  <c r="B48" i="10"/>
  <c r="B47" i="10"/>
  <c r="B46" i="10"/>
  <c r="AK16" i="11"/>
  <c r="AL16" i="11"/>
  <c r="AM16" i="11"/>
  <c r="AN16" i="11"/>
  <c r="AO16" i="11"/>
  <c r="AP16" i="11"/>
  <c r="AK25" i="11"/>
  <c r="AL25" i="11"/>
  <c r="AL26" i="11" s="1"/>
  <c r="D62" i="10" s="1"/>
  <c r="E4424" i="18" s="1"/>
  <c r="F4424" i="18" s="1"/>
  <c r="AM25" i="11"/>
  <c r="AN25" i="11"/>
  <c r="AN26" i="11" s="1"/>
  <c r="D64" i="10" s="1"/>
  <c r="E4569" i="18" s="1"/>
  <c r="F4569" i="18" s="1"/>
  <c r="AO25" i="11"/>
  <c r="AO26" i="11" s="1"/>
  <c r="D65" i="10" s="1"/>
  <c r="AP25" i="11"/>
  <c r="AP26" i="11" s="1"/>
  <c r="D66" i="10" s="1"/>
  <c r="C8" i="18"/>
  <c r="AM26" i="11" l="1"/>
  <c r="D63" i="10" s="1"/>
  <c r="AK26" i="11"/>
  <c r="D61" i="10" s="1"/>
  <c r="E4350" i="18" l="1"/>
  <c r="F4350" i="18" s="1"/>
  <c r="G4362" i="18" s="1"/>
  <c r="E4568" i="18"/>
  <c r="F4568" i="18" s="1"/>
  <c r="G4580" i="18" s="1"/>
  <c r="E4423" i="18"/>
  <c r="F4423" i="18" s="1"/>
  <c r="G4435" i="18" s="1"/>
  <c r="B45" i="10"/>
  <c r="B44" i="10"/>
  <c r="B43" i="10"/>
  <c r="B42" i="10"/>
  <c r="B41" i="10"/>
  <c r="B40" i="10"/>
  <c r="B39" i="10"/>
  <c r="B38" i="10"/>
  <c r="B37" i="10"/>
  <c r="B36" i="10"/>
  <c r="B35" i="10"/>
  <c r="B34" i="10"/>
  <c r="B33" i="10"/>
  <c r="B32" i="10"/>
  <c r="B31" i="10"/>
  <c r="B30" i="10"/>
  <c r="B29" i="10"/>
  <c r="B28" i="10"/>
  <c r="B27" i="10"/>
  <c r="B26" i="10"/>
  <c r="O59" i="4"/>
  <c r="A2" i="2"/>
  <c r="A1" i="2"/>
  <c r="J6940" i="18"/>
  <c r="C19559" i="18"/>
  <c r="C19484" i="18"/>
  <c r="C19411" i="18"/>
  <c r="C19338" i="18"/>
  <c r="C19265" i="18"/>
  <c r="C19192" i="18"/>
  <c r="C19119" i="18"/>
  <c r="C19046" i="18"/>
  <c r="C18973" i="18"/>
  <c r="C18900" i="18"/>
  <c r="C18826" i="18"/>
  <c r="C18753" i="18"/>
  <c r="C18680" i="18"/>
  <c r="C18607" i="18"/>
  <c r="C18534" i="18"/>
  <c r="C18462" i="18"/>
  <c r="C18388" i="18"/>
  <c r="C18316" i="18"/>
  <c r="C18243" i="18"/>
  <c r="C18170" i="18"/>
  <c r="C18096" i="18"/>
  <c r="C18023" i="18"/>
  <c r="C17950" i="18"/>
  <c r="C17878" i="18"/>
  <c r="C17805" i="18"/>
  <c r="C17732" i="18"/>
  <c r="C17659" i="18"/>
  <c r="C17586" i="18"/>
  <c r="C17513" i="18"/>
  <c r="C17440" i="18"/>
  <c r="C17367" i="18"/>
  <c r="C17294" i="18"/>
  <c r="C17222" i="18"/>
  <c r="C17149" i="18"/>
  <c r="C17076" i="18"/>
  <c r="C17003" i="18"/>
  <c r="C16931" i="18"/>
  <c r="C16859" i="18"/>
  <c r="C16787" i="18"/>
  <c r="C16714" i="18"/>
  <c r="C16641" i="18"/>
  <c r="C16568" i="18"/>
  <c r="C16495" i="18"/>
  <c r="C16423" i="18"/>
  <c r="C16351" i="18"/>
  <c r="C16278" i="18"/>
  <c r="C16206" i="18"/>
  <c r="C16133" i="18"/>
  <c r="C16060" i="18"/>
  <c r="C15987" i="18"/>
  <c r="C15913" i="18"/>
  <c r="C15840" i="18"/>
  <c r="C15767" i="18"/>
  <c r="C15695" i="18"/>
  <c r="C15623" i="18"/>
  <c r="C15551" i="18"/>
  <c r="C15478" i="18"/>
  <c r="C15405" i="18"/>
  <c r="C15332" i="18"/>
  <c r="C15260" i="18"/>
  <c r="C15188" i="18"/>
  <c r="C15116" i="18"/>
  <c r="C15044" i="18"/>
  <c r="C14972" i="18"/>
  <c r="C14900" i="18"/>
  <c r="C14827" i="18"/>
  <c r="C14754" i="18"/>
  <c r="C14681" i="18"/>
  <c r="C14608" i="18"/>
  <c r="C14535" i="18"/>
  <c r="C14462" i="18"/>
  <c r="C14389" i="18"/>
  <c r="C14317" i="18"/>
  <c r="C14245" i="18"/>
  <c r="C14173" i="18"/>
  <c r="C14101" i="18"/>
  <c r="C14029" i="18"/>
  <c r="C13957" i="18"/>
  <c r="C13885" i="18"/>
  <c r="C13813" i="18"/>
  <c r="C13741" i="18"/>
  <c r="C13669" i="18"/>
  <c r="C13597" i="18"/>
  <c r="C13525" i="18"/>
  <c r="C13453" i="18"/>
  <c r="C13381" i="18"/>
  <c r="C13308" i="18"/>
  <c r="C13236" i="18"/>
  <c r="C13164" i="18"/>
  <c r="C13092" i="18"/>
  <c r="C13020" i="18"/>
  <c r="C12948" i="18"/>
  <c r="C12875" i="18"/>
  <c r="C12802" i="18"/>
  <c r="C12729" i="18"/>
  <c r="C12657" i="18"/>
  <c r="C12585" i="18"/>
  <c r="C12512" i="18"/>
  <c r="C12440" i="18"/>
  <c r="C12368" i="18"/>
  <c r="C12296" i="18"/>
  <c r="C12224" i="18"/>
  <c r="C12152" i="18"/>
  <c r="C12080" i="18"/>
  <c r="C12008" i="18"/>
  <c r="C11936" i="18"/>
  <c r="C11864" i="18"/>
  <c r="C11792" i="18"/>
  <c r="C11720" i="18"/>
  <c r="C11648" i="18"/>
  <c r="C11575" i="18"/>
  <c r="C11502" i="18"/>
  <c r="C11430" i="18"/>
  <c r="C11358" i="18"/>
  <c r="C11286" i="18"/>
  <c r="C11214" i="18"/>
  <c r="C11142" i="18"/>
  <c r="C11070" i="18"/>
  <c r="C10998" i="18"/>
  <c r="C10926" i="18"/>
  <c r="C10854" i="18"/>
  <c r="C10782" i="18"/>
  <c r="C10708" i="18"/>
  <c r="C10636" i="18"/>
  <c r="C10564" i="18"/>
  <c r="C10492" i="18"/>
  <c r="C10420" i="18"/>
  <c r="C10348" i="18"/>
  <c r="C10276" i="18"/>
  <c r="C10204" i="18"/>
  <c r="C10132" i="18"/>
  <c r="C10060" i="18"/>
  <c r="C9988" i="18"/>
  <c r="C9916" i="18"/>
  <c r="C9844" i="18"/>
  <c r="C9771" i="18"/>
  <c r="C9698" i="18"/>
  <c r="C9626" i="18"/>
  <c r="C9554" i="18"/>
  <c r="C9482" i="18"/>
  <c r="C9410" i="18"/>
  <c r="C9338" i="18"/>
  <c r="C9266" i="18"/>
  <c r="C9194" i="18"/>
  <c r="C9122" i="18"/>
  <c r="C9050" i="18"/>
  <c r="C8978" i="18"/>
  <c r="C8906" i="18"/>
  <c r="C8834" i="18"/>
  <c r="C8762" i="18"/>
  <c r="C8689" i="18"/>
  <c r="C8616" i="18"/>
  <c r="C8545" i="18"/>
  <c r="C8473" i="18"/>
  <c r="C8401" i="18"/>
  <c r="C8329" i="18"/>
  <c r="C8257" i="18"/>
  <c r="C8185" i="18"/>
  <c r="C8113" i="18"/>
  <c r="C8040" i="18"/>
  <c r="C7968" i="18"/>
  <c r="C7896" i="18"/>
  <c r="C7822" i="18"/>
  <c r="C7749" i="18"/>
  <c r="C7677" i="18"/>
  <c r="C7605" i="18"/>
  <c r="C7533" i="18"/>
  <c r="C7461" i="18"/>
  <c r="C7388" i="18"/>
  <c r="C7315" i="18"/>
  <c r="C7242" i="18"/>
  <c r="C7170" i="18"/>
  <c r="C7098" i="18"/>
  <c r="C7025" i="18"/>
  <c r="C6952" i="18"/>
  <c r="C6879" i="18"/>
  <c r="C6807" i="18"/>
  <c r="C6735" i="18"/>
  <c r="C6663" i="18"/>
  <c r="C6590" i="18"/>
  <c r="C6517" i="18"/>
  <c r="C6445" i="18"/>
  <c r="C6373" i="18"/>
  <c r="C6301" i="18"/>
  <c r="C6157" i="18"/>
  <c r="C6085" i="18"/>
  <c r="C6013" i="18"/>
  <c r="C5941" i="18"/>
  <c r="C5869" i="18"/>
  <c r="C5797" i="18"/>
  <c r="C5725" i="18"/>
  <c r="C5653" i="18"/>
  <c r="C5580" i="18"/>
  <c r="C5507" i="18"/>
  <c r="C5434" i="18"/>
  <c r="C5361" i="18"/>
  <c r="C5289" i="18"/>
  <c r="C5217" i="18"/>
  <c r="C5145" i="18"/>
  <c r="C5073" i="18"/>
  <c r="C5001" i="18"/>
  <c r="C4928" i="18"/>
  <c r="C4855" i="18"/>
  <c r="C4783" i="18"/>
  <c r="C4711" i="18"/>
  <c r="C4637" i="18"/>
  <c r="C4564" i="18"/>
  <c r="C4492" i="18"/>
  <c r="C4419" i="18"/>
  <c r="C4346" i="18"/>
  <c r="C4274" i="18"/>
  <c r="C4202" i="18"/>
  <c r="C4130" i="18"/>
  <c r="C4058" i="18"/>
  <c r="C3986" i="18"/>
  <c r="C3914" i="18"/>
  <c r="C3841" i="18"/>
  <c r="C3768" i="18"/>
  <c r="C3695" i="18"/>
  <c r="C3623" i="18"/>
  <c r="C3549" i="18"/>
  <c r="C3476" i="18"/>
  <c r="C3404" i="18"/>
  <c r="C3332" i="18"/>
  <c r="C3260" i="18"/>
  <c r="C3188" i="18"/>
  <c r="C3116" i="18"/>
  <c r="C3044" i="18"/>
  <c r="C2972" i="18"/>
  <c r="C2900" i="18"/>
  <c r="C2828" i="18"/>
  <c r="C2756" i="18"/>
  <c r="C2684" i="18"/>
  <c r="C2611" i="18"/>
  <c r="C2538" i="18"/>
  <c r="C2465" i="18"/>
  <c r="C2392" i="18"/>
  <c r="C2319" i="18"/>
  <c r="C2246" i="18"/>
  <c r="C2173" i="18"/>
  <c r="C2100" i="18"/>
  <c r="C2027" i="18"/>
  <c r="C1955" i="18"/>
  <c r="C1883" i="18"/>
  <c r="C1811" i="18"/>
  <c r="C1739" i="18"/>
  <c r="C1667" i="18"/>
  <c r="C1595" i="18"/>
  <c r="C1523" i="18"/>
  <c r="C1451" i="18"/>
  <c r="C1378" i="18"/>
  <c r="C1305" i="18"/>
  <c r="C1232" i="18"/>
  <c r="C1160" i="18"/>
  <c r="C1088" i="18"/>
  <c r="C1016" i="18"/>
  <c r="C944" i="18"/>
  <c r="C872" i="18"/>
  <c r="C800" i="18"/>
  <c r="C728" i="18"/>
  <c r="C656" i="18"/>
  <c r="C584" i="18"/>
  <c r="C512" i="18"/>
  <c r="C440" i="18"/>
  <c r="C368" i="18"/>
  <c r="C296" i="18"/>
  <c r="C224" i="18"/>
  <c r="C152" i="18"/>
  <c r="C80" i="18"/>
  <c r="A15399" i="18" l="1"/>
  <c r="A15326" i="18"/>
  <c r="A15254" i="18"/>
  <c r="A15182" i="18"/>
  <c r="A15110" i="18"/>
  <c r="A14311" i="18"/>
  <c r="A13302" i="18"/>
  <c r="A12506" i="18"/>
  <c r="A11424" i="18"/>
  <c r="A10702" i="18"/>
  <c r="A9620" i="18"/>
  <c r="A3908" i="18"/>
  <c r="A482" i="18"/>
  <c r="B482" i="18"/>
  <c r="A483" i="18"/>
  <c r="B483" i="18"/>
  <c r="E483" i="18"/>
  <c r="F483" i="18" s="1"/>
  <c r="A554" i="18"/>
  <c r="B554" i="18"/>
  <c r="C16" i="2"/>
  <c r="C19" i="2" s="1"/>
  <c r="G19547" i="18" l="1"/>
  <c r="J19545" i="18"/>
  <c r="F19537" i="18"/>
  <c r="E19537" i="18"/>
  <c r="B19537" i="18"/>
  <c r="A19537" i="18"/>
  <c r="F19536" i="18"/>
  <c r="E19536" i="18"/>
  <c r="B19536" i="18"/>
  <c r="A19536" i="18"/>
  <c r="F19535" i="18"/>
  <c r="E19535" i="18"/>
  <c r="B19535" i="18"/>
  <c r="A19535" i="18"/>
  <c r="F19534" i="18"/>
  <c r="E19534" i="18"/>
  <c r="B19534" i="18"/>
  <c r="A19534" i="18"/>
  <c r="F19533" i="18"/>
  <c r="E19533" i="18"/>
  <c r="B19533" i="18"/>
  <c r="A19533" i="18"/>
  <c r="F19532" i="18"/>
  <c r="E19532" i="18"/>
  <c r="B19532" i="18"/>
  <c r="A19532" i="18"/>
  <c r="F19531" i="18"/>
  <c r="E19531" i="18"/>
  <c r="B19531" i="18"/>
  <c r="A19531" i="18"/>
  <c r="F19530" i="18"/>
  <c r="E19530" i="18"/>
  <c r="B19530" i="18"/>
  <c r="A19530" i="18"/>
  <c r="F19529" i="18"/>
  <c r="E19529" i="18"/>
  <c r="B19529" i="18"/>
  <c r="A19529" i="18"/>
  <c r="F19528" i="18"/>
  <c r="E19528" i="18"/>
  <c r="B19528" i="18"/>
  <c r="A19528" i="18"/>
  <c r="B19527" i="18"/>
  <c r="A19527" i="18"/>
  <c r="B19526" i="18"/>
  <c r="A19526" i="18"/>
  <c r="E19522" i="18"/>
  <c r="F19522" i="18" s="1"/>
  <c r="A19522" i="18"/>
  <c r="E19521" i="18"/>
  <c r="F19521" i="18" s="1"/>
  <c r="A19521" i="18"/>
  <c r="E19520" i="18"/>
  <c r="F19520" i="18" s="1"/>
  <c r="A19520" i="18"/>
  <c r="E19519" i="18"/>
  <c r="F19519" i="18" s="1"/>
  <c r="A19519" i="18"/>
  <c r="E19518" i="18"/>
  <c r="F19518" i="18" s="1"/>
  <c r="A19518" i="18"/>
  <c r="E19514" i="18"/>
  <c r="F19514" i="18" s="1"/>
  <c r="C19514" i="18"/>
  <c r="A19514" i="18"/>
  <c r="E19513" i="18"/>
  <c r="F19513" i="18" s="1"/>
  <c r="A19513" i="18"/>
  <c r="E19512" i="18"/>
  <c r="F19512" i="18" s="1"/>
  <c r="A19512" i="18"/>
  <c r="E19511" i="18"/>
  <c r="F19511" i="18" s="1"/>
  <c r="C19511" i="18"/>
  <c r="A19511" i="18"/>
  <c r="E19510" i="18"/>
  <c r="F19510" i="18" s="1"/>
  <c r="C19510" i="18"/>
  <c r="A19510" i="18"/>
  <c r="E19509" i="18"/>
  <c r="F19509" i="18" s="1"/>
  <c r="C19509" i="18"/>
  <c r="A19509" i="18"/>
  <c r="E19508" i="18"/>
  <c r="F19508" i="18" s="1"/>
  <c r="C19508" i="18"/>
  <c r="A19508" i="18"/>
  <c r="E19507" i="18"/>
  <c r="F19507" i="18" s="1"/>
  <c r="C19507" i="18"/>
  <c r="A19507" i="18"/>
  <c r="E19506" i="18"/>
  <c r="F19506" i="18" s="1"/>
  <c r="C19506" i="18"/>
  <c r="A19506" i="18"/>
  <c r="E19505" i="18"/>
  <c r="F19505" i="18" s="1"/>
  <c r="C19505" i="18"/>
  <c r="A19505" i="18"/>
  <c r="E19504" i="18"/>
  <c r="F19504" i="18" s="1"/>
  <c r="C19504" i="18"/>
  <c r="A19504" i="18"/>
  <c r="E19503" i="18"/>
  <c r="F19503" i="18" s="1"/>
  <c r="C19503" i="18"/>
  <c r="A19503" i="18"/>
  <c r="F19499" i="18"/>
  <c r="E19499" i="18"/>
  <c r="A19499" i="18"/>
  <c r="F19498" i="18"/>
  <c r="E19498" i="18"/>
  <c r="A19498" i="18"/>
  <c r="F19497" i="18"/>
  <c r="E19497" i="18"/>
  <c r="A19497" i="18"/>
  <c r="F19496" i="18"/>
  <c r="E19496" i="18"/>
  <c r="A19496" i="18"/>
  <c r="F19495" i="18"/>
  <c r="E19495" i="18"/>
  <c r="A19495" i="18"/>
  <c r="F19494" i="18"/>
  <c r="E19494" i="18"/>
  <c r="A19494" i="18"/>
  <c r="F19493" i="18"/>
  <c r="E19493" i="18"/>
  <c r="A19493" i="18"/>
  <c r="F19492" i="18"/>
  <c r="E19492" i="18"/>
  <c r="A19492" i="18"/>
  <c r="F19491" i="18"/>
  <c r="E19491" i="18"/>
  <c r="A19491" i="18"/>
  <c r="F19490" i="18"/>
  <c r="E19490" i="18"/>
  <c r="A19490" i="18"/>
  <c r="F19489" i="18"/>
  <c r="E19489" i="18"/>
  <c r="A19489" i="18"/>
  <c r="E19488" i="18"/>
  <c r="F19488" i="18" s="1"/>
  <c r="A19488" i="18"/>
  <c r="B19483" i="18"/>
  <c r="A19479" i="18"/>
  <c r="A19478" i="18"/>
  <c r="G19474" i="18"/>
  <c r="J19472" i="18"/>
  <c r="F19464" i="18"/>
  <c r="E19464" i="18"/>
  <c r="B19464" i="18"/>
  <c r="A19464" i="18"/>
  <c r="F19463" i="18"/>
  <c r="E19463" i="18"/>
  <c r="B19463" i="18"/>
  <c r="A19463" i="18"/>
  <c r="F19462" i="18"/>
  <c r="E19462" i="18"/>
  <c r="B19462" i="18"/>
  <c r="A19462" i="18"/>
  <c r="F19461" i="18"/>
  <c r="E19461" i="18"/>
  <c r="B19461" i="18"/>
  <c r="A19461" i="18"/>
  <c r="F19460" i="18"/>
  <c r="E19460" i="18"/>
  <c r="B19460" i="18"/>
  <c r="A19460" i="18"/>
  <c r="F19459" i="18"/>
  <c r="E19459" i="18"/>
  <c r="B19459" i="18"/>
  <c r="A19459" i="18"/>
  <c r="F19458" i="18"/>
  <c r="E19458" i="18"/>
  <c r="B19458" i="18"/>
  <c r="A19458" i="18"/>
  <c r="F19457" i="18"/>
  <c r="E19457" i="18"/>
  <c r="B19457" i="18"/>
  <c r="A19457" i="18"/>
  <c r="F19456" i="18"/>
  <c r="E19456" i="18"/>
  <c r="B19456" i="18"/>
  <c r="A19456" i="18"/>
  <c r="F19455" i="18"/>
  <c r="E19455" i="18"/>
  <c r="B19455" i="18"/>
  <c r="A19455" i="18"/>
  <c r="B19454" i="18"/>
  <c r="A19454" i="18"/>
  <c r="B19453" i="18"/>
  <c r="A19453" i="18"/>
  <c r="E19449" i="18"/>
  <c r="F19449" i="18" s="1"/>
  <c r="A19449" i="18"/>
  <c r="E19448" i="18"/>
  <c r="F19448" i="18" s="1"/>
  <c r="A19448" i="18"/>
  <c r="E19447" i="18"/>
  <c r="F19447" i="18" s="1"/>
  <c r="A19447" i="18"/>
  <c r="E19446" i="18"/>
  <c r="F19446" i="18" s="1"/>
  <c r="A19446" i="18"/>
  <c r="E19445" i="18"/>
  <c r="F19445" i="18" s="1"/>
  <c r="A19445" i="18"/>
  <c r="E19441" i="18"/>
  <c r="F19441" i="18" s="1"/>
  <c r="C19441" i="18"/>
  <c r="A19441" i="18"/>
  <c r="E19440" i="18"/>
  <c r="F19440" i="18" s="1"/>
  <c r="A19440" i="18"/>
  <c r="E19439" i="18"/>
  <c r="F19439" i="18" s="1"/>
  <c r="A19439" i="18"/>
  <c r="E19438" i="18"/>
  <c r="F19438" i="18" s="1"/>
  <c r="C19438" i="18"/>
  <c r="A19438" i="18"/>
  <c r="E19437" i="18"/>
  <c r="F19437" i="18" s="1"/>
  <c r="C19437" i="18"/>
  <c r="A19437" i="18"/>
  <c r="E19436" i="18"/>
  <c r="F19436" i="18" s="1"/>
  <c r="C19436" i="18"/>
  <c r="A19436" i="18"/>
  <c r="E19435" i="18"/>
  <c r="F19435" i="18" s="1"/>
  <c r="C19435" i="18"/>
  <c r="A19435" i="18"/>
  <c r="E19434" i="18"/>
  <c r="F19434" i="18" s="1"/>
  <c r="C19434" i="18"/>
  <c r="A19434" i="18"/>
  <c r="E19433" i="18"/>
  <c r="F19433" i="18" s="1"/>
  <c r="C19433" i="18"/>
  <c r="A19433" i="18"/>
  <c r="E19432" i="18"/>
  <c r="F19432" i="18" s="1"/>
  <c r="C19432" i="18"/>
  <c r="A19432" i="18"/>
  <c r="E19431" i="18"/>
  <c r="F19431" i="18" s="1"/>
  <c r="C19431" i="18"/>
  <c r="A19431" i="18"/>
  <c r="E19430" i="18"/>
  <c r="F19430" i="18" s="1"/>
  <c r="C19430" i="18"/>
  <c r="A19430" i="18"/>
  <c r="F19426" i="18"/>
  <c r="E19426" i="18"/>
  <c r="A19426" i="18"/>
  <c r="F19425" i="18"/>
  <c r="E19425" i="18"/>
  <c r="A19425" i="18"/>
  <c r="F19424" i="18"/>
  <c r="E19424" i="18"/>
  <c r="A19424" i="18"/>
  <c r="F19423" i="18"/>
  <c r="E19423" i="18"/>
  <c r="A19423" i="18"/>
  <c r="F19422" i="18"/>
  <c r="E19422" i="18"/>
  <c r="A19422" i="18"/>
  <c r="F19421" i="18"/>
  <c r="E19421" i="18"/>
  <c r="A19421" i="18"/>
  <c r="F19420" i="18"/>
  <c r="E19420" i="18"/>
  <c r="A19420" i="18"/>
  <c r="F19419" i="18"/>
  <c r="E19419" i="18"/>
  <c r="A19419" i="18"/>
  <c r="F19418" i="18"/>
  <c r="E19418" i="18"/>
  <c r="A19418" i="18"/>
  <c r="F19417" i="18"/>
  <c r="E19417" i="18"/>
  <c r="A19417" i="18"/>
  <c r="F19416" i="18"/>
  <c r="E19416" i="18"/>
  <c r="A19416" i="18"/>
  <c r="F19415" i="18"/>
  <c r="E19415" i="18"/>
  <c r="A19415" i="18"/>
  <c r="B19410" i="18"/>
  <c r="A19406" i="18"/>
  <c r="A19405" i="18"/>
  <c r="G19401" i="18"/>
  <c r="J19399" i="18"/>
  <c r="F19391" i="18"/>
  <c r="E19391" i="18"/>
  <c r="B19391" i="18"/>
  <c r="A19391" i="18"/>
  <c r="F19390" i="18"/>
  <c r="E19390" i="18"/>
  <c r="B19390" i="18"/>
  <c r="A19390" i="18"/>
  <c r="F19389" i="18"/>
  <c r="E19389" i="18"/>
  <c r="B19389" i="18"/>
  <c r="A19389" i="18"/>
  <c r="F19388" i="18"/>
  <c r="E19388" i="18"/>
  <c r="B19388" i="18"/>
  <c r="A19388" i="18"/>
  <c r="F19387" i="18"/>
  <c r="E19387" i="18"/>
  <c r="B19387" i="18"/>
  <c r="A19387" i="18"/>
  <c r="F19386" i="18"/>
  <c r="E19386" i="18"/>
  <c r="B19386" i="18"/>
  <c r="A19386" i="18"/>
  <c r="F19385" i="18"/>
  <c r="E19385" i="18"/>
  <c r="B19385" i="18"/>
  <c r="A19385" i="18"/>
  <c r="F19384" i="18"/>
  <c r="E19384" i="18"/>
  <c r="B19384" i="18"/>
  <c r="A19384" i="18"/>
  <c r="F19383" i="18"/>
  <c r="E19383" i="18"/>
  <c r="B19383" i="18"/>
  <c r="A19383" i="18"/>
  <c r="F19382" i="18"/>
  <c r="E19382" i="18"/>
  <c r="B19382" i="18"/>
  <c r="A19382" i="18"/>
  <c r="B19381" i="18"/>
  <c r="A19381" i="18"/>
  <c r="B19380" i="18"/>
  <c r="A19380" i="18"/>
  <c r="E19376" i="18"/>
  <c r="F19376" i="18" s="1"/>
  <c r="A19376" i="18"/>
  <c r="E19375" i="18"/>
  <c r="F19375" i="18" s="1"/>
  <c r="A19375" i="18"/>
  <c r="E19374" i="18"/>
  <c r="F19374" i="18" s="1"/>
  <c r="A19374" i="18"/>
  <c r="E19373" i="18"/>
  <c r="F19373" i="18" s="1"/>
  <c r="A19373" i="18"/>
  <c r="E19372" i="18"/>
  <c r="F19372" i="18" s="1"/>
  <c r="A19372" i="18"/>
  <c r="E19368" i="18"/>
  <c r="F19368" i="18" s="1"/>
  <c r="C19368" i="18"/>
  <c r="A19368" i="18"/>
  <c r="E19367" i="18"/>
  <c r="F19367" i="18" s="1"/>
  <c r="A19367" i="18"/>
  <c r="E19366" i="18"/>
  <c r="F19366" i="18" s="1"/>
  <c r="A19366" i="18"/>
  <c r="E19365" i="18"/>
  <c r="F19365" i="18" s="1"/>
  <c r="C19365" i="18"/>
  <c r="A19365" i="18"/>
  <c r="E19364" i="18"/>
  <c r="F19364" i="18" s="1"/>
  <c r="C19364" i="18"/>
  <c r="A19364" i="18"/>
  <c r="E19363" i="18"/>
  <c r="F19363" i="18" s="1"/>
  <c r="C19363" i="18"/>
  <c r="A19363" i="18"/>
  <c r="E19362" i="18"/>
  <c r="F19362" i="18" s="1"/>
  <c r="C19362" i="18"/>
  <c r="A19362" i="18"/>
  <c r="E19361" i="18"/>
  <c r="F19361" i="18" s="1"/>
  <c r="C19361" i="18"/>
  <c r="A19361" i="18"/>
  <c r="E19360" i="18"/>
  <c r="F19360" i="18" s="1"/>
  <c r="C19360" i="18"/>
  <c r="A19360" i="18"/>
  <c r="E19359" i="18"/>
  <c r="F19359" i="18" s="1"/>
  <c r="C19359" i="18"/>
  <c r="A19359" i="18"/>
  <c r="E19358" i="18"/>
  <c r="F19358" i="18" s="1"/>
  <c r="C19358" i="18"/>
  <c r="A19358" i="18"/>
  <c r="E19357" i="18"/>
  <c r="F19357" i="18" s="1"/>
  <c r="C19357" i="18"/>
  <c r="A19357" i="18"/>
  <c r="F19353" i="18"/>
  <c r="E19353" i="18"/>
  <c r="A19353" i="18"/>
  <c r="F19352" i="18"/>
  <c r="E19352" i="18"/>
  <c r="A19352" i="18"/>
  <c r="F19351" i="18"/>
  <c r="E19351" i="18"/>
  <c r="A19351" i="18"/>
  <c r="F19350" i="18"/>
  <c r="E19350" i="18"/>
  <c r="A19350" i="18"/>
  <c r="F19349" i="18"/>
  <c r="E19349" i="18"/>
  <c r="A19349" i="18"/>
  <c r="F19348" i="18"/>
  <c r="E19348" i="18"/>
  <c r="A19348" i="18"/>
  <c r="F19347" i="18"/>
  <c r="E19347" i="18"/>
  <c r="A19347" i="18"/>
  <c r="F19346" i="18"/>
  <c r="E19346" i="18"/>
  <c r="A19346" i="18"/>
  <c r="F19345" i="18"/>
  <c r="E19345" i="18"/>
  <c r="A19345" i="18"/>
  <c r="F19344" i="18"/>
  <c r="E19344" i="18"/>
  <c r="A19344" i="18"/>
  <c r="F19343" i="18"/>
  <c r="E19343" i="18"/>
  <c r="A19343" i="18"/>
  <c r="F19342" i="18"/>
  <c r="E19342" i="18"/>
  <c r="A19342" i="18"/>
  <c r="B19337" i="18"/>
  <c r="A19333" i="18"/>
  <c r="A19332" i="18"/>
  <c r="G19328" i="18"/>
  <c r="J19326" i="18"/>
  <c r="F19318" i="18"/>
  <c r="E19318" i="18"/>
  <c r="B19318" i="18"/>
  <c r="A19318" i="18"/>
  <c r="F19317" i="18"/>
  <c r="E19317" i="18"/>
  <c r="B19317" i="18"/>
  <c r="A19317" i="18"/>
  <c r="F19316" i="18"/>
  <c r="E19316" i="18"/>
  <c r="B19316" i="18"/>
  <c r="A19316" i="18"/>
  <c r="F19315" i="18"/>
  <c r="E19315" i="18"/>
  <c r="B19315" i="18"/>
  <c r="A19315" i="18"/>
  <c r="F19314" i="18"/>
  <c r="E19314" i="18"/>
  <c r="B19314" i="18"/>
  <c r="A19314" i="18"/>
  <c r="F19313" i="18"/>
  <c r="E19313" i="18"/>
  <c r="B19313" i="18"/>
  <c r="A19313" i="18"/>
  <c r="F19312" i="18"/>
  <c r="E19312" i="18"/>
  <c r="B19312" i="18"/>
  <c r="A19312" i="18"/>
  <c r="F19311" i="18"/>
  <c r="E19311" i="18"/>
  <c r="B19311" i="18"/>
  <c r="A19311" i="18"/>
  <c r="F19310" i="18"/>
  <c r="E19310" i="18"/>
  <c r="B19310" i="18"/>
  <c r="A19310" i="18"/>
  <c r="F19309" i="18"/>
  <c r="E19309" i="18"/>
  <c r="B19309" i="18"/>
  <c r="A19309" i="18"/>
  <c r="B19308" i="18"/>
  <c r="A19308" i="18"/>
  <c r="B19307" i="18"/>
  <c r="A19307" i="18"/>
  <c r="E19303" i="18"/>
  <c r="F19303" i="18" s="1"/>
  <c r="A19303" i="18"/>
  <c r="E19302" i="18"/>
  <c r="F19302" i="18" s="1"/>
  <c r="A19302" i="18"/>
  <c r="E19301" i="18"/>
  <c r="F19301" i="18" s="1"/>
  <c r="A19301" i="18"/>
  <c r="E19300" i="18"/>
  <c r="F19300" i="18" s="1"/>
  <c r="A19300" i="18"/>
  <c r="E19299" i="18"/>
  <c r="F19299" i="18" s="1"/>
  <c r="A19299" i="18"/>
  <c r="E19295" i="18"/>
  <c r="F19295" i="18" s="1"/>
  <c r="C19295" i="18"/>
  <c r="A19295" i="18"/>
  <c r="E19294" i="18"/>
  <c r="F19294" i="18" s="1"/>
  <c r="A19294" i="18"/>
  <c r="E19293" i="18"/>
  <c r="F19293" i="18" s="1"/>
  <c r="A19293" i="18"/>
  <c r="E19292" i="18"/>
  <c r="F19292" i="18" s="1"/>
  <c r="C19292" i="18"/>
  <c r="A19292" i="18"/>
  <c r="E19291" i="18"/>
  <c r="F19291" i="18" s="1"/>
  <c r="C19291" i="18"/>
  <c r="A19291" i="18"/>
  <c r="E19290" i="18"/>
  <c r="F19290" i="18" s="1"/>
  <c r="C19290" i="18"/>
  <c r="A19290" i="18"/>
  <c r="E19289" i="18"/>
  <c r="F19289" i="18" s="1"/>
  <c r="C19289" i="18"/>
  <c r="A19289" i="18"/>
  <c r="E19288" i="18"/>
  <c r="F19288" i="18" s="1"/>
  <c r="C19288" i="18"/>
  <c r="A19288" i="18"/>
  <c r="E19287" i="18"/>
  <c r="F19287" i="18" s="1"/>
  <c r="C19287" i="18"/>
  <c r="A19287" i="18"/>
  <c r="E19286" i="18"/>
  <c r="F19286" i="18" s="1"/>
  <c r="C19286" i="18"/>
  <c r="A19286" i="18"/>
  <c r="E19285" i="18"/>
  <c r="F19285" i="18" s="1"/>
  <c r="C19285" i="18"/>
  <c r="A19285" i="18"/>
  <c r="E19284" i="18"/>
  <c r="F19284" i="18" s="1"/>
  <c r="C19284" i="18"/>
  <c r="A19284" i="18"/>
  <c r="F19280" i="18"/>
  <c r="E19280" i="18"/>
  <c r="A19280" i="18"/>
  <c r="F19279" i="18"/>
  <c r="E19279" i="18"/>
  <c r="A19279" i="18"/>
  <c r="F19278" i="18"/>
  <c r="E19278" i="18"/>
  <c r="A19278" i="18"/>
  <c r="F19277" i="18"/>
  <c r="E19277" i="18"/>
  <c r="A19277" i="18"/>
  <c r="F19276" i="18"/>
  <c r="E19276" i="18"/>
  <c r="A19276" i="18"/>
  <c r="F19275" i="18"/>
  <c r="E19275" i="18"/>
  <c r="A19275" i="18"/>
  <c r="F19274" i="18"/>
  <c r="E19274" i="18"/>
  <c r="A19274" i="18"/>
  <c r="F19273" i="18"/>
  <c r="E19273" i="18"/>
  <c r="A19273" i="18"/>
  <c r="F19272" i="18"/>
  <c r="E19272" i="18"/>
  <c r="A19272" i="18"/>
  <c r="F19271" i="18"/>
  <c r="E19271" i="18"/>
  <c r="A19271" i="18"/>
  <c r="E19270" i="18"/>
  <c r="F19270" i="18" s="1"/>
  <c r="A19270" i="18"/>
  <c r="E19269" i="18"/>
  <c r="F19269" i="18" s="1"/>
  <c r="A19269" i="18"/>
  <c r="B19264" i="18"/>
  <c r="A19260" i="18"/>
  <c r="A19259" i="18"/>
  <c r="G19354" i="18" l="1"/>
  <c r="G19427" i="18"/>
  <c r="G19500" i="18"/>
  <c r="G19523" i="18"/>
  <c r="G19515" i="18"/>
  <c r="G19450" i="18"/>
  <c r="G19442" i="18"/>
  <c r="G19377" i="18"/>
  <c r="G19369" i="18"/>
  <c r="G19281" i="18"/>
  <c r="G19304" i="18"/>
  <c r="G19296" i="18"/>
  <c r="G18889" i="18"/>
  <c r="J18887" i="18"/>
  <c r="F18879" i="18"/>
  <c r="E18879" i="18"/>
  <c r="B18879" i="18"/>
  <c r="A18879" i="18"/>
  <c r="F18878" i="18"/>
  <c r="E18878" i="18"/>
  <c r="B18878" i="18"/>
  <c r="A18878" i="18"/>
  <c r="F18877" i="18"/>
  <c r="E18877" i="18"/>
  <c r="B18877" i="18"/>
  <c r="A18877" i="18"/>
  <c r="F18876" i="18"/>
  <c r="E18876" i="18"/>
  <c r="B18876" i="18"/>
  <c r="A18876" i="18"/>
  <c r="F18875" i="18"/>
  <c r="E18875" i="18"/>
  <c r="B18875" i="18"/>
  <c r="A18875" i="18"/>
  <c r="F18874" i="18"/>
  <c r="E18874" i="18"/>
  <c r="B18874" i="18"/>
  <c r="A18874" i="18"/>
  <c r="F18873" i="18"/>
  <c r="E18873" i="18"/>
  <c r="B18873" i="18"/>
  <c r="A18873" i="18"/>
  <c r="F18872" i="18"/>
  <c r="E18872" i="18"/>
  <c r="B18872" i="18"/>
  <c r="A18872" i="18"/>
  <c r="F18871" i="18"/>
  <c r="E18871" i="18"/>
  <c r="B18871" i="18"/>
  <c r="A18871" i="18"/>
  <c r="F18870" i="18"/>
  <c r="E18870" i="18"/>
  <c r="B18870" i="18"/>
  <c r="A18870" i="18"/>
  <c r="B18869" i="18"/>
  <c r="A18869" i="18"/>
  <c r="B18868" i="18"/>
  <c r="A18868" i="18"/>
  <c r="E18864" i="18"/>
  <c r="F18864" i="18" s="1"/>
  <c r="A18864" i="18"/>
  <c r="E18863" i="18"/>
  <c r="F18863" i="18" s="1"/>
  <c r="A18863" i="18"/>
  <c r="E18862" i="18"/>
  <c r="F18862" i="18" s="1"/>
  <c r="A18862" i="18"/>
  <c r="E18861" i="18"/>
  <c r="F18861" i="18" s="1"/>
  <c r="A18861" i="18"/>
  <c r="E18860" i="18"/>
  <c r="F18860" i="18" s="1"/>
  <c r="A18860" i="18"/>
  <c r="E18856" i="18"/>
  <c r="F18856" i="18" s="1"/>
  <c r="C18856" i="18"/>
  <c r="A18856" i="18"/>
  <c r="E18855" i="18"/>
  <c r="F18855" i="18" s="1"/>
  <c r="A18855" i="18"/>
  <c r="E18854" i="18"/>
  <c r="F18854" i="18" s="1"/>
  <c r="A18854" i="18"/>
  <c r="E18853" i="18"/>
  <c r="F18853" i="18" s="1"/>
  <c r="C18853" i="18"/>
  <c r="A18853" i="18"/>
  <c r="E18852" i="18"/>
  <c r="F18852" i="18" s="1"/>
  <c r="C18852" i="18"/>
  <c r="A18852" i="18"/>
  <c r="E18851" i="18"/>
  <c r="F18851" i="18" s="1"/>
  <c r="C18851" i="18"/>
  <c r="A18851" i="18"/>
  <c r="E18850" i="18"/>
  <c r="F18850" i="18" s="1"/>
  <c r="C18850" i="18"/>
  <c r="A18850" i="18"/>
  <c r="E18849" i="18"/>
  <c r="F18849" i="18" s="1"/>
  <c r="C18849" i="18"/>
  <c r="A18849" i="18"/>
  <c r="E18848" i="18"/>
  <c r="F18848" i="18" s="1"/>
  <c r="C18848" i="18"/>
  <c r="A18848" i="18"/>
  <c r="E18847" i="18"/>
  <c r="F18847" i="18" s="1"/>
  <c r="C18847" i="18"/>
  <c r="A18847" i="18"/>
  <c r="E18846" i="18"/>
  <c r="F18846" i="18" s="1"/>
  <c r="C18846" i="18"/>
  <c r="A18846" i="18"/>
  <c r="E18845" i="18"/>
  <c r="F18845" i="18" s="1"/>
  <c r="C18845" i="18"/>
  <c r="A18845" i="18"/>
  <c r="F18841" i="18"/>
  <c r="E18841" i="18"/>
  <c r="A18841" i="18"/>
  <c r="F18840" i="18"/>
  <c r="E18840" i="18"/>
  <c r="A18840" i="18"/>
  <c r="F18839" i="18"/>
  <c r="E18839" i="18"/>
  <c r="A18839" i="18"/>
  <c r="F18838" i="18"/>
  <c r="E18838" i="18"/>
  <c r="A18838" i="18"/>
  <c r="F18837" i="18"/>
  <c r="E18837" i="18"/>
  <c r="A18837" i="18"/>
  <c r="F18836" i="18"/>
  <c r="E18836" i="18"/>
  <c r="A18836" i="18"/>
  <c r="F18835" i="18"/>
  <c r="E18835" i="18"/>
  <c r="A18835" i="18"/>
  <c r="F18834" i="18"/>
  <c r="E18834" i="18"/>
  <c r="A18834" i="18"/>
  <c r="F18833" i="18"/>
  <c r="E18833" i="18"/>
  <c r="A18833" i="18"/>
  <c r="F18832" i="18"/>
  <c r="E18832" i="18"/>
  <c r="A18832" i="18"/>
  <c r="E18831" i="18"/>
  <c r="F18831" i="18" s="1"/>
  <c r="A18831" i="18"/>
  <c r="F18830" i="18"/>
  <c r="E18830" i="18"/>
  <c r="A18830" i="18"/>
  <c r="B18825" i="18"/>
  <c r="A18821" i="18"/>
  <c r="A18820" i="18"/>
  <c r="G8464" i="18"/>
  <c r="J8462" i="18"/>
  <c r="F8454" i="18"/>
  <c r="E8454" i="18"/>
  <c r="B8454" i="18"/>
  <c r="A8454" i="18"/>
  <c r="F8453" i="18"/>
  <c r="E8453" i="18"/>
  <c r="B8453" i="18"/>
  <c r="A8453" i="18"/>
  <c r="F8452" i="18"/>
  <c r="E8452" i="18"/>
  <c r="B8452" i="18"/>
  <c r="A8452" i="18"/>
  <c r="F8451" i="18"/>
  <c r="E8451" i="18"/>
  <c r="B8451" i="18"/>
  <c r="A8451" i="18"/>
  <c r="F8450" i="18"/>
  <c r="E8450" i="18"/>
  <c r="B8450" i="18"/>
  <c r="A8450" i="18"/>
  <c r="F8449" i="18"/>
  <c r="E8449" i="18"/>
  <c r="B8449" i="18"/>
  <c r="A8449" i="18"/>
  <c r="F8448" i="18"/>
  <c r="E8448" i="18"/>
  <c r="B8448" i="18"/>
  <c r="A8448" i="18"/>
  <c r="F8447" i="18"/>
  <c r="E8447" i="18"/>
  <c r="B8447" i="18"/>
  <c r="A8447" i="18"/>
  <c r="F8446" i="18"/>
  <c r="E8446" i="18"/>
  <c r="B8446" i="18"/>
  <c r="A8446" i="18"/>
  <c r="B8445" i="18"/>
  <c r="A8445" i="18"/>
  <c r="B8444" i="18"/>
  <c r="A8444" i="18"/>
  <c r="B8443" i="18"/>
  <c r="A8443" i="18"/>
  <c r="E8439" i="18"/>
  <c r="F8439" i="18" s="1"/>
  <c r="A8439" i="18"/>
  <c r="E8438" i="18"/>
  <c r="F8438" i="18" s="1"/>
  <c r="A8438" i="18"/>
  <c r="E8437" i="18"/>
  <c r="F8437" i="18" s="1"/>
  <c r="A8437" i="18"/>
  <c r="E8436" i="18"/>
  <c r="F8436" i="18" s="1"/>
  <c r="A8436" i="18"/>
  <c r="E8435" i="18"/>
  <c r="F8435" i="18" s="1"/>
  <c r="A8435" i="18"/>
  <c r="E8431" i="18"/>
  <c r="F8431" i="18" s="1"/>
  <c r="C8431" i="18"/>
  <c r="A8431" i="18"/>
  <c r="E8430" i="18"/>
  <c r="F8430" i="18" s="1"/>
  <c r="A8430" i="18"/>
  <c r="E8429" i="18"/>
  <c r="F8429" i="18" s="1"/>
  <c r="A8429" i="18"/>
  <c r="E8428" i="18"/>
  <c r="F8428" i="18" s="1"/>
  <c r="C8428" i="18"/>
  <c r="A8428" i="18"/>
  <c r="E8427" i="18"/>
  <c r="F8427" i="18" s="1"/>
  <c r="C8427" i="18"/>
  <c r="A8427" i="18"/>
  <c r="E8426" i="18"/>
  <c r="F8426" i="18" s="1"/>
  <c r="C8426" i="18"/>
  <c r="A8426" i="18"/>
  <c r="E8425" i="18"/>
  <c r="F8425" i="18" s="1"/>
  <c r="C8425" i="18"/>
  <c r="A8425" i="18"/>
  <c r="E8424" i="18"/>
  <c r="F8424" i="18" s="1"/>
  <c r="C8424" i="18"/>
  <c r="A8424" i="18"/>
  <c r="E8423" i="18"/>
  <c r="F8423" i="18" s="1"/>
  <c r="C8423" i="18"/>
  <c r="A8423" i="18"/>
  <c r="E8422" i="18"/>
  <c r="F8422" i="18" s="1"/>
  <c r="C8422" i="18"/>
  <c r="A8422" i="18"/>
  <c r="E8421" i="18"/>
  <c r="F8421" i="18" s="1"/>
  <c r="C8421" i="18"/>
  <c r="A8421" i="18"/>
  <c r="E8420" i="18"/>
  <c r="F8420" i="18" s="1"/>
  <c r="C8420" i="18"/>
  <c r="A8420" i="18"/>
  <c r="F8416" i="18"/>
  <c r="E8416" i="18"/>
  <c r="A8416" i="18"/>
  <c r="F8415" i="18"/>
  <c r="E8415" i="18"/>
  <c r="A8415" i="18"/>
  <c r="F8414" i="18"/>
  <c r="E8414" i="18"/>
  <c r="A8414" i="18"/>
  <c r="F8413" i="18"/>
  <c r="E8413" i="18"/>
  <c r="A8413" i="18"/>
  <c r="F8412" i="18"/>
  <c r="E8412" i="18"/>
  <c r="A8412" i="18"/>
  <c r="F8411" i="18"/>
  <c r="E8411" i="18"/>
  <c r="A8411" i="18"/>
  <c r="F8410" i="18"/>
  <c r="E8410" i="18"/>
  <c r="A8410" i="18"/>
  <c r="F8409" i="18"/>
  <c r="E8409" i="18"/>
  <c r="A8409" i="18"/>
  <c r="F8408" i="18"/>
  <c r="E8408" i="18"/>
  <c r="A8408" i="18"/>
  <c r="F8407" i="18"/>
  <c r="E8407" i="18"/>
  <c r="A8407" i="18"/>
  <c r="F8406" i="18"/>
  <c r="E8406" i="18"/>
  <c r="A8406" i="18"/>
  <c r="F8405" i="18"/>
  <c r="E8405" i="18"/>
  <c r="A8405" i="18"/>
  <c r="B8400" i="18"/>
  <c r="A8396" i="18"/>
  <c r="A8395" i="18"/>
  <c r="G18842" i="18" l="1"/>
  <c r="G18865" i="18"/>
  <c r="G18857" i="18"/>
  <c r="G8417" i="18"/>
  <c r="G8432" i="18"/>
  <c r="G8440" i="18"/>
  <c r="G19255" i="18" l="1"/>
  <c r="J19253" i="18"/>
  <c r="F19245" i="18"/>
  <c r="E19245" i="18"/>
  <c r="B19245" i="18"/>
  <c r="A19245" i="18"/>
  <c r="F19244" i="18"/>
  <c r="E19244" i="18"/>
  <c r="B19244" i="18"/>
  <c r="A19244" i="18"/>
  <c r="F19243" i="18"/>
  <c r="E19243" i="18"/>
  <c r="B19243" i="18"/>
  <c r="A19243" i="18"/>
  <c r="F19242" i="18"/>
  <c r="E19242" i="18"/>
  <c r="B19242" i="18"/>
  <c r="A19242" i="18"/>
  <c r="F19241" i="18"/>
  <c r="E19241" i="18"/>
  <c r="B19241" i="18"/>
  <c r="A19241" i="18"/>
  <c r="F19240" i="18"/>
  <c r="E19240" i="18"/>
  <c r="B19240" i="18"/>
  <c r="A19240" i="18"/>
  <c r="F19239" i="18"/>
  <c r="E19239" i="18"/>
  <c r="B19239" i="18"/>
  <c r="A19239" i="18"/>
  <c r="F19238" i="18"/>
  <c r="E19238" i="18"/>
  <c r="B19238" i="18"/>
  <c r="A19238" i="18"/>
  <c r="F19237" i="18"/>
  <c r="E19237" i="18"/>
  <c r="B19237" i="18"/>
  <c r="A19237" i="18"/>
  <c r="B19236" i="18"/>
  <c r="A19236" i="18"/>
  <c r="B19235" i="18"/>
  <c r="A19235" i="18"/>
  <c r="B19234" i="18"/>
  <c r="A19234" i="18"/>
  <c r="E19230" i="18"/>
  <c r="F19230" i="18" s="1"/>
  <c r="A19230" i="18"/>
  <c r="E19229" i="18"/>
  <c r="F19229" i="18" s="1"/>
  <c r="A19229" i="18"/>
  <c r="E19228" i="18"/>
  <c r="F19228" i="18" s="1"/>
  <c r="A19228" i="18"/>
  <c r="E19227" i="18"/>
  <c r="F19227" i="18" s="1"/>
  <c r="A19227" i="18"/>
  <c r="E19226" i="18"/>
  <c r="F19226" i="18" s="1"/>
  <c r="A19226" i="18"/>
  <c r="E19222" i="18"/>
  <c r="F19222" i="18" s="1"/>
  <c r="C19222" i="18"/>
  <c r="A19222" i="18"/>
  <c r="E19221" i="18"/>
  <c r="F19221" i="18" s="1"/>
  <c r="A19221" i="18"/>
  <c r="E19220" i="18"/>
  <c r="F19220" i="18" s="1"/>
  <c r="A19220" i="18"/>
  <c r="E19219" i="18"/>
  <c r="F19219" i="18" s="1"/>
  <c r="C19219" i="18"/>
  <c r="A19219" i="18"/>
  <c r="E19218" i="18"/>
  <c r="F19218" i="18" s="1"/>
  <c r="C19218" i="18"/>
  <c r="A19218" i="18"/>
  <c r="E19217" i="18"/>
  <c r="F19217" i="18" s="1"/>
  <c r="C19217" i="18"/>
  <c r="A19217" i="18"/>
  <c r="E19216" i="18"/>
  <c r="F19216" i="18" s="1"/>
  <c r="C19216" i="18"/>
  <c r="A19216" i="18"/>
  <c r="E19215" i="18"/>
  <c r="F19215" i="18" s="1"/>
  <c r="C19215" i="18"/>
  <c r="A19215" i="18"/>
  <c r="E19214" i="18"/>
  <c r="F19214" i="18" s="1"/>
  <c r="C19214" i="18"/>
  <c r="A19214" i="18"/>
  <c r="E19213" i="18"/>
  <c r="F19213" i="18" s="1"/>
  <c r="C19213" i="18"/>
  <c r="A19213" i="18"/>
  <c r="E19212" i="18"/>
  <c r="F19212" i="18" s="1"/>
  <c r="C19212" i="18"/>
  <c r="A19212" i="18"/>
  <c r="E19211" i="18"/>
  <c r="F19211" i="18" s="1"/>
  <c r="C19211" i="18"/>
  <c r="A19211" i="18"/>
  <c r="F19207" i="18"/>
  <c r="E19207" i="18"/>
  <c r="A19207" i="18"/>
  <c r="F19206" i="18"/>
  <c r="E19206" i="18"/>
  <c r="A19206" i="18"/>
  <c r="F19205" i="18"/>
  <c r="E19205" i="18"/>
  <c r="A19205" i="18"/>
  <c r="F19204" i="18"/>
  <c r="E19204" i="18"/>
  <c r="A19204" i="18"/>
  <c r="F19203" i="18"/>
  <c r="E19203" i="18"/>
  <c r="A19203" i="18"/>
  <c r="F19202" i="18"/>
  <c r="E19202" i="18"/>
  <c r="A19202" i="18"/>
  <c r="F19201" i="18"/>
  <c r="E19201" i="18"/>
  <c r="A19201" i="18"/>
  <c r="F19200" i="18"/>
  <c r="E19200" i="18"/>
  <c r="A19200" i="18"/>
  <c r="F19199" i="18"/>
  <c r="E19199" i="18"/>
  <c r="A19199" i="18"/>
  <c r="F19198" i="18"/>
  <c r="E19198" i="18"/>
  <c r="A19198" i="18"/>
  <c r="F19197" i="18"/>
  <c r="E19197" i="18"/>
  <c r="A19197" i="18"/>
  <c r="F19196" i="18"/>
  <c r="E19196" i="18"/>
  <c r="A19196" i="18"/>
  <c r="B19191" i="18"/>
  <c r="A19187" i="18"/>
  <c r="A19186" i="18"/>
  <c r="G19182" i="18"/>
  <c r="J19180" i="18"/>
  <c r="F19172" i="18"/>
  <c r="E19172" i="18"/>
  <c r="B19172" i="18"/>
  <c r="A19172" i="18"/>
  <c r="F19171" i="18"/>
  <c r="E19171" i="18"/>
  <c r="B19171" i="18"/>
  <c r="A19171" i="18"/>
  <c r="F19170" i="18"/>
  <c r="E19170" i="18"/>
  <c r="B19170" i="18"/>
  <c r="A19170" i="18"/>
  <c r="F19169" i="18"/>
  <c r="E19169" i="18"/>
  <c r="B19169" i="18"/>
  <c r="A19169" i="18"/>
  <c r="F19168" i="18"/>
  <c r="E19168" i="18"/>
  <c r="B19168" i="18"/>
  <c r="A19168" i="18"/>
  <c r="F19167" i="18"/>
  <c r="E19167" i="18"/>
  <c r="B19167" i="18"/>
  <c r="A19167" i="18"/>
  <c r="F19166" i="18"/>
  <c r="E19166" i="18"/>
  <c r="B19166" i="18"/>
  <c r="A19166" i="18"/>
  <c r="F19165" i="18"/>
  <c r="E19165" i="18"/>
  <c r="B19165" i="18"/>
  <c r="A19165" i="18"/>
  <c r="F19164" i="18"/>
  <c r="E19164" i="18"/>
  <c r="B19164" i="18"/>
  <c r="A19164" i="18"/>
  <c r="B19163" i="18"/>
  <c r="A19163" i="18"/>
  <c r="B19162" i="18"/>
  <c r="A19162" i="18"/>
  <c r="B19161" i="18"/>
  <c r="A19161" i="18"/>
  <c r="E19157" i="18"/>
  <c r="F19157" i="18" s="1"/>
  <c r="A19157" i="18"/>
  <c r="E19156" i="18"/>
  <c r="F19156" i="18" s="1"/>
  <c r="A19156" i="18"/>
  <c r="E19155" i="18"/>
  <c r="F19155" i="18" s="1"/>
  <c r="A19155" i="18"/>
  <c r="E19154" i="18"/>
  <c r="F19154" i="18" s="1"/>
  <c r="A19154" i="18"/>
  <c r="E19153" i="18"/>
  <c r="F19153" i="18" s="1"/>
  <c r="A19153" i="18"/>
  <c r="E19149" i="18"/>
  <c r="F19149" i="18" s="1"/>
  <c r="C19149" i="18"/>
  <c r="A19149" i="18"/>
  <c r="E19148" i="18"/>
  <c r="F19148" i="18" s="1"/>
  <c r="A19148" i="18"/>
  <c r="E19147" i="18"/>
  <c r="F19147" i="18" s="1"/>
  <c r="A19147" i="18"/>
  <c r="E19146" i="18"/>
  <c r="F19146" i="18" s="1"/>
  <c r="C19146" i="18"/>
  <c r="A19146" i="18"/>
  <c r="E19145" i="18"/>
  <c r="F19145" i="18" s="1"/>
  <c r="C19145" i="18"/>
  <c r="A19145" i="18"/>
  <c r="E19144" i="18"/>
  <c r="F19144" i="18" s="1"/>
  <c r="C19144" i="18"/>
  <c r="A19144" i="18"/>
  <c r="E19143" i="18"/>
  <c r="F19143" i="18" s="1"/>
  <c r="C19143" i="18"/>
  <c r="A19143" i="18"/>
  <c r="E19142" i="18"/>
  <c r="F19142" i="18" s="1"/>
  <c r="C19142" i="18"/>
  <c r="A19142" i="18"/>
  <c r="E19141" i="18"/>
  <c r="F19141" i="18" s="1"/>
  <c r="C19141" i="18"/>
  <c r="A19141" i="18"/>
  <c r="E19140" i="18"/>
  <c r="F19140" i="18" s="1"/>
  <c r="C19140" i="18"/>
  <c r="A19140" i="18"/>
  <c r="E19139" i="18"/>
  <c r="F19139" i="18" s="1"/>
  <c r="C19139" i="18"/>
  <c r="A19139" i="18"/>
  <c r="E19138" i="18"/>
  <c r="F19138" i="18" s="1"/>
  <c r="C19138" i="18"/>
  <c r="A19138" i="18"/>
  <c r="F19134" i="18"/>
  <c r="E19134" i="18"/>
  <c r="A19134" i="18"/>
  <c r="F19133" i="18"/>
  <c r="E19133" i="18"/>
  <c r="A19133" i="18"/>
  <c r="F19132" i="18"/>
  <c r="E19132" i="18"/>
  <c r="A19132" i="18"/>
  <c r="F19131" i="18"/>
  <c r="E19131" i="18"/>
  <c r="A19131" i="18"/>
  <c r="F19130" i="18"/>
  <c r="E19130" i="18"/>
  <c r="A19130" i="18"/>
  <c r="F19129" i="18"/>
  <c r="E19129" i="18"/>
  <c r="A19129" i="18"/>
  <c r="F19128" i="18"/>
  <c r="E19128" i="18"/>
  <c r="A19128" i="18"/>
  <c r="F19127" i="18"/>
  <c r="E19127" i="18"/>
  <c r="A19127" i="18"/>
  <c r="F19126" i="18"/>
  <c r="E19126" i="18"/>
  <c r="A19126" i="18"/>
  <c r="F19125" i="18"/>
  <c r="E19125" i="18"/>
  <c r="A19125" i="18"/>
  <c r="F19124" i="18"/>
  <c r="E19124" i="18"/>
  <c r="A19124" i="18"/>
  <c r="F19123" i="18"/>
  <c r="E19123" i="18"/>
  <c r="A19123" i="18"/>
  <c r="B19118" i="18"/>
  <c r="A19114" i="18"/>
  <c r="A19113" i="18"/>
  <c r="G19109" i="18"/>
  <c r="J19107" i="18"/>
  <c r="F19099" i="18"/>
  <c r="E19099" i="18"/>
  <c r="B19099" i="18"/>
  <c r="A19099" i="18"/>
  <c r="F19098" i="18"/>
  <c r="E19098" i="18"/>
  <c r="B19098" i="18"/>
  <c r="A19098" i="18"/>
  <c r="F19097" i="18"/>
  <c r="E19097" i="18"/>
  <c r="B19097" i="18"/>
  <c r="A19097" i="18"/>
  <c r="F19096" i="18"/>
  <c r="E19096" i="18"/>
  <c r="B19096" i="18"/>
  <c r="A19096" i="18"/>
  <c r="F19095" i="18"/>
  <c r="E19095" i="18"/>
  <c r="B19095" i="18"/>
  <c r="A19095" i="18"/>
  <c r="F19094" i="18"/>
  <c r="E19094" i="18"/>
  <c r="B19094" i="18"/>
  <c r="A19094" i="18"/>
  <c r="F19093" i="18"/>
  <c r="E19093" i="18"/>
  <c r="B19093" i="18"/>
  <c r="A19093" i="18"/>
  <c r="F19092" i="18"/>
  <c r="E19092" i="18"/>
  <c r="B19092" i="18"/>
  <c r="A19092" i="18"/>
  <c r="F19091" i="18"/>
  <c r="E19091" i="18"/>
  <c r="B19091" i="18"/>
  <c r="A19091" i="18"/>
  <c r="F19090" i="18"/>
  <c r="E19090" i="18"/>
  <c r="B19090" i="18"/>
  <c r="A19090" i="18"/>
  <c r="B19089" i="18"/>
  <c r="A19089" i="18"/>
  <c r="B19088" i="18"/>
  <c r="A19088" i="18"/>
  <c r="E19084" i="18"/>
  <c r="F19084" i="18" s="1"/>
  <c r="A19084" i="18"/>
  <c r="E19083" i="18"/>
  <c r="F19083" i="18" s="1"/>
  <c r="A19083" i="18"/>
  <c r="E19082" i="18"/>
  <c r="F19082" i="18" s="1"/>
  <c r="A19082" i="18"/>
  <c r="E19081" i="18"/>
  <c r="F19081" i="18" s="1"/>
  <c r="A19081" i="18"/>
  <c r="E19080" i="18"/>
  <c r="F19080" i="18" s="1"/>
  <c r="A19080" i="18"/>
  <c r="E19076" i="18"/>
  <c r="F19076" i="18" s="1"/>
  <c r="C19076" i="18"/>
  <c r="A19076" i="18"/>
  <c r="E19075" i="18"/>
  <c r="F19075" i="18" s="1"/>
  <c r="A19075" i="18"/>
  <c r="E19074" i="18"/>
  <c r="F19074" i="18" s="1"/>
  <c r="A19074" i="18"/>
  <c r="E19073" i="18"/>
  <c r="F19073" i="18" s="1"/>
  <c r="C19073" i="18"/>
  <c r="A19073" i="18"/>
  <c r="E19072" i="18"/>
  <c r="F19072" i="18" s="1"/>
  <c r="C19072" i="18"/>
  <c r="A19072" i="18"/>
  <c r="E19071" i="18"/>
  <c r="F19071" i="18" s="1"/>
  <c r="C19071" i="18"/>
  <c r="A19071" i="18"/>
  <c r="E19070" i="18"/>
  <c r="F19070" i="18" s="1"/>
  <c r="C19070" i="18"/>
  <c r="A19070" i="18"/>
  <c r="E19069" i="18"/>
  <c r="F19069" i="18" s="1"/>
  <c r="C19069" i="18"/>
  <c r="A19069" i="18"/>
  <c r="E19068" i="18"/>
  <c r="F19068" i="18" s="1"/>
  <c r="C19068" i="18"/>
  <c r="A19068" i="18"/>
  <c r="E19067" i="18"/>
  <c r="F19067" i="18" s="1"/>
  <c r="C19067" i="18"/>
  <c r="A19067" i="18"/>
  <c r="E19066" i="18"/>
  <c r="F19066" i="18" s="1"/>
  <c r="C19066" i="18"/>
  <c r="A19066" i="18"/>
  <c r="E19065" i="18"/>
  <c r="F19065" i="18" s="1"/>
  <c r="C19065" i="18"/>
  <c r="A19065" i="18"/>
  <c r="F19061" i="18"/>
  <c r="E19061" i="18"/>
  <c r="A19061" i="18"/>
  <c r="F19060" i="18"/>
  <c r="E19060" i="18"/>
  <c r="A19060" i="18"/>
  <c r="F19059" i="18"/>
  <c r="E19059" i="18"/>
  <c r="A19059" i="18"/>
  <c r="F19058" i="18"/>
  <c r="E19058" i="18"/>
  <c r="A19058" i="18"/>
  <c r="F19057" i="18"/>
  <c r="E19057" i="18"/>
  <c r="A19057" i="18"/>
  <c r="F19056" i="18"/>
  <c r="E19056" i="18"/>
  <c r="A19056" i="18"/>
  <c r="F19055" i="18"/>
  <c r="E19055" i="18"/>
  <c r="A19055" i="18"/>
  <c r="F19054" i="18"/>
  <c r="E19054" i="18"/>
  <c r="A19054" i="18"/>
  <c r="F19053" i="18"/>
  <c r="E19053" i="18"/>
  <c r="A19053" i="18"/>
  <c r="F19052" i="18"/>
  <c r="E19052" i="18"/>
  <c r="A19052" i="18"/>
  <c r="F19051" i="18"/>
  <c r="E19051" i="18"/>
  <c r="A19051" i="18"/>
  <c r="E19050" i="18"/>
  <c r="F19050" i="18" s="1"/>
  <c r="A19050" i="18"/>
  <c r="B19045" i="18"/>
  <c r="A19041" i="18"/>
  <c r="A19040" i="18"/>
  <c r="G19135" i="18" l="1"/>
  <c r="G19085" i="18"/>
  <c r="G19158" i="18"/>
  <c r="G19208" i="18"/>
  <c r="G19231" i="18"/>
  <c r="G19223" i="18"/>
  <c r="G19150" i="18"/>
  <c r="G19062" i="18"/>
  <c r="G19077" i="18"/>
  <c r="E6612" i="18" l="1"/>
  <c r="C6612" i="18"/>
  <c r="A6612" i="18"/>
  <c r="E6539" i="18"/>
  <c r="C6539" i="18"/>
  <c r="A6539" i="18"/>
  <c r="E6467" i="18"/>
  <c r="C6467" i="18"/>
  <c r="A6467" i="18"/>
  <c r="E6395" i="18"/>
  <c r="C6395" i="18"/>
  <c r="A6395" i="18"/>
  <c r="A5960" i="18"/>
  <c r="E2706" i="18"/>
  <c r="C2706" i="18"/>
  <c r="A2706" i="18"/>
  <c r="E2633" i="18"/>
  <c r="C2633" i="18"/>
  <c r="A2633" i="18"/>
  <c r="E2487" i="18"/>
  <c r="C2487" i="18"/>
  <c r="A2487" i="18"/>
  <c r="E2414" i="18"/>
  <c r="C2414" i="18"/>
  <c r="A2414" i="18"/>
  <c r="E2341" i="18"/>
  <c r="C2341" i="18"/>
  <c r="A2341" i="18"/>
  <c r="E2268" i="18"/>
  <c r="C2268" i="18"/>
  <c r="A2268" i="18"/>
  <c r="E2122" i="18"/>
  <c r="C2122" i="18"/>
  <c r="E2049" i="18"/>
  <c r="C2049" i="18"/>
  <c r="E1833" i="18"/>
  <c r="C1833" i="18"/>
  <c r="A1833" i="18"/>
  <c r="E1761" i="18"/>
  <c r="A1761" i="18"/>
  <c r="E1689" i="18"/>
  <c r="C1689" i="18"/>
  <c r="A1689" i="18"/>
  <c r="A819" i="18"/>
  <c r="G13876" i="18"/>
  <c r="J13874" i="18"/>
  <c r="F13866" i="18"/>
  <c r="E13866" i="18"/>
  <c r="B13866" i="18"/>
  <c r="A13866" i="18"/>
  <c r="F13865" i="18"/>
  <c r="E13865" i="18"/>
  <c r="B13865" i="18"/>
  <c r="A13865" i="18"/>
  <c r="F13864" i="18"/>
  <c r="E13864" i="18"/>
  <c r="B13864" i="18"/>
  <c r="A13864" i="18"/>
  <c r="F13863" i="18"/>
  <c r="E13863" i="18"/>
  <c r="B13863" i="18"/>
  <c r="A13863" i="18"/>
  <c r="F13862" i="18"/>
  <c r="E13862" i="18"/>
  <c r="B13862" i="18"/>
  <c r="A13862" i="18"/>
  <c r="F13861" i="18"/>
  <c r="E13861" i="18"/>
  <c r="B13861" i="18"/>
  <c r="A13861" i="18"/>
  <c r="F13860" i="18"/>
  <c r="E13860" i="18"/>
  <c r="B13860" i="18"/>
  <c r="A13860" i="18"/>
  <c r="F13859" i="18"/>
  <c r="E13859" i="18"/>
  <c r="B13859" i="18"/>
  <c r="A13859" i="18"/>
  <c r="F13858" i="18"/>
  <c r="E13858" i="18"/>
  <c r="B13858" i="18"/>
  <c r="A13858" i="18"/>
  <c r="F13857" i="18"/>
  <c r="E13857" i="18"/>
  <c r="B13857" i="18"/>
  <c r="A13857" i="18"/>
  <c r="B13856" i="18"/>
  <c r="A13856" i="18"/>
  <c r="B13855" i="18"/>
  <c r="A13855" i="18"/>
  <c r="E13851" i="18"/>
  <c r="F13851" i="18" s="1"/>
  <c r="A13851" i="18"/>
  <c r="E13850" i="18"/>
  <c r="F13850" i="18" s="1"/>
  <c r="A13850" i="18"/>
  <c r="E13849" i="18"/>
  <c r="F13849" i="18" s="1"/>
  <c r="A13849" i="18"/>
  <c r="E13848" i="18"/>
  <c r="F13848" i="18" s="1"/>
  <c r="A13848" i="18"/>
  <c r="E13847" i="18"/>
  <c r="F13847" i="18" s="1"/>
  <c r="A13847" i="18"/>
  <c r="E13843" i="18"/>
  <c r="F13843" i="18" s="1"/>
  <c r="C13843" i="18"/>
  <c r="A13843" i="18"/>
  <c r="E13842" i="18"/>
  <c r="F13842" i="18" s="1"/>
  <c r="A13842" i="18"/>
  <c r="E13841" i="18"/>
  <c r="F13841" i="18" s="1"/>
  <c r="A13841" i="18"/>
  <c r="E13840" i="18"/>
  <c r="F13840" i="18" s="1"/>
  <c r="C13840" i="18"/>
  <c r="A13840" i="18"/>
  <c r="E13839" i="18"/>
  <c r="F13839" i="18" s="1"/>
  <c r="C13839" i="18"/>
  <c r="A13839" i="18"/>
  <c r="E13838" i="18"/>
  <c r="F13838" i="18" s="1"/>
  <c r="C13838" i="18"/>
  <c r="A13838" i="18"/>
  <c r="E13837" i="18"/>
  <c r="F13837" i="18" s="1"/>
  <c r="C13837" i="18"/>
  <c r="A13837" i="18"/>
  <c r="E13836" i="18"/>
  <c r="F13836" i="18" s="1"/>
  <c r="C13836" i="18"/>
  <c r="A13836" i="18"/>
  <c r="E13835" i="18"/>
  <c r="F13835" i="18" s="1"/>
  <c r="C13835" i="18"/>
  <c r="A13835" i="18"/>
  <c r="E13834" i="18"/>
  <c r="F13834" i="18" s="1"/>
  <c r="C13834" i="18"/>
  <c r="A13834" i="18"/>
  <c r="E13833" i="18"/>
  <c r="F13833" i="18" s="1"/>
  <c r="C13833" i="18"/>
  <c r="A13833" i="18"/>
  <c r="E13832" i="18"/>
  <c r="F13832" i="18" s="1"/>
  <c r="C13832" i="18"/>
  <c r="A13832" i="18"/>
  <c r="F13828" i="18"/>
  <c r="E13828" i="18"/>
  <c r="A13828" i="18"/>
  <c r="F13827" i="18"/>
  <c r="E13827" i="18"/>
  <c r="A13827" i="18"/>
  <c r="F13826" i="18"/>
  <c r="E13826" i="18"/>
  <c r="A13826" i="18"/>
  <c r="F13825" i="18"/>
  <c r="E13825" i="18"/>
  <c r="A13825" i="18"/>
  <c r="F13824" i="18"/>
  <c r="E13824" i="18"/>
  <c r="A13824" i="18"/>
  <c r="F13823" i="18"/>
  <c r="E13823" i="18"/>
  <c r="A13823" i="18"/>
  <c r="F13822" i="18"/>
  <c r="E13822" i="18"/>
  <c r="A13822" i="18"/>
  <c r="F13821" i="18"/>
  <c r="E13821" i="18"/>
  <c r="A13821" i="18"/>
  <c r="E13820" i="18"/>
  <c r="F13820" i="18" s="1"/>
  <c r="A13820" i="18"/>
  <c r="E13819" i="18"/>
  <c r="F13819" i="18" s="1"/>
  <c r="A13819" i="18"/>
  <c r="E13818" i="18"/>
  <c r="F13818" i="18" s="1"/>
  <c r="A13818" i="18"/>
  <c r="E13817" i="18"/>
  <c r="F13817" i="18" s="1"/>
  <c r="A13817" i="18"/>
  <c r="G13814" i="18"/>
  <c r="B13812" i="18"/>
  <c r="A13808" i="18"/>
  <c r="A13807" i="18"/>
  <c r="G13155" i="18"/>
  <c r="J13153" i="18"/>
  <c r="F13145" i="18"/>
  <c r="E13145" i="18"/>
  <c r="B13145" i="18"/>
  <c r="A13145" i="18"/>
  <c r="F13144" i="18"/>
  <c r="E13144" i="18"/>
  <c r="B13144" i="18"/>
  <c r="A13144" i="18"/>
  <c r="F13143" i="18"/>
  <c r="E13143" i="18"/>
  <c r="B13143" i="18"/>
  <c r="A13143" i="18"/>
  <c r="F13142" i="18"/>
  <c r="E13142" i="18"/>
  <c r="B13142" i="18"/>
  <c r="A13142" i="18"/>
  <c r="F13141" i="18"/>
  <c r="E13141" i="18"/>
  <c r="B13141" i="18"/>
  <c r="A13141" i="18"/>
  <c r="F13140" i="18"/>
  <c r="E13140" i="18"/>
  <c r="B13140" i="18"/>
  <c r="A13140" i="18"/>
  <c r="F13139" i="18"/>
  <c r="E13139" i="18"/>
  <c r="B13139" i="18"/>
  <c r="A13139" i="18"/>
  <c r="F13138" i="18"/>
  <c r="E13138" i="18"/>
  <c r="B13138" i="18"/>
  <c r="A13138" i="18"/>
  <c r="F13137" i="18"/>
  <c r="E13137" i="18"/>
  <c r="B13137" i="18"/>
  <c r="A13137" i="18"/>
  <c r="F13136" i="18"/>
  <c r="E13136" i="18"/>
  <c r="B13136" i="18"/>
  <c r="A13136" i="18"/>
  <c r="F13135" i="18"/>
  <c r="E13135" i="18"/>
  <c r="B13135" i="18"/>
  <c r="A13135" i="18"/>
  <c r="B13134" i="18"/>
  <c r="A13134" i="18"/>
  <c r="E13130" i="18"/>
  <c r="F13130" i="18" s="1"/>
  <c r="A13130" i="18"/>
  <c r="E13129" i="18"/>
  <c r="F13129" i="18" s="1"/>
  <c r="A13129" i="18"/>
  <c r="E13128" i="18"/>
  <c r="F13128" i="18" s="1"/>
  <c r="A13128" i="18"/>
  <c r="E13127" i="18"/>
  <c r="F13127" i="18" s="1"/>
  <c r="A13127" i="18"/>
  <c r="E13126" i="18"/>
  <c r="F13126" i="18" s="1"/>
  <c r="A13126" i="18"/>
  <c r="E13122" i="18"/>
  <c r="F13122" i="18" s="1"/>
  <c r="C13122" i="18"/>
  <c r="A13122" i="18"/>
  <c r="E13121" i="18"/>
  <c r="F13121" i="18" s="1"/>
  <c r="A13121" i="18"/>
  <c r="E13120" i="18"/>
  <c r="F13120" i="18" s="1"/>
  <c r="A13120" i="18"/>
  <c r="E13119" i="18"/>
  <c r="F13119" i="18" s="1"/>
  <c r="C13119" i="18"/>
  <c r="A13119" i="18"/>
  <c r="E13118" i="18"/>
  <c r="F13118" i="18" s="1"/>
  <c r="C13118" i="18"/>
  <c r="A13118" i="18"/>
  <c r="E13117" i="18"/>
  <c r="F13117" i="18" s="1"/>
  <c r="C13117" i="18"/>
  <c r="A13117" i="18"/>
  <c r="E13116" i="18"/>
  <c r="F13116" i="18" s="1"/>
  <c r="C13116" i="18"/>
  <c r="A13116" i="18"/>
  <c r="E13115" i="18"/>
  <c r="F13115" i="18" s="1"/>
  <c r="C13115" i="18"/>
  <c r="A13115" i="18"/>
  <c r="E13114" i="18"/>
  <c r="F13114" i="18" s="1"/>
  <c r="C13114" i="18"/>
  <c r="A13114" i="18"/>
  <c r="E13113" i="18"/>
  <c r="F13113" i="18" s="1"/>
  <c r="C13113" i="18"/>
  <c r="A13113" i="18"/>
  <c r="E13112" i="18"/>
  <c r="F13112" i="18" s="1"/>
  <c r="C13112" i="18"/>
  <c r="A13112" i="18"/>
  <c r="E13111" i="18"/>
  <c r="F13111" i="18" s="1"/>
  <c r="C13111" i="18"/>
  <c r="A13111" i="18"/>
  <c r="F13107" i="18"/>
  <c r="E13107" i="18"/>
  <c r="A13107" i="18"/>
  <c r="F13106" i="18"/>
  <c r="E13106" i="18"/>
  <c r="A13106" i="18"/>
  <c r="F13105" i="18"/>
  <c r="E13105" i="18"/>
  <c r="A13105" i="18"/>
  <c r="F13104" i="18"/>
  <c r="E13104" i="18"/>
  <c r="A13104" i="18"/>
  <c r="F13103" i="18"/>
  <c r="E13103" i="18"/>
  <c r="A13103" i="18"/>
  <c r="F13102" i="18"/>
  <c r="E13102" i="18"/>
  <c r="A13102" i="18"/>
  <c r="F13101" i="18"/>
  <c r="E13101" i="18"/>
  <c r="A13101" i="18"/>
  <c r="F13100" i="18"/>
  <c r="E13100" i="18"/>
  <c r="A13100" i="18"/>
  <c r="F13099" i="18"/>
  <c r="E13099" i="18"/>
  <c r="A13099" i="18"/>
  <c r="E13098" i="18"/>
  <c r="F13098" i="18" s="1"/>
  <c r="A13098" i="18"/>
  <c r="E13097" i="18"/>
  <c r="F13097" i="18" s="1"/>
  <c r="A13097" i="18"/>
  <c r="E13096" i="18"/>
  <c r="F13096" i="18" s="1"/>
  <c r="A13096" i="18"/>
  <c r="B13091" i="18"/>
  <c r="A13087" i="18"/>
  <c r="A13086" i="18"/>
  <c r="G13108" i="18" l="1"/>
  <c r="G13844" i="18"/>
  <c r="G13829" i="18"/>
  <c r="G13852" i="18"/>
  <c r="G13123" i="18"/>
  <c r="G13131" i="18"/>
  <c r="G12938" i="18" l="1"/>
  <c r="J12936" i="18"/>
  <c r="F12928" i="18"/>
  <c r="E12928" i="18"/>
  <c r="B12928" i="18"/>
  <c r="A12928" i="18"/>
  <c r="F12927" i="18"/>
  <c r="E12927" i="18"/>
  <c r="B12927" i="18"/>
  <c r="A12927" i="18"/>
  <c r="F12926" i="18"/>
  <c r="E12926" i="18"/>
  <c r="B12926" i="18"/>
  <c r="A12926" i="18"/>
  <c r="F12925" i="18"/>
  <c r="E12925" i="18"/>
  <c r="B12925" i="18"/>
  <c r="A12925" i="18"/>
  <c r="F12924" i="18"/>
  <c r="E12924" i="18"/>
  <c r="B12924" i="18"/>
  <c r="A12924" i="18"/>
  <c r="F12923" i="18"/>
  <c r="E12923" i="18"/>
  <c r="B12923" i="18"/>
  <c r="A12923" i="18"/>
  <c r="F12922" i="18"/>
  <c r="E12922" i="18"/>
  <c r="B12922" i="18"/>
  <c r="A12922" i="18"/>
  <c r="F12921" i="18"/>
  <c r="E12921" i="18"/>
  <c r="B12921" i="18"/>
  <c r="A12921" i="18"/>
  <c r="F12920" i="18"/>
  <c r="E12920" i="18"/>
  <c r="B12920" i="18"/>
  <c r="A12920" i="18"/>
  <c r="F12919" i="18"/>
  <c r="E12919" i="18"/>
  <c r="B12919" i="18"/>
  <c r="A12919" i="18"/>
  <c r="B12918" i="18"/>
  <c r="A12918" i="18"/>
  <c r="B12917" i="18"/>
  <c r="A12917" i="18"/>
  <c r="E12913" i="18"/>
  <c r="F12913" i="18" s="1"/>
  <c r="A12913" i="18"/>
  <c r="E12912" i="18"/>
  <c r="F12912" i="18" s="1"/>
  <c r="A12912" i="18"/>
  <c r="E12911" i="18"/>
  <c r="F12911" i="18" s="1"/>
  <c r="A12911" i="18"/>
  <c r="E12910" i="18"/>
  <c r="F12910" i="18" s="1"/>
  <c r="A12910" i="18"/>
  <c r="E12909" i="18"/>
  <c r="F12909" i="18" s="1"/>
  <c r="A12909" i="18"/>
  <c r="E12905" i="18"/>
  <c r="F12905" i="18" s="1"/>
  <c r="C12905" i="18"/>
  <c r="A12905" i="18"/>
  <c r="E12904" i="18"/>
  <c r="F12904" i="18" s="1"/>
  <c r="A12904" i="18"/>
  <c r="E12903" i="18"/>
  <c r="F12903" i="18" s="1"/>
  <c r="A12903" i="18"/>
  <c r="E12902" i="18"/>
  <c r="F12902" i="18" s="1"/>
  <c r="C12902" i="18"/>
  <c r="A12902" i="18"/>
  <c r="E12901" i="18"/>
  <c r="F12901" i="18" s="1"/>
  <c r="C12901" i="18"/>
  <c r="A12901" i="18"/>
  <c r="E12900" i="18"/>
  <c r="F12900" i="18" s="1"/>
  <c r="C12900" i="18"/>
  <c r="A12900" i="18"/>
  <c r="E12899" i="18"/>
  <c r="F12899" i="18" s="1"/>
  <c r="C12899" i="18"/>
  <c r="A12899" i="18"/>
  <c r="E12898" i="18"/>
  <c r="F12898" i="18" s="1"/>
  <c r="C12898" i="18"/>
  <c r="A12898" i="18"/>
  <c r="E12897" i="18"/>
  <c r="F12897" i="18" s="1"/>
  <c r="C12897" i="18"/>
  <c r="A12897" i="18"/>
  <c r="E12896" i="18"/>
  <c r="F12896" i="18" s="1"/>
  <c r="C12896" i="18"/>
  <c r="A12896" i="18"/>
  <c r="E12895" i="18"/>
  <c r="F12895" i="18" s="1"/>
  <c r="C12895" i="18"/>
  <c r="A12895" i="18"/>
  <c r="E12894" i="18"/>
  <c r="F12894" i="18" s="1"/>
  <c r="C12894" i="18"/>
  <c r="A12894" i="18"/>
  <c r="F12890" i="18"/>
  <c r="E12890" i="18"/>
  <c r="A12890" i="18"/>
  <c r="F12889" i="18"/>
  <c r="E12889" i="18"/>
  <c r="A12889" i="18"/>
  <c r="F12888" i="18"/>
  <c r="E12888" i="18"/>
  <c r="A12888" i="18"/>
  <c r="F12887" i="18"/>
  <c r="E12887" i="18"/>
  <c r="A12887" i="18"/>
  <c r="F12886" i="18"/>
  <c r="E12886" i="18"/>
  <c r="A12886" i="18"/>
  <c r="F12885" i="18"/>
  <c r="E12885" i="18"/>
  <c r="A12885" i="18"/>
  <c r="F12884" i="18"/>
  <c r="E12884" i="18"/>
  <c r="A12884" i="18"/>
  <c r="F12883" i="18"/>
  <c r="E12883" i="18"/>
  <c r="A12883" i="18"/>
  <c r="F12882" i="18"/>
  <c r="E12882" i="18"/>
  <c r="A12882" i="18"/>
  <c r="E12881" i="18"/>
  <c r="F12881" i="18" s="1"/>
  <c r="A12881" i="18"/>
  <c r="E12880" i="18"/>
  <c r="F12880" i="18" s="1"/>
  <c r="A12880" i="18"/>
  <c r="E12879" i="18"/>
  <c r="F12879" i="18" s="1"/>
  <c r="A12879" i="18"/>
  <c r="B12874" i="18"/>
  <c r="A12870" i="18"/>
  <c r="A12869" i="18"/>
  <c r="G12720" i="18"/>
  <c r="J12718" i="18"/>
  <c r="F12710" i="18"/>
  <c r="E12710" i="18"/>
  <c r="B12710" i="18"/>
  <c r="A12710" i="18"/>
  <c r="F12709" i="18"/>
  <c r="E12709" i="18"/>
  <c r="B12709" i="18"/>
  <c r="A12709" i="18"/>
  <c r="F12708" i="18"/>
  <c r="E12708" i="18"/>
  <c r="B12708" i="18"/>
  <c r="A12708" i="18"/>
  <c r="F12707" i="18"/>
  <c r="E12707" i="18"/>
  <c r="B12707" i="18"/>
  <c r="A12707" i="18"/>
  <c r="F12706" i="18"/>
  <c r="E12706" i="18"/>
  <c r="B12706" i="18"/>
  <c r="A12706" i="18"/>
  <c r="F12705" i="18"/>
  <c r="E12705" i="18"/>
  <c r="B12705" i="18"/>
  <c r="A12705" i="18"/>
  <c r="F12704" i="18"/>
  <c r="E12704" i="18"/>
  <c r="B12704" i="18"/>
  <c r="A12704" i="18"/>
  <c r="F12703" i="18"/>
  <c r="E12703" i="18"/>
  <c r="B12703" i="18"/>
  <c r="A12703" i="18"/>
  <c r="F12702" i="18"/>
  <c r="E12702" i="18"/>
  <c r="B12702" i="18"/>
  <c r="A12702" i="18"/>
  <c r="F12701" i="18"/>
  <c r="E12701" i="18"/>
  <c r="B12701" i="18"/>
  <c r="A12701" i="18"/>
  <c r="B12700" i="18"/>
  <c r="A12700" i="18"/>
  <c r="B12699" i="18"/>
  <c r="A12699" i="18"/>
  <c r="E12695" i="18"/>
  <c r="F12695" i="18" s="1"/>
  <c r="A12695" i="18"/>
  <c r="E12694" i="18"/>
  <c r="F12694" i="18" s="1"/>
  <c r="A12694" i="18"/>
  <c r="E12693" i="18"/>
  <c r="F12693" i="18" s="1"/>
  <c r="A12693" i="18"/>
  <c r="E12692" i="18"/>
  <c r="F12692" i="18" s="1"/>
  <c r="A12692" i="18"/>
  <c r="E12691" i="18"/>
  <c r="F12691" i="18" s="1"/>
  <c r="A12691" i="18"/>
  <c r="E12687" i="18"/>
  <c r="F12687" i="18" s="1"/>
  <c r="C12687" i="18"/>
  <c r="A12687" i="18"/>
  <c r="E12686" i="18"/>
  <c r="F12686" i="18" s="1"/>
  <c r="A12686" i="18"/>
  <c r="E12685" i="18"/>
  <c r="F12685" i="18" s="1"/>
  <c r="A12685" i="18"/>
  <c r="E12684" i="18"/>
  <c r="F12684" i="18" s="1"/>
  <c r="C12684" i="18"/>
  <c r="A12684" i="18"/>
  <c r="E12683" i="18"/>
  <c r="F12683" i="18" s="1"/>
  <c r="C12683" i="18"/>
  <c r="A12683" i="18"/>
  <c r="E12682" i="18"/>
  <c r="F12682" i="18" s="1"/>
  <c r="C12682" i="18"/>
  <c r="A12682" i="18"/>
  <c r="E12681" i="18"/>
  <c r="F12681" i="18" s="1"/>
  <c r="C12681" i="18"/>
  <c r="A12681" i="18"/>
  <c r="E12680" i="18"/>
  <c r="F12680" i="18" s="1"/>
  <c r="C12680" i="18"/>
  <c r="A12680" i="18"/>
  <c r="E12679" i="18"/>
  <c r="F12679" i="18" s="1"/>
  <c r="C12679" i="18"/>
  <c r="A12679" i="18"/>
  <c r="E12678" i="18"/>
  <c r="F12678" i="18" s="1"/>
  <c r="C12678" i="18"/>
  <c r="A12678" i="18"/>
  <c r="E12677" i="18"/>
  <c r="F12677" i="18" s="1"/>
  <c r="C12677" i="18"/>
  <c r="A12677" i="18"/>
  <c r="E12676" i="18"/>
  <c r="F12676" i="18" s="1"/>
  <c r="C12676" i="18"/>
  <c r="A12676" i="18"/>
  <c r="F12672" i="18"/>
  <c r="E12672" i="18"/>
  <c r="A12672" i="18"/>
  <c r="F12671" i="18"/>
  <c r="E12671" i="18"/>
  <c r="A12671" i="18"/>
  <c r="F12670" i="18"/>
  <c r="E12670" i="18"/>
  <c r="A12670" i="18"/>
  <c r="F12669" i="18"/>
  <c r="E12669" i="18"/>
  <c r="A12669" i="18"/>
  <c r="F12668" i="18"/>
  <c r="E12668" i="18"/>
  <c r="A12668" i="18"/>
  <c r="F12667" i="18"/>
  <c r="E12667" i="18"/>
  <c r="A12667" i="18"/>
  <c r="F12666" i="18"/>
  <c r="E12666" i="18"/>
  <c r="A12666" i="18"/>
  <c r="F12665" i="18"/>
  <c r="E12665" i="18"/>
  <c r="A12665" i="18"/>
  <c r="E12664" i="18"/>
  <c r="F12664" i="18" s="1"/>
  <c r="A12664" i="18"/>
  <c r="E12663" i="18"/>
  <c r="F12663" i="18" s="1"/>
  <c r="A12663" i="18"/>
  <c r="E12662" i="18"/>
  <c r="F12662" i="18" s="1"/>
  <c r="A12662" i="18"/>
  <c r="E12661" i="18"/>
  <c r="F12661" i="18" s="1"/>
  <c r="A12661" i="18"/>
  <c r="B12656" i="18"/>
  <c r="A12652" i="18"/>
  <c r="A12651" i="18"/>
  <c r="G12891" i="18" l="1"/>
  <c r="G12673" i="18"/>
  <c r="G12914" i="18"/>
  <c r="G12906" i="18"/>
  <c r="G12696" i="18"/>
  <c r="G12688" i="18"/>
  <c r="G4991" i="18" l="1"/>
  <c r="J4989" i="18"/>
  <c r="F4981" i="18"/>
  <c r="E4981" i="18"/>
  <c r="B4981" i="18"/>
  <c r="A4981" i="18"/>
  <c r="F4980" i="18"/>
  <c r="E4980" i="18"/>
  <c r="B4980" i="18"/>
  <c r="A4980" i="18"/>
  <c r="F4979" i="18"/>
  <c r="E4979" i="18"/>
  <c r="B4979" i="18"/>
  <c r="A4979" i="18"/>
  <c r="F4978" i="18"/>
  <c r="E4978" i="18"/>
  <c r="B4978" i="18"/>
  <c r="A4978" i="18"/>
  <c r="F4977" i="18"/>
  <c r="E4977" i="18"/>
  <c r="B4977" i="18"/>
  <c r="A4977" i="18"/>
  <c r="F4976" i="18"/>
  <c r="E4976" i="18"/>
  <c r="B4976" i="18"/>
  <c r="A4976" i="18"/>
  <c r="F4975" i="18"/>
  <c r="E4975" i="18"/>
  <c r="B4975" i="18"/>
  <c r="A4975" i="18"/>
  <c r="F4974" i="18"/>
  <c r="E4974" i="18"/>
  <c r="B4974" i="18"/>
  <c r="A4974" i="18"/>
  <c r="F4973" i="18"/>
  <c r="E4973" i="18"/>
  <c r="B4973" i="18"/>
  <c r="A4973" i="18"/>
  <c r="F4972" i="18"/>
  <c r="E4972" i="18"/>
  <c r="B4972" i="18"/>
  <c r="A4972" i="18"/>
  <c r="B4971" i="18"/>
  <c r="A4971" i="18"/>
  <c r="B4970" i="18"/>
  <c r="A4970" i="18"/>
  <c r="E4966" i="18"/>
  <c r="F4966" i="18" s="1"/>
  <c r="A4966" i="18"/>
  <c r="E4965" i="18"/>
  <c r="F4965" i="18" s="1"/>
  <c r="A4965" i="18"/>
  <c r="E4964" i="18"/>
  <c r="F4964" i="18" s="1"/>
  <c r="A4964" i="18"/>
  <c r="A4963" i="18"/>
  <c r="A4962" i="18"/>
  <c r="E4958" i="18"/>
  <c r="F4958" i="18" s="1"/>
  <c r="C4958" i="18"/>
  <c r="A4958" i="18"/>
  <c r="E4957" i="18"/>
  <c r="F4957" i="18" s="1"/>
  <c r="A4957" i="18"/>
  <c r="E4956" i="18"/>
  <c r="F4956" i="18" s="1"/>
  <c r="A4956" i="18"/>
  <c r="E4955" i="18"/>
  <c r="F4955" i="18" s="1"/>
  <c r="C4955" i="18"/>
  <c r="A4955" i="18"/>
  <c r="E4954" i="18"/>
  <c r="F4954" i="18" s="1"/>
  <c r="C4954" i="18"/>
  <c r="A4954" i="18"/>
  <c r="E4953" i="18"/>
  <c r="F4953" i="18" s="1"/>
  <c r="C4953" i="18"/>
  <c r="A4953" i="18"/>
  <c r="E4952" i="18"/>
  <c r="F4952" i="18" s="1"/>
  <c r="C4952" i="18"/>
  <c r="A4952" i="18"/>
  <c r="E4951" i="18"/>
  <c r="F4951" i="18" s="1"/>
  <c r="C4951" i="18"/>
  <c r="A4951" i="18"/>
  <c r="E4950" i="18"/>
  <c r="F4950" i="18" s="1"/>
  <c r="C4950" i="18"/>
  <c r="A4950" i="18"/>
  <c r="E4949" i="18"/>
  <c r="F4949" i="18" s="1"/>
  <c r="C4949" i="18"/>
  <c r="A4949" i="18"/>
  <c r="E4948" i="18"/>
  <c r="F4948" i="18" s="1"/>
  <c r="C4948" i="18"/>
  <c r="A4948" i="18"/>
  <c r="E4947" i="18"/>
  <c r="F4947" i="18" s="1"/>
  <c r="C4947" i="18"/>
  <c r="A4947" i="18"/>
  <c r="F4943" i="18"/>
  <c r="E4943" i="18"/>
  <c r="A4943" i="18"/>
  <c r="F4942" i="18"/>
  <c r="E4942" i="18"/>
  <c r="A4942" i="18"/>
  <c r="F4941" i="18"/>
  <c r="E4941" i="18"/>
  <c r="A4941" i="18"/>
  <c r="F4940" i="18"/>
  <c r="E4940" i="18"/>
  <c r="A4940" i="18"/>
  <c r="F4939" i="18"/>
  <c r="E4939" i="18"/>
  <c r="A4939" i="18"/>
  <c r="F4938" i="18"/>
  <c r="E4938" i="18"/>
  <c r="A4938" i="18"/>
  <c r="F4937" i="18"/>
  <c r="E4937" i="18"/>
  <c r="A4937" i="18"/>
  <c r="F4936" i="18"/>
  <c r="E4936" i="18"/>
  <c r="A4936" i="18"/>
  <c r="F4935" i="18"/>
  <c r="E4935" i="18"/>
  <c r="A4935" i="18"/>
  <c r="F4934" i="18"/>
  <c r="E4934" i="18"/>
  <c r="A4934" i="18"/>
  <c r="E4933" i="18"/>
  <c r="F4933" i="18" s="1"/>
  <c r="A4933" i="18"/>
  <c r="A4932" i="18"/>
  <c r="B4927" i="18"/>
  <c r="A4923" i="18"/>
  <c r="A4922" i="18"/>
  <c r="G15035" i="18"/>
  <c r="J15033" i="18"/>
  <c r="F15025" i="18"/>
  <c r="E15025" i="18"/>
  <c r="B15025" i="18"/>
  <c r="A15025" i="18"/>
  <c r="F15024" i="18"/>
  <c r="E15024" i="18"/>
  <c r="B15024" i="18"/>
  <c r="A15024" i="18"/>
  <c r="F15023" i="18"/>
  <c r="E15023" i="18"/>
  <c r="B15023" i="18"/>
  <c r="A15023" i="18"/>
  <c r="F15022" i="18"/>
  <c r="E15022" i="18"/>
  <c r="B15022" i="18"/>
  <c r="A15022" i="18"/>
  <c r="F15021" i="18"/>
  <c r="E15021" i="18"/>
  <c r="B15021" i="18"/>
  <c r="A15021" i="18"/>
  <c r="F15020" i="18"/>
  <c r="E15020" i="18"/>
  <c r="B15020" i="18"/>
  <c r="A15020" i="18"/>
  <c r="F15019" i="18"/>
  <c r="E15019" i="18"/>
  <c r="B15019" i="18"/>
  <c r="A15019" i="18"/>
  <c r="F15018" i="18"/>
  <c r="E15018" i="18"/>
  <c r="B15018" i="18"/>
  <c r="A15018" i="18"/>
  <c r="F15017" i="18"/>
  <c r="E15017" i="18"/>
  <c r="B15017" i="18"/>
  <c r="A15017" i="18"/>
  <c r="F15016" i="18"/>
  <c r="E15016" i="18"/>
  <c r="B15016" i="18"/>
  <c r="A15016" i="18"/>
  <c r="B15015" i="18"/>
  <c r="A15015" i="18"/>
  <c r="B15014" i="18"/>
  <c r="A15014" i="18"/>
  <c r="E15010" i="18"/>
  <c r="F15010" i="18" s="1"/>
  <c r="A15010" i="18"/>
  <c r="E15009" i="18"/>
  <c r="F15009" i="18" s="1"/>
  <c r="A15009" i="18"/>
  <c r="E15008" i="18"/>
  <c r="F15008" i="18" s="1"/>
  <c r="A15008" i="18"/>
  <c r="E15007" i="18"/>
  <c r="F15007" i="18" s="1"/>
  <c r="A15007" i="18"/>
  <c r="E15006" i="18"/>
  <c r="F15006" i="18" s="1"/>
  <c r="A15006" i="18"/>
  <c r="E15002" i="18"/>
  <c r="F15002" i="18" s="1"/>
  <c r="C15002" i="18"/>
  <c r="A15002" i="18"/>
  <c r="E15001" i="18"/>
  <c r="F15001" i="18" s="1"/>
  <c r="A15001" i="18"/>
  <c r="E15000" i="18"/>
  <c r="F15000" i="18" s="1"/>
  <c r="A15000" i="18"/>
  <c r="E14999" i="18"/>
  <c r="F14999" i="18" s="1"/>
  <c r="C14999" i="18"/>
  <c r="A14999" i="18"/>
  <c r="E14998" i="18"/>
  <c r="F14998" i="18" s="1"/>
  <c r="C14998" i="18"/>
  <c r="A14998" i="18"/>
  <c r="E14997" i="18"/>
  <c r="F14997" i="18" s="1"/>
  <c r="C14997" i="18"/>
  <c r="A14997" i="18"/>
  <c r="E14996" i="18"/>
  <c r="F14996" i="18" s="1"/>
  <c r="C14996" i="18"/>
  <c r="A14996" i="18"/>
  <c r="E14995" i="18"/>
  <c r="F14995" i="18" s="1"/>
  <c r="C14995" i="18"/>
  <c r="A14995" i="18"/>
  <c r="E14994" i="18"/>
  <c r="F14994" i="18" s="1"/>
  <c r="C14994" i="18"/>
  <c r="A14994" i="18"/>
  <c r="E14993" i="18"/>
  <c r="F14993" i="18" s="1"/>
  <c r="C14993" i="18"/>
  <c r="A14993" i="18"/>
  <c r="E14992" i="18"/>
  <c r="F14992" i="18" s="1"/>
  <c r="C14992" i="18"/>
  <c r="A14992" i="18"/>
  <c r="E14991" i="18"/>
  <c r="F14991" i="18" s="1"/>
  <c r="C14991" i="18"/>
  <c r="A14991" i="18"/>
  <c r="F14987" i="18"/>
  <c r="E14987" i="18"/>
  <c r="A14987" i="18"/>
  <c r="F14986" i="18"/>
  <c r="E14986" i="18"/>
  <c r="A14986" i="18"/>
  <c r="F14985" i="18"/>
  <c r="E14985" i="18"/>
  <c r="A14985" i="18"/>
  <c r="F14984" i="18"/>
  <c r="E14984" i="18"/>
  <c r="A14984" i="18"/>
  <c r="F14983" i="18"/>
  <c r="E14983" i="18"/>
  <c r="A14983" i="18"/>
  <c r="F14982" i="18"/>
  <c r="E14982" i="18"/>
  <c r="A14982" i="18"/>
  <c r="F14981" i="18"/>
  <c r="E14981" i="18"/>
  <c r="A14981" i="18"/>
  <c r="F14980" i="18"/>
  <c r="E14980" i="18"/>
  <c r="A14980" i="18"/>
  <c r="F14979" i="18"/>
  <c r="E14979" i="18"/>
  <c r="A14979" i="18"/>
  <c r="F14978" i="18"/>
  <c r="E14978" i="18"/>
  <c r="A14978" i="18"/>
  <c r="F14977" i="18"/>
  <c r="E14977" i="18"/>
  <c r="A14977" i="18"/>
  <c r="F14976" i="18"/>
  <c r="E14976" i="18"/>
  <c r="A14976" i="18"/>
  <c r="B14971" i="18"/>
  <c r="A14967" i="18"/>
  <c r="A14966" i="18"/>
  <c r="G9185" i="18"/>
  <c r="J9183" i="18"/>
  <c r="F9175" i="18"/>
  <c r="E9175" i="18"/>
  <c r="B9175" i="18"/>
  <c r="A9175" i="18"/>
  <c r="F9174" i="18"/>
  <c r="E9174" i="18"/>
  <c r="B9174" i="18"/>
  <c r="A9174" i="18"/>
  <c r="F9173" i="18"/>
  <c r="E9173" i="18"/>
  <c r="B9173" i="18"/>
  <c r="A9173" i="18"/>
  <c r="F9172" i="18"/>
  <c r="E9172" i="18"/>
  <c r="B9172" i="18"/>
  <c r="A9172" i="18"/>
  <c r="F9171" i="18"/>
  <c r="E9171" i="18"/>
  <c r="B9171" i="18"/>
  <c r="A9171" i="18"/>
  <c r="F9170" i="18"/>
  <c r="E9170" i="18"/>
  <c r="B9170" i="18"/>
  <c r="A9170" i="18"/>
  <c r="F9169" i="18"/>
  <c r="E9169" i="18"/>
  <c r="B9169" i="18"/>
  <c r="A9169" i="18"/>
  <c r="F9168" i="18"/>
  <c r="E9168" i="18"/>
  <c r="B9168" i="18"/>
  <c r="A9168" i="18"/>
  <c r="F9167" i="18"/>
  <c r="E9167" i="18"/>
  <c r="B9167" i="18"/>
  <c r="A9167" i="18"/>
  <c r="F9166" i="18"/>
  <c r="E9166" i="18"/>
  <c r="B9166" i="18"/>
  <c r="A9166" i="18"/>
  <c r="B9165" i="18"/>
  <c r="A9165" i="18"/>
  <c r="B9164" i="18"/>
  <c r="A9164" i="18"/>
  <c r="E9160" i="18"/>
  <c r="F9160" i="18" s="1"/>
  <c r="A9160" i="18"/>
  <c r="E9159" i="18"/>
  <c r="F9159" i="18" s="1"/>
  <c r="A9159" i="18"/>
  <c r="E9158" i="18"/>
  <c r="F9158" i="18" s="1"/>
  <c r="A9158" i="18"/>
  <c r="E9157" i="18"/>
  <c r="F9157" i="18" s="1"/>
  <c r="A9157" i="18"/>
  <c r="E9156" i="18"/>
  <c r="F9156" i="18" s="1"/>
  <c r="A9156" i="18"/>
  <c r="E9152" i="18"/>
  <c r="F9152" i="18" s="1"/>
  <c r="C9152" i="18"/>
  <c r="A9152" i="18"/>
  <c r="E9151" i="18"/>
  <c r="F9151" i="18" s="1"/>
  <c r="A9151" i="18"/>
  <c r="E9150" i="18"/>
  <c r="F9150" i="18" s="1"/>
  <c r="A9150" i="18"/>
  <c r="E9149" i="18"/>
  <c r="F9149" i="18" s="1"/>
  <c r="C9149" i="18"/>
  <c r="A9149" i="18"/>
  <c r="E9148" i="18"/>
  <c r="F9148" i="18" s="1"/>
  <c r="C9148" i="18"/>
  <c r="A9148" i="18"/>
  <c r="E9147" i="18"/>
  <c r="F9147" i="18" s="1"/>
  <c r="C9147" i="18"/>
  <c r="A9147" i="18"/>
  <c r="E9146" i="18"/>
  <c r="F9146" i="18" s="1"/>
  <c r="C9146" i="18"/>
  <c r="A9146" i="18"/>
  <c r="E9145" i="18"/>
  <c r="F9145" i="18" s="1"/>
  <c r="C9145" i="18"/>
  <c r="A9145" i="18"/>
  <c r="E9144" i="18"/>
  <c r="F9144" i="18" s="1"/>
  <c r="C9144" i="18"/>
  <c r="A9144" i="18"/>
  <c r="E9143" i="18"/>
  <c r="F9143" i="18" s="1"/>
  <c r="C9143" i="18"/>
  <c r="A9143" i="18"/>
  <c r="E9142" i="18"/>
  <c r="F9142" i="18" s="1"/>
  <c r="C9142" i="18"/>
  <c r="A9142" i="18"/>
  <c r="E9141" i="18"/>
  <c r="F9141" i="18" s="1"/>
  <c r="C9141" i="18"/>
  <c r="A9141" i="18"/>
  <c r="F9137" i="18"/>
  <c r="E9137" i="18"/>
  <c r="A9137" i="18"/>
  <c r="F9136" i="18"/>
  <c r="E9136" i="18"/>
  <c r="A9136" i="18"/>
  <c r="F9135" i="18"/>
  <c r="E9135" i="18"/>
  <c r="A9135" i="18"/>
  <c r="F9134" i="18"/>
  <c r="E9134" i="18"/>
  <c r="A9134" i="18"/>
  <c r="F9133" i="18"/>
  <c r="E9133" i="18"/>
  <c r="A9133" i="18"/>
  <c r="F9132" i="18"/>
  <c r="E9132" i="18"/>
  <c r="A9132" i="18"/>
  <c r="F9131" i="18"/>
  <c r="E9131" i="18"/>
  <c r="A9131" i="18"/>
  <c r="F9130" i="18"/>
  <c r="E9130" i="18"/>
  <c r="A9130" i="18"/>
  <c r="F9129" i="18"/>
  <c r="E9129" i="18"/>
  <c r="A9129" i="18"/>
  <c r="F9128" i="18"/>
  <c r="E9128" i="18"/>
  <c r="A9128" i="18"/>
  <c r="F9127" i="18"/>
  <c r="E9127" i="18"/>
  <c r="A9127" i="18"/>
  <c r="F9126" i="18"/>
  <c r="E9126" i="18"/>
  <c r="A9126" i="18"/>
  <c r="B9121" i="18"/>
  <c r="A9117" i="18"/>
  <c r="A9116" i="18"/>
  <c r="G10989" i="18"/>
  <c r="J10987" i="18"/>
  <c r="F10979" i="18"/>
  <c r="E10979" i="18"/>
  <c r="B10979" i="18"/>
  <c r="A10979" i="18"/>
  <c r="F10978" i="18"/>
  <c r="E10978" i="18"/>
  <c r="B10978" i="18"/>
  <c r="A10978" i="18"/>
  <c r="F10977" i="18"/>
  <c r="E10977" i="18"/>
  <c r="B10977" i="18"/>
  <c r="A10977" i="18"/>
  <c r="F10976" i="18"/>
  <c r="E10976" i="18"/>
  <c r="B10976" i="18"/>
  <c r="A10976" i="18"/>
  <c r="F10975" i="18"/>
  <c r="E10975" i="18"/>
  <c r="B10975" i="18"/>
  <c r="A10975" i="18"/>
  <c r="F10974" i="18"/>
  <c r="E10974" i="18"/>
  <c r="B10974" i="18"/>
  <c r="A10974" i="18"/>
  <c r="F10973" i="18"/>
  <c r="E10973" i="18"/>
  <c r="B10973" i="18"/>
  <c r="A10973" i="18"/>
  <c r="F10972" i="18"/>
  <c r="E10972" i="18"/>
  <c r="B10972" i="18"/>
  <c r="A10972" i="18"/>
  <c r="F10971" i="18"/>
  <c r="E10971" i="18"/>
  <c r="B10971" i="18"/>
  <c r="A10971" i="18"/>
  <c r="F10970" i="18"/>
  <c r="E10970" i="18"/>
  <c r="B10970" i="18"/>
  <c r="A10970" i="18"/>
  <c r="B10969" i="18"/>
  <c r="A10969" i="18"/>
  <c r="B10968" i="18"/>
  <c r="A10968" i="18"/>
  <c r="E10964" i="18"/>
  <c r="F10964" i="18" s="1"/>
  <c r="A10964" i="18"/>
  <c r="E10963" i="18"/>
  <c r="F10963" i="18" s="1"/>
  <c r="A10963" i="18"/>
  <c r="E10962" i="18"/>
  <c r="F10962" i="18" s="1"/>
  <c r="A10962" i="18"/>
  <c r="E10961" i="18"/>
  <c r="F10961" i="18" s="1"/>
  <c r="A10961" i="18"/>
  <c r="E10960" i="18"/>
  <c r="F10960" i="18" s="1"/>
  <c r="A10960" i="18"/>
  <c r="E10956" i="18"/>
  <c r="F10956" i="18" s="1"/>
  <c r="C10956" i="18"/>
  <c r="A10956" i="18"/>
  <c r="E10955" i="18"/>
  <c r="F10955" i="18" s="1"/>
  <c r="A10955" i="18"/>
  <c r="E10954" i="18"/>
  <c r="F10954" i="18" s="1"/>
  <c r="A10954" i="18"/>
  <c r="E10953" i="18"/>
  <c r="F10953" i="18" s="1"/>
  <c r="C10953" i="18"/>
  <c r="A10953" i="18"/>
  <c r="E10952" i="18"/>
  <c r="F10952" i="18" s="1"/>
  <c r="C10952" i="18"/>
  <c r="A10952" i="18"/>
  <c r="E10951" i="18"/>
  <c r="F10951" i="18" s="1"/>
  <c r="C10951" i="18"/>
  <c r="A10951" i="18"/>
  <c r="E10950" i="18"/>
  <c r="F10950" i="18" s="1"/>
  <c r="C10950" i="18"/>
  <c r="A10950" i="18"/>
  <c r="E10949" i="18"/>
  <c r="F10949" i="18" s="1"/>
  <c r="C10949" i="18"/>
  <c r="A10949" i="18"/>
  <c r="E10948" i="18"/>
  <c r="F10948" i="18" s="1"/>
  <c r="C10948" i="18"/>
  <c r="A10948" i="18"/>
  <c r="E10947" i="18"/>
  <c r="F10947" i="18" s="1"/>
  <c r="C10947" i="18"/>
  <c r="A10947" i="18"/>
  <c r="E10946" i="18"/>
  <c r="F10946" i="18" s="1"/>
  <c r="C10946" i="18"/>
  <c r="A10946" i="18"/>
  <c r="E10945" i="18"/>
  <c r="F10945" i="18" s="1"/>
  <c r="C10945" i="18"/>
  <c r="A10945" i="18"/>
  <c r="F10941" i="18"/>
  <c r="E10941" i="18"/>
  <c r="A10941" i="18"/>
  <c r="F10940" i="18"/>
  <c r="E10940" i="18"/>
  <c r="A10940" i="18"/>
  <c r="F10939" i="18"/>
  <c r="E10939" i="18"/>
  <c r="A10939" i="18"/>
  <c r="F10938" i="18"/>
  <c r="E10938" i="18"/>
  <c r="A10938" i="18"/>
  <c r="F10937" i="18"/>
  <c r="E10937" i="18"/>
  <c r="A10937" i="18"/>
  <c r="F10936" i="18"/>
  <c r="E10936" i="18"/>
  <c r="A10936" i="18"/>
  <c r="F10935" i="18"/>
  <c r="E10935" i="18"/>
  <c r="A10935" i="18"/>
  <c r="F10934" i="18"/>
  <c r="E10934" i="18"/>
  <c r="A10934" i="18"/>
  <c r="F10933" i="18"/>
  <c r="E10933" i="18"/>
  <c r="A10933" i="18"/>
  <c r="F10932" i="18"/>
  <c r="E10932" i="18"/>
  <c r="A10932" i="18"/>
  <c r="F10931" i="18"/>
  <c r="E10931" i="18"/>
  <c r="A10931" i="18"/>
  <c r="F10930" i="18"/>
  <c r="E10930" i="18"/>
  <c r="A10930" i="18"/>
  <c r="B10925" i="18"/>
  <c r="A10921" i="18"/>
  <c r="A10920" i="18"/>
  <c r="A434" i="18"/>
  <c r="A435" i="18"/>
  <c r="B439" i="18"/>
  <c r="A444" i="18"/>
  <c r="A445" i="18"/>
  <c r="E445" i="18"/>
  <c r="F445" i="18"/>
  <c r="A446" i="18"/>
  <c r="E446" i="18"/>
  <c r="F446" i="18"/>
  <c r="A447" i="18"/>
  <c r="E447" i="18"/>
  <c r="F447" i="18"/>
  <c r="A448" i="18"/>
  <c r="E448" i="18"/>
  <c r="F448" i="18"/>
  <c r="A449" i="18"/>
  <c r="E449" i="18"/>
  <c r="F449" i="18"/>
  <c r="A450" i="18"/>
  <c r="E450" i="18"/>
  <c r="F450" i="18"/>
  <c r="A451" i="18"/>
  <c r="E451" i="18"/>
  <c r="F451" i="18"/>
  <c r="A452" i="18"/>
  <c r="E452" i="18"/>
  <c r="F452" i="18"/>
  <c r="A453" i="18"/>
  <c r="E453" i="18"/>
  <c r="F453" i="18"/>
  <c r="A454" i="18"/>
  <c r="E454" i="18"/>
  <c r="F454" i="18"/>
  <c r="A455" i="18"/>
  <c r="E455" i="18"/>
  <c r="F455" i="18"/>
  <c r="A459" i="18"/>
  <c r="C459" i="18"/>
  <c r="E459" i="18"/>
  <c r="F459" i="18" s="1"/>
  <c r="A460" i="18"/>
  <c r="C460" i="18"/>
  <c r="E460" i="18"/>
  <c r="F460" i="18" s="1"/>
  <c r="A461" i="18"/>
  <c r="C461" i="18"/>
  <c r="E461" i="18"/>
  <c r="F461" i="18" s="1"/>
  <c r="A462" i="18"/>
  <c r="C462" i="18"/>
  <c r="E462" i="18"/>
  <c r="F462" i="18" s="1"/>
  <c r="A463" i="18"/>
  <c r="C463" i="18"/>
  <c r="E463" i="18"/>
  <c r="F463" i="18" s="1"/>
  <c r="A464" i="18"/>
  <c r="C464" i="18"/>
  <c r="E464" i="18"/>
  <c r="F464" i="18" s="1"/>
  <c r="A465" i="18"/>
  <c r="C465" i="18"/>
  <c r="E465" i="18"/>
  <c r="F465" i="18" s="1"/>
  <c r="A466" i="18"/>
  <c r="C466" i="18"/>
  <c r="E466" i="18"/>
  <c r="F466" i="18" s="1"/>
  <c r="A467" i="18"/>
  <c r="C467" i="18"/>
  <c r="E467" i="18"/>
  <c r="F467" i="18" s="1"/>
  <c r="A468" i="18"/>
  <c r="E468" i="18"/>
  <c r="F468" i="18" s="1"/>
  <c r="A469" i="18"/>
  <c r="E469" i="18"/>
  <c r="F469" i="18" s="1"/>
  <c r="A470" i="18"/>
  <c r="C470" i="18"/>
  <c r="E470" i="18"/>
  <c r="F470" i="18" s="1"/>
  <c r="A474" i="18"/>
  <c r="A475" i="18"/>
  <c r="E475" i="18"/>
  <c r="F475" i="18" s="1"/>
  <c r="A476" i="18"/>
  <c r="E476" i="18"/>
  <c r="F476" i="18" s="1"/>
  <c r="A477" i="18"/>
  <c r="E477" i="18"/>
  <c r="F477" i="18" s="1"/>
  <c r="A478" i="18"/>
  <c r="E478" i="18"/>
  <c r="F478" i="18" s="1"/>
  <c r="A484" i="18"/>
  <c r="B484" i="18"/>
  <c r="E484" i="18"/>
  <c r="F484" i="18"/>
  <c r="A485" i="18"/>
  <c r="B485" i="18"/>
  <c r="E485" i="18"/>
  <c r="F485" i="18"/>
  <c r="A486" i="18"/>
  <c r="B486" i="18"/>
  <c r="E486" i="18"/>
  <c r="F486" i="18"/>
  <c r="A487" i="18"/>
  <c r="B487" i="18"/>
  <c r="E487" i="18"/>
  <c r="F487" i="18"/>
  <c r="A488" i="18"/>
  <c r="B488" i="18"/>
  <c r="E488" i="18"/>
  <c r="F488" i="18"/>
  <c r="A489" i="18"/>
  <c r="B489" i="18"/>
  <c r="E489" i="18"/>
  <c r="F489" i="18"/>
  <c r="A490" i="18"/>
  <c r="B490" i="18"/>
  <c r="E490" i="18"/>
  <c r="F490" i="18"/>
  <c r="A491" i="18"/>
  <c r="B491" i="18"/>
  <c r="E491" i="18"/>
  <c r="F491" i="18"/>
  <c r="A492" i="18"/>
  <c r="B492" i="18"/>
  <c r="E492" i="18"/>
  <c r="F492" i="18"/>
  <c r="A493" i="18"/>
  <c r="B493" i="18"/>
  <c r="E493" i="18"/>
  <c r="F493" i="18"/>
  <c r="J501" i="18"/>
  <c r="G503" i="18"/>
  <c r="G14988" i="18" l="1"/>
  <c r="G10942" i="18"/>
  <c r="G9138" i="18"/>
  <c r="G10965" i="18"/>
  <c r="G15011" i="18"/>
  <c r="G9161" i="18"/>
  <c r="G471" i="18"/>
  <c r="G4959" i="18"/>
  <c r="G15003" i="18"/>
  <c r="G9153" i="18"/>
  <c r="G10957" i="18"/>
  <c r="G4846" i="18"/>
  <c r="J4844" i="18"/>
  <c r="F4836" i="18"/>
  <c r="E4836" i="18"/>
  <c r="B4836" i="18"/>
  <c r="A4836" i="18"/>
  <c r="F4835" i="18"/>
  <c r="E4835" i="18"/>
  <c r="B4835" i="18"/>
  <c r="A4835" i="18"/>
  <c r="F4834" i="18"/>
  <c r="E4834" i="18"/>
  <c r="B4834" i="18"/>
  <c r="A4834" i="18"/>
  <c r="F4833" i="18"/>
  <c r="E4833" i="18"/>
  <c r="B4833" i="18"/>
  <c r="A4833" i="18"/>
  <c r="F4832" i="18"/>
  <c r="E4832" i="18"/>
  <c r="B4832" i="18"/>
  <c r="A4832" i="18"/>
  <c r="F4831" i="18"/>
  <c r="E4831" i="18"/>
  <c r="B4831" i="18"/>
  <c r="A4831" i="18"/>
  <c r="F4830" i="18"/>
  <c r="E4830" i="18"/>
  <c r="B4830" i="18"/>
  <c r="A4830" i="18"/>
  <c r="F4829" i="18"/>
  <c r="E4829" i="18"/>
  <c r="B4829" i="18"/>
  <c r="A4829" i="18"/>
  <c r="F4828" i="18"/>
  <c r="E4828" i="18"/>
  <c r="B4828" i="18"/>
  <c r="A4828" i="18"/>
  <c r="F4827" i="18"/>
  <c r="E4827" i="18"/>
  <c r="B4827" i="18"/>
  <c r="A4827" i="18"/>
  <c r="F4826" i="18"/>
  <c r="E4826" i="18"/>
  <c r="B4826" i="18"/>
  <c r="A4826" i="18"/>
  <c r="B4825" i="18"/>
  <c r="A4825" i="18"/>
  <c r="E4821" i="18"/>
  <c r="F4821" i="18" s="1"/>
  <c r="A4821" i="18"/>
  <c r="E4820" i="18"/>
  <c r="F4820" i="18" s="1"/>
  <c r="A4820" i="18"/>
  <c r="E4819" i="18"/>
  <c r="F4819" i="18" s="1"/>
  <c r="A4819" i="18"/>
  <c r="E4818" i="18"/>
  <c r="F4818" i="18" s="1"/>
  <c r="A4818" i="18"/>
  <c r="A4817" i="18"/>
  <c r="E4813" i="18"/>
  <c r="F4813" i="18" s="1"/>
  <c r="C4813" i="18"/>
  <c r="A4813" i="18"/>
  <c r="E4812" i="18"/>
  <c r="F4812" i="18" s="1"/>
  <c r="A4812" i="18"/>
  <c r="E4811" i="18"/>
  <c r="F4811" i="18" s="1"/>
  <c r="A4811" i="18"/>
  <c r="E4810" i="18"/>
  <c r="F4810" i="18" s="1"/>
  <c r="C4810" i="18"/>
  <c r="A4810" i="18"/>
  <c r="E4809" i="18"/>
  <c r="F4809" i="18" s="1"/>
  <c r="C4809" i="18"/>
  <c r="A4809" i="18"/>
  <c r="E4808" i="18"/>
  <c r="F4808" i="18" s="1"/>
  <c r="C4808" i="18"/>
  <c r="A4808" i="18"/>
  <c r="E4807" i="18"/>
  <c r="F4807" i="18" s="1"/>
  <c r="C4807" i="18"/>
  <c r="A4807" i="18"/>
  <c r="E4806" i="18"/>
  <c r="F4806" i="18" s="1"/>
  <c r="C4806" i="18"/>
  <c r="A4806" i="18"/>
  <c r="E4805" i="18"/>
  <c r="F4805" i="18" s="1"/>
  <c r="C4805" i="18"/>
  <c r="A4805" i="18"/>
  <c r="E4804" i="18"/>
  <c r="F4804" i="18" s="1"/>
  <c r="C4804" i="18"/>
  <c r="A4804" i="18"/>
  <c r="E4803" i="18"/>
  <c r="F4803" i="18" s="1"/>
  <c r="C4803" i="18"/>
  <c r="A4803" i="18"/>
  <c r="E4802" i="18"/>
  <c r="F4802" i="18" s="1"/>
  <c r="C4802" i="18"/>
  <c r="A4802" i="18"/>
  <c r="F4798" i="18"/>
  <c r="E4798" i="18"/>
  <c r="A4798" i="18"/>
  <c r="F4797" i="18"/>
  <c r="E4797" i="18"/>
  <c r="A4797" i="18"/>
  <c r="F4796" i="18"/>
  <c r="E4796" i="18"/>
  <c r="A4796" i="18"/>
  <c r="F4795" i="18"/>
  <c r="E4795" i="18"/>
  <c r="A4795" i="18"/>
  <c r="F4794" i="18"/>
  <c r="E4794" i="18"/>
  <c r="A4794" i="18"/>
  <c r="F4793" i="18"/>
  <c r="E4793" i="18"/>
  <c r="A4793" i="18"/>
  <c r="F4792" i="18"/>
  <c r="E4792" i="18"/>
  <c r="A4792" i="18"/>
  <c r="F4791" i="18"/>
  <c r="E4791" i="18"/>
  <c r="A4791" i="18"/>
  <c r="F4790" i="18"/>
  <c r="E4790" i="18"/>
  <c r="A4790" i="18"/>
  <c r="F4789" i="18"/>
  <c r="E4789" i="18"/>
  <c r="A4789" i="18"/>
  <c r="A4788" i="18"/>
  <c r="F4787" i="18"/>
  <c r="E4787" i="18"/>
  <c r="A4787" i="18"/>
  <c r="B4782" i="18"/>
  <c r="A4778" i="18"/>
  <c r="A4777" i="18"/>
  <c r="G4774" i="18"/>
  <c r="J4772" i="18"/>
  <c r="F4764" i="18"/>
  <c r="E4764" i="18"/>
  <c r="B4764" i="18"/>
  <c r="A4764" i="18"/>
  <c r="F4763" i="18"/>
  <c r="E4763" i="18"/>
  <c r="B4763" i="18"/>
  <c r="A4763" i="18"/>
  <c r="F4762" i="18"/>
  <c r="E4762" i="18"/>
  <c r="B4762" i="18"/>
  <c r="A4762" i="18"/>
  <c r="F4761" i="18"/>
  <c r="E4761" i="18"/>
  <c r="B4761" i="18"/>
  <c r="A4761" i="18"/>
  <c r="F4760" i="18"/>
  <c r="E4760" i="18"/>
  <c r="B4760" i="18"/>
  <c r="A4760" i="18"/>
  <c r="F4759" i="18"/>
  <c r="E4759" i="18"/>
  <c r="B4759" i="18"/>
  <c r="A4759" i="18"/>
  <c r="F4758" i="18"/>
  <c r="E4758" i="18"/>
  <c r="B4758" i="18"/>
  <c r="A4758" i="18"/>
  <c r="F4757" i="18"/>
  <c r="E4757" i="18"/>
  <c r="B4757" i="18"/>
  <c r="A4757" i="18"/>
  <c r="F4756" i="18"/>
  <c r="E4756" i="18"/>
  <c r="B4756" i="18"/>
  <c r="A4756" i="18"/>
  <c r="F4755" i="18"/>
  <c r="E4755" i="18"/>
  <c r="B4755" i="18"/>
  <c r="A4755" i="18"/>
  <c r="F4754" i="18"/>
  <c r="E4754" i="18"/>
  <c r="B4754" i="18"/>
  <c r="A4754" i="18"/>
  <c r="B4753" i="18"/>
  <c r="A4753" i="18"/>
  <c r="E4749" i="18"/>
  <c r="F4749" i="18" s="1"/>
  <c r="A4749" i="18"/>
  <c r="E4748" i="18"/>
  <c r="F4748" i="18" s="1"/>
  <c r="A4748" i="18"/>
  <c r="E4747" i="18"/>
  <c r="F4747" i="18" s="1"/>
  <c r="A4747" i="18"/>
  <c r="E4746" i="18"/>
  <c r="F4746" i="18" s="1"/>
  <c r="A4746" i="18"/>
  <c r="A4745" i="18"/>
  <c r="E4741" i="18"/>
  <c r="F4741" i="18" s="1"/>
  <c r="C4741" i="18"/>
  <c r="A4741" i="18"/>
  <c r="E4740" i="18"/>
  <c r="F4740" i="18" s="1"/>
  <c r="A4740" i="18"/>
  <c r="E4739" i="18"/>
  <c r="F4739" i="18" s="1"/>
  <c r="A4739" i="18"/>
  <c r="E4738" i="18"/>
  <c r="F4738" i="18" s="1"/>
  <c r="C4738" i="18"/>
  <c r="A4738" i="18"/>
  <c r="E4737" i="18"/>
  <c r="F4737" i="18" s="1"/>
  <c r="C4737" i="18"/>
  <c r="A4737" i="18"/>
  <c r="E4736" i="18"/>
  <c r="F4736" i="18" s="1"/>
  <c r="C4736" i="18"/>
  <c r="A4736" i="18"/>
  <c r="E4735" i="18"/>
  <c r="F4735" i="18" s="1"/>
  <c r="C4735" i="18"/>
  <c r="A4735" i="18"/>
  <c r="E4734" i="18"/>
  <c r="F4734" i="18" s="1"/>
  <c r="C4734" i="18"/>
  <c r="A4734" i="18"/>
  <c r="E4733" i="18"/>
  <c r="F4733" i="18" s="1"/>
  <c r="C4733" i="18"/>
  <c r="A4733" i="18"/>
  <c r="E4732" i="18"/>
  <c r="F4732" i="18" s="1"/>
  <c r="C4732" i="18"/>
  <c r="A4732" i="18"/>
  <c r="E4731" i="18"/>
  <c r="F4731" i="18" s="1"/>
  <c r="C4731" i="18"/>
  <c r="A4731" i="18"/>
  <c r="E4730" i="18"/>
  <c r="F4730" i="18" s="1"/>
  <c r="C4730" i="18"/>
  <c r="A4730" i="18"/>
  <c r="F4726" i="18"/>
  <c r="E4726" i="18"/>
  <c r="A4726" i="18"/>
  <c r="F4725" i="18"/>
  <c r="E4725" i="18"/>
  <c r="A4725" i="18"/>
  <c r="F4724" i="18"/>
  <c r="E4724" i="18"/>
  <c r="A4724" i="18"/>
  <c r="F4723" i="18"/>
  <c r="E4723" i="18"/>
  <c r="A4723" i="18"/>
  <c r="F4722" i="18"/>
  <c r="E4722" i="18"/>
  <c r="A4722" i="18"/>
  <c r="F4721" i="18"/>
  <c r="E4721" i="18"/>
  <c r="A4721" i="18"/>
  <c r="F4720" i="18"/>
  <c r="E4720" i="18"/>
  <c r="A4720" i="18"/>
  <c r="F4719" i="18"/>
  <c r="E4719" i="18"/>
  <c r="A4719" i="18"/>
  <c r="E4718" i="18"/>
  <c r="F4718" i="18" s="1"/>
  <c r="A4718" i="18"/>
  <c r="E4717" i="18"/>
  <c r="F4717" i="18" s="1"/>
  <c r="A4717" i="18"/>
  <c r="A4716" i="18"/>
  <c r="E4715" i="18"/>
  <c r="F4715" i="18" s="1"/>
  <c r="A4715" i="18"/>
  <c r="B4710" i="18"/>
  <c r="A4706" i="18"/>
  <c r="A4705" i="18"/>
  <c r="G4814" i="18" l="1"/>
  <c r="G4742" i="18"/>
  <c r="G18816" i="18" l="1"/>
  <c r="J18814" i="18"/>
  <c r="F18806" i="18"/>
  <c r="E18806" i="18"/>
  <c r="B18806" i="18"/>
  <c r="A18806" i="18"/>
  <c r="F18805" i="18"/>
  <c r="E18805" i="18"/>
  <c r="B18805" i="18"/>
  <c r="A18805" i="18"/>
  <c r="F18804" i="18"/>
  <c r="E18804" i="18"/>
  <c r="B18804" i="18"/>
  <c r="A18804" i="18"/>
  <c r="F18803" i="18"/>
  <c r="E18803" i="18"/>
  <c r="B18803" i="18"/>
  <c r="A18803" i="18"/>
  <c r="F18802" i="18"/>
  <c r="E18802" i="18"/>
  <c r="B18802" i="18"/>
  <c r="A18802" i="18"/>
  <c r="F18801" i="18"/>
  <c r="E18801" i="18"/>
  <c r="B18801" i="18"/>
  <c r="A18801" i="18"/>
  <c r="F18800" i="18"/>
  <c r="E18800" i="18"/>
  <c r="B18800" i="18"/>
  <c r="A18800" i="18"/>
  <c r="F18799" i="18"/>
  <c r="E18799" i="18"/>
  <c r="B18799" i="18"/>
  <c r="A18799" i="18"/>
  <c r="F18798" i="18"/>
  <c r="E18798" i="18"/>
  <c r="B18798" i="18"/>
  <c r="A18798" i="18"/>
  <c r="F18797" i="18"/>
  <c r="E18797" i="18"/>
  <c r="B18797" i="18"/>
  <c r="A18797" i="18"/>
  <c r="B18796" i="18"/>
  <c r="A18796" i="18"/>
  <c r="B18795" i="18"/>
  <c r="A18795" i="18"/>
  <c r="E18791" i="18"/>
  <c r="F18791" i="18" s="1"/>
  <c r="A18791" i="18"/>
  <c r="E18790" i="18"/>
  <c r="F18790" i="18" s="1"/>
  <c r="A18790" i="18"/>
  <c r="E18789" i="18"/>
  <c r="F18789" i="18" s="1"/>
  <c r="A18789" i="18"/>
  <c r="E18788" i="18"/>
  <c r="F18788" i="18" s="1"/>
  <c r="A18788" i="18"/>
  <c r="E18787" i="18"/>
  <c r="F18787" i="18" s="1"/>
  <c r="A18787" i="18"/>
  <c r="E18783" i="18"/>
  <c r="F18783" i="18" s="1"/>
  <c r="C18783" i="18"/>
  <c r="A18783" i="18"/>
  <c r="E18782" i="18"/>
  <c r="F18782" i="18" s="1"/>
  <c r="A18782" i="18"/>
  <c r="E18781" i="18"/>
  <c r="F18781" i="18" s="1"/>
  <c r="A18781" i="18"/>
  <c r="E18780" i="18"/>
  <c r="F18780" i="18" s="1"/>
  <c r="C18780" i="18"/>
  <c r="A18780" i="18"/>
  <c r="E18779" i="18"/>
  <c r="F18779" i="18" s="1"/>
  <c r="C18779" i="18"/>
  <c r="A18779" i="18"/>
  <c r="E18778" i="18"/>
  <c r="F18778" i="18" s="1"/>
  <c r="C18778" i="18"/>
  <c r="A18778" i="18"/>
  <c r="E18777" i="18"/>
  <c r="F18777" i="18" s="1"/>
  <c r="C18777" i="18"/>
  <c r="A18777" i="18"/>
  <c r="E18776" i="18"/>
  <c r="F18776" i="18" s="1"/>
  <c r="C18776" i="18"/>
  <c r="A18776" i="18"/>
  <c r="E18775" i="18"/>
  <c r="F18775" i="18" s="1"/>
  <c r="C18775" i="18"/>
  <c r="A18775" i="18"/>
  <c r="E18774" i="18"/>
  <c r="F18774" i="18" s="1"/>
  <c r="C18774" i="18"/>
  <c r="A18774" i="18"/>
  <c r="E18773" i="18"/>
  <c r="F18773" i="18" s="1"/>
  <c r="C18773" i="18"/>
  <c r="A18773" i="18"/>
  <c r="E18772" i="18"/>
  <c r="F18772" i="18" s="1"/>
  <c r="C18772" i="18"/>
  <c r="A18772" i="18"/>
  <c r="F18768" i="18"/>
  <c r="E18768" i="18"/>
  <c r="A18768" i="18"/>
  <c r="F18767" i="18"/>
  <c r="E18767" i="18"/>
  <c r="A18767" i="18"/>
  <c r="F18766" i="18"/>
  <c r="E18766" i="18"/>
  <c r="A18766" i="18"/>
  <c r="F18765" i="18"/>
  <c r="E18765" i="18"/>
  <c r="A18765" i="18"/>
  <c r="F18764" i="18"/>
  <c r="E18764" i="18"/>
  <c r="A18764" i="18"/>
  <c r="F18763" i="18"/>
  <c r="E18763" i="18"/>
  <c r="A18763" i="18"/>
  <c r="F18762" i="18"/>
  <c r="E18762" i="18"/>
  <c r="A18762" i="18"/>
  <c r="F18761" i="18"/>
  <c r="E18761" i="18"/>
  <c r="A18761" i="18"/>
  <c r="F18760" i="18"/>
  <c r="E18760" i="18"/>
  <c r="A18760" i="18"/>
  <c r="F18759" i="18"/>
  <c r="E18759" i="18"/>
  <c r="A18759" i="18"/>
  <c r="E18758" i="18"/>
  <c r="F18758" i="18" s="1"/>
  <c r="A18758" i="18"/>
  <c r="E18757" i="18"/>
  <c r="F18757" i="18" s="1"/>
  <c r="A18757" i="18"/>
  <c r="B18752" i="18"/>
  <c r="A18748" i="18"/>
  <c r="A18747" i="18"/>
  <c r="G18769" i="18" l="1"/>
  <c r="G18784" i="18"/>
  <c r="G18792" i="18"/>
  <c r="G8752" i="18" l="1"/>
  <c r="J8750" i="18"/>
  <c r="F8742" i="18"/>
  <c r="E8742" i="18"/>
  <c r="B8742" i="18"/>
  <c r="A8742" i="18"/>
  <c r="F8741" i="18"/>
  <c r="E8741" i="18"/>
  <c r="B8741" i="18"/>
  <c r="A8741" i="18"/>
  <c r="F8740" i="18"/>
  <c r="E8740" i="18"/>
  <c r="B8740" i="18"/>
  <c r="A8740" i="18"/>
  <c r="F8739" i="18"/>
  <c r="E8739" i="18"/>
  <c r="B8739" i="18"/>
  <c r="A8739" i="18"/>
  <c r="F8738" i="18"/>
  <c r="E8738" i="18"/>
  <c r="B8738" i="18"/>
  <c r="A8738" i="18"/>
  <c r="F8737" i="18"/>
  <c r="E8737" i="18"/>
  <c r="B8737" i="18"/>
  <c r="A8737" i="18"/>
  <c r="F8736" i="18"/>
  <c r="E8736" i="18"/>
  <c r="B8736" i="18"/>
  <c r="A8736" i="18"/>
  <c r="F8735" i="18"/>
  <c r="E8735" i="18"/>
  <c r="B8735" i="18"/>
  <c r="A8735" i="18"/>
  <c r="F8734" i="18"/>
  <c r="E8734" i="18"/>
  <c r="B8734" i="18"/>
  <c r="A8734" i="18"/>
  <c r="F8733" i="18"/>
  <c r="E8733" i="18"/>
  <c r="B8733" i="18"/>
  <c r="A8733" i="18"/>
  <c r="F8732" i="18"/>
  <c r="E8732" i="18"/>
  <c r="B8732" i="18"/>
  <c r="A8732" i="18"/>
  <c r="B8731" i="18"/>
  <c r="A8731" i="18"/>
  <c r="E8727" i="18"/>
  <c r="F8727" i="18" s="1"/>
  <c r="A8727" i="18"/>
  <c r="E8726" i="18"/>
  <c r="F8726" i="18" s="1"/>
  <c r="A8726" i="18"/>
  <c r="E8725" i="18"/>
  <c r="F8725" i="18" s="1"/>
  <c r="A8725" i="18"/>
  <c r="E8724" i="18"/>
  <c r="F8724" i="18" s="1"/>
  <c r="A8724" i="18"/>
  <c r="E8723" i="18"/>
  <c r="F8723" i="18" s="1"/>
  <c r="A8723" i="18"/>
  <c r="E8719" i="18"/>
  <c r="F8719" i="18" s="1"/>
  <c r="C8719" i="18"/>
  <c r="A8719" i="18"/>
  <c r="E8718" i="18"/>
  <c r="F8718" i="18" s="1"/>
  <c r="A8718" i="18"/>
  <c r="E8717" i="18"/>
  <c r="F8717" i="18" s="1"/>
  <c r="A8717" i="18"/>
  <c r="E8716" i="18"/>
  <c r="F8716" i="18" s="1"/>
  <c r="C8716" i="18"/>
  <c r="A8716" i="18"/>
  <c r="E8715" i="18"/>
  <c r="F8715" i="18" s="1"/>
  <c r="C8715" i="18"/>
  <c r="A8715" i="18"/>
  <c r="E8714" i="18"/>
  <c r="F8714" i="18" s="1"/>
  <c r="C8714" i="18"/>
  <c r="A8714" i="18"/>
  <c r="E8713" i="18"/>
  <c r="F8713" i="18" s="1"/>
  <c r="C8713" i="18"/>
  <c r="A8713" i="18"/>
  <c r="E8712" i="18"/>
  <c r="F8712" i="18" s="1"/>
  <c r="C8712" i="18"/>
  <c r="A8712" i="18"/>
  <c r="E8711" i="18"/>
  <c r="F8711" i="18" s="1"/>
  <c r="C8711" i="18"/>
  <c r="A8711" i="18"/>
  <c r="E8710" i="18"/>
  <c r="F8710" i="18" s="1"/>
  <c r="C8710" i="18"/>
  <c r="A8710" i="18"/>
  <c r="E8709" i="18"/>
  <c r="F8709" i="18" s="1"/>
  <c r="C8709" i="18"/>
  <c r="A8709" i="18"/>
  <c r="E8708" i="18"/>
  <c r="F8708" i="18" s="1"/>
  <c r="C8708" i="18"/>
  <c r="A8708" i="18"/>
  <c r="F8704" i="18"/>
  <c r="E8704" i="18"/>
  <c r="A8704" i="18"/>
  <c r="F8703" i="18"/>
  <c r="E8703" i="18"/>
  <c r="A8703" i="18"/>
  <c r="F8702" i="18"/>
  <c r="E8702" i="18"/>
  <c r="A8702" i="18"/>
  <c r="F8701" i="18"/>
  <c r="E8701" i="18"/>
  <c r="A8701" i="18"/>
  <c r="F8700" i="18"/>
  <c r="E8700" i="18"/>
  <c r="A8700" i="18"/>
  <c r="F8699" i="18"/>
  <c r="E8699" i="18"/>
  <c r="A8699" i="18"/>
  <c r="F8698" i="18"/>
  <c r="E8698" i="18"/>
  <c r="A8698" i="18"/>
  <c r="F8697" i="18"/>
  <c r="E8697" i="18"/>
  <c r="A8697" i="18"/>
  <c r="F8696" i="18"/>
  <c r="E8696" i="18"/>
  <c r="A8696" i="18"/>
  <c r="F8695" i="18"/>
  <c r="E8695" i="18"/>
  <c r="A8695" i="18"/>
  <c r="F8694" i="18"/>
  <c r="E8694" i="18"/>
  <c r="A8694" i="18"/>
  <c r="F8693" i="18"/>
  <c r="E8693" i="18"/>
  <c r="A8693" i="18"/>
  <c r="B8688" i="18"/>
  <c r="A8684" i="18"/>
  <c r="A8683" i="18"/>
  <c r="G4482" i="18"/>
  <c r="J4480" i="18"/>
  <c r="B4472" i="18"/>
  <c r="A4472" i="18"/>
  <c r="B4471" i="18"/>
  <c r="A4471" i="18"/>
  <c r="B4470" i="18"/>
  <c r="A4470" i="18"/>
  <c r="B4469" i="18"/>
  <c r="A4469" i="18"/>
  <c r="B4468" i="18"/>
  <c r="A4468" i="18"/>
  <c r="B4467" i="18"/>
  <c r="A4467" i="18"/>
  <c r="B4466" i="18"/>
  <c r="A4466" i="18"/>
  <c r="B4465" i="18"/>
  <c r="A4465" i="18"/>
  <c r="B4464" i="18"/>
  <c r="A4464" i="18"/>
  <c r="B4463" i="18"/>
  <c r="A4463" i="18"/>
  <c r="B4462" i="18"/>
  <c r="A4462" i="18"/>
  <c r="B4461" i="18"/>
  <c r="A4461" i="18"/>
  <c r="A4457" i="18"/>
  <c r="A4456" i="18"/>
  <c r="A4455" i="18"/>
  <c r="A4454" i="18"/>
  <c r="A4453" i="18"/>
  <c r="C4449" i="18"/>
  <c r="A4449" i="18"/>
  <c r="A4448" i="18"/>
  <c r="A4447" i="18"/>
  <c r="C4446" i="18"/>
  <c r="A4446" i="18"/>
  <c r="C4445" i="18"/>
  <c r="A4445" i="18"/>
  <c r="C4444" i="18"/>
  <c r="A4444" i="18"/>
  <c r="C4443" i="18"/>
  <c r="A4443" i="18"/>
  <c r="C4442" i="18"/>
  <c r="A4442" i="18"/>
  <c r="C4441" i="18"/>
  <c r="A4441" i="18"/>
  <c r="C4440" i="18"/>
  <c r="A4440" i="18"/>
  <c r="C4439" i="18"/>
  <c r="A4439" i="18"/>
  <c r="C4438" i="18"/>
  <c r="A4438" i="18"/>
  <c r="A4434" i="18"/>
  <c r="A4433" i="18"/>
  <c r="A4432" i="18"/>
  <c r="A4431" i="18"/>
  <c r="A4430" i="18"/>
  <c r="A4429" i="18"/>
  <c r="A4428" i="18"/>
  <c r="A4427" i="18"/>
  <c r="A4426" i="18"/>
  <c r="A4425" i="18"/>
  <c r="A4424" i="18"/>
  <c r="A4423" i="18"/>
  <c r="B4418" i="18"/>
  <c r="A4414" i="18"/>
  <c r="A4413" i="18"/>
  <c r="G8720" i="18" l="1"/>
  <c r="G8728" i="18"/>
  <c r="G8705" i="18"/>
  <c r="G1441" i="18"/>
  <c r="J1439" i="18"/>
  <c r="F1431" i="18"/>
  <c r="E1431" i="18"/>
  <c r="B1431" i="18"/>
  <c r="A1431" i="18"/>
  <c r="F1430" i="18"/>
  <c r="E1430" i="18"/>
  <c r="B1430" i="18"/>
  <c r="A1430" i="18"/>
  <c r="F1429" i="18"/>
  <c r="E1429" i="18"/>
  <c r="B1429" i="18"/>
  <c r="A1429" i="18"/>
  <c r="F1428" i="18"/>
  <c r="E1428" i="18"/>
  <c r="B1428" i="18"/>
  <c r="A1428" i="18"/>
  <c r="F1427" i="18"/>
  <c r="E1427" i="18"/>
  <c r="B1427" i="18"/>
  <c r="A1427" i="18"/>
  <c r="F1426" i="18"/>
  <c r="E1426" i="18"/>
  <c r="B1426" i="18"/>
  <c r="A1426" i="18"/>
  <c r="F1425" i="18"/>
  <c r="E1425" i="18"/>
  <c r="B1425" i="18"/>
  <c r="A1425" i="18"/>
  <c r="F1424" i="18"/>
  <c r="E1424" i="18"/>
  <c r="B1424" i="18"/>
  <c r="A1424" i="18"/>
  <c r="F1423" i="18"/>
  <c r="E1423" i="18"/>
  <c r="B1423" i="18"/>
  <c r="A1423" i="18"/>
  <c r="B1422" i="18"/>
  <c r="A1422" i="18"/>
  <c r="B1421" i="18"/>
  <c r="A1421" i="18"/>
  <c r="B1420" i="18"/>
  <c r="A1420" i="18"/>
  <c r="E1416" i="18"/>
  <c r="F1416" i="18" s="1"/>
  <c r="A1416" i="18"/>
  <c r="E1415" i="18"/>
  <c r="F1415" i="18" s="1"/>
  <c r="A1415" i="18"/>
  <c r="E1414" i="18"/>
  <c r="F1414" i="18" s="1"/>
  <c r="A1414" i="18"/>
  <c r="E1413" i="18"/>
  <c r="F1413" i="18" s="1"/>
  <c r="A1413" i="18"/>
  <c r="A1412" i="18"/>
  <c r="E1408" i="18"/>
  <c r="F1408" i="18" s="1"/>
  <c r="C1408" i="18"/>
  <c r="A1408" i="18"/>
  <c r="E1407" i="18"/>
  <c r="F1407" i="18" s="1"/>
  <c r="A1407" i="18"/>
  <c r="E1406" i="18"/>
  <c r="F1406" i="18" s="1"/>
  <c r="A1406" i="18"/>
  <c r="E1405" i="18"/>
  <c r="F1405" i="18" s="1"/>
  <c r="C1405" i="18"/>
  <c r="A1405" i="18"/>
  <c r="E1404" i="18"/>
  <c r="F1404" i="18" s="1"/>
  <c r="C1404" i="18"/>
  <c r="A1404" i="18"/>
  <c r="E1403" i="18"/>
  <c r="F1403" i="18" s="1"/>
  <c r="C1403" i="18"/>
  <c r="A1403" i="18"/>
  <c r="E1402" i="18"/>
  <c r="F1402" i="18" s="1"/>
  <c r="C1402" i="18"/>
  <c r="A1402" i="18"/>
  <c r="E1401" i="18"/>
  <c r="F1401" i="18" s="1"/>
  <c r="C1401" i="18"/>
  <c r="A1401" i="18"/>
  <c r="E1400" i="18"/>
  <c r="F1400" i="18" s="1"/>
  <c r="C1400" i="18"/>
  <c r="A1400" i="18"/>
  <c r="F1399" i="18"/>
  <c r="C1399" i="18"/>
  <c r="A1399" i="18"/>
  <c r="F1398" i="18"/>
  <c r="E1397" i="18"/>
  <c r="F1397" i="18" s="1"/>
  <c r="C1397" i="18"/>
  <c r="A1397" i="18"/>
  <c r="F1393" i="18"/>
  <c r="E1393" i="18"/>
  <c r="A1393" i="18"/>
  <c r="F1392" i="18"/>
  <c r="E1392" i="18"/>
  <c r="A1392" i="18"/>
  <c r="F1391" i="18"/>
  <c r="E1391" i="18"/>
  <c r="A1391" i="18"/>
  <c r="F1390" i="18"/>
  <c r="E1390" i="18"/>
  <c r="A1390" i="18"/>
  <c r="F1389" i="18"/>
  <c r="E1389" i="18"/>
  <c r="A1389" i="18"/>
  <c r="F1388" i="18"/>
  <c r="E1388" i="18"/>
  <c r="A1388" i="18"/>
  <c r="F1387" i="18"/>
  <c r="E1387" i="18"/>
  <c r="A1387" i="18"/>
  <c r="F1386" i="18"/>
  <c r="E1386" i="18"/>
  <c r="A1386" i="18"/>
  <c r="F1385" i="18"/>
  <c r="E1385" i="18"/>
  <c r="A1385" i="18"/>
  <c r="F1384" i="18"/>
  <c r="E1384" i="18"/>
  <c r="A1384" i="18"/>
  <c r="F1383" i="18"/>
  <c r="E1383" i="18"/>
  <c r="A1383" i="18"/>
  <c r="F1382" i="18"/>
  <c r="E1382" i="18"/>
  <c r="A1382" i="18"/>
  <c r="B1377" i="18"/>
  <c r="A1373" i="18"/>
  <c r="A1372" i="18"/>
  <c r="G1368" i="18"/>
  <c r="J1366" i="18"/>
  <c r="F1358" i="18"/>
  <c r="E1358" i="18"/>
  <c r="B1358" i="18"/>
  <c r="A1358" i="18"/>
  <c r="F1357" i="18"/>
  <c r="E1357" i="18"/>
  <c r="B1357" i="18"/>
  <c r="A1357" i="18"/>
  <c r="F1356" i="18"/>
  <c r="E1356" i="18"/>
  <c r="B1356" i="18"/>
  <c r="A1356" i="18"/>
  <c r="F1355" i="18"/>
  <c r="E1355" i="18"/>
  <c r="B1355" i="18"/>
  <c r="A1355" i="18"/>
  <c r="F1354" i="18"/>
  <c r="E1354" i="18"/>
  <c r="B1354" i="18"/>
  <c r="A1354" i="18"/>
  <c r="F1353" i="18"/>
  <c r="E1353" i="18"/>
  <c r="B1353" i="18"/>
  <c r="A1353" i="18"/>
  <c r="F1352" i="18"/>
  <c r="E1352" i="18"/>
  <c r="B1352" i="18"/>
  <c r="A1352" i="18"/>
  <c r="F1351" i="18"/>
  <c r="E1351" i="18"/>
  <c r="B1351" i="18"/>
  <c r="A1351" i="18"/>
  <c r="F1350" i="18"/>
  <c r="E1350" i="18"/>
  <c r="B1350" i="18"/>
  <c r="A1350" i="18"/>
  <c r="B1349" i="18"/>
  <c r="A1349" i="18"/>
  <c r="B1348" i="18"/>
  <c r="A1348" i="18"/>
  <c r="B1347" i="18"/>
  <c r="A1347" i="18"/>
  <c r="E1343" i="18"/>
  <c r="F1343" i="18" s="1"/>
  <c r="A1343" i="18"/>
  <c r="E1342" i="18"/>
  <c r="F1342" i="18" s="1"/>
  <c r="A1342" i="18"/>
  <c r="E1341" i="18"/>
  <c r="F1341" i="18" s="1"/>
  <c r="A1341" i="18"/>
  <c r="E1340" i="18"/>
  <c r="F1340" i="18" s="1"/>
  <c r="A1340" i="18"/>
  <c r="A1339" i="18"/>
  <c r="E1335" i="18"/>
  <c r="F1335" i="18" s="1"/>
  <c r="C1335" i="18"/>
  <c r="A1335" i="18"/>
  <c r="E1334" i="18"/>
  <c r="F1334" i="18" s="1"/>
  <c r="A1334" i="18"/>
  <c r="E1333" i="18"/>
  <c r="F1333" i="18" s="1"/>
  <c r="A1333" i="18"/>
  <c r="E1332" i="18"/>
  <c r="F1332" i="18" s="1"/>
  <c r="C1332" i="18"/>
  <c r="A1332" i="18"/>
  <c r="E1331" i="18"/>
  <c r="F1331" i="18" s="1"/>
  <c r="C1331" i="18"/>
  <c r="A1331" i="18"/>
  <c r="E1330" i="18"/>
  <c r="F1330" i="18" s="1"/>
  <c r="C1330" i="18"/>
  <c r="A1330" i="18"/>
  <c r="E1329" i="18"/>
  <c r="F1329" i="18" s="1"/>
  <c r="C1329" i="18"/>
  <c r="A1329" i="18"/>
  <c r="E1328" i="18"/>
  <c r="F1328" i="18" s="1"/>
  <c r="C1328" i="18"/>
  <c r="A1328" i="18"/>
  <c r="E1327" i="18"/>
  <c r="F1327" i="18" s="1"/>
  <c r="C1327" i="18"/>
  <c r="A1327" i="18"/>
  <c r="E1326" i="18"/>
  <c r="F1326" i="18" s="1"/>
  <c r="C1326" i="18"/>
  <c r="A1326" i="18"/>
  <c r="F1325" i="18"/>
  <c r="E1324" i="18"/>
  <c r="F1324" i="18" s="1"/>
  <c r="C1324" i="18"/>
  <c r="A1324" i="18"/>
  <c r="F1320" i="18"/>
  <c r="E1320" i="18"/>
  <c r="A1320" i="18"/>
  <c r="F1319" i="18"/>
  <c r="E1319" i="18"/>
  <c r="A1319" i="18"/>
  <c r="F1318" i="18"/>
  <c r="E1318" i="18"/>
  <c r="A1318" i="18"/>
  <c r="F1317" i="18"/>
  <c r="E1317" i="18"/>
  <c r="A1317" i="18"/>
  <c r="F1316" i="18"/>
  <c r="E1316" i="18"/>
  <c r="A1316" i="18"/>
  <c r="F1315" i="18"/>
  <c r="E1315" i="18"/>
  <c r="A1315" i="18"/>
  <c r="F1314" i="18"/>
  <c r="E1314" i="18"/>
  <c r="A1314" i="18"/>
  <c r="F1313" i="18"/>
  <c r="E1313" i="18"/>
  <c r="A1313" i="18"/>
  <c r="F1312" i="18"/>
  <c r="E1312" i="18"/>
  <c r="A1312" i="18"/>
  <c r="F1311" i="18"/>
  <c r="E1311" i="18"/>
  <c r="A1311" i="18"/>
  <c r="F1310" i="18"/>
  <c r="E1310" i="18"/>
  <c r="A1310" i="18"/>
  <c r="F1309" i="18"/>
  <c r="E1309" i="18"/>
  <c r="A1309" i="18"/>
  <c r="B1304" i="18"/>
  <c r="A1300" i="18"/>
  <c r="A1299" i="18"/>
  <c r="G1321" i="18" l="1"/>
  <c r="G1394" i="18"/>
  <c r="G1409" i="18"/>
  <c r="G1336" i="18"/>
  <c r="A18119" i="18"/>
  <c r="G18743" i="18" l="1"/>
  <c r="J18741" i="18"/>
  <c r="F18733" i="18"/>
  <c r="E18733" i="18"/>
  <c r="B18733" i="18"/>
  <c r="A18733" i="18"/>
  <c r="F18732" i="18"/>
  <c r="E18732" i="18"/>
  <c r="B18732" i="18"/>
  <c r="A18732" i="18"/>
  <c r="F18731" i="18"/>
  <c r="E18731" i="18"/>
  <c r="B18731" i="18"/>
  <c r="A18731" i="18"/>
  <c r="F18730" i="18"/>
  <c r="E18730" i="18"/>
  <c r="B18730" i="18"/>
  <c r="A18730" i="18"/>
  <c r="F18729" i="18"/>
  <c r="E18729" i="18"/>
  <c r="B18729" i="18"/>
  <c r="A18729" i="18"/>
  <c r="F18728" i="18"/>
  <c r="E18728" i="18"/>
  <c r="B18728" i="18"/>
  <c r="A18728" i="18"/>
  <c r="F18727" i="18"/>
  <c r="E18727" i="18"/>
  <c r="B18727" i="18"/>
  <c r="A18727" i="18"/>
  <c r="F18726" i="18"/>
  <c r="E18726" i="18"/>
  <c r="B18726" i="18"/>
  <c r="A18726" i="18"/>
  <c r="F18725" i="18"/>
  <c r="E18725" i="18"/>
  <c r="B18725" i="18"/>
  <c r="A18725" i="18"/>
  <c r="F18724" i="18"/>
  <c r="E18724" i="18"/>
  <c r="B18724" i="18"/>
  <c r="A18724" i="18"/>
  <c r="B18723" i="18"/>
  <c r="A18723" i="18"/>
  <c r="B18722" i="18"/>
  <c r="A18722" i="18"/>
  <c r="E18718" i="18"/>
  <c r="F18718" i="18" s="1"/>
  <c r="A18718" i="18"/>
  <c r="E18717" i="18"/>
  <c r="F18717" i="18" s="1"/>
  <c r="A18717" i="18"/>
  <c r="E18716" i="18"/>
  <c r="F18716" i="18" s="1"/>
  <c r="A18716" i="18"/>
  <c r="E18715" i="18"/>
  <c r="F18715" i="18" s="1"/>
  <c r="A18715" i="18"/>
  <c r="E18714" i="18"/>
  <c r="F18714" i="18" s="1"/>
  <c r="A18714" i="18"/>
  <c r="E18710" i="18"/>
  <c r="F18710" i="18" s="1"/>
  <c r="C18710" i="18"/>
  <c r="A18710" i="18"/>
  <c r="E18709" i="18"/>
  <c r="F18709" i="18" s="1"/>
  <c r="A18709" i="18"/>
  <c r="E18708" i="18"/>
  <c r="F18708" i="18" s="1"/>
  <c r="A18708" i="18"/>
  <c r="E18707" i="18"/>
  <c r="F18707" i="18" s="1"/>
  <c r="C18707" i="18"/>
  <c r="A18707" i="18"/>
  <c r="E18706" i="18"/>
  <c r="F18706" i="18" s="1"/>
  <c r="C18706" i="18"/>
  <c r="A18706" i="18"/>
  <c r="E18705" i="18"/>
  <c r="F18705" i="18" s="1"/>
  <c r="C18705" i="18"/>
  <c r="A18705" i="18"/>
  <c r="E18704" i="18"/>
  <c r="F18704" i="18" s="1"/>
  <c r="C18704" i="18"/>
  <c r="A18704" i="18"/>
  <c r="E18703" i="18"/>
  <c r="F18703" i="18" s="1"/>
  <c r="C18703" i="18"/>
  <c r="A18703" i="18"/>
  <c r="E18702" i="18"/>
  <c r="F18702" i="18" s="1"/>
  <c r="C18702" i="18"/>
  <c r="A18702" i="18"/>
  <c r="E18701" i="18"/>
  <c r="F18701" i="18" s="1"/>
  <c r="C18701" i="18"/>
  <c r="A18701" i="18"/>
  <c r="E18700" i="18"/>
  <c r="F18700" i="18" s="1"/>
  <c r="C18700" i="18"/>
  <c r="A18700" i="18"/>
  <c r="E18699" i="18"/>
  <c r="F18699" i="18" s="1"/>
  <c r="C18699" i="18"/>
  <c r="A18699" i="18"/>
  <c r="F18695" i="18"/>
  <c r="E18695" i="18"/>
  <c r="A18695" i="18"/>
  <c r="F18694" i="18"/>
  <c r="E18694" i="18"/>
  <c r="A18694" i="18"/>
  <c r="F18693" i="18"/>
  <c r="E18693" i="18"/>
  <c r="A18693" i="18"/>
  <c r="F18692" i="18"/>
  <c r="E18692" i="18"/>
  <c r="A18692" i="18"/>
  <c r="F18691" i="18"/>
  <c r="E18691" i="18"/>
  <c r="A18691" i="18"/>
  <c r="F18690" i="18"/>
  <c r="E18690" i="18"/>
  <c r="A18690" i="18"/>
  <c r="F18689" i="18"/>
  <c r="E18689" i="18"/>
  <c r="A18689" i="18"/>
  <c r="F18688" i="18"/>
  <c r="E18688" i="18"/>
  <c r="A18688" i="18"/>
  <c r="E18687" i="18"/>
  <c r="F18687" i="18" s="1"/>
  <c r="A18687" i="18"/>
  <c r="E18686" i="18"/>
  <c r="F18686" i="18" s="1"/>
  <c r="A18686" i="18"/>
  <c r="E18685" i="18"/>
  <c r="F18685" i="18" s="1"/>
  <c r="A18685" i="18"/>
  <c r="E18684" i="18"/>
  <c r="F18684" i="18" s="1"/>
  <c r="A18684" i="18"/>
  <c r="B18679" i="18"/>
  <c r="A18675" i="18"/>
  <c r="G18696" i="18" l="1"/>
  <c r="G18711" i="18"/>
  <c r="G18719" i="18"/>
  <c r="G8392" i="18"/>
  <c r="J8390" i="18"/>
  <c r="F8382" i="18"/>
  <c r="E8382" i="18"/>
  <c r="B8382" i="18"/>
  <c r="A8382" i="18"/>
  <c r="F8381" i="18"/>
  <c r="E8381" i="18"/>
  <c r="B8381" i="18"/>
  <c r="A8381" i="18"/>
  <c r="F8380" i="18"/>
  <c r="E8380" i="18"/>
  <c r="B8380" i="18"/>
  <c r="A8380" i="18"/>
  <c r="F8379" i="18"/>
  <c r="E8379" i="18"/>
  <c r="B8379" i="18"/>
  <c r="A8379" i="18"/>
  <c r="F8378" i="18"/>
  <c r="E8378" i="18"/>
  <c r="B8378" i="18"/>
  <c r="A8378" i="18"/>
  <c r="F8377" i="18"/>
  <c r="E8377" i="18"/>
  <c r="B8377" i="18"/>
  <c r="A8377" i="18"/>
  <c r="F8376" i="18"/>
  <c r="E8376" i="18"/>
  <c r="B8376" i="18"/>
  <c r="A8376" i="18"/>
  <c r="F8375" i="18"/>
  <c r="E8375" i="18"/>
  <c r="B8375" i="18"/>
  <c r="A8375" i="18"/>
  <c r="F8374" i="18"/>
  <c r="E8374" i="18"/>
  <c r="B8374" i="18"/>
  <c r="A8374" i="18"/>
  <c r="F8373" i="18"/>
  <c r="E8373" i="18"/>
  <c r="B8373" i="18"/>
  <c r="A8373" i="18"/>
  <c r="B8372" i="18"/>
  <c r="A8372" i="18"/>
  <c r="B8371" i="18"/>
  <c r="A8371" i="18"/>
  <c r="E8367" i="18"/>
  <c r="F8367" i="18" s="1"/>
  <c r="A8367" i="18"/>
  <c r="E8366" i="18"/>
  <c r="F8366" i="18" s="1"/>
  <c r="A8366" i="18"/>
  <c r="E8365" i="18"/>
  <c r="F8365" i="18" s="1"/>
  <c r="A8365" i="18"/>
  <c r="E8364" i="18"/>
  <c r="F8364" i="18" s="1"/>
  <c r="A8364" i="18"/>
  <c r="E8363" i="18"/>
  <c r="F8363" i="18" s="1"/>
  <c r="A8363" i="18"/>
  <c r="E8359" i="18"/>
  <c r="F8359" i="18" s="1"/>
  <c r="C8359" i="18"/>
  <c r="A8359" i="18"/>
  <c r="E8358" i="18"/>
  <c r="F8358" i="18" s="1"/>
  <c r="A8358" i="18"/>
  <c r="E8357" i="18"/>
  <c r="F8357" i="18" s="1"/>
  <c r="A8357" i="18"/>
  <c r="E8356" i="18"/>
  <c r="F8356" i="18" s="1"/>
  <c r="C8356" i="18"/>
  <c r="A8356" i="18"/>
  <c r="E8355" i="18"/>
  <c r="F8355" i="18" s="1"/>
  <c r="C8355" i="18"/>
  <c r="A8355" i="18"/>
  <c r="E8354" i="18"/>
  <c r="F8354" i="18" s="1"/>
  <c r="C8354" i="18"/>
  <c r="A8354" i="18"/>
  <c r="E8353" i="18"/>
  <c r="F8353" i="18" s="1"/>
  <c r="C8353" i="18"/>
  <c r="A8353" i="18"/>
  <c r="E8352" i="18"/>
  <c r="F8352" i="18" s="1"/>
  <c r="C8352" i="18"/>
  <c r="A8352" i="18"/>
  <c r="E8351" i="18"/>
  <c r="F8351" i="18" s="1"/>
  <c r="C8351" i="18"/>
  <c r="A8351" i="18"/>
  <c r="E8350" i="18"/>
  <c r="F8350" i="18" s="1"/>
  <c r="C8350" i="18"/>
  <c r="A8350" i="18"/>
  <c r="E8349" i="18"/>
  <c r="F8349" i="18" s="1"/>
  <c r="C8349" i="18"/>
  <c r="A8349" i="18"/>
  <c r="E8348" i="18"/>
  <c r="F8348" i="18" s="1"/>
  <c r="C8348" i="18"/>
  <c r="A8348" i="18"/>
  <c r="F8344" i="18"/>
  <c r="E8344" i="18"/>
  <c r="A8344" i="18"/>
  <c r="F8343" i="18"/>
  <c r="E8343" i="18"/>
  <c r="A8343" i="18"/>
  <c r="F8342" i="18"/>
  <c r="E8342" i="18"/>
  <c r="A8342" i="18"/>
  <c r="F8341" i="18"/>
  <c r="E8341" i="18"/>
  <c r="A8341" i="18"/>
  <c r="F8340" i="18"/>
  <c r="E8340" i="18"/>
  <c r="A8340" i="18"/>
  <c r="F8339" i="18"/>
  <c r="E8339" i="18"/>
  <c r="A8339" i="18"/>
  <c r="F8338" i="18"/>
  <c r="E8338" i="18"/>
  <c r="A8338" i="18"/>
  <c r="F8337" i="18"/>
  <c r="E8337" i="18"/>
  <c r="A8337" i="18"/>
  <c r="F8336" i="18"/>
  <c r="E8336" i="18"/>
  <c r="A8336" i="18"/>
  <c r="F8335" i="18"/>
  <c r="E8335" i="18"/>
  <c r="A8335" i="18"/>
  <c r="F8334" i="18"/>
  <c r="E8334" i="18"/>
  <c r="A8334" i="18"/>
  <c r="E8333" i="18"/>
  <c r="F8333" i="18" s="1"/>
  <c r="A8333" i="18"/>
  <c r="B8328" i="18"/>
  <c r="A8324" i="18"/>
  <c r="A8323" i="18"/>
  <c r="G8345" i="18" l="1"/>
  <c r="G8360" i="18"/>
  <c r="G8368" i="18"/>
  <c r="A18481" i="18"/>
  <c r="G18670" i="18"/>
  <c r="J18668" i="18"/>
  <c r="F18660" i="18"/>
  <c r="E18660" i="18"/>
  <c r="B18660" i="18"/>
  <c r="A18660" i="18"/>
  <c r="F18659" i="18"/>
  <c r="E18659" i="18"/>
  <c r="B18659" i="18"/>
  <c r="A18659" i="18"/>
  <c r="F18658" i="18"/>
  <c r="E18658" i="18"/>
  <c r="B18658" i="18"/>
  <c r="A18658" i="18"/>
  <c r="F18657" i="18"/>
  <c r="E18657" i="18"/>
  <c r="B18657" i="18"/>
  <c r="A18657" i="18"/>
  <c r="F18656" i="18"/>
  <c r="E18656" i="18"/>
  <c r="B18656" i="18"/>
  <c r="A18656" i="18"/>
  <c r="F18655" i="18"/>
  <c r="E18655" i="18"/>
  <c r="B18655" i="18"/>
  <c r="A18655" i="18"/>
  <c r="F18654" i="18"/>
  <c r="E18654" i="18"/>
  <c r="B18654" i="18"/>
  <c r="A18654" i="18"/>
  <c r="F18653" i="18"/>
  <c r="E18653" i="18"/>
  <c r="B18653" i="18"/>
  <c r="A18653" i="18"/>
  <c r="F18652" i="18"/>
  <c r="E18652" i="18"/>
  <c r="B18652" i="18"/>
  <c r="A18652" i="18"/>
  <c r="F18651" i="18"/>
  <c r="E18651" i="18"/>
  <c r="B18651" i="18"/>
  <c r="A18651" i="18"/>
  <c r="F18650" i="18"/>
  <c r="E18650" i="18"/>
  <c r="B18650" i="18"/>
  <c r="A18650" i="18"/>
  <c r="B18649" i="18"/>
  <c r="A18649" i="18"/>
  <c r="E18645" i="18"/>
  <c r="F18645" i="18" s="1"/>
  <c r="A18645" i="18"/>
  <c r="E18644" i="18"/>
  <c r="F18644" i="18" s="1"/>
  <c r="A18644" i="18"/>
  <c r="E18643" i="18"/>
  <c r="F18643" i="18" s="1"/>
  <c r="A18643" i="18"/>
  <c r="E18642" i="18"/>
  <c r="F18642" i="18" s="1"/>
  <c r="A18642" i="18"/>
  <c r="E18641" i="18"/>
  <c r="F18641" i="18" s="1"/>
  <c r="A18641" i="18"/>
  <c r="E18637" i="18"/>
  <c r="F18637" i="18" s="1"/>
  <c r="C18637" i="18"/>
  <c r="A18637" i="18"/>
  <c r="E18636" i="18"/>
  <c r="F18636" i="18" s="1"/>
  <c r="A18636" i="18"/>
  <c r="E18635" i="18"/>
  <c r="F18635" i="18" s="1"/>
  <c r="A18635" i="18"/>
  <c r="E18634" i="18"/>
  <c r="F18634" i="18" s="1"/>
  <c r="C18634" i="18"/>
  <c r="A18634" i="18"/>
  <c r="E18633" i="18"/>
  <c r="F18633" i="18" s="1"/>
  <c r="C18633" i="18"/>
  <c r="A18633" i="18"/>
  <c r="E18632" i="18"/>
  <c r="F18632" i="18" s="1"/>
  <c r="C18632" i="18"/>
  <c r="A18632" i="18"/>
  <c r="E18631" i="18"/>
  <c r="F18631" i="18" s="1"/>
  <c r="C18631" i="18"/>
  <c r="A18631" i="18"/>
  <c r="E18630" i="18"/>
  <c r="F18630" i="18" s="1"/>
  <c r="C18630" i="18"/>
  <c r="A18630" i="18"/>
  <c r="E18629" i="18"/>
  <c r="F18629" i="18" s="1"/>
  <c r="C18629" i="18"/>
  <c r="A18629" i="18"/>
  <c r="E18628" i="18"/>
  <c r="F18628" i="18" s="1"/>
  <c r="C18628" i="18"/>
  <c r="A18628" i="18"/>
  <c r="E18627" i="18"/>
  <c r="F18627" i="18" s="1"/>
  <c r="C18627" i="18"/>
  <c r="A18627" i="18"/>
  <c r="E18626" i="18"/>
  <c r="F18626" i="18" s="1"/>
  <c r="C18626" i="18"/>
  <c r="A18626" i="18"/>
  <c r="F18622" i="18"/>
  <c r="E18622" i="18"/>
  <c r="A18622" i="18"/>
  <c r="F18621" i="18"/>
  <c r="E18621" i="18"/>
  <c r="A18621" i="18"/>
  <c r="F18620" i="18"/>
  <c r="E18620" i="18"/>
  <c r="A18620" i="18"/>
  <c r="F18619" i="18"/>
  <c r="E18619" i="18"/>
  <c r="A18619" i="18"/>
  <c r="F18618" i="18"/>
  <c r="E18618" i="18"/>
  <c r="A18618" i="18"/>
  <c r="F18617" i="18"/>
  <c r="E18617" i="18"/>
  <c r="A18617" i="18"/>
  <c r="F18616" i="18"/>
  <c r="E18616" i="18"/>
  <c r="A18616" i="18"/>
  <c r="F18615" i="18"/>
  <c r="E18615" i="18"/>
  <c r="A18615" i="18"/>
  <c r="F18614" i="18"/>
  <c r="E18614" i="18"/>
  <c r="A18614" i="18"/>
  <c r="F18613" i="18"/>
  <c r="E18613" i="18"/>
  <c r="A18613" i="18"/>
  <c r="F18612" i="18"/>
  <c r="E18612" i="18"/>
  <c r="A18612" i="18"/>
  <c r="F18611" i="18"/>
  <c r="E18611" i="18"/>
  <c r="A18611" i="18"/>
  <c r="B18606" i="18"/>
  <c r="A18602" i="18"/>
  <c r="A18601" i="18"/>
  <c r="G18597" i="18"/>
  <c r="J18595" i="18"/>
  <c r="F18587" i="18"/>
  <c r="E18587" i="18"/>
  <c r="B18587" i="18"/>
  <c r="A18587" i="18"/>
  <c r="F18586" i="18"/>
  <c r="E18586" i="18"/>
  <c r="B18586" i="18"/>
  <c r="A18586" i="18"/>
  <c r="F18585" i="18"/>
  <c r="E18585" i="18"/>
  <c r="B18585" i="18"/>
  <c r="A18585" i="18"/>
  <c r="F18584" i="18"/>
  <c r="E18584" i="18"/>
  <c r="B18584" i="18"/>
  <c r="A18584" i="18"/>
  <c r="F18583" i="18"/>
  <c r="E18583" i="18"/>
  <c r="B18583" i="18"/>
  <c r="A18583" i="18"/>
  <c r="F18582" i="18"/>
  <c r="E18582" i="18"/>
  <c r="B18582" i="18"/>
  <c r="A18582" i="18"/>
  <c r="F18581" i="18"/>
  <c r="E18581" i="18"/>
  <c r="B18581" i="18"/>
  <c r="A18581" i="18"/>
  <c r="F18580" i="18"/>
  <c r="E18580" i="18"/>
  <c r="B18580" i="18"/>
  <c r="A18580" i="18"/>
  <c r="F18579" i="18"/>
  <c r="E18579" i="18"/>
  <c r="B18579" i="18"/>
  <c r="A18579" i="18"/>
  <c r="F18578" i="18"/>
  <c r="E18578" i="18"/>
  <c r="B18578" i="18"/>
  <c r="A18578" i="18"/>
  <c r="F18577" i="18"/>
  <c r="E18577" i="18"/>
  <c r="B18577" i="18"/>
  <c r="A18577" i="18"/>
  <c r="B18576" i="18"/>
  <c r="A18576" i="18"/>
  <c r="E18572" i="18"/>
  <c r="F18572" i="18" s="1"/>
  <c r="A18572" i="18"/>
  <c r="E18571" i="18"/>
  <c r="F18571" i="18" s="1"/>
  <c r="A18571" i="18"/>
  <c r="E18570" i="18"/>
  <c r="F18570" i="18" s="1"/>
  <c r="A18570" i="18"/>
  <c r="E18569" i="18"/>
  <c r="F18569" i="18" s="1"/>
  <c r="A18569" i="18"/>
  <c r="E18568" i="18"/>
  <c r="F18568" i="18" s="1"/>
  <c r="A18568" i="18"/>
  <c r="E18564" i="18"/>
  <c r="F18564" i="18" s="1"/>
  <c r="C18564" i="18"/>
  <c r="A18564" i="18"/>
  <c r="E18563" i="18"/>
  <c r="F18563" i="18" s="1"/>
  <c r="A18563" i="18"/>
  <c r="E18562" i="18"/>
  <c r="F18562" i="18" s="1"/>
  <c r="A18562" i="18"/>
  <c r="E18561" i="18"/>
  <c r="F18561" i="18" s="1"/>
  <c r="C18561" i="18"/>
  <c r="A18561" i="18"/>
  <c r="E18560" i="18"/>
  <c r="F18560" i="18" s="1"/>
  <c r="C18560" i="18"/>
  <c r="A18560" i="18"/>
  <c r="E18559" i="18"/>
  <c r="F18559" i="18" s="1"/>
  <c r="C18559" i="18"/>
  <c r="A18559" i="18"/>
  <c r="E18558" i="18"/>
  <c r="F18558" i="18" s="1"/>
  <c r="C18558" i="18"/>
  <c r="A18558" i="18"/>
  <c r="E18557" i="18"/>
  <c r="F18557" i="18" s="1"/>
  <c r="C18557" i="18"/>
  <c r="A18557" i="18"/>
  <c r="E18556" i="18"/>
  <c r="F18556" i="18" s="1"/>
  <c r="C18556" i="18"/>
  <c r="A18556" i="18"/>
  <c r="E18555" i="18"/>
  <c r="F18555" i="18" s="1"/>
  <c r="C18555" i="18"/>
  <c r="A18555" i="18"/>
  <c r="E18554" i="18"/>
  <c r="F18554" i="18" s="1"/>
  <c r="C18554" i="18"/>
  <c r="A18554" i="18"/>
  <c r="E18553" i="18"/>
  <c r="F18553" i="18" s="1"/>
  <c r="C18553" i="18"/>
  <c r="A18553" i="18"/>
  <c r="F18549" i="18"/>
  <c r="E18549" i="18"/>
  <c r="A18549" i="18"/>
  <c r="F18548" i="18"/>
  <c r="E18548" i="18"/>
  <c r="A18548" i="18"/>
  <c r="F18547" i="18"/>
  <c r="E18547" i="18"/>
  <c r="A18547" i="18"/>
  <c r="F18546" i="18"/>
  <c r="E18546" i="18"/>
  <c r="A18546" i="18"/>
  <c r="F18545" i="18"/>
  <c r="E18545" i="18"/>
  <c r="A18545" i="18"/>
  <c r="F18544" i="18"/>
  <c r="E18544" i="18"/>
  <c r="A18544" i="18"/>
  <c r="F18543" i="18"/>
  <c r="E18543" i="18"/>
  <c r="A18543" i="18"/>
  <c r="F18542" i="18"/>
  <c r="E18542" i="18"/>
  <c r="A18542" i="18"/>
  <c r="F18541" i="18"/>
  <c r="E18541" i="18"/>
  <c r="A18541" i="18"/>
  <c r="F18540" i="18"/>
  <c r="E18540" i="18"/>
  <c r="A18540" i="18"/>
  <c r="F18539" i="18"/>
  <c r="E18539" i="18"/>
  <c r="A18539" i="18"/>
  <c r="F18538" i="18"/>
  <c r="E18538" i="18"/>
  <c r="A18538" i="18"/>
  <c r="B18533" i="18"/>
  <c r="A18529" i="18"/>
  <c r="A18528" i="18"/>
  <c r="G18525" i="18"/>
  <c r="J18523" i="18"/>
  <c r="F18515" i="18"/>
  <c r="E18515" i="18"/>
  <c r="B18515" i="18"/>
  <c r="A18515" i="18"/>
  <c r="F18514" i="18"/>
  <c r="E18514" i="18"/>
  <c r="B18514" i="18"/>
  <c r="A18514" i="18"/>
  <c r="F18513" i="18"/>
  <c r="E18513" i="18"/>
  <c r="B18513" i="18"/>
  <c r="A18513" i="18"/>
  <c r="F18512" i="18"/>
  <c r="E18512" i="18"/>
  <c r="B18512" i="18"/>
  <c r="A18512" i="18"/>
  <c r="F18511" i="18"/>
  <c r="E18511" i="18"/>
  <c r="B18511" i="18"/>
  <c r="A18511" i="18"/>
  <c r="F18510" i="18"/>
  <c r="E18510" i="18"/>
  <c r="B18510" i="18"/>
  <c r="A18510" i="18"/>
  <c r="F18509" i="18"/>
  <c r="E18509" i="18"/>
  <c r="B18509" i="18"/>
  <c r="A18509" i="18"/>
  <c r="F18508" i="18"/>
  <c r="E18508" i="18"/>
  <c r="B18508" i="18"/>
  <c r="A18508" i="18"/>
  <c r="F18507" i="18"/>
  <c r="E18507" i="18"/>
  <c r="B18507" i="18"/>
  <c r="A18507" i="18"/>
  <c r="F18506" i="18"/>
  <c r="E18506" i="18"/>
  <c r="B18506" i="18"/>
  <c r="A18506" i="18"/>
  <c r="F18505" i="18"/>
  <c r="E18505" i="18"/>
  <c r="B18505" i="18"/>
  <c r="A18505" i="18"/>
  <c r="B18504" i="18"/>
  <c r="A18504" i="18"/>
  <c r="E18500" i="18"/>
  <c r="F18500" i="18" s="1"/>
  <c r="A18500" i="18"/>
  <c r="E18499" i="18"/>
  <c r="F18499" i="18" s="1"/>
  <c r="A18499" i="18"/>
  <c r="E18498" i="18"/>
  <c r="F18498" i="18" s="1"/>
  <c r="A18498" i="18"/>
  <c r="E18497" i="18"/>
  <c r="F18497" i="18" s="1"/>
  <c r="A18497" i="18"/>
  <c r="E18496" i="18"/>
  <c r="F18496" i="18" s="1"/>
  <c r="A18496" i="18"/>
  <c r="E18492" i="18"/>
  <c r="F18492" i="18" s="1"/>
  <c r="C18492" i="18"/>
  <c r="A18492" i="18"/>
  <c r="E18491" i="18"/>
  <c r="F18491" i="18" s="1"/>
  <c r="A18491" i="18"/>
  <c r="E18490" i="18"/>
  <c r="F18490" i="18" s="1"/>
  <c r="A18490" i="18"/>
  <c r="E18489" i="18"/>
  <c r="F18489" i="18" s="1"/>
  <c r="C18489" i="18"/>
  <c r="A18489" i="18"/>
  <c r="E18488" i="18"/>
  <c r="F18488" i="18" s="1"/>
  <c r="C18488" i="18"/>
  <c r="A18488" i="18"/>
  <c r="E18487" i="18"/>
  <c r="F18487" i="18" s="1"/>
  <c r="C18487" i="18"/>
  <c r="A18487" i="18"/>
  <c r="E18486" i="18"/>
  <c r="F18486" i="18" s="1"/>
  <c r="C18486" i="18"/>
  <c r="A18486" i="18"/>
  <c r="E18485" i="18"/>
  <c r="F18485" i="18" s="1"/>
  <c r="C18485" i="18"/>
  <c r="A18485" i="18"/>
  <c r="E18484" i="18"/>
  <c r="F18484" i="18" s="1"/>
  <c r="C18484" i="18"/>
  <c r="A18484" i="18"/>
  <c r="E18483" i="18"/>
  <c r="F18483" i="18" s="1"/>
  <c r="C18483" i="18"/>
  <c r="A18483" i="18"/>
  <c r="E18482" i="18"/>
  <c r="F18482" i="18" s="1"/>
  <c r="C18482" i="18"/>
  <c r="A18482" i="18"/>
  <c r="E18481" i="18"/>
  <c r="F18481" i="18" s="1"/>
  <c r="C18481" i="18"/>
  <c r="F18477" i="18"/>
  <c r="E18477" i="18"/>
  <c r="A18477" i="18"/>
  <c r="F18476" i="18"/>
  <c r="E18476" i="18"/>
  <c r="A18476" i="18"/>
  <c r="F18475" i="18"/>
  <c r="E18475" i="18"/>
  <c r="A18475" i="18"/>
  <c r="F18474" i="18"/>
  <c r="E18474" i="18"/>
  <c r="A18474" i="18"/>
  <c r="F18473" i="18"/>
  <c r="E18473" i="18"/>
  <c r="A18473" i="18"/>
  <c r="F18472" i="18"/>
  <c r="E18472" i="18"/>
  <c r="A18472" i="18"/>
  <c r="F18471" i="18"/>
  <c r="E18471" i="18"/>
  <c r="A18471" i="18"/>
  <c r="F18470" i="18"/>
  <c r="E18470" i="18"/>
  <c r="A18470" i="18"/>
  <c r="F18469" i="18"/>
  <c r="E18469" i="18"/>
  <c r="A18469" i="18"/>
  <c r="F18468" i="18"/>
  <c r="E18468" i="18"/>
  <c r="A18468" i="18"/>
  <c r="F18467" i="18"/>
  <c r="E18467" i="18"/>
  <c r="A18467" i="18"/>
  <c r="F18466" i="18"/>
  <c r="E18466" i="18"/>
  <c r="A18466" i="18"/>
  <c r="B18461" i="18"/>
  <c r="A18457" i="18"/>
  <c r="A18456" i="18"/>
  <c r="G15541" i="18"/>
  <c r="J15539" i="18"/>
  <c r="F15531" i="18"/>
  <c r="E15531" i="18"/>
  <c r="B15531" i="18"/>
  <c r="A15531" i="18"/>
  <c r="F15530" i="18"/>
  <c r="E15530" i="18"/>
  <c r="B15530" i="18"/>
  <c r="A15530" i="18"/>
  <c r="F15529" i="18"/>
  <c r="E15529" i="18"/>
  <c r="B15529" i="18"/>
  <c r="A15529" i="18"/>
  <c r="F15528" i="18"/>
  <c r="E15528" i="18"/>
  <c r="B15528" i="18"/>
  <c r="A15528" i="18"/>
  <c r="F15527" i="18"/>
  <c r="E15527" i="18"/>
  <c r="B15527" i="18"/>
  <c r="A15527" i="18"/>
  <c r="F15526" i="18"/>
  <c r="E15526" i="18"/>
  <c r="B15526" i="18"/>
  <c r="A15526" i="18"/>
  <c r="F15525" i="18"/>
  <c r="E15525" i="18"/>
  <c r="B15525" i="18"/>
  <c r="A15525" i="18"/>
  <c r="F15524" i="18"/>
  <c r="E15524" i="18"/>
  <c r="B15524" i="18"/>
  <c r="A15524" i="18"/>
  <c r="F15523" i="18"/>
  <c r="E15523" i="18"/>
  <c r="B15523" i="18"/>
  <c r="A15523" i="18"/>
  <c r="F15522" i="18"/>
  <c r="E15522" i="18"/>
  <c r="B15522" i="18"/>
  <c r="A15522" i="18"/>
  <c r="F15521" i="18"/>
  <c r="E15521" i="18"/>
  <c r="B15521" i="18"/>
  <c r="A15521" i="18"/>
  <c r="B15520" i="18"/>
  <c r="A15520" i="18"/>
  <c r="E15516" i="18"/>
  <c r="F15516" i="18" s="1"/>
  <c r="A15516" i="18"/>
  <c r="E15515" i="18"/>
  <c r="F15515" i="18" s="1"/>
  <c r="A15515" i="18"/>
  <c r="E15514" i="18"/>
  <c r="F15514" i="18" s="1"/>
  <c r="A15514" i="18"/>
  <c r="E15513" i="18"/>
  <c r="F15513" i="18" s="1"/>
  <c r="A15513" i="18"/>
  <c r="E15512" i="18"/>
  <c r="F15512" i="18" s="1"/>
  <c r="A15512" i="18"/>
  <c r="E15508" i="18"/>
  <c r="F15508" i="18" s="1"/>
  <c r="C15508" i="18"/>
  <c r="A15508" i="18"/>
  <c r="E15507" i="18"/>
  <c r="F15507" i="18" s="1"/>
  <c r="A15507" i="18"/>
  <c r="E15506" i="18"/>
  <c r="F15506" i="18" s="1"/>
  <c r="A15506" i="18"/>
  <c r="E15505" i="18"/>
  <c r="F15505" i="18" s="1"/>
  <c r="C15505" i="18"/>
  <c r="A15505" i="18"/>
  <c r="E15504" i="18"/>
  <c r="F15504" i="18" s="1"/>
  <c r="C15504" i="18"/>
  <c r="A15504" i="18"/>
  <c r="E15503" i="18"/>
  <c r="F15503" i="18" s="1"/>
  <c r="C15503" i="18"/>
  <c r="A15503" i="18"/>
  <c r="E15502" i="18"/>
  <c r="F15502" i="18" s="1"/>
  <c r="C15502" i="18"/>
  <c r="A15502" i="18"/>
  <c r="E15501" i="18"/>
  <c r="F15501" i="18" s="1"/>
  <c r="C15501" i="18"/>
  <c r="A15501" i="18"/>
  <c r="E15500" i="18"/>
  <c r="F15500" i="18" s="1"/>
  <c r="C15500" i="18"/>
  <c r="A15500" i="18"/>
  <c r="E15499" i="18"/>
  <c r="F15499" i="18" s="1"/>
  <c r="C15499" i="18"/>
  <c r="A15499" i="18"/>
  <c r="E15498" i="18"/>
  <c r="F15498" i="18" s="1"/>
  <c r="C15498" i="18"/>
  <c r="A15498" i="18"/>
  <c r="E15497" i="18"/>
  <c r="F15497" i="18" s="1"/>
  <c r="C15497" i="18"/>
  <c r="A15497" i="18"/>
  <c r="F15493" i="18"/>
  <c r="E15493" i="18"/>
  <c r="A15493" i="18"/>
  <c r="F15492" i="18"/>
  <c r="E15492" i="18"/>
  <c r="A15492" i="18"/>
  <c r="F15491" i="18"/>
  <c r="E15491" i="18"/>
  <c r="A15491" i="18"/>
  <c r="F15490" i="18"/>
  <c r="E15490" i="18"/>
  <c r="A15490" i="18"/>
  <c r="F15489" i="18"/>
  <c r="E15489" i="18"/>
  <c r="A15489" i="18"/>
  <c r="F15488" i="18"/>
  <c r="E15488" i="18"/>
  <c r="A15488" i="18"/>
  <c r="F15487" i="18"/>
  <c r="E15487" i="18"/>
  <c r="A15487" i="18"/>
  <c r="F15486" i="18"/>
  <c r="E15486" i="18"/>
  <c r="A15486" i="18"/>
  <c r="F15485" i="18"/>
  <c r="E15485" i="18"/>
  <c r="A15485" i="18"/>
  <c r="F15484" i="18"/>
  <c r="E15484" i="18"/>
  <c r="A15484" i="18"/>
  <c r="F15483" i="18"/>
  <c r="E15483" i="18"/>
  <c r="A15483" i="18"/>
  <c r="F15482" i="18"/>
  <c r="E15482" i="18"/>
  <c r="A15482" i="18"/>
  <c r="B15477" i="18"/>
  <c r="A15473" i="18"/>
  <c r="A15472" i="18"/>
  <c r="G18623" i="18" l="1"/>
  <c r="G18550" i="18"/>
  <c r="G18573" i="18"/>
  <c r="G18646" i="18"/>
  <c r="G18478" i="18"/>
  <c r="G18638" i="18"/>
  <c r="G18565" i="18"/>
  <c r="G18501" i="18"/>
  <c r="G18493" i="18"/>
  <c r="G15517" i="18"/>
  <c r="G15494" i="18"/>
  <c r="G15509" i="18"/>
  <c r="G14890" i="18"/>
  <c r="J14888" i="18"/>
  <c r="F14880" i="18"/>
  <c r="E14880" i="18"/>
  <c r="B14880" i="18"/>
  <c r="A14880" i="18"/>
  <c r="F14879" i="18"/>
  <c r="E14879" i="18"/>
  <c r="B14879" i="18"/>
  <c r="A14879" i="18"/>
  <c r="F14878" i="18"/>
  <c r="E14878" i="18"/>
  <c r="B14878" i="18"/>
  <c r="A14878" i="18"/>
  <c r="F14877" i="18"/>
  <c r="E14877" i="18"/>
  <c r="B14877" i="18"/>
  <c r="A14877" i="18"/>
  <c r="F14876" i="18"/>
  <c r="E14876" i="18"/>
  <c r="B14876" i="18"/>
  <c r="A14876" i="18"/>
  <c r="F14875" i="18"/>
  <c r="E14875" i="18"/>
  <c r="B14875" i="18"/>
  <c r="A14875" i="18"/>
  <c r="F14874" i="18"/>
  <c r="E14874" i="18"/>
  <c r="B14874" i="18"/>
  <c r="A14874" i="18"/>
  <c r="F14873" i="18"/>
  <c r="E14873" i="18"/>
  <c r="B14873" i="18"/>
  <c r="A14873" i="18"/>
  <c r="F14872" i="18"/>
  <c r="E14872" i="18"/>
  <c r="B14872" i="18"/>
  <c r="A14872" i="18"/>
  <c r="F14871" i="18"/>
  <c r="E14871" i="18"/>
  <c r="B14871" i="18"/>
  <c r="A14871" i="18"/>
  <c r="B14870" i="18"/>
  <c r="A14870" i="18"/>
  <c r="B14869" i="18"/>
  <c r="A14869" i="18"/>
  <c r="E14865" i="18"/>
  <c r="F14865" i="18" s="1"/>
  <c r="A14865" i="18"/>
  <c r="E14864" i="18"/>
  <c r="F14864" i="18" s="1"/>
  <c r="A14864" i="18"/>
  <c r="E14863" i="18"/>
  <c r="F14863" i="18" s="1"/>
  <c r="A14863" i="18"/>
  <c r="E14862" i="18"/>
  <c r="F14862" i="18" s="1"/>
  <c r="A14862" i="18"/>
  <c r="E14861" i="18"/>
  <c r="F14861" i="18" s="1"/>
  <c r="A14861" i="18"/>
  <c r="E14857" i="18"/>
  <c r="F14857" i="18" s="1"/>
  <c r="C14857" i="18"/>
  <c r="A14857" i="18"/>
  <c r="E14856" i="18"/>
  <c r="F14856" i="18" s="1"/>
  <c r="A14856" i="18"/>
  <c r="E14855" i="18"/>
  <c r="F14855" i="18" s="1"/>
  <c r="A14855" i="18"/>
  <c r="E14854" i="18"/>
  <c r="F14854" i="18" s="1"/>
  <c r="C14854" i="18"/>
  <c r="A14854" i="18"/>
  <c r="E14853" i="18"/>
  <c r="F14853" i="18" s="1"/>
  <c r="C14853" i="18"/>
  <c r="A14853" i="18"/>
  <c r="E14852" i="18"/>
  <c r="F14852" i="18" s="1"/>
  <c r="C14852" i="18"/>
  <c r="A14852" i="18"/>
  <c r="E14851" i="18"/>
  <c r="F14851" i="18" s="1"/>
  <c r="C14851" i="18"/>
  <c r="A14851" i="18"/>
  <c r="E14850" i="18"/>
  <c r="F14850" i="18" s="1"/>
  <c r="C14850" i="18"/>
  <c r="A14850" i="18"/>
  <c r="E14849" i="18"/>
  <c r="F14849" i="18" s="1"/>
  <c r="C14849" i="18"/>
  <c r="A14849" i="18"/>
  <c r="E14848" i="18"/>
  <c r="F14848" i="18" s="1"/>
  <c r="C14848" i="18"/>
  <c r="A14848" i="18"/>
  <c r="E14847" i="18"/>
  <c r="F14847" i="18" s="1"/>
  <c r="C14847" i="18"/>
  <c r="A14847" i="18"/>
  <c r="E14846" i="18"/>
  <c r="F14846" i="18" s="1"/>
  <c r="C14846" i="18"/>
  <c r="A14846" i="18"/>
  <c r="F14842" i="18"/>
  <c r="E14842" i="18"/>
  <c r="A14842" i="18"/>
  <c r="F14841" i="18"/>
  <c r="E14841" i="18"/>
  <c r="A14841" i="18"/>
  <c r="F14840" i="18"/>
  <c r="E14840" i="18"/>
  <c r="A14840" i="18"/>
  <c r="F14839" i="18"/>
  <c r="E14839" i="18"/>
  <c r="A14839" i="18"/>
  <c r="F14838" i="18"/>
  <c r="E14838" i="18"/>
  <c r="A14838" i="18"/>
  <c r="F14837" i="18"/>
  <c r="E14837" i="18"/>
  <c r="A14837" i="18"/>
  <c r="F14836" i="18"/>
  <c r="E14836" i="18"/>
  <c r="A14836" i="18"/>
  <c r="F14835" i="18"/>
  <c r="E14835" i="18"/>
  <c r="A14835" i="18"/>
  <c r="F14834" i="18"/>
  <c r="E14834" i="18"/>
  <c r="A14834" i="18"/>
  <c r="F14833" i="18"/>
  <c r="E14833" i="18"/>
  <c r="A14833" i="18"/>
  <c r="F14832" i="18"/>
  <c r="E14832" i="18"/>
  <c r="A14832" i="18"/>
  <c r="F14831" i="18"/>
  <c r="E14831" i="18"/>
  <c r="A14831" i="18"/>
  <c r="B14826" i="18"/>
  <c r="A14822" i="18"/>
  <c r="A14821" i="18"/>
  <c r="G14817" i="18"/>
  <c r="J14815" i="18"/>
  <c r="F14807" i="18"/>
  <c r="E14807" i="18"/>
  <c r="B14807" i="18"/>
  <c r="A14807" i="18"/>
  <c r="F14806" i="18"/>
  <c r="E14806" i="18"/>
  <c r="B14806" i="18"/>
  <c r="A14806" i="18"/>
  <c r="F14805" i="18"/>
  <c r="E14805" i="18"/>
  <c r="B14805" i="18"/>
  <c r="A14805" i="18"/>
  <c r="F14804" i="18"/>
  <c r="E14804" i="18"/>
  <c r="B14804" i="18"/>
  <c r="A14804" i="18"/>
  <c r="F14803" i="18"/>
  <c r="E14803" i="18"/>
  <c r="B14803" i="18"/>
  <c r="A14803" i="18"/>
  <c r="F14802" i="18"/>
  <c r="E14802" i="18"/>
  <c r="B14802" i="18"/>
  <c r="A14802" i="18"/>
  <c r="F14801" i="18"/>
  <c r="E14801" i="18"/>
  <c r="B14801" i="18"/>
  <c r="A14801" i="18"/>
  <c r="F14800" i="18"/>
  <c r="E14800" i="18"/>
  <c r="B14800" i="18"/>
  <c r="A14800" i="18"/>
  <c r="F14799" i="18"/>
  <c r="E14799" i="18"/>
  <c r="B14799" i="18"/>
  <c r="A14799" i="18"/>
  <c r="F14798" i="18"/>
  <c r="E14798" i="18"/>
  <c r="B14798" i="18"/>
  <c r="A14798" i="18"/>
  <c r="B14797" i="18"/>
  <c r="A14797" i="18"/>
  <c r="B14796" i="18"/>
  <c r="A14796" i="18"/>
  <c r="E14792" i="18"/>
  <c r="F14792" i="18" s="1"/>
  <c r="A14792" i="18"/>
  <c r="E14791" i="18"/>
  <c r="F14791" i="18" s="1"/>
  <c r="A14791" i="18"/>
  <c r="E14790" i="18"/>
  <c r="F14790" i="18" s="1"/>
  <c r="A14790" i="18"/>
  <c r="E14789" i="18"/>
  <c r="F14789" i="18" s="1"/>
  <c r="A14789" i="18"/>
  <c r="E14788" i="18"/>
  <c r="F14788" i="18" s="1"/>
  <c r="A14788" i="18"/>
  <c r="E14784" i="18"/>
  <c r="F14784" i="18" s="1"/>
  <c r="C14784" i="18"/>
  <c r="A14784" i="18"/>
  <c r="E14783" i="18"/>
  <c r="F14783" i="18" s="1"/>
  <c r="A14783" i="18"/>
  <c r="E14782" i="18"/>
  <c r="F14782" i="18" s="1"/>
  <c r="A14782" i="18"/>
  <c r="E14781" i="18"/>
  <c r="F14781" i="18" s="1"/>
  <c r="C14781" i="18"/>
  <c r="A14781" i="18"/>
  <c r="E14780" i="18"/>
  <c r="F14780" i="18" s="1"/>
  <c r="C14780" i="18"/>
  <c r="A14780" i="18"/>
  <c r="E14779" i="18"/>
  <c r="F14779" i="18" s="1"/>
  <c r="C14779" i="18"/>
  <c r="A14779" i="18"/>
  <c r="E14778" i="18"/>
  <c r="F14778" i="18" s="1"/>
  <c r="C14778" i="18"/>
  <c r="A14778" i="18"/>
  <c r="E14777" i="18"/>
  <c r="F14777" i="18" s="1"/>
  <c r="C14777" i="18"/>
  <c r="A14777" i="18"/>
  <c r="E14776" i="18"/>
  <c r="F14776" i="18" s="1"/>
  <c r="C14776" i="18"/>
  <c r="A14776" i="18"/>
  <c r="E14775" i="18"/>
  <c r="F14775" i="18" s="1"/>
  <c r="C14775" i="18"/>
  <c r="A14775" i="18"/>
  <c r="E14774" i="18"/>
  <c r="F14774" i="18" s="1"/>
  <c r="C14774" i="18"/>
  <c r="A14774" i="18"/>
  <c r="E14773" i="18"/>
  <c r="F14773" i="18" s="1"/>
  <c r="C14773" i="18"/>
  <c r="A14773" i="18"/>
  <c r="F14769" i="18"/>
  <c r="E14769" i="18"/>
  <c r="A14769" i="18"/>
  <c r="F14768" i="18"/>
  <c r="E14768" i="18"/>
  <c r="A14768" i="18"/>
  <c r="F14767" i="18"/>
  <c r="E14767" i="18"/>
  <c r="A14767" i="18"/>
  <c r="F14766" i="18"/>
  <c r="E14766" i="18"/>
  <c r="A14766" i="18"/>
  <c r="F14765" i="18"/>
  <c r="E14765" i="18"/>
  <c r="A14765" i="18"/>
  <c r="F14764" i="18"/>
  <c r="E14764" i="18"/>
  <c r="A14764" i="18"/>
  <c r="F14763" i="18"/>
  <c r="E14763" i="18"/>
  <c r="A14763" i="18"/>
  <c r="F14762" i="18"/>
  <c r="E14762" i="18"/>
  <c r="A14762" i="18"/>
  <c r="F14761" i="18"/>
  <c r="E14761" i="18"/>
  <c r="A14761" i="18"/>
  <c r="F14760" i="18"/>
  <c r="E14760" i="18"/>
  <c r="A14760" i="18"/>
  <c r="F14759" i="18"/>
  <c r="E14759" i="18"/>
  <c r="A14759" i="18"/>
  <c r="F14758" i="18"/>
  <c r="E14758" i="18"/>
  <c r="A14758" i="18"/>
  <c r="B14753" i="18"/>
  <c r="A14749" i="18"/>
  <c r="A14748" i="18"/>
  <c r="G14744" i="18"/>
  <c r="J14742" i="18"/>
  <c r="F14734" i="18"/>
  <c r="E14734" i="18"/>
  <c r="B14734" i="18"/>
  <c r="A14734" i="18"/>
  <c r="F14733" i="18"/>
  <c r="E14733" i="18"/>
  <c r="B14733" i="18"/>
  <c r="A14733" i="18"/>
  <c r="F14732" i="18"/>
  <c r="E14732" i="18"/>
  <c r="B14732" i="18"/>
  <c r="A14732" i="18"/>
  <c r="F14731" i="18"/>
  <c r="E14731" i="18"/>
  <c r="B14731" i="18"/>
  <c r="A14731" i="18"/>
  <c r="F14730" i="18"/>
  <c r="E14730" i="18"/>
  <c r="B14730" i="18"/>
  <c r="A14730" i="18"/>
  <c r="F14729" i="18"/>
  <c r="E14729" i="18"/>
  <c r="B14729" i="18"/>
  <c r="A14729" i="18"/>
  <c r="F14728" i="18"/>
  <c r="E14728" i="18"/>
  <c r="B14728" i="18"/>
  <c r="A14728" i="18"/>
  <c r="F14727" i="18"/>
  <c r="E14727" i="18"/>
  <c r="B14727" i="18"/>
  <c r="A14727" i="18"/>
  <c r="F14726" i="18"/>
  <c r="E14726" i="18"/>
  <c r="B14726" i="18"/>
  <c r="A14726" i="18"/>
  <c r="F14725" i="18"/>
  <c r="E14725" i="18"/>
  <c r="B14725" i="18"/>
  <c r="A14725" i="18"/>
  <c r="B14724" i="18"/>
  <c r="A14724" i="18"/>
  <c r="B14723" i="18"/>
  <c r="A14723" i="18"/>
  <c r="E14719" i="18"/>
  <c r="F14719" i="18" s="1"/>
  <c r="A14719" i="18"/>
  <c r="E14718" i="18"/>
  <c r="F14718" i="18" s="1"/>
  <c r="A14718" i="18"/>
  <c r="E14717" i="18"/>
  <c r="F14717" i="18" s="1"/>
  <c r="A14717" i="18"/>
  <c r="E14716" i="18"/>
  <c r="F14716" i="18" s="1"/>
  <c r="A14716" i="18"/>
  <c r="E14715" i="18"/>
  <c r="F14715" i="18" s="1"/>
  <c r="A14715" i="18"/>
  <c r="E14711" i="18"/>
  <c r="F14711" i="18" s="1"/>
  <c r="C14711" i="18"/>
  <c r="A14711" i="18"/>
  <c r="E14710" i="18"/>
  <c r="F14710" i="18" s="1"/>
  <c r="A14710" i="18"/>
  <c r="E14709" i="18"/>
  <c r="F14709" i="18" s="1"/>
  <c r="A14709" i="18"/>
  <c r="E14708" i="18"/>
  <c r="F14708" i="18" s="1"/>
  <c r="C14708" i="18"/>
  <c r="A14708" i="18"/>
  <c r="E14707" i="18"/>
  <c r="F14707" i="18" s="1"/>
  <c r="C14707" i="18"/>
  <c r="A14707" i="18"/>
  <c r="E14706" i="18"/>
  <c r="F14706" i="18" s="1"/>
  <c r="C14706" i="18"/>
  <c r="A14706" i="18"/>
  <c r="E14705" i="18"/>
  <c r="F14705" i="18" s="1"/>
  <c r="C14705" i="18"/>
  <c r="A14705" i="18"/>
  <c r="E14704" i="18"/>
  <c r="F14704" i="18" s="1"/>
  <c r="C14704" i="18"/>
  <c r="A14704" i="18"/>
  <c r="E14703" i="18"/>
  <c r="F14703" i="18" s="1"/>
  <c r="C14703" i="18"/>
  <c r="A14703" i="18"/>
  <c r="E14702" i="18"/>
  <c r="F14702" i="18" s="1"/>
  <c r="C14702" i="18"/>
  <c r="A14702" i="18"/>
  <c r="E14701" i="18"/>
  <c r="F14701" i="18" s="1"/>
  <c r="C14701" i="18"/>
  <c r="A14701" i="18"/>
  <c r="E14700" i="18"/>
  <c r="F14700" i="18" s="1"/>
  <c r="C14700" i="18"/>
  <c r="A14700" i="18"/>
  <c r="F14696" i="18"/>
  <c r="E14696" i="18"/>
  <c r="A14696" i="18"/>
  <c r="F14695" i="18"/>
  <c r="E14695" i="18"/>
  <c r="A14695" i="18"/>
  <c r="F14694" i="18"/>
  <c r="E14694" i="18"/>
  <c r="A14694" i="18"/>
  <c r="F14693" i="18"/>
  <c r="E14693" i="18"/>
  <c r="A14693" i="18"/>
  <c r="F14692" i="18"/>
  <c r="E14692" i="18"/>
  <c r="A14692" i="18"/>
  <c r="F14691" i="18"/>
  <c r="E14691" i="18"/>
  <c r="A14691" i="18"/>
  <c r="F14690" i="18"/>
  <c r="E14690" i="18"/>
  <c r="A14690" i="18"/>
  <c r="F14689" i="18"/>
  <c r="E14689" i="18"/>
  <c r="A14689" i="18"/>
  <c r="F14688" i="18"/>
  <c r="E14688" i="18"/>
  <c r="A14688" i="18"/>
  <c r="F14687" i="18"/>
  <c r="E14687" i="18"/>
  <c r="A14687" i="18"/>
  <c r="F14686" i="18"/>
  <c r="E14686" i="18"/>
  <c r="A14686" i="18"/>
  <c r="F14685" i="18"/>
  <c r="E14685" i="18"/>
  <c r="A14685" i="18"/>
  <c r="B14680" i="18"/>
  <c r="A14676" i="18"/>
  <c r="A14675" i="18"/>
  <c r="G14671" i="18"/>
  <c r="J14669" i="18"/>
  <c r="F14661" i="18"/>
  <c r="E14661" i="18"/>
  <c r="B14661" i="18"/>
  <c r="A14661" i="18"/>
  <c r="F14660" i="18"/>
  <c r="E14660" i="18"/>
  <c r="B14660" i="18"/>
  <c r="A14660" i="18"/>
  <c r="F14659" i="18"/>
  <c r="E14659" i="18"/>
  <c r="B14659" i="18"/>
  <c r="A14659" i="18"/>
  <c r="F14658" i="18"/>
  <c r="E14658" i="18"/>
  <c r="B14658" i="18"/>
  <c r="A14658" i="18"/>
  <c r="F14657" i="18"/>
  <c r="E14657" i="18"/>
  <c r="B14657" i="18"/>
  <c r="A14657" i="18"/>
  <c r="F14656" i="18"/>
  <c r="E14656" i="18"/>
  <c r="B14656" i="18"/>
  <c r="A14656" i="18"/>
  <c r="F14655" i="18"/>
  <c r="E14655" i="18"/>
  <c r="B14655" i="18"/>
  <c r="A14655" i="18"/>
  <c r="F14654" i="18"/>
  <c r="E14654" i="18"/>
  <c r="B14654" i="18"/>
  <c r="A14654" i="18"/>
  <c r="F14653" i="18"/>
  <c r="E14653" i="18"/>
  <c r="B14653" i="18"/>
  <c r="A14653" i="18"/>
  <c r="F14652" i="18"/>
  <c r="E14652" i="18"/>
  <c r="B14652" i="18"/>
  <c r="A14652" i="18"/>
  <c r="B14651" i="18"/>
  <c r="A14651" i="18"/>
  <c r="B14650" i="18"/>
  <c r="A14650" i="18"/>
  <c r="E14646" i="18"/>
  <c r="F14646" i="18" s="1"/>
  <c r="A14646" i="18"/>
  <c r="E14645" i="18"/>
  <c r="F14645" i="18" s="1"/>
  <c r="A14645" i="18"/>
  <c r="E14644" i="18"/>
  <c r="F14644" i="18" s="1"/>
  <c r="A14644" i="18"/>
  <c r="E14643" i="18"/>
  <c r="F14643" i="18" s="1"/>
  <c r="A14643" i="18"/>
  <c r="E14642" i="18"/>
  <c r="F14642" i="18" s="1"/>
  <c r="A14642" i="18"/>
  <c r="E14638" i="18"/>
  <c r="F14638" i="18" s="1"/>
  <c r="C14638" i="18"/>
  <c r="A14638" i="18"/>
  <c r="E14637" i="18"/>
  <c r="F14637" i="18" s="1"/>
  <c r="A14637" i="18"/>
  <c r="E14636" i="18"/>
  <c r="F14636" i="18" s="1"/>
  <c r="A14636" i="18"/>
  <c r="E14635" i="18"/>
  <c r="F14635" i="18" s="1"/>
  <c r="C14635" i="18"/>
  <c r="A14635" i="18"/>
  <c r="E14634" i="18"/>
  <c r="F14634" i="18" s="1"/>
  <c r="C14634" i="18"/>
  <c r="A14634" i="18"/>
  <c r="E14633" i="18"/>
  <c r="F14633" i="18" s="1"/>
  <c r="C14633" i="18"/>
  <c r="A14633" i="18"/>
  <c r="E14632" i="18"/>
  <c r="F14632" i="18" s="1"/>
  <c r="C14632" i="18"/>
  <c r="A14632" i="18"/>
  <c r="E14631" i="18"/>
  <c r="F14631" i="18" s="1"/>
  <c r="C14631" i="18"/>
  <c r="A14631" i="18"/>
  <c r="E14630" i="18"/>
  <c r="F14630" i="18" s="1"/>
  <c r="C14630" i="18"/>
  <c r="A14630" i="18"/>
  <c r="E14629" i="18"/>
  <c r="F14629" i="18" s="1"/>
  <c r="C14629" i="18"/>
  <c r="A14629" i="18"/>
  <c r="E14628" i="18"/>
  <c r="F14628" i="18" s="1"/>
  <c r="C14628" i="18"/>
  <c r="A14628" i="18"/>
  <c r="E14627" i="18"/>
  <c r="F14627" i="18" s="1"/>
  <c r="C14627" i="18"/>
  <c r="A14627" i="18"/>
  <c r="F14623" i="18"/>
  <c r="E14623" i="18"/>
  <c r="A14623" i="18"/>
  <c r="F14622" i="18"/>
  <c r="E14622" i="18"/>
  <c r="A14622" i="18"/>
  <c r="F14621" i="18"/>
  <c r="E14621" i="18"/>
  <c r="A14621" i="18"/>
  <c r="F14620" i="18"/>
  <c r="E14620" i="18"/>
  <c r="A14620" i="18"/>
  <c r="F14619" i="18"/>
  <c r="E14619" i="18"/>
  <c r="A14619" i="18"/>
  <c r="F14618" i="18"/>
  <c r="E14618" i="18"/>
  <c r="A14618" i="18"/>
  <c r="F14617" i="18"/>
  <c r="E14617" i="18"/>
  <c r="A14617" i="18"/>
  <c r="F14616" i="18"/>
  <c r="E14616" i="18"/>
  <c r="A14616" i="18"/>
  <c r="F14615" i="18"/>
  <c r="E14615" i="18"/>
  <c r="A14615" i="18"/>
  <c r="F14614" i="18"/>
  <c r="E14614" i="18"/>
  <c r="A14614" i="18"/>
  <c r="F14613" i="18"/>
  <c r="E14613" i="18"/>
  <c r="A14613" i="18"/>
  <c r="F14612" i="18"/>
  <c r="E14612" i="18"/>
  <c r="A14612" i="18"/>
  <c r="B14607" i="18"/>
  <c r="A14603" i="18"/>
  <c r="A14602" i="18"/>
  <c r="G14770" i="18" l="1"/>
  <c r="G14697" i="18"/>
  <c r="G14624" i="18"/>
  <c r="G14843" i="18"/>
  <c r="G14866" i="18"/>
  <c r="G14858" i="18"/>
  <c r="G14785" i="18"/>
  <c r="G14793" i="18"/>
  <c r="G14720" i="18"/>
  <c r="G14712" i="18"/>
  <c r="G14647" i="18"/>
  <c r="G14639" i="18"/>
  <c r="G14598" i="18"/>
  <c r="J14596" i="18"/>
  <c r="F14588" i="18"/>
  <c r="E14588" i="18"/>
  <c r="B14588" i="18"/>
  <c r="A14588" i="18"/>
  <c r="F14587" i="18"/>
  <c r="E14587" i="18"/>
  <c r="B14587" i="18"/>
  <c r="A14587" i="18"/>
  <c r="F14586" i="18"/>
  <c r="E14586" i="18"/>
  <c r="B14586" i="18"/>
  <c r="A14586" i="18"/>
  <c r="F14585" i="18"/>
  <c r="E14585" i="18"/>
  <c r="B14585" i="18"/>
  <c r="A14585" i="18"/>
  <c r="F14584" i="18"/>
  <c r="E14584" i="18"/>
  <c r="B14584" i="18"/>
  <c r="A14584" i="18"/>
  <c r="F14583" i="18"/>
  <c r="E14583" i="18"/>
  <c r="B14583" i="18"/>
  <c r="A14583" i="18"/>
  <c r="F14582" i="18"/>
  <c r="E14582" i="18"/>
  <c r="B14582" i="18"/>
  <c r="A14582" i="18"/>
  <c r="F14581" i="18"/>
  <c r="E14581" i="18"/>
  <c r="B14581" i="18"/>
  <c r="A14581" i="18"/>
  <c r="F14580" i="18"/>
  <c r="E14580" i="18"/>
  <c r="B14580" i="18"/>
  <c r="A14580" i="18"/>
  <c r="F14579" i="18"/>
  <c r="E14579" i="18"/>
  <c r="B14579" i="18"/>
  <c r="A14579" i="18"/>
  <c r="F14578" i="18"/>
  <c r="E14578" i="18"/>
  <c r="B14578" i="18"/>
  <c r="A14578" i="18"/>
  <c r="B14577" i="18"/>
  <c r="A14577" i="18"/>
  <c r="E14573" i="18"/>
  <c r="F14573" i="18" s="1"/>
  <c r="A14573" i="18"/>
  <c r="E14572" i="18"/>
  <c r="F14572" i="18" s="1"/>
  <c r="A14572" i="18"/>
  <c r="E14571" i="18"/>
  <c r="F14571" i="18" s="1"/>
  <c r="A14571" i="18"/>
  <c r="E14570" i="18"/>
  <c r="F14570" i="18" s="1"/>
  <c r="A14570" i="18"/>
  <c r="E14569" i="18"/>
  <c r="F14569" i="18" s="1"/>
  <c r="A14569" i="18"/>
  <c r="E14565" i="18"/>
  <c r="F14565" i="18" s="1"/>
  <c r="C14565" i="18"/>
  <c r="A14565" i="18"/>
  <c r="E14564" i="18"/>
  <c r="F14564" i="18" s="1"/>
  <c r="A14564" i="18"/>
  <c r="E14563" i="18"/>
  <c r="F14563" i="18" s="1"/>
  <c r="A14563" i="18"/>
  <c r="E14562" i="18"/>
  <c r="F14562" i="18" s="1"/>
  <c r="C14562" i="18"/>
  <c r="A14562" i="18"/>
  <c r="E14561" i="18"/>
  <c r="F14561" i="18" s="1"/>
  <c r="C14561" i="18"/>
  <c r="A14561" i="18"/>
  <c r="E14560" i="18"/>
  <c r="F14560" i="18" s="1"/>
  <c r="C14560" i="18"/>
  <c r="A14560" i="18"/>
  <c r="E14559" i="18"/>
  <c r="F14559" i="18" s="1"/>
  <c r="C14559" i="18"/>
  <c r="A14559" i="18"/>
  <c r="E14558" i="18"/>
  <c r="F14558" i="18" s="1"/>
  <c r="C14558" i="18"/>
  <c r="A14558" i="18"/>
  <c r="E14557" i="18"/>
  <c r="F14557" i="18" s="1"/>
  <c r="C14557" i="18"/>
  <c r="A14557" i="18"/>
  <c r="E14556" i="18"/>
  <c r="F14556" i="18" s="1"/>
  <c r="C14556" i="18"/>
  <c r="A14556" i="18"/>
  <c r="E14555" i="18"/>
  <c r="F14555" i="18" s="1"/>
  <c r="C14555" i="18"/>
  <c r="A14555" i="18"/>
  <c r="E14554" i="18"/>
  <c r="F14554" i="18" s="1"/>
  <c r="C14554" i="18"/>
  <c r="A14554" i="18"/>
  <c r="F14550" i="18"/>
  <c r="E14550" i="18"/>
  <c r="A14550" i="18"/>
  <c r="F14549" i="18"/>
  <c r="E14549" i="18"/>
  <c r="A14549" i="18"/>
  <c r="F14548" i="18"/>
  <c r="E14548" i="18"/>
  <c r="A14548" i="18"/>
  <c r="F14547" i="18"/>
  <c r="E14547" i="18"/>
  <c r="A14547" i="18"/>
  <c r="F14546" i="18"/>
  <c r="E14546" i="18"/>
  <c r="A14546" i="18"/>
  <c r="F14545" i="18"/>
  <c r="E14545" i="18"/>
  <c r="A14545" i="18"/>
  <c r="F14544" i="18"/>
  <c r="E14544" i="18"/>
  <c r="A14544" i="18"/>
  <c r="F14543" i="18"/>
  <c r="E14543" i="18"/>
  <c r="A14543" i="18"/>
  <c r="F14542" i="18"/>
  <c r="E14542" i="18"/>
  <c r="A14542" i="18"/>
  <c r="F14541" i="18"/>
  <c r="E14541" i="18"/>
  <c r="A14541" i="18"/>
  <c r="F14540" i="18"/>
  <c r="E14540" i="18"/>
  <c r="A14540" i="18"/>
  <c r="F14539" i="18"/>
  <c r="E14539" i="18"/>
  <c r="A14539" i="18"/>
  <c r="B14534" i="18"/>
  <c r="A14530" i="18"/>
  <c r="A14529" i="18"/>
  <c r="G14525" i="18"/>
  <c r="J14523" i="18"/>
  <c r="F14515" i="18"/>
  <c r="E14515" i="18"/>
  <c r="B14515" i="18"/>
  <c r="A14515" i="18"/>
  <c r="F14514" i="18"/>
  <c r="E14514" i="18"/>
  <c r="B14514" i="18"/>
  <c r="A14514" i="18"/>
  <c r="F14513" i="18"/>
  <c r="E14513" i="18"/>
  <c r="B14513" i="18"/>
  <c r="A14513" i="18"/>
  <c r="F14512" i="18"/>
  <c r="E14512" i="18"/>
  <c r="B14512" i="18"/>
  <c r="A14512" i="18"/>
  <c r="F14511" i="18"/>
  <c r="E14511" i="18"/>
  <c r="B14511" i="18"/>
  <c r="A14511" i="18"/>
  <c r="F14510" i="18"/>
  <c r="E14510" i="18"/>
  <c r="B14510" i="18"/>
  <c r="A14510" i="18"/>
  <c r="F14509" i="18"/>
  <c r="E14509" i="18"/>
  <c r="B14509" i="18"/>
  <c r="A14509" i="18"/>
  <c r="F14508" i="18"/>
  <c r="E14508" i="18"/>
  <c r="B14508" i="18"/>
  <c r="A14508" i="18"/>
  <c r="F14507" i="18"/>
  <c r="E14507" i="18"/>
  <c r="B14507" i="18"/>
  <c r="A14507" i="18"/>
  <c r="F14506" i="18"/>
  <c r="E14506" i="18"/>
  <c r="B14506" i="18"/>
  <c r="A14506" i="18"/>
  <c r="B14505" i="18"/>
  <c r="A14505" i="18"/>
  <c r="B14504" i="18"/>
  <c r="A14504" i="18"/>
  <c r="E14500" i="18"/>
  <c r="F14500" i="18" s="1"/>
  <c r="A14500" i="18"/>
  <c r="E14499" i="18"/>
  <c r="F14499" i="18" s="1"/>
  <c r="A14499" i="18"/>
  <c r="E14498" i="18"/>
  <c r="F14498" i="18" s="1"/>
  <c r="A14498" i="18"/>
  <c r="E14497" i="18"/>
  <c r="F14497" i="18" s="1"/>
  <c r="A14497" i="18"/>
  <c r="E14496" i="18"/>
  <c r="F14496" i="18" s="1"/>
  <c r="A14496" i="18"/>
  <c r="E14492" i="18"/>
  <c r="F14492" i="18" s="1"/>
  <c r="C14492" i="18"/>
  <c r="A14492" i="18"/>
  <c r="E14491" i="18"/>
  <c r="F14491" i="18" s="1"/>
  <c r="A14491" i="18"/>
  <c r="E14490" i="18"/>
  <c r="F14490" i="18" s="1"/>
  <c r="A14490" i="18"/>
  <c r="E14489" i="18"/>
  <c r="F14489" i="18" s="1"/>
  <c r="C14489" i="18"/>
  <c r="A14489" i="18"/>
  <c r="E14488" i="18"/>
  <c r="F14488" i="18" s="1"/>
  <c r="C14488" i="18"/>
  <c r="A14488" i="18"/>
  <c r="E14487" i="18"/>
  <c r="F14487" i="18" s="1"/>
  <c r="C14487" i="18"/>
  <c r="A14487" i="18"/>
  <c r="E14486" i="18"/>
  <c r="F14486" i="18" s="1"/>
  <c r="C14486" i="18"/>
  <c r="A14486" i="18"/>
  <c r="E14485" i="18"/>
  <c r="F14485" i="18" s="1"/>
  <c r="C14485" i="18"/>
  <c r="A14485" i="18"/>
  <c r="E14484" i="18"/>
  <c r="F14484" i="18" s="1"/>
  <c r="C14484" i="18"/>
  <c r="A14484" i="18"/>
  <c r="E14483" i="18"/>
  <c r="F14483" i="18" s="1"/>
  <c r="C14483" i="18"/>
  <c r="A14483" i="18"/>
  <c r="E14482" i="18"/>
  <c r="F14482" i="18" s="1"/>
  <c r="C14482" i="18"/>
  <c r="A14482" i="18"/>
  <c r="E14481" i="18"/>
  <c r="F14481" i="18" s="1"/>
  <c r="C14481" i="18"/>
  <c r="A14481" i="18"/>
  <c r="F14477" i="18"/>
  <c r="E14477" i="18"/>
  <c r="A14477" i="18"/>
  <c r="F14476" i="18"/>
  <c r="E14476" i="18"/>
  <c r="A14476" i="18"/>
  <c r="F14475" i="18"/>
  <c r="E14475" i="18"/>
  <c r="A14475" i="18"/>
  <c r="F14474" i="18"/>
  <c r="E14474" i="18"/>
  <c r="A14474" i="18"/>
  <c r="F14473" i="18"/>
  <c r="E14473" i="18"/>
  <c r="A14473" i="18"/>
  <c r="F14472" i="18"/>
  <c r="E14472" i="18"/>
  <c r="A14472" i="18"/>
  <c r="F14471" i="18"/>
  <c r="E14471" i="18"/>
  <c r="A14471" i="18"/>
  <c r="F14470" i="18"/>
  <c r="E14470" i="18"/>
  <c r="A14470" i="18"/>
  <c r="F14469" i="18"/>
  <c r="E14469" i="18"/>
  <c r="A14469" i="18"/>
  <c r="F14468" i="18"/>
  <c r="E14468" i="18"/>
  <c r="A14468" i="18"/>
  <c r="F14467" i="18"/>
  <c r="E14467" i="18"/>
  <c r="A14467" i="18"/>
  <c r="F14466" i="18"/>
  <c r="E14466" i="18"/>
  <c r="A14466" i="18"/>
  <c r="B14461" i="18"/>
  <c r="A14457" i="18"/>
  <c r="A14456" i="18"/>
  <c r="G14551" i="18" l="1"/>
  <c r="G14478" i="18"/>
  <c r="G14501" i="18"/>
  <c r="G14574" i="18"/>
  <c r="G14566" i="18"/>
  <c r="G14493" i="18"/>
  <c r="G7451" i="18"/>
  <c r="J7449" i="18"/>
  <c r="F7441" i="18"/>
  <c r="E7441" i="18"/>
  <c r="B7441" i="18"/>
  <c r="A7441" i="18"/>
  <c r="F7440" i="18"/>
  <c r="E7440" i="18"/>
  <c r="B7440" i="18"/>
  <c r="A7440" i="18"/>
  <c r="F7439" i="18"/>
  <c r="E7439" i="18"/>
  <c r="B7439" i="18"/>
  <c r="A7439" i="18"/>
  <c r="F7438" i="18"/>
  <c r="E7438" i="18"/>
  <c r="B7438" i="18"/>
  <c r="A7438" i="18"/>
  <c r="F7437" i="18"/>
  <c r="E7437" i="18"/>
  <c r="B7437" i="18"/>
  <c r="A7437" i="18"/>
  <c r="F7436" i="18"/>
  <c r="E7436" i="18"/>
  <c r="B7436" i="18"/>
  <c r="A7436" i="18"/>
  <c r="F7435" i="18"/>
  <c r="E7435" i="18"/>
  <c r="B7435" i="18"/>
  <c r="A7435" i="18"/>
  <c r="F7434" i="18"/>
  <c r="E7434" i="18"/>
  <c r="B7434" i="18"/>
  <c r="A7434" i="18"/>
  <c r="F7433" i="18"/>
  <c r="E7433" i="18"/>
  <c r="B7433" i="18"/>
  <c r="A7433" i="18"/>
  <c r="F7432" i="18"/>
  <c r="E7432" i="18"/>
  <c r="B7432" i="18"/>
  <c r="A7432" i="18"/>
  <c r="B7431" i="18"/>
  <c r="A7431" i="18"/>
  <c r="B7430" i="18"/>
  <c r="A7430" i="18"/>
  <c r="E7426" i="18"/>
  <c r="F7426" i="18" s="1"/>
  <c r="A7426" i="18"/>
  <c r="E7425" i="18"/>
  <c r="F7425" i="18" s="1"/>
  <c r="A7425" i="18"/>
  <c r="E7424" i="18"/>
  <c r="F7424" i="18" s="1"/>
  <c r="A7424" i="18"/>
  <c r="E7423" i="18"/>
  <c r="F7423" i="18" s="1"/>
  <c r="A7423" i="18"/>
  <c r="E7422" i="18"/>
  <c r="F7422" i="18" s="1"/>
  <c r="A7422" i="18"/>
  <c r="E7418" i="18"/>
  <c r="F7418" i="18" s="1"/>
  <c r="C7418" i="18"/>
  <c r="A7418" i="18"/>
  <c r="E7417" i="18"/>
  <c r="F7417" i="18" s="1"/>
  <c r="A7417" i="18"/>
  <c r="E7416" i="18"/>
  <c r="F7416" i="18" s="1"/>
  <c r="A7416" i="18"/>
  <c r="E7415" i="18"/>
  <c r="F7415" i="18" s="1"/>
  <c r="C7415" i="18"/>
  <c r="A7415" i="18"/>
  <c r="E7414" i="18"/>
  <c r="F7414" i="18" s="1"/>
  <c r="C7414" i="18"/>
  <c r="A7414" i="18"/>
  <c r="E7413" i="18"/>
  <c r="F7413" i="18" s="1"/>
  <c r="C7413" i="18"/>
  <c r="A7413" i="18"/>
  <c r="E7412" i="18"/>
  <c r="F7412" i="18" s="1"/>
  <c r="C7412" i="18"/>
  <c r="A7412" i="18"/>
  <c r="E7411" i="18"/>
  <c r="F7411" i="18" s="1"/>
  <c r="C7411" i="18"/>
  <c r="A7411" i="18"/>
  <c r="E7410" i="18"/>
  <c r="F7410" i="18" s="1"/>
  <c r="C7410" i="18"/>
  <c r="A7410" i="18"/>
  <c r="E7409" i="18"/>
  <c r="F7409" i="18" s="1"/>
  <c r="C7409" i="18"/>
  <c r="A7409" i="18"/>
  <c r="E7408" i="18"/>
  <c r="F7408" i="18" s="1"/>
  <c r="C7408" i="18"/>
  <c r="A7408" i="18"/>
  <c r="E7407" i="18"/>
  <c r="F7407" i="18" s="1"/>
  <c r="C7407" i="18"/>
  <c r="A7407" i="18"/>
  <c r="F7403" i="18"/>
  <c r="E7403" i="18"/>
  <c r="A7403" i="18"/>
  <c r="F7402" i="18"/>
  <c r="E7402" i="18"/>
  <c r="A7402" i="18"/>
  <c r="F7401" i="18"/>
  <c r="E7401" i="18"/>
  <c r="A7401" i="18"/>
  <c r="F7400" i="18"/>
  <c r="E7400" i="18"/>
  <c r="A7400" i="18"/>
  <c r="F7399" i="18"/>
  <c r="E7399" i="18"/>
  <c r="A7399" i="18"/>
  <c r="F7398" i="18"/>
  <c r="E7398" i="18"/>
  <c r="A7398" i="18"/>
  <c r="F7397" i="18"/>
  <c r="E7397" i="18"/>
  <c r="A7397" i="18"/>
  <c r="F7396" i="18"/>
  <c r="E7396" i="18"/>
  <c r="A7396" i="18"/>
  <c r="F7395" i="18"/>
  <c r="E7395" i="18"/>
  <c r="A7395" i="18"/>
  <c r="F7394" i="18"/>
  <c r="E7394" i="18"/>
  <c r="A7394" i="18"/>
  <c r="F7393" i="18"/>
  <c r="E7393" i="18"/>
  <c r="A7393" i="18"/>
  <c r="F7392" i="18"/>
  <c r="E7392" i="18"/>
  <c r="A7392" i="18"/>
  <c r="B7387" i="18"/>
  <c r="A7383" i="18"/>
  <c r="A7382" i="18"/>
  <c r="G7378" i="18"/>
  <c r="J7376" i="18"/>
  <c r="F7368" i="18"/>
  <c r="E7368" i="18"/>
  <c r="B7368" i="18"/>
  <c r="A7368" i="18"/>
  <c r="F7367" i="18"/>
  <c r="E7367" i="18"/>
  <c r="B7367" i="18"/>
  <c r="A7367" i="18"/>
  <c r="F7366" i="18"/>
  <c r="E7366" i="18"/>
  <c r="B7366" i="18"/>
  <c r="A7366" i="18"/>
  <c r="F7365" i="18"/>
  <c r="E7365" i="18"/>
  <c r="B7365" i="18"/>
  <c r="A7365" i="18"/>
  <c r="F7364" i="18"/>
  <c r="E7364" i="18"/>
  <c r="B7364" i="18"/>
  <c r="A7364" i="18"/>
  <c r="F7363" i="18"/>
  <c r="E7363" i="18"/>
  <c r="B7363" i="18"/>
  <c r="A7363" i="18"/>
  <c r="F7362" i="18"/>
  <c r="E7362" i="18"/>
  <c r="B7362" i="18"/>
  <c r="A7362" i="18"/>
  <c r="F7361" i="18"/>
  <c r="E7361" i="18"/>
  <c r="B7361" i="18"/>
  <c r="A7361" i="18"/>
  <c r="F7360" i="18"/>
  <c r="E7360" i="18"/>
  <c r="B7360" i="18"/>
  <c r="A7360" i="18"/>
  <c r="F7359" i="18"/>
  <c r="E7359" i="18"/>
  <c r="B7359" i="18"/>
  <c r="A7359" i="18"/>
  <c r="B7358" i="18"/>
  <c r="A7358" i="18"/>
  <c r="B7357" i="18"/>
  <c r="A7357" i="18"/>
  <c r="E7353" i="18"/>
  <c r="F7353" i="18" s="1"/>
  <c r="A7353" i="18"/>
  <c r="E7352" i="18"/>
  <c r="F7352" i="18" s="1"/>
  <c r="A7352" i="18"/>
  <c r="E7351" i="18"/>
  <c r="F7351" i="18" s="1"/>
  <c r="A7351" i="18"/>
  <c r="E7350" i="18"/>
  <c r="F7350" i="18" s="1"/>
  <c r="A7350" i="18"/>
  <c r="E7349" i="18"/>
  <c r="F7349" i="18" s="1"/>
  <c r="A7349" i="18"/>
  <c r="E7345" i="18"/>
  <c r="F7345" i="18" s="1"/>
  <c r="C7345" i="18"/>
  <c r="A7345" i="18"/>
  <c r="E7344" i="18"/>
  <c r="F7344" i="18" s="1"/>
  <c r="A7344" i="18"/>
  <c r="E7343" i="18"/>
  <c r="F7343" i="18" s="1"/>
  <c r="A7343" i="18"/>
  <c r="E7342" i="18"/>
  <c r="F7342" i="18" s="1"/>
  <c r="C7342" i="18"/>
  <c r="A7342" i="18"/>
  <c r="E7341" i="18"/>
  <c r="F7341" i="18" s="1"/>
  <c r="C7341" i="18"/>
  <c r="A7341" i="18"/>
  <c r="E7340" i="18"/>
  <c r="F7340" i="18" s="1"/>
  <c r="C7340" i="18"/>
  <c r="A7340" i="18"/>
  <c r="E7339" i="18"/>
  <c r="F7339" i="18" s="1"/>
  <c r="C7339" i="18"/>
  <c r="A7339" i="18"/>
  <c r="E7338" i="18"/>
  <c r="F7338" i="18" s="1"/>
  <c r="C7338" i="18"/>
  <c r="A7338" i="18"/>
  <c r="E7337" i="18"/>
  <c r="F7337" i="18" s="1"/>
  <c r="C7337" i="18"/>
  <c r="A7337" i="18"/>
  <c r="E7336" i="18"/>
  <c r="F7336" i="18" s="1"/>
  <c r="C7336" i="18"/>
  <c r="A7336" i="18"/>
  <c r="E7335" i="18"/>
  <c r="F7335" i="18" s="1"/>
  <c r="C7335" i="18"/>
  <c r="A7335" i="18"/>
  <c r="E7334" i="18"/>
  <c r="F7334" i="18" s="1"/>
  <c r="C7334" i="18"/>
  <c r="A7334" i="18"/>
  <c r="F7330" i="18"/>
  <c r="E7330" i="18"/>
  <c r="A7330" i="18"/>
  <c r="F7329" i="18"/>
  <c r="E7329" i="18"/>
  <c r="A7329" i="18"/>
  <c r="F7328" i="18"/>
  <c r="E7328" i="18"/>
  <c r="A7328" i="18"/>
  <c r="F7327" i="18"/>
  <c r="E7327" i="18"/>
  <c r="A7327" i="18"/>
  <c r="F7326" i="18"/>
  <c r="E7326" i="18"/>
  <c r="A7326" i="18"/>
  <c r="F7325" i="18"/>
  <c r="E7325" i="18"/>
  <c r="A7325" i="18"/>
  <c r="F7324" i="18"/>
  <c r="E7324" i="18"/>
  <c r="A7324" i="18"/>
  <c r="F7323" i="18"/>
  <c r="E7323" i="18"/>
  <c r="A7323" i="18"/>
  <c r="F7322" i="18"/>
  <c r="E7322" i="18"/>
  <c r="A7322" i="18"/>
  <c r="F7321" i="18"/>
  <c r="E7321" i="18"/>
  <c r="A7321" i="18"/>
  <c r="F7320" i="18"/>
  <c r="E7320" i="18"/>
  <c r="A7320" i="18"/>
  <c r="F7319" i="18"/>
  <c r="E7319" i="18"/>
  <c r="A7319" i="18"/>
  <c r="B7314" i="18"/>
  <c r="A7310" i="18"/>
  <c r="A7309" i="18"/>
  <c r="G7305" i="18"/>
  <c r="J7303" i="18"/>
  <c r="F7295" i="18"/>
  <c r="E7295" i="18"/>
  <c r="B7295" i="18"/>
  <c r="A7295" i="18"/>
  <c r="F7294" i="18"/>
  <c r="E7294" i="18"/>
  <c r="B7294" i="18"/>
  <c r="A7294" i="18"/>
  <c r="F7293" i="18"/>
  <c r="E7293" i="18"/>
  <c r="B7293" i="18"/>
  <c r="A7293" i="18"/>
  <c r="F7292" i="18"/>
  <c r="E7292" i="18"/>
  <c r="B7292" i="18"/>
  <c r="A7292" i="18"/>
  <c r="F7291" i="18"/>
  <c r="E7291" i="18"/>
  <c r="B7291" i="18"/>
  <c r="A7291" i="18"/>
  <c r="F7290" i="18"/>
  <c r="E7290" i="18"/>
  <c r="B7290" i="18"/>
  <c r="A7290" i="18"/>
  <c r="F7289" i="18"/>
  <c r="E7289" i="18"/>
  <c r="B7289" i="18"/>
  <c r="A7289" i="18"/>
  <c r="F7288" i="18"/>
  <c r="E7288" i="18"/>
  <c r="B7288" i="18"/>
  <c r="A7288" i="18"/>
  <c r="F7287" i="18"/>
  <c r="E7287" i="18"/>
  <c r="B7287" i="18"/>
  <c r="A7287" i="18"/>
  <c r="F7286" i="18"/>
  <c r="E7286" i="18"/>
  <c r="B7286" i="18"/>
  <c r="A7286" i="18"/>
  <c r="B7285" i="18"/>
  <c r="A7285" i="18"/>
  <c r="B7284" i="18"/>
  <c r="A7284" i="18"/>
  <c r="E7280" i="18"/>
  <c r="F7280" i="18" s="1"/>
  <c r="A7280" i="18"/>
  <c r="E7279" i="18"/>
  <c r="F7279" i="18" s="1"/>
  <c r="A7279" i="18"/>
  <c r="E7278" i="18"/>
  <c r="F7278" i="18" s="1"/>
  <c r="A7278" i="18"/>
  <c r="E7277" i="18"/>
  <c r="F7277" i="18" s="1"/>
  <c r="A7277" i="18"/>
  <c r="E7276" i="18"/>
  <c r="F7276" i="18" s="1"/>
  <c r="A7276" i="18"/>
  <c r="E7272" i="18"/>
  <c r="F7272" i="18" s="1"/>
  <c r="C7272" i="18"/>
  <c r="A7272" i="18"/>
  <c r="E7271" i="18"/>
  <c r="F7271" i="18" s="1"/>
  <c r="A7271" i="18"/>
  <c r="E7270" i="18"/>
  <c r="F7270" i="18" s="1"/>
  <c r="A7270" i="18"/>
  <c r="E7269" i="18"/>
  <c r="F7269" i="18" s="1"/>
  <c r="C7269" i="18"/>
  <c r="A7269" i="18"/>
  <c r="E7268" i="18"/>
  <c r="F7268" i="18" s="1"/>
  <c r="C7268" i="18"/>
  <c r="A7268" i="18"/>
  <c r="E7267" i="18"/>
  <c r="F7267" i="18" s="1"/>
  <c r="C7267" i="18"/>
  <c r="A7267" i="18"/>
  <c r="E7266" i="18"/>
  <c r="F7266" i="18" s="1"/>
  <c r="C7266" i="18"/>
  <c r="A7266" i="18"/>
  <c r="E7265" i="18"/>
  <c r="F7265" i="18" s="1"/>
  <c r="C7265" i="18"/>
  <c r="A7265" i="18"/>
  <c r="E7264" i="18"/>
  <c r="F7264" i="18" s="1"/>
  <c r="C7264" i="18"/>
  <c r="A7264" i="18"/>
  <c r="E7263" i="18"/>
  <c r="F7263" i="18" s="1"/>
  <c r="C7263" i="18"/>
  <c r="A7263" i="18"/>
  <c r="E7262" i="18"/>
  <c r="F7262" i="18" s="1"/>
  <c r="C7262" i="18"/>
  <c r="A7262" i="18"/>
  <c r="E7261" i="18"/>
  <c r="F7261" i="18" s="1"/>
  <c r="C7261" i="18"/>
  <c r="A7261" i="18"/>
  <c r="F7257" i="18"/>
  <c r="E7257" i="18"/>
  <c r="A7257" i="18"/>
  <c r="F7256" i="18"/>
  <c r="E7256" i="18"/>
  <c r="A7256" i="18"/>
  <c r="F7255" i="18"/>
  <c r="E7255" i="18"/>
  <c r="A7255" i="18"/>
  <c r="F7254" i="18"/>
  <c r="E7254" i="18"/>
  <c r="A7254" i="18"/>
  <c r="F7253" i="18"/>
  <c r="E7253" i="18"/>
  <c r="A7253" i="18"/>
  <c r="F7252" i="18"/>
  <c r="E7252" i="18"/>
  <c r="A7252" i="18"/>
  <c r="F7251" i="18"/>
  <c r="E7251" i="18"/>
  <c r="A7251" i="18"/>
  <c r="F7250" i="18"/>
  <c r="E7250" i="18"/>
  <c r="A7250" i="18"/>
  <c r="F7249" i="18"/>
  <c r="E7249" i="18"/>
  <c r="A7249" i="18"/>
  <c r="F7248" i="18"/>
  <c r="E7248" i="18"/>
  <c r="A7248" i="18"/>
  <c r="F7247" i="18"/>
  <c r="E7247" i="18"/>
  <c r="A7247" i="18"/>
  <c r="F7246" i="18"/>
  <c r="E7246" i="18"/>
  <c r="A7246" i="18"/>
  <c r="B7241" i="18"/>
  <c r="A7237" i="18"/>
  <c r="A7236" i="18"/>
  <c r="G7233" i="18"/>
  <c r="J7231" i="18"/>
  <c r="F7223" i="18"/>
  <c r="E7223" i="18"/>
  <c r="B7223" i="18"/>
  <c r="A7223" i="18"/>
  <c r="F7222" i="18"/>
  <c r="E7222" i="18"/>
  <c r="B7222" i="18"/>
  <c r="A7222" i="18"/>
  <c r="F7221" i="18"/>
  <c r="E7221" i="18"/>
  <c r="B7221" i="18"/>
  <c r="A7221" i="18"/>
  <c r="F7220" i="18"/>
  <c r="E7220" i="18"/>
  <c r="B7220" i="18"/>
  <c r="A7220" i="18"/>
  <c r="F7219" i="18"/>
  <c r="E7219" i="18"/>
  <c r="B7219" i="18"/>
  <c r="A7219" i="18"/>
  <c r="F7218" i="18"/>
  <c r="E7218" i="18"/>
  <c r="B7218" i="18"/>
  <c r="A7218" i="18"/>
  <c r="F7217" i="18"/>
  <c r="E7217" i="18"/>
  <c r="B7217" i="18"/>
  <c r="A7217" i="18"/>
  <c r="F7216" i="18"/>
  <c r="E7216" i="18"/>
  <c r="B7216" i="18"/>
  <c r="A7216" i="18"/>
  <c r="F7215" i="18"/>
  <c r="E7215" i="18"/>
  <c r="B7215" i="18"/>
  <c r="A7215" i="18"/>
  <c r="F7214" i="18"/>
  <c r="E7214" i="18"/>
  <c r="B7214" i="18"/>
  <c r="A7214" i="18"/>
  <c r="B7213" i="18"/>
  <c r="A7213" i="18"/>
  <c r="B7212" i="18"/>
  <c r="A7212" i="18"/>
  <c r="E7208" i="18"/>
  <c r="F7208" i="18" s="1"/>
  <c r="A7208" i="18"/>
  <c r="E7207" i="18"/>
  <c r="F7207" i="18" s="1"/>
  <c r="A7207" i="18"/>
  <c r="E7206" i="18"/>
  <c r="F7206" i="18" s="1"/>
  <c r="A7206" i="18"/>
  <c r="E7205" i="18"/>
  <c r="F7205" i="18" s="1"/>
  <c r="A7205" i="18"/>
  <c r="E7204" i="18"/>
  <c r="F7204" i="18" s="1"/>
  <c r="A7204" i="18"/>
  <c r="E7200" i="18"/>
  <c r="F7200" i="18" s="1"/>
  <c r="C7200" i="18"/>
  <c r="A7200" i="18"/>
  <c r="E7199" i="18"/>
  <c r="F7199" i="18" s="1"/>
  <c r="A7199" i="18"/>
  <c r="E7198" i="18"/>
  <c r="F7198" i="18" s="1"/>
  <c r="A7198" i="18"/>
  <c r="E7197" i="18"/>
  <c r="F7197" i="18" s="1"/>
  <c r="C7197" i="18"/>
  <c r="A7197" i="18"/>
  <c r="E7196" i="18"/>
  <c r="F7196" i="18" s="1"/>
  <c r="C7196" i="18"/>
  <c r="A7196" i="18"/>
  <c r="E7195" i="18"/>
  <c r="F7195" i="18" s="1"/>
  <c r="C7195" i="18"/>
  <c r="A7195" i="18"/>
  <c r="E7194" i="18"/>
  <c r="F7194" i="18" s="1"/>
  <c r="C7194" i="18"/>
  <c r="A7194" i="18"/>
  <c r="E7193" i="18"/>
  <c r="F7193" i="18" s="1"/>
  <c r="C7193" i="18"/>
  <c r="A7193" i="18"/>
  <c r="E7192" i="18"/>
  <c r="F7192" i="18" s="1"/>
  <c r="C7192" i="18"/>
  <c r="A7192" i="18"/>
  <c r="E7191" i="18"/>
  <c r="F7191" i="18" s="1"/>
  <c r="C7191" i="18"/>
  <c r="A7191" i="18"/>
  <c r="E7190" i="18"/>
  <c r="F7190" i="18" s="1"/>
  <c r="C7190" i="18"/>
  <c r="A7190" i="18"/>
  <c r="E7189" i="18"/>
  <c r="F7189" i="18" s="1"/>
  <c r="C7189" i="18"/>
  <c r="A7189" i="18"/>
  <c r="F7185" i="18"/>
  <c r="E7185" i="18"/>
  <c r="A7185" i="18"/>
  <c r="F7184" i="18"/>
  <c r="E7184" i="18"/>
  <c r="A7184" i="18"/>
  <c r="F7183" i="18"/>
  <c r="E7183" i="18"/>
  <c r="A7183" i="18"/>
  <c r="F7182" i="18"/>
  <c r="E7182" i="18"/>
  <c r="A7182" i="18"/>
  <c r="F7181" i="18"/>
  <c r="E7181" i="18"/>
  <c r="A7181" i="18"/>
  <c r="F7180" i="18"/>
  <c r="E7180" i="18"/>
  <c r="A7180" i="18"/>
  <c r="F7179" i="18"/>
  <c r="E7179" i="18"/>
  <c r="A7179" i="18"/>
  <c r="F7178" i="18"/>
  <c r="E7178" i="18"/>
  <c r="A7178" i="18"/>
  <c r="F7177" i="18"/>
  <c r="E7177" i="18"/>
  <c r="A7177" i="18"/>
  <c r="F7176" i="18"/>
  <c r="E7176" i="18"/>
  <c r="A7176" i="18"/>
  <c r="F7175" i="18"/>
  <c r="E7175" i="18"/>
  <c r="A7175" i="18"/>
  <c r="F7174" i="18"/>
  <c r="E7174" i="18"/>
  <c r="A7174" i="18"/>
  <c r="B7169" i="18"/>
  <c r="A7165" i="18"/>
  <c r="A7164" i="18"/>
  <c r="G7161" i="18"/>
  <c r="J7159" i="18"/>
  <c r="F7151" i="18"/>
  <c r="E7151" i="18"/>
  <c r="B7151" i="18"/>
  <c r="A7151" i="18"/>
  <c r="F7150" i="18"/>
  <c r="E7150" i="18"/>
  <c r="B7150" i="18"/>
  <c r="A7150" i="18"/>
  <c r="F7149" i="18"/>
  <c r="E7149" i="18"/>
  <c r="B7149" i="18"/>
  <c r="A7149" i="18"/>
  <c r="F7148" i="18"/>
  <c r="E7148" i="18"/>
  <c r="B7148" i="18"/>
  <c r="A7148" i="18"/>
  <c r="F7147" i="18"/>
  <c r="E7147" i="18"/>
  <c r="B7147" i="18"/>
  <c r="A7147" i="18"/>
  <c r="F7146" i="18"/>
  <c r="E7146" i="18"/>
  <c r="B7146" i="18"/>
  <c r="A7146" i="18"/>
  <c r="F7145" i="18"/>
  <c r="E7145" i="18"/>
  <c r="B7145" i="18"/>
  <c r="A7145" i="18"/>
  <c r="F7144" i="18"/>
  <c r="E7144" i="18"/>
  <c r="B7144" i="18"/>
  <c r="A7144" i="18"/>
  <c r="F7143" i="18"/>
  <c r="E7143" i="18"/>
  <c r="B7143" i="18"/>
  <c r="A7143" i="18"/>
  <c r="F7142" i="18"/>
  <c r="E7142" i="18"/>
  <c r="B7142" i="18"/>
  <c r="A7142" i="18"/>
  <c r="B7141" i="18"/>
  <c r="A7141" i="18"/>
  <c r="B7140" i="18"/>
  <c r="A7140" i="18"/>
  <c r="E7136" i="18"/>
  <c r="F7136" i="18" s="1"/>
  <c r="A7136" i="18"/>
  <c r="E7135" i="18"/>
  <c r="F7135" i="18" s="1"/>
  <c r="A7135" i="18"/>
  <c r="E7134" i="18"/>
  <c r="F7134" i="18" s="1"/>
  <c r="A7134" i="18"/>
  <c r="E7133" i="18"/>
  <c r="F7133" i="18" s="1"/>
  <c r="A7133" i="18"/>
  <c r="E7132" i="18"/>
  <c r="F7132" i="18" s="1"/>
  <c r="A7132" i="18"/>
  <c r="E7128" i="18"/>
  <c r="F7128" i="18" s="1"/>
  <c r="C7128" i="18"/>
  <c r="A7128" i="18"/>
  <c r="E7127" i="18"/>
  <c r="F7127" i="18" s="1"/>
  <c r="A7127" i="18"/>
  <c r="E7126" i="18"/>
  <c r="F7126" i="18" s="1"/>
  <c r="A7126" i="18"/>
  <c r="E7125" i="18"/>
  <c r="F7125" i="18" s="1"/>
  <c r="C7125" i="18"/>
  <c r="A7125" i="18"/>
  <c r="E7124" i="18"/>
  <c r="F7124" i="18" s="1"/>
  <c r="C7124" i="18"/>
  <c r="A7124" i="18"/>
  <c r="E7123" i="18"/>
  <c r="F7123" i="18" s="1"/>
  <c r="C7123" i="18"/>
  <c r="A7123" i="18"/>
  <c r="E7122" i="18"/>
  <c r="F7122" i="18" s="1"/>
  <c r="C7122" i="18"/>
  <c r="A7122" i="18"/>
  <c r="E7121" i="18"/>
  <c r="F7121" i="18" s="1"/>
  <c r="C7121" i="18"/>
  <c r="A7121" i="18"/>
  <c r="E7120" i="18"/>
  <c r="F7120" i="18" s="1"/>
  <c r="C7120" i="18"/>
  <c r="A7120" i="18"/>
  <c r="E7119" i="18"/>
  <c r="F7119" i="18" s="1"/>
  <c r="C7119" i="18"/>
  <c r="A7119" i="18"/>
  <c r="E7118" i="18"/>
  <c r="F7118" i="18" s="1"/>
  <c r="C7118" i="18"/>
  <c r="A7118" i="18"/>
  <c r="E7117" i="18"/>
  <c r="F7117" i="18" s="1"/>
  <c r="C7117" i="18"/>
  <c r="A7117" i="18"/>
  <c r="F7113" i="18"/>
  <c r="E7113" i="18"/>
  <c r="A7113" i="18"/>
  <c r="F7112" i="18"/>
  <c r="E7112" i="18"/>
  <c r="A7112" i="18"/>
  <c r="F7111" i="18"/>
  <c r="E7111" i="18"/>
  <c r="A7111" i="18"/>
  <c r="F7110" i="18"/>
  <c r="E7110" i="18"/>
  <c r="A7110" i="18"/>
  <c r="F7109" i="18"/>
  <c r="E7109" i="18"/>
  <c r="A7109" i="18"/>
  <c r="F7108" i="18"/>
  <c r="E7108" i="18"/>
  <c r="A7108" i="18"/>
  <c r="F7107" i="18"/>
  <c r="E7107" i="18"/>
  <c r="A7107" i="18"/>
  <c r="F7106" i="18"/>
  <c r="E7106" i="18"/>
  <c r="A7106" i="18"/>
  <c r="F7105" i="18"/>
  <c r="E7105" i="18"/>
  <c r="A7105" i="18"/>
  <c r="F7104" i="18"/>
  <c r="E7104" i="18"/>
  <c r="A7104" i="18"/>
  <c r="F7103" i="18"/>
  <c r="E7103" i="18"/>
  <c r="A7103" i="18"/>
  <c r="F7102" i="18"/>
  <c r="E7102" i="18"/>
  <c r="A7102" i="18"/>
  <c r="B7097" i="18"/>
  <c r="A7093" i="18"/>
  <c r="A7092" i="18"/>
  <c r="G7186" i="18" l="1"/>
  <c r="G7209" i="18"/>
  <c r="G7114" i="18"/>
  <c r="G7404" i="18"/>
  <c r="G7258" i="18"/>
  <c r="G7331" i="18"/>
  <c r="G7354" i="18"/>
  <c r="G7137" i="18"/>
  <c r="G7201" i="18"/>
  <c r="G7273" i="18"/>
  <c r="G7427" i="18"/>
  <c r="G7129" i="18"/>
  <c r="G7281" i="18"/>
  <c r="G7346" i="18"/>
  <c r="G7419" i="18"/>
  <c r="G7088" i="18"/>
  <c r="J7086" i="18"/>
  <c r="F7078" i="18"/>
  <c r="E7078" i="18"/>
  <c r="B7078" i="18"/>
  <c r="A7078" i="18"/>
  <c r="F7077" i="18"/>
  <c r="E7077" i="18"/>
  <c r="B7077" i="18"/>
  <c r="A7077" i="18"/>
  <c r="F7076" i="18"/>
  <c r="E7076" i="18"/>
  <c r="B7076" i="18"/>
  <c r="A7076" i="18"/>
  <c r="F7075" i="18"/>
  <c r="E7075" i="18"/>
  <c r="B7075" i="18"/>
  <c r="A7075" i="18"/>
  <c r="F7074" i="18"/>
  <c r="E7074" i="18"/>
  <c r="B7074" i="18"/>
  <c r="A7074" i="18"/>
  <c r="F7073" i="18"/>
  <c r="E7073" i="18"/>
  <c r="B7073" i="18"/>
  <c r="A7073" i="18"/>
  <c r="F7072" i="18"/>
  <c r="E7072" i="18"/>
  <c r="B7072" i="18"/>
  <c r="A7072" i="18"/>
  <c r="F7071" i="18"/>
  <c r="E7071" i="18"/>
  <c r="B7071" i="18"/>
  <c r="A7071" i="18"/>
  <c r="F7070" i="18"/>
  <c r="E7070" i="18"/>
  <c r="B7070" i="18"/>
  <c r="A7070" i="18"/>
  <c r="F7069" i="18"/>
  <c r="E7069" i="18"/>
  <c r="B7069" i="18"/>
  <c r="A7069" i="18"/>
  <c r="B7068" i="18"/>
  <c r="A7068" i="18"/>
  <c r="B7067" i="18"/>
  <c r="A7067" i="18"/>
  <c r="E7063" i="18"/>
  <c r="F7063" i="18" s="1"/>
  <c r="A7063" i="18"/>
  <c r="E7062" i="18"/>
  <c r="F7062" i="18" s="1"/>
  <c r="A7062" i="18"/>
  <c r="E7061" i="18"/>
  <c r="F7061" i="18" s="1"/>
  <c r="A7061" i="18"/>
  <c r="E7060" i="18"/>
  <c r="F7060" i="18" s="1"/>
  <c r="A7060" i="18"/>
  <c r="E7059" i="18"/>
  <c r="F7059" i="18" s="1"/>
  <c r="A7059" i="18"/>
  <c r="E7055" i="18"/>
  <c r="F7055" i="18" s="1"/>
  <c r="C7055" i="18"/>
  <c r="A7055" i="18"/>
  <c r="E7054" i="18"/>
  <c r="F7054" i="18" s="1"/>
  <c r="A7054" i="18"/>
  <c r="E7053" i="18"/>
  <c r="F7053" i="18" s="1"/>
  <c r="A7053" i="18"/>
  <c r="E7052" i="18"/>
  <c r="F7052" i="18" s="1"/>
  <c r="C7052" i="18"/>
  <c r="A7052" i="18"/>
  <c r="E7051" i="18"/>
  <c r="F7051" i="18" s="1"/>
  <c r="C7051" i="18"/>
  <c r="A7051" i="18"/>
  <c r="E7050" i="18"/>
  <c r="F7050" i="18" s="1"/>
  <c r="C7050" i="18"/>
  <c r="A7050" i="18"/>
  <c r="E7049" i="18"/>
  <c r="F7049" i="18" s="1"/>
  <c r="C7049" i="18"/>
  <c r="A7049" i="18"/>
  <c r="E7048" i="18"/>
  <c r="F7048" i="18" s="1"/>
  <c r="C7048" i="18"/>
  <c r="A7048" i="18"/>
  <c r="E7047" i="18"/>
  <c r="F7047" i="18" s="1"/>
  <c r="C7047" i="18"/>
  <c r="A7047" i="18"/>
  <c r="E7046" i="18"/>
  <c r="F7046" i="18" s="1"/>
  <c r="C7046" i="18"/>
  <c r="A7046" i="18"/>
  <c r="E7045" i="18"/>
  <c r="F7045" i="18" s="1"/>
  <c r="C7045" i="18"/>
  <c r="A7045" i="18"/>
  <c r="E7044" i="18"/>
  <c r="F7044" i="18" s="1"/>
  <c r="C7044" i="18"/>
  <c r="A7044" i="18"/>
  <c r="F7040" i="18"/>
  <c r="E7040" i="18"/>
  <c r="A7040" i="18"/>
  <c r="F7039" i="18"/>
  <c r="E7039" i="18"/>
  <c r="A7039" i="18"/>
  <c r="F7038" i="18"/>
  <c r="E7038" i="18"/>
  <c r="A7038" i="18"/>
  <c r="F7037" i="18"/>
  <c r="E7037" i="18"/>
  <c r="A7037" i="18"/>
  <c r="F7036" i="18"/>
  <c r="E7036" i="18"/>
  <c r="A7036" i="18"/>
  <c r="F7035" i="18"/>
  <c r="E7035" i="18"/>
  <c r="A7035" i="18"/>
  <c r="F7034" i="18"/>
  <c r="E7034" i="18"/>
  <c r="A7034" i="18"/>
  <c r="F7033" i="18"/>
  <c r="E7033" i="18"/>
  <c r="A7033" i="18"/>
  <c r="F7032" i="18"/>
  <c r="E7032" i="18"/>
  <c r="A7032" i="18"/>
  <c r="F7031" i="18"/>
  <c r="E7031" i="18"/>
  <c r="A7031" i="18"/>
  <c r="F7030" i="18"/>
  <c r="E7030" i="18"/>
  <c r="A7030" i="18"/>
  <c r="F7029" i="18"/>
  <c r="E7029" i="18"/>
  <c r="A7029" i="18"/>
  <c r="B7024" i="18"/>
  <c r="A7020" i="18"/>
  <c r="A7019" i="18"/>
  <c r="G7015" i="18"/>
  <c r="J7013" i="18"/>
  <c r="F7005" i="18"/>
  <c r="E7005" i="18"/>
  <c r="B7005" i="18"/>
  <c r="A7005" i="18"/>
  <c r="F7004" i="18"/>
  <c r="E7004" i="18"/>
  <c r="B7004" i="18"/>
  <c r="A7004" i="18"/>
  <c r="F7003" i="18"/>
  <c r="E7003" i="18"/>
  <c r="B7003" i="18"/>
  <c r="A7003" i="18"/>
  <c r="F7002" i="18"/>
  <c r="E7002" i="18"/>
  <c r="B7002" i="18"/>
  <c r="A7002" i="18"/>
  <c r="F7001" i="18"/>
  <c r="E7001" i="18"/>
  <c r="B7001" i="18"/>
  <c r="A7001" i="18"/>
  <c r="F7000" i="18"/>
  <c r="E7000" i="18"/>
  <c r="B7000" i="18"/>
  <c r="A7000" i="18"/>
  <c r="F6999" i="18"/>
  <c r="E6999" i="18"/>
  <c r="B6999" i="18"/>
  <c r="A6999" i="18"/>
  <c r="F6998" i="18"/>
  <c r="E6998" i="18"/>
  <c r="B6998" i="18"/>
  <c r="A6998" i="18"/>
  <c r="F6997" i="18"/>
  <c r="E6997" i="18"/>
  <c r="B6997" i="18"/>
  <c r="A6997" i="18"/>
  <c r="F6996" i="18"/>
  <c r="E6996" i="18"/>
  <c r="B6996" i="18"/>
  <c r="A6996" i="18"/>
  <c r="B6995" i="18"/>
  <c r="A6995" i="18"/>
  <c r="B6994" i="18"/>
  <c r="A6994" i="18"/>
  <c r="E6990" i="18"/>
  <c r="F6990" i="18" s="1"/>
  <c r="A6990" i="18"/>
  <c r="E6989" i="18"/>
  <c r="F6989" i="18" s="1"/>
  <c r="A6989" i="18"/>
  <c r="E6988" i="18"/>
  <c r="F6988" i="18" s="1"/>
  <c r="A6988" i="18"/>
  <c r="E6987" i="18"/>
  <c r="F6987" i="18" s="1"/>
  <c r="A6987" i="18"/>
  <c r="E6986" i="18"/>
  <c r="F6986" i="18" s="1"/>
  <c r="A6986" i="18"/>
  <c r="E6982" i="18"/>
  <c r="F6982" i="18" s="1"/>
  <c r="C6982" i="18"/>
  <c r="A6982" i="18"/>
  <c r="E6981" i="18"/>
  <c r="F6981" i="18" s="1"/>
  <c r="A6981" i="18"/>
  <c r="E6980" i="18"/>
  <c r="F6980" i="18" s="1"/>
  <c r="A6980" i="18"/>
  <c r="E6979" i="18"/>
  <c r="F6979" i="18" s="1"/>
  <c r="C6979" i="18"/>
  <c r="A6979" i="18"/>
  <c r="E6978" i="18"/>
  <c r="F6978" i="18" s="1"/>
  <c r="C6978" i="18"/>
  <c r="A6978" i="18"/>
  <c r="E6977" i="18"/>
  <c r="F6977" i="18" s="1"/>
  <c r="C6977" i="18"/>
  <c r="A6977" i="18"/>
  <c r="E6976" i="18"/>
  <c r="F6976" i="18" s="1"/>
  <c r="C6976" i="18"/>
  <c r="A6976" i="18"/>
  <c r="E6975" i="18"/>
  <c r="F6975" i="18" s="1"/>
  <c r="C6975" i="18"/>
  <c r="A6975" i="18"/>
  <c r="E6974" i="18"/>
  <c r="F6974" i="18" s="1"/>
  <c r="C6974" i="18"/>
  <c r="A6974" i="18"/>
  <c r="E6973" i="18"/>
  <c r="F6973" i="18" s="1"/>
  <c r="C6973" i="18"/>
  <c r="A6973" i="18"/>
  <c r="E6972" i="18"/>
  <c r="F6972" i="18" s="1"/>
  <c r="C6972" i="18"/>
  <c r="A6972" i="18"/>
  <c r="E6971" i="18"/>
  <c r="F6971" i="18" s="1"/>
  <c r="C6971" i="18"/>
  <c r="A6971" i="18"/>
  <c r="F6967" i="18"/>
  <c r="E6967" i="18"/>
  <c r="A6967" i="18"/>
  <c r="F6966" i="18"/>
  <c r="E6966" i="18"/>
  <c r="A6966" i="18"/>
  <c r="F6965" i="18"/>
  <c r="E6965" i="18"/>
  <c r="A6965" i="18"/>
  <c r="F6964" i="18"/>
  <c r="E6964" i="18"/>
  <c r="A6964" i="18"/>
  <c r="F6963" i="18"/>
  <c r="E6963" i="18"/>
  <c r="A6963" i="18"/>
  <c r="F6962" i="18"/>
  <c r="E6962" i="18"/>
  <c r="A6962" i="18"/>
  <c r="F6961" i="18"/>
  <c r="E6961" i="18"/>
  <c r="A6961" i="18"/>
  <c r="F6960" i="18"/>
  <c r="E6960" i="18"/>
  <c r="A6960" i="18"/>
  <c r="F6959" i="18"/>
  <c r="E6959" i="18"/>
  <c r="A6959" i="18"/>
  <c r="F6958" i="18"/>
  <c r="E6958" i="18"/>
  <c r="A6958" i="18"/>
  <c r="F6957" i="18"/>
  <c r="E6957" i="18"/>
  <c r="A6957" i="18"/>
  <c r="F6956" i="18"/>
  <c r="E6956" i="18"/>
  <c r="A6956" i="18"/>
  <c r="B6951" i="18"/>
  <c r="A6947" i="18"/>
  <c r="A6946" i="18"/>
  <c r="G6942" i="18"/>
  <c r="F6932" i="18"/>
  <c r="E6932" i="18"/>
  <c r="B6932" i="18"/>
  <c r="A6932" i="18"/>
  <c r="F6931" i="18"/>
  <c r="E6931" i="18"/>
  <c r="B6931" i="18"/>
  <c r="A6931" i="18"/>
  <c r="F6930" i="18"/>
  <c r="E6930" i="18"/>
  <c r="B6930" i="18"/>
  <c r="A6930" i="18"/>
  <c r="F6929" i="18"/>
  <c r="E6929" i="18"/>
  <c r="B6929" i="18"/>
  <c r="A6929" i="18"/>
  <c r="F6928" i="18"/>
  <c r="E6928" i="18"/>
  <c r="B6928" i="18"/>
  <c r="A6928" i="18"/>
  <c r="F6927" i="18"/>
  <c r="E6927" i="18"/>
  <c r="B6927" i="18"/>
  <c r="A6927" i="18"/>
  <c r="F6926" i="18"/>
  <c r="E6926" i="18"/>
  <c r="B6926" i="18"/>
  <c r="A6926" i="18"/>
  <c r="F6925" i="18"/>
  <c r="E6925" i="18"/>
  <c r="B6925" i="18"/>
  <c r="A6925" i="18"/>
  <c r="F6924" i="18"/>
  <c r="E6924" i="18"/>
  <c r="B6924" i="18"/>
  <c r="A6924" i="18"/>
  <c r="F6923" i="18"/>
  <c r="E6923" i="18"/>
  <c r="B6923" i="18"/>
  <c r="A6923" i="18"/>
  <c r="B6922" i="18"/>
  <c r="A6922" i="18"/>
  <c r="B6921" i="18"/>
  <c r="A6921" i="18"/>
  <c r="E6917" i="18"/>
  <c r="F6917" i="18" s="1"/>
  <c r="A6917" i="18"/>
  <c r="E6916" i="18"/>
  <c r="F6916" i="18" s="1"/>
  <c r="A6916" i="18"/>
  <c r="E6915" i="18"/>
  <c r="F6915" i="18" s="1"/>
  <c r="A6915" i="18"/>
  <c r="E6914" i="18"/>
  <c r="F6914" i="18" s="1"/>
  <c r="A6914" i="18"/>
  <c r="E6913" i="18"/>
  <c r="F6913" i="18" s="1"/>
  <c r="A6913" i="18"/>
  <c r="E6909" i="18"/>
  <c r="F6909" i="18" s="1"/>
  <c r="C6909" i="18"/>
  <c r="A6909" i="18"/>
  <c r="E6908" i="18"/>
  <c r="F6908" i="18" s="1"/>
  <c r="A6908" i="18"/>
  <c r="E6907" i="18"/>
  <c r="F6907" i="18" s="1"/>
  <c r="A6907" i="18"/>
  <c r="E6906" i="18"/>
  <c r="F6906" i="18" s="1"/>
  <c r="C6906" i="18"/>
  <c r="A6906" i="18"/>
  <c r="E6905" i="18"/>
  <c r="F6905" i="18" s="1"/>
  <c r="C6905" i="18"/>
  <c r="A6905" i="18"/>
  <c r="E6904" i="18"/>
  <c r="F6904" i="18" s="1"/>
  <c r="C6904" i="18"/>
  <c r="A6904" i="18"/>
  <c r="E6903" i="18"/>
  <c r="F6903" i="18" s="1"/>
  <c r="C6903" i="18"/>
  <c r="A6903" i="18"/>
  <c r="E6902" i="18"/>
  <c r="F6902" i="18" s="1"/>
  <c r="C6902" i="18"/>
  <c r="A6902" i="18"/>
  <c r="E6901" i="18"/>
  <c r="F6901" i="18" s="1"/>
  <c r="C6901" i="18"/>
  <c r="A6901" i="18"/>
  <c r="E6900" i="18"/>
  <c r="F6900" i="18" s="1"/>
  <c r="C6900" i="18"/>
  <c r="A6900" i="18"/>
  <c r="E6899" i="18"/>
  <c r="F6899" i="18" s="1"/>
  <c r="C6899" i="18"/>
  <c r="A6899" i="18"/>
  <c r="E6898" i="18"/>
  <c r="F6898" i="18" s="1"/>
  <c r="C6898" i="18"/>
  <c r="A6898" i="18"/>
  <c r="F6894" i="18"/>
  <c r="E6894" i="18"/>
  <c r="A6894" i="18"/>
  <c r="F6893" i="18"/>
  <c r="E6893" i="18"/>
  <c r="A6893" i="18"/>
  <c r="F6892" i="18"/>
  <c r="E6892" i="18"/>
  <c r="A6892" i="18"/>
  <c r="F6891" i="18"/>
  <c r="E6891" i="18"/>
  <c r="A6891" i="18"/>
  <c r="F6890" i="18"/>
  <c r="E6890" i="18"/>
  <c r="A6890" i="18"/>
  <c r="F6889" i="18"/>
  <c r="E6889" i="18"/>
  <c r="A6889" i="18"/>
  <c r="F6888" i="18"/>
  <c r="E6888" i="18"/>
  <c r="A6888" i="18"/>
  <c r="F6887" i="18"/>
  <c r="E6887" i="18"/>
  <c r="A6887" i="18"/>
  <c r="F6886" i="18"/>
  <c r="E6886" i="18"/>
  <c r="A6886" i="18"/>
  <c r="F6885" i="18"/>
  <c r="E6885" i="18"/>
  <c r="A6885" i="18"/>
  <c r="F6884" i="18"/>
  <c r="E6884" i="18"/>
  <c r="A6884" i="18"/>
  <c r="F6883" i="18"/>
  <c r="E6883" i="18"/>
  <c r="A6883" i="18"/>
  <c r="B6878" i="18"/>
  <c r="A6874" i="18"/>
  <c r="A6873" i="18"/>
  <c r="G6870" i="18"/>
  <c r="J6868" i="18"/>
  <c r="F6860" i="18"/>
  <c r="E6860" i="18"/>
  <c r="B6860" i="18"/>
  <c r="A6860" i="18"/>
  <c r="F6859" i="18"/>
  <c r="E6859" i="18"/>
  <c r="B6859" i="18"/>
  <c r="A6859" i="18"/>
  <c r="F6858" i="18"/>
  <c r="E6858" i="18"/>
  <c r="B6858" i="18"/>
  <c r="A6858" i="18"/>
  <c r="F6857" i="18"/>
  <c r="E6857" i="18"/>
  <c r="B6857" i="18"/>
  <c r="A6857" i="18"/>
  <c r="F6856" i="18"/>
  <c r="E6856" i="18"/>
  <c r="B6856" i="18"/>
  <c r="A6856" i="18"/>
  <c r="F6855" i="18"/>
  <c r="E6855" i="18"/>
  <c r="B6855" i="18"/>
  <c r="A6855" i="18"/>
  <c r="F6854" i="18"/>
  <c r="E6854" i="18"/>
  <c r="B6854" i="18"/>
  <c r="A6854" i="18"/>
  <c r="F6853" i="18"/>
  <c r="E6853" i="18"/>
  <c r="B6853" i="18"/>
  <c r="A6853" i="18"/>
  <c r="F6852" i="18"/>
  <c r="E6852" i="18"/>
  <c r="B6852" i="18"/>
  <c r="A6852" i="18"/>
  <c r="F6851" i="18"/>
  <c r="E6851" i="18"/>
  <c r="B6851" i="18"/>
  <c r="A6851" i="18"/>
  <c r="B6850" i="18"/>
  <c r="A6850" i="18"/>
  <c r="B6849" i="18"/>
  <c r="A6849" i="18"/>
  <c r="E6845" i="18"/>
  <c r="F6845" i="18" s="1"/>
  <c r="A6845" i="18"/>
  <c r="E6844" i="18"/>
  <c r="F6844" i="18" s="1"/>
  <c r="A6844" i="18"/>
  <c r="E6843" i="18"/>
  <c r="F6843" i="18" s="1"/>
  <c r="A6843" i="18"/>
  <c r="E6842" i="18"/>
  <c r="F6842" i="18" s="1"/>
  <c r="A6842" i="18"/>
  <c r="E6841" i="18"/>
  <c r="F6841" i="18" s="1"/>
  <c r="A6841" i="18"/>
  <c r="E6837" i="18"/>
  <c r="F6837" i="18" s="1"/>
  <c r="C6837" i="18"/>
  <c r="A6837" i="18"/>
  <c r="E6836" i="18"/>
  <c r="F6836" i="18" s="1"/>
  <c r="A6836" i="18"/>
  <c r="E6835" i="18"/>
  <c r="F6835" i="18" s="1"/>
  <c r="A6835" i="18"/>
  <c r="E6834" i="18"/>
  <c r="F6834" i="18" s="1"/>
  <c r="C6834" i="18"/>
  <c r="A6834" i="18"/>
  <c r="E6833" i="18"/>
  <c r="F6833" i="18" s="1"/>
  <c r="C6833" i="18"/>
  <c r="A6833" i="18"/>
  <c r="E6832" i="18"/>
  <c r="F6832" i="18" s="1"/>
  <c r="C6832" i="18"/>
  <c r="A6832" i="18"/>
  <c r="E6831" i="18"/>
  <c r="F6831" i="18" s="1"/>
  <c r="C6831" i="18"/>
  <c r="A6831" i="18"/>
  <c r="E6830" i="18"/>
  <c r="F6830" i="18" s="1"/>
  <c r="C6830" i="18"/>
  <c r="A6830" i="18"/>
  <c r="E6829" i="18"/>
  <c r="F6829" i="18" s="1"/>
  <c r="C6829" i="18"/>
  <c r="A6829" i="18"/>
  <c r="E6828" i="18"/>
  <c r="F6828" i="18" s="1"/>
  <c r="C6828" i="18"/>
  <c r="A6828" i="18"/>
  <c r="E6827" i="18"/>
  <c r="F6827" i="18" s="1"/>
  <c r="C6827" i="18"/>
  <c r="A6827" i="18"/>
  <c r="E6826" i="18"/>
  <c r="F6826" i="18" s="1"/>
  <c r="C6826" i="18"/>
  <c r="A6826" i="18"/>
  <c r="F6822" i="18"/>
  <c r="E6822" i="18"/>
  <c r="A6822" i="18"/>
  <c r="F6821" i="18"/>
  <c r="E6821" i="18"/>
  <c r="A6821" i="18"/>
  <c r="F6820" i="18"/>
  <c r="E6820" i="18"/>
  <c r="A6820" i="18"/>
  <c r="F6819" i="18"/>
  <c r="E6819" i="18"/>
  <c r="A6819" i="18"/>
  <c r="F6818" i="18"/>
  <c r="E6818" i="18"/>
  <c r="A6818" i="18"/>
  <c r="F6817" i="18"/>
  <c r="E6817" i="18"/>
  <c r="A6817" i="18"/>
  <c r="F6816" i="18"/>
  <c r="E6816" i="18"/>
  <c r="A6816" i="18"/>
  <c r="F6815" i="18"/>
  <c r="E6815" i="18"/>
  <c r="A6815" i="18"/>
  <c r="F6814" i="18"/>
  <c r="E6814" i="18"/>
  <c r="A6814" i="18"/>
  <c r="F6813" i="18"/>
  <c r="E6813" i="18"/>
  <c r="A6813" i="18"/>
  <c r="F6812" i="18"/>
  <c r="E6812" i="18"/>
  <c r="A6812" i="18"/>
  <c r="F6811" i="18"/>
  <c r="E6811" i="18"/>
  <c r="A6811" i="18"/>
  <c r="B6806" i="18"/>
  <c r="A6802" i="18"/>
  <c r="A6801" i="18"/>
  <c r="G6798" i="18"/>
  <c r="J6796" i="18"/>
  <c r="F6788" i="18"/>
  <c r="E6788" i="18"/>
  <c r="B6788" i="18"/>
  <c r="A6788" i="18"/>
  <c r="F6787" i="18"/>
  <c r="E6787" i="18"/>
  <c r="B6787" i="18"/>
  <c r="A6787" i="18"/>
  <c r="F6786" i="18"/>
  <c r="E6786" i="18"/>
  <c r="B6786" i="18"/>
  <c r="A6786" i="18"/>
  <c r="F6785" i="18"/>
  <c r="E6785" i="18"/>
  <c r="B6785" i="18"/>
  <c r="A6785" i="18"/>
  <c r="F6784" i="18"/>
  <c r="E6784" i="18"/>
  <c r="B6784" i="18"/>
  <c r="A6784" i="18"/>
  <c r="F6783" i="18"/>
  <c r="E6783" i="18"/>
  <c r="B6783" i="18"/>
  <c r="A6783" i="18"/>
  <c r="F6782" i="18"/>
  <c r="E6782" i="18"/>
  <c r="B6782" i="18"/>
  <c r="A6782" i="18"/>
  <c r="F6781" i="18"/>
  <c r="E6781" i="18"/>
  <c r="B6781" i="18"/>
  <c r="A6781" i="18"/>
  <c r="F6780" i="18"/>
  <c r="E6780" i="18"/>
  <c r="B6780" i="18"/>
  <c r="A6780" i="18"/>
  <c r="F6779" i="18"/>
  <c r="E6779" i="18"/>
  <c r="B6779" i="18"/>
  <c r="A6779" i="18"/>
  <c r="B6778" i="18"/>
  <c r="A6778" i="18"/>
  <c r="B6777" i="18"/>
  <c r="A6777" i="18"/>
  <c r="E6773" i="18"/>
  <c r="F6773" i="18" s="1"/>
  <c r="A6773" i="18"/>
  <c r="E6772" i="18"/>
  <c r="F6772" i="18" s="1"/>
  <c r="A6772" i="18"/>
  <c r="E6771" i="18"/>
  <c r="F6771" i="18" s="1"/>
  <c r="A6771" i="18"/>
  <c r="E6770" i="18"/>
  <c r="F6770" i="18" s="1"/>
  <c r="A6770" i="18"/>
  <c r="E6769" i="18"/>
  <c r="F6769" i="18" s="1"/>
  <c r="A6769" i="18"/>
  <c r="E6765" i="18"/>
  <c r="F6765" i="18" s="1"/>
  <c r="C6765" i="18"/>
  <c r="A6765" i="18"/>
  <c r="E6764" i="18"/>
  <c r="F6764" i="18" s="1"/>
  <c r="A6764" i="18"/>
  <c r="E6763" i="18"/>
  <c r="F6763" i="18" s="1"/>
  <c r="A6763" i="18"/>
  <c r="E6762" i="18"/>
  <c r="F6762" i="18" s="1"/>
  <c r="C6762" i="18"/>
  <c r="A6762" i="18"/>
  <c r="E6761" i="18"/>
  <c r="F6761" i="18" s="1"/>
  <c r="C6761" i="18"/>
  <c r="A6761" i="18"/>
  <c r="E6760" i="18"/>
  <c r="F6760" i="18" s="1"/>
  <c r="C6760" i="18"/>
  <c r="A6760" i="18"/>
  <c r="E6759" i="18"/>
  <c r="F6759" i="18" s="1"/>
  <c r="C6759" i="18"/>
  <c r="A6759" i="18"/>
  <c r="E6758" i="18"/>
  <c r="F6758" i="18" s="1"/>
  <c r="C6758" i="18"/>
  <c r="A6758" i="18"/>
  <c r="E6757" i="18"/>
  <c r="F6757" i="18" s="1"/>
  <c r="C6757" i="18"/>
  <c r="A6757" i="18"/>
  <c r="E6756" i="18"/>
  <c r="F6756" i="18" s="1"/>
  <c r="C6756" i="18"/>
  <c r="A6756" i="18"/>
  <c r="E6755" i="18"/>
  <c r="F6755" i="18" s="1"/>
  <c r="C6755" i="18"/>
  <c r="A6755" i="18"/>
  <c r="E6754" i="18"/>
  <c r="F6754" i="18" s="1"/>
  <c r="C6754" i="18"/>
  <c r="A6754" i="18"/>
  <c r="F6750" i="18"/>
  <c r="E6750" i="18"/>
  <c r="A6750" i="18"/>
  <c r="F6749" i="18"/>
  <c r="E6749" i="18"/>
  <c r="A6749" i="18"/>
  <c r="F6748" i="18"/>
  <c r="E6748" i="18"/>
  <c r="A6748" i="18"/>
  <c r="F6747" i="18"/>
  <c r="E6747" i="18"/>
  <c r="A6747" i="18"/>
  <c r="F6746" i="18"/>
  <c r="E6746" i="18"/>
  <c r="A6746" i="18"/>
  <c r="F6745" i="18"/>
  <c r="E6745" i="18"/>
  <c r="A6745" i="18"/>
  <c r="F6744" i="18"/>
  <c r="E6744" i="18"/>
  <c r="A6744" i="18"/>
  <c r="F6743" i="18"/>
  <c r="E6743" i="18"/>
  <c r="A6743" i="18"/>
  <c r="F6742" i="18"/>
  <c r="E6742" i="18"/>
  <c r="A6742" i="18"/>
  <c r="F6741" i="18"/>
  <c r="E6741" i="18"/>
  <c r="A6741" i="18"/>
  <c r="F6740" i="18"/>
  <c r="E6740" i="18"/>
  <c r="A6740" i="18"/>
  <c r="F6739" i="18"/>
  <c r="E6739" i="18"/>
  <c r="A6739" i="18"/>
  <c r="B6734" i="18"/>
  <c r="A6730" i="18"/>
  <c r="A6729" i="18"/>
  <c r="G6725" i="18"/>
  <c r="J6723" i="18"/>
  <c r="F6715" i="18"/>
  <c r="E6715" i="18"/>
  <c r="B6715" i="18"/>
  <c r="A6715" i="18"/>
  <c r="F6714" i="18"/>
  <c r="E6714" i="18"/>
  <c r="B6714" i="18"/>
  <c r="A6714" i="18"/>
  <c r="F6713" i="18"/>
  <c r="E6713" i="18"/>
  <c r="B6713" i="18"/>
  <c r="A6713" i="18"/>
  <c r="F6712" i="18"/>
  <c r="E6712" i="18"/>
  <c r="B6712" i="18"/>
  <c r="A6712" i="18"/>
  <c r="F6711" i="18"/>
  <c r="E6711" i="18"/>
  <c r="B6711" i="18"/>
  <c r="A6711" i="18"/>
  <c r="F6710" i="18"/>
  <c r="E6710" i="18"/>
  <c r="B6710" i="18"/>
  <c r="A6710" i="18"/>
  <c r="F6709" i="18"/>
  <c r="E6709" i="18"/>
  <c r="B6709" i="18"/>
  <c r="A6709" i="18"/>
  <c r="F6708" i="18"/>
  <c r="E6708" i="18"/>
  <c r="B6708" i="18"/>
  <c r="A6708" i="18"/>
  <c r="F6707" i="18"/>
  <c r="E6707" i="18"/>
  <c r="B6707" i="18"/>
  <c r="A6707" i="18"/>
  <c r="F6706" i="18"/>
  <c r="E6706" i="18"/>
  <c r="B6706" i="18"/>
  <c r="A6706" i="18"/>
  <c r="B6705" i="18"/>
  <c r="A6705" i="18"/>
  <c r="B6704" i="18"/>
  <c r="A6704" i="18"/>
  <c r="E6700" i="18"/>
  <c r="F6700" i="18" s="1"/>
  <c r="A6700" i="18"/>
  <c r="E6699" i="18"/>
  <c r="F6699" i="18" s="1"/>
  <c r="A6699" i="18"/>
  <c r="E6698" i="18"/>
  <c r="F6698" i="18" s="1"/>
  <c r="A6698" i="18"/>
  <c r="E6697" i="18"/>
  <c r="F6697" i="18" s="1"/>
  <c r="A6697" i="18"/>
  <c r="E6696" i="18"/>
  <c r="F6696" i="18" s="1"/>
  <c r="A6696" i="18"/>
  <c r="E6692" i="18"/>
  <c r="F6692" i="18" s="1"/>
  <c r="C6692" i="18"/>
  <c r="A6692" i="18"/>
  <c r="E6691" i="18"/>
  <c r="F6691" i="18" s="1"/>
  <c r="A6691" i="18"/>
  <c r="E6690" i="18"/>
  <c r="F6690" i="18" s="1"/>
  <c r="A6690" i="18"/>
  <c r="E6689" i="18"/>
  <c r="F6689" i="18" s="1"/>
  <c r="C6689" i="18"/>
  <c r="A6689" i="18"/>
  <c r="E6688" i="18"/>
  <c r="F6688" i="18" s="1"/>
  <c r="C6688" i="18"/>
  <c r="A6688" i="18"/>
  <c r="E6687" i="18"/>
  <c r="F6687" i="18" s="1"/>
  <c r="C6687" i="18"/>
  <c r="A6687" i="18"/>
  <c r="E6686" i="18"/>
  <c r="F6686" i="18" s="1"/>
  <c r="C6686" i="18"/>
  <c r="A6686" i="18"/>
  <c r="E6685" i="18"/>
  <c r="F6685" i="18" s="1"/>
  <c r="C6685" i="18"/>
  <c r="A6685" i="18"/>
  <c r="E6684" i="18"/>
  <c r="F6684" i="18" s="1"/>
  <c r="C6684" i="18"/>
  <c r="A6684" i="18"/>
  <c r="E6683" i="18"/>
  <c r="F6683" i="18" s="1"/>
  <c r="C6683" i="18"/>
  <c r="A6683" i="18"/>
  <c r="E6682" i="18"/>
  <c r="F6682" i="18" s="1"/>
  <c r="C6682" i="18"/>
  <c r="A6682" i="18"/>
  <c r="F6678" i="18"/>
  <c r="E6678" i="18"/>
  <c r="A6678" i="18"/>
  <c r="F6677" i="18"/>
  <c r="E6677" i="18"/>
  <c r="A6677" i="18"/>
  <c r="F6676" i="18"/>
  <c r="E6676" i="18"/>
  <c r="A6676" i="18"/>
  <c r="F6675" i="18"/>
  <c r="E6675" i="18"/>
  <c r="A6675" i="18"/>
  <c r="F6674" i="18"/>
  <c r="E6674" i="18"/>
  <c r="A6674" i="18"/>
  <c r="F6673" i="18"/>
  <c r="E6673" i="18"/>
  <c r="A6673" i="18"/>
  <c r="F6672" i="18"/>
  <c r="E6672" i="18"/>
  <c r="A6672" i="18"/>
  <c r="F6671" i="18"/>
  <c r="E6671" i="18"/>
  <c r="A6671" i="18"/>
  <c r="F6670" i="18"/>
  <c r="E6670" i="18"/>
  <c r="A6670" i="18"/>
  <c r="F6669" i="18"/>
  <c r="E6669" i="18"/>
  <c r="A6669" i="18"/>
  <c r="F6668" i="18"/>
  <c r="E6668" i="18"/>
  <c r="A6668" i="18"/>
  <c r="F6667" i="18"/>
  <c r="E6667" i="18"/>
  <c r="A6667" i="18"/>
  <c r="B6662" i="18"/>
  <c r="A6658" i="18"/>
  <c r="A6657" i="18"/>
  <c r="G6968" i="18" l="1"/>
  <c r="G6679" i="18"/>
  <c r="G6751" i="18"/>
  <c r="G7041" i="18"/>
  <c r="G6823" i="18"/>
  <c r="G6895" i="18"/>
  <c r="G6991" i="18"/>
  <c r="G6774" i="18"/>
  <c r="G7064" i="18"/>
  <c r="G6910" i="18"/>
  <c r="G6838" i="18"/>
  <c r="G6918" i="18"/>
  <c r="G7056" i="18"/>
  <c r="G6766" i="18"/>
  <c r="G6846" i="18"/>
  <c r="G6983" i="18"/>
  <c r="G6701" i="18"/>
  <c r="G6693" i="18"/>
  <c r="G6653" i="18"/>
  <c r="J6651" i="18"/>
  <c r="F6643" i="18"/>
  <c r="E6643" i="18"/>
  <c r="B6643" i="18"/>
  <c r="A6643" i="18"/>
  <c r="F6642" i="18"/>
  <c r="E6642" i="18"/>
  <c r="B6642" i="18"/>
  <c r="A6642" i="18"/>
  <c r="F6641" i="18"/>
  <c r="E6641" i="18"/>
  <c r="B6641" i="18"/>
  <c r="A6641" i="18"/>
  <c r="F6640" i="18"/>
  <c r="E6640" i="18"/>
  <c r="B6640" i="18"/>
  <c r="A6640" i="18"/>
  <c r="F6639" i="18"/>
  <c r="E6639" i="18"/>
  <c r="B6639" i="18"/>
  <c r="A6639" i="18"/>
  <c r="F6638" i="18"/>
  <c r="E6638" i="18"/>
  <c r="B6638" i="18"/>
  <c r="A6638" i="18"/>
  <c r="F6637" i="18"/>
  <c r="E6637" i="18"/>
  <c r="B6637" i="18"/>
  <c r="A6637" i="18"/>
  <c r="F6636" i="18"/>
  <c r="E6636" i="18"/>
  <c r="B6636" i="18"/>
  <c r="A6636" i="18"/>
  <c r="F6635" i="18"/>
  <c r="E6635" i="18"/>
  <c r="B6635" i="18"/>
  <c r="A6635" i="18"/>
  <c r="F6634" i="18"/>
  <c r="E6634" i="18"/>
  <c r="B6634" i="18"/>
  <c r="A6634" i="18"/>
  <c r="B6633" i="18"/>
  <c r="A6633" i="18"/>
  <c r="B6632" i="18"/>
  <c r="A6632" i="18"/>
  <c r="E6628" i="18"/>
  <c r="F6628" i="18" s="1"/>
  <c r="A6628" i="18"/>
  <c r="E6627" i="18"/>
  <c r="F6627" i="18" s="1"/>
  <c r="A6627" i="18"/>
  <c r="E6626" i="18"/>
  <c r="F6626" i="18" s="1"/>
  <c r="A6626" i="18"/>
  <c r="E6625" i="18"/>
  <c r="F6625" i="18" s="1"/>
  <c r="A6625" i="18"/>
  <c r="E6624" i="18"/>
  <c r="F6624" i="18" s="1"/>
  <c r="A6624" i="18"/>
  <c r="E6620" i="18"/>
  <c r="F6620" i="18" s="1"/>
  <c r="C6620" i="18"/>
  <c r="A6620" i="18"/>
  <c r="E6619" i="18"/>
  <c r="F6619" i="18" s="1"/>
  <c r="A6619" i="18"/>
  <c r="E6618" i="18"/>
  <c r="F6618" i="18" s="1"/>
  <c r="A6618" i="18"/>
  <c r="E6617" i="18"/>
  <c r="F6617" i="18" s="1"/>
  <c r="C6617" i="18"/>
  <c r="A6617" i="18"/>
  <c r="E6616" i="18"/>
  <c r="F6616" i="18" s="1"/>
  <c r="C6616" i="18"/>
  <c r="A6616" i="18"/>
  <c r="E6615" i="18"/>
  <c r="F6615" i="18" s="1"/>
  <c r="C6615" i="18"/>
  <c r="A6615" i="18"/>
  <c r="E6614" i="18"/>
  <c r="F6614" i="18" s="1"/>
  <c r="C6614" i="18"/>
  <c r="A6614" i="18"/>
  <c r="E6613" i="18"/>
  <c r="F6613" i="18" s="1"/>
  <c r="C6613" i="18"/>
  <c r="A6613" i="18"/>
  <c r="F6612" i="18"/>
  <c r="E6611" i="18"/>
  <c r="F6611" i="18" s="1"/>
  <c r="C6611" i="18"/>
  <c r="A6611" i="18"/>
  <c r="E6610" i="18"/>
  <c r="F6610" i="18" s="1"/>
  <c r="C6610" i="18"/>
  <c r="A6610" i="18"/>
  <c r="E6609" i="18"/>
  <c r="F6609" i="18" s="1"/>
  <c r="C6609" i="18"/>
  <c r="A6609" i="18"/>
  <c r="F6605" i="18"/>
  <c r="E6605" i="18"/>
  <c r="A6605" i="18"/>
  <c r="F6604" i="18"/>
  <c r="E6604" i="18"/>
  <c r="A6604" i="18"/>
  <c r="F6603" i="18"/>
  <c r="E6603" i="18"/>
  <c r="A6603" i="18"/>
  <c r="F6602" i="18"/>
  <c r="E6602" i="18"/>
  <c r="A6602" i="18"/>
  <c r="F6601" i="18"/>
  <c r="E6601" i="18"/>
  <c r="A6601" i="18"/>
  <c r="F6600" i="18"/>
  <c r="E6600" i="18"/>
  <c r="A6600" i="18"/>
  <c r="F6599" i="18"/>
  <c r="E6599" i="18"/>
  <c r="A6599" i="18"/>
  <c r="F6598" i="18"/>
  <c r="E6598" i="18"/>
  <c r="A6598" i="18"/>
  <c r="F6597" i="18"/>
  <c r="E6597" i="18"/>
  <c r="A6597" i="18"/>
  <c r="F6596" i="18"/>
  <c r="E6596" i="18"/>
  <c r="A6596" i="18"/>
  <c r="F6595" i="18"/>
  <c r="E6595" i="18"/>
  <c r="A6595" i="18"/>
  <c r="F6594" i="18"/>
  <c r="E6594" i="18"/>
  <c r="A6594" i="18"/>
  <c r="B6589" i="18"/>
  <c r="A6585" i="18"/>
  <c r="A6584" i="18"/>
  <c r="G6580" i="18"/>
  <c r="J6578" i="18"/>
  <c r="F6570" i="18"/>
  <c r="E6570" i="18"/>
  <c r="B6570" i="18"/>
  <c r="A6570" i="18"/>
  <c r="F6569" i="18"/>
  <c r="E6569" i="18"/>
  <c r="B6569" i="18"/>
  <c r="A6569" i="18"/>
  <c r="F6568" i="18"/>
  <c r="E6568" i="18"/>
  <c r="B6568" i="18"/>
  <c r="A6568" i="18"/>
  <c r="F6567" i="18"/>
  <c r="E6567" i="18"/>
  <c r="B6567" i="18"/>
  <c r="A6567" i="18"/>
  <c r="F6566" i="18"/>
  <c r="E6566" i="18"/>
  <c r="B6566" i="18"/>
  <c r="A6566" i="18"/>
  <c r="F6565" i="18"/>
  <c r="E6565" i="18"/>
  <c r="B6565" i="18"/>
  <c r="A6565" i="18"/>
  <c r="F6564" i="18"/>
  <c r="E6564" i="18"/>
  <c r="B6564" i="18"/>
  <c r="A6564" i="18"/>
  <c r="F6563" i="18"/>
  <c r="E6563" i="18"/>
  <c r="B6563" i="18"/>
  <c r="A6563" i="18"/>
  <c r="F6562" i="18"/>
  <c r="E6562" i="18"/>
  <c r="B6562" i="18"/>
  <c r="A6562" i="18"/>
  <c r="F6561" i="18"/>
  <c r="E6561" i="18"/>
  <c r="B6561" i="18"/>
  <c r="A6561" i="18"/>
  <c r="B6560" i="18"/>
  <c r="A6560" i="18"/>
  <c r="B6559" i="18"/>
  <c r="A6559" i="18"/>
  <c r="E6555" i="18"/>
  <c r="F6555" i="18" s="1"/>
  <c r="A6555" i="18"/>
  <c r="E6554" i="18"/>
  <c r="F6554" i="18" s="1"/>
  <c r="A6554" i="18"/>
  <c r="E6553" i="18"/>
  <c r="F6553" i="18" s="1"/>
  <c r="A6553" i="18"/>
  <c r="E6552" i="18"/>
  <c r="F6552" i="18" s="1"/>
  <c r="A6552" i="18"/>
  <c r="E6551" i="18"/>
  <c r="F6551" i="18" s="1"/>
  <c r="A6551" i="18"/>
  <c r="E6547" i="18"/>
  <c r="F6547" i="18" s="1"/>
  <c r="C6547" i="18"/>
  <c r="A6547" i="18"/>
  <c r="E6546" i="18"/>
  <c r="F6546" i="18" s="1"/>
  <c r="A6546" i="18"/>
  <c r="E6545" i="18"/>
  <c r="F6545" i="18" s="1"/>
  <c r="A6545" i="18"/>
  <c r="E6544" i="18"/>
  <c r="F6544" i="18" s="1"/>
  <c r="C6544" i="18"/>
  <c r="A6544" i="18"/>
  <c r="E6543" i="18"/>
  <c r="F6543" i="18" s="1"/>
  <c r="C6543" i="18"/>
  <c r="A6543" i="18"/>
  <c r="E6542" i="18"/>
  <c r="F6542" i="18" s="1"/>
  <c r="C6542" i="18"/>
  <c r="A6542" i="18"/>
  <c r="E6541" i="18"/>
  <c r="F6541" i="18" s="1"/>
  <c r="C6541" i="18"/>
  <c r="A6541" i="18"/>
  <c r="E6540" i="18"/>
  <c r="F6540" i="18" s="1"/>
  <c r="C6540" i="18"/>
  <c r="A6540" i="18"/>
  <c r="F6539" i="18"/>
  <c r="E6538" i="18"/>
  <c r="F6538" i="18" s="1"/>
  <c r="C6538" i="18"/>
  <c r="A6538" i="18"/>
  <c r="E6537" i="18"/>
  <c r="F6537" i="18" s="1"/>
  <c r="C6537" i="18"/>
  <c r="A6537" i="18"/>
  <c r="E6536" i="18"/>
  <c r="F6536" i="18" s="1"/>
  <c r="C6536" i="18"/>
  <c r="A6536" i="18"/>
  <c r="F6532" i="18"/>
  <c r="E6532" i="18"/>
  <c r="A6532" i="18"/>
  <c r="F6531" i="18"/>
  <c r="E6531" i="18"/>
  <c r="A6531" i="18"/>
  <c r="F6530" i="18"/>
  <c r="E6530" i="18"/>
  <c r="A6530" i="18"/>
  <c r="F6529" i="18"/>
  <c r="E6529" i="18"/>
  <c r="A6529" i="18"/>
  <c r="F6528" i="18"/>
  <c r="E6528" i="18"/>
  <c r="A6528" i="18"/>
  <c r="F6527" i="18"/>
  <c r="E6527" i="18"/>
  <c r="A6527" i="18"/>
  <c r="F6526" i="18"/>
  <c r="E6526" i="18"/>
  <c r="A6526" i="18"/>
  <c r="F6525" i="18"/>
  <c r="E6525" i="18"/>
  <c r="A6525" i="18"/>
  <c r="F6524" i="18"/>
  <c r="E6524" i="18"/>
  <c r="A6524" i="18"/>
  <c r="F6523" i="18"/>
  <c r="E6523" i="18"/>
  <c r="A6523" i="18"/>
  <c r="F6522" i="18"/>
  <c r="E6522" i="18"/>
  <c r="A6522" i="18"/>
  <c r="F6521" i="18"/>
  <c r="E6521" i="18"/>
  <c r="A6521" i="18"/>
  <c r="B6516" i="18"/>
  <c r="A6512" i="18"/>
  <c r="A6511" i="18"/>
  <c r="G6508" i="18"/>
  <c r="J6506" i="18"/>
  <c r="F6498" i="18"/>
  <c r="E6498" i="18"/>
  <c r="B6498" i="18"/>
  <c r="A6498" i="18"/>
  <c r="F6497" i="18"/>
  <c r="E6497" i="18"/>
  <c r="B6497" i="18"/>
  <c r="A6497" i="18"/>
  <c r="F6496" i="18"/>
  <c r="E6496" i="18"/>
  <c r="B6496" i="18"/>
  <c r="A6496" i="18"/>
  <c r="F6495" i="18"/>
  <c r="E6495" i="18"/>
  <c r="B6495" i="18"/>
  <c r="A6495" i="18"/>
  <c r="F6494" i="18"/>
  <c r="E6494" i="18"/>
  <c r="B6494" i="18"/>
  <c r="A6494" i="18"/>
  <c r="F6493" i="18"/>
  <c r="E6493" i="18"/>
  <c r="B6493" i="18"/>
  <c r="A6493" i="18"/>
  <c r="F6492" i="18"/>
  <c r="E6492" i="18"/>
  <c r="B6492" i="18"/>
  <c r="A6492" i="18"/>
  <c r="F6491" i="18"/>
  <c r="E6491" i="18"/>
  <c r="B6491" i="18"/>
  <c r="A6491" i="18"/>
  <c r="F6490" i="18"/>
  <c r="E6490" i="18"/>
  <c r="B6490" i="18"/>
  <c r="A6490" i="18"/>
  <c r="F6489" i="18"/>
  <c r="E6489" i="18"/>
  <c r="B6489" i="18"/>
  <c r="A6489" i="18"/>
  <c r="B6488" i="18"/>
  <c r="A6488" i="18"/>
  <c r="B6487" i="18"/>
  <c r="A6487" i="18"/>
  <c r="E6483" i="18"/>
  <c r="F6483" i="18" s="1"/>
  <c r="A6483" i="18"/>
  <c r="E6482" i="18"/>
  <c r="F6482" i="18" s="1"/>
  <c r="A6482" i="18"/>
  <c r="E6481" i="18"/>
  <c r="F6481" i="18" s="1"/>
  <c r="A6481" i="18"/>
  <c r="A6480" i="18"/>
  <c r="A6479" i="18"/>
  <c r="E6475" i="18"/>
  <c r="F6475" i="18" s="1"/>
  <c r="C6475" i="18"/>
  <c r="A6475" i="18"/>
  <c r="E6474" i="18"/>
  <c r="F6474" i="18" s="1"/>
  <c r="A6474" i="18"/>
  <c r="E6473" i="18"/>
  <c r="F6473" i="18" s="1"/>
  <c r="A6473" i="18"/>
  <c r="E6472" i="18"/>
  <c r="F6472" i="18" s="1"/>
  <c r="C6472" i="18"/>
  <c r="A6472" i="18"/>
  <c r="E6471" i="18"/>
  <c r="F6471" i="18" s="1"/>
  <c r="C6471" i="18"/>
  <c r="A6471" i="18"/>
  <c r="E6470" i="18"/>
  <c r="F6470" i="18" s="1"/>
  <c r="C6470" i="18"/>
  <c r="A6470" i="18"/>
  <c r="E6469" i="18"/>
  <c r="F6469" i="18" s="1"/>
  <c r="C6469" i="18"/>
  <c r="A6469" i="18"/>
  <c r="E6468" i="18"/>
  <c r="F6468" i="18" s="1"/>
  <c r="C6468" i="18"/>
  <c r="A6468" i="18"/>
  <c r="F6467" i="18"/>
  <c r="E6466" i="18"/>
  <c r="F6466" i="18" s="1"/>
  <c r="C6466" i="18"/>
  <c r="A6466" i="18"/>
  <c r="E6465" i="18"/>
  <c r="F6465" i="18" s="1"/>
  <c r="C6465" i="18"/>
  <c r="A6465" i="18"/>
  <c r="E6464" i="18"/>
  <c r="F6464" i="18" s="1"/>
  <c r="C6464" i="18"/>
  <c r="F6460" i="18"/>
  <c r="E6460" i="18"/>
  <c r="A6460" i="18"/>
  <c r="F6459" i="18"/>
  <c r="E6459" i="18"/>
  <c r="A6459" i="18"/>
  <c r="F6458" i="18"/>
  <c r="E6458" i="18"/>
  <c r="A6458" i="18"/>
  <c r="F6457" i="18"/>
  <c r="E6457" i="18"/>
  <c r="A6457" i="18"/>
  <c r="F6456" i="18"/>
  <c r="E6456" i="18"/>
  <c r="A6456" i="18"/>
  <c r="F6455" i="18"/>
  <c r="E6455" i="18"/>
  <c r="A6455" i="18"/>
  <c r="F6454" i="18"/>
  <c r="E6454" i="18"/>
  <c r="A6454" i="18"/>
  <c r="F6453" i="18"/>
  <c r="E6453" i="18"/>
  <c r="A6453" i="18"/>
  <c r="F6452" i="18"/>
  <c r="E6452" i="18"/>
  <c r="A6452" i="18"/>
  <c r="F6451" i="18"/>
  <c r="E6451" i="18"/>
  <c r="A6451" i="18"/>
  <c r="F6450" i="18"/>
  <c r="E6450" i="18"/>
  <c r="A6450" i="18"/>
  <c r="F6449" i="18"/>
  <c r="E6449" i="18"/>
  <c r="A6449" i="18"/>
  <c r="B6444" i="18"/>
  <c r="A6440" i="18"/>
  <c r="A6439" i="18"/>
  <c r="G6436" i="18"/>
  <c r="J6434" i="18"/>
  <c r="F6426" i="18"/>
  <c r="E6426" i="18"/>
  <c r="B6426" i="18"/>
  <c r="A6426" i="18"/>
  <c r="F6425" i="18"/>
  <c r="E6425" i="18"/>
  <c r="B6425" i="18"/>
  <c r="A6425" i="18"/>
  <c r="F6424" i="18"/>
  <c r="E6424" i="18"/>
  <c r="B6424" i="18"/>
  <c r="A6424" i="18"/>
  <c r="F6423" i="18"/>
  <c r="E6423" i="18"/>
  <c r="B6423" i="18"/>
  <c r="A6423" i="18"/>
  <c r="F6422" i="18"/>
  <c r="E6422" i="18"/>
  <c r="B6422" i="18"/>
  <c r="A6422" i="18"/>
  <c r="F6421" i="18"/>
  <c r="E6421" i="18"/>
  <c r="B6421" i="18"/>
  <c r="A6421" i="18"/>
  <c r="F6420" i="18"/>
  <c r="E6420" i="18"/>
  <c r="B6420" i="18"/>
  <c r="A6420" i="18"/>
  <c r="F6419" i="18"/>
  <c r="E6419" i="18"/>
  <c r="B6419" i="18"/>
  <c r="A6419" i="18"/>
  <c r="F6418" i="18"/>
  <c r="E6418" i="18"/>
  <c r="B6418" i="18"/>
  <c r="A6418" i="18"/>
  <c r="F6417" i="18"/>
  <c r="E6417" i="18"/>
  <c r="B6417" i="18"/>
  <c r="A6417" i="18"/>
  <c r="B6416" i="18"/>
  <c r="A6416" i="18"/>
  <c r="B6415" i="18"/>
  <c r="A6415" i="18"/>
  <c r="E6411" i="18"/>
  <c r="F6411" i="18" s="1"/>
  <c r="A6411" i="18"/>
  <c r="E6410" i="18"/>
  <c r="F6410" i="18" s="1"/>
  <c r="A6410" i="18"/>
  <c r="E6409" i="18"/>
  <c r="F6409" i="18" s="1"/>
  <c r="A6409" i="18"/>
  <c r="A6408" i="18"/>
  <c r="A6407" i="18"/>
  <c r="E6403" i="18"/>
  <c r="F6403" i="18" s="1"/>
  <c r="C6403" i="18"/>
  <c r="A6403" i="18"/>
  <c r="E6402" i="18"/>
  <c r="F6402" i="18" s="1"/>
  <c r="A6402" i="18"/>
  <c r="E6401" i="18"/>
  <c r="F6401" i="18" s="1"/>
  <c r="A6401" i="18"/>
  <c r="E6400" i="18"/>
  <c r="F6400" i="18" s="1"/>
  <c r="C6400" i="18"/>
  <c r="A6400" i="18"/>
  <c r="E6399" i="18"/>
  <c r="F6399" i="18" s="1"/>
  <c r="C6399" i="18"/>
  <c r="A6399" i="18"/>
  <c r="E6398" i="18"/>
  <c r="F6398" i="18" s="1"/>
  <c r="C6398" i="18"/>
  <c r="A6398" i="18"/>
  <c r="E6397" i="18"/>
  <c r="F6397" i="18" s="1"/>
  <c r="C6397" i="18"/>
  <c r="A6397" i="18"/>
  <c r="E6396" i="18"/>
  <c r="F6396" i="18" s="1"/>
  <c r="C6396" i="18"/>
  <c r="A6396" i="18"/>
  <c r="F6395" i="18"/>
  <c r="E6394" i="18"/>
  <c r="F6394" i="18" s="1"/>
  <c r="C6394" i="18"/>
  <c r="A6394" i="18"/>
  <c r="E6393" i="18"/>
  <c r="F6393" i="18" s="1"/>
  <c r="C6393" i="18"/>
  <c r="A6393" i="18"/>
  <c r="E6392" i="18"/>
  <c r="F6392" i="18" s="1"/>
  <c r="C6392" i="18"/>
  <c r="A6392" i="18"/>
  <c r="F6388" i="18"/>
  <c r="E6388" i="18"/>
  <c r="A6388" i="18"/>
  <c r="F6387" i="18"/>
  <c r="E6387" i="18"/>
  <c r="A6387" i="18"/>
  <c r="F6386" i="18"/>
  <c r="E6386" i="18"/>
  <c r="A6386" i="18"/>
  <c r="F6385" i="18"/>
  <c r="E6385" i="18"/>
  <c r="A6385" i="18"/>
  <c r="F6384" i="18"/>
  <c r="E6384" i="18"/>
  <c r="A6384" i="18"/>
  <c r="F6383" i="18"/>
  <c r="E6383" i="18"/>
  <c r="A6383" i="18"/>
  <c r="F6382" i="18"/>
  <c r="E6382" i="18"/>
  <c r="A6382" i="18"/>
  <c r="F6381" i="18"/>
  <c r="E6381" i="18"/>
  <c r="A6381" i="18"/>
  <c r="F6380" i="18"/>
  <c r="E6380" i="18"/>
  <c r="A6380" i="18"/>
  <c r="F6379" i="18"/>
  <c r="E6379" i="18"/>
  <c r="A6379" i="18"/>
  <c r="F6378" i="18"/>
  <c r="E6378" i="18"/>
  <c r="A6378" i="18"/>
  <c r="F6377" i="18"/>
  <c r="E6377" i="18"/>
  <c r="A6377" i="18"/>
  <c r="B6372" i="18"/>
  <c r="A6368" i="18"/>
  <c r="A6367" i="18"/>
  <c r="G6292" i="18"/>
  <c r="J6290" i="18"/>
  <c r="F6282" i="18"/>
  <c r="E6282" i="18"/>
  <c r="B6282" i="18"/>
  <c r="A6282" i="18"/>
  <c r="F6281" i="18"/>
  <c r="E6281" i="18"/>
  <c r="B6281" i="18"/>
  <c r="A6281" i="18"/>
  <c r="F6280" i="18"/>
  <c r="E6280" i="18"/>
  <c r="B6280" i="18"/>
  <c r="A6280" i="18"/>
  <c r="F6279" i="18"/>
  <c r="E6279" i="18"/>
  <c r="B6279" i="18"/>
  <c r="A6279" i="18"/>
  <c r="F6278" i="18"/>
  <c r="E6278" i="18"/>
  <c r="B6278" i="18"/>
  <c r="A6278" i="18"/>
  <c r="F6277" i="18"/>
  <c r="E6277" i="18"/>
  <c r="B6277" i="18"/>
  <c r="A6277" i="18"/>
  <c r="F6276" i="18"/>
  <c r="E6276" i="18"/>
  <c r="B6276" i="18"/>
  <c r="A6276" i="18"/>
  <c r="F6275" i="18"/>
  <c r="E6275" i="18"/>
  <c r="B6275" i="18"/>
  <c r="A6275" i="18"/>
  <c r="F6274" i="18"/>
  <c r="E6274" i="18"/>
  <c r="B6274" i="18"/>
  <c r="A6274" i="18"/>
  <c r="F6273" i="18"/>
  <c r="E6273" i="18"/>
  <c r="B6273" i="18"/>
  <c r="A6273" i="18"/>
  <c r="B6272" i="18"/>
  <c r="A6272" i="18"/>
  <c r="B6271" i="18"/>
  <c r="A6271" i="18"/>
  <c r="E6267" i="18"/>
  <c r="F6267" i="18" s="1"/>
  <c r="A6267" i="18"/>
  <c r="E6266" i="18"/>
  <c r="F6266" i="18" s="1"/>
  <c r="A6266" i="18"/>
  <c r="E6265" i="18"/>
  <c r="F6265" i="18" s="1"/>
  <c r="A6265" i="18"/>
  <c r="A6264" i="18"/>
  <c r="A6263" i="18"/>
  <c r="E6259" i="18"/>
  <c r="F6259" i="18" s="1"/>
  <c r="C6259" i="18"/>
  <c r="A6259" i="18"/>
  <c r="E6258" i="18"/>
  <c r="F6258" i="18" s="1"/>
  <c r="A6258" i="18"/>
  <c r="E6257" i="18"/>
  <c r="F6257" i="18" s="1"/>
  <c r="A6257" i="18"/>
  <c r="E6256" i="18"/>
  <c r="F6256" i="18" s="1"/>
  <c r="C6256" i="18"/>
  <c r="A6256" i="18"/>
  <c r="E6255" i="18"/>
  <c r="F6255" i="18" s="1"/>
  <c r="C6255" i="18"/>
  <c r="A6255" i="18"/>
  <c r="E6254" i="18"/>
  <c r="F6254" i="18" s="1"/>
  <c r="C6254" i="18"/>
  <c r="A6254" i="18"/>
  <c r="E6253" i="18"/>
  <c r="F6253" i="18" s="1"/>
  <c r="C6253" i="18"/>
  <c r="A6253" i="18"/>
  <c r="E6252" i="18"/>
  <c r="F6252" i="18" s="1"/>
  <c r="C6252" i="18"/>
  <c r="A6252" i="18"/>
  <c r="E6251" i="18"/>
  <c r="F6251" i="18" s="1"/>
  <c r="C6251" i="18"/>
  <c r="A6251" i="18"/>
  <c r="E6250" i="18"/>
  <c r="F6250" i="18" s="1"/>
  <c r="C6250" i="18"/>
  <c r="A6250" i="18"/>
  <c r="E6249" i="18"/>
  <c r="F6249" i="18" s="1"/>
  <c r="C6249" i="18"/>
  <c r="A6249" i="18"/>
  <c r="E6248" i="18"/>
  <c r="F6248" i="18" s="1"/>
  <c r="C6248" i="18"/>
  <c r="A6248" i="18"/>
  <c r="F6244" i="18"/>
  <c r="E6244" i="18"/>
  <c r="A6244" i="18"/>
  <c r="F6243" i="18"/>
  <c r="E6243" i="18"/>
  <c r="A6243" i="18"/>
  <c r="F6242" i="18"/>
  <c r="E6242" i="18"/>
  <c r="A6242" i="18"/>
  <c r="F6241" i="18"/>
  <c r="E6241" i="18"/>
  <c r="A6241" i="18"/>
  <c r="F6240" i="18"/>
  <c r="E6240" i="18"/>
  <c r="A6240" i="18"/>
  <c r="F6239" i="18"/>
  <c r="E6239" i="18"/>
  <c r="A6239" i="18"/>
  <c r="F6238" i="18"/>
  <c r="E6238" i="18"/>
  <c r="A6238" i="18"/>
  <c r="F6237" i="18"/>
  <c r="E6237" i="18"/>
  <c r="A6237" i="18"/>
  <c r="F6236" i="18"/>
  <c r="E6236" i="18"/>
  <c r="A6236" i="18"/>
  <c r="F6235" i="18"/>
  <c r="E6235" i="18"/>
  <c r="A6235" i="18"/>
  <c r="F6234" i="18"/>
  <c r="E6234" i="18"/>
  <c r="A6234" i="18"/>
  <c r="F6233" i="18"/>
  <c r="E6233" i="18"/>
  <c r="A6233" i="18"/>
  <c r="B6228" i="18"/>
  <c r="A6224" i="18"/>
  <c r="A6223" i="18"/>
  <c r="G6364" i="18"/>
  <c r="J6362" i="18"/>
  <c r="F6354" i="18"/>
  <c r="E6354" i="18"/>
  <c r="B6354" i="18"/>
  <c r="A6354" i="18"/>
  <c r="F6353" i="18"/>
  <c r="E6353" i="18"/>
  <c r="B6353" i="18"/>
  <c r="A6353" i="18"/>
  <c r="F6352" i="18"/>
  <c r="E6352" i="18"/>
  <c r="B6352" i="18"/>
  <c r="A6352" i="18"/>
  <c r="F6351" i="18"/>
  <c r="E6351" i="18"/>
  <c r="B6351" i="18"/>
  <c r="A6351" i="18"/>
  <c r="F6350" i="18"/>
  <c r="E6350" i="18"/>
  <c r="B6350" i="18"/>
  <c r="A6350" i="18"/>
  <c r="F6349" i="18"/>
  <c r="E6349" i="18"/>
  <c r="B6349" i="18"/>
  <c r="A6349" i="18"/>
  <c r="F6348" i="18"/>
  <c r="E6348" i="18"/>
  <c r="B6348" i="18"/>
  <c r="A6348" i="18"/>
  <c r="F6347" i="18"/>
  <c r="E6347" i="18"/>
  <c r="B6347" i="18"/>
  <c r="A6347" i="18"/>
  <c r="F6346" i="18"/>
  <c r="E6346" i="18"/>
  <c r="B6346" i="18"/>
  <c r="A6346" i="18"/>
  <c r="F6345" i="18"/>
  <c r="E6345" i="18"/>
  <c r="B6345" i="18"/>
  <c r="A6345" i="18"/>
  <c r="B6344" i="18"/>
  <c r="A6344" i="18"/>
  <c r="B6343" i="18"/>
  <c r="A6343" i="18"/>
  <c r="E6339" i="18"/>
  <c r="F6339" i="18" s="1"/>
  <c r="A6339" i="18"/>
  <c r="E6338" i="18"/>
  <c r="F6338" i="18" s="1"/>
  <c r="A6338" i="18"/>
  <c r="E6337" i="18"/>
  <c r="F6337" i="18" s="1"/>
  <c r="A6337" i="18"/>
  <c r="A6336" i="18"/>
  <c r="A6335" i="18"/>
  <c r="E6331" i="18"/>
  <c r="F6331" i="18" s="1"/>
  <c r="C6331" i="18"/>
  <c r="A6331" i="18"/>
  <c r="E6330" i="18"/>
  <c r="F6330" i="18" s="1"/>
  <c r="A6330" i="18"/>
  <c r="E6329" i="18"/>
  <c r="F6329" i="18" s="1"/>
  <c r="A6329" i="18"/>
  <c r="E6328" i="18"/>
  <c r="F6328" i="18" s="1"/>
  <c r="C6328" i="18"/>
  <c r="A6328" i="18"/>
  <c r="E6327" i="18"/>
  <c r="F6327" i="18" s="1"/>
  <c r="C6327" i="18"/>
  <c r="A6327" i="18"/>
  <c r="E6326" i="18"/>
  <c r="F6326" i="18" s="1"/>
  <c r="C6326" i="18"/>
  <c r="A6326" i="18"/>
  <c r="E6325" i="18"/>
  <c r="F6325" i="18" s="1"/>
  <c r="C6325" i="18"/>
  <c r="A6325" i="18"/>
  <c r="E6324" i="18"/>
  <c r="F6324" i="18" s="1"/>
  <c r="C6324" i="18"/>
  <c r="A6324" i="18"/>
  <c r="E6323" i="18"/>
  <c r="F6323" i="18" s="1"/>
  <c r="C6323" i="18"/>
  <c r="A6323" i="18"/>
  <c r="E6322" i="18"/>
  <c r="F6322" i="18" s="1"/>
  <c r="C6322" i="18"/>
  <c r="A6322" i="18"/>
  <c r="E6321" i="18"/>
  <c r="F6321" i="18" s="1"/>
  <c r="C6321" i="18"/>
  <c r="A6321" i="18"/>
  <c r="E6320" i="18"/>
  <c r="F6320" i="18" s="1"/>
  <c r="C6320" i="18"/>
  <c r="A6320" i="18"/>
  <c r="F6316" i="18"/>
  <c r="E6316" i="18"/>
  <c r="A6316" i="18"/>
  <c r="F6315" i="18"/>
  <c r="E6315" i="18"/>
  <c r="A6315" i="18"/>
  <c r="F6314" i="18"/>
  <c r="E6314" i="18"/>
  <c r="A6314" i="18"/>
  <c r="F6313" i="18"/>
  <c r="E6313" i="18"/>
  <c r="A6313" i="18"/>
  <c r="F6312" i="18"/>
  <c r="E6312" i="18"/>
  <c r="A6312" i="18"/>
  <c r="F6311" i="18"/>
  <c r="E6311" i="18"/>
  <c r="A6311" i="18"/>
  <c r="F6310" i="18"/>
  <c r="E6310" i="18"/>
  <c r="A6310" i="18"/>
  <c r="F6309" i="18"/>
  <c r="E6309" i="18"/>
  <c r="A6309" i="18"/>
  <c r="F6308" i="18"/>
  <c r="E6308" i="18"/>
  <c r="A6308" i="18"/>
  <c r="F6307" i="18"/>
  <c r="E6307" i="18"/>
  <c r="A6307" i="18"/>
  <c r="F6306" i="18"/>
  <c r="E6306" i="18"/>
  <c r="A6306" i="18"/>
  <c r="F6305" i="18"/>
  <c r="E6305" i="18"/>
  <c r="A6305" i="18"/>
  <c r="B6300" i="18"/>
  <c r="A6296" i="18"/>
  <c r="A6295" i="18"/>
  <c r="G2747" i="18"/>
  <c r="J2745" i="18"/>
  <c r="F2737" i="18"/>
  <c r="E2737" i="18"/>
  <c r="B2737" i="18"/>
  <c r="A2737" i="18"/>
  <c r="F2736" i="18"/>
  <c r="E2736" i="18"/>
  <c r="B2736" i="18"/>
  <c r="A2736" i="18"/>
  <c r="F2735" i="18"/>
  <c r="E2735" i="18"/>
  <c r="B2735" i="18"/>
  <c r="A2735" i="18"/>
  <c r="F2734" i="18"/>
  <c r="E2734" i="18"/>
  <c r="B2734" i="18"/>
  <c r="A2734" i="18"/>
  <c r="F2733" i="18"/>
  <c r="E2733" i="18"/>
  <c r="B2733" i="18"/>
  <c r="A2733" i="18"/>
  <c r="F2732" i="18"/>
  <c r="E2732" i="18"/>
  <c r="B2732" i="18"/>
  <c r="A2732" i="18"/>
  <c r="F2731" i="18"/>
  <c r="E2731" i="18"/>
  <c r="B2731" i="18"/>
  <c r="A2731" i="18"/>
  <c r="F2730" i="18"/>
  <c r="E2730" i="18"/>
  <c r="B2730" i="18"/>
  <c r="A2730" i="18"/>
  <c r="F2729" i="18"/>
  <c r="E2729" i="18"/>
  <c r="B2729" i="18"/>
  <c r="A2729" i="18"/>
  <c r="F2728" i="18"/>
  <c r="E2728" i="18"/>
  <c r="B2728" i="18"/>
  <c r="A2728" i="18"/>
  <c r="B2727" i="18"/>
  <c r="A2727" i="18"/>
  <c r="B2726" i="18"/>
  <c r="A2726" i="18"/>
  <c r="E2722" i="18"/>
  <c r="F2722" i="18" s="1"/>
  <c r="A2722" i="18"/>
  <c r="E2721" i="18"/>
  <c r="F2721" i="18" s="1"/>
  <c r="A2721" i="18"/>
  <c r="E2720" i="18"/>
  <c r="F2720" i="18" s="1"/>
  <c r="A2720" i="18"/>
  <c r="A2719" i="18"/>
  <c r="A2718" i="18"/>
  <c r="E2714" i="18"/>
  <c r="F2714" i="18" s="1"/>
  <c r="C2714" i="18"/>
  <c r="A2714" i="18"/>
  <c r="E2713" i="18"/>
  <c r="F2713" i="18" s="1"/>
  <c r="A2713" i="18"/>
  <c r="E2712" i="18"/>
  <c r="F2712" i="18" s="1"/>
  <c r="A2712" i="18"/>
  <c r="E2711" i="18"/>
  <c r="F2711" i="18" s="1"/>
  <c r="C2711" i="18"/>
  <c r="A2711" i="18"/>
  <c r="E2710" i="18"/>
  <c r="F2710" i="18" s="1"/>
  <c r="C2710" i="18"/>
  <c r="A2710" i="18"/>
  <c r="E2709" i="18"/>
  <c r="F2709" i="18" s="1"/>
  <c r="C2709" i="18"/>
  <c r="A2709" i="18"/>
  <c r="E2708" i="18"/>
  <c r="F2708" i="18" s="1"/>
  <c r="C2708" i="18"/>
  <c r="A2708" i="18"/>
  <c r="E2707" i="18"/>
  <c r="F2707" i="18" s="1"/>
  <c r="C2707" i="18"/>
  <c r="A2707" i="18"/>
  <c r="F2706" i="18"/>
  <c r="E2705" i="18"/>
  <c r="F2705" i="18" s="1"/>
  <c r="C2705" i="18"/>
  <c r="A2705" i="18"/>
  <c r="E2704" i="18"/>
  <c r="F2704" i="18" s="1"/>
  <c r="C2704" i="18"/>
  <c r="A2704" i="18"/>
  <c r="E2703" i="18"/>
  <c r="F2703" i="18" s="1"/>
  <c r="C2703" i="18"/>
  <c r="A2703" i="18"/>
  <c r="F2699" i="18"/>
  <c r="E2699" i="18"/>
  <c r="A2699" i="18"/>
  <c r="F2698" i="18"/>
  <c r="E2698" i="18"/>
  <c r="A2698" i="18"/>
  <c r="F2697" i="18"/>
  <c r="E2697" i="18"/>
  <c r="A2697" i="18"/>
  <c r="F2696" i="18"/>
  <c r="E2696" i="18"/>
  <c r="A2696" i="18"/>
  <c r="F2695" i="18"/>
  <c r="E2695" i="18"/>
  <c r="A2695" i="18"/>
  <c r="F2694" i="18"/>
  <c r="E2694" i="18"/>
  <c r="A2694" i="18"/>
  <c r="F2693" i="18"/>
  <c r="E2693" i="18"/>
  <c r="A2693" i="18"/>
  <c r="F2692" i="18"/>
  <c r="E2692" i="18"/>
  <c r="A2692" i="18"/>
  <c r="F2691" i="18"/>
  <c r="E2691" i="18"/>
  <c r="A2691" i="18"/>
  <c r="F2690" i="18"/>
  <c r="E2690" i="18"/>
  <c r="A2690" i="18"/>
  <c r="F2689" i="18"/>
  <c r="E2689" i="18"/>
  <c r="A2689" i="18"/>
  <c r="A2688" i="18"/>
  <c r="B2683" i="18"/>
  <c r="A2679" i="18"/>
  <c r="A2678" i="18"/>
  <c r="G2674" i="18"/>
  <c r="J2672" i="18"/>
  <c r="F2664" i="18"/>
  <c r="E2664" i="18"/>
  <c r="B2664" i="18"/>
  <c r="A2664" i="18"/>
  <c r="F2663" i="18"/>
  <c r="E2663" i="18"/>
  <c r="B2663" i="18"/>
  <c r="A2663" i="18"/>
  <c r="F2662" i="18"/>
  <c r="E2662" i="18"/>
  <c r="B2662" i="18"/>
  <c r="A2662" i="18"/>
  <c r="F2661" i="18"/>
  <c r="E2661" i="18"/>
  <c r="B2661" i="18"/>
  <c r="A2661" i="18"/>
  <c r="F2660" i="18"/>
  <c r="E2660" i="18"/>
  <c r="B2660" i="18"/>
  <c r="A2660" i="18"/>
  <c r="F2659" i="18"/>
  <c r="E2659" i="18"/>
  <c r="B2659" i="18"/>
  <c r="A2659" i="18"/>
  <c r="F2658" i="18"/>
  <c r="E2658" i="18"/>
  <c r="B2658" i="18"/>
  <c r="A2658" i="18"/>
  <c r="F2657" i="18"/>
  <c r="E2657" i="18"/>
  <c r="B2657" i="18"/>
  <c r="A2657" i="18"/>
  <c r="F2656" i="18"/>
  <c r="E2656" i="18"/>
  <c r="B2656" i="18"/>
  <c r="A2656" i="18"/>
  <c r="F2655" i="18"/>
  <c r="E2655" i="18"/>
  <c r="B2655" i="18"/>
  <c r="A2655" i="18"/>
  <c r="B2654" i="18"/>
  <c r="A2654" i="18"/>
  <c r="B2653" i="18"/>
  <c r="A2653" i="18"/>
  <c r="E2649" i="18"/>
  <c r="F2649" i="18" s="1"/>
  <c r="A2649" i="18"/>
  <c r="E2648" i="18"/>
  <c r="F2648" i="18" s="1"/>
  <c r="A2648" i="18"/>
  <c r="E2647" i="18"/>
  <c r="F2647" i="18" s="1"/>
  <c r="A2647" i="18"/>
  <c r="E2646" i="18"/>
  <c r="F2646" i="18" s="1"/>
  <c r="A2646" i="18"/>
  <c r="E2645" i="18"/>
  <c r="F2645" i="18" s="1"/>
  <c r="A2645" i="18"/>
  <c r="E2641" i="18"/>
  <c r="F2641" i="18" s="1"/>
  <c r="C2641" i="18"/>
  <c r="A2641" i="18"/>
  <c r="E2640" i="18"/>
  <c r="F2640" i="18" s="1"/>
  <c r="A2640" i="18"/>
  <c r="E2639" i="18"/>
  <c r="F2639" i="18" s="1"/>
  <c r="A2639" i="18"/>
  <c r="E2638" i="18"/>
  <c r="F2638" i="18" s="1"/>
  <c r="C2638" i="18"/>
  <c r="A2638" i="18"/>
  <c r="E2637" i="18"/>
  <c r="F2637" i="18" s="1"/>
  <c r="C2637" i="18"/>
  <c r="A2637" i="18"/>
  <c r="E2636" i="18"/>
  <c r="F2636" i="18" s="1"/>
  <c r="C2636" i="18"/>
  <c r="A2636" i="18"/>
  <c r="E2635" i="18"/>
  <c r="F2635" i="18" s="1"/>
  <c r="C2635" i="18"/>
  <c r="A2635" i="18"/>
  <c r="E2634" i="18"/>
  <c r="F2634" i="18" s="1"/>
  <c r="C2634" i="18"/>
  <c r="A2634" i="18"/>
  <c r="F2633" i="18"/>
  <c r="E2632" i="18"/>
  <c r="F2632" i="18" s="1"/>
  <c r="C2632" i="18"/>
  <c r="A2632" i="18"/>
  <c r="E2631" i="18"/>
  <c r="F2631" i="18" s="1"/>
  <c r="C2631" i="18"/>
  <c r="A2631" i="18"/>
  <c r="E2630" i="18"/>
  <c r="F2630" i="18" s="1"/>
  <c r="C2630" i="18"/>
  <c r="A2630" i="18"/>
  <c r="F2626" i="18"/>
  <c r="E2626" i="18"/>
  <c r="A2626" i="18"/>
  <c r="F2625" i="18"/>
  <c r="E2625" i="18"/>
  <c r="A2625" i="18"/>
  <c r="F2624" i="18"/>
  <c r="E2624" i="18"/>
  <c r="A2624" i="18"/>
  <c r="F2623" i="18"/>
  <c r="E2623" i="18"/>
  <c r="A2623" i="18"/>
  <c r="F2622" i="18"/>
  <c r="E2622" i="18"/>
  <c r="A2622" i="18"/>
  <c r="F2621" i="18"/>
  <c r="E2621" i="18"/>
  <c r="A2621" i="18"/>
  <c r="F2620" i="18"/>
  <c r="E2620" i="18"/>
  <c r="A2620" i="18"/>
  <c r="F2619" i="18"/>
  <c r="E2619" i="18"/>
  <c r="A2619" i="18"/>
  <c r="F2618" i="18"/>
  <c r="E2618" i="18"/>
  <c r="A2618" i="18"/>
  <c r="A2617" i="18"/>
  <c r="A2616" i="18"/>
  <c r="A2615" i="18"/>
  <c r="B2610" i="18"/>
  <c r="A2606" i="18"/>
  <c r="A2605" i="18"/>
  <c r="G6317" i="18" l="1"/>
  <c r="G6245" i="18"/>
  <c r="G6389" i="18"/>
  <c r="G6461" i="18"/>
  <c r="G6533" i="18"/>
  <c r="G6606" i="18"/>
  <c r="G6404" i="18"/>
  <c r="G6629" i="18"/>
  <c r="G6621" i="18"/>
  <c r="G6548" i="18"/>
  <c r="G6556" i="18"/>
  <c r="G6476" i="18"/>
  <c r="G6260" i="18"/>
  <c r="G6332" i="18"/>
  <c r="G2650" i="18"/>
  <c r="G2715" i="18"/>
  <c r="G2642" i="18"/>
  <c r="G2601" i="18"/>
  <c r="J2599" i="18"/>
  <c r="F2591" i="18"/>
  <c r="E2591" i="18"/>
  <c r="B2591" i="18"/>
  <c r="A2591" i="18"/>
  <c r="F2590" i="18"/>
  <c r="E2590" i="18"/>
  <c r="B2590" i="18"/>
  <c r="A2590" i="18"/>
  <c r="F2589" i="18"/>
  <c r="E2589" i="18"/>
  <c r="B2589" i="18"/>
  <c r="A2589" i="18"/>
  <c r="F2588" i="18"/>
  <c r="E2588" i="18"/>
  <c r="B2588" i="18"/>
  <c r="A2588" i="18"/>
  <c r="F2587" i="18"/>
  <c r="E2587" i="18"/>
  <c r="B2587" i="18"/>
  <c r="A2587" i="18"/>
  <c r="F2586" i="18"/>
  <c r="E2586" i="18"/>
  <c r="B2586" i="18"/>
  <c r="A2586" i="18"/>
  <c r="F2585" i="18"/>
  <c r="E2585" i="18"/>
  <c r="B2585" i="18"/>
  <c r="A2585" i="18"/>
  <c r="F2584" i="18"/>
  <c r="E2584" i="18"/>
  <c r="B2584" i="18"/>
  <c r="A2584" i="18"/>
  <c r="B2583" i="18"/>
  <c r="A2583" i="18"/>
  <c r="B2582" i="18"/>
  <c r="A2582" i="18"/>
  <c r="B2581" i="18"/>
  <c r="A2581" i="18"/>
  <c r="B2580" i="18"/>
  <c r="A2580" i="18"/>
  <c r="E2576" i="18"/>
  <c r="F2576" i="18" s="1"/>
  <c r="A2576" i="18"/>
  <c r="E2575" i="18"/>
  <c r="F2575" i="18" s="1"/>
  <c r="A2575" i="18"/>
  <c r="E2574" i="18"/>
  <c r="F2574" i="18" s="1"/>
  <c r="A2574" i="18"/>
  <c r="A2573" i="18"/>
  <c r="A2572" i="18"/>
  <c r="E2568" i="18"/>
  <c r="F2568" i="18" s="1"/>
  <c r="C2568" i="18"/>
  <c r="A2568" i="18"/>
  <c r="E2567" i="18"/>
  <c r="F2567" i="18" s="1"/>
  <c r="A2567" i="18"/>
  <c r="E2566" i="18"/>
  <c r="F2566" i="18" s="1"/>
  <c r="A2566" i="18"/>
  <c r="E2565" i="18"/>
  <c r="F2565" i="18" s="1"/>
  <c r="C2565" i="18"/>
  <c r="A2565" i="18"/>
  <c r="E2564" i="18"/>
  <c r="F2564" i="18" s="1"/>
  <c r="C2564" i="18"/>
  <c r="A2564" i="18"/>
  <c r="E2563" i="18"/>
  <c r="F2563" i="18" s="1"/>
  <c r="C2563" i="18"/>
  <c r="A2563" i="18"/>
  <c r="E2562" i="18"/>
  <c r="F2562" i="18" s="1"/>
  <c r="C2562" i="18"/>
  <c r="A2562" i="18"/>
  <c r="E2561" i="18"/>
  <c r="F2561" i="18" s="1"/>
  <c r="C2561" i="18"/>
  <c r="A2561" i="18"/>
  <c r="F2560" i="18"/>
  <c r="E2559" i="18"/>
  <c r="F2559" i="18" s="1"/>
  <c r="C2559" i="18"/>
  <c r="A2559" i="18"/>
  <c r="E2558" i="18"/>
  <c r="F2558" i="18" s="1"/>
  <c r="C2558" i="18"/>
  <c r="A2558" i="18"/>
  <c r="E2557" i="18"/>
  <c r="F2557" i="18" s="1"/>
  <c r="C2557" i="18"/>
  <c r="A2557" i="18"/>
  <c r="F2553" i="18"/>
  <c r="E2553" i="18"/>
  <c r="A2553" i="18"/>
  <c r="F2552" i="18"/>
  <c r="E2552" i="18"/>
  <c r="A2552" i="18"/>
  <c r="F2551" i="18"/>
  <c r="E2551" i="18"/>
  <c r="A2551" i="18"/>
  <c r="F2550" i="18"/>
  <c r="E2550" i="18"/>
  <c r="A2550" i="18"/>
  <c r="F2549" i="18"/>
  <c r="E2549" i="18"/>
  <c r="A2549" i="18"/>
  <c r="F2548" i="18"/>
  <c r="E2548" i="18"/>
  <c r="A2548" i="18"/>
  <c r="F2547" i="18"/>
  <c r="E2547" i="18"/>
  <c r="A2547" i="18"/>
  <c r="F2546" i="18"/>
  <c r="E2546" i="18"/>
  <c r="A2546" i="18"/>
  <c r="F2545" i="18"/>
  <c r="E2545" i="18"/>
  <c r="A2545" i="18"/>
  <c r="A2544" i="18"/>
  <c r="E2543" i="18"/>
  <c r="F2543" i="18" s="1"/>
  <c r="A2543" i="18"/>
  <c r="F2542" i="18"/>
  <c r="E2542" i="18"/>
  <c r="A2542" i="18"/>
  <c r="B2537" i="18"/>
  <c r="A2533" i="18"/>
  <c r="A2532" i="18"/>
  <c r="G2528" i="18"/>
  <c r="J2526" i="18"/>
  <c r="F2518" i="18"/>
  <c r="E2518" i="18"/>
  <c r="B2518" i="18"/>
  <c r="A2518" i="18"/>
  <c r="F2517" i="18"/>
  <c r="E2517" i="18"/>
  <c r="B2517" i="18"/>
  <c r="A2517" i="18"/>
  <c r="F2516" i="18"/>
  <c r="E2516" i="18"/>
  <c r="B2516" i="18"/>
  <c r="A2516" i="18"/>
  <c r="F2515" i="18"/>
  <c r="E2515" i="18"/>
  <c r="B2515" i="18"/>
  <c r="A2515" i="18"/>
  <c r="F2514" i="18"/>
  <c r="E2514" i="18"/>
  <c r="B2514" i="18"/>
  <c r="A2514" i="18"/>
  <c r="F2513" i="18"/>
  <c r="E2513" i="18"/>
  <c r="B2513" i="18"/>
  <c r="A2513" i="18"/>
  <c r="F2512" i="18"/>
  <c r="E2512" i="18"/>
  <c r="B2512" i="18"/>
  <c r="A2512" i="18"/>
  <c r="F2511" i="18"/>
  <c r="E2511" i="18"/>
  <c r="B2511" i="18"/>
  <c r="A2511" i="18"/>
  <c r="F2510" i="18"/>
  <c r="E2510" i="18"/>
  <c r="B2510" i="18"/>
  <c r="A2510" i="18"/>
  <c r="F2509" i="18"/>
  <c r="E2509" i="18"/>
  <c r="B2509" i="18"/>
  <c r="A2509" i="18"/>
  <c r="B2508" i="18"/>
  <c r="A2508" i="18"/>
  <c r="B2507" i="18"/>
  <c r="A2507" i="18"/>
  <c r="E2503" i="18"/>
  <c r="F2503" i="18" s="1"/>
  <c r="A2503" i="18"/>
  <c r="E2502" i="18"/>
  <c r="F2502" i="18" s="1"/>
  <c r="A2502" i="18"/>
  <c r="E2501" i="18"/>
  <c r="F2501" i="18" s="1"/>
  <c r="A2501" i="18"/>
  <c r="A2500" i="18"/>
  <c r="A2499" i="18"/>
  <c r="E2495" i="18"/>
  <c r="F2495" i="18" s="1"/>
  <c r="C2495" i="18"/>
  <c r="A2495" i="18"/>
  <c r="E2494" i="18"/>
  <c r="F2494" i="18" s="1"/>
  <c r="A2494" i="18"/>
  <c r="E2493" i="18"/>
  <c r="F2493" i="18" s="1"/>
  <c r="A2493" i="18"/>
  <c r="E2492" i="18"/>
  <c r="F2492" i="18" s="1"/>
  <c r="C2492" i="18"/>
  <c r="A2492" i="18"/>
  <c r="E2491" i="18"/>
  <c r="F2491" i="18" s="1"/>
  <c r="C2491" i="18"/>
  <c r="A2491" i="18"/>
  <c r="E2490" i="18"/>
  <c r="F2490" i="18" s="1"/>
  <c r="C2490" i="18"/>
  <c r="A2490" i="18"/>
  <c r="E2489" i="18"/>
  <c r="F2489" i="18" s="1"/>
  <c r="C2489" i="18"/>
  <c r="A2489" i="18"/>
  <c r="E2488" i="18"/>
  <c r="F2488" i="18" s="1"/>
  <c r="C2488" i="18"/>
  <c r="A2488" i="18"/>
  <c r="F2487" i="18"/>
  <c r="E2486" i="18"/>
  <c r="F2486" i="18" s="1"/>
  <c r="C2486" i="18"/>
  <c r="A2486" i="18"/>
  <c r="E2485" i="18"/>
  <c r="F2485" i="18" s="1"/>
  <c r="C2485" i="18"/>
  <c r="A2485" i="18"/>
  <c r="E2484" i="18"/>
  <c r="F2484" i="18" s="1"/>
  <c r="C2484" i="18"/>
  <c r="A2484" i="18"/>
  <c r="F2480" i="18"/>
  <c r="E2480" i="18"/>
  <c r="A2480" i="18"/>
  <c r="F2479" i="18"/>
  <c r="E2479" i="18"/>
  <c r="A2479" i="18"/>
  <c r="F2478" i="18"/>
  <c r="E2478" i="18"/>
  <c r="A2478" i="18"/>
  <c r="F2477" i="18"/>
  <c r="E2477" i="18"/>
  <c r="A2477" i="18"/>
  <c r="F2476" i="18"/>
  <c r="E2476" i="18"/>
  <c r="A2476" i="18"/>
  <c r="F2475" i="18"/>
  <c r="E2475" i="18"/>
  <c r="A2475" i="18"/>
  <c r="F2474" i="18"/>
  <c r="E2474" i="18"/>
  <c r="A2474" i="18"/>
  <c r="F2473" i="18"/>
  <c r="E2473" i="18"/>
  <c r="A2473" i="18"/>
  <c r="F2472" i="18"/>
  <c r="E2472" i="18"/>
  <c r="A2472" i="18"/>
  <c r="F2471" i="18"/>
  <c r="E2471" i="18"/>
  <c r="A2471" i="18"/>
  <c r="E2470" i="18"/>
  <c r="F2470" i="18" s="1"/>
  <c r="A2470" i="18"/>
  <c r="A2469" i="18"/>
  <c r="B2464" i="18"/>
  <c r="A2460" i="18"/>
  <c r="A2459" i="18"/>
  <c r="G2455" i="18"/>
  <c r="J2453" i="18"/>
  <c r="F2445" i="18"/>
  <c r="E2445" i="18"/>
  <c r="B2445" i="18"/>
  <c r="A2445" i="18"/>
  <c r="F2444" i="18"/>
  <c r="E2444" i="18"/>
  <c r="B2444" i="18"/>
  <c r="A2444" i="18"/>
  <c r="F2443" i="18"/>
  <c r="E2443" i="18"/>
  <c r="B2443" i="18"/>
  <c r="A2443" i="18"/>
  <c r="F2442" i="18"/>
  <c r="E2442" i="18"/>
  <c r="B2442" i="18"/>
  <c r="A2442" i="18"/>
  <c r="F2441" i="18"/>
  <c r="E2441" i="18"/>
  <c r="B2441" i="18"/>
  <c r="A2441" i="18"/>
  <c r="F2440" i="18"/>
  <c r="E2440" i="18"/>
  <c r="B2440" i="18"/>
  <c r="A2440" i="18"/>
  <c r="F2439" i="18"/>
  <c r="E2439" i="18"/>
  <c r="B2439" i="18"/>
  <c r="A2439" i="18"/>
  <c r="F2438" i="18"/>
  <c r="E2438" i="18"/>
  <c r="B2438" i="18"/>
  <c r="A2438" i="18"/>
  <c r="F2437" i="18"/>
  <c r="E2437" i="18"/>
  <c r="B2437" i="18"/>
  <c r="A2437" i="18"/>
  <c r="F2436" i="18"/>
  <c r="E2436" i="18"/>
  <c r="B2436" i="18"/>
  <c r="A2436" i="18"/>
  <c r="B2435" i="18"/>
  <c r="A2435" i="18"/>
  <c r="B2434" i="18"/>
  <c r="A2434" i="18"/>
  <c r="E2430" i="18"/>
  <c r="F2430" i="18" s="1"/>
  <c r="A2430" i="18"/>
  <c r="E2429" i="18"/>
  <c r="F2429" i="18" s="1"/>
  <c r="A2429" i="18"/>
  <c r="E2428" i="18"/>
  <c r="F2428" i="18" s="1"/>
  <c r="A2428" i="18"/>
  <c r="A2427" i="18"/>
  <c r="A2426" i="18"/>
  <c r="E2422" i="18"/>
  <c r="F2422" i="18" s="1"/>
  <c r="C2422" i="18"/>
  <c r="A2422" i="18"/>
  <c r="E2421" i="18"/>
  <c r="F2421" i="18" s="1"/>
  <c r="A2421" i="18"/>
  <c r="E2420" i="18"/>
  <c r="F2420" i="18" s="1"/>
  <c r="A2420" i="18"/>
  <c r="E2419" i="18"/>
  <c r="F2419" i="18" s="1"/>
  <c r="C2419" i="18"/>
  <c r="A2419" i="18"/>
  <c r="E2418" i="18"/>
  <c r="F2418" i="18" s="1"/>
  <c r="C2418" i="18"/>
  <c r="A2418" i="18"/>
  <c r="E2417" i="18"/>
  <c r="F2417" i="18" s="1"/>
  <c r="C2417" i="18"/>
  <c r="A2417" i="18"/>
  <c r="E2416" i="18"/>
  <c r="F2416" i="18" s="1"/>
  <c r="C2416" i="18"/>
  <c r="A2416" i="18"/>
  <c r="E2415" i="18"/>
  <c r="F2415" i="18" s="1"/>
  <c r="C2415" i="18"/>
  <c r="A2415" i="18"/>
  <c r="F2414" i="18"/>
  <c r="E2413" i="18"/>
  <c r="F2413" i="18" s="1"/>
  <c r="C2413" i="18"/>
  <c r="A2413" i="18"/>
  <c r="E2412" i="18"/>
  <c r="F2412" i="18" s="1"/>
  <c r="C2412" i="18"/>
  <c r="A2412" i="18"/>
  <c r="E2411" i="18"/>
  <c r="F2411" i="18" s="1"/>
  <c r="C2411" i="18"/>
  <c r="A2411" i="18"/>
  <c r="F2407" i="18"/>
  <c r="E2407" i="18"/>
  <c r="A2407" i="18"/>
  <c r="F2406" i="18"/>
  <c r="E2406" i="18"/>
  <c r="A2406" i="18"/>
  <c r="F2405" i="18"/>
  <c r="E2405" i="18"/>
  <c r="A2405" i="18"/>
  <c r="F2404" i="18"/>
  <c r="E2404" i="18"/>
  <c r="A2404" i="18"/>
  <c r="F2403" i="18"/>
  <c r="E2403" i="18"/>
  <c r="A2403" i="18"/>
  <c r="F2402" i="18"/>
  <c r="E2402" i="18"/>
  <c r="A2402" i="18"/>
  <c r="F2401" i="18"/>
  <c r="E2401" i="18"/>
  <c r="A2401" i="18"/>
  <c r="F2400" i="18"/>
  <c r="E2400" i="18"/>
  <c r="A2400" i="18"/>
  <c r="F2399" i="18"/>
  <c r="E2399" i="18"/>
  <c r="A2399" i="18"/>
  <c r="E2398" i="18"/>
  <c r="F2398" i="18" s="1"/>
  <c r="A2398" i="18"/>
  <c r="A2397" i="18"/>
  <c r="E2396" i="18"/>
  <c r="F2396" i="18" s="1"/>
  <c r="A2396" i="18"/>
  <c r="B2391" i="18"/>
  <c r="A2387" i="18"/>
  <c r="A2386" i="18"/>
  <c r="G2382" i="18"/>
  <c r="J2380" i="18"/>
  <c r="F2372" i="18"/>
  <c r="E2372" i="18"/>
  <c r="B2372" i="18"/>
  <c r="A2372" i="18"/>
  <c r="F2371" i="18"/>
  <c r="E2371" i="18"/>
  <c r="B2371" i="18"/>
  <c r="A2371" i="18"/>
  <c r="F2370" i="18"/>
  <c r="E2370" i="18"/>
  <c r="B2370" i="18"/>
  <c r="A2370" i="18"/>
  <c r="F2369" i="18"/>
  <c r="E2369" i="18"/>
  <c r="B2369" i="18"/>
  <c r="A2369" i="18"/>
  <c r="F2368" i="18"/>
  <c r="E2368" i="18"/>
  <c r="B2368" i="18"/>
  <c r="A2368" i="18"/>
  <c r="F2367" i="18"/>
  <c r="E2367" i="18"/>
  <c r="B2367" i="18"/>
  <c r="A2367" i="18"/>
  <c r="F2366" i="18"/>
  <c r="E2366" i="18"/>
  <c r="B2366" i="18"/>
  <c r="A2366" i="18"/>
  <c r="F2365" i="18"/>
  <c r="E2365" i="18"/>
  <c r="B2365" i="18"/>
  <c r="A2365" i="18"/>
  <c r="F2364" i="18"/>
  <c r="E2364" i="18"/>
  <c r="B2364" i="18"/>
  <c r="A2364" i="18"/>
  <c r="F2363" i="18"/>
  <c r="E2363" i="18"/>
  <c r="B2363" i="18"/>
  <c r="A2363" i="18"/>
  <c r="B2362" i="18"/>
  <c r="A2362" i="18"/>
  <c r="B2361" i="18"/>
  <c r="A2361" i="18"/>
  <c r="E2357" i="18"/>
  <c r="F2357" i="18" s="1"/>
  <c r="A2357" i="18"/>
  <c r="E2356" i="18"/>
  <c r="F2356" i="18" s="1"/>
  <c r="A2356" i="18"/>
  <c r="E2355" i="18"/>
  <c r="F2355" i="18" s="1"/>
  <c r="A2355" i="18"/>
  <c r="E2354" i="18"/>
  <c r="F2354" i="18" s="1"/>
  <c r="A2354" i="18"/>
  <c r="E2353" i="18"/>
  <c r="F2353" i="18" s="1"/>
  <c r="A2353" i="18"/>
  <c r="E2349" i="18"/>
  <c r="F2349" i="18" s="1"/>
  <c r="C2349" i="18"/>
  <c r="A2349" i="18"/>
  <c r="E2348" i="18"/>
  <c r="F2348" i="18" s="1"/>
  <c r="A2348" i="18"/>
  <c r="E2347" i="18"/>
  <c r="F2347" i="18" s="1"/>
  <c r="A2347" i="18"/>
  <c r="E2346" i="18"/>
  <c r="F2346" i="18" s="1"/>
  <c r="C2346" i="18"/>
  <c r="A2346" i="18"/>
  <c r="E2345" i="18"/>
  <c r="F2345" i="18" s="1"/>
  <c r="C2345" i="18"/>
  <c r="A2345" i="18"/>
  <c r="E2344" i="18"/>
  <c r="F2344" i="18" s="1"/>
  <c r="C2344" i="18"/>
  <c r="A2344" i="18"/>
  <c r="E2343" i="18"/>
  <c r="F2343" i="18" s="1"/>
  <c r="C2343" i="18"/>
  <c r="A2343" i="18"/>
  <c r="E2342" i="18"/>
  <c r="F2342" i="18" s="1"/>
  <c r="C2342" i="18"/>
  <c r="A2342" i="18"/>
  <c r="F2341" i="18"/>
  <c r="E2340" i="18"/>
  <c r="F2340" i="18" s="1"/>
  <c r="C2340" i="18"/>
  <c r="A2340" i="18"/>
  <c r="E2339" i="18"/>
  <c r="F2339" i="18" s="1"/>
  <c r="C2339" i="18"/>
  <c r="A2339" i="18"/>
  <c r="E2338" i="18"/>
  <c r="F2338" i="18" s="1"/>
  <c r="C2338" i="18"/>
  <c r="A2338" i="18"/>
  <c r="F2334" i="18"/>
  <c r="E2334" i="18"/>
  <c r="A2334" i="18"/>
  <c r="F2333" i="18"/>
  <c r="E2333" i="18"/>
  <c r="A2333" i="18"/>
  <c r="F2332" i="18"/>
  <c r="E2332" i="18"/>
  <c r="A2332" i="18"/>
  <c r="F2331" i="18"/>
  <c r="E2331" i="18"/>
  <c r="A2331" i="18"/>
  <c r="F2330" i="18"/>
  <c r="E2330" i="18"/>
  <c r="A2330" i="18"/>
  <c r="F2329" i="18"/>
  <c r="E2329" i="18"/>
  <c r="A2329" i="18"/>
  <c r="F2328" i="18"/>
  <c r="E2328" i="18"/>
  <c r="A2328" i="18"/>
  <c r="F2327" i="18"/>
  <c r="E2327" i="18"/>
  <c r="A2327" i="18"/>
  <c r="F2326" i="18"/>
  <c r="E2326" i="18"/>
  <c r="A2326" i="18"/>
  <c r="F2325" i="18"/>
  <c r="E2325" i="18"/>
  <c r="A2325" i="18"/>
  <c r="F2324" i="18"/>
  <c r="E2324" i="18"/>
  <c r="A2324" i="18"/>
  <c r="E2323" i="18"/>
  <c r="F2323" i="18" s="1"/>
  <c r="A2323" i="18"/>
  <c r="B2318" i="18"/>
  <c r="A2314" i="18"/>
  <c r="A2313" i="18"/>
  <c r="G2309" i="18"/>
  <c r="J2307" i="18"/>
  <c r="F2299" i="18"/>
  <c r="E2299" i="18"/>
  <c r="B2299" i="18"/>
  <c r="A2299" i="18"/>
  <c r="F2298" i="18"/>
  <c r="E2298" i="18"/>
  <c r="B2298" i="18"/>
  <c r="A2298" i="18"/>
  <c r="F2297" i="18"/>
  <c r="E2297" i="18"/>
  <c r="B2297" i="18"/>
  <c r="A2297" i="18"/>
  <c r="F2296" i="18"/>
  <c r="E2296" i="18"/>
  <c r="B2296" i="18"/>
  <c r="A2296" i="18"/>
  <c r="F2295" i="18"/>
  <c r="E2295" i="18"/>
  <c r="B2295" i="18"/>
  <c r="A2295" i="18"/>
  <c r="F2294" i="18"/>
  <c r="E2294" i="18"/>
  <c r="B2294" i="18"/>
  <c r="A2294" i="18"/>
  <c r="F2293" i="18"/>
  <c r="E2293" i="18"/>
  <c r="B2293" i="18"/>
  <c r="A2293" i="18"/>
  <c r="F2292" i="18"/>
  <c r="E2292" i="18"/>
  <c r="B2292" i="18"/>
  <c r="A2292" i="18"/>
  <c r="F2291" i="18"/>
  <c r="E2291" i="18"/>
  <c r="B2291" i="18"/>
  <c r="A2291" i="18"/>
  <c r="F2290" i="18"/>
  <c r="E2290" i="18"/>
  <c r="B2290" i="18"/>
  <c r="A2290" i="18"/>
  <c r="B2289" i="18"/>
  <c r="A2289" i="18"/>
  <c r="B2288" i="18"/>
  <c r="A2288" i="18"/>
  <c r="E2284" i="18"/>
  <c r="F2284" i="18" s="1"/>
  <c r="A2284" i="18"/>
  <c r="E2283" i="18"/>
  <c r="F2283" i="18" s="1"/>
  <c r="A2283" i="18"/>
  <c r="E2282" i="18"/>
  <c r="F2282" i="18" s="1"/>
  <c r="A2282" i="18"/>
  <c r="E2281" i="18"/>
  <c r="F2281" i="18" s="1"/>
  <c r="A2281" i="18"/>
  <c r="A2280" i="18"/>
  <c r="E2276" i="18"/>
  <c r="F2276" i="18" s="1"/>
  <c r="C2276" i="18"/>
  <c r="A2276" i="18"/>
  <c r="E2275" i="18"/>
  <c r="F2275" i="18" s="1"/>
  <c r="A2275" i="18"/>
  <c r="E2274" i="18"/>
  <c r="F2274" i="18" s="1"/>
  <c r="A2274" i="18"/>
  <c r="E2273" i="18"/>
  <c r="F2273" i="18" s="1"/>
  <c r="C2273" i="18"/>
  <c r="A2273" i="18"/>
  <c r="E2272" i="18"/>
  <c r="F2272" i="18" s="1"/>
  <c r="C2272" i="18"/>
  <c r="A2272" i="18"/>
  <c r="E2271" i="18"/>
  <c r="F2271" i="18" s="1"/>
  <c r="C2271" i="18"/>
  <c r="A2271" i="18"/>
  <c r="E2270" i="18"/>
  <c r="F2270" i="18" s="1"/>
  <c r="C2270" i="18"/>
  <c r="A2270" i="18"/>
  <c r="E2269" i="18"/>
  <c r="F2269" i="18" s="1"/>
  <c r="C2269" i="18"/>
  <c r="A2269" i="18"/>
  <c r="F2268" i="18"/>
  <c r="E2267" i="18"/>
  <c r="F2267" i="18" s="1"/>
  <c r="C2267" i="18"/>
  <c r="A2267" i="18"/>
  <c r="E2266" i="18"/>
  <c r="F2266" i="18" s="1"/>
  <c r="C2266" i="18"/>
  <c r="A2266" i="18"/>
  <c r="E2265" i="18"/>
  <c r="F2265" i="18" s="1"/>
  <c r="C2265" i="18"/>
  <c r="A2265" i="18"/>
  <c r="F2261" i="18"/>
  <c r="E2261" i="18"/>
  <c r="A2261" i="18"/>
  <c r="F2260" i="18"/>
  <c r="E2260" i="18"/>
  <c r="A2260" i="18"/>
  <c r="F2259" i="18"/>
  <c r="E2259" i="18"/>
  <c r="A2259" i="18"/>
  <c r="F2258" i="18"/>
  <c r="E2258" i="18"/>
  <c r="A2258" i="18"/>
  <c r="F2257" i="18"/>
  <c r="E2257" i="18"/>
  <c r="A2257" i="18"/>
  <c r="F2256" i="18"/>
  <c r="E2256" i="18"/>
  <c r="A2256" i="18"/>
  <c r="F2255" i="18"/>
  <c r="E2255" i="18"/>
  <c r="A2255" i="18"/>
  <c r="F2254" i="18"/>
  <c r="E2254" i="18"/>
  <c r="A2254" i="18"/>
  <c r="F2253" i="18"/>
  <c r="E2253" i="18"/>
  <c r="A2253" i="18"/>
  <c r="F2252" i="18"/>
  <c r="E2252" i="18"/>
  <c r="A2252" i="18"/>
  <c r="F2251" i="18"/>
  <c r="E2251" i="18"/>
  <c r="A2251" i="18"/>
  <c r="E2250" i="18"/>
  <c r="F2250" i="18" s="1"/>
  <c r="A2250" i="18"/>
  <c r="B2245" i="18"/>
  <c r="A2241" i="18"/>
  <c r="A2240" i="18"/>
  <c r="G2236" i="18"/>
  <c r="J2234" i="18"/>
  <c r="F2226" i="18"/>
  <c r="E2226" i="18"/>
  <c r="B2226" i="18"/>
  <c r="A2226" i="18"/>
  <c r="F2225" i="18"/>
  <c r="E2225" i="18"/>
  <c r="B2225" i="18"/>
  <c r="A2225" i="18"/>
  <c r="F2224" i="18"/>
  <c r="E2224" i="18"/>
  <c r="B2224" i="18"/>
  <c r="A2224" i="18"/>
  <c r="F2223" i="18"/>
  <c r="E2223" i="18"/>
  <c r="B2223" i="18"/>
  <c r="A2223" i="18"/>
  <c r="F2222" i="18"/>
  <c r="E2222" i="18"/>
  <c r="B2222" i="18"/>
  <c r="A2222" i="18"/>
  <c r="F2221" i="18"/>
  <c r="E2221" i="18"/>
  <c r="B2221" i="18"/>
  <c r="A2221" i="18"/>
  <c r="F2220" i="18"/>
  <c r="E2220" i="18"/>
  <c r="B2220" i="18"/>
  <c r="A2220" i="18"/>
  <c r="F2219" i="18"/>
  <c r="E2219" i="18"/>
  <c r="B2219" i="18"/>
  <c r="A2219" i="18"/>
  <c r="F2218" i="18"/>
  <c r="E2218" i="18"/>
  <c r="B2218" i="18"/>
  <c r="A2218" i="18"/>
  <c r="B2217" i="18"/>
  <c r="A2217" i="18"/>
  <c r="B2216" i="18"/>
  <c r="A2216" i="18"/>
  <c r="B2215" i="18"/>
  <c r="A2215" i="18"/>
  <c r="E2211" i="18"/>
  <c r="F2211" i="18" s="1"/>
  <c r="A2211" i="18"/>
  <c r="E2210" i="18"/>
  <c r="F2210" i="18" s="1"/>
  <c r="A2210" i="18"/>
  <c r="E2209" i="18"/>
  <c r="F2209" i="18" s="1"/>
  <c r="A2209" i="18"/>
  <c r="E2208" i="18"/>
  <c r="F2208" i="18" s="1"/>
  <c r="A2208" i="18"/>
  <c r="A2207" i="18"/>
  <c r="E2203" i="18"/>
  <c r="F2203" i="18" s="1"/>
  <c r="C2203" i="18"/>
  <c r="A2203" i="18"/>
  <c r="E2202" i="18"/>
  <c r="F2202" i="18" s="1"/>
  <c r="A2202" i="18"/>
  <c r="E2201" i="18"/>
  <c r="F2201" i="18" s="1"/>
  <c r="A2201" i="18"/>
  <c r="E2200" i="18"/>
  <c r="F2200" i="18" s="1"/>
  <c r="C2200" i="18"/>
  <c r="A2200" i="18"/>
  <c r="E2199" i="18"/>
  <c r="F2199" i="18" s="1"/>
  <c r="C2199" i="18"/>
  <c r="A2199" i="18"/>
  <c r="E2198" i="18"/>
  <c r="F2198" i="18" s="1"/>
  <c r="C2198" i="18"/>
  <c r="A2198" i="18"/>
  <c r="E2197" i="18"/>
  <c r="F2197" i="18" s="1"/>
  <c r="C2197" i="18"/>
  <c r="A2197" i="18"/>
  <c r="E2196" i="18"/>
  <c r="F2196" i="18" s="1"/>
  <c r="C2196" i="18"/>
  <c r="A2196" i="18"/>
  <c r="F2195" i="18"/>
  <c r="E2194" i="18"/>
  <c r="F2194" i="18" s="1"/>
  <c r="C2194" i="18"/>
  <c r="A2194" i="18"/>
  <c r="E2193" i="18"/>
  <c r="F2193" i="18" s="1"/>
  <c r="C2193" i="18"/>
  <c r="A2193" i="18"/>
  <c r="E2192" i="18"/>
  <c r="F2192" i="18" s="1"/>
  <c r="C2192" i="18"/>
  <c r="A2192" i="18"/>
  <c r="F2188" i="18"/>
  <c r="E2188" i="18"/>
  <c r="A2188" i="18"/>
  <c r="F2187" i="18"/>
  <c r="E2187" i="18"/>
  <c r="A2187" i="18"/>
  <c r="F2186" i="18"/>
  <c r="E2186" i="18"/>
  <c r="A2186" i="18"/>
  <c r="F2185" i="18"/>
  <c r="E2185" i="18"/>
  <c r="A2185" i="18"/>
  <c r="F2184" i="18"/>
  <c r="E2184" i="18"/>
  <c r="A2184" i="18"/>
  <c r="F2183" i="18"/>
  <c r="E2183" i="18"/>
  <c r="A2183" i="18"/>
  <c r="F2182" i="18"/>
  <c r="E2182" i="18"/>
  <c r="A2182" i="18"/>
  <c r="F2181" i="18"/>
  <c r="E2181" i="18"/>
  <c r="A2181" i="18"/>
  <c r="F2180" i="18"/>
  <c r="E2180" i="18"/>
  <c r="A2180" i="18"/>
  <c r="F2179" i="18"/>
  <c r="E2179" i="18"/>
  <c r="A2179" i="18"/>
  <c r="F2178" i="18"/>
  <c r="E2178" i="18"/>
  <c r="A2178" i="18"/>
  <c r="E2177" i="18"/>
  <c r="F2177" i="18" s="1"/>
  <c r="A2177" i="18"/>
  <c r="B2172" i="18"/>
  <c r="A2168" i="18"/>
  <c r="A2167" i="18"/>
  <c r="G2163" i="18"/>
  <c r="J2161" i="18"/>
  <c r="F2153" i="18"/>
  <c r="E2153" i="18"/>
  <c r="B2153" i="18"/>
  <c r="A2153" i="18"/>
  <c r="F2152" i="18"/>
  <c r="E2152" i="18"/>
  <c r="B2152" i="18"/>
  <c r="A2152" i="18"/>
  <c r="F2151" i="18"/>
  <c r="E2151" i="18"/>
  <c r="B2151" i="18"/>
  <c r="A2151" i="18"/>
  <c r="F2150" i="18"/>
  <c r="E2150" i="18"/>
  <c r="B2150" i="18"/>
  <c r="A2150" i="18"/>
  <c r="F2149" i="18"/>
  <c r="E2149" i="18"/>
  <c r="B2149" i="18"/>
  <c r="A2149" i="18"/>
  <c r="F2148" i="18"/>
  <c r="E2148" i="18"/>
  <c r="B2148" i="18"/>
  <c r="A2148" i="18"/>
  <c r="F2147" i="18"/>
  <c r="E2147" i="18"/>
  <c r="B2147" i="18"/>
  <c r="A2147" i="18"/>
  <c r="F2146" i="18"/>
  <c r="E2146" i="18"/>
  <c r="B2146" i="18"/>
  <c r="A2146" i="18"/>
  <c r="F2145" i="18"/>
  <c r="E2145" i="18"/>
  <c r="B2145" i="18"/>
  <c r="A2145" i="18"/>
  <c r="B2144" i="18"/>
  <c r="A2144" i="18"/>
  <c r="B2143" i="18"/>
  <c r="A2143" i="18"/>
  <c r="B2142" i="18"/>
  <c r="A2142" i="18"/>
  <c r="E2138" i="18"/>
  <c r="F2138" i="18" s="1"/>
  <c r="A2138" i="18"/>
  <c r="E2137" i="18"/>
  <c r="F2137" i="18" s="1"/>
  <c r="A2137" i="18"/>
  <c r="E2136" i="18"/>
  <c r="F2136" i="18" s="1"/>
  <c r="A2136" i="18"/>
  <c r="A2135" i="18"/>
  <c r="A2134" i="18"/>
  <c r="E2130" i="18"/>
  <c r="F2130" i="18" s="1"/>
  <c r="C2130" i="18"/>
  <c r="A2130" i="18"/>
  <c r="E2129" i="18"/>
  <c r="F2129" i="18" s="1"/>
  <c r="A2129" i="18"/>
  <c r="E2128" i="18"/>
  <c r="F2128" i="18" s="1"/>
  <c r="A2128" i="18"/>
  <c r="E2127" i="18"/>
  <c r="F2127" i="18" s="1"/>
  <c r="C2127" i="18"/>
  <c r="A2127" i="18"/>
  <c r="E2126" i="18"/>
  <c r="F2126" i="18" s="1"/>
  <c r="C2126" i="18"/>
  <c r="A2126" i="18"/>
  <c r="E2125" i="18"/>
  <c r="F2125" i="18" s="1"/>
  <c r="C2125" i="18"/>
  <c r="A2125" i="18"/>
  <c r="E2124" i="18"/>
  <c r="F2124" i="18" s="1"/>
  <c r="C2124" i="18"/>
  <c r="A2124" i="18"/>
  <c r="E2123" i="18"/>
  <c r="F2123" i="18" s="1"/>
  <c r="C2123" i="18"/>
  <c r="A2123" i="18"/>
  <c r="F2122" i="18"/>
  <c r="E2121" i="18"/>
  <c r="F2121" i="18" s="1"/>
  <c r="C2121" i="18"/>
  <c r="A2121" i="18"/>
  <c r="E2120" i="18"/>
  <c r="F2120" i="18" s="1"/>
  <c r="C2120" i="18"/>
  <c r="A2120" i="18"/>
  <c r="E2119" i="18"/>
  <c r="F2119" i="18" s="1"/>
  <c r="C2119" i="18"/>
  <c r="A2119" i="18"/>
  <c r="F2115" i="18"/>
  <c r="E2115" i="18"/>
  <c r="A2115" i="18"/>
  <c r="F2114" i="18"/>
  <c r="E2114" i="18"/>
  <c r="A2114" i="18"/>
  <c r="F2113" i="18"/>
  <c r="E2113" i="18"/>
  <c r="A2113" i="18"/>
  <c r="F2112" i="18"/>
  <c r="E2112" i="18"/>
  <c r="A2112" i="18"/>
  <c r="F2111" i="18"/>
  <c r="E2111" i="18"/>
  <c r="A2111" i="18"/>
  <c r="F2110" i="18"/>
  <c r="E2110" i="18"/>
  <c r="A2110" i="18"/>
  <c r="F2109" i="18"/>
  <c r="E2109" i="18"/>
  <c r="A2109" i="18"/>
  <c r="F2108" i="18"/>
  <c r="E2108" i="18"/>
  <c r="A2108" i="18"/>
  <c r="F2107" i="18"/>
  <c r="E2107" i="18"/>
  <c r="A2107" i="18"/>
  <c r="F2106" i="18"/>
  <c r="E2106" i="18"/>
  <c r="A2106" i="18"/>
  <c r="F2105" i="18"/>
  <c r="E2105" i="18"/>
  <c r="A2105" i="18"/>
  <c r="E2104" i="18"/>
  <c r="F2104" i="18" s="1"/>
  <c r="A2104" i="18"/>
  <c r="B2099" i="18"/>
  <c r="A2095" i="18"/>
  <c r="A2094" i="18"/>
  <c r="G2018" i="18"/>
  <c r="J2016" i="18"/>
  <c r="F2008" i="18"/>
  <c r="E2008" i="18"/>
  <c r="B2008" i="18"/>
  <c r="A2008" i="18"/>
  <c r="F2007" i="18"/>
  <c r="E2007" i="18"/>
  <c r="B2007" i="18"/>
  <c r="A2007" i="18"/>
  <c r="F2006" i="18"/>
  <c r="E2006" i="18"/>
  <c r="B2006" i="18"/>
  <c r="A2006" i="18"/>
  <c r="F2005" i="18"/>
  <c r="E2005" i="18"/>
  <c r="B2005" i="18"/>
  <c r="A2005" i="18"/>
  <c r="F2004" i="18"/>
  <c r="E2004" i="18"/>
  <c r="B2004" i="18"/>
  <c r="A2004" i="18"/>
  <c r="F2003" i="18"/>
  <c r="E2003" i="18"/>
  <c r="B2003" i="18"/>
  <c r="A2003" i="18"/>
  <c r="F2002" i="18"/>
  <c r="E2002" i="18"/>
  <c r="B2002" i="18"/>
  <c r="A2002" i="18"/>
  <c r="F2001" i="18"/>
  <c r="E2001" i="18"/>
  <c r="B2001" i="18"/>
  <c r="A2001" i="18"/>
  <c r="F2000" i="18"/>
  <c r="E2000" i="18"/>
  <c r="B2000" i="18"/>
  <c r="A2000" i="18"/>
  <c r="B1999" i="18"/>
  <c r="A1999" i="18"/>
  <c r="B1998" i="18"/>
  <c r="A1998" i="18"/>
  <c r="B1997" i="18"/>
  <c r="A1997" i="18"/>
  <c r="E1993" i="18"/>
  <c r="F1993" i="18" s="1"/>
  <c r="A1993" i="18"/>
  <c r="E1992" i="18"/>
  <c r="F1992" i="18" s="1"/>
  <c r="A1992" i="18"/>
  <c r="E1991" i="18"/>
  <c r="F1991" i="18" s="1"/>
  <c r="A1991" i="18"/>
  <c r="A1990" i="18"/>
  <c r="A1989" i="18"/>
  <c r="E1985" i="18"/>
  <c r="F1985" i="18" s="1"/>
  <c r="C1985" i="18"/>
  <c r="A1985" i="18"/>
  <c r="E1984" i="18"/>
  <c r="F1984" i="18" s="1"/>
  <c r="A1984" i="18"/>
  <c r="E1983" i="18"/>
  <c r="F1983" i="18" s="1"/>
  <c r="A1983" i="18"/>
  <c r="E1982" i="18"/>
  <c r="F1982" i="18" s="1"/>
  <c r="C1982" i="18"/>
  <c r="A1982" i="18"/>
  <c r="E1981" i="18"/>
  <c r="F1981" i="18" s="1"/>
  <c r="C1981" i="18"/>
  <c r="A1981" i="18"/>
  <c r="E1980" i="18"/>
  <c r="F1980" i="18" s="1"/>
  <c r="C1980" i="18"/>
  <c r="A1980" i="18"/>
  <c r="E1979" i="18"/>
  <c r="F1979" i="18" s="1"/>
  <c r="C1979" i="18"/>
  <c r="A1979" i="18"/>
  <c r="E1978" i="18"/>
  <c r="F1978" i="18" s="1"/>
  <c r="C1978" i="18"/>
  <c r="A1978" i="18"/>
  <c r="E1977" i="18"/>
  <c r="F1977" i="18" s="1"/>
  <c r="C1977" i="18"/>
  <c r="A1977" i="18"/>
  <c r="E1976" i="18"/>
  <c r="F1976" i="18" s="1"/>
  <c r="C1976" i="18"/>
  <c r="A1976" i="18"/>
  <c r="E1975" i="18"/>
  <c r="F1975" i="18" s="1"/>
  <c r="C1975" i="18"/>
  <c r="A1975" i="18"/>
  <c r="E1974" i="18"/>
  <c r="F1974" i="18" s="1"/>
  <c r="C1974" i="18"/>
  <c r="A1974" i="18"/>
  <c r="F1970" i="18"/>
  <c r="E1970" i="18"/>
  <c r="A1970" i="18"/>
  <c r="F1969" i="18"/>
  <c r="E1969" i="18"/>
  <c r="A1969" i="18"/>
  <c r="F1968" i="18"/>
  <c r="E1968" i="18"/>
  <c r="A1968" i="18"/>
  <c r="F1967" i="18"/>
  <c r="E1967" i="18"/>
  <c r="A1967" i="18"/>
  <c r="F1966" i="18"/>
  <c r="E1966" i="18"/>
  <c r="A1966" i="18"/>
  <c r="F1965" i="18"/>
  <c r="E1965" i="18"/>
  <c r="A1965" i="18"/>
  <c r="F1964" i="18"/>
  <c r="E1964" i="18"/>
  <c r="A1964" i="18"/>
  <c r="F1963" i="18"/>
  <c r="E1963" i="18"/>
  <c r="A1963" i="18"/>
  <c r="F1962" i="18"/>
  <c r="E1962" i="18"/>
  <c r="A1962" i="18"/>
  <c r="F1961" i="18"/>
  <c r="E1961" i="18"/>
  <c r="A1961" i="18"/>
  <c r="F1960" i="18"/>
  <c r="E1960" i="18"/>
  <c r="A1960" i="18"/>
  <c r="E1959" i="18"/>
  <c r="F1959" i="18" s="1"/>
  <c r="A1959" i="18"/>
  <c r="B1954" i="18"/>
  <c r="A1950" i="18"/>
  <c r="A1949" i="18"/>
  <c r="G2189" i="18" l="1"/>
  <c r="G2262" i="18"/>
  <c r="G2116" i="18"/>
  <c r="G2335" i="18"/>
  <c r="G2569" i="18"/>
  <c r="G2496" i="18"/>
  <c r="G2423" i="18"/>
  <c r="G2358" i="18"/>
  <c r="G2350" i="18"/>
  <c r="G2277" i="18"/>
  <c r="G2204" i="18"/>
  <c r="G2131" i="18"/>
  <c r="G1971" i="18"/>
  <c r="G1986" i="18"/>
  <c r="G1658" i="18"/>
  <c r="J1656" i="18"/>
  <c r="F1648" i="18"/>
  <c r="E1648" i="18"/>
  <c r="B1648" i="18"/>
  <c r="A1648" i="18"/>
  <c r="F1647" i="18"/>
  <c r="E1647" i="18"/>
  <c r="B1647" i="18"/>
  <c r="A1647" i="18"/>
  <c r="F1646" i="18"/>
  <c r="E1646" i="18"/>
  <c r="B1646" i="18"/>
  <c r="A1646" i="18"/>
  <c r="F1645" i="18"/>
  <c r="E1645" i="18"/>
  <c r="B1645" i="18"/>
  <c r="A1645" i="18"/>
  <c r="F1644" i="18"/>
  <c r="E1644" i="18"/>
  <c r="B1644" i="18"/>
  <c r="A1644" i="18"/>
  <c r="F1643" i="18"/>
  <c r="E1643" i="18"/>
  <c r="B1643" i="18"/>
  <c r="A1643" i="18"/>
  <c r="F1642" i="18"/>
  <c r="E1642" i="18"/>
  <c r="B1642" i="18"/>
  <c r="A1642" i="18"/>
  <c r="F1641" i="18"/>
  <c r="E1641" i="18"/>
  <c r="B1641" i="18"/>
  <c r="A1641" i="18"/>
  <c r="F1640" i="18"/>
  <c r="E1640" i="18"/>
  <c r="B1640" i="18"/>
  <c r="A1640" i="18"/>
  <c r="B1639" i="18"/>
  <c r="A1639" i="18"/>
  <c r="B1638" i="18"/>
  <c r="A1638" i="18"/>
  <c r="B1637" i="18"/>
  <c r="A1637" i="18"/>
  <c r="E1633" i="18"/>
  <c r="F1633" i="18" s="1"/>
  <c r="A1633" i="18"/>
  <c r="E1632" i="18"/>
  <c r="F1632" i="18" s="1"/>
  <c r="A1632" i="18"/>
  <c r="E1631" i="18"/>
  <c r="F1631" i="18" s="1"/>
  <c r="A1631" i="18"/>
  <c r="A1630" i="18"/>
  <c r="A1629" i="18"/>
  <c r="E1625" i="18"/>
  <c r="F1625" i="18" s="1"/>
  <c r="C1625" i="18"/>
  <c r="A1625" i="18"/>
  <c r="E1624" i="18"/>
  <c r="F1624" i="18" s="1"/>
  <c r="A1624" i="18"/>
  <c r="E1623" i="18"/>
  <c r="F1623" i="18" s="1"/>
  <c r="A1623" i="18"/>
  <c r="E1622" i="18"/>
  <c r="F1622" i="18" s="1"/>
  <c r="C1622" i="18"/>
  <c r="A1622" i="18"/>
  <c r="E1621" i="18"/>
  <c r="F1621" i="18" s="1"/>
  <c r="C1621" i="18"/>
  <c r="A1621" i="18"/>
  <c r="E1620" i="18"/>
  <c r="F1620" i="18" s="1"/>
  <c r="C1620" i="18"/>
  <c r="A1620" i="18"/>
  <c r="E1619" i="18"/>
  <c r="F1619" i="18" s="1"/>
  <c r="C1619" i="18"/>
  <c r="A1619" i="18"/>
  <c r="E1618" i="18"/>
  <c r="F1618" i="18" s="1"/>
  <c r="C1618" i="18"/>
  <c r="A1618" i="18"/>
  <c r="E1617" i="18"/>
  <c r="F1617" i="18" s="1"/>
  <c r="C1617" i="18"/>
  <c r="A1617" i="18"/>
  <c r="E1616" i="18"/>
  <c r="F1616" i="18" s="1"/>
  <c r="C1616" i="18"/>
  <c r="A1616" i="18"/>
  <c r="E1615" i="18"/>
  <c r="F1615" i="18" s="1"/>
  <c r="C1615" i="18"/>
  <c r="A1615" i="18"/>
  <c r="E1614" i="18"/>
  <c r="F1614" i="18" s="1"/>
  <c r="C1614" i="18"/>
  <c r="A1614" i="18"/>
  <c r="F1610" i="18"/>
  <c r="E1610" i="18"/>
  <c r="A1610" i="18"/>
  <c r="F1609" i="18"/>
  <c r="E1609" i="18"/>
  <c r="A1609" i="18"/>
  <c r="F1608" i="18"/>
  <c r="E1608" i="18"/>
  <c r="A1608" i="18"/>
  <c r="F1607" i="18"/>
  <c r="E1607" i="18"/>
  <c r="A1607" i="18"/>
  <c r="F1606" i="18"/>
  <c r="E1606" i="18"/>
  <c r="A1606" i="18"/>
  <c r="F1605" i="18"/>
  <c r="E1605" i="18"/>
  <c r="A1605" i="18"/>
  <c r="F1604" i="18"/>
  <c r="E1604" i="18"/>
  <c r="A1604" i="18"/>
  <c r="F1603" i="18"/>
  <c r="E1603" i="18"/>
  <c r="A1603" i="18"/>
  <c r="F1602" i="18"/>
  <c r="E1602" i="18"/>
  <c r="A1602" i="18"/>
  <c r="F1601" i="18"/>
  <c r="E1601" i="18"/>
  <c r="A1601" i="18"/>
  <c r="F1600" i="18"/>
  <c r="E1600" i="18"/>
  <c r="A1600" i="18"/>
  <c r="E1599" i="18"/>
  <c r="F1599" i="18" s="1"/>
  <c r="A1599" i="18"/>
  <c r="B1594" i="18"/>
  <c r="A1590" i="18"/>
  <c r="A1589" i="18"/>
  <c r="G1586" i="18"/>
  <c r="J1584" i="18"/>
  <c r="F1576" i="18"/>
  <c r="E1576" i="18"/>
  <c r="B1576" i="18"/>
  <c r="A1576" i="18"/>
  <c r="F1575" i="18"/>
  <c r="E1575" i="18"/>
  <c r="B1575" i="18"/>
  <c r="A1575" i="18"/>
  <c r="F1574" i="18"/>
  <c r="E1574" i="18"/>
  <c r="B1574" i="18"/>
  <c r="A1574" i="18"/>
  <c r="F1573" i="18"/>
  <c r="E1573" i="18"/>
  <c r="B1573" i="18"/>
  <c r="A1573" i="18"/>
  <c r="F1572" i="18"/>
  <c r="E1572" i="18"/>
  <c r="B1572" i="18"/>
  <c r="A1572" i="18"/>
  <c r="F1571" i="18"/>
  <c r="E1571" i="18"/>
  <c r="B1571" i="18"/>
  <c r="A1571" i="18"/>
  <c r="F1570" i="18"/>
  <c r="E1570" i="18"/>
  <c r="B1570" i="18"/>
  <c r="A1570" i="18"/>
  <c r="F1569" i="18"/>
  <c r="E1569" i="18"/>
  <c r="B1569" i="18"/>
  <c r="A1569" i="18"/>
  <c r="F1568" i="18"/>
  <c r="E1568" i="18"/>
  <c r="B1568" i="18"/>
  <c r="A1568" i="18"/>
  <c r="B1567" i="18"/>
  <c r="A1567" i="18"/>
  <c r="B1566" i="18"/>
  <c r="A1566" i="18"/>
  <c r="B1565" i="18"/>
  <c r="A1565" i="18"/>
  <c r="E1561" i="18"/>
  <c r="F1561" i="18" s="1"/>
  <c r="A1561" i="18"/>
  <c r="E1560" i="18"/>
  <c r="F1560" i="18" s="1"/>
  <c r="A1560" i="18"/>
  <c r="E1559" i="18"/>
  <c r="F1559" i="18" s="1"/>
  <c r="A1559" i="18"/>
  <c r="A1558" i="18"/>
  <c r="A1557" i="18"/>
  <c r="E1553" i="18"/>
  <c r="F1553" i="18" s="1"/>
  <c r="C1553" i="18"/>
  <c r="A1553" i="18"/>
  <c r="E1552" i="18"/>
  <c r="F1552" i="18" s="1"/>
  <c r="A1552" i="18"/>
  <c r="E1551" i="18"/>
  <c r="F1551" i="18" s="1"/>
  <c r="A1551" i="18"/>
  <c r="E1550" i="18"/>
  <c r="F1550" i="18" s="1"/>
  <c r="C1550" i="18"/>
  <c r="A1550" i="18"/>
  <c r="E1549" i="18"/>
  <c r="F1549" i="18" s="1"/>
  <c r="C1549" i="18"/>
  <c r="A1549" i="18"/>
  <c r="E1548" i="18"/>
  <c r="F1548" i="18" s="1"/>
  <c r="C1548" i="18"/>
  <c r="A1548" i="18"/>
  <c r="E1547" i="18"/>
  <c r="F1547" i="18" s="1"/>
  <c r="C1547" i="18"/>
  <c r="A1547" i="18"/>
  <c r="E1546" i="18"/>
  <c r="F1546" i="18" s="1"/>
  <c r="C1546" i="18"/>
  <c r="A1546" i="18"/>
  <c r="E1545" i="18"/>
  <c r="F1545" i="18" s="1"/>
  <c r="C1545" i="18"/>
  <c r="A1545" i="18"/>
  <c r="E1544" i="18"/>
  <c r="F1544" i="18" s="1"/>
  <c r="C1544" i="18"/>
  <c r="A1544" i="18"/>
  <c r="E1543" i="18"/>
  <c r="F1543" i="18" s="1"/>
  <c r="C1543" i="18"/>
  <c r="A1543" i="18"/>
  <c r="E1542" i="18"/>
  <c r="F1542" i="18" s="1"/>
  <c r="C1542" i="18"/>
  <c r="A1542" i="18"/>
  <c r="F1538" i="18"/>
  <c r="E1538" i="18"/>
  <c r="A1538" i="18"/>
  <c r="F1537" i="18"/>
  <c r="E1537" i="18"/>
  <c r="A1537" i="18"/>
  <c r="F1536" i="18"/>
  <c r="E1536" i="18"/>
  <c r="A1536" i="18"/>
  <c r="F1535" i="18"/>
  <c r="E1535" i="18"/>
  <c r="A1535" i="18"/>
  <c r="F1534" i="18"/>
  <c r="E1534" i="18"/>
  <c r="A1534" i="18"/>
  <c r="F1533" i="18"/>
  <c r="E1533" i="18"/>
  <c r="A1533" i="18"/>
  <c r="F1532" i="18"/>
  <c r="E1532" i="18"/>
  <c r="A1532" i="18"/>
  <c r="F1531" i="18"/>
  <c r="E1531" i="18"/>
  <c r="A1531" i="18"/>
  <c r="F1530" i="18"/>
  <c r="E1530" i="18"/>
  <c r="A1530" i="18"/>
  <c r="F1529" i="18"/>
  <c r="E1529" i="18"/>
  <c r="A1529" i="18"/>
  <c r="F1528" i="18"/>
  <c r="E1528" i="18"/>
  <c r="A1528" i="18"/>
  <c r="F1527" i="18"/>
  <c r="E1527" i="18"/>
  <c r="A1527" i="18"/>
  <c r="B1522" i="18"/>
  <c r="A1518" i="18"/>
  <c r="A1517" i="18"/>
  <c r="G1151" i="18"/>
  <c r="J1149" i="18"/>
  <c r="F1141" i="18"/>
  <c r="E1141" i="18"/>
  <c r="B1141" i="18"/>
  <c r="A1141" i="18"/>
  <c r="F1140" i="18"/>
  <c r="E1140" i="18"/>
  <c r="B1140" i="18"/>
  <c r="A1140" i="18"/>
  <c r="F1139" i="18"/>
  <c r="E1139" i="18"/>
  <c r="B1139" i="18"/>
  <c r="A1139" i="18"/>
  <c r="F1138" i="18"/>
  <c r="E1138" i="18"/>
  <c r="B1138" i="18"/>
  <c r="A1138" i="18"/>
  <c r="F1137" i="18"/>
  <c r="E1137" i="18"/>
  <c r="B1137" i="18"/>
  <c r="A1137" i="18"/>
  <c r="F1136" i="18"/>
  <c r="E1136" i="18"/>
  <c r="B1136" i="18"/>
  <c r="A1136" i="18"/>
  <c r="F1135" i="18"/>
  <c r="E1135" i="18"/>
  <c r="B1135" i="18"/>
  <c r="A1135" i="18"/>
  <c r="F1134" i="18"/>
  <c r="E1134" i="18"/>
  <c r="B1134" i="18"/>
  <c r="A1134" i="18"/>
  <c r="F1133" i="18"/>
  <c r="E1133" i="18"/>
  <c r="B1133" i="18"/>
  <c r="A1133" i="18"/>
  <c r="B1132" i="18"/>
  <c r="A1132" i="18"/>
  <c r="B1131" i="18"/>
  <c r="A1131" i="18"/>
  <c r="B1130" i="18"/>
  <c r="A1130" i="18"/>
  <c r="E1126" i="18"/>
  <c r="F1126" i="18" s="1"/>
  <c r="A1126" i="18"/>
  <c r="E1125" i="18"/>
  <c r="F1125" i="18" s="1"/>
  <c r="A1125" i="18"/>
  <c r="E1124" i="18"/>
  <c r="F1124" i="18" s="1"/>
  <c r="A1124" i="18"/>
  <c r="A1123" i="18"/>
  <c r="A1122" i="18"/>
  <c r="E1118" i="18"/>
  <c r="F1118" i="18" s="1"/>
  <c r="C1118" i="18"/>
  <c r="A1118" i="18"/>
  <c r="E1117" i="18"/>
  <c r="F1117" i="18" s="1"/>
  <c r="A1117" i="18"/>
  <c r="E1116" i="18"/>
  <c r="F1116" i="18" s="1"/>
  <c r="A1116" i="18"/>
  <c r="E1115" i="18"/>
  <c r="F1115" i="18" s="1"/>
  <c r="C1115" i="18"/>
  <c r="A1115" i="18"/>
  <c r="E1114" i="18"/>
  <c r="F1114" i="18" s="1"/>
  <c r="C1114" i="18"/>
  <c r="A1114" i="18"/>
  <c r="E1113" i="18"/>
  <c r="F1113" i="18" s="1"/>
  <c r="C1113" i="18"/>
  <c r="A1113" i="18"/>
  <c r="E1112" i="18"/>
  <c r="F1112" i="18" s="1"/>
  <c r="C1112" i="18"/>
  <c r="A1112" i="18"/>
  <c r="E1111" i="18"/>
  <c r="F1111" i="18" s="1"/>
  <c r="C1111" i="18"/>
  <c r="A1111" i="18"/>
  <c r="E1110" i="18"/>
  <c r="F1110" i="18" s="1"/>
  <c r="C1110" i="18"/>
  <c r="A1110" i="18"/>
  <c r="E1109" i="18"/>
  <c r="F1109" i="18" s="1"/>
  <c r="C1109" i="18"/>
  <c r="A1109" i="18"/>
  <c r="E1108" i="18"/>
  <c r="F1108" i="18" s="1"/>
  <c r="C1108" i="18"/>
  <c r="A1108" i="18"/>
  <c r="E1107" i="18"/>
  <c r="F1107" i="18" s="1"/>
  <c r="C1107" i="18"/>
  <c r="A1107" i="18"/>
  <c r="F1103" i="18"/>
  <c r="E1103" i="18"/>
  <c r="A1103" i="18"/>
  <c r="F1102" i="18"/>
  <c r="E1102" i="18"/>
  <c r="A1102" i="18"/>
  <c r="F1101" i="18"/>
  <c r="E1101" i="18"/>
  <c r="A1101" i="18"/>
  <c r="F1100" i="18"/>
  <c r="E1100" i="18"/>
  <c r="A1100" i="18"/>
  <c r="F1099" i="18"/>
  <c r="E1099" i="18"/>
  <c r="A1099" i="18"/>
  <c r="F1098" i="18"/>
  <c r="E1098" i="18"/>
  <c r="A1098" i="18"/>
  <c r="F1097" i="18"/>
  <c r="E1097" i="18"/>
  <c r="A1097" i="18"/>
  <c r="F1096" i="18"/>
  <c r="E1096" i="18"/>
  <c r="A1096" i="18"/>
  <c r="F1095" i="18"/>
  <c r="E1095" i="18"/>
  <c r="A1095" i="18"/>
  <c r="F1094" i="18"/>
  <c r="E1094" i="18"/>
  <c r="A1094" i="18"/>
  <c r="F1093" i="18"/>
  <c r="E1093" i="18"/>
  <c r="A1093" i="18"/>
  <c r="F1092" i="18"/>
  <c r="E1092" i="18"/>
  <c r="A1092" i="18"/>
  <c r="B1087" i="18"/>
  <c r="A1083" i="18"/>
  <c r="A1082" i="18"/>
  <c r="G1611" i="18" l="1"/>
  <c r="G1104" i="18"/>
  <c r="G1539" i="18"/>
  <c r="G1626" i="18"/>
  <c r="G1554" i="18"/>
  <c r="G1119" i="18"/>
  <c r="G18451" i="18" l="1"/>
  <c r="J18449" i="18"/>
  <c r="F18441" i="18"/>
  <c r="E18441" i="18"/>
  <c r="B18441" i="18"/>
  <c r="A18441" i="18"/>
  <c r="F18440" i="18"/>
  <c r="E18440" i="18"/>
  <c r="B18440" i="18"/>
  <c r="A18440" i="18"/>
  <c r="F18439" i="18"/>
  <c r="E18439" i="18"/>
  <c r="B18439" i="18"/>
  <c r="A18439" i="18"/>
  <c r="F18438" i="18"/>
  <c r="E18438" i="18"/>
  <c r="B18438" i="18"/>
  <c r="A18438" i="18"/>
  <c r="F18437" i="18"/>
  <c r="E18437" i="18"/>
  <c r="B18437" i="18"/>
  <c r="A18437" i="18"/>
  <c r="F18436" i="18"/>
  <c r="E18436" i="18"/>
  <c r="B18436" i="18"/>
  <c r="A18436" i="18"/>
  <c r="F18435" i="18"/>
  <c r="E18435" i="18"/>
  <c r="B18435" i="18"/>
  <c r="A18435" i="18"/>
  <c r="F18434" i="18"/>
  <c r="E18434" i="18"/>
  <c r="B18434" i="18"/>
  <c r="A18434" i="18"/>
  <c r="F18433" i="18"/>
  <c r="E18433" i="18"/>
  <c r="B18433" i="18"/>
  <c r="A18433" i="18"/>
  <c r="F18432" i="18"/>
  <c r="E18432" i="18"/>
  <c r="B18432" i="18"/>
  <c r="A18432" i="18"/>
  <c r="B18431" i="18"/>
  <c r="A18431" i="18"/>
  <c r="B18430" i="18"/>
  <c r="A18430" i="18"/>
  <c r="E18426" i="18"/>
  <c r="F18426" i="18" s="1"/>
  <c r="A18426" i="18"/>
  <c r="E18425" i="18"/>
  <c r="F18425" i="18" s="1"/>
  <c r="A18425" i="18"/>
  <c r="E18424" i="18"/>
  <c r="F18424" i="18" s="1"/>
  <c r="A18424" i="18"/>
  <c r="E18423" i="18"/>
  <c r="F18423" i="18" s="1"/>
  <c r="A18423" i="18"/>
  <c r="E18422" i="18"/>
  <c r="F18422" i="18" s="1"/>
  <c r="A18422" i="18"/>
  <c r="E18418" i="18"/>
  <c r="F18418" i="18" s="1"/>
  <c r="C18418" i="18"/>
  <c r="A18418" i="18"/>
  <c r="E18417" i="18"/>
  <c r="F18417" i="18" s="1"/>
  <c r="A18417" i="18"/>
  <c r="E18416" i="18"/>
  <c r="F18416" i="18" s="1"/>
  <c r="A18416" i="18"/>
  <c r="E18415" i="18"/>
  <c r="F18415" i="18" s="1"/>
  <c r="C18415" i="18"/>
  <c r="A18415" i="18"/>
  <c r="E18414" i="18"/>
  <c r="F18414" i="18" s="1"/>
  <c r="C18414" i="18"/>
  <c r="A18414" i="18"/>
  <c r="E18413" i="18"/>
  <c r="F18413" i="18" s="1"/>
  <c r="C18413" i="18"/>
  <c r="A18413" i="18"/>
  <c r="E18412" i="18"/>
  <c r="F18412" i="18" s="1"/>
  <c r="C18412" i="18"/>
  <c r="A18412" i="18"/>
  <c r="E18411" i="18"/>
  <c r="F18411" i="18" s="1"/>
  <c r="C18411" i="18"/>
  <c r="A18411" i="18"/>
  <c r="E18410" i="18"/>
  <c r="F18410" i="18" s="1"/>
  <c r="C18410" i="18"/>
  <c r="A18410" i="18"/>
  <c r="E18409" i="18"/>
  <c r="F18409" i="18" s="1"/>
  <c r="C18409" i="18"/>
  <c r="A18409" i="18"/>
  <c r="E18408" i="18"/>
  <c r="F18408" i="18" s="1"/>
  <c r="C18408" i="18"/>
  <c r="A18408" i="18"/>
  <c r="E18407" i="18"/>
  <c r="F18407" i="18" s="1"/>
  <c r="C18407" i="18"/>
  <c r="A18407" i="18"/>
  <c r="F18403" i="18"/>
  <c r="E18403" i="18"/>
  <c r="A18403" i="18"/>
  <c r="F18402" i="18"/>
  <c r="E18402" i="18"/>
  <c r="A18402" i="18"/>
  <c r="F18401" i="18"/>
  <c r="E18401" i="18"/>
  <c r="A18401" i="18"/>
  <c r="F18400" i="18"/>
  <c r="E18400" i="18"/>
  <c r="A18400" i="18"/>
  <c r="F18399" i="18"/>
  <c r="E18399" i="18"/>
  <c r="A18399" i="18"/>
  <c r="F18398" i="18"/>
  <c r="E18398" i="18"/>
  <c r="A18398" i="18"/>
  <c r="F18397" i="18"/>
  <c r="E18397" i="18"/>
  <c r="A18397" i="18"/>
  <c r="F18396" i="18"/>
  <c r="E18396" i="18"/>
  <c r="A18396" i="18"/>
  <c r="F18395" i="18"/>
  <c r="E18395" i="18"/>
  <c r="A18395" i="18"/>
  <c r="F18394" i="18"/>
  <c r="E18394" i="18"/>
  <c r="A18394" i="18"/>
  <c r="E18393" i="18"/>
  <c r="F18393" i="18" s="1"/>
  <c r="A18393" i="18"/>
  <c r="E18392" i="18"/>
  <c r="F18392" i="18" s="1"/>
  <c r="A18392" i="18"/>
  <c r="B18387" i="18"/>
  <c r="A18383" i="18"/>
  <c r="A18382" i="18"/>
  <c r="G18404" i="18" l="1"/>
  <c r="G18427" i="18"/>
  <c r="G18419" i="18"/>
  <c r="G18379" i="18" l="1"/>
  <c r="J18377" i="18"/>
  <c r="F18369" i="18"/>
  <c r="E18369" i="18"/>
  <c r="B18369" i="18"/>
  <c r="A18369" i="18"/>
  <c r="F18368" i="18"/>
  <c r="E18368" i="18"/>
  <c r="B18368" i="18"/>
  <c r="A18368" i="18"/>
  <c r="F18367" i="18"/>
  <c r="E18367" i="18"/>
  <c r="B18367" i="18"/>
  <c r="A18367" i="18"/>
  <c r="F18366" i="18"/>
  <c r="E18366" i="18"/>
  <c r="B18366" i="18"/>
  <c r="A18366" i="18"/>
  <c r="F18365" i="18"/>
  <c r="E18365" i="18"/>
  <c r="B18365" i="18"/>
  <c r="A18365" i="18"/>
  <c r="F18364" i="18"/>
  <c r="E18364" i="18"/>
  <c r="B18364" i="18"/>
  <c r="A18364" i="18"/>
  <c r="F18363" i="18"/>
  <c r="E18363" i="18"/>
  <c r="B18363" i="18"/>
  <c r="A18363" i="18"/>
  <c r="F18362" i="18"/>
  <c r="E18362" i="18"/>
  <c r="B18362" i="18"/>
  <c r="A18362" i="18"/>
  <c r="F18361" i="18"/>
  <c r="E18361" i="18"/>
  <c r="B18361" i="18"/>
  <c r="A18361" i="18"/>
  <c r="F18360" i="18"/>
  <c r="E18360" i="18"/>
  <c r="B18360" i="18"/>
  <c r="A18360" i="18"/>
  <c r="B18359" i="18"/>
  <c r="A18359" i="18"/>
  <c r="B18358" i="18"/>
  <c r="A18358" i="18"/>
  <c r="E18354" i="18"/>
  <c r="F18354" i="18" s="1"/>
  <c r="A18354" i="18"/>
  <c r="E18353" i="18"/>
  <c r="F18353" i="18" s="1"/>
  <c r="A18353" i="18"/>
  <c r="E18352" i="18"/>
  <c r="F18352" i="18" s="1"/>
  <c r="A18352" i="18"/>
  <c r="E18351" i="18"/>
  <c r="F18351" i="18" s="1"/>
  <c r="A18351" i="18"/>
  <c r="E18350" i="18"/>
  <c r="F18350" i="18" s="1"/>
  <c r="A18350" i="18"/>
  <c r="E18346" i="18"/>
  <c r="F18346" i="18" s="1"/>
  <c r="C18346" i="18"/>
  <c r="A18346" i="18"/>
  <c r="E18345" i="18"/>
  <c r="F18345" i="18" s="1"/>
  <c r="A18345" i="18"/>
  <c r="E18344" i="18"/>
  <c r="F18344" i="18" s="1"/>
  <c r="A18344" i="18"/>
  <c r="E18343" i="18"/>
  <c r="F18343" i="18" s="1"/>
  <c r="C18343" i="18"/>
  <c r="A18343" i="18"/>
  <c r="E18342" i="18"/>
  <c r="F18342" i="18" s="1"/>
  <c r="C18342" i="18"/>
  <c r="A18342" i="18"/>
  <c r="E18341" i="18"/>
  <c r="F18341" i="18" s="1"/>
  <c r="C18341" i="18"/>
  <c r="A18341" i="18"/>
  <c r="E18340" i="18"/>
  <c r="F18340" i="18" s="1"/>
  <c r="C18340" i="18"/>
  <c r="A18340" i="18"/>
  <c r="E18339" i="18"/>
  <c r="F18339" i="18" s="1"/>
  <c r="C18339" i="18"/>
  <c r="A18339" i="18"/>
  <c r="E18338" i="18"/>
  <c r="F18338" i="18" s="1"/>
  <c r="C18338" i="18"/>
  <c r="A18338" i="18"/>
  <c r="E18337" i="18"/>
  <c r="F18337" i="18" s="1"/>
  <c r="C18337" i="18"/>
  <c r="A18337" i="18"/>
  <c r="E18336" i="18"/>
  <c r="F18336" i="18" s="1"/>
  <c r="C18336" i="18"/>
  <c r="A18336" i="18"/>
  <c r="E18335" i="18"/>
  <c r="F18335" i="18" s="1"/>
  <c r="C18335" i="18"/>
  <c r="A18335" i="18"/>
  <c r="F18331" i="18"/>
  <c r="E18331" i="18"/>
  <c r="A18331" i="18"/>
  <c r="F18330" i="18"/>
  <c r="E18330" i="18"/>
  <c r="A18330" i="18"/>
  <c r="F18329" i="18"/>
  <c r="E18329" i="18"/>
  <c r="A18329" i="18"/>
  <c r="F18328" i="18"/>
  <c r="E18328" i="18"/>
  <c r="A18328" i="18"/>
  <c r="F18327" i="18"/>
  <c r="E18327" i="18"/>
  <c r="A18327" i="18"/>
  <c r="F18326" i="18"/>
  <c r="E18326" i="18"/>
  <c r="A18326" i="18"/>
  <c r="F18325" i="18"/>
  <c r="E18325" i="18"/>
  <c r="A18325" i="18"/>
  <c r="F18324" i="18"/>
  <c r="E18324" i="18"/>
  <c r="A18324" i="18"/>
  <c r="F18323" i="18"/>
  <c r="E18323" i="18"/>
  <c r="A18323" i="18"/>
  <c r="F18322" i="18"/>
  <c r="E18322" i="18"/>
  <c r="A18322" i="18"/>
  <c r="E18321" i="18"/>
  <c r="F18321" i="18" s="1"/>
  <c r="A18321" i="18"/>
  <c r="E18320" i="18"/>
  <c r="F18320" i="18" s="1"/>
  <c r="A18320" i="18"/>
  <c r="B18315" i="18"/>
  <c r="A18311" i="18"/>
  <c r="A18310" i="18"/>
  <c r="G18306" i="18"/>
  <c r="J18304" i="18"/>
  <c r="F18296" i="18"/>
  <c r="E18296" i="18"/>
  <c r="B18296" i="18"/>
  <c r="A18296" i="18"/>
  <c r="F18295" i="18"/>
  <c r="E18295" i="18"/>
  <c r="B18295" i="18"/>
  <c r="A18295" i="18"/>
  <c r="F18294" i="18"/>
  <c r="E18294" i="18"/>
  <c r="B18294" i="18"/>
  <c r="A18294" i="18"/>
  <c r="F18293" i="18"/>
  <c r="E18293" i="18"/>
  <c r="B18293" i="18"/>
  <c r="A18293" i="18"/>
  <c r="F18292" i="18"/>
  <c r="E18292" i="18"/>
  <c r="B18292" i="18"/>
  <c r="A18292" i="18"/>
  <c r="F18291" i="18"/>
  <c r="E18291" i="18"/>
  <c r="B18291" i="18"/>
  <c r="A18291" i="18"/>
  <c r="F18290" i="18"/>
  <c r="E18290" i="18"/>
  <c r="B18290" i="18"/>
  <c r="A18290" i="18"/>
  <c r="F18289" i="18"/>
  <c r="E18289" i="18"/>
  <c r="B18289" i="18"/>
  <c r="A18289" i="18"/>
  <c r="F18288" i="18"/>
  <c r="E18288" i="18"/>
  <c r="B18288" i="18"/>
  <c r="A18288" i="18"/>
  <c r="F18287" i="18"/>
  <c r="E18287" i="18"/>
  <c r="B18287" i="18"/>
  <c r="A18287" i="18"/>
  <c r="B18286" i="18"/>
  <c r="A18286" i="18"/>
  <c r="B18285" i="18"/>
  <c r="A18285" i="18"/>
  <c r="E18281" i="18"/>
  <c r="F18281" i="18" s="1"/>
  <c r="A18281" i="18"/>
  <c r="E18280" i="18"/>
  <c r="F18280" i="18" s="1"/>
  <c r="A18280" i="18"/>
  <c r="E18279" i="18"/>
  <c r="F18279" i="18" s="1"/>
  <c r="A18279" i="18"/>
  <c r="E18278" i="18"/>
  <c r="F18278" i="18" s="1"/>
  <c r="A18278" i="18"/>
  <c r="E18277" i="18"/>
  <c r="F18277" i="18" s="1"/>
  <c r="A18277" i="18"/>
  <c r="E18273" i="18"/>
  <c r="F18273" i="18" s="1"/>
  <c r="C18273" i="18"/>
  <c r="A18273" i="18"/>
  <c r="E18272" i="18"/>
  <c r="F18272" i="18" s="1"/>
  <c r="A18272" i="18"/>
  <c r="E18271" i="18"/>
  <c r="F18271" i="18" s="1"/>
  <c r="A18271" i="18"/>
  <c r="E18270" i="18"/>
  <c r="F18270" i="18" s="1"/>
  <c r="C18270" i="18"/>
  <c r="A18270" i="18"/>
  <c r="E18269" i="18"/>
  <c r="F18269" i="18" s="1"/>
  <c r="C18269" i="18"/>
  <c r="A18269" i="18"/>
  <c r="E18268" i="18"/>
  <c r="F18268" i="18" s="1"/>
  <c r="C18268" i="18"/>
  <c r="A18268" i="18"/>
  <c r="E18267" i="18"/>
  <c r="F18267" i="18" s="1"/>
  <c r="C18267" i="18"/>
  <c r="A18267" i="18"/>
  <c r="E18266" i="18"/>
  <c r="F18266" i="18" s="1"/>
  <c r="C18266" i="18"/>
  <c r="A18266" i="18"/>
  <c r="E18265" i="18"/>
  <c r="F18265" i="18" s="1"/>
  <c r="C18265" i="18"/>
  <c r="A18265" i="18"/>
  <c r="E18264" i="18"/>
  <c r="F18264" i="18" s="1"/>
  <c r="C18264" i="18"/>
  <c r="A18264" i="18"/>
  <c r="E18263" i="18"/>
  <c r="F18263" i="18" s="1"/>
  <c r="C18263" i="18"/>
  <c r="A18263" i="18"/>
  <c r="E18262" i="18"/>
  <c r="F18262" i="18" s="1"/>
  <c r="C18262" i="18"/>
  <c r="A18262" i="18"/>
  <c r="F18258" i="18"/>
  <c r="E18258" i="18"/>
  <c r="A18258" i="18"/>
  <c r="F18257" i="18"/>
  <c r="E18257" i="18"/>
  <c r="A18257" i="18"/>
  <c r="F18256" i="18"/>
  <c r="E18256" i="18"/>
  <c r="A18256" i="18"/>
  <c r="F18255" i="18"/>
  <c r="E18255" i="18"/>
  <c r="A18255" i="18"/>
  <c r="F18254" i="18"/>
  <c r="E18254" i="18"/>
  <c r="A18254" i="18"/>
  <c r="F18253" i="18"/>
  <c r="E18253" i="18"/>
  <c r="A18253" i="18"/>
  <c r="F18252" i="18"/>
  <c r="E18252" i="18"/>
  <c r="A18252" i="18"/>
  <c r="F18251" i="18"/>
  <c r="E18251" i="18"/>
  <c r="A18251" i="18"/>
  <c r="F18250" i="18"/>
  <c r="E18250" i="18"/>
  <c r="A18250" i="18"/>
  <c r="F18249" i="18"/>
  <c r="E18249" i="18"/>
  <c r="A18249" i="18"/>
  <c r="E18248" i="18"/>
  <c r="F18248" i="18" s="1"/>
  <c r="A18248" i="18"/>
  <c r="E18247" i="18"/>
  <c r="F18247" i="18" s="1"/>
  <c r="A18247" i="18"/>
  <c r="B18242" i="18"/>
  <c r="A18238" i="18"/>
  <c r="A18237" i="18"/>
  <c r="G18233" i="18"/>
  <c r="J18231" i="18"/>
  <c r="F18223" i="18"/>
  <c r="E18223" i="18"/>
  <c r="B18223" i="18"/>
  <c r="A18223" i="18"/>
  <c r="F18222" i="18"/>
  <c r="E18222" i="18"/>
  <c r="B18222" i="18"/>
  <c r="A18222" i="18"/>
  <c r="F18221" i="18"/>
  <c r="E18221" i="18"/>
  <c r="B18221" i="18"/>
  <c r="A18221" i="18"/>
  <c r="F18220" i="18"/>
  <c r="E18220" i="18"/>
  <c r="B18220" i="18"/>
  <c r="A18220" i="18"/>
  <c r="F18219" i="18"/>
  <c r="E18219" i="18"/>
  <c r="B18219" i="18"/>
  <c r="A18219" i="18"/>
  <c r="F18218" i="18"/>
  <c r="E18218" i="18"/>
  <c r="B18218" i="18"/>
  <c r="A18218" i="18"/>
  <c r="F18217" i="18"/>
  <c r="E18217" i="18"/>
  <c r="B18217" i="18"/>
  <c r="A18217" i="18"/>
  <c r="F18216" i="18"/>
  <c r="E18216" i="18"/>
  <c r="B18216" i="18"/>
  <c r="A18216" i="18"/>
  <c r="F18215" i="18"/>
  <c r="E18215" i="18"/>
  <c r="B18215" i="18"/>
  <c r="A18215" i="18"/>
  <c r="F18214" i="18"/>
  <c r="E18214" i="18"/>
  <c r="B18214" i="18"/>
  <c r="A18214" i="18"/>
  <c r="B18213" i="18"/>
  <c r="A18213" i="18"/>
  <c r="B18212" i="18"/>
  <c r="A18212" i="18"/>
  <c r="E18208" i="18"/>
  <c r="F18208" i="18" s="1"/>
  <c r="A18208" i="18"/>
  <c r="E18207" i="18"/>
  <c r="F18207" i="18" s="1"/>
  <c r="A18207" i="18"/>
  <c r="E18206" i="18"/>
  <c r="F18206" i="18" s="1"/>
  <c r="A18206" i="18"/>
  <c r="E18205" i="18"/>
  <c r="F18205" i="18" s="1"/>
  <c r="A18205" i="18"/>
  <c r="E18204" i="18"/>
  <c r="F18204" i="18" s="1"/>
  <c r="A18204" i="18"/>
  <c r="E18200" i="18"/>
  <c r="F18200" i="18" s="1"/>
  <c r="C18200" i="18"/>
  <c r="A18200" i="18"/>
  <c r="E18199" i="18"/>
  <c r="F18199" i="18" s="1"/>
  <c r="A18199" i="18"/>
  <c r="E18198" i="18"/>
  <c r="F18198" i="18" s="1"/>
  <c r="A18198" i="18"/>
  <c r="E18197" i="18"/>
  <c r="F18197" i="18" s="1"/>
  <c r="C18197" i="18"/>
  <c r="A18197" i="18"/>
  <c r="E18196" i="18"/>
  <c r="F18196" i="18" s="1"/>
  <c r="C18196" i="18"/>
  <c r="A18196" i="18"/>
  <c r="E18195" i="18"/>
  <c r="F18195" i="18" s="1"/>
  <c r="C18195" i="18"/>
  <c r="A18195" i="18"/>
  <c r="E18194" i="18"/>
  <c r="F18194" i="18" s="1"/>
  <c r="C18194" i="18"/>
  <c r="A18194" i="18"/>
  <c r="E18193" i="18"/>
  <c r="F18193" i="18" s="1"/>
  <c r="C18193" i="18"/>
  <c r="A18193" i="18"/>
  <c r="E18192" i="18"/>
  <c r="F18192" i="18" s="1"/>
  <c r="C18192" i="18"/>
  <c r="A18192" i="18"/>
  <c r="E18191" i="18"/>
  <c r="F18191" i="18" s="1"/>
  <c r="C18191" i="18"/>
  <c r="A18191" i="18"/>
  <c r="E18190" i="18"/>
  <c r="F18190" i="18" s="1"/>
  <c r="C18190" i="18"/>
  <c r="A18190" i="18"/>
  <c r="E18189" i="18"/>
  <c r="F18189" i="18" s="1"/>
  <c r="C18189" i="18"/>
  <c r="A18189" i="18"/>
  <c r="F18185" i="18"/>
  <c r="E18185" i="18"/>
  <c r="A18185" i="18"/>
  <c r="F18184" i="18"/>
  <c r="E18184" i="18"/>
  <c r="A18184" i="18"/>
  <c r="F18183" i="18"/>
  <c r="E18183" i="18"/>
  <c r="A18183" i="18"/>
  <c r="F18182" i="18"/>
  <c r="E18182" i="18"/>
  <c r="A18182" i="18"/>
  <c r="F18181" i="18"/>
  <c r="E18181" i="18"/>
  <c r="A18181" i="18"/>
  <c r="F18180" i="18"/>
  <c r="E18180" i="18"/>
  <c r="A18180" i="18"/>
  <c r="F18179" i="18"/>
  <c r="E18179" i="18"/>
  <c r="A18179" i="18"/>
  <c r="F18178" i="18"/>
  <c r="E18178" i="18"/>
  <c r="A18178" i="18"/>
  <c r="E18177" i="18"/>
  <c r="F18177" i="18" s="1"/>
  <c r="A18177" i="18"/>
  <c r="E18176" i="18"/>
  <c r="F18176" i="18" s="1"/>
  <c r="A18176" i="18"/>
  <c r="E18175" i="18"/>
  <c r="F18175" i="18" s="1"/>
  <c r="A18175" i="18"/>
  <c r="E18174" i="18"/>
  <c r="A18174" i="18"/>
  <c r="B18169" i="18"/>
  <c r="A18165" i="18"/>
  <c r="A18164" i="18"/>
  <c r="G18332" i="18" l="1"/>
  <c r="G18282" i="18"/>
  <c r="G18347" i="18"/>
  <c r="G18355" i="18"/>
  <c r="G18259" i="18"/>
  <c r="F18174" i="18"/>
  <c r="G18186" i="18" s="1"/>
  <c r="G18274" i="18"/>
  <c r="G18209" i="18"/>
  <c r="G18201" i="18"/>
  <c r="G19622" i="18" l="1"/>
  <c r="J19620" i="18"/>
  <c r="F19612" i="18"/>
  <c r="E19612" i="18"/>
  <c r="B19612" i="18"/>
  <c r="A19612" i="18"/>
  <c r="F19611" i="18"/>
  <c r="E19611" i="18"/>
  <c r="B19611" i="18"/>
  <c r="A19611" i="18"/>
  <c r="F19610" i="18"/>
  <c r="E19610" i="18"/>
  <c r="B19610" i="18"/>
  <c r="A19610" i="18"/>
  <c r="F19609" i="18"/>
  <c r="E19609" i="18"/>
  <c r="B19609" i="18"/>
  <c r="A19609" i="18"/>
  <c r="F19608" i="18"/>
  <c r="E19608" i="18"/>
  <c r="B19608" i="18"/>
  <c r="A19608" i="18"/>
  <c r="F19607" i="18"/>
  <c r="E19607" i="18"/>
  <c r="B19607" i="18"/>
  <c r="A19607" i="18"/>
  <c r="F19606" i="18"/>
  <c r="E19606" i="18"/>
  <c r="B19606" i="18"/>
  <c r="A19606" i="18"/>
  <c r="F19605" i="18"/>
  <c r="E19605" i="18"/>
  <c r="B19605" i="18"/>
  <c r="A19605" i="18"/>
  <c r="F19604" i="18"/>
  <c r="E19604" i="18"/>
  <c r="B19604" i="18"/>
  <c r="A19604" i="18"/>
  <c r="F19603" i="18"/>
  <c r="E19603" i="18"/>
  <c r="B19603" i="18"/>
  <c r="A19603" i="18"/>
  <c r="E19602" i="18"/>
  <c r="F19602" i="18" s="1"/>
  <c r="B19602" i="18"/>
  <c r="A19602" i="18"/>
  <c r="E19601" i="18"/>
  <c r="F19601" i="18" s="1"/>
  <c r="B19601" i="18"/>
  <c r="A19601" i="18"/>
  <c r="E19597" i="18"/>
  <c r="F19597" i="18" s="1"/>
  <c r="A19597" i="18"/>
  <c r="E19596" i="18"/>
  <c r="F19596" i="18" s="1"/>
  <c r="A19596" i="18"/>
  <c r="E19595" i="18"/>
  <c r="F19595" i="18" s="1"/>
  <c r="A19595" i="18"/>
  <c r="E19594" i="18"/>
  <c r="F19594" i="18" s="1"/>
  <c r="A19594" i="18"/>
  <c r="E19593" i="18"/>
  <c r="F19593" i="18" s="1"/>
  <c r="A19593" i="18"/>
  <c r="E19589" i="18"/>
  <c r="F19589" i="18" s="1"/>
  <c r="C19589" i="18"/>
  <c r="A19589" i="18"/>
  <c r="E19588" i="18"/>
  <c r="F19588" i="18" s="1"/>
  <c r="A19588" i="18"/>
  <c r="E19587" i="18"/>
  <c r="F19587" i="18" s="1"/>
  <c r="A19587" i="18"/>
  <c r="E19586" i="18"/>
  <c r="F19586" i="18" s="1"/>
  <c r="C19586" i="18"/>
  <c r="A19586" i="18"/>
  <c r="E19585" i="18"/>
  <c r="F19585" i="18" s="1"/>
  <c r="C19585" i="18"/>
  <c r="A19585" i="18"/>
  <c r="E19584" i="18"/>
  <c r="F19584" i="18" s="1"/>
  <c r="C19584" i="18"/>
  <c r="A19584" i="18"/>
  <c r="E19583" i="18"/>
  <c r="F19583" i="18" s="1"/>
  <c r="C19583" i="18"/>
  <c r="A19583" i="18"/>
  <c r="E19582" i="18"/>
  <c r="F19582" i="18" s="1"/>
  <c r="C19582" i="18"/>
  <c r="A19582" i="18"/>
  <c r="E19581" i="18"/>
  <c r="F19581" i="18" s="1"/>
  <c r="C19581" i="18"/>
  <c r="A19581" i="18"/>
  <c r="E19580" i="18"/>
  <c r="F19580" i="18" s="1"/>
  <c r="C19580" i="18"/>
  <c r="A19580" i="18"/>
  <c r="E19579" i="18"/>
  <c r="F19579" i="18" s="1"/>
  <c r="C19579" i="18"/>
  <c r="A19579" i="18"/>
  <c r="E19578" i="18"/>
  <c r="F19578" i="18" s="1"/>
  <c r="C19578" i="18"/>
  <c r="A19578" i="18"/>
  <c r="F19574" i="18"/>
  <c r="E19574" i="18"/>
  <c r="A19574" i="18"/>
  <c r="F19573" i="18"/>
  <c r="E19573" i="18"/>
  <c r="A19573" i="18"/>
  <c r="F19572" i="18"/>
  <c r="E19572" i="18"/>
  <c r="A19572" i="18"/>
  <c r="F19571" i="18"/>
  <c r="E19571" i="18"/>
  <c r="A19571" i="18"/>
  <c r="F19570" i="18"/>
  <c r="E19570" i="18"/>
  <c r="A19570" i="18"/>
  <c r="F19569" i="18"/>
  <c r="E19569" i="18"/>
  <c r="A19569" i="18"/>
  <c r="F19568" i="18"/>
  <c r="E19568" i="18"/>
  <c r="A19568" i="18"/>
  <c r="F19567" i="18"/>
  <c r="E19567" i="18"/>
  <c r="A19567" i="18"/>
  <c r="E19566" i="18"/>
  <c r="F19566" i="18" s="1"/>
  <c r="A19566" i="18"/>
  <c r="E19565" i="18"/>
  <c r="F19565" i="18" s="1"/>
  <c r="A19565" i="18"/>
  <c r="E19564" i="18"/>
  <c r="F19564" i="18" s="1"/>
  <c r="A19564" i="18"/>
  <c r="E19563" i="18"/>
  <c r="F19563" i="18" s="1"/>
  <c r="A19563" i="18"/>
  <c r="B19558" i="18"/>
  <c r="A19554" i="18"/>
  <c r="A19553" i="18"/>
  <c r="G19613" i="18" l="1"/>
  <c r="G19575" i="18"/>
  <c r="G19598" i="18"/>
  <c r="G19590" i="18"/>
  <c r="E19616" i="18" l="1"/>
  <c r="E19617" i="18"/>
  <c r="E19618" i="18"/>
  <c r="K19620" i="18" l="1"/>
  <c r="G18159" i="18" l="1"/>
  <c r="J18157" i="18"/>
  <c r="F18149" i="18"/>
  <c r="E18149" i="18"/>
  <c r="B18149" i="18"/>
  <c r="A18149" i="18"/>
  <c r="F18148" i="18"/>
  <c r="E18148" i="18"/>
  <c r="B18148" i="18"/>
  <c r="A18148" i="18"/>
  <c r="F18147" i="18"/>
  <c r="E18147" i="18"/>
  <c r="B18147" i="18"/>
  <c r="A18147" i="18"/>
  <c r="F18146" i="18"/>
  <c r="E18146" i="18"/>
  <c r="B18146" i="18"/>
  <c r="A18146" i="18"/>
  <c r="F18145" i="18"/>
  <c r="E18145" i="18"/>
  <c r="B18145" i="18"/>
  <c r="A18145" i="18"/>
  <c r="F18144" i="18"/>
  <c r="E18144" i="18"/>
  <c r="B18144" i="18"/>
  <c r="A18144" i="18"/>
  <c r="F18143" i="18"/>
  <c r="E18143" i="18"/>
  <c r="B18143" i="18"/>
  <c r="A18143" i="18"/>
  <c r="F18142" i="18"/>
  <c r="E18142" i="18"/>
  <c r="B18142" i="18"/>
  <c r="A18142" i="18"/>
  <c r="F18141" i="18"/>
  <c r="E18141" i="18"/>
  <c r="B18141" i="18"/>
  <c r="A18141" i="18"/>
  <c r="E18140" i="18"/>
  <c r="F18140" i="18" s="1"/>
  <c r="B18140" i="18"/>
  <c r="A18140" i="18"/>
  <c r="B18139" i="18"/>
  <c r="A18139" i="18"/>
  <c r="B18138" i="18"/>
  <c r="A18138" i="18"/>
  <c r="E18134" i="18"/>
  <c r="F18134" i="18" s="1"/>
  <c r="A18134" i="18"/>
  <c r="E18133" i="18"/>
  <c r="F18133" i="18" s="1"/>
  <c r="A18133" i="18"/>
  <c r="E18132" i="18"/>
  <c r="F18132" i="18" s="1"/>
  <c r="A18132" i="18"/>
  <c r="E18131" i="18"/>
  <c r="F18131" i="18" s="1"/>
  <c r="A18131" i="18"/>
  <c r="E18130" i="18"/>
  <c r="F18130" i="18" s="1"/>
  <c r="A18130" i="18"/>
  <c r="E18126" i="18"/>
  <c r="F18126" i="18" s="1"/>
  <c r="C18126" i="18"/>
  <c r="A18126" i="18"/>
  <c r="E18125" i="18"/>
  <c r="F18125" i="18" s="1"/>
  <c r="A18125" i="18"/>
  <c r="E18124" i="18"/>
  <c r="F18124" i="18" s="1"/>
  <c r="A18124" i="18"/>
  <c r="E18123" i="18"/>
  <c r="F18123" i="18" s="1"/>
  <c r="C18123" i="18"/>
  <c r="A18123" i="18"/>
  <c r="E18122" i="18"/>
  <c r="F18122" i="18" s="1"/>
  <c r="C18122" i="18"/>
  <c r="A18122" i="18"/>
  <c r="E18121" i="18"/>
  <c r="F18121" i="18" s="1"/>
  <c r="C18121" i="18"/>
  <c r="A18121" i="18"/>
  <c r="E18120" i="18"/>
  <c r="F18120" i="18" s="1"/>
  <c r="C18120" i="18"/>
  <c r="A18120" i="18"/>
  <c r="E18119" i="18"/>
  <c r="F18119" i="18" s="1"/>
  <c r="C18119" i="18"/>
  <c r="E18118" i="18"/>
  <c r="F18118" i="18" s="1"/>
  <c r="C18118" i="18"/>
  <c r="A18118" i="18"/>
  <c r="E18117" i="18"/>
  <c r="F18117" i="18" s="1"/>
  <c r="C18117" i="18"/>
  <c r="A18117" i="18"/>
  <c r="E18116" i="18"/>
  <c r="F18116" i="18" s="1"/>
  <c r="C18116" i="18"/>
  <c r="A18116" i="18"/>
  <c r="E18115" i="18"/>
  <c r="F18115" i="18" s="1"/>
  <c r="C18115" i="18"/>
  <c r="A18115" i="18"/>
  <c r="F18111" i="18"/>
  <c r="E18111" i="18"/>
  <c r="A18111" i="18"/>
  <c r="F18110" i="18"/>
  <c r="E18110" i="18"/>
  <c r="A18110" i="18"/>
  <c r="F18109" i="18"/>
  <c r="E18109" i="18"/>
  <c r="A18109" i="18"/>
  <c r="F18108" i="18"/>
  <c r="E18108" i="18"/>
  <c r="A18108" i="18"/>
  <c r="F18107" i="18"/>
  <c r="E18107" i="18"/>
  <c r="A18107" i="18"/>
  <c r="F18106" i="18"/>
  <c r="E18106" i="18"/>
  <c r="A18106" i="18"/>
  <c r="F18105" i="18"/>
  <c r="E18105" i="18"/>
  <c r="A18105" i="18"/>
  <c r="F18104" i="18"/>
  <c r="E18104" i="18"/>
  <c r="A18104" i="18"/>
  <c r="F18103" i="18"/>
  <c r="E18103" i="18"/>
  <c r="A18103" i="18"/>
  <c r="F18102" i="18"/>
  <c r="E18102" i="18"/>
  <c r="A18102" i="18"/>
  <c r="F18101" i="18"/>
  <c r="E18101" i="18"/>
  <c r="A18101" i="18"/>
  <c r="F18100" i="18"/>
  <c r="E18100" i="18"/>
  <c r="A18100" i="18"/>
  <c r="B18095" i="18"/>
  <c r="A18091" i="18"/>
  <c r="A18090" i="18"/>
  <c r="G18112" i="18" l="1"/>
  <c r="G18127" i="18"/>
  <c r="G18135" i="18"/>
  <c r="G18086" i="18"/>
  <c r="J18084" i="18"/>
  <c r="F18076" i="18"/>
  <c r="E18076" i="18"/>
  <c r="B18076" i="18"/>
  <c r="A18076" i="18"/>
  <c r="F18075" i="18"/>
  <c r="E18075" i="18"/>
  <c r="B18075" i="18"/>
  <c r="A18075" i="18"/>
  <c r="F18074" i="18"/>
  <c r="E18074" i="18"/>
  <c r="B18074" i="18"/>
  <c r="A18074" i="18"/>
  <c r="F18073" i="18"/>
  <c r="E18073" i="18"/>
  <c r="B18073" i="18"/>
  <c r="A18073" i="18"/>
  <c r="F18072" i="18"/>
  <c r="E18072" i="18"/>
  <c r="B18072" i="18"/>
  <c r="A18072" i="18"/>
  <c r="F18071" i="18"/>
  <c r="E18071" i="18"/>
  <c r="B18071" i="18"/>
  <c r="A18071" i="18"/>
  <c r="F18070" i="18"/>
  <c r="E18070" i="18"/>
  <c r="B18070" i="18"/>
  <c r="A18070" i="18"/>
  <c r="F18069" i="18"/>
  <c r="E18069" i="18"/>
  <c r="B18069" i="18"/>
  <c r="A18069" i="18"/>
  <c r="F18068" i="18"/>
  <c r="E18068" i="18"/>
  <c r="B18068" i="18"/>
  <c r="A18068" i="18"/>
  <c r="B18067" i="18"/>
  <c r="A18067" i="18"/>
  <c r="B18066" i="18"/>
  <c r="A18066" i="18"/>
  <c r="B18065" i="18"/>
  <c r="A18065" i="18"/>
  <c r="E18061" i="18"/>
  <c r="F18061" i="18" s="1"/>
  <c r="A18061" i="18"/>
  <c r="E18060" i="18"/>
  <c r="F18060" i="18" s="1"/>
  <c r="A18060" i="18"/>
  <c r="E18059" i="18"/>
  <c r="F18059" i="18" s="1"/>
  <c r="A18059" i="18"/>
  <c r="E18058" i="18"/>
  <c r="F18058" i="18" s="1"/>
  <c r="A18058" i="18"/>
  <c r="E18057" i="18"/>
  <c r="F18057" i="18" s="1"/>
  <c r="A18057" i="18"/>
  <c r="E18053" i="18"/>
  <c r="F18053" i="18" s="1"/>
  <c r="C18053" i="18"/>
  <c r="A18053" i="18"/>
  <c r="E18052" i="18"/>
  <c r="F18052" i="18" s="1"/>
  <c r="A18052" i="18"/>
  <c r="E18051" i="18"/>
  <c r="F18051" i="18" s="1"/>
  <c r="A18051" i="18"/>
  <c r="E18050" i="18"/>
  <c r="F18050" i="18" s="1"/>
  <c r="C18050" i="18"/>
  <c r="A18050" i="18"/>
  <c r="E18049" i="18"/>
  <c r="F18049" i="18" s="1"/>
  <c r="C18049" i="18"/>
  <c r="A18049" i="18"/>
  <c r="E18048" i="18"/>
  <c r="F18048" i="18" s="1"/>
  <c r="C18048" i="18"/>
  <c r="A18048" i="18"/>
  <c r="E18047" i="18"/>
  <c r="F18047" i="18" s="1"/>
  <c r="C18047" i="18"/>
  <c r="A18047" i="18"/>
  <c r="E18046" i="18"/>
  <c r="F18046" i="18" s="1"/>
  <c r="C18046" i="18"/>
  <c r="A18046" i="18"/>
  <c r="E18045" i="18"/>
  <c r="F18045" i="18" s="1"/>
  <c r="C18045" i="18"/>
  <c r="A18045" i="18"/>
  <c r="E18044" i="18"/>
  <c r="F18044" i="18" s="1"/>
  <c r="C18044" i="18"/>
  <c r="A18044" i="18"/>
  <c r="E18043" i="18"/>
  <c r="F18043" i="18" s="1"/>
  <c r="C18043" i="18"/>
  <c r="A18043" i="18"/>
  <c r="E18042" i="18"/>
  <c r="F18042" i="18" s="1"/>
  <c r="C18042" i="18"/>
  <c r="A18042" i="18"/>
  <c r="F18038" i="18"/>
  <c r="E18038" i="18"/>
  <c r="A18038" i="18"/>
  <c r="F18037" i="18"/>
  <c r="E18037" i="18"/>
  <c r="A18037" i="18"/>
  <c r="F18036" i="18"/>
  <c r="E18036" i="18"/>
  <c r="A18036" i="18"/>
  <c r="F18035" i="18"/>
  <c r="E18035" i="18"/>
  <c r="A18035" i="18"/>
  <c r="F18034" i="18"/>
  <c r="E18034" i="18"/>
  <c r="A18034" i="18"/>
  <c r="F18033" i="18"/>
  <c r="E18033" i="18"/>
  <c r="A18033" i="18"/>
  <c r="F18032" i="18"/>
  <c r="E18032" i="18"/>
  <c r="A18032" i="18"/>
  <c r="F18031" i="18"/>
  <c r="E18031" i="18"/>
  <c r="A18031" i="18"/>
  <c r="F18030" i="18"/>
  <c r="E18030" i="18"/>
  <c r="A18030" i="18"/>
  <c r="F18029" i="18"/>
  <c r="E18029" i="18"/>
  <c r="A18029" i="18"/>
  <c r="F18028" i="18"/>
  <c r="E18028" i="18"/>
  <c r="A18028" i="18"/>
  <c r="F18027" i="18"/>
  <c r="E18027" i="18"/>
  <c r="A18027" i="18"/>
  <c r="B18022" i="18"/>
  <c r="A18018" i="18"/>
  <c r="A18017" i="18"/>
  <c r="G18013" i="18"/>
  <c r="J18011" i="18"/>
  <c r="F18003" i="18"/>
  <c r="E18003" i="18"/>
  <c r="B18003" i="18"/>
  <c r="A18003" i="18"/>
  <c r="F18002" i="18"/>
  <c r="E18002" i="18"/>
  <c r="B18002" i="18"/>
  <c r="A18002" i="18"/>
  <c r="F18001" i="18"/>
  <c r="E18001" i="18"/>
  <c r="B18001" i="18"/>
  <c r="A18001" i="18"/>
  <c r="F18000" i="18"/>
  <c r="E18000" i="18"/>
  <c r="B18000" i="18"/>
  <c r="A18000" i="18"/>
  <c r="F17999" i="18"/>
  <c r="E17999" i="18"/>
  <c r="B17999" i="18"/>
  <c r="A17999" i="18"/>
  <c r="F17998" i="18"/>
  <c r="E17998" i="18"/>
  <c r="B17998" i="18"/>
  <c r="A17998" i="18"/>
  <c r="F17997" i="18"/>
  <c r="E17997" i="18"/>
  <c r="B17997" i="18"/>
  <c r="A17997" i="18"/>
  <c r="F17996" i="18"/>
  <c r="E17996" i="18"/>
  <c r="B17996" i="18"/>
  <c r="A17996" i="18"/>
  <c r="F17995" i="18"/>
  <c r="E17995" i="18"/>
  <c r="B17995" i="18"/>
  <c r="A17995" i="18"/>
  <c r="B17994" i="18"/>
  <c r="A17994" i="18"/>
  <c r="B17993" i="18"/>
  <c r="A17993" i="18"/>
  <c r="B17992" i="18"/>
  <c r="A17992" i="18"/>
  <c r="E17988" i="18"/>
  <c r="F17988" i="18" s="1"/>
  <c r="A17988" i="18"/>
  <c r="E17987" i="18"/>
  <c r="F17987" i="18" s="1"/>
  <c r="A17987" i="18"/>
  <c r="E17986" i="18"/>
  <c r="F17986" i="18" s="1"/>
  <c r="A17986" i="18"/>
  <c r="E17985" i="18"/>
  <c r="F17985" i="18" s="1"/>
  <c r="A17985" i="18"/>
  <c r="E17984" i="18"/>
  <c r="F17984" i="18" s="1"/>
  <c r="A17984" i="18"/>
  <c r="E17980" i="18"/>
  <c r="F17980" i="18" s="1"/>
  <c r="C17980" i="18"/>
  <c r="A17980" i="18"/>
  <c r="E17979" i="18"/>
  <c r="F17979" i="18" s="1"/>
  <c r="A17979" i="18"/>
  <c r="E17978" i="18"/>
  <c r="F17978" i="18" s="1"/>
  <c r="A17978" i="18"/>
  <c r="E17977" i="18"/>
  <c r="F17977" i="18" s="1"/>
  <c r="C17977" i="18"/>
  <c r="A17977" i="18"/>
  <c r="E17976" i="18"/>
  <c r="F17976" i="18" s="1"/>
  <c r="C17976" i="18"/>
  <c r="A17976" i="18"/>
  <c r="E17975" i="18"/>
  <c r="F17975" i="18" s="1"/>
  <c r="C17975" i="18"/>
  <c r="A17975" i="18"/>
  <c r="E17974" i="18"/>
  <c r="F17974" i="18" s="1"/>
  <c r="C17974" i="18"/>
  <c r="A17974" i="18"/>
  <c r="E17973" i="18"/>
  <c r="F17973" i="18" s="1"/>
  <c r="C17973" i="18"/>
  <c r="A17973" i="18"/>
  <c r="E17972" i="18"/>
  <c r="F17972" i="18" s="1"/>
  <c r="C17972" i="18"/>
  <c r="A17972" i="18"/>
  <c r="E17971" i="18"/>
  <c r="F17971" i="18" s="1"/>
  <c r="C17971" i="18"/>
  <c r="A17971" i="18"/>
  <c r="E17970" i="18"/>
  <c r="F17970" i="18" s="1"/>
  <c r="C17970" i="18"/>
  <c r="A17970" i="18"/>
  <c r="E17969" i="18"/>
  <c r="F17969" i="18" s="1"/>
  <c r="C17969" i="18"/>
  <c r="A17969" i="18"/>
  <c r="F17965" i="18"/>
  <c r="E17965" i="18"/>
  <c r="A17965" i="18"/>
  <c r="F17964" i="18"/>
  <c r="E17964" i="18"/>
  <c r="A17964" i="18"/>
  <c r="F17963" i="18"/>
  <c r="E17963" i="18"/>
  <c r="A17963" i="18"/>
  <c r="F17962" i="18"/>
  <c r="E17962" i="18"/>
  <c r="A17962" i="18"/>
  <c r="F17961" i="18"/>
  <c r="E17961" i="18"/>
  <c r="A17961" i="18"/>
  <c r="F17960" i="18"/>
  <c r="E17960" i="18"/>
  <c r="A17960" i="18"/>
  <c r="F17959" i="18"/>
  <c r="E17959" i="18"/>
  <c r="A17959" i="18"/>
  <c r="F17958" i="18"/>
  <c r="E17958" i="18"/>
  <c r="A17958" i="18"/>
  <c r="F17957" i="18"/>
  <c r="E17957" i="18"/>
  <c r="A17957" i="18"/>
  <c r="F17956" i="18"/>
  <c r="E17956" i="18"/>
  <c r="A17956" i="18"/>
  <c r="F17955" i="18"/>
  <c r="E17955" i="18"/>
  <c r="A17955" i="18"/>
  <c r="F17954" i="18"/>
  <c r="E17954" i="18"/>
  <c r="A17954" i="18"/>
  <c r="B17949" i="18"/>
  <c r="A17945" i="18"/>
  <c r="A17944" i="18"/>
  <c r="G18039" i="18" l="1"/>
  <c r="G17966" i="18"/>
  <c r="G18062" i="18"/>
  <c r="G17981" i="18"/>
  <c r="G18054" i="18"/>
  <c r="G17989" i="18"/>
  <c r="G19036" i="18"/>
  <c r="J19034" i="18"/>
  <c r="F19026" i="18"/>
  <c r="E19026" i="18"/>
  <c r="B19026" i="18"/>
  <c r="A19026" i="18"/>
  <c r="F19025" i="18"/>
  <c r="E19025" i="18"/>
  <c r="B19025" i="18"/>
  <c r="A19025" i="18"/>
  <c r="F19024" i="18"/>
  <c r="E19024" i="18"/>
  <c r="B19024" i="18"/>
  <c r="A19024" i="18"/>
  <c r="F19023" i="18"/>
  <c r="E19023" i="18"/>
  <c r="B19023" i="18"/>
  <c r="A19023" i="18"/>
  <c r="F19022" i="18"/>
  <c r="E19022" i="18"/>
  <c r="B19022" i="18"/>
  <c r="A19022" i="18"/>
  <c r="F19021" i="18"/>
  <c r="E19021" i="18"/>
  <c r="B19021" i="18"/>
  <c r="A19021" i="18"/>
  <c r="F19020" i="18"/>
  <c r="E19020" i="18"/>
  <c r="B19020" i="18"/>
  <c r="A19020" i="18"/>
  <c r="F19019" i="18"/>
  <c r="E19019" i="18"/>
  <c r="B19019" i="18"/>
  <c r="A19019" i="18"/>
  <c r="F19018" i="18"/>
  <c r="E19018" i="18"/>
  <c r="B19018" i="18"/>
  <c r="A19018" i="18"/>
  <c r="F19017" i="18"/>
  <c r="E19017" i="18"/>
  <c r="B19017" i="18"/>
  <c r="A19017" i="18"/>
  <c r="F19016" i="18"/>
  <c r="E19016" i="18"/>
  <c r="B19016" i="18"/>
  <c r="A19016" i="18"/>
  <c r="B19015" i="18"/>
  <c r="A19015" i="18"/>
  <c r="E19011" i="18"/>
  <c r="F19011" i="18" s="1"/>
  <c r="A19011" i="18"/>
  <c r="E19010" i="18"/>
  <c r="F19010" i="18" s="1"/>
  <c r="A19010" i="18"/>
  <c r="E19009" i="18"/>
  <c r="F19009" i="18" s="1"/>
  <c r="A19009" i="18"/>
  <c r="E19008" i="18"/>
  <c r="F19008" i="18" s="1"/>
  <c r="A19008" i="18"/>
  <c r="E19007" i="18"/>
  <c r="F19007" i="18" s="1"/>
  <c r="A19007" i="18"/>
  <c r="E19003" i="18"/>
  <c r="F19003" i="18" s="1"/>
  <c r="C19003" i="18"/>
  <c r="A19003" i="18"/>
  <c r="E19002" i="18"/>
  <c r="F19002" i="18" s="1"/>
  <c r="A19002" i="18"/>
  <c r="E19001" i="18"/>
  <c r="F19001" i="18" s="1"/>
  <c r="A19001" i="18"/>
  <c r="E19000" i="18"/>
  <c r="F19000" i="18" s="1"/>
  <c r="C19000" i="18"/>
  <c r="A19000" i="18"/>
  <c r="E18999" i="18"/>
  <c r="F18999" i="18" s="1"/>
  <c r="C18999" i="18"/>
  <c r="A18999" i="18"/>
  <c r="E18998" i="18"/>
  <c r="F18998" i="18" s="1"/>
  <c r="C18998" i="18"/>
  <c r="A18998" i="18"/>
  <c r="E18997" i="18"/>
  <c r="F18997" i="18" s="1"/>
  <c r="C18997" i="18"/>
  <c r="A18997" i="18"/>
  <c r="E18996" i="18"/>
  <c r="F18996" i="18" s="1"/>
  <c r="C18996" i="18"/>
  <c r="A18996" i="18"/>
  <c r="E18995" i="18"/>
  <c r="F18995" i="18" s="1"/>
  <c r="C18995" i="18"/>
  <c r="A18995" i="18"/>
  <c r="E18994" i="18"/>
  <c r="F18994" i="18" s="1"/>
  <c r="C18994" i="18"/>
  <c r="A18994" i="18"/>
  <c r="E18993" i="18"/>
  <c r="F18993" i="18" s="1"/>
  <c r="C18993" i="18"/>
  <c r="A18993" i="18"/>
  <c r="E18992" i="18"/>
  <c r="F18992" i="18" s="1"/>
  <c r="C18992" i="18"/>
  <c r="A18992" i="18"/>
  <c r="F18988" i="18"/>
  <c r="E18988" i="18"/>
  <c r="A18988" i="18"/>
  <c r="F18987" i="18"/>
  <c r="E18987" i="18"/>
  <c r="A18987" i="18"/>
  <c r="F18986" i="18"/>
  <c r="E18986" i="18"/>
  <c r="A18986" i="18"/>
  <c r="F18985" i="18"/>
  <c r="E18985" i="18"/>
  <c r="A18985" i="18"/>
  <c r="F18984" i="18"/>
  <c r="E18984" i="18"/>
  <c r="A18984" i="18"/>
  <c r="F18983" i="18"/>
  <c r="E18983" i="18"/>
  <c r="A18983" i="18"/>
  <c r="F18982" i="18"/>
  <c r="E18982" i="18"/>
  <c r="A18982" i="18"/>
  <c r="F18981" i="18"/>
  <c r="E18981" i="18"/>
  <c r="A18981" i="18"/>
  <c r="F18980" i="18"/>
  <c r="E18980" i="18"/>
  <c r="A18980" i="18"/>
  <c r="F18979" i="18"/>
  <c r="E18979" i="18"/>
  <c r="A18979" i="18"/>
  <c r="F18978" i="18"/>
  <c r="E18978" i="18"/>
  <c r="A18978" i="18"/>
  <c r="E18977" i="18"/>
  <c r="F18977" i="18" s="1"/>
  <c r="A18977" i="18"/>
  <c r="B18972" i="18"/>
  <c r="A18968" i="18"/>
  <c r="A18967" i="18"/>
  <c r="E18934" i="18"/>
  <c r="F18934" i="18" s="1"/>
  <c r="G18963" i="18"/>
  <c r="J18961" i="18"/>
  <c r="F18953" i="18"/>
  <c r="E18953" i="18"/>
  <c r="B18953" i="18"/>
  <c r="A18953" i="18"/>
  <c r="F18952" i="18"/>
  <c r="E18952" i="18"/>
  <c r="B18952" i="18"/>
  <c r="A18952" i="18"/>
  <c r="F18951" i="18"/>
  <c r="E18951" i="18"/>
  <c r="B18951" i="18"/>
  <c r="A18951" i="18"/>
  <c r="F18950" i="18"/>
  <c r="E18950" i="18"/>
  <c r="B18950" i="18"/>
  <c r="A18950" i="18"/>
  <c r="F18949" i="18"/>
  <c r="E18949" i="18"/>
  <c r="B18949" i="18"/>
  <c r="A18949" i="18"/>
  <c r="F18948" i="18"/>
  <c r="E18948" i="18"/>
  <c r="B18948" i="18"/>
  <c r="A18948" i="18"/>
  <c r="F18947" i="18"/>
  <c r="E18947" i="18"/>
  <c r="B18947" i="18"/>
  <c r="A18947" i="18"/>
  <c r="F18946" i="18"/>
  <c r="E18946" i="18"/>
  <c r="B18946" i="18"/>
  <c r="A18946" i="18"/>
  <c r="F18945" i="18"/>
  <c r="E18945" i="18"/>
  <c r="B18945" i="18"/>
  <c r="A18945" i="18"/>
  <c r="F18944" i="18"/>
  <c r="E18944" i="18"/>
  <c r="B18944" i="18"/>
  <c r="A18944" i="18"/>
  <c r="E18943" i="18"/>
  <c r="F18943" i="18" s="1"/>
  <c r="B18943" i="18"/>
  <c r="A18943" i="18"/>
  <c r="B18942" i="18"/>
  <c r="A18942" i="18"/>
  <c r="E18938" i="18"/>
  <c r="F18938" i="18" s="1"/>
  <c r="A18938" i="18"/>
  <c r="E18937" i="18"/>
  <c r="F18937" i="18" s="1"/>
  <c r="A18937" i="18"/>
  <c r="E18936" i="18"/>
  <c r="F18936" i="18" s="1"/>
  <c r="A18936" i="18"/>
  <c r="E18935" i="18"/>
  <c r="F18935" i="18" s="1"/>
  <c r="A18935" i="18"/>
  <c r="A18934" i="18"/>
  <c r="E18930" i="18"/>
  <c r="F18930" i="18" s="1"/>
  <c r="C18930" i="18"/>
  <c r="A18930" i="18"/>
  <c r="E18929" i="18"/>
  <c r="F18929" i="18" s="1"/>
  <c r="A18929" i="18"/>
  <c r="E18928" i="18"/>
  <c r="F18928" i="18" s="1"/>
  <c r="A18928" i="18"/>
  <c r="E18927" i="18"/>
  <c r="F18927" i="18" s="1"/>
  <c r="C18927" i="18"/>
  <c r="A18927" i="18"/>
  <c r="E18926" i="18"/>
  <c r="F18926" i="18" s="1"/>
  <c r="C18926" i="18"/>
  <c r="A18926" i="18"/>
  <c r="E18925" i="18"/>
  <c r="F18925" i="18" s="1"/>
  <c r="C18925" i="18"/>
  <c r="A18925" i="18"/>
  <c r="E18924" i="18"/>
  <c r="F18924" i="18" s="1"/>
  <c r="C18924" i="18"/>
  <c r="A18924" i="18"/>
  <c r="E18923" i="18"/>
  <c r="F18923" i="18" s="1"/>
  <c r="C18923" i="18"/>
  <c r="A18923" i="18"/>
  <c r="E18922" i="18"/>
  <c r="F18922" i="18" s="1"/>
  <c r="C18922" i="18"/>
  <c r="A18922" i="18"/>
  <c r="E18921" i="18"/>
  <c r="F18921" i="18" s="1"/>
  <c r="C18921" i="18"/>
  <c r="A18921" i="18"/>
  <c r="E18920" i="18"/>
  <c r="F18920" i="18" s="1"/>
  <c r="C18920" i="18"/>
  <c r="A18920" i="18"/>
  <c r="E18919" i="18"/>
  <c r="F18919" i="18" s="1"/>
  <c r="C18919" i="18"/>
  <c r="A18919" i="18"/>
  <c r="F18915" i="18"/>
  <c r="E18915" i="18"/>
  <c r="A18915" i="18"/>
  <c r="F18914" i="18"/>
  <c r="E18914" i="18"/>
  <c r="A18914" i="18"/>
  <c r="F18913" i="18"/>
  <c r="E18913" i="18"/>
  <c r="A18913" i="18"/>
  <c r="F18912" i="18"/>
  <c r="E18912" i="18"/>
  <c r="A18912" i="18"/>
  <c r="F18911" i="18"/>
  <c r="E18911" i="18"/>
  <c r="A18911" i="18"/>
  <c r="F18910" i="18"/>
  <c r="E18910" i="18"/>
  <c r="A18910" i="18"/>
  <c r="F18909" i="18"/>
  <c r="E18909" i="18"/>
  <c r="A18909" i="18"/>
  <c r="F18908" i="18"/>
  <c r="E18908" i="18"/>
  <c r="A18908" i="18"/>
  <c r="F18907" i="18"/>
  <c r="E18907" i="18"/>
  <c r="A18907" i="18"/>
  <c r="F18906" i="18"/>
  <c r="E18906" i="18"/>
  <c r="A18906" i="18"/>
  <c r="F18905" i="18"/>
  <c r="E18905" i="18"/>
  <c r="A18905" i="18"/>
  <c r="F18904" i="18"/>
  <c r="E18904" i="18"/>
  <c r="A18904" i="18"/>
  <c r="B18899" i="18"/>
  <c r="A18895" i="18"/>
  <c r="A18894" i="18"/>
  <c r="E17912" i="18"/>
  <c r="F17912" i="18" s="1"/>
  <c r="G17941" i="18"/>
  <c r="J17939" i="18"/>
  <c r="F17931" i="18"/>
  <c r="E17931" i="18"/>
  <c r="B17931" i="18"/>
  <c r="A17931" i="18"/>
  <c r="F17930" i="18"/>
  <c r="E17930" i="18"/>
  <c r="B17930" i="18"/>
  <c r="A17930" i="18"/>
  <c r="F17929" i="18"/>
  <c r="E17929" i="18"/>
  <c r="B17929" i="18"/>
  <c r="A17929" i="18"/>
  <c r="F17928" i="18"/>
  <c r="E17928" i="18"/>
  <c r="B17928" i="18"/>
  <c r="A17928" i="18"/>
  <c r="F17927" i="18"/>
  <c r="E17927" i="18"/>
  <c r="B17927" i="18"/>
  <c r="A17927" i="18"/>
  <c r="F17926" i="18"/>
  <c r="E17926" i="18"/>
  <c r="B17926" i="18"/>
  <c r="A17926" i="18"/>
  <c r="F17925" i="18"/>
  <c r="E17925" i="18"/>
  <c r="B17925" i="18"/>
  <c r="A17925" i="18"/>
  <c r="F17924" i="18"/>
  <c r="E17924" i="18"/>
  <c r="B17924" i="18"/>
  <c r="A17924" i="18"/>
  <c r="F17923" i="18"/>
  <c r="E17923" i="18"/>
  <c r="B17923" i="18"/>
  <c r="A17923" i="18"/>
  <c r="E17922" i="18"/>
  <c r="F17922" i="18" s="1"/>
  <c r="B17922" i="18"/>
  <c r="A17922" i="18"/>
  <c r="B17921" i="18"/>
  <c r="A17921" i="18"/>
  <c r="B17920" i="18"/>
  <c r="A17920" i="18"/>
  <c r="E17916" i="18"/>
  <c r="F17916" i="18" s="1"/>
  <c r="A17916" i="18"/>
  <c r="E17915" i="18"/>
  <c r="F17915" i="18" s="1"/>
  <c r="A17915" i="18"/>
  <c r="E17914" i="18"/>
  <c r="F17914" i="18" s="1"/>
  <c r="A17914" i="18"/>
  <c r="E17913" i="18"/>
  <c r="F17913" i="18" s="1"/>
  <c r="A17913" i="18"/>
  <c r="A17912" i="18"/>
  <c r="E17908" i="18"/>
  <c r="F17908" i="18" s="1"/>
  <c r="C17908" i="18"/>
  <c r="A17908" i="18"/>
  <c r="E17907" i="18"/>
  <c r="F17907" i="18" s="1"/>
  <c r="A17907" i="18"/>
  <c r="E17906" i="18"/>
  <c r="F17906" i="18" s="1"/>
  <c r="A17906" i="18"/>
  <c r="E17905" i="18"/>
  <c r="F17905" i="18" s="1"/>
  <c r="C17905" i="18"/>
  <c r="A17905" i="18"/>
  <c r="E17904" i="18"/>
  <c r="F17904" i="18" s="1"/>
  <c r="C17904" i="18"/>
  <c r="A17904" i="18"/>
  <c r="E17903" i="18"/>
  <c r="F17903" i="18" s="1"/>
  <c r="C17903" i="18"/>
  <c r="A17903" i="18"/>
  <c r="E17902" i="18"/>
  <c r="F17902" i="18" s="1"/>
  <c r="C17902" i="18"/>
  <c r="A17902" i="18"/>
  <c r="E17901" i="18"/>
  <c r="F17901" i="18" s="1"/>
  <c r="C17901" i="18"/>
  <c r="A17901" i="18"/>
  <c r="E17900" i="18"/>
  <c r="F17900" i="18" s="1"/>
  <c r="C17900" i="18"/>
  <c r="A17900" i="18"/>
  <c r="E17899" i="18"/>
  <c r="F17899" i="18" s="1"/>
  <c r="C17899" i="18"/>
  <c r="A17899" i="18"/>
  <c r="E17898" i="18"/>
  <c r="F17898" i="18" s="1"/>
  <c r="C17898" i="18"/>
  <c r="A17898" i="18"/>
  <c r="E17897" i="18"/>
  <c r="F17897" i="18" s="1"/>
  <c r="C17897" i="18"/>
  <c r="A17897" i="18"/>
  <c r="F17893" i="18"/>
  <c r="E17893" i="18"/>
  <c r="A17893" i="18"/>
  <c r="F17892" i="18"/>
  <c r="E17892" i="18"/>
  <c r="A17892" i="18"/>
  <c r="F17891" i="18"/>
  <c r="E17891" i="18"/>
  <c r="A17891" i="18"/>
  <c r="F17890" i="18"/>
  <c r="E17890" i="18"/>
  <c r="A17890" i="18"/>
  <c r="F17889" i="18"/>
  <c r="E17889" i="18"/>
  <c r="A17889" i="18"/>
  <c r="F17888" i="18"/>
  <c r="E17888" i="18"/>
  <c r="A17888" i="18"/>
  <c r="F17887" i="18"/>
  <c r="E17887" i="18"/>
  <c r="A17887" i="18"/>
  <c r="F17886" i="18"/>
  <c r="E17886" i="18"/>
  <c r="A17886" i="18"/>
  <c r="F17885" i="18"/>
  <c r="E17885" i="18"/>
  <c r="A17885" i="18"/>
  <c r="F17884" i="18"/>
  <c r="E17884" i="18"/>
  <c r="A17884" i="18"/>
  <c r="F17883" i="18"/>
  <c r="E17883" i="18"/>
  <c r="A17883" i="18"/>
  <c r="F17882" i="18"/>
  <c r="E17882" i="18"/>
  <c r="A17882" i="18"/>
  <c r="B17877" i="18"/>
  <c r="A17873" i="18"/>
  <c r="A17872" i="18"/>
  <c r="G17868" i="18"/>
  <c r="J17866" i="18"/>
  <c r="F17858" i="18"/>
  <c r="E17858" i="18"/>
  <c r="B17858" i="18"/>
  <c r="A17858" i="18"/>
  <c r="F17857" i="18"/>
  <c r="E17857" i="18"/>
  <c r="B17857" i="18"/>
  <c r="A17857" i="18"/>
  <c r="F17856" i="18"/>
  <c r="E17856" i="18"/>
  <c r="B17856" i="18"/>
  <c r="A17856" i="18"/>
  <c r="F17855" i="18"/>
  <c r="E17855" i="18"/>
  <c r="B17855" i="18"/>
  <c r="A17855" i="18"/>
  <c r="F17854" i="18"/>
  <c r="E17854" i="18"/>
  <c r="B17854" i="18"/>
  <c r="A17854" i="18"/>
  <c r="F17853" i="18"/>
  <c r="E17853" i="18"/>
  <c r="B17853" i="18"/>
  <c r="A17853" i="18"/>
  <c r="F17852" i="18"/>
  <c r="E17852" i="18"/>
  <c r="B17852" i="18"/>
  <c r="A17852" i="18"/>
  <c r="F17851" i="18"/>
  <c r="E17851" i="18"/>
  <c r="B17851" i="18"/>
  <c r="A17851" i="18"/>
  <c r="F17850" i="18"/>
  <c r="E17850" i="18"/>
  <c r="B17850" i="18"/>
  <c r="A17850" i="18"/>
  <c r="F17849" i="18"/>
  <c r="E17849" i="18"/>
  <c r="B17849" i="18"/>
  <c r="A17849" i="18"/>
  <c r="E17848" i="18"/>
  <c r="F17848" i="18" s="1"/>
  <c r="B17848" i="18"/>
  <c r="A17848" i="18"/>
  <c r="B17847" i="18"/>
  <c r="A17847" i="18"/>
  <c r="E17843" i="18"/>
  <c r="F17843" i="18" s="1"/>
  <c r="A17843" i="18"/>
  <c r="E17842" i="18"/>
  <c r="F17842" i="18" s="1"/>
  <c r="A17842" i="18"/>
  <c r="E17841" i="18"/>
  <c r="F17841" i="18" s="1"/>
  <c r="A17841" i="18"/>
  <c r="E17840" i="18"/>
  <c r="F17840" i="18" s="1"/>
  <c r="A17840" i="18"/>
  <c r="E17839" i="18"/>
  <c r="F17839" i="18" s="1"/>
  <c r="A17839" i="18"/>
  <c r="E17835" i="18"/>
  <c r="F17835" i="18" s="1"/>
  <c r="C17835" i="18"/>
  <c r="A17835" i="18"/>
  <c r="E17834" i="18"/>
  <c r="F17834" i="18" s="1"/>
  <c r="A17834" i="18"/>
  <c r="E17833" i="18"/>
  <c r="F17833" i="18" s="1"/>
  <c r="A17833" i="18"/>
  <c r="E17832" i="18"/>
  <c r="F17832" i="18" s="1"/>
  <c r="C17832" i="18"/>
  <c r="A17832" i="18"/>
  <c r="E17831" i="18"/>
  <c r="F17831" i="18" s="1"/>
  <c r="C17831" i="18"/>
  <c r="A17831" i="18"/>
  <c r="E17830" i="18"/>
  <c r="F17830" i="18" s="1"/>
  <c r="C17830" i="18"/>
  <c r="A17830" i="18"/>
  <c r="E17829" i="18"/>
  <c r="F17829" i="18" s="1"/>
  <c r="C17829" i="18"/>
  <c r="A17829" i="18"/>
  <c r="E17828" i="18"/>
  <c r="F17828" i="18" s="1"/>
  <c r="C17828" i="18"/>
  <c r="A17828" i="18"/>
  <c r="E17827" i="18"/>
  <c r="F17827" i="18" s="1"/>
  <c r="C17827" i="18"/>
  <c r="A17827" i="18"/>
  <c r="E17826" i="18"/>
  <c r="F17826" i="18" s="1"/>
  <c r="C17826" i="18"/>
  <c r="A17826" i="18"/>
  <c r="E17825" i="18"/>
  <c r="F17825" i="18" s="1"/>
  <c r="C17825" i="18"/>
  <c r="A17825" i="18"/>
  <c r="E17824" i="18"/>
  <c r="F17824" i="18" s="1"/>
  <c r="C17824" i="18"/>
  <c r="A17824" i="18"/>
  <c r="F17820" i="18"/>
  <c r="E17820" i="18"/>
  <c r="A17820" i="18"/>
  <c r="F17819" i="18"/>
  <c r="E17819" i="18"/>
  <c r="A17819" i="18"/>
  <c r="F17818" i="18"/>
  <c r="E17818" i="18"/>
  <c r="A17818" i="18"/>
  <c r="F17817" i="18"/>
  <c r="E17817" i="18"/>
  <c r="A17817" i="18"/>
  <c r="F17816" i="18"/>
  <c r="E17816" i="18"/>
  <c r="A17816" i="18"/>
  <c r="F17815" i="18"/>
  <c r="E17815" i="18"/>
  <c r="A17815" i="18"/>
  <c r="F17814" i="18"/>
  <c r="E17814" i="18"/>
  <c r="A17814" i="18"/>
  <c r="F17813" i="18"/>
  <c r="E17813" i="18"/>
  <c r="A17813" i="18"/>
  <c r="F17812" i="18"/>
  <c r="E17812" i="18"/>
  <c r="A17812" i="18"/>
  <c r="F17811" i="18"/>
  <c r="E17811" i="18"/>
  <c r="A17811" i="18"/>
  <c r="F17810" i="18"/>
  <c r="E17810" i="18"/>
  <c r="A17810" i="18"/>
  <c r="E17809" i="18"/>
  <c r="F17809" i="18" s="1"/>
  <c r="A17809" i="18"/>
  <c r="B17804" i="18"/>
  <c r="A17800" i="18"/>
  <c r="A17799" i="18"/>
  <c r="G17795" i="18"/>
  <c r="J17793" i="18"/>
  <c r="F17785" i="18"/>
  <c r="E17785" i="18"/>
  <c r="B17785" i="18"/>
  <c r="A17785" i="18"/>
  <c r="F17784" i="18"/>
  <c r="E17784" i="18"/>
  <c r="B17784" i="18"/>
  <c r="A17784" i="18"/>
  <c r="F17783" i="18"/>
  <c r="E17783" i="18"/>
  <c r="B17783" i="18"/>
  <c r="A17783" i="18"/>
  <c r="F17782" i="18"/>
  <c r="E17782" i="18"/>
  <c r="B17782" i="18"/>
  <c r="A17782" i="18"/>
  <c r="F17781" i="18"/>
  <c r="E17781" i="18"/>
  <c r="B17781" i="18"/>
  <c r="A17781" i="18"/>
  <c r="F17780" i="18"/>
  <c r="E17780" i="18"/>
  <c r="B17780" i="18"/>
  <c r="A17780" i="18"/>
  <c r="F17779" i="18"/>
  <c r="E17779" i="18"/>
  <c r="B17779" i="18"/>
  <c r="A17779" i="18"/>
  <c r="F17778" i="18"/>
  <c r="E17778" i="18"/>
  <c r="B17778" i="18"/>
  <c r="A17778" i="18"/>
  <c r="F17777" i="18"/>
  <c r="E17777" i="18"/>
  <c r="B17777" i="18"/>
  <c r="A17777" i="18"/>
  <c r="F17776" i="18"/>
  <c r="E17776" i="18"/>
  <c r="B17776" i="18"/>
  <c r="A17776" i="18"/>
  <c r="B17775" i="18"/>
  <c r="A17775" i="18"/>
  <c r="B17774" i="18"/>
  <c r="A17774" i="18"/>
  <c r="E17770" i="18"/>
  <c r="F17770" i="18" s="1"/>
  <c r="A17770" i="18"/>
  <c r="E17769" i="18"/>
  <c r="F17769" i="18" s="1"/>
  <c r="A17769" i="18"/>
  <c r="E17768" i="18"/>
  <c r="F17768" i="18" s="1"/>
  <c r="A17768" i="18"/>
  <c r="E17767" i="18"/>
  <c r="F17767" i="18" s="1"/>
  <c r="A17767" i="18"/>
  <c r="E17766" i="18"/>
  <c r="F17766" i="18" s="1"/>
  <c r="A17766" i="18"/>
  <c r="E17762" i="18"/>
  <c r="F17762" i="18" s="1"/>
  <c r="C17762" i="18"/>
  <c r="A17762" i="18"/>
  <c r="E17761" i="18"/>
  <c r="F17761" i="18" s="1"/>
  <c r="A17761" i="18"/>
  <c r="E17760" i="18"/>
  <c r="F17760" i="18" s="1"/>
  <c r="A17760" i="18"/>
  <c r="E17759" i="18"/>
  <c r="F17759" i="18" s="1"/>
  <c r="C17759" i="18"/>
  <c r="A17759" i="18"/>
  <c r="E17758" i="18"/>
  <c r="F17758" i="18" s="1"/>
  <c r="C17758" i="18"/>
  <c r="A17758" i="18"/>
  <c r="E17757" i="18"/>
  <c r="F17757" i="18" s="1"/>
  <c r="C17757" i="18"/>
  <c r="A17757" i="18"/>
  <c r="E17756" i="18"/>
  <c r="F17756" i="18" s="1"/>
  <c r="C17756" i="18"/>
  <c r="A17756" i="18"/>
  <c r="E17755" i="18"/>
  <c r="F17755" i="18" s="1"/>
  <c r="C17755" i="18"/>
  <c r="A17755" i="18"/>
  <c r="E17754" i="18"/>
  <c r="F17754" i="18" s="1"/>
  <c r="C17754" i="18"/>
  <c r="A17754" i="18"/>
  <c r="E17753" i="18"/>
  <c r="F17753" i="18" s="1"/>
  <c r="C17753" i="18"/>
  <c r="A17753" i="18"/>
  <c r="E17752" i="18"/>
  <c r="F17752" i="18" s="1"/>
  <c r="C17752" i="18"/>
  <c r="A17752" i="18"/>
  <c r="E17751" i="18"/>
  <c r="F17751" i="18" s="1"/>
  <c r="C17751" i="18"/>
  <c r="A17751" i="18"/>
  <c r="F17747" i="18"/>
  <c r="E17747" i="18"/>
  <c r="A17747" i="18"/>
  <c r="F17746" i="18"/>
  <c r="E17746" i="18"/>
  <c r="A17746" i="18"/>
  <c r="F17745" i="18"/>
  <c r="E17745" i="18"/>
  <c r="A17745" i="18"/>
  <c r="F17744" i="18"/>
  <c r="E17744" i="18"/>
  <c r="A17744" i="18"/>
  <c r="F17743" i="18"/>
  <c r="E17743" i="18"/>
  <c r="A17743" i="18"/>
  <c r="F17742" i="18"/>
  <c r="E17742" i="18"/>
  <c r="A17742" i="18"/>
  <c r="F17741" i="18"/>
  <c r="E17741" i="18"/>
  <c r="A17741" i="18"/>
  <c r="F17740" i="18"/>
  <c r="E17740" i="18"/>
  <c r="A17740" i="18"/>
  <c r="F17739" i="18"/>
  <c r="E17739" i="18"/>
  <c r="A17739" i="18"/>
  <c r="F17738" i="18"/>
  <c r="E17738" i="18"/>
  <c r="A17738" i="18"/>
  <c r="F17737" i="18"/>
  <c r="E17737" i="18"/>
  <c r="A17737" i="18"/>
  <c r="E17736" i="18"/>
  <c r="F17736" i="18" s="1"/>
  <c r="A17736" i="18"/>
  <c r="B17731" i="18"/>
  <c r="A17727" i="18"/>
  <c r="A17726" i="18"/>
  <c r="G18989" i="18" l="1"/>
  <c r="G18916" i="18"/>
  <c r="G19012" i="18"/>
  <c r="G19004" i="18"/>
  <c r="G18931" i="18"/>
  <c r="G18939" i="18"/>
  <c r="G17821" i="18"/>
  <c r="G17748" i="18"/>
  <c r="G17917" i="18"/>
  <c r="G17844" i="18"/>
  <c r="G17894" i="18"/>
  <c r="G17909" i="18"/>
  <c r="G17763" i="18"/>
  <c r="G17836" i="18"/>
  <c r="G17771" i="18"/>
  <c r="G17722" i="18" l="1"/>
  <c r="J17720" i="18"/>
  <c r="F17712" i="18"/>
  <c r="E17712" i="18"/>
  <c r="B17712" i="18"/>
  <c r="A17712" i="18"/>
  <c r="F17711" i="18"/>
  <c r="E17711" i="18"/>
  <c r="B17711" i="18"/>
  <c r="A17711" i="18"/>
  <c r="F17710" i="18"/>
  <c r="E17710" i="18"/>
  <c r="B17710" i="18"/>
  <c r="A17710" i="18"/>
  <c r="F17709" i="18"/>
  <c r="E17709" i="18"/>
  <c r="B17709" i="18"/>
  <c r="A17709" i="18"/>
  <c r="F17708" i="18"/>
  <c r="E17708" i="18"/>
  <c r="B17708" i="18"/>
  <c r="A17708" i="18"/>
  <c r="F17707" i="18"/>
  <c r="E17707" i="18"/>
  <c r="B17707" i="18"/>
  <c r="A17707" i="18"/>
  <c r="F17706" i="18"/>
  <c r="E17706" i="18"/>
  <c r="B17706" i="18"/>
  <c r="A17706" i="18"/>
  <c r="F17705" i="18"/>
  <c r="E17705" i="18"/>
  <c r="B17705" i="18"/>
  <c r="A17705" i="18"/>
  <c r="F17704" i="18"/>
  <c r="E17704" i="18"/>
  <c r="B17704" i="18"/>
  <c r="A17704" i="18"/>
  <c r="F17703" i="18"/>
  <c r="E17703" i="18"/>
  <c r="B17703" i="18"/>
  <c r="A17703" i="18"/>
  <c r="B17702" i="18"/>
  <c r="A17702" i="18"/>
  <c r="B17701" i="18"/>
  <c r="A17701" i="18"/>
  <c r="E17697" i="18"/>
  <c r="F17697" i="18" s="1"/>
  <c r="A17697" i="18"/>
  <c r="E17696" i="18"/>
  <c r="F17696" i="18" s="1"/>
  <c r="A17696" i="18"/>
  <c r="E17695" i="18"/>
  <c r="F17695" i="18" s="1"/>
  <c r="A17695" i="18"/>
  <c r="E17694" i="18"/>
  <c r="F17694" i="18" s="1"/>
  <c r="A17694" i="18"/>
  <c r="E17693" i="18"/>
  <c r="F17693" i="18" s="1"/>
  <c r="A17693" i="18"/>
  <c r="E17689" i="18"/>
  <c r="F17689" i="18" s="1"/>
  <c r="C17689" i="18"/>
  <c r="A17689" i="18"/>
  <c r="E17688" i="18"/>
  <c r="F17688" i="18" s="1"/>
  <c r="A17688" i="18"/>
  <c r="E17687" i="18"/>
  <c r="F17687" i="18" s="1"/>
  <c r="A17687" i="18"/>
  <c r="E17686" i="18"/>
  <c r="F17686" i="18" s="1"/>
  <c r="C17686" i="18"/>
  <c r="A17686" i="18"/>
  <c r="E17685" i="18"/>
  <c r="F17685" i="18" s="1"/>
  <c r="C17685" i="18"/>
  <c r="A17685" i="18"/>
  <c r="E17684" i="18"/>
  <c r="F17684" i="18" s="1"/>
  <c r="C17684" i="18"/>
  <c r="A17684" i="18"/>
  <c r="E17683" i="18"/>
  <c r="F17683" i="18" s="1"/>
  <c r="C17683" i="18"/>
  <c r="A17683" i="18"/>
  <c r="E17682" i="18"/>
  <c r="F17682" i="18" s="1"/>
  <c r="C17682" i="18"/>
  <c r="A17682" i="18"/>
  <c r="E17681" i="18"/>
  <c r="F17681" i="18" s="1"/>
  <c r="C17681" i="18"/>
  <c r="A17681" i="18"/>
  <c r="E17680" i="18"/>
  <c r="F17680" i="18" s="1"/>
  <c r="C17680" i="18"/>
  <c r="A17680" i="18"/>
  <c r="E17679" i="18"/>
  <c r="F17679" i="18" s="1"/>
  <c r="C17679" i="18"/>
  <c r="A17679" i="18"/>
  <c r="E17678" i="18"/>
  <c r="F17678" i="18" s="1"/>
  <c r="C17678" i="18"/>
  <c r="A17678" i="18"/>
  <c r="F17674" i="18"/>
  <c r="E17674" i="18"/>
  <c r="A17674" i="18"/>
  <c r="F17673" i="18"/>
  <c r="E17673" i="18"/>
  <c r="A17673" i="18"/>
  <c r="F17672" i="18"/>
  <c r="E17672" i="18"/>
  <c r="A17672" i="18"/>
  <c r="F17671" i="18"/>
  <c r="E17671" i="18"/>
  <c r="A17671" i="18"/>
  <c r="F17670" i="18"/>
  <c r="E17670" i="18"/>
  <c r="A17670" i="18"/>
  <c r="F17669" i="18"/>
  <c r="E17669" i="18"/>
  <c r="A17669" i="18"/>
  <c r="F17668" i="18"/>
  <c r="E17668" i="18"/>
  <c r="A17668" i="18"/>
  <c r="F17667" i="18"/>
  <c r="E17667" i="18"/>
  <c r="A17667" i="18"/>
  <c r="F17666" i="18"/>
  <c r="E17666" i="18"/>
  <c r="A17666" i="18"/>
  <c r="F17665" i="18"/>
  <c r="E17665" i="18"/>
  <c r="A17665" i="18"/>
  <c r="F17664" i="18"/>
  <c r="E17664" i="18"/>
  <c r="A17664" i="18"/>
  <c r="F17663" i="18"/>
  <c r="E17663" i="18"/>
  <c r="A17663" i="18"/>
  <c r="B17658" i="18"/>
  <c r="A17654" i="18"/>
  <c r="A17653" i="18"/>
  <c r="G17649" i="18"/>
  <c r="J17647" i="18"/>
  <c r="F17639" i="18"/>
  <c r="E17639" i="18"/>
  <c r="B17639" i="18"/>
  <c r="A17639" i="18"/>
  <c r="F17638" i="18"/>
  <c r="E17638" i="18"/>
  <c r="B17638" i="18"/>
  <c r="A17638" i="18"/>
  <c r="F17637" i="18"/>
  <c r="E17637" i="18"/>
  <c r="B17637" i="18"/>
  <c r="A17637" i="18"/>
  <c r="F17636" i="18"/>
  <c r="E17636" i="18"/>
  <c r="B17636" i="18"/>
  <c r="A17636" i="18"/>
  <c r="F17635" i="18"/>
  <c r="E17635" i="18"/>
  <c r="B17635" i="18"/>
  <c r="A17635" i="18"/>
  <c r="F17634" i="18"/>
  <c r="E17634" i="18"/>
  <c r="B17634" i="18"/>
  <c r="A17634" i="18"/>
  <c r="F17633" i="18"/>
  <c r="E17633" i="18"/>
  <c r="B17633" i="18"/>
  <c r="A17633" i="18"/>
  <c r="F17632" i="18"/>
  <c r="E17632" i="18"/>
  <c r="B17632" i="18"/>
  <c r="A17632" i="18"/>
  <c r="F17631" i="18"/>
  <c r="E17631" i="18"/>
  <c r="B17631" i="18"/>
  <c r="A17631" i="18"/>
  <c r="F17630" i="18"/>
  <c r="E17630" i="18"/>
  <c r="B17630" i="18"/>
  <c r="A17630" i="18"/>
  <c r="B17629" i="18"/>
  <c r="A17629" i="18"/>
  <c r="B17628" i="18"/>
  <c r="A17628" i="18"/>
  <c r="E17624" i="18"/>
  <c r="F17624" i="18" s="1"/>
  <c r="A17624" i="18"/>
  <c r="E17623" i="18"/>
  <c r="F17623" i="18" s="1"/>
  <c r="A17623" i="18"/>
  <c r="E17622" i="18"/>
  <c r="F17622" i="18" s="1"/>
  <c r="A17622" i="18"/>
  <c r="E17621" i="18"/>
  <c r="F17621" i="18" s="1"/>
  <c r="A17621" i="18"/>
  <c r="E17620" i="18"/>
  <c r="F17620" i="18" s="1"/>
  <c r="A17620" i="18"/>
  <c r="E17616" i="18"/>
  <c r="F17616" i="18" s="1"/>
  <c r="C17616" i="18"/>
  <c r="A17616" i="18"/>
  <c r="E17615" i="18"/>
  <c r="F17615" i="18" s="1"/>
  <c r="A17615" i="18"/>
  <c r="E17614" i="18"/>
  <c r="F17614" i="18" s="1"/>
  <c r="A17614" i="18"/>
  <c r="E17613" i="18"/>
  <c r="F17613" i="18" s="1"/>
  <c r="C17613" i="18"/>
  <c r="A17613" i="18"/>
  <c r="E17612" i="18"/>
  <c r="F17612" i="18" s="1"/>
  <c r="C17612" i="18"/>
  <c r="A17612" i="18"/>
  <c r="E17611" i="18"/>
  <c r="F17611" i="18" s="1"/>
  <c r="C17611" i="18"/>
  <c r="A17611" i="18"/>
  <c r="E17610" i="18"/>
  <c r="F17610" i="18" s="1"/>
  <c r="C17610" i="18"/>
  <c r="A17610" i="18"/>
  <c r="E17609" i="18"/>
  <c r="F17609" i="18" s="1"/>
  <c r="C17609" i="18"/>
  <c r="A17609" i="18"/>
  <c r="E17608" i="18"/>
  <c r="F17608" i="18" s="1"/>
  <c r="C17608" i="18"/>
  <c r="A17608" i="18"/>
  <c r="E17607" i="18"/>
  <c r="F17607" i="18" s="1"/>
  <c r="C17607" i="18"/>
  <c r="A17607" i="18"/>
  <c r="E17606" i="18"/>
  <c r="F17606" i="18" s="1"/>
  <c r="C17606" i="18"/>
  <c r="A17606" i="18"/>
  <c r="E17605" i="18"/>
  <c r="F17605" i="18" s="1"/>
  <c r="C17605" i="18"/>
  <c r="A17605" i="18"/>
  <c r="F17601" i="18"/>
  <c r="E17601" i="18"/>
  <c r="A17601" i="18"/>
  <c r="F17600" i="18"/>
  <c r="E17600" i="18"/>
  <c r="A17600" i="18"/>
  <c r="F17599" i="18"/>
  <c r="E17599" i="18"/>
  <c r="A17599" i="18"/>
  <c r="F17598" i="18"/>
  <c r="E17598" i="18"/>
  <c r="A17598" i="18"/>
  <c r="F17597" i="18"/>
  <c r="E17597" i="18"/>
  <c r="A17597" i="18"/>
  <c r="F17596" i="18"/>
  <c r="E17596" i="18"/>
  <c r="A17596" i="18"/>
  <c r="F17595" i="18"/>
  <c r="E17595" i="18"/>
  <c r="A17595" i="18"/>
  <c r="F17594" i="18"/>
  <c r="E17594" i="18"/>
  <c r="A17594" i="18"/>
  <c r="F17593" i="18"/>
  <c r="E17593" i="18"/>
  <c r="A17593" i="18"/>
  <c r="F17592" i="18"/>
  <c r="E17592" i="18"/>
  <c r="A17592" i="18"/>
  <c r="F17591" i="18"/>
  <c r="E17591" i="18"/>
  <c r="A17591" i="18"/>
  <c r="F17590" i="18"/>
  <c r="E17590" i="18"/>
  <c r="A17590" i="18"/>
  <c r="B17585" i="18"/>
  <c r="A17581" i="18"/>
  <c r="A17580" i="18"/>
  <c r="G17576" i="18"/>
  <c r="J17574" i="18"/>
  <c r="F17566" i="18"/>
  <c r="E17566" i="18"/>
  <c r="B17566" i="18"/>
  <c r="A17566" i="18"/>
  <c r="F17565" i="18"/>
  <c r="E17565" i="18"/>
  <c r="B17565" i="18"/>
  <c r="A17565" i="18"/>
  <c r="F17564" i="18"/>
  <c r="E17564" i="18"/>
  <c r="B17564" i="18"/>
  <c r="A17564" i="18"/>
  <c r="F17563" i="18"/>
  <c r="E17563" i="18"/>
  <c r="B17563" i="18"/>
  <c r="A17563" i="18"/>
  <c r="F17562" i="18"/>
  <c r="E17562" i="18"/>
  <c r="B17562" i="18"/>
  <c r="A17562" i="18"/>
  <c r="F17561" i="18"/>
  <c r="E17561" i="18"/>
  <c r="B17561" i="18"/>
  <c r="A17561" i="18"/>
  <c r="F17560" i="18"/>
  <c r="E17560" i="18"/>
  <c r="B17560" i="18"/>
  <c r="A17560" i="18"/>
  <c r="F17559" i="18"/>
  <c r="E17559" i="18"/>
  <c r="B17559" i="18"/>
  <c r="A17559" i="18"/>
  <c r="F17558" i="18"/>
  <c r="E17558" i="18"/>
  <c r="B17558" i="18"/>
  <c r="A17558" i="18"/>
  <c r="F17557" i="18"/>
  <c r="E17557" i="18"/>
  <c r="B17557" i="18"/>
  <c r="A17557" i="18"/>
  <c r="B17556" i="18"/>
  <c r="A17556" i="18"/>
  <c r="B17555" i="18"/>
  <c r="A17555" i="18"/>
  <c r="E17551" i="18"/>
  <c r="F17551" i="18" s="1"/>
  <c r="A17551" i="18"/>
  <c r="E17550" i="18"/>
  <c r="F17550" i="18" s="1"/>
  <c r="A17550" i="18"/>
  <c r="E17549" i="18"/>
  <c r="F17549" i="18" s="1"/>
  <c r="A17549" i="18"/>
  <c r="E17548" i="18"/>
  <c r="F17548" i="18" s="1"/>
  <c r="A17548" i="18"/>
  <c r="E17547" i="18"/>
  <c r="F17547" i="18" s="1"/>
  <c r="A17547" i="18"/>
  <c r="E17543" i="18"/>
  <c r="F17543" i="18" s="1"/>
  <c r="C17543" i="18"/>
  <c r="A17543" i="18"/>
  <c r="E17542" i="18"/>
  <c r="F17542" i="18" s="1"/>
  <c r="A17542" i="18"/>
  <c r="E17541" i="18"/>
  <c r="F17541" i="18" s="1"/>
  <c r="A17541" i="18"/>
  <c r="E17540" i="18"/>
  <c r="F17540" i="18" s="1"/>
  <c r="C17540" i="18"/>
  <c r="A17540" i="18"/>
  <c r="E17539" i="18"/>
  <c r="F17539" i="18" s="1"/>
  <c r="C17539" i="18"/>
  <c r="A17539" i="18"/>
  <c r="E17538" i="18"/>
  <c r="F17538" i="18" s="1"/>
  <c r="C17538" i="18"/>
  <c r="A17538" i="18"/>
  <c r="E17537" i="18"/>
  <c r="F17537" i="18" s="1"/>
  <c r="C17537" i="18"/>
  <c r="A17537" i="18"/>
  <c r="E17536" i="18"/>
  <c r="F17536" i="18" s="1"/>
  <c r="C17536" i="18"/>
  <c r="A17536" i="18"/>
  <c r="E17535" i="18"/>
  <c r="F17535" i="18" s="1"/>
  <c r="C17535" i="18"/>
  <c r="A17535" i="18"/>
  <c r="E17534" i="18"/>
  <c r="F17534" i="18" s="1"/>
  <c r="C17534" i="18"/>
  <c r="A17534" i="18"/>
  <c r="E17533" i="18"/>
  <c r="F17533" i="18" s="1"/>
  <c r="C17533" i="18"/>
  <c r="A17533" i="18"/>
  <c r="E17532" i="18"/>
  <c r="F17532" i="18" s="1"/>
  <c r="C17532" i="18"/>
  <c r="A17532" i="18"/>
  <c r="F17528" i="18"/>
  <c r="E17528" i="18"/>
  <c r="A17528" i="18"/>
  <c r="F17527" i="18"/>
  <c r="E17527" i="18"/>
  <c r="A17527" i="18"/>
  <c r="F17526" i="18"/>
  <c r="E17526" i="18"/>
  <c r="A17526" i="18"/>
  <c r="F17525" i="18"/>
  <c r="E17525" i="18"/>
  <c r="A17525" i="18"/>
  <c r="F17524" i="18"/>
  <c r="E17524" i="18"/>
  <c r="A17524" i="18"/>
  <c r="F17523" i="18"/>
  <c r="E17523" i="18"/>
  <c r="A17523" i="18"/>
  <c r="F17522" i="18"/>
  <c r="E17522" i="18"/>
  <c r="A17522" i="18"/>
  <c r="F17521" i="18"/>
  <c r="E17521" i="18"/>
  <c r="A17521" i="18"/>
  <c r="F17520" i="18"/>
  <c r="E17520" i="18"/>
  <c r="A17520" i="18"/>
  <c r="F17519" i="18"/>
  <c r="E17519" i="18"/>
  <c r="A17519" i="18"/>
  <c r="F17518" i="18"/>
  <c r="E17518" i="18"/>
  <c r="A17518" i="18"/>
  <c r="F17517" i="18"/>
  <c r="E17517" i="18"/>
  <c r="A17517" i="18"/>
  <c r="B17512" i="18"/>
  <c r="A17508" i="18"/>
  <c r="A17507" i="18"/>
  <c r="G17503" i="18"/>
  <c r="J17501" i="18"/>
  <c r="F17493" i="18"/>
  <c r="E17493" i="18"/>
  <c r="B17493" i="18"/>
  <c r="A17493" i="18"/>
  <c r="F17492" i="18"/>
  <c r="E17492" i="18"/>
  <c r="B17492" i="18"/>
  <c r="A17492" i="18"/>
  <c r="F17491" i="18"/>
  <c r="E17491" i="18"/>
  <c r="B17491" i="18"/>
  <c r="A17491" i="18"/>
  <c r="F17490" i="18"/>
  <c r="E17490" i="18"/>
  <c r="B17490" i="18"/>
  <c r="A17490" i="18"/>
  <c r="F17489" i="18"/>
  <c r="E17489" i="18"/>
  <c r="B17489" i="18"/>
  <c r="A17489" i="18"/>
  <c r="F17488" i="18"/>
  <c r="E17488" i="18"/>
  <c r="B17488" i="18"/>
  <c r="A17488" i="18"/>
  <c r="F17487" i="18"/>
  <c r="E17487" i="18"/>
  <c r="B17487" i="18"/>
  <c r="A17487" i="18"/>
  <c r="F17486" i="18"/>
  <c r="E17486" i="18"/>
  <c r="B17486" i="18"/>
  <c r="A17486" i="18"/>
  <c r="F17485" i="18"/>
  <c r="E17485" i="18"/>
  <c r="B17485" i="18"/>
  <c r="A17485" i="18"/>
  <c r="F17484" i="18"/>
  <c r="E17484" i="18"/>
  <c r="B17484" i="18"/>
  <c r="A17484" i="18"/>
  <c r="B17483" i="18"/>
  <c r="A17483" i="18"/>
  <c r="B17482" i="18"/>
  <c r="A17482" i="18"/>
  <c r="E17478" i="18"/>
  <c r="F17478" i="18" s="1"/>
  <c r="A17478" i="18"/>
  <c r="E17477" i="18"/>
  <c r="F17477" i="18" s="1"/>
  <c r="A17477" i="18"/>
  <c r="E17476" i="18"/>
  <c r="F17476" i="18" s="1"/>
  <c r="A17476" i="18"/>
  <c r="E17475" i="18"/>
  <c r="F17475" i="18" s="1"/>
  <c r="A17475" i="18"/>
  <c r="E17474" i="18"/>
  <c r="F17474" i="18" s="1"/>
  <c r="A17474" i="18"/>
  <c r="E17470" i="18"/>
  <c r="F17470" i="18" s="1"/>
  <c r="C17470" i="18"/>
  <c r="A17470" i="18"/>
  <c r="E17469" i="18"/>
  <c r="F17469" i="18" s="1"/>
  <c r="A17469" i="18"/>
  <c r="E17468" i="18"/>
  <c r="F17468" i="18" s="1"/>
  <c r="A17468" i="18"/>
  <c r="E17467" i="18"/>
  <c r="F17467" i="18" s="1"/>
  <c r="C17467" i="18"/>
  <c r="A17467" i="18"/>
  <c r="E17466" i="18"/>
  <c r="F17466" i="18" s="1"/>
  <c r="C17466" i="18"/>
  <c r="A17466" i="18"/>
  <c r="E17465" i="18"/>
  <c r="F17465" i="18" s="1"/>
  <c r="C17465" i="18"/>
  <c r="A17465" i="18"/>
  <c r="E17464" i="18"/>
  <c r="F17464" i="18" s="1"/>
  <c r="C17464" i="18"/>
  <c r="A17464" i="18"/>
  <c r="E17463" i="18"/>
  <c r="F17463" i="18" s="1"/>
  <c r="C17463" i="18"/>
  <c r="A17463" i="18"/>
  <c r="E17462" i="18"/>
  <c r="F17462" i="18" s="1"/>
  <c r="C17462" i="18"/>
  <c r="A17462" i="18"/>
  <c r="E17461" i="18"/>
  <c r="F17461" i="18" s="1"/>
  <c r="C17461" i="18"/>
  <c r="A17461" i="18"/>
  <c r="E17460" i="18"/>
  <c r="F17460" i="18" s="1"/>
  <c r="C17460" i="18"/>
  <c r="A17460" i="18"/>
  <c r="E17459" i="18"/>
  <c r="F17459" i="18" s="1"/>
  <c r="C17459" i="18"/>
  <c r="A17459" i="18"/>
  <c r="F17455" i="18"/>
  <c r="E17455" i="18"/>
  <c r="A17455" i="18"/>
  <c r="F17454" i="18"/>
  <c r="E17454" i="18"/>
  <c r="A17454" i="18"/>
  <c r="F17453" i="18"/>
  <c r="E17453" i="18"/>
  <c r="A17453" i="18"/>
  <c r="F17452" i="18"/>
  <c r="E17452" i="18"/>
  <c r="A17452" i="18"/>
  <c r="F17451" i="18"/>
  <c r="E17451" i="18"/>
  <c r="A17451" i="18"/>
  <c r="F17450" i="18"/>
  <c r="E17450" i="18"/>
  <c r="A17450" i="18"/>
  <c r="F17449" i="18"/>
  <c r="E17449" i="18"/>
  <c r="A17449" i="18"/>
  <c r="F17448" i="18"/>
  <c r="E17448" i="18"/>
  <c r="A17448" i="18"/>
  <c r="F17447" i="18"/>
  <c r="E17447" i="18"/>
  <c r="A17447" i="18"/>
  <c r="F17446" i="18"/>
  <c r="E17446" i="18"/>
  <c r="A17446" i="18"/>
  <c r="F17445" i="18"/>
  <c r="E17445" i="18"/>
  <c r="A17445" i="18"/>
  <c r="F17444" i="18"/>
  <c r="E17444" i="18"/>
  <c r="A17444" i="18"/>
  <c r="B17439" i="18"/>
  <c r="A17435" i="18"/>
  <c r="A17434" i="18"/>
  <c r="G17430" i="18"/>
  <c r="J17428" i="18"/>
  <c r="F17420" i="18"/>
  <c r="E17420" i="18"/>
  <c r="B17420" i="18"/>
  <c r="A17420" i="18"/>
  <c r="F17419" i="18"/>
  <c r="E17419" i="18"/>
  <c r="B17419" i="18"/>
  <c r="A17419" i="18"/>
  <c r="F17418" i="18"/>
  <c r="E17418" i="18"/>
  <c r="B17418" i="18"/>
  <c r="A17418" i="18"/>
  <c r="F17417" i="18"/>
  <c r="E17417" i="18"/>
  <c r="B17417" i="18"/>
  <c r="A17417" i="18"/>
  <c r="F17416" i="18"/>
  <c r="E17416" i="18"/>
  <c r="B17416" i="18"/>
  <c r="A17416" i="18"/>
  <c r="F17415" i="18"/>
  <c r="E17415" i="18"/>
  <c r="B17415" i="18"/>
  <c r="A17415" i="18"/>
  <c r="F17414" i="18"/>
  <c r="E17414" i="18"/>
  <c r="B17414" i="18"/>
  <c r="A17414" i="18"/>
  <c r="F17413" i="18"/>
  <c r="E17413" i="18"/>
  <c r="B17413" i="18"/>
  <c r="A17413" i="18"/>
  <c r="F17412" i="18"/>
  <c r="E17412" i="18"/>
  <c r="B17412" i="18"/>
  <c r="A17412" i="18"/>
  <c r="F17411" i="18"/>
  <c r="E17411" i="18"/>
  <c r="B17411" i="18"/>
  <c r="A17411" i="18"/>
  <c r="B17410" i="18"/>
  <c r="A17410" i="18"/>
  <c r="B17409" i="18"/>
  <c r="A17409" i="18"/>
  <c r="E17405" i="18"/>
  <c r="F17405" i="18" s="1"/>
  <c r="A17405" i="18"/>
  <c r="E17404" i="18"/>
  <c r="F17404" i="18" s="1"/>
  <c r="A17404" i="18"/>
  <c r="E17403" i="18"/>
  <c r="F17403" i="18" s="1"/>
  <c r="A17403" i="18"/>
  <c r="E17402" i="18"/>
  <c r="F17402" i="18" s="1"/>
  <c r="A17402" i="18"/>
  <c r="E17401" i="18"/>
  <c r="F17401" i="18" s="1"/>
  <c r="A17401" i="18"/>
  <c r="E17397" i="18"/>
  <c r="F17397" i="18" s="1"/>
  <c r="C17397" i="18"/>
  <c r="A17397" i="18"/>
  <c r="E17396" i="18"/>
  <c r="F17396" i="18" s="1"/>
  <c r="A17396" i="18"/>
  <c r="E17395" i="18"/>
  <c r="F17395" i="18" s="1"/>
  <c r="A17395" i="18"/>
  <c r="E17394" i="18"/>
  <c r="F17394" i="18" s="1"/>
  <c r="C17394" i="18"/>
  <c r="A17394" i="18"/>
  <c r="E17393" i="18"/>
  <c r="F17393" i="18" s="1"/>
  <c r="C17393" i="18"/>
  <c r="A17393" i="18"/>
  <c r="E17392" i="18"/>
  <c r="F17392" i="18" s="1"/>
  <c r="C17392" i="18"/>
  <c r="A17392" i="18"/>
  <c r="E17391" i="18"/>
  <c r="F17391" i="18" s="1"/>
  <c r="C17391" i="18"/>
  <c r="A17391" i="18"/>
  <c r="E17390" i="18"/>
  <c r="F17390" i="18" s="1"/>
  <c r="C17390" i="18"/>
  <c r="A17390" i="18"/>
  <c r="E17389" i="18"/>
  <c r="F17389" i="18" s="1"/>
  <c r="C17389" i="18"/>
  <c r="A17389" i="18"/>
  <c r="E17388" i="18"/>
  <c r="F17388" i="18" s="1"/>
  <c r="C17388" i="18"/>
  <c r="A17388" i="18"/>
  <c r="E17387" i="18"/>
  <c r="F17387" i="18" s="1"/>
  <c r="C17387" i="18"/>
  <c r="A17387" i="18"/>
  <c r="E17386" i="18"/>
  <c r="F17386" i="18" s="1"/>
  <c r="C17386" i="18"/>
  <c r="A17386" i="18"/>
  <c r="F17382" i="18"/>
  <c r="E17382" i="18"/>
  <c r="A17382" i="18"/>
  <c r="F17381" i="18"/>
  <c r="E17381" i="18"/>
  <c r="A17381" i="18"/>
  <c r="F17380" i="18"/>
  <c r="E17380" i="18"/>
  <c r="A17380" i="18"/>
  <c r="F17379" i="18"/>
  <c r="E17379" i="18"/>
  <c r="A17379" i="18"/>
  <c r="F17378" i="18"/>
  <c r="E17378" i="18"/>
  <c r="A17378" i="18"/>
  <c r="F17377" i="18"/>
  <c r="E17377" i="18"/>
  <c r="A17377" i="18"/>
  <c r="F17376" i="18"/>
  <c r="E17376" i="18"/>
  <c r="A17376" i="18"/>
  <c r="F17375" i="18"/>
  <c r="E17375" i="18"/>
  <c r="A17375" i="18"/>
  <c r="F17374" i="18"/>
  <c r="E17374" i="18"/>
  <c r="A17374" i="18"/>
  <c r="F17373" i="18"/>
  <c r="E17373" i="18"/>
  <c r="A17373" i="18"/>
  <c r="F17372" i="18"/>
  <c r="E17372" i="18"/>
  <c r="A17372" i="18"/>
  <c r="F17371" i="18"/>
  <c r="E17371" i="18"/>
  <c r="A17371" i="18"/>
  <c r="B17366" i="18"/>
  <c r="A17362" i="18"/>
  <c r="A17361" i="18"/>
  <c r="G17357" i="18"/>
  <c r="J17355" i="18"/>
  <c r="F17347" i="18"/>
  <c r="E17347" i="18"/>
  <c r="B17347" i="18"/>
  <c r="A17347" i="18"/>
  <c r="F17346" i="18"/>
  <c r="E17346" i="18"/>
  <c r="B17346" i="18"/>
  <c r="A17346" i="18"/>
  <c r="F17345" i="18"/>
  <c r="E17345" i="18"/>
  <c r="B17345" i="18"/>
  <c r="A17345" i="18"/>
  <c r="F17344" i="18"/>
  <c r="E17344" i="18"/>
  <c r="B17344" i="18"/>
  <c r="A17344" i="18"/>
  <c r="F17343" i="18"/>
  <c r="E17343" i="18"/>
  <c r="B17343" i="18"/>
  <c r="A17343" i="18"/>
  <c r="F17342" i="18"/>
  <c r="E17342" i="18"/>
  <c r="B17342" i="18"/>
  <c r="A17342" i="18"/>
  <c r="F17341" i="18"/>
  <c r="E17341" i="18"/>
  <c r="B17341" i="18"/>
  <c r="A17341" i="18"/>
  <c r="F17340" i="18"/>
  <c r="E17340" i="18"/>
  <c r="B17340" i="18"/>
  <c r="A17340" i="18"/>
  <c r="F17339" i="18"/>
  <c r="E17339" i="18"/>
  <c r="B17339" i="18"/>
  <c r="A17339" i="18"/>
  <c r="F17338" i="18"/>
  <c r="E17338" i="18"/>
  <c r="B17338" i="18"/>
  <c r="A17338" i="18"/>
  <c r="B17337" i="18"/>
  <c r="A17337" i="18"/>
  <c r="B17336" i="18"/>
  <c r="A17336" i="18"/>
  <c r="E17332" i="18"/>
  <c r="F17332" i="18" s="1"/>
  <c r="A17332" i="18"/>
  <c r="E17331" i="18"/>
  <c r="F17331" i="18" s="1"/>
  <c r="A17331" i="18"/>
  <c r="E17330" i="18"/>
  <c r="F17330" i="18" s="1"/>
  <c r="A17330" i="18"/>
  <c r="E17329" i="18"/>
  <c r="F17329" i="18" s="1"/>
  <c r="A17329" i="18"/>
  <c r="E17328" i="18"/>
  <c r="F17328" i="18" s="1"/>
  <c r="A17328" i="18"/>
  <c r="E17324" i="18"/>
  <c r="F17324" i="18" s="1"/>
  <c r="C17324" i="18"/>
  <c r="A17324" i="18"/>
  <c r="E17323" i="18"/>
  <c r="F17323" i="18" s="1"/>
  <c r="A17323" i="18"/>
  <c r="E17322" i="18"/>
  <c r="F17322" i="18" s="1"/>
  <c r="A17322" i="18"/>
  <c r="E17321" i="18"/>
  <c r="F17321" i="18" s="1"/>
  <c r="C17321" i="18"/>
  <c r="A17321" i="18"/>
  <c r="E17320" i="18"/>
  <c r="F17320" i="18" s="1"/>
  <c r="C17320" i="18"/>
  <c r="A17320" i="18"/>
  <c r="E17319" i="18"/>
  <c r="F17319" i="18" s="1"/>
  <c r="C17319" i="18"/>
  <c r="A17319" i="18"/>
  <c r="E17318" i="18"/>
  <c r="F17318" i="18" s="1"/>
  <c r="C17318" i="18"/>
  <c r="A17318" i="18"/>
  <c r="E17317" i="18"/>
  <c r="F17317" i="18" s="1"/>
  <c r="C17317" i="18"/>
  <c r="A17317" i="18"/>
  <c r="E17316" i="18"/>
  <c r="F17316" i="18" s="1"/>
  <c r="C17316" i="18"/>
  <c r="A17316" i="18"/>
  <c r="E17315" i="18"/>
  <c r="F17315" i="18" s="1"/>
  <c r="C17315" i="18"/>
  <c r="A17315" i="18"/>
  <c r="E17314" i="18"/>
  <c r="F17314" i="18" s="1"/>
  <c r="C17314" i="18"/>
  <c r="A17314" i="18"/>
  <c r="E17313" i="18"/>
  <c r="F17313" i="18" s="1"/>
  <c r="C17313" i="18"/>
  <c r="A17313" i="18"/>
  <c r="F17309" i="18"/>
  <c r="E17309" i="18"/>
  <c r="A17309" i="18"/>
  <c r="F17308" i="18"/>
  <c r="E17308" i="18"/>
  <c r="A17308" i="18"/>
  <c r="F17307" i="18"/>
  <c r="E17307" i="18"/>
  <c r="A17307" i="18"/>
  <c r="F17306" i="18"/>
  <c r="E17306" i="18"/>
  <c r="A17306" i="18"/>
  <c r="F17305" i="18"/>
  <c r="E17305" i="18"/>
  <c r="A17305" i="18"/>
  <c r="F17304" i="18"/>
  <c r="E17304" i="18"/>
  <c r="A17304" i="18"/>
  <c r="F17303" i="18"/>
  <c r="E17303" i="18"/>
  <c r="A17303" i="18"/>
  <c r="F17302" i="18"/>
  <c r="E17302" i="18"/>
  <c r="A17302" i="18"/>
  <c r="F17301" i="18"/>
  <c r="E17301" i="18"/>
  <c r="A17301" i="18"/>
  <c r="F17300" i="18"/>
  <c r="E17300" i="18"/>
  <c r="A17300" i="18"/>
  <c r="F17299" i="18"/>
  <c r="E17299" i="18"/>
  <c r="A17299" i="18"/>
  <c r="F17298" i="18"/>
  <c r="E17298" i="18"/>
  <c r="A17298" i="18"/>
  <c r="B17293" i="18"/>
  <c r="A17289" i="18"/>
  <c r="A17288" i="18"/>
  <c r="G17285" i="18"/>
  <c r="J17283" i="18"/>
  <c r="F17275" i="18"/>
  <c r="E17275" i="18"/>
  <c r="B17275" i="18"/>
  <c r="A17275" i="18"/>
  <c r="F17274" i="18"/>
  <c r="E17274" i="18"/>
  <c r="B17274" i="18"/>
  <c r="A17274" i="18"/>
  <c r="F17273" i="18"/>
  <c r="E17273" i="18"/>
  <c r="B17273" i="18"/>
  <c r="A17273" i="18"/>
  <c r="F17272" i="18"/>
  <c r="E17272" i="18"/>
  <c r="B17272" i="18"/>
  <c r="A17272" i="18"/>
  <c r="F17271" i="18"/>
  <c r="E17271" i="18"/>
  <c r="B17271" i="18"/>
  <c r="A17271" i="18"/>
  <c r="F17270" i="18"/>
  <c r="E17270" i="18"/>
  <c r="B17270" i="18"/>
  <c r="A17270" i="18"/>
  <c r="F17269" i="18"/>
  <c r="E17269" i="18"/>
  <c r="B17269" i="18"/>
  <c r="A17269" i="18"/>
  <c r="F17268" i="18"/>
  <c r="E17268" i="18"/>
  <c r="B17268" i="18"/>
  <c r="A17268" i="18"/>
  <c r="F17267" i="18"/>
  <c r="E17267" i="18"/>
  <c r="B17267" i="18"/>
  <c r="A17267" i="18"/>
  <c r="B17266" i="18"/>
  <c r="A17266" i="18"/>
  <c r="B17265" i="18"/>
  <c r="A17265" i="18"/>
  <c r="B17264" i="18"/>
  <c r="A17264" i="18"/>
  <c r="E17260" i="18"/>
  <c r="F17260" i="18" s="1"/>
  <c r="A17260" i="18"/>
  <c r="E17259" i="18"/>
  <c r="F17259" i="18" s="1"/>
  <c r="A17259" i="18"/>
  <c r="E17258" i="18"/>
  <c r="F17258" i="18" s="1"/>
  <c r="A17258" i="18"/>
  <c r="E17257" i="18"/>
  <c r="F17257" i="18" s="1"/>
  <c r="A17257" i="18"/>
  <c r="E17256" i="18"/>
  <c r="F17256" i="18" s="1"/>
  <c r="A17256" i="18"/>
  <c r="E17252" i="18"/>
  <c r="F17252" i="18" s="1"/>
  <c r="C17252" i="18"/>
  <c r="A17252" i="18"/>
  <c r="E17251" i="18"/>
  <c r="F17251" i="18" s="1"/>
  <c r="A17251" i="18"/>
  <c r="E17250" i="18"/>
  <c r="F17250" i="18" s="1"/>
  <c r="A17250" i="18"/>
  <c r="E17249" i="18"/>
  <c r="F17249" i="18" s="1"/>
  <c r="C17249" i="18"/>
  <c r="A17249" i="18"/>
  <c r="E17248" i="18"/>
  <c r="F17248" i="18" s="1"/>
  <c r="C17248" i="18"/>
  <c r="A17248" i="18"/>
  <c r="E17247" i="18"/>
  <c r="F17247" i="18" s="1"/>
  <c r="C17247" i="18"/>
  <c r="A17247" i="18"/>
  <c r="E17246" i="18"/>
  <c r="F17246" i="18" s="1"/>
  <c r="C17246" i="18"/>
  <c r="A17246" i="18"/>
  <c r="E17245" i="18"/>
  <c r="F17245" i="18" s="1"/>
  <c r="C17245" i="18"/>
  <c r="A17245" i="18"/>
  <c r="E17244" i="18"/>
  <c r="F17244" i="18" s="1"/>
  <c r="C17244" i="18"/>
  <c r="A17244" i="18"/>
  <c r="E17243" i="18"/>
  <c r="F17243" i="18" s="1"/>
  <c r="C17243" i="18"/>
  <c r="A17243" i="18"/>
  <c r="E17242" i="18"/>
  <c r="F17242" i="18" s="1"/>
  <c r="C17242" i="18"/>
  <c r="A17242" i="18"/>
  <c r="E17241" i="18"/>
  <c r="F17241" i="18" s="1"/>
  <c r="C17241" i="18"/>
  <c r="A17241" i="18"/>
  <c r="F17237" i="18"/>
  <c r="E17237" i="18"/>
  <c r="A17237" i="18"/>
  <c r="F17236" i="18"/>
  <c r="E17236" i="18"/>
  <c r="A17236" i="18"/>
  <c r="F17235" i="18"/>
  <c r="E17235" i="18"/>
  <c r="A17235" i="18"/>
  <c r="F17234" i="18"/>
  <c r="E17234" i="18"/>
  <c r="A17234" i="18"/>
  <c r="F17233" i="18"/>
  <c r="E17233" i="18"/>
  <c r="A17233" i="18"/>
  <c r="F17232" i="18"/>
  <c r="E17232" i="18"/>
  <c r="A17232" i="18"/>
  <c r="F17231" i="18"/>
  <c r="E17231" i="18"/>
  <c r="A17231" i="18"/>
  <c r="F17230" i="18"/>
  <c r="E17230" i="18"/>
  <c r="A17230" i="18"/>
  <c r="F17229" i="18"/>
  <c r="E17229" i="18"/>
  <c r="A17229" i="18"/>
  <c r="F17228" i="18"/>
  <c r="E17228" i="18"/>
  <c r="A17228" i="18"/>
  <c r="F17227" i="18"/>
  <c r="E17227" i="18"/>
  <c r="A17227" i="18"/>
  <c r="F17226" i="18"/>
  <c r="E17226" i="18"/>
  <c r="A17226" i="18"/>
  <c r="B17221" i="18"/>
  <c r="A17217" i="18"/>
  <c r="A17216" i="18"/>
  <c r="G17212" i="18"/>
  <c r="J17210" i="18"/>
  <c r="F17202" i="18"/>
  <c r="E17202" i="18"/>
  <c r="B17202" i="18"/>
  <c r="A17202" i="18"/>
  <c r="F17201" i="18"/>
  <c r="E17201" i="18"/>
  <c r="B17201" i="18"/>
  <c r="A17201" i="18"/>
  <c r="F17200" i="18"/>
  <c r="E17200" i="18"/>
  <c r="B17200" i="18"/>
  <c r="A17200" i="18"/>
  <c r="F17199" i="18"/>
  <c r="E17199" i="18"/>
  <c r="B17199" i="18"/>
  <c r="A17199" i="18"/>
  <c r="F17198" i="18"/>
  <c r="E17198" i="18"/>
  <c r="B17198" i="18"/>
  <c r="A17198" i="18"/>
  <c r="F17197" i="18"/>
  <c r="E17197" i="18"/>
  <c r="B17197" i="18"/>
  <c r="A17197" i="18"/>
  <c r="F17196" i="18"/>
  <c r="E17196" i="18"/>
  <c r="B17196" i="18"/>
  <c r="A17196" i="18"/>
  <c r="F17195" i="18"/>
  <c r="E17195" i="18"/>
  <c r="B17195" i="18"/>
  <c r="A17195" i="18"/>
  <c r="F17194" i="18"/>
  <c r="E17194" i="18"/>
  <c r="B17194" i="18"/>
  <c r="A17194" i="18"/>
  <c r="B17193" i="18"/>
  <c r="A17193" i="18"/>
  <c r="B17192" i="18"/>
  <c r="A17192" i="18"/>
  <c r="B17191" i="18"/>
  <c r="A17191" i="18"/>
  <c r="E17187" i="18"/>
  <c r="F17187" i="18" s="1"/>
  <c r="A17187" i="18"/>
  <c r="E17186" i="18"/>
  <c r="F17186" i="18" s="1"/>
  <c r="A17186" i="18"/>
  <c r="E17185" i="18"/>
  <c r="F17185" i="18" s="1"/>
  <c r="A17185" i="18"/>
  <c r="E17184" i="18"/>
  <c r="F17184" i="18" s="1"/>
  <c r="A17184" i="18"/>
  <c r="E17183" i="18"/>
  <c r="F17183" i="18" s="1"/>
  <c r="A17183" i="18"/>
  <c r="E17179" i="18"/>
  <c r="F17179" i="18" s="1"/>
  <c r="C17179" i="18"/>
  <c r="A17179" i="18"/>
  <c r="E17178" i="18"/>
  <c r="F17178" i="18" s="1"/>
  <c r="A17178" i="18"/>
  <c r="E17177" i="18"/>
  <c r="F17177" i="18" s="1"/>
  <c r="A17177" i="18"/>
  <c r="E17176" i="18"/>
  <c r="F17176" i="18" s="1"/>
  <c r="C17176" i="18"/>
  <c r="A17176" i="18"/>
  <c r="E17175" i="18"/>
  <c r="F17175" i="18" s="1"/>
  <c r="C17175" i="18"/>
  <c r="A17175" i="18"/>
  <c r="E17174" i="18"/>
  <c r="F17174" i="18" s="1"/>
  <c r="C17174" i="18"/>
  <c r="A17174" i="18"/>
  <c r="E17173" i="18"/>
  <c r="F17173" i="18" s="1"/>
  <c r="C17173" i="18"/>
  <c r="A17173" i="18"/>
  <c r="E17172" i="18"/>
  <c r="F17172" i="18" s="1"/>
  <c r="C17172" i="18"/>
  <c r="A17172" i="18"/>
  <c r="E17171" i="18"/>
  <c r="F17171" i="18" s="1"/>
  <c r="C17171" i="18"/>
  <c r="A17171" i="18"/>
  <c r="E17170" i="18"/>
  <c r="F17170" i="18" s="1"/>
  <c r="C17170" i="18"/>
  <c r="A17170" i="18"/>
  <c r="E17169" i="18"/>
  <c r="F17169" i="18" s="1"/>
  <c r="C17169" i="18"/>
  <c r="A17169" i="18"/>
  <c r="E17168" i="18"/>
  <c r="F17168" i="18" s="1"/>
  <c r="C17168" i="18"/>
  <c r="A17168" i="18"/>
  <c r="F17164" i="18"/>
  <c r="E17164" i="18"/>
  <c r="A17164" i="18"/>
  <c r="F17163" i="18"/>
  <c r="E17163" i="18"/>
  <c r="A17163" i="18"/>
  <c r="F17162" i="18"/>
  <c r="E17162" i="18"/>
  <c r="A17162" i="18"/>
  <c r="F17161" i="18"/>
  <c r="E17161" i="18"/>
  <c r="A17161" i="18"/>
  <c r="F17160" i="18"/>
  <c r="E17160" i="18"/>
  <c r="A17160" i="18"/>
  <c r="F17159" i="18"/>
  <c r="E17159" i="18"/>
  <c r="A17159" i="18"/>
  <c r="F17158" i="18"/>
  <c r="E17158" i="18"/>
  <c r="A17158" i="18"/>
  <c r="F17157" i="18"/>
  <c r="E17157" i="18"/>
  <c r="A17157" i="18"/>
  <c r="F17156" i="18"/>
  <c r="E17156" i="18"/>
  <c r="A17156" i="18"/>
  <c r="F17155" i="18"/>
  <c r="E17155" i="18"/>
  <c r="A17155" i="18"/>
  <c r="F17154" i="18"/>
  <c r="E17154" i="18"/>
  <c r="A17154" i="18"/>
  <c r="E17153" i="18"/>
  <c r="F17153" i="18" s="1"/>
  <c r="A17153" i="18"/>
  <c r="B17148" i="18"/>
  <c r="A17144" i="18"/>
  <c r="A17143" i="18"/>
  <c r="G17139" i="18"/>
  <c r="J17137" i="18"/>
  <c r="F17129" i="18"/>
  <c r="E17129" i="18"/>
  <c r="B17129" i="18"/>
  <c r="A17129" i="18"/>
  <c r="F17128" i="18"/>
  <c r="E17128" i="18"/>
  <c r="B17128" i="18"/>
  <c r="A17128" i="18"/>
  <c r="F17127" i="18"/>
  <c r="E17127" i="18"/>
  <c r="B17127" i="18"/>
  <c r="A17127" i="18"/>
  <c r="F17126" i="18"/>
  <c r="E17126" i="18"/>
  <c r="B17126" i="18"/>
  <c r="A17126" i="18"/>
  <c r="F17125" i="18"/>
  <c r="E17125" i="18"/>
  <c r="B17125" i="18"/>
  <c r="A17125" i="18"/>
  <c r="F17124" i="18"/>
  <c r="E17124" i="18"/>
  <c r="B17124" i="18"/>
  <c r="A17124" i="18"/>
  <c r="F17123" i="18"/>
  <c r="E17123" i="18"/>
  <c r="B17123" i="18"/>
  <c r="A17123" i="18"/>
  <c r="F17122" i="18"/>
  <c r="E17122" i="18"/>
  <c r="B17122" i="18"/>
  <c r="A17122" i="18"/>
  <c r="F17121" i="18"/>
  <c r="E17121" i="18"/>
  <c r="B17121" i="18"/>
  <c r="A17121" i="18"/>
  <c r="F17120" i="18"/>
  <c r="E17120" i="18"/>
  <c r="B17120" i="18"/>
  <c r="A17120" i="18"/>
  <c r="B17119" i="18"/>
  <c r="A17119" i="18"/>
  <c r="B17118" i="18"/>
  <c r="A17118" i="18"/>
  <c r="E17114" i="18"/>
  <c r="F17114" i="18" s="1"/>
  <c r="A17114" i="18"/>
  <c r="E17113" i="18"/>
  <c r="F17113" i="18" s="1"/>
  <c r="A17113" i="18"/>
  <c r="E17112" i="18"/>
  <c r="F17112" i="18" s="1"/>
  <c r="A17112" i="18"/>
  <c r="E17111" i="18"/>
  <c r="F17111" i="18" s="1"/>
  <c r="A17111" i="18"/>
  <c r="E17110" i="18"/>
  <c r="F17110" i="18" s="1"/>
  <c r="A17110" i="18"/>
  <c r="E17106" i="18"/>
  <c r="F17106" i="18" s="1"/>
  <c r="C17106" i="18"/>
  <c r="A17106" i="18"/>
  <c r="E17105" i="18"/>
  <c r="F17105" i="18" s="1"/>
  <c r="A17105" i="18"/>
  <c r="E17104" i="18"/>
  <c r="F17104" i="18" s="1"/>
  <c r="A17104" i="18"/>
  <c r="E17103" i="18"/>
  <c r="F17103" i="18" s="1"/>
  <c r="C17103" i="18"/>
  <c r="A17103" i="18"/>
  <c r="E17102" i="18"/>
  <c r="F17102" i="18" s="1"/>
  <c r="C17102" i="18"/>
  <c r="A17102" i="18"/>
  <c r="E17101" i="18"/>
  <c r="F17101" i="18" s="1"/>
  <c r="C17101" i="18"/>
  <c r="A17101" i="18"/>
  <c r="E17100" i="18"/>
  <c r="F17100" i="18" s="1"/>
  <c r="C17100" i="18"/>
  <c r="A17100" i="18"/>
  <c r="E17099" i="18"/>
  <c r="F17099" i="18" s="1"/>
  <c r="C17099" i="18"/>
  <c r="A17099" i="18"/>
  <c r="E17098" i="18"/>
  <c r="F17098" i="18" s="1"/>
  <c r="C17098" i="18"/>
  <c r="A17098" i="18"/>
  <c r="E17097" i="18"/>
  <c r="F17097" i="18" s="1"/>
  <c r="C17097" i="18"/>
  <c r="A17097" i="18"/>
  <c r="E17096" i="18"/>
  <c r="F17096" i="18" s="1"/>
  <c r="C17096" i="18"/>
  <c r="A17096" i="18"/>
  <c r="E17095" i="18"/>
  <c r="F17095" i="18" s="1"/>
  <c r="C17095" i="18"/>
  <c r="A17095" i="18"/>
  <c r="F17091" i="18"/>
  <c r="E17091" i="18"/>
  <c r="A17091" i="18"/>
  <c r="F17090" i="18"/>
  <c r="E17090" i="18"/>
  <c r="A17090" i="18"/>
  <c r="F17089" i="18"/>
  <c r="E17089" i="18"/>
  <c r="A17089" i="18"/>
  <c r="F17088" i="18"/>
  <c r="E17088" i="18"/>
  <c r="A17088" i="18"/>
  <c r="F17087" i="18"/>
  <c r="E17087" i="18"/>
  <c r="A17087" i="18"/>
  <c r="F17086" i="18"/>
  <c r="E17086" i="18"/>
  <c r="A17086" i="18"/>
  <c r="F17085" i="18"/>
  <c r="E17085" i="18"/>
  <c r="A17085" i="18"/>
  <c r="F17084" i="18"/>
  <c r="E17084" i="18"/>
  <c r="A17084" i="18"/>
  <c r="F17083" i="18"/>
  <c r="E17083" i="18"/>
  <c r="A17083" i="18"/>
  <c r="F17082" i="18"/>
  <c r="E17082" i="18"/>
  <c r="A17082" i="18"/>
  <c r="F17081" i="18"/>
  <c r="E17081" i="18"/>
  <c r="A17081" i="18"/>
  <c r="E17080" i="18"/>
  <c r="F17080" i="18" s="1"/>
  <c r="A17080" i="18"/>
  <c r="B17075" i="18"/>
  <c r="A17071" i="18"/>
  <c r="A17070" i="18"/>
  <c r="G17066" i="18"/>
  <c r="J17064" i="18"/>
  <c r="F17056" i="18"/>
  <c r="E17056" i="18"/>
  <c r="B17056" i="18"/>
  <c r="A17056" i="18"/>
  <c r="F17055" i="18"/>
  <c r="E17055" i="18"/>
  <c r="B17055" i="18"/>
  <c r="A17055" i="18"/>
  <c r="F17054" i="18"/>
  <c r="E17054" i="18"/>
  <c r="B17054" i="18"/>
  <c r="A17054" i="18"/>
  <c r="F17053" i="18"/>
  <c r="E17053" i="18"/>
  <c r="B17053" i="18"/>
  <c r="A17053" i="18"/>
  <c r="F17052" i="18"/>
  <c r="E17052" i="18"/>
  <c r="B17052" i="18"/>
  <c r="A17052" i="18"/>
  <c r="F17051" i="18"/>
  <c r="E17051" i="18"/>
  <c r="B17051" i="18"/>
  <c r="A17051" i="18"/>
  <c r="F17050" i="18"/>
  <c r="E17050" i="18"/>
  <c r="B17050" i="18"/>
  <c r="A17050" i="18"/>
  <c r="F17049" i="18"/>
  <c r="E17049" i="18"/>
  <c r="B17049" i="18"/>
  <c r="A17049" i="18"/>
  <c r="F17048" i="18"/>
  <c r="E17048" i="18"/>
  <c r="B17048" i="18"/>
  <c r="A17048" i="18"/>
  <c r="F17047" i="18"/>
  <c r="E17047" i="18"/>
  <c r="B17047" i="18"/>
  <c r="A17047" i="18"/>
  <c r="F17046" i="18"/>
  <c r="E17046" i="18"/>
  <c r="B17046" i="18"/>
  <c r="A17046" i="18"/>
  <c r="B17045" i="18"/>
  <c r="A17045" i="18"/>
  <c r="E17041" i="18"/>
  <c r="F17041" i="18" s="1"/>
  <c r="A17041" i="18"/>
  <c r="E17040" i="18"/>
  <c r="F17040" i="18" s="1"/>
  <c r="A17040" i="18"/>
  <c r="E17039" i="18"/>
  <c r="F17039" i="18" s="1"/>
  <c r="A17039" i="18"/>
  <c r="E17038" i="18"/>
  <c r="F17038" i="18" s="1"/>
  <c r="A17038" i="18"/>
  <c r="E17037" i="18"/>
  <c r="F17037" i="18" s="1"/>
  <c r="A17037" i="18"/>
  <c r="E17033" i="18"/>
  <c r="F17033" i="18" s="1"/>
  <c r="C17033" i="18"/>
  <c r="A17033" i="18"/>
  <c r="E17032" i="18"/>
  <c r="F17032" i="18" s="1"/>
  <c r="A17032" i="18"/>
  <c r="E17031" i="18"/>
  <c r="F17031" i="18" s="1"/>
  <c r="A17031" i="18"/>
  <c r="E17030" i="18"/>
  <c r="F17030" i="18" s="1"/>
  <c r="C17030" i="18"/>
  <c r="A17030" i="18"/>
  <c r="E17029" i="18"/>
  <c r="F17029" i="18" s="1"/>
  <c r="C17029" i="18"/>
  <c r="A17029" i="18"/>
  <c r="E17028" i="18"/>
  <c r="F17028" i="18" s="1"/>
  <c r="C17028" i="18"/>
  <c r="A17028" i="18"/>
  <c r="E17027" i="18"/>
  <c r="F17027" i="18" s="1"/>
  <c r="C17027" i="18"/>
  <c r="A17027" i="18"/>
  <c r="E17026" i="18"/>
  <c r="F17026" i="18" s="1"/>
  <c r="C17026" i="18"/>
  <c r="A17026" i="18"/>
  <c r="E17025" i="18"/>
  <c r="F17025" i="18" s="1"/>
  <c r="C17025" i="18"/>
  <c r="A17025" i="18"/>
  <c r="E17024" i="18"/>
  <c r="F17024" i="18" s="1"/>
  <c r="C17024" i="18"/>
  <c r="A17024" i="18"/>
  <c r="E17023" i="18"/>
  <c r="F17023" i="18" s="1"/>
  <c r="C17023" i="18"/>
  <c r="A17023" i="18"/>
  <c r="E17022" i="18"/>
  <c r="F17022" i="18" s="1"/>
  <c r="C17022" i="18"/>
  <c r="A17022" i="18"/>
  <c r="F17018" i="18"/>
  <c r="E17018" i="18"/>
  <c r="A17018" i="18"/>
  <c r="F17017" i="18"/>
  <c r="E17017" i="18"/>
  <c r="A17017" i="18"/>
  <c r="F17016" i="18"/>
  <c r="E17016" i="18"/>
  <c r="A17016" i="18"/>
  <c r="F17015" i="18"/>
  <c r="E17015" i="18"/>
  <c r="A17015" i="18"/>
  <c r="F17014" i="18"/>
  <c r="E17014" i="18"/>
  <c r="A17014" i="18"/>
  <c r="F17013" i="18"/>
  <c r="E17013" i="18"/>
  <c r="A17013" i="18"/>
  <c r="F17012" i="18"/>
  <c r="E17012" i="18"/>
  <c r="A17012" i="18"/>
  <c r="F17011" i="18"/>
  <c r="E17011" i="18"/>
  <c r="A17011" i="18"/>
  <c r="F17010" i="18"/>
  <c r="E17010" i="18"/>
  <c r="A17010" i="18"/>
  <c r="F17009" i="18"/>
  <c r="E17009" i="18"/>
  <c r="A17009" i="18"/>
  <c r="F17008" i="18"/>
  <c r="E17008" i="18"/>
  <c r="A17008" i="18"/>
  <c r="F17007" i="18"/>
  <c r="E17007" i="18"/>
  <c r="A17007" i="18"/>
  <c r="B17002" i="18"/>
  <c r="A16998" i="18"/>
  <c r="A16997" i="18"/>
  <c r="G16994" i="18"/>
  <c r="J16992" i="18"/>
  <c r="F16984" i="18"/>
  <c r="E16984" i="18"/>
  <c r="B16984" i="18"/>
  <c r="A16984" i="18"/>
  <c r="F16983" i="18"/>
  <c r="E16983" i="18"/>
  <c r="B16983" i="18"/>
  <c r="A16983" i="18"/>
  <c r="F16982" i="18"/>
  <c r="E16982" i="18"/>
  <c r="B16982" i="18"/>
  <c r="A16982" i="18"/>
  <c r="F16981" i="18"/>
  <c r="E16981" i="18"/>
  <c r="B16981" i="18"/>
  <c r="A16981" i="18"/>
  <c r="F16980" i="18"/>
  <c r="E16980" i="18"/>
  <c r="B16980" i="18"/>
  <c r="A16980" i="18"/>
  <c r="F16979" i="18"/>
  <c r="E16979" i="18"/>
  <c r="B16979" i="18"/>
  <c r="A16979" i="18"/>
  <c r="F16978" i="18"/>
  <c r="E16978" i="18"/>
  <c r="B16978" i="18"/>
  <c r="A16978" i="18"/>
  <c r="F16977" i="18"/>
  <c r="E16977" i="18"/>
  <c r="B16977" i="18"/>
  <c r="A16977" i="18"/>
  <c r="F16976" i="18"/>
  <c r="E16976" i="18"/>
  <c r="B16976" i="18"/>
  <c r="A16976" i="18"/>
  <c r="F16975" i="18"/>
  <c r="E16975" i="18"/>
  <c r="B16975" i="18"/>
  <c r="A16975" i="18"/>
  <c r="B16974" i="18"/>
  <c r="A16974" i="18"/>
  <c r="B16973" i="18"/>
  <c r="A16973" i="18"/>
  <c r="E16969" i="18"/>
  <c r="F16969" i="18" s="1"/>
  <c r="A16969" i="18"/>
  <c r="E16968" i="18"/>
  <c r="F16968" i="18" s="1"/>
  <c r="A16968" i="18"/>
  <c r="E16967" i="18"/>
  <c r="F16967" i="18" s="1"/>
  <c r="A16967" i="18"/>
  <c r="E16966" i="18"/>
  <c r="F16966" i="18" s="1"/>
  <c r="A16966" i="18"/>
  <c r="E16965" i="18"/>
  <c r="F16965" i="18" s="1"/>
  <c r="A16965" i="18"/>
  <c r="E16961" i="18"/>
  <c r="F16961" i="18" s="1"/>
  <c r="C16961" i="18"/>
  <c r="A16961" i="18"/>
  <c r="E16960" i="18"/>
  <c r="F16960" i="18" s="1"/>
  <c r="A16960" i="18"/>
  <c r="E16959" i="18"/>
  <c r="F16959" i="18" s="1"/>
  <c r="A16959" i="18"/>
  <c r="E16958" i="18"/>
  <c r="F16958" i="18" s="1"/>
  <c r="C16958" i="18"/>
  <c r="A16958" i="18"/>
  <c r="E16957" i="18"/>
  <c r="F16957" i="18" s="1"/>
  <c r="C16957" i="18"/>
  <c r="A16957" i="18"/>
  <c r="E16956" i="18"/>
  <c r="F16956" i="18" s="1"/>
  <c r="C16956" i="18"/>
  <c r="A16956" i="18"/>
  <c r="E16955" i="18"/>
  <c r="F16955" i="18" s="1"/>
  <c r="C16955" i="18"/>
  <c r="A16955" i="18"/>
  <c r="E16954" i="18"/>
  <c r="F16954" i="18" s="1"/>
  <c r="C16954" i="18"/>
  <c r="A16954" i="18"/>
  <c r="E16953" i="18"/>
  <c r="F16953" i="18" s="1"/>
  <c r="C16953" i="18"/>
  <c r="A16953" i="18"/>
  <c r="E16952" i="18"/>
  <c r="F16952" i="18" s="1"/>
  <c r="C16952" i="18"/>
  <c r="A16952" i="18"/>
  <c r="E16951" i="18"/>
  <c r="F16951" i="18" s="1"/>
  <c r="C16951" i="18"/>
  <c r="A16951" i="18"/>
  <c r="E16950" i="18"/>
  <c r="F16950" i="18" s="1"/>
  <c r="C16950" i="18"/>
  <c r="A16950" i="18"/>
  <c r="F16946" i="18"/>
  <c r="E16946" i="18"/>
  <c r="A16946" i="18"/>
  <c r="F16945" i="18"/>
  <c r="E16945" i="18"/>
  <c r="A16945" i="18"/>
  <c r="F16944" i="18"/>
  <c r="E16944" i="18"/>
  <c r="A16944" i="18"/>
  <c r="F16943" i="18"/>
  <c r="E16943" i="18"/>
  <c r="A16943" i="18"/>
  <c r="F16942" i="18"/>
  <c r="E16942" i="18"/>
  <c r="A16942" i="18"/>
  <c r="F16941" i="18"/>
  <c r="E16941" i="18"/>
  <c r="A16941" i="18"/>
  <c r="F16940" i="18"/>
  <c r="E16940" i="18"/>
  <c r="A16940" i="18"/>
  <c r="F16939" i="18"/>
  <c r="E16939" i="18"/>
  <c r="A16939" i="18"/>
  <c r="F16938" i="18"/>
  <c r="E16938" i="18"/>
  <c r="A16938" i="18"/>
  <c r="F16937" i="18"/>
  <c r="E16937" i="18"/>
  <c r="A16937" i="18"/>
  <c r="F16936" i="18"/>
  <c r="E16936" i="18"/>
  <c r="A16936" i="18"/>
  <c r="F16935" i="18"/>
  <c r="E16935" i="18"/>
  <c r="A16935" i="18"/>
  <c r="B16930" i="18"/>
  <c r="A16926" i="18"/>
  <c r="A16925" i="18"/>
  <c r="G16922" i="18"/>
  <c r="J16920" i="18"/>
  <c r="F16912" i="18"/>
  <c r="E16912" i="18"/>
  <c r="B16912" i="18"/>
  <c r="A16912" i="18"/>
  <c r="F16911" i="18"/>
  <c r="E16911" i="18"/>
  <c r="B16911" i="18"/>
  <c r="A16911" i="18"/>
  <c r="F16910" i="18"/>
  <c r="E16910" i="18"/>
  <c r="B16910" i="18"/>
  <c r="A16910" i="18"/>
  <c r="F16909" i="18"/>
  <c r="E16909" i="18"/>
  <c r="B16909" i="18"/>
  <c r="A16909" i="18"/>
  <c r="F16908" i="18"/>
  <c r="E16908" i="18"/>
  <c r="B16908" i="18"/>
  <c r="A16908" i="18"/>
  <c r="F16907" i="18"/>
  <c r="E16907" i="18"/>
  <c r="B16907" i="18"/>
  <c r="A16907" i="18"/>
  <c r="F16906" i="18"/>
  <c r="E16906" i="18"/>
  <c r="B16906" i="18"/>
  <c r="A16906" i="18"/>
  <c r="F16905" i="18"/>
  <c r="E16905" i="18"/>
  <c r="B16905" i="18"/>
  <c r="A16905" i="18"/>
  <c r="F16904" i="18"/>
  <c r="E16904" i="18"/>
  <c r="B16904" i="18"/>
  <c r="A16904" i="18"/>
  <c r="F16903" i="18"/>
  <c r="E16903" i="18"/>
  <c r="B16903" i="18"/>
  <c r="A16903" i="18"/>
  <c r="E16902" i="18"/>
  <c r="F16902" i="18" s="1"/>
  <c r="B16902" i="18"/>
  <c r="A16902" i="18"/>
  <c r="B16901" i="18"/>
  <c r="A16901" i="18"/>
  <c r="E16897" i="18"/>
  <c r="F16897" i="18" s="1"/>
  <c r="A16897" i="18"/>
  <c r="E16896" i="18"/>
  <c r="F16896" i="18" s="1"/>
  <c r="A16896" i="18"/>
  <c r="E16895" i="18"/>
  <c r="F16895" i="18" s="1"/>
  <c r="A16895" i="18"/>
  <c r="E16894" i="18"/>
  <c r="F16894" i="18" s="1"/>
  <c r="A16894" i="18"/>
  <c r="E16893" i="18"/>
  <c r="F16893" i="18" s="1"/>
  <c r="A16893" i="18"/>
  <c r="E16889" i="18"/>
  <c r="F16889" i="18" s="1"/>
  <c r="C16889" i="18"/>
  <c r="A16889" i="18"/>
  <c r="E16888" i="18"/>
  <c r="F16888" i="18" s="1"/>
  <c r="A16888" i="18"/>
  <c r="E16887" i="18"/>
  <c r="F16887" i="18" s="1"/>
  <c r="A16887" i="18"/>
  <c r="E16886" i="18"/>
  <c r="F16886" i="18" s="1"/>
  <c r="C16886" i="18"/>
  <c r="A16886" i="18"/>
  <c r="E16885" i="18"/>
  <c r="F16885" i="18" s="1"/>
  <c r="C16885" i="18"/>
  <c r="A16885" i="18"/>
  <c r="E16884" i="18"/>
  <c r="F16884" i="18" s="1"/>
  <c r="C16884" i="18"/>
  <c r="A16884" i="18"/>
  <c r="E16883" i="18"/>
  <c r="F16883" i="18" s="1"/>
  <c r="C16883" i="18"/>
  <c r="A16883" i="18"/>
  <c r="E16882" i="18"/>
  <c r="F16882" i="18" s="1"/>
  <c r="C16882" i="18"/>
  <c r="A16882" i="18"/>
  <c r="E16881" i="18"/>
  <c r="F16881" i="18" s="1"/>
  <c r="C16881" i="18"/>
  <c r="A16881" i="18"/>
  <c r="E16880" i="18"/>
  <c r="F16880" i="18" s="1"/>
  <c r="C16880" i="18"/>
  <c r="A16880" i="18"/>
  <c r="E16879" i="18"/>
  <c r="F16879" i="18" s="1"/>
  <c r="C16879" i="18"/>
  <c r="A16879" i="18"/>
  <c r="E16878" i="18"/>
  <c r="F16878" i="18" s="1"/>
  <c r="C16878" i="18"/>
  <c r="A16878" i="18"/>
  <c r="F16874" i="18"/>
  <c r="E16874" i="18"/>
  <c r="A16874" i="18"/>
  <c r="F16873" i="18"/>
  <c r="E16873" i="18"/>
  <c r="A16873" i="18"/>
  <c r="F16872" i="18"/>
  <c r="E16872" i="18"/>
  <c r="A16872" i="18"/>
  <c r="F16871" i="18"/>
  <c r="E16871" i="18"/>
  <c r="A16871" i="18"/>
  <c r="F16870" i="18"/>
  <c r="E16870" i="18"/>
  <c r="A16870" i="18"/>
  <c r="F16869" i="18"/>
  <c r="E16869" i="18"/>
  <c r="A16869" i="18"/>
  <c r="F16868" i="18"/>
  <c r="E16868" i="18"/>
  <c r="A16868" i="18"/>
  <c r="F16867" i="18"/>
  <c r="E16867" i="18"/>
  <c r="A16867" i="18"/>
  <c r="F16866" i="18"/>
  <c r="E16866" i="18"/>
  <c r="A16866" i="18"/>
  <c r="F16865" i="18"/>
  <c r="E16865" i="18"/>
  <c r="A16865" i="18"/>
  <c r="F16864" i="18"/>
  <c r="E16864" i="18"/>
  <c r="A16864" i="18"/>
  <c r="F16863" i="18"/>
  <c r="E16863" i="18"/>
  <c r="A16863" i="18"/>
  <c r="B16858" i="18"/>
  <c r="A16854" i="18"/>
  <c r="A16853" i="18"/>
  <c r="G16850" i="18"/>
  <c r="J16848" i="18"/>
  <c r="F16840" i="18"/>
  <c r="E16840" i="18"/>
  <c r="B16840" i="18"/>
  <c r="A16840" i="18"/>
  <c r="F16839" i="18"/>
  <c r="E16839" i="18"/>
  <c r="B16839" i="18"/>
  <c r="A16839" i="18"/>
  <c r="F16838" i="18"/>
  <c r="E16838" i="18"/>
  <c r="B16838" i="18"/>
  <c r="A16838" i="18"/>
  <c r="F16837" i="18"/>
  <c r="E16837" i="18"/>
  <c r="B16837" i="18"/>
  <c r="A16837" i="18"/>
  <c r="F16836" i="18"/>
  <c r="E16836" i="18"/>
  <c r="B16836" i="18"/>
  <c r="A16836" i="18"/>
  <c r="F16835" i="18"/>
  <c r="E16835" i="18"/>
  <c r="B16835" i="18"/>
  <c r="A16835" i="18"/>
  <c r="F16834" i="18"/>
  <c r="E16834" i="18"/>
  <c r="B16834" i="18"/>
  <c r="A16834" i="18"/>
  <c r="F16833" i="18"/>
  <c r="E16833" i="18"/>
  <c r="B16833" i="18"/>
  <c r="A16833" i="18"/>
  <c r="F16832" i="18"/>
  <c r="E16832" i="18"/>
  <c r="B16832" i="18"/>
  <c r="A16832" i="18"/>
  <c r="F16831" i="18"/>
  <c r="E16831" i="18"/>
  <c r="B16831" i="18"/>
  <c r="A16831" i="18"/>
  <c r="B16830" i="18"/>
  <c r="A16830" i="18"/>
  <c r="B16829" i="18"/>
  <c r="A16829" i="18"/>
  <c r="E16825" i="18"/>
  <c r="F16825" i="18" s="1"/>
  <c r="A16825" i="18"/>
  <c r="E16824" i="18"/>
  <c r="F16824" i="18" s="1"/>
  <c r="A16824" i="18"/>
  <c r="E16823" i="18"/>
  <c r="F16823" i="18" s="1"/>
  <c r="A16823" i="18"/>
  <c r="E16822" i="18"/>
  <c r="F16822" i="18" s="1"/>
  <c r="A16822" i="18"/>
  <c r="E16821" i="18"/>
  <c r="F16821" i="18" s="1"/>
  <c r="A16821" i="18"/>
  <c r="E16817" i="18"/>
  <c r="F16817" i="18" s="1"/>
  <c r="C16817" i="18"/>
  <c r="A16817" i="18"/>
  <c r="E16816" i="18"/>
  <c r="F16816" i="18" s="1"/>
  <c r="A16816" i="18"/>
  <c r="E16815" i="18"/>
  <c r="F16815" i="18" s="1"/>
  <c r="A16815" i="18"/>
  <c r="E16814" i="18"/>
  <c r="F16814" i="18" s="1"/>
  <c r="C16814" i="18"/>
  <c r="A16814" i="18"/>
  <c r="E16813" i="18"/>
  <c r="F16813" i="18" s="1"/>
  <c r="C16813" i="18"/>
  <c r="A16813" i="18"/>
  <c r="E16812" i="18"/>
  <c r="F16812" i="18" s="1"/>
  <c r="C16812" i="18"/>
  <c r="A16812" i="18"/>
  <c r="E16811" i="18"/>
  <c r="F16811" i="18" s="1"/>
  <c r="C16811" i="18"/>
  <c r="A16811" i="18"/>
  <c r="E16810" i="18"/>
  <c r="F16810" i="18" s="1"/>
  <c r="C16810" i="18"/>
  <c r="A16810" i="18"/>
  <c r="E16809" i="18"/>
  <c r="F16809" i="18" s="1"/>
  <c r="C16809" i="18"/>
  <c r="A16809" i="18"/>
  <c r="E16808" i="18"/>
  <c r="F16808" i="18" s="1"/>
  <c r="C16808" i="18"/>
  <c r="A16808" i="18"/>
  <c r="E16807" i="18"/>
  <c r="F16807" i="18" s="1"/>
  <c r="C16807" i="18"/>
  <c r="A16807" i="18"/>
  <c r="E16806" i="18"/>
  <c r="F16806" i="18" s="1"/>
  <c r="C16806" i="18"/>
  <c r="A16806" i="18"/>
  <c r="F16802" i="18"/>
  <c r="E16802" i="18"/>
  <c r="A16802" i="18"/>
  <c r="F16801" i="18"/>
  <c r="E16801" i="18"/>
  <c r="A16801" i="18"/>
  <c r="F16800" i="18"/>
  <c r="E16800" i="18"/>
  <c r="A16800" i="18"/>
  <c r="F16799" i="18"/>
  <c r="E16799" i="18"/>
  <c r="A16799" i="18"/>
  <c r="F16798" i="18"/>
  <c r="E16798" i="18"/>
  <c r="A16798" i="18"/>
  <c r="F16797" i="18"/>
  <c r="E16797" i="18"/>
  <c r="A16797" i="18"/>
  <c r="F16796" i="18"/>
  <c r="E16796" i="18"/>
  <c r="A16796" i="18"/>
  <c r="F16795" i="18"/>
  <c r="E16795" i="18"/>
  <c r="A16795" i="18"/>
  <c r="F16794" i="18"/>
  <c r="E16794" i="18"/>
  <c r="A16794" i="18"/>
  <c r="F16793" i="18"/>
  <c r="E16793" i="18"/>
  <c r="A16793" i="18"/>
  <c r="F16792" i="18"/>
  <c r="E16792" i="18"/>
  <c r="A16792" i="18"/>
  <c r="F16791" i="18"/>
  <c r="E16791" i="18"/>
  <c r="A16791" i="18"/>
  <c r="B16786" i="18"/>
  <c r="A16782" i="18"/>
  <c r="A16781" i="18"/>
  <c r="G16777" i="18"/>
  <c r="J16775" i="18"/>
  <c r="F16767" i="18"/>
  <c r="E16767" i="18"/>
  <c r="B16767" i="18"/>
  <c r="A16767" i="18"/>
  <c r="F16766" i="18"/>
  <c r="E16766" i="18"/>
  <c r="B16766" i="18"/>
  <c r="A16766" i="18"/>
  <c r="F16765" i="18"/>
  <c r="E16765" i="18"/>
  <c r="B16765" i="18"/>
  <c r="A16765" i="18"/>
  <c r="F16764" i="18"/>
  <c r="E16764" i="18"/>
  <c r="B16764" i="18"/>
  <c r="A16764" i="18"/>
  <c r="F16763" i="18"/>
  <c r="E16763" i="18"/>
  <c r="B16763" i="18"/>
  <c r="A16763" i="18"/>
  <c r="F16762" i="18"/>
  <c r="E16762" i="18"/>
  <c r="B16762" i="18"/>
  <c r="A16762" i="18"/>
  <c r="F16761" i="18"/>
  <c r="E16761" i="18"/>
  <c r="B16761" i="18"/>
  <c r="A16761" i="18"/>
  <c r="F16760" i="18"/>
  <c r="E16760" i="18"/>
  <c r="B16760" i="18"/>
  <c r="A16760" i="18"/>
  <c r="F16759" i="18"/>
  <c r="E16759" i="18"/>
  <c r="B16759" i="18"/>
  <c r="A16759" i="18"/>
  <c r="F16758" i="18"/>
  <c r="E16758" i="18"/>
  <c r="B16758" i="18"/>
  <c r="A16758" i="18"/>
  <c r="B16757" i="18"/>
  <c r="A16757" i="18"/>
  <c r="B16756" i="18"/>
  <c r="A16756" i="18"/>
  <c r="E16752" i="18"/>
  <c r="F16752" i="18" s="1"/>
  <c r="A16752" i="18"/>
  <c r="E16751" i="18"/>
  <c r="F16751" i="18" s="1"/>
  <c r="A16751" i="18"/>
  <c r="E16750" i="18"/>
  <c r="F16750" i="18" s="1"/>
  <c r="A16750" i="18"/>
  <c r="E16749" i="18"/>
  <c r="F16749" i="18" s="1"/>
  <c r="A16749" i="18"/>
  <c r="E16748" i="18"/>
  <c r="F16748" i="18" s="1"/>
  <c r="A16748" i="18"/>
  <c r="E16744" i="18"/>
  <c r="F16744" i="18" s="1"/>
  <c r="C16744" i="18"/>
  <c r="A16744" i="18"/>
  <c r="E16743" i="18"/>
  <c r="F16743" i="18" s="1"/>
  <c r="A16743" i="18"/>
  <c r="E16742" i="18"/>
  <c r="F16742" i="18" s="1"/>
  <c r="A16742" i="18"/>
  <c r="E16741" i="18"/>
  <c r="F16741" i="18" s="1"/>
  <c r="C16741" i="18"/>
  <c r="A16741" i="18"/>
  <c r="E16740" i="18"/>
  <c r="F16740" i="18" s="1"/>
  <c r="C16740" i="18"/>
  <c r="A16740" i="18"/>
  <c r="E16739" i="18"/>
  <c r="F16739" i="18" s="1"/>
  <c r="C16739" i="18"/>
  <c r="A16739" i="18"/>
  <c r="E16738" i="18"/>
  <c r="F16738" i="18" s="1"/>
  <c r="C16738" i="18"/>
  <c r="A16738" i="18"/>
  <c r="E16737" i="18"/>
  <c r="F16737" i="18" s="1"/>
  <c r="C16737" i="18"/>
  <c r="A16737" i="18"/>
  <c r="E16736" i="18"/>
  <c r="F16736" i="18" s="1"/>
  <c r="C16736" i="18"/>
  <c r="A16736" i="18"/>
  <c r="E16735" i="18"/>
  <c r="F16735" i="18" s="1"/>
  <c r="C16735" i="18"/>
  <c r="A16735" i="18"/>
  <c r="E16734" i="18"/>
  <c r="F16734" i="18" s="1"/>
  <c r="C16734" i="18"/>
  <c r="A16734" i="18"/>
  <c r="E16733" i="18"/>
  <c r="F16733" i="18" s="1"/>
  <c r="C16733" i="18"/>
  <c r="A16733" i="18"/>
  <c r="F16729" i="18"/>
  <c r="E16729" i="18"/>
  <c r="A16729" i="18"/>
  <c r="F16728" i="18"/>
  <c r="E16728" i="18"/>
  <c r="A16728" i="18"/>
  <c r="F16727" i="18"/>
  <c r="E16727" i="18"/>
  <c r="A16727" i="18"/>
  <c r="F16726" i="18"/>
  <c r="E16726" i="18"/>
  <c r="A16726" i="18"/>
  <c r="F16725" i="18"/>
  <c r="E16725" i="18"/>
  <c r="A16725" i="18"/>
  <c r="F16724" i="18"/>
  <c r="E16724" i="18"/>
  <c r="A16724" i="18"/>
  <c r="F16723" i="18"/>
  <c r="E16723" i="18"/>
  <c r="A16723" i="18"/>
  <c r="F16722" i="18"/>
  <c r="E16722" i="18"/>
  <c r="A16722" i="18"/>
  <c r="F16721" i="18"/>
  <c r="E16721" i="18"/>
  <c r="A16721" i="18"/>
  <c r="F16720" i="18"/>
  <c r="E16720" i="18"/>
  <c r="A16720" i="18"/>
  <c r="F16719" i="18"/>
  <c r="E16719" i="18"/>
  <c r="A16719" i="18"/>
  <c r="F16718" i="18"/>
  <c r="E16718" i="18"/>
  <c r="A16718" i="18"/>
  <c r="B16713" i="18"/>
  <c r="A16709" i="18"/>
  <c r="A16708" i="18"/>
  <c r="G16704" i="18"/>
  <c r="J16702" i="18"/>
  <c r="F16694" i="18"/>
  <c r="E16694" i="18"/>
  <c r="B16694" i="18"/>
  <c r="A16694" i="18"/>
  <c r="F16693" i="18"/>
  <c r="E16693" i="18"/>
  <c r="B16693" i="18"/>
  <c r="A16693" i="18"/>
  <c r="F16692" i="18"/>
  <c r="E16692" i="18"/>
  <c r="B16692" i="18"/>
  <c r="A16692" i="18"/>
  <c r="F16691" i="18"/>
  <c r="E16691" i="18"/>
  <c r="B16691" i="18"/>
  <c r="A16691" i="18"/>
  <c r="F16690" i="18"/>
  <c r="E16690" i="18"/>
  <c r="B16690" i="18"/>
  <c r="A16690" i="18"/>
  <c r="F16689" i="18"/>
  <c r="E16689" i="18"/>
  <c r="B16689" i="18"/>
  <c r="A16689" i="18"/>
  <c r="F16688" i="18"/>
  <c r="E16688" i="18"/>
  <c r="B16688" i="18"/>
  <c r="A16688" i="18"/>
  <c r="F16687" i="18"/>
  <c r="E16687" i="18"/>
  <c r="B16687" i="18"/>
  <c r="A16687" i="18"/>
  <c r="F16686" i="18"/>
  <c r="E16686" i="18"/>
  <c r="B16686" i="18"/>
  <c r="A16686" i="18"/>
  <c r="F16685" i="18"/>
  <c r="E16685" i="18"/>
  <c r="B16685" i="18"/>
  <c r="A16685" i="18"/>
  <c r="B16684" i="18"/>
  <c r="A16684" i="18"/>
  <c r="B16683" i="18"/>
  <c r="A16683" i="18"/>
  <c r="E16679" i="18"/>
  <c r="F16679" i="18" s="1"/>
  <c r="A16679" i="18"/>
  <c r="E16678" i="18"/>
  <c r="F16678" i="18" s="1"/>
  <c r="A16678" i="18"/>
  <c r="E16677" i="18"/>
  <c r="F16677" i="18" s="1"/>
  <c r="A16677" i="18"/>
  <c r="E16676" i="18"/>
  <c r="F16676" i="18" s="1"/>
  <c r="A16676" i="18"/>
  <c r="E16675" i="18"/>
  <c r="F16675" i="18" s="1"/>
  <c r="A16675" i="18"/>
  <c r="E16671" i="18"/>
  <c r="F16671" i="18" s="1"/>
  <c r="C16671" i="18"/>
  <c r="A16671" i="18"/>
  <c r="E16670" i="18"/>
  <c r="F16670" i="18" s="1"/>
  <c r="A16670" i="18"/>
  <c r="E16669" i="18"/>
  <c r="F16669" i="18" s="1"/>
  <c r="A16669" i="18"/>
  <c r="E16668" i="18"/>
  <c r="F16668" i="18" s="1"/>
  <c r="C16668" i="18"/>
  <c r="A16668" i="18"/>
  <c r="E16667" i="18"/>
  <c r="F16667" i="18" s="1"/>
  <c r="C16667" i="18"/>
  <c r="A16667" i="18"/>
  <c r="E16666" i="18"/>
  <c r="F16666" i="18" s="1"/>
  <c r="C16666" i="18"/>
  <c r="A16666" i="18"/>
  <c r="E16665" i="18"/>
  <c r="F16665" i="18" s="1"/>
  <c r="C16665" i="18"/>
  <c r="A16665" i="18"/>
  <c r="E16664" i="18"/>
  <c r="F16664" i="18" s="1"/>
  <c r="C16664" i="18"/>
  <c r="A16664" i="18"/>
  <c r="E16663" i="18"/>
  <c r="F16663" i="18" s="1"/>
  <c r="C16663" i="18"/>
  <c r="A16663" i="18"/>
  <c r="E16662" i="18"/>
  <c r="F16662" i="18" s="1"/>
  <c r="C16662" i="18"/>
  <c r="A16662" i="18"/>
  <c r="E16661" i="18"/>
  <c r="F16661" i="18" s="1"/>
  <c r="C16661" i="18"/>
  <c r="A16661" i="18"/>
  <c r="E16660" i="18"/>
  <c r="F16660" i="18" s="1"/>
  <c r="C16660" i="18"/>
  <c r="A16660" i="18"/>
  <c r="F16656" i="18"/>
  <c r="E16656" i="18"/>
  <c r="A16656" i="18"/>
  <c r="F16655" i="18"/>
  <c r="E16655" i="18"/>
  <c r="A16655" i="18"/>
  <c r="F16654" i="18"/>
  <c r="E16654" i="18"/>
  <c r="A16654" i="18"/>
  <c r="F16653" i="18"/>
  <c r="E16653" i="18"/>
  <c r="A16653" i="18"/>
  <c r="F16652" i="18"/>
  <c r="E16652" i="18"/>
  <c r="A16652" i="18"/>
  <c r="F16651" i="18"/>
  <c r="E16651" i="18"/>
  <c r="A16651" i="18"/>
  <c r="F16650" i="18"/>
  <c r="E16650" i="18"/>
  <c r="A16650" i="18"/>
  <c r="F16649" i="18"/>
  <c r="E16649" i="18"/>
  <c r="A16649" i="18"/>
  <c r="F16648" i="18"/>
  <c r="E16648" i="18"/>
  <c r="A16648" i="18"/>
  <c r="F16647" i="18"/>
  <c r="E16647" i="18"/>
  <c r="A16647" i="18"/>
  <c r="F16646" i="18"/>
  <c r="E16646" i="18"/>
  <c r="A16646" i="18"/>
  <c r="F16645" i="18"/>
  <c r="E16645" i="18"/>
  <c r="A16645" i="18"/>
  <c r="B16640" i="18"/>
  <c r="A16636" i="18"/>
  <c r="A16635" i="18"/>
  <c r="A16611" i="18"/>
  <c r="B16611" i="18"/>
  <c r="E16611" i="18"/>
  <c r="F16611" i="18" s="1"/>
  <c r="G16631" i="18"/>
  <c r="J16629" i="18"/>
  <c r="F16621" i="18"/>
  <c r="E16621" i="18"/>
  <c r="B16621" i="18"/>
  <c r="A16621" i="18"/>
  <c r="F16620" i="18"/>
  <c r="E16620" i="18"/>
  <c r="B16620" i="18"/>
  <c r="A16620" i="18"/>
  <c r="F16619" i="18"/>
  <c r="E16619" i="18"/>
  <c r="B16619" i="18"/>
  <c r="A16619" i="18"/>
  <c r="F16618" i="18"/>
  <c r="E16618" i="18"/>
  <c r="B16618" i="18"/>
  <c r="A16618" i="18"/>
  <c r="F16617" i="18"/>
  <c r="E16617" i="18"/>
  <c r="B16617" i="18"/>
  <c r="A16617" i="18"/>
  <c r="F16616" i="18"/>
  <c r="E16616" i="18"/>
  <c r="B16616" i="18"/>
  <c r="A16616" i="18"/>
  <c r="F16615" i="18"/>
  <c r="E16615" i="18"/>
  <c r="B16615" i="18"/>
  <c r="A16615" i="18"/>
  <c r="F16614" i="18"/>
  <c r="E16614" i="18"/>
  <c r="B16614" i="18"/>
  <c r="A16614" i="18"/>
  <c r="F16613" i="18"/>
  <c r="E16613" i="18"/>
  <c r="B16613" i="18"/>
  <c r="A16613" i="18"/>
  <c r="F16612" i="18"/>
  <c r="E16612" i="18"/>
  <c r="B16612" i="18"/>
  <c r="A16612" i="18"/>
  <c r="B16610" i="18"/>
  <c r="A16610" i="18"/>
  <c r="E16606" i="18"/>
  <c r="F16606" i="18" s="1"/>
  <c r="A16606" i="18"/>
  <c r="E16605" i="18"/>
  <c r="F16605" i="18" s="1"/>
  <c r="A16605" i="18"/>
  <c r="E16604" i="18"/>
  <c r="F16604" i="18" s="1"/>
  <c r="A16604" i="18"/>
  <c r="E16603" i="18"/>
  <c r="F16603" i="18" s="1"/>
  <c r="A16603" i="18"/>
  <c r="E16602" i="18"/>
  <c r="F16602" i="18" s="1"/>
  <c r="A16602" i="18"/>
  <c r="E16598" i="18"/>
  <c r="F16598" i="18" s="1"/>
  <c r="C16598" i="18"/>
  <c r="A16598" i="18"/>
  <c r="E16597" i="18"/>
  <c r="F16597" i="18" s="1"/>
  <c r="A16597" i="18"/>
  <c r="E16596" i="18"/>
  <c r="F16596" i="18" s="1"/>
  <c r="A16596" i="18"/>
  <c r="E16595" i="18"/>
  <c r="F16595" i="18" s="1"/>
  <c r="C16595" i="18"/>
  <c r="A16595" i="18"/>
  <c r="E16594" i="18"/>
  <c r="F16594" i="18" s="1"/>
  <c r="C16594" i="18"/>
  <c r="A16594" i="18"/>
  <c r="E16593" i="18"/>
  <c r="F16593" i="18" s="1"/>
  <c r="C16593" i="18"/>
  <c r="A16593" i="18"/>
  <c r="E16592" i="18"/>
  <c r="F16592" i="18" s="1"/>
  <c r="C16592" i="18"/>
  <c r="A16592" i="18"/>
  <c r="E16591" i="18"/>
  <c r="F16591" i="18" s="1"/>
  <c r="C16591" i="18"/>
  <c r="A16591" i="18"/>
  <c r="E16590" i="18"/>
  <c r="F16590" i="18" s="1"/>
  <c r="C16590" i="18"/>
  <c r="A16590" i="18"/>
  <c r="E16589" i="18"/>
  <c r="F16589" i="18" s="1"/>
  <c r="C16589" i="18"/>
  <c r="A16589" i="18"/>
  <c r="E16588" i="18"/>
  <c r="F16588" i="18" s="1"/>
  <c r="C16588" i="18"/>
  <c r="A16588" i="18"/>
  <c r="E16587" i="18"/>
  <c r="F16587" i="18" s="1"/>
  <c r="C16587" i="18"/>
  <c r="A16587" i="18"/>
  <c r="F16583" i="18"/>
  <c r="E16583" i="18"/>
  <c r="A16583" i="18"/>
  <c r="F16582" i="18"/>
  <c r="E16582" i="18"/>
  <c r="A16582" i="18"/>
  <c r="F16581" i="18"/>
  <c r="E16581" i="18"/>
  <c r="A16581" i="18"/>
  <c r="F16580" i="18"/>
  <c r="E16580" i="18"/>
  <c r="A16580" i="18"/>
  <c r="F16579" i="18"/>
  <c r="E16579" i="18"/>
  <c r="A16579" i="18"/>
  <c r="F16578" i="18"/>
  <c r="E16578" i="18"/>
  <c r="A16578" i="18"/>
  <c r="F16577" i="18"/>
  <c r="E16577" i="18"/>
  <c r="A16577" i="18"/>
  <c r="F16576" i="18"/>
  <c r="E16576" i="18"/>
  <c r="A16576" i="18"/>
  <c r="F16575" i="18"/>
  <c r="E16575" i="18"/>
  <c r="A16575" i="18"/>
  <c r="F16574" i="18"/>
  <c r="E16574" i="18"/>
  <c r="A16574" i="18"/>
  <c r="F16573" i="18"/>
  <c r="E16573" i="18"/>
  <c r="A16573" i="18"/>
  <c r="F16572" i="18"/>
  <c r="E16572" i="18"/>
  <c r="A16572" i="18"/>
  <c r="B16567" i="18"/>
  <c r="A16563" i="18"/>
  <c r="A16562" i="18"/>
  <c r="G16558" i="18"/>
  <c r="J16556" i="18"/>
  <c r="F16548" i="18"/>
  <c r="E16548" i="18"/>
  <c r="B16548" i="18"/>
  <c r="A16548" i="18"/>
  <c r="F16547" i="18"/>
  <c r="E16547" i="18"/>
  <c r="B16547" i="18"/>
  <c r="A16547" i="18"/>
  <c r="F16546" i="18"/>
  <c r="E16546" i="18"/>
  <c r="B16546" i="18"/>
  <c r="A16546" i="18"/>
  <c r="F16545" i="18"/>
  <c r="E16545" i="18"/>
  <c r="B16545" i="18"/>
  <c r="A16545" i="18"/>
  <c r="F16544" i="18"/>
  <c r="E16544" i="18"/>
  <c r="B16544" i="18"/>
  <c r="A16544" i="18"/>
  <c r="F16543" i="18"/>
  <c r="E16543" i="18"/>
  <c r="B16543" i="18"/>
  <c r="A16543" i="18"/>
  <c r="F16542" i="18"/>
  <c r="E16542" i="18"/>
  <c r="B16542" i="18"/>
  <c r="A16542" i="18"/>
  <c r="F16541" i="18"/>
  <c r="E16541" i="18"/>
  <c r="B16541" i="18"/>
  <c r="A16541" i="18"/>
  <c r="F16540" i="18"/>
  <c r="E16540" i="18"/>
  <c r="B16540" i="18"/>
  <c r="A16540" i="18"/>
  <c r="F16539" i="18"/>
  <c r="E16539" i="18"/>
  <c r="B16539" i="18"/>
  <c r="A16539" i="18"/>
  <c r="B16538" i="18"/>
  <c r="A16538" i="18"/>
  <c r="B16537" i="18"/>
  <c r="A16537" i="18"/>
  <c r="E16533" i="18"/>
  <c r="F16533" i="18" s="1"/>
  <c r="A16533" i="18"/>
  <c r="E16532" i="18"/>
  <c r="F16532" i="18" s="1"/>
  <c r="A16532" i="18"/>
  <c r="E16531" i="18"/>
  <c r="F16531" i="18" s="1"/>
  <c r="A16531" i="18"/>
  <c r="E16530" i="18"/>
  <c r="F16530" i="18" s="1"/>
  <c r="A16530" i="18"/>
  <c r="E16529" i="18"/>
  <c r="F16529" i="18" s="1"/>
  <c r="A16529" i="18"/>
  <c r="E16525" i="18"/>
  <c r="F16525" i="18" s="1"/>
  <c r="C16525" i="18"/>
  <c r="A16525" i="18"/>
  <c r="E16524" i="18"/>
  <c r="F16524" i="18" s="1"/>
  <c r="A16524" i="18"/>
  <c r="E16523" i="18"/>
  <c r="F16523" i="18" s="1"/>
  <c r="A16523" i="18"/>
  <c r="E16522" i="18"/>
  <c r="F16522" i="18" s="1"/>
  <c r="C16522" i="18"/>
  <c r="A16522" i="18"/>
  <c r="E16521" i="18"/>
  <c r="F16521" i="18" s="1"/>
  <c r="C16521" i="18"/>
  <c r="A16521" i="18"/>
  <c r="E16520" i="18"/>
  <c r="F16520" i="18" s="1"/>
  <c r="C16520" i="18"/>
  <c r="A16520" i="18"/>
  <c r="E16519" i="18"/>
  <c r="F16519" i="18" s="1"/>
  <c r="C16519" i="18"/>
  <c r="A16519" i="18"/>
  <c r="E16518" i="18"/>
  <c r="F16518" i="18" s="1"/>
  <c r="C16518" i="18"/>
  <c r="A16518" i="18"/>
  <c r="E16517" i="18"/>
  <c r="F16517" i="18" s="1"/>
  <c r="C16517" i="18"/>
  <c r="A16517" i="18"/>
  <c r="E16516" i="18"/>
  <c r="F16516" i="18" s="1"/>
  <c r="C16516" i="18"/>
  <c r="A16516" i="18"/>
  <c r="E16515" i="18"/>
  <c r="F16515" i="18" s="1"/>
  <c r="C16515" i="18"/>
  <c r="A16515" i="18"/>
  <c r="E16514" i="18"/>
  <c r="F16514" i="18" s="1"/>
  <c r="C16514" i="18"/>
  <c r="A16514" i="18"/>
  <c r="F16510" i="18"/>
  <c r="E16510" i="18"/>
  <c r="A16510" i="18"/>
  <c r="F16509" i="18"/>
  <c r="E16509" i="18"/>
  <c r="A16509" i="18"/>
  <c r="F16508" i="18"/>
  <c r="E16508" i="18"/>
  <c r="A16508" i="18"/>
  <c r="F16507" i="18"/>
  <c r="E16507" i="18"/>
  <c r="A16507" i="18"/>
  <c r="F16506" i="18"/>
  <c r="E16506" i="18"/>
  <c r="A16506" i="18"/>
  <c r="F16505" i="18"/>
  <c r="E16505" i="18"/>
  <c r="A16505" i="18"/>
  <c r="F16504" i="18"/>
  <c r="E16504" i="18"/>
  <c r="A16504" i="18"/>
  <c r="F16503" i="18"/>
  <c r="E16503" i="18"/>
  <c r="A16503" i="18"/>
  <c r="F16502" i="18"/>
  <c r="E16502" i="18"/>
  <c r="A16502" i="18"/>
  <c r="F16501" i="18"/>
  <c r="E16501" i="18"/>
  <c r="A16501" i="18"/>
  <c r="F16500" i="18"/>
  <c r="E16500" i="18"/>
  <c r="A16500" i="18"/>
  <c r="F16499" i="18"/>
  <c r="E16499" i="18"/>
  <c r="A16499" i="18"/>
  <c r="B16494" i="18"/>
  <c r="A16490" i="18"/>
  <c r="A16489" i="18"/>
  <c r="G16486" i="18"/>
  <c r="J16484" i="18"/>
  <c r="F16476" i="18"/>
  <c r="E16476" i="18"/>
  <c r="B16476" i="18"/>
  <c r="A16476" i="18"/>
  <c r="F16475" i="18"/>
  <c r="E16475" i="18"/>
  <c r="B16475" i="18"/>
  <c r="A16475" i="18"/>
  <c r="F16474" i="18"/>
  <c r="E16474" i="18"/>
  <c r="B16474" i="18"/>
  <c r="A16474" i="18"/>
  <c r="F16473" i="18"/>
  <c r="E16473" i="18"/>
  <c r="B16473" i="18"/>
  <c r="A16473" i="18"/>
  <c r="F16472" i="18"/>
  <c r="E16472" i="18"/>
  <c r="B16472" i="18"/>
  <c r="A16472" i="18"/>
  <c r="F16471" i="18"/>
  <c r="E16471" i="18"/>
  <c r="B16471" i="18"/>
  <c r="A16471" i="18"/>
  <c r="F16470" i="18"/>
  <c r="E16470" i="18"/>
  <c r="B16470" i="18"/>
  <c r="A16470" i="18"/>
  <c r="F16469" i="18"/>
  <c r="E16469" i="18"/>
  <c r="B16469" i="18"/>
  <c r="A16469" i="18"/>
  <c r="F16468" i="18"/>
  <c r="E16468" i="18"/>
  <c r="B16468" i="18"/>
  <c r="A16468" i="18"/>
  <c r="F16467" i="18"/>
  <c r="E16467" i="18"/>
  <c r="B16467" i="18"/>
  <c r="A16467" i="18"/>
  <c r="B16466" i="18"/>
  <c r="A16466" i="18"/>
  <c r="B16465" i="18"/>
  <c r="A16465" i="18"/>
  <c r="E16461" i="18"/>
  <c r="F16461" i="18" s="1"/>
  <c r="A16461" i="18"/>
  <c r="E16460" i="18"/>
  <c r="F16460" i="18" s="1"/>
  <c r="A16460" i="18"/>
  <c r="E16459" i="18"/>
  <c r="F16459" i="18" s="1"/>
  <c r="A16459" i="18"/>
  <c r="E16458" i="18"/>
  <c r="F16458" i="18" s="1"/>
  <c r="A16458" i="18"/>
  <c r="E16457" i="18"/>
  <c r="F16457" i="18" s="1"/>
  <c r="A16457" i="18"/>
  <c r="E16453" i="18"/>
  <c r="F16453" i="18" s="1"/>
  <c r="C16453" i="18"/>
  <c r="A16453" i="18"/>
  <c r="E16452" i="18"/>
  <c r="F16452" i="18" s="1"/>
  <c r="A16452" i="18"/>
  <c r="E16451" i="18"/>
  <c r="F16451" i="18" s="1"/>
  <c r="A16451" i="18"/>
  <c r="E16450" i="18"/>
  <c r="F16450" i="18" s="1"/>
  <c r="C16450" i="18"/>
  <c r="A16450" i="18"/>
  <c r="E16449" i="18"/>
  <c r="F16449" i="18" s="1"/>
  <c r="C16449" i="18"/>
  <c r="A16449" i="18"/>
  <c r="E16448" i="18"/>
  <c r="F16448" i="18" s="1"/>
  <c r="C16448" i="18"/>
  <c r="A16448" i="18"/>
  <c r="E16447" i="18"/>
  <c r="F16447" i="18" s="1"/>
  <c r="C16447" i="18"/>
  <c r="A16447" i="18"/>
  <c r="E16446" i="18"/>
  <c r="F16446" i="18" s="1"/>
  <c r="C16446" i="18"/>
  <c r="A16446" i="18"/>
  <c r="E16445" i="18"/>
  <c r="F16445" i="18" s="1"/>
  <c r="C16445" i="18"/>
  <c r="A16445" i="18"/>
  <c r="E16444" i="18"/>
  <c r="F16444" i="18" s="1"/>
  <c r="C16444" i="18"/>
  <c r="A16444" i="18"/>
  <c r="E16443" i="18"/>
  <c r="F16443" i="18" s="1"/>
  <c r="C16443" i="18"/>
  <c r="A16443" i="18"/>
  <c r="E16442" i="18"/>
  <c r="F16442" i="18" s="1"/>
  <c r="C16442" i="18"/>
  <c r="A16442" i="18"/>
  <c r="F16438" i="18"/>
  <c r="E16438" i="18"/>
  <c r="A16438" i="18"/>
  <c r="F16437" i="18"/>
  <c r="E16437" i="18"/>
  <c r="A16437" i="18"/>
  <c r="F16436" i="18"/>
  <c r="E16436" i="18"/>
  <c r="A16436" i="18"/>
  <c r="F16435" i="18"/>
  <c r="E16435" i="18"/>
  <c r="A16435" i="18"/>
  <c r="F16434" i="18"/>
  <c r="E16434" i="18"/>
  <c r="A16434" i="18"/>
  <c r="F16433" i="18"/>
  <c r="E16433" i="18"/>
  <c r="A16433" i="18"/>
  <c r="F16432" i="18"/>
  <c r="E16432" i="18"/>
  <c r="A16432" i="18"/>
  <c r="F16431" i="18"/>
  <c r="E16431" i="18"/>
  <c r="A16431" i="18"/>
  <c r="F16430" i="18"/>
  <c r="E16430" i="18"/>
  <c r="A16430" i="18"/>
  <c r="F16429" i="18"/>
  <c r="E16429" i="18"/>
  <c r="A16429" i="18"/>
  <c r="F16428" i="18"/>
  <c r="E16428" i="18"/>
  <c r="A16428" i="18"/>
  <c r="F16427" i="18"/>
  <c r="E16427" i="18"/>
  <c r="A16427" i="18"/>
  <c r="B16422" i="18"/>
  <c r="A16418" i="18"/>
  <c r="A16417" i="18"/>
  <c r="G16414" i="18"/>
  <c r="J16412" i="18"/>
  <c r="F16404" i="18"/>
  <c r="E16404" i="18"/>
  <c r="B16404" i="18"/>
  <c r="A16404" i="18"/>
  <c r="F16403" i="18"/>
  <c r="E16403" i="18"/>
  <c r="B16403" i="18"/>
  <c r="A16403" i="18"/>
  <c r="F16402" i="18"/>
  <c r="E16402" i="18"/>
  <c r="B16402" i="18"/>
  <c r="A16402" i="18"/>
  <c r="F16401" i="18"/>
  <c r="E16401" i="18"/>
  <c r="B16401" i="18"/>
  <c r="A16401" i="18"/>
  <c r="F16400" i="18"/>
  <c r="E16400" i="18"/>
  <c r="B16400" i="18"/>
  <c r="A16400" i="18"/>
  <c r="F16399" i="18"/>
  <c r="E16399" i="18"/>
  <c r="B16399" i="18"/>
  <c r="A16399" i="18"/>
  <c r="F16398" i="18"/>
  <c r="E16398" i="18"/>
  <c r="B16398" i="18"/>
  <c r="A16398" i="18"/>
  <c r="F16397" i="18"/>
  <c r="E16397" i="18"/>
  <c r="B16397" i="18"/>
  <c r="A16397" i="18"/>
  <c r="F16396" i="18"/>
  <c r="E16396" i="18"/>
  <c r="B16396" i="18"/>
  <c r="A16396" i="18"/>
  <c r="F16395" i="18"/>
  <c r="E16395" i="18"/>
  <c r="B16395" i="18"/>
  <c r="A16395" i="18"/>
  <c r="B16394" i="18"/>
  <c r="A16394" i="18"/>
  <c r="B16393" i="18"/>
  <c r="A16393" i="18"/>
  <c r="E16389" i="18"/>
  <c r="F16389" i="18" s="1"/>
  <c r="A16389" i="18"/>
  <c r="E16388" i="18"/>
  <c r="F16388" i="18" s="1"/>
  <c r="A16388" i="18"/>
  <c r="E16387" i="18"/>
  <c r="F16387" i="18" s="1"/>
  <c r="A16387" i="18"/>
  <c r="E16386" i="18"/>
  <c r="F16386" i="18" s="1"/>
  <c r="A16386" i="18"/>
  <c r="E16385" i="18"/>
  <c r="F16385" i="18" s="1"/>
  <c r="A16385" i="18"/>
  <c r="E16381" i="18"/>
  <c r="F16381" i="18" s="1"/>
  <c r="C16381" i="18"/>
  <c r="A16381" i="18"/>
  <c r="E16380" i="18"/>
  <c r="F16380" i="18" s="1"/>
  <c r="A16380" i="18"/>
  <c r="E16379" i="18"/>
  <c r="F16379" i="18" s="1"/>
  <c r="A16379" i="18"/>
  <c r="E16378" i="18"/>
  <c r="F16378" i="18" s="1"/>
  <c r="C16378" i="18"/>
  <c r="A16378" i="18"/>
  <c r="E16377" i="18"/>
  <c r="F16377" i="18" s="1"/>
  <c r="C16377" i="18"/>
  <c r="A16377" i="18"/>
  <c r="E16376" i="18"/>
  <c r="F16376" i="18" s="1"/>
  <c r="C16376" i="18"/>
  <c r="A16376" i="18"/>
  <c r="E16375" i="18"/>
  <c r="F16375" i="18" s="1"/>
  <c r="C16375" i="18"/>
  <c r="A16375" i="18"/>
  <c r="E16374" i="18"/>
  <c r="F16374" i="18" s="1"/>
  <c r="C16374" i="18"/>
  <c r="A16374" i="18"/>
  <c r="E16373" i="18"/>
  <c r="F16373" i="18" s="1"/>
  <c r="C16373" i="18"/>
  <c r="A16373" i="18"/>
  <c r="E16372" i="18"/>
  <c r="F16372" i="18" s="1"/>
  <c r="C16372" i="18"/>
  <c r="A16372" i="18"/>
  <c r="E16371" i="18"/>
  <c r="F16371" i="18" s="1"/>
  <c r="C16371" i="18"/>
  <c r="A16371" i="18"/>
  <c r="E16370" i="18"/>
  <c r="F16370" i="18" s="1"/>
  <c r="C16370" i="18"/>
  <c r="A16370" i="18"/>
  <c r="F16366" i="18"/>
  <c r="E16366" i="18"/>
  <c r="A16366" i="18"/>
  <c r="F16365" i="18"/>
  <c r="E16365" i="18"/>
  <c r="A16365" i="18"/>
  <c r="F16364" i="18"/>
  <c r="E16364" i="18"/>
  <c r="A16364" i="18"/>
  <c r="F16363" i="18"/>
  <c r="E16363" i="18"/>
  <c r="A16363" i="18"/>
  <c r="F16362" i="18"/>
  <c r="E16362" i="18"/>
  <c r="A16362" i="18"/>
  <c r="F16361" i="18"/>
  <c r="E16361" i="18"/>
  <c r="A16361" i="18"/>
  <c r="F16360" i="18"/>
  <c r="E16360" i="18"/>
  <c r="A16360" i="18"/>
  <c r="F16359" i="18"/>
  <c r="E16359" i="18"/>
  <c r="A16359" i="18"/>
  <c r="F16358" i="18"/>
  <c r="E16358" i="18"/>
  <c r="A16358" i="18"/>
  <c r="F16357" i="18"/>
  <c r="E16357" i="18"/>
  <c r="A16357" i="18"/>
  <c r="F16356" i="18"/>
  <c r="E16356" i="18"/>
  <c r="A16356" i="18"/>
  <c r="F16355" i="18"/>
  <c r="E16355" i="18"/>
  <c r="A16355" i="18"/>
  <c r="B16350" i="18"/>
  <c r="A16346" i="18"/>
  <c r="A16345" i="18"/>
  <c r="G16341" i="18"/>
  <c r="J16339" i="18"/>
  <c r="F16331" i="18"/>
  <c r="E16331" i="18"/>
  <c r="B16331" i="18"/>
  <c r="A16331" i="18"/>
  <c r="F16330" i="18"/>
  <c r="E16330" i="18"/>
  <c r="B16330" i="18"/>
  <c r="A16330" i="18"/>
  <c r="F16329" i="18"/>
  <c r="E16329" i="18"/>
  <c r="B16329" i="18"/>
  <c r="A16329" i="18"/>
  <c r="F16328" i="18"/>
  <c r="E16328" i="18"/>
  <c r="B16328" i="18"/>
  <c r="A16328" i="18"/>
  <c r="F16327" i="18"/>
  <c r="E16327" i="18"/>
  <c r="B16327" i="18"/>
  <c r="A16327" i="18"/>
  <c r="F16326" i="18"/>
  <c r="E16326" i="18"/>
  <c r="B16326" i="18"/>
  <c r="A16326" i="18"/>
  <c r="F16325" i="18"/>
  <c r="E16325" i="18"/>
  <c r="B16325" i="18"/>
  <c r="A16325" i="18"/>
  <c r="F16324" i="18"/>
  <c r="E16324" i="18"/>
  <c r="B16324" i="18"/>
  <c r="A16324" i="18"/>
  <c r="F16323" i="18"/>
  <c r="E16323" i="18"/>
  <c r="B16323" i="18"/>
  <c r="A16323" i="18"/>
  <c r="F16322" i="18"/>
  <c r="E16322" i="18"/>
  <c r="B16322" i="18"/>
  <c r="A16322" i="18"/>
  <c r="B16321" i="18"/>
  <c r="A16321" i="18"/>
  <c r="B16320" i="18"/>
  <c r="A16320" i="18"/>
  <c r="E16316" i="18"/>
  <c r="F16316" i="18" s="1"/>
  <c r="A16316" i="18"/>
  <c r="E16315" i="18"/>
  <c r="F16315" i="18" s="1"/>
  <c r="A16315" i="18"/>
  <c r="E16314" i="18"/>
  <c r="F16314" i="18" s="1"/>
  <c r="A16314" i="18"/>
  <c r="E16313" i="18"/>
  <c r="F16313" i="18" s="1"/>
  <c r="A16313" i="18"/>
  <c r="E16312" i="18"/>
  <c r="F16312" i="18" s="1"/>
  <c r="A16312" i="18"/>
  <c r="E16308" i="18"/>
  <c r="F16308" i="18" s="1"/>
  <c r="C16308" i="18"/>
  <c r="A16308" i="18"/>
  <c r="E16307" i="18"/>
  <c r="F16307" i="18" s="1"/>
  <c r="A16307" i="18"/>
  <c r="E16306" i="18"/>
  <c r="F16306" i="18" s="1"/>
  <c r="A16306" i="18"/>
  <c r="E16305" i="18"/>
  <c r="F16305" i="18" s="1"/>
  <c r="C16305" i="18"/>
  <c r="A16305" i="18"/>
  <c r="E16304" i="18"/>
  <c r="F16304" i="18" s="1"/>
  <c r="C16304" i="18"/>
  <c r="A16304" i="18"/>
  <c r="E16303" i="18"/>
  <c r="F16303" i="18" s="1"/>
  <c r="C16303" i="18"/>
  <c r="A16303" i="18"/>
  <c r="E16302" i="18"/>
  <c r="F16302" i="18" s="1"/>
  <c r="C16302" i="18"/>
  <c r="A16302" i="18"/>
  <c r="E16301" i="18"/>
  <c r="F16301" i="18" s="1"/>
  <c r="C16301" i="18"/>
  <c r="A16301" i="18"/>
  <c r="E16300" i="18"/>
  <c r="F16300" i="18" s="1"/>
  <c r="C16300" i="18"/>
  <c r="A16300" i="18"/>
  <c r="E16299" i="18"/>
  <c r="F16299" i="18" s="1"/>
  <c r="C16299" i="18"/>
  <c r="A16299" i="18"/>
  <c r="E16298" i="18"/>
  <c r="F16298" i="18" s="1"/>
  <c r="C16298" i="18"/>
  <c r="A16298" i="18"/>
  <c r="E16297" i="18"/>
  <c r="F16297" i="18" s="1"/>
  <c r="C16297" i="18"/>
  <c r="A16297" i="18"/>
  <c r="F16293" i="18"/>
  <c r="E16293" i="18"/>
  <c r="A16293" i="18"/>
  <c r="F16292" i="18"/>
  <c r="E16292" i="18"/>
  <c r="A16292" i="18"/>
  <c r="F16291" i="18"/>
  <c r="E16291" i="18"/>
  <c r="A16291" i="18"/>
  <c r="F16290" i="18"/>
  <c r="E16290" i="18"/>
  <c r="A16290" i="18"/>
  <c r="F16289" i="18"/>
  <c r="E16289" i="18"/>
  <c r="A16289" i="18"/>
  <c r="F16288" i="18"/>
  <c r="E16288" i="18"/>
  <c r="A16288" i="18"/>
  <c r="F16287" i="18"/>
  <c r="E16287" i="18"/>
  <c r="A16287" i="18"/>
  <c r="F16286" i="18"/>
  <c r="E16286" i="18"/>
  <c r="A16286" i="18"/>
  <c r="F16285" i="18"/>
  <c r="E16285" i="18"/>
  <c r="A16285" i="18"/>
  <c r="F16284" i="18"/>
  <c r="E16284" i="18"/>
  <c r="A16284" i="18"/>
  <c r="F16283" i="18"/>
  <c r="E16283" i="18"/>
  <c r="A16283" i="18"/>
  <c r="F16282" i="18"/>
  <c r="E16282" i="18"/>
  <c r="A16282" i="18"/>
  <c r="B16277" i="18"/>
  <c r="A16273" i="18"/>
  <c r="A16272" i="18"/>
  <c r="G16269" i="18"/>
  <c r="J16267" i="18"/>
  <c r="F16259" i="18"/>
  <c r="E16259" i="18"/>
  <c r="B16259" i="18"/>
  <c r="A16259" i="18"/>
  <c r="F16258" i="18"/>
  <c r="E16258" i="18"/>
  <c r="B16258" i="18"/>
  <c r="A16258" i="18"/>
  <c r="F16257" i="18"/>
  <c r="E16257" i="18"/>
  <c r="B16257" i="18"/>
  <c r="A16257" i="18"/>
  <c r="F16256" i="18"/>
  <c r="E16256" i="18"/>
  <c r="B16256" i="18"/>
  <c r="A16256" i="18"/>
  <c r="F16255" i="18"/>
  <c r="E16255" i="18"/>
  <c r="B16255" i="18"/>
  <c r="A16255" i="18"/>
  <c r="F16254" i="18"/>
  <c r="E16254" i="18"/>
  <c r="B16254" i="18"/>
  <c r="A16254" i="18"/>
  <c r="F16253" i="18"/>
  <c r="E16253" i="18"/>
  <c r="B16253" i="18"/>
  <c r="A16253" i="18"/>
  <c r="F16252" i="18"/>
  <c r="E16252" i="18"/>
  <c r="B16252" i="18"/>
  <c r="A16252" i="18"/>
  <c r="F16251" i="18"/>
  <c r="E16251" i="18"/>
  <c r="B16251" i="18"/>
  <c r="A16251" i="18"/>
  <c r="F16250" i="18"/>
  <c r="E16250" i="18"/>
  <c r="B16250" i="18"/>
  <c r="A16250" i="18"/>
  <c r="B16249" i="18"/>
  <c r="A16249" i="18"/>
  <c r="B16248" i="18"/>
  <c r="A16248" i="18"/>
  <c r="E16244" i="18"/>
  <c r="F16244" i="18" s="1"/>
  <c r="A16244" i="18"/>
  <c r="E16243" i="18"/>
  <c r="F16243" i="18" s="1"/>
  <c r="A16243" i="18"/>
  <c r="E16242" i="18"/>
  <c r="F16242" i="18" s="1"/>
  <c r="A16242" i="18"/>
  <c r="E16241" i="18"/>
  <c r="F16241" i="18" s="1"/>
  <c r="A16241" i="18"/>
  <c r="E16240" i="18"/>
  <c r="F16240" i="18" s="1"/>
  <c r="A16240" i="18"/>
  <c r="E16236" i="18"/>
  <c r="F16236" i="18" s="1"/>
  <c r="C16236" i="18"/>
  <c r="A16236" i="18"/>
  <c r="E16235" i="18"/>
  <c r="F16235" i="18" s="1"/>
  <c r="A16235" i="18"/>
  <c r="E16234" i="18"/>
  <c r="F16234" i="18" s="1"/>
  <c r="A16234" i="18"/>
  <c r="E16233" i="18"/>
  <c r="F16233" i="18" s="1"/>
  <c r="C16233" i="18"/>
  <c r="A16233" i="18"/>
  <c r="E16232" i="18"/>
  <c r="F16232" i="18" s="1"/>
  <c r="C16232" i="18"/>
  <c r="A16232" i="18"/>
  <c r="E16231" i="18"/>
  <c r="F16231" i="18" s="1"/>
  <c r="C16231" i="18"/>
  <c r="A16231" i="18"/>
  <c r="E16230" i="18"/>
  <c r="F16230" i="18" s="1"/>
  <c r="C16230" i="18"/>
  <c r="A16230" i="18"/>
  <c r="E16229" i="18"/>
  <c r="F16229" i="18" s="1"/>
  <c r="C16229" i="18"/>
  <c r="A16229" i="18"/>
  <c r="E16228" i="18"/>
  <c r="F16228" i="18" s="1"/>
  <c r="C16228" i="18"/>
  <c r="A16228" i="18"/>
  <c r="E16227" i="18"/>
  <c r="F16227" i="18" s="1"/>
  <c r="C16227" i="18"/>
  <c r="A16227" i="18"/>
  <c r="E16226" i="18"/>
  <c r="F16226" i="18" s="1"/>
  <c r="C16226" i="18"/>
  <c r="A16226" i="18"/>
  <c r="E16225" i="18"/>
  <c r="F16225" i="18" s="1"/>
  <c r="C16225" i="18"/>
  <c r="A16225" i="18"/>
  <c r="F16221" i="18"/>
  <c r="E16221" i="18"/>
  <c r="A16221" i="18"/>
  <c r="F16220" i="18"/>
  <c r="E16220" i="18"/>
  <c r="A16220" i="18"/>
  <c r="F16219" i="18"/>
  <c r="E16219" i="18"/>
  <c r="A16219" i="18"/>
  <c r="F16218" i="18"/>
  <c r="E16218" i="18"/>
  <c r="A16218" i="18"/>
  <c r="F16217" i="18"/>
  <c r="E16217" i="18"/>
  <c r="A16217" i="18"/>
  <c r="F16216" i="18"/>
  <c r="E16216" i="18"/>
  <c r="A16216" i="18"/>
  <c r="F16215" i="18"/>
  <c r="E16215" i="18"/>
  <c r="A16215" i="18"/>
  <c r="F16214" i="18"/>
  <c r="E16214" i="18"/>
  <c r="A16214" i="18"/>
  <c r="F16213" i="18"/>
  <c r="E16213" i="18"/>
  <c r="A16213" i="18"/>
  <c r="F16212" i="18"/>
  <c r="E16212" i="18"/>
  <c r="A16212" i="18"/>
  <c r="F16211" i="18"/>
  <c r="E16211" i="18"/>
  <c r="A16211" i="18"/>
  <c r="F16210" i="18"/>
  <c r="E16210" i="18"/>
  <c r="A16210" i="18"/>
  <c r="B16205" i="18"/>
  <c r="A16201" i="18"/>
  <c r="A16200" i="18"/>
  <c r="G16196" i="18"/>
  <c r="J16194" i="18"/>
  <c r="F16186" i="18"/>
  <c r="E16186" i="18"/>
  <c r="B16186" i="18"/>
  <c r="A16186" i="18"/>
  <c r="F16185" i="18"/>
  <c r="E16185" i="18"/>
  <c r="B16185" i="18"/>
  <c r="A16185" i="18"/>
  <c r="F16184" i="18"/>
  <c r="E16184" i="18"/>
  <c r="B16184" i="18"/>
  <c r="A16184" i="18"/>
  <c r="F16183" i="18"/>
  <c r="E16183" i="18"/>
  <c r="B16183" i="18"/>
  <c r="A16183" i="18"/>
  <c r="F16182" i="18"/>
  <c r="E16182" i="18"/>
  <c r="B16182" i="18"/>
  <c r="A16182" i="18"/>
  <c r="F16181" i="18"/>
  <c r="E16181" i="18"/>
  <c r="B16181" i="18"/>
  <c r="A16181" i="18"/>
  <c r="F16180" i="18"/>
  <c r="E16180" i="18"/>
  <c r="B16180" i="18"/>
  <c r="A16180" i="18"/>
  <c r="F16179" i="18"/>
  <c r="E16179" i="18"/>
  <c r="B16179" i="18"/>
  <c r="A16179" i="18"/>
  <c r="F16178" i="18"/>
  <c r="E16178" i="18"/>
  <c r="B16178" i="18"/>
  <c r="A16178" i="18"/>
  <c r="E16177" i="18"/>
  <c r="F16177" i="18" s="1"/>
  <c r="B16177" i="18"/>
  <c r="A16177" i="18"/>
  <c r="B16176" i="18"/>
  <c r="A16176" i="18"/>
  <c r="B16175" i="18"/>
  <c r="A16175" i="18"/>
  <c r="E16171" i="18"/>
  <c r="F16171" i="18" s="1"/>
  <c r="A16171" i="18"/>
  <c r="E16170" i="18"/>
  <c r="F16170" i="18" s="1"/>
  <c r="A16170" i="18"/>
  <c r="E16169" i="18"/>
  <c r="F16169" i="18" s="1"/>
  <c r="A16169" i="18"/>
  <c r="E16168" i="18"/>
  <c r="F16168" i="18" s="1"/>
  <c r="A16168" i="18"/>
  <c r="E16167" i="18"/>
  <c r="F16167" i="18" s="1"/>
  <c r="A16167" i="18"/>
  <c r="E16163" i="18"/>
  <c r="F16163" i="18" s="1"/>
  <c r="C16163" i="18"/>
  <c r="A16163" i="18"/>
  <c r="E16162" i="18"/>
  <c r="F16162" i="18" s="1"/>
  <c r="A16162" i="18"/>
  <c r="E16161" i="18"/>
  <c r="F16161" i="18" s="1"/>
  <c r="A16161" i="18"/>
  <c r="E16160" i="18"/>
  <c r="F16160" i="18" s="1"/>
  <c r="C16160" i="18"/>
  <c r="A16160" i="18"/>
  <c r="E16159" i="18"/>
  <c r="F16159" i="18" s="1"/>
  <c r="C16159" i="18"/>
  <c r="A16159" i="18"/>
  <c r="E16158" i="18"/>
  <c r="F16158" i="18" s="1"/>
  <c r="C16158" i="18"/>
  <c r="A16158" i="18"/>
  <c r="E16157" i="18"/>
  <c r="F16157" i="18" s="1"/>
  <c r="C16157" i="18"/>
  <c r="A16157" i="18"/>
  <c r="E16156" i="18"/>
  <c r="F16156" i="18" s="1"/>
  <c r="C16156" i="18"/>
  <c r="A16156" i="18"/>
  <c r="E16155" i="18"/>
  <c r="F16155" i="18" s="1"/>
  <c r="C16155" i="18"/>
  <c r="A16155" i="18"/>
  <c r="E16154" i="18"/>
  <c r="F16154" i="18" s="1"/>
  <c r="C16154" i="18"/>
  <c r="A16154" i="18"/>
  <c r="E16153" i="18"/>
  <c r="F16153" i="18" s="1"/>
  <c r="C16153" i="18"/>
  <c r="A16153" i="18"/>
  <c r="E16152" i="18"/>
  <c r="F16152" i="18" s="1"/>
  <c r="C16152" i="18"/>
  <c r="A16152" i="18"/>
  <c r="F16148" i="18"/>
  <c r="E16148" i="18"/>
  <c r="A16148" i="18"/>
  <c r="F16147" i="18"/>
  <c r="E16147" i="18"/>
  <c r="A16147" i="18"/>
  <c r="F16146" i="18"/>
  <c r="E16146" i="18"/>
  <c r="A16146" i="18"/>
  <c r="F16145" i="18"/>
  <c r="E16145" i="18"/>
  <c r="A16145" i="18"/>
  <c r="F16144" i="18"/>
  <c r="E16144" i="18"/>
  <c r="A16144" i="18"/>
  <c r="F16143" i="18"/>
  <c r="E16143" i="18"/>
  <c r="A16143" i="18"/>
  <c r="F16142" i="18"/>
  <c r="E16142" i="18"/>
  <c r="A16142" i="18"/>
  <c r="F16141" i="18"/>
  <c r="E16141" i="18"/>
  <c r="A16141" i="18"/>
  <c r="F16140" i="18"/>
  <c r="E16140" i="18"/>
  <c r="A16140" i="18"/>
  <c r="F16139" i="18"/>
  <c r="E16139" i="18"/>
  <c r="A16139" i="18"/>
  <c r="F16138" i="18"/>
  <c r="E16138" i="18"/>
  <c r="A16138" i="18"/>
  <c r="F16137" i="18"/>
  <c r="E16137" i="18"/>
  <c r="A16137" i="18"/>
  <c r="B16132" i="18"/>
  <c r="A16128" i="18"/>
  <c r="A16127" i="18"/>
  <c r="G16123" i="18"/>
  <c r="J16121" i="18"/>
  <c r="F16113" i="18"/>
  <c r="E16113" i="18"/>
  <c r="B16113" i="18"/>
  <c r="A16113" i="18"/>
  <c r="F16112" i="18"/>
  <c r="E16112" i="18"/>
  <c r="B16112" i="18"/>
  <c r="A16112" i="18"/>
  <c r="F16111" i="18"/>
  <c r="E16111" i="18"/>
  <c r="B16111" i="18"/>
  <c r="A16111" i="18"/>
  <c r="F16110" i="18"/>
  <c r="E16110" i="18"/>
  <c r="B16110" i="18"/>
  <c r="A16110" i="18"/>
  <c r="F16109" i="18"/>
  <c r="E16109" i="18"/>
  <c r="B16109" i="18"/>
  <c r="A16109" i="18"/>
  <c r="F16108" i="18"/>
  <c r="E16108" i="18"/>
  <c r="B16108" i="18"/>
  <c r="A16108" i="18"/>
  <c r="F16107" i="18"/>
  <c r="E16107" i="18"/>
  <c r="B16107" i="18"/>
  <c r="A16107" i="18"/>
  <c r="F16106" i="18"/>
  <c r="E16106" i="18"/>
  <c r="B16106" i="18"/>
  <c r="A16106" i="18"/>
  <c r="F16105" i="18"/>
  <c r="E16105" i="18"/>
  <c r="B16105" i="18"/>
  <c r="A16105" i="18"/>
  <c r="F16104" i="18"/>
  <c r="E16104" i="18"/>
  <c r="B16104" i="18"/>
  <c r="A16104" i="18"/>
  <c r="B16103" i="18"/>
  <c r="A16103" i="18"/>
  <c r="B16102" i="18"/>
  <c r="A16102" i="18"/>
  <c r="E16098" i="18"/>
  <c r="F16098" i="18" s="1"/>
  <c r="A16098" i="18"/>
  <c r="E16097" i="18"/>
  <c r="F16097" i="18" s="1"/>
  <c r="A16097" i="18"/>
  <c r="E16096" i="18"/>
  <c r="F16096" i="18" s="1"/>
  <c r="A16096" i="18"/>
  <c r="E16095" i="18"/>
  <c r="F16095" i="18" s="1"/>
  <c r="A16095" i="18"/>
  <c r="E16094" i="18"/>
  <c r="F16094" i="18" s="1"/>
  <c r="A16094" i="18"/>
  <c r="E16090" i="18"/>
  <c r="F16090" i="18" s="1"/>
  <c r="C16090" i="18"/>
  <c r="A16090" i="18"/>
  <c r="E16089" i="18"/>
  <c r="F16089" i="18" s="1"/>
  <c r="A16089" i="18"/>
  <c r="E16088" i="18"/>
  <c r="F16088" i="18" s="1"/>
  <c r="A16088" i="18"/>
  <c r="E16087" i="18"/>
  <c r="F16087" i="18" s="1"/>
  <c r="C16087" i="18"/>
  <c r="A16087" i="18"/>
  <c r="E16086" i="18"/>
  <c r="F16086" i="18" s="1"/>
  <c r="C16086" i="18"/>
  <c r="A16086" i="18"/>
  <c r="E16085" i="18"/>
  <c r="F16085" i="18" s="1"/>
  <c r="C16085" i="18"/>
  <c r="A16085" i="18"/>
  <c r="E16084" i="18"/>
  <c r="F16084" i="18" s="1"/>
  <c r="C16084" i="18"/>
  <c r="A16084" i="18"/>
  <c r="E16083" i="18"/>
  <c r="F16083" i="18" s="1"/>
  <c r="C16083" i="18"/>
  <c r="A16083" i="18"/>
  <c r="E16082" i="18"/>
  <c r="F16082" i="18" s="1"/>
  <c r="C16082" i="18"/>
  <c r="A16082" i="18"/>
  <c r="E16081" i="18"/>
  <c r="F16081" i="18" s="1"/>
  <c r="C16081" i="18"/>
  <c r="A16081" i="18"/>
  <c r="E16080" i="18"/>
  <c r="F16080" i="18" s="1"/>
  <c r="C16080" i="18"/>
  <c r="A16080" i="18"/>
  <c r="E16079" i="18"/>
  <c r="F16079" i="18" s="1"/>
  <c r="C16079" i="18"/>
  <c r="A16079" i="18"/>
  <c r="F16075" i="18"/>
  <c r="E16075" i="18"/>
  <c r="A16075" i="18"/>
  <c r="F16074" i="18"/>
  <c r="E16074" i="18"/>
  <c r="A16074" i="18"/>
  <c r="F16073" i="18"/>
  <c r="E16073" i="18"/>
  <c r="A16073" i="18"/>
  <c r="F16072" i="18"/>
  <c r="E16072" i="18"/>
  <c r="A16072" i="18"/>
  <c r="F16071" i="18"/>
  <c r="E16071" i="18"/>
  <c r="A16071" i="18"/>
  <c r="F16070" i="18"/>
  <c r="E16070" i="18"/>
  <c r="A16070" i="18"/>
  <c r="F16069" i="18"/>
  <c r="E16069" i="18"/>
  <c r="A16069" i="18"/>
  <c r="F16068" i="18"/>
  <c r="E16068" i="18"/>
  <c r="A16068" i="18"/>
  <c r="F16067" i="18"/>
  <c r="E16067" i="18"/>
  <c r="A16067" i="18"/>
  <c r="F16066" i="18"/>
  <c r="E16066" i="18"/>
  <c r="A16066" i="18"/>
  <c r="F16065" i="18"/>
  <c r="E16065" i="18"/>
  <c r="A16065" i="18"/>
  <c r="F16064" i="18"/>
  <c r="E16064" i="18"/>
  <c r="A16064" i="18"/>
  <c r="B16059" i="18"/>
  <c r="A16055" i="18"/>
  <c r="A16054" i="18"/>
  <c r="G16050" i="18"/>
  <c r="J16048" i="18"/>
  <c r="F16040" i="18"/>
  <c r="E16040" i="18"/>
  <c r="B16040" i="18"/>
  <c r="A16040" i="18"/>
  <c r="F16039" i="18"/>
  <c r="E16039" i="18"/>
  <c r="B16039" i="18"/>
  <c r="A16039" i="18"/>
  <c r="F16038" i="18"/>
  <c r="E16038" i="18"/>
  <c r="B16038" i="18"/>
  <c r="A16038" i="18"/>
  <c r="F16037" i="18"/>
  <c r="E16037" i="18"/>
  <c r="B16037" i="18"/>
  <c r="A16037" i="18"/>
  <c r="F16036" i="18"/>
  <c r="E16036" i="18"/>
  <c r="B16036" i="18"/>
  <c r="A16036" i="18"/>
  <c r="F16035" i="18"/>
  <c r="E16035" i="18"/>
  <c r="B16035" i="18"/>
  <c r="A16035" i="18"/>
  <c r="F16034" i="18"/>
  <c r="E16034" i="18"/>
  <c r="B16034" i="18"/>
  <c r="A16034" i="18"/>
  <c r="F16033" i="18"/>
  <c r="E16033" i="18"/>
  <c r="B16033" i="18"/>
  <c r="A16033" i="18"/>
  <c r="F16032" i="18"/>
  <c r="E16032" i="18"/>
  <c r="B16032" i="18"/>
  <c r="A16032" i="18"/>
  <c r="F16031" i="18"/>
  <c r="E16031" i="18"/>
  <c r="B16031" i="18"/>
  <c r="A16031" i="18"/>
  <c r="B16030" i="18"/>
  <c r="A16030" i="18"/>
  <c r="B16029" i="18"/>
  <c r="A16029" i="18"/>
  <c r="E16025" i="18"/>
  <c r="F16025" i="18" s="1"/>
  <c r="A16025" i="18"/>
  <c r="E16024" i="18"/>
  <c r="F16024" i="18" s="1"/>
  <c r="A16024" i="18"/>
  <c r="E16023" i="18"/>
  <c r="F16023" i="18" s="1"/>
  <c r="A16023" i="18"/>
  <c r="E16022" i="18"/>
  <c r="F16022" i="18" s="1"/>
  <c r="A16022" i="18"/>
  <c r="E16021" i="18"/>
  <c r="F16021" i="18" s="1"/>
  <c r="A16021" i="18"/>
  <c r="E16017" i="18"/>
  <c r="F16017" i="18" s="1"/>
  <c r="C16017" i="18"/>
  <c r="A16017" i="18"/>
  <c r="E16016" i="18"/>
  <c r="F16016" i="18" s="1"/>
  <c r="A16016" i="18"/>
  <c r="E16015" i="18"/>
  <c r="F16015" i="18" s="1"/>
  <c r="A16015" i="18"/>
  <c r="E16014" i="18"/>
  <c r="F16014" i="18" s="1"/>
  <c r="C16014" i="18"/>
  <c r="A16014" i="18"/>
  <c r="E16013" i="18"/>
  <c r="F16013" i="18" s="1"/>
  <c r="C16013" i="18"/>
  <c r="A16013" i="18"/>
  <c r="E16012" i="18"/>
  <c r="F16012" i="18" s="1"/>
  <c r="C16012" i="18"/>
  <c r="A16012" i="18"/>
  <c r="E16011" i="18"/>
  <c r="F16011" i="18" s="1"/>
  <c r="C16011" i="18"/>
  <c r="A16011" i="18"/>
  <c r="E16010" i="18"/>
  <c r="F16010" i="18" s="1"/>
  <c r="C16010" i="18"/>
  <c r="A16010" i="18"/>
  <c r="E16009" i="18"/>
  <c r="F16009" i="18" s="1"/>
  <c r="C16009" i="18"/>
  <c r="A16009" i="18"/>
  <c r="E16008" i="18"/>
  <c r="F16008" i="18" s="1"/>
  <c r="C16008" i="18"/>
  <c r="A16008" i="18"/>
  <c r="E16007" i="18"/>
  <c r="F16007" i="18" s="1"/>
  <c r="C16007" i="18"/>
  <c r="A16007" i="18"/>
  <c r="E16006" i="18"/>
  <c r="F16006" i="18" s="1"/>
  <c r="C16006" i="18"/>
  <c r="A16006" i="18"/>
  <c r="F16002" i="18"/>
  <c r="E16002" i="18"/>
  <c r="A16002" i="18"/>
  <c r="F16001" i="18"/>
  <c r="E16001" i="18"/>
  <c r="A16001" i="18"/>
  <c r="F16000" i="18"/>
  <c r="E16000" i="18"/>
  <c r="A16000" i="18"/>
  <c r="F15999" i="18"/>
  <c r="E15999" i="18"/>
  <c r="A15999" i="18"/>
  <c r="F15998" i="18"/>
  <c r="E15998" i="18"/>
  <c r="A15998" i="18"/>
  <c r="F15997" i="18"/>
  <c r="E15997" i="18"/>
  <c r="A15997" i="18"/>
  <c r="F15996" i="18"/>
  <c r="E15996" i="18"/>
  <c r="A15996" i="18"/>
  <c r="F15995" i="18"/>
  <c r="E15995" i="18"/>
  <c r="A15995" i="18"/>
  <c r="F15994" i="18"/>
  <c r="E15994" i="18"/>
  <c r="A15994" i="18"/>
  <c r="F15993" i="18"/>
  <c r="E15993" i="18"/>
  <c r="A15993" i="18"/>
  <c r="F15992" i="18"/>
  <c r="E15992" i="18"/>
  <c r="A15992" i="18"/>
  <c r="F15991" i="18"/>
  <c r="E15991" i="18"/>
  <c r="A15991" i="18"/>
  <c r="B15986" i="18"/>
  <c r="A15982" i="18"/>
  <c r="A15981" i="18"/>
  <c r="G15976" i="18"/>
  <c r="J15974" i="18"/>
  <c r="F15966" i="18"/>
  <c r="E15966" i="18"/>
  <c r="B15966" i="18"/>
  <c r="A15966" i="18"/>
  <c r="F15965" i="18"/>
  <c r="E15965" i="18"/>
  <c r="B15965" i="18"/>
  <c r="A15965" i="18"/>
  <c r="F15964" i="18"/>
  <c r="E15964" i="18"/>
  <c r="B15964" i="18"/>
  <c r="A15964" i="18"/>
  <c r="F15963" i="18"/>
  <c r="E15963" i="18"/>
  <c r="B15963" i="18"/>
  <c r="A15963" i="18"/>
  <c r="F15962" i="18"/>
  <c r="E15962" i="18"/>
  <c r="B15962" i="18"/>
  <c r="A15962" i="18"/>
  <c r="F15961" i="18"/>
  <c r="E15961" i="18"/>
  <c r="B15961" i="18"/>
  <c r="A15961" i="18"/>
  <c r="F15960" i="18"/>
  <c r="E15960" i="18"/>
  <c r="B15960" i="18"/>
  <c r="A15960" i="18"/>
  <c r="F15959" i="18"/>
  <c r="E15959" i="18"/>
  <c r="B15959" i="18"/>
  <c r="A15959" i="18"/>
  <c r="F15958" i="18"/>
  <c r="E15958" i="18"/>
  <c r="B15958" i="18"/>
  <c r="A15958" i="18"/>
  <c r="F15957" i="18"/>
  <c r="E15957" i="18"/>
  <c r="B15957" i="18"/>
  <c r="A15957" i="18"/>
  <c r="B15956" i="18"/>
  <c r="A15956" i="18"/>
  <c r="B15955" i="18"/>
  <c r="A15955" i="18"/>
  <c r="E15951" i="18"/>
  <c r="F15951" i="18" s="1"/>
  <c r="A15951" i="18"/>
  <c r="E15950" i="18"/>
  <c r="F15950" i="18" s="1"/>
  <c r="A15950" i="18"/>
  <c r="E15949" i="18"/>
  <c r="F15949" i="18" s="1"/>
  <c r="A15949" i="18"/>
  <c r="E15948" i="18"/>
  <c r="F15948" i="18" s="1"/>
  <c r="A15948" i="18"/>
  <c r="E15947" i="18"/>
  <c r="F15947" i="18" s="1"/>
  <c r="A15947" i="18"/>
  <c r="E15943" i="18"/>
  <c r="F15943" i="18" s="1"/>
  <c r="C15943" i="18"/>
  <c r="A15943" i="18"/>
  <c r="E15942" i="18"/>
  <c r="F15942" i="18" s="1"/>
  <c r="A15942" i="18"/>
  <c r="E15941" i="18"/>
  <c r="F15941" i="18" s="1"/>
  <c r="A15941" i="18"/>
  <c r="E15940" i="18"/>
  <c r="F15940" i="18" s="1"/>
  <c r="C15940" i="18"/>
  <c r="A15940" i="18"/>
  <c r="E15939" i="18"/>
  <c r="F15939" i="18" s="1"/>
  <c r="C15939" i="18"/>
  <c r="A15939" i="18"/>
  <c r="E15938" i="18"/>
  <c r="F15938" i="18" s="1"/>
  <c r="C15938" i="18"/>
  <c r="A15938" i="18"/>
  <c r="E15937" i="18"/>
  <c r="F15937" i="18" s="1"/>
  <c r="C15937" i="18"/>
  <c r="A15937" i="18"/>
  <c r="E15936" i="18"/>
  <c r="F15936" i="18" s="1"/>
  <c r="C15936" i="18"/>
  <c r="A15936" i="18"/>
  <c r="E15935" i="18"/>
  <c r="F15935" i="18" s="1"/>
  <c r="C15935" i="18"/>
  <c r="A15935" i="18"/>
  <c r="E15934" i="18"/>
  <c r="F15934" i="18" s="1"/>
  <c r="C15934" i="18"/>
  <c r="A15934" i="18"/>
  <c r="E15933" i="18"/>
  <c r="F15933" i="18" s="1"/>
  <c r="C15933" i="18"/>
  <c r="A15933" i="18"/>
  <c r="E15932" i="18"/>
  <c r="F15932" i="18" s="1"/>
  <c r="C15932" i="18"/>
  <c r="A15932" i="18"/>
  <c r="F15928" i="18"/>
  <c r="E15928" i="18"/>
  <c r="A15928" i="18"/>
  <c r="F15927" i="18"/>
  <c r="E15927" i="18"/>
  <c r="A15927" i="18"/>
  <c r="F15926" i="18"/>
  <c r="E15926" i="18"/>
  <c r="A15926" i="18"/>
  <c r="F15925" i="18"/>
  <c r="E15925" i="18"/>
  <c r="A15925" i="18"/>
  <c r="F15924" i="18"/>
  <c r="E15924" i="18"/>
  <c r="A15924" i="18"/>
  <c r="F15923" i="18"/>
  <c r="E15923" i="18"/>
  <c r="A15923" i="18"/>
  <c r="F15922" i="18"/>
  <c r="E15922" i="18"/>
  <c r="A15922" i="18"/>
  <c r="F15921" i="18"/>
  <c r="E15921" i="18"/>
  <c r="A15921" i="18"/>
  <c r="F15920" i="18"/>
  <c r="E15920" i="18"/>
  <c r="A15920" i="18"/>
  <c r="F15919" i="18"/>
  <c r="E15919" i="18"/>
  <c r="A15919" i="18"/>
  <c r="F15918" i="18"/>
  <c r="E15918" i="18"/>
  <c r="A15918" i="18"/>
  <c r="F15917" i="18"/>
  <c r="E15917" i="18"/>
  <c r="A15917" i="18"/>
  <c r="B15912" i="18"/>
  <c r="A15908" i="18"/>
  <c r="A15907" i="18"/>
  <c r="G16076" i="18" l="1"/>
  <c r="G16875" i="18"/>
  <c r="G17165" i="18"/>
  <c r="G17529" i="18"/>
  <c r="G17383" i="18"/>
  <c r="G16947" i="18"/>
  <c r="G17019" i="18"/>
  <c r="G17238" i="18"/>
  <c r="G17456" i="18"/>
  <c r="G17698" i="18"/>
  <c r="G17625" i="18"/>
  <c r="G17675" i="18"/>
  <c r="G17092" i="18"/>
  <c r="G17310" i="18"/>
  <c r="G17602" i="18"/>
  <c r="G17325" i="18"/>
  <c r="G17690" i="18"/>
  <c r="G17617" i="18"/>
  <c r="G17552" i="18"/>
  <c r="G17544" i="18"/>
  <c r="G17188" i="18"/>
  <c r="G17479" i="18"/>
  <c r="G17471" i="18"/>
  <c r="G16970" i="18"/>
  <c r="G17406" i="18"/>
  <c r="G17261" i="18"/>
  <c r="G17398" i="18"/>
  <c r="G17333" i="18"/>
  <c r="G17253" i="18"/>
  <c r="G17180" i="18"/>
  <c r="G17115" i="18"/>
  <c r="G17107" i="18"/>
  <c r="G17042" i="18"/>
  <c r="G17034" i="18"/>
  <c r="G16962" i="18"/>
  <c r="G16898" i="18"/>
  <c r="G16890" i="18"/>
  <c r="G16003" i="18"/>
  <c r="G16534" i="18"/>
  <c r="G16803" i="18"/>
  <c r="G16245" i="18"/>
  <c r="G16730" i="18"/>
  <c r="G15929" i="18"/>
  <c r="G16367" i="18"/>
  <c r="G16657" i="18"/>
  <c r="G16826" i="18"/>
  <c r="G15952" i="18"/>
  <c r="G16149" i="18"/>
  <c r="G16511" i="18"/>
  <c r="G16584" i="18"/>
  <c r="G16222" i="18"/>
  <c r="G16294" i="18"/>
  <c r="G16439" i="18"/>
  <c r="G16818" i="18"/>
  <c r="G16745" i="18"/>
  <c r="G16753" i="18"/>
  <c r="G16599" i="18"/>
  <c r="G16672" i="18"/>
  <c r="G16680" i="18"/>
  <c r="G16526" i="18"/>
  <c r="G16607" i="18"/>
  <c r="G16462" i="18"/>
  <c r="G16454" i="18"/>
  <c r="G16390" i="18"/>
  <c r="G16382" i="18"/>
  <c r="G16317" i="18"/>
  <c r="G16309" i="18"/>
  <c r="G16237" i="18"/>
  <c r="G16091" i="18"/>
  <c r="G16164" i="18"/>
  <c r="G16172" i="18"/>
  <c r="G16099" i="18"/>
  <c r="G16018" i="18"/>
  <c r="G16026" i="18"/>
  <c r="G15944" i="18"/>
  <c r="B15839" i="18" l="1"/>
  <c r="G15903" i="18"/>
  <c r="J15901" i="18"/>
  <c r="F15893" i="18"/>
  <c r="E15893" i="18"/>
  <c r="B15893" i="18"/>
  <c r="A15893" i="18"/>
  <c r="F15892" i="18"/>
  <c r="E15892" i="18"/>
  <c r="B15892" i="18"/>
  <c r="A15892" i="18"/>
  <c r="F15891" i="18"/>
  <c r="E15891" i="18"/>
  <c r="B15891" i="18"/>
  <c r="A15891" i="18"/>
  <c r="F15890" i="18"/>
  <c r="E15890" i="18"/>
  <c r="B15890" i="18"/>
  <c r="A15890" i="18"/>
  <c r="F15889" i="18"/>
  <c r="E15889" i="18"/>
  <c r="B15889" i="18"/>
  <c r="A15889" i="18"/>
  <c r="F15888" i="18"/>
  <c r="E15888" i="18"/>
  <c r="B15888" i="18"/>
  <c r="A15888" i="18"/>
  <c r="F15887" i="18"/>
  <c r="E15887" i="18"/>
  <c r="B15887" i="18"/>
  <c r="A15887" i="18"/>
  <c r="F15886" i="18"/>
  <c r="E15886" i="18"/>
  <c r="B15886" i="18"/>
  <c r="A15886" i="18"/>
  <c r="F15885" i="18"/>
  <c r="E15885" i="18"/>
  <c r="B15885" i="18"/>
  <c r="A15885" i="18"/>
  <c r="B15884" i="18"/>
  <c r="A15884" i="18"/>
  <c r="B15883" i="18"/>
  <c r="A15883" i="18"/>
  <c r="B15882" i="18"/>
  <c r="A15882" i="18"/>
  <c r="E15878" i="18"/>
  <c r="F15878" i="18" s="1"/>
  <c r="A15878" i="18"/>
  <c r="E15877" i="18"/>
  <c r="F15877" i="18" s="1"/>
  <c r="A15877" i="18"/>
  <c r="E15876" i="18"/>
  <c r="F15876" i="18" s="1"/>
  <c r="A15876" i="18"/>
  <c r="E15875" i="18"/>
  <c r="F15875" i="18" s="1"/>
  <c r="A15875" i="18"/>
  <c r="E15874" i="18"/>
  <c r="F15874" i="18" s="1"/>
  <c r="A15874" i="18"/>
  <c r="E15870" i="18"/>
  <c r="F15870" i="18" s="1"/>
  <c r="C15870" i="18"/>
  <c r="A15870" i="18"/>
  <c r="E15869" i="18"/>
  <c r="F15869" i="18" s="1"/>
  <c r="A15869" i="18"/>
  <c r="E15868" i="18"/>
  <c r="F15868" i="18" s="1"/>
  <c r="A15868" i="18"/>
  <c r="E15867" i="18"/>
  <c r="F15867" i="18" s="1"/>
  <c r="C15867" i="18"/>
  <c r="A15867" i="18"/>
  <c r="E15866" i="18"/>
  <c r="F15866" i="18" s="1"/>
  <c r="C15866" i="18"/>
  <c r="A15866" i="18"/>
  <c r="E15865" i="18"/>
  <c r="F15865" i="18" s="1"/>
  <c r="C15865" i="18"/>
  <c r="A15865" i="18"/>
  <c r="E15864" i="18"/>
  <c r="F15864" i="18" s="1"/>
  <c r="C15864" i="18"/>
  <c r="A15864" i="18"/>
  <c r="E15863" i="18"/>
  <c r="F15863" i="18" s="1"/>
  <c r="C15863" i="18"/>
  <c r="A15863" i="18"/>
  <c r="E15862" i="18"/>
  <c r="F15862" i="18" s="1"/>
  <c r="C15862" i="18"/>
  <c r="A15862" i="18"/>
  <c r="E15861" i="18"/>
  <c r="F15861" i="18" s="1"/>
  <c r="C15861" i="18"/>
  <c r="A15861" i="18"/>
  <c r="E15860" i="18"/>
  <c r="F15860" i="18" s="1"/>
  <c r="C15860" i="18"/>
  <c r="A15860" i="18"/>
  <c r="E15859" i="18"/>
  <c r="F15859" i="18" s="1"/>
  <c r="C15859" i="18"/>
  <c r="A15859" i="18"/>
  <c r="F15855" i="18"/>
  <c r="E15855" i="18"/>
  <c r="A15855" i="18"/>
  <c r="F15854" i="18"/>
  <c r="E15854" i="18"/>
  <c r="A15854" i="18"/>
  <c r="F15853" i="18"/>
  <c r="E15853" i="18"/>
  <c r="A15853" i="18"/>
  <c r="F15852" i="18"/>
  <c r="E15852" i="18"/>
  <c r="A15852" i="18"/>
  <c r="F15851" i="18"/>
  <c r="E15851" i="18"/>
  <c r="A15851" i="18"/>
  <c r="F15850" i="18"/>
  <c r="E15850" i="18"/>
  <c r="A15850" i="18"/>
  <c r="F15849" i="18"/>
  <c r="E15849" i="18"/>
  <c r="A15849" i="18"/>
  <c r="F15848" i="18"/>
  <c r="E15848" i="18"/>
  <c r="A15848" i="18"/>
  <c r="F15847" i="18"/>
  <c r="E15847" i="18"/>
  <c r="A15847" i="18"/>
  <c r="F15846" i="18"/>
  <c r="E15846" i="18"/>
  <c r="A15846" i="18"/>
  <c r="F15845" i="18"/>
  <c r="E15845" i="18"/>
  <c r="A15845" i="18"/>
  <c r="F15844" i="18"/>
  <c r="E15844" i="18"/>
  <c r="A15844" i="18"/>
  <c r="A15835" i="18"/>
  <c r="A15834" i="18"/>
  <c r="G15830" i="18"/>
  <c r="J15828" i="18"/>
  <c r="F15820" i="18"/>
  <c r="E15820" i="18"/>
  <c r="B15820" i="18"/>
  <c r="A15820" i="18"/>
  <c r="F15819" i="18"/>
  <c r="E15819" i="18"/>
  <c r="B15819" i="18"/>
  <c r="A15819" i="18"/>
  <c r="F15818" i="18"/>
  <c r="E15818" i="18"/>
  <c r="B15818" i="18"/>
  <c r="A15818" i="18"/>
  <c r="F15817" i="18"/>
  <c r="E15817" i="18"/>
  <c r="B15817" i="18"/>
  <c r="A15817" i="18"/>
  <c r="F15816" i="18"/>
  <c r="E15816" i="18"/>
  <c r="B15816" i="18"/>
  <c r="A15816" i="18"/>
  <c r="F15815" i="18"/>
  <c r="E15815" i="18"/>
  <c r="B15815" i="18"/>
  <c r="A15815" i="18"/>
  <c r="F15814" i="18"/>
  <c r="E15814" i="18"/>
  <c r="B15814" i="18"/>
  <c r="A15814" i="18"/>
  <c r="F15813" i="18"/>
  <c r="E15813" i="18"/>
  <c r="B15813" i="18"/>
  <c r="A15813" i="18"/>
  <c r="F15812" i="18"/>
  <c r="E15812" i="18"/>
  <c r="B15812" i="18"/>
  <c r="A15812" i="18"/>
  <c r="B15811" i="18"/>
  <c r="A15811" i="18"/>
  <c r="B15810" i="18"/>
  <c r="A15810" i="18"/>
  <c r="B15809" i="18"/>
  <c r="A15809" i="18"/>
  <c r="E15805" i="18"/>
  <c r="F15805" i="18" s="1"/>
  <c r="A15805" i="18"/>
  <c r="E15804" i="18"/>
  <c r="F15804" i="18" s="1"/>
  <c r="A15804" i="18"/>
  <c r="E15803" i="18"/>
  <c r="F15803" i="18" s="1"/>
  <c r="A15803" i="18"/>
  <c r="E15802" i="18"/>
  <c r="F15802" i="18" s="1"/>
  <c r="A15802" i="18"/>
  <c r="E15801" i="18"/>
  <c r="F15801" i="18" s="1"/>
  <c r="A15801" i="18"/>
  <c r="E15797" i="18"/>
  <c r="F15797" i="18" s="1"/>
  <c r="C15797" i="18"/>
  <c r="A15797" i="18"/>
  <c r="E15796" i="18"/>
  <c r="F15796" i="18" s="1"/>
  <c r="A15796" i="18"/>
  <c r="E15795" i="18"/>
  <c r="F15795" i="18" s="1"/>
  <c r="A15795" i="18"/>
  <c r="E15794" i="18"/>
  <c r="F15794" i="18" s="1"/>
  <c r="C15794" i="18"/>
  <c r="A15794" i="18"/>
  <c r="E15793" i="18"/>
  <c r="F15793" i="18" s="1"/>
  <c r="C15793" i="18"/>
  <c r="A15793" i="18"/>
  <c r="E15792" i="18"/>
  <c r="F15792" i="18" s="1"/>
  <c r="C15792" i="18"/>
  <c r="A15792" i="18"/>
  <c r="E15791" i="18"/>
  <c r="F15791" i="18" s="1"/>
  <c r="C15791" i="18"/>
  <c r="A15791" i="18"/>
  <c r="E15790" i="18"/>
  <c r="F15790" i="18" s="1"/>
  <c r="C15790" i="18"/>
  <c r="A15790" i="18"/>
  <c r="E15789" i="18"/>
  <c r="F15789" i="18" s="1"/>
  <c r="C15789" i="18"/>
  <c r="A15789" i="18"/>
  <c r="E15788" i="18"/>
  <c r="F15788" i="18" s="1"/>
  <c r="C15788" i="18"/>
  <c r="A15788" i="18"/>
  <c r="E15787" i="18"/>
  <c r="F15787" i="18" s="1"/>
  <c r="C15787" i="18"/>
  <c r="A15787" i="18"/>
  <c r="E15786" i="18"/>
  <c r="F15786" i="18" s="1"/>
  <c r="C15786" i="18"/>
  <c r="A15786" i="18"/>
  <c r="F15782" i="18"/>
  <c r="E15782" i="18"/>
  <c r="A15782" i="18"/>
  <c r="F15781" i="18"/>
  <c r="E15781" i="18"/>
  <c r="A15781" i="18"/>
  <c r="F15780" i="18"/>
  <c r="E15780" i="18"/>
  <c r="A15780" i="18"/>
  <c r="F15779" i="18"/>
  <c r="E15779" i="18"/>
  <c r="A15779" i="18"/>
  <c r="F15778" i="18"/>
  <c r="E15778" i="18"/>
  <c r="A15778" i="18"/>
  <c r="F15777" i="18"/>
  <c r="E15777" i="18"/>
  <c r="A15777" i="18"/>
  <c r="F15776" i="18"/>
  <c r="E15776" i="18"/>
  <c r="A15776" i="18"/>
  <c r="F15775" i="18"/>
  <c r="E15775" i="18"/>
  <c r="A15775" i="18"/>
  <c r="F15774" i="18"/>
  <c r="E15774" i="18"/>
  <c r="A15774" i="18"/>
  <c r="F15773" i="18"/>
  <c r="E15773" i="18"/>
  <c r="A15773" i="18"/>
  <c r="F15772" i="18"/>
  <c r="E15772" i="18"/>
  <c r="A15772" i="18"/>
  <c r="F15771" i="18"/>
  <c r="E15771" i="18"/>
  <c r="A15771" i="18"/>
  <c r="B15766" i="18"/>
  <c r="A15762" i="18"/>
  <c r="A15761" i="18"/>
  <c r="G15856" i="18" l="1"/>
  <c r="G15879" i="18"/>
  <c r="G15783" i="18"/>
  <c r="G15806" i="18"/>
  <c r="G15871" i="18"/>
  <c r="G15798" i="18"/>
  <c r="G15758" i="18"/>
  <c r="J15756" i="18"/>
  <c r="F15748" i="18"/>
  <c r="E15748" i="18"/>
  <c r="B15748" i="18"/>
  <c r="A15748" i="18"/>
  <c r="F15747" i="18"/>
  <c r="E15747" i="18"/>
  <c r="B15747" i="18"/>
  <c r="A15747" i="18"/>
  <c r="F15746" i="18"/>
  <c r="E15746" i="18"/>
  <c r="B15746" i="18"/>
  <c r="A15746" i="18"/>
  <c r="F15745" i="18"/>
  <c r="E15745" i="18"/>
  <c r="B15745" i="18"/>
  <c r="A15745" i="18"/>
  <c r="F15744" i="18"/>
  <c r="E15744" i="18"/>
  <c r="B15744" i="18"/>
  <c r="A15744" i="18"/>
  <c r="F15743" i="18"/>
  <c r="E15743" i="18"/>
  <c r="B15743" i="18"/>
  <c r="A15743" i="18"/>
  <c r="F15742" i="18"/>
  <c r="E15742" i="18"/>
  <c r="B15742" i="18"/>
  <c r="A15742" i="18"/>
  <c r="F15741" i="18"/>
  <c r="E15741" i="18"/>
  <c r="B15741" i="18"/>
  <c r="A15741" i="18"/>
  <c r="F15740" i="18"/>
  <c r="E15740" i="18"/>
  <c r="B15740" i="18"/>
  <c r="A15740" i="18"/>
  <c r="E15739" i="18"/>
  <c r="F15739" i="18" s="1"/>
  <c r="B15739" i="18"/>
  <c r="A15739" i="18"/>
  <c r="B15738" i="18"/>
  <c r="A15738" i="18"/>
  <c r="B15737" i="18"/>
  <c r="A15737" i="18"/>
  <c r="E15733" i="18"/>
  <c r="F15733" i="18" s="1"/>
  <c r="A15733" i="18"/>
  <c r="E15732" i="18"/>
  <c r="F15732" i="18" s="1"/>
  <c r="A15732" i="18"/>
  <c r="E15731" i="18"/>
  <c r="F15731" i="18" s="1"/>
  <c r="A15731" i="18"/>
  <c r="E15730" i="18"/>
  <c r="F15730" i="18" s="1"/>
  <c r="A15730" i="18"/>
  <c r="E15729" i="18"/>
  <c r="F15729" i="18" s="1"/>
  <c r="A15729" i="18"/>
  <c r="E15725" i="18"/>
  <c r="F15725" i="18" s="1"/>
  <c r="C15725" i="18"/>
  <c r="A15725" i="18"/>
  <c r="E15724" i="18"/>
  <c r="F15724" i="18" s="1"/>
  <c r="A15724" i="18"/>
  <c r="E15723" i="18"/>
  <c r="F15723" i="18" s="1"/>
  <c r="A15723" i="18"/>
  <c r="E15722" i="18"/>
  <c r="F15722" i="18" s="1"/>
  <c r="C15722" i="18"/>
  <c r="A15722" i="18"/>
  <c r="E15721" i="18"/>
  <c r="F15721" i="18" s="1"/>
  <c r="C15721" i="18"/>
  <c r="A15721" i="18"/>
  <c r="E15720" i="18"/>
  <c r="F15720" i="18" s="1"/>
  <c r="C15720" i="18"/>
  <c r="A15720" i="18"/>
  <c r="E15719" i="18"/>
  <c r="F15719" i="18" s="1"/>
  <c r="C15719" i="18"/>
  <c r="A15719" i="18"/>
  <c r="E15718" i="18"/>
  <c r="F15718" i="18" s="1"/>
  <c r="C15718" i="18"/>
  <c r="A15718" i="18"/>
  <c r="E15717" i="18"/>
  <c r="F15717" i="18" s="1"/>
  <c r="C15717" i="18"/>
  <c r="A15717" i="18"/>
  <c r="E15716" i="18"/>
  <c r="F15716" i="18" s="1"/>
  <c r="C15716" i="18"/>
  <c r="A15716" i="18"/>
  <c r="E15715" i="18"/>
  <c r="F15715" i="18" s="1"/>
  <c r="C15715" i="18"/>
  <c r="A15715" i="18"/>
  <c r="E15714" i="18"/>
  <c r="F15714" i="18" s="1"/>
  <c r="C15714" i="18"/>
  <c r="A15714" i="18"/>
  <c r="F15710" i="18"/>
  <c r="E15710" i="18"/>
  <c r="A15710" i="18"/>
  <c r="F15709" i="18"/>
  <c r="E15709" i="18"/>
  <c r="A15709" i="18"/>
  <c r="F15708" i="18"/>
  <c r="E15708" i="18"/>
  <c r="A15708" i="18"/>
  <c r="F15707" i="18"/>
  <c r="E15707" i="18"/>
  <c r="A15707" i="18"/>
  <c r="F15706" i="18"/>
  <c r="E15706" i="18"/>
  <c r="A15706" i="18"/>
  <c r="F15705" i="18"/>
  <c r="E15705" i="18"/>
  <c r="A15705" i="18"/>
  <c r="F15704" i="18"/>
  <c r="E15704" i="18"/>
  <c r="A15704" i="18"/>
  <c r="F15703" i="18"/>
  <c r="E15703" i="18"/>
  <c r="A15703" i="18"/>
  <c r="F15702" i="18"/>
  <c r="E15702" i="18"/>
  <c r="A15702" i="18"/>
  <c r="F15701" i="18"/>
  <c r="E15701" i="18"/>
  <c r="A15701" i="18"/>
  <c r="F15700" i="18"/>
  <c r="E15700" i="18"/>
  <c r="A15700" i="18"/>
  <c r="F15699" i="18"/>
  <c r="E15699" i="18"/>
  <c r="A15699" i="18"/>
  <c r="B15694" i="18"/>
  <c r="A15690" i="18"/>
  <c r="A15689" i="18"/>
  <c r="G15686" i="18"/>
  <c r="J15684" i="18"/>
  <c r="F15676" i="18"/>
  <c r="E15676" i="18"/>
  <c r="B15676" i="18"/>
  <c r="A15676" i="18"/>
  <c r="F15675" i="18"/>
  <c r="E15675" i="18"/>
  <c r="B15675" i="18"/>
  <c r="A15675" i="18"/>
  <c r="F15674" i="18"/>
  <c r="E15674" i="18"/>
  <c r="B15674" i="18"/>
  <c r="A15674" i="18"/>
  <c r="F15673" i="18"/>
  <c r="E15673" i="18"/>
  <c r="B15673" i="18"/>
  <c r="A15673" i="18"/>
  <c r="F15672" i="18"/>
  <c r="E15672" i="18"/>
  <c r="B15672" i="18"/>
  <c r="A15672" i="18"/>
  <c r="F15671" i="18"/>
  <c r="E15671" i="18"/>
  <c r="B15671" i="18"/>
  <c r="A15671" i="18"/>
  <c r="F15670" i="18"/>
  <c r="E15670" i="18"/>
  <c r="B15670" i="18"/>
  <c r="A15670" i="18"/>
  <c r="F15669" i="18"/>
  <c r="E15669" i="18"/>
  <c r="B15669" i="18"/>
  <c r="A15669" i="18"/>
  <c r="F15668" i="18"/>
  <c r="E15668" i="18"/>
  <c r="B15668" i="18"/>
  <c r="A15668" i="18"/>
  <c r="B15667" i="18"/>
  <c r="A15667" i="18"/>
  <c r="B15666" i="18"/>
  <c r="A15666" i="18"/>
  <c r="B15665" i="18"/>
  <c r="A15665" i="18"/>
  <c r="E15661" i="18"/>
  <c r="F15661" i="18" s="1"/>
  <c r="A15661" i="18"/>
  <c r="E15660" i="18"/>
  <c r="F15660" i="18" s="1"/>
  <c r="A15660" i="18"/>
  <c r="E15659" i="18"/>
  <c r="F15659" i="18" s="1"/>
  <c r="A15659" i="18"/>
  <c r="E15658" i="18"/>
  <c r="F15658" i="18" s="1"/>
  <c r="A15658" i="18"/>
  <c r="E15657" i="18"/>
  <c r="F15657" i="18" s="1"/>
  <c r="A15657" i="18"/>
  <c r="E15653" i="18"/>
  <c r="F15653" i="18" s="1"/>
  <c r="C15653" i="18"/>
  <c r="A15653" i="18"/>
  <c r="E15652" i="18"/>
  <c r="F15652" i="18" s="1"/>
  <c r="A15652" i="18"/>
  <c r="E15651" i="18"/>
  <c r="F15651" i="18" s="1"/>
  <c r="A15651" i="18"/>
  <c r="E15650" i="18"/>
  <c r="F15650" i="18" s="1"/>
  <c r="C15650" i="18"/>
  <c r="A15650" i="18"/>
  <c r="E15649" i="18"/>
  <c r="F15649" i="18" s="1"/>
  <c r="C15649" i="18"/>
  <c r="A15649" i="18"/>
  <c r="E15648" i="18"/>
  <c r="F15648" i="18" s="1"/>
  <c r="C15648" i="18"/>
  <c r="A15648" i="18"/>
  <c r="E15647" i="18"/>
  <c r="F15647" i="18" s="1"/>
  <c r="C15647" i="18"/>
  <c r="A15647" i="18"/>
  <c r="E15646" i="18"/>
  <c r="F15646" i="18" s="1"/>
  <c r="C15646" i="18"/>
  <c r="A15646" i="18"/>
  <c r="E15645" i="18"/>
  <c r="F15645" i="18" s="1"/>
  <c r="C15645" i="18"/>
  <c r="A15645" i="18"/>
  <c r="E15644" i="18"/>
  <c r="F15644" i="18" s="1"/>
  <c r="C15644" i="18"/>
  <c r="A15644" i="18"/>
  <c r="E15643" i="18"/>
  <c r="F15643" i="18" s="1"/>
  <c r="C15643" i="18"/>
  <c r="A15643" i="18"/>
  <c r="E15642" i="18"/>
  <c r="F15642" i="18" s="1"/>
  <c r="C15642" i="18"/>
  <c r="A15642" i="18"/>
  <c r="F15638" i="18"/>
  <c r="E15638" i="18"/>
  <c r="A15638" i="18"/>
  <c r="F15637" i="18"/>
  <c r="E15637" i="18"/>
  <c r="A15637" i="18"/>
  <c r="F15636" i="18"/>
  <c r="E15636" i="18"/>
  <c r="A15636" i="18"/>
  <c r="F15635" i="18"/>
  <c r="E15635" i="18"/>
  <c r="A15635" i="18"/>
  <c r="F15634" i="18"/>
  <c r="E15634" i="18"/>
  <c r="A15634" i="18"/>
  <c r="F15633" i="18"/>
  <c r="E15633" i="18"/>
  <c r="A15633" i="18"/>
  <c r="F15632" i="18"/>
  <c r="E15632" i="18"/>
  <c r="A15632" i="18"/>
  <c r="F15631" i="18"/>
  <c r="E15631" i="18"/>
  <c r="A15631" i="18"/>
  <c r="F15630" i="18"/>
  <c r="E15630" i="18"/>
  <c r="A15630" i="18"/>
  <c r="F15629" i="18"/>
  <c r="E15629" i="18"/>
  <c r="A15629" i="18"/>
  <c r="F15628" i="18"/>
  <c r="E15628" i="18"/>
  <c r="A15628" i="18"/>
  <c r="F15627" i="18"/>
  <c r="E15627" i="18"/>
  <c r="A15627" i="18"/>
  <c r="B15622" i="18"/>
  <c r="A15618" i="18"/>
  <c r="A15617" i="18"/>
  <c r="G15639" i="18" l="1"/>
  <c r="G15662" i="18"/>
  <c r="G15711" i="18"/>
  <c r="G15734" i="18"/>
  <c r="G15726" i="18"/>
  <c r="G15654" i="18"/>
  <c r="G15614" i="18" l="1"/>
  <c r="J15612" i="18"/>
  <c r="F15604" i="18"/>
  <c r="E15604" i="18"/>
  <c r="B15604" i="18"/>
  <c r="A15604" i="18"/>
  <c r="F15603" i="18"/>
  <c r="E15603" i="18"/>
  <c r="B15603" i="18"/>
  <c r="A15603" i="18"/>
  <c r="F15602" i="18"/>
  <c r="E15602" i="18"/>
  <c r="B15602" i="18"/>
  <c r="A15602" i="18"/>
  <c r="F15601" i="18"/>
  <c r="E15601" i="18"/>
  <c r="B15601" i="18"/>
  <c r="A15601" i="18"/>
  <c r="F15600" i="18"/>
  <c r="E15600" i="18"/>
  <c r="B15600" i="18"/>
  <c r="A15600" i="18"/>
  <c r="F15599" i="18"/>
  <c r="E15599" i="18"/>
  <c r="B15599" i="18"/>
  <c r="A15599" i="18"/>
  <c r="F15598" i="18"/>
  <c r="E15598" i="18"/>
  <c r="B15598" i="18"/>
  <c r="A15598" i="18"/>
  <c r="F15597" i="18"/>
  <c r="E15597" i="18"/>
  <c r="B15597" i="18"/>
  <c r="A15597" i="18"/>
  <c r="F15596" i="18"/>
  <c r="E15596" i="18"/>
  <c r="B15596" i="18"/>
  <c r="A15596" i="18"/>
  <c r="F15595" i="18"/>
  <c r="E15595" i="18"/>
  <c r="B15595" i="18"/>
  <c r="A15595" i="18"/>
  <c r="F15594" i="18"/>
  <c r="E15594" i="18"/>
  <c r="B15594" i="18"/>
  <c r="A15594" i="18"/>
  <c r="B15593" i="18"/>
  <c r="A15593" i="18"/>
  <c r="E15589" i="18"/>
  <c r="F15589" i="18" s="1"/>
  <c r="A15589" i="18"/>
  <c r="E15588" i="18"/>
  <c r="F15588" i="18" s="1"/>
  <c r="A15588" i="18"/>
  <c r="E15587" i="18"/>
  <c r="F15587" i="18" s="1"/>
  <c r="A15587" i="18"/>
  <c r="E15586" i="18"/>
  <c r="F15586" i="18" s="1"/>
  <c r="A15586" i="18"/>
  <c r="E15585" i="18"/>
  <c r="F15585" i="18" s="1"/>
  <c r="A15585" i="18"/>
  <c r="E15581" i="18"/>
  <c r="F15581" i="18" s="1"/>
  <c r="C15581" i="18"/>
  <c r="A15581" i="18"/>
  <c r="E15580" i="18"/>
  <c r="F15580" i="18" s="1"/>
  <c r="A15580" i="18"/>
  <c r="E15579" i="18"/>
  <c r="F15579" i="18" s="1"/>
  <c r="A15579" i="18"/>
  <c r="E15578" i="18"/>
  <c r="F15578" i="18" s="1"/>
  <c r="C15578" i="18"/>
  <c r="A15578" i="18"/>
  <c r="E15577" i="18"/>
  <c r="F15577" i="18" s="1"/>
  <c r="C15577" i="18"/>
  <c r="A15577" i="18"/>
  <c r="E15576" i="18"/>
  <c r="F15576" i="18" s="1"/>
  <c r="C15576" i="18"/>
  <c r="A15576" i="18"/>
  <c r="E15575" i="18"/>
  <c r="F15575" i="18" s="1"/>
  <c r="C15575" i="18"/>
  <c r="A15575" i="18"/>
  <c r="E15574" i="18"/>
  <c r="F15574" i="18" s="1"/>
  <c r="C15574" i="18"/>
  <c r="A15574" i="18"/>
  <c r="E15573" i="18"/>
  <c r="F15573" i="18" s="1"/>
  <c r="C15573" i="18"/>
  <c r="A15573" i="18"/>
  <c r="E15572" i="18"/>
  <c r="F15572" i="18" s="1"/>
  <c r="C15572" i="18"/>
  <c r="A15572" i="18"/>
  <c r="E15571" i="18"/>
  <c r="F15571" i="18" s="1"/>
  <c r="C15571" i="18"/>
  <c r="A15571" i="18"/>
  <c r="E15570" i="18"/>
  <c r="F15570" i="18" s="1"/>
  <c r="C15570" i="18"/>
  <c r="A15570" i="18"/>
  <c r="F15566" i="18"/>
  <c r="E15566" i="18"/>
  <c r="A15566" i="18"/>
  <c r="F15565" i="18"/>
  <c r="E15565" i="18"/>
  <c r="A15565" i="18"/>
  <c r="F15564" i="18"/>
  <c r="E15564" i="18"/>
  <c r="A15564" i="18"/>
  <c r="F15563" i="18"/>
  <c r="E15563" i="18"/>
  <c r="A15563" i="18"/>
  <c r="F15562" i="18"/>
  <c r="E15562" i="18"/>
  <c r="A15562" i="18"/>
  <c r="F15561" i="18"/>
  <c r="E15561" i="18"/>
  <c r="A15561" i="18"/>
  <c r="F15560" i="18"/>
  <c r="E15560" i="18"/>
  <c r="A15560" i="18"/>
  <c r="F15559" i="18"/>
  <c r="E15559" i="18"/>
  <c r="A15559" i="18"/>
  <c r="F15558" i="18"/>
  <c r="E15558" i="18"/>
  <c r="A15558" i="18"/>
  <c r="F15557" i="18"/>
  <c r="E15557" i="18"/>
  <c r="A15557" i="18"/>
  <c r="F15556" i="18"/>
  <c r="E15556" i="18"/>
  <c r="A15556" i="18"/>
  <c r="F15555" i="18"/>
  <c r="E15555" i="18"/>
  <c r="A15555" i="18"/>
  <c r="B15550" i="18"/>
  <c r="A15546" i="18"/>
  <c r="A15545" i="18"/>
  <c r="E15425" i="18"/>
  <c r="F15425" i="18" s="1"/>
  <c r="C15425" i="18"/>
  <c r="A15425" i="18"/>
  <c r="G15468" i="18"/>
  <c r="J15466" i="18"/>
  <c r="F15458" i="18"/>
  <c r="E15458" i="18"/>
  <c r="B15458" i="18"/>
  <c r="A15458" i="18"/>
  <c r="F15457" i="18"/>
  <c r="E15457" i="18"/>
  <c r="B15457" i="18"/>
  <c r="A15457" i="18"/>
  <c r="F15456" i="18"/>
  <c r="E15456" i="18"/>
  <c r="B15456" i="18"/>
  <c r="A15456" i="18"/>
  <c r="F15455" i="18"/>
  <c r="E15455" i="18"/>
  <c r="B15455" i="18"/>
  <c r="A15455" i="18"/>
  <c r="F15454" i="18"/>
  <c r="E15454" i="18"/>
  <c r="B15454" i="18"/>
  <c r="A15454" i="18"/>
  <c r="F15453" i="18"/>
  <c r="E15453" i="18"/>
  <c r="B15453" i="18"/>
  <c r="A15453" i="18"/>
  <c r="F15452" i="18"/>
  <c r="E15452" i="18"/>
  <c r="B15452" i="18"/>
  <c r="A15452" i="18"/>
  <c r="F15451" i="18"/>
  <c r="E15451" i="18"/>
  <c r="B15451" i="18"/>
  <c r="A15451" i="18"/>
  <c r="F15450" i="18"/>
  <c r="E15450" i="18"/>
  <c r="B15450" i="18"/>
  <c r="A15450" i="18"/>
  <c r="F15449" i="18"/>
  <c r="E15449" i="18"/>
  <c r="B15449" i="18"/>
  <c r="A15449" i="18"/>
  <c r="E15448" i="18"/>
  <c r="F15448" i="18" s="1"/>
  <c r="B15448" i="18"/>
  <c r="A15448" i="18"/>
  <c r="B15447" i="18"/>
  <c r="A15447" i="18"/>
  <c r="E15443" i="18"/>
  <c r="F15443" i="18" s="1"/>
  <c r="A15443" i="18"/>
  <c r="E15442" i="18"/>
  <c r="F15442" i="18" s="1"/>
  <c r="A15442" i="18"/>
  <c r="E15441" i="18"/>
  <c r="F15441" i="18" s="1"/>
  <c r="A15441" i="18"/>
  <c r="E15440" i="18"/>
  <c r="F15440" i="18" s="1"/>
  <c r="A15440" i="18"/>
  <c r="E15439" i="18"/>
  <c r="F15439" i="18" s="1"/>
  <c r="A15439" i="18"/>
  <c r="E15435" i="18"/>
  <c r="F15435" i="18" s="1"/>
  <c r="C15435" i="18"/>
  <c r="A15435" i="18"/>
  <c r="E15434" i="18"/>
  <c r="F15434" i="18" s="1"/>
  <c r="A15434" i="18"/>
  <c r="E15433" i="18"/>
  <c r="F15433" i="18" s="1"/>
  <c r="A15433" i="18"/>
  <c r="E15432" i="18"/>
  <c r="F15432" i="18" s="1"/>
  <c r="C15432" i="18"/>
  <c r="A15432" i="18"/>
  <c r="E15431" i="18"/>
  <c r="F15431" i="18" s="1"/>
  <c r="C15431" i="18"/>
  <c r="A15431" i="18"/>
  <c r="E15430" i="18"/>
  <c r="F15430" i="18" s="1"/>
  <c r="C15430" i="18"/>
  <c r="A15430" i="18"/>
  <c r="E15429" i="18"/>
  <c r="F15429" i="18" s="1"/>
  <c r="C15429" i="18"/>
  <c r="A15429" i="18"/>
  <c r="E15428" i="18"/>
  <c r="F15428" i="18" s="1"/>
  <c r="C15428" i="18"/>
  <c r="A15428" i="18"/>
  <c r="E15427" i="18"/>
  <c r="F15427" i="18" s="1"/>
  <c r="C15427" i="18"/>
  <c r="A15427" i="18"/>
  <c r="E15426" i="18"/>
  <c r="F15426" i="18" s="1"/>
  <c r="C15426" i="18"/>
  <c r="A15426" i="18"/>
  <c r="E15424" i="18"/>
  <c r="F15424" i="18" s="1"/>
  <c r="C15424" i="18"/>
  <c r="A15424" i="18"/>
  <c r="F15420" i="18"/>
  <c r="E15420" i="18"/>
  <c r="A15420" i="18"/>
  <c r="F15419" i="18"/>
  <c r="E15419" i="18"/>
  <c r="A15419" i="18"/>
  <c r="F15418" i="18"/>
  <c r="E15418" i="18"/>
  <c r="A15418" i="18"/>
  <c r="F15417" i="18"/>
  <c r="E15417" i="18"/>
  <c r="A15417" i="18"/>
  <c r="F15416" i="18"/>
  <c r="E15416" i="18"/>
  <c r="A15416" i="18"/>
  <c r="F15415" i="18"/>
  <c r="E15415" i="18"/>
  <c r="A15415" i="18"/>
  <c r="F15414" i="18"/>
  <c r="E15414" i="18"/>
  <c r="A15414" i="18"/>
  <c r="F15413" i="18"/>
  <c r="E15413" i="18"/>
  <c r="A15413" i="18"/>
  <c r="F15412" i="18"/>
  <c r="E15412" i="18"/>
  <c r="A15412" i="18"/>
  <c r="F15411" i="18"/>
  <c r="E15411" i="18"/>
  <c r="A15411" i="18"/>
  <c r="F15410" i="18"/>
  <c r="E15410" i="18"/>
  <c r="A15410" i="18"/>
  <c r="F15409" i="18"/>
  <c r="E15409" i="18"/>
  <c r="A15409" i="18"/>
  <c r="B15404" i="18"/>
  <c r="A15400" i="18"/>
  <c r="G15395" i="18"/>
  <c r="J15393" i="18"/>
  <c r="F15385" i="18"/>
  <c r="E15385" i="18"/>
  <c r="B15385" i="18"/>
  <c r="A15385" i="18"/>
  <c r="F15384" i="18"/>
  <c r="E15384" i="18"/>
  <c r="B15384" i="18"/>
  <c r="A15384" i="18"/>
  <c r="F15383" i="18"/>
  <c r="E15383" i="18"/>
  <c r="B15383" i="18"/>
  <c r="A15383" i="18"/>
  <c r="F15382" i="18"/>
  <c r="E15382" i="18"/>
  <c r="B15382" i="18"/>
  <c r="A15382" i="18"/>
  <c r="F15381" i="18"/>
  <c r="E15381" i="18"/>
  <c r="B15381" i="18"/>
  <c r="A15381" i="18"/>
  <c r="F15380" i="18"/>
  <c r="E15380" i="18"/>
  <c r="B15380" i="18"/>
  <c r="A15380" i="18"/>
  <c r="F15379" i="18"/>
  <c r="E15379" i="18"/>
  <c r="B15379" i="18"/>
  <c r="A15379" i="18"/>
  <c r="F15378" i="18"/>
  <c r="E15378" i="18"/>
  <c r="B15378" i="18"/>
  <c r="A15378" i="18"/>
  <c r="F15377" i="18"/>
  <c r="E15377" i="18"/>
  <c r="B15377" i="18"/>
  <c r="A15377" i="18"/>
  <c r="F15376" i="18"/>
  <c r="E15376" i="18"/>
  <c r="B15376" i="18"/>
  <c r="A15376" i="18"/>
  <c r="B15375" i="18"/>
  <c r="A15375" i="18"/>
  <c r="B15374" i="18"/>
  <c r="A15374" i="18"/>
  <c r="E15370" i="18"/>
  <c r="F15370" i="18" s="1"/>
  <c r="A15370" i="18"/>
  <c r="E15369" i="18"/>
  <c r="F15369" i="18" s="1"/>
  <c r="A15369" i="18"/>
  <c r="E15368" i="18"/>
  <c r="F15368" i="18" s="1"/>
  <c r="A15368" i="18"/>
  <c r="E15367" i="18"/>
  <c r="F15367" i="18" s="1"/>
  <c r="A15367" i="18"/>
  <c r="E15366" i="18"/>
  <c r="F15366" i="18" s="1"/>
  <c r="A15366" i="18"/>
  <c r="E15362" i="18"/>
  <c r="F15362" i="18" s="1"/>
  <c r="C15362" i="18"/>
  <c r="A15362" i="18"/>
  <c r="E15361" i="18"/>
  <c r="F15361" i="18" s="1"/>
  <c r="A15361" i="18"/>
  <c r="E15360" i="18"/>
  <c r="F15360" i="18" s="1"/>
  <c r="A15360" i="18"/>
  <c r="E15359" i="18"/>
  <c r="F15359" i="18" s="1"/>
  <c r="C15359" i="18"/>
  <c r="A15359" i="18"/>
  <c r="E15358" i="18"/>
  <c r="F15358" i="18" s="1"/>
  <c r="C15358" i="18"/>
  <c r="A15358" i="18"/>
  <c r="E15357" i="18"/>
  <c r="F15357" i="18" s="1"/>
  <c r="C15357" i="18"/>
  <c r="A15357" i="18"/>
  <c r="E15356" i="18"/>
  <c r="F15356" i="18" s="1"/>
  <c r="C15356" i="18"/>
  <c r="A15356" i="18"/>
  <c r="E15355" i="18"/>
  <c r="F15355" i="18" s="1"/>
  <c r="C15355" i="18"/>
  <c r="A15355" i="18"/>
  <c r="E15354" i="18"/>
  <c r="F15354" i="18" s="1"/>
  <c r="C15354" i="18"/>
  <c r="A15354" i="18"/>
  <c r="E15353" i="18"/>
  <c r="F15353" i="18" s="1"/>
  <c r="C15353" i="18"/>
  <c r="A15353" i="18"/>
  <c r="E15352" i="18"/>
  <c r="F15352" i="18" s="1"/>
  <c r="C15352" i="18"/>
  <c r="A15352" i="18"/>
  <c r="E15351" i="18"/>
  <c r="F15351" i="18" s="1"/>
  <c r="C15351" i="18"/>
  <c r="A15351" i="18"/>
  <c r="F15347" i="18"/>
  <c r="E15347" i="18"/>
  <c r="A15347" i="18"/>
  <c r="F15346" i="18"/>
  <c r="E15346" i="18"/>
  <c r="A15346" i="18"/>
  <c r="F15345" i="18"/>
  <c r="E15345" i="18"/>
  <c r="A15345" i="18"/>
  <c r="F15344" i="18"/>
  <c r="E15344" i="18"/>
  <c r="A15344" i="18"/>
  <c r="F15343" i="18"/>
  <c r="E15343" i="18"/>
  <c r="A15343" i="18"/>
  <c r="F15342" i="18"/>
  <c r="E15342" i="18"/>
  <c r="A15342" i="18"/>
  <c r="F15341" i="18"/>
  <c r="E15341" i="18"/>
  <c r="A15341" i="18"/>
  <c r="F15340" i="18"/>
  <c r="E15340" i="18"/>
  <c r="A15340" i="18"/>
  <c r="F15339" i="18"/>
  <c r="E15339" i="18"/>
  <c r="A15339" i="18"/>
  <c r="F15338" i="18"/>
  <c r="E15338" i="18"/>
  <c r="A15338" i="18"/>
  <c r="F15337" i="18"/>
  <c r="E15337" i="18"/>
  <c r="A15337" i="18"/>
  <c r="F15336" i="18"/>
  <c r="E15336" i="18"/>
  <c r="A15336" i="18"/>
  <c r="B15331" i="18"/>
  <c r="A15327" i="18"/>
  <c r="G15323" i="18"/>
  <c r="J15321" i="18"/>
  <c r="F15313" i="18"/>
  <c r="E15313" i="18"/>
  <c r="B15313" i="18"/>
  <c r="A15313" i="18"/>
  <c r="F15312" i="18"/>
  <c r="E15312" i="18"/>
  <c r="B15312" i="18"/>
  <c r="A15312" i="18"/>
  <c r="F15311" i="18"/>
  <c r="E15311" i="18"/>
  <c r="B15311" i="18"/>
  <c r="A15311" i="18"/>
  <c r="F15310" i="18"/>
  <c r="E15310" i="18"/>
  <c r="B15310" i="18"/>
  <c r="A15310" i="18"/>
  <c r="F15309" i="18"/>
  <c r="E15309" i="18"/>
  <c r="B15309" i="18"/>
  <c r="A15309" i="18"/>
  <c r="F15308" i="18"/>
  <c r="E15308" i="18"/>
  <c r="B15308" i="18"/>
  <c r="A15308" i="18"/>
  <c r="F15307" i="18"/>
  <c r="E15307" i="18"/>
  <c r="B15307" i="18"/>
  <c r="A15307" i="18"/>
  <c r="F15306" i="18"/>
  <c r="E15306" i="18"/>
  <c r="B15306" i="18"/>
  <c r="A15306" i="18"/>
  <c r="F15305" i="18"/>
  <c r="E15305" i="18"/>
  <c r="B15305" i="18"/>
  <c r="A15305" i="18"/>
  <c r="F15304" i="18"/>
  <c r="E15304" i="18"/>
  <c r="B15304" i="18"/>
  <c r="A15304" i="18"/>
  <c r="B15303" i="18"/>
  <c r="A15303" i="18"/>
  <c r="B15302" i="18"/>
  <c r="A15302" i="18"/>
  <c r="E15298" i="18"/>
  <c r="F15298" i="18" s="1"/>
  <c r="A15298" i="18"/>
  <c r="E15297" i="18"/>
  <c r="F15297" i="18" s="1"/>
  <c r="A15297" i="18"/>
  <c r="E15296" i="18"/>
  <c r="F15296" i="18" s="1"/>
  <c r="A15296" i="18"/>
  <c r="E15295" i="18"/>
  <c r="F15295" i="18" s="1"/>
  <c r="A15295" i="18"/>
  <c r="E15294" i="18"/>
  <c r="F15294" i="18" s="1"/>
  <c r="A15294" i="18"/>
  <c r="E15290" i="18"/>
  <c r="F15290" i="18" s="1"/>
  <c r="C15290" i="18"/>
  <c r="A15290" i="18"/>
  <c r="E15289" i="18"/>
  <c r="F15289" i="18" s="1"/>
  <c r="A15289" i="18"/>
  <c r="E15288" i="18"/>
  <c r="F15288" i="18" s="1"/>
  <c r="A15288" i="18"/>
  <c r="E15287" i="18"/>
  <c r="F15287" i="18" s="1"/>
  <c r="C15287" i="18"/>
  <c r="A15287" i="18"/>
  <c r="E15286" i="18"/>
  <c r="F15286" i="18" s="1"/>
  <c r="C15286" i="18"/>
  <c r="A15286" i="18"/>
  <c r="E15285" i="18"/>
  <c r="F15285" i="18" s="1"/>
  <c r="C15285" i="18"/>
  <c r="A15285" i="18"/>
  <c r="E15284" i="18"/>
  <c r="F15284" i="18" s="1"/>
  <c r="C15284" i="18"/>
  <c r="A15284" i="18"/>
  <c r="E15283" i="18"/>
  <c r="F15283" i="18" s="1"/>
  <c r="C15283" i="18"/>
  <c r="A15283" i="18"/>
  <c r="E15282" i="18"/>
  <c r="F15282" i="18" s="1"/>
  <c r="C15282" i="18"/>
  <c r="A15282" i="18"/>
  <c r="E15281" i="18"/>
  <c r="F15281" i="18" s="1"/>
  <c r="C15281" i="18"/>
  <c r="A15281" i="18"/>
  <c r="E15280" i="18"/>
  <c r="F15280" i="18" s="1"/>
  <c r="C15280" i="18"/>
  <c r="A15280" i="18"/>
  <c r="E15279" i="18"/>
  <c r="F15279" i="18" s="1"/>
  <c r="C15279" i="18"/>
  <c r="A15279" i="18"/>
  <c r="F15275" i="18"/>
  <c r="E15275" i="18"/>
  <c r="A15275" i="18"/>
  <c r="F15274" i="18"/>
  <c r="E15274" i="18"/>
  <c r="A15274" i="18"/>
  <c r="F15273" i="18"/>
  <c r="E15273" i="18"/>
  <c r="A15273" i="18"/>
  <c r="F15272" i="18"/>
  <c r="E15272" i="18"/>
  <c r="A15272" i="18"/>
  <c r="F15271" i="18"/>
  <c r="E15271" i="18"/>
  <c r="A15271" i="18"/>
  <c r="F15270" i="18"/>
  <c r="E15270" i="18"/>
  <c r="A15270" i="18"/>
  <c r="F15269" i="18"/>
  <c r="E15269" i="18"/>
  <c r="A15269" i="18"/>
  <c r="F15268" i="18"/>
  <c r="E15268" i="18"/>
  <c r="A15268" i="18"/>
  <c r="F15267" i="18"/>
  <c r="E15267" i="18"/>
  <c r="A15267" i="18"/>
  <c r="F15266" i="18"/>
  <c r="E15266" i="18"/>
  <c r="A15266" i="18"/>
  <c r="F15265" i="18"/>
  <c r="E15265" i="18"/>
  <c r="A15265" i="18"/>
  <c r="F15264" i="18"/>
  <c r="E15264" i="18"/>
  <c r="A15264" i="18"/>
  <c r="B15259" i="18"/>
  <c r="A15255" i="18"/>
  <c r="G15251" i="18"/>
  <c r="J15249" i="18"/>
  <c r="F15241" i="18"/>
  <c r="E15241" i="18"/>
  <c r="B15241" i="18"/>
  <c r="A15241" i="18"/>
  <c r="F15240" i="18"/>
  <c r="E15240" i="18"/>
  <c r="B15240" i="18"/>
  <c r="A15240" i="18"/>
  <c r="F15239" i="18"/>
  <c r="E15239" i="18"/>
  <c r="B15239" i="18"/>
  <c r="A15239" i="18"/>
  <c r="F15238" i="18"/>
  <c r="E15238" i="18"/>
  <c r="B15238" i="18"/>
  <c r="A15238" i="18"/>
  <c r="F15237" i="18"/>
  <c r="E15237" i="18"/>
  <c r="B15237" i="18"/>
  <c r="A15237" i="18"/>
  <c r="F15236" i="18"/>
  <c r="E15236" i="18"/>
  <c r="B15236" i="18"/>
  <c r="A15236" i="18"/>
  <c r="F15235" i="18"/>
  <c r="E15235" i="18"/>
  <c r="B15235" i="18"/>
  <c r="A15235" i="18"/>
  <c r="F15234" i="18"/>
  <c r="E15234" i="18"/>
  <c r="B15234" i="18"/>
  <c r="A15234" i="18"/>
  <c r="F15233" i="18"/>
  <c r="E15233" i="18"/>
  <c r="B15233" i="18"/>
  <c r="A15233" i="18"/>
  <c r="F15232" i="18"/>
  <c r="E15232" i="18"/>
  <c r="B15232" i="18"/>
  <c r="A15232" i="18"/>
  <c r="B15231" i="18"/>
  <c r="A15231" i="18"/>
  <c r="B15230" i="18"/>
  <c r="A15230" i="18"/>
  <c r="E15226" i="18"/>
  <c r="F15226" i="18" s="1"/>
  <c r="A15226" i="18"/>
  <c r="E15225" i="18"/>
  <c r="F15225" i="18" s="1"/>
  <c r="A15225" i="18"/>
  <c r="E15224" i="18"/>
  <c r="F15224" i="18" s="1"/>
  <c r="A15224" i="18"/>
  <c r="E15223" i="18"/>
  <c r="F15223" i="18" s="1"/>
  <c r="A15223" i="18"/>
  <c r="E15222" i="18"/>
  <c r="F15222" i="18" s="1"/>
  <c r="A15222" i="18"/>
  <c r="E15218" i="18"/>
  <c r="F15218" i="18" s="1"/>
  <c r="C15218" i="18"/>
  <c r="A15218" i="18"/>
  <c r="E15217" i="18"/>
  <c r="F15217" i="18" s="1"/>
  <c r="A15217" i="18"/>
  <c r="E15216" i="18"/>
  <c r="F15216" i="18" s="1"/>
  <c r="A15216" i="18"/>
  <c r="E15215" i="18"/>
  <c r="F15215" i="18" s="1"/>
  <c r="C15215" i="18"/>
  <c r="A15215" i="18"/>
  <c r="E15214" i="18"/>
  <c r="F15214" i="18" s="1"/>
  <c r="C15214" i="18"/>
  <c r="A15214" i="18"/>
  <c r="E15213" i="18"/>
  <c r="F15213" i="18" s="1"/>
  <c r="C15213" i="18"/>
  <c r="A15213" i="18"/>
  <c r="E15212" i="18"/>
  <c r="F15212" i="18" s="1"/>
  <c r="C15212" i="18"/>
  <c r="A15212" i="18"/>
  <c r="E15211" i="18"/>
  <c r="F15211" i="18" s="1"/>
  <c r="C15211" i="18"/>
  <c r="A15211" i="18"/>
  <c r="E15210" i="18"/>
  <c r="F15210" i="18" s="1"/>
  <c r="C15210" i="18"/>
  <c r="A15210" i="18"/>
  <c r="E15209" i="18"/>
  <c r="F15209" i="18" s="1"/>
  <c r="C15209" i="18"/>
  <c r="A15209" i="18"/>
  <c r="E15208" i="18"/>
  <c r="F15208" i="18" s="1"/>
  <c r="C15208" i="18"/>
  <c r="A15208" i="18"/>
  <c r="E15207" i="18"/>
  <c r="F15207" i="18" s="1"/>
  <c r="C15207" i="18"/>
  <c r="A15207" i="18"/>
  <c r="F15203" i="18"/>
  <c r="E15203" i="18"/>
  <c r="A15203" i="18"/>
  <c r="F15202" i="18"/>
  <c r="E15202" i="18"/>
  <c r="A15202" i="18"/>
  <c r="F15201" i="18"/>
  <c r="E15201" i="18"/>
  <c r="A15201" i="18"/>
  <c r="F15200" i="18"/>
  <c r="E15200" i="18"/>
  <c r="A15200" i="18"/>
  <c r="F15199" i="18"/>
  <c r="E15199" i="18"/>
  <c r="A15199" i="18"/>
  <c r="F15198" i="18"/>
  <c r="E15198" i="18"/>
  <c r="A15198" i="18"/>
  <c r="F15197" i="18"/>
  <c r="E15197" i="18"/>
  <c r="A15197" i="18"/>
  <c r="F15196" i="18"/>
  <c r="E15196" i="18"/>
  <c r="A15196" i="18"/>
  <c r="F15195" i="18"/>
  <c r="E15195" i="18"/>
  <c r="A15195" i="18"/>
  <c r="F15194" i="18"/>
  <c r="E15194" i="18"/>
  <c r="A15194" i="18"/>
  <c r="F15193" i="18"/>
  <c r="E15193" i="18"/>
  <c r="A15193" i="18"/>
  <c r="E15192" i="18"/>
  <c r="F15192" i="18" s="1"/>
  <c r="A15192" i="18"/>
  <c r="B15187" i="18"/>
  <c r="A15183" i="18"/>
  <c r="G15179" i="18"/>
  <c r="J15177" i="18"/>
  <c r="F15169" i="18"/>
  <c r="E15169" i="18"/>
  <c r="B15169" i="18"/>
  <c r="A15169" i="18"/>
  <c r="F15168" i="18"/>
  <c r="E15168" i="18"/>
  <c r="B15168" i="18"/>
  <c r="A15168" i="18"/>
  <c r="F15167" i="18"/>
  <c r="E15167" i="18"/>
  <c r="B15167" i="18"/>
  <c r="A15167" i="18"/>
  <c r="F15166" i="18"/>
  <c r="E15166" i="18"/>
  <c r="B15166" i="18"/>
  <c r="A15166" i="18"/>
  <c r="F15165" i="18"/>
  <c r="E15165" i="18"/>
  <c r="B15165" i="18"/>
  <c r="A15165" i="18"/>
  <c r="F15164" i="18"/>
  <c r="E15164" i="18"/>
  <c r="B15164" i="18"/>
  <c r="A15164" i="18"/>
  <c r="F15163" i="18"/>
  <c r="E15163" i="18"/>
  <c r="B15163" i="18"/>
  <c r="A15163" i="18"/>
  <c r="F15162" i="18"/>
  <c r="E15162" i="18"/>
  <c r="B15162" i="18"/>
  <c r="A15162" i="18"/>
  <c r="F15161" i="18"/>
  <c r="E15161" i="18"/>
  <c r="B15161" i="18"/>
  <c r="A15161" i="18"/>
  <c r="F15160" i="18"/>
  <c r="E15160" i="18"/>
  <c r="B15160" i="18"/>
  <c r="A15160" i="18"/>
  <c r="B15159" i="18"/>
  <c r="A15159" i="18"/>
  <c r="B15158" i="18"/>
  <c r="A15158" i="18"/>
  <c r="E15154" i="18"/>
  <c r="F15154" i="18" s="1"/>
  <c r="A15154" i="18"/>
  <c r="E15153" i="18"/>
  <c r="F15153" i="18" s="1"/>
  <c r="A15153" i="18"/>
  <c r="E15152" i="18"/>
  <c r="F15152" i="18" s="1"/>
  <c r="A15152" i="18"/>
  <c r="E15151" i="18"/>
  <c r="F15151" i="18" s="1"/>
  <c r="A15151" i="18"/>
  <c r="E15150" i="18"/>
  <c r="F15150" i="18" s="1"/>
  <c r="A15150" i="18"/>
  <c r="E15146" i="18"/>
  <c r="F15146" i="18" s="1"/>
  <c r="C15146" i="18"/>
  <c r="A15146" i="18"/>
  <c r="E15145" i="18"/>
  <c r="F15145" i="18" s="1"/>
  <c r="A15145" i="18"/>
  <c r="E15144" i="18"/>
  <c r="F15144" i="18" s="1"/>
  <c r="A15144" i="18"/>
  <c r="E15143" i="18"/>
  <c r="F15143" i="18" s="1"/>
  <c r="C15143" i="18"/>
  <c r="A15143" i="18"/>
  <c r="E15142" i="18"/>
  <c r="F15142" i="18" s="1"/>
  <c r="C15142" i="18"/>
  <c r="A15142" i="18"/>
  <c r="E15141" i="18"/>
  <c r="F15141" i="18" s="1"/>
  <c r="C15141" i="18"/>
  <c r="A15141" i="18"/>
  <c r="E15140" i="18"/>
  <c r="F15140" i="18" s="1"/>
  <c r="C15140" i="18"/>
  <c r="A15140" i="18"/>
  <c r="E15139" i="18"/>
  <c r="F15139" i="18" s="1"/>
  <c r="C15139" i="18"/>
  <c r="A15139" i="18"/>
  <c r="E15138" i="18"/>
  <c r="F15138" i="18" s="1"/>
  <c r="C15138" i="18"/>
  <c r="A15138" i="18"/>
  <c r="E15137" i="18"/>
  <c r="F15137" i="18" s="1"/>
  <c r="C15137" i="18"/>
  <c r="A15137" i="18"/>
  <c r="E15136" i="18"/>
  <c r="F15136" i="18" s="1"/>
  <c r="C15136" i="18"/>
  <c r="A15136" i="18"/>
  <c r="E15135" i="18"/>
  <c r="F15135" i="18" s="1"/>
  <c r="C15135" i="18"/>
  <c r="A15135" i="18"/>
  <c r="F15131" i="18"/>
  <c r="E15131" i="18"/>
  <c r="A15131" i="18"/>
  <c r="F15130" i="18"/>
  <c r="E15130" i="18"/>
  <c r="A15130" i="18"/>
  <c r="F15129" i="18"/>
  <c r="E15129" i="18"/>
  <c r="A15129" i="18"/>
  <c r="F15128" i="18"/>
  <c r="E15128" i="18"/>
  <c r="A15128" i="18"/>
  <c r="F15127" i="18"/>
  <c r="E15127" i="18"/>
  <c r="A15127" i="18"/>
  <c r="F15126" i="18"/>
  <c r="E15126" i="18"/>
  <c r="A15126" i="18"/>
  <c r="F15125" i="18"/>
  <c r="E15125" i="18"/>
  <c r="A15125" i="18"/>
  <c r="F15124" i="18"/>
  <c r="E15124" i="18"/>
  <c r="A15124" i="18"/>
  <c r="F15123" i="18"/>
  <c r="E15123" i="18"/>
  <c r="A15123" i="18"/>
  <c r="F15122" i="18"/>
  <c r="E15122" i="18"/>
  <c r="A15122" i="18"/>
  <c r="F15121" i="18"/>
  <c r="E15121" i="18"/>
  <c r="A15121" i="18"/>
  <c r="E15120" i="18"/>
  <c r="F15120" i="18" s="1"/>
  <c r="A15120" i="18"/>
  <c r="B15115" i="18"/>
  <c r="A15111" i="18"/>
  <c r="G15107" i="18"/>
  <c r="J15105" i="18"/>
  <c r="F15097" i="18"/>
  <c r="E15097" i="18"/>
  <c r="B15097" i="18"/>
  <c r="A15097" i="18"/>
  <c r="F15096" i="18"/>
  <c r="E15096" i="18"/>
  <c r="B15096" i="18"/>
  <c r="A15096" i="18"/>
  <c r="F15095" i="18"/>
  <c r="E15095" i="18"/>
  <c r="B15095" i="18"/>
  <c r="A15095" i="18"/>
  <c r="F15094" i="18"/>
  <c r="E15094" i="18"/>
  <c r="B15094" i="18"/>
  <c r="A15094" i="18"/>
  <c r="F15093" i="18"/>
  <c r="E15093" i="18"/>
  <c r="B15093" i="18"/>
  <c r="A15093" i="18"/>
  <c r="F15092" i="18"/>
  <c r="E15092" i="18"/>
  <c r="B15092" i="18"/>
  <c r="A15092" i="18"/>
  <c r="F15091" i="18"/>
  <c r="E15091" i="18"/>
  <c r="B15091" i="18"/>
  <c r="A15091" i="18"/>
  <c r="F15090" i="18"/>
  <c r="E15090" i="18"/>
  <c r="B15090" i="18"/>
  <c r="A15090" i="18"/>
  <c r="F15089" i="18"/>
  <c r="E15089" i="18"/>
  <c r="B15089" i="18"/>
  <c r="A15089" i="18"/>
  <c r="F15088" i="18"/>
  <c r="E15088" i="18"/>
  <c r="B15088" i="18"/>
  <c r="A15088" i="18"/>
  <c r="B15087" i="18"/>
  <c r="A15087" i="18"/>
  <c r="B15086" i="18"/>
  <c r="A15086" i="18"/>
  <c r="E15082" i="18"/>
  <c r="F15082" i="18" s="1"/>
  <c r="A15082" i="18"/>
  <c r="E15081" i="18"/>
  <c r="F15081" i="18" s="1"/>
  <c r="A15081" i="18"/>
  <c r="E15080" i="18"/>
  <c r="F15080" i="18" s="1"/>
  <c r="A15080" i="18"/>
  <c r="E15079" i="18"/>
  <c r="F15079" i="18" s="1"/>
  <c r="A15079" i="18"/>
  <c r="E15078" i="18"/>
  <c r="F15078" i="18" s="1"/>
  <c r="A15078" i="18"/>
  <c r="E15074" i="18"/>
  <c r="F15074" i="18" s="1"/>
  <c r="C15074" i="18"/>
  <c r="A15074" i="18"/>
  <c r="E15073" i="18"/>
  <c r="F15073" i="18" s="1"/>
  <c r="A15073" i="18"/>
  <c r="E15072" i="18"/>
  <c r="F15072" i="18" s="1"/>
  <c r="A15072" i="18"/>
  <c r="E15071" i="18"/>
  <c r="F15071" i="18" s="1"/>
  <c r="C15071" i="18"/>
  <c r="A15071" i="18"/>
  <c r="E15070" i="18"/>
  <c r="F15070" i="18" s="1"/>
  <c r="C15070" i="18"/>
  <c r="A15070" i="18"/>
  <c r="E15069" i="18"/>
  <c r="F15069" i="18" s="1"/>
  <c r="C15069" i="18"/>
  <c r="A15069" i="18"/>
  <c r="E15068" i="18"/>
  <c r="F15068" i="18" s="1"/>
  <c r="C15068" i="18"/>
  <c r="A15068" i="18"/>
  <c r="E15067" i="18"/>
  <c r="F15067" i="18" s="1"/>
  <c r="C15067" i="18"/>
  <c r="A15067" i="18"/>
  <c r="E15066" i="18"/>
  <c r="F15066" i="18" s="1"/>
  <c r="C15066" i="18"/>
  <c r="A15066" i="18"/>
  <c r="E15065" i="18"/>
  <c r="F15065" i="18" s="1"/>
  <c r="C15065" i="18"/>
  <c r="A15065" i="18"/>
  <c r="E15064" i="18"/>
  <c r="F15064" i="18" s="1"/>
  <c r="C15064" i="18"/>
  <c r="A15064" i="18"/>
  <c r="E15063" i="18"/>
  <c r="F15063" i="18" s="1"/>
  <c r="C15063" i="18"/>
  <c r="A15063" i="18"/>
  <c r="F15059" i="18"/>
  <c r="E15059" i="18"/>
  <c r="A15059" i="18"/>
  <c r="F15058" i="18"/>
  <c r="E15058" i="18"/>
  <c r="A15058" i="18"/>
  <c r="F15057" i="18"/>
  <c r="E15057" i="18"/>
  <c r="A15057" i="18"/>
  <c r="F15056" i="18"/>
  <c r="E15056" i="18"/>
  <c r="A15056" i="18"/>
  <c r="F15055" i="18"/>
  <c r="E15055" i="18"/>
  <c r="A15055" i="18"/>
  <c r="F15054" i="18"/>
  <c r="E15054" i="18"/>
  <c r="A15054" i="18"/>
  <c r="F15053" i="18"/>
  <c r="E15053" i="18"/>
  <c r="A15053" i="18"/>
  <c r="F15052" i="18"/>
  <c r="E15052" i="18"/>
  <c r="A15052" i="18"/>
  <c r="F15051" i="18"/>
  <c r="E15051" i="18"/>
  <c r="A15051" i="18"/>
  <c r="F15050" i="18"/>
  <c r="E15050" i="18"/>
  <c r="A15050" i="18"/>
  <c r="E15049" i="18"/>
  <c r="F15049" i="18" s="1"/>
  <c r="A15049" i="18"/>
  <c r="E15048" i="18"/>
  <c r="F15048" i="18" s="1"/>
  <c r="A15048" i="18"/>
  <c r="B15043" i="18"/>
  <c r="A15039" i="18"/>
  <c r="A15038" i="18"/>
  <c r="G14963" i="18"/>
  <c r="J14961" i="18"/>
  <c r="F14953" i="18"/>
  <c r="E14953" i="18"/>
  <c r="B14953" i="18"/>
  <c r="A14953" i="18"/>
  <c r="F14952" i="18"/>
  <c r="E14952" i="18"/>
  <c r="B14952" i="18"/>
  <c r="A14952" i="18"/>
  <c r="F14951" i="18"/>
  <c r="E14951" i="18"/>
  <c r="B14951" i="18"/>
  <c r="A14951" i="18"/>
  <c r="F14950" i="18"/>
  <c r="E14950" i="18"/>
  <c r="B14950" i="18"/>
  <c r="A14950" i="18"/>
  <c r="F14949" i="18"/>
  <c r="E14949" i="18"/>
  <c r="B14949" i="18"/>
  <c r="A14949" i="18"/>
  <c r="F14948" i="18"/>
  <c r="E14948" i="18"/>
  <c r="B14948" i="18"/>
  <c r="A14948" i="18"/>
  <c r="F14947" i="18"/>
  <c r="E14947" i="18"/>
  <c r="B14947" i="18"/>
  <c r="A14947" i="18"/>
  <c r="F14946" i="18"/>
  <c r="E14946" i="18"/>
  <c r="B14946" i="18"/>
  <c r="A14946" i="18"/>
  <c r="F14945" i="18"/>
  <c r="E14945" i="18"/>
  <c r="B14945" i="18"/>
  <c r="A14945" i="18"/>
  <c r="F14944" i="18"/>
  <c r="E14944" i="18"/>
  <c r="B14944" i="18"/>
  <c r="A14944" i="18"/>
  <c r="F14943" i="18"/>
  <c r="E14943" i="18"/>
  <c r="B14943" i="18"/>
  <c r="A14943" i="18"/>
  <c r="B14942" i="18"/>
  <c r="A14942" i="18"/>
  <c r="E14938" i="18"/>
  <c r="F14938" i="18" s="1"/>
  <c r="A14938" i="18"/>
  <c r="E14937" i="18"/>
  <c r="F14937" i="18" s="1"/>
  <c r="A14937" i="18"/>
  <c r="E14936" i="18"/>
  <c r="F14936" i="18" s="1"/>
  <c r="A14936" i="18"/>
  <c r="E14935" i="18"/>
  <c r="F14935" i="18" s="1"/>
  <c r="A14935" i="18"/>
  <c r="E14934" i="18"/>
  <c r="F14934" i="18" s="1"/>
  <c r="A14934" i="18"/>
  <c r="E14930" i="18"/>
  <c r="F14930" i="18" s="1"/>
  <c r="C14930" i="18"/>
  <c r="A14930" i="18"/>
  <c r="E14929" i="18"/>
  <c r="F14929" i="18" s="1"/>
  <c r="A14929" i="18"/>
  <c r="E14928" i="18"/>
  <c r="F14928" i="18" s="1"/>
  <c r="A14928" i="18"/>
  <c r="E14927" i="18"/>
  <c r="F14927" i="18" s="1"/>
  <c r="C14927" i="18"/>
  <c r="A14927" i="18"/>
  <c r="E14926" i="18"/>
  <c r="F14926" i="18" s="1"/>
  <c r="C14926" i="18"/>
  <c r="A14926" i="18"/>
  <c r="E14925" i="18"/>
  <c r="F14925" i="18" s="1"/>
  <c r="C14925" i="18"/>
  <c r="A14925" i="18"/>
  <c r="E14924" i="18"/>
  <c r="F14924" i="18" s="1"/>
  <c r="C14924" i="18"/>
  <c r="A14924" i="18"/>
  <c r="E14923" i="18"/>
  <c r="F14923" i="18" s="1"/>
  <c r="C14923" i="18"/>
  <c r="A14923" i="18"/>
  <c r="E14922" i="18"/>
  <c r="F14922" i="18" s="1"/>
  <c r="C14922" i="18"/>
  <c r="A14922" i="18"/>
  <c r="E14921" i="18"/>
  <c r="F14921" i="18" s="1"/>
  <c r="C14921" i="18"/>
  <c r="A14921" i="18"/>
  <c r="E14920" i="18"/>
  <c r="F14920" i="18" s="1"/>
  <c r="C14920" i="18"/>
  <c r="A14920" i="18"/>
  <c r="E14919" i="18"/>
  <c r="F14919" i="18" s="1"/>
  <c r="C14919" i="18"/>
  <c r="A14919" i="18"/>
  <c r="F14915" i="18"/>
  <c r="E14915" i="18"/>
  <c r="A14915" i="18"/>
  <c r="F14914" i="18"/>
  <c r="E14914" i="18"/>
  <c r="A14914" i="18"/>
  <c r="F14913" i="18"/>
  <c r="E14913" i="18"/>
  <c r="A14913" i="18"/>
  <c r="F14912" i="18"/>
  <c r="E14912" i="18"/>
  <c r="A14912" i="18"/>
  <c r="F14911" i="18"/>
  <c r="E14911" i="18"/>
  <c r="A14911" i="18"/>
  <c r="F14910" i="18"/>
  <c r="E14910" i="18"/>
  <c r="A14910" i="18"/>
  <c r="F14909" i="18"/>
  <c r="E14909" i="18"/>
  <c r="A14909" i="18"/>
  <c r="F14908" i="18"/>
  <c r="E14908" i="18"/>
  <c r="A14908" i="18"/>
  <c r="F14907" i="18"/>
  <c r="E14907" i="18"/>
  <c r="A14907" i="18"/>
  <c r="F14906" i="18"/>
  <c r="E14906" i="18"/>
  <c r="A14906" i="18"/>
  <c r="F14905" i="18"/>
  <c r="E14905" i="18"/>
  <c r="A14905" i="18"/>
  <c r="F14904" i="18"/>
  <c r="E14904" i="18"/>
  <c r="A14904" i="18"/>
  <c r="B14899" i="18"/>
  <c r="A14895" i="18"/>
  <c r="A14894" i="18"/>
  <c r="B14388" i="18"/>
  <c r="G14380" i="18"/>
  <c r="J14378" i="18"/>
  <c r="F14370" i="18"/>
  <c r="E14370" i="18"/>
  <c r="B14370" i="18"/>
  <c r="A14370" i="18"/>
  <c r="F14369" i="18"/>
  <c r="E14369" i="18"/>
  <c r="B14369" i="18"/>
  <c r="A14369" i="18"/>
  <c r="F14368" i="18"/>
  <c r="E14368" i="18"/>
  <c r="B14368" i="18"/>
  <c r="A14368" i="18"/>
  <c r="F14367" i="18"/>
  <c r="E14367" i="18"/>
  <c r="B14367" i="18"/>
  <c r="A14367" i="18"/>
  <c r="F14366" i="18"/>
  <c r="E14366" i="18"/>
  <c r="B14366" i="18"/>
  <c r="A14366" i="18"/>
  <c r="F14365" i="18"/>
  <c r="E14365" i="18"/>
  <c r="B14365" i="18"/>
  <c r="A14365" i="18"/>
  <c r="F14364" i="18"/>
  <c r="E14364" i="18"/>
  <c r="B14364" i="18"/>
  <c r="A14364" i="18"/>
  <c r="F14363" i="18"/>
  <c r="E14363" i="18"/>
  <c r="B14363" i="18"/>
  <c r="A14363" i="18"/>
  <c r="F14362" i="18"/>
  <c r="E14362" i="18"/>
  <c r="B14362" i="18"/>
  <c r="A14362" i="18"/>
  <c r="F14361" i="18"/>
  <c r="E14361" i="18"/>
  <c r="B14361" i="18"/>
  <c r="A14361" i="18"/>
  <c r="B14360" i="18"/>
  <c r="A14360" i="18"/>
  <c r="B14359" i="18"/>
  <c r="A14359" i="18"/>
  <c r="E14355" i="18"/>
  <c r="F14355" i="18" s="1"/>
  <c r="A14355" i="18"/>
  <c r="E14354" i="18"/>
  <c r="F14354" i="18" s="1"/>
  <c r="A14354" i="18"/>
  <c r="E14353" i="18"/>
  <c r="F14353" i="18" s="1"/>
  <c r="A14353" i="18"/>
  <c r="E14352" i="18"/>
  <c r="F14352" i="18" s="1"/>
  <c r="A14352" i="18"/>
  <c r="E14351" i="18"/>
  <c r="F14351" i="18" s="1"/>
  <c r="A14351" i="18"/>
  <c r="E14347" i="18"/>
  <c r="F14347" i="18" s="1"/>
  <c r="C14347" i="18"/>
  <c r="A14347" i="18"/>
  <c r="E14346" i="18"/>
  <c r="F14346" i="18" s="1"/>
  <c r="A14346" i="18"/>
  <c r="E14345" i="18"/>
  <c r="F14345" i="18" s="1"/>
  <c r="A14345" i="18"/>
  <c r="E14344" i="18"/>
  <c r="F14344" i="18" s="1"/>
  <c r="C14344" i="18"/>
  <c r="A14344" i="18"/>
  <c r="E14343" i="18"/>
  <c r="F14343" i="18" s="1"/>
  <c r="C14343" i="18"/>
  <c r="A14343" i="18"/>
  <c r="E14342" i="18"/>
  <c r="F14342" i="18" s="1"/>
  <c r="C14342" i="18"/>
  <c r="A14342" i="18"/>
  <c r="E14341" i="18"/>
  <c r="F14341" i="18" s="1"/>
  <c r="C14341" i="18"/>
  <c r="A14341" i="18"/>
  <c r="E14340" i="18"/>
  <c r="F14340" i="18" s="1"/>
  <c r="C14340" i="18"/>
  <c r="A14340" i="18"/>
  <c r="E14339" i="18"/>
  <c r="F14339" i="18" s="1"/>
  <c r="C14339" i="18"/>
  <c r="A14339" i="18"/>
  <c r="E14338" i="18"/>
  <c r="F14338" i="18" s="1"/>
  <c r="C14338" i="18"/>
  <c r="A14338" i="18"/>
  <c r="E14337" i="18"/>
  <c r="F14337" i="18" s="1"/>
  <c r="C14337" i="18"/>
  <c r="A14337" i="18"/>
  <c r="E14336" i="18"/>
  <c r="F14336" i="18" s="1"/>
  <c r="C14336" i="18"/>
  <c r="A14336" i="18"/>
  <c r="F14332" i="18"/>
  <c r="E14332" i="18"/>
  <c r="A14332" i="18"/>
  <c r="F14331" i="18"/>
  <c r="E14331" i="18"/>
  <c r="A14331" i="18"/>
  <c r="F14330" i="18"/>
  <c r="E14330" i="18"/>
  <c r="A14330" i="18"/>
  <c r="F14329" i="18"/>
  <c r="E14329" i="18"/>
  <c r="A14329" i="18"/>
  <c r="F14328" i="18"/>
  <c r="E14328" i="18"/>
  <c r="A14328" i="18"/>
  <c r="F14327" i="18"/>
  <c r="E14327" i="18"/>
  <c r="A14327" i="18"/>
  <c r="F14326" i="18"/>
  <c r="E14326" i="18"/>
  <c r="A14326" i="18"/>
  <c r="F14325" i="18"/>
  <c r="E14325" i="18"/>
  <c r="A14325" i="18"/>
  <c r="F14324" i="18"/>
  <c r="E14324" i="18"/>
  <c r="A14324" i="18"/>
  <c r="F14323" i="18"/>
  <c r="E14323" i="18"/>
  <c r="A14323" i="18"/>
  <c r="F14322" i="18"/>
  <c r="E14322" i="18"/>
  <c r="A14322" i="18"/>
  <c r="E14321" i="18"/>
  <c r="F14321" i="18" s="1"/>
  <c r="A14321" i="18"/>
  <c r="B14316" i="18"/>
  <c r="A14312" i="18"/>
  <c r="G14308" i="18"/>
  <c r="J14306" i="18"/>
  <c r="F14298" i="18"/>
  <c r="E14298" i="18"/>
  <c r="B14298" i="18"/>
  <c r="A14298" i="18"/>
  <c r="F14297" i="18"/>
  <c r="E14297" i="18"/>
  <c r="B14297" i="18"/>
  <c r="A14297" i="18"/>
  <c r="F14296" i="18"/>
  <c r="E14296" i="18"/>
  <c r="B14296" i="18"/>
  <c r="A14296" i="18"/>
  <c r="F14295" i="18"/>
  <c r="E14295" i="18"/>
  <c r="B14295" i="18"/>
  <c r="A14295" i="18"/>
  <c r="F14294" i="18"/>
  <c r="E14294" i="18"/>
  <c r="B14294" i="18"/>
  <c r="A14294" i="18"/>
  <c r="F14293" i="18"/>
  <c r="E14293" i="18"/>
  <c r="B14293" i="18"/>
  <c r="A14293" i="18"/>
  <c r="F14292" i="18"/>
  <c r="E14292" i="18"/>
  <c r="B14292" i="18"/>
  <c r="A14292" i="18"/>
  <c r="F14291" i="18"/>
  <c r="E14291" i="18"/>
  <c r="B14291" i="18"/>
  <c r="A14291" i="18"/>
  <c r="F14290" i="18"/>
  <c r="E14290" i="18"/>
  <c r="B14290" i="18"/>
  <c r="A14290" i="18"/>
  <c r="F14289" i="18"/>
  <c r="E14289" i="18"/>
  <c r="B14289" i="18"/>
  <c r="A14289" i="18"/>
  <c r="B14288" i="18"/>
  <c r="A14288" i="18"/>
  <c r="B14287" i="18"/>
  <c r="A14287" i="18"/>
  <c r="E14283" i="18"/>
  <c r="F14283" i="18" s="1"/>
  <c r="A14283" i="18"/>
  <c r="E14282" i="18"/>
  <c r="F14282" i="18" s="1"/>
  <c r="A14282" i="18"/>
  <c r="E14281" i="18"/>
  <c r="F14281" i="18" s="1"/>
  <c r="A14281" i="18"/>
  <c r="E14280" i="18"/>
  <c r="F14280" i="18" s="1"/>
  <c r="A14280" i="18"/>
  <c r="E14279" i="18"/>
  <c r="F14279" i="18" s="1"/>
  <c r="A14279" i="18"/>
  <c r="E14275" i="18"/>
  <c r="F14275" i="18" s="1"/>
  <c r="C14275" i="18"/>
  <c r="A14275" i="18"/>
  <c r="E14274" i="18"/>
  <c r="F14274" i="18" s="1"/>
  <c r="A14274" i="18"/>
  <c r="E14273" i="18"/>
  <c r="F14273" i="18" s="1"/>
  <c r="A14273" i="18"/>
  <c r="E14272" i="18"/>
  <c r="F14272" i="18" s="1"/>
  <c r="C14272" i="18"/>
  <c r="A14272" i="18"/>
  <c r="E14271" i="18"/>
  <c r="F14271" i="18" s="1"/>
  <c r="C14271" i="18"/>
  <c r="A14271" i="18"/>
  <c r="E14270" i="18"/>
  <c r="F14270" i="18" s="1"/>
  <c r="C14270" i="18"/>
  <c r="A14270" i="18"/>
  <c r="E14269" i="18"/>
  <c r="F14269" i="18" s="1"/>
  <c r="C14269" i="18"/>
  <c r="A14269" i="18"/>
  <c r="E14268" i="18"/>
  <c r="F14268" i="18" s="1"/>
  <c r="C14268" i="18"/>
  <c r="A14268" i="18"/>
  <c r="E14267" i="18"/>
  <c r="F14267" i="18" s="1"/>
  <c r="C14267" i="18"/>
  <c r="A14267" i="18"/>
  <c r="E14266" i="18"/>
  <c r="F14266" i="18" s="1"/>
  <c r="C14266" i="18"/>
  <c r="A14266" i="18"/>
  <c r="E14265" i="18"/>
  <c r="F14265" i="18" s="1"/>
  <c r="C14265" i="18"/>
  <c r="A14265" i="18"/>
  <c r="E14264" i="18"/>
  <c r="F14264" i="18" s="1"/>
  <c r="C14264" i="18"/>
  <c r="A14264" i="18"/>
  <c r="F14260" i="18"/>
  <c r="E14260" i="18"/>
  <c r="A14260" i="18"/>
  <c r="F14259" i="18"/>
  <c r="E14259" i="18"/>
  <c r="A14259" i="18"/>
  <c r="F14258" i="18"/>
  <c r="E14258" i="18"/>
  <c r="A14258" i="18"/>
  <c r="F14257" i="18"/>
  <c r="E14257" i="18"/>
  <c r="A14257" i="18"/>
  <c r="F14256" i="18"/>
  <c r="E14256" i="18"/>
  <c r="A14256" i="18"/>
  <c r="F14255" i="18"/>
  <c r="E14255" i="18"/>
  <c r="A14255" i="18"/>
  <c r="F14254" i="18"/>
  <c r="E14254" i="18"/>
  <c r="A14254" i="18"/>
  <c r="F14253" i="18"/>
  <c r="E14253" i="18"/>
  <c r="A14253" i="18"/>
  <c r="F14252" i="18"/>
  <c r="E14252" i="18"/>
  <c r="A14252" i="18"/>
  <c r="F14251" i="18"/>
  <c r="E14251" i="18"/>
  <c r="A14251" i="18"/>
  <c r="E14250" i="18"/>
  <c r="F14250" i="18" s="1"/>
  <c r="A14250" i="18"/>
  <c r="E14249" i="18"/>
  <c r="F14249" i="18" s="1"/>
  <c r="A14249" i="18"/>
  <c r="B14244" i="18"/>
  <c r="A14240" i="18"/>
  <c r="A14239" i="18"/>
  <c r="G14236" i="18"/>
  <c r="J14234" i="18"/>
  <c r="F14226" i="18"/>
  <c r="E14226" i="18"/>
  <c r="B14226" i="18"/>
  <c r="A14226" i="18"/>
  <c r="F14225" i="18"/>
  <c r="E14225" i="18"/>
  <c r="B14225" i="18"/>
  <c r="A14225" i="18"/>
  <c r="F14224" i="18"/>
  <c r="E14224" i="18"/>
  <c r="B14224" i="18"/>
  <c r="A14224" i="18"/>
  <c r="F14223" i="18"/>
  <c r="E14223" i="18"/>
  <c r="B14223" i="18"/>
  <c r="A14223" i="18"/>
  <c r="F14222" i="18"/>
  <c r="E14222" i="18"/>
  <c r="B14222" i="18"/>
  <c r="A14222" i="18"/>
  <c r="F14221" i="18"/>
  <c r="E14221" i="18"/>
  <c r="B14221" i="18"/>
  <c r="A14221" i="18"/>
  <c r="F14220" i="18"/>
  <c r="E14220" i="18"/>
  <c r="B14220" i="18"/>
  <c r="A14220" i="18"/>
  <c r="F14219" i="18"/>
  <c r="E14219" i="18"/>
  <c r="B14219" i="18"/>
  <c r="A14219" i="18"/>
  <c r="F14218" i="18"/>
  <c r="E14218" i="18"/>
  <c r="B14218" i="18"/>
  <c r="A14218" i="18"/>
  <c r="F14217" i="18"/>
  <c r="E14217" i="18"/>
  <c r="B14217" i="18"/>
  <c r="A14217" i="18"/>
  <c r="B14216" i="18"/>
  <c r="A14216" i="18"/>
  <c r="B14215" i="18"/>
  <c r="A14215" i="18"/>
  <c r="E14211" i="18"/>
  <c r="F14211" i="18" s="1"/>
  <c r="A14211" i="18"/>
  <c r="E14210" i="18"/>
  <c r="F14210" i="18" s="1"/>
  <c r="A14210" i="18"/>
  <c r="E14209" i="18"/>
  <c r="F14209" i="18" s="1"/>
  <c r="A14209" i="18"/>
  <c r="E14208" i="18"/>
  <c r="F14208" i="18" s="1"/>
  <c r="A14208" i="18"/>
  <c r="E14207" i="18"/>
  <c r="F14207" i="18" s="1"/>
  <c r="A14207" i="18"/>
  <c r="E14203" i="18"/>
  <c r="F14203" i="18" s="1"/>
  <c r="C14203" i="18"/>
  <c r="A14203" i="18"/>
  <c r="E14202" i="18"/>
  <c r="F14202" i="18" s="1"/>
  <c r="A14202" i="18"/>
  <c r="E14201" i="18"/>
  <c r="F14201" i="18" s="1"/>
  <c r="A14201" i="18"/>
  <c r="E14200" i="18"/>
  <c r="F14200" i="18" s="1"/>
  <c r="C14200" i="18"/>
  <c r="A14200" i="18"/>
  <c r="E14199" i="18"/>
  <c r="F14199" i="18" s="1"/>
  <c r="C14199" i="18"/>
  <c r="A14199" i="18"/>
  <c r="E14198" i="18"/>
  <c r="F14198" i="18" s="1"/>
  <c r="C14198" i="18"/>
  <c r="A14198" i="18"/>
  <c r="E14197" i="18"/>
  <c r="F14197" i="18" s="1"/>
  <c r="C14197" i="18"/>
  <c r="A14197" i="18"/>
  <c r="E14196" i="18"/>
  <c r="F14196" i="18" s="1"/>
  <c r="C14196" i="18"/>
  <c r="A14196" i="18"/>
  <c r="E14195" i="18"/>
  <c r="F14195" i="18" s="1"/>
  <c r="C14195" i="18"/>
  <c r="A14195" i="18"/>
  <c r="E14194" i="18"/>
  <c r="F14194" i="18" s="1"/>
  <c r="C14194" i="18"/>
  <c r="A14194" i="18"/>
  <c r="E14193" i="18"/>
  <c r="F14193" i="18" s="1"/>
  <c r="C14193" i="18"/>
  <c r="A14193" i="18"/>
  <c r="E14192" i="18"/>
  <c r="F14192" i="18" s="1"/>
  <c r="C14192" i="18"/>
  <c r="A14192" i="18"/>
  <c r="F14188" i="18"/>
  <c r="E14188" i="18"/>
  <c r="A14188" i="18"/>
  <c r="F14187" i="18"/>
  <c r="E14187" i="18"/>
  <c r="A14187" i="18"/>
  <c r="F14186" i="18"/>
  <c r="E14186" i="18"/>
  <c r="A14186" i="18"/>
  <c r="F14185" i="18"/>
  <c r="E14185" i="18"/>
  <c r="A14185" i="18"/>
  <c r="F14184" i="18"/>
  <c r="E14184" i="18"/>
  <c r="A14184" i="18"/>
  <c r="F14183" i="18"/>
  <c r="E14183" i="18"/>
  <c r="A14183" i="18"/>
  <c r="F14182" i="18"/>
  <c r="E14182" i="18"/>
  <c r="A14182" i="18"/>
  <c r="F14181" i="18"/>
  <c r="E14181" i="18"/>
  <c r="A14181" i="18"/>
  <c r="F14180" i="18"/>
  <c r="E14180" i="18"/>
  <c r="A14180" i="18"/>
  <c r="F14179" i="18"/>
  <c r="E14179" i="18"/>
  <c r="A14179" i="18"/>
  <c r="F14178" i="18"/>
  <c r="E14178" i="18"/>
  <c r="A14178" i="18"/>
  <c r="F14177" i="18"/>
  <c r="E14177" i="18"/>
  <c r="A14177" i="18"/>
  <c r="B14172" i="18"/>
  <c r="A14168" i="18"/>
  <c r="A14167" i="18"/>
  <c r="G14164" i="18"/>
  <c r="J14162" i="18"/>
  <c r="F14154" i="18"/>
  <c r="E14154" i="18"/>
  <c r="B14154" i="18"/>
  <c r="A14154" i="18"/>
  <c r="F14153" i="18"/>
  <c r="E14153" i="18"/>
  <c r="B14153" i="18"/>
  <c r="A14153" i="18"/>
  <c r="F14152" i="18"/>
  <c r="E14152" i="18"/>
  <c r="B14152" i="18"/>
  <c r="A14152" i="18"/>
  <c r="F14151" i="18"/>
  <c r="E14151" i="18"/>
  <c r="B14151" i="18"/>
  <c r="A14151" i="18"/>
  <c r="F14150" i="18"/>
  <c r="E14150" i="18"/>
  <c r="B14150" i="18"/>
  <c r="A14150" i="18"/>
  <c r="F14149" i="18"/>
  <c r="E14149" i="18"/>
  <c r="B14149" i="18"/>
  <c r="A14149" i="18"/>
  <c r="F14148" i="18"/>
  <c r="E14148" i="18"/>
  <c r="B14148" i="18"/>
  <c r="A14148" i="18"/>
  <c r="F14147" i="18"/>
  <c r="E14147" i="18"/>
  <c r="B14147" i="18"/>
  <c r="A14147" i="18"/>
  <c r="F14146" i="18"/>
  <c r="E14146" i="18"/>
  <c r="B14146" i="18"/>
  <c r="A14146" i="18"/>
  <c r="F14145" i="18"/>
  <c r="E14145" i="18"/>
  <c r="B14145" i="18"/>
  <c r="A14145" i="18"/>
  <c r="F14144" i="18"/>
  <c r="E14144" i="18"/>
  <c r="B14144" i="18"/>
  <c r="A14144" i="18"/>
  <c r="B14143" i="18"/>
  <c r="A14143" i="18"/>
  <c r="E14139" i="18"/>
  <c r="F14139" i="18" s="1"/>
  <c r="A14139" i="18"/>
  <c r="E14138" i="18"/>
  <c r="F14138" i="18" s="1"/>
  <c r="A14138" i="18"/>
  <c r="E14137" i="18"/>
  <c r="F14137" i="18" s="1"/>
  <c r="A14137" i="18"/>
  <c r="E14136" i="18"/>
  <c r="F14136" i="18" s="1"/>
  <c r="A14136" i="18"/>
  <c r="E14135" i="18"/>
  <c r="F14135" i="18" s="1"/>
  <c r="A14135" i="18"/>
  <c r="E14131" i="18"/>
  <c r="F14131" i="18" s="1"/>
  <c r="C14131" i="18"/>
  <c r="A14131" i="18"/>
  <c r="E14130" i="18"/>
  <c r="F14130" i="18" s="1"/>
  <c r="A14130" i="18"/>
  <c r="E14129" i="18"/>
  <c r="F14129" i="18" s="1"/>
  <c r="A14129" i="18"/>
  <c r="E14128" i="18"/>
  <c r="F14128" i="18" s="1"/>
  <c r="C14128" i="18"/>
  <c r="A14128" i="18"/>
  <c r="E14127" i="18"/>
  <c r="F14127" i="18" s="1"/>
  <c r="C14127" i="18"/>
  <c r="A14127" i="18"/>
  <c r="E14126" i="18"/>
  <c r="F14126" i="18" s="1"/>
  <c r="C14126" i="18"/>
  <c r="A14126" i="18"/>
  <c r="E14125" i="18"/>
  <c r="F14125" i="18" s="1"/>
  <c r="C14125" i="18"/>
  <c r="A14125" i="18"/>
  <c r="E14124" i="18"/>
  <c r="F14124" i="18" s="1"/>
  <c r="C14124" i="18"/>
  <c r="A14124" i="18"/>
  <c r="E14123" i="18"/>
  <c r="F14123" i="18" s="1"/>
  <c r="C14123" i="18"/>
  <c r="A14123" i="18"/>
  <c r="E14122" i="18"/>
  <c r="F14122" i="18" s="1"/>
  <c r="C14122" i="18"/>
  <c r="A14122" i="18"/>
  <c r="E14121" i="18"/>
  <c r="F14121" i="18" s="1"/>
  <c r="C14121" i="18"/>
  <c r="A14121" i="18"/>
  <c r="E14120" i="18"/>
  <c r="F14120" i="18" s="1"/>
  <c r="C14120" i="18"/>
  <c r="A14120" i="18"/>
  <c r="F14116" i="18"/>
  <c r="E14116" i="18"/>
  <c r="A14116" i="18"/>
  <c r="F14115" i="18"/>
  <c r="E14115" i="18"/>
  <c r="A14115" i="18"/>
  <c r="F14114" i="18"/>
  <c r="E14114" i="18"/>
  <c r="A14114" i="18"/>
  <c r="F14113" i="18"/>
  <c r="E14113" i="18"/>
  <c r="A14113" i="18"/>
  <c r="F14112" i="18"/>
  <c r="E14112" i="18"/>
  <c r="A14112" i="18"/>
  <c r="F14111" i="18"/>
  <c r="E14111" i="18"/>
  <c r="A14111" i="18"/>
  <c r="F14110" i="18"/>
  <c r="E14110" i="18"/>
  <c r="A14110" i="18"/>
  <c r="F14109" i="18"/>
  <c r="E14109" i="18"/>
  <c r="A14109" i="18"/>
  <c r="F14108" i="18"/>
  <c r="E14108" i="18"/>
  <c r="A14108" i="18"/>
  <c r="F14107" i="18"/>
  <c r="E14107" i="18"/>
  <c r="A14107" i="18"/>
  <c r="F14106" i="18"/>
  <c r="E14106" i="18"/>
  <c r="A14106" i="18"/>
  <c r="F14105" i="18"/>
  <c r="E14105" i="18"/>
  <c r="A14105" i="18"/>
  <c r="B14100" i="18"/>
  <c r="A14096" i="18"/>
  <c r="A14095" i="18"/>
  <c r="B14028" i="18"/>
  <c r="B13956" i="18"/>
  <c r="B13884" i="18"/>
  <c r="G14333" i="18" l="1"/>
  <c r="G14189" i="18"/>
  <c r="G14916" i="18"/>
  <c r="G15132" i="18"/>
  <c r="G14117" i="18"/>
  <c r="G14261" i="18"/>
  <c r="G15204" i="18"/>
  <c r="G15060" i="18"/>
  <c r="G14356" i="18"/>
  <c r="G15276" i="18"/>
  <c r="G15421" i="18"/>
  <c r="G15567" i="18"/>
  <c r="G15299" i="18"/>
  <c r="G15348" i="18"/>
  <c r="G15582" i="18"/>
  <c r="G15590" i="18"/>
  <c r="G15436" i="18"/>
  <c r="G15444" i="18"/>
  <c r="G15363" i="18"/>
  <c r="G15371" i="18"/>
  <c r="G15147" i="18"/>
  <c r="G14931" i="18"/>
  <c r="G15291" i="18"/>
  <c r="G15227" i="18"/>
  <c r="G15219" i="18"/>
  <c r="G15155" i="18"/>
  <c r="G15075" i="18"/>
  <c r="G15083" i="18"/>
  <c r="G14939" i="18"/>
  <c r="G14204" i="18"/>
  <c r="G14348" i="18"/>
  <c r="G14284" i="18"/>
  <c r="G14276" i="18"/>
  <c r="G14212" i="18"/>
  <c r="G14140" i="18"/>
  <c r="G14132" i="18"/>
  <c r="G13804" i="18" l="1"/>
  <c r="J13802" i="18"/>
  <c r="F13794" i="18"/>
  <c r="E13794" i="18"/>
  <c r="B13794" i="18"/>
  <c r="A13794" i="18"/>
  <c r="F13793" i="18"/>
  <c r="E13793" i="18"/>
  <c r="B13793" i="18"/>
  <c r="A13793" i="18"/>
  <c r="F13792" i="18"/>
  <c r="E13792" i="18"/>
  <c r="B13792" i="18"/>
  <c r="A13792" i="18"/>
  <c r="F13791" i="18"/>
  <c r="E13791" i="18"/>
  <c r="B13791" i="18"/>
  <c r="A13791" i="18"/>
  <c r="F13790" i="18"/>
  <c r="E13790" i="18"/>
  <c r="B13790" i="18"/>
  <c r="A13790" i="18"/>
  <c r="F13789" i="18"/>
  <c r="E13789" i="18"/>
  <c r="B13789" i="18"/>
  <c r="A13789" i="18"/>
  <c r="F13788" i="18"/>
  <c r="E13788" i="18"/>
  <c r="B13788" i="18"/>
  <c r="A13788" i="18"/>
  <c r="F13787" i="18"/>
  <c r="E13787" i="18"/>
  <c r="B13787" i="18"/>
  <c r="A13787" i="18"/>
  <c r="F13786" i="18"/>
  <c r="E13786" i="18"/>
  <c r="B13786" i="18"/>
  <c r="A13786" i="18"/>
  <c r="F13785" i="18"/>
  <c r="E13785" i="18"/>
  <c r="B13785" i="18"/>
  <c r="A13785" i="18"/>
  <c r="B13784" i="18"/>
  <c r="A13784" i="18"/>
  <c r="B13783" i="18"/>
  <c r="A13783" i="18"/>
  <c r="E13779" i="18"/>
  <c r="F13779" i="18" s="1"/>
  <c r="A13779" i="18"/>
  <c r="E13778" i="18"/>
  <c r="F13778" i="18" s="1"/>
  <c r="A13778" i="18"/>
  <c r="E13777" i="18"/>
  <c r="F13777" i="18" s="1"/>
  <c r="A13777" i="18"/>
  <c r="E13776" i="18"/>
  <c r="F13776" i="18" s="1"/>
  <c r="A13776" i="18"/>
  <c r="E13775" i="18"/>
  <c r="F13775" i="18" s="1"/>
  <c r="A13775" i="18"/>
  <c r="E13771" i="18"/>
  <c r="F13771" i="18" s="1"/>
  <c r="C13771" i="18"/>
  <c r="A13771" i="18"/>
  <c r="E13770" i="18"/>
  <c r="F13770" i="18" s="1"/>
  <c r="A13770" i="18"/>
  <c r="E13769" i="18"/>
  <c r="F13769" i="18" s="1"/>
  <c r="A13769" i="18"/>
  <c r="E13768" i="18"/>
  <c r="F13768" i="18" s="1"/>
  <c r="C13768" i="18"/>
  <c r="A13768" i="18"/>
  <c r="E13767" i="18"/>
  <c r="F13767" i="18" s="1"/>
  <c r="C13767" i="18"/>
  <c r="A13767" i="18"/>
  <c r="E13766" i="18"/>
  <c r="F13766" i="18" s="1"/>
  <c r="C13766" i="18"/>
  <c r="A13766" i="18"/>
  <c r="E13765" i="18"/>
  <c r="F13765" i="18" s="1"/>
  <c r="C13765" i="18"/>
  <c r="A13765" i="18"/>
  <c r="E13764" i="18"/>
  <c r="F13764" i="18" s="1"/>
  <c r="C13764" i="18"/>
  <c r="A13764" i="18"/>
  <c r="E13763" i="18"/>
  <c r="F13763" i="18" s="1"/>
  <c r="C13763" i="18"/>
  <c r="A13763" i="18"/>
  <c r="E13762" i="18"/>
  <c r="F13762" i="18" s="1"/>
  <c r="C13762" i="18"/>
  <c r="A13762" i="18"/>
  <c r="E13761" i="18"/>
  <c r="F13761" i="18" s="1"/>
  <c r="C13761" i="18"/>
  <c r="A13761" i="18"/>
  <c r="E13760" i="18"/>
  <c r="F13760" i="18" s="1"/>
  <c r="C13760" i="18"/>
  <c r="A13760" i="18"/>
  <c r="F13756" i="18"/>
  <c r="E13756" i="18"/>
  <c r="A13756" i="18"/>
  <c r="F13755" i="18"/>
  <c r="E13755" i="18"/>
  <c r="A13755" i="18"/>
  <c r="F13754" i="18"/>
  <c r="E13754" i="18"/>
  <c r="A13754" i="18"/>
  <c r="F13753" i="18"/>
  <c r="E13753" i="18"/>
  <c r="A13753" i="18"/>
  <c r="F13752" i="18"/>
  <c r="E13752" i="18"/>
  <c r="A13752" i="18"/>
  <c r="F13751" i="18"/>
  <c r="E13751" i="18"/>
  <c r="A13751" i="18"/>
  <c r="F13750" i="18"/>
  <c r="E13750" i="18"/>
  <c r="A13750" i="18"/>
  <c r="F13749" i="18"/>
  <c r="E13749" i="18"/>
  <c r="A13749" i="18"/>
  <c r="F13748" i="18"/>
  <c r="E13748" i="18"/>
  <c r="A13748" i="18"/>
  <c r="F13747" i="18"/>
  <c r="E13747" i="18"/>
  <c r="A13747" i="18"/>
  <c r="F13746" i="18"/>
  <c r="E13746" i="18"/>
  <c r="A13746" i="18"/>
  <c r="F13745" i="18"/>
  <c r="E13745" i="18"/>
  <c r="A13745" i="18"/>
  <c r="B13740" i="18"/>
  <c r="A13736" i="18"/>
  <c r="A13735" i="18"/>
  <c r="G13757" i="18" l="1"/>
  <c r="G13780" i="18"/>
  <c r="G13772" i="18"/>
  <c r="G12865" i="18" l="1"/>
  <c r="J12863" i="18"/>
  <c r="F12855" i="18"/>
  <c r="E12855" i="18"/>
  <c r="B12855" i="18"/>
  <c r="A12855" i="18"/>
  <c r="F12854" i="18"/>
  <c r="E12854" i="18"/>
  <c r="B12854" i="18"/>
  <c r="A12854" i="18"/>
  <c r="F12853" i="18"/>
  <c r="E12853" i="18"/>
  <c r="B12853" i="18"/>
  <c r="A12853" i="18"/>
  <c r="F12852" i="18"/>
  <c r="E12852" i="18"/>
  <c r="B12852" i="18"/>
  <c r="A12852" i="18"/>
  <c r="F12851" i="18"/>
  <c r="E12851" i="18"/>
  <c r="B12851" i="18"/>
  <c r="A12851" i="18"/>
  <c r="F12850" i="18"/>
  <c r="E12850" i="18"/>
  <c r="B12850" i="18"/>
  <c r="A12850" i="18"/>
  <c r="F12849" i="18"/>
  <c r="E12849" i="18"/>
  <c r="B12849" i="18"/>
  <c r="A12849" i="18"/>
  <c r="F12848" i="18"/>
  <c r="E12848" i="18"/>
  <c r="B12848" i="18"/>
  <c r="A12848" i="18"/>
  <c r="F12847" i="18"/>
  <c r="E12847" i="18"/>
  <c r="B12847" i="18"/>
  <c r="A12847" i="18"/>
  <c r="F12846" i="18"/>
  <c r="E12846" i="18"/>
  <c r="B12846" i="18"/>
  <c r="A12846" i="18"/>
  <c r="B12845" i="18"/>
  <c r="A12845" i="18"/>
  <c r="B12844" i="18"/>
  <c r="A12844" i="18"/>
  <c r="E12840" i="18"/>
  <c r="F12840" i="18" s="1"/>
  <c r="A12840" i="18"/>
  <c r="E12839" i="18"/>
  <c r="F12839" i="18" s="1"/>
  <c r="A12839" i="18"/>
  <c r="E12838" i="18"/>
  <c r="F12838" i="18" s="1"/>
  <c r="A12838" i="18"/>
  <c r="E12837" i="18"/>
  <c r="F12837" i="18" s="1"/>
  <c r="A12837" i="18"/>
  <c r="E12836" i="18"/>
  <c r="F12836" i="18" s="1"/>
  <c r="A12836" i="18"/>
  <c r="E12832" i="18"/>
  <c r="F12832" i="18" s="1"/>
  <c r="C12832" i="18"/>
  <c r="A12832" i="18"/>
  <c r="E12831" i="18"/>
  <c r="F12831" i="18" s="1"/>
  <c r="A12831" i="18"/>
  <c r="E12830" i="18"/>
  <c r="F12830" i="18" s="1"/>
  <c r="A12830" i="18"/>
  <c r="E12829" i="18"/>
  <c r="F12829" i="18" s="1"/>
  <c r="C12829" i="18"/>
  <c r="A12829" i="18"/>
  <c r="E12828" i="18"/>
  <c r="F12828" i="18" s="1"/>
  <c r="C12828" i="18"/>
  <c r="A12828" i="18"/>
  <c r="E12827" i="18"/>
  <c r="F12827" i="18" s="1"/>
  <c r="C12827" i="18"/>
  <c r="A12827" i="18"/>
  <c r="E12826" i="18"/>
  <c r="F12826" i="18" s="1"/>
  <c r="C12826" i="18"/>
  <c r="A12826" i="18"/>
  <c r="E12825" i="18"/>
  <c r="F12825" i="18" s="1"/>
  <c r="C12825" i="18"/>
  <c r="A12825" i="18"/>
  <c r="E12824" i="18"/>
  <c r="F12824" i="18" s="1"/>
  <c r="C12824" i="18"/>
  <c r="A12824" i="18"/>
  <c r="E12823" i="18"/>
  <c r="F12823" i="18" s="1"/>
  <c r="C12823" i="18"/>
  <c r="A12823" i="18"/>
  <c r="E12822" i="18"/>
  <c r="F12822" i="18" s="1"/>
  <c r="C12822" i="18"/>
  <c r="A12822" i="18"/>
  <c r="E12821" i="18"/>
  <c r="C12821" i="18"/>
  <c r="A12821" i="18"/>
  <c r="F12817" i="18"/>
  <c r="E12817" i="18"/>
  <c r="A12817" i="18"/>
  <c r="F12816" i="18"/>
  <c r="E12816" i="18"/>
  <c r="A12816" i="18"/>
  <c r="F12815" i="18"/>
  <c r="E12815" i="18"/>
  <c r="A12815" i="18"/>
  <c r="F12814" i="18"/>
  <c r="E12814" i="18"/>
  <c r="A12814" i="18"/>
  <c r="F12813" i="18"/>
  <c r="E12813" i="18"/>
  <c r="A12813" i="18"/>
  <c r="F12812" i="18"/>
  <c r="E12812" i="18"/>
  <c r="A12812" i="18"/>
  <c r="F12811" i="18"/>
  <c r="E12811" i="18"/>
  <c r="A12811" i="18"/>
  <c r="F12810" i="18"/>
  <c r="E12810" i="18"/>
  <c r="A12810" i="18"/>
  <c r="F12809" i="18"/>
  <c r="E12809" i="18"/>
  <c r="A12809" i="18"/>
  <c r="F12808" i="18"/>
  <c r="E12808" i="18"/>
  <c r="A12808" i="18"/>
  <c r="F12807" i="18"/>
  <c r="E12807" i="18"/>
  <c r="A12807" i="18"/>
  <c r="E12806" i="18"/>
  <c r="F12806" i="18" s="1"/>
  <c r="A12806" i="18"/>
  <c r="B12801" i="18"/>
  <c r="A12797" i="18"/>
  <c r="A12796" i="18"/>
  <c r="G12841" i="18" l="1"/>
  <c r="G12818" i="18"/>
  <c r="F12821" i="18"/>
  <c r="G12833" i="18" s="1"/>
  <c r="G3758" i="18"/>
  <c r="J3756" i="18"/>
  <c r="F3748" i="18"/>
  <c r="E3748" i="18"/>
  <c r="B3748" i="18"/>
  <c r="A3748" i="18"/>
  <c r="F3747" i="18"/>
  <c r="E3747" i="18"/>
  <c r="B3747" i="18"/>
  <c r="A3747" i="18"/>
  <c r="F3746" i="18"/>
  <c r="E3746" i="18"/>
  <c r="B3746" i="18"/>
  <c r="A3746" i="18"/>
  <c r="F3745" i="18"/>
  <c r="E3745" i="18"/>
  <c r="B3745" i="18"/>
  <c r="A3745" i="18"/>
  <c r="F3744" i="18"/>
  <c r="E3744" i="18"/>
  <c r="B3744" i="18"/>
  <c r="A3744" i="18"/>
  <c r="F3743" i="18"/>
  <c r="E3743" i="18"/>
  <c r="B3743" i="18"/>
  <c r="A3743" i="18"/>
  <c r="F3742" i="18"/>
  <c r="E3742" i="18"/>
  <c r="B3742" i="18"/>
  <c r="A3742" i="18"/>
  <c r="F3741" i="18"/>
  <c r="E3741" i="18"/>
  <c r="B3741" i="18"/>
  <c r="A3741" i="18"/>
  <c r="F3740" i="18"/>
  <c r="E3740" i="18"/>
  <c r="B3740" i="18"/>
  <c r="A3740" i="18"/>
  <c r="B3739" i="18"/>
  <c r="A3739" i="18"/>
  <c r="B3738" i="18"/>
  <c r="A3738" i="18"/>
  <c r="B3737" i="18"/>
  <c r="A3737" i="18"/>
  <c r="E3733" i="18"/>
  <c r="F3733" i="18" s="1"/>
  <c r="A3733" i="18"/>
  <c r="E3732" i="18"/>
  <c r="F3732" i="18" s="1"/>
  <c r="A3732" i="18"/>
  <c r="E3731" i="18"/>
  <c r="F3731" i="18" s="1"/>
  <c r="A3731" i="18"/>
  <c r="E3730" i="18"/>
  <c r="F3730" i="18" s="1"/>
  <c r="A3730" i="18"/>
  <c r="A3729" i="18"/>
  <c r="E3725" i="18"/>
  <c r="F3725" i="18" s="1"/>
  <c r="C3725" i="18"/>
  <c r="A3725" i="18"/>
  <c r="E3724" i="18"/>
  <c r="F3724" i="18" s="1"/>
  <c r="A3724" i="18"/>
  <c r="E3723" i="18"/>
  <c r="F3723" i="18" s="1"/>
  <c r="A3723" i="18"/>
  <c r="E3722" i="18"/>
  <c r="F3722" i="18" s="1"/>
  <c r="C3722" i="18"/>
  <c r="A3722" i="18"/>
  <c r="E3721" i="18"/>
  <c r="F3721" i="18" s="1"/>
  <c r="C3721" i="18"/>
  <c r="A3721" i="18"/>
  <c r="E3720" i="18"/>
  <c r="F3720" i="18" s="1"/>
  <c r="C3720" i="18"/>
  <c r="A3720" i="18"/>
  <c r="E3719" i="18"/>
  <c r="F3719" i="18" s="1"/>
  <c r="C3719" i="18"/>
  <c r="A3719" i="18"/>
  <c r="E3718" i="18"/>
  <c r="F3718" i="18" s="1"/>
  <c r="C3718" i="18"/>
  <c r="A3718" i="18"/>
  <c r="E3717" i="18"/>
  <c r="F3717" i="18" s="1"/>
  <c r="C3717" i="18"/>
  <c r="A3717" i="18"/>
  <c r="E3716" i="18"/>
  <c r="F3716" i="18" s="1"/>
  <c r="C3716" i="18"/>
  <c r="A3716" i="18"/>
  <c r="E3715" i="18"/>
  <c r="F3715" i="18" s="1"/>
  <c r="C3715" i="18"/>
  <c r="A3715" i="18"/>
  <c r="E3714" i="18"/>
  <c r="F3714" i="18" s="1"/>
  <c r="C3714" i="18"/>
  <c r="A3714" i="18"/>
  <c r="F3710" i="18"/>
  <c r="E3710" i="18"/>
  <c r="A3710" i="18"/>
  <c r="F3709" i="18"/>
  <c r="E3709" i="18"/>
  <c r="A3709" i="18"/>
  <c r="F3708" i="18"/>
  <c r="E3708" i="18"/>
  <c r="A3708" i="18"/>
  <c r="F3707" i="18"/>
  <c r="E3707" i="18"/>
  <c r="A3707" i="18"/>
  <c r="F3706" i="18"/>
  <c r="E3706" i="18"/>
  <c r="A3706" i="18"/>
  <c r="F3705" i="18"/>
  <c r="E3705" i="18"/>
  <c r="A3705" i="18"/>
  <c r="F3704" i="18"/>
  <c r="E3704" i="18"/>
  <c r="A3704" i="18"/>
  <c r="F3703" i="18"/>
  <c r="E3703" i="18"/>
  <c r="A3703" i="18"/>
  <c r="F3702" i="18"/>
  <c r="E3702" i="18"/>
  <c r="A3702" i="18"/>
  <c r="F3701" i="18"/>
  <c r="E3701" i="18"/>
  <c r="A3701" i="18"/>
  <c r="F3700" i="18"/>
  <c r="E3700" i="18"/>
  <c r="A3700" i="18"/>
  <c r="F3699" i="18"/>
  <c r="E3699" i="18"/>
  <c r="B3694" i="18"/>
  <c r="A3690" i="18"/>
  <c r="A3689" i="18"/>
  <c r="G3686" i="18"/>
  <c r="J3684" i="18"/>
  <c r="F3676" i="18"/>
  <c r="E3676" i="18"/>
  <c r="B3676" i="18"/>
  <c r="A3676" i="18"/>
  <c r="F3675" i="18"/>
  <c r="E3675" i="18"/>
  <c r="B3675" i="18"/>
  <c r="A3675" i="18"/>
  <c r="F3674" i="18"/>
  <c r="E3674" i="18"/>
  <c r="B3674" i="18"/>
  <c r="A3674" i="18"/>
  <c r="F3673" i="18"/>
  <c r="E3673" i="18"/>
  <c r="B3673" i="18"/>
  <c r="A3673" i="18"/>
  <c r="F3672" i="18"/>
  <c r="E3672" i="18"/>
  <c r="B3672" i="18"/>
  <c r="A3672" i="18"/>
  <c r="F3671" i="18"/>
  <c r="E3671" i="18"/>
  <c r="B3671" i="18"/>
  <c r="A3671" i="18"/>
  <c r="F3670" i="18"/>
  <c r="E3670" i="18"/>
  <c r="B3670" i="18"/>
  <c r="A3670" i="18"/>
  <c r="F3669" i="18"/>
  <c r="E3669" i="18"/>
  <c r="B3669" i="18"/>
  <c r="A3669" i="18"/>
  <c r="F3668" i="18"/>
  <c r="E3668" i="18"/>
  <c r="B3668" i="18"/>
  <c r="A3668" i="18"/>
  <c r="F3667" i="18"/>
  <c r="E3667" i="18"/>
  <c r="B3667" i="18"/>
  <c r="A3667" i="18"/>
  <c r="B3666" i="18"/>
  <c r="A3666" i="18"/>
  <c r="B3665" i="18"/>
  <c r="A3665" i="18"/>
  <c r="E3661" i="18"/>
  <c r="F3661" i="18" s="1"/>
  <c r="A3661" i="18"/>
  <c r="E3660" i="18"/>
  <c r="F3660" i="18" s="1"/>
  <c r="A3660" i="18"/>
  <c r="E3659" i="18"/>
  <c r="F3659" i="18" s="1"/>
  <c r="A3659" i="18"/>
  <c r="A3658" i="18"/>
  <c r="A3657" i="18"/>
  <c r="E3653" i="18"/>
  <c r="F3653" i="18" s="1"/>
  <c r="C3653" i="18"/>
  <c r="A3653" i="18"/>
  <c r="E3652" i="18"/>
  <c r="F3652" i="18" s="1"/>
  <c r="A3652" i="18"/>
  <c r="E3651" i="18"/>
  <c r="F3651" i="18" s="1"/>
  <c r="A3651" i="18"/>
  <c r="E3650" i="18"/>
  <c r="F3650" i="18" s="1"/>
  <c r="C3650" i="18"/>
  <c r="A3650" i="18"/>
  <c r="E3649" i="18"/>
  <c r="F3649" i="18" s="1"/>
  <c r="C3649" i="18"/>
  <c r="A3649" i="18"/>
  <c r="E3648" i="18"/>
  <c r="F3648" i="18" s="1"/>
  <c r="C3648" i="18"/>
  <c r="A3648" i="18"/>
  <c r="E3647" i="18"/>
  <c r="F3647" i="18" s="1"/>
  <c r="C3647" i="18"/>
  <c r="A3647" i="18"/>
  <c r="E3646" i="18"/>
  <c r="F3646" i="18" s="1"/>
  <c r="C3646" i="18"/>
  <c r="A3646" i="18"/>
  <c r="E3645" i="18"/>
  <c r="F3645" i="18" s="1"/>
  <c r="C3645" i="18"/>
  <c r="A3645" i="18"/>
  <c r="E3644" i="18"/>
  <c r="F3644" i="18" s="1"/>
  <c r="C3644" i="18"/>
  <c r="A3644" i="18"/>
  <c r="E3643" i="18"/>
  <c r="F3643" i="18" s="1"/>
  <c r="C3643" i="18"/>
  <c r="A3643" i="18"/>
  <c r="E3642" i="18"/>
  <c r="F3642" i="18" s="1"/>
  <c r="C3642" i="18"/>
  <c r="A3642" i="18"/>
  <c r="F3638" i="18"/>
  <c r="E3638" i="18"/>
  <c r="A3638" i="18"/>
  <c r="F3637" i="18"/>
  <c r="E3637" i="18"/>
  <c r="A3637" i="18"/>
  <c r="F3636" i="18"/>
  <c r="E3636" i="18"/>
  <c r="A3636" i="18"/>
  <c r="F3635" i="18"/>
  <c r="E3635" i="18"/>
  <c r="A3635" i="18"/>
  <c r="F3634" i="18"/>
  <c r="E3634" i="18"/>
  <c r="A3634" i="18"/>
  <c r="F3633" i="18"/>
  <c r="E3633" i="18"/>
  <c r="A3633" i="18"/>
  <c r="F3632" i="18"/>
  <c r="E3632" i="18"/>
  <c r="A3632" i="18"/>
  <c r="F3631" i="18"/>
  <c r="E3631" i="18"/>
  <c r="A3631" i="18"/>
  <c r="F3630" i="18"/>
  <c r="E3630" i="18"/>
  <c r="A3630" i="18"/>
  <c r="F3629" i="18"/>
  <c r="E3629" i="18"/>
  <c r="A3629" i="18"/>
  <c r="F3628" i="18"/>
  <c r="E3628" i="18"/>
  <c r="A3628" i="18"/>
  <c r="E3627" i="18"/>
  <c r="F3627" i="18" s="1"/>
  <c r="A3627" i="18"/>
  <c r="B3622" i="18"/>
  <c r="A3618" i="18"/>
  <c r="A3617" i="18"/>
  <c r="G8103" i="18"/>
  <c r="J8101" i="18"/>
  <c r="F8093" i="18"/>
  <c r="E8093" i="18"/>
  <c r="B8093" i="18"/>
  <c r="A8093" i="18"/>
  <c r="F8092" i="18"/>
  <c r="E8092" i="18"/>
  <c r="B8092" i="18"/>
  <c r="A8092" i="18"/>
  <c r="F8091" i="18"/>
  <c r="E8091" i="18"/>
  <c r="B8091" i="18"/>
  <c r="A8091" i="18"/>
  <c r="F8090" i="18"/>
  <c r="E8090" i="18"/>
  <c r="B8090" i="18"/>
  <c r="A8090" i="18"/>
  <c r="F8089" i="18"/>
  <c r="E8089" i="18"/>
  <c r="B8089" i="18"/>
  <c r="A8089" i="18"/>
  <c r="F8088" i="18"/>
  <c r="E8088" i="18"/>
  <c r="B8088" i="18"/>
  <c r="A8088" i="18"/>
  <c r="F8087" i="18"/>
  <c r="E8087" i="18"/>
  <c r="B8087" i="18"/>
  <c r="A8087" i="18"/>
  <c r="F8086" i="18"/>
  <c r="E8086" i="18"/>
  <c r="B8086" i="18"/>
  <c r="A8086" i="18"/>
  <c r="F8085" i="18"/>
  <c r="E8085" i="18"/>
  <c r="B8085" i="18"/>
  <c r="A8085" i="18"/>
  <c r="F8084" i="18"/>
  <c r="E8084" i="18"/>
  <c r="B8084" i="18"/>
  <c r="A8084" i="18"/>
  <c r="B8083" i="18"/>
  <c r="A8083" i="18"/>
  <c r="B8082" i="18"/>
  <c r="A8082" i="18"/>
  <c r="E8078" i="18"/>
  <c r="F8078" i="18" s="1"/>
  <c r="A8078" i="18"/>
  <c r="E8077" i="18"/>
  <c r="F8077" i="18" s="1"/>
  <c r="A8077" i="18"/>
  <c r="E8076" i="18"/>
  <c r="F8076" i="18" s="1"/>
  <c r="A8076" i="18"/>
  <c r="E8075" i="18"/>
  <c r="F8075" i="18" s="1"/>
  <c r="A8075" i="18"/>
  <c r="E8074" i="18"/>
  <c r="F8074" i="18" s="1"/>
  <c r="A8074" i="18"/>
  <c r="E8070" i="18"/>
  <c r="F8070" i="18" s="1"/>
  <c r="C8070" i="18"/>
  <c r="A8070" i="18"/>
  <c r="E8069" i="18"/>
  <c r="F8069" i="18" s="1"/>
  <c r="A8069" i="18"/>
  <c r="E8068" i="18"/>
  <c r="F8068" i="18" s="1"/>
  <c r="A8068" i="18"/>
  <c r="E8067" i="18"/>
  <c r="F8067" i="18" s="1"/>
  <c r="C8067" i="18"/>
  <c r="A8067" i="18"/>
  <c r="E8066" i="18"/>
  <c r="F8066" i="18" s="1"/>
  <c r="C8066" i="18"/>
  <c r="A8066" i="18"/>
  <c r="E8065" i="18"/>
  <c r="F8065" i="18" s="1"/>
  <c r="C8065" i="18"/>
  <c r="A8065" i="18"/>
  <c r="E8064" i="18"/>
  <c r="F8064" i="18" s="1"/>
  <c r="C8064" i="18"/>
  <c r="A8064" i="18"/>
  <c r="E8063" i="18"/>
  <c r="F8063" i="18" s="1"/>
  <c r="C8063" i="18"/>
  <c r="A8063" i="18"/>
  <c r="E8062" i="18"/>
  <c r="F8062" i="18" s="1"/>
  <c r="C8062" i="18"/>
  <c r="A8062" i="18"/>
  <c r="E8061" i="18"/>
  <c r="F8061" i="18" s="1"/>
  <c r="C8061" i="18"/>
  <c r="A8061" i="18"/>
  <c r="E8060" i="18"/>
  <c r="F8060" i="18" s="1"/>
  <c r="C8060" i="18"/>
  <c r="A8060" i="18"/>
  <c r="E8059" i="18"/>
  <c r="F8059" i="18" s="1"/>
  <c r="C8059" i="18"/>
  <c r="A8059" i="18"/>
  <c r="F8055" i="18"/>
  <c r="E8055" i="18"/>
  <c r="A8055" i="18"/>
  <c r="F8054" i="18"/>
  <c r="E8054" i="18"/>
  <c r="A8054" i="18"/>
  <c r="F8053" i="18"/>
  <c r="E8053" i="18"/>
  <c r="A8053" i="18"/>
  <c r="F8052" i="18"/>
  <c r="E8052" i="18"/>
  <c r="A8052" i="18"/>
  <c r="F8051" i="18"/>
  <c r="E8051" i="18"/>
  <c r="A8051" i="18"/>
  <c r="F8050" i="18"/>
  <c r="E8050" i="18"/>
  <c r="A8050" i="18"/>
  <c r="F8049" i="18"/>
  <c r="E8049" i="18"/>
  <c r="A8049" i="18"/>
  <c r="F8048" i="18"/>
  <c r="E8048" i="18"/>
  <c r="A8048" i="18"/>
  <c r="F8047" i="18"/>
  <c r="E8047" i="18"/>
  <c r="A8047" i="18"/>
  <c r="F8046" i="18"/>
  <c r="E8046" i="18"/>
  <c r="A8046" i="18"/>
  <c r="F8045" i="18"/>
  <c r="E8045" i="18"/>
  <c r="A8045" i="18"/>
  <c r="F8044" i="18"/>
  <c r="E8044" i="18"/>
  <c r="A8044" i="18"/>
  <c r="B8039" i="18"/>
  <c r="A8035" i="18"/>
  <c r="A8034" i="18"/>
  <c r="G8031" i="18"/>
  <c r="J8029" i="18"/>
  <c r="F8021" i="18"/>
  <c r="E8021" i="18"/>
  <c r="B8021" i="18"/>
  <c r="A8021" i="18"/>
  <c r="F8020" i="18"/>
  <c r="E8020" i="18"/>
  <c r="B8020" i="18"/>
  <c r="A8020" i="18"/>
  <c r="F8019" i="18"/>
  <c r="E8019" i="18"/>
  <c r="B8019" i="18"/>
  <c r="A8019" i="18"/>
  <c r="F8018" i="18"/>
  <c r="E8018" i="18"/>
  <c r="B8018" i="18"/>
  <c r="A8018" i="18"/>
  <c r="F8017" i="18"/>
  <c r="E8017" i="18"/>
  <c r="B8017" i="18"/>
  <c r="A8017" i="18"/>
  <c r="F8016" i="18"/>
  <c r="E8016" i="18"/>
  <c r="B8016" i="18"/>
  <c r="A8016" i="18"/>
  <c r="F8015" i="18"/>
  <c r="E8015" i="18"/>
  <c r="B8015" i="18"/>
  <c r="A8015" i="18"/>
  <c r="F8014" i="18"/>
  <c r="E8014" i="18"/>
  <c r="B8014" i="18"/>
  <c r="A8014" i="18"/>
  <c r="F8013" i="18"/>
  <c r="E8013" i="18"/>
  <c r="B8013" i="18"/>
  <c r="A8013" i="18"/>
  <c r="F8012" i="18"/>
  <c r="E8012" i="18"/>
  <c r="B8012" i="18"/>
  <c r="A8012" i="18"/>
  <c r="B8011" i="18"/>
  <c r="A8011" i="18"/>
  <c r="B8010" i="18"/>
  <c r="A8010" i="18"/>
  <c r="E8006" i="18"/>
  <c r="F8006" i="18" s="1"/>
  <c r="A8006" i="18"/>
  <c r="E8005" i="18"/>
  <c r="F8005" i="18" s="1"/>
  <c r="A8005" i="18"/>
  <c r="E8004" i="18"/>
  <c r="F8004" i="18" s="1"/>
  <c r="A8004" i="18"/>
  <c r="E8003" i="18"/>
  <c r="F8003" i="18" s="1"/>
  <c r="A8003" i="18"/>
  <c r="E8002" i="18"/>
  <c r="F8002" i="18" s="1"/>
  <c r="A8002" i="18"/>
  <c r="E7998" i="18"/>
  <c r="F7998" i="18" s="1"/>
  <c r="C7998" i="18"/>
  <c r="A7998" i="18"/>
  <c r="E7997" i="18"/>
  <c r="F7997" i="18" s="1"/>
  <c r="A7997" i="18"/>
  <c r="E7996" i="18"/>
  <c r="F7996" i="18" s="1"/>
  <c r="A7996" i="18"/>
  <c r="E7995" i="18"/>
  <c r="F7995" i="18" s="1"/>
  <c r="C7995" i="18"/>
  <c r="A7995" i="18"/>
  <c r="E7994" i="18"/>
  <c r="F7994" i="18" s="1"/>
  <c r="C7994" i="18"/>
  <c r="A7994" i="18"/>
  <c r="E7993" i="18"/>
  <c r="F7993" i="18" s="1"/>
  <c r="C7993" i="18"/>
  <c r="A7993" i="18"/>
  <c r="E7992" i="18"/>
  <c r="F7992" i="18" s="1"/>
  <c r="C7992" i="18"/>
  <c r="A7992" i="18"/>
  <c r="E7991" i="18"/>
  <c r="F7991" i="18" s="1"/>
  <c r="C7991" i="18"/>
  <c r="A7991" i="18"/>
  <c r="E7990" i="18"/>
  <c r="F7990" i="18" s="1"/>
  <c r="C7990" i="18"/>
  <c r="A7990" i="18"/>
  <c r="E7989" i="18"/>
  <c r="F7989" i="18" s="1"/>
  <c r="C7989" i="18"/>
  <c r="A7989" i="18"/>
  <c r="E7988" i="18"/>
  <c r="F7988" i="18" s="1"/>
  <c r="C7988" i="18"/>
  <c r="A7988" i="18"/>
  <c r="E7987" i="18"/>
  <c r="F7987" i="18" s="1"/>
  <c r="C7987" i="18"/>
  <c r="A7987" i="18"/>
  <c r="F7983" i="18"/>
  <c r="E7983" i="18"/>
  <c r="A7983" i="18"/>
  <c r="F7982" i="18"/>
  <c r="E7982" i="18"/>
  <c r="A7982" i="18"/>
  <c r="F7981" i="18"/>
  <c r="E7981" i="18"/>
  <c r="A7981" i="18"/>
  <c r="F7980" i="18"/>
  <c r="E7980" i="18"/>
  <c r="A7980" i="18"/>
  <c r="F7979" i="18"/>
  <c r="E7979" i="18"/>
  <c r="A7979" i="18"/>
  <c r="F7978" i="18"/>
  <c r="E7978" i="18"/>
  <c r="A7978" i="18"/>
  <c r="F7977" i="18"/>
  <c r="E7977" i="18"/>
  <c r="A7977" i="18"/>
  <c r="F7976" i="18"/>
  <c r="E7976" i="18"/>
  <c r="A7976" i="18"/>
  <c r="F7975" i="18"/>
  <c r="E7975" i="18"/>
  <c r="A7975" i="18"/>
  <c r="F7974" i="18"/>
  <c r="E7974" i="18"/>
  <c r="A7974" i="18"/>
  <c r="F7973" i="18"/>
  <c r="E7973" i="18"/>
  <c r="A7973" i="18"/>
  <c r="F7972" i="18"/>
  <c r="E7972" i="18"/>
  <c r="A7972" i="18"/>
  <c r="B7967" i="18"/>
  <c r="A7963" i="18"/>
  <c r="A7962" i="18"/>
  <c r="E2048" i="18"/>
  <c r="F2048" i="18" s="1"/>
  <c r="C2048" i="18"/>
  <c r="A2048" i="18"/>
  <c r="F1904" i="18"/>
  <c r="G2090" i="18"/>
  <c r="J2088" i="18"/>
  <c r="F2080" i="18"/>
  <c r="E2080" i="18"/>
  <c r="B2080" i="18"/>
  <c r="A2080" i="18"/>
  <c r="F2079" i="18"/>
  <c r="E2079" i="18"/>
  <c r="B2079" i="18"/>
  <c r="A2079" i="18"/>
  <c r="F2078" i="18"/>
  <c r="E2078" i="18"/>
  <c r="B2078" i="18"/>
  <c r="A2078" i="18"/>
  <c r="F2077" i="18"/>
  <c r="E2077" i="18"/>
  <c r="B2077" i="18"/>
  <c r="A2077" i="18"/>
  <c r="F2076" i="18"/>
  <c r="E2076" i="18"/>
  <c r="B2076" i="18"/>
  <c r="A2076" i="18"/>
  <c r="F2075" i="18"/>
  <c r="E2075" i="18"/>
  <c r="B2075" i="18"/>
  <c r="A2075" i="18"/>
  <c r="F2074" i="18"/>
  <c r="E2074" i="18"/>
  <c r="B2074" i="18"/>
  <c r="A2074" i="18"/>
  <c r="F2073" i="18"/>
  <c r="E2073" i="18"/>
  <c r="B2073" i="18"/>
  <c r="A2073" i="18"/>
  <c r="F2072" i="18"/>
  <c r="E2072" i="18"/>
  <c r="B2072" i="18"/>
  <c r="A2072" i="18"/>
  <c r="B2071" i="18"/>
  <c r="A2071" i="18"/>
  <c r="B2070" i="18"/>
  <c r="A2070" i="18"/>
  <c r="B2069" i="18"/>
  <c r="A2069" i="18"/>
  <c r="E2065" i="18"/>
  <c r="F2065" i="18" s="1"/>
  <c r="A2065" i="18"/>
  <c r="E2064" i="18"/>
  <c r="F2064" i="18" s="1"/>
  <c r="A2064" i="18"/>
  <c r="E2063" i="18"/>
  <c r="F2063" i="18" s="1"/>
  <c r="A2063" i="18"/>
  <c r="A2062" i="18"/>
  <c r="A2061" i="18"/>
  <c r="E2057" i="18"/>
  <c r="F2057" i="18" s="1"/>
  <c r="C2057" i="18"/>
  <c r="A2057" i="18"/>
  <c r="E2056" i="18"/>
  <c r="F2056" i="18" s="1"/>
  <c r="A2056" i="18"/>
  <c r="E2055" i="18"/>
  <c r="F2055" i="18" s="1"/>
  <c r="A2055" i="18"/>
  <c r="E2054" i="18"/>
  <c r="F2054" i="18" s="1"/>
  <c r="C2054" i="18"/>
  <c r="A2054" i="18"/>
  <c r="E2053" i="18"/>
  <c r="F2053" i="18" s="1"/>
  <c r="C2053" i="18"/>
  <c r="A2053" i="18"/>
  <c r="E2052" i="18"/>
  <c r="F2052" i="18" s="1"/>
  <c r="C2052" i="18"/>
  <c r="A2052" i="18"/>
  <c r="E2051" i="18"/>
  <c r="F2051" i="18" s="1"/>
  <c r="C2051" i="18"/>
  <c r="A2051" i="18"/>
  <c r="E2050" i="18"/>
  <c r="F2050" i="18" s="1"/>
  <c r="C2050" i="18"/>
  <c r="A2050" i="18"/>
  <c r="F2049" i="18"/>
  <c r="E2047" i="18"/>
  <c r="F2047" i="18" s="1"/>
  <c r="C2047" i="18"/>
  <c r="A2047" i="18"/>
  <c r="F2046" i="18"/>
  <c r="C2046" i="18"/>
  <c r="F2042" i="18"/>
  <c r="E2042" i="18"/>
  <c r="A2042" i="18"/>
  <c r="F2041" i="18"/>
  <c r="E2041" i="18"/>
  <c r="A2041" i="18"/>
  <c r="F2040" i="18"/>
  <c r="E2040" i="18"/>
  <c r="A2040" i="18"/>
  <c r="F2039" i="18"/>
  <c r="E2039" i="18"/>
  <c r="A2039" i="18"/>
  <c r="F2038" i="18"/>
  <c r="E2038" i="18"/>
  <c r="A2038" i="18"/>
  <c r="F2037" i="18"/>
  <c r="E2037" i="18"/>
  <c r="A2037" i="18"/>
  <c r="F2036" i="18"/>
  <c r="E2036" i="18"/>
  <c r="A2036" i="18"/>
  <c r="F2035" i="18"/>
  <c r="E2035" i="18"/>
  <c r="A2035" i="18"/>
  <c r="F2034" i="18"/>
  <c r="E2034" i="18"/>
  <c r="A2034" i="18"/>
  <c r="F2033" i="18"/>
  <c r="E2033" i="18"/>
  <c r="A2033" i="18"/>
  <c r="F2032" i="18"/>
  <c r="E2032" i="18"/>
  <c r="A2032" i="18"/>
  <c r="E2031" i="18"/>
  <c r="F2031" i="18" s="1"/>
  <c r="A2031" i="18"/>
  <c r="B2026" i="18"/>
  <c r="A2022" i="18"/>
  <c r="A2021" i="18"/>
  <c r="G3639" i="18" l="1"/>
  <c r="G3711" i="18"/>
  <c r="G3654" i="18"/>
  <c r="G3726" i="18"/>
  <c r="G8056" i="18"/>
  <c r="G8079" i="18"/>
  <c r="G7984" i="18"/>
  <c r="G8071" i="18"/>
  <c r="G8007" i="18"/>
  <c r="G7999" i="18"/>
  <c r="G2043" i="18"/>
  <c r="G2058" i="18"/>
  <c r="G8969" i="18" l="1"/>
  <c r="J8967" i="18"/>
  <c r="F8959" i="18"/>
  <c r="E8959" i="18"/>
  <c r="B8959" i="18"/>
  <c r="A8959" i="18"/>
  <c r="F8958" i="18"/>
  <c r="E8958" i="18"/>
  <c r="B8958" i="18"/>
  <c r="A8958" i="18"/>
  <c r="F8957" i="18"/>
  <c r="E8957" i="18"/>
  <c r="B8957" i="18"/>
  <c r="A8957" i="18"/>
  <c r="F8956" i="18"/>
  <c r="E8956" i="18"/>
  <c r="B8956" i="18"/>
  <c r="A8956" i="18"/>
  <c r="F8955" i="18"/>
  <c r="E8955" i="18"/>
  <c r="B8955" i="18"/>
  <c r="A8955" i="18"/>
  <c r="F8954" i="18"/>
  <c r="E8954" i="18"/>
  <c r="B8954" i="18"/>
  <c r="A8954" i="18"/>
  <c r="F8953" i="18"/>
  <c r="E8953" i="18"/>
  <c r="B8953" i="18"/>
  <c r="A8953" i="18"/>
  <c r="F8952" i="18"/>
  <c r="E8952" i="18"/>
  <c r="B8952" i="18"/>
  <c r="A8952" i="18"/>
  <c r="F8951" i="18"/>
  <c r="E8951" i="18"/>
  <c r="B8951" i="18"/>
  <c r="A8951" i="18"/>
  <c r="F8950" i="18"/>
  <c r="E8950" i="18"/>
  <c r="B8950" i="18"/>
  <c r="A8950" i="18"/>
  <c r="F8949" i="18"/>
  <c r="E8949" i="18"/>
  <c r="B8949" i="18"/>
  <c r="A8949" i="18"/>
  <c r="B8948" i="18"/>
  <c r="A8948" i="18"/>
  <c r="E8944" i="18"/>
  <c r="F8944" i="18" s="1"/>
  <c r="A8944" i="18"/>
  <c r="E8943" i="18"/>
  <c r="F8943" i="18" s="1"/>
  <c r="A8943" i="18"/>
  <c r="E8942" i="18"/>
  <c r="F8942" i="18" s="1"/>
  <c r="A8942" i="18"/>
  <c r="E8941" i="18"/>
  <c r="F8941" i="18" s="1"/>
  <c r="A8941" i="18"/>
  <c r="E8940" i="18"/>
  <c r="F8940" i="18" s="1"/>
  <c r="A8940" i="18"/>
  <c r="E8936" i="18"/>
  <c r="F8936" i="18" s="1"/>
  <c r="C8936" i="18"/>
  <c r="A8936" i="18"/>
  <c r="E8935" i="18"/>
  <c r="F8935" i="18" s="1"/>
  <c r="A8935" i="18"/>
  <c r="E8934" i="18"/>
  <c r="F8934" i="18" s="1"/>
  <c r="A8934" i="18"/>
  <c r="E8933" i="18"/>
  <c r="F8933" i="18" s="1"/>
  <c r="C8933" i="18"/>
  <c r="A8933" i="18"/>
  <c r="E8932" i="18"/>
  <c r="F8932" i="18" s="1"/>
  <c r="C8932" i="18"/>
  <c r="A8932" i="18"/>
  <c r="E8931" i="18"/>
  <c r="F8931" i="18" s="1"/>
  <c r="C8931" i="18"/>
  <c r="A8931" i="18"/>
  <c r="E8930" i="18"/>
  <c r="F8930" i="18" s="1"/>
  <c r="C8930" i="18"/>
  <c r="A8930" i="18"/>
  <c r="E8929" i="18"/>
  <c r="F8929" i="18" s="1"/>
  <c r="C8929" i="18"/>
  <c r="A8929" i="18"/>
  <c r="E8928" i="18"/>
  <c r="F8928" i="18" s="1"/>
  <c r="C8928" i="18"/>
  <c r="A8928" i="18"/>
  <c r="E8927" i="18"/>
  <c r="F8927" i="18" s="1"/>
  <c r="C8927" i="18"/>
  <c r="A8927" i="18"/>
  <c r="E8926" i="18"/>
  <c r="F8926" i="18" s="1"/>
  <c r="C8926" i="18"/>
  <c r="A8926" i="18"/>
  <c r="E8925" i="18"/>
  <c r="F8925" i="18" s="1"/>
  <c r="C8925" i="18"/>
  <c r="A8925" i="18"/>
  <c r="F8921" i="18"/>
  <c r="E8921" i="18"/>
  <c r="A8921" i="18"/>
  <c r="F8920" i="18"/>
  <c r="E8920" i="18"/>
  <c r="A8920" i="18"/>
  <c r="F8919" i="18"/>
  <c r="E8919" i="18"/>
  <c r="A8919" i="18"/>
  <c r="F8918" i="18"/>
  <c r="E8918" i="18"/>
  <c r="A8918" i="18"/>
  <c r="F8917" i="18"/>
  <c r="E8917" i="18"/>
  <c r="A8917" i="18"/>
  <c r="F8916" i="18"/>
  <c r="E8916" i="18"/>
  <c r="A8916" i="18"/>
  <c r="F8915" i="18"/>
  <c r="E8915" i="18"/>
  <c r="A8915" i="18"/>
  <c r="F8914" i="18"/>
  <c r="E8914" i="18"/>
  <c r="A8914" i="18"/>
  <c r="F8913" i="18"/>
  <c r="E8913" i="18"/>
  <c r="A8913" i="18"/>
  <c r="F8912" i="18"/>
  <c r="E8912" i="18"/>
  <c r="A8912" i="18"/>
  <c r="F8911" i="18"/>
  <c r="E8911" i="18"/>
  <c r="A8911" i="18"/>
  <c r="F8910" i="18"/>
  <c r="E8910" i="18"/>
  <c r="A8910" i="18"/>
  <c r="B8905" i="18"/>
  <c r="A8901" i="18"/>
  <c r="A8900" i="18"/>
  <c r="G8897" i="18"/>
  <c r="J8895" i="18"/>
  <c r="F8887" i="18"/>
  <c r="E8887" i="18"/>
  <c r="B8887" i="18"/>
  <c r="A8887" i="18"/>
  <c r="F8886" i="18"/>
  <c r="E8886" i="18"/>
  <c r="B8886" i="18"/>
  <c r="A8886" i="18"/>
  <c r="F8885" i="18"/>
  <c r="E8885" i="18"/>
  <c r="B8885" i="18"/>
  <c r="A8885" i="18"/>
  <c r="F8884" i="18"/>
  <c r="E8884" i="18"/>
  <c r="B8884" i="18"/>
  <c r="A8884" i="18"/>
  <c r="F8883" i="18"/>
  <c r="E8883" i="18"/>
  <c r="B8883" i="18"/>
  <c r="A8883" i="18"/>
  <c r="F8882" i="18"/>
  <c r="E8882" i="18"/>
  <c r="B8882" i="18"/>
  <c r="A8882" i="18"/>
  <c r="F8881" i="18"/>
  <c r="E8881" i="18"/>
  <c r="B8881" i="18"/>
  <c r="A8881" i="18"/>
  <c r="F8880" i="18"/>
  <c r="E8880" i="18"/>
  <c r="B8880" i="18"/>
  <c r="A8880" i="18"/>
  <c r="F8879" i="18"/>
  <c r="E8879" i="18"/>
  <c r="B8879" i="18"/>
  <c r="A8879" i="18"/>
  <c r="F8878" i="18"/>
  <c r="E8878" i="18"/>
  <c r="B8878" i="18"/>
  <c r="A8878" i="18"/>
  <c r="F8877" i="18"/>
  <c r="E8877" i="18"/>
  <c r="B8877" i="18"/>
  <c r="A8877" i="18"/>
  <c r="B8876" i="18"/>
  <c r="A8876" i="18"/>
  <c r="E8872" i="18"/>
  <c r="F8872" i="18" s="1"/>
  <c r="A8872" i="18"/>
  <c r="E8871" i="18"/>
  <c r="F8871" i="18" s="1"/>
  <c r="A8871" i="18"/>
  <c r="E8870" i="18"/>
  <c r="F8870" i="18" s="1"/>
  <c r="A8870" i="18"/>
  <c r="E8869" i="18"/>
  <c r="F8869" i="18" s="1"/>
  <c r="A8869" i="18"/>
  <c r="E8868" i="18"/>
  <c r="F8868" i="18" s="1"/>
  <c r="A8868" i="18"/>
  <c r="E8864" i="18"/>
  <c r="F8864" i="18" s="1"/>
  <c r="C8864" i="18"/>
  <c r="A8864" i="18"/>
  <c r="E8863" i="18"/>
  <c r="F8863" i="18" s="1"/>
  <c r="A8863" i="18"/>
  <c r="E8862" i="18"/>
  <c r="F8862" i="18" s="1"/>
  <c r="A8862" i="18"/>
  <c r="E8861" i="18"/>
  <c r="F8861" i="18" s="1"/>
  <c r="C8861" i="18"/>
  <c r="A8861" i="18"/>
  <c r="E8860" i="18"/>
  <c r="F8860" i="18" s="1"/>
  <c r="C8860" i="18"/>
  <c r="A8860" i="18"/>
  <c r="E8859" i="18"/>
  <c r="F8859" i="18" s="1"/>
  <c r="C8859" i="18"/>
  <c r="A8859" i="18"/>
  <c r="E8858" i="18"/>
  <c r="F8858" i="18" s="1"/>
  <c r="C8858" i="18"/>
  <c r="A8858" i="18"/>
  <c r="E8857" i="18"/>
  <c r="F8857" i="18" s="1"/>
  <c r="C8857" i="18"/>
  <c r="A8857" i="18"/>
  <c r="E8856" i="18"/>
  <c r="F8856" i="18" s="1"/>
  <c r="C8856" i="18"/>
  <c r="A8856" i="18"/>
  <c r="E8855" i="18"/>
  <c r="F8855" i="18" s="1"/>
  <c r="C8855" i="18"/>
  <c r="A8855" i="18"/>
  <c r="E8854" i="18"/>
  <c r="F8854" i="18" s="1"/>
  <c r="C8854" i="18"/>
  <c r="A8854" i="18"/>
  <c r="E8853" i="18"/>
  <c r="F8853" i="18" s="1"/>
  <c r="C8853" i="18"/>
  <c r="A8853" i="18"/>
  <c r="F8849" i="18"/>
  <c r="E8849" i="18"/>
  <c r="A8849" i="18"/>
  <c r="F8848" i="18"/>
  <c r="E8848" i="18"/>
  <c r="A8848" i="18"/>
  <c r="F8847" i="18"/>
  <c r="E8847" i="18"/>
  <c r="A8847" i="18"/>
  <c r="F8846" i="18"/>
  <c r="E8846" i="18"/>
  <c r="A8846" i="18"/>
  <c r="F8845" i="18"/>
  <c r="E8845" i="18"/>
  <c r="A8845" i="18"/>
  <c r="F8844" i="18"/>
  <c r="E8844" i="18"/>
  <c r="A8844" i="18"/>
  <c r="F8843" i="18"/>
  <c r="E8843" i="18"/>
  <c r="A8843" i="18"/>
  <c r="F8842" i="18"/>
  <c r="E8842" i="18"/>
  <c r="A8842" i="18"/>
  <c r="F8841" i="18"/>
  <c r="E8841" i="18"/>
  <c r="A8841" i="18"/>
  <c r="F8840" i="18"/>
  <c r="E8840" i="18"/>
  <c r="A8840" i="18"/>
  <c r="F8839" i="18"/>
  <c r="E8839" i="18"/>
  <c r="A8839" i="18"/>
  <c r="F8838" i="18"/>
  <c r="E8838" i="18"/>
  <c r="A8838" i="18"/>
  <c r="B8833" i="18"/>
  <c r="A8829" i="18"/>
  <c r="A8828" i="18"/>
  <c r="G8825" i="18"/>
  <c r="J8823" i="18"/>
  <c r="F8815" i="18"/>
  <c r="E8815" i="18"/>
  <c r="B8815" i="18"/>
  <c r="A8815" i="18"/>
  <c r="F8814" i="18"/>
  <c r="E8814" i="18"/>
  <c r="B8814" i="18"/>
  <c r="A8814" i="18"/>
  <c r="F8813" i="18"/>
  <c r="E8813" i="18"/>
  <c r="B8813" i="18"/>
  <c r="A8813" i="18"/>
  <c r="F8812" i="18"/>
  <c r="E8812" i="18"/>
  <c r="B8812" i="18"/>
  <c r="A8812" i="18"/>
  <c r="F8811" i="18"/>
  <c r="E8811" i="18"/>
  <c r="B8811" i="18"/>
  <c r="A8811" i="18"/>
  <c r="F8810" i="18"/>
  <c r="E8810" i="18"/>
  <c r="B8810" i="18"/>
  <c r="A8810" i="18"/>
  <c r="F8809" i="18"/>
  <c r="E8809" i="18"/>
  <c r="B8809" i="18"/>
  <c r="A8809" i="18"/>
  <c r="F8808" i="18"/>
  <c r="E8808" i="18"/>
  <c r="B8808" i="18"/>
  <c r="A8808" i="18"/>
  <c r="F8807" i="18"/>
  <c r="E8807" i="18"/>
  <c r="B8807" i="18"/>
  <c r="A8807" i="18"/>
  <c r="F8806" i="18"/>
  <c r="E8806" i="18"/>
  <c r="B8806" i="18"/>
  <c r="A8806" i="18"/>
  <c r="F8805" i="18"/>
  <c r="E8805" i="18"/>
  <c r="B8805" i="18"/>
  <c r="A8805" i="18"/>
  <c r="B8804" i="18"/>
  <c r="A8804" i="18"/>
  <c r="E8800" i="18"/>
  <c r="F8800" i="18" s="1"/>
  <c r="A8800" i="18"/>
  <c r="E8799" i="18"/>
  <c r="F8799" i="18" s="1"/>
  <c r="A8799" i="18"/>
  <c r="E8798" i="18"/>
  <c r="F8798" i="18" s="1"/>
  <c r="A8798" i="18"/>
  <c r="E8797" i="18"/>
  <c r="F8797" i="18" s="1"/>
  <c r="A8797" i="18"/>
  <c r="E8796" i="18"/>
  <c r="F8796" i="18" s="1"/>
  <c r="A8796" i="18"/>
  <c r="E8792" i="18"/>
  <c r="F8792" i="18" s="1"/>
  <c r="C8792" i="18"/>
  <c r="A8792" i="18"/>
  <c r="E8791" i="18"/>
  <c r="F8791" i="18" s="1"/>
  <c r="A8791" i="18"/>
  <c r="E8790" i="18"/>
  <c r="F8790" i="18" s="1"/>
  <c r="A8790" i="18"/>
  <c r="E8789" i="18"/>
  <c r="F8789" i="18" s="1"/>
  <c r="C8789" i="18"/>
  <c r="A8789" i="18"/>
  <c r="E8788" i="18"/>
  <c r="F8788" i="18" s="1"/>
  <c r="C8788" i="18"/>
  <c r="A8788" i="18"/>
  <c r="E8787" i="18"/>
  <c r="F8787" i="18" s="1"/>
  <c r="C8787" i="18"/>
  <c r="A8787" i="18"/>
  <c r="E8786" i="18"/>
  <c r="F8786" i="18" s="1"/>
  <c r="C8786" i="18"/>
  <c r="A8786" i="18"/>
  <c r="E8785" i="18"/>
  <c r="F8785" i="18" s="1"/>
  <c r="C8785" i="18"/>
  <c r="A8785" i="18"/>
  <c r="E8784" i="18"/>
  <c r="F8784" i="18" s="1"/>
  <c r="C8784" i="18"/>
  <c r="A8784" i="18"/>
  <c r="E8783" i="18"/>
  <c r="F8783" i="18" s="1"/>
  <c r="C8783" i="18"/>
  <c r="A8783" i="18"/>
  <c r="E8782" i="18"/>
  <c r="F8782" i="18" s="1"/>
  <c r="C8782" i="18"/>
  <c r="A8782" i="18"/>
  <c r="E8781" i="18"/>
  <c r="F8781" i="18" s="1"/>
  <c r="C8781" i="18"/>
  <c r="A8781" i="18"/>
  <c r="F8777" i="18"/>
  <c r="E8777" i="18"/>
  <c r="A8777" i="18"/>
  <c r="F8776" i="18"/>
  <c r="E8776" i="18"/>
  <c r="A8776" i="18"/>
  <c r="F8775" i="18"/>
  <c r="E8775" i="18"/>
  <c r="A8775" i="18"/>
  <c r="F8774" i="18"/>
  <c r="E8774" i="18"/>
  <c r="A8774" i="18"/>
  <c r="F8773" i="18"/>
  <c r="E8773" i="18"/>
  <c r="A8773" i="18"/>
  <c r="F8772" i="18"/>
  <c r="E8772" i="18"/>
  <c r="A8772" i="18"/>
  <c r="F8771" i="18"/>
  <c r="E8771" i="18"/>
  <c r="A8771" i="18"/>
  <c r="F8770" i="18"/>
  <c r="E8770" i="18"/>
  <c r="A8770" i="18"/>
  <c r="F8769" i="18"/>
  <c r="E8769" i="18"/>
  <c r="A8769" i="18"/>
  <c r="F8768" i="18"/>
  <c r="E8768" i="18"/>
  <c r="A8768" i="18"/>
  <c r="F8767" i="18"/>
  <c r="E8767" i="18"/>
  <c r="A8767" i="18"/>
  <c r="F8766" i="18"/>
  <c r="E8766" i="18"/>
  <c r="A8766" i="18"/>
  <c r="B8761" i="18"/>
  <c r="A8757" i="18"/>
  <c r="A8756" i="18"/>
  <c r="G4700" i="18"/>
  <c r="J4698" i="18"/>
  <c r="F4690" i="18"/>
  <c r="E4690" i="18"/>
  <c r="B4690" i="18"/>
  <c r="A4690" i="18"/>
  <c r="F4689" i="18"/>
  <c r="E4689" i="18"/>
  <c r="B4689" i="18"/>
  <c r="A4689" i="18"/>
  <c r="F4688" i="18"/>
  <c r="E4688" i="18"/>
  <c r="B4688" i="18"/>
  <c r="A4688" i="18"/>
  <c r="F4687" i="18"/>
  <c r="E4687" i="18"/>
  <c r="B4687" i="18"/>
  <c r="A4687" i="18"/>
  <c r="F4686" i="18"/>
  <c r="E4686" i="18"/>
  <c r="B4686" i="18"/>
  <c r="A4686" i="18"/>
  <c r="F4685" i="18"/>
  <c r="E4685" i="18"/>
  <c r="B4685" i="18"/>
  <c r="A4685" i="18"/>
  <c r="F4684" i="18"/>
  <c r="E4684" i="18"/>
  <c r="B4684" i="18"/>
  <c r="A4684" i="18"/>
  <c r="F4683" i="18"/>
  <c r="E4683" i="18"/>
  <c r="B4683" i="18"/>
  <c r="A4683" i="18"/>
  <c r="F4682" i="18"/>
  <c r="E4682" i="18"/>
  <c r="B4682" i="18"/>
  <c r="A4682" i="18"/>
  <c r="F4681" i="18"/>
  <c r="E4681" i="18"/>
  <c r="B4681" i="18"/>
  <c r="A4681" i="18"/>
  <c r="F4680" i="18"/>
  <c r="E4680" i="18"/>
  <c r="B4680" i="18"/>
  <c r="A4680" i="18"/>
  <c r="B4679" i="18"/>
  <c r="A4679" i="18"/>
  <c r="E4675" i="18"/>
  <c r="F4675" i="18" s="1"/>
  <c r="A4675" i="18"/>
  <c r="E4674" i="18"/>
  <c r="F4674" i="18" s="1"/>
  <c r="A4674" i="18"/>
  <c r="E4673" i="18"/>
  <c r="F4673" i="18" s="1"/>
  <c r="A4673" i="18"/>
  <c r="E4672" i="18"/>
  <c r="F4672" i="18" s="1"/>
  <c r="A4672" i="18"/>
  <c r="E4671" i="18"/>
  <c r="F4671" i="18" s="1"/>
  <c r="A4671" i="18"/>
  <c r="E4667" i="18"/>
  <c r="F4667" i="18" s="1"/>
  <c r="C4667" i="18"/>
  <c r="A4667" i="18"/>
  <c r="E4666" i="18"/>
  <c r="F4666" i="18" s="1"/>
  <c r="A4666" i="18"/>
  <c r="E4665" i="18"/>
  <c r="F4665" i="18" s="1"/>
  <c r="A4665" i="18"/>
  <c r="E4664" i="18"/>
  <c r="F4664" i="18" s="1"/>
  <c r="C4664" i="18"/>
  <c r="A4664" i="18"/>
  <c r="E4663" i="18"/>
  <c r="F4663" i="18" s="1"/>
  <c r="C4663" i="18"/>
  <c r="A4663" i="18"/>
  <c r="E4662" i="18"/>
  <c r="F4662" i="18" s="1"/>
  <c r="C4662" i="18"/>
  <c r="A4662" i="18"/>
  <c r="E4661" i="18"/>
  <c r="F4661" i="18" s="1"/>
  <c r="C4661" i="18"/>
  <c r="A4661" i="18"/>
  <c r="E4660" i="18"/>
  <c r="F4660" i="18" s="1"/>
  <c r="C4660" i="18"/>
  <c r="A4660" i="18"/>
  <c r="E4659" i="18"/>
  <c r="F4659" i="18" s="1"/>
  <c r="C4659" i="18"/>
  <c r="A4659" i="18"/>
  <c r="E4658" i="18"/>
  <c r="F4658" i="18" s="1"/>
  <c r="C4658" i="18"/>
  <c r="A4658" i="18"/>
  <c r="E4657" i="18"/>
  <c r="F4657" i="18" s="1"/>
  <c r="C4657" i="18"/>
  <c r="A4657" i="18"/>
  <c r="E4656" i="18"/>
  <c r="F4656" i="18" s="1"/>
  <c r="C4656" i="18"/>
  <c r="A4656" i="18"/>
  <c r="F4652" i="18"/>
  <c r="E4652" i="18"/>
  <c r="A4652" i="18"/>
  <c r="F4651" i="18"/>
  <c r="E4651" i="18"/>
  <c r="A4651" i="18"/>
  <c r="F4650" i="18"/>
  <c r="E4650" i="18"/>
  <c r="A4650" i="18"/>
  <c r="F4649" i="18"/>
  <c r="E4649" i="18"/>
  <c r="A4649" i="18"/>
  <c r="F4648" i="18"/>
  <c r="E4648" i="18"/>
  <c r="A4648" i="18"/>
  <c r="F4647" i="18"/>
  <c r="E4647" i="18"/>
  <c r="A4647" i="18"/>
  <c r="F4646" i="18"/>
  <c r="E4646" i="18"/>
  <c r="A4646" i="18"/>
  <c r="F4645" i="18"/>
  <c r="E4645" i="18"/>
  <c r="A4645" i="18"/>
  <c r="A4644" i="18"/>
  <c r="A4643" i="18"/>
  <c r="A4642" i="18"/>
  <c r="E4641" i="18"/>
  <c r="F4641" i="18" s="1"/>
  <c r="A4641" i="18"/>
  <c r="B4636" i="18"/>
  <c r="A4632" i="18"/>
  <c r="A4631" i="18"/>
  <c r="G4627" i="18"/>
  <c r="J4625" i="18"/>
  <c r="F4617" i="18"/>
  <c r="E4617" i="18"/>
  <c r="B4617" i="18"/>
  <c r="A4617" i="18"/>
  <c r="F4616" i="18"/>
  <c r="E4616" i="18"/>
  <c r="B4616" i="18"/>
  <c r="A4616" i="18"/>
  <c r="F4615" i="18"/>
  <c r="E4615" i="18"/>
  <c r="B4615" i="18"/>
  <c r="A4615" i="18"/>
  <c r="F4614" i="18"/>
  <c r="E4614" i="18"/>
  <c r="B4614" i="18"/>
  <c r="A4614" i="18"/>
  <c r="F4613" i="18"/>
  <c r="E4613" i="18"/>
  <c r="B4613" i="18"/>
  <c r="A4613" i="18"/>
  <c r="B4612" i="18"/>
  <c r="A4612" i="18"/>
  <c r="B4611" i="18"/>
  <c r="A4611" i="18"/>
  <c r="B4610" i="18"/>
  <c r="A4610" i="18"/>
  <c r="B4609" i="18"/>
  <c r="A4609" i="18"/>
  <c r="B4608" i="18"/>
  <c r="A4608" i="18"/>
  <c r="B4607" i="18"/>
  <c r="A4607" i="18"/>
  <c r="B4606" i="18"/>
  <c r="A4606" i="18"/>
  <c r="A4602" i="18"/>
  <c r="A4601" i="18"/>
  <c r="A4599" i="18"/>
  <c r="A4598" i="18"/>
  <c r="C4594" i="18"/>
  <c r="A4594" i="18"/>
  <c r="A4593" i="18"/>
  <c r="A4592" i="18"/>
  <c r="C4591" i="18"/>
  <c r="A4591" i="18"/>
  <c r="C4590" i="18"/>
  <c r="A4590" i="18"/>
  <c r="C4589" i="18"/>
  <c r="A4589" i="18"/>
  <c r="C4588" i="18"/>
  <c r="A4588" i="18"/>
  <c r="C4587" i="18"/>
  <c r="A4587" i="18"/>
  <c r="C4586" i="18"/>
  <c r="A4586" i="18"/>
  <c r="C4585" i="18"/>
  <c r="A4585" i="18"/>
  <c r="C4584" i="18"/>
  <c r="A4584" i="18"/>
  <c r="C4583" i="18"/>
  <c r="A4583" i="18"/>
  <c r="A4579" i="18"/>
  <c r="A4578" i="18"/>
  <c r="A4577" i="18"/>
  <c r="A4576" i="18"/>
  <c r="A4575" i="18"/>
  <c r="A4574" i="18"/>
  <c r="A4573" i="18"/>
  <c r="A4572" i="18"/>
  <c r="A4571" i="18"/>
  <c r="A4570" i="18"/>
  <c r="A4569" i="18"/>
  <c r="A4568" i="18"/>
  <c r="B4563" i="18"/>
  <c r="A4559" i="18"/>
  <c r="A4558" i="18"/>
  <c r="G4555" i="18"/>
  <c r="J4553" i="18"/>
  <c r="B4545" i="18"/>
  <c r="A4545" i="18"/>
  <c r="B4544" i="18"/>
  <c r="A4544" i="18"/>
  <c r="B4543" i="18"/>
  <c r="A4543" i="18"/>
  <c r="B4542" i="18"/>
  <c r="A4542" i="18"/>
  <c r="B4541" i="18"/>
  <c r="A4541" i="18"/>
  <c r="B4540" i="18"/>
  <c r="A4540" i="18"/>
  <c r="B4539" i="18"/>
  <c r="A4539" i="18"/>
  <c r="B4538" i="18"/>
  <c r="A4538" i="18"/>
  <c r="B4537" i="18"/>
  <c r="A4537" i="18"/>
  <c r="B4536" i="18"/>
  <c r="A4536" i="18"/>
  <c r="B4535" i="18"/>
  <c r="A4535" i="18"/>
  <c r="B4534" i="18"/>
  <c r="A4534" i="18"/>
  <c r="A4530" i="18"/>
  <c r="A4529" i="18"/>
  <c r="A4528" i="18"/>
  <c r="A4527" i="18"/>
  <c r="A4526" i="18"/>
  <c r="C4522" i="18"/>
  <c r="A4522" i="18"/>
  <c r="A4521" i="18"/>
  <c r="A4520" i="18"/>
  <c r="C4519" i="18"/>
  <c r="A4519" i="18"/>
  <c r="C4518" i="18"/>
  <c r="A4518" i="18"/>
  <c r="C4517" i="18"/>
  <c r="A4517" i="18"/>
  <c r="C4516" i="18"/>
  <c r="A4516" i="18"/>
  <c r="C4515" i="18"/>
  <c r="A4515" i="18"/>
  <c r="C4514" i="18"/>
  <c r="A4514" i="18"/>
  <c r="C4513" i="18"/>
  <c r="A4513" i="18"/>
  <c r="C4512" i="18"/>
  <c r="A4512" i="18"/>
  <c r="C4511" i="18"/>
  <c r="A4511" i="18"/>
  <c r="A4507" i="18"/>
  <c r="A4506" i="18"/>
  <c r="A4505" i="18"/>
  <c r="A4504" i="18"/>
  <c r="A4503" i="18"/>
  <c r="A4502" i="18"/>
  <c r="A4501" i="18"/>
  <c r="A4500" i="18"/>
  <c r="A4499" i="18"/>
  <c r="A4498" i="18"/>
  <c r="A4497" i="18"/>
  <c r="A4496" i="18"/>
  <c r="B4491" i="18"/>
  <c r="A4487" i="18"/>
  <c r="A4486" i="18"/>
  <c r="G12575" i="18"/>
  <c r="J12573" i="18"/>
  <c r="F12565" i="18"/>
  <c r="E12565" i="18"/>
  <c r="B12565" i="18"/>
  <c r="A12565" i="18"/>
  <c r="F12564" i="18"/>
  <c r="E12564" i="18"/>
  <c r="B12564" i="18"/>
  <c r="A12564" i="18"/>
  <c r="F12563" i="18"/>
  <c r="E12563" i="18"/>
  <c r="B12563" i="18"/>
  <c r="A12563" i="18"/>
  <c r="F12562" i="18"/>
  <c r="E12562" i="18"/>
  <c r="B12562" i="18"/>
  <c r="A12562" i="18"/>
  <c r="F12561" i="18"/>
  <c r="E12561" i="18"/>
  <c r="B12561" i="18"/>
  <c r="A12561" i="18"/>
  <c r="F12560" i="18"/>
  <c r="E12560" i="18"/>
  <c r="B12560" i="18"/>
  <c r="A12560" i="18"/>
  <c r="F12559" i="18"/>
  <c r="E12559" i="18"/>
  <c r="B12559" i="18"/>
  <c r="A12559" i="18"/>
  <c r="F12558" i="18"/>
  <c r="E12558" i="18"/>
  <c r="B12558" i="18"/>
  <c r="A12558" i="18"/>
  <c r="F12557" i="18"/>
  <c r="E12557" i="18"/>
  <c r="B12557" i="18"/>
  <c r="A12557" i="18"/>
  <c r="F12556" i="18"/>
  <c r="E12556" i="18"/>
  <c r="B12556" i="18"/>
  <c r="A12556" i="18"/>
  <c r="B12555" i="18"/>
  <c r="A12555" i="18"/>
  <c r="B12554" i="18"/>
  <c r="A12554" i="18"/>
  <c r="E12550" i="18"/>
  <c r="F12550" i="18" s="1"/>
  <c r="A12550" i="18"/>
  <c r="E12549" i="18"/>
  <c r="F12549" i="18" s="1"/>
  <c r="A12549" i="18"/>
  <c r="E12548" i="18"/>
  <c r="F12548" i="18" s="1"/>
  <c r="A12548" i="18"/>
  <c r="E12547" i="18"/>
  <c r="F12547" i="18" s="1"/>
  <c r="A12547" i="18"/>
  <c r="E12546" i="18"/>
  <c r="F12546" i="18" s="1"/>
  <c r="A12546" i="18"/>
  <c r="E12542" i="18"/>
  <c r="F12542" i="18" s="1"/>
  <c r="C12542" i="18"/>
  <c r="A12542" i="18"/>
  <c r="E12541" i="18"/>
  <c r="F12541" i="18" s="1"/>
  <c r="A12541" i="18"/>
  <c r="E12540" i="18"/>
  <c r="F12540" i="18" s="1"/>
  <c r="A12540" i="18"/>
  <c r="E12539" i="18"/>
  <c r="F12539" i="18" s="1"/>
  <c r="C12539" i="18"/>
  <c r="A12539" i="18"/>
  <c r="E12538" i="18"/>
  <c r="F12538" i="18" s="1"/>
  <c r="C12538" i="18"/>
  <c r="A12538" i="18"/>
  <c r="E12537" i="18"/>
  <c r="F12537" i="18" s="1"/>
  <c r="C12537" i="18"/>
  <c r="A12537" i="18"/>
  <c r="E12536" i="18"/>
  <c r="F12536" i="18" s="1"/>
  <c r="C12536" i="18"/>
  <c r="A12536" i="18"/>
  <c r="E12535" i="18"/>
  <c r="F12535" i="18" s="1"/>
  <c r="C12535" i="18"/>
  <c r="A12535" i="18"/>
  <c r="E12534" i="18"/>
  <c r="F12534" i="18" s="1"/>
  <c r="C12534" i="18"/>
  <c r="A12534" i="18"/>
  <c r="E12533" i="18"/>
  <c r="F12533" i="18" s="1"/>
  <c r="C12533" i="18"/>
  <c r="A12533" i="18"/>
  <c r="E12532" i="18"/>
  <c r="F12532" i="18" s="1"/>
  <c r="C12532" i="18"/>
  <c r="A12532" i="18"/>
  <c r="E12531" i="18"/>
  <c r="F12531" i="18" s="1"/>
  <c r="C12531" i="18"/>
  <c r="A12531" i="18"/>
  <c r="F12527" i="18"/>
  <c r="E12527" i="18"/>
  <c r="A12527" i="18"/>
  <c r="F12526" i="18"/>
  <c r="E12526" i="18"/>
  <c r="A12526" i="18"/>
  <c r="F12525" i="18"/>
  <c r="E12525" i="18"/>
  <c r="A12525" i="18"/>
  <c r="F12524" i="18"/>
  <c r="E12524" i="18"/>
  <c r="A12524" i="18"/>
  <c r="F12523" i="18"/>
  <c r="E12523" i="18"/>
  <c r="A12523" i="18"/>
  <c r="F12522" i="18"/>
  <c r="E12522" i="18"/>
  <c r="A12522" i="18"/>
  <c r="F12521" i="18"/>
  <c r="E12521" i="18"/>
  <c r="A12521" i="18"/>
  <c r="F12520" i="18"/>
  <c r="E12520" i="18"/>
  <c r="A12520" i="18"/>
  <c r="F12519" i="18"/>
  <c r="E12519" i="18"/>
  <c r="A12519" i="18"/>
  <c r="F12518" i="18"/>
  <c r="E12518" i="18"/>
  <c r="A12518" i="18"/>
  <c r="F12517" i="18"/>
  <c r="E12517" i="18"/>
  <c r="A12517" i="18"/>
  <c r="E12516" i="18"/>
  <c r="F12516" i="18" s="1"/>
  <c r="A12516" i="18"/>
  <c r="B12511" i="18"/>
  <c r="A12507" i="18"/>
  <c r="G12503" i="18"/>
  <c r="J12501" i="18"/>
  <c r="F12493" i="18"/>
  <c r="E12493" i="18"/>
  <c r="B12493" i="18"/>
  <c r="A12493" i="18"/>
  <c r="F12492" i="18"/>
  <c r="E12492" i="18"/>
  <c r="B12492" i="18"/>
  <c r="A12492" i="18"/>
  <c r="F12491" i="18"/>
  <c r="E12491" i="18"/>
  <c r="B12491" i="18"/>
  <c r="A12491" i="18"/>
  <c r="F12490" i="18"/>
  <c r="E12490" i="18"/>
  <c r="B12490" i="18"/>
  <c r="A12490" i="18"/>
  <c r="F12489" i="18"/>
  <c r="E12489" i="18"/>
  <c r="B12489" i="18"/>
  <c r="A12489" i="18"/>
  <c r="F12488" i="18"/>
  <c r="E12488" i="18"/>
  <c r="B12488" i="18"/>
  <c r="A12488" i="18"/>
  <c r="F12487" i="18"/>
  <c r="E12487" i="18"/>
  <c r="B12487" i="18"/>
  <c r="A12487" i="18"/>
  <c r="F12486" i="18"/>
  <c r="E12486" i="18"/>
  <c r="B12486" i="18"/>
  <c r="A12486" i="18"/>
  <c r="F12485" i="18"/>
  <c r="E12485" i="18"/>
  <c r="B12485" i="18"/>
  <c r="A12485" i="18"/>
  <c r="B12484" i="18"/>
  <c r="A12484" i="18"/>
  <c r="B12483" i="18"/>
  <c r="A12483" i="18"/>
  <c r="B12482" i="18"/>
  <c r="A12482" i="18"/>
  <c r="E12478" i="18"/>
  <c r="F12478" i="18" s="1"/>
  <c r="A12478" i="18"/>
  <c r="E12477" i="18"/>
  <c r="F12477" i="18" s="1"/>
  <c r="A12477" i="18"/>
  <c r="E12476" i="18"/>
  <c r="F12476" i="18" s="1"/>
  <c r="A12476" i="18"/>
  <c r="E12475" i="18"/>
  <c r="F12475" i="18" s="1"/>
  <c r="A12475" i="18"/>
  <c r="E12474" i="18"/>
  <c r="F12474" i="18" s="1"/>
  <c r="A12474" i="18"/>
  <c r="E12470" i="18"/>
  <c r="F12470" i="18" s="1"/>
  <c r="C12470" i="18"/>
  <c r="A12470" i="18"/>
  <c r="E12469" i="18"/>
  <c r="F12469" i="18" s="1"/>
  <c r="A12469" i="18"/>
  <c r="E12468" i="18"/>
  <c r="F12468" i="18" s="1"/>
  <c r="A12468" i="18"/>
  <c r="E12467" i="18"/>
  <c r="F12467" i="18" s="1"/>
  <c r="C12467" i="18"/>
  <c r="A12467" i="18"/>
  <c r="E12466" i="18"/>
  <c r="F12466" i="18" s="1"/>
  <c r="C12466" i="18"/>
  <c r="A12466" i="18"/>
  <c r="E12465" i="18"/>
  <c r="F12465" i="18" s="1"/>
  <c r="C12465" i="18"/>
  <c r="A12465" i="18"/>
  <c r="E12464" i="18"/>
  <c r="F12464" i="18" s="1"/>
  <c r="C12464" i="18"/>
  <c r="A12464" i="18"/>
  <c r="E12463" i="18"/>
  <c r="F12463" i="18" s="1"/>
  <c r="C12463" i="18"/>
  <c r="A12463" i="18"/>
  <c r="E12462" i="18"/>
  <c r="F12462" i="18" s="1"/>
  <c r="C12462" i="18"/>
  <c r="A12462" i="18"/>
  <c r="E12461" i="18"/>
  <c r="F12461" i="18" s="1"/>
  <c r="C12461" i="18"/>
  <c r="A12461" i="18"/>
  <c r="E12460" i="18"/>
  <c r="F12460" i="18" s="1"/>
  <c r="C12460" i="18"/>
  <c r="A12460" i="18"/>
  <c r="E12459" i="18"/>
  <c r="F12459" i="18" s="1"/>
  <c r="C12459" i="18"/>
  <c r="A12459" i="18"/>
  <c r="F12455" i="18"/>
  <c r="E12455" i="18"/>
  <c r="A12455" i="18"/>
  <c r="F12454" i="18"/>
  <c r="E12454" i="18"/>
  <c r="A12454" i="18"/>
  <c r="F12453" i="18"/>
  <c r="E12453" i="18"/>
  <c r="A12453" i="18"/>
  <c r="F12452" i="18"/>
  <c r="E12452" i="18"/>
  <c r="A12452" i="18"/>
  <c r="F12451" i="18"/>
  <c r="E12451" i="18"/>
  <c r="A12451" i="18"/>
  <c r="F12450" i="18"/>
  <c r="E12450" i="18"/>
  <c r="A12450" i="18"/>
  <c r="F12449" i="18"/>
  <c r="E12449" i="18"/>
  <c r="A12449" i="18"/>
  <c r="F12448" i="18"/>
  <c r="E12448" i="18"/>
  <c r="A12448" i="18"/>
  <c r="F12447" i="18"/>
  <c r="E12447" i="18"/>
  <c r="A12447" i="18"/>
  <c r="E12446" i="18"/>
  <c r="F12446" i="18" s="1"/>
  <c r="A12446" i="18"/>
  <c r="E12445" i="18"/>
  <c r="F12445" i="18" s="1"/>
  <c r="A12445" i="18"/>
  <c r="E12444" i="18"/>
  <c r="F12444" i="18" s="1"/>
  <c r="A12444" i="18"/>
  <c r="B12439" i="18"/>
  <c r="A12435" i="18"/>
  <c r="A12434" i="18"/>
  <c r="G12431" i="18"/>
  <c r="J12429" i="18"/>
  <c r="F12421" i="18"/>
  <c r="E12421" i="18"/>
  <c r="B12421" i="18"/>
  <c r="A12421" i="18"/>
  <c r="F12420" i="18"/>
  <c r="E12420" i="18"/>
  <c r="B12420" i="18"/>
  <c r="A12420" i="18"/>
  <c r="F12419" i="18"/>
  <c r="E12419" i="18"/>
  <c r="B12419" i="18"/>
  <c r="A12419" i="18"/>
  <c r="F12418" i="18"/>
  <c r="E12418" i="18"/>
  <c r="B12418" i="18"/>
  <c r="A12418" i="18"/>
  <c r="F12417" i="18"/>
  <c r="E12417" i="18"/>
  <c r="B12417" i="18"/>
  <c r="A12417" i="18"/>
  <c r="F12416" i="18"/>
  <c r="E12416" i="18"/>
  <c r="B12416" i="18"/>
  <c r="A12416" i="18"/>
  <c r="F12415" i="18"/>
  <c r="E12415" i="18"/>
  <c r="B12415" i="18"/>
  <c r="A12415" i="18"/>
  <c r="F12414" i="18"/>
  <c r="E12414" i="18"/>
  <c r="B12414" i="18"/>
  <c r="A12414" i="18"/>
  <c r="F12413" i="18"/>
  <c r="E12413" i="18"/>
  <c r="B12413" i="18"/>
  <c r="A12413" i="18"/>
  <c r="F12412" i="18"/>
  <c r="E12412" i="18"/>
  <c r="B12412" i="18"/>
  <c r="A12412" i="18"/>
  <c r="B12411" i="18"/>
  <c r="A12411" i="18"/>
  <c r="B12410" i="18"/>
  <c r="A12410" i="18"/>
  <c r="E12406" i="18"/>
  <c r="F12406" i="18" s="1"/>
  <c r="A12406" i="18"/>
  <c r="E12405" i="18"/>
  <c r="F12405" i="18" s="1"/>
  <c r="A12405" i="18"/>
  <c r="E12404" i="18"/>
  <c r="F12404" i="18" s="1"/>
  <c r="A12404" i="18"/>
  <c r="E12403" i="18"/>
  <c r="F12403" i="18" s="1"/>
  <c r="A12403" i="18"/>
  <c r="E12402" i="18"/>
  <c r="F12402" i="18" s="1"/>
  <c r="A12402" i="18"/>
  <c r="E12398" i="18"/>
  <c r="F12398" i="18" s="1"/>
  <c r="C12398" i="18"/>
  <c r="A12398" i="18"/>
  <c r="E12397" i="18"/>
  <c r="F12397" i="18" s="1"/>
  <c r="A12397" i="18"/>
  <c r="E12396" i="18"/>
  <c r="F12396" i="18" s="1"/>
  <c r="A12396" i="18"/>
  <c r="E12395" i="18"/>
  <c r="F12395" i="18" s="1"/>
  <c r="C12395" i="18"/>
  <c r="A12395" i="18"/>
  <c r="E12394" i="18"/>
  <c r="F12394" i="18" s="1"/>
  <c r="C12394" i="18"/>
  <c r="A12394" i="18"/>
  <c r="E12393" i="18"/>
  <c r="F12393" i="18" s="1"/>
  <c r="C12393" i="18"/>
  <c r="A12393" i="18"/>
  <c r="E12392" i="18"/>
  <c r="F12392" i="18" s="1"/>
  <c r="C12392" i="18"/>
  <c r="A12392" i="18"/>
  <c r="E12391" i="18"/>
  <c r="F12391" i="18" s="1"/>
  <c r="C12391" i="18"/>
  <c r="A12391" i="18"/>
  <c r="E12390" i="18"/>
  <c r="F12390" i="18" s="1"/>
  <c r="C12390" i="18"/>
  <c r="A12390" i="18"/>
  <c r="E12389" i="18"/>
  <c r="F12389" i="18" s="1"/>
  <c r="C12389" i="18"/>
  <c r="A12389" i="18"/>
  <c r="E12388" i="18"/>
  <c r="F12388" i="18" s="1"/>
  <c r="C12388" i="18"/>
  <c r="A12388" i="18"/>
  <c r="E12387" i="18"/>
  <c r="F12387" i="18" s="1"/>
  <c r="C12387" i="18"/>
  <c r="A12387" i="18"/>
  <c r="F12383" i="18"/>
  <c r="E12383" i="18"/>
  <c r="A12383" i="18"/>
  <c r="F12382" i="18"/>
  <c r="E12382" i="18"/>
  <c r="A12382" i="18"/>
  <c r="F12381" i="18"/>
  <c r="E12381" i="18"/>
  <c r="A12381" i="18"/>
  <c r="F12380" i="18"/>
  <c r="E12380" i="18"/>
  <c r="A12380" i="18"/>
  <c r="F12379" i="18"/>
  <c r="E12379" i="18"/>
  <c r="A12379" i="18"/>
  <c r="F12378" i="18"/>
  <c r="E12378" i="18"/>
  <c r="A12378" i="18"/>
  <c r="F12377" i="18"/>
  <c r="E12377" i="18"/>
  <c r="A12377" i="18"/>
  <c r="F12376" i="18"/>
  <c r="E12376" i="18"/>
  <c r="A12376" i="18"/>
  <c r="F12375" i="18"/>
  <c r="E12375" i="18"/>
  <c r="A12375" i="18"/>
  <c r="F12374" i="18"/>
  <c r="E12374" i="18"/>
  <c r="A12374" i="18"/>
  <c r="F12373" i="18"/>
  <c r="E12373" i="18"/>
  <c r="A12373" i="18"/>
  <c r="E12372" i="18"/>
  <c r="F12372" i="18" s="1"/>
  <c r="A12372" i="18"/>
  <c r="B12367" i="18"/>
  <c r="A12363" i="18"/>
  <c r="A12362" i="18"/>
  <c r="G12359" i="18"/>
  <c r="J12357" i="18"/>
  <c r="F12349" i="18"/>
  <c r="E12349" i="18"/>
  <c r="B12349" i="18"/>
  <c r="A12349" i="18"/>
  <c r="F12348" i="18"/>
  <c r="E12348" i="18"/>
  <c r="B12348" i="18"/>
  <c r="A12348" i="18"/>
  <c r="F12347" i="18"/>
  <c r="E12347" i="18"/>
  <c r="B12347" i="18"/>
  <c r="A12347" i="18"/>
  <c r="F12346" i="18"/>
  <c r="E12346" i="18"/>
  <c r="B12346" i="18"/>
  <c r="A12346" i="18"/>
  <c r="F12345" i="18"/>
  <c r="E12345" i="18"/>
  <c r="B12345" i="18"/>
  <c r="A12345" i="18"/>
  <c r="F12344" i="18"/>
  <c r="E12344" i="18"/>
  <c r="B12344" i="18"/>
  <c r="A12344" i="18"/>
  <c r="F12343" i="18"/>
  <c r="E12343" i="18"/>
  <c r="B12343" i="18"/>
  <c r="A12343" i="18"/>
  <c r="F12342" i="18"/>
  <c r="E12342" i="18"/>
  <c r="B12342" i="18"/>
  <c r="A12342" i="18"/>
  <c r="F12341" i="18"/>
  <c r="E12341" i="18"/>
  <c r="B12341" i="18"/>
  <c r="A12341" i="18"/>
  <c r="F12340" i="18"/>
  <c r="E12340" i="18"/>
  <c r="B12340" i="18"/>
  <c r="A12340" i="18"/>
  <c r="F12339" i="18"/>
  <c r="E12339" i="18"/>
  <c r="B12339" i="18"/>
  <c r="A12339" i="18"/>
  <c r="B12338" i="18"/>
  <c r="A12338" i="18"/>
  <c r="E12334" i="18"/>
  <c r="F12334" i="18" s="1"/>
  <c r="A12334" i="18"/>
  <c r="E12333" i="18"/>
  <c r="F12333" i="18" s="1"/>
  <c r="A12333" i="18"/>
  <c r="E12332" i="18"/>
  <c r="F12332" i="18" s="1"/>
  <c r="A12332" i="18"/>
  <c r="E12331" i="18"/>
  <c r="F12331" i="18" s="1"/>
  <c r="A12331" i="18"/>
  <c r="E12330" i="18"/>
  <c r="F12330" i="18" s="1"/>
  <c r="A12330" i="18"/>
  <c r="E12326" i="18"/>
  <c r="F12326" i="18" s="1"/>
  <c r="C12326" i="18"/>
  <c r="A12326" i="18"/>
  <c r="E12325" i="18"/>
  <c r="F12325" i="18" s="1"/>
  <c r="A12325" i="18"/>
  <c r="E12324" i="18"/>
  <c r="F12324" i="18" s="1"/>
  <c r="A12324" i="18"/>
  <c r="E12323" i="18"/>
  <c r="F12323" i="18" s="1"/>
  <c r="C12323" i="18"/>
  <c r="A12323" i="18"/>
  <c r="E12322" i="18"/>
  <c r="F12322" i="18" s="1"/>
  <c r="C12322" i="18"/>
  <c r="A12322" i="18"/>
  <c r="E12321" i="18"/>
  <c r="F12321" i="18" s="1"/>
  <c r="C12321" i="18"/>
  <c r="A12321" i="18"/>
  <c r="E12320" i="18"/>
  <c r="F12320" i="18" s="1"/>
  <c r="C12320" i="18"/>
  <c r="A12320" i="18"/>
  <c r="E12319" i="18"/>
  <c r="F12319" i="18" s="1"/>
  <c r="C12319" i="18"/>
  <c r="A12319" i="18"/>
  <c r="E12318" i="18"/>
  <c r="F12318" i="18" s="1"/>
  <c r="C12318" i="18"/>
  <c r="A12318" i="18"/>
  <c r="E12317" i="18"/>
  <c r="F12317" i="18" s="1"/>
  <c r="C12317" i="18"/>
  <c r="A12317" i="18"/>
  <c r="E12316" i="18"/>
  <c r="F12316" i="18" s="1"/>
  <c r="C12316" i="18"/>
  <c r="A12316" i="18"/>
  <c r="E12315" i="18"/>
  <c r="C12315" i="18"/>
  <c r="A12315" i="18"/>
  <c r="F12311" i="18"/>
  <c r="E12311" i="18"/>
  <c r="A12311" i="18"/>
  <c r="F12310" i="18"/>
  <c r="E12310" i="18"/>
  <c r="A12310" i="18"/>
  <c r="F12309" i="18"/>
  <c r="E12309" i="18"/>
  <c r="A12309" i="18"/>
  <c r="F12308" i="18"/>
  <c r="E12308" i="18"/>
  <c r="A12308" i="18"/>
  <c r="F12307" i="18"/>
  <c r="E12307" i="18"/>
  <c r="A12307" i="18"/>
  <c r="F12306" i="18"/>
  <c r="E12306" i="18"/>
  <c r="A12306" i="18"/>
  <c r="F12305" i="18"/>
  <c r="E12305" i="18"/>
  <c r="A12305" i="18"/>
  <c r="F12304" i="18"/>
  <c r="E12304" i="18"/>
  <c r="A12304" i="18"/>
  <c r="F12303" i="18"/>
  <c r="E12303" i="18"/>
  <c r="A12303" i="18"/>
  <c r="F12302" i="18"/>
  <c r="E12302" i="18"/>
  <c r="A12302" i="18"/>
  <c r="F12301" i="18"/>
  <c r="E12301" i="18"/>
  <c r="A12301" i="18"/>
  <c r="E12300" i="18"/>
  <c r="F12300" i="18" s="1"/>
  <c r="A12300" i="18"/>
  <c r="B12295" i="18"/>
  <c r="A12291" i="18"/>
  <c r="A12290" i="18"/>
  <c r="G12287" i="18"/>
  <c r="J12285" i="18"/>
  <c r="F12277" i="18"/>
  <c r="E12277" i="18"/>
  <c r="B12277" i="18"/>
  <c r="A12277" i="18"/>
  <c r="F12276" i="18"/>
  <c r="E12276" i="18"/>
  <c r="B12276" i="18"/>
  <c r="A12276" i="18"/>
  <c r="F12275" i="18"/>
  <c r="E12275" i="18"/>
  <c r="B12275" i="18"/>
  <c r="A12275" i="18"/>
  <c r="F12274" i="18"/>
  <c r="E12274" i="18"/>
  <c r="B12274" i="18"/>
  <c r="A12274" i="18"/>
  <c r="F12273" i="18"/>
  <c r="E12273" i="18"/>
  <c r="B12273" i="18"/>
  <c r="A12273" i="18"/>
  <c r="F12272" i="18"/>
  <c r="E12272" i="18"/>
  <c r="B12272" i="18"/>
  <c r="A12272" i="18"/>
  <c r="F12271" i="18"/>
  <c r="E12271" i="18"/>
  <c r="B12271" i="18"/>
  <c r="A12271" i="18"/>
  <c r="F12270" i="18"/>
  <c r="E12270" i="18"/>
  <c r="B12270" i="18"/>
  <c r="A12270" i="18"/>
  <c r="F12269" i="18"/>
  <c r="E12269" i="18"/>
  <c r="B12269" i="18"/>
  <c r="A12269" i="18"/>
  <c r="F12268" i="18"/>
  <c r="E12268" i="18"/>
  <c r="B12268" i="18"/>
  <c r="A12268" i="18"/>
  <c r="B12267" i="18"/>
  <c r="A12267" i="18"/>
  <c r="B12266" i="18"/>
  <c r="A12266" i="18"/>
  <c r="E12262" i="18"/>
  <c r="F12262" i="18" s="1"/>
  <c r="A12262" i="18"/>
  <c r="E12261" i="18"/>
  <c r="F12261" i="18" s="1"/>
  <c r="A12261" i="18"/>
  <c r="E12260" i="18"/>
  <c r="F12260" i="18" s="1"/>
  <c r="A12260" i="18"/>
  <c r="E12259" i="18"/>
  <c r="F12259" i="18" s="1"/>
  <c r="A12259" i="18"/>
  <c r="E12258" i="18"/>
  <c r="F12258" i="18" s="1"/>
  <c r="A12258" i="18"/>
  <c r="E12254" i="18"/>
  <c r="F12254" i="18" s="1"/>
  <c r="C12254" i="18"/>
  <c r="A12254" i="18"/>
  <c r="E12253" i="18"/>
  <c r="F12253" i="18" s="1"/>
  <c r="A12253" i="18"/>
  <c r="E12252" i="18"/>
  <c r="F12252" i="18" s="1"/>
  <c r="A12252" i="18"/>
  <c r="E12251" i="18"/>
  <c r="F12251" i="18" s="1"/>
  <c r="C12251" i="18"/>
  <c r="A12251" i="18"/>
  <c r="E12250" i="18"/>
  <c r="F12250" i="18" s="1"/>
  <c r="C12250" i="18"/>
  <c r="A12250" i="18"/>
  <c r="E12249" i="18"/>
  <c r="F12249" i="18" s="1"/>
  <c r="C12249" i="18"/>
  <c r="A12249" i="18"/>
  <c r="E12248" i="18"/>
  <c r="F12248" i="18" s="1"/>
  <c r="C12248" i="18"/>
  <c r="A12248" i="18"/>
  <c r="E12247" i="18"/>
  <c r="F12247" i="18" s="1"/>
  <c r="C12247" i="18"/>
  <c r="A12247" i="18"/>
  <c r="E12246" i="18"/>
  <c r="F12246" i="18" s="1"/>
  <c r="C12246" i="18"/>
  <c r="A12246" i="18"/>
  <c r="E12245" i="18"/>
  <c r="F12245" i="18" s="1"/>
  <c r="C12245" i="18"/>
  <c r="A12245" i="18"/>
  <c r="E12244" i="18"/>
  <c r="F12244" i="18" s="1"/>
  <c r="C12244" i="18"/>
  <c r="A12244" i="18"/>
  <c r="E12243" i="18"/>
  <c r="F12243" i="18" s="1"/>
  <c r="C12243" i="18"/>
  <c r="A12243" i="18"/>
  <c r="F12239" i="18"/>
  <c r="E12239" i="18"/>
  <c r="A12239" i="18"/>
  <c r="F12238" i="18"/>
  <c r="E12238" i="18"/>
  <c r="A12238" i="18"/>
  <c r="F12237" i="18"/>
  <c r="E12237" i="18"/>
  <c r="A12237" i="18"/>
  <c r="F12236" i="18"/>
  <c r="E12236" i="18"/>
  <c r="A12236" i="18"/>
  <c r="F12235" i="18"/>
  <c r="E12235" i="18"/>
  <c r="A12235" i="18"/>
  <c r="F12234" i="18"/>
  <c r="E12234" i="18"/>
  <c r="A12234" i="18"/>
  <c r="F12233" i="18"/>
  <c r="E12233" i="18"/>
  <c r="A12233" i="18"/>
  <c r="F12232" i="18"/>
  <c r="E12232" i="18"/>
  <c r="A12232" i="18"/>
  <c r="F12231" i="18"/>
  <c r="E12231" i="18"/>
  <c r="A12231" i="18"/>
  <c r="F12230" i="18"/>
  <c r="E12230" i="18"/>
  <c r="A12230" i="18"/>
  <c r="F12229" i="18"/>
  <c r="E12229" i="18"/>
  <c r="A12229" i="18"/>
  <c r="E12228" i="18"/>
  <c r="F12228" i="18" s="1"/>
  <c r="A12228" i="18"/>
  <c r="B12223" i="18"/>
  <c r="A12219" i="18"/>
  <c r="A12218" i="18"/>
  <c r="G12215" i="18"/>
  <c r="J12213" i="18"/>
  <c r="F12205" i="18"/>
  <c r="E12205" i="18"/>
  <c r="B12205" i="18"/>
  <c r="A12205" i="18"/>
  <c r="F12204" i="18"/>
  <c r="E12204" i="18"/>
  <c r="B12204" i="18"/>
  <c r="A12204" i="18"/>
  <c r="F12203" i="18"/>
  <c r="E12203" i="18"/>
  <c r="B12203" i="18"/>
  <c r="A12203" i="18"/>
  <c r="F12202" i="18"/>
  <c r="E12202" i="18"/>
  <c r="B12202" i="18"/>
  <c r="A12202" i="18"/>
  <c r="F12201" i="18"/>
  <c r="E12201" i="18"/>
  <c r="B12201" i="18"/>
  <c r="A12201" i="18"/>
  <c r="F12200" i="18"/>
  <c r="E12200" i="18"/>
  <c r="B12200" i="18"/>
  <c r="A12200" i="18"/>
  <c r="F12199" i="18"/>
  <c r="E12199" i="18"/>
  <c r="B12199" i="18"/>
  <c r="A12199" i="18"/>
  <c r="F12198" i="18"/>
  <c r="E12198" i="18"/>
  <c r="B12198" i="18"/>
  <c r="A12198" i="18"/>
  <c r="F12197" i="18"/>
  <c r="E12197" i="18"/>
  <c r="B12197" i="18"/>
  <c r="A12197" i="18"/>
  <c r="F12196" i="18"/>
  <c r="E12196" i="18"/>
  <c r="B12196" i="18"/>
  <c r="A12196" i="18"/>
  <c r="B12195" i="18"/>
  <c r="A12195" i="18"/>
  <c r="B12194" i="18"/>
  <c r="A12194" i="18"/>
  <c r="E12190" i="18"/>
  <c r="F12190" i="18" s="1"/>
  <c r="A12190" i="18"/>
  <c r="E12189" i="18"/>
  <c r="F12189" i="18" s="1"/>
  <c r="A12189" i="18"/>
  <c r="E12188" i="18"/>
  <c r="F12188" i="18" s="1"/>
  <c r="A12188" i="18"/>
  <c r="E12187" i="18"/>
  <c r="F12187" i="18" s="1"/>
  <c r="A12187" i="18"/>
  <c r="E12186" i="18"/>
  <c r="F12186" i="18" s="1"/>
  <c r="A12186" i="18"/>
  <c r="E12182" i="18"/>
  <c r="F12182" i="18" s="1"/>
  <c r="C12182" i="18"/>
  <c r="A12182" i="18"/>
  <c r="E12181" i="18"/>
  <c r="F12181" i="18" s="1"/>
  <c r="A12181" i="18"/>
  <c r="E12180" i="18"/>
  <c r="F12180" i="18" s="1"/>
  <c r="A12180" i="18"/>
  <c r="E12179" i="18"/>
  <c r="F12179" i="18" s="1"/>
  <c r="C12179" i="18"/>
  <c r="A12179" i="18"/>
  <c r="E12178" i="18"/>
  <c r="F12178" i="18" s="1"/>
  <c r="C12178" i="18"/>
  <c r="A12178" i="18"/>
  <c r="E12177" i="18"/>
  <c r="F12177" i="18" s="1"/>
  <c r="C12177" i="18"/>
  <c r="A12177" i="18"/>
  <c r="E12176" i="18"/>
  <c r="F12176" i="18" s="1"/>
  <c r="C12176" i="18"/>
  <c r="A12176" i="18"/>
  <c r="E12175" i="18"/>
  <c r="F12175" i="18" s="1"/>
  <c r="C12175" i="18"/>
  <c r="A12175" i="18"/>
  <c r="E12174" i="18"/>
  <c r="F12174" i="18" s="1"/>
  <c r="C12174" i="18"/>
  <c r="A12174" i="18"/>
  <c r="E12173" i="18"/>
  <c r="F12173" i="18" s="1"/>
  <c r="C12173" i="18"/>
  <c r="A12173" i="18"/>
  <c r="E12172" i="18"/>
  <c r="F12172" i="18" s="1"/>
  <c r="C12172" i="18"/>
  <c r="A12172" i="18"/>
  <c r="E12171" i="18"/>
  <c r="F12171" i="18" s="1"/>
  <c r="C12171" i="18"/>
  <c r="A12171" i="18"/>
  <c r="F12167" i="18"/>
  <c r="E12167" i="18"/>
  <c r="A12167" i="18"/>
  <c r="F12166" i="18"/>
  <c r="E12166" i="18"/>
  <c r="A12166" i="18"/>
  <c r="F12165" i="18"/>
  <c r="E12165" i="18"/>
  <c r="A12165" i="18"/>
  <c r="F12164" i="18"/>
  <c r="E12164" i="18"/>
  <c r="A12164" i="18"/>
  <c r="F12163" i="18"/>
  <c r="E12163" i="18"/>
  <c r="A12163" i="18"/>
  <c r="F12162" i="18"/>
  <c r="E12162" i="18"/>
  <c r="A12162" i="18"/>
  <c r="F12161" i="18"/>
  <c r="E12161" i="18"/>
  <c r="A12161" i="18"/>
  <c r="F12160" i="18"/>
  <c r="E12160" i="18"/>
  <c r="A12160" i="18"/>
  <c r="F12159" i="18"/>
  <c r="E12159" i="18"/>
  <c r="A12159" i="18"/>
  <c r="F12158" i="18"/>
  <c r="E12158" i="18"/>
  <c r="A12158" i="18"/>
  <c r="F12157" i="18"/>
  <c r="E12157" i="18"/>
  <c r="A12157" i="18"/>
  <c r="E12156" i="18"/>
  <c r="F12156" i="18" s="1"/>
  <c r="A12156" i="18"/>
  <c r="B12151" i="18"/>
  <c r="A12147" i="18"/>
  <c r="A12146" i="18"/>
  <c r="G12143" i="18"/>
  <c r="J12141" i="18"/>
  <c r="F12133" i="18"/>
  <c r="E12133" i="18"/>
  <c r="B12133" i="18"/>
  <c r="A12133" i="18"/>
  <c r="F12132" i="18"/>
  <c r="E12132" i="18"/>
  <c r="B12132" i="18"/>
  <c r="A12132" i="18"/>
  <c r="F12131" i="18"/>
  <c r="E12131" i="18"/>
  <c r="B12131" i="18"/>
  <c r="A12131" i="18"/>
  <c r="F12130" i="18"/>
  <c r="E12130" i="18"/>
  <c r="B12130" i="18"/>
  <c r="A12130" i="18"/>
  <c r="F12129" i="18"/>
  <c r="E12129" i="18"/>
  <c r="B12129" i="18"/>
  <c r="A12129" i="18"/>
  <c r="F12128" i="18"/>
  <c r="E12128" i="18"/>
  <c r="B12128" i="18"/>
  <c r="A12128" i="18"/>
  <c r="F12127" i="18"/>
  <c r="E12127" i="18"/>
  <c r="B12127" i="18"/>
  <c r="A12127" i="18"/>
  <c r="F12126" i="18"/>
  <c r="E12126" i="18"/>
  <c r="B12126" i="18"/>
  <c r="A12126" i="18"/>
  <c r="F12125" i="18"/>
  <c r="E12125" i="18"/>
  <c r="B12125" i="18"/>
  <c r="A12125" i="18"/>
  <c r="B12124" i="18"/>
  <c r="A12124" i="18"/>
  <c r="B12123" i="18"/>
  <c r="A12123" i="18"/>
  <c r="B12122" i="18"/>
  <c r="A12122" i="18"/>
  <c r="E12118" i="18"/>
  <c r="F12118" i="18" s="1"/>
  <c r="A12118" i="18"/>
  <c r="E12117" i="18"/>
  <c r="F12117" i="18" s="1"/>
  <c r="A12117" i="18"/>
  <c r="E12116" i="18"/>
  <c r="F12116" i="18" s="1"/>
  <c r="A12116" i="18"/>
  <c r="E12115" i="18"/>
  <c r="F12115" i="18" s="1"/>
  <c r="A12115" i="18"/>
  <c r="E12114" i="18"/>
  <c r="F12114" i="18" s="1"/>
  <c r="A12114" i="18"/>
  <c r="E12110" i="18"/>
  <c r="F12110" i="18" s="1"/>
  <c r="C12110" i="18"/>
  <c r="A12110" i="18"/>
  <c r="E12109" i="18"/>
  <c r="F12109" i="18" s="1"/>
  <c r="A12109" i="18"/>
  <c r="E12108" i="18"/>
  <c r="F12108" i="18" s="1"/>
  <c r="C12108" i="18"/>
  <c r="A12108" i="18"/>
  <c r="E12107" i="18"/>
  <c r="F12107" i="18" s="1"/>
  <c r="C12107" i="18"/>
  <c r="A12107" i="18"/>
  <c r="E12106" i="18"/>
  <c r="F12106" i="18" s="1"/>
  <c r="C12106" i="18"/>
  <c r="A12106" i="18"/>
  <c r="E12105" i="18"/>
  <c r="F12105" i="18" s="1"/>
  <c r="C12105" i="18"/>
  <c r="A12105" i="18"/>
  <c r="E12104" i="18"/>
  <c r="F12104" i="18" s="1"/>
  <c r="C12104" i="18"/>
  <c r="A12104" i="18"/>
  <c r="E12103" i="18"/>
  <c r="F12103" i="18" s="1"/>
  <c r="C12103" i="18"/>
  <c r="A12103" i="18"/>
  <c r="E12102" i="18"/>
  <c r="F12102" i="18" s="1"/>
  <c r="C12102" i="18"/>
  <c r="A12102" i="18"/>
  <c r="E12101" i="18"/>
  <c r="F12101" i="18" s="1"/>
  <c r="C12101" i="18"/>
  <c r="A12101" i="18"/>
  <c r="E12100" i="18"/>
  <c r="F12100" i="18" s="1"/>
  <c r="C12100" i="18"/>
  <c r="A12100" i="18"/>
  <c r="E12099" i="18"/>
  <c r="F12099" i="18" s="1"/>
  <c r="C12099" i="18"/>
  <c r="A12099" i="18"/>
  <c r="F12095" i="18"/>
  <c r="E12095" i="18"/>
  <c r="A12095" i="18"/>
  <c r="F12094" i="18"/>
  <c r="E12094" i="18"/>
  <c r="A12094" i="18"/>
  <c r="F12093" i="18"/>
  <c r="E12093" i="18"/>
  <c r="A12093" i="18"/>
  <c r="F12092" i="18"/>
  <c r="E12092" i="18"/>
  <c r="A12092" i="18"/>
  <c r="F12091" i="18"/>
  <c r="E12091" i="18"/>
  <c r="A12091" i="18"/>
  <c r="F12090" i="18"/>
  <c r="E12090" i="18"/>
  <c r="A12090" i="18"/>
  <c r="F12089" i="18"/>
  <c r="E12089" i="18"/>
  <c r="A12089" i="18"/>
  <c r="F12088" i="18"/>
  <c r="E12088" i="18"/>
  <c r="A12088" i="18"/>
  <c r="E12087" i="18"/>
  <c r="F12087" i="18" s="1"/>
  <c r="A12087" i="18"/>
  <c r="E12086" i="18"/>
  <c r="F12086" i="18" s="1"/>
  <c r="A12086" i="18"/>
  <c r="E12085" i="18"/>
  <c r="F12085" i="18" s="1"/>
  <c r="A12085" i="18"/>
  <c r="E12084" i="18"/>
  <c r="F12084" i="18" s="1"/>
  <c r="A12084" i="18"/>
  <c r="B12079" i="18"/>
  <c r="A12075" i="18"/>
  <c r="A12074" i="18"/>
  <c r="G12071" i="18"/>
  <c r="J12069" i="18"/>
  <c r="F12061" i="18"/>
  <c r="E12061" i="18"/>
  <c r="B12061" i="18"/>
  <c r="A12061" i="18"/>
  <c r="F12060" i="18"/>
  <c r="E12060" i="18"/>
  <c r="B12060" i="18"/>
  <c r="A12060" i="18"/>
  <c r="F12059" i="18"/>
  <c r="E12059" i="18"/>
  <c r="B12059" i="18"/>
  <c r="A12059" i="18"/>
  <c r="F12058" i="18"/>
  <c r="E12058" i="18"/>
  <c r="B12058" i="18"/>
  <c r="A12058" i="18"/>
  <c r="F12057" i="18"/>
  <c r="E12057" i="18"/>
  <c r="B12057" i="18"/>
  <c r="A12057" i="18"/>
  <c r="F12056" i="18"/>
  <c r="E12056" i="18"/>
  <c r="B12056" i="18"/>
  <c r="A12056" i="18"/>
  <c r="F12055" i="18"/>
  <c r="E12055" i="18"/>
  <c r="B12055" i="18"/>
  <c r="A12055" i="18"/>
  <c r="F12054" i="18"/>
  <c r="E12054" i="18"/>
  <c r="B12054" i="18"/>
  <c r="A12054" i="18"/>
  <c r="F12053" i="18"/>
  <c r="E12053" i="18"/>
  <c r="B12053" i="18"/>
  <c r="A12053" i="18"/>
  <c r="B12052" i="18"/>
  <c r="A12052" i="18"/>
  <c r="B12051" i="18"/>
  <c r="A12051" i="18"/>
  <c r="B12050" i="18"/>
  <c r="A12050" i="18"/>
  <c r="E12046" i="18"/>
  <c r="F12046" i="18" s="1"/>
  <c r="A12046" i="18"/>
  <c r="E12045" i="18"/>
  <c r="F12045" i="18" s="1"/>
  <c r="A12045" i="18"/>
  <c r="E12044" i="18"/>
  <c r="F12044" i="18" s="1"/>
  <c r="A12044" i="18"/>
  <c r="E12043" i="18"/>
  <c r="F12043" i="18" s="1"/>
  <c r="A12043" i="18"/>
  <c r="E12042" i="18"/>
  <c r="F12042" i="18" s="1"/>
  <c r="A12042" i="18"/>
  <c r="E12038" i="18"/>
  <c r="F12038" i="18" s="1"/>
  <c r="C12038" i="18"/>
  <c r="A12038" i="18"/>
  <c r="E12037" i="18"/>
  <c r="F12037" i="18" s="1"/>
  <c r="A12037" i="18"/>
  <c r="E12036" i="18"/>
  <c r="F12036" i="18" s="1"/>
  <c r="A12036" i="18"/>
  <c r="E12035" i="18"/>
  <c r="F12035" i="18" s="1"/>
  <c r="C12035" i="18"/>
  <c r="A12035" i="18"/>
  <c r="E12034" i="18"/>
  <c r="F12034" i="18" s="1"/>
  <c r="C12034" i="18"/>
  <c r="A12034" i="18"/>
  <c r="E12033" i="18"/>
  <c r="F12033" i="18" s="1"/>
  <c r="C12033" i="18"/>
  <c r="A12033" i="18"/>
  <c r="E12032" i="18"/>
  <c r="F12032" i="18" s="1"/>
  <c r="C12032" i="18"/>
  <c r="A12032" i="18"/>
  <c r="E12031" i="18"/>
  <c r="F12031" i="18" s="1"/>
  <c r="C12031" i="18"/>
  <c r="A12031" i="18"/>
  <c r="E12030" i="18"/>
  <c r="F12030" i="18" s="1"/>
  <c r="C12030" i="18"/>
  <c r="A12030" i="18"/>
  <c r="E12029" i="18"/>
  <c r="F12029" i="18" s="1"/>
  <c r="C12029" i="18"/>
  <c r="A12029" i="18"/>
  <c r="E12028" i="18"/>
  <c r="F12028" i="18" s="1"/>
  <c r="C12028" i="18"/>
  <c r="A12028" i="18"/>
  <c r="E12027" i="18"/>
  <c r="F12027" i="18" s="1"/>
  <c r="C12027" i="18"/>
  <c r="A12027" i="18"/>
  <c r="F12023" i="18"/>
  <c r="E12023" i="18"/>
  <c r="A12023" i="18"/>
  <c r="F12022" i="18"/>
  <c r="E12022" i="18"/>
  <c r="A12022" i="18"/>
  <c r="F12021" i="18"/>
  <c r="E12021" i="18"/>
  <c r="A12021" i="18"/>
  <c r="F12020" i="18"/>
  <c r="E12020" i="18"/>
  <c r="A12020" i="18"/>
  <c r="F12019" i="18"/>
  <c r="E12019" i="18"/>
  <c r="A12019" i="18"/>
  <c r="F12018" i="18"/>
  <c r="E12018" i="18"/>
  <c r="A12018" i="18"/>
  <c r="F12017" i="18"/>
  <c r="E12017" i="18"/>
  <c r="A12017" i="18"/>
  <c r="F12016" i="18"/>
  <c r="E12016" i="18"/>
  <c r="A12016" i="18"/>
  <c r="E12015" i="18"/>
  <c r="F12015" i="18" s="1"/>
  <c r="A12015" i="18"/>
  <c r="E12014" i="18"/>
  <c r="F12014" i="18" s="1"/>
  <c r="A12014" i="18"/>
  <c r="E12013" i="18"/>
  <c r="F12013" i="18" s="1"/>
  <c r="A12013" i="18"/>
  <c r="E12012" i="18"/>
  <c r="F12012" i="18" s="1"/>
  <c r="A12012" i="18"/>
  <c r="B12007" i="18"/>
  <c r="A12003" i="18"/>
  <c r="A12002" i="18"/>
  <c r="G11999" i="18"/>
  <c r="J11997" i="18"/>
  <c r="F11989" i="18"/>
  <c r="E11989" i="18"/>
  <c r="B11989" i="18"/>
  <c r="A11989" i="18"/>
  <c r="F11988" i="18"/>
  <c r="E11988" i="18"/>
  <c r="B11988" i="18"/>
  <c r="A11988" i="18"/>
  <c r="F11987" i="18"/>
  <c r="E11987" i="18"/>
  <c r="B11987" i="18"/>
  <c r="A11987" i="18"/>
  <c r="F11986" i="18"/>
  <c r="E11986" i="18"/>
  <c r="B11986" i="18"/>
  <c r="A11986" i="18"/>
  <c r="F11985" i="18"/>
  <c r="E11985" i="18"/>
  <c r="B11985" i="18"/>
  <c r="A11985" i="18"/>
  <c r="F11984" i="18"/>
  <c r="E11984" i="18"/>
  <c r="B11984" i="18"/>
  <c r="A11984" i="18"/>
  <c r="F11983" i="18"/>
  <c r="E11983" i="18"/>
  <c r="B11983" i="18"/>
  <c r="A11983" i="18"/>
  <c r="F11982" i="18"/>
  <c r="E11982" i="18"/>
  <c r="B11982" i="18"/>
  <c r="A11982" i="18"/>
  <c r="F11981" i="18"/>
  <c r="E11981" i="18"/>
  <c r="B11981" i="18"/>
  <c r="A11981" i="18"/>
  <c r="F11980" i="18"/>
  <c r="E11980" i="18"/>
  <c r="B11980" i="18"/>
  <c r="A11980" i="18"/>
  <c r="B11979" i="18"/>
  <c r="A11979" i="18"/>
  <c r="B11978" i="18"/>
  <c r="A11978" i="18"/>
  <c r="E11974" i="18"/>
  <c r="F11974" i="18" s="1"/>
  <c r="A11974" i="18"/>
  <c r="E11973" i="18"/>
  <c r="F11973" i="18" s="1"/>
  <c r="A11973" i="18"/>
  <c r="E11972" i="18"/>
  <c r="F11972" i="18" s="1"/>
  <c r="A11972" i="18"/>
  <c r="E11971" i="18"/>
  <c r="F11971" i="18" s="1"/>
  <c r="A11971" i="18"/>
  <c r="E11970" i="18"/>
  <c r="F11970" i="18" s="1"/>
  <c r="A11970" i="18"/>
  <c r="E11966" i="18"/>
  <c r="F11966" i="18" s="1"/>
  <c r="C11966" i="18"/>
  <c r="A11966" i="18"/>
  <c r="E11965" i="18"/>
  <c r="F11965" i="18" s="1"/>
  <c r="A11965" i="18"/>
  <c r="E11964" i="18"/>
  <c r="F11964" i="18" s="1"/>
  <c r="A11964" i="18"/>
  <c r="E11963" i="18"/>
  <c r="F11963" i="18" s="1"/>
  <c r="C11963" i="18"/>
  <c r="A11963" i="18"/>
  <c r="E11962" i="18"/>
  <c r="F11962" i="18" s="1"/>
  <c r="C11962" i="18"/>
  <c r="A11962" i="18"/>
  <c r="E11961" i="18"/>
  <c r="F11961" i="18" s="1"/>
  <c r="C11961" i="18"/>
  <c r="A11961" i="18"/>
  <c r="E11960" i="18"/>
  <c r="F11960" i="18" s="1"/>
  <c r="C11960" i="18"/>
  <c r="A11960" i="18"/>
  <c r="E11959" i="18"/>
  <c r="F11959" i="18" s="1"/>
  <c r="C11959" i="18"/>
  <c r="A11959" i="18"/>
  <c r="E11958" i="18"/>
  <c r="F11958" i="18" s="1"/>
  <c r="C11958" i="18"/>
  <c r="A11958" i="18"/>
  <c r="E11957" i="18"/>
  <c r="F11957" i="18" s="1"/>
  <c r="C11957" i="18"/>
  <c r="A11957" i="18"/>
  <c r="E11956" i="18"/>
  <c r="F11956" i="18" s="1"/>
  <c r="C11956" i="18"/>
  <c r="A11956" i="18"/>
  <c r="E11955" i="18"/>
  <c r="C11955" i="18"/>
  <c r="A11955" i="18"/>
  <c r="F11951" i="18"/>
  <c r="E11951" i="18"/>
  <c r="A11951" i="18"/>
  <c r="F11950" i="18"/>
  <c r="E11950" i="18"/>
  <c r="A11950" i="18"/>
  <c r="F11949" i="18"/>
  <c r="E11949" i="18"/>
  <c r="A11949" i="18"/>
  <c r="F11948" i="18"/>
  <c r="E11948" i="18"/>
  <c r="A11948" i="18"/>
  <c r="F11947" i="18"/>
  <c r="E11947" i="18"/>
  <c r="A11947" i="18"/>
  <c r="F11946" i="18"/>
  <c r="E11946" i="18"/>
  <c r="A11946" i="18"/>
  <c r="F11945" i="18"/>
  <c r="E11945" i="18"/>
  <c r="A11945" i="18"/>
  <c r="F11944" i="18"/>
  <c r="E11944" i="18"/>
  <c r="A11944" i="18"/>
  <c r="F11943" i="18"/>
  <c r="E11943" i="18"/>
  <c r="A11943" i="18"/>
  <c r="F11942" i="18"/>
  <c r="E11942" i="18"/>
  <c r="A11942" i="18"/>
  <c r="F11941" i="18"/>
  <c r="E11941" i="18"/>
  <c r="A11941" i="18"/>
  <c r="E11940" i="18"/>
  <c r="F11940" i="18" s="1"/>
  <c r="A11940" i="18"/>
  <c r="B11935" i="18"/>
  <c r="A11931" i="18"/>
  <c r="A11930" i="18"/>
  <c r="G11927" i="18"/>
  <c r="J11925" i="18"/>
  <c r="F11917" i="18"/>
  <c r="E11917" i="18"/>
  <c r="B11917" i="18"/>
  <c r="A11917" i="18"/>
  <c r="F11916" i="18"/>
  <c r="E11916" i="18"/>
  <c r="B11916" i="18"/>
  <c r="A11916" i="18"/>
  <c r="F11915" i="18"/>
  <c r="E11915" i="18"/>
  <c r="B11915" i="18"/>
  <c r="A11915" i="18"/>
  <c r="F11914" i="18"/>
  <c r="E11914" i="18"/>
  <c r="B11914" i="18"/>
  <c r="A11914" i="18"/>
  <c r="F11913" i="18"/>
  <c r="E11913" i="18"/>
  <c r="B11913" i="18"/>
  <c r="A11913" i="18"/>
  <c r="F11912" i="18"/>
  <c r="E11912" i="18"/>
  <c r="B11912" i="18"/>
  <c r="A11912" i="18"/>
  <c r="F11911" i="18"/>
  <c r="E11911" i="18"/>
  <c r="B11911" i="18"/>
  <c r="A11911" i="18"/>
  <c r="F11910" i="18"/>
  <c r="E11910" i="18"/>
  <c r="B11910" i="18"/>
  <c r="A11910" i="18"/>
  <c r="F11909" i="18"/>
  <c r="E11909" i="18"/>
  <c r="B11909" i="18"/>
  <c r="A11909" i="18"/>
  <c r="F11908" i="18"/>
  <c r="E11908" i="18"/>
  <c r="B11908" i="18"/>
  <c r="A11908" i="18"/>
  <c r="B11907" i="18"/>
  <c r="A11907" i="18"/>
  <c r="B11906" i="18"/>
  <c r="A11906" i="18"/>
  <c r="E11902" i="18"/>
  <c r="F11902" i="18" s="1"/>
  <c r="A11902" i="18"/>
  <c r="E11901" i="18"/>
  <c r="F11901" i="18" s="1"/>
  <c r="A11901" i="18"/>
  <c r="E11900" i="18"/>
  <c r="F11900" i="18" s="1"/>
  <c r="A11900" i="18"/>
  <c r="E11899" i="18"/>
  <c r="F11899" i="18" s="1"/>
  <c r="A11899" i="18"/>
  <c r="E11898" i="18"/>
  <c r="F11898" i="18" s="1"/>
  <c r="A11898" i="18"/>
  <c r="E11894" i="18"/>
  <c r="F11894" i="18" s="1"/>
  <c r="C11894" i="18"/>
  <c r="A11894" i="18"/>
  <c r="E11893" i="18"/>
  <c r="F11893" i="18" s="1"/>
  <c r="A11893" i="18"/>
  <c r="E11892" i="18"/>
  <c r="F11892" i="18" s="1"/>
  <c r="A11892" i="18"/>
  <c r="E11891" i="18"/>
  <c r="F11891" i="18" s="1"/>
  <c r="C11891" i="18"/>
  <c r="A11891" i="18"/>
  <c r="E11890" i="18"/>
  <c r="F11890" i="18" s="1"/>
  <c r="C11890" i="18"/>
  <c r="A11890" i="18"/>
  <c r="E11889" i="18"/>
  <c r="F11889" i="18" s="1"/>
  <c r="C11889" i="18"/>
  <c r="A11889" i="18"/>
  <c r="E11888" i="18"/>
  <c r="F11888" i="18" s="1"/>
  <c r="C11888" i="18"/>
  <c r="A11888" i="18"/>
  <c r="E11887" i="18"/>
  <c r="F11887" i="18" s="1"/>
  <c r="C11887" i="18"/>
  <c r="A11887" i="18"/>
  <c r="E11886" i="18"/>
  <c r="F11886" i="18" s="1"/>
  <c r="C11886" i="18"/>
  <c r="A11886" i="18"/>
  <c r="E11885" i="18"/>
  <c r="F11885" i="18" s="1"/>
  <c r="C11885" i="18"/>
  <c r="A11885" i="18"/>
  <c r="E11884" i="18"/>
  <c r="F11884" i="18" s="1"/>
  <c r="C11884" i="18"/>
  <c r="A11884" i="18"/>
  <c r="E11883" i="18"/>
  <c r="F11883" i="18" s="1"/>
  <c r="C11883" i="18"/>
  <c r="A11883" i="18"/>
  <c r="F11879" i="18"/>
  <c r="E11879" i="18"/>
  <c r="A11879" i="18"/>
  <c r="F11878" i="18"/>
  <c r="E11878" i="18"/>
  <c r="A11878" i="18"/>
  <c r="F11877" i="18"/>
  <c r="E11877" i="18"/>
  <c r="A11877" i="18"/>
  <c r="F11876" i="18"/>
  <c r="E11876" i="18"/>
  <c r="A11876" i="18"/>
  <c r="F11875" i="18"/>
  <c r="E11875" i="18"/>
  <c r="A11875" i="18"/>
  <c r="F11874" i="18"/>
  <c r="E11874" i="18"/>
  <c r="A11874" i="18"/>
  <c r="F11873" i="18"/>
  <c r="E11873" i="18"/>
  <c r="A11873" i="18"/>
  <c r="F11872" i="18"/>
  <c r="E11872" i="18"/>
  <c r="A11872" i="18"/>
  <c r="F11871" i="18"/>
  <c r="E11871" i="18"/>
  <c r="A11871" i="18"/>
  <c r="F11870" i="18"/>
  <c r="E11870" i="18"/>
  <c r="A11870" i="18"/>
  <c r="E11869" i="18"/>
  <c r="F11869" i="18" s="1"/>
  <c r="A11869" i="18"/>
  <c r="E11868" i="18"/>
  <c r="F11868" i="18" s="1"/>
  <c r="A11868" i="18"/>
  <c r="B11863" i="18"/>
  <c r="A11859" i="18"/>
  <c r="A11858" i="18"/>
  <c r="G11855" i="18"/>
  <c r="J11853" i="18"/>
  <c r="F11845" i="18"/>
  <c r="E11845" i="18"/>
  <c r="B11845" i="18"/>
  <c r="A11845" i="18"/>
  <c r="F11844" i="18"/>
  <c r="E11844" i="18"/>
  <c r="B11844" i="18"/>
  <c r="A11844" i="18"/>
  <c r="F11843" i="18"/>
  <c r="E11843" i="18"/>
  <c r="B11843" i="18"/>
  <c r="A11843" i="18"/>
  <c r="F11842" i="18"/>
  <c r="E11842" i="18"/>
  <c r="B11842" i="18"/>
  <c r="A11842" i="18"/>
  <c r="F11841" i="18"/>
  <c r="E11841" i="18"/>
  <c r="B11841" i="18"/>
  <c r="A11841" i="18"/>
  <c r="F11840" i="18"/>
  <c r="E11840" i="18"/>
  <c r="B11840" i="18"/>
  <c r="A11840" i="18"/>
  <c r="F11839" i="18"/>
  <c r="E11839" i="18"/>
  <c r="B11839" i="18"/>
  <c r="A11839" i="18"/>
  <c r="F11838" i="18"/>
  <c r="E11838" i="18"/>
  <c r="B11838" i="18"/>
  <c r="A11838" i="18"/>
  <c r="F11837" i="18"/>
  <c r="E11837" i="18"/>
  <c r="B11837" i="18"/>
  <c r="A11837" i="18"/>
  <c r="F11836" i="18"/>
  <c r="E11836" i="18"/>
  <c r="B11836" i="18"/>
  <c r="A11836" i="18"/>
  <c r="B11835" i="18"/>
  <c r="A11835" i="18"/>
  <c r="B11834" i="18"/>
  <c r="A11834" i="18"/>
  <c r="E11830" i="18"/>
  <c r="F11830" i="18" s="1"/>
  <c r="A11830" i="18"/>
  <c r="E11829" i="18"/>
  <c r="F11829" i="18" s="1"/>
  <c r="A11829" i="18"/>
  <c r="E11828" i="18"/>
  <c r="F11828" i="18" s="1"/>
  <c r="A11828" i="18"/>
  <c r="E11827" i="18"/>
  <c r="F11827" i="18" s="1"/>
  <c r="A11827" i="18"/>
  <c r="E11826" i="18"/>
  <c r="F11826" i="18" s="1"/>
  <c r="A11826" i="18"/>
  <c r="E11822" i="18"/>
  <c r="F11822" i="18" s="1"/>
  <c r="C11822" i="18"/>
  <c r="A11822" i="18"/>
  <c r="E11821" i="18"/>
  <c r="F11821" i="18" s="1"/>
  <c r="A11821" i="18"/>
  <c r="E11820" i="18"/>
  <c r="F11820" i="18" s="1"/>
  <c r="A11820" i="18"/>
  <c r="E11819" i="18"/>
  <c r="F11819" i="18" s="1"/>
  <c r="C11819" i="18"/>
  <c r="A11819" i="18"/>
  <c r="E11818" i="18"/>
  <c r="F11818" i="18" s="1"/>
  <c r="C11818" i="18"/>
  <c r="A11818" i="18"/>
  <c r="E11817" i="18"/>
  <c r="F11817" i="18" s="1"/>
  <c r="C11817" i="18"/>
  <c r="A11817" i="18"/>
  <c r="E11816" i="18"/>
  <c r="F11816" i="18" s="1"/>
  <c r="C11816" i="18"/>
  <c r="A11816" i="18"/>
  <c r="E11815" i="18"/>
  <c r="F11815" i="18" s="1"/>
  <c r="C11815" i="18"/>
  <c r="A11815" i="18"/>
  <c r="E11814" i="18"/>
  <c r="F11814" i="18" s="1"/>
  <c r="C11814" i="18"/>
  <c r="A11814" i="18"/>
  <c r="E11813" i="18"/>
  <c r="F11813" i="18" s="1"/>
  <c r="C11813" i="18"/>
  <c r="A11813" i="18"/>
  <c r="E11812" i="18"/>
  <c r="F11812" i="18" s="1"/>
  <c r="C11812" i="18"/>
  <c r="A11812" i="18"/>
  <c r="E11811" i="18"/>
  <c r="F11811" i="18" s="1"/>
  <c r="C11811" i="18"/>
  <c r="A11811" i="18"/>
  <c r="F11807" i="18"/>
  <c r="E11807" i="18"/>
  <c r="A11807" i="18"/>
  <c r="F11806" i="18"/>
  <c r="E11806" i="18"/>
  <c r="A11806" i="18"/>
  <c r="F11805" i="18"/>
  <c r="E11805" i="18"/>
  <c r="A11805" i="18"/>
  <c r="F11804" i="18"/>
  <c r="E11804" i="18"/>
  <c r="A11804" i="18"/>
  <c r="F11803" i="18"/>
  <c r="E11803" i="18"/>
  <c r="A11803" i="18"/>
  <c r="F11802" i="18"/>
  <c r="E11802" i="18"/>
  <c r="A11802" i="18"/>
  <c r="F11801" i="18"/>
  <c r="E11801" i="18"/>
  <c r="A11801" i="18"/>
  <c r="F11800" i="18"/>
  <c r="E11800" i="18"/>
  <c r="A11800" i="18"/>
  <c r="E11799" i="18"/>
  <c r="F11799" i="18" s="1"/>
  <c r="A11799" i="18"/>
  <c r="E11798" i="18"/>
  <c r="F11798" i="18" s="1"/>
  <c r="A11798" i="18"/>
  <c r="E11797" i="18"/>
  <c r="F11797" i="18" s="1"/>
  <c r="A11797" i="18"/>
  <c r="E11796" i="18"/>
  <c r="F11796" i="18" s="1"/>
  <c r="A11796" i="18"/>
  <c r="B11791" i="18"/>
  <c r="A11787" i="18"/>
  <c r="A11786" i="18"/>
  <c r="G11783" i="18"/>
  <c r="J11781" i="18"/>
  <c r="F11773" i="18"/>
  <c r="E11773" i="18"/>
  <c r="B11773" i="18"/>
  <c r="A11773" i="18"/>
  <c r="F11772" i="18"/>
  <c r="E11772" i="18"/>
  <c r="B11772" i="18"/>
  <c r="A11772" i="18"/>
  <c r="F11771" i="18"/>
  <c r="E11771" i="18"/>
  <c r="B11771" i="18"/>
  <c r="A11771" i="18"/>
  <c r="F11770" i="18"/>
  <c r="E11770" i="18"/>
  <c r="B11770" i="18"/>
  <c r="A11770" i="18"/>
  <c r="F11769" i="18"/>
  <c r="E11769" i="18"/>
  <c r="B11769" i="18"/>
  <c r="A11769" i="18"/>
  <c r="F11768" i="18"/>
  <c r="E11768" i="18"/>
  <c r="B11768" i="18"/>
  <c r="A11768" i="18"/>
  <c r="F11767" i="18"/>
  <c r="E11767" i="18"/>
  <c r="B11767" i="18"/>
  <c r="A11767" i="18"/>
  <c r="F11766" i="18"/>
  <c r="E11766" i="18"/>
  <c r="B11766" i="18"/>
  <c r="A11766" i="18"/>
  <c r="F11765" i="18"/>
  <c r="E11765" i="18"/>
  <c r="B11765" i="18"/>
  <c r="A11765" i="18"/>
  <c r="F11764" i="18"/>
  <c r="E11764" i="18"/>
  <c r="B11764" i="18"/>
  <c r="A11764" i="18"/>
  <c r="F11763" i="18"/>
  <c r="E11763" i="18"/>
  <c r="B11763" i="18"/>
  <c r="A11763" i="18"/>
  <c r="B11762" i="18"/>
  <c r="A11762" i="18"/>
  <c r="E11758" i="18"/>
  <c r="F11758" i="18" s="1"/>
  <c r="A11758" i="18"/>
  <c r="E11757" i="18"/>
  <c r="F11757" i="18" s="1"/>
  <c r="A11757" i="18"/>
  <c r="E11756" i="18"/>
  <c r="F11756" i="18" s="1"/>
  <c r="A11756" i="18"/>
  <c r="E11755" i="18"/>
  <c r="F11755" i="18" s="1"/>
  <c r="A11755" i="18"/>
  <c r="E11754" i="18"/>
  <c r="F11754" i="18" s="1"/>
  <c r="A11754" i="18"/>
  <c r="E11750" i="18"/>
  <c r="F11750" i="18" s="1"/>
  <c r="C11750" i="18"/>
  <c r="A11750" i="18"/>
  <c r="E11749" i="18"/>
  <c r="F11749" i="18" s="1"/>
  <c r="A11749" i="18"/>
  <c r="E11748" i="18"/>
  <c r="F11748" i="18" s="1"/>
  <c r="A11748" i="18"/>
  <c r="E11747" i="18"/>
  <c r="F11747" i="18" s="1"/>
  <c r="C11747" i="18"/>
  <c r="A11747" i="18"/>
  <c r="E11746" i="18"/>
  <c r="F11746" i="18" s="1"/>
  <c r="C11746" i="18"/>
  <c r="A11746" i="18"/>
  <c r="E11745" i="18"/>
  <c r="F11745" i="18" s="1"/>
  <c r="C11745" i="18"/>
  <c r="A11745" i="18"/>
  <c r="E11744" i="18"/>
  <c r="F11744" i="18" s="1"/>
  <c r="C11744" i="18"/>
  <c r="A11744" i="18"/>
  <c r="E11743" i="18"/>
  <c r="F11743" i="18" s="1"/>
  <c r="C11743" i="18"/>
  <c r="A11743" i="18"/>
  <c r="E11742" i="18"/>
  <c r="F11742" i="18" s="1"/>
  <c r="C11742" i="18"/>
  <c r="A11742" i="18"/>
  <c r="E11741" i="18"/>
  <c r="F11741" i="18" s="1"/>
  <c r="C11741" i="18"/>
  <c r="A11741" i="18"/>
  <c r="E11740" i="18"/>
  <c r="C11740" i="18"/>
  <c r="A11740" i="18"/>
  <c r="E11739" i="18"/>
  <c r="C11739" i="18"/>
  <c r="A11739" i="18"/>
  <c r="F11735" i="18"/>
  <c r="E11735" i="18"/>
  <c r="A11735" i="18"/>
  <c r="F11734" i="18"/>
  <c r="E11734" i="18"/>
  <c r="A11734" i="18"/>
  <c r="F11733" i="18"/>
  <c r="E11733" i="18"/>
  <c r="A11733" i="18"/>
  <c r="F11732" i="18"/>
  <c r="E11732" i="18"/>
  <c r="A11732" i="18"/>
  <c r="F11731" i="18"/>
  <c r="E11731" i="18"/>
  <c r="A11731" i="18"/>
  <c r="F11730" i="18"/>
  <c r="E11730" i="18"/>
  <c r="A11730" i="18"/>
  <c r="F11729" i="18"/>
  <c r="E11729" i="18"/>
  <c r="A11729" i="18"/>
  <c r="F11728" i="18"/>
  <c r="E11728" i="18"/>
  <c r="A11728" i="18"/>
  <c r="F11727" i="18"/>
  <c r="E11727" i="18"/>
  <c r="A11727" i="18"/>
  <c r="F11726" i="18"/>
  <c r="E11726" i="18"/>
  <c r="A11726" i="18"/>
  <c r="F11725" i="18"/>
  <c r="E11725" i="18"/>
  <c r="A11725" i="18"/>
  <c r="F11724" i="18"/>
  <c r="E11724" i="18"/>
  <c r="A11724" i="18"/>
  <c r="B11719" i="18"/>
  <c r="A11715" i="18"/>
  <c r="A11714" i="18"/>
  <c r="G11711" i="18"/>
  <c r="J11709" i="18"/>
  <c r="F11701" i="18"/>
  <c r="E11701" i="18"/>
  <c r="B11701" i="18"/>
  <c r="A11701" i="18"/>
  <c r="F11700" i="18"/>
  <c r="E11700" i="18"/>
  <c r="B11700" i="18"/>
  <c r="A11700" i="18"/>
  <c r="F11699" i="18"/>
  <c r="E11699" i="18"/>
  <c r="B11699" i="18"/>
  <c r="A11699" i="18"/>
  <c r="F11698" i="18"/>
  <c r="E11698" i="18"/>
  <c r="B11698" i="18"/>
  <c r="A11698" i="18"/>
  <c r="F11697" i="18"/>
  <c r="E11697" i="18"/>
  <c r="B11697" i="18"/>
  <c r="A11697" i="18"/>
  <c r="F11696" i="18"/>
  <c r="E11696" i="18"/>
  <c r="B11696" i="18"/>
  <c r="A11696" i="18"/>
  <c r="F11695" i="18"/>
  <c r="E11695" i="18"/>
  <c r="B11695" i="18"/>
  <c r="A11695" i="18"/>
  <c r="F11694" i="18"/>
  <c r="E11694" i="18"/>
  <c r="B11694" i="18"/>
  <c r="A11694" i="18"/>
  <c r="F11693" i="18"/>
  <c r="E11693" i="18"/>
  <c r="B11693" i="18"/>
  <c r="A11693" i="18"/>
  <c r="F11692" i="18"/>
  <c r="E11692" i="18"/>
  <c r="B11692" i="18"/>
  <c r="A11692" i="18"/>
  <c r="B11691" i="18"/>
  <c r="A11691" i="18"/>
  <c r="B11690" i="18"/>
  <c r="A11690" i="18"/>
  <c r="E11686" i="18"/>
  <c r="F11686" i="18" s="1"/>
  <c r="A11686" i="18"/>
  <c r="E11685" i="18"/>
  <c r="F11685" i="18" s="1"/>
  <c r="A11685" i="18"/>
  <c r="E11684" i="18"/>
  <c r="F11684" i="18" s="1"/>
  <c r="A11684" i="18"/>
  <c r="E11683" i="18"/>
  <c r="F11683" i="18" s="1"/>
  <c r="A11683" i="18"/>
  <c r="E11682" i="18"/>
  <c r="F11682" i="18" s="1"/>
  <c r="A11682" i="18"/>
  <c r="E11678" i="18"/>
  <c r="F11678" i="18" s="1"/>
  <c r="C11678" i="18"/>
  <c r="A11678" i="18"/>
  <c r="E11677" i="18"/>
  <c r="F11677" i="18" s="1"/>
  <c r="A11677" i="18"/>
  <c r="E11676" i="18"/>
  <c r="F11676" i="18" s="1"/>
  <c r="A11676" i="18"/>
  <c r="E11675" i="18"/>
  <c r="F11675" i="18" s="1"/>
  <c r="C11675" i="18"/>
  <c r="A11675" i="18"/>
  <c r="E11674" i="18"/>
  <c r="F11674" i="18" s="1"/>
  <c r="C11674" i="18"/>
  <c r="A11674" i="18"/>
  <c r="E11673" i="18"/>
  <c r="F11673" i="18" s="1"/>
  <c r="C11673" i="18"/>
  <c r="A11673" i="18"/>
  <c r="E11672" i="18"/>
  <c r="F11672" i="18" s="1"/>
  <c r="C11672" i="18"/>
  <c r="A11672" i="18"/>
  <c r="E11671" i="18"/>
  <c r="F11671" i="18" s="1"/>
  <c r="C11671" i="18"/>
  <c r="A11671" i="18"/>
  <c r="E11670" i="18"/>
  <c r="F11670" i="18" s="1"/>
  <c r="C11670" i="18"/>
  <c r="A11670" i="18"/>
  <c r="E11669" i="18"/>
  <c r="F11669" i="18" s="1"/>
  <c r="C11669" i="18"/>
  <c r="A11669" i="18"/>
  <c r="E11668" i="18"/>
  <c r="F11668" i="18" s="1"/>
  <c r="C11668" i="18"/>
  <c r="A11668" i="18"/>
  <c r="E11667" i="18"/>
  <c r="F11667" i="18" s="1"/>
  <c r="C11667" i="18"/>
  <c r="A11667" i="18"/>
  <c r="F11663" i="18"/>
  <c r="E11663" i="18"/>
  <c r="A11663" i="18"/>
  <c r="F11662" i="18"/>
  <c r="E11662" i="18"/>
  <c r="A11662" i="18"/>
  <c r="F11661" i="18"/>
  <c r="E11661" i="18"/>
  <c r="A11661" i="18"/>
  <c r="F11660" i="18"/>
  <c r="E11660" i="18"/>
  <c r="A11660" i="18"/>
  <c r="F11659" i="18"/>
  <c r="E11659" i="18"/>
  <c r="A11659" i="18"/>
  <c r="F11658" i="18"/>
  <c r="E11658" i="18"/>
  <c r="A11658" i="18"/>
  <c r="F11657" i="18"/>
  <c r="E11657" i="18"/>
  <c r="A11657" i="18"/>
  <c r="F11656" i="18"/>
  <c r="E11656" i="18"/>
  <c r="A11656" i="18"/>
  <c r="F11655" i="18"/>
  <c r="E11655" i="18"/>
  <c r="A11655" i="18"/>
  <c r="F11654" i="18"/>
  <c r="E11654" i="18"/>
  <c r="A11654" i="18"/>
  <c r="F11653" i="18"/>
  <c r="E11653" i="18"/>
  <c r="A11653" i="18"/>
  <c r="F11652" i="18"/>
  <c r="E11652" i="18"/>
  <c r="A11652" i="18"/>
  <c r="B11647" i="18"/>
  <c r="A11643" i="18"/>
  <c r="A11642" i="18"/>
  <c r="G11638" i="18"/>
  <c r="J11636" i="18"/>
  <c r="F11628" i="18"/>
  <c r="E11628" i="18"/>
  <c r="B11628" i="18"/>
  <c r="A11628" i="18"/>
  <c r="F11627" i="18"/>
  <c r="E11627" i="18"/>
  <c r="B11627" i="18"/>
  <c r="A11627" i="18"/>
  <c r="F11626" i="18"/>
  <c r="E11626" i="18"/>
  <c r="B11626" i="18"/>
  <c r="A11626" i="18"/>
  <c r="F11625" i="18"/>
  <c r="E11625" i="18"/>
  <c r="B11625" i="18"/>
  <c r="A11625" i="18"/>
  <c r="F11624" i="18"/>
  <c r="E11624" i="18"/>
  <c r="B11624" i="18"/>
  <c r="A11624" i="18"/>
  <c r="F11623" i="18"/>
  <c r="E11623" i="18"/>
  <c r="B11623" i="18"/>
  <c r="A11623" i="18"/>
  <c r="F11622" i="18"/>
  <c r="E11622" i="18"/>
  <c r="B11622" i="18"/>
  <c r="A11622" i="18"/>
  <c r="F11621" i="18"/>
  <c r="E11621" i="18"/>
  <c r="B11621" i="18"/>
  <c r="A11621" i="18"/>
  <c r="F11620" i="18"/>
  <c r="E11620" i="18"/>
  <c r="B11620" i="18"/>
  <c r="A11620" i="18"/>
  <c r="F11619" i="18"/>
  <c r="E11619" i="18"/>
  <c r="B11619" i="18"/>
  <c r="A11619" i="18"/>
  <c r="B11618" i="18"/>
  <c r="A11618" i="18"/>
  <c r="B11617" i="18"/>
  <c r="A11617" i="18"/>
  <c r="E11613" i="18"/>
  <c r="F11613" i="18" s="1"/>
  <c r="A11613" i="18"/>
  <c r="E11612" i="18"/>
  <c r="F11612" i="18" s="1"/>
  <c r="A11612" i="18"/>
  <c r="E11611" i="18"/>
  <c r="F11611" i="18" s="1"/>
  <c r="A11611" i="18"/>
  <c r="E11610" i="18"/>
  <c r="F11610" i="18" s="1"/>
  <c r="A11610" i="18"/>
  <c r="E11609" i="18"/>
  <c r="F11609" i="18" s="1"/>
  <c r="A11609" i="18"/>
  <c r="E11605" i="18"/>
  <c r="F11605" i="18" s="1"/>
  <c r="C11605" i="18"/>
  <c r="A11605" i="18"/>
  <c r="E11604" i="18"/>
  <c r="F11604" i="18" s="1"/>
  <c r="A11604" i="18"/>
  <c r="E11603" i="18"/>
  <c r="F11603" i="18" s="1"/>
  <c r="A11603" i="18"/>
  <c r="E11602" i="18"/>
  <c r="F11602" i="18" s="1"/>
  <c r="C11602" i="18"/>
  <c r="A11602" i="18"/>
  <c r="E11601" i="18"/>
  <c r="F11601" i="18" s="1"/>
  <c r="C11601" i="18"/>
  <c r="A11601" i="18"/>
  <c r="E11600" i="18"/>
  <c r="F11600" i="18" s="1"/>
  <c r="C11600" i="18"/>
  <c r="A11600" i="18"/>
  <c r="E11599" i="18"/>
  <c r="F11599" i="18" s="1"/>
  <c r="C11599" i="18"/>
  <c r="A11599" i="18"/>
  <c r="E11598" i="18"/>
  <c r="F11598" i="18" s="1"/>
  <c r="C11598" i="18"/>
  <c r="A11598" i="18"/>
  <c r="E11597" i="18"/>
  <c r="F11597" i="18" s="1"/>
  <c r="C11597" i="18"/>
  <c r="A11597" i="18"/>
  <c r="E11596" i="18"/>
  <c r="F11596" i="18" s="1"/>
  <c r="C11596" i="18"/>
  <c r="A11596" i="18"/>
  <c r="E11595" i="18"/>
  <c r="F11595" i="18" s="1"/>
  <c r="C11595" i="18"/>
  <c r="A11595" i="18"/>
  <c r="E11594" i="18"/>
  <c r="F11594" i="18" s="1"/>
  <c r="C11594" i="18"/>
  <c r="A11594" i="18"/>
  <c r="F11590" i="18"/>
  <c r="E11590" i="18"/>
  <c r="A11590" i="18"/>
  <c r="F11589" i="18"/>
  <c r="E11589" i="18"/>
  <c r="A11589" i="18"/>
  <c r="F11588" i="18"/>
  <c r="E11588" i="18"/>
  <c r="A11588" i="18"/>
  <c r="F11587" i="18"/>
  <c r="E11587" i="18"/>
  <c r="A11587" i="18"/>
  <c r="F11586" i="18"/>
  <c r="E11586" i="18"/>
  <c r="A11586" i="18"/>
  <c r="F11585" i="18"/>
  <c r="E11585" i="18"/>
  <c r="A11585" i="18"/>
  <c r="F11584" i="18"/>
  <c r="E11584" i="18"/>
  <c r="A11584" i="18"/>
  <c r="F11583" i="18"/>
  <c r="E11583" i="18"/>
  <c r="A11583" i="18"/>
  <c r="F11582" i="18"/>
  <c r="E11582" i="18"/>
  <c r="A11582" i="18"/>
  <c r="F11581" i="18"/>
  <c r="E11581" i="18"/>
  <c r="A11581" i="18"/>
  <c r="F11580" i="18"/>
  <c r="E11580" i="18"/>
  <c r="A11580" i="18"/>
  <c r="E11579" i="18"/>
  <c r="F11579" i="18" s="1"/>
  <c r="A11579" i="18"/>
  <c r="B11574" i="18"/>
  <c r="A11570" i="18"/>
  <c r="A11569" i="18"/>
  <c r="G11565" i="18"/>
  <c r="J11563" i="18"/>
  <c r="F11555" i="18"/>
  <c r="E11555" i="18"/>
  <c r="B11555" i="18"/>
  <c r="A11555" i="18"/>
  <c r="F11554" i="18"/>
  <c r="E11554" i="18"/>
  <c r="B11554" i="18"/>
  <c r="A11554" i="18"/>
  <c r="F11553" i="18"/>
  <c r="E11553" i="18"/>
  <c r="B11553" i="18"/>
  <c r="A11553" i="18"/>
  <c r="F11552" i="18"/>
  <c r="E11552" i="18"/>
  <c r="B11552" i="18"/>
  <c r="A11552" i="18"/>
  <c r="F11551" i="18"/>
  <c r="E11551" i="18"/>
  <c r="B11551" i="18"/>
  <c r="A11551" i="18"/>
  <c r="F11550" i="18"/>
  <c r="E11550" i="18"/>
  <c r="B11550" i="18"/>
  <c r="A11550" i="18"/>
  <c r="F11549" i="18"/>
  <c r="E11549" i="18"/>
  <c r="B11549" i="18"/>
  <c r="A11549" i="18"/>
  <c r="F11548" i="18"/>
  <c r="E11548" i="18"/>
  <c r="B11548" i="18"/>
  <c r="A11548" i="18"/>
  <c r="F11547" i="18"/>
  <c r="E11547" i="18"/>
  <c r="B11547" i="18"/>
  <c r="A11547" i="18"/>
  <c r="F11546" i="18"/>
  <c r="E11546" i="18"/>
  <c r="B11546" i="18"/>
  <c r="A11546" i="18"/>
  <c r="B11545" i="18"/>
  <c r="A11545" i="18"/>
  <c r="B11544" i="18"/>
  <c r="A11544" i="18"/>
  <c r="E11540" i="18"/>
  <c r="F11540" i="18" s="1"/>
  <c r="A11540" i="18"/>
  <c r="E11539" i="18"/>
  <c r="F11539" i="18" s="1"/>
  <c r="A11539" i="18"/>
  <c r="E11538" i="18"/>
  <c r="F11538" i="18" s="1"/>
  <c r="A11538" i="18"/>
  <c r="E11537" i="18"/>
  <c r="F11537" i="18" s="1"/>
  <c r="A11537" i="18"/>
  <c r="E11536" i="18"/>
  <c r="F11536" i="18" s="1"/>
  <c r="A11536" i="18"/>
  <c r="E11532" i="18"/>
  <c r="F11532" i="18" s="1"/>
  <c r="C11532" i="18"/>
  <c r="A11532" i="18"/>
  <c r="E11531" i="18"/>
  <c r="F11531" i="18" s="1"/>
  <c r="A11531" i="18"/>
  <c r="E11530" i="18"/>
  <c r="F11530" i="18" s="1"/>
  <c r="A11530" i="18"/>
  <c r="E11529" i="18"/>
  <c r="F11529" i="18" s="1"/>
  <c r="C11529" i="18"/>
  <c r="A11529" i="18"/>
  <c r="E11528" i="18"/>
  <c r="F11528" i="18" s="1"/>
  <c r="C11528" i="18"/>
  <c r="A11528" i="18"/>
  <c r="E11527" i="18"/>
  <c r="F11527" i="18" s="1"/>
  <c r="C11527" i="18"/>
  <c r="A11527" i="18"/>
  <c r="E11526" i="18"/>
  <c r="F11526" i="18" s="1"/>
  <c r="C11526" i="18"/>
  <c r="A11526" i="18"/>
  <c r="E11525" i="18"/>
  <c r="F11525" i="18" s="1"/>
  <c r="C11525" i="18"/>
  <c r="A11525" i="18"/>
  <c r="E11524" i="18"/>
  <c r="F11524" i="18" s="1"/>
  <c r="C11524" i="18"/>
  <c r="A11524" i="18"/>
  <c r="E11523" i="18"/>
  <c r="F11523" i="18" s="1"/>
  <c r="C11523" i="18"/>
  <c r="A11523" i="18"/>
  <c r="E11522" i="18"/>
  <c r="F11522" i="18" s="1"/>
  <c r="C11522" i="18"/>
  <c r="A11522" i="18"/>
  <c r="E11521" i="18"/>
  <c r="F11521" i="18" s="1"/>
  <c r="C11521" i="18"/>
  <c r="A11521" i="18"/>
  <c r="F11517" i="18"/>
  <c r="E11517" i="18"/>
  <c r="A11517" i="18"/>
  <c r="F11516" i="18"/>
  <c r="E11516" i="18"/>
  <c r="A11516" i="18"/>
  <c r="F11515" i="18"/>
  <c r="E11515" i="18"/>
  <c r="A11515" i="18"/>
  <c r="F11514" i="18"/>
  <c r="E11514" i="18"/>
  <c r="A11514" i="18"/>
  <c r="F11513" i="18"/>
  <c r="E11513" i="18"/>
  <c r="A11513" i="18"/>
  <c r="F11512" i="18"/>
  <c r="E11512" i="18"/>
  <c r="A11512" i="18"/>
  <c r="F11511" i="18"/>
  <c r="E11511" i="18"/>
  <c r="A11511" i="18"/>
  <c r="F11510" i="18"/>
  <c r="E11510" i="18"/>
  <c r="A11510" i="18"/>
  <c r="F11509" i="18"/>
  <c r="E11509" i="18"/>
  <c r="A11509" i="18"/>
  <c r="F11508" i="18"/>
  <c r="E11508" i="18"/>
  <c r="A11508" i="18"/>
  <c r="F11507" i="18"/>
  <c r="E11507" i="18"/>
  <c r="A11507" i="18"/>
  <c r="E11506" i="18"/>
  <c r="F11506" i="18" s="1"/>
  <c r="A11506" i="18"/>
  <c r="B11501" i="18"/>
  <c r="A11497" i="18"/>
  <c r="A11496" i="18"/>
  <c r="G11493" i="18"/>
  <c r="J11491" i="18"/>
  <c r="F11483" i="18"/>
  <c r="E11483" i="18"/>
  <c r="B11483" i="18"/>
  <c r="A11483" i="18"/>
  <c r="F11482" i="18"/>
  <c r="E11482" i="18"/>
  <c r="B11482" i="18"/>
  <c r="A11482" i="18"/>
  <c r="F11481" i="18"/>
  <c r="E11481" i="18"/>
  <c r="B11481" i="18"/>
  <c r="A11481" i="18"/>
  <c r="F11480" i="18"/>
  <c r="E11480" i="18"/>
  <c r="B11480" i="18"/>
  <c r="A11480" i="18"/>
  <c r="F11479" i="18"/>
  <c r="E11479" i="18"/>
  <c r="B11479" i="18"/>
  <c r="A11479" i="18"/>
  <c r="F11478" i="18"/>
  <c r="E11478" i="18"/>
  <c r="B11478" i="18"/>
  <c r="A11478" i="18"/>
  <c r="F11477" i="18"/>
  <c r="E11477" i="18"/>
  <c r="B11477" i="18"/>
  <c r="A11477" i="18"/>
  <c r="F11476" i="18"/>
  <c r="E11476" i="18"/>
  <c r="B11476" i="18"/>
  <c r="A11476" i="18"/>
  <c r="F11475" i="18"/>
  <c r="E11475" i="18"/>
  <c r="B11475" i="18"/>
  <c r="A11475" i="18"/>
  <c r="F11474" i="18"/>
  <c r="E11474" i="18"/>
  <c r="B11474" i="18"/>
  <c r="A11474" i="18"/>
  <c r="B11473" i="18"/>
  <c r="A11473" i="18"/>
  <c r="B11472" i="18"/>
  <c r="A11472" i="18"/>
  <c r="E11468" i="18"/>
  <c r="F11468" i="18" s="1"/>
  <c r="A11468" i="18"/>
  <c r="E11467" i="18"/>
  <c r="F11467" i="18" s="1"/>
  <c r="A11467" i="18"/>
  <c r="E11466" i="18"/>
  <c r="F11466" i="18" s="1"/>
  <c r="A11466" i="18"/>
  <c r="E11465" i="18"/>
  <c r="F11465" i="18" s="1"/>
  <c r="A11465" i="18"/>
  <c r="E11464" i="18"/>
  <c r="F11464" i="18" s="1"/>
  <c r="A11464" i="18"/>
  <c r="E11460" i="18"/>
  <c r="F11460" i="18" s="1"/>
  <c r="C11460" i="18"/>
  <c r="A11460" i="18"/>
  <c r="E11459" i="18"/>
  <c r="F11459" i="18" s="1"/>
  <c r="A11459" i="18"/>
  <c r="E11458" i="18"/>
  <c r="F11458" i="18" s="1"/>
  <c r="A11458" i="18"/>
  <c r="E11457" i="18"/>
  <c r="F11457" i="18" s="1"/>
  <c r="C11457" i="18"/>
  <c r="A11457" i="18"/>
  <c r="E11456" i="18"/>
  <c r="F11456" i="18" s="1"/>
  <c r="C11456" i="18"/>
  <c r="A11456" i="18"/>
  <c r="E11455" i="18"/>
  <c r="F11455" i="18" s="1"/>
  <c r="C11455" i="18"/>
  <c r="A11455" i="18"/>
  <c r="E11454" i="18"/>
  <c r="F11454" i="18" s="1"/>
  <c r="C11454" i="18"/>
  <c r="A11454" i="18"/>
  <c r="E11453" i="18"/>
  <c r="F11453" i="18" s="1"/>
  <c r="C11453" i="18"/>
  <c r="A11453" i="18"/>
  <c r="E11452" i="18"/>
  <c r="F11452" i="18" s="1"/>
  <c r="C11452" i="18"/>
  <c r="A11452" i="18"/>
  <c r="E11451" i="18"/>
  <c r="F11451" i="18" s="1"/>
  <c r="C11451" i="18"/>
  <c r="A11451" i="18"/>
  <c r="E11450" i="18"/>
  <c r="F11450" i="18" s="1"/>
  <c r="C11450" i="18"/>
  <c r="A11450" i="18"/>
  <c r="E11449" i="18"/>
  <c r="F11449" i="18" s="1"/>
  <c r="C11449" i="18"/>
  <c r="A11449" i="18"/>
  <c r="F11445" i="18"/>
  <c r="E11445" i="18"/>
  <c r="A11445" i="18"/>
  <c r="F11444" i="18"/>
  <c r="E11444" i="18"/>
  <c r="A11444" i="18"/>
  <c r="F11443" i="18"/>
  <c r="E11443" i="18"/>
  <c r="A11443" i="18"/>
  <c r="F11442" i="18"/>
  <c r="E11442" i="18"/>
  <c r="A11442" i="18"/>
  <c r="F11441" i="18"/>
  <c r="E11441" i="18"/>
  <c r="A11441" i="18"/>
  <c r="F11440" i="18"/>
  <c r="E11440" i="18"/>
  <c r="A11440" i="18"/>
  <c r="F11439" i="18"/>
  <c r="E11439" i="18"/>
  <c r="A11439" i="18"/>
  <c r="F11438" i="18"/>
  <c r="E11438" i="18"/>
  <c r="A11438" i="18"/>
  <c r="F11437" i="18"/>
  <c r="E11437" i="18"/>
  <c r="A11437" i="18"/>
  <c r="F11436" i="18"/>
  <c r="E11436" i="18"/>
  <c r="A11436" i="18"/>
  <c r="F11435" i="18"/>
  <c r="E11435" i="18"/>
  <c r="A11435" i="18"/>
  <c r="E11434" i="18"/>
  <c r="F11434" i="18" s="1"/>
  <c r="A11434" i="18"/>
  <c r="B11429" i="18"/>
  <c r="A11425" i="18"/>
  <c r="G11421" i="18"/>
  <c r="J11419" i="18"/>
  <c r="F11411" i="18"/>
  <c r="E11411" i="18"/>
  <c r="B11411" i="18"/>
  <c r="A11411" i="18"/>
  <c r="F11410" i="18"/>
  <c r="E11410" i="18"/>
  <c r="B11410" i="18"/>
  <c r="A11410" i="18"/>
  <c r="F11409" i="18"/>
  <c r="E11409" i="18"/>
  <c r="B11409" i="18"/>
  <c r="A11409" i="18"/>
  <c r="F11408" i="18"/>
  <c r="E11408" i="18"/>
  <c r="B11408" i="18"/>
  <c r="A11408" i="18"/>
  <c r="F11407" i="18"/>
  <c r="E11407" i="18"/>
  <c r="B11407" i="18"/>
  <c r="A11407" i="18"/>
  <c r="F11406" i="18"/>
  <c r="E11406" i="18"/>
  <c r="B11406" i="18"/>
  <c r="A11406" i="18"/>
  <c r="F11405" i="18"/>
  <c r="E11405" i="18"/>
  <c r="B11405" i="18"/>
  <c r="A11405" i="18"/>
  <c r="F11404" i="18"/>
  <c r="E11404" i="18"/>
  <c r="B11404" i="18"/>
  <c r="A11404" i="18"/>
  <c r="F11403" i="18"/>
  <c r="E11403" i="18"/>
  <c r="B11403" i="18"/>
  <c r="A11403" i="18"/>
  <c r="F11402" i="18"/>
  <c r="E11402" i="18"/>
  <c r="B11402" i="18"/>
  <c r="A11402" i="18"/>
  <c r="B11401" i="18"/>
  <c r="A11401" i="18"/>
  <c r="B11400" i="18"/>
  <c r="A11400" i="18"/>
  <c r="E11396" i="18"/>
  <c r="F11396" i="18" s="1"/>
  <c r="A11396" i="18"/>
  <c r="E11395" i="18"/>
  <c r="F11395" i="18" s="1"/>
  <c r="A11395" i="18"/>
  <c r="E11394" i="18"/>
  <c r="F11394" i="18" s="1"/>
  <c r="A11394" i="18"/>
  <c r="E11393" i="18"/>
  <c r="F11393" i="18" s="1"/>
  <c r="A11393" i="18"/>
  <c r="E11392" i="18"/>
  <c r="F11392" i="18" s="1"/>
  <c r="A11392" i="18"/>
  <c r="E11388" i="18"/>
  <c r="F11388" i="18" s="1"/>
  <c r="C11388" i="18"/>
  <c r="A11388" i="18"/>
  <c r="E11387" i="18"/>
  <c r="F11387" i="18" s="1"/>
  <c r="A11387" i="18"/>
  <c r="E11386" i="18"/>
  <c r="F11386" i="18" s="1"/>
  <c r="A11386" i="18"/>
  <c r="E11385" i="18"/>
  <c r="F11385" i="18" s="1"/>
  <c r="C11385" i="18"/>
  <c r="A11385" i="18"/>
  <c r="E11384" i="18"/>
  <c r="F11384" i="18" s="1"/>
  <c r="C11384" i="18"/>
  <c r="A11384" i="18"/>
  <c r="E11383" i="18"/>
  <c r="F11383" i="18" s="1"/>
  <c r="C11383" i="18"/>
  <c r="A11383" i="18"/>
  <c r="E11382" i="18"/>
  <c r="F11382" i="18" s="1"/>
  <c r="C11382" i="18"/>
  <c r="A11382" i="18"/>
  <c r="E11381" i="18"/>
  <c r="F11381" i="18" s="1"/>
  <c r="C11381" i="18"/>
  <c r="A11381" i="18"/>
  <c r="E11380" i="18"/>
  <c r="F11380" i="18" s="1"/>
  <c r="C11380" i="18"/>
  <c r="A11380" i="18"/>
  <c r="E11379" i="18"/>
  <c r="F11379" i="18" s="1"/>
  <c r="C11379" i="18"/>
  <c r="A11379" i="18"/>
  <c r="E11378" i="18"/>
  <c r="F11378" i="18" s="1"/>
  <c r="C11378" i="18"/>
  <c r="A11378" i="18"/>
  <c r="E11377" i="18"/>
  <c r="F11377" i="18" s="1"/>
  <c r="C11377" i="18"/>
  <c r="A11377" i="18"/>
  <c r="F11373" i="18"/>
  <c r="E11373" i="18"/>
  <c r="A11373" i="18"/>
  <c r="F11372" i="18"/>
  <c r="E11372" i="18"/>
  <c r="A11372" i="18"/>
  <c r="F11371" i="18"/>
  <c r="E11371" i="18"/>
  <c r="A11371" i="18"/>
  <c r="F11370" i="18"/>
  <c r="E11370" i="18"/>
  <c r="A11370" i="18"/>
  <c r="F11369" i="18"/>
  <c r="E11369" i="18"/>
  <c r="A11369" i="18"/>
  <c r="F11368" i="18"/>
  <c r="E11368" i="18"/>
  <c r="A11368" i="18"/>
  <c r="F11367" i="18"/>
  <c r="E11367" i="18"/>
  <c r="A11367" i="18"/>
  <c r="F11366" i="18"/>
  <c r="E11366" i="18"/>
  <c r="A11366" i="18"/>
  <c r="F11365" i="18"/>
  <c r="E11365" i="18"/>
  <c r="A11365" i="18"/>
  <c r="F11364" i="18"/>
  <c r="E11364" i="18"/>
  <c r="A11364" i="18"/>
  <c r="F11363" i="18"/>
  <c r="E11363" i="18"/>
  <c r="A11363" i="18"/>
  <c r="F11362" i="18"/>
  <c r="E11362" i="18"/>
  <c r="A11362" i="18"/>
  <c r="B11357" i="18"/>
  <c r="A11353" i="18"/>
  <c r="A11352" i="18"/>
  <c r="G11349" i="18"/>
  <c r="J11347" i="18"/>
  <c r="F11339" i="18"/>
  <c r="E11339" i="18"/>
  <c r="B11339" i="18"/>
  <c r="A11339" i="18"/>
  <c r="F11338" i="18"/>
  <c r="E11338" i="18"/>
  <c r="B11338" i="18"/>
  <c r="A11338" i="18"/>
  <c r="F11337" i="18"/>
  <c r="E11337" i="18"/>
  <c r="B11337" i="18"/>
  <c r="A11337" i="18"/>
  <c r="F11336" i="18"/>
  <c r="E11336" i="18"/>
  <c r="B11336" i="18"/>
  <c r="A11336" i="18"/>
  <c r="F11335" i="18"/>
  <c r="E11335" i="18"/>
  <c r="B11335" i="18"/>
  <c r="A11335" i="18"/>
  <c r="F11334" i="18"/>
  <c r="E11334" i="18"/>
  <c r="B11334" i="18"/>
  <c r="A11334" i="18"/>
  <c r="F11333" i="18"/>
  <c r="E11333" i="18"/>
  <c r="B11333" i="18"/>
  <c r="A11333" i="18"/>
  <c r="F11332" i="18"/>
  <c r="E11332" i="18"/>
  <c r="B11332" i="18"/>
  <c r="A11332" i="18"/>
  <c r="F11331" i="18"/>
  <c r="E11331" i="18"/>
  <c r="B11331" i="18"/>
  <c r="A11331" i="18"/>
  <c r="F11330" i="18"/>
  <c r="E11330" i="18"/>
  <c r="B11330" i="18"/>
  <c r="A11330" i="18"/>
  <c r="B11329" i="18"/>
  <c r="A11329" i="18"/>
  <c r="B11328" i="18"/>
  <c r="A11328" i="18"/>
  <c r="E11324" i="18"/>
  <c r="F11324" i="18" s="1"/>
  <c r="A11324" i="18"/>
  <c r="E11323" i="18"/>
  <c r="F11323" i="18" s="1"/>
  <c r="A11323" i="18"/>
  <c r="E11322" i="18"/>
  <c r="F11322" i="18" s="1"/>
  <c r="A11322" i="18"/>
  <c r="E11321" i="18"/>
  <c r="F11321" i="18" s="1"/>
  <c r="A11321" i="18"/>
  <c r="E11320" i="18"/>
  <c r="F11320" i="18" s="1"/>
  <c r="A11320" i="18"/>
  <c r="E11316" i="18"/>
  <c r="F11316" i="18" s="1"/>
  <c r="C11316" i="18"/>
  <c r="A11316" i="18"/>
  <c r="E11315" i="18"/>
  <c r="F11315" i="18" s="1"/>
  <c r="A11315" i="18"/>
  <c r="E11314" i="18"/>
  <c r="F11314" i="18" s="1"/>
  <c r="A11314" i="18"/>
  <c r="E11313" i="18"/>
  <c r="F11313" i="18" s="1"/>
  <c r="C11313" i="18"/>
  <c r="A11313" i="18"/>
  <c r="E11312" i="18"/>
  <c r="F11312" i="18" s="1"/>
  <c r="C11312" i="18"/>
  <c r="A11312" i="18"/>
  <c r="E11311" i="18"/>
  <c r="F11311" i="18" s="1"/>
  <c r="C11311" i="18"/>
  <c r="A11311" i="18"/>
  <c r="E11310" i="18"/>
  <c r="F11310" i="18" s="1"/>
  <c r="C11310" i="18"/>
  <c r="A11310" i="18"/>
  <c r="E11309" i="18"/>
  <c r="F11309" i="18" s="1"/>
  <c r="C11309" i="18"/>
  <c r="A11309" i="18"/>
  <c r="E11308" i="18"/>
  <c r="F11308" i="18" s="1"/>
  <c r="C11308" i="18"/>
  <c r="A11308" i="18"/>
  <c r="E11307" i="18"/>
  <c r="F11307" i="18" s="1"/>
  <c r="C11307" i="18"/>
  <c r="A11307" i="18"/>
  <c r="E11306" i="18"/>
  <c r="F11306" i="18" s="1"/>
  <c r="C11306" i="18"/>
  <c r="A11306" i="18"/>
  <c r="E11305" i="18"/>
  <c r="F11305" i="18" s="1"/>
  <c r="C11305" i="18"/>
  <c r="A11305" i="18"/>
  <c r="F11301" i="18"/>
  <c r="E11301" i="18"/>
  <c r="A11301" i="18"/>
  <c r="F11300" i="18"/>
  <c r="E11300" i="18"/>
  <c r="A11300" i="18"/>
  <c r="F11299" i="18"/>
  <c r="E11299" i="18"/>
  <c r="A11299" i="18"/>
  <c r="F11298" i="18"/>
  <c r="E11298" i="18"/>
  <c r="A11298" i="18"/>
  <c r="F11297" i="18"/>
  <c r="E11297" i="18"/>
  <c r="A11297" i="18"/>
  <c r="F11296" i="18"/>
  <c r="E11296" i="18"/>
  <c r="A11296" i="18"/>
  <c r="F11295" i="18"/>
  <c r="E11295" i="18"/>
  <c r="A11295" i="18"/>
  <c r="F11294" i="18"/>
  <c r="E11294" i="18"/>
  <c r="A11294" i="18"/>
  <c r="F11293" i="18"/>
  <c r="E11293" i="18"/>
  <c r="A11293" i="18"/>
  <c r="F11292" i="18"/>
  <c r="E11292" i="18"/>
  <c r="A11292" i="18"/>
  <c r="E11291" i="18"/>
  <c r="F11291" i="18" s="1"/>
  <c r="A11291" i="18"/>
  <c r="E11290" i="18"/>
  <c r="F11290" i="18" s="1"/>
  <c r="A11290" i="18"/>
  <c r="B11285" i="18"/>
  <c r="A11281" i="18"/>
  <c r="A11280" i="18"/>
  <c r="G11277" i="18"/>
  <c r="J11275" i="18"/>
  <c r="F11267" i="18"/>
  <c r="E11267" i="18"/>
  <c r="B11267" i="18"/>
  <c r="A11267" i="18"/>
  <c r="F11266" i="18"/>
  <c r="E11266" i="18"/>
  <c r="B11266" i="18"/>
  <c r="A11266" i="18"/>
  <c r="F11265" i="18"/>
  <c r="E11265" i="18"/>
  <c r="B11265" i="18"/>
  <c r="A11265" i="18"/>
  <c r="F11264" i="18"/>
  <c r="E11264" i="18"/>
  <c r="B11264" i="18"/>
  <c r="A11264" i="18"/>
  <c r="F11263" i="18"/>
  <c r="E11263" i="18"/>
  <c r="B11263" i="18"/>
  <c r="A11263" i="18"/>
  <c r="F11262" i="18"/>
  <c r="E11262" i="18"/>
  <c r="B11262" i="18"/>
  <c r="A11262" i="18"/>
  <c r="F11261" i="18"/>
  <c r="E11261" i="18"/>
  <c r="B11261" i="18"/>
  <c r="A11261" i="18"/>
  <c r="F11260" i="18"/>
  <c r="E11260" i="18"/>
  <c r="B11260" i="18"/>
  <c r="A11260" i="18"/>
  <c r="F11259" i="18"/>
  <c r="E11259" i="18"/>
  <c r="B11259" i="18"/>
  <c r="A11259" i="18"/>
  <c r="F11258" i="18"/>
  <c r="E11258" i="18"/>
  <c r="B11258" i="18"/>
  <c r="A11258" i="18"/>
  <c r="B11257" i="18"/>
  <c r="A11257" i="18"/>
  <c r="B11256" i="18"/>
  <c r="A11256" i="18"/>
  <c r="E11252" i="18"/>
  <c r="F11252" i="18" s="1"/>
  <c r="A11252" i="18"/>
  <c r="E11251" i="18"/>
  <c r="F11251" i="18" s="1"/>
  <c r="A11251" i="18"/>
  <c r="E11250" i="18"/>
  <c r="F11250" i="18" s="1"/>
  <c r="A11250" i="18"/>
  <c r="E11249" i="18"/>
  <c r="F11249" i="18" s="1"/>
  <c r="A11249" i="18"/>
  <c r="E11248" i="18"/>
  <c r="F11248" i="18" s="1"/>
  <c r="A11248" i="18"/>
  <c r="E11244" i="18"/>
  <c r="F11244" i="18" s="1"/>
  <c r="C11244" i="18"/>
  <c r="A11244" i="18"/>
  <c r="E11243" i="18"/>
  <c r="F11243" i="18" s="1"/>
  <c r="A11243" i="18"/>
  <c r="E11242" i="18"/>
  <c r="F11242" i="18" s="1"/>
  <c r="A11242" i="18"/>
  <c r="E11241" i="18"/>
  <c r="F11241" i="18" s="1"/>
  <c r="C11241" i="18"/>
  <c r="A11241" i="18"/>
  <c r="E11240" i="18"/>
  <c r="F11240" i="18" s="1"/>
  <c r="C11240" i="18"/>
  <c r="A11240" i="18"/>
  <c r="E11239" i="18"/>
  <c r="F11239" i="18" s="1"/>
  <c r="C11239" i="18"/>
  <c r="A11239" i="18"/>
  <c r="E11238" i="18"/>
  <c r="F11238" i="18" s="1"/>
  <c r="C11238" i="18"/>
  <c r="A11238" i="18"/>
  <c r="E11237" i="18"/>
  <c r="F11237" i="18" s="1"/>
  <c r="C11237" i="18"/>
  <c r="A11237" i="18"/>
  <c r="E11236" i="18"/>
  <c r="F11236" i="18" s="1"/>
  <c r="C11236" i="18"/>
  <c r="A11236" i="18"/>
  <c r="E11235" i="18"/>
  <c r="F11235" i="18" s="1"/>
  <c r="C11235" i="18"/>
  <c r="A11235" i="18"/>
  <c r="E11234" i="18"/>
  <c r="F11234" i="18" s="1"/>
  <c r="C11234" i="18"/>
  <c r="A11234" i="18"/>
  <c r="E11233" i="18"/>
  <c r="F11233" i="18" s="1"/>
  <c r="C11233" i="18"/>
  <c r="A11233" i="18"/>
  <c r="F11229" i="18"/>
  <c r="E11229" i="18"/>
  <c r="A11229" i="18"/>
  <c r="F11228" i="18"/>
  <c r="E11228" i="18"/>
  <c r="A11228" i="18"/>
  <c r="F11227" i="18"/>
  <c r="E11227" i="18"/>
  <c r="A11227" i="18"/>
  <c r="F11226" i="18"/>
  <c r="E11226" i="18"/>
  <c r="A11226" i="18"/>
  <c r="F11225" i="18"/>
  <c r="E11225" i="18"/>
  <c r="A11225" i="18"/>
  <c r="F11224" i="18"/>
  <c r="E11224" i="18"/>
  <c r="A11224" i="18"/>
  <c r="F11223" i="18"/>
  <c r="E11223" i="18"/>
  <c r="A11223" i="18"/>
  <c r="F11222" i="18"/>
  <c r="E11222" i="18"/>
  <c r="A11222" i="18"/>
  <c r="F11221" i="18"/>
  <c r="E11221" i="18"/>
  <c r="A11221" i="18"/>
  <c r="E11220" i="18"/>
  <c r="F11220" i="18" s="1"/>
  <c r="A11220" i="18"/>
  <c r="E11219" i="18"/>
  <c r="F11219" i="18" s="1"/>
  <c r="A11219" i="18"/>
  <c r="E11218" i="18"/>
  <c r="F11218" i="18" s="1"/>
  <c r="A11218" i="18"/>
  <c r="B11213" i="18"/>
  <c r="A11209" i="18"/>
  <c r="A11208" i="18"/>
  <c r="G11205" i="18"/>
  <c r="J11203" i="18"/>
  <c r="F11195" i="18"/>
  <c r="E11195" i="18"/>
  <c r="B11195" i="18"/>
  <c r="A11195" i="18"/>
  <c r="F11194" i="18"/>
  <c r="E11194" i="18"/>
  <c r="B11194" i="18"/>
  <c r="A11194" i="18"/>
  <c r="F11193" i="18"/>
  <c r="E11193" i="18"/>
  <c r="B11193" i="18"/>
  <c r="A11193" i="18"/>
  <c r="F11192" i="18"/>
  <c r="E11192" i="18"/>
  <c r="B11192" i="18"/>
  <c r="A11192" i="18"/>
  <c r="F11191" i="18"/>
  <c r="E11191" i="18"/>
  <c r="B11191" i="18"/>
  <c r="A11191" i="18"/>
  <c r="F11190" i="18"/>
  <c r="E11190" i="18"/>
  <c r="B11190" i="18"/>
  <c r="A11190" i="18"/>
  <c r="F11189" i="18"/>
  <c r="E11189" i="18"/>
  <c r="B11189" i="18"/>
  <c r="A11189" i="18"/>
  <c r="F11188" i="18"/>
  <c r="E11188" i="18"/>
  <c r="B11188" i="18"/>
  <c r="A11188" i="18"/>
  <c r="F11187" i="18"/>
  <c r="E11187" i="18"/>
  <c r="B11187" i="18"/>
  <c r="A11187" i="18"/>
  <c r="F11186" i="18"/>
  <c r="E11186" i="18"/>
  <c r="B11186" i="18"/>
  <c r="A11186" i="18"/>
  <c r="B11185" i="18"/>
  <c r="A11185" i="18"/>
  <c r="B11184" i="18"/>
  <c r="A11184" i="18"/>
  <c r="E11180" i="18"/>
  <c r="F11180" i="18" s="1"/>
  <c r="A11180" i="18"/>
  <c r="E11179" i="18"/>
  <c r="F11179" i="18" s="1"/>
  <c r="A11179" i="18"/>
  <c r="E11178" i="18"/>
  <c r="F11178" i="18" s="1"/>
  <c r="A11178" i="18"/>
  <c r="E11177" i="18"/>
  <c r="F11177" i="18" s="1"/>
  <c r="A11177" i="18"/>
  <c r="E11176" i="18"/>
  <c r="F11176" i="18" s="1"/>
  <c r="A11176" i="18"/>
  <c r="E11172" i="18"/>
  <c r="F11172" i="18" s="1"/>
  <c r="C11172" i="18"/>
  <c r="A11172" i="18"/>
  <c r="E11171" i="18"/>
  <c r="F11171" i="18" s="1"/>
  <c r="A11171" i="18"/>
  <c r="E11170" i="18"/>
  <c r="F11170" i="18" s="1"/>
  <c r="A11170" i="18"/>
  <c r="E11169" i="18"/>
  <c r="F11169" i="18" s="1"/>
  <c r="C11169" i="18"/>
  <c r="A11169" i="18"/>
  <c r="E11168" i="18"/>
  <c r="F11168" i="18" s="1"/>
  <c r="C11168" i="18"/>
  <c r="A11168" i="18"/>
  <c r="E11167" i="18"/>
  <c r="F11167" i="18" s="1"/>
  <c r="C11167" i="18"/>
  <c r="A11167" i="18"/>
  <c r="E11166" i="18"/>
  <c r="F11166" i="18" s="1"/>
  <c r="C11166" i="18"/>
  <c r="A11166" i="18"/>
  <c r="E11165" i="18"/>
  <c r="F11165" i="18" s="1"/>
  <c r="C11165" i="18"/>
  <c r="A11165" i="18"/>
  <c r="E11164" i="18"/>
  <c r="F11164" i="18" s="1"/>
  <c r="C11164" i="18"/>
  <c r="A11164" i="18"/>
  <c r="E11163" i="18"/>
  <c r="F11163" i="18" s="1"/>
  <c r="C11163" i="18"/>
  <c r="A11163" i="18"/>
  <c r="E11162" i="18"/>
  <c r="F11162" i="18" s="1"/>
  <c r="C11162" i="18"/>
  <c r="A11162" i="18"/>
  <c r="E11161" i="18"/>
  <c r="C11161" i="18"/>
  <c r="A11161" i="18"/>
  <c r="F11157" i="18"/>
  <c r="E11157" i="18"/>
  <c r="A11157" i="18"/>
  <c r="F11156" i="18"/>
  <c r="E11156" i="18"/>
  <c r="A11156" i="18"/>
  <c r="F11155" i="18"/>
  <c r="E11155" i="18"/>
  <c r="A11155" i="18"/>
  <c r="F11154" i="18"/>
  <c r="E11154" i="18"/>
  <c r="A11154" i="18"/>
  <c r="F11153" i="18"/>
  <c r="E11153" i="18"/>
  <c r="A11153" i="18"/>
  <c r="F11152" i="18"/>
  <c r="E11152" i="18"/>
  <c r="A11152" i="18"/>
  <c r="F11151" i="18"/>
  <c r="E11151" i="18"/>
  <c r="A11151" i="18"/>
  <c r="F11150" i="18"/>
  <c r="E11150" i="18"/>
  <c r="A11150" i="18"/>
  <c r="F11149" i="18"/>
  <c r="E11149" i="18"/>
  <c r="A11149" i="18"/>
  <c r="E11148" i="18"/>
  <c r="A11148" i="18"/>
  <c r="E11147" i="18"/>
  <c r="A11147" i="18"/>
  <c r="E11146" i="18"/>
  <c r="A11146" i="18"/>
  <c r="B11141" i="18"/>
  <c r="A11137" i="18"/>
  <c r="A11136" i="18"/>
  <c r="G11133" i="18"/>
  <c r="J11131" i="18"/>
  <c r="F11123" i="18"/>
  <c r="E11123" i="18"/>
  <c r="B11123" i="18"/>
  <c r="A11123" i="18"/>
  <c r="F11122" i="18"/>
  <c r="E11122" i="18"/>
  <c r="B11122" i="18"/>
  <c r="A11122" i="18"/>
  <c r="F11121" i="18"/>
  <c r="E11121" i="18"/>
  <c r="B11121" i="18"/>
  <c r="A11121" i="18"/>
  <c r="F11120" i="18"/>
  <c r="E11120" i="18"/>
  <c r="B11120" i="18"/>
  <c r="A11120" i="18"/>
  <c r="F11119" i="18"/>
  <c r="E11119" i="18"/>
  <c r="B11119" i="18"/>
  <c r="A11119" i="18"/>
  <c r="F11118" i="18"/>
  <c r="E11118" i="18"/>
  <c r="B11118" i="18"/>
  <c r="A11118" i="18"/>
  <c r="F11117" i="18"/>
  <c r="E11117" i="18"/>
  <c r="B11117" i="18"/>
  <c r="A11117" i="18"/>
  <c r="F11116" i="18"/>
  <c r="E11116" i="18"/>
  <c r="B11116" i="18"/>
  <c r="A11116" i="18"/>
  <c r="F11115" i="18"/>
  <c r="E11115" i="18"/>
  <c r="B11115" i="18"/>
  <c r="A11115" i="18"/>
  <c r="F11114" i="18"/>
  <c r="E11114" i="18"/>
  <c r="B11114" i="18"/>
  <c r="A11114" i="18"/>
  <c r="B11113" i="18"/>
  <c r="A11113" i="18"/>
  <c r="B11112" i="18"/>
  <c r="A11112" i="18"/>
  <c r="E11108" i="18"/>
  <c r="F11108" i="18" s="1"/>
  <c r="A11108" i="18"/>
  <c r="E11107" i="18"/>
  <c r="F11107" i="18" s="1"/>
  <c r="A11107" i="18"/>
  <c r="E11106" i="18"/>
  <c r="F11106" i="18" s="1"/>
  <c r="A11106" i="18"/>
  <c r="E11105" i="18"/>
  <c r="F11105" i="18" s="1"/>
  <c r="A11105" i="18"/>
  <c r="E11104" i="18"/>
  <c r="F11104" i="18" s="1"/>
  <c r="A11104" i="18"/>
  <c r="E11100" i="18"/>
  <c r="F11100" i="18" s="1"/>
  <c r="C11100" i="18"/>
  <c r="A11100" i="18"/>
  <c r="E11099" i="18"/>
  <c r="F11099" i="18" s="1"/>
  <c r="A11099" i="18"/>
  <c r="E11098" i="18"/>
  <c r="F11098" i="18" s="1"/>
  <c r="A11098" i="18"/>
  <c r="E11097" i="18"/>
  <c r="F11097" i="18" s="1"/>
  <c r="C11097" i="18"/>
  <c r="A11097" i="18"/>
  <c r="E11096" i="18"/>
  <c r="F11096" i="18" s="1"/>
  <c r="C11096" i="18"/>
  <c r="A11096" i="18"/>
  <c r="E11095" i="18"/>
  <c r="F11095" i="18" s="1"/>
  <c r="C11095" i="18"/>
  <c r="A11095" i="18"/>
  <c r="E11094" i="18"/>
  <c r="F11094" i="18" s="1"/>
  <c r="C11094" i="18"/>
  <c r="A11094" i="18"/>
  <c r="E11093" i="18"/>
  <c r="F11093" i="18" s="1"/>
  <c r="C11093" i="18"/>
  <c r="A11093" i="18"/>
  <c r="E11092" i="18"/>
  <c r="F11092" i="18" s="1"/>
  <c r="C11092" i="18"/>
  <c r="A11092" i="18"/>
  <c r="E11091" i="18"/>
  <c r="F11091" i="18" s="1"/>
  <c r="C11091" i="18"/>
  <c r="A11091" i="18"/>
  <c r="E11090" i="18"/>
  <c r="F11090" i="18" s="1"/>
  <c r="C11090" i="18"/>
  <c r="A11090" i="18"/>
  <c r="E11089" i="18"/>
  <c r="F11089" i="18" s="1"/>
  <c r="C11089" i="18"/>
  <c r="A11089" i="18"/>
  <c r="F11085" i="18"/>
  <c r="E11085" i="18"/>
  <c r="A11085" i="18"/>
  <c r="F11084" i="18"/>
  <c r="E11084" i="18"/>
  <c r="A11084" i="18"/>
  <c r="F11083" i="18"/>
  <c r="E11083" i="18"/>
  <c r="A11083" i="18"/>
  <c r="F11082" i="18"/>
  <c r="E11082" i="18"/>
  <c r="A11082" i="18"/>
  <c r="F11081" i="18"/>
  <c r="E11081" i="18"/>
  <c r="A11081" i="18"/>
  <c r="F11080" i="18"/>
  <c r="E11080" i="18"/>
  <c r="A11080" i="18"/>
  <c r="F11079" i="18"/>
  <c r="E11079" i="18"/>
  <c r="A11079" i="18"/>
  <c r="F11078" i="18"/>
  <c r="E11078" i="18"/>
  <c r="A11078" i="18"/>
  <c r="F11077" i="18"/>
  <c r="E11077" i="18"/>
  <c r="A11077" i="18"/>
  <c r="F11076" i="18"/>
  <c r="E11076" i="18"/>
  <c r="A11076" i="18"/>
  <c r="E11075" i="18"/>
  <c r="F11075" i="18" s="1"/>
  <c r="A11075" i="18"/>
  <c r="E11074" i="18"/>
  <c r="F11074" i="18" s="1"/>
  <c r="A11074" i="18"/>
  <c r="B11069" i="18"/>
  <c r="A11065" i="18"/>
  <c r="A11064" i="18"/>
  <c r="G11061" i="18"/>
  <c r="J11059" i="18"/>
  <c r="F11051" i="18"/>
  <c r="E11051" i="18"/>
  <c r="B11051" i="18"/>
  <c r="A11051" i="18"/>
  <c r="F11050" i="18"/>
  <c r="E11050" i="18"/>
  <c r="B11050" i="18"/>
  <c r="A11050" i="18"/>
  <c r="F11049" i="18"/>
  <c r="E11049" i="18"/>
  <c r="B11049" i="18"/>
  <c r="A11049" i="18"/>
  <c r="F11048" i="18"/>
  <c r="E11048" i="18"/>
  <c r="B11048" i="18"/>
  <c r="A11048" i="18"/>
  <c r="F11047" i="18"/>
  <c r="E11047" i="18"/>
  <c r="B11047" i="18"/>
  <c r="A11047" i="18"/>
  <c r="F11046" i="18"/>
  <c r="E11046" i="18"/>
  <c r="B11046" i="18"/>
  <c r="A11046" i="18"/>
  <c r="F11045" i="18"/>
  <c r="E11045" i="18"/>
  <c r="B11045" i="18"/>
  <c r="A11045" i="18"/>
  <c r="F11044" i="18"/>
  <c r="E11044" i="18"/>
  <c r="B11044" i="18"/>
  <c r="A11044" i="18"/>
  <c r="F11043" i="18"/>
  <c r="E11043" i="18"/>
  <c r="B11043" i="18"/>
  <c r="A11043" i="18"/>
  <c r="F11042" i="18"/>
  <c r="E11042" i="18"/>
  <c r="B11042" i="18"/>
  <c r="A11042" i="18"/>
  <c r="B11041" i="18"/>
  <c r="A11041" i="18"/>
  <c r="B11040" i="18"/>
  <c r="A11040" i="18"/>
  <c r="E11036" i="18"/>
  <c r="F11036" i="18" s="1"/>
  <c r="A11036" i="18"/>
  <c r="E11035" i="18"/>
  <c r="F11035" i="18" s="1"/>
  <c r="A11035" i="18"/>
  <c r="E11034" i="18"/>
  <c r="F11034" i="18" s="1"/>
  <c r="A11034" i="18"/>
  <c r="E11033" i="18"/>
  <c r="F11033" i="18" s="1"/>
  <c r="A11033" i="18"/>
  <c r="E11032" i="18"/>
  <c r="F11032" i="18" s="1"/>
  <c r="A11032" i="18"/>
  <c r="E11028" i="18"/>
  <c r="F11028" i="18" s="1"/>
  <c r="C11028" i="18"/>
  <c r="A11028" i="18"/>
  <c r="E11027" i="18"/>
  <c r="F11027" i="18" s="1"/>
  <c r="A11027" i="18"/>
  <c r="E11026" i="18"/>
  <c r="F11026" i="18" s="1"/>
  <c r="A11026" i="18"/>
  <c r="E11025" i="18"/>
  <c r="F11025" i="18" s="1"/>
  <c r="C11025" i="18"/>
  <c r="A11025" i="18"/>
  <c r="E11024" i="18"/>
  <c r="F11024" i="18" s="1"/>
  <c r="C11024" i="18"/>
  <c r="A11024" i="18"/>
  <c r="E11023" i="18"/>
  <c r="F11023" i="18" s="1"/>
  <c r="C11023" i="18"/>
  <c r="A11023" i="18"/>
  <c r="E11022" i="18"/>
  <c r="F11022" i="18" s="1"/>
  <c r="C11022" i="18"/>
  <c r="A11022" i="18"/>
  <c r="E11021" i="18"/>
  <c r="F11021" i="18" s="1"/>
  <c r="C11021" i="18"/>
  <c r="A11021" i="18"/>
  <c r="E11020" i="18"/>
  <c r="F11020" i="18" s="1"/>
  <c r="C11020" i="18"/>
  <c r="A11020" i="18"/>
  <c r="E11019" i="18"/>
  <c r="F11019" i="18" s="1"/>
  <c r="C11019" i="18"/>
  <c r="A11019" i="18"/>
  <c r="E11018" i="18"/>
  <c r="F11018" i="18" s="1"/>
  <c r="C11018" i="18"/>
  <c r="A11018" i="18"/>
  <c r="E11017" i="18"/>
  <c r="F11017" i="18" s="1"/>
  <c r="C11017" i="18"/>
  <c r="A11017" i="18"/>
  <c r="F11013" i="18"/>
  <c r="E11013" i="18"/>
  <c r="A11013" i="18"/>
  <c r="F11012" i="18"/>
  <c r="E11012" i="18"/>
  <c r="A11012" i="18"/>
  <c r="F11011" i="18"/>
  <c r="E11011" i="18"/>
  <c r="A11011" i="18"/>
  <c r="F11010" i="18"/>
  <c r="E11010" i="18"/>
  <c r="A11010" i="18"/>
  <c r="F11009" i="18"/>
  <c r="E11009" i="18"/>
  <c r="A11009" i="18"/>
  <c r="F11008" i="18"/>
  <c r="E11008" i="18"/>
  <c r="A11008" i="18"/>
  <c r="F11007" i="18"/>
  <c r="E11007" i="18"/>
  <c r="A11007" i="18"/>
  <c r="F11006" i="18"/>
  <c r="E11006" i="18"/>
  <c r="A11006" i="18"/>
  <c r="F11005" i="18"/>
  <c r="E11005" i="18"/>
  <c r="A11005" i="18"/>
  <c r="F11004" i="18"/>
  <c r="E11004" i="18"/>
  <c r="A11004" i="18"/>
  <c r="E11003" i="18"/>
  <c r="F11003" i="18" s="1"/>
  <c r="A11003" i="18"/>
  <c r="E11002" i="18"/>
  <c r="A11002" i="18"/>
  <c r="B10997" i="18"/>
  <c r="A10993" i="18"/>
  <c r="A10992" i="18"/>
  <c r="G10917" i="18"/>
  <c r="J10915" i="18"/>
  <c r="F10907" i="18"/>
  <c r="E10907" i="18"/>
  <c r="B10907" i="18"/>
  <c r="A10907" i="18"/>
  <c r="F10906" i="18"/>
  <c r="E10906" i="18"/>
  <c r="B10906" i="18"/>
  <c r="A10906" i="18"/>
  <c r="F10905" i="18"/>
  <c r="E10905" i="18"/>
  <c r="B10905" i="18"/>
  <c r="A10905" i="18"/>
  <c r="F10904" i="18"/>
  <c r="E10904" i="18"/>
  <c r="B10904" i="18"/>
  <c r="A10904" i="18"/>
  <c r="F10903" i="18"/>
  <c r="E10903" i="18"/>
  <c r="B10903" i="18"/>
  <c r="A10903" i="18"/>
  <c r="F10902" i="18"/>
  <c r="E10902" i="18"/>
  <c r="B10902" i="18"/>
  <c r="A10902" i="18"/>
  <c r="F10901" i="18"/>
  <c r="E10901" i="18"/>
  <c r="B10901" i="18"/>
  <c r="A10901" i="18"/>
  <c r="F10900" i="18"/>
  <c r="E10900" i="18"/>
  <c r="B10900" i="18"/>
  <c r="A10900" i="18"/>
  <c r="F10899" i="18"/>
  <c r="E10899" i="18"/>
  <c r="B10899" i="18"/>
  <c r="A10899" i="18"/>
  <c r="F10898" i="18"/>
  <c r="E10898" i="18"/>
  <c r="B10898" i="18"/>
  <c r="A10898" i="18"/>
  <c r="F10897" i="18"/>
  <c r="E10897" i="18"/>
  <c r="B10897" i="18"/>
  <c r="A10897" i="18"/>
  <c r="B10896" i="18"/>
  <c r="A10896" i="18"/>
  <c r="E10892" i="18"/>
  <c r="F10892" i="18" s="1"/>
  <c r="A10892" i="18"/>
  <c r="E10891" i="18"/>
  <c r="F10891" i="18" s="1"/>
  <c r="A10891" i="18"/>
  <c r="E10890" i="18"/>
  <c r="F10890" i="18" s="1"/>
  <c r="A10890" i="18"/>
  <c r="E10889" i="18"/>
  <c r="F10889" i="18" s="1"/>
  <c r="A10889" i="18"/>
  <c r="E10888" i="18"/>
  <c r="F10888" i="18" s="1"/>
  <c r="A10888" i="18"/>
  <c r="E10884" i="18"/>
  <c r="F10884" i="18" s="1"/>
  <c r="C10884" i="18"/>
  <c r="A10884" i="18"/>
  <c r="E10883" i="18"/>
  <c r="F10883" i="18" s="1"/>
  <c r="A10883" i="18"/>
  <c r="E10882" i="18"/>
  <c r="F10882" i="18" s="1"/>
  <c r="A10882" i="18"/>
  <c r="E10881" i="18"/>
  <c r="F10881" i="18" s="1"/>
  <c r="C10881" i="18"/>
  <c r="A10881" i="18"/>
  <c r="E10880" i="18"/>
  <c r="F10880" i="18" s="1"/>
  <c r="C10880" i="18"/>
  <c r="A10880" i="18"/>
  <c r="E10879" i="18"/>
  <c r="F10879" i="18" s="1"/>
  <c r="C10879" i="18"/>
  <c r="A10879" i="18"/>
  <c r="E10878" i="18"/>
  <c r="F10878" i="18" s="1"/>
  <c r="C10878" i="18"/>
  <c r="A10878" i="18"/>
  <c r="E10877" i="18"/>
  <c r="F10877" i="18" s="1"/>
  <c r="C10877" i="18"/>
  <c r="A10877" i="18"/>
  <c r="E10876" i="18"/>
  <c r="F10876" i="18" s="1"/>
  <c r="C10876" i="18"/>
  <c r="A10876" i="18"/>
  <c r="E10875" i="18"/>
  <c r="F10875" i="18" s="1"/>
  <c r="C10875" i="18"/>
  <c r="A10875" i="18"/>
  <c r="E10874" i="18"/>
  <c r="F10874" i="18" s="1"/>
  <c r="C10874" i="18"/>
  <c r="A10874" i="18"/>
  <c r="E10873" i="18"/>
  <c r="F10873" i="18" s="1"/>
  <c r="C10873" i="18"/>
  <c r="A10873" i="18"/>
  <c r="F10869" i="18"/>
  <c r="E10869" i="18"/>
  <c r="A10869" i="18"/>
  <c r="F10868" i="18"/>
  <c r="E10868" i="18"/>
  <c r="A10868" i="18"/>
  <c r="F10867" i="18"/>
  <c r="E10867" i="18"/>
  <c r="A10867" i="18"/>
  <c r="F10866" i="18"/>
  <c r="E10866" i="18"/>
  <c r="A10866" i="18"/>
  <c r="F10865" i="18"/>
  <c r="E10865" i="18"/>
  <c r="A10865" i="18"/>
  <c r="F10864" i="18"/>
  <c r="E10864" i="18"/>
  <c r="A10864" i="18"/>
  <c r="F10863" i="18"/>
  <c r="E10863" i="18"/>
  <c r="A10863" i="18"/>
  <c r="F10862" i="18"/>
  <c r="E10862" i="18"/>
  <c r="A10862" i="18"/>
  <c r="F10861" i="18"/>
  <c r="E10861" i="18"/>
  <c r="A10861" i="18"/>
  <c r="F10860" i="18"/>
  <c r="E10860" i="18"/>
  <c r="A10860" i="18"/>
  <c r="F10859" i="18"/>
  <c r="E10859" i="18"/>
  <c r="A10859" i="18"/>
  <c r="E10858" i="18"/>
  <c r="F10858" i="18" s="1"/>
  <c r="A10858" i="18"/>
  <c r="B10853" i="18"/>
  <c r="A10849" i="18"/>
  <c r="A10848" i="18"/>
  <c r="G10845" i="18"/>
  <c r="J10843" i="18"/>
  <c r="F10835" i="18"/>
  <c r="E10835" i="18"/>
  <c r="B10835" i="18"/>
  <c r="A10835" i="18"/>
  <c r="F10834" i="18"/>
  <c r="E10834" i="18"/>
  <c r="B10834" i="18"/>
  <c r="A10834" i="18"/>
  <c r="F10833" i="18"/>
  <c r="E10833" i="18"/>
  <c r="B10833" i="18"/>
  <c r="A10833" i="18"/>
  <c r="F10832" i="18"/>
  <c r="E10832" i="18"/>
  <c r="B10832" i="18"/>
  <c r="A10832" i="18"/>
  <c r="F10831" i="18"/>
  <c r="E10831" i="18"/>
  <c r="B10831" i="18"/>
  <c r="A10831" i="18"/>
  <c r="F10830" i="18"/>
  <c r="E10830" i="18"/>
  <c r="B10830" i="18"/>
  <c r="A10830" i="18"/>
  <c r="F10829" i="18"/>
  <c r="E10829" i="18"/>
  <c r="B10829" i="18"/>
  <c r="A10829" i="18"/>
  <c r="F10828" i="18"/>
  <c r="E10828" i="18"/>
  <c r="B10828" i="18"/>
  <c r="A10828" i="18"/>
  <c r="F10827" i="18"/>
  <c r="E10827" i="18"/>
  <c r="B10827" i="18"/>
  <c r="A10827" i="18"/>
  <c r="F10826" i="18"/>
  <c r="E10826" i="18"/>
  <c r="B10826" i="18"/>
  <c r="A10826" i="18"/>
  <c r="F10825" i="18"/>
  <c r="E10825" i="18"/>
  <c r="B10825" i="18"/>
  <c r="A10825" i="18"/>
  <c r="B10824" i="18"/>
  <c r="A10824" i="18"/>
  <c r="E10820" i="18"/>
  <c r="F10820" i="18" s="1"/>
  <c r="A10820" i="18"/>
  <c r="E10819" i="18"/>
  <c r="F10819" i="18" s="1"/>
  <c r="A10819" i="18"/>
  <c r="E10818" i="18"/>
  <c r="F10818" i="18" s="1"/>
  <c r="A10818" i="18"/>
  <c r="E10817" i="18"/>
  <c r="F10817" i="18" s="1"/>
  <c r="A10817" i="18"/>
  <c r="E10816" i="18"/>
  <c r="F10816" i="18" s="1"/>
  <c r="A10816" i="18"/>
  <c r="E10812" i="18"/>
  <c r="F10812" i="18" s="1"/>
  <c r="C10812" i="18"/>
  <c r="A10812" i="18"/>
  <c r="E10811" i="18"/>
  <c r="F10811" i="18" s="1"/>
  <c r="A10811" i="18"/>
  <c r="E10810" i="18"/>
  <c r="F10810" i="18" s="1"/>
  <c r="A10810" i="18"/>
  <c r="E10809" i="18"/>
  <c r="F10809" i="18" s="1"/>
  <c r="C10809" i="18"/>
  <c r="A10809" i="18"/>
  <c r="E10808" i="18"/>
  <c r="F10808" i="18" s="1"/>
  <c r="C10808" i="18"/>
  <c r="A10808" i="18"/>
  <c r="E10807" i="18"/>
  <c r="F10807" i="18" s="1"/>
  <c r="C10807" i="18"/>
  <c r="A10807" i="18"/>
  <c r="E10806" i="18"/>
  <c r="F10806" i="18" s="1"/>
  <c r="C10806" i="18"/>
  <c r="A10806" i="18"/>
  <c r="E10805" i="18"/>
  <c r="F10805" i="18" s="1"/>
  <c r="C10805" i="18"/>
  <c r="A10805" i="18"/>
  <c r="E10804" i="18"/>
  <c r="F10804" i="18" s="1"/>
  <c r="C10804" i="18"/>
  <c r="A10804" i="18"/>
  <c r="E10803" i="18"/>
  <c r="F10803" i="18" s="1"/>
  <c r="C10803" i="18"/>
  <c r="A10803" i="18"/>
  <c r="E10802" i="18"/>
  <c r="F10802" i="18" s="1"/>
  <c r="C10802" i="18"/>
  <c r="A10802" i="18"/>
  <c r="E10801" i="18"/>
  <c r="F10801" i="18" s="1"/>
  <c r="C10801" i="18"/>
  <c r="A10801" i="18"/>
  <c r="F10797" i="18"/>
  <c r="E10797" i="18"/>
  <c r="A10797" i="18"/>
  <c r="F10796" i="18"/>
  <c r="E10796" i="18"/>
  <c r="A10796" i="18"/>
  <c r="F10795" i="18"/>
  <c r="E10795" i="18"/>
  <c r="A10795" i="18"/>
  <c r="F10794" i="18"/>
  <c r="E10794" i="18"/>
  <c r="A10794" i="18"/>
  <c r="F10793" i="18"/>
  <c r="E10793" i="18"/>
  <c r="A10793" i="18"/>
  <c r="F10792" i="18"/>
  <c r="E10792" i="18"/>
  <c r="A10792" i="18"/>
  <c r="F10791" i="18"/>
  <c r="E10791" i="18"/>
  <c r="A10791" i="18"/>
  <c r="F10790" i="18"/>
  <c r="E10790" i="18"/>
  <c r="A10790" i="18"/>
  <c r="F10789" i="18"/>
  <c r="E10789" i="18"/>
  <c r="A10789" i="18"/>
  <c r="F10788" i="18"/>
  <c r="E10788" i="18"/>
  <c r="A10788" i="18"/>
  <c r="F10787" i="18"/>
  <c r="E10787" i="18"/>
  <c r="A10787" i="18"/>
  <c r="F10786" i="18"/>
  <c r="E10786" i="18"/>
  <c r="A10786" i="18"/>
  <c r="B10781" i="18"/>
  <c r="A10777" i="18"/>
  <c r="A10776" i="18"/>
  <c r="G3904" i="18"/>
  <c r="J3902" i="18"/>
  <c r="F3894" i="18"/>
  <c r="E3894" i="18"/>
  <c r="B3894" i="18"/>
  <c r="A3894" i="18"/>
  <c r="F3893" i="18"/>
  <c r="E3893" i="18"/>
  <c r="B3893" i="18"/>
  <c r="A3893" i="18"/>
  <c r="F3892" i="18"/>
  <c r="E3892" i="18"/>
  <c r="B3892" i="18"/>
  <c r="A3892" i="18"/>
  <c r="F3891" i="18"/>
  <c r="E3891" i="18"/>
  <c r="B3891" i="18"/>
  <c r="A3891" i="18"/>
  <c r="F3890" i="18"/>
  <c r="E3890" i="18"/>
  <c r="B3890" i="18"/>
  <c r="A3890" i="18"/>
  <c r="F3889" i="18"/>
  <c r="E3889" i="18"/>
  <c r="B3889" i="18"/>
  <c r="A3889" i="18"/>
  <c r="F3888" i="18"/>
  <c r="E3888" i="18"/>
  <c r="B3888" i="18"/>
  <c r="A3888" i="18"/>
  <c r="F3887" i="18"/>
  <c r="E3887" i="18"/>
  <c r="B3887" i="18"/>
  <c r="A3887" i="18"/>
  <c r="F3886" i="18"/>
  <c r="E3886" i="18"/>
  <c r="B3886" i="18"/>
  <c r="A3886" i="18"/>
  <c r="B3885" i="18"/>
  <c r="A3885" i="18"/>
  <c r="B3884" i="18"/>
  <c r="A3884" i="18"/>
  <c r="B3883" i="18"/>
  <c r="A3883" i="18"/>
  <c r="E3879" i="18"/>
  <c r="F3879" i="18" s="1"/>
  <c r="A3879" i="18"/>
  <c r="E3878" i="18"/>
  <c r="F3878" i="18" s="1"/>
  <c r="A3878" i="18"/>
  <c r="E3877" i="18"/>
  <c r="F3877" i="18" s="1"/>
  <c r="A3877" i="18"/>
  <c r="E3876" i="18"/>
  <c r="F3876" i="18" s="1"/>
  <c r="A3876" i="18"/>
  <c r="A3875" i="18"/>
  <c r="E3871" i="18"/>
  <c r="F3871" i="18" s="1"/>
  <c r="C3871" i="18"/>
  <c r="A3871" i="18"/>
  <c r="E3870" i="18"/>
  <c r="F3870" i="18" s="1"/>
  <c r="A3870" i="18"/>
  <c r="E3869" i="18"/>
  <c r="F3869" i="18" s="1"/>
  <c r="A3869" i="18"/>
  <c r="E3868" i="18"/>
  <c r="F3868" i="18" s="1"/>
  <c r="C3868" i="18"/>
  <c r="A3868" i="18"/>
  <c r="E3867" i="18"/>
  <c r="F3867" i="18" s="1"/>
  <c r="C3867" i="18"/>
  <c r="A3867" i="18"/>
  <c r="E3866" i="18"/>
  <c r="F3866" i="18" s="1"/>
  <c r="C3866" i="18"/>
  <c r="A3866" i="18"/>
  <c r="E3865" i="18"/>
  <c r="F3865" i="18" s="1"/>
  <c r="C3865" i="18"/>
  <c r="A3865" i="18"/>
  <c r="E3864" i="18"/>
  <c r="F3864" i="18" s="1"/>
  <c r="C3864" i="18"/>
  <c r="A3864" i="18"/>
  <c r="E3863" i="18"/>
  <c r="F3863" i="18" s="1"/>
  <c r="C3863" i="18"/>
  <c r="A3863" i="18"/>
  <c r="E3862" i="18"/>
  <c r="F3862" i="18" s="1"/>
  <c r="C3862" i="18"/>
  <c r="A3862" i="18"/>
  <c r="E3861" i="18"/>
  <c r="F3861" i="18" s="1"/>
  <c r="C3861" i="18"/>
  <c r="A3861" i="18"/>
  <c r="E3860" i="18"/>
  <c r="F3860" i="18" s="1"/>
  <c r="C3860" i="18"/>
  <c r="A3860" i="18"/>
  <c r="F3856" i="18"/>
  <c r="E3856" i="18"/>
  <c r="A3856" i="18"/>
  <c r="F3855" i="18"/>
  <c r="E3855" i="18"/>
  <c r="A3855" i="18"/>
  <c r="F3854" i="18"/>
  <c r="E3854" i="18"/>
  <c r="A3854" i="18"/>
  <c r="F3853" i="18"/>
  <c r="E3853" i="18"/>
  <c r="A3853" i="18"/>
  <c r="F3852" i="18"/>
  <c r="E3852" i="18"/>
  <c r="A3852" i="18"/>
  <c r="F3851" i="18"/>
  <c r="E3851" i="18"/>
  <c r="A3851" i="18"/>
  <c r="F3850" i="18"/>
  <c r="E3850" i="18"/>
  <c r="A3850" i="18"/>
  <c r="F3849" i="18"/>
  <c r="E3849" i="18"/>
  <c r="A3849" i="18"/>
  <c r="F3848" i="18"/>
  <c r="E3848" i="18"/>
  <c r="A3848" i="18"/>
  <c r="F3847" i="18"/>
  <c r="E3847" i="18"/>
  <c r="A3847" i="18"/>
  <c r="F3846" i="18"/>
  <c r="E3846" i="18"/>
  <c r="A3846" i="18"/>
  <c r="F3845" i="18"/>
  <c r="E3845" i="18"/>
  <c r="A3845" i="18"/>
  <c r="B3840" i="18"/>
  <c r="A3836" i="18"/>
  <c r="A3835" i="18"/>
  <c r="G3395" i="18"/>
  <c r="J3393" i="18"/>
  <c r="F3385" i="18"/>
  <c r="E3385" i="18"/>
  <c r="B3385" i="18"/>
  <c r="A3385" i="18"/>
  <c r="F3384" i="18"/>
  <c r="E3384" i="18"/>
  <c r="B3384" i="18"/>
  <c r="A3384" i="18"/>
  <c r="F3383" i="18"/>
  <c r="E3383" i="18"/>
  <c r="B3383" i="18"/>
  <c r="A3383" i="18"/>
  <c r="F3382" i="18"/>
  <c r="E3382" i="18"/>
  <c r="B3382" i="18"/>
  <c r="A3382" i="18"/>
  <c r="F3381" i="18"/>
  <c r="E3381" i="18"/>
  <c r="B3381" i="18"/>
  <c r="A3381" i="18"/>
  <c r="F3380" i="18"/>
  <c r="E3380" i="18"/>
  <c r="B3380" i="18"/>
  <c r="A3380" i="18"/>
  <c r="F3379" i="18"/>
  <c r="E3379" i="18"/>
  <c r="B3379" i="18"/>
  <c r="A3379" i="18"/>
  <c r="F3378" i="18"/>
  <c r="E3378" i="18"/>
  <c r="B3378" i="18"/>
  <c r="A3378" i="18"/>
  <c r="F3377" i="18"/>
  <c r="E3377" i="18"/>
  <c r="B3377" i="18"/>
  <c r="A3377" i="18"/>
  <c r="B3376" i="18"/>
  <c r="A3376" i="18"/>
  <c r="B3375" i="18"/>
  <c r="A3375" i="18"/>
  <c r="B3374" i="18"/>
  <c r="A3374" i="18"/>
  <c r="E3370" i="18"/>
  <c r="F3370" i="18" s="1"/>
  <c r="A3370" i="18"/>
  <c r="E3369" i="18"/>
  <c r="F3369" i="18" s="1"/>
  <c r="A3369" i="18"/>
  <c r="E3368" i="18"/>
  <c r="F3368" i="18" s="1"/>
  <c r="A3368" i="18"/>
  <c r="E3367" i="18"/>
  <c r="F3367" i="18" s="1"/>
  <c r="A3367" i="18"/>
  <c r="A3366" i="18"/>
  <c r="E3362" i="18"/>
  <c r="F3362" i="18" s="1"/>
  <c r="C3362" i="18"/>
  <c r="A3362" i="18"/>
  <c r="E3361" i="18"/>
  <c r="F3361" i="18" s="1"/>
  <c r="A3361" i="18"/>
  <c r="E3360" i="18"/>
  <c r="F3360" i="18" s="1"/>
  <c r="A3360" i="18"/>
  <c r="E3359" i="18"/>
  <c r="F3359" i="18" s="1"/>
  <c r="C3359" i="18"/>
  <c r="A3359" i="18"/>
  <c r="E3358" i="18"/>
  <c r="F3358" i="18" s="1"/>
  <c r="C3358" i="18"/>
  <c r="A3358" i="18"/>
  <c r="E3357" i="18"/>
  <c r="F3357" i="18" s="1"/>
  <c r="C3357" i="18"/>
  <c r="A3357" i="18"/>
  <c r="E3356" i="18"/>
  <c r="F3356" i="18" s="1"/>
  <c r="C3356" i="18"/>
  <c r="A3356" i="18"/>
  <c r="E3355" i="18"/>
  <c r="F3355" i="18" s="1"/>
  <c r="C3355" i="18"/>
  <c r="A3355" i="18"/>
  <c r="E3354" i="18"/>
  <c r="F3354" i="18" s="1"/>
  <c r="C3354" i="18"/>
  <c r="A3354" i="18"/>
  <c r="E3353" i="18"/>
  <c r="F3353" i="18" s="1"/>
  <c r="C3353" i="18"/>
  <c r="A3353" i="18"/>
  <c r="E3352" i="18"/>
  <c r="F3352" i="18" s="1"/>
  <c r="C3352" i="18"/>
  <c r="A3352" i="18"/>
  <c r="E3351" i="18"/>
  <c r="F3351" i="18" s="1"/>
  <c r="C3351" i="18"/>
  <c r="A3351" i="18"/>
  <c r="F3347" i="18"/>
  <c r="E3347" i="18"/>
  <c r="A3347" i="18"/>
  <c r="F3346" i="18"/>
  <c r="E3346" i="18"/>
  <c r="A3346" i="18"/>
  <c r="F3345" i="18"/>
  <c r="E3345" i="18"/>
  <c r="A3345" i="18"/>
  <c r="F3344" i="18"/>
  <c r="E3344" i="18"/>
  <c r="A3344" i="18"/>
  <c r="F3343" i="18"/>
  <c r="E3343" i="18"/>
  <c r="A3343" i="18"/>
  <c r="F3342" i="18"/>
  <c r="E3342" i="18"/>
  <c r="A3342" i="18"/>
  <c r="F3341" i="18"/>
  <c r="E3341" i="18"/>
  <c r="A3341" i="18"/>
  <c r="F3340" i="18"/>
  <c r="E3340" i="18"/>
  <c r="A3340" i="18"/>
  <c r="F3339" i="18"/>
  <c r="E3339" i="18"/>
  <c r="A3339" i="18"/>
  <c r="F3338" i="18"/>
  <c r="E3338" i="18"/>
  <c r="A3338" i="18"/>
  <c r="F3337" i="18"/>
  <c r="E3337" i="18"/>
  <c r="A3337" i="18"/>
  <c r="F3336" i="18"/>
  <c r="E3336" i="18"/>
  <c r="A3336" i="18"/>
  <c r="B3331" i="18"/>
  <c r="A3327" i="18"/>
  <c r="A3326" i="18"/>
  <c r="G8248" i="18"/>
  <c r="J8246" i="18"/>
  <c r="F8238" i="18"/>
  <c r="E8238" i="18"/>
  <c r="B8238" i="18"/>
  <c r="A8238" i="18"/>
  <c r="F8237" i="18"/>
  <c r="E8237" i="18"/>
  <c r="B8237" i="18"/>
  <c r="A8237" i="18"/>
  <c r="F8236" i="18"/>
  <c r="E8236" i="18"/>
  <c r="B8236" i="18"/>
  <c r="A8236" i="18"/>
  <c r="F8235" i="18"/>
  <c r="E8235" i="18"/>
  <c r="B8235" i="18"/>
  <c r="A8235" i="18"/>
  <c r="F8234" i="18"/>
  <c r="E8234" i="18"/>
  <c r="B8234" i="18"/>
  <c r="A8234" i="18"/>
  <c r="F8233" i="18"/>
  <c r="E8233" i="18"/>
  <c r="B8233" i="18"/>
  <c r="A8233" i="18"/>
  <c r="F8232" i="18"/>
  <c r="E8232" i="18"/>
  <c r="B8232" i="18"/>
  <c r="A8232" i="18"/>
  <c r="F8231" i="18"/>
  <c r="E8231" i="18"/>
  <c r="B8231" i="18"/>
  <c r="A8231" i="18"/>
  <c r="F8230" i="18"/>
  <c r="E8230" i="18"/>
  <c r="B8230" i="18"/>
  <c r="A8230" i="18"/>
  <c r="F8229" i="18"/>
  <c r="E8229" i="18"/>
  <c r="B8229" i="18"/>
  <c r="A8229" i="18"/>
  <c r="B8228" i="18"/>
  <c r="A8228" i="18"/>
  <c r="B8227" i="18"/>
  <c r="A8227" i="18"/>
  <c r="E8223" i="18"/>
  <c r="F8223" i="18" s="1"/>
  <c r="A8223" i="18"/>
  <c r="E8222" i="18"/>
  <c r="F8222" i="18" s="1"/>
  <c r="A8222" i="18"/>
  <c r="E8221" i="18"/>
  <c r="F8221" i="18" s="1"/>
  <c r="A8221" i="18"/>
  <c r="E8220" i="18"/>
  <c r="F8220" i="18" s="1"/>
  <c r="A8220" i="18"/>
  <c r="E8219" i="18"/>
  <c r="F8219" i="18" s="1"/>
  <c r="A8219" i="18"/>
  <c r="E8215" i="18"/>
  <c r="F8215" i="18" s="1"/>
  <c r="C8215" i="18"/>
  <c r="A8215" i="18"/>
  <c r="E8214" i="18"/>
  <c r="F8214" i="18" s="1"/>
  <c r="A8214" i="18"/>
  <c r="E8213" i="18"/>
  <c r="F8213" i="18" s="1"/>
  <c r="A8213" i="18"/>
  <c r="E8212" i="18"/>
  <c r="F8212" i="18" s="1"/>
  <c r="C8212" i="18"/>
  <c r="A8212" i="18"/>
  <c r="E8211" i="18"/>
  <c r="F8211" i="18" s="1"/>
  <c r="C8211" i="18"/>
  <c r="A8211" i="18"/>
  <c r="E8210" i="18"/>
  <c r="F8210" i="18" s="1"/>
  <c r="C8210" i="18"/>
  <c r="A8210" i="18"/>
  <c r="E8209" i="18"/>
  <c r="F8209" i="18" s="1"/>
  <c r="C8209" i="18"/>
  <c r="A8209" i="18"/>
  <c r="E8208" i="18"/>
  <c r="F8208" i="18" s="1"/>
  <c r="C8208" i="18"/>
  <c r="A8208" i="18"/>
  <c r="E8207" i="18"/>
  <c r="F8207" i="18" s="1"/>
  <c r="C8207" i="18"/>
  <c r="A8207" i="18"/>
  <c r="E8206" i="18"/>
  <c r="F8206" i="18" s="1"/>
  <c r="C8206" i="18"/>
  <c r="A8206" i="18"/>
  <c r="E8205" i="18"/>
  <c r="F8205" i="18" s="1"/>
  <c r="C8205" i="18"/>
  <c r="A8205" i="18"/>
  <c r="E8204" i="18"/>
  <c r="F8204" i="18" s="1"/>
  <c r="C8204" i="18"/>
  <c r="A8204" i="18"/>
  <c r="F8200" i="18"/>
  <c r="E8200" i="18"/>
  <c r="A8200" i="18"/>
  <c r="F8199" i="18"/>
  <c r="E8199" i="18"/>
  <c r="A8199" i="18"/>
  <c r="F8198" i="18"/>
  <c r="E8198" i="18"/>
  <c r="A8198" i="18"/>
  <c r="F8197" i="18"/>
  <c r="E8197" i="18"/>
  <c r="A8197" i="18"/>
  <c r="F8196" i="18"/>
  <c r="E8196" i="18"/>
  <c r="A8196" i="18"/>
  <c r="F8195" i="18"/>
  <c r="E8195" i="18"/>
  <c r="A8195" i="18"/>
  <c r="F8194" i="18"/>
  <c r="E8194" i="18"/>
  <c r="A8194" i="18"/>
  <c r="F8193" i="18"/>
  <c r="E8193" i="18"/>
  <c r="A8193" i="18"/>
  <c r="F8192" i="18"/>
  <c r="E8192" i="18"/>
  <c r="A8192" i="18"/>
  <c r="F8191" i="18"/>
  <c r="E8191" i="18"/>
  <c r="A8191" i="18"/>
  <c r="F8190" i="18"/>
  <c r="E8190" i="18"/>
  <c r="A8190" i="18"/>
  <c r="F8189" i="18"/>
  <c r="E8189" i="18"/>
  <c r="A8189" i="18"/>
  <c r="B8184" i="18"/>
  <c r="A8180" i="18"/>
  <c r="A8179" i="18"/>
  <c r="A8613" i="18"/>
  <c r="A8612" i="18"/>
  <c r="G8679" i="18"/>
  <c r="J8677" i="18"/>
  <c r="F8669" i="18"/>
  <c r="E8669" i="18"/>
  <c r="B8669" i="18"/>
  <c r="A8669" i="18"/>
  <c r="F8668" i="18"/>
  <c r="E8668" i="18"/>
  <c r="B8668" i="18"/>
  <c r="A8668" i="18"/>
  <c r="F8667" i="18"/>
  <c r="E8667" i="18"/>
  <c r="B8667" i="18"/>
  <c r="A8667" i="18"/>
  <c r="F8666" i="18"/>
  <c r="E8666" i="18"/>
  <c r="B8666" i="18"/>
  <c r="A8666" i="18"/>
  <c r="F8665" i="18"/>
  <c r="E8665" i="18"/>
  <c r="B8665" i="18"/>
  <c r="A8665" i="18"/>
  <c r="F8664" i="18"/>
  <c r="E8664" i="18"/>
  <c r="B8664" i="18"/>
  <c r="A8664" i="18"/>
  <c r="F8663" i="18"/>
  <c r="E8663" i="18"/>
  <c r="B8663" i="18"/>
  <c r="A8663" i="18"/>
  <c r="F8662" i="18"/>
  <c r="E8662" i="18"/>
  <c r="B8662" i="18"/>
  <c r="A8662" i="18"/>
  <c r="F8661" i="18"/>
  <c r="E8661" i="18"/>
  <c r="B8661" i="18"/>
  <c r="A8661" i="18"/>
  <c r="F8660" i="18"/>
  <c r="E8660" i="18"/>
  <c r="B8660" i="18"/>
  <c r="A8660" i="18"/>
  <c r="B8659" i="18"/>
  <c r="A8659" i="18"/>
  <c r="B8658" i="18"/>
  <c r="A8658" i="18"/>
  <c r="E8654" i="18"/>
  <c r="F8654" i="18" s="1"/>
  <c r="A8654" i="18"/>
  <c r="E8653" i="18"/>
  <c r="F8653" i="18" s="1"/>
  <c r="A8653" i="18"/>
  <c r="E8652" i="18"/>
  <c r="F8652" i="18" s="1"/>
  <c r="A8652" i="18"/>
  <c r="E8651" i="18"/>
  <c r="F8651" i="18" s="1"/>
  <c r="A8651" i="18"/>
  <c r="E8650" i="18"/>
  <c r="F8650" i="18" s="1"/>
  <c r="A8650" i="18"/>
  <c r="E8646" i="18"/>
  <c r="F8646" i="18" s="1"/>
  <c r="C8646" i="18"/>
  <c r="A8646" i="18"/>
  <c r="E8645" i="18"/>
  <c r="F8645" i="18" s="1"/>
  <c r="A8645" i="18"/>
  <c r="E8644" i="18"/>
  <c r="F8644" i="18" s="1"/>
  <c r="A8644" i="18"/>
  <c r="E8643" i="18"/>
  <c r="F8643" i="18" s="1"/>
  <c r="C8643" i="18"/>
  <c r="A8643" i="18"/>
  <c r="E8642" i="18"/>
  <c r="F8642" i="18" s="1"/>
  <c r="C8642" i="18"/>
  <c r="A8642" i="18"/>
  <c r="E8641" i="18"/>
  <c r="F8641" i="18" s="1"/>
  <c r="C8641" i="18"/>
  <c r="A8641" i="18"/>
  <c r="E8640" i="18"/>
  <c r="F8640" i="18" s="1"/>
  <c r="C8640" i="18"/>
  <c r="A8640" i="18"/>
  <c r="E8639" i="18"/>
  <c r="F8639" i="18" s="1"/>
  <c r="C8639" i="18"/>
  <c r="A8639" i="18"/>
  <c r="E8638" i="18"/>
  <c r="F8638" i="18" s="1"/>
  <c r="C8638" i="18"/>
  <c r="A8638" i="18"/>
  <c r="E8637" i="18"/>
  <c r="F8637" i="18" s="1"/>
  <c r="C8637" i="18"/>
  <c r="A8637" i="18"/>
  <c r="E8636" i="18"/>
  <c r="F8636" i="18" s="1"/>
  <c r="C8636" i="18"/>
  <c r="A8636" i="18"/>
  <c r="E8635" i="18"/>
  <c r="F8635" i="18" s="1"/>
  <c r="C8635" i="18"/>
  <c r="A8635" i="18"/>
  <c r="F8631" i="18"/>
  <c r="E8631" i="18"/>
  <c r="A8631" i="18"/>
  <c r="F8630" i="18"/>
  <c r="E8630" i="18"/>
  <c r="A8630" i="18"/>
  <c r="F8629" i="18"/>
  <c r="E8629" i="18"/>
  <c r="A8629" i="18"/>
  <c r="F8628" i="18"/>
  <c r="E8628" i="18"/>
  <c r="A8628" i="18"/>
  <c r="F8627" i="18"/>
  <c r="E8627" i="18"/>
  <c r="A8627" i="18"/>
  <c r="F8626" i="18"/>
  <c r="E8626" i="18"/>
  <c r="A8626" i="18"/>
  <c r="F8625" i="18"/>
  <c r="E8625" i="18"/>
  <c r="A8625" i="18"/>
  <c r="F8624" i="18"/>
  <c r="E8624" i="18"/>
  <c r="A8624" i="18"/>
  <c r="F8623" i="18"/>
  <c r="E8623" i="18"/>
  <c r="A8623" i="18"/>
  <c r="F8622" i="18"/>
  <c r="E8622" i="18"/>
  <c r="A8622" i="18"/>
  <c r="F8621" i="18"/>
  <c r="E8621" i="18"/>
  <c r="A8621" i="18"/>
  <c r="F8620" i="18"/>
  <c r="E8620" i="18"/>
  <c r="A8620" i="18"/>
  <c r="B8615" i="18"/>
  <c r="G4409" i="18"/>
  <c r="J4407" i="18"/>
  <c r="B4399" i="18"/>
  <c r="A4399" i="18"/>
  <c r="B4398" i="18"/>
  <c r="A4398" i="18"/>
  <c r="B4397" i="18"/>
  <c r="A4397" i="18"/>
  <c r="B4396" i="18"/>
  <c r="A4396" i="18"/>
  <c r="B4395" i="18"/>
  <c r="A4395" i="18"/>
  <c r="B4394" i="18"/>
  <c r="A4394" i="18"/>
  <c r="B4393" i="18"/>
  <c r="A4393" i="18"/>
  <c r="B4392" i="18"/>
  <c r="A4392" i="18"/>
  <c r="B4391" i="18"/>
  <c r="A4391" i="18"/>
  <c r="B4390" i="18"/>
  <c r="A4390" i="18"/>
  <c r="B4389" i="18"/>
  <c r="A4389" i="18"/>
  <c r="B4388" i="18"/>
  <c r="A4388" i="18"/>
  <c r="A4384" i="18"/>
  <c r="A4383" i="18"/>
  <c r="A4382" i="18"/>
  <c r="A4381" i="18"/>
  <c r="A4380" i="18"/>
  <c r="C4376" i="18"/>
  <c r="A4376" i="18"/>
  <c r="A4375" i="18"/>
  <c r="A4374" i="18"/>
  <c r="C4373" i="18"/>
  <c r="A4373" i="18"/>
  <c r="C4372" i="18"/>
  <c r="A4372" i="18"/>
  <c r="C4371" i="18"/>
  <c r="A4371" i="18"/>
  <c r="C4370" i="18"/>
  <c r="A4370" i="18"/>
  <c r="C4369" i="18"/>
  <c r="A4369" i="18"/>
  <c r="C4368" i="18"/>
  <c r="A4368" i="18"/>
  <c r="C4367" i="18"/>
  <c r="A4367" i="18"/>
  <c r="C4366" i="18"/>
  <c r="A4366" i="18"/>
  <c r="C4365" i="18"/>
  <c r="A4365" i="18"/>
  <c r="A4361" i="18"/>
  <c r="A4360" i="18"/>
  <c r="A4359" i="18"/>
  <c r="A4358" i="18"/>
  <c r="A4357" i="18"/>
  <c r="A4356" i="18"/>
  <c r="A4355" i="18"/>
  <c r="A4354" i="18"/>
  <c r="A4353" i="18"/>
  <c r="A4352" i="18"/>
  <c r="A4350" i="18"/>
  <c r="B4345" i="18"/>
  <c r="A4341" i="18"/>
  <c r="A4340" i="18"/>
  <c r="G8608" i="18"/>
  <c r="J8606" i="18"/>
  <c r="F8598" i="18"/>
  <c r="E8598" i="18"/>
  <c r="B8598" i="18"/>
  <c r="A8598" i="18"/>
  <c r="F8597" i="18"/>
  <c r="E8597" i="18"/>
  <c r="B8597" i="18"/>
  <c r="A8597" i="18"/>
  <c r="F8596" i="18"/>
  <c r="E8596" i="18"/>
  <c r="B8596" i="18"/>
  <c r="A8596" i="18"/>
  <c r="F8595" i="18"/>
  <c r="E8595" i="18"/>
  <c r="B8595" i="18"/>
  <c r="A8595" i="18"/>
  <c r="F8594" i="18"/>
  <c r="E8594" i="18"/>
  <c r="B8594" i="18"/>
  <c r="A8594" i="18"/>
  <c r="F8593" i="18"/>
  <c r="E8593" i="18"/>
  <c r="B8593" i="18"/>
  <c r="A8593" i="18"/>
  <c r="F8592" i="18"/>
  <c r="E8592" i="18"/>
  <c r="B8592" i="18"/>
  <c r="A8592" i="18"/>
  <c r="F8591" i="18"/>
  <c r="E8591" i="18"/>
  <c r="B8591" i="18"/>
  <c r="A8591" i="18"/>
  <c r="F8590" i="18"/>
  <c r="E8590" i="18"/>
  <c r="B8590" i="18"/>
  <c r="A8590" i="18"/>
  <c r="F8589" i="18"/>
  <c r="E8589" i="18"/>
  <c r="B8589" i="18"/>
  <c r="A8589" i="18"/>
  <c r="B8588" i="18"/>
  <c r="A8588" i="18"/>
  <c r="B8587" i="18"/>
  <c r="A8587" i="18"/>
  <c r="E8583" i="18"/>
  <c r="F8583" i="18" s="1"/>
  <c r="A8583" i="18"/>
  <c r="E8582" i="18"/>
  <c r="F8582" i="18" s="1"/>
  <c r="A8582" i="18"/>
  <c r="E8581" i="18"/>
  <c r="F8581" i="18" s="1"/>
  <c r="A8581" i="18"/>
  <c r="E8580" i="18"/>
  <c r="F8580" i="18" s="1"/>
  <c r="A8580" i="18"/>
  <c r="E8579" i="18"/>
  <c r="F8579" i="18" s="1"/>
  <c r="A8579" i="18"/>
  <c r="E8575" i="18"/>
  <c r="F8575" i="18" s="1"/>
  <c r="C8575" i="18"/>
  <c r="A8575" i="18"/>
  <c r="E8574" i="18"/>
  <c r="F8574" i="18" s="1"/>
  <c r="A8574" i="18"/>
  <c r="E8573" i="18"/>
  <c r="F8573" i="18" s="1"/>
  <c r="A8573" i="18"/>
  <c r="E8572" i="18"/>
  <c r="F8572" i="18" s="1"/>
  <c r="C8572" i="18"/>
  <c r="A8572" i="18"/>
  <c r="E8571" i="18"/>
  <c r="F8571" i="18" s="1"/>
  <c r="C8571" i="18"/>
  <c r="A8571" i="18"/>
  <c r="E8570" i="18"/>
  <c r="F8570" i="18" s="1"/>
  <c r="C8570" i="18"/>
  <c r="A8570" i="18"/>
  <c r="E8569" i="18"/>
  <c r="F8569" i="18" s="1"/>
  <c r="C8569" i="18"/>
  <c r="A8569" i="18"/>
  <c r="E8568" i="18"/>
  <c r="F8568" i="18" s="1"/>
  <c r="C8568" i="18"/>
  <c r="A8568" i="18"/>
  <c r="E8567" i="18"/>
  <c r="F8567" i="18" s="1"/>
  <c r="C8567" i="18"/>
  <c r="A8567" i="18"/>
  <c r="E8566" i="18"/>
  <c r="F8566" i="18" s="1"/>
  <c r="C8566" i="18"/>
  <c r="A8566" i="18"/>
  <c r="E8565" i="18"/>
  <c r="F8565" i="18" s="1"/>
  <c r="C8565" i="18"/>
  <c r="A8565" i="18"/>
  <c r="E8564" i="18"/>
  <c r="F8564" i="18" s="1"/>
  <c r="C8564" i="18"/>
  <c r="A8564" i="18"/>
  <c r="F8560" i="18"/>
  <c r="E8560" i="18"/>
  <c r="A8560" i="18"/>
  <c r="F8559" i="18"/>
  <c r="E8559" i="18"/>
  <c r="A8559" i="18"/>
  <c r="F8558" i="18"/>
  <c r="E8558" i="18"/>
  <c r="A8558" i="18"/>
  <c r="F8557" i="18"/>
  <c r="E8557" i="18"/>
  <c r="A8557" i="18"/>
  <c r="F8556" i="18"/>
  <c r="E8556" i="18"/>
  <c r="A8556" i="18"/>
  <c r="F8555" i="18"/>
  <c r="E8555" i="18"/>
  <c r="A8555" i="18"/>
  <c r="F8554" i="18"/>
  <c r="E8554" i="18"/>
  <c r="A8554" i="18"/>
  <c r="F8553" i="18"/>
  <c r="E8553" i="18"/>
  <c r="A8553" i="18"/>
  <c r="F8552" i="18"/>
  <c r="E8552" i="18"/>
  <c r="A8552" i="18"/>
  <c r="F8551" i="18"/>
  <c r="E8551" i="18"/>
  <c r="A8551" i="18"/>
  <c r="F8550" i="18"/>
  <c r="E8550" i="18"/>
  <c r="A8550" i="18"/>
  <c r="F8549" i="18"/>
  <c r="E8549" i="18"/>
  <c r="A8549" i="18"/>
  <c r="B8544" i="18"/>
  <c r="A8540" i="18"/>
  <c r="A8539" i="18"/>
  <c r="G11823" i="18" l="1"/>
  <c r="F11955" i="18"/>
  <c r="G11967" i="18" s="1"/>
  <c r="G8922" i="18"/>
  <c r="G8850" i="18"/>
  <c r="G8778" i="18"/>
  <c r="G8873" i="18"/>
  <c r="G8945" i="18"/>
  <c r="G8937" i="18"/>
  <c r="G8865" i="18"/>
  <c r="G8801" i="18"/>
  <c r="G8793" i="18"/>
  <c r="G12528" i="18"/>
  <c r="G4676" i="18"/>
  <c r="G4668" i="18"/>
  <c r="F11002" i="18"/>
  <c r="G11014" i="18" s="1"/>
  <c r="F11146" i="18"/>
  <c r="G12047" i="18"/>
  <c r="G11614" i="18"/>
  <c r="G11880" i="18"/>
  <c r="G11606" i="18"/>
  <c r="G12240" i="18"/>
  <c r="F12315" i="18"/>
  <c r="G12327" i="18" s="1"/>
  <c r="F11147" i="18"/>
  <c r="G11302" i="18"/>
  <c r="F11739" i="18"/>
  <c r="F11740" i="18"/>
  <c r="G11808" i="18"/>
  <c r="G11903" i="18"/>
  <c r="G11895" i="18"/>
  <c r="G10798" i="18"/>
  <c r="G10821" i="18"/>
  <c r="F11148" i="18"/>
  <c r="G11181" i="18"/>
  <c r="G11245" i="18"/>
  <c r="G11446" i="18"/>
  <c r="G11591" i="18"/>
  <c r="G11736" i="18"/>
  <c r="G10893" i="18"/>
  <c r="G10870" i="18"/>
  <c r="G11679" i="18"/>
  <c r="G11831" i="18"/>
  <c r="G11952" i="18"/>
  <c r="G10885" i="18"/>
  <c r="G11317" i="18"/>
  <c r="G11469" i="18"/>
  <c r="G11664" i="18"/>
  <c r="G12191" i="18"/>
  <c r="G12407" i="18"/>
  <c r="F11161" i="18"/>
  <c r="G11173" i="18" s="1"/>
  <c r="G11518" i="18"/>
  <c r="G11687" i="18"/>
  <c r="G12039" i="18"/>
  <c r="G12168" i="18"/>
  <c r="G12312" i="18"/>
  <c r="G12384" i="18"/>
  <c r="G12456" i="18"/>
  <c r="G12479" i="18"/>
  <c r="G10813" i="18"/>
  <c r="G11230" i="18"/>
  <c r="G11253" i="18"/>
  <c r="G11325" i="18"/>
  <c r="G11029" i="18"/>
  <c r="G11037" i="18"/>
  <c r="G11086" i="18"/>
  <c r="G11101" i="18"/>
  <c r="G11109" i="18"/>
  <c r="G11374" i="18"/>
  <c r="G12024" i="18"/>
  <c r="G11389" i="18"/>
  <c r="G11397" i="18"/>
  <c r="G11533" i="18"/>
  <c r="G11461" i="18"/>
  <c r="G11541" i="18"/>
  <c r="G11759" i="18"/>
  <c r="G11975" i="18"/>
  <c r="G12096" i="18"/>
  <c r="G12111" i="18"/>
  <c r="G12255" i="18"/>
  <c r="G12335" i="18"/>
  <c r="G12551" i="18"/>
  <c r="G12263" i="18"/>
  <c r="G12399" i="18"/>
  <c r="G12471" i="18"/>
  <c r="G12119" i="18"/>
  <c r="G12183" i="18"/>
  <c r="G12543" i="18"/>
  <c r="G3348" i="18"/>
  <c r="G8201" i="18"/>
  <c r="G3857" i="18"/>
  <c r="G3872" i="18"/>
  <c r="G3363" i="18"/>
  <c r="G8224" i="18"/>
  <c r="G8216" i="18"/>
  <c r="G8655" i="18"/>
  <c r="G8632" i="18"/>
  <c r="G8647" i="18"/>
  <c r="G8561" i="18"/>
  <c r="G8584" i="18"/>
  <c r="G8576" i="18"/>
  <c r="G11751" i="18" l="1"/>
  <c r="G11158" i="18"/>
  <c r="B13668" i="18" l="1"/>
  <c r="B13596" i="18"/>
  <c r="B13524" i="18"/>
  <c r="B13452" i="18"/>
  <c r="B13380" i="18"/>
  <c r="G13371" i="18"/>
  <c r="J13369" i="18"/>
  <c r="F13361" i="18"/>
  <c r="E13361" i="18"/>
  <c r="B13361" i="18"/>
  <c r="A13361" i="18"/>
  <c r="F13360" i="18"/>
  <c r="E13360" i="18"/>
  <c r="B13360" i="18"/>
  <c r="A13360" i="18"/>
  <c r="F13359" i="18"/>
  <c r="E13359" i="18"/>
  <c r="B13359" i="18"/>
  <c r="A13359" i="18"/>
  <c r="F13358" i="18"/>
  <c r="E13358" i="18"/>
  <c r="B13358" i="18"/>
  <c r="A13358" i="18"/>
  <c r="F13357" i="18"/>
  <c r="E13357" i="18"/>
  <c r="B13357" i="18"/>
  <c r="A13357" i="18"/>
  <c r="F13356" i="18"/>
  <c r="E13356" i="18"/>
  <c r="B13356" i="18"/>
  <c r="A13356" i="18"/>
  <c r="F13355" i="18"/>
  <c r="E13355" i="18"/>
  <c r="B13355" i="18"/>
  <c r="A13355" i="18"/>
  <c r="F13354" i="18"/>
  <c r="E13354" i="18"/>
  <c r="B13354" i="18"/>
  <c r="A13354" i="18"/>
  <c r="F13353" i="18"/>
  <c r="E13353" i="18"/>
  <c r="B13353" i="18"/>
  <c r="A13353" i="18"/>
  <c r="F13352" i="18"/>
  <c r="E13352" i="18"/>
  <c r="B13352" i="18"/>
  <c r="A13352" i="18"/>
  <c r="B13351" i="18"/>
  <c r="A13351" i="18"/>
  <c r="B13350" i="18"/>
  <c r="A13350" i="18"/>
  <c r="E13346" i="18"/>
  <c r="F13346" i="18" s="1"/>
  <c r="A13346" i="18"/>
  <c r="E13345" i="18"/>
  <c r="F13345" i="18" s="1"/>
  <c r="A13345" i="18"/>
  <c r="E13344" i="18"/>
  <c r="F13344" i="18" s="1"/>
  <c r="A13344" i="18"/>
  <c r="E13343" i="18"/>
  <c r="F13343" i="18" s="1"/>
  <c r="A13343" i="18"/>
  <c r="E13342" i="18"/>
  <c r="F13342" i="18" s="1"/>
  <c r="A13342" i="18"/>
  <c r="E13338" i="18"/>
  <c r="F13338" i="18" s="1"/>
  <c r="C13338" i="18"/>
  <c r="A13338" i="18"/>
  <c r="E13337" i="18"/>
  <c r="F13337" i="18" s="1"/>
  <c r="A13337" i="18"/>
  <c r="E13336" i="18"/>
  <c r="F13336" i="18" s="1"/>
  <c r="A13336" i="18"/>
  <c r="E13335" i="18"/>
  <c r="F13335" i="18" s="1"/>
  <c r="C13335" i="18"/>
  <c r="A13335" i="18"/>
  <c r="E13334" i="18"/>
  <c r="F13334" i="18" s="1"/>
  <c r="C13334" i="18"/>
  <c r="A13334" i="18"/>
  <c r="E13333" i="18"/>
  <c r="F13333" i="18" s="1"/>
  <c r="C13333" i="18"/>
  <c r="A13333" i="18"/>
  <c r="E13332" i="18"/>
  <c r="F13332" i="18" s="1"/>
  <c r="C13332" i="18"/>
  <c r="A13332" i="18"/>
  <c r="E13331" i="18"/>
  <c r="F13331" i="18" s="1"/>
  <c r="C13331" i="18"/>
  <c r="A13331" i="18"/>
  <c r="E13330" i="18"/>
  <c r="F13330" i="18" s="1"/>
  <c r="C13330" i="18"/>
  <c r="A13330" i="18"/>
  <c r="E13329" i="18"/>
  <c r="F13329" i="18" s="1"/>
  <c r="C13329" i="18"/>
  <c r="A13329" i="18"/>
  <c r="E13328" i="18"/>
  <c r="F13328" i="18" s="1"/>
  <c r="C13328" i="18"/>
  <c r="A13328" i="18"/>
  <c r="E13327" i="18"/>
  <c r="F13327" i="18" s="1"/>
  <c r="C13327" i="18"/>
  <c r="A13327" i="18"/>
  <c r="F13323" i="18"/>
  <c r="E13323" i="18"/>
  <c r="A13323" i="18"/>
  <c r="F13322" i="18"/>
  <c r="E13322" i="18"/>
  <c r="A13322" i="18"/>
  <c r="F13321" i="18"/>
  <c r="E13321" i="18"/>
  <c r="A13321" i="18"/>
  <c r="F13320" i="18"/>
  <c r="E13320" i="18"/>
  <c r="A13320" i="18"/>
  <c r="F13319" i="18"/>
  <c r="E13319" i="18"/>
  <c r="A13319" i="18"/>
  <c r="F13318" i="18"/>
  <c r="E13318" i="18"/>
  <c r="A13318" i="18"/>
  <c r="F13317" i="18"/>
  <c r="E13317" i="18"/>
  <c r="A13317" i="18"/>
  <c r="F13316" i="18"/>
  <c r="E13316" i="18"/>
  <c r="A13316" i="18"/>
  <c r="F13315" i="18"/>
  <c r="E13315" i="18"/>
  <c r="A13315" i="18"/>
  <c r="F13314" i="18"/>
  <c r="E13314" i="18"/>
  <c r="A13314" i="18"/>
  <c r="F13313" i="18"/>
  <c r="E13313" i="18"/>
  <c r="A13313" i="18"/>
  <c r="E13312" i="18"/>
  <c r="F13312" i="18" s="1"/>
  <c r="A13312" i="18"/>
  <c r="B13307" i="18"/>
  <c r="A13303" i="18"/>
  <c r="B13235" i="18"/>
  <c r="B13163" i="18"/>
  <c r="B13019" i="18"/>
  <c r="B12947" i="18"/>
  <c r="B12728" i="18"/>
  <c r="A12579" i="18"/>
  <c r="A12580" i="18"/>
  <c r="B12584" i="18"/>
  <c r="A12589" i="18"/>
  <c r="E12589" i="18"/>
  <c r="A12590" i="18"/>
  <c r="E12590" i="18"/>
  <c r="A12591" i="18"/>
  <c r="E12591" i="18"/>
  <c r="A12592" i="18"/>
  <c r="E12592" i="18"/>
  <c r="F12592" i="18"/>
  <c r="A12593" i="18"/>
  <c r="E12593" i="18"/>
  <c r="F12593" i="18"/>
  <c r="A12594" i="18"/>
  <c r="E12594" i="18"/>
  <c r="F12594" i="18"/>
  <c r="A12595" i="18"/>
  <c r="E12595" i="18"/>
  <c r="F12595" i="18"/>
  <c r="A12596" i="18"/>
  <c r="E12596" i="18"/>
  <c r="F12596" i="18"/>
  <c r="A12597" i="18"/>
  <c r="E12597" i="18"/>
  <c r="F12597" i="18"/>
  <c r="A12598" i="18"/>
  <c r="E12598" i="18"/>
  <c r="F12598" i="18"/>
  <c r="A12599" i="18"/>
  <c r="E12599" i="18"/>
  <c r="F12599" i="18"/>
  <c r="A12600" i="18"/>
  <c r="E12600" i="18"/>
  <c r="F12600" i="18"/>
  <c r="A12604" i="18"/>
  <c r="C12604" i="18"/>
  <c r="E12604" i="18"/>
  <c r="F12604" i="18" s="1"/>
  <c r="A12605" i="18"/>
  <c r="C12605" i="18"/>
  <c r="E12605" i="18"/>
  <c r="F12605" i="18" s="1"/>
  <c r="A12606" i="18"/>
  <c r="C12606" i="18"/>
  <c r="E12606" i="18"/>
  <c r="F12606" i="18" s="1"/>
  <c r="A12607" i="18"/>
  <c r="C12607" i="18"/>
  <c r="E12607" i="18"/>
  <c r="F12607" i="18" s="1"/>
  <c r="A12608" i="18"/>
  <c r="C12608" i="18"/>
  <c r="E12608" i="18"/>
  <c r="F12608" i="18" s="1"/>
  <c r="A12609" i="18"/>
  <c r="C12609" i="18"/>
  <c r="E12609" i="18"/>
  <c r="F12609" i="18" s="1"/>
  <c r="A12610" i="18"/>
  <c r="C12610" i="18"/>
  <c r="E12610" i="18"/>
  <c r="F12610" i="18" s="1"/>
  <c r="A12611" i="18"/>
  <c r="C12611" i="18"/>
  <c r="E12611" i="18"/>
  <c r="F12611" i="18" s="1"/>
  <c r="A12612" i="18"/>
  <c r="C12612" i="18"/>
  <c r="E12612" i="18"/>
  <c r="F12612" i="18" s="1"/>
  <c r="A12613" i="18"/>
  <c r="E12613" i="18"/>
  <c r="F12613" i="18" s="1"/>
  <c r="A12614" i="18"/>
  <c r="E12614" i="18"/>
  <c r="F12614" i="18" s="1"/>
  <c r="A12615" i="18"/>
  <c r="C12615" i="18"/>
  <c r="E12615" i="18"/>
  <c r="F12615" i="18" s="1"/>
  <c r="A12619" i="18"/>
  <c r="E12619" i="18"/>
  <c r="F12619" i="18" s="1"/>
  <c r="A12620" i="18"/>
  <c r="E12620" i="18"/>
  <c r="F12620" i="18" s="1"/>
  <c r="A12621" i="18"/>
  <c r="E12621" i="18"/>
  <c r="F12621" i="18" s="1"/>
  <c r="A12622" i="18"/>
  <c r="E12622" i="18"/>
  <c r="F12622" i="18" s="1"/>
  <c r="A12623" i="18"/>
  <c r="E12623" i="18"/>
  <c r="F12623" i="18" s="1"/>
  <c r="A12627" i="18"/>
  <c r="B12627" i="18"/>
  <c r="A12628" i="18"/>
  <c r="B12628" i="18"/>
  <c r="A12629" i="18"/>
  <c r="B12629" i="18"/>
  <c r="E12629" i="18"/>
  <c r="F12629" i="18"/>
  <c r="A12630" i="18"/>
  <c r="B12630" i="18"/>
  <c r="E12630" i="18"/>
  <c r="F12630" i="18"/>
  <c r="A12631" i="18"/>
  <c r="B12631" i="18"/>
  <c r="E12631" i="18"/>
  <c r="F12631" i="18"/>
  <c r="A12632" i="18"/>
  <c r="B12632" i="18"/>
  <c r="E12632" i="18"/>
  <c r="F12632" i="18"/>
  <c r="A12633" i="18"/>
  <c r="B12633" i="18"/>
  <c r="E12633" i="18"/>
  <c r="F12633" i="18"/>
  <c r="A12634" i="18"/>
  <c r="B12634" i="18"/>
  <c r="E12634" i="18"/>
  <c r="F12634" i="18"/>
  <c r="A12635" i="18"/>
  <c r="B12635" i="18"/>
  <c r="E12635" i="18"/>
  <c r="F12635" i="18"/>
  <c r="A12636" i="18"/>
  <c r="B12636" i="18"/>
  <c r="E12636" i="18"/>
  <c r="F12636" i="18"/>
  <c r="A12637" i="18"/>
  <c r="B12637" i="18"/>
  <c r="E12637" i="18"/>
  <c r="F12637" i="18"/>
  <c r="A12638" i="18"/>
  <c r="B12638" i="18"/>
  <c r="E12638" i="18"/>
  <c r="F12638" i="18"/>
  <c r="J12646" i="18"/>
  <c r="G12648" i="18"/>
  <c r="G10771" i="18"/>
  <c r="J10769" i="18"/>
  <c r="F10761" i="18"/>
  <c r="E10761" i="18"/>
  <c r="B10761" i="18"/>
  <c r="A10761" i="18"/>
  <c r="F10760" i="18"/>
  <c r="E10760" i="18"/>
  <c r="B10760" i="18"/>
  <c r="A10760" i="18"/>
  <c r="F10759" i="18"/>
  <c r="E10759" i="18"/>
  <c r="B10759" i="18"/>
  <c r="A10759" i="18"/>
  <c r="F10758" i="18"/>
  <c r="E10758" i="18"/>
  <c r="B10758" i="18"/>
  <c r="A10758" i="18"/>
  <c r="F10757" i="18"/>
  <c r="E10757" i="18"/>
  <c r="B10757" i="18"/>
  <c r="A10757" i="18"/>
  <c r="F10756" i="18"/>
  <c r="E10756" i="18"/>
  <c r="B10756" i="18"/>
  <c r="A10756" i="18"/>
  <c r="F10755" i="18"/>
  <c r="E10755" i="18"/>
  <c r="B10755" i="18"/>
  <c r="A10755" i="18"/>
  <c r="F10754" i="18"/>
  <c r="E10754" i="18"/>
  <c r="B10754" i="18"/>
  <c r="A10754" i="18"/>
  <c r="F10753" i="18"/>
  <c r="E10753" i="18"/>
  <c r="B10753" i="18"/>
  <c r="A10753" i="18"/>
  <c r="F10752" i="18"/>
  <c r="E10752" i="18"/>
  <c r="B10752" i="18"/>
  <c r="A10752" i="18"/>
  <c r="B10751" i="18"/>
  <c r="A10751" i="18"/>
  <c r="B10750" i="18"/>
  <c r="A10750" i="18"/>
  <c r="E10746" i="18"/>
  <c r="F10746" i="18" s="1"/>
  <c r="A10746" i="18"/>
  <c r="E10745" i="18"/>
  <c r="F10745" i="18" s="1"/>
  <c r="A10745" i="18"/>
  <c r="E10744" i="18"/>
  <c r="F10744" i="18" s="1"/>
  <c r="A10744" i="18"/>
  <c r="E10743" i="18"/>
  <c r="F10743" i="18" s="1"/>
  <c r="A10743" i="18"/>
  <c r="E10742" i="18"/>
  <c r="F10742" i="18" s="1"/>
  <c r="A10742" i="18"/>
  <c r="E10738" i="18"/>
  <c r="F10738" i="18" s="1"/>
  <c r="C10738" i="18"/>
  <c r="A10738" i="18"/>
  <c r="E10737" i="18"/>
  <c r="F10737" i="18" s="1"/>
  <c r="A10737" i="18"/>
  <c r="E10736" i="18"/>
  <c r="F10736" i="18" s="1"/>
  <c r="A10736" i="18"/>
  <c r="E10735" i="18"/>
  <c r="F10735" i="18" s="1"/>
  <c r="C10735" i="18"/>
  <c r="A10735" i="18"/>
  <c r="E10734" i="18"/>
  <c r="F10734" i="18" s="1"/>
  <c r="C10734" i="18"/>
  <c r="A10734" i="18"/>
  <c r="E10733" i="18"/>
  <c r="F10733" i="18" s="1"/>
  <c r="C10733" i="18"/>
  <c r="A10733" i="18"/>
  <c r="E10732" i="18"/>
  <c r="F10732" i="18" s="1"/>
  <c r="C10732" i="18"/>
  <c r="A10732" i="18"/>
  <c r="E10731" i="18"/>
  <c r="F10731" i="18" s="1"/>
  <c r="C10731" i="18"/>
  <c r="A10731" i="18"/>
  <c r="E10730" i="18"/>
  <c r="F10730" i="18" s="1"/>
  <c r="C10730" i="18"/>
  <c r="A10730" i="18"/>
  <c r="E10729" i="18"/>
  <c r="F10729" i="18" s="1"/>
  <c r="C10729" i="18"/>
  <c r="A10729" i="18"/>
  <c r="E10728" i="18"/>
  <c r="F10728" i="18" s="1"/>
  <c r="C10728" i="18"/>
  <c r="A10728" i="18"/>
  <c r="E10727" i="18"/>
  <c r="F10727" i="18" s="1"/>
  <c r="C10727" i="18"/>
  <c r="A10727" i="18"/>
  <c r="F10723" i="18"/>
  <c r="E10723" i="18"/>
  <c r="A10723" i="18"/>
  <c r="F10722" i="18"/>
  <c r="E10722" i="18"/>
  <c r="A10722" i="18"/>
  <c r="F10721" i="18"/>
  <c r="E10721" i="18"/>
  <c r="A10721" i="18"/>
  <c r="F10720" i="18"/>
  <c r="E10720" i="18"/>
  <c r="A10720" i="18"/>
  <c r="F10719" i="18"/>
  <c r="E10719" i="18"/>
  <c r="A10719" i="18"/>
  <c r="F10718" i="18"/>
  <c r="E10718" i="18"/>
  <c r="A10718" i="18"/>
  <c r="F10717" i="18"/>
  <c r="E10717" i="18"/>
  <c r="A10717" i="18"/>
  <c r="F10716" i="18"/>
  <c r="E10716" i="18"/>
  <c r="A10716" i="18"/>
  <c r="F10715" i="18"/>
  <c r="E10715" i="18"/>
  <c r="A10715" i="18"/>
  <c r="F10714" i="18"/>
  <c r="E10714" i="18"/>
  <c r="A10714" i="18"/>
  <c r="F10713" i="18"/>
  <c r="E10713" i="18"/>
  <c r="A10713" i="18"/>
  <c r="E10712" i="18"/>
  <c r="F10712" i="18" s="1"/>
  <c r="A10712" i="18"/>
  <c r="B10707" i="18"/>
  <c r="A10703" i="18"/>
  <c r="B10635" i="18"/>
  <c r="B10563" i="18"/>
  <c r="B10491" i="18"/>
  <c r="B10419" i="18"/>
  <c r="B10347" i="18"/>
  <c r="C10304" i="18"/>
  <c r="B10275" i="18"/>
  <c r="B10203" i="18"/>
  <c r="B10131" i="18"/>
  <c r="B10059" i="18"/>
  <c r="B9987" i="18"/>
  <c r="B9915" i="18"/>
  <c r="B9843" i="18"/>
  <c r="B9770" i="18"/>
  <c r="B9697" i="18"/>
  <c r="G9689" i="18"/>
  <c r="J9687" i="18"/>
  <c r="F9679" i="18"/>
  <c r="E9679" i="18"/>
  <c r="B9679" i="18"/>
  <c r="A9679" i="18"/>
  <c r="F9678" i="18"/>
  <c r="E9678" i="18"/>
  <c r="B9678" i="18"/>
  <c r="A9678" i="18"/>
  <c r="F9677" i="18"/>
  <c r="E9677" i="18"/>
  <c r="B9677" i="18"/>
  <c r="A9677" i="18"/>
  <c r="F9676" i="18"/>
  <c r="E9676" i="18"/>
  <c r="B9676" i="18"/>
  <c r="A9676" i="18"/>
  <c r="F9675" i="18"/>
  <c r="E9675" i="18"/>
  <c r="B9675" i="18"/>
  <c r="A9675" i="18"/>
  <c r="F9674" i="18"/>
  <c r="E9674" i="18"/>
  <c r="B9674" i="18"/>
  <c r="A9674" i="18"/>
  <c r="F9673" i="18"/>
  <c r="E9673" i="18"/>
  <c r="B9673" i="18"/>
  <c r="A9673" i="18"/>
  <c r="F9672" i="18"/>
  <c r="E9672" i="18"/>
  <c r="B9672" i="18"/>
  <c r="A9672" i="18"/>
  <c r="F9671" i="18"/>
  <c r="E9671" i="18"/>
  <c r="B9671" i="18"/>
  <c r="A9671" i="18"/>
  <c r="F9670" i="18"/>
  <c r="E9670" i="18"/>
  <c r="B9670" i="18"/>
  <c r="A9670" i="18"/>
  <c r="B9669" i="18"/>
  <c r="A9669" i="18"/>
  <c r="B9668" i="18"/>
  <c r="A9668" i="18"/>
  <c r="E9664" i="18"/>
  <c r="F9664" i="18" s="1"/>
  <c r="A9664" i="18"/>
  <c r="E9663" i="18"/>
  <c r="F9663" i="18" s="1"/>
  <c r="A9663" i="18"/>
  <c r="E9662" i="18"/>
  <c r="F9662" i="18" s="1"/>
  <c r="A9662" i="18"/>
  <c r="E9661" i="18"/>
  <c r="F9661" i="18" s="1"/>
  <c r="A9661" i="18"/>
  <c r="E9660" i="18"/>
  <c r="F9660" i="18" s="1"/>
  <c r="A9660" i="18"/>
  <c r="E9656" i="18"/>
  <c r="F9656" i="18" s="1"/>
  <c r="C9656" i="18"/>
  <c r="A9656" i="18"/>
  <c r="E9655" i="18"/>
  <c r="F9655" i="18" s="1"/>
  <c r="A9655" i="18"/>
  <c r="E9654" i="18"/>
  <c r="F9654" i="18" s="1"/>
  <c r="A9654" i="18"/>
  <c r="E9653" i="18"/>
  <c r="F9653" i="18" s="1"/>
  <c r="C9653" i="18"/>
  <c r="A9653" i="18"/>
  <c r="E9652" i="18"/>
  <c r="F9652" i="18" s="1"/>
  <c r="C9652" i="18"/>
  <c r="A9652" i="18"/>
  <c r="E9651" i="18"/>
  <c r="F9651" i="18" s="1"/>
  <c r="C9651" i="18"/>
  <c r="A9651" i="18"/>
  <c r="E9650" i="18"/>
  <c r="F9650" i="18" s="1"/>
  <c r="C9650" i="18"/>
  <c r="A9650" i="18"/>
  <c r="E9649" i="18"/>
  <c r="F9649" i="18" s="1"/>
  <c r="C9649" i="18"/>
  <c r="A9649" i="18"/>
  <c r="E9648" i="18"/>
  <c r="F9648" i="18" s="1"/>
  <c r="C9648" i="18"/>
  <c r="A9648" i="18"/>
  <c r="E9647" i="18"/>
  <c r="F9647" i="18" s="1"/>
  <c r="C9647" i="18"/>
  <c r="A9647" i="18"/>
  <c r="E9646" i="18"/>
  <c r="F9646" i="18" s="1"/>
  <c r="C9646" i="18"/>
  <c r="A9646" i="18"/>
  <c r="E9645" i="18"/>
  <c r="F9645" i="18" s="1"/>
  <c r="C9645" i="18"/>
  <c r="A9645" i="18"/>
  <c r="F9641" i="18"/>
  <c r="E9641" i="18"/>
  <c r="A9641" i="18"/>
  <c r="F9640" i="18"/>
  <c r="E9640" i="18"/>
  <c r="A9640" i="18"/>
  <c r="F9639" i="18"/>
  <c r="E9639" i="18"/>
  <c r="A9639" i="18"/>
  <c r="F9638" i="18"/>
  <c r="E9638" i="18"/>
  <c r="A9638" i="18"/>
  <c r="F9637" i="18"/>
  <c r="E9637" i="18"/>
  <c r="A9637" i="18"/>
  <c r="F9636" i="18"/>
  <c r="E9636" i="18"/>
  <c r="A9636" i="18"/>
  <c r="F9635" i="18"/>
  <c r="E9635" i="18"/>
  <c r="A9635" i="18"/>
  <c r="F9634" i="18"/>
  <c r="E9634" i="18"/>
  <c r="A9634" i="18"/>
  <c r="F9633" i="18"/>
  <c r="E9633" i="18"/>
  <c r="A9633" i="18"/>
  <c r="F9632" i="18"/>
  <c r="E9632" i="18"/>
  <c r="A9632" i="18"/>
  <c r="F9631" i="18"/>
  <c r="E9631" i="18"/>
  <c r="A9631" i="18"/>
  <c r="E9630" i="18"/>
  <c r="F9630" i="18" s="1"/>
  <c r="A9630" i="18"/>
  <c r="B9625" i="18"/>
  <c r="A9621" i="18"/>
  <c r="A9548" i="18"/>
  <c r="A9549" i="18"/>
  <c r="B9553" i="18"/>
  <c r="A9558" i="18"/>
  <c r="E9558" i="18"/>
  <c r="F9558" i="18"/>
  <c r="A9559" i="18"/>
  <c r="E9559" i="18"/>
  <c r="F9559" i="18"/>
  <c r="A9560" i="18"/>
  <c r="E9560" i="18"/>
  <c r="F9560" i="18"/>
  <c r="A9561" i="18"/>
  <c r="E9561" i="18"/>
  <c r="F9561" i="18"/>
  <c r="A9562" i="18"/>
  <c r="E9562" i="18"/>
  <c r="F9562" i="18"/>
  <c r="A9563" i="18"/>
  <c r="E9563" i="18"/>
  <c r="F9563" i="18"/>
  <c r="A9564" i="18"/>
  <c r="E9564" i="18"/>
  <c r="F9564" i="18"/>
  <c r="A9565" i="18"/>
  <c r="E9565" i="18"/>
  <c r="F9565" i="18"/>
  <c r="A9566" i="18"/>
  <c r="E9566" i="18"/>
  <c r="F9566" i="18"/>
  <c r="A9567" i="18"/>
  <c r="E9567" i="18"/>
  <c r="F9567" i="18"/>
  <c r="A9568" i="18"/>
  <c r="E9568" i="18"/>
  <c r="F9568" i="18"/>
  <c r="A9569" i="18"/>
  <c r="E9569" i="18"/>
  <c r="F9569" i="18"/>
  <c r="A9573" i="18"/>
  <c r="C9573" i="18"/>
  <c r="E9573" i="18"/>
  <c r="F9573" i="18" s="1"/>
  <c r="A9574" i="18"/>
  <c r="C9574" i="18"/>
  <c r="E9574" i="18"/>
  <c r="F9574" i="18" s="1"/>
  <c r="A9575" i="18"/>
  <c r="C9575" i="18"/>
  <c r="E9575" i="18"/>
  <c r="F9575" i="18" s="1"/>
  <c r="A9576" i="18"/>
  <c r="C9576" i="18"/>
  <c r="E9576" i="18"/>
  <c r="F9576" i="18" s="1"/>
  <c r="A9577" i="18"/>
  <c r="C9577" i="18"/>
  <c r="E9577" i="18"/>
  <c r="F9577" i="18" s="1"/>
  <c r="A9578" i="18"/>
  <c r="C9578" i="18"/>
  <c r="E9578" i="18"/>
  <c r="F9578" i="18" s="1"/>
  <c r="A9579" i="18"/>
  <c r="C9579" i="18"/>
  <c r="E9579" i="18"/>
  <c r="F9579" i="18" s="1"/>
  <c r="A9580" i="18"/>
  <c r="C9580" i="18"/>
  <c r="E9580" i="18"/>
  <c r="F9580" i="18" s="1"/>
  <c r="A9581" i="18"/>
  <c r="C9581" i="18"/>
  <c r="E9581" i="18"/>
  <c r="F9581" i="18" s="1"/>
  <c r="A9582" i="18"/>
  <c r="E9582" i="18"/>
  <c r="F9582" i="18" s="1"/>
  <c r="A9583" i="18"/>
  <c r="E9583" i="18"/>
  <c r="F9583" i="18" s="1"/>
  <c r="A9584" i="18"/>
  <c r="C9584" i="18"/>
  <c r="E9584" i="18"/>
  <c r="F9584" i="18" s="1"/>
  <c r="A9588" i="18"/>
  <c r="E9588" i="18"/>
  <c r="F9588" i="18" s="1"/>
  <c r="A9589" i="18"/>
  <c r="E9589" i="18"/>
  <c r="F9589" i="18" s="1"/>
  <c r="A9590" i="18"/>
  <c r="E9590" i="18"/>
  <c r="F9590" i="18" s="1"/>
  <c r="A9591" i="18"/>
  <c r="E9591" i="18"/>
  <c r="F9591" i="18" s="1"/>
  <c r="A9592" i="18"/>
  <c r="E9592" i="18"/>
  <c r="F9592" i="18" s="1"/>
  <c r="A9596" i="18"/>
  <c r="B9596" i="18"/>
  <c r="A9597" i="18"/>
  <c r="B9597" i="18"/>
  <c r="A9598" i="18"/>
  <c r="B9598" i="18"/>
  <c r="E9598" i="18"/>
  <c r="F9598" i="18"/>
  <c r="A9599" i="18"/>
  <c r="B9599" i="18"/>
  <c r="E9599" i="18"/>
  <c r="F9599" i="18"/>
  <c r="A9600" i="18"/>
  <c r="B9600" i="18"/>
  <c r="E9600" i="18"/>
  <c r="F9600" i="18"/>
  <c r="A9601" i="18"/>
  <c r="B9601" i="18"/>
  <c r="E9601" i="18"/>
  <c r="F9601" i="18"/>
  <c r="A9602" i="18"/>
  <c r="B9602" i="18"/>
  <c r="E9602" i="18"/>
  <c r="F9602" i="18"/>
  <c r="A9603" i="18"/>
  <c r="B9603" i="18"/>
  <c r="E9603" i="18"/>
  <c r="F9603" i="18"/>
  <c r="A9604" i="18"/>
  <c r="B9604" i="18"/>
  <c r="E9604" i="18"/>
  <c r="F9604" i="18"/>
  <c r="A9605" i="18"/>
  <c r="B9605" i="18"/>
  <c r="E9605" i="18"/>
  <c r="F9605" i="18"/>
  <c r="A9606" i="18"/>
  <c r="B9606" i="18"/>
  <c r="E9606" i="18"/>
  <c r="F9606" i="18"/>
  <c r="A9607" i="18"/>
  <c r="B9607" i="18"/>
  <c r="E9607" i="18"/>
  <c r="F9607" i="18"/>
  <c r="J9615" i="18"/>
  <c r="G9617" i="18"/>
  <c r="B9481" i="18"/>
  <c r="B9409" i="18"/>
  <c r="B9337" i="18"/>
  <c r="B9265" i="18"/>
  <c r="B9193" i="18"/>
  <c r="B9049" i="18"/>
  <c r="B8977" i="18"/>
  <c r="C8143" i="18"/>
  <c r="C8140" i="18"/>
  <c r="C8139" i="18"/>
  <c r="C8138" i="18"/>
  <c r="C8137" i="18"/>
  <c r="C8136" i="18"/>
  <c r="C8135" i="18"/>
  <c r="C8134" i="18"/>
  <c r="C8133" i="18"/>
  <c r="C8132" i="18"/>
  <c r="G8536" i="18"/>
  <c r="J8534" i="18"/>
  <c r="F8526" i="18"/>
  <c r="E8526" i="18"/>
  <c r="B8526" i="18"/>
  <c r="A8526" i="18"/>
  <c r="F8525" i="18"/>
  <c r="E8525" i="18"/>
  <c r="B8525" i="18"/>
  <c r="A8525" i="18"/>
  <c r="F8524" i="18"/>
  <c r="E8524" i="18"/>
  <c r="B8524" i="18"/>
  <c r="A8524" i="18"/>
  <c r="F8523" i="18"/>
  <c r="E8523" i="18"/>
  <c r="B8523" i="18"/>
  <c r="A8523" i="18"/>
  <c r="F8522" i="18"/>
  <c r="E8522" i="18"/>
  <c r="B8522" i="18"/>
  <c r="A8522" i="18"/>
  <c r="F8521" i="18"/>
  <c r="E8521" i="18"/>
  <c r="B8521" i="18"/>
  <c r="A8521" i="18"/>
  <c r="F8520" i="18"/>
  <c r="E8520" i="18"/>
  <c r="B8520" i="18"/>
  <c r="A8520" i="18"/>
  <c r="F8519" i="18"/>
  <c r="E8519" i="18"/>
  <c r="B8519" i="18"/>
  <c r="A8519" i="18"/>
  <c r="F8518" i="18"/>
  <c r="E8518" i="18"/>
  <c r="B8518" i="18"/>
  <c r="A8518" i="18"/>
  <c r="F8517" i="18"/>
  <c r="E8517" i="18"/>
  <c r="B8517" i="18"/>
  <c r="A8517" i="18"/>
  <c r="B8516" i="18"/>
  <c r="A8516" i="18"/>
  <c r="B8515" i="18"/>
  <c r="A8515" i="18"/>
  <c r="E8511" i="18"/>
  <c r="F8511" i="18" s="1"/>
  <c r="A8511" i="18"/>
  <c r="E8510" i="18"/>
  <c r="F8510" i="18" s="1"/>
  <c r="A8510" i="18"/>
  <c r="E8509" i="18"/>
  <c r="F8509" i="18" s="1"/>
  <c r="A8509" i="18"/>
  <c r="E8508" i="18"/>
  <c r="F8508" i="18" s="1"/>
  <c r="A8508" i="18"/>
  <c r="E8507" i="18"/>
  <c r="F8507" i="18" s="1"/>
  <c r="A8507" i="18"/>
  <c r="E8503" i="18"/>
  <c r="F8503" i="18" s="1"/>
  <c r="C8503" i="18"/>
  <c r="A8503" i="18"/>
  <c r="E8502" i="18"/>
  <c r="F8502" i="18" s="1"/>
  <c r="A8502" i="18"/>
  <c r="E8501" i="18"/>
  <c r="F8501" i="18" s="1"/>
  <c r="A8501" i="18"/>
  <c r="E8500" i="18"/>
  <c r="F8500" i="18" s="1"/>
  <c r="C8500" i="18"/>
  <c r="A8500" i="18"/>
  <c r="E8499" i="18"/>
  <c r="F8499" i="18" s="1"/>
  <c r="C8499" i="18"/>
  <c r="A8499" i="18"/>
  <c r="E8498" i="18"/>
  <c r="F8498" i="18" s="1"/>
  <c r="C8498" i="18"/>
  <c r="A8498" i="18"/>
  <c r="E8497" i="18"/>
  <c r="F8497" i="18" s="1"/>
  <c r="C8497" i="18"/>
  <c r="A8497" i="18"/>
  <c r="E8496" i="18"/>
  <c r="F8496" i="18" s="1"/>
  <c r="C8496" i="18"/>
  <c r="A8496" i="18"/>
  <c r="E8495" i="18"/>
  <c r="F8495" i="18" s="1"/>
  <c r="C8495" i="18"/>
  <c r="A8495" i="18"/>
  <c r="E8494" i="18"/>
  <c r="F8494" i="18" s="1"/>
  <c r="C8494" i="18"/>
  <c r="A8494" i="18"/>
  <c r="E8493" i="18"/>
  <c r="F8493" i="18" s="1"/>
  <c r="C8493" i="18"/>
  <c r="A8493" i="18"/>
  <c r="E8492" i="18"/>
  <c r="F8492" i="18" s="1"/>
  <c r="C8492" i="18"/>
  <c r="A8492" i="18"/>
  <c r="F8488" i="18"/>
  <c r="E8488" i="18"/>
  <c r="A8488" i="18"/>
  <c r="F8487" i="18"/>
  <c r="E8487" i="18"/>
  <c r="A8487" i="18"/>
  <c r="F8486" i="18"/>
  <c r="E8486" i="18"/>
  <c r="A8486" i="18"/>
  <c r="F8485" i="18"/>
  <c r="E8485" i="18"/>
  <c r="A8485" i="18"/>
  <c r="F8484" i="18"/>
  <c r="E8484" i="18"/>
  <c r="A8484" i="18"/>
  <c r="F8483" i="18"/>
  <c r="E8483" i="18"/>
  <c r="A8483" i="18"/>
  <c r="F8482" i="18"/>
  <c r="E8482" i="18"/>
  <c r="A8482" i="18"/>
  <c r="F8481" i="18"/>
  <c r="E8481" i="18"/>
  <c r="A8481" i="18"/>
  <c r="F8480" i="18"/>
  <c r="E8480" i="18"/>
  <c r="A8480" i="18"/>
  <c r="F8479" i="18"/>
  <c r="E8479" i="18"/>
  <c r="A8479" i="18"/>
  <c r="F8478" i="18"/>
  <c r="E8478" i="18"/>
  <c r="A8478" i="18"/>
  <c r="F8477" i="18"/>
  <c r="E8477" i="18"/>
  <c r="A8477" i="18"/>
  <c r="B8472" i="18"/>
  <c r="A8468" i="18"/>
  <c r="A8467" i="18"/>
  <c r="G7959" i="18"/>
  <c r="J7957" i="18"/>
  <c r="F7949" i="18"/>
  <c r="E7949" i="18"/>
  <c r="B7949" i="18"/>
  <c r="A7949" i="18"/>
  <c r="F7948" i="18"/>
  <c r="E7948" i="18"/>
  <c r="B7948" i="18"/>
  <c r="A7948" i="18"/>
  <c r="F7947" i="18"/>
  <c r="E7947" i="18"/>
  <c r="B7947" i="18"/>
  <c r="A7947" i="18"/>
  <c r="F7946" i="18"/>
  <c r="E7946" i="18"/>
  <c r="B7946" i="18"/>
  <c r="A7946" i="18"/>
  <c r="F7945" i="18"/>
  <c r="E7945" i="18"/>
  <c r="B7945" i="18"/>
  <c r="A7945" i="18"/>
  <c r="F7944" i="18"/>
  <c r="E7944" i="18"/>
  <c r="B7944" i="18"/>
  <c r="A7944" i="18"/>
  <c r="F7943" i="18"/>
  <c r="E7943" i="18"/>
  <c r="B7943" i="18"/>
  <c r="A7943" i="18"/>
  <c r="F7942" i="18"/>
  <c r="E7942" i="18"/>
  <c r="B7942" i="18"/>
  <c r="A7942" i="18"/>
  <c r="F7941" i="18"/>
  <c r="E7941" i="18"/>
  <c r="B7941" i="18"/>
  <c r="A7941" i="18"/>
  <c r="F7940" i="18"/>
  <c r="E7940" i="18"/>
  <c r="B7940" i="18"/>
  <c r="A7940" i="18"/>
  <c r="B7939" i="18"/>
  <c r="A7939" i="18"/>
  <c r="B7938" i="18"/>
  <c r="A7938" i="18"/>
  <c r="E7934" i="18"/>
  <c r="F7934" i="18" s="1"/>
  <c r="A7934" i="18"/>
  <c r="E7933" i="18"/>
  <c r="F7933" i="18" s="1"/>
  <c r="A7933" i="18"/>
  <c r="E7932" i="18"/>
  <c r="F7932" i="18" s="1"/>
  <c r="A7932" i="18"/>
  <c r="E7931" i="18"/>
  <c r="F7931" i="18" s="1"/>
  <c r="A7931" i="18"/>
  <c r="E7930" i="18"/>
  <c r="F7930" i="18" s="1"/>
  <c r="A7930" i="18"/>
  <c r="E7926" i="18"/>
  <c r="F7926" i="18" s="1"/>
  <c r="C7926" i="18"/>
  <c r="A7926" i="18"/>
  <c r="E7925" i="18"/>
  <c r="F7925" i="18" s="1"/>
  <c r="A7925" i="18"/>
  <c r="E7924" i="18"/>
  <c r="F7924" i="18" s="1"/>
  <c r="A7924" i="18"/>
  <c r="E7923" i="18"/>
  <c r="F7923" i="18" s="1"/>
  <c r="C7923" i="18"/>
  <c r="A7923" i="18"/>
  <c r="E7922" i="18"/>
  <c r="F7922" i="18" s="1"/>
  <c r="C7922" i="18"/>
  <c r="A7922" i="18"/>
  <c r="E7921" i="18"/>
  <c r="F7921" i="18" s="1"/>
  <c r="C7921" i="18"/>
  <c r="A7921" i="18"/>
  <c r="E7920" i="18"/>
  <c r="F7920" i="18" s="1"/>
  <c r="C7920" i="18"/>
  <c r="A7920" i="18"/>
  <c r="E7919" i="18"/>
  <c r="F7919" i="18" s="1"/>
  <c r="C7919" i="18"/>
  <c r="A7919" i="18"/>
  <c r="E7918" i="18"/>
  <c r="F7918" i="18" s="1"/>
  <c r="C7918" i="18"/>
  <c r="A7918" i="18"/>
  <c r="E7917" i="18"/>
  <c r="F7917" i="18" s="1"/>
  <c r="C7917" i="18"/>
  <c r="A7917" i="18"/>
  <c r="E7916" i="18"/>
  <c r="F7916" i="18" s="1"/>
  <c r="C7916" i="18"/>
  <c r="A7916" i="18"/>
  <c r="E7915" i="18"/>
  <c r="F7915" i="18" s="1"/>
  <c r="C7915" i="18"/>
  <c r="A7915" i="18"/>
  <c r="F7911" i="18"/>
  <c r="E7911" i="18"/>
  <c r="A7911" i="18"/>
  <c r="F7910" i="18"/>
  <c r="E7910" i="18"/>
  <c r="A7910" i="18"/>
  <c r="F7909" i="18"/>
  <c r="E7909" i="18"/>
  <c r="A7909" i="18"/>
  <c r="F7908" i="18"/>
  <c r="E7908" i="18"/>
  <c r="A7908" i="18"/>
  <c r="F7907" i="18"/>
  <c r="E7907" i="18"/>
  <c r="A7907" i="18"/>
  <c r="F7906" i="18"/>
  <c r="E7906" i="18"/>
  <c r="A7906" i="18"/>
  <c r="F7905" i="18"/>
  <c r="E7905" i="18"/>
  <c r="A7905" i="18"/>
  <c r="F7904" i="18"/>
  <c r="E7904" i="18"/>
  <c r="A7904" i="18"/>
  <c r="F7903" i="18"/>
  <c r="E7903" i="18"/>
  <c r="A7903" i="18"/>
  <c r="F7902" i="18"/>
  <c r="E7902" i="18"/>
  <c r="A7902" i="18"/>
  <c r="F7901" i="18"/>
  <c r="E7901" i="18"/>
  <c r="A7901" i="18"/>
  <c r="F7900" i="18"/>
  <c r="E7900" i="18"/>
  <c r="A7900" i="18"/>
  <c r="B7895" i="18"/>
  <c r="A7891" i="18"/>
  <c r="A7890" i="18"/>
  <c r="G7885" i="18"/>
  <c r="J7883" i="18"/>
  <c r="F7875" i="18"/>
  <c r="E7875" i="18"/>
  <c r="B7875" i="18"/>
  <c r="A7875" i="18"/>
  <c r="F7874" i="18"/>
  <c r="E7874" i="18"/>
  <c r="B7874" i="18"/>
  <c r="A7874" i="18"/>
  <c r="F7873" i="18"/>
  <c r="E7873" i="18"/>
  <c r="B7873" i="18"/>
  <c r="A7873" i="18"/>
  <c r="F7872" i="18"/>
  <c r="E7872" i="18"/>
  <c r="B7872" i="18"/>
  <c r="A7872" i="18"/>
  <c r="F7871" i="18"/>
  <c r="E7871" i="18"/>
  <c r="B7871" i="18"/>
  <c r="A7871" i="18"/>
  <c r="F7870" i="18"/>
  <c r="E7870" i="18"/>
  <c r="B7870" i="18"/>
  <c r="A7870" i="18"/>
  <c r="F7869" i="18"/>
  <c r="E7869" i="18"/>
  <c r="B7869" i="18"/>
  <c r="A7869" i="18"/>
  <c r="F7868" i="18"/>
  <c r="E7868" i="18"/>
  <c r="B7868" i="18"/>
  <c r="A7868" i="18"/>
  <c r="F7867" i="18"/>
  <c r="E7867" i="18"/>
  <c r="B7867" i="18"/>
  <c r="A7867" i="18"/>
  <c r="F7866" i="18"/>
  <c r="E7866" i="18"/>
  <c r="B7866" i="18"/>
  <c r="A7866" i="18"/>
  <c r="B7865" i="18"/>
  <c r="A7865" i="18"/>
  <c r="B7864" i="18"/>
  <c r="A7864" i="18"/>
  <c r="E7860" i="18"/>
  <c r="F7860" i="18" s="1"/>
  <c r="A7860" i="18"/>
  <c r="E7859" i="18"/>
  <c r="F7859" i="18" s="1"/>
  <c r="A7859" i="18"/>
  <c r="E7858" i="18"/>
  <c r="F7858" i="18" s="1"/>
  <c r="A7858" i="18"/>
  <c r="E7857" i="18"/>
  <c r="F7857" i="18" s="1"/>
  <c r="A7857" i="18"/>
  <c r="E7856" i="18"/>
  <c r="F7856" i="18" s="1"/>
  <c r="A7856" i="18"/>
  <c r="E7852" i="18"/>
  <c r="F7852" i="18" s="1"/>
  <c r="C7852" i="18"/>
  <c r="A7852" i="18"/>
  <c r="E7851" i="18"/>
  <c r="F7851" i="18" s="1"/>
  <c r="A7851" i="18"/>
  <c r="E7850" i="18"/>
  <c r="F7850" i="18" s="1"/>
  <c r="A7850" i="18"/>
  <c r="E7849" i="18"/>
  <c r="F7849" i="18" s="1"/>
  <c r="C7849" i="18"/>
  <c r="A7849" i="18"/>
  <c r="E7848" i="18"/>
  <c r="F7848" i="18" s="1"/>
  <c r="C7848" i="18"/>
  <c r="A7848" i="18"/>
  <c r="E7847" i="18"/>
  <c r="F7847" i="18" s="1"/>
  <c r="C7847" i="18"/>
  <c r="A7847" i="18"/>
  <c r="E7846" i="18"/>
  <c r="F7846" i="18" s="1"/>
  <c r="C7846" i="18"/>
  <c r="A7846" i="18"/>
  <c r="E7845" i="18"/>
  <c r="F7845" i="18" s="1"/>
  <c r="C7845" i="18"/>
  <c r="A7845" i="18"/>
  <c r="E7844" i="18"/>
  <c r="F7844" i="18" s="1"/>
  <c r="C7844" i="18"/>
  <c r="A7844" i="18"/>
  <c r="E7843" i="18"/>
  <c r="F7843" i="18" s="1"/>
  <c r="C7843" i="18"/>
  <c r="A7843" i="18"/>
  <c r="E7842" i="18"/>
  <c r="F7842" i="18" s="1"/>
  <c r="C7842" i="18"/>
  <c r="A7842" i="18"/>
  <c r="E7841" i="18"/>
  <c r="F7841" i="18" s="1"/>
  <c r="C7841" i="18"/>
  <c r="A7841" i="18"/>
  <c r="F7837" i="18"/>
  <c r="E7837" i="18"/>
  <c r="A7837" i="18"/>
  <c r="F7836" i="18"/>
  <c r="E7836" i="18"/>
  <c r="A7836" i="18"/>
  <c r="F7835" i="18"/>
  <c r="E7835" i="18"/>
  <c r="A7835" i="18"/>
  <c r="F7834" i="18"/>
  <c r="E7834" i="18"/>
  <c r="A7834" i="18"/>
  <c r="F7833" i="18"/>
  <c r="E7833" i="18"/>
  <c r="A7833" i="18"/>
  <c r="F7832" i="18"/>
  <c r="E7832" i="18"/>
  <c r="A7832" i="18"/>
  <c r="F7831" i="18"/>
  <c r="E7831" i="18"/>
  <c r="A7831" i="18"/>
  <c r="F7830" i="18"/>
  <c r="E7830" i="18"/>
  <c r="A7830" i="18"/>
  <c r="F7829" i="18"/>
  <c r="E7829" i="18"/>
  <c r="A7829" i="18"/>
  <c r="F7828" i="18"/>
  <c r="E7828" i="18"/>
  <c r="A7828" i="18"/>
  <c r="F7827" i="18"/>
  <c r="E7827" i="18"/>
  <c r="A7827" i="18"/>
  <c r="F7826" i="18"/>
  <c r="E7826" i="18"/>
  <c r="A7826" i="18"/>
  <c r="B7821" i="18"/>
  <c r="A7817" i="18"/>
  <c r="A7816" i="18"/>
  <c r="G7812" i="18"/>
  <c r="J7810" i="18"/>
  <c r="F7802" i="18"/>
  <c r="E7802" i="18"/>
  <c r="B7802" i="18"/>
  <c r="A7802" i="18"/>
  <c r="F7801" i="18"/>
  <c r="E7801" i="18"/>
  <c r="B7801" i="18"/>
  <c r="A7801" i="18"/>
  <c r="F7800" i="18"/>
  <c r="E7800" i="18"/>
  <c r="B7800" i="18"/>
  <c r="A7800" i="18"/>
  <c r="F7799" i="18"/>
  <c r="E7799" i="18"/>
  <c r="B7799" i="18"/>
  <c r="A7799" i="18"/>
  <c r="F7798" i="18"/>
  <c r="E7798" i="18"/>
  <c r="B7798" i="18"/>
  <c r="A7798" i="18"/>
  <c r="F7797" i="18"/>
  <c r="E7797" i="18"/>
  <c r="B7797" i="18"/>
  <c r="A7797" i="18"/>
  <c r="F7796" i="18"/>
  <c r="E7796" i="18"/>
  <c r="B7796" i="18"/>
  <c r="A7796" i="18"/>
  <c r="F7795" i="18"/>
  <c r="E7795" i="18"/>
  <c r="B7795" i="18"/>
  <c r="A7795" i="18"/>
  <c r="F7794" i="18"/>
  <c r="E7794" i="18"/>
  <c r="B7794" i="18"/>
  <c r="A7794" i="18"/>
  <c r="F7793" i="18"/>
  <c r="E7793" i="18"/>
  <c r="B7793" i="18"/>
  <c r="A7793" i="18"/>
  <c r="B7792" i="18"/>
  <c r="A7792" i="18"/>
  <c r="B7791" i="18"/>
  <c r="A7791" i="18"/>
  <c r="E7787" i="18"/>
  <c r="F7787" i="18" s="1"/>
  <c r="A7787" i="18"/>
  <c r="E7786" i="18"/>
  <c r="F7786" i="18" s="1"/>
  <c r="A7786" i="18"/>
  <c r="E7785" i="18"/>
  <c r="F7785" i="18" s="1"/>
  <c r="A7785" i="18"/>
  <c r="E7784" i="18"/>
  <c r="F7784" i="18" s="1"/>
  <c r="A7784" i="18"/>
  <c r="E7783" i="18"/>
  <c r="F7783" i="18" s="1"/>
  <c r="A7783" i="18"/>
  <c r="E7779" i="18"/>
  <c r="F7779" i="18" s="1"/>
  <c r="C7779" i="18"/>
  <c r="A7779" i="18"/>
  <c r="E7778" i="18"/>
  <c r="F7778" i="18" s="1"/>
  <c r="A7778" i="18"/>
  <c r="E7777" i="18"/>
  <c r="F7777" i="18" s="1"/>
  <c r="A7777" i="18"/>
  <c r="E7776" i="18"/>
  <c r="F7776" i="18" s="1"/>
  <c r="C7776" i="18"/>
  <c r="A7776" i="18"/>
  <c r="E7775" i="18"/>
  <c r="F7775" i="18" s="1"/>
  <c r="C7775" i="18"/>
  <c r="A7775" i="18"/>
  <c r="E7774" i="18"/>
  <c r="F7774" i="18" s="1"/>
  <c r="C7774" i="18"/>
  <c r="A7774" i="18"/>
  <c r="E7773" i="18"/>
  <c r="F7773" i="18" s="1"/>
  <c r="C7773" i="18"/>
  <c r="A7773" i="18"/>
  <c r="E7772" i="18"/>
  <c r="F7772" i="18" s="1"/>
  <c r="C7772" i="18"/>
  <c r="A7772" i="18"/>
  <c r="E7771" i="18"/>
  <c r="F7771" i="18" s="1"/>
  <c r="C7771" i="18"/>
  <c r="A7771" i="18"/>
  <c r="E7770" i="18"/>
  <c r="F7770" i="18" s="1"/>
  <c r="C7770" i="18"/>
  <c r="A7770" i="18"/>
  <c r="E7769" i="18"/>
  <c r="F7769" i="18" s="1"/>
  <c r="C7769" i="18"/>
  <c r="A7769" i="18"/>
  <c r="E7768" i="18"/>
  <c r="F7768" i="18" s="1"/>
  <c r="C7768" i="18"/>
  <c r="A7768" i="18"/>
  <c r="F7764" i="18"/>
  <c r="E7764" i="18"/>
  <c r="A7764" i="18"/>
  <c r="F7763" i="18"/>
  <c r="E7763" i="18"/>
  <c r="A7763" i="18"/>
  <c r="F7762" i="18"/>
  <c r="E7762" i="18"/>
  <c r="A7762" i="18"/>
  <c r="F7761" i="18"/>
  <c r="E7761" i="18"/>
  <c r="A7761" i="18"/>
  <c r="F7760" i="18"/>
  <c r="E7760" i="18"/>
  <c r="A7760" i="18"/>
  <c r="F7759" i="18"/>
  <c r="E7759" i="18"/>
  <c r="A7759" i="18"/>
  <c r="F7758" i="18"/>
  <c r="E7758" i="18"/>
  <c r="A7758" i="18"/>
  <c r="F7757" i="18"/>
  <c r="E7757" i="18"/>
  <c r="A7757" i="18"/>
  <c r="F7756" i="18"/>
  <c r="E7756" i="18"/>
  <c r="A7756" i="18"/>
  <c r="F7755" i="18"/>
  <c r="E7755" i="18"/>
  <c r="A7755" i="18"/>
  <c r="F7754" i="18"/>
  <c r="E7754" i="18"/>
  <c r="A7754" i="18"/>
  <c r="F7753" i="18"/>
  <c r="E7753" i="18"/>
  <c r="A7753" i="18"/>
  <c r="B7748" i="18"/>
  <c r="A7744" i="18"/>
  <c r="A7743" i="18"/>
  <c r="B7604" i="18"/>
  <c r="G7668" i="18"/>
  <c r="J7666" i="18"/>
  <c r="F7658" i="18"/>
  <c r="E7658" i="18"/>
  <c r="B7658" i="18"/>
  <c r="A7658" i="18"/>
  <c r="F7657" i="18"/>
  <c r="E7657" i="18"/>
  <c r="B7657" i="18"/>
  <c r="A7657" i="18"/>
  <c r="F7656" i="18"/>
  <c r="E7656" i="18"/>
  <c r="B7656" i="18"/>
  <c r="A7656" i="18"/>
  <c r="F7655" i="18"/>
  <c r="E7655" i="18"/>
  <c r="B7655" i="18"/>
  <c r="A7655" i="18"/>
  <c r="F7654" i="18"/>
  <c r="E7654" i="18"/>
  <c r="B7654" i="18"/>
  <c r="A7654" i="18"/>
  <c r="F7653" i="18"/>
  <c r="E7653" i="18"/>
  <c r="B7653" i="18"/>
  <c r="A7653" i="18"/>
  <c r="F7652" i="18"/>
  <c r="E7652" i="18"/>
  <c r="B7652" i="18"/>
  <c r="A7652" i="18"/>
  <c r="F7651" i="18"/>
  <c r="E7651" i="18"/>
  <c r="B7651" i="18"/>
  <c r="A7651" i="18"/>
  <c r="F7650" i="18"/>
  <c r="E7650" i="18"/>
  <c r="B7650" i="18"/>
  <c r="A7650" i="18"/>
  <c r="F7649" i="18"/>
  <c r="E7649" i="18"/>
  <c r="B7649" i="18"/>
  <c r="A7649" i="18"/>
  <c r="B7648" i="18"/>
  <c r="A7648" i="18"/>
  <c r="B7647" i="18"/>
  <c r="A7647" i="18"/>
  <c r="E7643" i="18"/>
  <c r="F7643" i="18" s="1"/>
  <c r="A7643" i="18"/>
  <c r="E7642" i="18"/>
  <c r="F7642" i="18" s="1"/>
  <c r="A7642" i="18"/>
  <c r="E7641" i="18"/>
  <c r="F7641" i="18" s="1"/>
  <c r="A7641" i="18"/>
  <c r="E7640" i="18"/>
  <c r="F7640" i="18" s="1"/>
  <c r="A7640" i="18"/>
  <c r="E7639" i="18"/>
  <c r="F7639" i="18" s="1"/>
  <c r="A7639" i="18"/>
  <c r="E7635" i="18"/>
  <c r="F7635" i="18" s="1"/>
  <c r="C7635" i="18"/>
  <c r="A7635" i="18"/>
  <c r="E7634" i="18"/>
  <c r="F7634" i="18" s="1"/>
  <c r="A7634" i="18"/>
  <c r="E7633" i="18"/>
  <c r="F7633" i="18" s="1"/>
  <c r="A7633" i="18"/>
  <c r="E7632" i="18"/>
  <c r="F7632" i="18" s="1"/>
  <c r="C7632" i="18"/>
  <c r="A7632" i="18"/>
  <c r="E7631" i="18"/>
  <c r="F7631" i="18" s="1"/>
  <c r="C7631" i="18"/>
  <c r="A7631" i="18"/>
  <c r="E7630" i="18"/>
  <c r="F7630" i="18" s="1"/>
  <c r="C7630" i="18"/>
  <c r="A7630" i="18"/>
  <c r="E7629" i="18"/>
  <c r="F7629" i="18" s="1"/>
  <c r="C7629" i="18"/>
  <c r="A7629" i="18"/>
  <c r="E7628" i="18"/>
  <c r="F7628" i="18" s="1"/>
  <c r="C7628" i="18"/>
  <c r="A7628" i="18"/>
  <c r="E7627" i="18"/>
  <c r="F7627" i="18" s="1"/>
  <c r="C7627" i="18"/>
  <c r="A7627" i="18"/>
  <c r="E7626" i="18"/>
  <c r="F7626" i="18" s="1"/>
  <c r="C7626" i="18"/>
  <c r="A7626" i="18"/>
  <c r="E7625" i="18"/>
  <c r="F7625" i="18" s="1"/>
  <c r="C7625" i="18"/>
  <c r="A7625" i="18"/>
  <c r="E7624" i="18"/>
  <c r="F7624" i="18" s="1"/>
  <c r="C7624" i="18"/>
  <c r="A7624" i="18"/>
  <c r="F7620" i="18"/>
  <c r="E7620" i="18"/>
  <c r="A7620" i="18"/>
  <c r="F7619" i="18"/>
  <c r="E7619" i="18"/>
  <c r="A7619" i="18"/>
  <c r="F7618" i="18"/>
  <c r="E7618" i="18"/>
  <c r="A7618" i="18"/>
  <c r="F7617" i="18"/>
  <c r="E7617" i="18"/>
  <c r="A7617" i="18"/>
  <c r="F7616" i="18"/>
  <c r="E7616" i="18"/>
  <c r="A7616" i="18"/>
  <c r="F7615" i="18"/>
  <c r="E7615" i="18"/>
  <c r="A7615" i="18"/>
  <c r="F7614" i="18"/>
  <c r="E7614" i="18"/>
  <c r="A7614" i="18"/>
  <c r="F7613" i="18"/>
  <c r="E7613" i="18"/>
  <c r="A7613" i="18"/>
  <c r="F7612" i="18"/>
  <c r="E7612" i="18"/>
  <c r="A7612" i="18"/>
  <c r="F7611" i="18"/>
  <c r="E7611" i="18"/>
  <c r="A7611" i="18"/>
  <c r="F7610" i="18"/>
  <c r="E7610" i="18"/>
  <c r="A7610" i="18"/>
  <c r="F7609" i="18"/>
  <c r="E7609" i="18"/>
  <c r="A7609" i="18"/>
  <c r="A7600" i="18"/>
  <c r="A7599" i="18"/>
  <c r="B3913" i="18"/>
  <c r="G3977" i="18"/>
  <c r="J3975" i="18"/>
  <c r="F3967" i="18"/>
  <c r="E3967" i="18"/>
  <c r="B3967" i="18"/>
  <c r="A3967" i="18"/>
  <c r="F3966" i="18"/>
  <c r="E3966" i="18"/>
  <c r="B3966" i="18"/>
  <c r="A3966" i="18"/>
  <c r="F3965" i="18"/>
  <c r="E3965" i="18"/>
  <c r="B3965" i="18"/>
  <c r="A3965" i="18"/>
  <c r="F3964" i="18"/>
  <c r="E3964" i="18"/>
  <c r="B3964" i="18"/>
  <c r="A3964" i="18"/>
  <c r="F3963" i="18"/>
  <c r="E3963" i="18"/>
  <c r="B3963" i="18"/>
  <c r="A3963" i="18"/>
  <c r="F3962" i="18"/>
  <c r="E3962" i="18"/>
  <c r="B3962" i="18"/>
  <c r="A3962" i="18"/>
  <c r="F3961" i="18"/>
  <c r="E3961" i="18"/>
  <c r="B3961" i="18"/>
  <c r="A3961" i="18"/>
  <c r="F3960" i="18"/>
  <c r="E3960" i="18"/>
  <c r="B3960" i="18"/>
  <c r="A3960" i="18"/>
  <c r="F3959" i="18"/>
  <c r="E3959" i="18"/>
  <c r="B3959" i="18"/>
  <c r="A3959" i="18"/>
  <c r="F3958" i="18"/>
  <c r="E3958" i="18"/>
  <c r="B3958" i="18"/>
  <c r="A3958" i="18"/>
  <c r="B3957" i="18"/>
  <c r="A3957" i="18"/>
  <c r="B3956" i="18"/>
  <c r="A3956" i="18"/>
  <c r="E3952" i="18"/>
  <c r="F3952" i="18" s="1"/>
  <c r="A3952" i="18"/>
  <c r="E3951" i="18"/>
  <c r="F3951" i="18" s="1"/>
  <c r="A3951" i="18"/>
  <c r="E3950" i="18"/>
  <c r="F3950" i="18" s="1"/>
  <c r="A3950" i="18"/>
  <c r="E3949" i="18"/>
  <c r="F3949" i="18" s="1"/>
  <c r="A3949" i="18"/>
  <c r="E3948" i="18"/>
  <c r="F3948" i="18" s="1"/>
  <c r="A3948" i="18"/>
  <c r="E3944" i="18"/>
  <c r="F3944" i="18" s="1"/>
  <c r="C3944" i="18"/>
  <c r="A3944" i="18"/>
  <c r="E3943" i="18"/>
  <c r="F3943" i="18" s="1"/>
  <c r="A3943" i="18"/>
  <c r="E3942" i="18"/>
  <c r="F3942" i="18" s="1"/>
  <c r="A3942" i="18"/>
  <c r="E3941" i="18"/>
  <c r="F3941" i="18" s="1"/>
  <c r="C3941" i="18"/>
  <c r="A3941" i="18"/>
  <c r="E3940" i="18"/>
  <c r="F3940" i="18" s="1"/>
  <c r="C3940" i="18"/>
  <c r="A3940" i="18"/>
  <c r="E3939" i="18"/>
  <c r="F3939" i="18" s="1"/>
  <c r="C3939" i="18"/>
  <c r="A3939" i="18"/>
  <c r="E3938" i="18"/>
  <c r="F3938" i="18" s="1"/>
  <c r="C3938" i="18"/>
  <c r="A3938" i="18"/>
  <c r="E3937" i="18"/>
  <c r="F3937" i="18" s="1"/>
  <c r="C3937" i="18"/>
  <c r="A3937" i="18"/>
  <c r="E3936" i="18"/>
  <c r="F3936" i="18" s="1"/>
  <c r="C3936" i="18"/>
  <c r="A3936" i="18"/>
  <c r="E3935" i="18"/>
  <c r="F3935" i="18" s="1"/>
  <c r="C3935" i="18"/>
  <c r="A3935" i="18"/>
  <c r="E3934" i="18"/>
  <c r="F3934" i="18" s="1"/>
  <c r="C3934" i="18"/>
  <c r="A3934" i="18"/>
  <c r="E3933" i="18"/>
  <c r="F3933" i="18" s="1"/>
  <c r="C3933" i="18"/>
  <c r="A3933" i="18"/>
  <c r="F3929" i="18"/>
  <c r="E3929" i="18"/>
  <c r="A3929" i="18"/>
  <c r="F3928" i="18"/>
  <c r="E3928" i="18"/>
  <c r="A3928" i="18"/>
  <c r="F3927" i="18"/>
  <c r="E3927" i="18"/>
  <c r="A3927" i="18"/>
  <c r="F3926" i="18"/>
  <c r="E3926" i="18"/>
  <c r="A3926" i="18"/>
  <c r="F3925" i="18"/>
  <c r="E3925" i="18"/>
  <c r="A3925" i="18"/>
  <c r="F3924" i="18"/>
  <c r="E3924" i="18"/>
  <c r="A3924" i="18"/>
  <c r="F3923" i="18"/>
  <c r="E3923" i="18"/>
  <c r="A3923" i="18"/>
  <c r="F3922" i="18"/>
  <c r="E3922" i="18"/>
  <c r="A3922" i="18"/>
  <c r="F3921" i="18"/>
  <c r="E3921" i="18"/>
  <c r="A3921" i="18"/>
  <c r="F3920" i="18"/>
  <c r="E3920" i="18"/>
  <c r="A3920" i="18"/>
  <c r="F3919" i="18"/>
  <c r="E3919" i="18"/>
  <c r="A3919" i="18"/>
  <c r="E3918" i="18"/>
  <c r="F3918" i="18" s="1"/>
  <c r="A3918" i="18"/>
  <c r="A3909" i="18"/>
  <c r="F12589" i="18" l="1"/>
  <c r="F12590" i="18"/>
  <c r="G13324" i="18"/>
  <c r="F12591" i="18"/>
  <c r="G13347" i="18"/>
  <c r="G13339" i="18"/>
  <c r="G10724" i="18"/>
  <c r="G12616" i="18"/>
  <c r="G12624" i="18"/>
  <c r="G10739" i="18"/>
  <c r="G10747" i="18"/>
  <c r="G9642" i="18"/>
  <c r="G9665" i="18"/>
  <c r="G9570" i="18"/>
  <c r="G9657" i="18"/>
  <c r="G9593" i="18"/>
  <c r="G9585" i="18"/>
  <c r="G8489" i="18"/>
  <c r="G8512" i="18"/>
  <c r="G8504" i="18"/>
  <c r="G7765" i="18"/>
  <c r="G7912" i="18"/>
  <c r="G7935" i="18"/>
  <c r="G7621" i="18"/>
  <c r="G7838" i="18"/>
  <c r="G7927" i="18"/>
  <c r="G7861" i="18"/>
  <c r="G7853" i="18"/>
  <c r="G7780" i="18"/>
  <c r="G7788" i="18"/>
  <c r="G7636" i="18"/>
  <c r="G7644" i="18"/>
  <c r="G3930" i="18"/>
  <c r="G3953" i="18"/>
  <c r="G3945" i="18"/>
  <c r="G12601" i="18" l="1"/>
  <c r="C3579" i="18"/>
  <c r="C3576" i="18"/>
  <c r="C3575" i="18"/>
  <c r="C3574" i="18"/>
  <c r="C3573" i="18"/>
  <c r="C3572" i="18"/>
  <c r="C3571" i="18"/>
  <c r="C3570" i="18"/>
  <c r="C3569" i="18"/>
  <c r="C3568" i="18"/>
  <c r="C3506" i="18"/>
  <c r="C3503" i="18"/>
  <c r="C3502" i="18"/>
  <c r="C3501" i="18"/>
  <c r="C3500" i="18"/>
  <c r="C3499" i="18"/>
  <c r="C3498" i="18"/>
  <c r="C3497" i="18"/>
  <c r="C3496" i="18"/>
  <c r="C3495" i="18"/>
  <c r="C3434" i="18"/>
  <c r="C3431" i="18"/>
  <c r="C3430" i="18"/>
  <c r="C3429" i="18"/>
  <c r="C3428" i="18"/>
  <c r="C3427" i="18"/>
  <c r="C3426" i="18"/>
  <c r="C3425" i="18"/>
  <c r="C3424" i="18"/>
  <c r="C3423" i="18"/>
  <c r="G3612" i="18"/>
  <c r="J3610" i="18"/>
  <c r="F3602" i="18"/>
  <c r="E3602" i="18"/>
  <c r="B3602" i="18"/>
  <c r="A3602" i="18"/>
  <c r="F3601" i="18"/>
  <c r="E3601" i="18"/>
  <c r="B3601" i="18"/>
  <c r="A3601" i="18"/>
  <c r="F3600" i="18"/>
  <c r="E3600" i="18"/>
  <c r="B3600" i="18"/>
  <c r="A3600" i="18"/>
  <c r="F3599" i="18"/>
  <c r="E3599" i="18"/>
  <c r="B3599" i="18"/>
  <c r="A3599" i="18"/>
  <c r="F3598" i="18"/>
  <c r="E3598" i="18"/>
  <c r="B3598" i="18"/>
  <c r="A3598" i="18"/>
  <c r="F3597" i="18"/>
  <c r="E3597" i="18"/>
  <c r="B3597" i="18"/>
  <c r="A3597" i="18"/>
  <c r="F3596" i="18"/>
  <c r="E3596" i="18"/>
  <c r="B3596" i="18"/>
  <c r="A3596" i="18"/>
  <c r="F3595" i="18"/>
  <c r="E3595" i="18"/>
  <c r="B3595" i="18"/>
  <c r="A3595" i="18"/>
  <c r="F3594" i="18"/>
  <c r="E3594" i="18"/>
  <c r="B3594" i="18"/>
  <c r="A3594" i="18"/>
  <c r="F3593" i="18"/>
  <c r="E3593" i="18"/>
  <c r="B3593" i="18"/>
  <c r="A3593" i="18"/>
  <c r="B3592" i="18"/>
  <c r="A3592" i="18"/>
  <c r="B3591" i="18"/>
  <c r="A3591" i="18"/>
  <c r="E3587" i="18"/>
  <c r="F3587" i="18" s="1"/>
  <c r="A3587" i="18"/>
  <c r="E3586" i="18"/>
  <c r="F3586" i="18" s="1"/>
  <c r="A3586" i="18"/>
  <c r="E3585" i="18"/>
  <c r="F3585" i="18" s="1"/>
  <c r="A3585" i="18"/>
  <c r="A3584" i="18"/>
  <c r="A3583" i="18"/>
  <c r="E3579" i="18"/>
  <c r="F3579" i="18" s="1"/>
  <c r="A3579" i="18"/>
  <c r="E3578" i="18"/>
  <c r="F3578" i="18" s="1"/>
  <c r="A3578" i="18"/>
  <c r="E3577" i="18"/>
  <c r="F3577" i="18" s="1"/>
  <c r="A3577" i="18"/>
  <c r="E3576" i="18"/>
  <c r="F3576" i="18" s="1"/>
  <c r="A3576" i="18"/>
  <c r="E3575" i="18"/>
  <c r="F3575" i="18" s="1"/>
  <c r="A3575" i="18"/>
  <c r="E3574" i="18"/>
  <c r="F3574" i="18" s="1"/>
  <c r="A3574" i="18"/>
  <c r="E3573" i="18"/>
  <c r="F3573" i="18" s="1"/>
  <c r="A3573" i="18"/>
  <c r="E3572" i="18"/>
  <c r="F3572" i="18" s="1"/>
  <c r="A3572" i="18"/>
  <c r="E3571" i="18"/>
  <c r="F3571" i="18" s="1"/>
  <c r="A3571" i="18"/>
  <c r="E3570" i="18"/>
  <c r="F3570" i="18" s="1"/>
  <c r="A3570" i="18"/>
  <c r="E3569" i="18"/>
  <c r="F3569" i="18" s="1"/>
  <c r="A3569" i="18"/>
  <c r="E3568" i="18"/>
  <c r="F3568" i="18" s="1"/>
  <c r="A3568" i="18"/>
  <c r="F3564" i="18"/>
  <c r="E3564" i="18"/>
  <c r="A3564" i="18"/>
  <c r="F3563" i="18"/>
  <c r="E3563" i="18"/>
  <c r="A3563" i="18"/>
  <c r="F3562" i="18"/>
  <c r="E3562" i="18"/>
  <c r="A3562" i="18"/>
  <c r="F3561" i="18"/>
  <c r="E3561" i="18"/>
  <c r="A3561" i="18"/>
  <c r="F3560" i="18"/>
  <c r="E3560" i="18"/>
  <c r="A3560" i="18"/>
  <c r="F3559" i="18"/>
  <c r="E3559" i="18"/>
  <c r="A3559" i="18"/>
  <c r="F3558" i="18"/>
  <c r="E3558" i="18"/>
  <c r="A3558" i="18"/>
  <c r="F3557" i="18"/>
  <c r="E3557" i="18"/>
  <c r="A3557" i="18"/>
  <c r="F3556" i="18"/>
  <c r="E3556" i="18"/>
  <c r="A3556" i="18"/>
  <c r="F3555" i="18"/>
  <c r="E3555" i="18"/>
  <c r="A3555" i="18"/>
  <c r="F3554" i="18"/>
  <c r="E3554" i="18"/>
  <c r="A3554" i="18"/>
  <c r="E3553" i="18"/>
  <c r="F3553" i="18" s="1"/>
  <c r="A3553" i="18"/>
  <c r="B3548" i="18"/>
  <c r="A3544" i="18"/>
  <c r="A3543" i="18"/>
  <c r="G3539" i="18"/>
  <c r="J3537" i="18"/>
  <c r="F3529" i="18"/>
  <c r="E3529" i="18"/>
  <c r="B3529" i="18"/>
  <c r="A3529" i="18"/>
  <c r="F3528" i="18"/>
  <c r="E3528" i="18"/>
  <c r="B3528" i="18"/>
  <c r="A3528" i="18"/>
  <c r="F3527" i="18"/>
  <c r="E3527" i="18"/>
  <c r="B3527" i="18"/>
  <c r="A3527" i="18"/>
  <c r="F3526" i="18"/>
  <c r="E3526" i="18"/>
  <c r="B3526" i="18"/>
  <c r="A3526" i="18"/>
  <c r="F3525" i="18"/>
  <c r="E3525" i="18"/>
  <c r="B3525" i="18"/>
  <c r="A3525" i="18"/>
  <c r="F3524" i="18"/>
  <c r="E3524" i="18"/>
  <c r="B3524" i="18"/>
  <c r="A3524" i="18"/>
  <c r="F3523" i="18"/>
  <c r="E3523" i="18"/>
  <c r="B3523" i="18"/>
  <c r="A3523" i="18"/>
  <c r="F3522" i="18"/>
  <c r="E3522" i="18"/>
  <c r="B3522" i="18"/>
  <c r="A3522" i="18"/>
  <c r="F3521" i="18"/>
  <c r="E3521" i="18"/>
  <c r="B3521" i="18"/>
  <c r="A3521" i="18"/>
  <c r="F3520" i="18"/>
  <c r="E3520" i="18"/>
  <c r="B3520" i="18"/>
  <c r="A3520" i="18"/>
  <c r="B3519" i="18"/>
  <c r="A3519" i="18"/>
  <c r="B3518" i="18"/>
  <c r="A3518" i="18"/>
  <c r="E3514" i="18"/>
  <c r="F3514" i="18" s="1"/>
  <c r="A3514" i="18"/>
  <c r="E3513" i="18"/>
  <c r="F3513" i="18" s="1"/>
  <c r="A3513" i="18"/>
  <c r="E3512" i="18"/>
  <c r="F3512" i="18" s="1"/>
  <c r="A3512" i="18"/>
  <c r="A3511" i="18"/>
  <c r="A3510" i="18"/>
  <c r="E3506" i="18"/>
  <c r="F3506" i="18" s="1"/>
  <c r="A3506" i="18"/>
  <c r="E3505" i="18"/>
  <c r="F3505" i="18" s="1"/>
  <c r="A3505" i="18"/>
  <c r="E3504" i="18"/>
  <c r="F3504" i="18" s="1"/>
  <c r="A3504" i="18"/>
  <c r="E3503" i="18"/>
  <c r="F3503" i="18" s="1"/>
  <c r="A3503" i="18"/>
  <c r="E3502" i="18"/>
  <c r="F3502" i="18" s="1"/>
  <c r="A3502" i="18"/>
  <c r="E3501" i="18"/>
  <c r="F3501" i="18" s="1"/>
  <c r="A3501" i="18"/>
  <c r="E3500" i="18"/>
  <c r="F3500" i="18" s="1"/>
  <c r="A3500" i="18"/>
  <c r="E3499" i="18"/>
  <c r="F3499" i="18" s="1"/>
  <c r="A3499" i="18"/>
  <c r="E3498" i="18"/>
  <c r="F3498" i="18" s="1"/>
  <c r="A3498" i="18"/>
  <c r="E3497" i="18"/>
  <c r="F3497" i="18" s="1"/>
  <c r="A3497" i="18"/>
  <c r="E3496" i="18"/>
  <c r="F3496" i="18" s="1"/>
  <c r="A3496" i="18"/>
  <c r="E3495" i="18"/>
  <c r="F3495" i="18" s="1"/>
  <c r="A3495" i="18"/>
  <c r="F3491" i="18"/>
  <c r="E3491" i="18"/>
  <c r="A3491" i="18"/>
  <c r="F3490" i="18"/>
  <c r="E3490" i="18"/>
  <c r="A3490" i="18"/>
  <c r="F3489" i="18"/>
  <c r="E3489" i="18"/>
  <c r="A3489" i="18"/>
  <c r="F3488" i="18"/>
  <c r="E3488" i="18"/>
  <c r="A3488" i="18"/>
  <c r="F3487" i="18"/>
  <c r="E3487" i="18"/>
  <c r="A3487" i="18"/>
  <c r="F3486" i="18"/>
  <c r="E3486" i="18"/>
  <c r="A3486" i="18"/>
  <c r="F3485" i="18"/>
  <c r="E3485" i="18"/>
  <c r="A3485" i="18"/>
  <c r="F3484" i="18"/>
  <c r="E3484" i="18"/>
  <c r="A3484" i="18"/>
  <c r="F3483" i="18"/>
  <c r="E3483" i="18"/>
  <c r="A3483" i="18"/>
  <c r="F3482" i="18"/>
  <c r="E3482" i="18"/>
  <c r="A3482" i="18"/>
  <c r="F3481" i="18"/>
  <c r="E3481" i="18"/>
  <c r="A3481" i="18"/>
  <c r="E3480" i="18"/>
  <c r="F3480" i="18" s="1"/>
  <c r="A3480" i="18"/>
  <c r="B3475" i="18"/>
  <c r="A3471" i="18"/>
  <c r="A3470" i="18"/>
  <c r="G3565" i="18" l="1"/>
  <c r="G3492" i="18"/>
  <c r="G3580" i="18"/>
  <c r="G3507" i="18"/>
  <c r="C8287" i="18"/>
  <c r="C8284" i="18"/>
  <c r="C8283" i="18"/>
  <c r="C8282" i="18"/>
  <c r="C8281" i="18"/>
  <c r="C8280" i="18"/>
  <c r="C8279" i="18"/>
  <c r="C8278" i="18"/>
  <c r="C8277" i="18"/>
  <c r="C8276" i="18"/>
  <c r="B8256" i="18"/>
  <c r="B8112" i="18"/>
  <c r="C7707" i="18"/>
  <c r="C7704" i="18"/>
  <c r="C7703" i="18"/>
  <c r="C7702" i="18"/>
  <c r="C7701" i="18"/>
  <c r="C7700" i="18"/>
  <c r="C7699" i="18"/>
  <c r="C7698" i="18"/>
  <c r="C7697" i="18"/>
  <c r="C7696" i="18"/>
  <c r="B7676" i="18"/>
  <c r="C7552" i="18"/>
  <c r="C7553" i="18"/>
  <c r="C7554" i="18"/>
  <c r="C7555" i="18"/>
  <c r="C7556" i="18"/>
  <c r="C7557" i="18"/>
  <c r="C7558" i="18"/>
  <c r="C7559" i="18"/>
  <c r="C7560" i="18"/>
  <c r="C7563" i="18"/>
  <c r="C7491" i="18"/>
  <c r="C7488" i="18"/>
  <c r="C7487" i="18"/>
  <c r="C7486" i="18"/>
  <c r="C7485" i="18"/>
  <c r="C7484" i="18"/>
  <c r="C7483" i="18"/>
  <c r="C7482" i="18"/>
  <c r="C7481" i="18"/>
  <c r="C7480" i="18"/>
  <c r="B7532" i="18"/>
  <c r="B7460" i="18"/>
  <c r="C6187" i="18" l="1"/>
  <c r="C6184" i="18"/>
  <c r="C6183" i="18"/>
  <c r="C6182" i="18"/>
  <c r="C6181" i="18"/>
  <c r="C6180" i="18"/>
  <c r="C6179" i="18"/>
  <c r="C6178" i="18"/>
  <c r="C6177" i="18"/>
  <c r="C6176" i="18"/>
  <c r="C6115" i="18" l="1"/>
  <c r="C6112" i="18"/>
  <c r="C6111" i="18"/>
  <c r="C6110" i="18"/>
  <c r="C6109" i="18"/>
  <c r="C6108" i="18"/>
  <c r="C6107" i="18"/>
  <c r="C6106" i="18"/>
  <c r="C6104" i="18"/>
  <c r="C6043" i="18"/>
  <c r="C6040" i="18"/>
  <c r="C6039" i="18"/>
  <c r="C6038" i="18"/>
  <c r="C6037" i="18"/>
  <c r="C6036" i="18"/>
  <c r="C6035" i="18"/>
  <c r="C6034" i="18"/>
  <c r="C6032" i="18"/>
  <c r="C5899" i="18"/>
  <c r="C5896" i="18"/>
  <c r="C5895" i="18"/>
  <c r="C5894" i="18"/>
  <c r="C5893" i="18"/>
  <c r="C5892" i="18"/>
  <c r="C5891" i="18"/>
  <c r="C5890" i="18"/>
  <c r="C5888" i="18"/>
  <c r="C5755" i="18"/>
  <c r="C5752" i="18"/>
  <c r="C5751" i="18"/>
  <c r="C5750" i="18"/>
  <c r="C5749" i="18"/>
  <c r="C5748" i="18"/>
  <c r="C5747" i="18"/>
  <c r="C5746" i="18"/>
  <c r="C5744" i="18"/>
  <c r="C5537" i="18"/>
  <c r="C5534" i="18"/>
  <c r="C5533" i="18"/>
  <c r="C5532" i="18"/>
  <c r="C5531" i="18"/>
  <c r="C5530" i="18"/>
  <c r="C5529" i="18"/>
  <c r="C5528" i="18"/>
  <c r="C5526" i="18"/>
  <c r="C5464" i="18"/>
  <c r="C5461" i="18"/>
  <c r="C5460" i="18"/>
  <c r="C5459" i="18"/>
  <c r="C5458" i="18"/>
  <c r="C5457" i="18"/>
  <c r="C5456" i="18"/>
  <c r="C5455" i="18"/>
  <c r="C5454" i="18"/>
  <c r="C5453" i="18"/>
  <c r="C5391" i="18"/>
  <c r="C5388" i="18"/>
  <c r="C5387" i="18"/>
  <c r="C5386" i="18"/>
  <c r="C5385" i="18"/>
  <c r="C5384" i="18"/>
  <c r="C5383" i="18"/>
  <c r="C5382" i="18"/>
  <c r="C5381" i="18"/>
  <c r="C5380" i="18"/>
  <c r="C5319" i="18"/>
  <c r="C5316" i="18"/>
  <c r="C5315" i="18"/>
  <c r="C5314" i="18"/>
  <c r="C5313" i="18"/>
  <c r="C5312" i="18"/>
  <c r="C5311" i="18"/>
  <c r="C5310" i="18"/>
  <c r="C5309" i="18"/>
  <c r="C5308" i="18"/>
  <c r="C5247" i="18"/>
  <c r="C5244" i="18"/>
  <c r="C5243" i="18"/>
  <c r="C5242" i="18"/>
  <c r="C5241" i="18"/>
  <c r="C5240" i="18"/>
  <c r="C5239" i="18"/>
  <c r="C5238" i="18"/>
  <c r="C5237" i="18"/>
  <c r="C5236" i="18"/>
  <c r="C5175" i="18"/>
  <c r="C5172" i="18"/>
  <c r="C5171" i="18"/>
  <c r="C5170" i="18"/>
  <c r="C5169" i="18"/>
  <c r="C5168" i="18"/>
  <c r="C5167" i="18"/>
  <c r="C5166" i="18"/>
  <c r="C5165" i="18"/>
  <c r="C5164" i="18"/>
  <c r="C5103" i="18"/>
  <c r="C5100" i="18"/>
  <c r="C5099" i="18"/>
  <c r="C5098" i="18"/>
  <c r="C5097" i="18"/>
  <c r="C5096" i="18"/>
  <c r="C5095" i="18"/>
  <c r="C5094" i="18"/>
  <c r="C5093" i="18"/>
  <c r="C5092" i="18"/>
  <c r="C5031" i="18"/>
  <c r="C5028" i="18"/>
  <c r="C5027" i="18"/>
  <c r="C5026" i="18"/>
  <c r="C5025" i="18"/>
  <c r="C5024" i="18"/>
  <c r="C5023" i="18"/>
  <c r="C5022" i="18"/>
  <c r="C5021" i="18"/>
  <c r="C5020" i="18"/>
  <c r="C4885" i="18"/>
  <c r="C4882" i="18"/>
  <c r="C4881" i="18"/>
  <c r="C4880" i="18"/>
  <c r="C4879" i="18"/>
  <c r="C4878" i="18"/>
  <c r="C4877" i="18"/>
  <c r="C4876" i="18"/>
  <c r="C4875" i="18"/>
  <c r="C4874" i="18"/>
  <c r="C4304" i="18" l="1"/>
  <c r="C4301" i="18"/>
  <c r="C4300" i="18"/>
  <c r="C4299" i="18"/>
  <c r="C4298" i="18"/>
  <c r="C4297" i="18"/>
  <c r="C4296" i="18"/>
  <c r="C4295" i="18"/>
  <c r="C4294" i="18"/>
  <c r="C4293" i="18"/>
  <c r="A1037" i="18" l="1"/>
  <c r="A12" i="18" l="1"/>
  <c r="B2899" i="18" l="1"/>
  <c r="G719" i="18"/>
  <c r="F709" i="18"/>
  <c r="E709" i="18"/>
  <c r="B709" i="18"/>
  <c r="A709" i="18"/>
  <c r="F708" i="18"/>
  <c r="E708" i="18"/>
  <c r="B708" i="18"/>
  <c r="A708" i="18"/>
  <c r="F707" i="18"/>
  <c r="E707" i="18"/>
  <c r="B707" i="18"/>
  <c r="A707" i="18"/>
  <c r="F706" i="18"/>
  <c r="E706" i="18"/>
  <c r="B706" i="18"/>
  <c r="A706" i="18"/>
  <c r="F705" i="18"/>
  <c r="E705" i="18"/>
  <c r="B705" i="18"/>
  <c r="A705" i="18"/>
  <c r="F704" i="18"/>
  <c r="E704" i="18"/>
  <c r="B704" i="18"/>
  <c r="A704" i="18"/>
  <c r="F703" i="18"/>
  <c r="E703" i="18"/>
  <c r="B703" i="18"/>
  <c r="A703" i="18"/>
  <c r="F702" i="18"/>
  <c r="E702" i="18"/>
  <c r="B702" i="18"/>
  <c r="A702" i="18"/>
  <c r="F701" i="18"/>
  <c r="E701" i="18"/>
  <c r="B701" i="18"/>
  <c r="A701" i="18"/>
  <c r="F700" i="18"/>
  <c r="E700" i="18"/>
  <c r="B700" i="18"/>
  <c r="A700" i="18"/>
  <c r="B699" i="18"/>
  <c r="A699" i="18"/>
  <c r="B698" i="18"/>
  <c r="A698" i="18"/>
  <c r="E694" i="18"/>
  <c r="F694" i="18" s="1"/>
  <c r="A694" i="18"/>
  <c r="E693" i="18"/>
  <c r="F693" i="18" s="1"/>
  <c r="A693" i="18"/>
  <c r="E692" i="18"/>
  <c r="F692" i="18" s="1"/>
  <c r="A692" i="18"/>
  <c r="E691" i="18"/>
  <c r="F691" i="18" s="1"/>
  <c r="A691" i="18"/>
  <c r="E690" i="18"/>
  <c r="F690" i="18" s="1"/>
  <c r="A690" i="18"/>
  <c r="E686" i="18"/>
  <c r="F686" i="18" s="1"/>
  <c r="C686" i="18"/>
  <c r="A686" i="18"/>
  <c r="E685" i="18"/>
  <c r="F685" i="18" s="1"/>
  <c r="A685" i="18"/>
  <c r="E684" i="18"/>
  <c r="F684" i="18" s="1"/>
  <c r="A684" i="18"/>
  <c r="E683" i="18"/>
  <c r="F683" i="18" s="1"/>
  <c r="C683" i="18"/>
  <c r="A683" i="18"/>
  <c r="E682" i="18"/>
  <c r="F682" i="18" s="1"/>
  <c r="C682" i="18"/>
  <c r="A682" i="18"/>
  <c r="E681" i="18"/>
  <c r="F681" i="18" s="1"/>
  <c r="C681" i="18"/>
  <c r="A681" i="18"/>
  <c r="E680" i="18"/>
  <c r="F680" i="18" s="1"/>
  <c r="C680" i="18"/>
  <c r="A680" i="18"/>
  <c r="E679" i="18"/>
  <c r="F679" i="18" s="1"/>
  <c r="C679" i="18"/>
  <c r="A679" i="18"/>
  <c r="E678" i="18"/>
  <c r="F678" i="18" s="1"/>
  <c r="C678" i="18"/>
  <c r="A678" i="18"/>
  <c r="E677" i="18"/>
  <c r="F677" i="18" s="1"/>
  <c r="C677" i="18"/>
  <c r="A677" i="18"/>
  <c r="E676" i="18"/>
  <c r="F676" i="18" s="1"/>
  <c r="C676" i="18"/>
  <c r="A676" i="18"/>
  <c r="E675" i="18"/>
  <c r="F675" i="18" s="1"/>
  <c r="C675" i="18"/>
  <c r="A675" i="18"/>
  <c r="F671" i="18"/>
  <c r="E671" i="18"/>
  <c r="A671" i="18"/>
  <c r="F670" i="18"/>
  <c r="E670" i="18"/>
  <c r="A670" i="18"/>
  <c r="F669" i="18"/>
  <c r="E669" i="18"/>
  <c r="A669" i="18"/>
  <c r="F668" i="18"/>
  <c r="E668" i="18"/>
  <c r="A668" i="18"/>
  <c r="F667" i="18"/>
  <c r="E667" i="18"/>
  <c r="A667" i="18"/>
  <c r="F666" i="18"/>
  <c r="E666" i="18"/>
  <c r="A666" i="18"/>
  <c r="F665" i="18"/>
  <c r="E665" i="18"/>
  <c r="A665" i="18"/>
  <c r="F664" i="18"/>
  <c r="E664" i="18"/>
  <c r="A664" i="18"/>
  <c r="E663" i="18"/>
  <c r="F663" i="18" s="1"/>
  <c r="A663" i="18"/>
  <c r="E662" i="18"/>
  <c r="F662" i="18" s="1"/>
  <c r="A662" i="18"/>
  <c r="E661" i="18"/>
  <c r="F661" i="18" s="1"/>
  <c r="A661" i="18"/>
  <c r="E660" i="18"/>
  <c r="F660" i="18" s="1"/>
  <c r="A660" i="18"/>
  <c r="B655" i="18"/>
  <c r="A651" i="18"/>
  <c r="A650" i="18"/>
  <c r="G647" i="18"/>
  <c r="F637" i="18"/>
  <c r="E637" i="18"/>
  <c r="B637" i="18"/>
  <c r="A637" i="18"/>
  <c r="F636" i="18"/>
  <c r="E636" i="18"/>
  <c r="B636" i="18"/>
  <c r="A636" i="18"/>
  <c r="F635" i="18"/>
  <c r="E635" i="18"/>
  <c r="B635" i="18"/>
  <c r="A635" i="18"/>
  <c r="F634" i="18"/>
  <c r="E634" i="18"/>
  <c r="B634" i="18"/>
  <c r="A634" i="18"/>
  <c r="F633" i="18"/>
  <c r="E633" i="18"/>
  <c r="B633" i="18"/>
  <c r="A633" i="18"/>
  <c r="F632" i="18"/>
  <c r="E632" i="18"/>
  <c r="B632" i="18"/>
  <c r="A632" i="18"/>
  <c r="F631" i="18"/>
  <c r="E631" i="18"/>
  <c r="B631" i="18"/>
  <c r="A631" i="18"/>
  <c r="F630" i="18"/>
  <c r="E630" i="18"/>
  <c r="B630" i="18"/>
  <c r="A630" i="18"/>
  <c r="F629" i="18"/>
  <c r="E629" i="18"/>
  <c r="B629" i="18"/>
  <c r="A629" i="18"/>
  <c r="F628" i="18"/>
  <c r="E628" i="18"/>
  <c r="B628" i="18"/>
  <c r="A628" i="18"/>
  <c r="B627" i="18"/>
  <c r="A627" i="18"/>
  <c r="B626" i="18"/>
  <c r="A626" i="18"/>
  <c r="E622" i="18"/>
  <c r="F622" i="18" s="1"/>
  <c r="A622" i="18"/>
  <c r="E621" i="18"/>
  <c r="F621" i="18" s="1"/>
  <c r="A621" i="18"/>
  <c r="E620" i="18"/>
  <c r="F620" i="18" s="1"/>
  <c r="A620" i="18"/>
  <c r="A619" i="18"/>
  <c r="A618" i="18"/>
  <c r="E614" i="18"/>
  <c r="F614" i="18" s="1"/>
  <c r="C614" i="18"/>
  <c r="A614" i="18"/>
  <c r="E613" i="18"/>
  <c r="F613" i="18" s="1"/>
  <c r="A613" i="18"/>
  <c r="E612" i="18"/>
  <c r="F612" i="18" s="1"/>
  <c r="A612" i="18"/>
  <c r="E611" i="18"/>
  <c r="F611" i="18" s="1"/>
  <c r="C611" i="18"/>
  <c r="A611" i="18"/>
  <c r="E610" i="18"/>
  <c r="F610" i="18" s="1"/>
  <c r="C610" i="18"/>
  <c r="A610" i="18"/>
  <c r="E609" i="18"/>
  <c r="F609" i="18" s="1"/>
  <c r="C609" i="18"/>
  <c r="A609" i="18"/>
  <c r="E608" i="18"/>
  <c r="F608" i="18" s="1"/>
  <c r="C608" i="18"/>
  <c r="A608" i="18"/>
  <c r="E607" i="18"/>
  <c r="F607" i="18" s="1"/>
  <c r="C607" i="18"/>
  <c r="A607" i="18"/>
  <c r="E606" i="18"/>
  <c r="F606" i="18" s="1"/>
  <c r="C606" i="18"/>
  <c r="A606" i="18"/>
  <c r="E605" i="18"/>
  <c r="F605" i="18" s="1"/>
  <c r="C605" i="18"/>
  <c r="A605" i="18"/>
  <c r="E604" i="18"/>
  <c r="F604" i="18" s="1"/>
  <c r="C604" i="18"/>
  <c r="A604" i="18"/>
  <c r="E603" i="18"/>
  <c r="F603" i="18" s="1"/>
  <c r="C603" i="18"/>
  <c r="A603" i="18"/>
  <c r="F599" i="18"/>
  <c r="E599" i="18"/>
  <c r="A599" i="18"/>
  <c r="F598" i="18"/>
  <c r="E598" i="18"/>
  <c r="A598" i="18"/>
  <c r="F597" i="18"/>
  <c r="E597" i="18"/>
  <c r="A597" i="18"/>
  <c r="F596" i="18"/>
  <c r="E596" i="18"/>
  <c r="A596" i="18"/>
  <c r="F595" i="18"/>
  <c r="E595" i="18"/>
  <c r="A595" i="18"/>
  <c r="F594" i="18"/>
  <c r="E594" i="18"/>
  <c r="A594" i="18"/>
  <c r="F593" i="18"/>
  <c r="E593" i="18"/>
  <c r="A593" i="18"/>
  <c r="F592" i="18"/>
  <c r="E592" i="18"/>
  <c r="A592" i="18"/>
  <c r="F591" i="18"/>
  <c r="E591" i="18"/>
  <c r="A591" i="18"/>
  <c r="F590" i="18"/>
  <c r="E590" i="18"/>
  <c r="A590" i="18"/>
  <c r="E589" i="18"/>
  <c r="F589" i="18" s="1"/>
  <c r="A589" i="18"/>
  <c r="A588" i="18"/>
  <c r="B583" i="18"/>
  <c r="A579" i="18"/>
  <c r="A578" i="18"/>
  <c r="G695" i="18" l="1"/>
  <c r="G687" i="18"/>
  <c r="G672" i="18"/>
  <c r="G615" i="18"/>
  <c r="J13442" i="18" l="1"/>
  <c r="J13514" i="18"/>
  <c r="J13586" i="18"/>
  <c r="J141" i="18"/>
  <c r="J213" i="18"/>
  <c r="J285" i="18"/>
  <c r="J357" i="18"/>
  <c r="J429" i="18"/>
  <c r="J573" i="18"/>
  <c r="J645" i="18"/>
  <c r="J717" i="18"/>
  <c r="J789" i="18"/>
  <c r="J861" i="18"/>
  <c r="J933" i="18"/>
  <c r="J1005" i="18"/>
  <c r="J1077" i="18"/>
  <c r="J1221" i="18"/>
  <c r="J1293" i="18"/>
  <c r="J1512" i="18"/>
  <c r="J1728" i="18"/>
  <c r="J1800" i="18"/>
  <c r="J1872" i="18"/>
  <c r="J1944" i="18"/>
  <c r="J2817" i="18"/>
  <c r="J2889" i="18"/>
  <c r="J2961" i="18"/>
  <c r="J3033" i="18"/>
  <c r="J3105" i="18"/>
  <c r="J3177" i="18"/>
  <c r="J3249" i="18"/>
  <c r="J3321" i="18"/>
  <c r="J3465" i="18"/>
  <c r="J3829" i="18"/>
  <c r="J4047" i="18"/>
  <c r="J4119" i="18"/>
  <c r="J4191" i="18"/>
  <c r="J4263" i="18"/>
  <c r="J4335" i="18"/>
  <c r="J4916" i="18"/>
  <c r="J5062" i="18"/>
  <c r="J5134" i="18"/>
  <c r="J5206" i="18"/>
  <c r="J5278" i="18"/>
  <c r="J5350" i="18"/>
  <c r="J5422" i="18"/>
  <c r="J5495" i="18"/>
  <c r="J5568" i="18"/>
  <c r="J5641" i="18"/>
  <c r="J5714" i="18"/>
  <c r="J5786" i="18"/>
  <c r="J5858" i="18"/>
  <c r="J5930" i="18"/>
  <c r="J6002" i="18"/>
  <c r="J6074" i="18"/>
  <c r="J6146" i="18"/>
  <c r="J6218" i="18"/>
  <c r="J7522" i="18"/>
  <c r="J7594" i="18"/>
  <c r="J7738" i="18"/>
  <c r="J8174" i="18"/>
  <c r="J8318" i="18"/>
  <c r="J9039" i="18"/>
  <c r="J9111" i="18"/>
  <c r="J9255" i="18"/>
  <c r="J9327" i="18"/>
  <c r="J9399" i="18"/>
  <c r="J9471" i="18"/>
  <c r="J9543" i="18"/>
  <c r="J9759" i="18"/>
  <c r="J9832" i="18"/>
  <c r="J9905" i="18"/>
  <c r="J9977" i="18"/>
  <c r="J10049" i="18"/>
  <c r="J10121" i="18"/>
  <c r="J10193" i="18"/>
  <c r="J10265" i="18"/>
  <c r="J10337" i="18"/>
  <c r="J10409" i="18"/>
  <c r="J10481" i="18"/>
  <c r="J10553" i="18"/>
  <c r="J10625" i="18"/>
  <c r="J10697" i="18"/>
  <c r="J12790" i="18"/>
  <c r="J13009" i="18"/>
  <c r="J13081" i="18"/>
  <c r="J13225" i="18"/>
  <c r="J13297" i="18"/>
  <c r="J13658" i="18"/>
  <c r="J13730" i="18"/>
  <c r="J13946" i="18"/>
  <c r="J14018" i="18"/>
  <c r="J14090" i="18"/>
  <c r="J14450" i="18"/>
  <c r="G9834" i="18"/>
  <c r="F9824" i="18"/>
  <c r="E9824" i="18"/>
  <c r="B9824" i="18"/>
  <c r="A9824" i="18"/>
  <c r="F9823" i="18"/>
  <c r="E9823" i="18"/>
  <c r="B9823" i="18"/>
  <c r="A9823" i="18"/>
  <c r="F9822" i="18"/>
  <c r="E9822" i="18"/>
  <c r="B9822" i="18"/>
  <c r="A9822" i="18"/>
  <c r="F9821" i="18"/>
  <c r="E9821" i="18"/>
  <c r="B9821" i="18"/>
  <c r="A9821" i="18"/>
  <c r="F9820" i="18"/>
  <c r="E9820" i="18"/>
  <c r="B9820" i="18"/>
  <c r="A9820" i="18"/>
  <c r="F9819" i="18"/>
  <c r="E9819" i="18"/>
  <c r="B9819" i="18"/>
  <c r="A9819" i="18"/>
  <c r="F9818" i="18"/>
  <c r="E9818" i="18"/>
  <c r="B9818" i="18"/>
  <c r="A9818" i="18"/>
  <c r="F9817" i="18"/>
  <c r="E9817" i="18"/>
  <c r="B9817" i="18"/>
  <c r="A9817" i="18"/>
  <c r="F9816" i="18"/>
  <c r="E9816" i="18"/>
  <c r="B9816" i="18"/>
  <c r="A9816" i="18"/>
  <c r="F9815" i="18"/>
  <c r="E9815" i="18"/>
  <c r="B9815" i="18"/>
  <c r="A9815" i="18"/>
  <c r="B9814" i="18"/>
  <c r="A9814" i="18"/>
  <c r="B9813" i="18"/>
  <c r="A9813" i="18"/>
  <c r="E9809" i="18"/>
  <c r="F9809" i="18" s="1"/>
  <c r="A9809" i="18"/>
  <c r="E9808" i="18"/>
  <c r="F9808" i="18" s="1"/>
  <c r="A9808" i="18"/>
  <c r="E9807" i="18"/>
  <c r="F9807" i="18" s="1"/>
  <c r="A9807" i="18"/>
  <c r="E9806" i="18"/>
  <c r="F9806" i="18" s="1"/>
  <c r="A9806" i="18"/>
  <c r="E9805" i="18"/>
  <c r="F9805" i="18" s="1"/>
  <c r="A9805" i="18"/>
  <c r="E9801" i="18"/>
  <c r="F9801" i="18" s="1"/>
  <c r="C9801" i="18"/>
  <c r="A9801" i="18"/>
  <c r="E9800" i="18"/>
  <c r="F9800" i="18" s="1"/>
  <c r="A9800" i="18"/>
  <c r="E9799" i="18"/>
  <c r="F9799" i="18" s="1"/>
  <c r="A9799" i="18"/>
  <c r="E9798" i="18"/>
  <c r="F9798" i="18" s="1"/>
  <c r="C9798" i="18"/>
  <c r="A9798" i="18"/>
  <c r="E9797" i="18"/>
  <c r="F9797" i="18" s="1"/>
  <c r="C9797" i="18"/>
  <c r="A9797" i="18"/>
  <c r="E9796" i="18"/>
  <c r="F9796" i="18" s="1"/>
  <c r="C9796" i="18"/>
  <c r="A9796" i="18"/>
  <c r="E9795" i="18"/>
  <c r="F9795" i="18" s="1"/>
  <c r="C9795" i="18"/>
  <c r="A9795" i="18"/>
  <c r="E9794" i="18"/>
  <c r="F9794" i="18" s="1"/>
  <c r="C9794" i="18"/>
  <c r="A9794" i="18"/>
  <c r="E9793" i="18"/>
  <c r="F9793" i="18" s="1"/>
  <c r="C9793" i="18"/>
  <c r="A9793" i="18"/>
  <c r="E9792" i="18"/>
  <c r="F9792" i="18" s="1"/>
  <c r="C9792" i="18"/>
  <c r="A9792" i="18"/>
  <c r="E9791" i="18"/>
  <c r="F9791" i="18" s="1"/>
  <c r="C9791" i="18"/>
  <c r="A9791" i="18"/>
  <c r="E9790" i="18"/>
  <c r="F9790" i="18" s="1"/>
  <c r="C9790" i="18"/>
  <c r="A9790" i="18"/>
  <c r="F9786" i="18"/>
  <c r="E9786" i="18"/>
  <c r="A9786" i="18"/>
  <c r="F9785" i="18"/>
  <c r="E9785" i="18"/>
  <c r="A9785" i="18"/>
  <c r="F9784" i="18"/>
  <c r="E9784" i="18"/>
  <c r="A9784" i="18"/>
  <c r="F9783" i="18"/>
  <c r="E9783" i="18"/>
  <c r="A9783" i="18"/>
  <c r="F9782" i="18"/>
  <c r="E9782" i="18"/>
  <c r="A9782" i="18"/>
  <c r="F9781" i="18"/>
  <c r="E9781" i="18"/>
  <c r="A9781" i="18"/>
  <c r="F9780" i="18"/>
  <c r="E9780" i="18"/>
  <c r="A9780" i="18"/>
  <c r="F9779" i="18"/>
  <c r="E9779" i="18"/>
  <c r="A9779" i="18"/>
  <c r="F9778" i="18"/>
  <c r="E9778" i="18"/>
  <c r="A9778" i="18"/>
  <c r="F9777" i="18"/>
  <c r="E9777" i="18"/>
  <c r="A9777" i="18"/>
  <c r="F9776" i="18"/>
  <c r="E9776" i="18"/>
  <c r="A9776" i="18"/>
  <c r="E9775" i="18"/>
  <c r="F9775" i="18" s="1"/>
  <c r="A9775" i="18"/>
  <c r="A9766" i="18"/>
  <c r="A9765" i="18"/>
  <c r="G5643" i="18"/>
  <c r="F5633" i="18"/>
  <c r="E5633" i="18"/>
  <c r="B5633" i="18"/>
  <c r="A5633" i="18"/>
  <c r="F5632" i="18"/>
  <c r="E5632" i="18"/>
  <c r="B5632" i="18"/>
  <c r="A5632" i="18"/>
  <c r="F5631" i="18"/>
  <c r="E5631" i="18"/>
  <c r="B5631" i="18"/>
  <c r="A5631" i="18"/>
  <c r="F5630" i="18"/>
  <c r="E5630" i="18"/>
  <c r="B5630" i="18"/>
  <c r="A5630" i="18"/>
  <c r="F5629" i="18"/>
  <c r="E5629" i="18"/>
  <c r="B5629" i="18"/>
  <c r="A5629" i="18"/>
  <c r="F5628" i="18"/>
  <c r="E5628" i="18"/>
  <c r="B5628" i="18"/>
  <c r="A5628" i="18"/>
  <c r="F5627" i="18"/>
  <c r="E5627" i="18"/>
  <c r="B5627" i="18"/>
  <c r="A5627" i="18"/>
  <c r="F5626" i="18"/>
  <c r="E5626" i="18"/>
  <c r="B5626" i="18"/>
  <c r="A5626" i="18"/>
  <c r="F5625" i="18"/>
  <c r="E5625" i="18"/>
  <c r="B5625" i="18"/>
  <c r="A5625" i="18"/>
  <c r="F5624" i="18"/>
  <c r="E5624" i="18"/>
  <c r="B5624" i="18"/>
  <c r="A5624" i="18"/>
  <c r="B5623" i="18"/>
  <c r="A5623" i="18"/>
  <c r="B5622" i="18"/>
  <c r="A5622" i="18"/>
  <c r="E5618" i="18"/>
  <c r="F5618" i="18" s="1"/>
  <c r="A5618" i="18"/>
  <c r="E5617" i="18"/>
  <c r="F5617" i="18" s="1"/>
  <c r="A5617" i="18"/>
  <c r="E5616" i="18"/>
  <c r="F5616" i="18" s="1"/>
  <c r="A5616" i="18"/>
  <c r="A5615" i="18"/>
  <c r="A5614" i="18"/>
  <c r="E5610" i="18"/>
  <c r="F5610" i="18" s="1"/>
  <c r="C5610" i="18"/>
  <c r="A5610" i="18"/>
  <c r="E5609" i="18"/>
  <c r="F5609" i="18" s="1"/>
  <c r="A5609" i="18"/>
  <c r="E5608" i="18"/>
  <c r="F5608" i="18" s="1"/>
  <c r="A5608" i="18"/>
  <c r="E5607" i="18"/>
  <c r="F5607" i="18" s="1"/>
  <c r="C5607" i="18"/>
  <c r="A5607" i="18"/>
  <c r="E5606" i="18"/>
  <c r="F5606" i="18" s="1"/>
  <c r="C5606" i="18"/>
  <c r="A5606" i="18"/>
  <c r="E5605" i="18"/>
  <c r="F5605" i="18" s="1"/>
  <c r="C5605" i="18"/>
  <c r="A5605" i="18"/>
  <c r="E5604" i="18"/>
  <c r="F5604" i="18" s="1"/>
  <c r="C5604" i="18"/>
  <c r="A5604" i="18"/>
  <c r="E5603" i="18"/>
  <c r="F5603" i="18" s="1"/>
  <c r="C5603" i="18"/>
  <c r="A5603" i="18"/>
  <c r="E5602" i="18"/>
  <c r="F5602" i="18" s="1"/>
  <c r="C5602" i="18"/>
  <c r="A5602" i="18"/>
  <c r="E5601" i="18"/>
  <c r="F5601" i="18" s="1"/>
  <c r="C5601" i="18"/>
  <c r="A5601" i="18"/>
  <c r="F5600" i="18"/>
  <c r="E5599" i="18"/>
  <c r="F5599" i="18" s="1"/>
  <c r="C5599" i="18"/>
  <c r="A5599" i="18"/>
  <c r="F5595" i="18"/>
  <c r="E5595" i="18"/>
  <c r="A5595" i="18"/>
  <c r="F5594" i="18"/>
  <c r="E5594" i="18"/>
  <c r="A5594" i="18"/>
  <c r="F5593" i="18"/>
  <c r="E5593" i="18"/>
  <c r="A5593" i="18"/>
  <c r="F5592" i="18"/>
  <c r="E5592" i="18"/>
  <c r="A5592" i="18"/>
  <c r="F5591" i="18"/>
  <c r="E5591" i="18"/>
  <c r="A5591" i="18"/>
  <c r="F5590" i="18"/>
  <c r="E5590" i="18"/>
  <c r="A5590" i="18"/>
  <c r="F5589" i="18"/>
  <c r="E5589" i="18"/>
  <c r="A5589" i="18"/>
  <c r="F5588" i="18"/>
  <c r="E5588" i="18"/>
  <c r="A5588" i="18"/>
  <c r="E5587" i="18"/>
  <c r="F5587" i="18" s="1"/>
  <c r="A5587" i="18"/>
  <c r="F5586" i="18"/>
  <c r="E5586" i="18"/>
  <c r="A5586" i="18"/>
  <c r="E5585" i="18"/>
  <c r="F5585" i="18" s="1"/>
  <c r="A5585" i="18"/>
  <c r="E5584" i="18"/>
  <c r="F5584" i="18" s="1"/>
  <c r="A5584" i="18"/>
  <c r="B5579" i="18"/>
  <c r="A5575" i="18"/>
  <c r="A5574" i="18"/>
  <c r="G5570" i="18"/>
  <c r="F5560" i="18"/>
  <c r="E5560" i="18"/>
  <c r="B5560" i="18"/>
  <c r="A5560" i="18"/>
  <c r="F5559" i="18"/>
  <c r="E5559" i="18"/>
  <c r="B5559" i="18"/>
  <c r="A5559" i="18"/>
  <c r="F5558" i="18"/>
  <c r="E5558" i="18"/>
  <c r="B5558" i="18"/>
  <c r="A5558" i="18"/>
  <c r="F5557" i="18"/>
  <c r="E5557" i="18"/>
  <c r="B5557" i="18"/>
  <c r="A5557" i="18"/>
  <c r="F5556" i="18"/>
  <c r="E5556" i="18"/>
  <c r="B5556" i="18"/>
  <c r="A5556" i="18"/>
  <c r="F5555" i="18"/>
  <c r="E5555" i="18"/>
  <c r="B5555" i="18"/>
  <c r="A5555" i="18"/>
  <c r="F5554" i="18"/>
  <c r="E5554" i="18"/>
  <c r="B5554" i="18"/>
  <c r="A5554" i="18"/>
  <c r="F5553" i="18"/>
  <c r="E5553" i="18"/>
  <c r="B5553" i="18"/>
  <c r="A5553" i="18"/>
  <c r="F5552" i="18"/>
  <c r="E5552" i="18"/>
  <c r="B5552" i="18"/>
  <c r="A5552" i="18"/>
  <c r="F5551" i="18"/>
  <c r="E5551" i="18"/>
  <c r="B5551" i="18"/>
  <c r="A5551" i="18"/>
  <c r="B5550" i="18"/>
  <c r="A5550" i="18"/>
  <c r="B5549" i="18"/>
  <c r="A5549" i="18"/>
  <c r="E5545" i="18"/>
  <c r="F5545" i="18" s="1"/>
  <c r="A5545" i="18"/>
  <c r="E5544" i="18"/>
  <c r="F5544" i="18" s="1"/>
  <c r="A5544" i="18"/>
  <c r="E5543" i="18"/>
  <c r="F5543" i="18" s="1"/>
  <c r="A5543" i="18"/>
  <c r="A5542" i="18"/>
  <c r="A5541" i="18"/>
  <c r="E5537" i="18"/>
  <c r="F5537" i="18" s="1"/>
  <c r="A5537" i="18"/>
  <c r="E5536" i="18"/>
  <c r="F5536" i="18" s="1"/>
  <c r="A5536" i="18"/>
  <c r="E5535" i="18"/>
  <c r="F5535" i="18" s="1"/>
  <c r="A5535" i="18"/>
  <c r="E5534" i="18"/>
  <c r="F5534" i="18" s="1"/>
  <c r="A5534" i="18"/>
  <c r="E5533" i="18"/>
  <c r="F5533" i="18" s="1"/>
  <c r="A5533" i="18"/>
  <c r="E5532" i="18"/>
  <c r="F5532" i="18" s="1"/>
  <c r="A5532" i="18"/>
  <c r="E5531" i="18"/>
  <c r="F5531" i="18" s="1"/>
  <c r="A5531" i="18"/>
  <c r="E5530" i="18"/>
  <c r="F5530" i="18" s="1"/>
  <c r="A5530" i="18"/>
  <c r="E5529" i="18"/>
  <c r="F5529" i="18" s="1"/>
  <c r="A5529" i="18"/>
  <c r="E5528" i="18"/>
  <c r="F5528" i="18" s="1"/>
  <c r="A5528" i="18"/>
  <c r="F5527" i="18"/>
  <c r="E5526" i="18"/>
  <c r="F5526" i="18" s="1"/>
  <c r="A5526" i="18"/>
  <c r="F5522" i="18"/>
  <c r="E5522" i="18"/>
  <c r="A5522" i="18"/>
  <c r="F5521" i="18"/>
  <c r="E5521" i="18"/>
  <c r="A5521" i="18"/>
  <c r="F5520" i="18"/>
  <c r="E5520" i="18"/>
  <c r="A5520" i="18"/>
  <c r="F5519" i="18"/>
  <c r="E5519" i="18"/>
  <c r="A5519" i="18"/>
  <c r="F5518" i="18"/>
  <c r="E5518" i="18"/>
  <c r="A5518" i="18"/>
  <c r="F5517" i="18"/>
  <c r="E5517" i="18"/>
  <c r="A5517" i="18"/>
  <c r="F5516" i="18"/>
  <c r="E5516" i="18"/>
  <c r="A5516" i="18"/>
  <c r="F5515" i="18"/>
  <c r="E5515" i="18"/>
  <c r="A5515" i="18"/>
  <c r="F5514" i="18"/>
  <c r="E5514" i="18"/>
  <c r="A5514" i="18"/>
  <c r="F5513" i="18"/>
  <c r="E5513" i="18"/>
  <c r="A5513" i="18"/>
  <c r="F5512" i="18"/>
  <c r="E5512" i="18"/>
  <c r="A5512" i="18"/>
  <c r="E5511" i="18"/>
  <c r="F5511" i="18" s="1"/>
  <c r="A5511" i="18"/>
  <c r="B5506" i="18"/>
  <c r="A5502" i="18"/>
  <c r="A5501" i="18"/>
  <c r="A5647" i="18"/>
  <c r="A5648" i="18"/>
  <c r="B5652" i="18"/>
  <c r="A5657" i="18"/>
  <c r="E5657" i="18"/>
  <c r="F5657" i="18" s="1"/>
  <c r="A5658" i="18"/>
  <c r="E5658" i="18"/>
  <c r="F5658" i="18"/>
  <c r="A5659" i="18"/>
  <c r="E5659" i="18"/>
  <c r="F5659" i="18"/>
  <c r="A5660" i="18"/>
  <c r="E5660" i="18"/>
  <c r="F5660" i="18"/>
  <c r="G5497" i="18"/>
  <c r="F5487" i="18"/>
  <c r="E5487" i="18"/>
  <c r="B5487" i="18"/>
  <c r="A5487" i="18"/>
  <c r="F5486" i="18"/>
  <c r="E5486" i="18"/>
  <c r="B5486" i="18"/>
  <c r="A5486" i="18"/>
  <c r="F5485" i="18"/>
  <c r="E5485" i="18"/>
  <c r="B5485" i="18"/>
  <c r="A5485" i="18"/>
  <c r="F5484" i="18"/>
  <c r="E5484" i="18"/>
  <c r="B5484" i="18"/>
  <c r="A5484" i="18"/>
  <c r="F5483" i="18"/>
  <c r="E5483" i="18"/>
  <c r="B5483" i="18"/>
  <c r="A5483" i="18"/>
  <c r="F5482" i="18"/>
  <c r="E5482" i="18"/>
  <c r="B5482" i="18"/>
  <c r="A5482" i="18"/>
  <c r="F5481" i="18"/>
  <c r="E5481" i="18"/>
  <c r="B5481" i="18"/>
  <c r="A5481" i="18"/>
  <c r="F5480" i="18"/>
  <c r="E5480" i="18"/>
  <c r="B5480" i="18"/>
  <c r="A5480" i="18"/>
  <c r="F5479" i="18"/>
  <c r="E5479" i="18"/>
  <c r="B5479" i="18"/>
  <c r="A5479" i="18"/>
  <c r="F5478" i="18"/>
  <c r="E5478" i="18"/>
  <c r="B5478" i="18"/>
  <c r="A5478" i="18"/>
  <c r="B5477" i="18"/>
  <c r="A5477" i="18"/>
  <c r="B5476" i="18"/>
  <c r="A5476" i="18"/>
  <c r="E5472" i="18"/>
  <c r="F5472" i="18" s="1"/>
  <c r="A5472" i="18"/>
  <c r="E5471" i="18"/>
  <c r="F5471" i="18" s="1"/>
  <c r="A5471" i="18"/>
  <c r="E5470" i="18"/>
  <c r="F5470" i="18" s="1"/>
  <c r="A5470" i="18"/>
  <c r="A5469" i="18"/>
  <c r="A5468" i="18"/>
  <c r="E5464" i="18"/>
  <c r="F5464" i="18" s="1"/>
  <c r="A5464" i="18"/>
  <c r="E5463" i="18"/>
  <c r="F5463" i="18" s="1"/>
  <c r="A5463" i="18"/>
  <c r="E5462" i="18"/>
  <c r="F5462" i="18" s="1"/>
  <c r="A5462" i="18"/>
  <c r="E5461" i="18"/>
  <c r="F5461" i="18" s="1"/>
  <c r="A5461" i="18"/>
  <c r="E5460" i="18"/>
  <c r="F5460" i="18" s="1"/>
  <c r="A5460" i="18"/>
  <c r="E5459" i="18"/>
  <c r="F5459" i="18" s="1"/>
  <c r="A5459" i="18"/>
  <c r="E5458" i="18"/>
  <c r="F5458" i="18" s="1"/>
  <c r="A5458" i="18"/>
  <c r="E5457" i="18"/>
  <c r="F5457" i="18" s="1"/>
  <c r="A5457" i="18"/>
  <c r="E5456" i="18"/>
  <c r="F5456" i="18" s="1"/>
  <c r="A5456" i="18"/>
  <c r="E5455" i="18"/>
  <c r="F5455" i="18" s="1"/>
  <c r="A5455" i="18"/>
  <c r="E5454" i="18"/>
  <c r="F5454" i="18" s="1"/>
  <c r="A5454" i="18"/>
  <c r="E5453" i="18"/>
  <c r="F5453" i="18" s="1"/>
  <c r="A5453" i="18"/>
  <c r="F5449" i="18"/>
  <c r="E5449" i="18"/>
  <c r="A5449" i="18"/>
  <c r="F5448" i="18"/>
  <c r="E5448" i="18"/>
  <c r="A5448" i="18"/>
  <c r="F5447" i="18"/>
  <c r="E5447" i="18"/>
  <c r="A5447" i="18"/>
  <c r="F5446" i="18"/>
  <c r="E5446" i="18"/>
  <c r="A5446" i="18"/>
  <c r="F5445" i="18"/>
  <c r="E5445" i="18"/>
  <c r="A5445" i="18"/>
  <c r="F5444" i="18"/>
  <c r="E5444" i="18"/>
  <c r="A5444" i="18"/>
  <c r="F5443" i="18"/>
  <c r="E5443" i="18"/>
  <c r="A5443" i="18"/>
  <c r="F5442" i="18"/>
  <c r="E5442" i="18"/>
  <c r="A5442" i="18"/>
  <c r="E5441" i="18"/>
  <c r="F5441" i="18" s="1"/>
  <c r="A5441" i="18"/>
  <c r="E5440" i="18"/>
  <c r="F5440" i="18" s="1"/>
  <c r="A5440" i="18"/>
  <c r="E5439" i="18"/>
  <c r="F5439" i="18" s="1"/>
  <c r="A5439" i="18"/>
  <c r="E5438" i="18"/>
  <c r="F5438" i="18" s="1"/>
  <c r="A5438" i="18"/>
  <c r="B5433" i="18"/>
  <c r="A5429" i="18"/>
  <c r="A5428" i="18"/>
  <c r="G9761" i="18"/>
  <c r="F9751" i="18"/>
  <c r="E9751" i="18"/>
  <c r="B9751" i="18"/>
  <c r="A9751" i="18"/>
  <c r="F9750" i="18"/>
  <c r="E9750" i="18"/>
  <c r="B9750" i="18"/>
  <c r="A9750" i="18"/>
  <c r="F9749" i="18"/>
  <c r="E9749" i="18"/>
  <c r="B9749" i="18"/>
  <c r="A9749" i="18"/>
  <c r="F9748" i="18"/>
  <c r="E9748" i="18"/>
  <c r="B9748" i="18"/>
  <c r="A9748" i="18"/>
  <c r="F9747" i="18"/>
  <c r="E9747" i="18"/>
  <c r="B9747" i="18"/>
  <c r="A9747" i="18"/>
  <c r="F9746" i="18"/>
  <c r="E9746" i="18"/>
  <c r="B9746" i="18"/>
  <c r="A9746" i="18"/>
  <c r="F9745" i="18"/>
  <c r="E9745" i="18"/>
  <c r="B9745" i="18"/>
  <c r="A9745" i="18"/>
  <c r="F9744" i="18"/>
  <c r="E9744" i="18"/>
  <c r="B9744" i="18"/>
  <c r="A9744" i="18"/>
  <c r="F9743" i="18"/>
  <c r="E9743" i="18"/>
  <c r="B9743" i="18"/>
  <c r="A9743" i="18"/>
  <c r="F9742" i="18"/>
  <c r="E9742" i="18"/>
  <c r="B9742" i="18"/>
  <c r="A9742" i="18"/>
  <c r="B9741" i="18"/>
  <c r="A9741" i="18"/>
  <c r="B9740" i="18"/>
  <c r="A9740" i="18"/>
  <c r="E9736" i="18"/>
  <c r="F9736" i="18" s="1"/>
  <c r="A9736" i="18"/>
  <c r="E9735" i="18"/>
  <c r="F9735" i="18" s="1"/>
  <c r="A9735" i="18"/>
  <c r="E9734" i="18"/>
  <c r="F9734" i="18" s="1"/>
  <c r="A9734" i="18"/>
  <c r="E9733" i="18"/>
  <c r="F9733" i="18" s="1"/>
  <c r="A9733" i="18"/>
  <c r="E9732" i="18"/>
  <c r="F9732" i="18" s="1"/>
  <c r="A9732" i="18"/>
  <c r="E9728" i="18"/>
  <c r="F9728" i="18" s="1"/>
  <c r="C9728" i="18"/>
  <c r="A9728" i="18"/>
  <c r="E9727" i="18"/>
  <c r="F9727" i="18" s="1"/>
  <c r="A9727" i="18"/>
  <c r="E9726" i="18"/>
  <c r="F9726" i="18" s="1"/>
  <c r="A9726" i="18"/>
  <c r="E9725" i="18"/>
  <c r="F9725" i="18" s="1"/>
  <c r="C9725" i="18"/>
  <c r="A9725" i="18"/>
  <c r="E9724" i="18"/>
  <c r="F9724" i="18" s="1"/>
  <c r="C9724" i="18"/>
  <c r="A9724" i="18"/>
  <c r="E9723" i="18"/>
  <c r="F9723" i="18" s="1"/>
  <c r="C9723" i="18"/>
  <c r="A9723" i="18"/>
  <c r="E9722" i="18"/>
  <c r="F9722" i="18" s="1"/>
  <c r="C9722" i="18"/>
  <c r="A9722" i="18"/>
  <c r="E9721" i="18"/>
  <c r="F9721" i="18" s="1"/>
  <c r="C9721" i="18"/>
  <c r="A9721" i="18"/>
  <c r="E9720" i="18"/>
  <c r="F9720" i="18" s="1"/>
  <c r="C9720" i="18"/>
  <c r="A9720" i="18"/>
  <c r="E9719" i="18"/>
  <c r="F9719" i="18" s="1"/>
  <c r="C9719" i="18"/>
  <c r="A9719" i="18"/>
  <c r="E9718" i="18"/>
  <c r="F9718" i="18" s="1"/>
  <c r="C9718" i="18"/>
  <c r="A9718" i="18"/>
  <c r="E9717" i="18"/>
  <c r="F9717" i="18" s="1"/>
  <c r="C9717" i="18"/>
  <c r="A9717" i="18"/>
  <c r="F9713" i="18"/>
  <c r="E9713" i="18"/>
  <c r="A9713" i="18"/>
  <c r="F9712" i="18"/>
  <c r="E9712" i="18"/>
  <c r="A9712" i="18"/>
  <c r="F9711" i="18"/>
  <c r="E9711" i="18"/>
  <c r="A9711" i="18"/>
  <c r="F9710" i="18"/>
  <c r="E9710" i="18"/>
  <c r="A9710" i="18"/>
  <c r="F9709" i="18"/>
  <c r="E9709" i="18"/>
  <c r="A9709" i="18"/>
  <c r="F9708" i="18"/>
  <c r="E9708" i="18"/>
  <c r="A9708" i="18"/>
  <c r="F9707" i="18"/>
  <c r="E9707" i="18"/>
  <c r="A9707" i="18"/>
  <c r="F9706" i="18"/>
  <c r="E9706" i="18"/>
  <c r="A9706" i="18"/>
  <c r="F9705" i="18"/>
  <c r="E9705" i="18"/>
  <c r="A9705" i="18"/>
  <c r="F9704" i="18"/>
  <c r="E9704" i="18"/>
  <c r="A9704" i="18"/>
  <c r="F9703" i="18"/>
  <c r="E9703" i="18"/>
  <c r="A9703" i="18"/>
  <c r="E9702" i="18"/>
  <c r="F9702" i="18" s="1"/>
  <c r="A9702" i="18"/>
  <c r="A9693" i="18"/>
  <c r="A9692" i="18"/>
  <c r="G2963" i="18"/>
  <c r="F2953" i="18"/>
  <c r="E2953" i="18"/>
  <c r="B2953" i="18"/>
  <c r="A2953" i="18"/>
  <c r="F2952" i="18"/>
  <c r="E2952" i="18"/>
  <c r="B2952" i="18"/>
  <c r="A2952" i="18"/>
  <c r="F2951" i="18"/>
  <c r="E2951" i="18"/>
  <c r="B2951" i="18"/>
  <c r="A2951" i="18"/>
  <c r="F2950" i="18"/>
  <c r="E2950" i="18"/>
  <c r="B2950" i="18"/>
  <c r="A2950" i="18"/>
  <c r="F2949" i="18"/>
  <c r="E2949" i="18"/>
  <c r="B2949" i="18"/>
  <c r="A2949" i="18"/>
  <c r="F2948" i="18"/>
  <c r="E2948" i="18"/>
  <c r="B2948" i="18"/>
  <c r="A2948" i="18"/>
  <c r="F2947" i="18"/>
  <c r="E2947" i="18"/>
  <c r="B2947" i="18"/>
  <c r="A2947" i="18"/>
  <c r="F2946" i="18"/>
  <c r="E2946" i="18"/>
  <c r="B2946" i="18"/>
  <c r="A2946" i="18"/>
  <c r="F2945" i="18"/>
  <c r="E2945" i="18"/>
  <c r="B2945" i="18"/>
  <c r="A2945" i="18"/>
  <c r="F2944" i="18"/>
  <c r="E2944" i="18"/>
  <c r="B2944" i="18"/>
  <c r="A2944" i="18"/>
  <c r="B2943" i="18"/>
  <c r="A2943" i="18"/>
  <c r="B2942" i="18"/>
  <c r="A2942" i="18"/>
  <c r="E2938" i="18"/>
  <c r="F2938" i="18" s="1"/>
  <c r="A2938" i="18"/>
  <c r="E2937" i="18"/>
  <c r="F2937" i="18" s="1"/>
  <c r="A2937" i="18"/>
  <c r="E2936" i="18"/>
  <c r="F2936" i="18" s="1"/>
  <c r="A2936" i="18"/>
  <c r="E2935" i="18"/>
  <c r="F2935" i="18" s="1"/>
  <c r="A2935" i="18"/>
  <c r="E2934" i="18"/>
  <c r="F2934" i="18" s="1"/>
  <c r="A2934" i="18"/>
  <c r="E2930" i="18"/>
  <c r="F2930" i="18" s="1"/>
  <c r="C2930" i="18"/>
  <c r="A2930" i="18"/>
  <c r="E2929" i="18"/>
  <c r="F2929" i="18" s="1"/>
  <c r="A2929" i="18"/>
  <c r="E2928" i="18"/>
  <c r="F2928" i="18" s="1"/>
  <c r="A2928" i="18"/>
  <c r="E2927" i="18"/>
  <c r="F2927" i="18" s="1"/>
  <c r="C2927" i="18"/>
  <c r="A2927" i="18"/>
  <c r="E2926" i="18"/>
  <c r="F2926" i="18" s="1"/>
  <c r="C2926" i="18"/>
  <c r="A2926" i="18"/>
  <c r="E2925" i="18"/>
  <c r="F2925" i="18" s="1"/>
  <c r="C2925" i="18"/>
  <c r="A2925" i="18"/>
  <c r="E2924" i="18"/>
  <c r="F2924" i="18" s="1"/>
  <c r="C2924" i="18"/>
  <c r="A2924" i="18"/>
  <c r="E2923" i="18"/>
  <c r="F2923" i="18" s="1"/>
  <c r="C2923" i="18"/>
  <c r="A2923" i="18"/>
  <c r="E2922" i="18"/>
  <c r="F2922" i="18" s="1"/>
  <c r="C2922" i="18"/>
  <c r="A2922" i="18"/>
  <c r="E2921" i="18"/>
  <c r="F2921" i="18" s="1"/>
  <c r="C2921" i="18"/>
  <c r="A2921" i="18"/>
  <c r="E2920" i="18"/>
  <c r="F2920" i="18" s="1"/>
  <c r="C2920" i="18"/>
  <c r="A2920" i="18"/>
  <c r="E2919" i="18"/>
  <c r="F2919" i="18" s="1"/>
  <c r="C2919" i="18"/>
  <c r="A2919" i="18"/>
  <c r="F2915" i="18"/>
  <c r="E2915" i="18"/>
  <c r="A2915" i="18"/>
  <c r="F2914" i="18"/>
  <c r="E2914" i="18"/>
  <c r="A2914" i="18"/>
  <c r="F2913" i="18"/>
  <c r="E2913" i="18"/>
  <c r="A2913" i="18"/>
  <c r="F2912" i="18"/>
  <c r="E2912" i="18"/>
  <c r="A2912" i="18"/>
  <c r="F2911" i="18"/>
  <c r="E2911" i="18"/>
  <c r="A2911" i="18"/>
  <c r="F2910" i="18"/>
  <c r="E2910" i="18"/>
  <c r="A2910" i="18"/>
  <c r="F2909" i="18"/>
  <c r="E2909" i="18"/>
  <c r="A2909" i="18"/>
  <c r="F2908" i="18"/>
  <c r="E2908" i="18"/>
  <c r="A2908" i="18"/>
  <c r="F2907" i="18"/>
  <c r="E2907" i="18"/>
  <c r="A2907" i="18"/>
  <c r="F2906" i="18"/>
  <c r="E2906" i="18"/>
  <c r="A2906" i="18"/>
  <c r="A2905" i="18"/>
  <c r="A2904" i="18"/>
  <c r="A2895" i="18"/>
  <c r="A2894" i="18"/>
  <c r="A1" i="19"/>
  <c r="A1" i="11"/>
  <c r="A14383" i="18"/>
  <c r="A14023" i="18"/>
  <c r="A13951" i="18"/>
  <c r="A13879" i="18"/>
  <c r="A13663" i="18"/>
  <c r="A13591" i="18"/>
  <c r="A13519" i="18"/>
  <c r="A13447" i="18"/>
  <c r="A13375" i="18"/>
  <c r="A13230" i="18"/>
  <c r="A13158" i="18"/>
  <c r="A13014" i="18"/>
  <c r="A12942" i="18"/>
  <c r="A12723" i="18"/>
  <c r="A10630" i="18"/>
  <c r="A10558" i="18"/>
  <c r="A10486" i="18"/>
  <c r="A10414" i="18"/>
  <c r="A10342" i="18"/>
  <c r="A10270" i="18"/>
  <c r="A10198" i="18"/>
  <c r="A10126" i="18"/>
  <c r="A10054" i="18"/>
  <c r="A9982" i="18"/>
  <c r="A9910" i="18"/>
  <c r="A9838" i="18"/>
  <c r="A9476" i="18"/>
  <c r="A9404" i="18"/>
  <c r="A9332" i="18"/>
  <c r="A9260" i="18"/>
  <c r="A9188" i="18"/>
  <c r="A9044" i="18"/>
  <c r="A8972" i="18"/>
  <c r="A8251" i="18"/>
  <c r="A8107" i="18"/>
  <c r="A7671" i="18"/>
  <c r="A7527" i="18"/>
  <c r="A7455" i="18"/>
  <c r="A6151" i="18"/>
  <c r="A6079" i="18"/>
  <c r="A6007" i="18"/>
  <c r="A5935" i="18"/>
  <c r="A5863" i="18"/>
  <c r="A5791" i="18"/>
  <c r="A5719" i="18"/>
  <c r="A5355" i="18"/>
  <c r="A5283" i="18"/>
  <c r="A5211" i="18"/>
  <c r="A5139" i="18"/>
  <c r="A5067" i="18"/>
  <c r="A4995" i="18"/>
  <c r="A4849" i="18"/>
  <c r="A4268" i="18"/>
  <c r="A4196" i="18"/>
  <c r="A4124" i="18"/>
  <c r="A4052" i="18"/>
  <c r="A3980" i="18"/>
  <c r="A3762" i="18"/>
  <c r="A3398" i="18"/>
  <c r="A3254" i="18"/>
  <c r="A3182" i="18"/>
  <c r="A3110" i="18"/>
  <c r="A3038" i="18"/>
  <c r="A2966" i="18"/>
  <c r="A2822" i="18"/>
  <c r="A2750" i="18"/>
  <c r="A1877" i="18"/>
  <c r="A1805" i="18"/>
  <c r="A1733" i="18"/>
  <c r="A1661" i="18"/>
  <c r="A1445" i="18"/>
  <c r="A1226" i="18"/>
  <c r="A1154" i="18"/>
  <c r="A1010" i="18"/>
  <c r="A938" i="18"/>
  <c r="A866" i="18"/>
  <c r="A794" i="18"/>
  <c r="A722" i="18"/>
  <c r="A506" i="18"/>
  <c r="A362" i="18"/>
  <c r="A290" i="18"/>
  <c r="A218" i="18"/>
  <c r="A146" i="18"/>
  <c r="A74" i="18"/>
  <c r="A2" i="18"/>
  <c r="F52" i="18"/>
  <c r="F53" i="18"/>
  <c r="F54" i="18"/>
  <c r="F55" i="18"/>
  <c r="F56" i="18"/>
  <c r="F57" i="18"/>
  <c r="F58" i="18"/>
  <c r="F59" i="18"/>
  <c r="F60" i="18"/>
  <c r="F61" i="18"/>
  <c r="F15" i="18"/>
  <c r="F16" i="18"/>
  <c r="F17" i="18"/>
  <c r="F18" i="18"/>
  <c r="F19" i="18"/>
  <c r="F20" i="18"/>
  <c r="F21" i="18"/>
  <c r="F22" i="18"/>
  <c r="F23" i="18"/>
  <c r="E42" i="18"/>
  <c r="F42" i="18" s="1"/>
  <c r="E43" i="18"/>
  <c r="F43" i="18" s="1"/>
  <c r="E44" i="18"/>
  <c r="F44" i="18" s="1"/>
  <c r="E45" i="18"/>
  <c r="F45" i="18" s="1"/>
  <c r="E46" i="18"/>
  <c r="F46" i="18" s="1"/>
  <c r="F123" i="18"/>
  <c r="F124" i="18"/>
  <c r="F125" i="18"/>
  <c r="F126" i="18"/>
  <c r="F127" i="18"/>
  <c r="F128" i="18"/>
  <c r="F129" i="18"/>
  <c r="F130" i="18"/>
  <c r="F131" i="18"/>
  <c r="F132" i="18"/>
  <c r="F133" i="18"/>
  <c r="F86" i="18"/>
  <c r="F87" i="18"/>
  <c r="F88" i="18"/>
  <c r="F89" i="18"/>
  <c r="F90" i="18"/>
  <c r="F91" i="18"/>
  <c r="F92" i="18"/>
  <c r="F93" i="18"/>
  <c r="F94" i="18"/>
  <c r="F95" i="18"/>
  <c r="E115" i="18"/>
  <c r="F115" i="18" s="1"/>
  <c r="E116" i="18"/>
  <c r="F116" i="18" s="1"/>
  <c r="E117" i="18"/>
  <c r="F117" i="18" s="1"/>
  <c r="E118" i="18"/>
  <c r="F118" i="18" s="1"/>
  <c r="F195" i="18"/>
  <c r="F196" i="18"/>
  <c r="F197" i="18"/>
  <c r="F198" i="18"/>
  <c r="F199" i="18"/>
  <c r="F200" i="18"/>
  <c r="F201" i="18"/>
  <c r="F202" i="18"/>
  <c r="F203" i="18"/>
  <c r="F204" i="18"/>
  <c r="F205" i="18"/>
  <c r="F159" i="18"/>
  <c r="F160" i="18"/>
  <c r="F161" i="18"/>
  <c r="F162" i="18"/>
  <c r="F163" i="18"/>
  <c r="F164" i="18"/>
  <c r="F165" i="18"/>
  <c r="F166" i="18"/>
  <c r="F167" i="18"/>
  <c r="E186" i="18"/>
  <c r="F186" i="18" s="1"/>
  <c r="E187" i="18"/>
  <c r="F187" i="18" s="1"/>
  <c r="E188" i="18"/>
  <c r="F188" i="18" s="1"/>
  <c r="E189" i="18"/>
  <c r="F189" i="18" s="1"/>
  <c r="E190" i="18"/>
  <c r="F190" i="18" s="1"/>
  <c r="F267" i="18"/>
  <c r="F268" i="18"/>
  <c r="F269" i="18"/>
  <c r="F270" i="18"/>
  <c r="F271" i="18"/>
  <c r="F272" i="18"/>
  <c r="F273" i="18"/>
  <c r="F274" i="18"/>
  <c r="F275" i="18"/>
  <c r="F276" i="18"/>
  <c r="F277" i="18"/>
  <c r="F230" i="18"/>
  <c r="F231" i="18"/>
  <c r="F232" i="18"/>
  <c r="F233" i="18"/>
  <c r="F234" i="18"/>
  <c r="F235" i="18"/>
  <c r="F236" i="18"/>
  <c r="F237" i="18"/>
  <c r="F238" i="18"/>
  <c r="F239" i="18"/>
  <c r="E258" i="18"/>
  <c r="F258" i="18" s="1"/>
  <c r="E259" i="18"/>
  <c r="F259" i="18" s="1"/>
  <c r="E260" i="18"/>
  <c r="F260" i="18" s="1"/>
  <c r="E261" i="18"/>
  <c r="F261" i="18" s="1"/>
  <c r="E262" i="18"/>
  <c r="F262" i="18" s="1"/>
  <c r="F339" i="18"/>
  <c r="F340" i="18"/>
  <c r="F341" i="18"/>
  <c r="F342" i="18"/>
  <c r="F343" i="18"/>
  <c r="F344" i="18"/>
  <c r="F345" i="18"/>
  <c r="F346" i="18"/>
  <c r="F347" i="18"/>
  <c r="F348" i="18"/>
  <c r="F349" i="18"/>
  <c r="F302" i="18"/>
  <c r="F303" i="18"/>
  <c r="F304" i="18"/>
  <c r="F305" i="18"/>
  <c r="F306" i="18"/>
  <c r="F307" i="18"/>
  <c r="F308" i="18"/>
  <c r="F309" i="18"/>
  <c r="F310" i="18"/>
  <c r="F311" i="18"/>
  <c r="E332" i="18"/>
  <c r="F332" i="18" s="1"/>
  <c r="E333" i="18"/>
  <c r="F333" i="18" s="1"/>
  <c r="E334" i="18"/>
  <c r="F334" i="18" s="1"/>
  <c r="F411" i="18"/>
  <c r="F412" i="18"/>
  <c r="F413" i="18"/>
  <c r="F414" i="18"/>
  <c r="F415" i="18"/>
  <c r="F416" i="18"/>
  <c r="F417" i="18"/>
  <c r="F418" i="18"/>
  <c r="F419" i="18"/>
  <c r="F420" i="18"/>
  <c r="F421" i="18"/>
  <c r="F376" i="18"/>
  <c r="F377" i="18"/>
  <c r="F378" i="18"/>
  <c r="F379" i="18"/>
  <c r="F380" i="18"/>
  <c r="F381" i="18"/>
  <c r="F382" i="18"/>
  <c r="F383" i="18"/>
  <c r="E402" i="18"/>
  <c r="F402" i="18" s="1"/>
  <c r="E403" i="18"/>
  <c r="F403" i="18" s="1"/>
  <c r="E404" i="18"/>
  <c r="F404" i="18" s="1"/>
  <c r="E405" i="18"/>
  <c r="F405" i="18" s="1"/>
  <c r="E406" i="18"/>
  <c r="F406" i="18" s="1"/>
  <c r="F556" i="18"/>
  <c r="F557" i="18"/>
  <c r="F558" i="18"/>
  <c r="F559" i="18"/>
  <c r="F560" i="18"/>
  <c r="F561" i="18"/>
  <c r="F562" i="18"/>
  <c r="F563" i="18"/>
  <c r="F564" i="18"/>
  <c r="F565" i="18"/>
  <c r="F518" i="18"/>
  <c r="F519" i="18"/>
  <c r="F520" i="18"/>
  <c r="F521" i="18"/>
  <c r="F522" i="18"/>
  <c r="F523" i="18"/>
  <c r="F524" i="18"/>
  <c r="F525" i="18"/>
  <c r="F526" i="18"/>
  <c r="F527" i="18"/>
  <c r="E546" i="18"/>
  <c r="F546" i="18" s="1"/>
  <c r="E547" i="18"/>
  <c r="F547" i="18" s="1"/>
  <c r="E548" i="18"/>
  <c r="F548" i="18" s="1"/>
  <c r="E549" i="18"/>
  <c r="F549" i="18" s="1"/>
  <c r="E550" i="18"/>
  <c r="F550" i="18" s="1"/>
  <c r="F772" i="18"/>
  <c r="F773" i="18"/>
  <c r="F774" i="18"/>
  <c r="F775" i="18"/>
  <c r="F776" i="18"/>
  <c r="F777" i="18"/>
  <c r="F778" i="18"/>
  <c r="F779" i="18"/>
  <c r="F780" i="18"/>
  <c r="F781" i="18"/>
  <c r="F736" i="18"/>
  <c r="F737" i="18"/>
  <c r="F738" i="18"/>
  <c r="F739" i="18"/>
  <c r="F740" i="18"/>
  <c r="F741" i="18"/>
  <c r="F742" i="18"/>
  <c r="F743" i="18"/>
  <c r="E762" i="18"/>
  <c r="F762" i="18" s="1"/>
  <c r="E763" i="18"/>
  <c r="F763" i="18" s="1"/>
  <c r="E764" i="18"/>
  <c r="F764" i="18" s="1"/>
  <c r="E765" i="18"/>
  <c r="F765" i="18" s="1"/>
  <c r="E766" i="18"/>
  <c r="F766" i="18" s="1"/>
  <c r="F844" i="18"/>
  <c r="F845" i="18"/>
  <c r="F846" i="18"/>
  <c r="F847" i="18"/>
  <c r="F848" i="18"/>
  <c r="F849" i="18"/>
  <c r="F850" i="18"/>
  <c r="F851" i="18"/>
  <c r="F852" i="18"/>
  <c r="F853" i="18"/>
  <c r="F804" i="18"/>
  <c r="F805" i="18"/>
  <c r="F806" i="18"/>
  <c r="F807" i="18"/>
  <c r="F808" i="18"/>
  <c r="F809" i="18"/>
  <c r="F810" i="18"/>
  <c r="F811" i="18"/>
  <c r="F812" i="18"/>
  <c r="F813" i="18"/>
  <c r="F814" i="18"/>
  <c r="F815" i="18"/>
  <c r="E834" i="18"/>
  <c r="F834" i="18" s="1"/>
  <c r="E835" i="18"/>
  <c r="F835" i="18" s="1"/>
  <c r="E836" i="18"/>
  <c r="F836" i="18" s="1"/>
  <c r="E837" i="18"/>
  <c r="F837" i="18" s="1"/>
  <c r="E838" i="18"/>
  <c r="F838" i="18" s="1"/>
  <c r="F916" i="18"/>
  <c r="F917" i="18"/>
  <c r="F918" i="18"/>
  <c r="F919" i="18"/>
  <c r="F920" i="18"/>
  <c r="F921" i="18"/>
  <c r="F922" i="18"/>
  <c r="F923" i="18"/>
  <c r="F924" i="18"/>
  <c r="F925" i="18"/>
  <c r="F877" i="18"/>
  <c r="F878" i="18"/>
  <c r="F879" i="18"/>
  <c r="F880" i="18"/>
  <c r="F881" i="18"/>
  <c r="F882" i="18"/>
  <c r="F883" i="18"/>
  <c r="F884" i="18"/>
  <c r="F885" i="18"/>
  <c r="F886" i="18"/>
  <c r="F887" i="18"/>
  <c r="E908" i="18"/>
  <c r="F908" i="18" s="1"/>
  <c r="E909" i="18"/>
  <c r="F909" i="18" s="1"/>
  <c r="E910" i="18"/>
  <c r="F910" i="18" s="1"/>
  <c r="F988" i="18"/>
  <c r="F989" i="18"/>
  <c r="F990" i="18"/>
  <c r="F991" i="18"/>
  <c r="F992" i="18"/>
  <c r="F993" i="18"/>
  <c r="F994" i="18"/>
  <c r="F995" i="18"/>
  <c r="F996" i="18"/>
  <c r="F997" i="18"/>
  <c r="F949" i="18"/>
  <c r="F950" i="18"/>
  <c r="F951" i="18"/>
  <c r="F952" i="18"/>
  <c r="F953" i="18"/>
  <c r="F954" i="18"/>
  <c r="F955" i="18"/>
  <c r="F956" i="18"/>
  <c r="F957" i="18"/>
  <c r="F958" i="18"/>
  <c r="F959" i="18"/>
  <c r="E980" i="18"/>
  <c r="F980" i="18" s="1"/>
  <c r="E981" i="18"/>
  <c r="F981" i="18" s="1"/>
  <c r="E982" i="18"/>
  <c r="F982" i="18" s="1"/>
  <c r="F1061" i="18"/>
  <c r="F1062" i="18"/>
  <c r="F1063" i="18"/>
  <c r="F1064" i="18"/>
  <c r="F1065" i="18"/>
  <c r="F1066" i="18"/>
  <c r="F1067" i="18"/>
  <c r="F1068" i="18"/>
  <c r="F1069" i="18"/>
  <c r="F1024" i="18"/>
  <c r="F1025" i="18"/>
  <c r="F1026" i="18"/>
  <c r="F1027" i="18"/>
  <c r="F1028" i="18"/>
  <c r="F1029" i="18"/>
  <c r="F1030" i="18"/>
  <c r="F1031" i="18"/>
  <c r="E1052" i="18"/>
  <c r="F1052" i="18" s="1"/>
  <c r="E1053" i="18"/>
  <c r="F1053" i="18" s="1"/>
  <c r="E1054" i="18"/>
  <c r="F1054" i="18" s="1"/>
  <c r="F1205" i="18"/>
  <c r="F1206" i="18"/>
  <c r="F1207" i="18"/>
  <c r="F1208" i="18"/>
  <c r="F1209" i="18"/>
  <c r="F1210" i="18"/>
  <c r="F1211" i="18"/>
  <c r="F1212" i="18"/>
  <c r="F1213" i="18"/>
  <c r="F1164" i="18"/>
  <c r="F1166" i="18"/>
  <c r="F1167" i="18"/>
  <c r="F1168" i="18"/>
  <c r="F1169" i="18"/>
  <c r="F1170" i="18"/>
  <c r="F1171" i="18"/>
  <c r="F1172" i="18"/>
  <c r="F1173" i="18"/>
  <c r="F1174" i="18"/>
  <c r="F1175" i="18"/>
  <c r="E1196" i="18"/>
  <c r="F1196" i="18" s="1"/>
  <c r="E1197" i="18"/>
  <c r="F1197" i="18" s="1"/>
  <c r="E1198" i="18"/>
  <c r="F1198" i="18" s="1"/>
  <c r="F1276" i="18"/>
  <c r="F1277" i="18"/>
  <c r="F1278" i="18"/>
  <c r="F1279" i="18"/>
  <c r="F1280" i="18"/>
  <c r="F1281" i="18"/>
  <c r="F1282" i="18"/>
  <c r="F1283" i="18"/>
  <c r="F1284" i="18"/>
  <c r="F1285" i="18"/>
  <c r="F1237" i="18"/>
  <c r="F1238" i="18"/>
  <c r="F1239" i="18"/>
  <c r="F1240" i="18"/>
  <c r="F1241" i="18"/>
  <c r="F1242" i="18"/>
  <c r="F1243" i="18"/>
  <c r="F1244" i="18"/>
  <c r="F1245" i="18"/>
  <c r="F1246" i="18"/>
  <c r="F1247" i="18"/>
  <c r="E1268" i="18"/>
  <c r="F1268" i="18" s="1"/>
  <c r="E1269" i="18"/>
  <c r="F1269" i="18" s="1"/>
  <c r="E1270" i="18"/>
  <c r="F1270" i="18" s="1"/>
  <c r="F1496" i="18"/>
  <c r="F1497" i="18"/>
  <c r="F1498" i="18"/>
  <c r="F1499" i="18"/>
  <c r="F1500" i="18"/>
  <c r="F1501" i="18"/>
  <c r="F1502" i="18"/>
  <c r="F1503" i="18"/>
  <c r="F1504" i="18"/>
  <c r="F1456" i="18"/>
  <c r="F1457" i="18"/>
  <c r="F1458" i="18"/>
  <c r="F1459" i="18"/>
  <c r="F1460" i="18"/>
  <c r="F1461" i="18"/>
  <c r="F1462" i="18"/>
  <c r="F1463" i="18"/>
  <c r="F1464" i="18"/>
  <c r="F1465" i="18"/>
  <c r="F1466" i="18"/>
  <c r="E1487" i="18"/>
  <c r="F1487" i="18" s="1"/>
  <c r="E1488" i="18"/>
  <c r="F1488" i="18" s="1"/>
  <c r="E1489" i="18"/>
  <c r="F1489" i="18" s="1"/>
  <c r="F1712" i="18"/>
  <c r="F1713" i="18"/>
  <c r="F1714" i="18"/>
  <c r="F1715" i="18"/>
  <c r="F1716" i="18"/>
  <c r="F1717" i="18"/>
  <c r="F1718" i="18"/>
  <c r="F1719" i="18"/>
  <c r="F1720" i="18"/>
  <c r="F1672" i="18"/>
  <c r="F1673" i="18"/>
  <c r="F1674" i="18"/>
  <c r="F1675" i="18"/>
  <c r="F1676" i="18"/>
  <c r="F1677" i="18"/>
  <c r="F1678" i="18"/>
  <c r="F1679" i="18"/>
  <c r="F1680" i="18"/>
  <c r="F1681" i="18"/>
  <c r="F1682" i="18"/>
  <c r="E1703" i="18"/>
  <c r="F1703" i="18" s="1"/>
  <c r="E1704" i="18"/>
  <c r="F1704" i="18" s="1"/>
  <c r="E1705" i="18"/>
  <c r="F1705" i="18" s="1"/>
  <c r="F1784" i="18"/>
  <c r="F1785" i="18"/>
  <c r="F1786" i="18"/>
  <c r="F1787" i="18"/>
  <c r="F1788" i="18"/>
  <c r="F1789" i="18"/>
  <c r="F1790" i="18"/>
  <c r="F1791" i="18"/>
  <c r="F1792" i="18"/>
  <c r="F1743" i="18"/>
  <c r="F1744" i="18"/>
  <c r="F1745" i="18"/>
  <c r="F1746" i="18"/>
  <c r="F1747" i="18"/>
  <c r="F1748" i="18"/>
  <c r="F1749" i="18"/>
  <c r="F1750" i="18"/>
  <c r="F1751" i="18"/>
  <c r="F1752" i="18"/>
  <c r="F1753" i="18"/>
  <c r="F1754" i="18"/>
  <c r="E1775" i="18"/>
  <c r="F1775" i="18" s="1"/>
  <c r="E1776" i="18"/>
  <c r="F1776" i="18" s="1"/>
  <c r="E1777" i="18"/>
  <c r="F1777" i="18" s="1"/>
  <c r="F1856" i="18"/>
  <c r="F1857" i="18"/>
  <c r="F1858" i="18"/>
  <c r="F1859" i="18"/>
  <c r="F1860" i="18"/>
  <c r="F1861" i="18"/>
  <c r="F1862" i="18"/>
  <c r="F1863" i="18"/>
  <c r="F1864" i="18"/>
  <c r="F1816" i="18"/>
  <c r="F1817" i="18"/>
  <c r="F1818" i="18"/>
  <c r="F1819" i="18"/>
  <c r="F1820" i="18"/>
  <c r="F1821" i="18"/>
  <c r="F1822" i="18"/>
  <c r="F1823" i="18"/>
  <c r="F1824" i="18"/>
  <c r="F1825" i="18"/>
  <c r="F1826" i="18"/>
  <c r="E1847" i="18"/>
  <c r="F1847" i="18" s="1"/>
  <c r="E1848" i="18"/>
  <c r="F1848" i="18" s="1"/>
  <c r="E1849" i="18"/>
  <c r="F1849" i="18" s="1"/>
  <c r="F1928" i="18"/>
  <c r="F1929" i="18"/>
  <c r="F1930" i="18"/>
  <c r="F1931" i="18"/>
  <c r="F1932" i="18"/>
  <c r="F1933" i="18"/>
  <c r="F1934" i="18"/>
  <c r="F1935" i="18"/>
  <c r="F1936" i="18"/>
  <c r="F1888" i="18"/>
  <c r="F1889" i="18"/>
  <c r="F1890" i="18"/>
  <c r="F1891" i="18"/>
  <c r="F1892" i="18"/>
  <c r="F1893" i="18"/>
  <c r="F1894" i="18"/>
  <c r="F1895" i="18"/>
  <c r="F1896" i="18"/>
  <c r="F1897" i="18"/>
  <c r="F1898" i="18"/>
  <c r="E1919" i="18"/>
  <c r="F1919" i="18" s="1"/>
  <c r="E1920" i="18"/>
  <c r="F1920" i="18" s="1"/>
  <c r="E1921" i="18"/>
  <c r="F1921" i="18" s="1"/>
  <c r="F2800" i="18"/>
  <c r="F2801" i="18"/>
  <c r="F2802" i="18"/>
  <c r="F2803" i="18"/>
  <c r="F2804" i="18"/>
  <c r="F2805" i="18"/>
  <c r="F2806" i="18"/>
  <c r="F2807" i="18"/>
  <c r="F2808" i="18"/>
  <c r="F2809" i="18"/>
  <c r="F2763" i="18"/>
  <c r="F2764" i="18"/>
  <c r="F2765" i="18"/>
  <c r="F2766" i="18"/>
  <c r="F2767" i="18"/>
  <c r="F2768" i="18"/>
  <c r="F2769" i="18"/>
  <c r="F2770" i="18"/>
  <c r="F2771" i="18"/>
  <c r="E2792" i="18"/>
  <c r="F2792" i="18" s="1"/>
  <c r="E2793" i="18"/>
  <c r="F2793" i="18" s="1"/>
  <c r="E2794" i="18"/>
  <c r="F2794" i="18" s="1"/>
  <c r="F2872" i="18"/>
  <c r="F2873" i="18"/>
  <c r="F2874" i="18"/>
  <c r="F2875" i="18"/>
  <c r="F2876" i="18"/>
  <c r="F2877" i="18"/>
  <c r="F2878" i="18"/>
  <c r="F2879" i="18"/>
  <c r="F2880" i="18"/>
  <c r="F2881" i="18"/>
  <c r="F2835" i="18"/>
  <c r="F2836" i="18"/>
  <c r="F2837" i="18"/>
  <c r="F2838" i="18"/>
  <c r="F2839" i="18"/>
  <c r="F2840" i="18"/>
  <c r="F2841" i="18"/>
  <c r="F2842" i="18"/>
  <c r="F2843" i="18"/>
  <c r="E2863" i="18"/>
  <c r="F2863" i="18" s="1"/>
  <c r="E2864" i="18"/>
  <c r="F2864" i="18" s="1"/>
  <c r="E2865" i="18"/>
  <c r="F2865" i="18" s="1"/>
  <c r="E2866" i="18"/>
  <c r="F2866" i="18" s="1"/>
  <c r="F3016" i="18"/>
  <c r="F3017" i="18"/>
  <c r="F3018" i="18"/>
  <c r="F3019" i="18"/>
  <c r="F3020" i="18"/>
  <c r="F3021" i="18"/>
  <c r="F3022" i="18"/>
  <c r="F3023" i="18"/>
  <c r="F3024" i="18"/>
  <c r="F3025" i="18"/>
  <c r="F2978" i="18"/>
  <c r="F2979" i="18"/>
  <c r="F2980" i="18"/>
  <c r="F2981" i="18"/>
  <c r="F2982" i="18"/>
  <c r="F2983" i="18"/>
  <c r="F2984" i="18"/>
  <c r="F2985" i="18"/>
  <c r="F2986" i="18"/>
  <c r="F2987" i="18"/>
  <c r="E3006" i="18"/>
  <c r="F3006" i="18" s="1"/>
  <c r="E3007" i="18"/>
  <c r="F3007" i="18" s="1"/>
  <c r="E3008" i="18"/>
  <c r="F3008" i="18" s="1"/>
  <c r="E3009" i="18"/>
  <c r="F3009" i="18" s="1"/>
  <c r="E3010" i="18"/>
  <c r="F3010" i="18" s="1"/>
  <c r="F3088" i="18"/>
  <c r="F3089" i="18"/>
  <c r="F3090" i="18"/>
  <c r="F3091" i="18"/>
  <c r="F3092" i="18"/>
  <c r="F3093" i="18"/>
  <c r="F3094" i="18"/>
  <c r="F3095" i="18"/>
  <c r="F3096" i="18"/>
  <c r="F3097" i="18"/>
  <c r="F3050" i="18"/>
  <c r="F3051" i="18"/>
  <c r="F3052" i="18"/>
  <c r="F3053" i="18"/>
  <c r="F3054" i="18"/>
  <c r="F3055" i="18"/>
  <c r="F3056" i="18"/>
  <c r="F3057" i="18"/>
  <c r="F3058" i="18"/>
  <c r="F3059" i="18"/>
  <c r="E3080" i="18"/>
  <c r="F3080" i="18" s="1"/>
  <c r="E3081" i="18"/>
  <c r="F3081" i="18" s="1"/>
  <c r="E3082" i="18"/>
  <c r="F3082" i="18" s="1"/>
  <c r="F3161" i="18"/>
  <c r="F3162" i="18"/>
  <c r="F3163" i="18"/>
  <c r="F3164" i="18"/>
  <c r="F3165" i="18"/>
  <c r="F3166" i="18"/>
  <c r="F3167" i="18"/>
  <c r="F3168" i="18"/>
  <c r="F3169" i="18"/>
  <c r="F3121" i="18"/>
  <c r="F3122" i="18"/>
  <c r="F3123" i="18"/>
  <c r="F3124" i="18"/>
  <c r="F3125" i="18"/>
  <c r="F3126" i="18"/>
  <c r="F3127" i="18"/>
  <c r="F3128" i="18"/>
  <c r="F3129" i="18"/>
  <c r="F3130" i="18"/>
  <c r="F3131" i="18"/>
  <c r="E3152" i="18"/>
  <c r="F3152" i="18" s="1"/>
  <c r="E3153" i="18"/>
  <c r="F3153" i="18" s="1"/>
  <c r="E3154" i="18"/>
  <c r="F3154" i="18" s="1"/>
  <c r="F3233" i="18"/>
  <c r="F3234" i="18"/>
  <c r="F3235" i="18"/>
  <c r="F3236" i="18"/>
  <c r="F3237" i="18"/>
  <c r="F3238" i="18"/>
  <c r="F3239" i="18"/>
  <c r="F3240" i="18"/>
  <c r="F3241" i="18"/>
  <c r="F3193" i="18"/>
  <c r="F3194" i="18"/>
  <c r="F3195" i="18"/>
  <c r="F3196" i="18"/>
  <c r="F3197" i="18"/>
  <c r="F3198" i="18"/>
  <c r="F3199" i="18"/>
  <c r="F3200" i="18"/>
  <c r="F3201" i="18"/>
  <c r="F3202" i="18"/>
  <c r="F3203" i="18"/>
  <c r="E3224" i="18"/>
  <c r="F3224" i="18" s="1"/>
  <c r="E3225" i="18"/>
  <c r="F3225" i="18" s="1"/>
  <c r="E3226" i="18"/>
  <c r="F3226" i="18" s="1"/>
  <c r="F3304" i="18"/>
  <c r="F3305" i="18"/>
  <c r="F3306" i="18"/>
  <c r="F3307" i="18"/>
  <c r="F3308" i="18"/>
  <c r="F3309" i="18"/>
  <c r="F3310" i="18"/>
  <c r="F3311" i="18"/>
  <c r="F3312" i="18"/>
  <c r="F3313" i="18"/>
  <c r="F3265" i="18"/>
  <c r="F3266" i="18"/>
  <c r="F3267" i="18"/>
  <c r="F3268" i="18"/>
  <c r="F3269" i="18"/>
  <c r="F3270" i="18"/>
  <c r="F3271" i="18"/>
  <c r="F3272" i="18"/>
  <c r="F3273" i="18"/>
  <c r="F3274" i="18"/>
  <c r="F3275" i="18"/>
  <c r="E3295" i="18"/>
  <c r="F3295" i="18" s="1"/>
  <c r="E3296" i="18"/>
  <c r="F3296" i="18" s="1"/>
  <c r="E3297" i="18"/>
  <c r="F3297" i="18" s="1"/>
  <c r="E3298" i="18"/>
  <c r="F3298" i="18" s="1"/>
  <c r="F3448" i="18"/>
  <c r="F3449" i="18"/>
  <c r="F3450" i="18"/>
  <c r="F3451" i="18"/>
  <c r="F3452" i="18"/>
  <c r="F3453" i="18"/>
  <c r="F3454" i="18"/>
  <c r="F3455" i="18"/>
  <c r="F3456" i="18"/>
  <c r="F3457" i="18"/>
  <c r="F3409" i="18"/>
  <c r="F3410" i="18"/>
  <c r="F3411" i="18"/>
  <c r="F3412" i="18"/>
  <c r="F3413" i="18"/>
  <c r="F3414" i="18"/>
  <c r="F3415" i="18"/>
  <c r="F3416" i="18"/>
  <c r="F3417" i="18"/>
  <c r="F3418" i="18"/>
  <c r="F3419" i="18"/>
  <c r="E3440" i="18"/>
  <c r="F3440" i="18" s="1"/>
  <c r="E3441" i="18"/>
  <c r="F3441" i="18" s="1"/>
  <c r="E3442" i="18"/>
  <c r="F3442" i="18" s="1"/>
  <c r="F3813" i="18"/>
  <c r="F3814" i="18"/>
  <c r="F3815" i="18"/>
  <c r="F3816" i="18"/>
  <c r="F3817" i="18"/>
  <c r="F3818" i="18"/>
  <c r="F3819" i="18"/>
  <c r="F3820" i="18"/>
  <c r="F3821" i="18"/>
  <c r="F3775" i="18"/>
  <c r="F3776" i="18"/>
  <c r="F3777" i="18"/>
  <c r="F3778" i="18"/>
  <c r="F3779" i="18"/>
  <c r="F3780" i="18"/>
  <c r="F3781" i="18"/>
  <c r="F3782" i="18"/>
  <c r="F3783" i="18"/>
  <c r="E3803" i="18"/>
  <c r="F3803" i="18" s="1"/>
  <c r="E3804" i="18"/>
  <c r="F3804" i="18" s="1"/>
  <c r="E3805" i="18"/>
  <c r="F3805" i="18" s="1"/>
  <c r="E3806" i="18"/>
  <c r="F3806" i="18" s="1"/>
  <c r="F4174" i="18"/>
  <c r="F4175" i="18"/>
  <c r="F4176" i="18"/>
  <c r="F4177" i="18"/>
  <c r="F4178" i="18"/>
  <c r="F4179" i="18"/>
  <c r="F4180" i="18"/>
  <c r="F4181" i="18"/>
  <c r="F4182" i="18"/>
  <c r="F4183" i="18"/>
  <c r="F4134" i="18"/>
  <c r="F4135" i="18"/>
  <c r="F4136" i="18"/>
  <c r="F4137" i="18"/>
  <c r="F4138" i="18"/>
  <c r="F4139" i="18"/>
  <c r="F4140" i="18"/>
  <c r="F4141" i="18"/>
  <c r="F4142" i="18"/>
  <c r="F4143" i="18"/>
  <c r="F4144" i="18"/>
  <c r="F4145" i="18"/>
  <c r="E4165" i="18"/>
  <c r="F4165" i="18" s="1"/>
  <c r="E4166" i="18"/>
  <c r="F4166" i="18" s="1"/>
  <c r="E4167" i="18"/>
  <c r="F4167" i="18" s="1"/>
  <c r="E4168" i="18"/>
  <c r="F4168" i="18" s="1"/>
  <c r="F4246" i="18"/>
  <c r="F4247" i="18"/>
  <c r="F4248" i="18"/>
  <c r="F4249" i="18"/>
  <c r="F4250" i="18"/>
  <c r="F4251" i="18"/>
  <c r="F4252" i="18"/>
  <c r="F4253" i="18"/>
  <c r="F4254" i="18"/>
  <c r="F4255" i="18"/>
  <c r="F4207" i="18"/>
  <c r="F4208" i="18"/>
  <c r="F4209" i="18"/>
  <c r="F4210" i="18"/>
  <c r="F4211" i="18"/>
  <c r="F4212" i="18"/>
  <c r="F4213" i="18"/>
  <c r="F4214" i="18"/>
  <c r="F4215" i="18"/>
  <c r="F4216" i="18"/>
  <c r="F4217" i="18"/>
  <c r="E4236" i="18"/>
  <c r="F4236" i="18" s="1"/>
  <c r="E4237" i="18"/>
  <c r="F4237" i="18" s="1"/>
  <c r="E4238" i="18"/>
  <c r="F4238" i="18" s="1"/>
  <c r="E4239" i="18"/>
  <c r="F4239" i="18" s="1"/>
  <c r="E4240" i="18"/>
  <c r="F4240" i="18" s="1"/>
  <c r="F4899" i="18"/>
  <c r="F4900" i="18"/>
  <c r="F4901" i="18"/>
  <c r="F4902" i="18"/>
  <c r="F4903" i="18"/>
  <c r="F4904" i="18"/>
  <c r="F4905" i="18"/>
  <c r="F4906" i="18"/>
  <c r="F4907" i="18"/>
  <c r="F4908" i="18"/>
  <c r="F4862" i="18"/>
  <c r="F4863" i="18"/>
  <c r="F4864" i="18"/>
  <c r="F4865" i="18"/>
  <c r="F4866" i="18"/>
  <c r="F4867" i="18"/>
  <c r="F4868" i="18"/>
  <c r="F4869" i="18"/>
  <c r="F4870" i="18"/>
  <c r="E4889" i="18"/>
  <c r="F4889" i="18" s="1"/>
  <c r="E4890" i="18"/>
  <c r="F4890" i="18" s="1"/>
  <c r="E4891" i="18"/>
  <c r="F4891" i="18" s="1"/>
  <c r="E4892" i="18"/>
  <c r="F4892" i="18" s="1"/>
  <c r="E4893" i="18"/>
  <c r="F4893" i="18" s="1"/>
  <c r="F5045" i="18"/>
  <c r="F5046" i="18"/>
  <c r="F5047" i="18"/>
  <c r="F5048" i="18"/>
  <c r="F5049" i="18"/>
  <c r="F5050" i="18"/>
  <c r="F5051" i="18"/>
  <c r="F5052" i="18"/>
  <c r="F5053" i="18"/>
  <c r="F5054" i="18"/>
  <c r="F5007" i="18"/>
  <c r="F5008" i="18"/>
  <c r="F5009" i="18"/>
  <c r="F5010" i="18"/>
  <c r="F5011" i="18"/>
  <c r="F5012" i="18"/>
  <c r="F5013" i="18"/>
  <c r="F5014" i="18"/>
  <c r="F5015" i="18"/>
  <c r="F5016" i="18"/>
  <c r="E5037" i="18"/>
  <c r="F5037" i="18" s="1"/>
  <c r="E5038" i="18"/>
  <c r="F5038" i="18" s="1"/>
  <c r="E5039" i="18"/>
  <c r="F5039" i="18" s="1"/>
  <c r="F5117" i="18"/>
  <c r="F5118" i="18"/>
  <c r="F5119" i="18"/>
  <c r="F5120" i="18"/>
  <c r="F5121" i="18"/>
  <c r="F5122" i="18"/>
  <c r="F5123" i="18"/>
  <c r="F5124" i="18"/>
  <c r="F5125" i="18"/>
  <c r="F5126" i="18"/>
  <c r="F5077" i="18"/>
  <c r="F5078" i="18"/>
  <c r="F5079" i="18"/>
  <c r="F5080" i="18"/>
  <c r="F5081" i="18"/>
  <c r="F5082" i="18"/>
  <c r="F5083" i="18"/>
  <c r="F5084" i="18"/>
  <c r="F5085" i="18"/>
  <c r="F5086" i="18"/>
  <c r="F5087" i="18"/>
  <c r="F5088" i="18"/>
  <c r="E5107" i="18"/>
  <c r="F5107" i="18" s="1"/>
  <c r="E5108" i="18"/>
  <c r="F5108" i="18" s="1"/>
  <c r="E5109" i="18"/>
  <c r="F5109" i="18" s="1"/>
  <c r="E5110" i="18"/>
  <c r="F5110" i="18" s="1"/>
  <c r="E5111" i="18"/>
  <c r="F5111" i="18" s="1"/>
  <c r="F5190" i="18"/>
  <c r="F5191" i="18"/>
  <c r="F5192" i="18"/>
  <c r="F5193" i="18"/>
  <c r="F5194" i="18"/>
  <c r="F5195" i="18"/>
  <c r="F5196" i="18"/>
  <c r="F5197" i="18"/>
  <c r="F5198" i="18"/>
  <c r="F5149" i="18"/>
  <c r="F5151" i="18"/>
  <c r="F5152" i="18"/>
  <c r="F5153" i="18"/>
  <c r="F5154" i="18"/>
  <c r="F5155" i="18"/>
  <c r="F5156" i="18"/>
  <c r="F5157" i="18"/>
  <c r="F5158" i="18"/>
  <c r="F5159" i="18"/>
  <c r="F5160" i="18"/>
  <c r="E5181" i="18"/>
  <c r="F5181" i="18" s="1"/>
  <c r="E5182" i="18"/>
  <c r="F5182" i="18" s="1"/>
  <c r="E5183" i="18"/>
  <c r="F5183" i="18" s="1"/>
  <c r="F5261" i="18"/>
  <c r="F5262" i="18"/>
  <c r="F5263" i="18"/>
  <c r="F5264" i="18"/>
  <c r="F5265" i="18"/>
  <c r="F5266" i="18"/>
  <c r="F5267" i="18"/>
  <c r="F5268" i="18"/>
  <c r="F5269" i="18"/>
  <c r="F5270" i="18"/>
  <c r="F5223" i="18"/>
  <c r="F5224" i="18"/>
  <c r="F5225" i="18"/>
  <c r="F5226" i="18"/>
  <c r="F5227" i="18"/>
  <c r="F5228" i="18"/>
  <c r="F5229" i="18"/>
  <c r="F5230" i="18"/>
  <c r="F5231" i="18"/>
  <c r="F5232" i="18"/>
  <c r="E5251" i="18"/>
  <c r="F5251" i="18" s="1"/>
  <c r="E5252" i="18"/>
  <c r="F5252" i="18" s="1"/>
  <c r="E5253" i="18"/>
  <c r="F5253" i="18" s="1"/>
  <c r="E5254" i="18"/>
  <c r="F5254" i="18" s="1"/>
  <c r="E5255" i="18"/>
  <c r="F5255" i="18" s="1"/>
  <c r="F5333" i="18"/>
  <c r="F5334" i="18"/>
  <c r="F5335" i="18"/>
  <c r="F5336" i="18"/>
  <c r="F5337" i="18"/>
  <c r="F5338" i="18"/>
  <c r="F5339" i="18"/>
  <c r="F5340" i="18"/>
  <c r="F5341" i="18"/>
  <c r="F5342" i="18"/>
  <c r="F5294" i="18"/>
  <c r="F5295" i="18"/>
  <c r="F5296" i="18"/>
  <c r="F5297" i="18"/>
  <c r="F5298" i="18"/>
  <c r="F5299" i="18"/>
  <c r="F5300" i="18"/>
  <c r="F5301" i="18"/>
  <c r="F5302" i="18"/>
  <c r="F5303" i="18"/>
  <c r="F5304" i="18"/>
  <c r="E5323" i="18"/>
  <c r="F5323" i="18" s="1"/>
  <c r="E5324" i="18"/>
  <c r="F5324" i="18" s="1"/>
  <c r="E5325" i="18"/>
  <c r="F5325" i="18" s="1"/>
  <c r="E5326" i="18"/>
  <c r="F5326" i="18" s="1"/>
  <c r="E5327" i="18"/>
  <c r="F5327" i="18" s="1"/>
  <c r="F5405" i="18"/>
  <c r="F5406" i="18"/>
  <c r="F5407" i="18"/>
  <c r="F5408" i="18"/>
  <c r="F5409" i="18"/>
  <c r="F5410" i="18"/>
  <c r="F5411" i="18"/>
  <c r="F5412" i="18"/>
  <c r="F5413" i="18"/>
  <c r="F5414" i="18"/>
  <c r="F5369" i="18"/>
  <c r="F5370" i="18"/>
  <c r="F5371" i="18"/>
  <c r="F5372" i="18"/>
  <c r="F5373" i="18"/>
  <c r="F5374" i="18"/>
  <c r="F5375" i="18"/>
  <c r="F5376" i="18"/>
  <c r="E5397" i="18"/>
  <c r="F5397" i="18" s="1"/>
  <c r="E5398" i="18"/>
  <c r="F5398" i="18" s="1"/>
  <c r="E5399" i="18"/>
  <c r="F5399" i="18" s="1"/>
  <c r="F5698" i="18"/>
  <c r="F5699" i="18"/>
  <c r="F5700" i="18"/>
  <c r="F5701" i="18"/>
  <c r="F5702" i="18"/>
  <c r="F5703" i="18"/>
  <c r="F5704" i="18"/>
  <c r="F5705" i="18"/>
  <c r="F5706" i="18"/>
  <c r="F5661" i="18"/>
  <c r="F5662" i="18"/>
  <c r="F5663" i="18"/>
  <c r="F5664" i="18"/>
  <c r="F5665" i="18"/>
  <c r="F5666" i="18"/>
  <c r="F5667" i="18"/>
  <c r="F5668" i="18"/>
  <c r="E5689" i="18"/>
  <c r="F5689" i="18" s="1"/>
  <c r="E5690" i="18"/>
  <c r="F5690" i="18" s="1"/>
  <c r="E5691" i="18"/>
  <c r="F5691" i="18" s="1"/>
  <c r="F5770" i="18"/>
  <c r="F5771" i="18"/>
  <c r="F5772" i="18"/>
  <c r="F5773" i="18"/>
  <c r="F5774" i="18"/>
  <c r="F5775" i="18"/>
  <c r="F5776" i="18"/>
  <c r="F5777" i="18"/>
  <c r="F5778" i="18"/>
  <c r="F5730" i="18"/>
  <c r="F5731" i="18"/>
  <c r="F5732" i="18"/>
  <c r="F5733" i="18"/>
  <c r="F5734" i="18"/>
  <c r="F5735" i="18"/>
  <c r="F5736" i="18"/>
  <c r="F5737" i="18"/>
  <c r="F5738" i="18"/>
  <c r="F5739" i="18"/>
  <c r="F5740" i="18"/>
  <c r="E5761" i="18"/>
  <c r="F5761" i="18" s="1"/>
  <c r="E5762" i="18"/>
  <c r="F5762" i="18" s="1"/>
  <c r="E5763" i="18"/>
  <c r="F5763" i="18" s="1"/>
  <c r="F5842" i="18"/>
  <c r="F5843" i="18"/>
  <c r="F5844" i="18"/>
  <c r="F5845" i="18"/>
  <c r="F5846" i="18"/>
  <c r="F5847" i="18"/>
  <c r="F5848" i="18"/>
  <c r="F5849" i="18"/>
  <c r="F5850" i="18"/>
  <c r="F5805" i="18"/>
  <c r="F5806" i="18"/>
  <c r="F5807" i="18"/>
  <c r="F5808" i="18"/>
  <c r="F5809" i="18"/>
  <c r="F5810" i="18"/>
  <c r="F5811" i="18"/>
  <c r="F5812" i="18"/>
  <c r="E5833" i="18"/>
  <c r="F5833" i="18" s="1"/>
  <c r="E5834" i="18"/>
  <c r="F5834" i="18" s="1"/>
  <c r="E5835" i="18"/>
  <c r="F5835" i="18" s="1"/>
  <c r="F5914" i="18"/>
  <c r="F5915" i="18"/>
  <c r="F5916" i="18"/>
  <c r="F5917" i="18"/>
  <c r="F5918" i="18"/>
  <c r="F5919" i="18"/>
  <c r="F5920" i="18"/>
  <c r="F5921" i="18"/>
  <c r="F5922" i="18"/>
  <c r="F5874" i="18"/>
  <c r="F5875" i="18"/>
  <c r="F5876" i="18"/>
  <c r="F5877" i="18"/>
  <c r="F5878" i="18"/>
  <c r="F5879" i="18"/>
  <c r="F5880" i="18"/>
  <c r="F5881" i="18"/>
  <c r="F5882" i="18"/>
  <c r="F5883" i="18"/>
  <c r="F5884" i="18"/>
  <c r="E5905" i="18"/>
  <c r="F5905" i="18" s="1"/>
  <c r="E5906" i="18"/>
  <c r="F5906" i="18" s="1"/>
  <c r="E5907" i="18"/>
  <c r="F5907" i="18" s="1"/>
  <c r="F5986" i="18"/>
  <c r="F5987" i="18"/>
  <c r="F5988" i="18"/>
  <c r="F5989" i="18"/>
  <c r="F5990" i="18"/>
  <c r="F5991" i="18"/>
  <c r="F5992" i="18"/>
  <c r="F5993" i="18"/>
  <c r="F5994" i="18"/>
  <c r="F5946" i="18"/>
  <c r="F5947" i="18"/>
  <c r="F5948" i="18"/>
  <c r="F5949" i="18"/>
  <c r="F5950" i="18"/>
  <c r="F5951" i="18"/>
  <c r="F5952" i="18"/>
  <c r="F5953" i="18"/>
  <c r="F5954" i="18"/>
  <c r="F5955" i="18"/>
  <c r="F5956" i="18"/>
  <c r="E5977" i="18"/>
  <c r="F5977" i="18" s="1"/>
  <c r="E5978" i="18"/>
  <c r="F5978" i="18" s="1"/>
  <c r="E5979" i="18"/>
  <c r="F5979" i="18" s="1"/>
  <c r="F6057" i="18"/>
  <c r="F6058" i="18"/>
  <c r="F6059" i="18"/>
  <c r="F6060" i="18"/>
  <c r="F6061" i="18"/>
  <c r="F6062" i="18"/>
  <c r="F6063" i="18"/>
  <c r="F6064" i="18"/>
  <c r="F6065" i="18"/>
  <c r="F6066" i="18"/>
  <c r="F6017" i="18"/>
  <c r="F6018" i="18"/>
  <c r="F6019" i="18"/>
  <c r="F6020" i="18"/>
  <c r="F6021" i="18"/>
  <c r="F6022" i="18"/>
  <c r="F6023" i="18"/>
  <c r="F6024" i="18"/>
  <c r="F6025" i="18"/>
  <c r="F6026" i="18"/>
  <c r="F6027" i="18"/>
  <c r="F6028" i="18"/>
  <c r="E6047" i="18"/>
  <c r="F6047" i="18" s="1"/>
  <c r="E6048" i="18"/>
  <c r="F6048" i="18" s="1"/>
  <c r="E6049" i="18"/>
  <c r="F6049" i="18" s="1"/>
  <c r="E6050" i="18"/>
  <c r="F6050" i="18" s="1"/>
  <c r="E6051" i="18"/>
  <c r="F6051" i="18" s="1"/>
  <c r="F6129" i="18"/>
  <c r="F6130" i="18"/>
  <c r="F6131" i="18"/>
  <c r="F6132" i="18"/>
  <c r="F6133" i="18"/>
  <c r="F6134" i="18"/>
  <c r="F6135" i="18"/>
  <c r="F6136" i="18"/>
  <c r="F6137" i="18"/>
  <c r="F6138" i="18"/>
  <c r="F6089" i="18"/>
  <c r="F6090" i="18"/>
  <c r="F6091" i="18"/>
  <c r="F6092" i="18"/>
  <c r="F6093" i="18"/>
  <c r="F6094" i="18"/>
  <c r="F6095" i="18"/>
  <c r="F6096" i="18"/>
  <c r="F6097" i="18"/>
  <c r="F6098" i="18"/>
  <c r="F6099" i="18"/>
  <c r="F6100" i="18"/>
  <c r="E6119" i="18"/>
  <c r="F6119" i="18" s="1"/>
  <c r="E6120" i="18"/>
  <c r="F6120" i="18" s="1"/>
  <c r="E6121" i="18"/>
  <c r="F6121" i="18" s="1"/>
  <c r="E6122" i="18"/>
  <c r="F6122" i="18" s="1"/>
  <c r="E6123" i="18"/>
  <c r="F6123" i="18" s="1"/>
  <c r="F6201" i="18"/>
  <c r="F6202" i="18"/>
  <c r="F6203" i="18"/>
  <c r="F6204" i="18"/>
  <c r="F6205" i="18"/>
  <c r="F6206" i="18"/>
  <c r="F6207" i="18"/>
  <c r="F6208" i="18"/>
  <c r="F6209" i="18"/>
  <c r="F6210" i="18"/>
  <c r="F6162" i="18"/>
  <c r="F6163" i="18"/>
  <c r="F6164" i="18"/>
  <c r="F6165" i="18"/>
  <c r="F6166" i="18"/>
  <c r="F6167" i="18"/>
  <c r="F6168" i="18"/>
  <c r="F6169" i="18"/>
  <c r="F6170" i="18"/>
  <c r="F6171" i="18"/>
  <c r="F6172" i="18"/>
  <c r="E6193" i="18"/>
  <c r="F6193" i="18" s="1"/>
  <c r="E6194" i="18"/>
  <c r="F6194" i="18" s="1"/>
  <c r="E6195" i="18"/>
  <c r="F6195" i="18" s="1"/>
  <c r="F7505" i="18"/>
  <c r="F7506" i="18"/>
  <c r="F7507" i="18"/>
  <c r="F7508" i="18"/>
  <c r="F7509" i="18"/>
  <c r="F7510" i="18"/>
  <c r="F7511" i="18"/>
  <c r="F7512" i="18"/>
  <c r="F7513" i="18"/>
  <c r="F7514" i="18"/>
  <c r="F7466" i="18"/>
  <c r="F7467" i="18"/>
  <c r="F7468" i="18"/>
  <c r="F7469" i="18"/>
  <c r="F7470" i="18"/>
  <c r="F7471" i="18"/>
  <c r="F7472" i="18"/>
  <c r="F7473" i="18"/>
  <c r="F7474" i="18"/>
  <c r="F7475" i="18"/>
  <c r="F7476" i="18"/>
  <c r="E7495" i="18"/>
  <c r="F7495" i="18" s="1"/>
  <c r="E7496" i="18"/>
  <c r="F7496" i="18" s="1"/>
  <c r="E7497" i="18"/>
  <c r="F7497" i="18" s="1"/>
  <c r="E7498" i="18"/>
  <c r="F7498" i="18" s="1"/>
  <c r="E7499" i="18"/>
  <c r="F7499" i="18" s="1"/>
  <c r="F7577" i="18"/>
  <c r="F7578" i="18"/>
  <c r="F7579" i="18"/>
  <c r="F7580" i="18"/>
  <c r="F7581" i="18"/>
  <c r="F7582" i="18"/>
  <c r="F7583" i="18"/>
  <c r="F7584" i="18"/>
  <c r="F7585" i="18"/>
  <c r="F7586" i="18"/>
  <c r="F7537" i="18"/>
  <c r="F7538" i="18"/>
  <c r="F7539" i="18"/>
  <c r="F7540" i="18"/>
  <c r="F7541" i="18"/>
  <c r="F7542" i="18"/>
  <c r="F7543" i="18"/>
  <c r="F7544" i="18"/>
  <c r="F7545" i="18"/>
  <c r="F7546" i="18"/>
  <c r="F7547" i="18"/>
  <c r="F7548" i="18"/>
  <c r="E7567" i="18"/>
  <c r="F7567" i="18" s="1"/>
  <c r="E7568" i="18"/>
  <c r="F7568" i="18" s="1"/>
  <c r="E7569" i="18"/>
  <c r="F7569" i="18" s="1"/>
  <c r="E7570" i="18"/>
  <c r="F7570" i="18" s="1"/>
  <c r="E7571" i="18"/>
  <c r="F7571" i="18" s="1"/>
  <c r="F7721" i="18"/>
  <c r="F7722" i="18"/>
  <c r="F7723" i="18"/>
  <c r="F7724" i="18"/>
  <c r="F7725" i="18"/>
  <c r="F7726" i="18"/>
  <c r="F7727" i="18"/>
  <c r="F7728" i="18"/>
  <c r="F7729" i="18"/>
  <c r="F7730" i="18"/>
  <c r="F7681" i="18"/>
  <c r="F7682" i="18"/>
  <c r="F7683" i="18"/>
  <c r="F7684" i="18"/>
  <c r="F7685" i="18"/>
  <c r="F7686" i="18"/>
  <c r="F7687" i="18"/>
  <c r="F7688" i="18"/>
  <c r="F7689" i="18"/>
  <c r="F7690" i="18"/>
  <c r="F7691" i="18"/>
  <c r="F7692" i="18"/>
  <c r="E7711" i="18"/>
  <c r="F7711" i="18" s="1"/>
  <c r="E7712" i="18"/>
  <c r="F7712" i="18" s="1"/>
  <c r="E7713" i="18"/>
  <c r="F7713" i="18" s="1"/>
  <c r="E7714" i="18"/>
  <c r="F7714" i="18" s="1"/>
  <c r="E7715" i="18"/>
  <c r="F7715" i="18" s="1"/>
  <c r="F8157" i="18"/>
  <c r="F8158" i="18"/>
  <c r="F8159" i="18"/>
  <c r="F8160" i="18"/>
  <c r="F8161" i="18"/>
  <c r="F8162" i="18"/>
  <c r="F8163" i="18"/>
  <c r="F8164" i="18"/>
  <c r="F8165" i="18"/>
  <c r="F8166" i="18"/>
  <c r="F8117" i="18"/>
  <c r="F8118" i="18"/>
  <c r="F8119" i="18"/>
  <c r="F8120" i="18"/>
  <c r="F8121" i="18"/>
  <c r="F8122" i="18"/>
  <c r="F8123" i="18"/>
  <c r="F8124" i="18"/>
  <c r="F8125" i="18"/>
  <c r="F8126" i="18"/>
  <c r="F8127" i="18"/>
  <c r="F8128" i="18"/>
  <c r="E8147" i="18"/>
  <c r="F8147" i="18" s="1"/>
  <c r="E8148" i="18"/>
  <c r="F8148" i="18" s="1"/>
  <c r="E8149" i="18"/>
  <c r="F8149" i="18" s="1"/>
  <c r="E8150" i="18"/>
  <c r="F8150" i="18" s="1"/>
  <c r="E8151" i="18"/>
  <c r="F8151" i="18" s="1"/>
  <c r="F8301" i="18"/>
  <c r="F8302" i="18"/>
  <c r="F8303" i="18"/>
  <c r="F8304" i="18"/>
  <c r="F8305" i="18"/>
  <c r="F8306" i="18"/>
  <c r="F8307" i="18"/>
  <c r="F8308" i="18"/>
  <c r="F8309" i="18"/>
  <c r="F8310" i="18"/>
  <c r="F8262" i="18"/>
  <c r="F8263" i="18"/>
  <c r="F8264" i="18"/>
  <c r="F8265" i="18"/>
  <c r="F8266" i="18"/>
  <c r="F8267" i="18"/>
  <c r="F8268" i="18"/>
  <c r="F8269" i="18"/>
  <c r="F8270" i="18"/>
  <c r="F8271" i="18"/>
  <c r="F8272" i="18"/>
  <c r="E8291" i="18"/>
  <c r="F8291" i="18" s="1"/>
  <c r="E8292" i="18"/>
  <c r="F8292" i="18" s="1"/>
  <c r="E8293" i="18"/>
  <c r="F8293" i="18" s="1"/>
  <c r="E8294" i="18"/>
  <c r="F8294" i="18" s="1"/>
  <c r="E8295" i="18"/>
  <c r="F8295" i="18" s="1"/>
  <c r="F9021" i="18"/>
  <c r="F9022" i="18"/>
  <c r="F9023" i="18"/>
  <c r="F9024" i="18"/>
  <c r="F9025" i="18"/>
  <c r="F9026" i="18"/>
  <c r="F9027" i="18"/>
  <c r="F9028" i="18"/>
  <c r="F9029" i="18"/>
  <c r="F9030" i="18"/>
  <c r="F9031" i="18"/>
  <c r="F8982" i="18"/>
  <c r="F8983" i="18"/>
  <c r="F8984" i="18"/>
  <c r="F8985" i="18"/>
  <c r="F8986" i="18"/>
  <c r="F8987" i="18"/>
  <c r="F8988" i="18"/>
  <c r="F8989" i="18"/>
  <c r="F8990" i="18"/>
  <c r="F8991" i="18"/>
  <c r="F8992" i="18"/>
  <c r="F8993" i="18"/>
  <c r="E9012" i="18"/>
  <c r="F9012" i="18" s="1"/>
  <c r="E9013" i="18"/>
  <c r="F9013" i="18" s="1"/>
  <c r="E9014" i="18"/>
  <c r="F9014" i="18" s="1"/>
  <c r="E9015" i="18"/>
  <c r="F9015" i="18" s="1"/>
  <c r="E9016" i="18"/>
  <c r="F9016" i="18" s="1"/>
  <c r="F9093" i="18"/>
  <c r="F9094" i="18"/>
  <c r="F9095" i="18"/>
  <c r="F9096" i="18"/>
  <c r="F9097" i="18"/>
  <c r="F9098" i="18"/>
  <c r="F9099" i="18"/>
  <c r="F9100" i="18"/>
  <c r="F9101" i="18"/>
  <c r="F9102" i="18"/>
  <c r="F9103" i="18"/>
  <c r="F9055" i="18"/>
  <c r="F9056" i="18"/>
  <c r="F9057" i="18"/>
  <c r="F9058" i="18"/>
  <c r="F9059" i="18"/>
  <c r="F9060" i="18"/>
  <c r="F9061" i="18"/>
  <c r="F9062" i="18"/>
  <c r="F9063" i="18"/>
  <c r="F9064" i="18"/>
  <c r="F9065" i="18"/>
  <c r="E9084" i="18"/>
  <c r="F9084" i="18" s="1"/>
  <c r="E9085" i="18"/>
  <c r="F9085" i="18" s="1"/>
  <c r="E9086" i="18"/>
  <c r="F9086" i="18" s="1"/>
  <c r="E9087" i="18"/>
  <c r="F9087" i="18" s="1"/>
  <c r="E9088" i="18"/>
  <c r="F9088" i="18" s="1"/>
  <c r="F9238" i="18"/>
  <c r="F9239" i="18"/>
  <c r="F9240" i="18"/>
  <c r="F9241" i="18"/>
  <c r="F9242" i="18"/>
  <c r="F9243" i="18"/>
  <c r="F9244" i="18"/>
  <c r="F9245" i="18"/>
  <c r="F9246" i="18"/>
  <c r="F9247" i="18"/>
  <c r="F9200" i="18"/>
  <c r="F9201" i="18"/>
  <c r="F9202" i="18"/>
  <c r="F9203" i="18"/>
  <c r="F9204" i="18"/>
  <c r="F9205" i="18"/>
  <c r="F9206" i="18"/>
  <c r="F9207" i="18"/>
  <c r="F9208" i="18"/>
  <c r="F9209" i="18"/>
  <c r="E9228" i="18"/>
  <c r="F9228" i="18" s="1"/>
  <c r="E9229" i="18"/>
  <c r="F9229" i="18" s="1"/>
  <c r="E9230" i="18"/>
  <c r="F9230" i="18" s="1"/>
  <c r="E9231" i="18"/>
  <c r="F9231" i="18" s="1"/>
  <c r="E9232" i="18"/>
  <c r="F9232" i="18" s="1"/>
  <c r="F9310" i="18"/>
  <c r="F9311" i="18"/>
  <c r="F9312" i="18"/>
  <c r="F9313" i="18"/>
  <c r="F9314" i="18"/>
  <c r="F9315" i="18"/>
  <c r="F9316" i="18"/>
  <c r="F9317" i="18"/>
  <c r="F9318" i="18"/>
  <c r="F9319" i="18"/>
  <c r="F9272" i="18"/>
  <c r="F9273" i="18"/>
  <c r="F9274" i="18"/>
  <c r="F9275" i="18"/>
  <c r="F9276" i="18"/>
  <c r="F9277" i="18"/>
  <c r="F9278" i="18"/>
  <c r="F9279" i="18"/>
  <c r="F9280" i="18"/>
  <c r="F9281" i="18"/>
  <c r="E9300" i="18"/>
  <c r="F9300" i="18" s="1"/>
  <c r="E9301" i="18"/>
  <c r="F9301" i="18" s="1"/>
  <c r="E9302" i="18"/>
  <c r="F9302" i="18" s="1"/>
  <c r="E9303" i="18"/>
  <c r="F9303" i="18" s="1"/>
  <c r="E9304" i="18"/>
  <c r="F9304" i="18" s="1"/>
  <c r="F9382" i="18"/>
  <c r="F9383" i="18"/>
  <c r="F9384" i="18"/>
  <c r="F9385" i="18"/>
  <c r="F9386" i="18"/>
  <c r="F9387" i="18"/>
  <c r="F9388" i="18"/>
  <c r="F9389" i="18"/>
  <c r="F9390" i="18"/>
  <c r="F9391" i="18"/>
  <c r="F9345" i="18"/>
  <c r="F9346" i="18"/>
  <c r="F9347" i="18"/>
  <c r="F9348" i="18"/>
  <c r="F9349" i="18"/>
  <c r="F9350" i="18"/>
  <c r="F9351" i="18"/>
  <c r="F9352" i="18"/>
  <c r="F9353" i="18"/>
  <c r="E9372" i="18"/>
  <c r="F9372" i="18" s="1"/>
  <c r="E9373" i="18"/>
  <c r="F9373" i="18" s="1"/>
  <c r="E9374" i="18"/>
  <c r="F9374" i="18" s="1"/>
  <c r="E9375" i="18"/>
  <c r="F9375" i="18" s="1"/>
  <c r="E9376" i="18"/>
  <c r="F9376" i="18" s="1"/>
  <c r="F9454" i="18"/>
  <c r="F9455" i="18"/>
  <c r="F9456" i="18"/>
  <c r="F9457" i="18"/>
  <c r="F9458" i="18"/>
  <c r="F9459" i="18"/>
  <c r="F9460" i="18"/>
  <c r="F9461" i="18"/>
  <c r="F9462" i="18"/>
  <c r="F9463" i="18"/>
  <c r="F9417" i="18"/>
  <c r="F9418" i="18"/>
  <c r="F9419" i="18"/>
  <c r="F9420" i="18"/>
  <c r="F9421" i="18"/>
  <c r="F9422" i="18"/>
  <c r="F9423" i="18"/>
  <c r="F9424" i="18"/>
  <c r="F9425" i="18"/>
  <c r="E9444" i="18"/>
  <c r="F9444" i="18" s="1"/>
  <c r="E9445" i="18"/>
  <c r="F9445" i="18" s="1"/>
  <c r="E9446" i="18"/>
  <c r="F9446" i="18" s="1"/>
  <c r="E9447" i="18"/>
  <c r="F9447" i="18" s="1"/>
  <c r="E9448" i="18"/>
  <c r="F9448" i="18" s="1"/>
  <c r="F9526" i="18"/>
  <c r="F9527" i="18"/>
  <c r="F9528" i="18"/>
  <c r="F9529" i="18"/>
  <c r="F9530" i="18"/>
  <c r="F9531" i="18"/>
  <c r="F9532" i="18"/>
  <c r="F9533" i="18"/>
  <c r="F9534" i="18"/>
  <c r="F9535" i="18"/>
  <c r="F9488" i="18"/>
  <c r="F9489" i="18"/>
  <c r="F9490" i="18"/>
  <c r="F9491" i="18"/>
  <c r="F9492" i="18"/>
  <c r="F9493" i="18"/>
  <c r="F9494" i="18"/>
  <c r="F9495" i="18"/>
  <c r="F9496" i="18"/>
  <c r="F9497" i="18"/>
  <c r="E9516" i="18"/>
  <c r="F9516" i="18" s="1"/>
  <c r="E9517" i="18"/>
  <c r="F9517" i="18" s="1"/>
  <c r="E9518" i="18"/>
  <c r="F9518" i="18" s="1"/>
  <c r="E9519" i="18"/>
  <c r="F9519" i="18" s="1"/>
  <c r="E9520" i="18"/>
  <c r="F9520" i="18" s="1"/>
  <c r="F9888" i="18"/>
  <c r="F9889" i="18"/>
  <c r="F9890" i="18"/>
  <c r="F9891" i="18"/>
  <c r="F9892" i="18"/>
  <c r="F9893" i="18"/>
  <c r="F9894" i="18"/>
  <c r="F9895" i="18"/>
  <c r="F9896" i="18"/>
  <c r="F9897" i="18"/>
  <c r="F9848" i="18"/>
  <c r="F9849" i="18"/>
  <c r="F9850" i="18"/>
  <c r="F9851" i="18"/>
  <c r="F9852" i="18"/>
  <c r="F9853" i="18"/>
  <c r="F9854" i="18"/>
  <c r="F9855" i="18"/>
  <c r="F9856" i="18"/>
  <c r="F9857" i="18"/>
  <c r="F9858" i="18"/>
  <c r="F9859" i="18"/>
  <c r="E9878" i="18"/>
  <c r="F9878" i="18" s="1"/>
  <c r="E9879" i="18"/>
  <c r="F9879" i="18" s="1"/>
  <c r="E9880" i="18"/>
  <c r="F9880" i="18" s="1"/>
  <c r="E9881" i="18"/>
  <c r="F9881" i="18" s="1"/>
  <c r="E9882" i="18"/>
  <c r="F9882" i="18" s="1"/>
  <c r="F9959" i="18"/>
  <c r="F9960" i="18"/>
  <c r="F9961" i="18"/>
  <c r="F9962" i="18"/>
  <c r="F9963" i="18"/>
  <c r="F9964" i="18"/>
  <c r="F9965" i="18"/>
  <c r="F9966" i="18"/>
  <c r="F9967" i="18"/>
  <c r="F9968" i="18"/>
  <c r="F9969" i="18"/>
  <c r="F9920" i="18"/>
  <c r="F9921" i="18"/>
  <c r="F9922" i="18"/>
  <c r="F9923" i="18"/>
  <c r="F9924" i="18"/>
  <c r="F9925" i="18"/>
  <c r="F9926" i="18"/>
  <c r="F9927" i="18"/>
  <c r="F9928" i="18"/>
  <c r="F9929" i="18"/>
  <c r="F9930" i="18"/>
  <c r="F9931" i="18"/>
  <c r="E9950" i="18"/>
  <c r="F9950" i="18" s="1"/>
  <c r="E9951" i="18"/>
  <c r="F9951" i="18" s="1"/>
  <c r="E9952" i="18"/>
  <c r="F9952" i="18" s="1"/>
  <c r="E9953" i="18"/>
  <c r="F9953" i="18" s="1"/>
  <c r="E9954" i="18"/>
  <c r="F9954" i="18" s="1"/>
  <c r="F10032" i="18"/>
  <c r="F10033" i="18"/>
  <c r="F10034" i="18"/>
  <c r="F10035" i="18"/>
  <c r="F10036" i="18"/>
  <c r="F10037" i="18"/>
  <c r="F10038" i="18"/>
  <c r="F10039" i="18"/>
  <c r="F10040" i="18"/>
  <c r="F10041" i="18"/>
  <c r="F9995" i="18"/>
  <c r="F9996" i="18"/>
  <c r="F9997" i="18"/>
  <c r="F9998" i="18"/>
  <c r="F9999" i="18"/>
  <c r="F10000" i="18"/>
  <c r="F10001" i="18"/>
  <c r="F10002" i="18"/>
  <c r="F10003" i="18"/>
  <c r="E10022" i="18"/>
  <c r="F10022" i="18" s="1"/>
  <c r="E10023" i="18"/>
  <c r="F10023" i="18" s="1"/>
  <c r="E10024" i="18"/>
  <c r="F10024" i="18" s="1"/>
  <c r="E10025" i="18"/>
  <c r="F10025" i="18" s="1"/>
  <c r="E10026" i="18"/>
  <c r="F10026" i="18" s="1"/>
  <c r="F10104" i="18"/>
  <c r="F10105" i="18"/>
  <c r="F10106" i="18"/>
  <c r="F10107" i="18"/>
  <c r="F10108" i="18"/>
  <c r="F10109" i="18"/>
  <c r="F10110" i="18"/>
  <c r="F10111" i="18"/>
  <c r="F10112" i="18"/>
  <c r="F10113" i="18"/>
  <c r="F10066" i="18"/>
  <c r="F10067" i="18"/>
  <c r="F10068" i="18"/>
  <c r="F10069" i="18"/>
  <c r="F10070" i="18"/>
  <c r="F10071" i="18"/>
  <c r="F10072" i="18"/>
  <c r="F10073" i="18"/>
  <c r="F10074" i="18"/>
  <c r="F10075" i="18"/>
  <c r="E10094" i="18"/>
  <c r="F10094" i="18" s="1"/>
  <c r="E10095" i="18"/>
  <c r="F10095" i="18" s="1"/>
  <c r="E10096" i="18"/>
  <c r="F10096" i="18" s="1"/>
  <c r="E10097" i="18"/>
  <c r="F10097" i="18" s="1"/>
  <c r="E10098" i="18"/>
  <c r="F10098" i="18" s="1"/>
  <c r="F10176" i="18"/>
  <c r="F10177" i="18"/>
  <c r="F10178" i="18"/>
  <c r="F10179" i="18"/>
  <c r="F10180" i="18"/>
  <c r="F10181" i="18"/>
  <c r="F10182" i="18"/>
  <c r="F10183" i="18"/>
  <c r="F10184" i="18"/>
  <c r="F10185" i="18"/>
  <c r="F10137" i="18"/>
  <c r="F10138" i="18"/>
  <c r="F10139" i="18"/>
  <c r="F10140" i="18"/>
  <c r="F10141" i="18"/>
  <c r="F10142" i="18"/>
  <c r="F10143" i="18"/>
  <c r="F10144" i="18"/>
  <c r="F10145" i="18"/>
  <c r="F10146" i="18"/>
  <c r="F10147" i="18"/>
  <c r="E10166" i="18"/>
  <c r="F10166" i="18" s="1"/>
  <c r="E10167" i="18"/>
  <c r="F10167" i="18" s="1"/>
  <c r="E10168" i="18"/>
  <c r="F10168" i="18" s="1"/>
  <c r="E10169" i="18"/>
  <c r="F10169" i="18" s="1"/>
  <c r="E10170" i="18"/>
  <c r="F10170" i="18" s="1"/>
  <c r="F10249" i="18"/>
  <c r="F10250" i="18"/>
  <c r="F10251" i="18"/>
  <c r="F10252" i="18"/>
  <c r="F10253" i="18"/>
  <c r="F10254" i="18"/>
  <c r="F10255" i="18"/>
  <c r="F10256" i="18"/>
  <c r="F10257" i="18"/>
  <c r="F10212" i="18"/>
  <c r="F10213" i="18"/>
  <c r="F10214" i="18"/>
  <c r="F10215" i="18"/>
  <c r="F10216" i="18"/>
  <c r="F10217" i="18"/>
  <c r="F10218" i="18"/>
  <c r="F10219" i="18"/>
  <c r="E10238" i="18"/>
  <c r="F10238" i="18" s="1"/>
  <c r="E10239" i="18"/>
  <c r="F10239" i="18" s="1"/>
  <c r="E10240" i="18"/>
  <c r="F10240" i="18" s="1"/>
  <c r="E10241" i="18"/>
  <c r="F10241" i="18" s="1"/>
  <c r="E10242" i="18"/>
  <c r="F10242" i="18" s="1"/>
  <c r="F10321" i="18"/>
  <c r="F10322" i="18"/>
  <c r="F10323" i="18"/>
  <c r="F10324" i="18"/>
  <c r="F10325" i="18"/>
  <c r="F10326" i="18"/>
  <c r="F10327" i="18"/>
  <c r="F10328" i="18"/>
  <c r="F10329" i="18"/>
  <c r="F10284" i="18"/>
  <c r="F10285" i="18"/>
  <c r="F10286" i="18"/>
  <c r="F10287" i="18"/>
  <c r="F10288" i="18"/>
  <c r="F10289" i="18"/>
  <c r="F10290" i="18"/>
  <c r="F10291" i="18"/>
  <c r="E10310" i="18"/>
  <c r="F10310" i="18" s="1"/>
  <c r="E10311" i="18"/>
  <c r="F10311" i="18" s="1"/>
  <c r="E10312" i="18"/>
  <c r="F10312" i="18" s="1"/>
  <c r="E10313" i="18"/>
  <c r="F10313" i="18" s="1"/>
  <c r="E10314" i="18"/>
  <c r="F10314" i="18" s="1"/>
  <c r="F10392" i="18"/>
  <c r="F10393" i="18"/>
  <c r="F10394" i="18"/>
  <c r="F10395" i="18"/>
  <c r="F10396" i="18"/>
  <c r="F10397" i="18"/>
  <c r="F10398" i="18"/>
  <c r="F10399" i="18"/>
  <c r="F10400" i="18"/>
  <c r="F10401" i="18"/>
  <c r="F10353" i="18"/>
  <c r="F10354" i="18"/>
  <c r="F10355" i="18"/>
  <c r="F10356" i="18"/>
  <c r="F10357" i="18"/>
  <c r="F10358" i="18"/>
  <c r="F10359" i="18"/>
  <c r="F10360" i="18"/>
  <c r="F10361" i="18"/>
  <c r="F10362" i="18"/>
  <c r="F10363" i="18"/>
  <c r="E10382" i="18"/>
  <c r="F10382" i="18" s="1"/>
  <c r="E10383" i="18"/>
  <c r="F10383" i="18" s="1"/>
  <c r="E10384" i="18"/>
  <c r="F10384" i="18" s="1"/>
  <c r="E10385" i="18"/>
  <c r="F10385" i="18" s="1"/>
  <c r="E10386" i="18"/>
  <c r="F10386" i="18" s="1"/>
  <c r="F10464" i="18"/>
  <c r="F10465" i="18"/>
  <c r="F10466" i="18"/>
  <c r="F10467" i="18"/>
  <c r="F10468" i="18"/>
  <c r="F10469" i="18"/>
  <c r="F10470" i="18"/>
  <c r="F10471" i="18"/>
  <c r="F10472" i="18"/>
  <c r="F10473" i="18"/>
  <c r="F10425" i="18"/>
  <c r="F10426" i="18"/>
  <c r="F10427" i="18"/>
  <c r="F10428" i="18"/>
  <c r="F10429" i="18"/>
  <c r="F10430" i="18"/>
  <c r="F10431" i="18"/>
  <c r="F10432" i="18"/>
  <c r="F10433" i="18"/>
  <c r="F10434" i="18"/>
  <c r="F10435" i="18"/>
  <c r="E10454" i="18"/>
  <c r="F10454" i="18" s="1"/>
  <c r="E10455" i="18"/>
  <c r="F10455" i="18" s="1"/>
  <c r="E10456" i="18"/>
  <c r="F10456" i="18" s="1"/>
  <c r="E10457" i="18"/>
  <c r="F10457" i="18" s="1"/>
  <c r="E10458" i="18"/>
  <c r="F10458" i="18" s="1"/>
  <c r="F10535" i="18"/>
  <c r="F10536" i="18"/>
  <c r="F10537" i="18"/>
  <c r="F10538" i="18"/>
  <c r="F10539" i="18"/>
  <c r="F10540" i="18"/>
  <c r="F10541" i="18"/>
  <c r="F10542" i="18"/>
  <c r="F10543" i="18"/>
  <c r="F10544" i="18"/>
  <c r="F10545" i="18"/>
  <c r="F10497" i="18"/>
  <c r="F10498" i="18"/>
  <c r="F10499" i="18"/>
  <c r="F10500" i="18"/>
  <c r="F10501" i="18"/>
  <c r="F10502" i="18"/>
  <c r="F10503" i="18"/>
  <c r="F10504" i="18"/>
  <c r="F10505" i="18"/>
  <c r="F10506" i="18"/>
  <c r="F10507" i="18"/>
  <c r="E10526" i="18"/>
  <c r="F10526" i="18" s="1"/>
  <c r="E10527" i="18"/>
  <c r="F10527" i="18" s="1"/>
  <c r="E10528" i="18"/>
  <c r="F10528" i="18" s="1"/>
  <c r="E10529" i="18"/>
  <c r="F10529" i="18" s="1"/>
  <c r="E10530" i="18"/>
  <c r="F10530" i="18" s="1"/>
  <c r="F10608" i="18"/>
  <c r="F10609" i="18"/>
  <c r="F10610" i="18"/>
  <c r="F10611" i="18"/>
  <c r="F10612" i="18"/>
  <c r="F10613" i="18"/>
  <c r="F10614" i="18"/>
  <c r="F10615" i="18"/>
  <c r="F10616" i="18"/>
  <c r="F10617" i="18"/>
  <c r="F10569" i="18"/>
  <c r="F10570" i="18"/>
  <c r="F10571" i="18"/>
  <c r="F10572" i="18"/>
  <c r="F10573" i="18"/>
  <c r="F10574" i="18"/>
  <c r="F10575" i="18"/>
  <c r="F10576" i="18"/>
  <c r="F10577" i="18"/>
  <c r="F10578" i="18"/>
  <c r="F10579" i="18"/>
  <c r="E10598" i="18"/>
  <c r="F10598" i="18" s="1"/>
  <c r="E10599" i="18"/>
  <c r="F10599" i="18" s="1"/>
  <c r="E10600" i="18"/>
  <c r="F10600" i="18" s="1"/>
  <c r="E10601" i="18"/>
  <c r="F10601" i="18" s="1"/>
  <c r="E10602" i="18"/>
  <c r="F10602" i="18" s="1"/>
  <c r="F10681" i="18"/>
  <c r="F10682" i="18"/>
  <c r="F10683" i="18"/>
  <c r="F10684" i="18"/>
  <c r="F10685" i="18"/>
  <c r="F10686" i="18"/>
  <c r="F10687" i="18"/>
  <c r="F10688" i="18"/>
  <c r="F10689" i="18"/>
  <c r="F10643" i="18"/>
  <c r="F10644" i="18"/>
  <c r="F10645" i="18"/>
  <c r="F10646" i="18"/>
  <c r="F10647" i="18"/>
  <c r="F10648" i="18"/>
  <c r="F10649" i="18"/>
  <c r="F10650" i="18"/>
  <c r="F10651" i="18"/>
  <c r="E10670" i="18"/>
  <c r="F10670" i="18" s="1"/>
  <c r="E10671" i="18"/>
  <c r="F10671" i="18" s="1"/>
  <c r="E10672" i="18"/>
  <c r="F10672" i="18" s="1"/>
  <c r="E10673" i="18"/>
  <c r="F10673" i="18" s="1"/>
  <c r="E10674" i="18"/>
  <c r="F10674" i="18" s="1"/>
  <c r="F12773" i="18"/>
  <c r="F12774" i="18"/>
  <c r="F12775" i="18"/>
  <c r="F12776" i="18"/>
  <c r="F12777" i="18"/>
  <c r="F12778" i="18"/>
  <c r="F12779" i="18"/>
  <c r="F12780" i="18"/>
  <c r="F12781" i="18"/>
  <c r="F12782" i="18"/>
  <c r="F12735" i="18"/>
  <c r="F12736" i="18"/>
  <c r="F12737" i="18"/>
  <c r="F12738" i="18"/>
  <c r="F12739" i="18"/>
  <c r="F12740" i="18"/>
  <c r="F12741" i="18"/>
  <c r="F12742" i="18"/>
  <c r="F12743" i="18"/>
  <c r="F12744" i="18"/>
  <c r="E12763" i="18"/>
  <c r="F12763" i="18" s="1"/>
  <c r="E12764" i="18"/>
  <c r="F12764" i="18" s="1"/>
  <c r="E12765" i="18"/>
  <c r="F12765" i="18" s="1"/>
  <c r="E12766" i="18"/>
  <c r="F12766" i="18" s="1"/>
  <c r="E12767" i="18"/>
  <c r="F12767" i="18" s="1"/>
  <c r="F12992" i="18"/>
  <c r="F12993" i="18"/>
  <c r="F12994" i="18"/>
  <c r="F12995" i="18"/>
  <c r="F12996" i="18"/>
  <c r="F12997" i="18"/>
  <c r="F12998" i="18"/>
  <c r="F12999" i="18"/>
  <c r="F13000" i="18"/>
  <c r="F13001" i="18"/>
  <c r="F12953" i="18"/>
  <c r="F12954" i="18"/>
  <c r="F12955" i="18"/>
  <c r="F12956" i="18"/>
  <c r="F12957" i="18"/>
  <c r="F12958" i="18"/>
  <c r="F12959" i="18"/>
  <c r="F12960" i="18"/>
  <c r="F12961" i="18"/>
  <c r="F12962" i="18"/>
  <c r="F12963" i="18"/>
  <c r="E12982" i="18"/>
  <c r="F12982" i="18" s="1"/>
  <c r="E12983" i="18"/>
  <c r="F12983" i="18" s="1"/>
  <c r="E12984" i="18"/>
  <c r="F12984" i="18" s="1"/>
  <c r="E12985" i="18"/>
  <c r="F12985" i="18" s="1"/>
  <c r="E12986" i="18"/>
  <c r="F12986" i="18" s="1"/>
  <c r="F13063" i="18"/>
  <c r="F13064" i="18"/>
  <c r="F13065" i="18"/>
  <c r="F13066" i="18"/>
  <c r="F13067" i="18"/>
  <c r="F13068" i="18"/>
  <c r="F13069" i="18"/>
  <c r="F13070" i="18"/>
  <c r="F13071" i="18"/>
  <c r="F13072" i="18"/>
  <c r="F13073" i="18"/>
  <c r="F13024" i="18"/>
  <c r="F13025" i="18"/>
  <c r="F13026" i="18"/>
  <c r="F13027" i="18"/>
  <c r="F13028" i="18"/>
  <c r="F13029" i="18"/>
  <c r="F13030" i="18"/>
  <c r="F13031" i="18"/>
  <c r="F13032" i="18"/>
  <c r="F13033" i="18"/>
  <c r="F13034" i="18"/>
  <c r="F13035" i="18"/>
  <c r="E13054" i="18"/>
  <c r="F13054" i="18" s="1"/>
  <c r="E13055" i="18"/>
  <c r="F13055" i="18" s="1"/>
  <c r="E13056" i="18"/>
  <c r="F13056" i="18" s="1"/>
  <c r="E13057" i="18"/>
  <c r="F13057" i="18" s="1"/>
  <c r="E13058" i="18"/>
  <c r="F13058" i="18" s="1"/>
  <c r="F13208" i="18"/>
  <c r="F13209" i="18"/>
  <c r="F13210" i="18"/>
  <c r="F13211" i="18"/>
  <c r="F13212" i="18"/>
  <c r="F13213" i="18"/>
  <c r="F13214" i="18"/>
  <c r="F13215" i="18"/>
  <c r="F13216" i="18"/>
  <c r="F13217" i="18"/>
  <c r="F13168" i="18"/>
  <c r="F13169" i="18"/>
  <c r="F13170" i="18"/>
  <c r="F13171" i="18"/>
  <c r="F13172" i="18"/>
  <c r="F13173" i="18"/>
  <c r="F13174" i="18"/>
  <c r="F13175" i="18"/>
  <c r="F13176" i="18"/>
  <c r="F13177" i="18"/>
  <c r="F13178" i="18"/>
  <c r="F13179" i="18"/>
  <c r="E13198" i="18"/>
  <c r="F13198" i="18" s="1"/>
  <c r="E13199" i="18"/>
  <c r="F13199" i="18" s="1"/>
  <c r="E13200" i="18"/>
  <c r="F13200" i="18" s="1"/>
  <c r="E13201" i="18"/>
  <c r="F13201" i="18" s="1"/>
  <c r="E13202" i="18"/>
  <c r="F13202" i="18" s="1"/>
  <c r="F13280" i="18"/>
  <c r="F13281" i="18"/>
  <c r="F13282" i="18"/>
  <c r="F13283" i="18"/>
  <c r="F13284" i="18"/>
  <c r="F13285" i="18"/>
  <c r="F13286" i="18"/>
  <c r="F13287" i="18"/>
  <c r="F13288" i="18"/>
  <c r="F13289" i="18"/>
  <c r="F13242" i="18"/>
  <c r="F13243" i="18"/>
  <c r="F13244" i="18"/>
  <c r="F13245" i="18"/>
  <c r="F13246" i="18"/>
  <c r="F13247" i="18"/>
  <c r="F13248" i="18"/>
  <c r="F13249" i="18"/>
  <c r="F13250" i="18"/>
  <c r="F13251" i="18"/>
  <c r="E13270" i="18"/>
  <c r="F13270" i="18" s="1"/>
  <c r="E13271" i="18"/>
  <c r="F13271" i="18" s="1"/>
  <c r="E13272" i="18"/>
  <c r="F13272" i="18" s="1"/>
  <c r="E13273" i="18"/>
  <c r="F13273" i="18" s="1"/>
  <c r="E13274" i="18"/>
  <c r="F13274" i="18" s="1"/>
  <c r="F13425" i="18"/>
  <c r="F13426" i="18"/>
  <c r="F13427" i="18"/>
  <c r="F13428" i="18"/>
  <c r="F13429" i="18"/>
  <c r="F13430" i="18"/>
  <c r="F13431" i="18"/>
  <c r="F13432" i="18"/>
  <c r="F13433" i="18"/>
  <c r="F13434" i="18"/>
  <c r="F13385" i="18"/>
  <c r="F13386" i="18"/>
  <c r="F13387" i="18"/>
  <c r="F13388" i="18"/>
  <c r="F13389" i="18"/>
  <c r="F13390" i="18"/>
  <c r="F13391" i="18"/>
  <c r="F13392" i="18"/>
  <c r="F13393" i="18"/>
  <c r="F13394" i="18"/>
  <c r="F13395" i="18"/>
  <c r="F13396" i="18"/>
  <c r="E13415" i="18"/>
  <c r="F13415" i="18" s="1"/>
  <c r="E13416" i="18"/>
  <c r="F13416" i="18" s="1"/>
  <c r="E13417" i="18"/>
  <c r="F13417" i="18" s="1"/>
  <c r="E13418" i="18"/>
  <c r="F13418" i="18" s="1"/>
  <c r="E13419" i="18"/>
  <c r="F13419" i="18" s="1"/>
  <c r="F13497" i="18"/>
  <c r="F13498" i="18"/>
  <c r="F13499" i="18"/>
  <c r="F13500" i="18"/>
  <c r="F13501" i="18"/>
  <c r="F13502" i="18"/>
  <c r="F13503" i="18"/>
  <c r="F13504" i="18"/>
  <c r="F13505" i="18"/>
  <c r="F13506" i="18"/>
  <c r="F13457" i="18"/>
  <c r="F13458" i="18"/>
  <c r="F13459" i="18"/>
  <c r="F13460" i="18"/>
  <c r="F13461" i="18"/>
  <c r="F13462" i="18"/>
  <c r="F13463" i="18"/>
  <c r="F13464" i="18"/>
  <c r="F13465" i="18"/>
  <c r="F13466" i="18"/>
  <c r="F13467" i="18"/>
  <c r="F13468" i="18"/>
  <c r="E13487" i="18"/>
  <c r="F13487" i="18" s="1"/>
  <c r="E13488" i="18"/>
  <c r="F13488" i="18" s="1"/>
  <c r="E13489" i="18"/>
  <c r="F13489" i="18" s="1"/>
  <c r="E13490" i="18"/>
  <c r="F13490" i="18" s="1"/>
  <c r="E13491" i="18"/>
  <c r="F13491" i="18" s="1"/>
  <c r="F13569" i="18"/>
  <c r="F13570" i="18"/>
  <c r="F13571" i="18"/>
  <c r="F13572" i="18"/>
  <c r="F13573" i="18"/>
  <c r="F13574" i="18"/>
  <c r="F13575" i="18"/>
  <c r="F13576" i="18"/>
  <c r="F13577" i="18"/>
  <c r="F13578" i="18"/>
  <c r="F13529" i="18"/>
  <c r="F13530" i="18"/>
  <c r="F13531" i="18"/>
  <c r="F13532" i="18"/>
  <c r="F13533" i="18"/>
  <c r="F13534" i="18"/>
  <c r="F13535" i="18"/>
  <c r="F13536" i="18"/>
  <c r="F13537" i="18"/>
  <c r="F13538" i="18"/>
  <c r="F13539" i="18"/>
  <c r="F13540" i="18"/>
  <c r="E13559" i="18"/>
  <c r="F13559" i="18" s="1"/>
  <c r="E13560" i="18"/>
  <c r="F13560" i="18" s="1"/>
  <c r="E13561" i="18"/>
  <c r="F13561" i="18" s="1"/>
  <c r="E13562" i="18"/>
  <c r="F13562" i="18" s="1"/>
  <c r="E13563" i="18"/>
  <c r="F13563" i="18" s="1"/>
  <c r="F13641" i="18"/>
  <c r="F13642" i="18"/>
  <c r="F13643" i="18"/>
  <c r="F13644" i="18"/>
  <c r="F13645" i="18"/>
  <c r="F13646" i="18"/>
  <c r="F13647" i="18"/>
  <c r="F13648" i="18"/>
  <c r="F13649" i="18"/>
  <c r="F13650" i="18"/>
  <c r="F13602" i="18"/>
  <c r="F13603" i="18"/>
  <c r="F13604" i="18"/>
  <c r="F13605" i="18"/>
  <c r="F13606" i="18"/>
  <c r="F13607" i="18"/>
  <c r="F13608" i="18"/>
  <c r="F13609" i="18"/>
  <c r="F13610" i="18"/>
  <c r="F13611" i="18"/>
  <c r="F13612" i="18"/>
  <c r="E13631" i="18"/>
  <c r="F13631" i="18" s="1"/>
  <c r="E13632" i="18"/>
  <c r="F13632" i="18" s="1"/>
  <c r="E13633" i="18"/>
  <c r="F13633" i="18" s="1"/>
  <c r="E13634" i="18"/>
  <c r="F13634" i="18" s="1"/>
  <c r="E13635" i="18"/>
  <c r="F13635" i="18" s="1"/>
  <c r="F13713" i="18"/>
  <c r="F13714" i="18"/>
  <c r="F13715" i="18"/>
  <c r="F13716" i="18"/>
  <c r="F13717" i="18"/>
  <c r="F13718" i="18"/>
  <c r="F13719" i="18"/>
  <c r="F13720" i="18"/>
  <c r="F13721" i="18"/>
  <c r="F13722" i="18"/>
  <c r="F13673" i="18"/>
  <c r="F13674" i="18"/>
  <c r="F13675" i="18"/>
  <c r="F13676" i="18"/>
  <c r="F13677" i="18"/>
  <c r="F13678" i="18"/>
  <c r="F13679" i="18"/>
  <c r="F13680" i="18"/>
  <c r="F13681" i="18"/>
  <c r="F13682" i="18"/>
  <c r="F13683" i="18"/>
  <c r="F13684" i="18"/>
  <c r="E13703" i="18"/>
  <c r="F13703" i="18" s="1"/>
  <c r="E13704" i="18"/>
  <c r="F13704" i="18" s="1"/>
  <c r="E13705" i="18"/>
  <c r="F13705" i="18" s="1"/>
  <c r="E13706" i="18"/>
  <c r="F13706" i="18" s="1"/>
  <c r="E13707" i="18"/>
  <c r="F13707" i="18" s="1"/>
  <c r="F13929" i="18"/>
  <c r="F13930" i="18"/>
  <c r="F13931" i="18"/>
  <c r="F13932" i="18"/>
  <c r="F13933" i="18"/>
  <c r="F13934" i="18"/>
  <c r="F13935" i="18"/>
  <c r="F13936" i="18"/>
  <c r="F13937" i="18"/>
  <c r="F13938" i="18"/>
  <c r="F13889" i="18"/>
  <c r="F13890" i="18"/>
  <c r="F13891" i="18"/>
  <c r="F13892" i="18"/>
  <c r="F13893" i="18"/>
  <c r="F13894" i="18"/>
  <c r="F13895" i="18"/>
  <c r="F13896" i="18"/>
  <c r="F13897" i="18"/>
  <c r="F13898" i="18"/>
  <c r="F13899" i="18"/>
  <c r="F13900" i="18"/>
  <c r="E13919" i="18"/>
  <c r="F13919" i="18" s="1"/>
  <c r="E13920" i="18"/>
  <c r="F13920" i="18" s="1"/>
  <c r="E13921" i="18"/>
  <c r="F13921" i="18" s="1"/>
  <c r="E13922" i="18"/>
  <c r="F13922" i="18" s="1"/>
  <c r="E13923" i="18"/>
  <c r="F13923" i="18" s="1"/>
  <c r="F14001" i="18"/>
  <c r="F14002" i="18"/>
  <c r="F14003" i="18"/>
  <c r="F14004" i="18"/>
  <c r="F14005" i="18"/>
  <c r="F14006" i="18"/>
  <c r="F14007" i="18"/>
  <c r="F14008" i="18"/>
  <c r="F14009" i="18"/>
  <c r="F14010" i="18"/>
  <c r="F13961" i="18"/>
  <c r="F13962" i="18"/>
  <c r="F13963" i="18"/>
  <c r="F13964" i="18"/>
  <c r="F13965" i="18"/>
  <c r="F13966" i="18"/>
  <c r="F13967" i="18"/>
  <c r="F13968" i="18"/>
  <c r="F13969" i="18"/>
  <c r="F13970" i="18"/>
  <c r="F13971" i="18"/>
  <c r="F13972" i="18"/>
  <c r="E13991" i="18"/>
  <c r="F13991" i="18" s="1"/>
  <c r="E13992" i="18"/>
  <c r="F13992" i="18" s="1"/>
  <c r="E13993" i="18"/>
  <c r="F13993" i="18" s="1"/>
  <c r="E13994" i="18"/>
  <c r="F13994" i="18" s="1"/>
  <c r="E13995" i="18"/>
  <c r="F13995" i="18" s="1"/>
  <c r="F14072" i="18"/>
  <c r="F14073" i="18"/>
  <c r="F14074" i="18"/>
  <c r="F14075" i="18"/>
  <c r="F14076" i="18"/>
  <c r="F14077" i="18"/>
  <c r="F14078" i="18"/>
  <c r="F14079" i="18"/>
  <c r="F14080" i="18"/>
  <c r="F14081" i="18"/>
  <c r="F14082" i="18"/>
  <c r="F14033" i="18"/>
  <c r="F14034" i="18"/>
  <c r="F14035" i="18"/>
  <c r="F14036" i="18"/>
  <c r="F14037" i="18"/>
  <c r="F14038" i="18"/>
  <c r="F14039" i="18"/>
  <c r="F14040" i="18"/>
  <c r="F14041" i="18"/>
  <c r="F14042" i="18"/>
  <c r="F14043" i="18"/>
  <c r="F14044" i="18"/>
  <c r="E14063" i="18"/>
  <c r="F14063" i="18" s="1"/>
  <c r="E14064" i="18"/>
  <c r="F14064" i="18" s="1"/>
  <c r="E14065" i="18"/>
  <c r="F14065" i="18" s="1"/>
  <c r="E14066" i="18"/>
  <c r="F14066" i="18" s="1"/>
  <c r="E14067" i="18"/>
  <c r="F14067" i="18" s="1"/>
  <c r="F14433" i="18"/>
  <c r="F14434" i="18"/>
  <c r="F14435" i="18"/>
  <c r="F14436" i="18"/>
  <c r="F14437" i="18"/>
  <c r="F14438" i="18"/>
  <c r="F14439" i="18"/>
  <c r="F14440" i="18"/>
  <c r="F14441" i="18"/>
  <c r="F14442" i="18"/>
  <c r="F14393" i="18"/>
  <c r="F14394" i="18"/>
  <c r="F14395" i="18"/>
  <c r="F14396" i="18"/>
  <c r="F14397" i="18"/>
  <c r="F14398" i="18"/>
  <c r="F14399" i="18"/>
  <c r="F14400" i="18"/>
  <c r="F14401" i="18"/>
  <c r="F14402" i="18"/>
  <c r="F14403" i="18"/>
  <c r="F14404" i="18"/>
  <c r="E14423" i="18"/>
  <c r="F14423" i="18" s="1"/>
  <c r="E14424" i="18"/>
  <c r="F14424" i="18" s="1"/>
  <c r="E14425" i="18"/>
  <c r="F14425" i="18" s="1"/>
  <c r="E14426" i="18"/>
  <c r="F14426" i="18" s="1"/>
  <c r="E14427" i="18"/>
  <c r="F14427" i="18" s="1"/>
  <c r="L91" i="4"/>
  <c r="L105" i="4" s="1"/>
  <c r="L97" i="4"/>
  <c r="L106" i="4" s="1"/>
  <c r="E27" i="18"/>
  <c r="F27" i="18" s="1"/>
  <c r="E28" i="18"/>
  <c r="F28" i="18" s="1"/>
  <c r="E29" i="18"/>
  <c r="F29" i="18" s="1"/>
  <c r="E30" i="18"/>
  <c r="F30" i="18" s="1"/>
  <c r="E31" i="18"/>
  <c r="F31" i="18" s="1"/>
  <c r="E32" i="18"/>
  <c r="F32" i="18" s="1"/>
  <c r="E33" i="18"/>
  <c r="F33" i="18" s="1"/>
  <c r="E34" i="18"/>
  <c r="F34" i="18" s="1"/>
  <c r="E35" i="18"/>
  <c r="F35" i="18" s="1"/>
  <c r="E36" i="18"/>
  <c r="F36" i="18" s="1"/>
  <c r="E37" i="18"/>
  <c r="F37" i="18" s="1"/>
  <c r="E38" i="18"/>
  <c r="F38" i="18" s="1"/>
  <c r="E99" i="18"/>
  <c r="F99" i="18" s="1"/>
  <c r="E100" i="18"/>
  <c r="F100" i="18" s="1"/>
  <c r="E101" i="18"/>
  <c r="F101" i="18" s="1"/>
  <c r="E102" i="18"/>
  <c r="F102" i="18" s="1"/>
  <c r="E103" i="18"/>
  <c r="F103" i="18" s="1"/>
  <c r="E104" i="18"/>
  <c r="F104" i="18" s="1"/>
  <c r="E105" i="18"/>
  <c r="F105" i="18" s="1"/>
  <c r="E106" i="18"/>
  <c r="F106" i="18" s="1"/>
  <c r="E107" i="18"/>
  <c r="F107" i="18" s="1"/>
  <c r="E108" i="18"/>
  <c r="F108" i="18" s="1"/>
  <c r="E109" i="18"/>
  <c r="F109" i="18" s="1"/>
  <c r="E110" i="18"/>
  <c r="F110" i="18" s="1"/>
  <c r="E171" i="18"/>
  <c r="F171" i="18" s="1"/>
  <c r="E172" i="18"/>
  <c r="F172" i="18" s="1"/>
  <c r="E173" i="18"/>
  <c r="F173" i="18" s="1"/>
  <c r="E174" i="18"/>
  <c r="F174" i="18" s="1"/>
  <c r="E175" i="18"/>
  <c r="F175" i="18" s="1"/>
  <c r="E176" i="18"/>
  <c r="F176" i="18" s="1"/>
  <c r="E177" i="18"/>
  <c r="F177" i="18" s="1"/>
  <c r="E178" i="18"/>
  <c r="F178" i="18" s="1"/>
  <c r="E179" i="18"/>
  <c r="F179" i="18" s="1"/>
  <c r="E180" i="18"/>
  <c r="F180" i="18" s="1"/>
  <c r="E181" i="18"/>
  <c r="F181" i="18" s="1"/>
  <c r="E182" i="18"/>
  <c r="F182" i="18" s="1"/>
  <c r="E243" i="18"/>
  <c r="F243" i="18" s="1"/>
  <c r="E244" i="18"/>
  <c r="F244" i="18" s="1"/>
  <c r="E245" i="18"/>
  <c r="F245" i="18" s="1"/>
  <c r="E246" i="18"/>
  <c r="F246" i="18" s="1"/>
  <c r="E247" i="18"/>
  <c r="F247" i="18" s="1"/>
  <c r="E248" i="18"/>
  <c r="F248" i="18" s="1"/>
  <c r="E249" i="18"/>
  <c r="F249" i="18" s="1"/>
  <c r="E250" i="18"/>
  <c r="F250" i="18" s="1"/>
  <c r="E251" i="18"/>
  <c r="F251" i="18" s="1"/>
  <c r="E252" i="18"/>
  <c r="F252" i="18" s="1"/>
  <c r="E253" i="18"/>
  <c r="F253" i="18" s="1"/>
  <c r="E254" i="18"/>
  <c r="F254" i="18" s="1"/>
  <c r="E315" i="18"/>
  <c r="F315" i="18" s="1"/>
  <c r="E316" i="18"/>
  <c r="F316" i="18" s="1"/>
  <c r="E317" i="18"/>
  <c r="F317" i="18" s="1"/>
  <c r="E318" i="18"/>
  <c r="F318" i="18" s="1"/>
  <c r="E319" i="18"/>
  <c r="F319" i="18" s="1"/>
  <c r="E320" i="18"/>
  <c r="F320" i="18" s="1"/>
  <c r="E321" i="18"/>
  <c r="F321" i="18" s="1"/>
  <c r="E322" i="18"/>
  <c r="F322" i="18" s="1"/>
  <c r="E323" i="18"/>
  <c r="F323" i="18" s="1"/>
  <c r="E324" i="18"/>
  <c r="F324" i="18" s="1"/>
  <c r="E325" i="18"/>
  <c r="F325" i="18" s="1"/>
  <c r="E326" i="18"/>
  <c r="F326" i="18" s="1"/>
  <c r="E387" i="18"/>
  <c r="F387" i="18" s="1"/>
  <c r="E388" i="18"/>
  <c r="F388" i="18" s="1"/>
  <c r="E389" i="18"/>
  <c r="F389" i="18" s="1"/>
  <c r="E390" i="18"/>
  <c r="F390" i="18" s="1"/>
  <c r="E391" i="18"/>
  <c r="F391" i="18" s="1"/>
  <c r="E392" i="18"/>
  <c r="F392" i="18" s="1"/>
  <c r="E393" i="18"/>
  <c r="F393" i="18" s="1"/>
  <c r="E394" i="18"/>
  <c r="F394" i="18" s="1"/>
  <c r="E395" i="18"/>
  <c r="F395" i="18" s="1"/>
  <c r="E396" i="18"/>
  <c r="F396" i="18" s="1"/>
  <c r="E397" i="18"/>
  <c r="F397" i="18" s="1"/>
  <c r="E398" i="18"/>
  <c r="F398" i="18" s="1"/>
  <c r="E531" i="18"/>
  <c r="F531" i="18" s="1"/>
  <c r="E532" i="18"/>
  <c r="F532" i="18" s="1"/>
  <c r="E533" i="18"/>
  <c r="F533" i="18" s="1"/>
  <c r="E534" i="18"/>
  <c r="F534" i="18" s="1"/>
  <c r="E535" i="18"/>
  <c r="F535" i="18" s="1"/>
  <c r="E536" i="18"/>
  <c r="F536" i="18" s="1"/>
  <c r="E537" i="18"/>
  <c r="F537" i="18" s="1"/>
  <c r="E538" i="18"/>
  <c r="F538" i="18" s="1"/>
  <c r="E539" i="18"/>
  <c r="F539" i="18" s="1"/>
  <c r="E540" i="18"/>
  <c r="F540" i="18" s="1"/>
  <c r="E541" i="18"/>
  <c r="F541" i="18" s="1"/>
  <c r="E542" i="18"/>
  <c r="F542" i="18" s="1"/>
  <c r="E747" i="18"/>
  <c r="F747" i="18" s="1"/>
  <c r="E748" i="18"/>
  <c r="F748" i="18" s="1"/>
  <c r="E749" i="18"/>
  <c r="F749" i="18" s="1"/>
  <c r="E750" i="18"/>
  <c r="F750" i="18" s="1"/>
  <c r="E751" i="18"/>
  <c r="F751" i="18" s="1"/>
  <c r="E752" i="18"/>
  <c r="F752" i="18" s="1"/>
  <c r="E753" i="18"/>
  <c r="F753" i="18" s="1"/>
  <c r="E754" i="18"/>
  <c r="F754" i="18" s="1"/>
  <c r="E755" i="18"/>
  <c r="F755" i="18" s="1"/>
  <c r="E756" i="18"/>
  <c r="F756" i="18" s="1"/>
  <c r="E757" i="18"/>
  <c r="F757" i="18" s="1"/>
  <c r="E758" i="18"/>
  <c r="F758" i="18" s="1"/>
  <c r="E819" i="18"/>
  <c r="F819" i="18" s="1"/>
  <c r="F820" i="18"/>
  <c r="E821" i="18"/>
  <c r="F821" i="18" s="1"/>
  <c r="E822" i="18"/>
  <c r="F822" i="18" s="1"/>
  <c r="E823" i="18"/>
  <c r="F823" i="18" s="1"/>
  <c r="E824" i="18"/>
  <c r="F824" i="18" s="1"/>
  <c r="E825" i="18"/>
  <c r="F825" i="18" s="1"/>
  <c r="E826" i="18"/>
  <c r="F826" i="18" s="1"/>
  <c r="E827" i="18"/>
  <c r="F827" i="18" s="1"/>
  <c r="E828" i="18"/>
  <c r="F828" i="18" s="1"/>
  <c r="E829" i="18"/>
  <c r="F829" i="18" s="1"/>
  <c r="E830" i="18"/>
  <c r="F830" i="18" s="1"/>
  <c r="F891" i="18"/>
  <c r="F892" i="18"/>
  <c r="E893" i="18"/>
  <c r="F893" i="18" s="1"/>
  <c r="E894" i="18"/>
  <c r="F894" i="18" s="1"/>
  <c r="E895" i="18"/>
  <c r="F895" i="18" s="1"/>
  <c r="E896" i="18"/>
  <c r="F896" i="18" s="1"/>
  <c r="E897" i="18"/>
  <c r="F897" i="18" s="1"/>
  <c r="E898" i="18"/>
  <c r="F898" i="18" s="1"/>
  <c r="E899" i="18"/>
  <c r="F899" i="18" s="1"/>
  <c r="E900" i="18"/>
  <c r="F900" i="18" s="1"/>
  <c r="E901" i="18"/>
  <c r="F901" i="18" s="1"/>
  <c r="E902" i="18"/>
  <c r="F902" i="18" s="1"/>
  <c r="F963" i="18"/>
  <c r="F964" i="18"/>
  <c r="E965" i="18"/>
  <c r="F965" i="18" s="1"/>
  <c r="E966" i="18"/>
  <c r="F966" i="18" s="1"/>
  <c r="E967" i="18"/>
  <c r="F967" i="18" s="1"/>
  <c r="E968" i="18"/>
  <c r="F968" i="18" s="1"/>
  <c r="E969" i="18"/>
  <c r="F969" i="18" s="1"/>
  <c r="E970" i="18"/>
  <c r="F970" i="18" s="1"/>
  <c r="E971" i="18"/>
  <c r="F971" i="18" s="1"/>
  <c r="E972" i="18"/>
  <c r="F972" i="18" s="1"/>
  <c r="E973" i="18"/>
  <c r="F973" i="18" s="1"/>
  <c r="E974" i="18"/>
  <c r="F974" i="18" s="1"/>
  <c r="E1035" i="18"/>
  <c r="F1035" i="18" s="1"/>
  <c r="E1036" i="18"/>
  <c r="F1036" i="18" s="1"/>
  <c r="E1037" i="18"/>
  <c r="F1037" i="18" s="1"/>
  <c r="E1038" i="18"/>
  <c r="F1038" i="18" s="1"/>
  <c r="E1039" i="18"/>
  <c r="F1039" i="18" s="1"/>
  <c r="E1040" i="18"/>
  <c r="F1040" i="18" s="1"/>
  <c r="E1041" i="18"/>
  <c r="F1041" i="18" s="1"/>
  <c r="E1042" i="18"/>
  <c r="F1042" i="18" s="1"/>
  <c r="E1043" i="18"/>
  <c r="F1043" i="18" s="1"/>
  <c r="E1044" i="18"/>
  <c r="F1044" i="18" s="1"/>
  <c r="E1045" i="18"/>
  <c r="F1045" i="18" s="1"/>
  <c r="E1046" i="18"/>
  <c r="F1046" i="18" s="1"/>
  <c r="E1179" i="18"/>
  <c r="F1179" i="18" s="1"/>
  <c r="E1180" i="18"/>
  <c r="F1180" i="18" s="1"/>
  <c r="E1181" i="18"/>
  <c r="F1181" i="18" s="1"/>
  <c r="E1182" i="18"/>
  <c r="F1182" i="18" s="1"/>
  <c r="E1183" i="18"/>
  <c r="F1183" i="18" s="1"/>
  <c r="E1184" i="18"/>
  <c r="F1184" i="18" s="1"/>
  <c r="E1185" i="18"/>
  <c r="F1185" i="18" s="1"/>
  <c r="E1186" i="18"/>
  <c r="F1186" i="18" s="1"/>
  <c r="E1187" i="18"/>
  <c r="F1187" i="18" s="1"/>
  <c r="E1188" i="18"/>
  <c r="F1188" i="18" s="1"/>
  <c r="E1189" i="18"/>
  <c r="F1189" i="18" s="1"/>
  <c r="E1190" i="18"/>
  <c r="F1190" i="18" s="1"/>
  <c r="E1251" i="18"/>
  <c r="F1251" i="18" s="1"/>
  <c r="F1252" i="18"/>
  <c r="E1253" i="18"/>
  <c r="F1253" i="18" s="1"/>
  <c r="E1254" i="18"/>
  <c r="F1254" i="18" s="1"/>
  <c r="E1255" i="18"/>
  <c r="F1255" i="18" s="1"/>
  <c r="E1256" i="18"/>
  <c r="F1256" i="18" s="1"/>
  <c r="E1257" i="18"/>
  <c r="F1257" i="18" s="1"/>
  <c r="E1258" i="18"/>
  <c r="F1258" i="18" s="1"/>
  <c r="E1259" i="18"/>
  <c r="F1259" i="18" s="1"/>
  <c r="E1260" i="18"/>
  <c r="F1260" i="18" s="1"/>
  <c r="E1261" i="18"/>
  <c r="F1261" i="18" s="1"/>
  <c r="E1262" i="18"/>
  <c r="F1262" i="18" s="1"/>
  <c r="E1470" i="18"/>
  <c r="F1470" i="18" s="1"/>
  <c r="E1471" i="18"/>
  <c r="F1471" i="18" s="1"/>
  <c r="E1472" i="18"/>
  <c r="F1472" i="18" s="1"/>
  <c r="E1473" i="18"/>
  <c r="F1473" i="18" s="1"/>
  <c r="E1474" i="18"/>
  <c r="F1474" i="18" s="1"/>
  <c r="E1475" i="18"/>
  <c r="F1475" i="18" s="1"/>
  <c r="E1476" i="18"/>
  <c r="F1476" i="18" s="1"/>
  <c r="E1477" i="18"/>
  <c r="F1477" i="18" s="1"/>
  <c r="E1478" i="18"/>
  <c r="F1478" i="18" s="1"/>
  <c r="E1479" i="18"/>
  <c r="F1479" i="18" s="1"/>
  <c r="E1480" i="18"/>
  <c r="F1480" i="18" s="1"/>
  <c r="E1481" i="18"/>
  <c r="F1481" i="18" s="1"/>
  <c r="E1686" i="18"/>
  <c r="F1686" i="18" s="1"/>
  <c r="E1687" i="18"/>
  <c r="F1687" i="18" s="1"/>
  <c r="E1688" i="18"/>
  <c r="F1688" i="18" s="1"/>
  <c r="F1689" i="18"/>
  <c r="E1690" i="18"/>
  <c r="F1690" i="18" s="1"/>
  <c r="E1691" i="18"/>
  <c r="F1691" i="18" s="1"/>
  <c r="E1692" i="18"/>
  <c r="F1692" i="18" s="1"/>
  <c r="E1693" i="18"/>
  <c r="F1693" i="18" s="1"/>
  <c r="E1694" i="18"/>
  <c r="F1694" i="18" s="1"/>
  <c r="E1695" i="18"/>
  <c r="F1695" i="18" s="1"/>
  <c r="E1696" i="18"/>
  <c r="F1696" i="18" s="1"/>
  <c r="E1697" i="18"/>
  <c r="F1697" i="18" s="1"/>
  <c r="E1758" i="18"/>
  <c r="F1758" i="18" s="1"/>
  <c r="E1759" i="18"/>
  <c r="F1759" i="18" s="1"/>
  <c r="E1760" i="18"/>
  <c r="F1760" i="18" s="1"/>
  <c r="F1761" i="18"/>
  <c r="E1762" i="18"/>
  <c r="F1762" i="18" s="1"/>
  <c r="E1763" i="18"/>
  <c r="F1763" i="18" s="1"/>
  <c r="E1764" i="18"/>
  <c r="F1764" i="18" s="1"/>
  <c r="E1765" i="18"/>
  <c r="F1765" i="18" s="1"/>
  <c r="E1766" i="18"/>
  <c r="F1766" i="18" s="1"/>
  <c r="E1767" i="18"/>
  <c r="F1767" i="18" s="1"/>
  <c r="E1768" i="18"/>
  <c r="F1768" i="18" s="1"/>
  <c r="E1769" i="18"/>
  <c r="F1769" i="18" s="1"/>
  <c r="E1830" i="18"/>
  <c r="F1830" i="18" s="1"/>
  <c r="E1831" i="18"/>
  <c r="F1831" i="18" s="1"/>
  <c r="E1832" i="18"/>
  <c r="F1832" i="18" s="1"/>
  <c r="F1833" i="18"/>
  <c r="E1834" i="18"/>
  <c r="F1834" i="18" s="1"/>
  <c r="E1835" i="18"/>
  <c r="F1835" i="18" s="1"/>
  <c r="E1836" i="18"/>
  <c r="F1836" i="18" s="1"/>
  <c r="E1837" i="18"/>
  <c r="F1837" i="18" s="1"/>
  <c r="E1838" i="18"/>
  <c r="F1838" i="18" s="1"/>
  <c r="E1839" i="18"/>
  <c r="F1839" i="18" s="1"/>
  <c r="E1840" i="18"/>
  <c r="F1840" i="18" s="1"/>
  <c r="E1841" i="18"/>
  <c r="F1841" i="18" s="1"/>
  <c r="E1902" i="18"/>
  <c r="F1902" i="18" s="1"/>
  <c r="E1903" i="18"/>
  <c r="F1903" i="18" s="1"/>
  <c r="E1905" i="18"/>
  <c r="F1905" i="18" s="1"/>
  <c r="E1906" i="18"/>
  <c r="F1906" i="18" s="1"/>
  <c r="E1907" i="18"/>
  <c r="F1907" i="18" s="1"/>
  <c r="E1908" i="18"/>
  <c r="F1908" i="18" s="1"/>
  <c r="E1909" i="18"/>
  <c r="F1909" i="18" s="1"/>
  <c r="E1910" i="18"/>
  <c r="F1910" i="18" s="1"/>
  <c r="E1911" i="18"/>
  <c r="F1911" i="18" s="1"/>
  <c r="E1912" i="18"/>
  <c r="F1912" i="18" s="1"/>
  <c r="E1913" i="18"/>
  <c r="F1913" i="18" s="1"/>
  <c r="E2775" i="18"/>
  <c r="F2775" i="18" s="1"/>
  <c r="E2776" i="18"/>
  <c r="F2776" i="18" s="1"/>
  <c r="E2777" i="18"/>
  <c r="F2777" i="18" s="1"/>
  <c r="E2778" i="18"/>
  <c r="F2778" i="18" s="1"/>
  <c r="E2779" i="18"/>
  <c r="F2779" i="18" s="1"/>
  <c r="E2780" i="18"/>
  <c r="F2780" i="18" s="1"/>
  <c r="E2781" i="18"/>
  <c r="F2781" i="18" s="1"/>
  <c r="E2782" i="18"/>
  <c r="F2782" i="18" s="1"/>
  <c r="E2783" i="18"/>
  <c r="F2783" i="18" s="1"/>
  <c r="E2784" i="18"/>
  <c r="F2784" i="18" s="1"/>
  <c r="E2785" i="18"/>
  <c r="F2785" i="18" s="1"/>
  <c r="E2786" i="18"/>
  <c r="F2786" i="18" s="1"/>
  <c r="E2847" i="18"/>
  <c r="F2847" i="18" s="1"/>
  <c r="E2848" i="18"/>
  <c r="F2848" i="18" s="1"/>
  <c r="E2849" i="18"/>
  <c r="F2849" i="18" s="1"/>
  <c r="E2850" i="18"/>
  <c r="F2850" i="18" s="1"/>
  <c r="E2851" i="18"/>
  <c r="F2851" i="18" s="1"/>
  <c r="E2852" i="18"/>
  <c r="F2852" i="18" s="1"/>
  <c r="E2853" i="18"/>
  <c r="F2853" i="18" s="1"/>
  <c r="E2854" i="18"/>
  <c r="F2854" i="18" s="1"/>
  <c r="E2855" i="18"/>
  <c r="F2855" i="18" s="1"/>
  <c r="E2856" i="18"/>
  <c r="F2856" i="18" s="1"/>
  <c r="E2857" i="18"/>
  <c r="F2857" i="18" s="1"/>
  <c r="E2858" i="18"/>
  <c r="F2858" i="18" s="1"/>
  <c r="E2991" i="18"/>
  <c r="F2991" i="18" s="1"/>
  <c r="E2992" i="18"/>
  <c r="F2992" i="18" s="1"/>
  <c r="E2993" i="18"/>
  <c r="F2993" i="18" s="1"/>
  <c r="E2994" i="18"/>
  <c r="F2994" i="18" s="1"/>
  <c r="E2995" i="18"/>
  <c r="F2995" i="18" s="1"/>
  <c r="E2996" i="18"/>
  <c r="F2996" i="18" s="1"/>
  <c r="E2997" i="18"/>
  <c r="F2997" i="18" s="1"/>
  <c r="E2998" i="18"/>
  <c r="F2998" i="18" s="1"/>
  <c r="E2999" i="18"/>
  <c r="F2999" i="18" s="1"/>
  <c r="E3000" i="18"/>
  <c r="F3000" i="18" s="1"/>
  <c r="E3001" i="18"/>
  <c r="F3001" i="18" s="1"/>
  <c r="E3002" i="18"/>
  <c r="F3002" i="18" s="1"/>
  <c r="E3063" i="18"/>
  <c r="F3063" i="18" s="1"/>
  <c r="E3064" i="18"/>
  <c r="F3064" i="18" s="1"/>
  <c r="E3065" i="18"/>
  <c r="F3065" i="18" s="1"/>
  <c r="E3066" i="18"/>
  <c r="F3066" i="18" s="1"/>
  <c r="E3067" i="18"/>
  <c r="F3067" i="18" s="1"/>
  <c r="E3068" i="18"/>
  <c r="F3068" i="18" s="1"/>
  <c r="E3069" i="18"/>
  <c r="F3069" i="18" s="1"/>
  <c r="E3070" i="18"/>
  <c r="F3070" i="18" s="1"/>
  <c r="E3071" i="18"/>
  <c r="F3071" i="18" s="1"/>
  <c r="E3072" i="18"/>
  <c r="F3072" i="18" s="1"/>
  <c r="E3073" i="18"/>
  <c r="F3073" i="18" s="1"/>
  <c r="E3074" i="18"/>
  <c r="F3074" i="18" s="1"/>
  <c r="E3135" i="18"/>
  <c r="F3135" i="18" s="1"/>
  <c r="E3136" i="18"/>
  <c r="F3136" i="18" s="1"/>
  <c r="E3137" i="18"/>
  <c r="F3137" i="18" s="1"/>
  <c r="E3138" i="18"/>
  <c r="F3138" i="18" s="1"/>
  <c r="E3139" i="18"/>
  <c r="F3139" i="18" s="1"/>
  <c r="E3140" i="18"/>
  <c r="F3140" i="18" s="1"/>
  <c r="E3141" i="18"/>
  <c r="F3141" i="18" s="1"/>
  <c r="E3142" i="18"/>
  <c r="F3142" i="18" s="1"/>
  <c r="E3143" i="18"/>
  <c r="F3143" i="18" s="1"/>
  <c r="E3144" i="18"/>
  <c r="F3144" i="18" s="1"/>
  <c r="E3145" i="18"/>
  <c r="F3145" i="18" s="1"/>
  <c r="E3146" i="18"/>
  <c r="F3146" i="18" s="1"/>
  <c r="E3207" i="18"/>
  <c r="F3207" i="18" s="1"/>
  <c r="E3208" i="18"/>
  <c r="F3208" i="18" s="1"/>
  <c r="E3209" i="18"/>
  <c r="F3209" i="18" s="1"/>
  <c r="E3210" i="18"/>
  <c r="F3210" i="18" s="1"/>
  <c r="E3211" i="18"/>
  <c r="F3211" i="18" s="1"/>
  <c r="E3212" i="18"/>
  <c r="F3212" i="18" s="1"/>
  <c r="E3213" i="18"/>
  <c r="F3213" i="18" s="1"/>
  <c r="E3214" i="18"/>
  <c r="F3214" i="18" s="1"/>
  <c r="E3215" i="18"/>
  <c r="F3215" i="18" s="1"/>
  <c r="E3216" i="18"/>
  <c r="F3216" i="18" s="1"/>
  <c r="E3217" i="18"/>
  <c r="F3217" i="18" s="1"/>
  <c r="E3218" i="18"/>
  <c r="F3218" i="18" s="1"/>
  <c r="E3279" i="18"/>
  <c r="F3279" i="18" s="1"/>
  <c r="E3280" i="18"/>
  <c r="F3280" i="18" s="1"/>
  <c r="E3281" i="18"/>
  <c r="F3281" i="18" s="1"/>
  <c r="E3282" i="18"/>
  <c r="F3282" i="18" s="1"/>
  <c r="E3283" i="18"/>
  <c r="F3283" i="18" s="1"/>
  <c r="E3284" i="18"/>
  <c r="F3284" i="18" s="1"/>
  <c r="E3285" i="18"/>
  <c r="F3285" i="18" s="1"/>
  <c r="E3286" i="18"/>
  <c r="F3286" i="18" s="1"/>
  <c r="E3287" i="18"/>
  <c r="F3287" i="18" s="1"/>
  <c r="E3288" i="18"/>
  <c r="F3288" i="18" s="1"/>
  <c r="E3289" i="18"/>
  <c r="F3289" i="18" s="1"/>
  <c r="E3290" i="18"/>
  <c r="F3290" i="18" s="1"/>
  <c r="E3423" i="18"/>
  <c r="F3423" i="18" s="1"/>
  <c r="E3424" i="18"/>
  <c r="F3424" i="18" s="1"/>
  <c r="E3425" i="18"/>
  <c r="F3425" i="18" s="1"/>
  <c r="E3426" i="18"/>
  <c r="F3426" i="18" s="1"/>
  <c r="E3427" i="18"/>
  <c r="F3427" i="18" s="1"/>
  <c r="E3428" i="18"/>
  <c r="F3428" i="18" s="1"/>
  <c r="E3429" i="18"/>
  <c r="F3429" i="18" s="1"/>
  <c r="E3430" i="18"/>
  <c r="F3430" i="18" s="1"/>
  <c r="E3431" i="18"/>
  <c r="F3431" i="18" s="1"/>
  <c r="E3432" i="18"/>
  <c r="F3432" i="18" s="1"/>
  <c r="E3433" i="18"/>
  <c r="F3433" i="18" s="1"/>
  <c r="E3434" i="18"/>
  <c r="F3434" i="18" s="1"/>
  <c r="E3787" i="18"/>
  <c r="F3787" i="18" s="1"/>
  <c r="E3788" i="18"/>
  <c r="F3788" i="18" s="1"/>
  <c r="E3789" i="18"/>
  <c r="F3789" i="18" s="1"/>
  <c r="E3790" i="18"/>
  <c r="F3790" i="18" s="1"/>
  <c r="E3791" i="18"/>
  <c r="F3791" i="18" s="1"/>
  <c r="E3792" i="18"/>
  <c r="F3792" i="18" s="1"/>
  <c r="E3793" i="18"/>
  <c r="F3793" i="18" s="1"/>
  <c r="E3794" i="18"/>
  <c r="F3794" i="18" s="1"/>
  <c r="E3795" i="18"/>
  <c r="F3795" i="18" s="1"/>
  <c r="E3796" i="18"/>
  <c r="F3796" i="18" s="1"/>
  <c r="E3797" i="18"/>
  <c r="F3797" i="18" s="1"/>
  <c r="E3798" i="18"/>
  <c r="F3798" i="18" s="1"/>
  <c r="E4149" i="18"/>
  <c r="F4149" i="18" s="1"/>
  <c r="E4150" i="18"/>
  <c r="F4150" i="18" s="1"/>
  <c r="E4151" i="18"/>
  <c r="F4151" i="18" s="1"/>
  <c r="E4152" i="18"/>
  <c r="F4152" i="18" s="1"/>
  <c r="E4153" i="18"/>
  <c r="F4153" i="18" s="1"/>
  <c r="E4154" i="18"/>
  <c r="F4154" i="18" s="1"/>
  <c r="E4155" i="18"/>
  <c r="F4155" i="18" s="1"/>
  <c r="E4156" i="18"/>
  <c r="F4156" i="18" s="1"/>
  <c r="E4157" i="18"/>
  <c r="F4157" i="18" s="1"/>
  <c r="E4158" i="18"/>
  <c r="F4158" i="18" s="1"/>
  <c r="E4159" i="18"/>
  <c r="F4159" i="18" s="1"/>
  <c r="E4160" i="18"/>
  <c r="F4160" i="18" s="1"/>
  <c r="E4221" i="18"/>
  <c r="F4221" i="18" s="1"/>
  <c r="E4222" i="18"/>
  <c r="F4222" i="18" s="1"/>
  <c r="E4223" i="18"/>
  <c r="F4223" i="18" s="1"/>
  <c r="E4224" i="18"/>
  <c r="F4224" i="18" s="1"/>
  <c r="E4225" i="18"/>
  <c r="F4225" i="18" s="1"/>
  <c r="E4226" i="18"/>
  <c r="F4226" i="18" s="1"/>
  <c r="E4227" i="18"/>
  <c r="F4227" i="18" s="1"/>
  <c r="E4228" i="18"/>
  <c r="F4228" i="18" s="1"/>
  <c r="E4229" i="18"/>
  <c r="F4229" i="18" s="1"/>
  <c r="E4230" i="18"/>
  <c r="F4230" i="18" s="1"/>
  <c r="E4231" i="18"/>
  <c r="F4231" i="18" s="1"/>
  <c r="E4232" i="18"/>
  <c r="F4232" i="18" s="1"/>
  <c r="E4874" i="18"/>
  <c r="F4874" i="18" s="1"/>
  <c r="E4875" i="18"/>
  <c r="F4875" i="18" s="1"/>
  <c r="E4876" i="18"/>
  <c r="F4876" i="18" s="1"/>
  <c r="E4877" i="18"/>
  <c r="F4877" i="18" s="1"/>
  <c r="E4878" i="18"/>
  <c r="F4878" i="18" s="1"/>
  <c r="E4879" i="18"/>
  <c r="F4879" i="18" s="1"/>
  <c r="E4880" i="18"/>
  <c r="F4880" i="18" s="1"/>
  <c r="E4881" i="18"/>
  <c r="F4881" i="18" s="1"/>
  <c r="E4882" i="18"/>
  <c r="F4882" i="18" s="1"/>
  <c r="E4883" i="18"/>
  <c r="F4883" i="18" s="1"/>
  <c r="E4884" i="18"/>
  <c r="F4884" i="18" s="1"/>
  <c r="E4885" i="18"/>
  <c r="F4885" i="18" s="1"/>
  <c r="E5020" i="18"/>
  <c r="F5020" i="18" s="1"/>
  <c r="E5021" i="18"/>
  <c r="F5021" i="18" s="1"/>
  <c r="E5022" i="18"/>
  <c r="F5022" i="18" s="1"/>
  <c r="E5023" i="18"/>
  <c r="F5023" i="18" s="1"/>
  <c r="E5024" i="18"/>
  <c r="F5024" i="18" s="1"/>
  <c r="E5025" i="18"/>
  <c r="F5025" i="18" s="1"/>
  <c r="E5026" i="18"/>
  <c r="F5026" i="18" s="1"/>
  <c r="E5027" i="18"/>
  <c r="F5027" i="18" s="1"/>
  <c r="E5028" i="18"/>
  <c r="F5028" i="18" s="1"/>
  <c r="E5029" i="18"/>
  <c r="F5029" i="18" s="1"/>
  <c r="E5030" i="18"/>
  <c r="F5030" i="18" s="1"/>
  <c r="E5031" i="18"/>
  <c r="F5031" i="18" s="1"/>
  <c r="E5092" i="18"/>
  <c r="F5092" i="18" s="1"/>
  <c r="E5093" i="18"/>
  <c r="F5093" i="18" s="1"/>
  <c r="E5094" i="18"/>
  <c r="F5094" i="18" s="1"/>
  <c r="E5095" i="18"/>
  <c r="F5095" i="18" s="1"/>
  <c r="E5096" i="18"/>
  <c r="F5096" i="18" s="1"/>
  <c r="E5097" i="18"/>
  <c r="F5097" i="18" s="1"/>
  <c r="E5098" i="18"/>
  <c r="F5098" i="18" s="1"/>
  <c r="E5099" i="18"/>
  <c r="F5099" i="18" s="1"/>
  <c r="E5100" i="18"/>
  <c r="F5100" i="18" s="1"/>
  <c r="E5101" i="18"/>
  <c r="F5101" i="18" s="1"/>
  <c r="E5102" i="18"/>
  <c r="F5102" i="18" s="1"/>
  <c r="E5103" i="18"/>
  <c r="F5103" i="18" s="1"/>
  <c r="E5164" i="18"/>
  <c r="F5164" i="18" s="1"/>
  <c r="E5165" i="18"/>
  <c r="F5165" i="18" s="1"/>
  <c r="E5166" i="18"/>
  <c r="F5166" i="18" s="1"/>
  <c r="E5167" i="18"/>
  <c r="F5167" i="18" s="1"/>
  <c r="E5168" i="18"/>
  <c r="F5168" i="18" s="1"/>
  <c r="E5169" i="18"/>
  <c r="F5169" i="18" s="1"/>
  <c r="E5170" i="18"/>
  <c r="F5170" i="18" s="1"/>
  <c r="E5171" i="18"/>
  <c r="F5171" i="18" s="1"/>
  <c r="E5172" i="18"/>
  <c r="F5172" i="18" s="1"/>
  <c r="E5173" i="18"/>
  <c r="F5173" i="18" s="1"/>
  <c r="E5174" i="18"/>
  <c r="F5174" i="18" s="1"/>
  <c r="E5175" i="18"/>
  <c r="F5175" i="18" s="1"/>
  <c r="E5236" i="18"/>
  <c r="F5236" i="18" s="1"/>
  <c r="E5237" i="18"/>
  <c r="F5237" i="18" s="1"/>
  <c r="E5238" i="18"/>
  <c r="F5238" i="18" s="1"/>
  <c r="E5239" i="18"/>
  <c r="F5239" i="18" s="1"/>
  <c r="E5240" i="18"/>
  <c r="F5240" i="18" s="1"/>
  <c r="E5241" i="18"/>
  <c r="F5241" i="18" s="1"/>
  <c r="E5242" i="18"/>
  <c r="F5242" i="18" s="1"/>
  <c r="E5243" i="18"/>
  <c r="F5243" i="18" s="1"/>
  <c r="E5244" i="18"/>
  <c r="F5244" i="18" s="1"/>
  <c r="E5245" i="18"/>
  <c r="F5245" i="18" s="1"/>
  <c r="E5246" i="18"/>
  <c r="F5246" i="18" s="1"/>
  <c r="E5247" i="18"/>
  <c r="F5247" i="18" s="1"/>
  <c r="E5308" i="18"/>
  <c r="F5308" i="18" s="1"/>
  <c r="E5309" i="18"/>
  <c r="F5309" i="18" s="1"/>
  <c r="E5310" i="18"/>
  <c r="F5310" i="18" s="1"/>
  <c r="E5311" i="18"/>
  <c r="F5311" i="18" s="1"/>
  <c r="E5312" i="18"/>
  <c r="F5312" i="18" s="1"/>
  <c r="E5313" i="18"/>
  <c r="F5313" i="18" s="1"/>
  <c r="E5314" i="18"/>
  <c r="F5314" i="18" s="1"/>
  <c r="E5315" i="18"/>
  <c r="F5315" i="18" s="1"/>
  <c r="E5316" i="18"/>
  <c r="F5316" i="18" s="1"/>
  <c r="E5317" i="18"/>
  <c r="F5317" i="18" s="1"/>
  <c r="E5318" i="18"/>
  <c r="F5318" i="18" s="1"/>
  <c r="E5319" i="18"/>
  <c r="F5319" i="18" s="1"/>
  <c r="E5380" i="18"/>
  <c r="F5380" i="18" s="1"/>
  <c r="E5381" i="18"/>
  <c r="F5381" i="18" s="1"/>
  <c r="E5382" i="18"/>
  <c r="F5382" i="18" s="1"/>
  <c r="E5383" i="18"/>
  <c r="F5383" i="18" s="1"/>
  <c r="E5384" i="18"/>
  <c r="F5384" i="18" s="1"/>
  <c r="E5385" i="18"/>
  <c r="F5385" i="18" s="1"/>
  <c r="E5386" i="18"/>
  <c r="F5386" i="18" s="1"/>
  <c r="E5387" i="18"/>
  <c r="F5387" i="18" s="1"/>
  <c r="E5388" i="18"/>
  <c r="F5388" i="18" s="1"/>
  <c r="E5389" i="18"/>
  <c r="F5389" i="18" s="1"/>
  <c r="E5390" i="18"/>
  <c r="F5390" i="18" s="1"/>
  <c r="E5391" i="18"/>
  <c r="F5391" i="18" s="1"/>
  <c r="E5672" i="18"/>
  <c r="F5672" i="18" s="1"/>
  <c r="F5673" i="18"/>
  <c r="E5674" i="18"/>
  <c r="F5674" i="18" s="1"/>
  <c r="E5675" i="18"/>
  <c r="F5675" i="18" s="1"/>
  <c r="E5676" i="18"/>
  <c r="F5676" i="18" s="1"/>
  <c r="E5677" i="18"/>
  <c r="F5677" i="18" s="1"/>
  <c r="E5678" i="18"/>
  <c r="F5678" i="18" s="1"/>
  <c r="E5679" i="18"/>
  <c r="F5679" i="18" s="1"/>
  <c r="E5680" i="18"/>
  <c r="F5680" i="18" s="1"/>
  <c r="E5681" i="18"/>
  <c r="F5681" i="18" s="1"/>
  <c r="E5682" i="18"/>
  <c r="F5682" i="18" s="1"/>
  <c r="E5683" i="18"/>
  <c r="F5683" i="18" s="1"/>
  <c r="E5744" i="18"/>
  <c r="F5744" i="18" s="1"/>
  <c r="F5745" i="18"/>
  <c r="E5746" i="18"/>
  <c r="F5746" i="18" s="1"/>
  <c r="E5747" i="18"/>
  <c r="F5747" i="18" s="1"/>
  <c r="E5748" i="18"/>
  <c r="F5748" i="18" s="1"/>
  <c r="E5749" i="18"/>
  <c r="F5749" i="18" s="1"/>
  <c r="E5750" i="18"/>
  <c r="F5750" i="18" s="1"/>
  <c r="E5751" i="18"/>
  <c r="F5751" i="18" s="1"/>
  <c r="E5752" i="18"/>
  <c r="F5752" i="18" s="1"/>
  <c r="E5753" i="18"/>
  <c r="F5753" i="18" s="1"/>
  <c r="E5754" i="18"/>
  <c r="F5754" i="18" s="1"/>
  <c r="E5755" i="18"/>
  <c r="F5755" i="18" s="1"/>
  <c r="E5816" i="18"/>
  <c r="F5816" i="18" s="1"/>
  <c r="E5817" i="18"/>
  <c r="F5817" i="18" s="1"/>
  <c r="E5818" i="18"/>
  <c r="F5818" i="18" s="1"/>
  <c r="E5819" i="18"/>
  <c r="F5819" i="18" s="1"/>
  <c r="E5820" i="18"/>
  <c r="F5820" i="18" s="1"/>
  <c r="E5821" i="18"/>
  <c r="F5821" i="18" s="1"/>
  <c r="E5822" i="18"/>
  <c r="F5822" i="18" s="1"/>
  <c r="E5823" i="18"/>
  <c r="F5823" i="18" s="1"/>
  <c r="E5824" i="18"/>
  <c r="F5824" i="18" s="1"/>
  <c r="E5825" i="18"/>
  <c r="F5825" i="18" s="1"/>
  <c r="E5826" i="18"/>
  <c r="F5826" i="18" s="1"/>
  <c r="E5827" i="18"/>
  <c r="F5827" i="18" s="1"/>
  <c r="E5888" i="18"/>
  <c r="F5888" i="18" s="1"/>
  <c r="F5889" i="18"/>
  <c r="E5890" i="18"/>
  <c r="F5890" i="18" s="1"/>
  <c r="E5891" i="18"/>
  <c r="F5891" i="18" s="1"/>
  <c r="E5892" i="18"/>
  <c r="F5892" i="18" s="1"/>
  <c r="E5893" i="18"/>
  <c r="F5893" i="18" s="1"/>
  <c r="E5894" i="18"/>
  <c r="F5894" i="18" s="1"/>
  <c r="E5895" i="18"/>
  <c r="F5895" i="18" s="1"/>
  <c r="E5896" i="18"/>
  <c r="F5896" i="18" s="1"/>
  <c r="E5897" i="18"/>
  <c r="F5897" i="18" s="1"/>
  <c r="E5898" i="18"/>
  <c r="F5898" i="18" s="1"/>
  <c r="E5899" i="18"/>
  <c r="F5899" i="18" s="1"/>
  <c r="E5960" i="18"/>
  <c r="F5960" i="18" s="1"/>
  <c r="F5961" i="18"/>
  <c r="E5962" i="18"/>
  <c r="F5962" i="18" s="1"/>
  <c r="E5963" i="18"/>
  <c r="F5963" i="18" s="1"/>
  <c r="E5964" i="18"/>
  <c r="F5964" i="18" s="1"/>
  <c r="E5965" i="18"/>
  <c r="F5965" i="18" s="1"/>
  <c r="E5966" i="18"/>
  <c r="F5966" i="18" s="1"/>
  <c r="E5967" i="18"/>
  <c r="F5967" i="18" s="1"/>
  <c r="E5968" i="18"/>
  <c r="F5968" i="18" s="1"/>
  <c r="E5969" i="18"/>
  <c r="F5969" i="18" s="1"/>
  <c r="E5970" i="18"/>
  <c r="F5970" i="18" s="1"/>
  <c r="E5971" i="18"/>
  <c r="F5971" i="18" s="1"/>
  <c r="E6032" i="18"/>
  <c r="F6032" i="18" s="1"/>
  <c r="F6033" i="18"/>
  <c r="E6034" i="18"/>
  <c r="F6034" i="18" s="1"/>
  <c r="E6035" i="18"/>
  <c r="F6035" i="18" s="1"/>
  <c r="E6036" i="18"/>
  <c r="F6036" i="18" s="1"/>
  <c r="E6037" i="18"/>
  <c r="F6037" i="18" s="1"/>
  <c r="E6038" i="18"/>
  <c r="F6038" i="18" s="1"/>
  <c r="E6039" i="18"/>
  <c r="F6039" i="18" s="1"/>
  <c r="E6040" i="18"/>
  <c r="F6040" i="18" s="1"/>
  <c r="E6041" i="18"/>
  <c r="F6041" i="18" s="1"/>
  <c r="E6042" i="18"/>
  <c r="F6042" i="18" s="1"/>
  <c r="E6043" i="18"/>
  <c r="F6043" i="18" s="1"/>
  <c r="E6104" i="18"/>
  <c r="F6104" i="18" s="1"/>
  <c r="F6105" i="18"/>
  <c r="E6106" i="18"/>
  <c r="F6106" i="18" s="1"/>
  <c r="E6107" i="18"/>
  <c r="F6107" i="18" s="1"/>
  <c r="E6108" i="18"/>
  <c r="F6108" i="18" s="1"/>
  <c r="E6109" i="18"/>
  <c r="F6109" i="18" s="1"/>
  <c r="E6110" i="18"/>
  <c r="F6110" i="18" s="1"/>
  <c r="E6111" i="18"/>
  <c r="F6111" i="18" s="1"/>
  <c r="E6112" i="18"/>
  <c r="F6112" i="18" s="1"/>
  <c r="E6113" i="18"/>
  <c r="F6113" i="18" s="1"/>
  <c r="E6114" i="18"/>
  <c r="F6114" i="18" s="1"/>
  <c r="E6115" i="18"/>
  <c r="F6115" i="18" s="1"/>
  <c r="E6176" i="18"/>
  <c r="F6176" i="18" s="1"/>
  <c r="E6177" i="18"/>
  <c r="F6177" i="18" s="1"/>
  <c r="E6178" i="18"/>
  <c r="F6178" i="18" s="1"/>
  <c r="E6179" i="18"/>
  <c r="F6179" i="18" s="1"/>
  <c r="E6180" i="18"/>
  <c r="F6180" i="18" s="1"/>
  <c r="E6181" i="18"/>
  <c r="F6181" i="18" s="1"/>
  <c r="E6182" i="18"/>
  <c r="F6182" i="18" s="1"/>
  <c r="E6183" i="18"/>
  <c r="F6183" i="18" s="1"/>
  <c r="E6184" i="18"/>
  <c r="F6184" i="18" s="1"/>
  <c r="E6185" i="18"/>
  <c r="F6185" i="18" s="1"/>
  <c r="E6186" i="18"/>
  <c r="F6186" i="18" s="1"/>
  <c r="E6187" i="18"/>
  <c r="F6187" i="18" s="1"/>
  <c r="E7480" i="18"/>
  <c r="F7480" i="18" s="1"/>
  <c r="E7481" i="18"/>
  <c r="F7481" i="18" s="1"/>
  <c r="E7482" i="18"/>
  <c r="F7482" i="18" s="1"/>
  <c r="E7483" i="18"/>
  <c r="F7483" i="18" s="1"/>
  <c r="E7484" i="18"/>
  <c r="F7484" i="18" s="1"/>
  <c r="E7485" i="18"/>
  <c r="F7485" i="18" s="1"/>
  <c r="E7486" i="18"/>
  <c r="F7486" i="18" s="1"/>
  <c r="E7487" i="18"/>
  <c r="F7487" i="18" s="1"/>
  <c r="E7488" i="18"/>
  <c r="F7488" i="18" s="1"/>
  <c r="E7489" i="18"/>
  <c r="F7489" i="18" s="1"/>
  <c r="E7490" i="18"/>
  <c r="F7490" i="18" s="1"/>
  <c r="E7491" i="18"/>
  <c r="F7491" i="18" s="1"/>
  <c r="E7552" i="18"/>
  <c r="F7552" i="18" s="1"/>
  <c r="E7553" i="18"/>
  <c r="F7553" i="18" s="1"/>
  <c r="E7554" i="18"/>
  <c r="F7554" i="18" s="1"/>
  <c r="E7555" i="18"/>
  <c r="F7555" i="18" s="1"/>
  <c r="E7556" i="18"/>
  <c r="F7556" i="18" s="1"/>
  <c r="E7557" i="18"/>
  <c r="F7557" i="18" s="1"/>
  <c r="E7558" i="18"/>
  <c r="F7558" i="18" s="1"/>
  <c r="E7559" i="18"/>
  <c r="F7559" i="18" s="1"/>
  <c r="E7560" i="18"/>
  <c r="F7560" i="18" s="1"/>
  <c r="E7561" i="18"/>
  <c r="F7561" i="18" s="1"/>
  <c r="E7562" i="18"/>
  <c r="F7562" i="18" s="1"/>
  <c r="E7563" i="18"/>
  <c r="F7563" i="18" s="1"/>
  <c r="E7696" i="18"/>
  <c r="F7696" i="18" s="1"/>
  <c r="E7697" i="18"/>
  <c r="F7697" i="18" s="1"/>
  <c r="E7698" i="18"/>
  <c r="F7698" i="18" s="1"/>
  <c r="E7699" i="18"/>
  <c r="F7699" i="18" s="1"/>
  <c r="E7700" i="18"/>
  <c r="F7700" i="18" s="1"/>
  <c r="E7701" i="18"/>
  <c r="F7701" i="18" s="1"/>
  <c r="E7702" i="18"/>
  <c r="F7702" i="18" s="1"/>
  <c r="E7703" i="18"/>
  <c r="F7703" i="18" s="1"/>
  <c r="E7704" i="18"/>
  <c r="F7704" i="18" s="1"/>
  <c r="E7705" i="18"/>
  <c r="F7705" i="18" s="1"/>
  <c r="E7706" i="18"/>
  <c r="F7706" i="18" s="1"/>
  <c r="E7707" i="18"/>
  <c r="F7707" i="18" s="1"/>
  <c r="E8132" i="18"/>
  <c r="F8132" i="18" s="1"/>
  <c r="E8133" i="18"/>
  <c r="F8133" i="18" s="1"/>
  <c r="E8134" i="18"/>
  <c r="F8134" i="18" s="1"/>
  <c r="E8135" i="18"/>
  <c r="F8135" i="18" s="1"/>
  <c r="E8136" i="18"/>
  <c r="F8136" i="18" s="1"/>
  <c r="E8137" i="18"/>
  <c r="F8137" i="18" s="1"/>
  <c r="E8138" i="18"/>
  <c r="F8138" i="18" s="1"/>
  <c r="E8139" i="18"/>
  <c r="F8139" i="18" s="1"/>
  <c r="E8140" i="18"/>
  <c r="F8140" i="18" s="1"/>
  <c r="E8141" i="18"/>
  <c r="F8141" i="18" s="1"/>
  <c r="E8142" i="18"/>
  <c r="F8142" i="18" s="1"/>
  <c r="E8143" i="18"/>
  <c r="F8143" i="18" s="1"/>
  <c r="E8276" i="18"/>
  <c r="F8276" i="18" s="1"/>
  <c r="E8277" i="18"/>
  <c r="F8277" i="18" s="1"/>
  <c r="E8278" i="18"/>
  <c r="F8278" i="18" s="1"/>
  <c r="E8279" i="18"/>
  <c r="F8279" i="18" s="1"/>
  <c r="E8280" i="18"/>
  <c r="F8280" i="18" s="1"/>
  <c r="E8281" i="18"/>
  <c r="F8281" i="18" s="1"/>
  <c r="E8282" i="18"/>
  <c r="F8282" i="18" s="1"/>
  <c r="E8283" i="18"/>
  <c r="F8283" i="18" s="1"/>
  <c r="E8284" i="18"/>
  <c r="F8284" i="18" s="1"/>
  <c r="E8285" i="18"/>
  <c r="F8285" i="18" s="1"/>
  <c r="E8286" i="18"/>
  <c r="F8286" i="18" s="1"/>
  <c r="E8287" i="18"/>
  <c r="F8287" i="18" s="1"/>
  <c r="E8997" i="18"/>
  <c r="F8997" i="18" s="1"/>
  <c r="E8998" i="18"/>
  <c r="F8998" i="18" s="1"/>
  <c r="E8999" i="18"/>
  <c r="F8999" i="18" s="1"/>
  <c r="E9000" i="18"/>
  <c r="F9000" i="18" s="1"/>
  <c r="E9001" i="18"/>
  <c r="F9001" i="18" s="1"/>
  <c r="E9002" i="18"/>
  <c r="F9002" i="18" s="1"/>
  <c r="E9003" i="18"/>
  <c r="F9003" i="18" s="1"/>
  <c r="E9004" i="18"/>
  <c r="F9004" i="18" s="1"/>
  <c r="E9005" i="18"/>
  <c r="F9005" i="18" s="1"/>
  <c r="E9006" i="18"/>
  <c r="F9006" i="18" s="1"/>
  <c r="E9007" i="18"/>
  <c r="F9007" i="18" s="1"/>
  <c r="E9008" i="18"/>
  <c r="F9008" i="18" s="1"/>
  <c r="E9069" i="18"/>
  <c r="F9069" i="18" s="1"/>
  <c r="E9070" i="18"/>
  <c r="F9070" i="18" s="1"/>
  <c r="E9071" i="18"/>
  <c r="F9071" i="18" s="1"/>
  <c r="E9072" i="18"/>
  <c r="F9072" i="18" s="1"/>
  <c r="E9073" i="18"/>
  <c r="F9073" i="18" s="1"/>
  <c r="E9074" i="18"/>
  <c r="F9074" i="18" s="1"/>
  <c r="E9075" i="18"/>
  <c r="F9075" i="18" s="1"/>
  <c r="E9076" i="18"/>
  <c r="F9076" i="18" s="1"/>
  <c r="E9077" i="18"/>
  <c r="F9077" i="18" s="1"/>
  <c r="E9078" i="18"/>
  <c r="F9078" i="18" s="1"/>
  <c r="E9079" i="18"/>
  <c r="F9079" i="18" s="1"/>
  <c r="E9080" i="18"/>
  <c r="F9080" i="18" s="1"/>
  <c r="E9213" i="18"/>
  <c r="F9213" i="18" s="1"/>
  <c r="E9214" i="18"/>
  <c r="F9214" i="18" s="1"/>
  <c r="E9215" i="18"/>
  <c r="F9215" i="18" s="1"/>
  <c r="E9216" i="18"/>
  <c r="F9216" i="18" s="1"/>
  <c r="E9217" i="18"/>
  <c r="F9217" i="18" s="1"/>
  <c r="E9218" i="18"/>
  <c r="F9218" i="18" s="1"/>
  <c r="E9219" i="18"/>
  <c r="F9219" i="18" s="1"/>
  <c r="E9220" i="18"/>
  <c r="F9220" i="18" s="1"/>
  <c r="E9221" i="18"/>
  <c r="F9221" i="18" s="1"/>
  <c r="E9222" i="18"/>
  <c r="F9222" i="18" s="1"/>
  <c r="E9223" i="18"/>
  <c r="F9223" i="18" s="1"/>
  <c r="E9224" i="18"/>
  <c r="F9224" i="18" s="1"/>
  <c r="E9285" i="18"/>
  <c r="F9285" i="18" s="1"/>
  <c r="E9286" i="18"/>
  <c r="F9286" i="18" s="1"/>
  <c r="E9287" i="18"/>
  <c r="F9287" i="18" s="1"/>
  <c r="E9288" i="18"/>
  <c r="F9288" i="18" s="1"/>
  <c r="E9289" i="18"/>
  <c r="F9289" i="18" s="1"/>
  <c r="E9290" i="18"/>
  <c r="F9290" i="18" s="1"/>
  <c r="E9291" i="18"/>
  <c r="F9291" i="18" s="1"/>
  <c r="E9292" i="18"/>
  <c r="F9292" i="18" s="1"/>
  <c r="E9293" i="18"/>
  <c r="F9293" i="18" s="1"/>
  <c r="E9294" i="18"/>
  <c r="F9294" i="18" s="1"/>
  <c r="E9295" i="18"/>
  <c r="F9295" i="18" s="1"/>
  <c r="E9296" i="18"/>
  <c r="F9296" i="18" s="1"/>
  <c r="E9357" i="18"/>
  <c r="F9357" i="18" s="1"/>
  <c r="E9358" i="18"/>
  <c r="F9358" i="18" s="1"/>
  <c r="E9359" i="18"/>
  <c r="F9359" i="18" s="1"/>
  <c r="E9360" i="18"/>
  <c r="F9360" i="18" s="1"/>
  <c r="E9361" i="18"/>
  <c r="F9361" i="18" s="1"/>
  <c r="E9362" i="18"/>
  <c r="F9362" i="18" s="1"/>
  <c r="E9363" i="18"/>
  <c r="F9363" i="18" s="1"/>
  <c r="E9364" i="18"/>
  <c r="F9364" i="18" s="1"/>
  <c r="E9365" i="18"/>
  <c r="F9365" i="18" s="1"/>
  <c r="E9366" i="18"/>
  <c r="F9366" i="18" s="1"/>
  <c r="E9367" i="18"/>
  <c r="F9367" i="18" s="1"/>
  <c r="E9368" i="18"/>
  <c r="F9368" i="18" s="1"/>
  <c r="E9429" i="18"/>
  <c r="F9429" i="18" s="1"/>
  <c r="E9430" i="18"/>
  <c r="F9430" i="18" s="1"/>
  <c r="E9431" i="18"/>
  <c r="F9431" i="18" s="1"/>
  <c r="E9432" i="18"/>
  <c r="F9432" i="18" s="1"/>
  <c r="E9433" i="18"/>
  <c r="F9433" i="18" s="1"/>
  <c r="E9434" i="18"/>
  <c r="F9434" i="18" s="1"/>
  <c r="E9435" i="18"/>
  <c r="F9435" i="18" s="1"/>
  <c r="E9436" i="18"/>
  <c r="F9436" i="18" s="1"/>
  <c r="E9437" i="18"/>
  <c r="F9437" i="18" s="1"/>
  <c r="E9438" i="18"/>
  <c r="F9438" i="18" s="1"/>
  <c r="E9439" i="18"/>
  <c r="F9439" i="18" s="1"/>
  <c r="E9440" i="18"/>
  <c r="F9440" i="18" s="1"/>
  <c r="E9501" i="18"/>
  <c r="F9501" i="18" s="1"/>
  <c r="E9502" i="18"/>
  <c r="F9502" i="18" s="1"/>
  <c r="E9503" i="18"/>
  <c r="F9503" i="18" s="1"/>
  <c r="E9504" i="18"/>
  <c r="F9504" i="18" s="1"/>
  <c r="E9505" i="18"/>
  <c r="F9505" i="18" s="1"/>
  <c r="E9506" i="18"/>
  <c r="F9506" i="18" s="1"/>
  <c r="E9507" i="18"/>
  <c r="F9507" i="18" s="1"/>
  <c r="E9508" i="18"/>
  <c r="F9508" i="18" s="1"/>
  <c r="E9509" i="18"/>
  <c r="F9509" i="18" s="1"/>
  <c r="E9510" i="18"/>
  <c r="F9510" i="18" s="1"/>
  <c r="E9511" i="18"/>
  <c r="F9511" i="18" s="1"/>
  <c r="E9512" i="18"/>
  <c r="F9512" i="18" s="1"/>
  <c r="E9863" i="18"/>
  <c r="F9863" i="18" s="1"/>
  <c r="E9864" i="18"/>
  <c r="F9864" i="18" s="1"/>
  <c r="E9865" i="18"/>
  <c r="F9865" i="18" s="1"/>
  <c r="E9866" i="18"/>
  <c r="F9866" i="18" s="1"/>
  <c r="E9867" i="18"/>
  <c r="F9867" i="18" s="1"/>
  <c r="E9868" i="18"/>
  <c r="F9868" i="18" s="1"/>
  <c r="E9869" i="18"/>
  <c r="F9869" i="18" s="1"/>
  <c r="E9870" i="18"/>
  <c r="F9870" i="18" s="1"/>
  <c r="E9871" i="18"/>
  <c r="F9871" i="18" s="1"/>
  <c r="E9872" i="18"/>
  <c r="F9872" i="18" s="1"/>
  <c r="E9873" i="18"/>
  <c r="F9873" i="18" s="1"/>
  <c r="E9874" i="18"/>
  <c r="F9874" i="18" s="1"/>
  <c r="E9935" i="18"/>
  <c r="F9935" i="18" s="1"/>
  <c r="E9936" i="18"/>
  <c r="F9936" i="18" s="1"/>
  <c r="E9937" i="18"/>
  <c r="F9937" i="18" s="1"/>
  <c r="E9938" i="18"/>
  <c r="F9938" i="18" s="1"/>
  <c r="E9939" i="18"/>
  <c r="F9939" i="18" s="1"/>
  <c r="E9940" i="18"/>
  <c r="F9940" i="18" s="1"/>
  <c r="E9941" i="18"/>
  <c r="F9941" i="18" s="1"/>
  <c r="E9942" i="18"/>
  <c r="F9942" i="18" s="1"/>
  <c r="E9943" i="18"/>
  <c r="F9943" i="18" s="1"/>
  <c r="E9944" i="18"/>
  <c r="F9944" i="18" s="1"/>
  <c r="E9945" i="18"/>
  <c r="F9945" i="18" s="1"/>
  <c r="E9946" i="18"/>
  <c r="F9946" i="18" s="1"/>
  <c r="E10007" i="18"/>
  <c r="F10007" i="18" s="1"/>
  <c r="E10008" i="18"/>
  <c r="F10008" i="18" s="1"/>
  <c r="E10009" i="18"/>
  <c r="F10009" i="18" s="1"/>
  <c r="E10010" i="18"/>
  <c r="F10010" i="18" s="1"/>
  <c r="E10011" i="18"/>
  <c r="F10011" i="18" s="1"/>
  <c r="E10012" i="18"/>
  <c r="F10012" i="18" s="1"/>
  <c r="E10013" i="18"/>
  <c r="F10013" i="18" s="1"/>
  <c r="E10014" i="18"/>
  <c r="F10014" i="18" s="1"/>
  <c r="E10015" i="18"/>
  <c r="F10015" i="18" s="1"/>
  <c r="E10016" i="18"/>
  <c r="F10016" i="18" s="1"/>
  <c r="E10017" i="18"/>
  <c r="F10017" i="18" s="1"/>
  <c r="E10018" i="18"/>
  <c r="F10018" i="18" s="1"/>
  <c r="E10079" i="18"/>
  <c r="F10079" i="18" s="1"/>
  <c r="E10080" i="18"/>
  <c r="F10080" i="18" s="1"/>
  <c r="E10081" i="18"/>
  <c r="F10081" i="18" s="1"/>
  <c r="E10082" i="18"/>
  <c r="F10082" i="18" s="1"/>
  <c r="E10083" i="18"/>
  <c r="F10083" i="18" s="1"/>
  <c r="E10084" i="18"/>
  <c r="F10084" i="18" s="1"/>
  <c r="E10085" i="18"/>
  <c r="F10085" i="18" s="1"/>
  <c r="E10086" i="18"/>
  <c r="F10086" i="18" s="1"/>
  <c r="E10087" i="18"/>
  <c r="F10087" i="18" s="1"/>
  <c r="E10088" i="18"/>
  <c r="F10088" i="18" s="1"/>
  <c r="E10089" i="18"/>
  <c r="F10089" i="18" s="1"/>
  <c r="E10090" i="18"/>
  <c r="F10090" i="18" s="1"/>
  <c r="E10151" i="18"/>
  <c r="F10151" i="18" s="1"/>
  <c r="E10152" i="18"/>
  <c r="F10152" i="18" s="1"/>
  <c r="E10153" i="18"/>
  <c r="F10153" i="18" s="1"/>
  <c r="E10154" i="18"/>
  <c r="F10154" i="18" s="1"/>
  <c r="E10155" i="18"/>
  <c r="F10155" i="18" s="1"/>
  <c r="E10156" i="18"/>
  <c r="F10156" i="18" s="1"/>
  <c r="E10157" i="18"/>
  <c r="F10157" i="18" s="1"/>
  <c r="E10158" i="18"/>
  <c r="F10158" i="18" s="1"/>
  <c r="E10159" i="18"/>
  <c r="F10159" i="18" s="1"/>
  <c r="E10160" i="18"/>
  <c r="F10160" i="18" s="1"/>
  <c r="E10161" i="18"/>
  <c r="F10161" i="18" s="1"/>
  <c r="E10162" i="18"/>
  <c r="F10162" i="18" s="1"/>
  <c r="E10223" i="18"/>
  <c r="F10223" i="18" s="1"/>
  <c r="E10224" i="18"/>
  <c r="F10224" i="18" s="1"/>
  <c r="E10225" i="18"/>
  <c r="F10225" i="18" s="1"/>
  <c r="E10226" i="18"/>
  <c r="F10226" i="18" s="1"/>
  <c r="E10227" i="18"/>
  <c r="F10227" i="18" s="1"/>
  <c r="E10228" i="18"/>
  <c r="F10228" i="18" s="1"/>
  <c r="E10229" i="18"/>
  <c r="F10229" i="18" s="1"/>
  <c r="E10230" i="18"/>
  <c r="F10230" i="18" s="1"/>
  <c r="E10231" i="18"/>
  <c r="F10231" i="18" s="1"/>
  <c r="E10232" i="18"/>
  <c r="F10232" i="18" s="1"/>
  <c r="E10233" i="18"/>
  <c r="F10233" i="18" s="1"/>
  <c r="E10234" i="18"/>
  <c r="F10234" i="18" s="1"/>
  <c r="E10295" i="18"/>
  <c r="F10295" i="18" s="1"/>
  <c r="E10296" i="18"/>
  <c r="F10296" i="18" s="1"/>
  <c r="E10297" i="18"/>
  <c r="F10297" i="18" s="1"/>
  <c r="E10298" i="18"/>
  <c r="F10298" i="18" s="1"/>
  <c r="E10299" i="18"/>
  <c r="F10299" i="18" s="1"/>
  <c r="E10300" i="18"/>
  <c r="F10300" i="18" s="1"/>
  <c r="E10301" i="18"/>
  <c r="F10301" i="18" s="1"/>
  <c r="E10302" i="18"/>
  <c r="F10302" i="18" s="1"/>
  <c r="E10303" i="18"/>
  <c r="F10303" i="18" s="1"/>
  <c r="E10304" i="18"/>
  <c r="F10304" i="18" s="1"/>
  <c r="E10305" i="18"/>
  <c r="F10305" i="18" s="1"/>
  <c r="E10306" i="18"/>
  <c r="F10306" i="18" s="1"/>
  <c r="E10367" i="18"/>
  <c r="F10367" i="18" s="1"/>
  <c r="E10368" i="18"/>
  <c r="F10368" i="18" s="1"/>
  <c r="E10369" i="18"/>
  <c r="F10369" i="18" s="1"/>
  <c r="E10370" i="18"/>
  <c r="F10370" i="18" s="1"/>
  <c r="E10371" i="18"/>
  <c r="F10371" i="18" s="1"/>
  <c r="E10372" i="18"/>
  <c r="F10372" i="18" s="1"/>
  <c r="E10373" i="18"/>
  <c r="F10373" i="18" s="1"/>
  <c r="E10374" i="18"/>
  <c r="F10374" i="18" s="1"/>
  <c r="E10375" i="18"/>
  <c r="F10375" i="18" s="1"/>
  <c r="E10376" i="18"/>
  <c r="F10376" i="18" s="1"/>
  <c r="E10377" i="18"/>
  <c r="F10377" i="18" s="1"/>
  <c r="E10378" i="18"/>
  <c r="F10378" i="18" s="1"/>
  <c r="E10439" i="18"/>
  <c r="F10439" i="18" s="1"/>
  <c r="E10440" i="18"/>
  <c r="F10440" i="18" s="1"/>
  <c r="E10441" i="18"/>
  <c r="F10441" i="18" s="1"/>
  <c r="E10442" i="18"/>
  <c r="F10442" i="18" s="1"/>
  <c r="E10443" i="18"/>
  <c r="F10443" i="18" s="1"/>
  <c r="E10444" i="18"/>
  <c r="F10444" i="18" s="1"/>
  <c r="E10445" i="18"/>
  <c r="F10445" i="18" s="1"/>
  <c r="E10446" i="18"/>
  <c r="F10446" i="18" s="1"/>
  <c r="E10447" i="18"/>
  <c r="F10447" i="18" s="1"/>
  <c r="E10448" i="18"/>
  <c r="F10448" i="18" s="1"/>
  <c r="E10449" i="18"/>
  <c r="F10449" i="18" s="1"/>
  <c r="E10450" i="18"/>
  <c r="F10450" i="18" s="1"/>
  <c r="E10511" i="18"/>
  <c r="F10511" i="18" s="1"/>
  <c r="E10512" i="18"/>
  <c r="F10512" i="18" s="1"/>
  <c r="E10513" i="18"/>
  <c r="F10513" i="18" s="1"/>
  <c r="E10514" i="18"/>
  <c r="F10514" i="18" s="1"/>
  <c r="E10515" i="18"/>
  <c r="F10515" i="18" s="1"/>
  <c r="E10516" i="18"/>
  <c r="F10516" i="18" s="1"/>
  <c r="E10517" i="18"/>
  <c r="F10517" i="18" s="1"/>
  <c r="E10518" i="18"/>
  <c r="F10518" i="18" s="1"/>
  <c r="E10519" i="18"/>
  <c r="F10519" i="18" s="1"/>
  <c r="E10520" i="18"/>
  <c r="F10520" i="18" s="1"/>
  <c r="E10521" i="18"/>
  <c r="F10521" i="18" s="1"/>
  <c r="E10522" i="18"/>
  <c r="F10522" i="18" s="1"/>
  <c r="E10583" i="18"/>
  <c r="F10583" i="18" s="1"/>
  <c r="E10584" i="18"/>
  <c r="F10584" i="18" s="1"/>
  <c r="E10585" i="18"/>
  <c r="F10585" i="18" s="1"/>
  <c r="E10586" i="18"/>
  <c r="F10586" i="18" s="1"/>
  <c r="E10587" i="18"/>
  <c r="F10587" i="18" s="1"/>
  <c r="E10588" i="18"/>
  <c r="F10588" i="18" s="1"/>
  <c r="E10589" i="18"/>
  <c r="F10589" i="18" s="1"/>
  <c r="E10590" i="18"/>
  <c r="F10590" i="18" s="1"/>
  <c r="E10591" i="18"/>
  <c r="F10591" i="18" s="1"/>
  <c r="E10592" i="18"/>
  <c r="F10592" i="18" s="1"/>
  <c r="E10593" i="18"/>
  <c r="F10593" i="18" s="1"/>
  <c r="E10594" i="18"/>
  <c r="F10594" i="18" s="1"/>
  <c r="E10655" i="18"/>
  <c r="F10655" i="18" s="1"/>
  <c r="E10656" i="18"/>
  <c r="F10656" i="18" s="1"/>
  <c r="E10657" i="18"/>
  <c r="F10657" i="18" s="1"/>
  <c r="E10658" i="18"/>
  <c r="F10658" i="18" s="1"/>
  <c r="E10659" i="18"/>
  <c r="F10659" i="18" s="1"/>
  <c r="E10660" i="18"/>
  <c r="F10660" i="18" s="1"/>
  <c r="E10661" i="18"/>
  <c r="F10661" i="18" s="1"/>
  <c r="E10662" i="18"/>
  <c r="F10662" i="18" s="1"/>
  <c r="E10663" i="18"/>
  <c r="F10663" i="18" s="1"/>
  <c r="E10664" i="18"/>
  <c r="F10664" i="18" s="1"/>
  <c r="E10665" i="18"/>
  <c r="F10665" i="18" s="1"/>
  <c r="E10666" i="18"/>
  <c r="F10666" i="18" s="1"/>
  <c r="E12748" i="18"/>
  <c r="F12748" i="18" s="1"/>
  <c r="E12749" i="18"/>
  <c r="F12749" i="18" s="1"/>
  <c r="E12750" i="18"/>
  <c r="F12750" i="18" s="1"/>
  <c r="E12751" i="18"/>
  <c r="F12751" i="18" s="1"/>
  <c r="E12752" i="18"/>
  <c r="F12752" i="18" s="1"/>
  <c r="E12753" i="18"/>
  <c r="F12753" i="18" s="1"/>
  <c r="E12754" i="18"/>
  <c r="F12754" i="18" s="1"/>
  <c r="E12755" i="18"/>
  <c r="F12755" i="18" s="1"/>
  <c r="E12756" i="18"/>
  <c r="F12756" i="18" s="1"/>
  <c r="E12757" i="18"/>
  <c r="F12757" i="18" s="1"/>
  <c r="E12758" i="18"/>
  <c r="F12758" i="18" s="1"/>
  <c r="E12759" i="18"/>
  <c r="F12759" i="18" s="1"/>
  <c r="E12967" i="18"/>
  <c r="F12967" i="18" s="1"/>
  <c r="E12968" i="18"/>
  <c r="F12968" i="18" s="1"/>
  <c r="E12969" i="18"/>
  <c r="F12969" i="18" s="1"/>
  <c r="E12970" i="18"/>
  <c r="F12970" i="18" s="1"/>
  <c r="E12971" i="18"/>
  <c r="F12971" i="18" s="1"/>
  <c r="E12972" i="18"/>
  <c r="F12972" i="18" s="1"/>
  <c r="E12973" i="18"/>
  <c r="F12973" i="18" s="1"/>
  <c r="E12974" i="18"/>
  <c r="F12974" i="18" s="1"/>
  <c r="E12975" i="18"/>
  <c r="F12975" i="18" s="1"/>
  <c r="E12976" i="18"/>
  <c r="F12976" i="18" s="1"/>
  <c r="E12977" i="18"/>
  <c r="F12977" i="18" s="1"/>
  <c r="E12978" i="18"/>
  <c r="F12978" i="18" s="1"/>
  <c r="E13039" i="18"/>
  <c r="F13039" i="18" s="1"/>
  <c r="E13040" i="18"/>
  <c r="F13040" i="18" s="1"/>
  <c r="E13041" i="18"/>
  <c r="F13041" i="18" s="1"/>
  <c r="E13042" i="18"/>
  <c r="F13042" i="18" s="1"/>
  <c r="E13043" i="18"/>
  <c r="F13043" i="18" s="1"/>
  <c r="E13044" i="18"/>
  <c r="F13044" i="18" s="1"/>
  <c r="E13045" i="18"/>
  <c r="F13045" i="18" s="1"/>
  <c r="E13046" i="18"/>
  <c r="F13046" i="18" s="1"/>
  <c r="E13047" i="18"/>
  <c r="F13047" i="18" s="1"/>
  <c r="E13048" i="18"/>
  <c r="F13048" i="18" s="1"/>
  <c r="E13049" i="18"/>
  <c r="F13049" i="18" s="1"/>
  <c r="E13050" i="18"/>
  <c r="F13050" i="18" s="1"/>
  <c r="E13183" i="18"/>
  <c r="F13183" i="18" s="1"/>
  <c r="E13184" i="18"/>
  <c r="F13184" i="18" s="1"/>
  <c r="E13185" i="18"/>
  <c r="F13185" i="18" s="1"/>
  <c r="E13186" i="18"/>
  <c r="F13186" i="18" s="1"/>
  <c r="E13187" i="18"/>
  <c r="F13187" i="18" s="1"/>
  <c r="E13188" i="18"/>
  <c r="F13188" i="18" s="1"/>
  <c r="E13189" i="18"/>
  <c r="F13189" i="18" s="1"/>
  <c r="E13190" i="18"/>
  <c r="F13190" i="18" s="1"/>
  <c r="E13191" i="18"/>
  <c r="F13191" i="18" s="1"/>
  <c r="E13192" i="18"/>
  <c r="F13192" i="18" s="1"/>
  <c r="E13193" i="18"/>
  <c r="F13193" i="18" s="1"/>
  <c r="E13194" i="18"/>
  <c r="F13194" i="18" s="1"/>
  <c r="E13255" i="18"/>
  <c r="F13255" i="18" s="1"/>
  <c r="E13256" i="18"/>
  <c r="F13256" i="18" s="1"/>
  <c r="E13257" i="18"/>
  <c r="F13257" i="18" s="1"/>
  <c r="E13258" i="18"/>
  <c r="F13258" i="18" s="1"/>
  <c r="E13259" i="18"/>
  <c r="F13259" i="18" s="1"/>
  <c r="E13260" i="18"/>
  <c r="F13260" i="18" s="1"/>
  <c r="E13261" i="18"/>
  <c r="F13261" i="18" s="1"/>
  <c r="E13262" i="18"/>
  <c r="F13262" i="18" s="1"/>
  <c r="E13263" i="18"/>
  <c r="F13263" i="18" s="1"/>
  <c r="E13264" i="18"/>
  <c r="F13264" i="18" s="1"/>
  <c r="E13265" i="18"/>
  <c r="F13265" i="18" s="1"/>
  <c r="E13266" i="18"/>
  <c r="F13266" i="18" s="1"/>
  <c r="E13400" i="18"/>
  <c r="F13400" i="18" s="1"/>
  <c r="E13401" i="18"/>
  <c r="F13401" i="18" s="1"/>
  <c r="E13402" i="18"/>
  <c r="F13402" i="18" s="1"/>
  <c r="E13403" i="18"/>
  <c r="F13403" i="18" s="1"/>
  <c r="E13404" i="18"/>
  <c r="F13404" i="18" s="1"/>
  <c r="E13405" i="18"/>
  <c r="F13405" i="18" s="1"/>
  <c r="E13406" i="18"/>
  <c r="F13406" i="18" s="1"/>
  <c r="E13407" i="18"/>
  <c r="F13407" i="18" s="1"/>
  <c r="E13408" i="18"/>
  <c r="F13408" i="18" s="1"/>
  <c r="E13409" i="18"/>
  <c r="F13409" i="18" s="1"/>
  <c r="E13410" i="18"/>
  <c r="F13410" i="18" s="1"/>
  <c r="E13411" i="18"/>
  <c r="F13411" i="18" s="1"/>
  <c r="E13472" i="18"/>
  <c r="F13472" i="18" s="1"/>
  <c r="E13473" i="18"/>
  <c r="F13473" i="18" s="1"/>
  <c r="E13474" i="18"/>
  <c r="F13474" i="18" s="1"/>
  <c r="E13475" i="18"/>
  <c r="F13475" i="18" s="1"/>
  <c r="E13476" i="18"/>
  <c r="F13476" i="18" s="1"/>
  <c r="E13477" i="18"/>
  <c r="F13477" i="18" s="1"/>
  <c r="E13478" i="18"/>
  <c r="F13478" i="18" s="1"/>
  <c r="E13479" i="18"/>
  <c r="F13479" i="18" s="1"/>
  <c r="E13480" i="18"/>
  <c r="F13480" i="18" s="1"/>
  <c r="E13481" i="18"/>
  <c r="F13481" i="18" s="1"/>
  <c r="E13482" i="18"/>
  <c r="F13482" i="18" s="1"/>
  <c r="E13483" i="18"/>
  <c r="F13483" i="18" s="1"/>
  <c r="E13544" i="18"/>
  <c r="F13544" i="18" s="1"/>
  <c r="E13545" i="18"/>
  <c r="F13545" i="18" s="1"/>
  <c r="E13546" i="18"/>
  <c r="F13546" i="18" s="1"/>
  <c r="E13547" i="18"/>
  <c r="F13547" i="18" s="1"/>
  <c r="E13548" i="18"/>
  <c r="F13548" i="18" s="1"/>
  <c r="E13549" i="18"/>
  <c r="F13549" i="18" s="1"/>
  <c r="E13550" i="18"/>
  <c r="F13550" i="18" s="1"/>
  <c r="E13551" i="18"/>
  <c r="F13551" i="18" s="1"/>
  <c r="E13552" i="18"/>
  <c r="F13552" i="18" s="1"/>
  <c r="E13553" i="18"/>
  <c r="F13553" i="18" s="1"/>
  <c r="E13554" i="18"/>
  <c r="F13554" i="18" s="1"/>
  <c r="E13555" i="18"/>
  <c r="F13555" i="18" s="1"/>
  <c r="E13616" i="18"/>
  <c r="F13616" i="18" s="1"/>
  <c r="E13617" i="18"/>
  <c r="F13617" i="18" s="1"/>
  <c r="E13618" i="18"/>
  <c r="F13618" i="18" s="1"/>
  <c r="E13619" i="18"/>
  <c r="F13619" i="18" s="1"/>
  <c r="E13620" i="18"/>
  <c r="F13620" i="18" s="1"/>
  <c r="E13621" i="18"/>
  <c r="F13621" i="18" s="1"/>
  <c r="E13622" i="18"/>
  <c r="F13622" i="18" s="1"/>
  <c r="E13623" i="18"/>
  <c r="F13623" i="18" s="1"/>
  <c r="E13624" i="18"/>
  <c r="F13624" i="18" s="1"/>
  <c r="E13625" i="18"/>
  <c r="F13625" i="18" s="1"/>
  <c r="E13626" i="18"/>
  <c r="F13626" i="18" s="1"/>
  <c r="E13627" i="18"/>
  <c r="F13627" i="18" s="1"/>
  <c r="E13688" i="18"/>
  <c r="F13688" i="18" s="1"/>
  <c r="E13689" i="18"/>
  <c r="F13689" i="18" s="1"/>
  <c r="E13690" i="18"/>
  <c r="F13690" i="18" s="1"/>
  <c r="E13691" i="18"/>
  <c r="F13691" i="18" s="1"/>
  <c r="E13692" i="18"/>
  <c r="F13692" i="18" s="1"/>
  <c r="E13693" i="18"/>
  <c r="F13693" i="18" s="1"/>
  <c r="E13694" i="18"/>
  <c r="F13694" i="18" s="1"/>
  <c r="E13695" i="18"/>
  <c r="F13695" i="18" s="1"/>
  <c r="E13696" i="18"/>
  <c r="F13696" i="18" s="1"/>
  <c r="E13697" i="18"/>
  <c r="F13697" i="18" s="1"/>
  <c r="E13698" i="18"/>
  <c r="F13698" i="18" s="1"/>
  <c r="E13699" i="18"/>
  <c r="F13699" i="18" s="1"/>
  <c r="E13904" i="18"/>
  <c r="F13904" i="18" s="1"/>
  <c r="E13905" i="18"/>
  <c r="F13905" i="18" s="1"/>
  <c r="E13906" i="18"/>
  <c r="F13906" i="18" s="1"/>
  <c r="E13907" i="18"/>
  <c r="F13907" i="18" s="1"/>
  <c r="E13908" i="18"/>
  <c r="F13908" i="18" s="1"/>
  <c r="E13909" i="18"/>
  <c r="F13909" i="18" s="1"/>
  <c r="E13910" i="18"/>
  <c r="F13910" i="18" s="1"/>
  <c r="E13911" i="18"/>
  <c r="F13911" i="18" s="1"/>
  <c r="E13912" i="18"/>
  <c r="F13912" i="18" s="1"/>
  <c r="E13913" i="18"/>
  <c r="F13913" i="18" s="1"/>
  <c r="E13914" i="18"/>
  <c r="F13914" i="18" s="1"/>
  <c r="E13915" i="18"/>
  <c r="F13915" i="18" s="1"/>
  <c r="E13976" i="18"/>
  <c r="F13976" i="18" s="1"/>
  <c r="E13977" i="18"/>
  <c r="F13977" i="18" s="1"/>
  <c r="E13978" i="18"/>
  <c r="F13978" i="18" s="1"/>
  <c r="E13979" i="18"/>
  <c r="F13979" i="18" s="1"/>
  <c r="E13980" i="18"/>
  <c r="F13980" i="18" s="1"/>
  <c r="E13981" i="18"/>
  <c r="F13981" i="18" s="1"/>
  <c r="E13982" i="18"/>
  <c r="F13982" i="18" s="1"/>
  <c r="E13983" i="18"/>
  <c r="F13983" i="18" s="1"/>
  <c r="E13984" i="18"/>
  <c r="F13984" i="18" s="1"/>
  <c r="E13985" i="18"/>
  <c r="F13985" i="18" s="1"/>
  <c r="E13986" i="18"/>
  <c r="F13986" i="18" s="1"/>
  <c r="E13987" i="18"/>
  <c r="F13987" i="18" s="1"/>
  <c r="E14048" i="18"/>
  <c r="F14048" i="18" s="1"/>
  <c r="E14049" i="18"/>
  <c r="F14049" i="18" s="1"/>
  <c r="E14050" i="18"/>
  <c r="F14050" i="18" s="1"/>
  <c r="E14051" i="18"/>
  <c r="F14051" i="18" s="1"/>
  <c r="E14052" i="18"/>
  <c r="F14052" i="18" s="1"/>
  <c r="E14053" i="18"/>
  <c r="F14053" i="18" s="1"/>
  <c r="E14054" i="18"/>
  <c r="F14054" i="18" s="1"/>
  <c r="E14055" i="18"/>
  <c r="F14055" i="18" s="1"/>
  <c r="E14056" i="18"/>
  <c r="F14056" i="18" s="1"/>
  <c r="E14057" i="18"/>
  <c r="F14057" i="18" s="1"/>
  <c r="E14058" i="18"/>
  <c r="F14058" i="18" s="1"/>
  <c r="E14059" i="18"/>
  <c r="F14059" i="18" s="1"/>
  <c r="E14408" i="18"/>
  <c r="F14408" i="18" s="1"/>
  <c r="E14409" i="18"/>
  <c r="F14409" i="18" s="1"/>
  <c r="E14410" i="18"/>
  <c r="F14410" i="18" s="1"/>
  <c r="E14411" i="18"/>
  <c r="F14411" i="18" s="1"/>
  <c r="E14412" i="18"/>
  <c r="F14412" i="18" s="1"/>
  <c r="E14413" i="18"/>
  <c r="F14413" i="18" s="1"/>
  <c r="E14414" i="18"/>
  <c r="F14414" i="18" s="1"/>
  <c r="E14415" i="18"/>
  <c r="F14415" i="18" s="1"/>
  <c r="E14416" i="18"/>
  <c r="F14416" i="18" s="1"/>
  <c r="E14417" i="18"/>
  <c r="F14417" i="18" s="1"/>
  <c r="E14418" i="18"/>
  <c r="F14418" i="18" s="1"/>
  <c r="E14419" i="18"/>
  <c r="F14419" i="18" s="1"/>
  <c r="S25" i="11"/>
  <c r="S16" i="11"/>
  <c r="R25" i="11"/>
  <c r="R16" i="11"/>
  <c r="Q25" i="11"/>
  <c r="Q16" i="11"/>
  <c r="P25" i="11"/>
  <c r="P16" i="11"/>
  <c r="O25" i="11"/>
  <c r="O16" i="11"/>
  <c r="N25" i="11"/>
  <c r="N16" i="11"/>
  <c r="M25" i="11"/>
  <c r="M16" i="11"/>
  <c r="L25" i="11"/>
  <c r="L16" i="11"/>
  <c r="K25" i="11"/>
  <c r="K16" i="11"/>
  <c r="J25" i="11"/>
  <c r="J16" i="11"/>
  <c r="I25" i="11"/>
  <c r="I16" i="11"/>
  <c r="H25" i="11"/>
  <c r="H16" i="11"/>
  <c r="G25" i="11"/>
  <c r="G16" i="11"/>
  <c r="F25" i="11"/>
  <c r="F16" i="11"/>
  <c r="E25" i="11"/>
  <c r="E16" i="11"/>
  <c r="D25" i="11"/>
  <c r="D16" i="11"/>
  <c r="C25" i="11"/>
  <c r="C16" i="11"/>
  <c r="B25" i="11"/>
  <c r="B16" i="11"/>
  <c r="G27" i="4"/>
  <c r="C11" i="2" s="1"/>
  <c r="Q8" i="2"/>
  <c r="Q9" i="2"/>
  <c r="P8" i="2"/>
  <c r="P9" i="2"/>
  <c r="O8" i="2"/>
  <c r="O9" i="2"/>
  <c r="N8" i="2"/>
  <c r="N9" i="2"/>
  <c r="M8" i="2"/>
  <c r="M9" i="2"/>
  <c r="L8" i="2"/>
  <c r="L9" i="2"/>
  <c r="K8" i="2"/>
  <c r="K9" i="2"/>
  <c r="J8" i="2"/>
  <c r="J9" i="2"/>
  <c r="I8" i="2"/>
  <c r="I9" i="2"/>
  <c r="H8" i="2"/>
  <c r="H9" i="2"/>
  <c r="G8" i="2"/>
  <c r="G9" i="2"/>
  <c r="F8" i="2"/>
  <c r="F9" i="2"/>
  <c r="E8" i="2"/>
  <c r="E9" i="2"/>
  <c r="D8" i="2"/>
  <c r="D9" i="2"/>
  <c r="S8" i="2"/>
  <c r="S9" i="2"/>
  <c r="T8" i="2"/>
  <c r="T9" i="2"/>
  <c r="U8" i="2"/>
  <c r="U9" i="2"/>
  <c r="V8" i="2"/>
  <c r="V9" i="2"/>
  <c r="W8" i="2"/>
  <c r="W9" i="2"/>
  <c r="X8" i="2"/>
  <c r="X9" i="2"/>
  <c r="Y8" i="2"/>
  <c r="Y9" i="2"/>
  <c r="Z8" i="2"/>
  <c r="Z9" i="2"/>
  <c r="AA8" i="2"/>
  <c r="AA9" i="2"/>
  <c r="AB8" i="2"/>
  <c r="AB9" i="2"/>
  <c r="AC8" i="2"/>
  <c r="AC9" i="2"/>
  <c r="R8" i="2"/>
  <c r="R9" i="2"/>
  <c r="B14442" i="18"/>
  <c r="B14441" i="18"/>
  <c r="B14440" i="18"/>
  <c r="B14439" i="18"/>
  <c r="B14438" i="18"/>
  <c r="B14437" i="18"/>
  <c r="B14082" i="18"/>
  <c r="B14081" i="18"/>
  <c r="B14080" i="18"/>
  <c r="B14079" i="18"/>
  <c r="B14078" i="18"/>
  <c r="B14077" i="18"/>
  <c r="B14076" i="18"/>
  <c r="B14075" i="18"/>
  <c r="B14010" i="18"/>
  <c r="B14009" i="18"/>
  <c r="B14008" i="18"/>
  <c r="B14007" i="18"/>
  <c r="B14006" i="18"/>
  <c r="B14005" i="18"/>
  <c r="B14004" i="18"/>
  <c r="B14003" i="18"/>
  <c r="B14002" i="18"/>
  <c r="B13938" i="18"/>
  <c r="B13937" i="18"/>
  <c r="B13936" i="18"/>
  <c r="B13935" i="18"/>
  <c r="B13934" i="18"/>
  <c r="B13933" i="18"/>
  <c r="B13932" i="18"/>
  <c r="B13722" i="18"/>
  <c r="B13721" i="18"/>
  <c r="B13720" i="18"/>
  <c r="B13719" i="18"/>
  <c r="B13718" i="18"/>
  <c r="B13717" i="18"/>
  <c r="B13716" i="18"/>
  <c r="B13650" i="18"/>
  <c r="B13649" i="18"/>
  <c r="B13648" i="18"/>
  <c r="B13647" i="18"/>
  <c r="B13646" i="18"/>
  <c r="B13645" i="18"/>
  <c r="B13644" i="18"/>
  <c r="B13643" i="18"/>
  <c r="B13578" i="18"/>
  <c r="B13577" i="18"/>
  <c r="B13576" i="18"/>
  <c r="B13575" i="18"/>
  <c r="B13574" i="18"/>
  <c r="B13573" i="18"/>
  <c r="B13506" i="18"/>
  <c r="B13505" i="18"/>
  <c r="B13504" i="18"/>
  <c r="B13503" i="18"/>
  <c r="B13502" i="18"/>
  <c r="B13501" i="18"/>
  <c r="B13500" i="18"/>
  <c r="B13499" i="18"/>
  <c r="B13434" i="18"/>
  <c r="B13433" i="18"/>
  <c r="B13432" i="18"/>
  <c r="B13431" i="18"/>
  <c r="B13430" i="18"/>
  <c r="B13429" i="18"/>
  <c r="B13428" i="18"/>
  <c r="B13427" i="18"/>
  <c r="B13426" i="18"/>
  <c r="B13425" i="18"/>
  <c r="B13289" i="18"/>
  <c r="B13288" i="18"/>
  <c r="B13287" i="18"/>
  <c r="B13286" i="18"/>
  <c r="B13285" i="18"/>
  <c r="B13284" i="18"/>
  <c r="B13217" i="18"/>
  <c r="B13216" i="18"/>
  <c r="B13215" i="18"/>
  <c r="B13214" i="18"/>
  <c r="B13213" i="18"/>
  <c r="B13212" i="18"/>
  <c r="B13211" i="18"/>
  <c r="B13210" i="18"/>
  <c r="B13073" i="18"/>
  <c r="B13072" i="18"/>
  <c r="B13071" i="18"/>
  <c r="B13070" i="18"/>
  <c r="B13069" i="18"/>
  <c r="B13068" i="18"/>
  <c r="B13001" i="18"/>
  <c r="B13000" i="18"/>
  <c r="B12999" i="18"/>
  <c r="B12998" i="18"/>
  <c r="B12997" i="18"/>
  <c r="B12996" i="18"/>
  <c r="B12995" i="18"/>
  <c r="B12994" i="18"/>
  <c r="B12993" i="18"/>
  <c r="B12992" i="18"/>
  <c r="B12782" i="18"/>
  <c r="B12781" i="18"/>
  <c r="B12780" i="18"/>
  <c r="B12779" i="18"/>
  <c r="B12778" i="18"/>
  <c r="B12777" i="18"/>
  <c r="B12776" i="18"/>
  <c r="B12775" i="18"/>
  <c r="B12774" i="18"/>
  <c r="B12773" i="18"/>
  <c r="B10689" i="18"/>
  <c r="B10688" i="18"/>
  <c r="B10687" i="18"/>
  <c r="B10686" i="18"/>
  <c r="B10685" i="18"/>
  <c r="B10684" i="18"/>
  <c r="B10617" i="18"/>
  <c r="B10616" i="18"/>
  <c r="B10615" i="18"/>
  <c r="B10614" i="18"/>
  <c r="B10613" i="18"/>
  <c r="B10612" i="18"/>
  <c r="B10545" i="18"/>
  <c r="B10544" i="18"/>
  <c r="B10543" i="18"/>
  <c r="B10542" i="18"/>
  <c r="B10541" i="18"/>
  <c r="B10540" i="18"/>
  <c r="B10473" i="18"/>
  <c r="B10472" i="18"/>
  <c r="B10471" i="18"/>
  <c r="B10470" i="18"/>
  <c r="B10469" i="18"/>
  <c r="B10468" i="18"/>
  <c r="B10401" i="18"/>
  <c r="B10400" i="18"/>
  <c r="B10399" i="18"/>
  <c r="B10398" i="18"/>
  <c r="B10397" i="18"/>
  <c r="B10396" i="18"/>
  <c r="B10395" i="18"/>
  <c r="B10329" i="18"/>
  <c r="B10328" i="18"/>
  <c r="B10327" i="18"/>
  <c r="B10326" i="18"/>
  <c r="B10325" i="18"/>
  <c r="B10324" i="18"/>
  <c r="B10323" i="18"/>
  <c r="B10322" i="18"/>
  <c r="B10257" i="18"/>
  <c r="B10256" i="18"/>
  <c r="B10255" i="18"/>
  <c r="B10254" i="18"/>
  <c r="B10253" i="18"/>
  <c r="B10252" i="18"/>
  <c r="B10251" i="18"/>
  <c r="B10185" i="18"/>
  <c r="B10184" i="18"/>
  <c r="B10183" i="18"/>
  <c r="B10182" i="18"/>
  <c r="B10181" i="18"/>
  <c r="B10180" i="18"/>
  <c r="B10179" i="18"/>
  <c r="B10113" i="18"/>
  <c r="B10112" i="18"/>
  <c r="B10111" i="18"/>
  <c r="B10110" i="18"/>
  <c r="B10109" i="18"/>
  <c r="B10108" i="18"/>
  <c r="B10107" i="18"/>
  <c r="B10041" i="18"/>
  <c r="B10040" i="18"/>
  <c r="B10039" i="18"/>
  <c r="B10038" i="18"/>
  <c r="B10037" i="18"/>
  <c r="B10036" i="18"/>
  <c r="B9969" i="18"/>
  <c r="B9968" i="18"/>
  <c r="B9967" i="18"/>
  <c r="B9966" i="18"/>
  <c r="B9965" i="18"/>
  <c r="B9964" i="18"/>
  <c r="B9897" i="18"/>
  <c r="B9896" i="18"/>
  <c r="B9895" i="18"/>
  <c r="B9894" i="18"/>
  <c r="B9893" i="18"/>
  <c r="B9892" i="18"/>
  <c r="B9891" i="18"/>
  <c r="B9890" i="18"/>
  <c r="B9535" i="18"/>
  <c r="B9534" i="18"/>
  <c r="B9533" i="18"/>
  <c r="B9532" i="18"/>
  <c r="B9531" i="18"/>
  <c r="B9530" i="18"/>
  <c r="B9463" i="18"/>
  <c r="B9462" i="18"/>
  <c r="B9461" i="18"/>
  <c r="B9460" i="18"/>
  <c r="B9459" i="18"/>
  <c r="B9458" i="18"/>
  <c r="B9457" i="18"/>
  <c r="B9456" i="18"/>
  <c r="B9455" i="18"/>
  <c r="B9391" i="18"/>
  <c r="B9390" i="18"/>
  <c r="B9389" i="18"/>
  <c r="B9388" i="18"/>
  <c r="B9387" i="18"/>
  <c r="B9386" i="18"/>
  <c r="B9385" i="18"/>
  <c r="B9384" i="18"/>
  <c r="B9319" i="18"/>
  <c r="B9318" i="18"/>
  <c r="B9317" i="18"/>
  <c r="B9316" i="18"/>
  <c r="B9315" i="18"/>
  <c r="B9314" i="18"/>
  <c r="B9313" i="18"/>
  <c r="B9247" i="18"/>
  <c r="B9246" i="18"/>
  <c r="B9245" i="18"/>
  <c r="B9244" i="18"/>
  <c r="B9243" i="18"/>
  <c r="B9242" i="18"/>
  <c r="B9241" i="18"/>
  <c r="B9103" i="18"/>
  <c r="B9102" i="18"/>
  <c r="B9101" i="18"/>
  <c r="B9100" i="18"/>
  <c r="B9099" i="18"/>
  <c r="B9098" i="18"/>
  <c r="B9031" i="18"/>
  <c r="B9030" i="18"/>
  <c r="B9029" i="18"/>
  <c r="B9028" i="18"/>
  <c r="B9027" i="18"/>
  <c r="B9026" i="18"/>
  <c r="B9025" i="18"/>
  <c r="B8310" i="18"/>
  <c r="B8309" i="18"/>
  <c r="B8308" i="18"/>
  <c r="B8307" i="18"/>
  <c r="B8306" i="18"/>
  <c r="B8305" i="18"/>
  <c r="B8166" i="18"/>
  <c r="B8165" i="18"/>
  <c r="B8164" i="18"/>
  <c r="B8163" i="18"/>
  <c r="B8162" i="18"/>
  <c r="B8161" i="18"/>
  <c r="B8160" i="18"/>
  <c r="B8159" i="18"/>
  <c r="B8158" i="18"/>
  <c r="B8157" i="18"/>
  <c r="B8156" i="18"/>
  <c r="B7730" i="18"/>
  <c r="B7729" i="18"/>
  <c r="B7728" i="18"/>
  <c r="B7727" i="18"/>
  <c r="B7726" i="18"/>
  <c r="B7725" i="18"/>
  <c r="B7724" i="18"/>
  <c r="B7586" i="18"/>
  <c r="B7585" i="18"/>
  <c r="B7584" i="18"/>
  <c r="B7583" i="18"/>
  <c r="B7582" i="18"/>
  <c r="B7581" i="18"/>
  <c r="B7580" i="18"/>
  <c r="B7514" i="18"/>
  <c r="B7513" i="18"/>
  <c r="B7512" i="18"/>
  <c r="B7511" i="18"/>
  <c r="B7510" i="18"/>
  <c r="B7509" i="18"/>
  <c r="B7508" i="18"/>
  <c r="B7507" i="18"/>
  <c r="B7506" i="18"/>
  <c r="B6210" i="18"/>
  <c r="B6209" i="18"/>
  <c r="B6208" i="18"/>
  <c r="B6207" i="18"/>
  <c r="B6206" i="18"/>
  <c r="B6205" i="18"/>
  <c r="B6204" i="18"/>
  <c r="B6138" i="18"/>
  <c r="B6137" i="18"/>
  <c r="B6136" i="18"/>
  <c r="B6135" i="18"/>
  <c r="B6134" i="18"/>
  <c r="B6133" i="18"/>
  <c r="B6132" i="18"/>
  <c r="B6131" i="18"/>
  <c r="B6130" i="18"/>
  <c r="B6129" i="18"/>
  <c r="B6066" i="18"/>
  <c r="B6065" i="18"/>
  <c r="B6064" i="18"/>
  <c r="B6063" i="18"/>
  <c r="B6062" i="18"/>
  <c r="B6061" i="18"/>
  <c r="B6060" i="18"/>
  <c r="B5994" i="18"/>
  <c r="B5993" i="18"/>
  <c r="B5992" i="18"/>
  <c r="B5991" i="18"/>
  <c r="B5990" i="18"/>
  <c r="B5989" i="18"/>
  <c r="B5988" i="18"/>
  <c r="B5987" i="18"/>
  <c r="B5986" i="18"/>
  <c r="B5985" i="18"/>
  <c r="B5922" i="18"/>
  <c r="B5921" i="18"/>
  <c r="B5920" i="18"/>
  <c r="B5919" i="18"/>
  <c r="B5918" i="18"/>
  <c r="B5917" i="18"/>
  <c r="B5916" i="18"/>
  <c r="B5915" i="18"/>
  <c r="B5914" i="18"/>
  <c r="B5850" i="18"/>
  <c r="B5849" i="18"/>
  <c r="B5848" i="18"/>
  <c r="B5847" i="18"/>
  <c r="B5846" i="18"/>
  <c r="B5845" i="18"/>
  <c r="B5844" i="18"/>
  <c r="B5843" i="18"/>
  <c r="B5842" i="18"/>
  <c r="B5841" i="18"/>
  <c r="B5778" i="18"/>
  <c r="B5777" i="18"/>
  <c r="B5776" i="18"/>
  <c r="B5775" i="18"/>
  <c r="B5774" i="18"/>
  <c r="B5773" i="18"/>
  <c r="B5772" i="18"/>
  <c r="B5771" i="18"/>
  <c r="B5706" i="18"/>
  <c r="B5705" i="18"/>
  <c r="B5704" i="18"/>
  <c r="B5703" i="18"/>
  <c r="B5702" i="18"/>
  <c r="B5701" i="18"/>
  <c r="B5700" i="18"/>
  <c r="B5699" i="18"/>
  <c r="B5414" i="18"/>
  <c r="B5413" i="18"/>
  <c r="B5412" i="18"/>
  <c r="B5411" i="18"/>
  <c r="B5410" i="18"/>
  <c r="B5409" i="18"/>
  <c r="B5408" i="18"/>
  <c r="B5407" i="18"/>
  <c r="B5406" i="18"/>
  <c r="B5405" i="18"/>
  <c r="B5404" i="18"/>
  <c r="B5342" i="18"/>
  <c r="B5341" i="18"/>
  <c r="B5340" i="18"/>
  <c r="B5339" i="18"/>
  <c r="B5338" i="18"/>
  <c r="B5337" i="18"/>
  <c r="B5336" i="18"/>
  <c r="B5335" i="18"/>
  <c r="B5334" i="18"/>
  <c r="B5333" i="18"/>
  <c r="B5270" i="18"/>
  <c r="B5269" i="18"/>
  <c r="B5268" i="18"/>
  <c r="B5267" i="18"/>
  <c r="B5266" i="18"/>
  <c r="B5265" i="18"/>
  <c r="B5264" i="18"/>
  <c r="B5263" i="18"/>
  <c r="B5262" i="18"/>
  <c r="B5261" i="18"/>
  <c r="B5260" i="18"/>
  <c r="B5198" i="18"/>
  <c r="B5197" i="18"/>
  <c r="B5196" i="18"/>
  <c r="B5195" i="18"/>
  <c r="B5194" i="18"/>
  <c r="B5193" i="18"/>
  <c r="B5192" i="18"/>
  <c r="B5191" i="18"/>
  <c r="B5190" i="18"/>
  <c r="B5126" i="18"/>
  <c r="B5125" i="18"/>
  <c r="B5124" i="18"/>
  <c r="B5123" i="18"/>
  <c r="B5122" i="18"/>
  <c r="B5121" i="18"/>
  <c r="B5120" i="18"/>
  <c r="B5119" i="18"/>
  <c r="B5054" i="18"/>
  <c r="B5053" i="18"/>
  <c r="B5052" i="18"/>
  <c r="B5051" i="18"/>
  <c r="B5050" i="18"/>
  <c r="B5049" i="18"/>
  <c r="B5048" i="18"/>
  <c r="B5047" i="18"/>
  <c r="B5046" i="18"/>
  <c r="B5045" i="18"/>
  <c r="B4908" i="18"/>
  <c r="B4907" i="18"/>
  <c r="B4906" i="18"/>
  <c r="B4905" i="18"/>
  <c r="B4904" i="18"/>
  <c r="B4903" i="18"/>
  <c r="B4902" i="18"/>
  <c r="B4901" i="18"/>
  <c r="B4900" i="18"/>
  <c r="B4899" i="18"/>
  <c r="B4327" i="18"/>
  <c r="B4326" i="18"/>
  <c r="B4325" i="18"/>
  <c r="B4324" i="18"/>
  <c r="B4323" i="18"/>
  <c r="B4322" i="18"/>
  <c r="B4321" i="18"/>
  <c r="B4255" i="18"/>
  <c r="B4254" i="18"/>
  <c r="B4253" i="18"/>
  <c r="B4252" i="18"/>
  <c r="B4251" i="18"/>
  <c r="B4250" i="18"/>
  <c r="B4183" i="18"/>
  <c r="B4182" i="18"/>
  <c r="B4181" i="18"/>
  <c r="B4180" i="18"/>
  <c r="B4179" i="18"/>
  <c r="B4178" i="18"/>
  <c r="B4111" i="18"/>
  <c r="B4110" i="18"/>
  <c r="B4109" i="18"/>
  <c r="B4108" i="18"/>
  <c r="B4107" i="18"/>
  <c r="B4106" i="18"/>
  <c r="B4105" i="18"/>
  <c r="B4104" i="18"/>
  <c r="B4103" i="18"/>
  <c r="B4039" i="18"/>
  <c r="B4038" i="18"/>
  <c r="B4037" i="18"/>
  <c r="B4036" i="18"/>
  <c r="B4035" i="18"/>
  <c r="B4034" i="18"/>
  <c r="B4033" i="18"/>
  <c r="B4032" i="18"/>
  <c r="B4031" i="18"/>
  <c r="B3821" i="18"/>
  <c r="B3820" i="18"/>
  <c r="B3819" i="18"/>
  <c r="B3818" i="18"/>
  <c r="B3817" i="18"/>
  <c r="B3816" i="18"/>
  <c r="B3815" i="18"/>
  <c r="B3814" i="18"/>
  <c r="B3449" i="18"/>
  <c r="B3450" i="18"/>
  <c r="B3451" i="18"/>
  <c r="B3452" i="18"/>
  <c r="B3453" i="18"/>
  <c r="B3454" i="18"/>
  <c r="B3455" i="18"/>
  <c r="B3456" i="18"/>
  <c r="B3457" i="18"/>
  <c r="B3307" i="18"/>
  <c r="B3308" i="18"/>
  <c r="B3309" i="18"/>
  <c r="B3310" i="18"/>
  <c r="B3311" i="18"/>
  <c r="B3312" i="18"/>
  <c r="B3313" i="18"/>
  <c r="B3235" i="18"/>
  <c r="B3236" i="18"/>
  <c r="B3237" i="18"/>
  <c r="B3238" i="18"/>
  <c r="B3239" i="18"/>
  <c r="B3240" i="18"/>
  <c r="B3241" i="18"/>
  <c r="B3164" i="18"/>
  <c r="B3165" i="18"/>
  <c r="B3166" i="18"/>
  <c r="B3167" i="18"/>
  <c r="B3168" i="18"/>
  <c r="B3169" i="18"/>
  <c r="B3091" i="18"/>
  <c r="B3092" i="18"/>
  <c r="B3093" i="18"/>
  <c r="B3094" i="18"/>
  <c r="B3095" i="18"/>
  <c r="B3096" i="18"/>
  <c r="B3097" i="18"/>
  <c r="B3019" i="18"/>
  <c r="B3020" i="18"/>
  <c r="B3021" i="18"/>
  <c r="B3022" i="18"/>
  <c r="B3023" i="18"/>
  <c r="B3024" i="18"/>
  <c r="B3025" i="18"/>
  <c r="B2872" i="18"/>
  <c r="B2873" i="18"/>
  <c r="B2874" i="18"/>
  <c r="B2875" i="18"/>
  <c r="B2876" i="18"/>
  <c r="B2877" i="18"/>
  <c r="B2878" i="18"/>
  <c r="B2879" i="18"/>
  <c r="B2880" i="18"/>
  <c r="B2881" i="18"/>
  <c r="B2799" i="18"/>
  <c r="B2800" i="18"/>
  <c r="B2801" i="18"/>
  <c r="B2802" i="18"/>
  <c r="B2803" i="18"/>
  <c r="B2804" i="18"/>
  <c r="B2805" i="18"/>
  <c r="B2806" i="18"/>
  <c r="B2807" i="18"/>
  <c r="B2808" i="18"/>
  <c r="B2809" i="18"/>
  <c r="B1931" i="18"/>
  <c r="B1932" i="18"/>
  <c r="B1933" i="18"/>
  <c r="B1934" i="18"/>
  <c r="B1935" i="18"/>
  <c r="B1936" i="18"/>
  <c r="B1858" i="18"/>
  <c r="B1859" i="18"/>
  <c r="B1860" i="18"/>
  <c r="B1861" i="18"/>
  <c r="B1862" i="18"/>
  <c r="B1863" i="18"/>
  <c r="B1864" i="18"/>
  <c r="B1786" i="18"/>
  <c r="B1787" i="18"/>
  <c r="B1788" i="18"/>
  <c r="B1789" i="18"/>
  <c r="B1790" i="18"/>
  <c r="B1791" i="18"/>
  <c r="B1792" i="18"/>
  <c r="B1714" i="18"/>
  <c r="B1715" i="18"/>
  <c r="B1716" i="18"/>
  <c r="B1717" i="18"/>
  <c r="B1718" i="18"/>
  <c r="B1719" i="18"/>
  <c r="B1720" i="18"/>
  <c r="B1498" i="18"/>
  <c r="B1499" i="18"/>
  <c r="B1500" i="18"/>
  <c r="B1501" i="18"/>
  <c r="B1502" i="18"/>
  <c r="B1503" i="18"/>
  <c r="B1504" i="18"/>
  <c r="B1278" i="18"/>
  <c r="B1279" i="18"/>
  <c r="B1280" i="18"/>
  <c r="B1281" i="18"/>
  <c r="B1282" i="18"/>
  <c r="B1283" i="18"/>
  <c r="B1284" i="18"/>
  <c r="B1285" i="18"/>
  <c r="B1207" i="18"/>
  <c r="B1208" i="18"/>
  <c r="B1209" i="18"/>
  <c r="B1210" i="18"/>
  <c r="B1211" i="18"/>
  <c r="B1212" i="18"/>
  <c r="B1213" i="18"/>
  <c r="B1062" i="18"/>
  <c r="B1063" i="18"/>
  <c r="B1064" i="18"/>
  <c r="B1065" i="18"/>
  <c r="B1066" i="18"/>
  <c r="B1067" i="18"/>
  <c r="B1068" i="18"/>
  <c r="B1069" i="18"/>
  <c r="B991" i="18"/>
  <c r="B992" i="18"/>
  <c r="B993" i="18"/>
  <c r="B994" i="18"/>
  <c r="B995" i="18"/>
  <c r="B996" i="18"/>
  <c r="B997" i="18"/>
  <c r="B918" i="18"/>
  <c r="B919" i="18"/>
  <c r="B920" i="18"/>
  <c r="B921" i="18"/>
  <c r="B922" i="18"/>
  <c r="B923" i="18"/>
  <c r="B924" i="18"/>
  <c r="B925" i="18"/>
  <c r="B848" i="18"/>
  <c r="B849" i="18"/>
  <c r="B850" i="18"/>
  <c r="B851" i="18"/>
  <c r="B852" i="18"/>
  <c r="B853" i="18"/>
  <c r="B774" i="18"/>
  <c r="B775" i="18"/>
  <c r="B776" i="18"/>
  <c r="B777" i="18"/>
  <c r="B778" i="18"/>
  <c r="B779" i="18"/>
  <c r="B780" i="18"/>
  <c r="B781" i="18"/>
  <c r="B558" i="18"/>
  <c r="B559" i="18"/>
  <c r="B560" i="18"/>
  <c r="B561" i="18"/>
  <c r="B562" i="18"/>
  <c r="B563" i="18"/>
  <c r="B564" i="18"/>
  <c r="B565" i="18"/>
  <c r="B413" i="18"/>
  <c r="B414" i="18"/>
  <c r="B415" i="18"/>
  <c r="B416" i="18"/>
  <c r="B417" i="18"/>
  <c r="B418" i="18"/>
  <c r="B419" i="18"/>
  <c r="B420" i="18"/>
  <c r="B421" i="18"/>
  <c r="B343" i="18"/>
  <c r="B344" i="18"/>
  <c r="B345" i="18"/>
  <c r="B346" i="18"/>
  <c r="B347" i="18"/>
  <c r="B348" i="18"/>
  <c r="B349" i="18"/>
  <c r="B269" i="18"/>
  <c r="B270" i="18"/>
  <c r="B271" i="18"/>
  <c r="B272" i="18"/>
  <c r="B273" i="18"/>
  <c r="B274" i="18"/>
  <c r="B275" i="18"/>
  <c r="B276" i="18"/>
  <c r="B277" i="18"/>
  <c r="B202" i="18"/>
  <c r="B203" i="18"/>
  <c r="B204" i="18"/>
  <c r="B205" i="18"/>
  <c r="B127" i="18"/>
  <c r="B128" i="18"/>
  <c r="B129" i="18"/>
  <c r="B130" i="18"/>
  <c r="B131" i="18"/>
  <c r="B132" i="18"/>
  <c r="B133" i="18"/>
  <c r="B51" i="18"/>
  <c r="B52" i="18"/>
  <c r="B53" i="18"/>
  <c r="B54" i="18"/>
  <c r="B55" i="18"/>
  <c r="B56" i="18"/>
  <c r="B57" i="18"/>
  <c r="B58" i="18"/>
  <c r="B59" i="18"/>
  <c r="B60" i="18"/>
  <c r="B61" i="18"/>
  <c r="G14452" i="18"/>
  <c r="E14442" i="18"/>
  <c r="A14442" i="18"/>
  <c r="E14441" i="18"/>
  <c r="A14441" i="18"/>
  <c r="E14440" i="18"/>
  <c r="A14440" i="18"/>
  <c r="E14439" i="18"/>
  <c r="A14439" i="18"/>
  <c r="E14438" i="18"/>
  <c r="A14438" i="18"/>
  <c r="E14437" i="18"/>
  <c r="A14437" i="18"/>
  <c r="E14436" i="18"/>
  <c r="B14436" i="18"/>
  <c r="A14436" i="18"/>
  <c r="E14435" i="18"/>
  <c r="B14435" i="18"/>
  <c r="A14435" i="18"/>
  <c r="E14434" i="18"/>
  <c r="B14434" i="18"/>
  <c r="A14434" i="18"/>
  <c r="E14433" i="18"/>
  <c r="B14433" i="18"/>
  <c r="A14433" i="18"/>
  <c r="B14432" i="18"/>
  <c r="A14432" i="18"/>
  <c r="B14431" i="18"/>
  <c r="A14431" i="18"/>
  <c r="A14427" i="18"/>
  <c r="A14426" i="18"/>
  <c r="A14425" i="18"/>
  <c r="A14424" i="18"/>
  <c r="A14423" i="18"/>
  <c r="C14419" i="18"/>
  <c r="A14419" i="18"/>
  <c r="A14418" i="18"/>
  <c r="A14417" i="18"/>
  <c r="C14416" i="18"/>
  <c r="A14416" i="18"/>
  <c r="C14415" i="18"/>
  <c r="A14415" i="18"/>
  <c r="C14414" i="18"/>
  <c r="A14414" i="18"/>
  <c r="C14413" i="18"/>
  <c r="A14413" i="18"/>
  <c r="C14412" i="18"/>
  <c r="A14412" i="18"/>
  <c r="C14411" i="18"/>
  <c r="A14411" i="18"/>
  <c r="C14410" i="18"/>
  <c r="A14410" i="18"/>
  <c r="C14409" i="18"/>
  <c r="A14409" i="18"/>
  <c r="C14408" i="18"/>
  <c r="A14408" i="18"/>
  <c r="E14404" i="18"/>
  <c r="A14404" i="18"/>
  <c r="E14403" i="18"/>
  <c r="A14403" i="18"/>
  <c r="E14402" i="18"/>
  <c r="A14402" i="18"/>
  <c r="E14401" i="18"/>
  <c r="A14401" i="18"/>
  <c r="E14400" i="18"/>
  <c r="A14400" i="18"/>
  <c r="E14399" i="18"/>
  <c r="A14399" i="18"/>
  <c r="E14398" i="18"/>
  <c r="A14398" i="18"/>
  <c r="E14397" i="18"/>
  <c r="A14397" i="18"/>
  <c r="E14396" i="18"/>
  <c r="A14396" i="18"/>
  <c r="E14395" i="18"/>
  <c r="A14395" i="18"/>
  <c r="E14394" i="18"/>
  <c r="A14394" i="18"/>
  <c r="E14393" i="18"/>
  <c r="A14393" i="18"/>
  <c r="A14384" i="18"/>
  <c r="G14092" i="18"/>
  <c r="E14082" i="18"/>
  <c r="A14082" i="18"/>
  <c r="E14081" i="18"/>
  <c r="A14081" i="18"/>
  <c r="E14080" i="18"/>
  <c r="A14080" i="18"/>
  <c r="E14079" i="18"/>
  <c r="A14079" i="18"/>
  <c r="E14078" i="18"/>
  <c r="A14078" i="18"/>
  <c r="E14077" i="18"/>
  <c r="A14077" i="18"/>
  <c r="E14076" i="18"/>
  <c r="A14076" i="18"/>
  <c r="E14075" i="18"/>
  <c r="A14075" i="18"/>
  <c r="E14074" i="18"/>
  <c r="B14074" i="18"/>
  <c r="A14074" i="18"/>
  <c r="E14073" i="18"/>
  <c r="B14073" i="18"/>
  <c r="A14073" i="18"/>
  <c r="E14072" i="18"/>
  <c r="B14072" i="18"/>
  <c r="A14072" i="18"/>
  <c r="B14071" i="18"/>
  <c r="A14071" i="18"/>
  <c r="A14067" i="18"/>
  <c r="A14066" i="18"/>
  <c r="A14065" i="18"/>
  <c r="A14064" i="18"/>
  <c r="A14063" i="18"/>
  <c r="C14059" i="18"/>
  <c r="A14059" i="18"/>
  <c r="A14058" i="18"/>
  <c r="A14057" i="18"/>
  <c r="C14056" i="18"/>
  <c r="A14056" i="18"/>
  <c r="C14055" i="18"/>
  <c r="A14055" i="18"/>
  <c r="C14054" i="18"/>
  <c r="A14054" i="18"/>
  <c r="C14053" i="18"/>
  <c r="A14053" i="18"/>
  <c r="C14052" i="18"/>
  <c r="A14052" i="18"/>
  <c r="C14051" i="18"/>
  <c r="A14051" i="18"/>
  <c r="C14050" i="18"/>
  <c r="A14050" i="18"/>
  <c r="C14049" i="18"/>
  <c r="A14049" i="18"/>
  <c r="C14048" i="18"/>
  <c r="A14048" i="18"/>
  <c r="E14044" i="18"/>
  <c r="A14044" i="18"/>
  <c r="E14043" i="18"/>
  <c r="A14043" i="18"/>
  <c r="E14042" i="18"/>
  <c r="A14042" i="18"/>
  <c r="E14041" i="18"/>
  <c r="A14041" i="18"/>
  <c r="E14040" i="18"/>
  <c r="A14040" i="18"/>
  <c r="E14039" i="18"/>
  <c r="A14039" i="18"/>
  <c r="E14038" i="18"/>
  <c r="A14038" i="18"/>
  <c r="E14037" i="18"/>
  <c r="A14037" i="18"/>
  <c r="E14036" i="18"/>
  <c r="A14036" i="18"/>
  <c r="E14035" i="18"/>
  <c r="A14035" i="18"/>
  <c r="E14034" i="18"/>
  <c r="A14034" i="18"/>
  <c r="E14033" i="18"/>
  <c r="A14033" i="18"/>
  <c r="A14024" i="18"/>
  <c r="G14020" i="18"/>
  <c r="E14010" i="18"/>
  <c r="A14010" i="18"/>
  <c r="E14009" i="18"/>
  <c r="A14009" i="18"/>
  <c r="E14008" i="18"/>
  <c r="A14008" i="18"/>
  <c r="E14007" i="18"/>
  <c r="A14007" i="18"/>
  <c r="E14006" i="18"/>
  <c r="A14006" i="18"/>
  <c r="E14005" i="18"/>
  <c r="A14005" i="18"/>
  <c r="E14004" i="18"/>
  <c r="A14004" i="18"/>
  <c r="E14003" i="18"/>
  <c r="A14003" i="18"/>
  <c r="E14002" i="18"/>
  <c r="A14002" i="18"/>
  <c r="E14001" i="18"/>
  <c r="B14001" i="18"/>
  <c r="A14001" i="18"/>
  <c r="B14000" i="18"/>
  <c r="A14000" i="18"/>
  <c r="B13999" i="18"/>
  <c r="A13999" i="18"/>
  <c r="A13995" i="18"/>
  <c r="A13994" i="18"/>
  <c r="A13993" i="18"/>
  <c r="A13992" i="18"/>
  <c r="A13991" i="18"/>
  <c r="C13987" i="18"/>
  <c r="A13987" i="18"/>
  <c r="A13986" i="18"/>
  <c r="A13985" i="18"/>
  <c r="C13984" i="18"/>
  <c r="A13984" i="18"/>
  <c r="C13983" i="18"/>
  <c r="A13983" i="18"/>
  <c r="C13982" i="18"/>
  <c r="A13982" i="18"/>
  <c r="C13981" i="18"/>
  <c r="A13981" i="18"/>
  <c r="C13980" i="18"/>
  <c r="A13980" i="18"/>
  <c r="C13979" i="18"/>
  <c r="A13979" i="18"/>
  <c r="C13978" i="18"/>
  <c r="A13978" i="18"/>
  <c r="C13977" i="18"/>
  <c r="A13977" i="18"/>
  <c r="C13976" i="18"/>
  <c r="A13976" i="18"/>
  <c r="E13972" i="18"/>
  <c r="A13972" i="18"/>
  <c r="E13971" i="18"/>
  <c r="A13971" i="18"/>
  <c r="E13970" i="18"/>
  <c r="A13970" i="18"/>
  <c r="E13969" i="18"/>
  <c r="A13969" i="18"/>
  <c r="E13968" i="18"/>
  <c r="A13968" i="18"/>
  <c r="E13967" i="18"/>
  <c r="A13967" i="18"/>
  <c r="E13966" i="18"/>
  <c r="A13966" i="18"/>
  <c r="E13965" i="18"/>
  <c r="A13965" i="18"/>
  <c r="E13964" i="18"/>
  <c r="A13964" i="18"/>
  <c r="E13963" i="18"/>
  <c r="A13963" i="18"/>
  <c r="E13962" i="18"/>
  <c r="A13962" i="18"/>
  <c r="E13961" i="18"/>
  <c r="A13961" i="18"/>
  <c r="A13952" i="18"/>
  <c r="G13948" i="18"/>
  <c r="E13938" i="18"/>
  <c r="A13938" i="18"/>
  <c r="E13937" i="18"/>
  <c r="A13937" i="18"/>
  <c r="E13936" i="18"/>
  <c r="A13936" i="18"/>
  <c r="E13935" i="18"/>
  <c r="A13935" i="18"/>
  <c r="E13934" i="18"/>
  <c r="A13934" i="18"/>
  <c r="E13933" i="18"/>
  <c r="A13933" i="18"/>
  <c r="E13932" i="18"/>
  <c r="A13932" i="18"/>
  <c r="E13931" i="18"/>
  <c r="B13931" i="18"/>
  <c r="A13931" i="18"/>
  <c r="E13930" i="18"/>
  <c r="B13930" i="18"/>
  <c r="A13930" i="18"/>
  <c r="E13929" i="18"/>
  <c r="B13929" i="18"/>
  <c r="A13929" i="18"/>
  <c r="B13928" i="18"/>
  <c r="A13928" i="18"/>
  <c r="B13927" i="18"/>
  <c r="A13927" i="18"/>
  <c r="A13923" i="18"/>
  <c r="A13922" i="18"/>
  <c r="A13921" i="18"/>
  <c r="A13920" i="18"/>
  <c r="A13919" i="18"/>
  <c r="C13915" i="18"/>
  <c r="A13915" i="18"/>
  <c r="A13914" i="18"/>
  <c r="A13913" i="18"/>
  <c r="C13912" i="18"/>
  <c r="A13912" i="18"/>
  <c r="C13911" i="18"/>
  <c r="A13911" i="18"/>
  <c r="C13910" i="18"/>
  <c r="A13910" i="18"/>
  <c r="C13909" i="18"/>
  <c r="A13909" i="18"/>
  <c r="C13908" i="18"/>
  <c r="A13908" i="18"/>
  <c r="C13907" i="18"/>
  <c r="A13907" i="18"/>
  <c r="C13906" i="18"/>
  <c r="A13906" i="18"/>
  <c r="C13905" i="18"/>
  <c r="A13905" i="18"/>
  <c r="C13904" i="18"/>
  <c r="A13904" i="18"/>
  <c r="E13900" i="18"/>
  <c r="A13900" i="18"/>
  <c r="E13899" i="18"/>
  <c r="A13899" i="18"/>
  <c r="E13898" i="18"/>
  <c r="A13898" i="18"/>
  <c r="E13897" i="18"/>
  <c r="A13897" i="18"/>
  <c r="E13896" i="18"/>
  <c r="A13896" i="18"/>
  <c r="E13895" i="18"/>
  <c r="A13895" i="18"/>
  <c r="E13894" i="18"/>
  <c r="A13894" i="18"/>
  <c r="E13893" i="18"/>
  <c r="A13893" i="18"/>
  <c r="E13892" i="18"/>
  <c r="A13892" i="18"/>
  <c r="E13891" i="18"/>
  <c r="A13891" i="18"/>
  <c r="E13890" i="18"/>
  <c r="A13890" i="18"/>
  <c r="E13889" i="18"/>
  <c r="A13889" i="18"/>
  <c r="A13880" i="18"/>
  <c r="G13732" i="18"/>
  <c r="E13722" i="18"/>
  <c r="A13722" i="18"/>
  <c r="E13721" i="18"/>
  <c r="A13721" i="18"/>
  <c r="E13720" i="18"/>
  <c r="A13720" i="18"/>
  <c r="E13719" i="18"/>
  <c r="A13719" i="18"/>
  <c r="E13718" i="18"/>
  <c r="A13718" i="18"/>
  <c r="E13717" i="18"/>
  <c r="A13717" i="18"/>
  <c r="E13716" i="18"/>
  <c r="A13716" i="18"/>
  <c r="E13715" i="18"/>
  <c r="B13715" i="18"/>
  <c r="A13715" i="18"/>
  <c r="E13714" i="18"/>
  <c r="B13714" i="18"/>
  <c r="A13714" i="18"/>
  <c r="E13713" i="18"/>
  <c r="B13713" i="18"/>
  <c r="A13713" i="18"/>
  <c r="B13712" i="18"/>
  <c r="A13712" i="18"/>
  <c r="B13711" i="18"/>
  <c r="A13711" i="18"/>
  <c r="A13707" i="18"/>
  <c r="A13706" i="18"/>
  <c r="A13705" i="18"/>
  <c r="A13704" i="18"/>
  <c r="A13703" i="18"/>
  <c r="C13699" i="18"/>
  <c r="A13699" i="18"/>
  <c r="A13698" i="18"/>
  <c r="A13697" i="18"/>
  <c r="C13696" i="18"/>
  <c r="A13696" i="18"/>
  <c r="C13695" i="18"/>
  <c r="A13695" i="18"/>
  <c r="C13694" i="18"/>
  <c r="A13694" i="18"/>
  <c r="C13693" i="18"/>
  <c r="A13693" i="18"/>
  <c r="C13692" i="18"/>
  <c r="A13692" i="18"/>
  <c r="C13691" i="18"/>
  <c r="A13691" i="18"/>
  <c r="C13690" i="18"/>
  <c r="A13690" i="18"/>
  <c r="C13689" i="18"/>
  <c r="A13689" i="18"/>
  <c r="C13688" i="18"/>
  <c r="A13688" i="18"/>
  <c r="E13684" i="18"/>
  <c r="A13684" i="18"/>
  <c r="E13683" i="18"/>
  <c r="A13683" i="18"/>
  <c r="E13682" i="18"/>
  <c r="A13682" i="18"/>
  <c r="E13681" i="18"/>
  <c r="A13681" i="18"/>
  <c r="E13680" i="18"/>
  <c r="A13680" i="18"/>
  <c r="E13679" i="18"/>
  <c r="A13679" i="18"/>
  <c r="E13678" i="18"/>
  <c r="A13678" i="18"/>
  <c r="E13677" i="18"/>
  <c r="A13677" i="18"/>
  <c r="E13676" i="18"/>
  <c r="A13676" i="18"/>
  <c r="E13675" i="18"/>
  <c r="A13675" i="18"/>
  <c r="E13674" i="18"/>
  <c r="A13674" i="18"/>
  <c r="E13673" i="18"/>
  <c r="A13673" i="18"/>
  <c r="A13664" i="18"/>
  <c r="G13660" i="18"/>
  <c r="E13650" i="18"/>
  <c r="A13650" i="18"/>
  <c r="E13649" i="18"/>
  <c r="A13649" i="18"/>
  <c r="E13648" i="18"/>
  <c r="A13648" i="18"/>
  <c r="E13647" i="18"/>
  <c r="A13647" i="18"/>
  <c r="E13646" i="18"/>
  <c r="A13646" i="18"/>
  <c r="E13645" i="18"/>
  <c r="A13645" i="18"/>
  <c r="E13644" i="18"/>
  <c r="A13644" i="18"/>
  <c r="E13643" i="18"/>
  <c r="A13643" i="18"/>
  <c r="E13642" i="18"/>
  <c r="B13642" i="18"/>
  <c r="A13642" i="18"/>
  <c r="E13641" i="18"/>
  <c r="B13641" i="18"/>
  <c r="A13641" i="18"/>
  <c r="B13640" i="18"/>
  <c r="A13640" i="18"/>
  <c r="B13639" i="18"/>
  <c r="A13639" i="18"/>
  <c r="A13635" i="18"/>
  <c r="A13634" i="18"/>
  <c r="A13633" i="18"/>
  <c r="A13632" i="18"/>
  <c r="A13631" i="18"/>
  <c r="C13627" i="18"/>
  <c r="A13627" i="18"/>
  <c r="A13626" i="18"/>
  <c r="A13625" i="18"/>
  <c r="C13624" i="18"/>
  <c r="A13624" i="18"/>
  <c r="C13623" i="18"/>
  <c r="A13623" i="18"/>
  <c r="C13622" i="18"/>
  <c r="A13622" i="18"/>
  <c r="C13621" i="18"/>
  <c r="A13621" i="18"/>
  <c r="C13620" i="18"/>
  <c r="A13620" i="18"/>
  <c r="C13619" i="18"/>
  <c r="A13619" i="18"/>
  <c r="C13618" i="18"/>
  <c r="A13618" i="18"/>
  <c r="C13617" i="18"/>
  <c r="A13617" i="18"/>
  <c r="C13616" i="18"/>
  <c r="A13616" i="18"/>
  <c r="E13612" i="18"/>
  <c r="A13612" i="18"/>
  <c r="E13611" i="18"/>
  <c r="A13611" i="18"/>
  <c r="E13610" i="18"/>
  <c r="A13610" i="18"/>
  <c r="E13609" i="18"/>
  <c r="A13609" i="18"/>
  <c r="E13608" i="18"/>
  <c r="A13608" i="18"/>
  <c r="E13607" i="18"/>
  <c r="A13607" i="18"/>
  <c r="E13606" i="18"/>
  <c r="A13606" i="18"/>
  <c r="E13605" i="18"/>
  <c r="A13605" i="18"/>
  <c r="E13604" i="18"/>
  <c r="A13604" i="18"/>
  <c r="E13603" i="18"/>
  <c r="A13603" i="18"/>
  <c r="E13602" i="18"/>
  <c r="A13602" i="18"/>
  <c r="E13601" i="18"/>
  <c r="F13601" i="18" s="1"/>
  <c r="A13601" i="18"/>
  <c r="A13592" i="18"/>
  <c r="G13588" i="18"/>
  <c r="E13578" i="18"/>
  <c r="A13578" i="18"/>
  <c r="E13577" i="18"/>
  <c r="A13577" i="18"/>
  <c r="E13576" i="18"/>
  <c r="A13576" i="18"/>
  <c r="E13575" i="18"/>
  <c r="A13575" i="18"/>
  <c r="E13574" i="18"/>
  <c r="A13574" i="18"/>
  <c r="E13573" i="18"/>
  <c r="A13573" i="18"/>
  <c r="E13572" i="18"/>
  <c r="B13572" i="18"/>
  <c r="A13572" i="18"/>
  <c r="E13571" i="18"/>
  <c r="B13571" i="18"/>
  <c r="A13571" i="18"/>
  <c r="E13570" i="18"/>
  <c r="B13570" i="18"/>
  <c r="A13570" i="18"/>
  <c r="E13569" i="18"/>
  <c r="B13569" i="18"/>
  <c r="A13569" i="18"/>
  <c r="B13568" i="18"/>
  <c r="A13568" i="18"/>
  <c r="B13567" i="18"/>
  <c r="A13567" i="18"/>
  <c r="A13563" i="18"/>
  <c r="A13562" i="18"/>
  <c r="A13561" i="18"/>
  <c r="A13560" i="18"/>
  <c r="A13559" i="18"/>
  <c r="C13555" i="18"/>
  <c r="A13555" i="18"/>
  <c r="A13554" i="18"/>
  <c r="A13553" i="18"/>
  <c r="C13552" i="18"/>
  <c r="A13552" i="18"/>
  <c r="C13551" i="18"/>
  <c r="A13551" i="18"/>
  <c r="C13550" i="18"/>
  <c r="A13550" i="18"/>
  <c r="C13549" i="18"/>
  <c r="A13549" i="18"/>
  <c r="C13548" i="18"/>
  <c r="A13548" i="18"/>
  <c r="C13547" i="18"/>
  <c r="A13547" i="18"/>
  <c r="C13546" i="18"/>
  <c r="A13546" i="18"/>
  <c r="C13545" i="18"/>
  <c r="A13545" i="18"/>
  <c r="C13544" i="18"/>
  <c r="A13544" i="18"/>
  <c r="E13540" i="18"/>
  <c r="A13540" i="18"/>
  <c r="E13539" i="18"/>
  <c r="A13539" i="18"/>
  <c r="E13538" i="18"/>
  <c r="A13538" i="18"/>
  <c r="E13537" i="18"/>
  <c r="A13537" i="18"/>
  <c r="E13536" i="18"/>
  <c r="A13536" i="18"/>
  <c r="E13535" i="18"/>
  <c r="A13535" i="18"/>
  <c r="E13534" i="18"/>
  <c r="A13534" i="18"/>
  <c r="E13533" i="18"/>
  <c r="A13533" i="18"/>
  <c r="E13532" i="18"/>
  <c r="A13532" i="18"/>
  <c r="E13531" i="18"/>
  <c r="A13531" i="18"/>
  <c r="E13530" i="18"/>
  <c r="A13530" i="18"/>
  <c r="E13529" i="18"/>
  <c r="A13529" i="18"/>
  <c r="A13520" i="18"/>
  <c r="G13516" i="18"/>
  <c r="E13506" i="18"/>
  <c r="A13506" i="18"/>
  <c r="E13505" i="18"/>
  <c r="A13505" i="18"/>
  <c r="E13504" i="18"/>
  <c r="A13504" i="18"/>
  <c r="E13503" i="18"/>
  <c r="A13503" i="18"/>
  <c r="E13502" i="18"/>
  <c r="A13502" i="18"/>
  <c r="E13501" i="18"/>
  <c r="A13501" i="18"/>
  <c r="E13500" i="18"/>
  <c r="A13500" i="18"/>
  <c r="E13499" i="18"/>
  <c r="A13499" i="18"/>
  <c r="E13498" i="18"/>
  <c r="B13498" i="18"/>
  <c r="A13498" i="18"/>
  <c r="E13497" i="18"/>
  <c r="B13497" i="18"/>
  <c r="A13497" i="18"/>
  <c r="B13496" i="18"/>
  <c r="A13496" i="18"/>
  <c r="B13495" i="18"/>
  <c r="A13495" i="18"/>
  <c r="A13491" i="18"/>
  <c r="A13490" i="18"/>
  <c r="A13489" i="18"/>
  <c r="A13488" i="18"/>
  <c r="A13487" i="18"/>
  <c r="C13483" i="18"/>
  <c r="A13483" i="18"/>
  <c r="A13482" i="18"/>
  <c r="A13481" i="18"/>
  <c r="C13480" i="18"/>
  <c r="A13480" i="18"/>
  <c r="C13479" i="18"/>
  <c r="A13479" i="18"/>
  <c r="C13478" i="18"/>
  <c r="A13478" i="18"/>
  <c r="C13477" i="18"/>
  <c r="A13477" i="18"/>
  <c r="C13476" i="18"/>
  <c r="A13476" i="18"/>
  <c r="C13475" i="18"/>
  <c r="A13475" i="18"/>
  <c r="C13474" i="18"/>
  <c r="A13474" i="18"/>
  <c r="C13473" i="18"/>
  <c r="A13473" i="18"/>
  <c r="C13472" i="18"/>
  <c r="A13472" i="18"/>
  <c r="E13468" i="18"/>
  <c r="A13468" i="18"/>
  <c r="E13467" i="18"/>
  <c r="A13467" i="18"/>
  <c r="E13466" i="18"/>
  <c r="A13466" i="18"/>
  <c r="E13465" i="18"/>
  <c r="A13465" i="18"/>
  <c r="E13464" i="18"/>
  <c r="A13464" i="18"/>
  <c r="E13463" i="18"/>
  <c r="A13463" i="18"/>
  <c r="E13462" i="18"/>
  <c r="A13462" i="18"/>
  <c r="E13461" i="18"/>
  <c r="A13461" i="18"/>
  <c r="E13460" i="18"/>
  <c r="A13460" i="18"/>
  <c r="E13459" i="18"/>
  <c r="A13459" i="18"/>
  <c r="E13458" i="18"/>
  <c r="A13458" i="18"/>
  <c r="E13457" i="18"/>
  <c r="A13457" i="18"/>
  <c r="A13448" i="18"/>
  <c r="G13444" i="18"/>
  <c r="E13434" i="18"/>
  <c r="A13434" i="18"/>
  <c r="E13433" i="18"/>
  <c r="A13433" i="18"/>
  <c r="E13432" i="18"/>
  <c r="A13432" i="18"/>
  <c r="E13431" i="18"/>
  <c r="A13431" i="18"/>
  <c r="E13430" i="18"/>
  <c r="A13430" i="18"/>
  <c r="E13429" i="18"/>
  <c r="A13429" i="18"/>
  <c r="E13428" i="18"/>
  <c r="A13428" i="18"/>
  <c r="E13427" i="18"/>
  <c r="A13427" i="18"/>
  <c r="E13426" i="18"/>
  <c r="A13426" i="18"/>
  <c r="E13425" i="18"/>
  <c r="A13425" i="18"/>
  <c r="B13424" i="18"/>
  <c r="A13424" i="18"/>
  <c r="B13423" i="18"/>
  <c r="A13423" i="18"/>
  <c r="A13419" i="18"/>
  <c r="A13418" i="18"/>
  <c r="A13417" i="18"/>
  <c r="A13416" i="18"/>
  <c r="A13415" i="18"/>
  <c r="C13411" i="18"/>
  <c r="A13411" i="18"/>
  <c r="A13410" i="18"/>
  <c r="A13409" i="18"/>
  <c r="C13408" i="18"/>
  <c r="A13408" i="18"/>
  <c r="C13407" i="18"/>
  <c r="A13407" i="18"/>
  <c r="C13406" i="18"/>
  <c r="A13406" i="18"/>
  <c r="C13405" i="18"/>
  <c r="A13405" i="18"/>
  <c r="C13404" i="18"/>
  <c r="A13404" i="18"/>
  <c r="C13403" i="18"/>
  <c r="A13403" i="18"/>
  <c r="C13402" i="18"/>
  <c r="A13402" i="18"/>
  <c r="C13401" i="18"/>
  <c r="A13401" i="18"/>
  <c r="C13400" i="18"/>
  <c r="A13400" i="18"/>
  <c r="E13396" i="18"/>
  <c r="A13396" i="18"/>
  <c r="E13395" i="18"/>
  <c r="A13395" i="18"/>
  <c r="E13394" i="18"/>
  <c r="A13394" i="18"/>
  <c r="E13393" i="18"/>
  <c r="A13393" i="18"/>
  <c r="E13392" i="18"/>
  <c r="A13392" i="18"/>
  <c r="E13391" i="18"/>
  <c r="A13391" i="18"/>
  <c r="E13390" i="18"/>
  <c r="A13390" i="18"/>
  <c r="E13389" i="18"/>
  <c r="A13389" i="18"/>
  <c r="E13388" i="18"/>
  <c r="A13388" i="18"/>
  <c r="E13387" i="18"/>
  <c r="A13387" i="18"/>
  <c r="E13386" i="18"/>
  <c r="A13386" i="18"/>
  <c r="E13385" i="18"/>
  <c r="A13385" i="18"/>
  <c r="A13376" i="18"/>
  <c r="G13299" i="18"/>
  <c r="E13289" i="18"/>
  <c r="A13289" i="18"/>
  <c r="E13288" i="18"/>
  <c r="A13288" i="18"/>
  <c r="E13287" i="18"/>
  <c r="A13287" i="18"/>
  <c r="E13286" i="18"/>
  <c r="A13286" i="18"/>
  <c r="E13285" i="18"/>
  <c r="A13285" i="18"/>
  <c r="E13284" i="18"/>
  <c r="A13284" i="18"/>
  <c r="E13283" i="18"/>
  <c r="B13283" i="18"/>
  <c r="A13283" i="18"/>
  <c r="E13282" i="18"/>
  <c r="B13282" i="18"/>
  <c r="A13282" i="18"/>
  <c r="E13281" i="18"/>
  <c r="B13281" i="18"/>
  <c r="A13281" i="18"/>
  <c r="E13280" i="18"/>
  <c r="B13280" i="18"/>
  <c r="A13280" i="18"/>
  <c r="B13279" i="18"/>
  <c r="A13279" i="18"/>
  <c r="B13278" i="18"/>
  <c r="A13278" i="18"/>
  <c r="A13274" i="18"/>
  <c r="A13273" i="18"/>
  <c r="A13272" i="18"/>
  <c r="A13271" i="18"/>
  <c r="A13270" i="18"/>
  <c r="C13266" i="18"/>
  <c r="A13266" i="18"/>
  <c r="A13265" i="18"/>
  <c r="A13264" i="18"/>
  <c r="C13263" i="18"/>
  <c r="A13263" i="18"/>
  <c r="C13262" i="18"/>
  <c r="A13262" i="18"/>
  <c r="C13261" i="18"/>
  <c r="A13261" i="18"/>
  <c r="C13260" i="18"/>
  <c r="A13260" i="18"/>
  <c r="C13259" i="18"/>
  <c r="A13259" i="18"/>
  <c r="C13258" i="18"/>
  <c r="A13258" i="18"/>
  <c r="C13257" i="18"/>
  <c r="A13257" i="18"/>
  <c r="C13256" i="18"/>
  <c r="A13256" i="18"/>
  <c r="C13255" i="18"/>
  <c r="A13255" i="18"/>
  <c r="E13251" i="18"/>
  <c r="A13251" i="18"/>
  <c r="E13250" i="18"/>
  <c r="A13250" i="18"/>
  <c r="E13249" i="18"/>
  <c r="A13249" i="18"/>
  <c r="E13248" i="18"/>
  <c r="A13248" i="18"/>
  <c r="E13247" i="18"/>
  <c r="A13247" i="18"/>
  <c r="E13246" i="18"/>
  <c r="A13246" i="18"/>
  <c r="E13245" i="18"/>
  <c r="A13245" i="18"/>
  <c r="E13244" i="18"/>
  <c r="A13244" i="18"/>
  <c r="E13243" i="18"/>
  <c r="A13243" i="18"/>
  <c r="E13242" i="18"/>
  <c r="A13242" i="18"/>
  <c r="E13241" i="18"/>
  <c r="F13241" i="18" s="1"/>
  <c r="A13241" i="18"/>
  <c r="E13240" i="18"/>
  <c r="F13240" i="18" s="1"/>
  <c r="A13240" i="18"/>
  <c r="A13231" i="18"/>
  <c r="G13227" i="18"/>
  <c r="E13217" i="18"/>
  <c r="A13217" i="18"/>
  <c r="E13216" i="18"/>
  <c r="A13216" i="18"/>
  <c r="E13215" i="18"/>
  <c r="A13215" i="18"/>
  <c r="E13214" i="18"/>
  <c r="A13214" i="18"/>
  <c r="E13213" i="18"/>
  <c r="A13213" i="18"/>
  <c r="E13212" i="18"/>
  <c r="A13212" i="18"/>
  <c r="E13211" i="18"/>
  <c r="A13211" i="18"/>
  <c r="E13210" i="18"/>
  <c r="A13210" i="18"/>
  <c r="E13209" i="18"/>
  <c r="B13209" i="18"/>
  <c r="A13209" i="18"/>
  <c r="E13208" i="18"/>
  <c r="B13208" i="18"/>
  <c r="A13208" i="18"/>
  <c r="B13207" i="18"/>
  <c r="A13207" i="18"/>
  <c r="B13206" i="18"/>
  <c r="A13206" i="18"/>
  <c r="A13202" i="18"/>
  <c r="A13201" i="18"/>
  <c r="A13200" i="18"/>
  <c r="A13199" i="18"/>
  <c r="A13198" i="18"/>
  <c r="C13194" i="18"/>
  <c r="A13194" i="18"/>
  <c r="A13193" i="18"/>
  <c r="A13192" i="18"/>
  <c r="C13191" i="18"/>
  <c r="A13191" i="18"/>
  <c r="C13190" i="18"/>
  <c r="A13190" i="18"/>
  <c r="C13189" i="18"/>
  <c r="A13189" i="18"/>
  <c r="C13188" i="18"/>
  <c r="A13188" i="18"/>
  <c r="C13187" i="18"/>
  <c r="A13187" i="18"/>
  <c r="C13186" i="18"/>
  <c r="A13186" i="18"/>
  <c r="C13185" i="18"/>
  <c r="A13185" i="18"/>
  <c r="C13184" i="18"/>
  <c r="A13184" i="18"/>
  <c r="C13183" i="18"/>
  <c r="A13183" i="18"/>
  <c r="E13179" i="18"/>
  <c r="A13179" i="18"/>
  <c r="E13178" i="18"/>
  <c r="A13178" i="18"/>
  <c r="E13177" i="18"/>
  <c r="A13177" i="18"/>
  <c r="E13176" i="18"/>
  <c r="A13176" i="18"/>
  <c r="E13175" i="18"/>
  <c r="A13175" i="18"/>
  <c r="E13174" i="18"/>
  <c r="A13174" i="18"/>
  <c r="E13173" i="18"/>
  <c r="A13173" i="18"/>
  <c r="E13172" i="18"/>
  <c r="A13172" i="18"/>
  <c r="E13171" i="18"/>
  <c r="A13171" i="18"/>
  <c r="E13170" i="18"/>
  <c r="A13170" i="18"/>
  <c r="E13169" i="18"/>
  <c r="A13169" i="18"/>
  <c r="E13168" i="18"/>
  <c r="A13168" i="18"/>
  <c r="A13159" i="18"/>
  <c r="G13083" i="18"/>
  <c r="E13073" i="18"/>
  <c r="A13073" i="18"/>
  <c r="E13072" i="18"/>
  <c r="A13072" i="18"/>
  <c r="E13071" i="18"/>
  <c r="A13071" i="18"/>
  <c r="E13070" i="18"/>
  <c r="A13070" i="18"/>
  <c r="E13069" i="18"/>
  <c r="A13069" i="18"/>
  <c r="E13068" i="18"/>
  <c r="A13068" i="18"/>
  <c r="E13067" i="18"/>
  <c r="B13067" i="18"/>
  <c r="A13067" i="18"/>
  <c r="E13066" i="18"/>
  <c r="B13066" i="18"/>
  <c r="A13066" i="18"/>
  <c r="E13065" i="18"/>
  <c r="B13065" i="18"/>
  <c r="A13065" i="18"/>
  <c r="E13064" i="18"/>
  <c r="B13064" i="18"/>
  <c r="A13064" i="18"/>
  <c r="E13063" i="18"/>
  <c r="B13063" i="18"/>
  <c r="A13063" i="18"/>
  <c r="B13062" i="18"/>
  <c r="A13062" i="18"/>
  <c r="A13058" i="18"/>
  <c r="A13057" i="18"/>
  <c r="A13056" i="18"/>
  <c r="A13055" i="18"/>
  <c r="A13054" i="18"/>
  <c r="C13050" i="18"/>
  <c r="A13050" i="18"/>
  <c r="A13049" i="18"/>
  <c r="A13048" i="18"/>
  <c r="C13047" i="18"/>
  <c r="A13047" i="18"/>
  <c r="C13046" i="18"/>
  <c r="A13046" i="18"/>
  <c r="C13045" i="18"/>
  <c r="A13045" i="18"/>
  <c r="C13044" i="18"/>
  <c r="A13044" i="18"/>
  <c r="C13043" i="18"/>
  <c r="A13043" i="18"/>
  <c r="C13042" i="18"/>
  <c r="A13042" i="18"/>
  <c r="C13041" i="18"/>
  <c r="A13041" i="18"/>
  <c r="C13040" i="18"/>
  <c r="A13040" i="18"/>
  <c r="C13039" i="18"/>
  <c r="A13039" i="18"/>
  <c r="E13035" i="18"/>
  <c r="A13035" i="18"/>
  <c r="E13034" i="18"/>
  <c r="A13034" i="18"/>
  <c r="E13033" i="18"/>
  <c r="A13033" i="18"/>
  <c r="E13032" i="18"/>
  <c r="A13032" i="18"/>
  <c r="E13031" i="18"/>
  <c r="A13031" i="18"/>
  <c r="E13030" i="18"/>
  <c r="A13030" i="18"/>
  <c r="E13029" i="18"/>
  <c r="A13029" i="18"/>
  <c r="E13028" i="18"/>
  <c r="A13028" i="18"/>
  <c r="E13027" i="18"/>
  <c r="A13027" i="18"/>
  <c r="E13026" i="18"/>
  <c r="A13026" i="18"/>
  <c r="E13025" i="18"/>
  <c r="A13025" i="18"/>
  <c r="E13024" i="18"/>
  <c r="A13024" i="18"/>
  <c r="A13015" i="18"/>
  <c r="G13011" i="18"/>
  <c r="E13001" i="18"/>
  <c r="A13001" i="18"/>
  <c r="E13000" i="18"/>
  <c r="A13000" i="18"/>
  <c r="E12999" i="18"/>
  <c r="A12999" i="18"/>
  <c r="E12998" i="18"/>
  <c r="A12998" i="18"/>
  <c r="E12997" i="18"/>
  <c r="A12997" i="18"/>
  <c r="E12996" i="18"/>
  <c r="A12996" i="18"/>
  <c r="E12995" i="18"/>
  <c r="A12995" i="18"/>
  <c r="E12994" i="18"/>
  <c r="A12994" i="18"/>
  <c r="E12993" i="18"/>
  <c r="A12993" i="18"/>
  <c r="E12992" i="18"/>
  <c r="A12992" i="18"/>
  <c r="B12991" i="18"/>
  <c r="A12991" i="18"/>
  <c r="B12990" i="18"/>
  <c r="A12990" i="18"/>
  <c r="A12986" i="18"/>
  <c r="A12985" i="18"/>
  <c r="A12984" i="18"/>
  <c r="A12983" i="18"/>
  <c r="A12982" i="18"/>
  <c r="C12978" i="18"/>
  <c r="A12978" i="18"/>
  <c r="A12977" i="18"/>
  <c r="A12976" i="18"/>
  <c r="C12975" i="18"/>
  <c r="A12975" i="18"/>
  <c r="C12974" i="18"/>
  <c r="A12974" i="18"/>
  <c r="C12973" i="18"/>
  <c r="A12973" i="18"/>
  <c r="C12972" i="18"/>
  <c r="A12972" i="18"/>
  <c r="C12971" i="18"/>
  <c r="A12971" i="18"/>
  <c r="C12970" i="18"/>
  <c r="A12970" i="18"/>
  <c r="C12969" i="18"/>
  <c r="A12969" i="18"/>
  <c r="C12968" i="18"/>
  <c r="A12968" i="18"/>
  <c r="C12967" i="18"/>
  <c r="A12967" i="18"/>
  <c r="E12963" i="18"/>
  <c r="A12963" i="18"/>
  <c r="E12962" i="18"/>
  <c r="A12962" i="18"/>
  <c r="E12961" i="18"/>
  <c r="A12961" i="18"/>
  <c r="E12960" i="18"/>
  <c r="A12960" i="18"/>
  <c r="E12959" i="18"/>
  <c r="A12959" i="18"/>
  <c r="E12958" i="18"/>
  <c r="A12958" i="18"/>
  <c r="E12957" i="18"/>
  <c r="A12957" i="18"/>
  <c r="E12956" i="18"/>
  <c r="A12956" i="18"/>
  <c r="E12955" i="18"/>
  <c r="A12955" i="18"/>
  <c r="E12954" i="18"/>
  <c r="A12954" i="18"/>
  <c r="E12953" i="18"/>
  <c r="A12953" i="18"/>
  <c r="E12952" i="18"/>
  <c r="F12952" i="18" s="1"/>
  <c r="A12952" i="18"/>
  <c r="A12943" i="18"/>
  <c r="G12792" i="18"/>
  <c r="E12782" i="18"/>
  <c r="A12782" i="18"/>
  <c r="E12781" i="18"/>
  <c r="A12781" i="18"/>
  <c r="E12780" i="18"/>
  <c r="A12780" i="18"/>
  <c r="E12779" i="18"/>
  <c r="A12779" i="18"/>
  <c r="E12778" i="18"/>
  <c r="A12778" i="18"/>
  <c r="E12777" i="18"/>
  <c r="A12777" i="18"/>
  <c r="E12776" i="18"/>
  <c r="A12776" i="18"/>
  <c r="E12775" i="18"/>
  <c r="A12775" i="18"/>
  <c r="E12774" i="18"/>
  <c r="A12774" i="18"/>
  <c r="E12773" i="18"/>
  <c r="A12773" i="18"/>
  <c r="B12772" i="18"/>
  <c r="A12772" i="18"/>
  <c r="B12771" i="18"/>
  <c r="A12771" i="18"/>
  <c r="A12767" i="18"/>
  <c r="A12766" i="18"/>
  <c r="A12765" i="18"/>
  <c r="A12764" i="18"/>
  <c r="A12763" i="18"/>
  <c r="C12759" i="18"/>
  <c r="A12759" i="18"/>
  <c r="A12758" i="18"/>
  <c r="A12757" i="18"/>
  <c r="C12756" i="18"/>
  <c r="A12756" i="18"/>
  <c r="C12755" i="18"/>
  <c r="A12755" i="18"/>
  <c r="C12754" i="18"/>
  <c r="A12754" i="18"/>
  <c r="C12753" i="18"/>
  <c r="A12753" i="18"/>
  <c r="C12752" i="18"/>
  <c r="A12752" i="18"/>
  <c r="C12751" i="18"/>
  <c r="A12751" i="18"/>
  <c r="C12750" i="18"/>
  <c r="A12750" i="18"/>
  <c r="C12749" i="18"/>
  <c r="A12749" i="18"/>
  <c r="C12748" i="18"/>
  <c r="A12748" i="18"/>
  <c r="E12744" i="18"/>
  <c r="A12744" i="18"/>
  <c r="E12743" i="18"/>
  <c r="A12743" i="18"/>
  <c r="E12742" i="18"/>
  <c r="A12742" i="18"/>
  <c r="E12741" i="18"/>
  <c r="A12741" i="18"/>
  <c r="E12740" i="18"/>
  <c r="A12740" i="18"/>
  <c r="E12739" i="18"/>
  <c r="A12739" i="18"/>
  <c r="E12738" i="18"/>
  <c r="A12738" i="18"/>
  <c r="E12737" i="18"/>
  <c r="A12737" i="18"/>
  <c r="E12736" i="18"/>
  <c r="A12736" i="18"/>
  <c r="E12735" i="18"/>
  <c r="A12735" i="18"/>
  <c r="E12734" i="18"/>
  <c r="F12734" i="18" s="1"/>
  <c r="A12734" i="18"/>
  <c r="E12733" i="18"/>
  <c r="F12733" i="18" s="1"/>
  <c r="A12733" i="18"/>
  <c r="A12724" i="18"/>
  <c r="G10699" i="18"/>
  <c r="E10689" i="18"/>
  <c r="A10689" i="18"/>
  <c r="E10688" i="18"/>
  <c r="A10688" i="18"/>
  <c r="E10687" i="18"/>
  <c r="A10687" i="18"/>
  <c r="E10686" i="18"/>
  <c r="A10686" i="18"/>
  <c r="E10685" i="18"/>
  <c r="A10685" i="18"/>
  <c r="E10684" i="18"/>
  <c r="A10684" i="18"/>
  <c r="E10683" i="18"/>
  <c r="B10683" i="18"/>
  <c r="A10683" i="18"/>
  <c r="E10682" i="18"/>
  <c r="B10682" i="18"/>
  <c r="A10682" i="18"/>
  <c r="E10681" i="18"/>
  <c r="B10681" i="18"/>
  <c r="A10681" i="18"/>
  <c r="B10680" i="18"/>
  <c r="A10680" i="18"/>
  <c r="B10679" i="18"/>
  <c r="A10679" i="18"/>
  <c r="B10678" i="18"/>
  <c r="A10678" i="18"/>
  <c r="A10674" i="18"/>
  <c r="A10673" i="18"/>
  <c r="A10672" i="18"/>
  <c r="A10671" i="18"/>
  <c r="A10670" i="18"/>
  <c r="C10666" i="18"/>
  <c r="A10666" i="18"/>
  <c r="A10665" i="18"/>
  <c r="A10664" i="18"/>
  <c r="C10663" i="18"/>
  <c r="A10663" i="18"/>
  <c r="C10662" i="18"/>
  <c r="A10662" i="18"/>
  <c r="C10661" i="18"/>
  <c r="A10661" i="18"/>
  <c r="C10660" i="18"/>
  <c r="A10660" i="18"/>
  <c r="C10659" i="18"/>
  <c r="A10659" i="18"/>
  <c r="C10658" i="18"/>
  <c r="A10658" i="18"/>
  <c r="C10657" i="18"/>
  <c r="A10657" i="18"/>
  <c r="C10656" i="18"/>
  <c r="A10656" i="18"/>
  <c r="C10655" i="18"/>
  <c r="A10655" i="18"/>
  <c r="E10651" i="18"/>
  <c r="A10651" i="18"/>
  <c r="E10650" i="18"/>
  <c r="A10650" i="18"/>
  <c r="E10649" i="18"/>
  <c r="A10649" i="18"/>
  <c r="E10648" i="18"/>
  <c r="A10648" i="18"/>
  <c r="E10647" i="18"/>
  <c r="A10647" i="18"/>
  <c r="E10646" i="18"/>
  <c r="A10646" i="18"/>
  <c r="E10645" i="18"/>
  <c r="A10645" i="18"/>
  <c r="E10644" i="18"/>
  <c r="A10644" i="18"/>
  <c r="E10643" i="18"/>
  <c r="A10643" i="18"/>
  <c r="E10642" i="18"/>
  <c r="F10642" i="18" s="1"/>
  <c r="A10642" i="18"/>
  <c r="E10641" i="18"/>
  <c r="F10641" i="18" s="1"/>
  <c r="A10641" i="18"/>
  <c r="E10640" i="18"/>
  <c r="F10640" i="18" s="1"/>
  <c r="A10640" i="18"/>
  <c r="A10631" i="18"/>
  <c r="G10627" i="18"/>
  <c r="E10617" i="18"/>
  <c r="A10617" i="18"/>
  <c r="E10616" i="18"/>
  <c r="A10616" i="18"/>
  <c r="E10615" i="18"/>
  <c r="A10615" i="18"/>
  <c r="E10614" i="18"/>
  <c r="A10614" i="18"/>
  <c r="E10613" i="18"/>
  <c r="A10613" i="18"/>
  <c r="E10612" i="18"/>
  <c r="A10612" i="18"/>
  <c r="E10611" i="18"/>
  <c r="B10611" i="18"/>
  <c r="A10611" i="18"/>
  <c r="E10610" i="18"/>
  <c r="B10610" i="18"/>
  <c r="A10610" i="18"/>
  <c r="E10609" i="18"/>
  <c r="B10609" i="18"/>
  <c r="A10609" i="18"/>
  <c r="E10608" i="18"/>
  <c r="B10608" i="18"/>
  <c r="A10608" i="18"/>
  <c r="B10607" i="18"/>
  <c r="A10607" i="18"/>
  <c r="B10606" i="18"/>
  <c r="A10606" i="18"/>
  <c r="A10602" i="18"/>
  <c r="A10601" i="18"/>
  <c r="A10600" i="18"/>
  <c r="A10599" i="18"/>
  <c r="A10598" i="18"/>
  <c r="C10594" i="18"/>
  <c r="A10594" i="18"/>
  <c r="A10593" i="18"/>
  <c r="A10592" i="18"/>
  <c r="C10591" i="18"/>
  <c r="A10591" i="18"/>
  <c r="C10590" i="18"/>
  <c r="A10590" i="18"/>
  <c r="C10589" i="18"/>
  <c r="A10589" i="18"/>
  <c r="C10588" i="18"/>
  <c r="A10588" i="18"/>
  <c r="C10587" i="18"/>
  <c r="A10587" i="18"/>
  <c r="C10586" i="18"/>
  <c r="A10586" i="18"/>
  <c r="C10585" i="18"/>
  <c r="A10585" i="18"/>
  <c r="C10584" i="18"/>
  <c r="A10584" i="18"/>
  <c r="C10583" i="18"/>
  <c r="A10583" i="18"/>
  <c r="E10579" i="18"/>
  <c r="A10579" i="18"/>
  <c r="E10578" i="18"/>
  <c r="A10578" i="18"/>
  <c r="E10577" i="18"/>
  <c r="A10577" i="18"/>
  <c r="E10576" i="18"/>
  <c r="A10576" i="18"/>
  <c r="E10575" i="18"/>
  <c r="A10575" i="18"/>
  <c r="E10574" i="18"/>
  <c r="A10574" i="18"/>
  <c r="E10573" i="18"/>
  <c r="A10573" i="18"/>
  <c r="E10572" i="18"/>
  <c r="A10572" i="18"/>
  <c r="E10571" i="18"/>
  <c r="A10571" i="18"/>
  <c r="E10570" i="18"/>
  <c r="A10570" i="18"/>
  <c r="E10569" i="18"/>
  <c r="A10569" i="18"/>
  <c r="E10568" i="18"/>
  <c r="F10568" i="18" s="1"/>
  <c r="A10568" i="18"/>
  <c r="A10559" i="18"/>
  <c r="G10555" i="18"/>
  <c r="E10545" i="18"/>
  <c r="A10545" i="18"/>
  <c r="E10544" i="18"/>
  <c r="A10544" i="18"/>
  <c r="E10543" i="18"/>
  <c r="A10543" i="18"/>
  <c r="E10542" i="18"/>
  <c r="A10542" i="18"/>
  <c r="E10541" i="18"/>
  <c r="A10541" i="18"/>
  <c r="E10540" i="18"/>
  <c r="A10540" i="18"/>
  <c r="E10539" i="18"/>
  <c r="B10539" i="18"/>
  <c r="A10539" i="18"/>
  <c r="E10538" i="18"/>
  <c r="B10538" i="18"/>
  <c r="A10538" i="18"/>
  <c r="E10537" i="18"/>
  <c r="B10537" i="18"/>
  <c r="A10537" i="18"/>
  <c r="E10536" i="18"/>
  <c r="B10536" i="18"/>
  <c r="A10536" i="18"/>
  <c r="E10535" i="18"/>
  <c r="B10535" i="18"/>
  <c r="A10535" i="18"/>
  <c r="B10534" i="18"/>
  <c r="A10534" i="18"/>
  <c r="A10530" i="18"/>
  <c r="A10529" i="18"/>
  <c r="A10528" i="18"/>
  <c r="A10527" i="18"/>
  <c r="A10526" i="18"/>
  <c r="C10522" i="18"/>
  <c r="A10522" i="18"/>
  <c r="A10521" i="18"/>
  <c r="A10520" i="18"/>
  <c r="C10519" i="18"/>
  <c r="A10519" i="18"/>
  <c r="C10518" i="18"/>
  <c r="A10518" i="18"/>
  <c r="C10517" i="18"/>
  <c r="A10517" i="18"/>
  <c r="C10516" i="18"/>
  <c r="A10516" i="18"/>
  <c r="C10515" i="18"/>
  <c r="A10515" i="18"/>
  <c r="C10514" i="18"/>
  <c r="A10514" i="18"/>
  <c r="C10513" i="18"/>
  <c r="A10513" i="18"/>
  <c r="C10512" i="18"/>
  <c r="A10512" i="18"/>
  <c r="C10511" i="18"/>
  <c r="A10511" i="18"/>
  <c r="E10507" i="18"/>
  <c r="A10507" i="18"/>
  <c r="E10506" i="18"/>
  <c r="A10506" i="18"/>
  <c r="E10505" i="18"/>
  <c r="A10505" i="18"/>
  <c r="E10504" i="18"/>
  <c r="A10504" i="18"/>
  <c r="E10503" i="18"/>
  <c r="A10503" i="18"/>
  <c r="E10502" i="18"/>
  <c r="A10502" i="18"/>
  <c r="E10501" i="18"/>
  <c r="A10501" i="18"/>
  <c r="E10500" i="18"/>
  <c r="A10500" i="18"/>
  <c r="E10499" i="18"/>
  <c r="A10499" i="18"/>
  <c r="E10498" i="18"/>
  <c r="A10498" i="18"/>
  <c r="E10497" i="18"/>
  <c r="A10497" i="18"/>
  <c r="E10496" i="18"/>
  <c r="F10496" i="18" s="1"/>
  <c r="A10496" i="18"/>
  <c r="A10487" i="18"/>
  <c r="G10483" i="18"/>
  <c r="E10473" i="18"/>
  <c r="A10473" i="18"/>
  <c r="E10472" i="18"/>
  <c r="A10472" i="18"/>
  <c r="E10471" i="18"/>
  <c r="A10471" i="18"/>
  <c r="E10470" i="18"/>
  <c r="A10470" i="18"/>
  <c r="E10469" i="18"/>
  <c r="A10469" i="18"/>
  <c r="E10468" i="18"/>
  <c r="A10468" i="18"/>
  <c r="E10467" i="18"/>
  <c r="B10467" i="18"/>
  <c r="A10467" i="18"/>
  <c r="E10466" i="18"/>
  <c r="B10466" i="18"/>
  <c r="A10466" i="18"/>
  <c r="E10465" i="18"/>
  <c r="B10465" i="18"/>
  <c r="A10465" i="18"/>
  <c r="E10464" i="18"/>
  <c r="B10464" i="18"/>
  <c r="A10464" i="18"/>
  <c r="B10463" i="18"/>
  <c r="A10463" i="18"/>
  <c r="B10462" i="18"/>
  <c r="A10462" i="18"/>
  <c r="A10458" i="18"/>
  <c r="A10457" i="18"/>
  <c r="A10456" i="18"/>
  <c r="A10455" i="18"/>
  <c r="A10454" i="18"/>
  <c r="C10450" i="18"/>
  <c r="A10450" i="18"/>
  <c r="A10449" i="18"/>
  <c r="A10448" i="18"/>
  <c r="C10447" i="18"/>
  <c r="A10447" i="18"/>
  <c r="C10446" i="18"/>
  <c r="A10446" i="18"/>
  <c r="C10445" i="18"/>
  <c r="A10445" i="18"/>
  <c r="C10444" i="18"/>
  <c r="A10444" i="18"/>
  <c r="C10443" i="18"/>
  <c r="A10443" i="18"/>
  <c r="C10442" i="18"/>
  <c r="A10442" i="18"/>
  <c r="C10441" i="18"/>
  <c r="A10441" i="18"/>
  <c r="C10440" i="18"/>
  <c r="A10440" i="18"/>
  <c r="C10439" i="18"/>
  <c r="A10439" i="18"/>
  <c r="E10435" i="18"/>
  <c r="A10435" i="18"/>
  <c r="E10434" i="18"/>
  <c r="A10434" i="18"/>
  <c r="E10433" i="18"/>
  <c r="A10433" i="18"/>
  <c r="E10432" i="18"/>
  <c r="A10432" i="18"/>
  <c r="E10431" i="18"/>
  <c r="A10431" i="18"/>
  <c r="E10430" i="18"/>
  <c r="A10430" i="18"/>
  <c r="E10429" i="18"/>
  <c r="A10429" i="18"/>
  <c r="E10428" i="18"/>
  <c r="A10428" i="18"/>
  <c r="E10427" i="18"/>
  <c r="A10427" i="18"/>
  <c r="E10426" i="18"/>
  <c r="A10426" i="18"/>
  <c r="E10425" i="18"/>
  <c r="A10425" i="18"/>
  <c r="E10424" i="18"/>
  <c r="F10424" i="18" s="1"/>
  <c r="A10424" i="18"/>
  <c r="A10415" i="18"/>
  <c r="G10411" i="18"/>
  <c r="E10401" i="18"/>
  <c r="A10401" i="18"/>
  <c r="E10400" i="18"/>
  <c r="A10400" i="18"/>
  <c r="E10399" i="18"/>
  <c r="A10399" i="18"/>
  <c r="E10398" i="18"/>
  <c r="A10398" i="18"/>
  <c r="E10397" i="18"/>
  <c r="A10397" i="18"/>
  <c r="E10396" i="18"/>
  <c r="A10396" i="18"/>
  <c r="E10395" i="18"/>
  <c r="A10395" i="18"/>
  <c r="E10394" i="18"/>
  <c r="B10394" i="18"/>
  <c r="A10394" i="18"/>
  <c r="E10393" i="18"/>
  <c r="B10393" i="18"/>
  <c r="A10393" i="18"/>
  <c r="E10392" i="18"/>
  <c r="B10392" i="18"/>
  <c r="A10392" i="18"/>
  <c r="B10391" i="18"/>
  <c r="A10391" i="18"/>
  <c r="B10390" i="18"/>
  <c r="A10390" i="18"/>
  <c r="A10386" i="18"/>
  <c r="A10385" i="18"/>
  <c r="A10384" i="18"/>
  <c r="A10383" i="18"/>
  <c r="A10382" i="18"/>
  <c r="C10378" i="18"/>
  <c r="A10378" i="18"/>
  <c r="A10377" i="18"/>
  <c r="A10376" i="18"/>
  <c r="C10375" i="18"/>
  <c r="A10375" i="18"/>
  <c r="C10374" i="18"/>
  <c r="A10374" i="18"/>
  <c r="C10373" i="18"/>
  <c r="A10373" i="18"/>
  <c r="C10372" i="18"/>
  <c r="A10372" i="18"/>
  <c r="C10371" i="18"/>
  <c r="A10371" i="18"/>
  <c r="C10370" i="18"/>
  <c r="A10370" i="18"/>
  <c r="C10369" i="18"/>
  <c r="A10369" i="18"/>
  <c r="C10368" i="18"/>
  <c r="A10368" i="18"/>
  <c r="C10367" i="18"/>
  <c r="A10367" i="18"/>
  <c r="E10363" i="18"/>
  <c r="A10363" i="18"/>
  <c r="E10362" i="18"/>
  <c r="A10362" i="18"/>
  <c r="E10361" i="18"/>
  <c r="A10361" i="18"/>
  <c r="E10360" i="18"/>
  <c r="A10360" i="18"/>
  <c r="E10359" i="18"/>
  <c r="A10359" i="18"/>
  <c r="E10358" i="18"/>
  <c r="A10358" i="18"/>
  <c r="E10357" i="18"/>
  <c r="A10357" i="18"/>
  <c r="E10356" i="18"/>
  <c r="A10356" i="18"/>
  <c r="E10355" i="18"/>
  <c r="A10355" i="18"/>
  <c r="E10354" i="18"/>
  <c r="A10354" i="18"/>
  <c r="E10353" i="18"/>
  <c r="A10353" i="18"/>
  <c r="E10352" i="18"/>
  <c r="F10352" i="18" s="1"/>
  <c r="A10352" i="18"/>
  <c r="A10343" i="18"/>
  <c r="G10339" i="18"/>
  <c r="E10329" i="18"/>
  <c r="A10329" i="18"/>
  <c r="E10328" i="18"/>
  <c r="A10328" i="18"/>
  <c r="E10327" i="18"/>
  <c r="A10327" i="18"/>
  <c r="E10326" i="18"/>
  <c r="A10326" i="18"/>
  <c r="E10325" i="18"/>
  <c r="A10325" i="18"/>
  <c r="E10324" i="18"/>
  <c r="A10324" i="18"/>
  <c r="E10323" i="18"/>
  <c r="A10323" i="18"/>
  <c r="E10322" i="18"/>
  <c r="A10322" i="18"/>
  <c r="E10321" i="18"/>
  <c r="B10321" i="18"/>
  <c r="A10321" i="18"/>
  <c r="B10320" i="18"/>
  <c r="A10320" i="18"/>
  <c r="B10319" i="18"/>
  <c r="A10319" i="18"/>
  <c r="B10318" i="18"/>
  <c r="A10318" i="18"/>
  <c r="A10314" i="18"/>
  <c r="A10313" i="18"/>
  <c r="A10312" i="18"/>
  <c r="A10311" i="18"/>
  <c r="A10310" i="18"/>
  <c r="C10306" i="18"/>
  <c r="A10306" i="18"/>
  <c r="A10305" i="18"/>
  <c r="A10304" i="18"/>
  <c r="C10303" i="18"/>
  <c r="A10303" i="18"/>
  <c r="C10302" i="18"/>
  <c r="A10302" i="18"/>
  <c r="C10301" i="18"/>
  <c r="A10301" i="18"/>
  <c r="C10300" i="18"/>
  <c r="A10300" i="18"/>
  <c r="C10299" i="18"/>
  <c r="A10299" i="18"/>
  <c r="C10298" i="18"/>
  <c r="A10298" i="18"/>
  <c r="C10297" i="18"/>
  <c r="A10297" i="18"/>
  <c r="C10296" i="18"/>
  <c r="A10296" i="18"/>
  <c r="C10295" i="18"/>
  <c r="A10295" i="18"/>
  <c r="E10291" i="18"/>
  <c r="A10291" i="18"/>
  <c r="E10290" i="18"/>
  <c r="A10290" i="18"/>
  <c r="E10289" i="18"/>
  <c r="A10289" i="18"/>
  <c r="E10288" i="18"/>
  <c r="A10288" i="18"/>
  <c r="E10287" i="18"/>
  <c r="A10287" i="18"/>
  <c r="E10286" i="18"/>
  <c r="A10286" i="18"/>
  <c r="E10285" i="18"/>
  <c r="A10285" i="18"/>
  <c r="E10284" i="18"/>
  <c r="A10284" i="18"/>
  <c r="E10283" i="18"/>
  <c r="F10283" i="18" s="1"/>
  <c r="A10283" i="18"/>
  <c r="E10282" i="18"/>
  <c r="F10282" i="18" s="1"/>
  <c r="A10282" i="18"/>
  <c r="E10281" i="18"/>
  <c r="F10281" i="18" s="1"/>
  <c r="A10281" i="18"/>
  <c r="E10280" i="18"/>
  <c r="F10280" i="18" s="1"/>
  <c r="A10280" i="18"/>
  <c r="A10271" i="18"/>
  <c r="G10267" i="18"/>
  <c r="E10257" i="18"/>
  <c r="A10257" i="18"/>
  <c r="E10256" i="18"/>
  <c r="A10256" i="18"/>
  <c r="E10255" i="18"/>
  <c r="A10255" i="18"/>
  <c r="E10254" i="18"/>
  <c r="A10254" i="18"/>
  <c r="E10253" i="18"/>
  <c r="A10253" i="18"/>
  <c r="E10252" i="18"/>
  <c r="A10252" i="18"/>
  <c r="E10251" i="18"/>
  <c r="A10251" i="18"/>
  <c r="E10250" i="18"/>
  <c r="B10250" i="18"/>
  <c r="A10250" i="18"/>
  <c r="E10249" i="18"/>
  <c r="B10249" i="18"/>
  <c r="A10249" i="18"/>
  <c r="B10248" i="18"/>
  <c r="A10248" i="18"/>
  <c r="B10247" i="18"/>
  <c r="A10247" i="18"/>
  <c r="B10246" i="18"/>
  <c r="A10246" i="18"/>
  <c r="A10242" i="18"/>
  <c r="A10241" i="18"/>
  <c r="A10240" i="18"/>
  <c r="A10239" i="18"/>
  <c r="A10238" i="18"/>
  <c r="C10234" i="18"/>
  <c r="A10234" i="18"/>
  <c r="A10233" i="18"/>
  <c r="A10232" i="18"/>
  <c r="C10231" i="18"/>
  <c r="A10231" i="18"/>
  <c r="C10230" i="18"/>
  <c r="A10230" i="18"/>
  <c r="C10229" i="18"/>
  <c r="A10229" i="18"/>
  <c r="C10228" i="18"/>
  <c r="A10228" i="18"/>
  <c r="C10227" i="18"/>
  <c r="A10227" i="18"/>
  <c r="C10226" i="18"/>
  <c r="A10226" i="18"/>
  <c r="C10225" i="18"/>
  <c r="A10225" i="18"/>
  <c r="C10224" i="18"/>
  <c r="A10224" i="18"/>
  <c r="C10223" i="18"/>
  <c r="A10223" i="18"/>
  <c r="E10219" i="18"/>
  <c r="A10219" i="18"/>
  <c r="E10218" i="18"/>
  <c r="A10218" i="18"/>
  <c r="E10217" i="18"/>
  <c r="A10217" i="18"/>
  <c r="E10216" i="18"/>
  <c r="A10216" i="18"/>
  <c r="E10215" i="18"/>
  <c r="A10215" i="18"/>
  <c r="E10214" i="18"/>
  <c r="A10214" i="18"/>
  <c r="E10213" i="18"/>
  <c r="A10213" i="18"/>
  <c r="E10212" i="18"/>
  <c r="A10212" i="18"/>
  <c r="E10211" i="18"/>
  <c r="F10211" i="18" s="1"/>
  <c r="A10211" i="18"/>
  <c r="E10210" i="18"/>
  <c r="F10210" i="18" s="1"/>
  <c r="A10210" i="18"/>
  <c r="E10209" i="18"/>
  <c r="F10209" i="18" s="1"/>
  <c r="A10209" i="18"/>
  <c r="E10208" i="18"/>
  <c r="F10208" i="18" s="1"/>
  <c r="A10208" i="18"/>
  <c r="A10199" i="18"/>
  <c r="G10195" i="18"/>
  <c r="E10185" i="18"/>
  <c r="A10185" i="18"/>
  <c r="E10184" i="18"/>
  <c r="A10184" i="18"/>
  <c r="E10183" i="18"/>
  <c r="A10183" i="18"/>
  <c r="E10182" i="18"/>
  <c r="A10182" i="18"/>
  <c r="E10181" i="18"/>
  <c r="A10181" i="18"/>
  <c r="E10180" i="18"/>
  <c r="A10180" i="18"/>
  <c r="E10179" i="18"/>
  <c r="A10179" i="18"/>
  <c r="E10178" i="18"/>
  <c r="B10178" i="18"/>
  <c r="A10178" i="18"/>
  <c r="E10177" i="18"/>
  <c r="B10177" i="18"/>
  <c r="A10177" i="18"/>
  <c r="E10176" i="18"/>
  <c r="B10176" i="18"/>
  <c r="A10176" i="18"/>
  <c r="B10175" i="18"/>
  <c r="A10175" i="18"/>
  <c r="B10174" i="18"/>
  <c r="A10174" i="18"/>
  <c r="A10170" i="18"/>
  <c r="A10169" i="18"/>
  <c r="A10168" i="18"/>
  <c r="A10167" i="18"/>
  <c r="A10166" i="18"/>
  <c r="C10162" i="18"/>
  <c r="A10162" i="18"/>
  <c r="A10161" i="18"/>
  <c r="A10160" i="18"/>
  <c r="C10159" i="18"/>
  <c r="A10159" i="18"/>
  <c r="C10158" i="18"/>
  <c r="A10158" i="18"/>
  <c r="C10157" i="18"/>
  <c r="A10157" i="18"/>
  <c r="C10156" i="18"/>
  <c r="A10156" i="18"/>
  <c r="C10155" i="18"/>
  <c r="A10155" i="18"/>
  <c r="C10154" i="18"/>
  <c r="A10154" i="18"/>
  <c r="C10153" i="18"/>
  <c r="A10153" i="18"/>
  <c r="C10152" i="18"/>
  <c r="A10152" i="18"/>
  <c r="C10151" i="18"/>
  <c r="A10151" i="18"/>
  <c r="E10147" i="18"/>
  <c r="A10147" i="18"/>
  <c r="E10146" i="18"/>
  <c r="A10146" i="18"/>
  <c r="E10145" i="18"/>
  <c r="A10145" i="18"/>
  <c r="E10144" i="18"/>
  <c r="A10144" i="18"/>
  <c r="E10143" i="18"/>
  <c r="A10143" i="18"/>
  <c r="E10142" i="18"/>
  <c r="A10142" i="18"/>
  <c r="E10141" i="18"/>
  <c r="A10141" i="18"/>
  <c r="E10140" i="18"/>
  <c r="A10140" i="18"/>
  <c r="E10139" i="18"/>
  <c r="A10139" i="18"/>
  <c r="E10138" i="18"/>
  <c r="A10138" i="18"/>
  <c r="E10137" i="18"/>
  <c r="A10137" i="18"/>
  <c r="E10136" i="18"/>
  <c r="F10136" i="18" s="1"/>
  <c r="A10136" i="18"/>
  <c r="A10127" i="18"/>
  <c r="G10123" i="18"/>
  <c r="E10113" i="18"/>
  <c r="A10113" i="18"/>
  <c r="E10112" i="18"/>
  <c r="A10112" i="18"/>
  <c r="E10111" i="18"/>
  <c r="A10111" i="18"/>
  <c r="E10110" i="18"/>
  <c r="A10110" i="18"/>
  <c r="E10109" i="18"/>
  <c r="A10109" i="18"/>
  <c r="E10108" i="18"/>
  <c r="A10108" i="18"/>
  <c r="E10107" i="18"/>
  <c r="A10107" i="18"/>
  <c r="E10106" i="18"/>
  <c r="B10106" i="18"/>
  <c r="A10106" i="18"/>
  <c r="E10105" i="18"/>
  <c r="B10105" i="18"/>
  <c r="A10105" i="18"/>
  <c r="E10104" i="18"/>
  <c r="B10104" i="18"/>
  <c r="A10104" i="18"/>
  <c r="B10103" i="18"/>
  <c r="A10103" i="18"/>
  <c r="B10102" i="18"/>
  <c r="A10102" i="18"/>
  <c r="A10098" i="18"/>
  <c r="A10097" i="18"/>
  <c r="A10096" i="18"/>
  <c r="A10095" i="18"/>
  <c r="A10094" i="18"/>
  <c r="C10090" i="18"/>
  <c r="A10090" i="18"/>
  <c r="A10089" i="18"/>
  <c r="A10088" i="18"/>
  <c r="C10087" i="18"/>
  <c r="A10087" i="18"/>
  <c r="C10086" i="18"/>
  <c r="A10086" i="18"/>
  <c r="C10085" i="18"/>
  <c r="A10085" i="18"/>
  <c r="C10084" i="18"/>
  <c r="A10084" i="18"/>
  <c r="C10083" i="18"/>
  <c r="A10083" i="18"/>
  <c r="C10082" i="18"/>
  <c r="A10082" i="18"/>
  <c r="C10081" i="18"/>
  <c r="A10081" i="18"/>
  <c r="C10080" i="18"/>
  <c r="A10080" i="18"/>
  <c r="C10079" i="18"/>
  <c r="A10079" i="18"/>
  <c r="E10075" i="18"/>
  <c r="A10075" i="18"/>
  <c r="E10074" i="18"/>
  <c r="A10074" i="18"/>
  <c r="E10073" i="18"/>
  <c r="A10073" i="18"/>
  <c r="E10072" i="18"/>
  <c r="A10072" i="18"/>
  <c r="E10071" i="18"/>
  <c r="A10071" i="18"/>
  <c r="E10070" i="18"/>
  <c r="A10070" i="18"/>
  <c r="E10069" i="18"/>
  <c r="A10069" i="18"/>
  <c r="E10068" i="18"/>
  <c r="A10068" i="18"/>
  <c r="E10067" i="18"/>
  <c r="A10067" i="18"/>
  <c r="E10066" i="18"/>
  <c r="A10066" i="18"/>
  <c r="E10065" i="18"/>
  <c r="F10065" i="18" s="1"/>
  <c r="A10065" i="18"/>
  <c r="E10064" i="18"/>
  <c r="F10064" i="18" s="1"/>
  <c r="A10064" i="18"/>
  <c r="A10055" i="18"/>
  <c r="G10051" i="18"/>
  <c r="E10041" i="18"/>
  <c r="A10041" i="18"/>
  <c r="E10040" i="18"/>
  <c r="A10040" i="18"/>
  <c r="E10039" i="18"/>
  <c r="A10039" i="18"/>
  <c r="E10038" i="18"/>
  <c r="A10038" i="18"/>
  <c r="E10037" i="18"/>
  <c r="A10037" i="18"/>
  <c r="E10036" i="18"/>
  <c r="A10036" i="18"/>
  <c r="E10035" i="18"/>
  <c r="B10035" i="18"/>
  <c r="A10035" i="18"/>
  <c r="E10034" i="18"/>
  <c r="B10034" i="18"/>
  <c r="A10034" i="18"/>
  <c r="E10033" i="18"/>
  <c r="B10033" i="18"/>
  <c r="A10033" i="18"/>
  <c r="E10032" i="18"/>
  <c r="B10032" i="18"/>
  <c r="A10032" i="18"/>
  <c r="B10031" i="18"/>
  <c r="A10031" i="18"/>
  <c r="B10030" i="18"/>
  <c r="A10030" i="18"/>
  <c r="A10026" i="18"/>
  <c r="A10025" i="18"/>
  <c r="A10024" i="18"/>
  <c r="A10023" i="18"/>
  <c r="A10022" i="18"/>
  <c r="C10018" i="18"/>
  <c r="A10018" i="18"/>
  <c r="A10017" i="18"/>
  <c r="A10016" i="18"/>
  <c r="C10015" i="18"/>
  <c r="A10015" i="18"/>
  <c r="C10014" i="18"/>
  <c r="A10014" i="18"/>
  <c r="C10013" i="18"/>
  <c r="A10013" i="18"/>
  <c r="C10012" i="18"/>
  <c r="A10012" i="18"/>
  <c r="C10011" i="18"/>
  <c r="A10011" i="18"/>
  <c r="C10010" i="18"/>
  <c r="A10010" i="18"/>
  <c r="C10009" i="18"/>
  <c r="A10009" i="18"/>
  <c r="C10008" i="18"/>
  <c r="A10008" i="18"/>
  <c r="C10007" i="18"/>
  <c r="A10007" i="18"/>
  <c r="E10003" i="18"/>
  <c r="A10003" i="18"/>
  <c r="E10002" i="18"/>
  <c r="A10002" i="18"/>
  <c r="E10001" i="18"/>
  <c r="A10001" i="18"/>
  <c r="E10000" i="18"/>
  <c r="A10000" i="18"/>
  <c r="E9999" i="18"/>
  <c r="A9999" i="18"/>
  <c r="E9998" i="18"/>
  <c r="A9998" i="18"/>
  <c r="E9997" i="18"/>
  <c r="A9997" i="18"/>
  <c r="E9996" i="18"/>
  <c r="A9996" i="18"/>
  <c r="E9995" i="18"/>
  <c r="A9995" i="18"/>
  <c r="E9994" i="18"/>
  <c r="F9994" i="18" s="1"/>
  <c r="A9994" i="18"/>
  <c r="E9993" i="18"/>
  <c r="F9993" i="18" s="1"/>
  <c r="A9993" i="18"/>
  <c r="E9992" i="18"/>
  <c r="F9992" i="18" s="1"/>
  <c r="A9992" i="18"/>
  <c r="A9983" i="18"/>
  <c r="G9979" i="18"/>
  <c r="E9969" i="18"/>
  <c r="A9969" i="18"/>
  <c r="E9968" i="18"/>
  <c r="A9968" i="18"/>
  <c r="E9967" i="18"/>
  <c r="A9967" i="18"/>
  <c r="E9966" i="18"/>
  <c r="A9966" i="18"/>
  <c r="E9965" i="18"/>
  <c r="A9965" i="18"/>
  <c r="E9964" i="18"/>
  <c r="A9964" i="18"/>
  <c r="E9963" i="18"/>
  <c r="B9963" i="18"/>
  <c r="A9963" i="18"/>
  <c r="E9962" i="18"/>
  <c r="B9962" i="18"/>
  <c r="A9962" i="18"/>
  <c r="E9961" i="18"/>
  <c r="B9961" i="18"/>
  <c r="A9961" i="18"/>
  <c r="E9960" i="18"/>
  <c r="B9960" i="18"/>
  <c r="A9960" i="18"/>
  <c r="E9959" i="18"/>
  <c r="B9959" i="18"/>
  <c r="A9959" i="18"/>
  <c r="B9958" i="18"/>
  <c r="A9958" i="18"/>
  <c r="A9954" i="18"/>
  <c r="A9953" i="18"/>
  <c r="A9952" i="18"/>
  <c r="A9951" i="18"/>
  <c r="A9950" i="18"/>
  <c r="C9946" i="18"/>
  <c r="A9946" i="18"/>
  <c r="A9945" i="18"/>
  <c r="A9944" i="18"/>
  <c r="C9943" i="18"/>
  <c r="A9943" i="18"/>
  <c r="C9942" i="18"/>
  <c r="A9942" i="18"/>
  <c r="C9941" i="18"/>
  <c r="A9941" i="18"/>
  <c r="C9940" i="18"/>
  <c r="A9940" i="18"/>
  <c r="C9939" i="18"/>
  <c r="A9939" i="18"/>
  <c r="C9938" i="18"/>
  <c r="A9938" i="18"/>
  <c r="C9937" i="18"/>
  <c r="A9937" i="18"/>
  <c r="C9936" i="18"/>
  <c r="A9936" i="18"/>
  <c r="C9935" i="18"/>
  <c r="A9935" i="18"/>
  <c r="E9931" i="18"/>
  <c r="A9931" i="18"/>
  <c r="E9930" i="18"/>
  <c r="A9930" i="18"/>
  <c r="E9929" i="18"/>
  <c r="A9929" i="18"/>
  <c r="E9928" i="18"/>
  <c r="A9928" i="18"/>
  <c r="E9927" i="18"/>
  <c r="A9927" i="18"/>
  <c r="E9926" i="18"/>
  <c r="A9926" i="18"/>
  <c r="E9925" i="18"/>
  <c r="A9925" i="18"/>
  <c r="E9924" i="18"/>
  <c r="A9924" i="18"/>
  <c r="E9923" i="18"/>
  <c r="A9923" i="18"/>
  <c r="E9922" i="18"/>
  <c r="A9922" i="18"/>
  <c r="E9921" i="18"/>
  <c r="A9921" i="18"/>
  <c r="E9920" i="18"/>
  <c r="A9920" i="18"/>
  <c r="A9911" i="18"/>
  <c r="G9907" i="18"/>
  <c r="E9897" i="18"/>
  <c r="A9897" i="18"/>
  <c r="E9896" i="18"/>
  <c r="A9896" i="18"/>
  <c r="E9895" i="18"/>
  <c r="A9895" i="18"/>
  <c r="E9894" i="18"/>
  <c r="A9894" i="18"/>
  <c r="E9893" i="18"/>
  <c r="A9893" i="18"/>
  <c r="E9892" i="18"/>
  <c r="A9892" i="18"/>
  <c r="E9891" i="18"/>
  <c r="A9891" i="18"/>
  <c r="E9890" i="18"/>
  <c r="A9890" i="18"/>
  <c r="E9889" i="18"/>
  <c r="B9889" i="18"/>
  <c r="A9889" i="18"/>
  <c r="E9888" i="18"/>
  <c r="B9888" i="18"/>
  <c r="A9888" i="18"/>
  <c r="B9887" i="18"/>
  <c r="A9887" i="18"/>
  <c r="B9886" i="18"/>
  <c r="A9886" i="18"/>
  <c r="A9882" i="18"/>
  <c r="A9881" i="18"/>
  <c r="A9880" i="18"/>
  <c r="A9879" i="18"/>
  <c r="A9878" i="18"/>
  <c r="C9874" i="18"/>
  <c r="A9874" i="18"/>
  <c r="A9873" i="18"/>
  <c r="A9872" i="18"/>
  <c r="C9871" i="18"/>
  <c r="A9871" i="18"/>
  <c r="C9870" i="18"/>
  <c r="A9870" i="18"/>
  <c r="C9869" i="18"/>
  <c r="A9869" i="18"/>
  <c r="C9868" i="18"/>
  <c r="A9868" i="18"/>
  <c r="C9867" i="18"/>
  <c r="A9867" i="18"/>
  <c r="C9866" i="18"/>
  <c r="A9866" i="18"/>
  <c r="C9865" i="18"/>
  <c r="A9865" i="18"/>
  <c r="C9864" i="18"/>
  <c r="A9864" i="18"/>
  <c r="C9863" i="18"/>
  <c r="A9863" i="18"/>
  <c r="E9859" i="18"/>
  <c r="A9859" i="18"/>
  <c r="E9858" i="18"/>
  <c r="A9858" i="18"/>
  <c r="E9857" i="18"/>
  <c r="A9857" i="18"/>
  <c r="E9856" i="18"/>
  <c r="A9856" i="18"/>
  <c r="E9855" i="18"/>
  <c r="A9855" i="18"/>
  <c r="E9854" i="18"/>
  <c r="A9854" i="18"/>
  <c r="E9853" i="18"/>
  <c r="A9853" i="18"/>
  <c r="E9852" i="18"/>
  <c r="A9852" i="18"/>
  <c r="E9851" i="18"/>
  <c r="A9851" i="18"/>
  <c r="E9850" i="18"/>
  <c r="A9850" i="18"/>
  <c r="E9849" i="18"/>
  <c r="A9849" i="18"/>
  <c r="E9848" i="18"/>
  <c r="A9848" i="18"/>
  <c r="A9839" i="18"/>
  <c r="G9545" i="18"/>
  <c r="E9535" i="18"/>
  <c r="A9535" i="18"/>
  <c r="E9534" i="18"/>
  <c r="A9534" i="18"/>
  <c r="E9533" i="18"/>
  <c r="A9533" i="18"/>
  <c r="E9532" i="18"/>
  <c r="A9532" i="18"/>
  <c r="E9531" i="18"/>
  <c r="A9531" i="18"/>
  <c r="E9530" i="18"/>
  <c r="A9530" i="18"/>
  <c r="E9529" i="18"/>
  <c r="B9529" i="18"/>
  <c r="A9529" i="18"/>
  <c r="E9528" i="18"/>
  <c r="B9528" i="18"/>
  <c r="A9528" i="18"/>
  <c r="E9527" i="18"/>
  <c r="B9527" i="18"/>
  <c r="A9527" i="18"/>
  <c r="E9526" i="18"/>
  <c r="B9526" i="18"/>
  <c r="A9526" i="18"/>
  <c r="B9525" i="18"/>
  <c r="A9525" i="18"/>
  <c r="B9524" i="18"/>
  <c r="A9524" i="18"/>
  <c r="A9520" i="18"/>
  <c r="A9519" i="18"/>
  <c r="A9518" i="18"/>
  <c r="A9517" i="18"/>
  <c r="A9516" i="18"/>
  <c r="C9512" i="18"/>
  <c r="A9512" i="18"/>
  <c r="A9511" i="18"/>
  <c r="A9510" i="18"/>
  <c r="C9509" i="18"/>
  <c r="A9509" i="18"/>
  <c r="C9508" i="18"/>
  <c r="A9508" i="18"/>
  <c r="C9507" i="18"/>
  <c r="A9507" i="18"/>
  <c r="C9506" i="18"/>
  <c r="A9506" i="18"/>
  <c r="C9505" i="18"/>
  <c r="A9505" i="18"/>
  <c r="C9504" i="18"/>
  <c r="A9504" i="18"/>
  <c r="C9503" i="18"/>
  <c r="A9503" i="18"/>
  <c r="C9502" i="18"/>
  <c r="A9502" i="18"/>
  <c r="C9501" i="18"/>
  <c r="A9501" i="18"/>
  <c r="E9497" i="18"/>
  <c r="A9497" i="18"/>
  <c r="E9496" i="18"/>
  <c r="A9496" i="18"/>
  <c r="E9495" i="18"/>
  <c r="A9495" i="18"/>
  <c r="E9494" i="18"/>
  <c r="A9494" i="18"/>
  <c r="E9493" i="18"/>
  <c r="A9493" i="18"/>
  <c r="E9492" i="18"/>
  <c r="A9492" i="18"/>
  <c r="E9491" i="18"/>
  <c r="A9491" i="18"/>
  <c r="E9490" i="18"/>
  <c r="A9490" i="18"/>
  <c r="E9489" i="18"/>
  <c r="A9489" i="18"/>
  <c r="E9488" i="18"/>
  <c r="A9488" i="18"/>
  <c r="E9487" i="18"/>
  <c r="F9487" i="18" s="1"/>
  <c r="A9487" i="18"/>
  <c r="E9486" i="18"/>
  <c r="F9486" i="18" s="1"/>
  <c r="A9486" i="18"/>
  <c r="A9477" i="18"/>
  <c r="G9473" i="18"/>
  <c r="E9463" i="18"/>
  <c r="A9463" i="18"/>
  <c r="E9462" i="18"/>
  <c r="A9462" i="18"/>
  <c r="E9461" i="18"/>
  <c r="A9461" i="18"/>
  <c r="E9460" i="18"/>
  <c r="A9460" i="18"/>
  <c r="E9459" i="18"/>
  <c r="A9459" i="18"/>
  <c r="E9458" i="18"/>
  <c r="A9458" i="18"/>
  <c r="E9457" i="18"/>
  <c r="A9457" i="18"/>
  <c r="E9456" i="18"/>
  <c r="A9456" i="18"/>
  <c r="E9455" i="18"/>
  <c r="A9455" i="18"/>
  <c r="E9454" i="18"/>
  <c r="B9454" i="18"/>
  <c r="A9454" i="18"/>
  <c r="B9453" i="18"/>
  <c r="A9453" i="18"/>
  <c r="B9452" i="18"/>
  <c r="A9452" i="18"/>
  <c r="A9448" i="18"/>
  <c r="A9447" i="18"/>
  <c r="A9446" i="18"/>
  <c r="A9445" i="18"/>
  <c r="A9444" i="18"/>
  <c r="C9440" i="18"/>
  <c r="A9440" i="18"/>
  <c r="A9439" i="18"/>
  <c r="A9438" i="18"/>
  <c r="C9437" i="18"/>
  <c r="A9437" i="18"/>
  <c r="C9436" i="18"/>
  <c r="A9436" i="18"/>
  <c r="C9435" i="18"/>
  <c r="A9435" i="18"/>
  <c r="C9434" i="18"/>
  <c r="A9434" i="18"/>
  <c r="C9433" i="18"/>
  <c r="A9433" i="18"/>
  <c r="C9432" i="18"/>
  <c r="A9432" i="18"/>
  <c r="C9431" i="18"/>
  <c r="A9431" i="18"/>
  <c r="C9430" i="18"/>
  <c r="A9430" i="18"/>
  <c r="C9429" i="18"/>
  <c r="A9429" i="18"/>
  <c r="E9425" i="18"/>
  <c r="A9425" i="18"/>
  <c r="E9424" i="18"/>
  <c r="A9424" i="18"/>
  <c r="E9423" i="18"/>
  <c r="A9423" i="18"/>
  <c r="E9422" i="18"/>
  <c r="A9422" i="18"/>
  <c r="E9421" i="18"/>
  <c r="A9421" i="18"/>
  <c r="E9420" i="18"/>
  <c r="A9420" i="18"/>
  <c r="E9419" i="18"/>
  <c r="A9419" i="18"/>
  <c r="E9418" i="18"/>
  <c r="A9418" i="18"/>
  <c r="E9417" i="18"/>
  <c r="A9417" i="18"/>
  <c r="E9416" i="18"/>
  <c r="F9416" i="18" s="1"/>
  <c r="A9416" i="18"/>
  <c r="E9415" i="18"/>
  <c r="F9415" i="18" s="1"/>
  <c r="A9415" i="18"/>
  <c r="E9414" i="18"/>
  <c r="F9414" i="18" s="1"/>
  <c r="A9414" i="18"/>
  <c r="A9405" i="18"/>
  <c r="G9401" i="18"/>
  <c r="E9391" i="18"/>
  <c r="A9391" i="18"/>
  <c r="E9390" i="18"/>
  <c r="A9390" i="18"/>
  <c r="E9389" i="18"/>
  <c r="A9389" i="18"/>
  <c r="E9388" i="18"/>
  <c r="A9388" i="18"/>
  <c r="E9387" i="18"/>
  <c r="A9387" i="18"/>
  <c r="E9386" i="18"/>
  <c r="A9386" i="18"/>
  <c r="E9385" i="18"/>
  <c r="A9385" i="18"/>
  <c r="E9384" i="18"/>
  <c r="A9384" i="18"/>
  <c r="E9383" i="18"/>
  <c r="B9383" i="18"/>
  <c r="A9383" i="18"/>
  <c r="E9382" i="18"/>
  <c r="B9382" i="18"/>
  <c r="A9382" i="18"/>
  <c r="B9381" i="18"/>
  <c r="A9381" i="18"/>
  <c r="B9380" i="18"/>
  <c r="A9380" i="18"/>
  <c r="A9376" i="18"/>
  <c r="A9375" i="18"/>
  <c r="A9374" i="18"/>
  <c r="A9373" i="18"/>
  <c r="A9372" i="18"/>
  <c r="C9368" i="18"/>
  <c r="A9368" i="18"/>
  <c r="A9367" i="18"/>
  <c r="A9366" i="18"/>
  <c r="C9365" i="18"/>
  <c r="A9365" i="18"/>
  <c r="C9364" i="18"/>
  <c r="A9364" i="18"/>
  <c r="C9363" i="18"/>
  <c r="A9363" i="18"/>
  <c r="C9362" i="18"/>
  <c r="A9362" i="18"/>
  <c r="C9361" i="18"/>
  <c r="A9361" i="18"/>
  <c r="C9360" i="18"/>
  <c r="A9360" i="18"/>
  <c r="C9359" i="18"/>
  <c r="A9359" i="18"/>
  <c r="C9358" i="18"/>
  <c r="A9358" i="18"/>
  <c r="C9357" i="18"/>
  <c r="A9357" i="18"/>
  <c r="E9353" i="18"/>
  <c r="A9353" i="18"/>
  <c r="E9352" i="18"/>
  <c r="A9352" i="18"/>
  <c r="E9351" i="18"/>
  <c r="A9351" i="18"/>
  <c r="E9350" i="18"/>
  <c r="A9350" i="18"/>
  <c r="E9349" i="18"/>
  <c r="A9349" i="18"/>
  <c r="E9348" i="18"/>
  <c r="A9348" i="18"/>
  <c r="E9347" i="18"/>
  <c r="A9347" i="18"/>
  <c r="E9346" i="18"/>
  <c r="A9346" i="18"/>
  <c r="E9345" i="18"/>
  <c r="A9345" i="18"/>
  <c r="E9344" i="18"/>
  <c r="F9344" i="18" s="1"/>
  <c r="A9344" i="18"/>
  <c r="E9343" i="18"/>
  <c r="F9343" i="18" s="1"/>
  <c r="A9343" i="18"/>
  <c r="E9342" i="18"/>
  <c r="F9342" i="18" s="1"/>
  <c r="A9342" i="18"/>
  <c r="A9333" i="18"/>
  <c r="G9329" i="18"/>
  <c r="E9319" i="18"/>
  <c r="A9319" i="18"/>
  <c r="E9318" i="18"/>
  <c r="A9318" i="18"/>
  <c r="E9317" i="18"/>
  <c r="A9317" i="18"/>
  <c r="E9316" i="18"/>
  <c r="A9316" i="18"/>
  <c r="E9315" i="18"/>
  <c r="A9315" i="18"/>
  <c r="E9314" i="18"/>
  <c r="A9314" i="18"/>
  <c r="E9313" i="18"/>
  <c r="A9313" i="18"/>
  <c r="E9312" i="18"/>
  <c r="B9312" i="18"/>
  <c r="A9312" i="18"/>
  <c r="E9311" i="18"/>
  <c r="B9311" i="18"/>
  <c r="A9311" i="18"/>
  <c r="E9310" i="18"/>
  <c r="B9310" i="18"/>
  <c r="A9310" i="18"/>
  <c r="B9309" i="18"/>
  <c r="A9309" i="18"/>
  <c r="B9308" i="18"/>
  <c r="A9308" i="18"/>
  <c r="A9304" i="18"/>
  <c r="A9303" i="18"/>
  <c r="A9302" i="18"/>
  <c r="A9301" i="18"/>
  <c r="A9300" i="18"/>
  <c r="C9296" i="18"/>
  <c r="A9296" i="18"/>
  <c r="A9295" i="18"/>
  <c r="A9294" i="18"/>
  <c r="C9293" i="18"/>
  <c r="A9293" i="18"/>
  <c r="C9292" i="18"/>
  <c r="A9292" i="18"/>
  <c r="C9291" i="18"/>
  <c r="A9291" i="18"/>
  <c r="C9290" i="18"/>
  <c r="A9290" i="18"/>
  <c r="C9289" i="18"/>
  <c r="A9289" i="18"/>
  <c r="C9288" i="18"/>
  <c r="A9288" i="18"/>
  <c r="C9287" i="18"/>
  <c r="A9287" i="18"/>
  <c r="C9286" i="18"/>
  <c r="A9286" i="18"/>
  <c r="C9285" i="18"/>
  <c r="A9285" i="18"/>
  <c r="E9281" i="18"/>
  <c r="A9281" i="18"/>
  <c r="E9280" i="18"/>
  <c r="A9280" i="18"/>
  <c r="E9279" i="18"/>
  <c r="A9279" i="18"/>
  <c r="E9278" i="18"/>
  <c r="A9278" i="18"/>
  <c r="E9277" i="18"/>
  <c r="A9277" i="18"/>
  <c r="E9276" i="18"/>
  <c r="A9276" i="18"/>
  <c r="E9275" i="18"/>
  <c r="A9275" i="18"/>
  <c r="E9274" i="18"/>
  <c r="A9274" i="18"/>
  <c r="E9273" i="18"/>
  <c r="A9273" i="18"/>
  <c r="E9272" i="18"/>
  <c r="A9272" i="18"/>
  <c r="E9271" i="18"/>
  <c r="F9271" i="18" s="1"/>
  <c r="A9271" i="18"/>
  <c r="E9270" i="18"/>
  <c r="F9270" i="18" s="1"/>
  <c r="A9270" i="18"/>
  <c r="A9261" i="18"/>
  <c r="G9257" i="18"/>
  <c r="E9247" i="18"/>
  <c r="A9247" i="18"/>
  <c r="E9246" i="18"/>
  <c r="A9246" i="18"/>
  <c r="E9245" i="18"/>
  <c r="A9245" i="18"/>
  <c r="E9244" i="18"/>
  <c r="A9244" i="18"/>
  <c r="E9243" i="18"/>
  <c r="A9243" i="18"/>
  <c r="E9242" i="18"/>
  <c r="A9242" i="18"/>
  <c r="E9241" i="18"/>
  <c r="A9241" i="18"/>
  <c r="E9240" i="18"/>
  <c r="B9240" i="18"/>
  <c r="A9240" i="18"/>
  <c r="E9239" i="18"/>
  <c r="B9239" i="18"/>
  <c r="A9239" i="18"/>
  <c r="E9238" i="18"/>
  <c r="B9238" i="18"/>
  <c r="A9238" i="18"/>
  <c r="B9237" i="18"/>
  <c r="A9237" i="18"/>
  <c r="B9236" i="18"/>
  <c r="A9236" i="18"/>
  <c r="A9232" i="18"/>
  <c r="A9231" i="18"/>
  <c r="A9230" i="18"/>
  <c r="A9229" i="18"/>
  <c r="A9228" i="18"/>
  <c r="C9224" i="18"/>
  <c r="A9224" i="18"/>
  <c r="A9223" i="18"/>
  <c r="A9222" i="18"/>
  <c r="C9221" i="18"/>
  <c r="A9221" i="18"/>
  <c r="C9220" i="18"/>
  <c r="A9220" i="18"/>
  <c r="C9219" i="18"/>
  <c r="A9219" i="18"/>
  <c r="C9218" i="18"/>
  <c r="A9218" i="18"/>
  <c r="C9217" i="18"/>
  <c r="A9217" i="18"/>
  <c r="C9216" i="18"/>
  <c r="A9216" i="18"/>
  <c r="C9215" i="18"/>
  <c r="A9215" i="18"/>
  <c r="C9214" i="18"/>
  <c r="A9214" i="18"/>
  <c r="C9213" i="18"/>
  <c r="A9213" i="18"/>
  <c r="E9209" i="18"/>
  <c r="A9209" i="18"/>
  <c r="E9208" i="18"/>
  <c r="A9208" i="18"/>
  <c r="E9207" i="18"/>
  <c r="A9207" i="18"/>
  <c r="E9206" i="18"/>
  <c r="A9206" i="18"/>
  <c r="E9205" i="18"/>
  <c r="A9205" i="18"/>
  <c r="E9204" i="18"/>
  <c r="A9204" i="18"/>
  <c r="E9203" i="18"/>
  <c r="A9203" i="18"/>
  <c r="E9202" i="18"/>
  <c r="A9202" i="18"/>
  <c r="E9201" i="18"/>
  <c r="A9201" i="18"/>
  <c r="E9200" i="18"/>
  <c r="A9200" i="18"/>
  <c r="E9199" i="18"/>
  <c r="F9199" i="18" s="1"/>
  <c r="A9199" i="18"/>
  <c r="E9198" i="18"/>
  <c r="F9198" i="18" s="1"/>
  <c r="A9198" i="18"/>
  <c r="A9189" i="18"/>
  <c r="G9113" i="18"/>
  <c r="E9103" i="18"/>
  <c r="A9103" i="18"/>
  <c r="E9102" i="18"/>
  <c r="A9102" i="18"/>
  <c r="E9101" i="18"/>
  <c r="A9101" i="18"/>
  <c r="E9100" i="18"/>
  <c r="A9100" i="18"/>
  <c r="E9099" i="18"/>
  <c r="A9099" i="18"/>
  <c r="E9098" i="18"/>
  <c r="A9098" i="18"/>
  <c r="E9097" i="18"/>
  <c r="B9097" i="18"/>
  <c r="A9097" i="18"/>
  <c r="E9096" i="18"/>
  <c r="B9096" i="18"/>
  <c r="A9096" i="18"/>
  <c r="E9095" i="18"/>
  <c r="B9095" i="18"/>
  <c r="A9095" i="18"/>
  <c r="E9094" i="18"/>
  <c r="B9094" i="18"/>
  <c r="A9094" i="18"/>
  <c r="E9093" i="18"/>
  <c r="B9093" i="18"/>
  <c r="A9093" i="18"/>
  <c r="B9092" i="18"/>
  <c r="A9092" i="18"/>
  <c r="A9088" i="18"/>
  <c r="A9087" i="18"/>
  <c r="A9086" i="18"/>
  <c r="A9085" i="18"/>
  <c r="A9084" i="18"/>
  <c r="C9080" i="18"/>
  <c r="A9080" i="18"/>
  <c r="A9079" i="18"/>
  <c r="A9078" i="18"/>
  <c r="C9077" i="18"/>
  <c r="A9077" i="18"/>
  <c r="C9076" i="18"/>
  <c r="A9076" i="18"/>
  <c r="C9075" i="18"/>
  <c r="A9075" i="18"/>
  <c r="C9074" i="18"/>
  <c r="A9074" i="18"/>
  <c r="C9073" i="18"/>
  <c r="A9073" i="18"/>
  <c r="C9072" i="18"/>
  <c r="A9072" i="18"/>
  <c r="C9071" i="18"/>
  <c r="A9071" i="18"/>
  <c r="C9070" i="18"/>
  <c r="A9070" i="18"/>
  <c r="C9069" i="18"/>
  <c r="A9069" i="18"/>
  <c r="E9065" i="18"/>
  <c r="A9065" i="18"/>
  <c r="E9064" i="18"/>
  <c r="A9064" i="18"/>
  <c r="E9063" i="18"/>
  <c r="A9063" i="18"/>
  <c r="E9062" i="18"/>
  <c r="A9062" i="18"/>
  <c r="E9061" i="18"/>
  <c r="A9061" i="18"/>
  <c r="E9060" i="18"/>
  <c r="A9060" i="18"/>
  <c r="E9059" i="18"/>
  <c r="A9059" i="18"/>
  <c r="E9058" i="18"/>
  <c r="A9058" i="18"/>
  <c r="E9057" i="18"/>
  <c r="A9057" i="18"/>
  <c r="E9056" i="18"/>
  <c r="A9056" i="18"/>
  <c r="E9055" i="18"/>
  <c r="A9055" i="18"/>
  <c r="E9054" i="18"/>
  <c r="F9054" i="18" s="1"/>
  <c r="A9054" i="18"/>
  <c r="A9045" i="18"/>
  <c r="G9041" i="18"/>
  <c r="E9031" i="18"/>
  <c r="A9031" i="18"/>
  <c r="E9030" i="18"/>
  <c r="A9030" i="18"/>
  <c r="E9029" i="18"/>
  <c r="A9029" i="18"/>
  <c r="E9028" i="18"/>
  <c r="A9028" i="18"/>
  <c r="E9027" i="18"/>
  <c r="A9027" i="18"/>
  <c r="E9026" i="18"/>
  <c r="A9026" i="18"/>
  <c r="E9025" i="18"/>
  <c r="A9025" i="18"/>
  <c r="E9024" i="18"/>
  <c r="B9024" i="18"/>
  <c r="A9024" i="18"/>
  <c r="E9023" i="18"/>
  <c r="B9023" i="18"/>
  <c r="A9023" i="18"/>
  <c r="E9022" i="18"/>
  <c r="B9022" i="18"/>
  <c r="A9022" i="18"/>
  <c r="E9021" i="18"/>
  <c r="B9021" i="18"/>
  <c r="A9021" i="18"/>
  <c r="B9020" i="18"/>
  <c r="A9020" i="18"/>
  <c r="A9016" i="18"/>
  <c r="A9015" i="18"/>
  <c r="A9014" i="18"/>
  <c r="A9013" i="18"/>
  <c r="A9012" i="18"/>
  <c r="C9008" i="18"/>
  <c r="A9008" i="18"/>
  <c r="A9007" i="18"/>
  <c r="A9006" i="18"/>
  <c r="C9005" i="18"/>
  <c r="A9005" i="18"/>
  <c r="C9004" i="18"/>
  <c r="A9004" i="18"/>
  <c r="C9003" i="18"/>
  <c r="A9003" i="18"/>
  <c r="C9002" i="18"/>
  <c r="A9002" i="18"/>
  <c r="C9001" i="18"/>
  <c r="A9001" i="18"/>
  <c r="C9000" i="18"/>
  <c r="A9000" i="18"/>
  <c r="C8999" i="18"/>
  <c r="A8999" i="18"/>
  <c r="C8998" i="18"/>
  <c r="A8998" i="18"/>
  <c r="C8997" i="18"/>
  <c r="A8997" i="18"/>
  <c r="E8993" i="18"/>
  <c r="A8993" i="18"/>
  <c r="E8992" i="18"/>
  <c r="A8992" i="18"/>
  <c r="E8991" i="18"/>
  <c r="A8991" i="18"/>
  <c r="E8990" i="18"/>
  <c r="A8990" i="18"/>
  <c r="E8989" i="18"/>
  <c r="A8989" i="18"/>
  <c r="E8988" i="18"/>
  <c r="A8988" i="18"/>
  <c r="E8987" i="18"/>
  <c r="A8987" i="18"/>
  <c r="E8986" i="18"/>
  <c r="A8986" i="18"/>
  <c r="E8985" i="18"/>
  <c r="A8985" i="18"/>
  <c r="E8984" i="18"/>
  <c r="A8984" i="18"/>
  <c r="E8983" i="18"/>
  <c r="A8983" i="18"/>
  <c r="E8982" i="18"/>
  <c r="A8982" i="18"/>
  <c r="A8973" i="18"/>
  <c r="G8320" i="18"/>
  <c r="E8310" i="18"/>
  <c r="A8310" i="18"/>
  <c r="E8309" i="18"/>
  <c r="A8309" i="18"/>
  <c r="E8308" i="18"/>
  <c r="A8308" i="18"/>
  <c r="E8307" i="18"/>
  <c r="A8307" i="18"/>
  <c r="E8306" i="18"/>
  <c r="A8306" i="18"/>
  <c r="E8305" i="18"/>
  <c r="A8305" i="18"/>
  <c r="E8304" i="18"/>
  <c r="B8304" i="18"/>
  <c r="A8304" i="18"/>
  <c r="E8303" i="18"/>
  <c r="B8303" i="18"/>
  <c r="A8303" i="18"/>
  <c r="E8302" i="18"/>
  <c r="B8302" i="18"/>
  <c r="A8302" i="18"/>
  <c r="E8301" i="18"/>
  <c r="B8301" i="18"/>
  <c r="A8301" i="18"/>
  <c r="B8300" i="18"/>
  <c r="A8300" i="18"/>
  <c r="B8299" i="18"/>
  <c r="A8299" i="18"/>
  <c r="A8295" i="18"/>
  <c r="A8294" i="18"/>
  <c r="A8293" i="18"/>
  <c r="A8292" i="18"/>
  <c r="A8291" i="18"/>
  <c r="A8287" i="18"/>
  <c r="A8286" i="18"/>
  <c r="A8285" i="18"/>
  <c r="A8284" i="18"/>
  <c r="A8283" i="18"/>
  <c r="A8282" i="18"/>
  <c r="A8281" i="18"/>
  <c r="A8280" i="18"/>
  <c r="A8279" i="18"/>
  <c r="A8278" i="18"/>
  <c r="A8277" i="18"/>
  <c r="A8276" i="18"/>
  <c r="E8272" i="18"/>
  <c r="A8272" i="18"/>
  <c r="E8271" i="18"/>
  <c r="A8271" i="18"/>
  <c r="E8270" i="18"/>
  <c r="A8270" i="18"/>
  <c r="E8269" i="18"/>
  <c r="A8269" i="18"/>
  <c r="E8268" i="18"/>
  <c r="A8268" i="18"/>
  <c r="E8267" i="18"/>
  <c r="A8267" i="18"/>
  <c r="E8266" i="18"/>
  <c r="A8266" i="18"/>
  <c r="E8265" i="18"/>
  <c r="A8265" i="18"/>
  <c r="E8264" i="18"/>
  <c r="A8264" i="18"/>
  <c r="E8263" i="18"/>
  <c r="A8263" i="18"/>
  <c r="E8262" i="18"/>
  <c r="A8262" i="18"/>
  <c r="E8261" i="18"/>
  <c r="F8261" i="18" s="1"/>
  <c r="A8261" i="18"/>
  <c r="A8252" i="18"/>
  <c r="G8176" i="18"/>
  <c r="E8166" i="18"/>
  <c r="A8166" i="18"/>
  <c r="E8165" i="18"/>
  <c r="A8165" i="18"/>
  <c r="E8164" i="18"/>
  <c r="A8164" i="18"/>
  <c r="E8163" i="18"/>
  <c r="A8163" i="18"/>
  <c r="E8162" i="18"/>
  <c r="A8162" i="18"/>
  <c r="E8161" i="18"/>
  <c r="A8161" i="18"/>
  <c r="E8160" i="18"/>
  <c r="A8160" i="18"/>
  <c r="E8159" i="18"/>
  <c r="A8159" i="18"/>
  <c r="E8158" i="18"/>
  <c r="A8158" i="18"/>
  <c r="E8157" i="18"/>
  <c r="A8157" i="18"/>
  <c r="A8156" i="18"/>
  <c r="B8155" i="18"/>
  <c r="A8155" i="18"/>
  <c r="A8151" i="18"/>
  <c r="A8150" i="18"/>
  <c r="A8149" i="18"/>
  <c r="A8148" i="18"/>
  <c r="A8147" i="18"/>
  <c r="A8143" i="18"/>
  <c r="A8142" i="18"/>
  <c r="A8141" i="18"/>
  <c r="A8140" i="18"/>
  <c r="A8139" i="18"/>
  <c r="A8138" i="18"/>
  <c r="A8137" i="18"/>
  <c r="A8136" i="18"/>
  <c r="A8135" i="18"/>
  <c r="A8134" i="18"/>
  <c r="A8133" i="18"/>
  <c r="A8132" i="18"/>
  <c r="E8128" i="18"/>
  <c r="A8128" i="18"/>
  <c r="E8127" i="18"/>
  <c r="A8127" i="18"/>
  <c r="E8126" i="18"/>
  <c r="A8126" i="18"/>
  <c r="E8125" i="18"/>
  <c r="A8125" i="18"/>
  <c r="E8124" i="18"/>
  <c r="A8124" i="18"/>
  <c r="E8123" i="18"/>
  <c r="A8123" i="18"/>
  <c r="E8122" i="18"/>
  <c r="A8122" i="18"/>
  <c r="E8121" i="18"/>
  <c r="A8121" i="18"/>
  <c r="E8120" i="18"/>
  <c r="A8120" i="18"/>
  <c r="E8119" i="18"/>
  <c r="A8119" i="18"/>
  <c r="E8118" i="18"/>
  <c r="A8118" i="18"/>
  <c r="E8117" i="18"/>
  <c r="A8117" i="18"/>
  <c r="A8108" i="18"/>
  <c r="G7740" i="18"/>
  <c r="E7730" i="18"/>
  <c r="A7730" i="18"/>
  <c r="E7729" i="18"/>
  <c r="A7729" i="18"/>
  <c r="E7728" i="18"/>
  <c r="A7728" i="18"/>
  <c r="E7727" i="18"/>
  <c r="A7727" i="18"/>
  <c r="E7726" i="18"/>
  <c r="A7726" i="18"/>
  <c r="E7725" i="18"/>
  <c r="A7725" i="18"/>
  <c r="E7724" i="18"/>
  <c r="A7724" i="18"/>
  <c r="E7723" i="18"/>
  <c r="B7723" i="18"/>
  <c r="A7723" i="18"/>
  <c r="E7722" i="18"/>
  <c r="B7722" i="18"/>
  <c r="A7722" i="18"/>
  <c r="E7721" i="18"/>
  <c r="B7721" i="18"/>
  <c r="A7721" i="18"/>
  <c r="B7720" i="18"/>
  <c r="A7720" i="18"/>
  <c r="B7719" i="18"/>
  <c r="A7719" i="18"/>
  <c r="A7715" i="18"/>
  <c r="A7714" i="18"/>
  <c r="A7713" i="18"/>
  <c r="A7712" i="18"/>
  <c r="A7711" i="18"/>
  <c r="A7707" i="18"/>
  <c r="A7706" i="18"/>
  <c r="A7705" i="18"/>
  <c r="A7704" i="18"/>
  <c r="A7703" i="18"/>
  <c r="A7702" i="18"/>
  <c r="A7701" i="18"/>
  <c r="A7700" i="18"/>
  <c r="A7699" i="18"/>
  <c r="A7698" i="18"/>
  <c r="A7697" i="18"/>
  <c r="A7696" i="18"/>
  <c r="E7692" i="18"/>
  <c r="A7692" i="18"/>
  <c r="E7691" i="18"/>
  <c r="A7691" i="18"/>
  <c r="E7690" i="18"/>
  <c r="A7690" i="18"/>
  <c r="E7689" i="18"/>
  <c r="A7689" i="18"/>
  <c r="E7688" i="18"/>
  <c r="A7688" i="18"/>
  <c r="E7687" i="18"/>
  <c r="A7687" i="18"/>
  <c r="E7686" i="18"/>
  <c r="A7686" i="18"/>
  <c r="E7685" i="18"/>
  <c r="A7685" i="18"/>
  <c r="E7684" i="18"/>
  <c r="A7684" i="18"/>
  <c r="E7683" i="18"/>
  <c r="A7683" i="18"/>
  <c r="E7682" i="18"/>
  <c r="A7682" i="18"/>
  <c r="E7681" i="18"/>
  <c r="A7681" i="18"/>
  <c r="A7672" i="18"/>
  <c r="G7596" i="18"/>
  <c r="E7586" i="18"/>
  <c r="A7586" i="18"/>
  <c r="E7585" i="18"/>
  <c r="A7585" i="18"/>
  <c r="E7584" i="18"/>
  <c r="A7584" i="18"/>
  <c r="E7583" i="18"/>
  <c r="A7583" i="18"/>
  <c r="E7582" i="18"/>
  <c r="A7582" i="18"/>
  <c r="E7581" i="18"/>
  <c r="A7581" i="18"/>
  <c r="E7580" i="18"/>
  <c r="A7580" i="18"/>
  <c r="E7579" i="18"/>
  <c r="B7579" i="18"/>
  <c r="A7579" i="18"/>
  <c r="E7578" i="18"/>
  <c r="B7578" i="18"/>
  <c r="A7578" i="18"/>
  <c r="E7577" i="18"/>
  <c r="B7577" i="18"/>
  <c r="A7577" i="18"/>
  <c r="B7576" i="18"/>
  <c r="A7576" i="18"/>
  <c r="B7575" i="18"/>
  <c r="A7575" i="18"/>
  <c r="A7571" i="18"/>
  <c r="A7570" i="18"/>
  <c r="A7569" i="18"/>
  <c r="A7568" i="18"/>
  <c r="A7567" i="18"/>
  <c r="A7563" i="18"/>
  <c r="A7562" i="18"/>
  <c r="A7561" i="18"/>
  <c r="A7560" i="18"/>
  <c r="A7559" i="18"/>
  <c r="A7558" i="18"/>
  <c r="A7557" i="18"/>
  <c r="A7556" i="18"/>
  <c r="A7555" i="18"/>
  <c r="A7554" i="18"/>
  <c r="A7553" i="18"/>
  <c r="A7552" i="18"/>
  <c r="E7548" i="18"/>
  <c r="A7548" i="18"/>
  <c r="E7547" i="18"/>
  <c r="A7547" i="18"/>
  <c r="E7546" i="18"/>
  <c r="A7546" i="18"/>
  <c r="E7545" i="18"/>
  <c r="A7545" i="18"/>
  <c r="E7544" i="18"/>
  <c r="A7544" i="18"/>
  <c r="E7543" i="18"/>
  <c r="A7543" i="18"/>
  <c r="E7542" i="18"/>
  <c r="A7542" i="18"/>
  <c r="E7541" i="18"/>
  <c r="A7541" i="18"/>
  <c r="E7540" i="18"/>
  <c r="A7540" i="18"/>
  <c r="E7539" i="18"/>
  <c r="A7539" i="18"/>
  <c r="E7538" i="18"/>
  <c r="A7538" i="18"/>
  <c r="E7537" i="18"/>
  <c r="A7537" i="18"/>
  <c r="A7528" i="18"/>
  <c r="G7524" i="18"/>
  <c r="E7514" i="18"/>
  <c r="A7514" i="18"/>
  <c r="E7513" i="18"/>
  <c r="A7513" i="18"/>
  <c r="E7512" i="18"/>
  <c r="A7512" i="18"/>
  <c r="E7511" i="18"/>
  <c r="A7511" i="18"/>
  <c r="E7510" i="18"/>
  <c r="A7510" i="18"/>
  <c r="E7509" i="18"/>
  <c r="A7509" i="18"/>
  <c r="E7508" i="18"/>
  <c r="A7508" i="18"/>
  <c r="E7507" i="18"/>
  <c r="A7507" i="18"/>
  <c r="E7506" i="18"/>
  <c r="A7506" i="18"/>
  <c r="E7505" i="18"/>
  <c r="B7505" i="18"/>
  <c r="A7505" i="18"/>
  <c r="B7504" i="18"/>
  <c r="A7504" i="18"/>
  <c r="B7503" i="18"/>
  <c r="A7503" i="18"/>
  <c r="A7499" i="18"/>
  <c r="A7498" i="18"/>
  <c r="A7497" i="18"/>
  <c r="A7496" i="18"/>
  <c r="A7495" i="18"/>
  <c r="A7491" i="18"/>
  <c r="A7490" i="18"/>
  <c r="A7489" i="18"/>
  <c r="A7488" i="18"/>
  <c r="A7487" i="18"/>
  <c r="A7486" i="18"/>
  <c r="A7485" i="18"/>
  <c r="A7484" i="18"/>
  <c r="A7483" i="18"/>
  <c r="A7482" i="18"/>
  <c r="A7481" i="18"/>
  <c r="A7480" i="18"/>
  <c r="E7476" i="18"/>
  <c r="A7476" i="18"/>
  <c r="E7475" i="18"/>
  <c r="A7475" i="18"/>
  <c r="E7474" i="18"/>
  <c r="A7474" i="18"/>
  <c r="E7473" i="18"/>
  <c r="A7473" i="18"/>
  <c r="E7472" i="18"/>
  <c r="A7472" i="18"/>
  <c r="E7471" i="18"/>
  <c r="A7471" i="18"/>
  <c r="E7470" i="18"/>
  <c r="A7470" i="18"/>
  <c r="E7469" i="18"/>
  <c r="A7469" i="18"/>
  <c r="E7468" i="18"/>
  <c r="A7468" i="18"/>
  <c r="E7467" i="18"/>
  <c r="A7467" i="18"/>
  <c r="E7466" i="18"/>
  <c r="A7466" i="18"/>
  <c r="E7465" i="18"/>
  <c r="F7465" i="18" s="1"/>
  <c r="A7465" i="18"/>
  <c r="A7456" i="18"/>
  <c r="G6220" i="18"/>
  <c r="E6210" i="18"/>
  <c r="A6210" i="18"/>
  <c r="E6209" i="18"/>
  <c r="A6209" i="18"/>
  <c r="E6208" i="18"/>
  <c r="A6208" i="18"/>
  <c r="E6207" i="18"/>
  <c r="A6207" i="18"/>
  <c r="E6206" i="18"/>
  <c r="A6206" i="18"/>
  <c r="E6205" i="18"/>
  <c r="A6205" i="18"/>
  <c r="E6204" i="18"/>
  <c r="A6204" i="18"/>
  <c r="E6203" i="18"/>
  <c r="B6203" i="18"/>
  <c r="A6203" i="18"/>
  <c r="E6202" i="18"/>
  <c r="B6202" i="18"/>
  <c r="A6202" i="18"/>
  <c r="E6201" i="18"/>
  <c r="B6201" i="18"/>
  <c r="A6201" i="18"/>
  <c r="B6200" i="18"/>
  <c r="A6200" i="18"/>
  <c r="B6199" i="18"/>
  <c r="A6199" i="18"/>
  <c r="A6195" i="18"/>
  <c r="A6194" i="18"/>
  <c r="A6193" i="18"/>
  <c r="A6192" i="18"/>
  <c r="A6191" i="18"/>
  <c r="A6187" i="18"/>
  <c r="A6186" i="18"/>
  <c r="A6185" i="18"/>
  <c r="A6184" i="18"/>
  <c r="A6183" i="18"/>
  <c r="A6182" i="18"/>
  <c r="A6181" i="18"/>
  <c r="A6180" i="18"/>
  <c r="A6179" i="18"/>
  <c r="A6178" i="18"/>
  <c r="A6177" i="18"/>
  <c r="A6176" i="18"/>
  <c r="E6172" i="18"/>
  <c r="A6172" i="18"/>
  <c r="E6171" i="18"/>
  <c r="A6171" i="18"/>
  <c r="E6170" i="18"/>
  <c r="A6170" i="18"/>
  <c r="E6169" i="18"/>
  <c r="A6169" i="18"/>
  <c r="E6168" i="18"/>
  <c r="A6168" i="18"/>
  <c r="E6167" i="18"/>
  <c r="A6167" i="18"/>
  <c r="E6166" i="18"/>
  <c r="A6166" i="18"/>
  <c r="E6165" i="18"/>
  <c r="A6165" i="18"/>
  <c r="E6164" i="18"/>
  <c r="A6164" i="18"/>
  <c r="E6163" i="18"/>
  <c r="A6163" i="18"/>
  <c r="E6162" i="18"/>
  <c r="A6162" i="18"/>
  <c r="E6161" i="18"/>
  <c r="F6161" i="18" s="1"/>
  <c r="A6161" i="18"/>
  <c r="B6156" i="18"/>
  <c r="A6152" i="18"/>
  <c r="G6148" i="18"/>
  <c r="E6138" i="18"/>
  <c r="A6138" i="18"/>
  <c r="E6137" i="18"/>
  <c r="A6137" i="18"/>
  <c r="E6136" i="18"/>
  <c r="A6136" i="18"/>
  <c r="E6135" i="18"/>
  <c r="A6135" i="18"/>
  <c r="E6134" i="18"/>
  <c r="A6134" i="18"/>
  <c r="E6133" i="18"/>
  <c r="A6133" i="18"/>
  <c r="E6132" i="18"/>
  <c r="A6132" i="18"/>
  <c r="E6131" i="18"/>
  <c r="A6131" i="18"/>
  <c r="E6130" i="18"/>
  <c r="A6130" i="18"/>
  <c r="E6129" i="18"/>
  <c r="A6129" i="18"/>
  <c r="B6128" i="18"/>
  <c r="A6128" i="18"/>
  <c r="B6127" i="18"/>
  <c r="A6127" i="18"/>
  <c r="A6123" i="18"/>
  <c r="A6122" i="18"/>
  <c r="A6121" i="18"/>
  <c r="A6120" i="18"/>
  <c r="A6119" i="18"/>
  <c r="A6115" i="18"/>
  <c r="A6114" i="18"/>
  <c r="A6113" i="18"/>
  <c r="A6112" i="18"/>
  <c r="A6111" i="18"/>
  <c r="A6110" i="18"/>
  <c r="A6109" i="18"/>
  <c r="A6108" i="18"/>
  <c r="A6107" i="18"/>
  <c r="A6106" i="18"/>
  <c r="A6104" i="18"/>
  <c r="E6100" i="18"/>
  <c r="A6100" i="18"/>
  <c r="E6099" i="18"/>
  <c r="A6099" i="18"/>
  <c r="E6098" i="18"/>
  <c r="A6098" i="18"/>
  <c r="E6097" i="18"/>
  <c r="A6097" i="18"/>
  <c r="E6096" i="18"/>
  <c r="A6096" i="18"/>
  <c r="E6095" i="18"/>
  <c r="A6095" i="18"/>
  <c r="E6094" i="18"/>
  <c r="A6094" i="18"/>
  <c r="E6093" i="18"/>
  <c r="A6093" i="18"/>
  <c r="E6092" i="18"/>
  <c r="A6092" i="18"/>
  <c r="E6091" i="18"/>
  <c r="A6091" i="18"/>
  <c r="E6090" i="18"/>
  <c r="A6090" i="18"/>
  <c r="E6089" i="18"/>
  <c r="A6089" i="18"/>
  <c r="B6084" i="18"/>
  <c r="A6080" i="18"/>
  <c r="G6076" i="18"/>
  <c r="E6066" i="18"/>
  <c r="A6066" i="18"/>
  <c r="E6065" i="18"/>
  <c r="A6065" i="18"/>
  <c r="E6064" i="18"/>
  <c r="A6064" i="18"/>
  <c r="E6063" i="18"/>
  <c r="A6063" i="18"/>
  <c r="E6062" i="18"/>
  <c r="A6062" i="18"/>
  <c r="E6061" i="18"/>
  <c r="A6061" i="18"/>
  <c r="E6060" i="18"/>
  <c r="A6060" i="18"/>
  <c r="E6059" i="18"/>
  <c r="B6059" i="18"/>
  <c r="A6059" i="18"/>
  <c r="E6058" i="18"/>
  <c r="B6058" i="18"/>
  <c r="A6058" i="18"/>
  <c r="E6057" i="18"/>
  <c r="B6057" i="18"/>
  <c r="A6057" i="18"/>
  <c r="B6056" i="18"/>
  <c r="A6056" i="18"/>
  <c r="B6055" i="18"/>
  <c r="A6055" i="18"/>
  <c r="A6051" i="18"/>
  <c r="A6050" i="18"/>
  <c r="A6049" i="18"/>
  <c r="A6048" i="18"/>
  <c r="A6047" i="18"/>
  <c r="A6043" i="18"/>
  <c r="A6042" i="18"/>
  <c r="A6041" i="18"/>
  <c r="A6040" i="18"/>
  <c r="A6039" i="18"/>
  <c r="A6038" i="18"/>
  <c r="A6037" i="18"/>
  <c r="A6036" i="18"/>
  <c r="A6035" i="18"/>
  <c r="A6034" i="18"/>
  <c r="E6028" i="18"/>
  <c r="A6028" i="18"/>
  <c r="E6027" i="18"/>
  <c r="A6027" i="18"/>
  <c r="E6026" i="18"/>
  <c r="A6026" i="18"/>
  <c r="E6025" i="18"/>
  <c r="A6025" i="18"/>
  <c r="E6024" i="18"/>
  <c r="A6024" i="18"/>
  <c r="E6023" i="18"/>
  <c r="A6023" i="18"/>
  <c r="E6022" i="18"/>
  <c r="A6022" i="18"/>
  <c r="E6021" i="18"/>
  <c r="A6021" i="18"/>
  <c r="E6020" i="18"/>
  <c r="A6020" i="18"/>
  <c r="E6019" i="18"/>
  <c r="A6019" i="18"/>
  <c r="E6018" i="18"/>
  <c r="A6018" i="18"/>
  <c r="E6017" i="18"/>
  <c r="A6017" i="18"/>
  <c r="B6012" i="18"/>
  <c r="A6008" i="18"/>
  <c r="G6004" i="18"/>
  <c r="E5994" i="18"/>
  <c r="A5994" i="18"/>
  <c r="E5993" i="18"/>
  <c r="A5993" i="18"/>
  <c r="E5992" i="18"/>
  <c r="A5992" i="18"/>
  <c r="E5991" i="18"/>
  <c r="A5991" i="18"/>
  <c r="E5990" i="18"/>
  <c r="A5990" i="18"/>
  <c r="E5989" i="18"/>
  <c r="A5989" i="18"/>
  <c r="E5988" i="18"/>
  <c r="A5988" i="18"/>
  <c r="E5987" i="18"/>
  <c r="A5987" i="18"/>
  <c r="E5986" i="18"/>
  <c r="A5986" i="18"/>
  <c r="A5985" i="18"/>
  <c r="B5984" i="18"/>
  <c r="A5984" i="18"/>
  <c r="B5983" i="18"/>
  <c r="A5983" i="18"/>
  <c r="A5979" i="18"/>
  <c r="A5978" i="18"/>
  <c r="A5977" i="18"/>
  <c r="A5976" i="18"/>
  <c r="A5975" i="18"/>
  <c r="C5971" i="18"/>
  <c r="A5971" i="18"/>
  <c r="A5970" i="18"/>
  <c r="A5969" i="18"/>
  <c r="C5968" i="18"/>
  <c r="A5968" i="18"/>
  <c r="C5967" i="18"/>
  <c r="A5967" i="18"/>
  <c r="C5966" i="18"/>
  <c r="A5966" i="18"/>
  <c r="C5965" i="18"/>
  <c r="A5965" i="18"/>
  <c r="C5964" i="18"/>
  <c r="A5964" i="18"/>
  <c r="C5963" i="18"/>
  <c r="A5963" i="18"/>
  <c r="C5962" i="18"/>
  <c r="A5962" i="18"/>
  <c r="C5960" i="18"/>
  <c r="E5956" i="18"/>
  <c r="A5956" i="18"/>
  <c r="E5955" i="18"/>
  <c r="A5955" i="18"/>
  <c r="E5954" i="18"/>
  <c r="A5954" i="18"/>
  <c r="E5953" i="18"/>
  <c r="A5953" i="18"/>
  <c r="E5952" i="18"/>
  <c r="A5952" i="18"/>
  <c r="E5951" i="18"/>
  <c r="A5951" i="18"/>
  <c r="E5950" i="18"/>
  <c r="A5950" i="18"/>
  <c r="E5949" i="18"/>
  <c r="A5949" i="18"/>
  <c r="E5948" i="18"/>
  <c r="A5948" i="18"/>
  <c r="E5947" i="18"/>
  <c r="A5947" i="18"/>
  <c r="E5946" i="18"/>
  <c r="A5946" i="18"/>
  <c r="E5945" i="18"/>
  <c r="F5945" i="18" s="1"/>
  <c r="A5945" i="18"/>
  <c r="B5940" i="18"/>
  <c r="A5936" i="18"/>
  <c r="G5932" i="18"/>
  <c r="E5922" i="18"/>
  <c r="A5922" i="18"/>
  <c r="E5921" i="18"/>
  <c r="A5921" i="18"/>
  <c r="E5920" i="18"/>
  <c r="A5920" i="18"/>
  <c r="E5919" i="18"/>
  <c r="A5919" i="18"/>
  <c r="E5918" i="18"/>
  <c r="A5918" i="18"/>
  <c r="E5917" i="18"/>
  <c r="A5917" i="18"/>
  <c r="E5916" i="18"/>
  <c r="A5916" i="18"/>
  <c r="E5915" i="18"/>
  <c r="A5915" i="18"/>
  <c r="E5914" i="18"/>
  <c r="A5914" i="18"/>
  <c r="B5913" i="18"/>
  <c r="A5913" i="18"/>
  <c r="B5912" i="18"/>
  <c r="A5912" i="18"/>
  <c r="B5911" i="18"/>
  <c r="A5911" i="18"/>
  <c r="A5907" i="18"/>
  <c r="A5906" i="18"/>
  <c r="A5905" i="18"/>
  <c r="A5904" i="18"/>
  <c r="A5903" i="18"/>
  <c r="A5899" i="18"/>
  <c r="A5898" i="18"/>
  <c r="A5897" i="18"/>
  <c r="A5896" i="18"/>
  <c r="A5895" i="18"/>
  <c r="A5894" i="18"/>
  <c r="A5893" i="18"/>
  <c r="A5892" i="18"/>
  <c r="A5891" i="18"/>
  <c r="A5888" i="18"/>
  <c r="E5884" i="18"/>
  <c r="A5884" i="18"/>
  <c r="E5883" i="18"/>
  <c r="A5883" i="18"/>
  <c r="E5882" i="18"/>
  <c r="A5882" i="18"/>
  <c r="E5881" i="18"/>
  <c r="A5881" i="18"/>
  <c r="E5880" i="18"/>
  <c r="A5880" i="18"/>
  <c r="E5879" i="18"/>
  <c r="A5879" i="18"/>
  <c r="E5878" i="18"/>
  <c r="A5878" i="18"/>
  <c r="E5877" i="18"/>
  <c r="A5877" i="18"/>
  <c r="E5876" i="18"/>
  <c r="A5876" i="18"/>
  <c r="E5875" i="18"/>
  <c r="A5875" i="18"/>
  <c r="E5874" i="18"/>
  <c r="A5874" i="18"/>
  <c r="E5873" i="18"/>
  <c r="F5873" i="18" s="1"/>
  <c r="A5873" i="18"/>
  <c r="B5868" i="18"/>
  <c r="A5864" i="18"/>
  <c r="G5860" i="18"/>
  <c r="E5850" i="18"/>
  <c r="A5850" i="18"/>
  <c r="E5849" i="18"/>
  <c r="A5849" i="18"/>
  <c r="E5848" i="18"/>
  <c r="A5848" i="18"/>
  <c r="E5847" i="18"/>
  <c r="A5847" i="18"/>
  <c r="E5846" i="18"/>
  <c r="A5846" i="18"/>
  <c r="E5845" i="18"/>
  <c r="A5845" i="18"/>
  <c r="E5844" i="18"/>
  <c r="A5844" i="18"/>
  <c r="E5843" i="18"/>
  <c r="A5843" i="18"/>
  <c r="E5842" i="18"/>
  <c r="A5842" i="18"/>
  <c r="A5841" i="18"/>
  <c r="B5840" i="18"/>
  <c r="A5840" i="18"/>
  <c r="B5839" i="18"/>
  <c r="A5839" i="18"/>
  <c r="A5835" i="18"/>
  <c r="A5834" i="18"/>
  <c r="A5833" i="18"/>
  <c r="A5832" i="18"/>
  <c r="A5831" i="18"/>
  <c r="C5827" i="18"/>
  <c r="A5827" i="18"/>
  <c r="A5826" i="18"/>
  <c r="A5825" i="18"/>
  <c r="C5824" i="18"/>
  <c r="A5824" i="18"/>
  <c r="C5823" i="18"/>
  <c r="A5823" i="18"/>
  <c r="C5822" i="18"/>
  <c r="A5822" i="18"/>
  <c r="C5821" i="18"/>
  <c r="A5821" i="18"/>
  <c r="C5820" i="18"/>
  <c r="A5820" i="18"/>
  <c r="C5819" i="18"/>
  <c r="A5819" i="18"/>
  <c r="C5818" i="18"/>
  <c r="A5818" i="18"/>
  <c r="C5817" i="18"/>
  <c r="A5817" i="18"/>
  <c r="C5816" i="18"/>
  <c r="A5816" i="18"/>
  <c r="E5812" i="18"/>
  <c r="A5812" i="18"/>
  <c r="E5811" i="18"/>
  <c r="A5811" i="18"/>
  <c r="E5810" i="18"/>
  <c r="A5810" i="18"/>
  <c r="E5809" i="18"/>
  <c r="A5809" i="18"/>
  <c r="E5808" i="18"/>
  <c r="A5808" i="18"/>
  <c r="E5807" i="18"/>
  <c r="A5807" i="18"/>
  <c r="E5806" i="18"/>
  <c r="A5806" i="18"/>
  <c r="E5805" i="18"/>
  <c r="A5805" i="18"/>
  <c r="E5804" i="18"/>
  <c r="F5804" i="18" s="1"/>
  <c r="A5804" i="18"/>
  <c r="E5803" i="18"/>
  <c r="F5803" i="18" s="1"/>
  <c r="A5803" i="18"/>
  <c r="E5802" i="18"/>
  <c r="F5802" i="18" s="1"/>
  <c r="A5802" i="18"/>
  <c r="E5801" i="18"/>
  <c r="F5801" i="18" s="1"/>
  <c r="A5801" i="18"/>
  <c r="B5796" i="18"/>
  <c r="A5792" i="18"/>
  <c r="G5788" i="18"/>
  <c r="E5778" i="18"/>
  <c r="A5778" i="18"/>
  <c r="E5777" i="18"/>
  <c r="A5777" i="18"/>
  <c r="E5776" i="18"/>
  <c r="A5776" i="18"/>
  <c r="E5775" i="18"/>
  <c r="A5775" i="18"/>
  <c r="E5774" i="18"/>
  <c r="A5774" i="18"/>
  <c r="E5773" i="18"/>
  <c r="A5773" i="18"/>
  <c r="E5772" i="18"/>
  <c r="A5772" i="18"/>
  <c r="E5771" i="18"/>
  <c r="A5771" i="18"/>
  <c r="E5770" i="18"/>
  <c r="B5770" i="18"/>
  <c r="A5770" i="18"/>
  <c r="B5769" i="18"/>
  <c r="A5769" i="18"/>
  <c r="B5768" i="18"/>
  <c r="A5768" i="18"/>
  <c r="B5767" i="18"/>
  <c r="A5767" i="18"/>
  <c r="A5763" i="18"/>
  <c r="A5762" i="18"/>
  <c r="A5761" i="18"/>
  <c r="A5760" i="18"/>
  <c r="A5759" i="18"/>
  <c r="A5755" i="18"/>
  <c r="A5754" i="18"/>
  <c r="A5753" i="18"/>
  <c r="A5752" i="18"/>
  <c r="A5751" i="18"/>
  <c r="A5750" i="18"/>
  <c r="A5749" i="18"/>
  <c r="A5748" i="18"/>
  <c r="A5747" i="18"/>
  <c r="A5746" i="18"/>
  <c r="A5744" i="18"/>
  <c r="E5740" i="18"/>
  <c r="A5740" i="18"/>
  <c r="E5739" i="18"/>
  <c r="A5739" i="18"/>
  <c r="E5738" i="18"/>
  <c r="A5738" i="18"/>
  <c r="E5737" i="18"/>
  <c r="A5737" i="18"/>
  <c r="E5736" i="18"/>
  <c r="A5736" i="18"/>
  <c r="E5735" i="18"/>
  <c r="A5735" i="18"/>
  <c r="E5734" i="18"/>
  <c r="A5734" i="18"/>
  <c r="E5733" i="18"/>
  <c r="A5733" i="18"/>
  <c r="E5732" i="18"/>
  <c r="A5732" i="18"/>
  <c r="E5731" i="18"/>
  <c r="A5731" i="18"/>
  <c r="E5730" i="18"/>
  <c r="A5730" i="18"/>
  <c r="E5729" i="18"/>
  <c r="F5729" i="18" s="1"/>
  <c r="A5729" i="18"/>
  <c r="B5724" i="18"/>
  <c r="A5720" i="18"/>
  <c r="G5716" i="18"/>
  <c r="E5706" i="18"/>
  <c r="A5706" i="18"/>
  <c r="E5705" i="18"/>
  <c r="A5705" i="18"/>
  <c r="E5704" i="18"/>
  <c r="A5704" i="18"/>
  <c r="E5703" i="18"/>
  <c r="A5703" i="18"/>
  <c r="E5702" i="18"/>
  <c r="A5702" i="18"/>
  <c r="E5701" i="18"/>
  <c r="A5701" i="18"/>
  <c r="E5700" i="18"/>
  <c r="A5700" i="18"/>
  <c r="E5699" i="18"/>
  <c r="A5699" i="18"/>
  <c r="E5698" i="18"/>
  <c r="B5698" i="18"/>
  <c r="A5698" i="18"/>
  <c r="B5697" i="18"/>
  <c r="A5697" i="18"/>
  <c r="B5696" i="18"/>
  <c r="A5696" i="18"/>
  <c r="B5695" i="18"/>
  <c r="A5695" i="18"/>
  <c r="A5691" i="18"/>
  <c r="A5690" i="18"/>
  <c r="A5689" i="18"/>
  <c r="A5688" i="18"/>
  <c r="A5687" i="18"/>
  <c r="C5683" i="18"/>
  <c r="A5683" i="18"/>
  <c r="A5682" i="18"/>
  <c r="A5681" i="18"/>
  <c r="C5680" i="18"/>
  <c r="A5680" i="18"/>
  <c r="C5679" i="18"/>
  <c r="A5679" i="18"/>
  <c r="C5678" i="18"/>
  <c r="A5678" i="18"/>
  <c r="C5677" i="18"/>
  <c r="A5677" i="18"/>
  <c r="C5676" i="18"/>
  <c r="A5676" i="18"/>
  <c r="C5675" i="18"/>
  <c r="A5675" i="18"/>
  <c r="C5674" i="18"/>
  <c r="A5674" i="18"/>
  <c r="C5672" i="18"/>
  <c r="A5672" i="18"/>
  <c r="E5668" i="18"/>
  <c r="A5668" i="18"/>
  <c r="E5667" i="18"/>
  <c r="A5667" i="18"/>
  <c r="E5666" i="18"/>
  <c r="A5666" i="18"/>
  <c r="E5665" i="18"/>
  <c r="A5665" i="18"/>
  <c r="E5664" i="18"/>
  <c r="A5664" i="18"/>
  <c r="E5663" i="18"/>
  <c r="A5663" i="18"/>
  <c r="E5662" i="18"/>
  <c r="A5662" i="18"/>
  <c r="E5661" i="18"/>
  <c r="A5661" i="18"/>
  <c r="G5424" i="18"/>
  <c r="E5414" i="18"/>
  <c r="A5414" i="18"/>
  <c r="E5413" i="18"/>
  <c r="A5413" i="18"/>
  <c r="E5412" i="18"/>
  <c r="A5412" i="18"/>
  <c r="E5411" i="18"/>
  <c r="A5411" i="18"/>
  <c r="E5410" i="18"/>
  <c r="A5410" i="18"/>
  <c r="E5409" i="18"/>
  <c r="A5409" i="18"/>
  <c r="E5408" i="18"/>
  <c r="A5408" i="18"/>
  <c r="E5407" i="18"/>
  <c r="A5407" i="18"/>
  <c r="E5406" i="18"/>
  <c r="A5406" i="18"/>
  <c r="E5405" i="18"/>
  <c r="A5405" i="18"/>
  <c r="A5404" i="18"/>
  <c r="B5403" i="18"/>
  <c r="A5403" i="18"/>
  <c r="A5399" i="18"/>
  <c r="A5398" i="18"/>
  <c r="A5397" i="18"/>
  <c r="A5396" i="18"/>
  <c r="A5395" i="18"/>
  <c r="A5391" i="18"/>
  <c r="A5390" i="18"/>
  <c r="A5389" i="18"/>
  <c r="A5388" i="18"/>
  <c r="A5387" i="18"/>
  <c r="A5386" i="18"/>
  <c r="A5385" i="18"/>
  <c r="A5384" i="18"/>
  <c r="A5383" i="18"/>
  <c r="A5382" i="18"/>
  <c r="A5381" i="18"/>
  <c r="A5380" i="18"/>
  <c r="E5376" i="18"/>
  <c r="A5376" i="18"/>
  <c r="E5375" i="18"/>
  <c r="A5375" i="18"/>
  <c r="E5374" i="18"/>
  <c r="A5374" i="18"/>
  <c r="E5373" i="18"/>
  <c r="A5373" i="18"/>
  <c r="E5372" i="18"/>
  <c r="A5372" i="18"/>
  <c r="E5371" i="18"/>
  <c r="A5371" i="18"/>
  <c r="E5370" i="18"/>
  <c r="A5370" i="18"/>
  <c r="E5369" i="18"/>
  <c r="A5369" i="18"/>
  <c r="E5368" i="18"/>
  <c r="F5368" i="18" s="1"/>
  <c r="A5368" i="18"/>
  <c r="E5367" i="18"/>
  <c r="F5367" i="18" s="1"/>
  <c r="A5367" i="18"/>
  <c r="E5366" i="18"/>
  <c r="F5366" i="18" s="1"/>
  <c r="A5366" i="18"/>
  <c r="F5365" i="18"/>
  <c r="A5365" i="18"/>
  <c r="B5360" i="18"/>
  <c r="A5356" i="18"/>
  <c r="G5352" i="18"/>
  <c r="E5342" i="18"/>
  <c r="A5342" i="18"/>
  <c r="E5341" i="18"/>
  <c r="A5341" i="18"/>
  <c r="E5340" i="18"/>
  <c r="A5340" i="18"/>
  <c r="E5339" i="18"/>
  <c r="A5339" i="18"/>
  <c r="E5338" i="18"/>
  <c r="A5338" i="18"/>
  <c r="E5337" i="18"/>
  <c r="A5337" i="18"/>
  <c r="E5336" i="18"/>
  <c r="A5336" i="18"/>
  <c r="E5335" i="18"/>
  <c r="A5335" i="18"/>
  <c r="E5334" i="18"/>
  <c r="A5334" i="18"/>
  <c r="E5333" i="18"/>
  <c r="A5333" i="18"/>
  <c r="B5332" i="18"/>
  <c r="A5332" i="18"/>
  <c r="B5331" i="18"/>
  <c r="A5331" i="18"/>
  <c r="A5327" i="18"/>
  <c r="A5326" i="18"/>
  <c r="A5325" i="18"/>
  <c r="A5324" i="18"/>
  <c r="A5323" i="18"/>
  <c r="A5319" i="18"/>
  <c r="A5318" i="18"/>
  <c r="A5317" i="18"/>
  <c r="A5316" i="18"/>
  <c r="A5315" i="18"/>
  <c r="A5314" i="18"/>
  <c r="A5313" i="18"/>
  <c r="A5312" i="18"/>
  <c r="A5311" i="18"/>
  <c r="A5310" i="18"/>
  <c r="A5309" i="18"/>
  <c r="A5308" i="18"/>
  <c r="E5304" i="18"/>
  <c r="A5304" i="18"/>
  <c r="E5303" i="18"/>
  <c r="A5303" i="18"/>
  <c r="E5302" i="18"/>
  <c r="A5302" i="18"/>
  <c r="E5301" i="18"/>
  <c r="A5301" i="18"/>
  <c r="E5300" i="18"/>
  <c r="A5300" i="18"/>
  <c r="E5299" i="18"/>
  <c r="A5299" i="18"/>
  <c r="E5298" i="18"/>
  <c r="A5298" i="18"/>
  <c r="E5297" i="18"/>
  <c r="A5297" i="18"/>
  <c r="E5296" i="18"/>
  <c r="A5296" i="18"/>
  <c r="E5295" i="18"/>
  <c r="A5295" i="18"/>
  <c r="E5294" i="18"/>
  <c r="A5294" i="18"/>
  <c r="A5293" i="18"/>
  <c r="B5288" i="18"/>
  <c r="A5284" i="18"/>
  <c r="G5280" i="18"/>
  <c r="E5270" i="18"/>
  <c r="A5270" i="18"/>
  <c r="E5269" i="18"/>
  <c r="A5269" i="18"/>
  <c r="E5268" i="18"/>
  <c r="A5268" i="18"/>
  <c r="E5267" i="18"/>
  <c r="A5267" i="18"/>
  <c r="E5266" i="18"/>
  <c r="A5266" i="18"/>
  <c r="E5265" i="18"/>
  <c r="A5265" i="18"/>
  <c r="E5264" i="18"/>
  <c r="A5264" i="18"/>
  <c r="E5263" i="18"/>
  <c r="A5263" i="18"/>
  <c r="E5262" i="18"/>
  <c r="A5262" i="18"/>
  <c r="E5261" i="18"/>
  <c r="A5261" i="18"/>
  <c r="A5260" i="18"/>
  <c r="B5259" i="18"/>
  <c r="A5259" i="18"/>
  <c r="A5255" i="18"/>
  <c r="A5254" i="18"/>
  <c r="A5253" i="18"/>
  <c r="A5252" i="18"/>
  <c r="A5251" i="18"/>
  <c r="A5247" i="18"/>
  <c r="A5246" i="18"/>
  <c r="A5245" i="18"/>
  <c r="A5244" i="18"/>
  <c r="A5243" i="18"/>
  <c r="A5242" i="18"/>
  <c r="A5241" i="18"/>
  <c r="A5240" i="18"/>
  <c r="A5239" i="18"/>
  <c r="A5238" i="18"/>
  <c r="A5237" i="18"/>
  <c r="A5236" i="18"/>
  <c r="E5232" i="18"/>
  <c r="A5232" i="18"/>
  <c r="E5231" i="18"/>
  <c r="A5231" i="18"/>
  <c r="E5230" i="18"/>
  <c r="A5230" i="18"/>
  <c r="E5229" i="18"/>
  <c r="A5229" i="18"/>
  <c r="E5228" i="18"/>
  <c r="A5228" i="18"/>
  <c r="E5227" i="18"/>
  <c r="A5227" i="18"/>
  <c r="E5226" i="18"/>
  <c r="A5226" i="18"/>
  <c r="E5225" i="18"/>
  <c r="A5225" i="18"/>
  <c r="E5224" i="18"/>
  <c r="A5224" i="18"/>
  <c r="E5223" i="18"/>
  <c r="A5223" i="18"/>
  <c r="E5222" i="18"/>
  <c r="F5222" i="18" s="1"/>
  <c r="A5222" i="18"/>
  <c r="E5221" i="18"/>
  <c r="F5221" i="18" s="1"/>
  <c r="A5221" i="18"/>
  <c r="B5216" i="18"/>
  <c r="A5212" i="18"/>
  <c r="G5208" i="18"/>
  <c r="E5198" i="18"/>
  <c r="A5198" i="18"/>
  <c r="E5197" i="18"/>
  <c r="A5197" i="18"/>
  <c r="E5196" i="18"/>
  <c r="A5196" i="18"/>
  <c r="E5195" i="18"/>
  <c r="A5195" i="18"/>
  <c r="E5194" i="18"/>
  <c r="A5194" i="18"/>
  <c r="E5193" i="18"/>
  <c r="A5193" i="18"/>
  <c r="E5192" i="18"/>
  <c r="A5192" i="18"/>
  <c r="E5191" i="18"/>
  <c r="A5191" i="18"/>
  <c r="E5190" i="18"/>
  <c r="A5190" i="18"/>
  <c r="B5189" i="18"/>
  <c r="A5189" i="18"/>
  <c r="B5188" i="18"/>
  <c r="A5188" i="18"/>
  <c r="B5187" i="18"/>
  <c r="A5187" i="18"/>
  <c r="A5183" i="18"/>
  <c r="A5182" i="18"/>
  <c r="A5181" i="18"/>
  <c r="A5180" i="18"/>
  <c r="A5179" i="18"/>
  <c r="A5175" i="18"/>
  <c r="A5174" i="18"/>
  <c r="A5173" i="18"/>
  <c r="A5172" i="18"/>
  <c r="A5171" i="18"/>
  <c r="A5170" i="18"/>
  <c r="A5169" i="18"/>
  <c r="A5168" i="18"/>
  <c r="A5167" i="18"/>
  <c r="A5166" i="18"/>
  <c r="A5165" i="18"/>
  <c r="A5164" i="18"/>
  <c r="E5160" i="18"/>
  <c r="A5160" i="18"/>
  <c r="E5159" i="18"/>
  <c r="A5159" i="18"/>
  <c r="E5158" i="18"/>
  <c r="A5158" i="18"/>
  <c r="E5157" i="18"/>
  <c r="A5157" i="18"/>
  <c r="E5156" i="18"/>
  <c r="A5156" i="18"/>
  <c r="E5155" i="18"/>
  <c r="A5155" i="18"/>
  <c r="E5154" i="18"/>
  <c r="A5154" i="18"/>
  <c r="E5153" i="18"/>
  <c r="A5153" i="18"/>
  <c r="E5152" i="18"/>
  <c r="A5152" i="18"/>
  <c r="E5151" i="18"/>
  <c r="A5151" i="18"/>
  <c r="E5150" i="18"/>
  <c r="F5150" i="18" s="1"/>
  <c r="A5150" i="18"/>
  <c r="E5149" i="18"/>
  <c r="A5149" i="18"/>
  <c r="B5144" i="18"/>
  <c r="A5140" i="18"/>
  <c r="G5136" i="18"/>
  <c r="E5126" i="18"/>
  <c r="A5126" i="18"/>
  <c r="E5125" i="18"/>
  <c r="A5125" i="18"/>
  <c r="E5124" i="18"/>
  <c r="A5124" i="18"/>
  <c r="E5123" i="18"/>
  <c r="A5123" i="18"/>
  <c r="E5122" i="18"/>
  <c r="A5122" i="18"/>
  <c r="E5121" i="18"/>
  <c r="A5121" i="18"/>
  <c r="E5120" i="18"/>
  <c r="A5120" i="18"/>
  <c r="E5119" i="18"/>
  <c r="A5119" i="18"/>
  <c r="E5118" i="18"/>
  <c r="B5118" i="18"/>
  <c r="A5118" i="18"/>
  <c r="E5117" i="18"/>
  <c r="B5117" i="18"/>
  <c r="A5117" i="18"/>
  <c r="B5116" i="18"/>
  <c r="A5116" i="18"/>
  <c r="B5115" i="18"/>
  <c r="A5115" i="18"/>
  <c r="A5111" i="18"/>
  <c r="A5110" i="18"/>
  <c r="A5109" i="18"/>
  <c r="A5108" i="18"/>
  <c r="A5107" i="18"/>
  <c r="A5103" i="18"/>
  <c r="A5102" i="18"/>
  <c r="A5101" i="18"/>
  <c r="A5100" i="18"/>
  <c r="A5099" i="18"/>
  <c r="A5098" i="18"/>
  <c r="A5097" i="18"/>
  <c r="A5096" i="18"/>
  <c r="A5095" i="18"/>
  <c r="A5094" i="18"/>
  <c r="A5093" i="18"/>
  <c r="A5092" i="18"/>
  <c r="E5088" i="18"/>
  <c r="A5088" i="18"/>
  <c r="E5087" i="18"/>
  <c r="A5087" i="18"/>
  <c r="E5086" i="18"/>
  <c r="A5086" i="18"/>
  <c r="E5085" i="18"/>
  <c r="A5085" i="18"/>
  <c r="E5084" i="18"/>
  <c r="A5084" i="18"/>
  <c r="E5083" i="18"/>
  <c r="A5083" i="18"/>
  <c r="E5082" i="18"/>
  <c r="A5082" i="18"/>
  <c r="E5081" i="18"/>
  <c r="A5081" i="18"/>
  <c r="E5080" i="18"/>
  <c r="A5080" i="18"/>
  <c r="E5079" i="18"/>
  <c r="A5079" i="18"/>
  <c r="E5078" i="18"/>
  <c r="A5078" i="18"/>
  <c r="E5077" i="18"/>
  <c r="A5077" i="18"/>
  <c r="B5072" i="18"/>
  <c r="A5068" i="18"/>
  <c r="G5064" i="18"/>
  <c r="E5054" i="18"/>
  <c r="A5054" i="18"/>
  <c r="E5053" i="18"/>
  <c r="A5053" i="18"/>
  <c r="E5052" i="18"/>
  <c r="A5052" i="18"/>
  <c r="E5051" i="18"/>
  <c r="A5051" i="18"/>
  <c r="E5050" i="18"/>
  <c r="A5050" i="18"/>
  <c r="E5049" i="18"/>
  <c r="A5049" i="18"/>
  <c r="E5048" i="18"/>
  <c r="A5048" i="18"/>
  <c r="E5047" i="18"/>
  <c r="A5047" i="18"/>
  <c r="E5046" i="18"/>
  <c r="A5046" i="18"/>
  <c r="E5045" i="18"/>
  <c r="A5045" i="18"/>
  <c r="B5044" i="18"/>
  <c r="A5044" i="18"/>
  <c r="B5043" i="18"/>
  <c r="A5043" i="18"/>
  <c r="A5039" i="18"/>
  <c r="A5038" i="18"/>
  <c r="A5037" i="18"/>
  <c r="A5036" i="18"/>
  <c r="A5035" i="18"/>
  <c r="A5031" i="18"/>
  <c r="A5030" i="18"/>
  <c r="A5029" i="18"/>
  <c r="A5028" i="18"/>
  <c r="A5027" i="18"/>
  <c r="A5026" i="18"/>
  <c r="A5025" i="18"/>
  <c r="A5024" i="18"/>
  <c r="A5023" i="18"/>
  <c r="A5022" i="18"/>
  <c r="A5021" i="18"/>
  <c r="A5020" i="18"/>
  <c r="E5016" i="18"/>
  <c r="A5016" i="18"/>
  <c r="E5015" i="18"/>
  <c r="A5015" i="18"/>
  <c r="E5014" i="18"/>
  <c r="A5014" i="18"/>
  <c r="E5013" i="18"/>
  <c r="A5013" i="18"/>
  <c r="E5012" i="18"/>
  <c r="A5012" i="18"/>
  <c r="E5011" i="18"/>
  <c r="A5011" i="18"/>
  <c r="E5010" i="18"/>
  <c r="A5010" i="18"/>
  <c r="E5009" i="18"/>
  <c r="A5009" i="18"/>
  <c r="E5008" i="18"/>
  <c r="A5008" i="18"/>
  <c r="E5007" i="18"/>
  <c r="A5007" i="18"/>
  <c r="E5006" i="18"/>
  <c r="F5006" i="18" s="1"/>
  <c r="A5006" i="18"/>
  <c r="E5005" i="18"/>
  <c r="F5005" i="18" s="1"/>
  <c r="A5005" i="18"/>
  <c r="B5000" i="18"/>
  <c r="A4996" i="18"/>
  <c r="G4918" i="18"/>
  <c r="E4908" i="18"/>
  <c r="A4908" i="18"/>
  <c r="E4907" i="18"/>
  <c r="A4907" i="18"/>
  <c r="E4906" i="18"/>
  <c r="A4906" i="18"/>
  <c r="E4905" i="18"/>
  <c r="A4905" i="18"/>
  <c r="E4904" i="18"/>
  <c r="A4904" i="18"/>
  <c r="E4903" i="18"/>
  <c r="A4903" i="18"/>
  <c r="E4902" i="18"/>
  <c r="A4902" i="18"/>
  <c r="E4901" i="18"/>
  <c r="A4901" i="18"/>
  <c r="E4900" i="18"/>
  <c r="A4900" i="18"/>
  <c r="E4899" i="18"/>
  <c r="A4899" i="18"/>
  <c r="B4898" i="18"/>
  <c r="A4898" i="18"/>
  <c r="B4897" i="18"/>
  <c r="A4897" i="18"/>
  <c r="A4893" i="18"/>
  <c r="A4892" i="18"/>
  <c r="A4891" i="18"/>
  <c r="A4890" i="18"/>
  <c r="A4889" i="18"/>
  <c r="A4885" i="18"/>
  <c r="A4884" i="18"/>
  <c r="A4883" i="18"/>
  <c r="A4882" i="18"/>
  <c r="A4881" i="18"/>
  <c r="A4880" i="18"/>
  <c r="A4879" i="18"/>
  <c r="A4878" i="18"/>
  <c r="A4877" i="18"/>
  <c r="A4876" i="18"/>
  <c r="A4875" i="18"/>
  <c r="A4874" i="18"/>
  <c r="E4870" i="18"/>
  <c r="A4870" i="18"/>
  <c r="E4869" i="18"/>
  <c r="A4869" i="18"/>
  <c r="E4868" i="18"/>
  <c r="A4868" i="18"/>
  <c r="E4867" i="18"/>
  <c r="A4867" i="18"/>
  <c r="E4866" i="18"/>
  <c r="A4866" i="18"/>
  <c r="E4865" i="18"/>
  <c r="A4865" i="18"/>
  <c r="E4864" i="18"/>
  <c r="A4864" i="18"/>
  <c r="E4863" i="18"/>
  <c r="A4863" i="18"/>
  <c r="E4862" i="18"/>
  <c r="A4862" i="18"/>
  <c r="E4861" i="18"/>
  <c r="F4861" i="18" s="1"/>
  <c r="A4861" i="18"/>
  <c r="E4860" i="18"/>
  <c r="F4860" i="18" s="1"/>
  <c r="A4860" i="18"/>
  <c r="A4859" i="18"/>
  <c r="B4854" i="18"/>
  <c r="A4850" i="18"/>
  <c r="G4337" i="18"/>
  <c r="A4327" i="18"/>
  <c r="A4326" i="18"/>
  <c r="A4325" i="18"/>
  <c r="A4324" i="18"/>
  <c r="A4323" i="18"/>
  <c r="A4322" i="18"/>
  <c r="A4321" i="18"/>
  <c r="B4320" i="18"/>
  <c r="A4320" i="18"/>
  <c r="B4319" i="18"/>
  <c r="A4319" i="18"/>
  <c r="B4318" i="18"/>
  <c r="A4318" i="18"/>
  <c r="B4317" i="18"/>
  <c r="A4317" i="18"/>
  <c r="B4316" i="18"/>
  <c r="A4316" i="18"/>
  <c r="A4312" i="18"/>
  <c r="A4311" i="18"/>
  <c r="A4310" i="18"/>
  <c r="A4309" i="18"/>
  <c r="A4308" i="18"/>
  <c r="A4304" i="18"/>
  <c r="A4303" i="18"/>
  <c r="A4302" i="18"/>
  <c r="A4301" i="18"/>
  <c r="A4300" i="18"/>
  <c r="A4299" i="18"/>
  <c r="A4298" i="18"/>
  <c r="A4297" i="18"/>
  <c r="A4296" i="18"/>
  <c r="A4295" i="18"/>
  <c r="A4294" i="18"/>
  <c r="A4293" i="18"/>
  <c r="A4289" i="18"/>
  <c r="A4288" i="18"/>
  <c r="A4287" i="18"/>
  <c r="A4286" i="18"/>
  <c r="A4285" i="18"/>
  <c r="A4284" i="18"/>
  <c r="A4283" i="18"/>
  <c r="A4282" i="18"/>
  <c r="A4281" i="18"/>
  <c r="A4280" i="18"/>
  <c r="A4279" i="18"/>
  <c r="A4278" i="18"/>
  <c r="B4273" i="18"/>
  <c r="A4269" i="18"/>
  <c r="G4265" i="18"/>
  <c r="E4255" i="18"/>
  <c r="A4255" i="18"/>
  <c r="E4254" i="18"/>
  <c r="A4254" i="18"/>
  <c r="E4253" i="18"/>
  <c r="A4253" i="18"/>
  <c r="E4252" i="18"/>
  <c r="A4252" i="18"/>
  <c r="E4251" i="18"/>
  <c r="A4251" i="18"/>
  <c r="E4250" i="18"/>
  <c r="A4250" i="18"/>
  <c r="E4249" i="18"/>
  <c r="B4249" i="18"/>
  <c r="A4249" i="18"/>
  <c r="E4248" i="18"/>
  <c r="B4248" i="18"/>
  <c r="A4248" i="18"/>
  <c r="E4247" i="18"/>
  <c r="B4247" i="18"/>
  <c r="A4247" i="18"/>
  <c r="E4246" i="18"/>
  <c r="B4246" i="18"/>
  <c r="A4246" i="18"/>
  <c r="B4245" i="18"/>
  <c r="A4245" i="18"/>
  <c r="B4244" i="18"/>
  <c r="A4244" i="18"/>
  <c r="A4240" i="18"/>
  <c r="A4239" i="18"/>
  <c r="A4238" i="18"/>
  <c r="A4237" i="18"/>
  <c r="A4236" i="18"/>
  <c r="C4232" i="18"/>
  <c r="A4232" i="18"/>
  <c r="A4231" i="18"/>
  <c r="A4230" i="18"/>
  <c r="C4229" i="18"/>
  <c r="A4229" i="18"/>
  <c r="C4228" i="18"/>
  <c r="A4228" i="18"/>
  <c r="C4227" i="18"/>
  <c r="A4227" i="18"/>
  <c r="C4226" i="18"/>
  <c r="A4226" i="18"/>
  <c r="C4225" i="18"/>
  <c r="A4225" i="18"/>
  <c r="C4224" i="18"/>
  <c r="A4224" i="18"/>
  <c r="C4223" i="18"/>
  <c r="A4223" i="18"/>
  <c r="C4222" i="18"/>
  <c r="A4222" i="18"/>
  <c r="C4221" i="18"/>
  <c r="A4221" i="18"/>
  <c r="E4217" i="18"/>
  <c r="A4217" i="18"/>
  <c r="E4216" i="18"/>
  <c r="A4216" i="18"/>
  <c r="E4215" i="18"/>
  <c r="A4215" i="18"/>
  <c r="E4214" i="18"/>
  <c r="A4214" i="18"/>
  <c r="E4213" i="18"/>
  <c r="A4213" i="18"/>
  <c r="E4212" i="18"/>
  <c r="A4212" i="18"/>
  <c r="E4211" i="18"/>
  <c r="A4211" i="18"/>
  <c r="E4210" i="18"/>
  <c r="A4210" i="18"/>
  <c r="E4209" i="18"/>
  <c r="A4209" i="18"/>
  <c r="E4208" i="18"/>
  <c r="A4208" i="18"/>
  <c r="E4207" i="18"/>
  <c r="A4207" i="18"/>
  <c r="E4206" i="18"/>
  <c r="F4206" i="18" s="1"/>
  <c r="A4206" i="18"/>
  <c r="B4201" i="18"/>
  <c r="A4197" i="18"/>
  <c r="G4193" i="18"/>
  <c r="E4183" i="18"/>
  <c r="A4183" i="18"/>
  <c r="E4182" i="18"/>
  <c r="A4182" i="18"/>
  <c r="E4181" i="18"/>
  <c r="A4181" i="18"/>
  <c r="E4180" i="18"/>
  <c r="A4180" i="18"/>
  <c r="E4179" i="18"/>
  <c r="A4179" i="18"/>
  <c r="E4178" i="18"/>
  <c r="A4178" i="18"/>
  <c r="E4177" i="18"/>
  <c r="B4177" i="18"/>
  <c r="A4177" i="18"/>
  <c r="E4176" i="18"/>
  <c r="B4176" i="18"/>
  <c r="A4176" i="18"/>
  <c r="E4175" i="18"/>
  <c r="B4175" i="18"/>
  <c r="A4175" i="18"/>
  <c r="E4174" i="18"/>
  <c r="B4174" i="18"/>
  <c r="A4174" i="18"/>
  <c r="B4173" i="18"/>
  <c r="A4173" i="18"/>
  <c r="B4172" i="18"/>
  <c r="A4172" i="18"/>
  <c r="A4168" i="18"/>
  <c r="A4167" i="18"/>
  <c r="A4166" i="18"/>
  <c r="A4165" i="18"/>
  <c r="A4164" i="18"/>
  <c r="C4160" i="18"/>
  <c r="A4160" i="18"/>
  <c r="A4159" i="18"/>
  <c r="A4158" i="18"/>
  <c r="C4157" i="18"/>
  <c r="A4157" i="18"/>
  <c r="C4156" i="18"/>
  <c r="A4156" i="18"/>
  <c r="C4155" i="18"/>
  <c r="A4155" i="18"/>
  <c r="C4154" i="18"/>
  <c r="A4154" i="18"/>
  <c r="C4153" i="18"/>
  <c r="A4153" i="18"/>
  <c r="C4152" i="18"/>
  <c r="A4152" i="18"/>
  <c r="C4151" i="18"/>
  <c r="A4151" i="18"/>
  <c r="C4150" i="18"/>
  <c r="A4150" i="18"/>
  <c r="C4149" i="18"/>
  <c r="A4149" i="18"/>
  <c r="E4145" i="18"/>
  <c r="A4145" i="18"/>
  <c r="E4144" i="18"/>
  <c r="A4144" i="18"/>
  <c r="E4143" i="18"/>
  <c r="A4143" i="18"/>
  <c r="E4142" i="18"/>
  <c r="A4142" i="18"/>
  <c r="E4141" i="18"/>
  <c r="A4141" i="18"/>
  <c r="E4140" i="18"/>
  <c r="A4140" i="18"/>
  <c r="E4139" i="18"/>
  <c r="A4139" i="18"/>
  <c r="E4138" i="18"/>
  <c r="A4138" i="18"/>
  <c r="E4137" i="18"/>
  <c r="A4137" i="18"/>
  <c r="E4136" i="18"/>
  <c r="A4136" i="18"/>
  <c r="E4135" i="18"/>
  <c r="A4135" i="18"/>
  <c r="E4134" i="18"/>
  <c r="A4134" i="18"/>
  <c r="B4129" i="18"/>
  <c r="A4125" i="18"/>
  <c r="G4121" i="18"/>
  <c r="A4111" i="18"/>
  <c r="A4110" i="18"/>
  <c r="A4109" i="18"/>
  <c r="A4108" i="18"/>
  <c r="A4107" i="18"/>
  <c r="A4106" i="18"/>
  <c r="A4105" i="18"/>
  <c r="A4104" i="18"/>
  <c r="A4103" i="18"/>
  <c r="B4102" i="18"/>
  <c r="A4102" i="18"/>
  <c r="B4101" i="18"/>
  <c r="A4101" i="18"/>
  <c r="B4100" i="18"/>
  <c r="A4100" i="18"/>
  <c r="A4096" i="18"/>
  <c r="A4095" i="18"/>
  <c r="A4094" i="18"/>
  <c r="A4093" i="18"/>
  <c r="A4092" i="18"/>
  <c r="C4088" i="18"/>
  <c r="A4088" i="18"/>
  <c r="A4087" i="18"/>
  <c r="A4086" i="18"/>
  <c r="C4085" i="18"/>
  <c r="A4085" i="18"/>
  <c r="C4084" i="18"/>
  <c r="A4084" i="18"/>
  <c r="C4083" i="18"/>
  <c r="A4083" i="18"/>
  <c r="C4082" i="18"/>
  <c r="A4082" i="18"/>
  <c r="C4081" i="18"/>
  <c r="A4081" i="18"/>
  <c r="C4080" i="18"/>
  <c r="A4080" i="18"/>
  <c r="C4079" i="18"/>
  <c r="A4079" i="18"/>
  <c r="C4078" i="18"/>
  <c r="A4078" i="18"/>
  <c r="C4077" i="18"/>
  <c r="A4077" i="18"/>
  <c r="A4073" i="18"/>
  <c r="A4072" i="18"/>
  <c r="A4071" i="18"/>
  <c r="A4070" i="18"/>
  <c r="A4069" i="18"/>
  <c r="A4068" i="18"/>
  <c r="A4067" i="18"/>
  <c r="A4066" i="18"/>
  <c r="A4065" i="18"/>
  <c r="A4064" i="18"/>
  <c r="A4063" i="18"/>
  <c r="A4062" i="18"/>
  <c r="B4057" i="18"/>
  <c r="A4053" i="18"/>
  <c r="G4049" i="18"/>
  <c r="A4039" i="18"/>
  <c r="A4038" i="18"/>
  <c r="A4037" i="18"/>
  <c r="A4036" i="18"/>
  <c r="A4035" i="18"/>
  <c r="A4034" i="18"/>
  <c r="A4033" i="18"/>
  <c r="A4032" i="18"/>
  <c r="A4031" i="18"/>
  <c r="B4030" i="18"/>
  <c r="A4030" i="18"/>
  <c r="B4029" i="18"/>
  <c r="A4029" i="18"/>
  <c r="B4028" i="18"/>
  <c r="A4028" i="18"/>
  <c r="A4024" i="18"/>
  <c r="A4023" i="18"/>
  <c r="A4022" i="18"/>
  <c r="A4021" i="18"/>
  <c r="A4020" i="18"/>
  <c r="C4016" i="18"/>
  <c r="A4016" i="18"/>
  <c r="A4015" i="18"/>
  <c r="A4014" i="18"/>
  <c r="C4013" i="18"/>
  <c r="A4013" i="18"/>
  <c r="C4012" i="18"/>
  <c r="A4012" i="18"/>
  <c r="C4011" i="18"/>
  <c r="A4011" i="18"/>
  <c r="C4010" i="18"/>
  <c r="A4010" i="18"/>
  <c r="C4009" i="18"/>
  <c r="A4009" i="18"/>
  <c r="C4008" i="18"/>
  <c r="A4008" i="18"/>
  <c r="C4007" i="18"/>
  <c r="A4007" i="18"/>
  <c r="C4006" i="18"/>
  <c r="A4006" i="18"/>
  <c r="C4005" i="18"/>
  <c r="A4005" i="18"/>
  <c r="A4001" i="18"/>
  <c r="A4000" i="18"/>
  <c r="A3999" i="18"/>
  <c r="A3998" i="18"/>
  <c r="A3997" i="18"/>
  <c r="A3996" i="18"/>
  <c r="A3995" i="18"/>
  <c r="A3994" i="18"/>
  <c r="A3993" i="18"/>
  <c r="A3992" i="18"/>
  <c r="A3991" i="18"/>
  <c r="A3990" i="18"/>
  <c r="B3985" i="18"/>
  <c r="A3981" i="18"/>
  <c r="G3831" i="18"/>
  <c r="E3821" i="18"/>
  <c r="A3821" i="18"/>
  <c r="E3820" i="18"/>
  <c r="A3820" i="18"/>
  <c r="E3819" i="18"/>
  <c r="A3819" i="18"/>
  <c r="E3818" i="18"/>
  <c r="A3818" i="18"/>
  <c r="E3817" i="18"/>
  <c r="A3817" i="18"/>
  <c r="E3816" i="18"/>
  <c r="A3816" i="18"/>
  <c r="E3815" i="18"/>
  <c r="A3815" i="18"/>
  <c r="E3814" i="18"/>
  <c r="A3814" i="18"/>
  <c r="E3813" i="18"/>
  <c r="B3813" i="18"/>
  <c r="A3813" i="18"/>
  <c r="B3812" i="18"/>
  <c r="A3812" i="18"/>
  <c r="B3811" i="18"/>
  <c r="A3811" i="18"/>
  <c r="B3810" i="18"/>
  <c r="A3810" i="18"/>
  <c r="A3806" i="18"/>
  <c r="A3805" i="18"/>
  <c r="A3804" i="18"/>
  <c r="A3803" i="18"/>
  <c r="A3802" i="18"/>
  <c r="C3798" i="18"/>
  <c r="A3798" i="18"/>
  <c r="A3797" i="18"/>
  <c r="A3796" i="18"/>
  <c r="C3795" i="18"/>
  <c r="A3795" i="18"/>
  <c r="C3794" i="18"/>
  <c r="A3794" i="18"/>
  <c r="C3793" i="18"/>
  <c r="A3793" i="18"/>
  <c r="C3792" i="18"/>
  <c r="A3792" i="18"/>
  <c r="C3791" i="18"/>
  <c r="A3791" i="18"/>
  <c r="C3790" i="18"/>
  <c r="A3790" i="18"/>
  <c r="C3789" i="18"/>
  <c r="A3789" i="18"/>
  <c r="C3788" i="18"/>
  <c r="A3788" i="18"/>
  <c r="C3787" i="18"/>
  <c r="A3787" i="18"/>
  <c r="E3783" i="18"/>
  <c r="A3783" i="18"/>
  <c r="E3782" i="18"/>
  <c r="A3782" i="18"/>
  <c r="E3781" i="18"/>
  <c r="A3781" i="18"/>
  <c r="E3780" i="18"/>
  <c r="A3780" i="18"/>
  <c r="E3779" i="18"/>
  <c r="A3779" i="18"/>
  <c r="E3778" i="18"/>
  <c r="A3778" i="18"/>
  <c r="E3777" i="18"/>
  <c r="A3777" i="18"/>
  <c r="E3776" i="18"/>
  <c r="A3776" i="18"/>
  <c r="E3775" i="18"/>
  <c r="A3775" i="18"/>
  <c r="A3774" i="18"/>
  <c r="A3773" i="18"/>
  <c r="A3772" i="18"/>
  <c r="B3767" i="18"/>
  <c r="A3763" i="18"/>
  <c r="G3467" i="18"/>
  <c r="E3457" i="18"/>
  <c r="A3457" i="18"/>
  <c r="E3456" i="18"/>
  <c r="A3456" i="18"/>
  <c r="E3455" i="18"/>
  <c r="A3455" i="18"/>
  <c r="E3454" i="18"/>
  <c r="A3454" i="18"/>
  <c r="E3453" i="18"/>
  <c r="A3453" i="18"/>
  <c r="E3452" i="18"/>
  <c r="A3452" i="18"/>
  <c r="E3451" i="18"/>
  <c r="A3451" i="18"/>
  <c r="E3450" i="18"/>
  <c r="A3450" i="18"/>
  <c r="E3449" i="18"/>
  <c r="A3449" i="18"/>
  <c r="E3448" i="18"/>
  <c r="B3448" i="18"/>
  <c r="A3448" i="18"/>
  <c r="B3447" i="18"/>
  <c r="A3447" i="18"/>
  <c r="B3446" i="18"/>
  <c r="A3446" i="18"/>
  <c r="A3442" i="18"/>
  <c r="A3441" i="18"/>
  <c r="A3440" i="18"/>
  <c r="A3439" i="18"/>
  <c r="A3438" i="18"/>
  <c r="A3434" i="18"/>
  <c r="A3433" i="18"/>
  <c r="A3432" i="18"/>
  <c r="A3431" i="18"/>
  <c r="A3430" i="18"/>
  <c r="A3429" i="18"/>
  <c r="A3428" i="18"/>
  <c r="A3427" i="18"/>
  <c r="A3426" i="18"/>
  <c r="A3425" i="18"/>
  <c r="A3424" i="18"/>
  <c r="A3423" i="18"/>
  <c r="E3419" i="18"/>
  <c r="A3419" i="18"/>
  <c r="E3418" i="18"/>
  <c r="A3418" i="18"/>
  <c r="E3417" i="18"/>
  <c r="A3417" i="18"/>
  <c r="E3416" i="18"/>
  <c r="A3416" i="18"/>
  <c r="E3415" i="18"/>
  <c r="A3415" i="18"/>
  <c r="E3414" i="18"/>
  <c r="A3414" i="18"/>
  <c r="E3413" i="18"/>
  <c r="A3413" i="18"/>
  <c r="E3412" i="18"/>
  <c r="A3412" i="18"/>
  <c r="E3411" i="18"/>
  <c r="A3411" i="18"/>
  <c r="E3410" i="18"/>
  <c r="A3410" i="18"/>
  <c r="E3409" i="18"/>
  <c r="A3409" i="18"/>
  <c r="E3408" i="18"/>
  <c r="F3408" i="18" s="1"/>
  <c r="A3408" i="18"/>
  <c r="B3403" i="18"/>
  <c r="A3399" i="18"/>
  <c r="G3323" i="18"/>
  <c r="E3313" i="18"/>
  <c r="A3313" i="18"/>
  <c r="E3312" i="18"/>
  <c r="A3312" i="18"/>
  <c r="E3311" i="18"/>
  <c r="A3311" i="18"/>
  <c r="E3310" i="18"/>
  <c r="A3310" i="18"/>
  <c r="E3309" i="18"/>
  <c r="A3309" i="18"/>
  <c r="E3308" i="18"/>
  <c r="A3308" i="18"/>
  <c r="E3307" i="18"/>
  <c r="A3307" i="18"/>
  <c r="E3306" i="18"/>
  <c r="B3306" i="18"/>
  <c r="A3306" i="18"/>
  <c r="E3305" i="18"/>
  <c r="B3305" i="18"/>
  <c r="A3305" i="18"/>
  <c r="E3304" i="18"/>
  <c r="B3304" i="18"/>
  <c r="A3304" i="18"/>
  <c r="B3303" i="18"/>
  <c r="A3303" i="18"/>
  <c r="B3302" i="18"/>
  <c r="A3302" i="18"/>
  <c r="A3298" i="18"/>
  <c r="A3297" i="18"/>
  <c r="A3296" i="18"/>
  <c r="A3295" i="18"/>
  <c r="A3294" i="18"/>
  <c r="C3290" i="18"/>
  <c r="A3290" i="18"/>
  <c r="A3289" i="18"/>
  <c r="A3288" i="18"/>
  <c r="C3287" i="18"/>
  <c r="A3287" i="18"/>
  <c r="C3286" i="18"/>
  <c r="A3286" i="18"/>
  <c r="C3285" i="18"/>
  <c r="A3285" i="18"/>
  <c r="C3284" i="18"/>
  <c r="A3284" i="18"/>
  <c r="C3283" i="18"/>
  <c r="A3283" i="18"/>
  <c r="C3282" i="18"/>
  <c r="A3282" i="18"/>
  <c r="C3281" i="18"/>
  <c r="A3281" i="18"/>
  <c r="C3280" i="18"/>
  <c r="A3280" i="18"/>
  <c r="C3279" i="18"/>
  <c r="A3279" i="18"/>
  <c r="E3275" i="18"/>
  <c r="A3275" i="18"/>
  <c r="E3274" i="18"/>
  <c r="A3274" i="18"/>
  <c r="E3273" i="18"/>
  <c r="A3273" i="18"/>
  <c r="E3272" i="18"/>
  <c r="A3272" i="18"/>
  <c r="E3271" i="18"/>
  <c r="A3271" i="18"/>
  <c r="E3270" i="18"/>
  <c r="A3270" i="18"/>
  <c r="E3269" i="18"/>
  <c r="A3269" i="18"/>
  <c r="E3268" i="18"/>
  <c r="A3268" i="18"/>
  <c r="E3267" i="18"/>
  <c r="A3267" i="18"/>
  <c r="E3266" i="18"/>
  <c r="A3266" i="18"/>
  <c r="E3265" i="18"/>
  <c r="A3265" i="18"/>
  <c r="E3264" i="18"/>
  <c r="F3264" i="18" s="1"/>
  <c r="A3264" i="18"/>
  <c r="B3259" i="18"/>
  <c r="A3255" i="18"/>
  <c r="G3251" i="18"/>
  <c r="E3241" i="18"/>
  <c r="A3241" i="18"/>
  <c r="E3240" i="18"/>
  <c r="A3240" i="18"/>
  <c r="E3239" i="18"/>
  <c r="A3239" i="18"/>
  <c r="E3238" i="18"/>
  <c r="A3238" i="18"/>
  <c r="E3237" i="18"/>
  <c r="A3237" i="18"/>
  <c r="E3236" i="18"/>
  <c r="A3236" i="18"/>
  <c r="E3235" i="18"/>
  <c r="A3235" i="18"/>
  <c r="E3234" i="18"/>
  <c r="B3234" i="18"/>
  <c r="A3234" i="18"/>
  <c r="E3233" i="18"/>
  <c r="B3233" i="18"/>
  <c r="A3233" i="18"/>
  <c r="B3232" i="18"/>
  <c r="A3232" i="18"/>
  <c r="B3231" i="18"/>
  <c r="A3231" i="18"/>
  <c r="B3230" i="18"/>
  <c r="A3230" i="18"/>
  <c r="A3226" i="18"/>
  <c r="A3225" i="18"/>
  <c r="A3224" i="18"/>
  <c r="A3223" i="18"/>
  <c r="A3222" i="18"/>
  <c r="C3218" i="18"/>
  <c r="A3218" i="18"/>
  <c r="A3217" i="18"/>
  <c r="A3216" i="18"/>
  <c r="C3215" i="18"/>
  <c r="A3215" i="18"/>
  <c r="C3214" i="18"/>
  <c r="A3214" i="18"/>
  <c r="C3213" i="18"/>
  <c r="A3213" i="18"/>
  <c r="C3212" i="18"/>
  <c r="A3212" i="18"/>
  <c r="C3211" i="18"/>
  <c r="A3211" i="18"/>
  <c r="C3210" i="18"/>
  <c r="A3210" i="18"/>
  <c r="C3209" i="18"/>
  <c r="A3209" i="18"/>
  <c r="C3208" i="18"/>
  <c r="A3208" i="18"/>
  <c r="C3207" i="18"/>
  <c r="A3207" i="18"/>
  <c r="E3203" i="18"/>
  <c r="A3203" i="18"/>
  <c r="E3202" i="18"/>
  <c r="A3202" i="18"/>
  <c r="E3201" i="18"/>
  <c r="A3201" i="18"/>
  <c r="E3200" i="18"/>
  <c r="A3200" i="18"/>
  <c r="E3199" i="18"/>
  <c r="A3199" i="18"/>
  <c r="E3198" i="18"/>
  <c r="A3198" i="18"/>
  <c r="E3197" i="18"/>
  <c r="A3197" i="18"/>
  <c r="E3196" i="18"/>
  <c r="A3196" i="18"/>
  <c r="E3195" i="18"/>
  <c r="A3195" i="18"/>
  <c r="E3194" i="18"/>
  <c r="A3194" i="18"/>
  <c r="E3193" i="18"/>
  <c r="A3193" i="18"/>
  <c r="E3192" i="18"/>
  <c r="F3192" i="18" s="1"/>
  <c r="A3192" i="18"/>
  <c r="B3187" i="18"/>
  <c r="A3183" i="18"/>
  <c r="G3179" i="18"/>
  <c r="E3169" i="18"/>
  <c r="A3169" i="18"/>
  <c r="E3168" i="18"/>
  <c r="A3168" i="18"/>
  <c r="E3167" i="18"/>
  <c r="A3167" i="18"/>
  <c r="E3166" i="18"/>
  <c r="A3166" i="18"/>
  <c r="E3165" i="18"/>
  <c r="A3165" i="18"/>
  <c r="E3164" i="18"/>
  <c r="A3164" i="18"/>
  <c r="E3163" i="18"/>
  <c r="B3163" i="18"/>
  <c r="A3163" i="18"/>
  <c r="E3162" i="18"/>
  <c r="B3162" i="18"/>
  <c r="A3162" i="18"/>
  <c r="E3161" i="18"/>
  <c r="B3161" i="18"/>
  <c r="A3161" i="18"/>
  <c r="B3160" i="18"/>
  <c r="A3160" i="18"/>
  <c r="B3159" i="18"/>
  <c r="A3159" i="18"/>
  <c r="B3158" i="18"/>
  <c r="A3158" i="18"/>
  <c r="A3154" i="18"/>
  <c r="A3153" i="18"/>
  <c r="A3152" i="18"/>
  <c r="A3151" i="18"/>
  <c r="A3150" i="18"/>
  <c r="C3146" i="18"/>
  <c r="A3146" i="18"/>
  <c r="A3145" i="18"/>
  <c r="A3144" i="18"/>
  <c r="C3143" i="18"/>
  <c r="A3143" i="18"/>
  <c r="C3142" i="18"/>
  <c r="A3142" i="18"/>
  <c r="C3141" i="18"/>
  <c r="A3141" i="18"/>
  <c r="C3140" i="18"/>
  <c r="A3140" i="18"/>
  <c r="C3139" i="18"/>
  <c r="A3139" i="18"/>
  <c r="C3138" i="18"/>
  <c r="A3138" i="18"/>
  <c r="C3137" i="18"/>
  <c r="A3137" i="18"/>
  <c r="C3136" i="18"/>
  <c r="A3136" i="18"/>
  <c r="C3135" i="18"/>
  <c r="A3135" i="18"/>
  <c r="E3131" i="18"/>
  <c r="A3131" i="18"/>
  <c r="E3130" i="18"/>
  <c r="A3130" i="18"/>
  <c r="E3129" i="18"/>
  <c r="A3129" i="18"/>
  <c r="E3128" i="18"/>
  <c r="A3128" i="18"/>
  <c r="E3127" i="18"/>
  <c r="A3127" i="18"/>
  <c r="E3126" i="18"/>
  <c r="A3126" i="18"/>
  <c r="E3125" i="18"/>
  <c r="A3125" i="18"/>
  <c r="E3124" i="18"/>
  <c r="A3124" i="18"/>
  <c r="E3123" i="18"/>
  <c r="A3123" i="18"/>
  <c r="E3122" i="18"/>
  <c r="A3122" i="18"/>
  <c r="E3121" i="18"/>
  <c r="A3121" i="18"/>
  <c r="E3120" i="18"/>
  <c r="F3120" i="18" s="1"/>
  <c r="A3120" i="18"/>
  <c r="B3115" i="18"/>
  <c r="A3111" i="18"/>
  <c r="G3107" i="18"/>
  <c r="E3097" i="18"/>
  <c r="A3097" i="18"/>
  <c r="E3096" i="18"/>
  <c r="A3096" i="18"/>
  <c r="E3095" i="18"/>
  <c r="A3095" i="18"/>
  <c r="E3094" i="18"/>
  <c r="A3094" i="18"/>
  <c r="E3093" i="18"/>
  <c r="A3093" i="18"/>
  <c r="E3092" i="18"/>
  <c r="A3092" i="18"/>
  <c r="E3091" i="18"/>
  <c r="A3091" i="18"/>
  <c r="E3090" i="18"/>
  <c r="B3090" i="18"/>
  <c r="A3090" i="18"/>
  <c r="E3089" i="18"/>
  <c r="B3089" i="18"/>
  <c r="A3089" i="18"/>
  <c r="E3088" i="18"/>
  <c r="B3088" i="18"/>
  <c r="A3088" i="18"/>
  <c r="B3087" i="18"/>
  <c r="A3087" i="18"/>
  <c r="B3086" i="18"/>
  <c r="A3086" i="18"/>
  <c r="A3082" i="18"/>
  <c r="A3081" i="18"/>
  <c r="A3080" i="18"/>
  <c r="A3079" i="18"/>
  <c r="A3078" i="18"/>
  <c r="C3074" i="18"/>
  <c r="A3074" i="18"/>
  <c r="A3073" i="18"/>
  <c r="A3072" i="18"/>
  <c r="C3071" i="18"/>
  <c r="A3071" i="18"/>
  <c r="C3070" i="18"/>
  <c r="A3070" i="18"/>
  <c r="C3069" i="18"/>
  <c r="A3069" i="18"/>
  <c r="C3068" i="18"/>
  <c r="A3068" i="18"/>
  <c r="C3067" i="18"/>
  <c r="A3067" i="18"/>
  <c r="C3066" i="18"/>
  <c r="A3066" i="18"/>
  <c r="C3065" i="18"/>
  <c r="A3065" i="18"/>
  <c r="C3064" i="18"/>
  <c r="A3064" i="18"/>
  <c r="C3063" i="18"/>
  <c r="A3063" i="18"/>
  <c r="E3059" i="18"/>
  <c r="A3059" i="18"/>
  <c r="E3058" i="18"/>
  <c r="A3058" i="18"/>
  <c r="E3057" i="18"/>
  <c r="A3057" i="18"/>
  <c r="E3056" i="18"/>
  <c r="A3056" i="18"/>
  <c r="E3055" i="18"/>
  <c r="A3055" i="18"/>
  <c r="E3054" i="18"/>
  <c r="A3054" i="18"/>
  <c r="E3053" i="18"/>
  <c r="A3053" i="18"/>
  <c r="E3052" i="18"/>
  <c r="A3052" i="18"/>
  <c r="E3051" i="18"/>
  <c r="A3051" i="18"/>
  <c r="E3050" i="18"/>
  <c r="A3050" i="18"/>
  <c r="E3049" i="18"/>
  <c r="F3049" i="18" s="1"/>
  <c r="A3049" i="18"/>
  <c r="A3048" i="18"/>
  <c r="B3043" i="18"/>
  <c r="A3039" i="18"/>
  <c r="G3035" i="18"/>
  <c r="E3025" i="18"/>
  <c r="A3025" i="18"/>
  <c r="E3024" i="18"/>
  <c r="A3024" i="18"/>
  <c r="E3023" i="18"/>
  <c r="A3023" i="18"/>
  <c r="E3022" i="18"/>
  <c r="A3022" i="18"/>
  <c r="E3021" i="18"/>
  <c r="A3021" i="18"/>
  <c r="E3020" i="18"/>
  <c r="A3020" i="18"/>
  <c r="E3019" i="18"/>
  <c r="A3019" i="18"/>
  <c r="E3018" i="18"/>
  <c r="B3018" i="18"/>
  <c r="A3018" i="18"/>
  <c r="E3017" i="18"/>
  <c r="B3017" i="18"/>
  <c r="A3017" i="18"/>
  <c r="E3016" i="18"/>
  <c r="B3016" i="18"/>
  <c r="A3016" i="18"/>
  <c r="B3015" i="18"/>
  <c r="A3015" i="18"/>
  <c r="B3014" i="18"/>
  <c r="A3014" i="18"/>
  <c r="A3010" i="18"/>
  <c r="A3009" i="18"/>
  <c r="A3008" i="18"/>
  <c r="A3007" i="18"/>
  <c r="A3006" i="18"/>
  <c r="C3002" i="18"/>
  <c r="A3002" i="18"/>
  <c r="A3001" i="18"/>
  <c r="A3000" i="18"/>
  <c r="C2999" i="18"/>
  <c r="A2999" i="18"/>
  <c r="C2998" i="18"/>
  <c r="A2998" i="18"/>
  <c r="C2997" i="18"/>
  <c r="A2997" i="18"/>
  <c r="C2996" i="18"/>
  <c r="A2996" i="18"/>
  <c r="C2995" i="18"/>
  <c r="A2995" i="18"/>
  <c r="C2994" i="18"/>
  <c r="A2994" i="18"/>
  <c r="C2993" i="18"/>
  <c r="A2993" i="18"/>
  <c r="C2992" i="18"/>
  <c r="A2992" i="18"/>
  <c r="C2991" i="18"/>
  <c r="A2991" i="18"/>
  <c r="E2987" i="18"/>
  <c r="A2987" i="18"/>
  <c r="E2986" i="18"/>
  <c r="A2986" i="18"/>
  <c r="E2985" i="18"/>
  <c r="A2985" i="18"/>
  <c r="E2984" i="18"/>
  <c r="A2984" i="18"/>
  <c r="E2983" i="18"/>
  <c r="A2983" i="18"/>
  <c r="E2982" i="18"/>
  <c r="A2982" i="18"/>
  <c r="E2981" i="18"/>
  <c r="A2981" i="18"/>
  <c r="E2980" i="18"/>
  <c r="A2980" i="18"/>
  <c r="E2979" i="18"/>
  <c r="A2979" i="18"/>
  <c r="E2978" i="18"/>
  <c r="A2978" i="18"/>
  <c r="E2977" i="18"/>
  <c r="F2977" i="18" s="1"/>
  <c r="A2977" i="18"/>
  <c r="A2976" i="18"/>
  <c r="B2971" i="18"/>
  <c r="A2967" i="18"/>
  <c r="G2891" i="18"/>
  <c r="E2881" i="18"/>
  <c r="A2881" i="18"/>
  <c r="E2880" i="18"/>
  <c r="A2880" i="18"/>
  <c r="E2879" i="18"/>
  <c r="A2879" i="18"/>
  <c r="E2878" i="18"/>
  <c r="A2878" i="18"/>
  <c r="E2877" i="18"/>
  <c r="A2877" i="18"/>
  <c r="E2876" i="18"/>
  <c r="A2876" i="18"/>
  <c r="E2875" i="18"/>
  <c r="A2875" i="18"/>
  <c r="E2874" i="18"/>
  <c r="A2874" i="18"/>
  <c r="E2873" i="18"/>
  <c r="A2873" i="18"/>
  <c r="E2872" i="18"/>
  <c r="A2872" i="18"/>
  <c r="B2871" i="18"/>
  <c r="A2871" i="18"/>
  <c r="B2870" i="18"/>
  <c r="A2870" i="18"/>
  <c r="A2866" i="18"/>
  <c r="A2865" i="18"/>
  <c r="A2864" i="18"/>
  <c r="A2863" i="18"/>
  <c r="A2862" i="18"/>
  <c r="C2858" i="18"/>
  <c r="A2858" i="18"/>
  <c r="A2857" i="18"/>
  <c r="A2856" i="18"/>
  <c r="C2855" i="18"/>
  <c r="A2855" i="18"/>
  <c r="C2854" i="18"/>
  <c r="A2854" i="18"/>
  <c r="C2853" i="18"/>
  <c r="A2853" i="18"/>
  <c r="C2852" i="18"/>
  <c r="A2852" i="18"/>
  <c r="C2851" i="18"/>
  <c r="A2851" i="18"/>
  <c r="C2850" i="18"/>
  <c r="A2850" i="18"/>
  <c r="C2849" i="18"/>
  <c r="A2849" i="18"/>
  <c r="C2848" i="18"/>
  <c r="A2848" i="18"/>
  <c r="C2847" i="18"/>
  <c r="A2847" i="18"/>
  <c r="E2843" i="18"/>
  <c r="A2843" i="18"/>
  <c r="E2842" i="18"/>
  <c r="A2842" i="18"/>
  <c r="E2841" i="18"/>
  <c r="A2841" i="18"/>
  <c r="E2840" i="18"/>
  <c r="A2840" i="18"/>
  <c r="E2839" i="18"/>
  <c r="A2839" i="18"/>
  <c r="E2838" i="18"/>
  <c r="A2838" i="18"/>
  <c r="E2837" i="18"/>
  <c r="A2837" i="18"/>
  <c r="E2836" i="18"/>
  <c r="A2836" i="18"/>
  <c r="E2835" i="18"/>
  <c r="A2835" i="18"/>
  <c r="E2834" i="18"/>
  <c r="F2834" i="18" s="1"/>
  <c r="A2834" i="18"/>
  <c r="A2833" i="18"/>
  <c r="A2832" i="18"/>
  <c r="B2827" i="18"/>
  <c r="A2823" i="18"/>
  <c r="G2819" i="18"/>
  <c r="E2809" i="18"/>
  <c r="A2809" i="18"/>
  <c r="E2808" i="18"/>
  <c r="A2808" i="18"/>
  <c r="E2807" i="18"/>
  <c r="A2807" i="18"/>
  <c r="E2806" i="18"/>
  <c r="A2806" i="18"/>
  <c r="E2805" i="18"/>
  <c r="A2805" i="18"/>
  <c r="E2804" i="18"/>
  <c r="A2804" i="18"/>
  <c r="E2803" i="18"/>
  <c r="A2803" i="18"/>
  <c r="E2802" i="18"/>
  <c r="A2802" i="18"/>
  <c r="E2801" i="18"/>
  <c r="A2801" i="18"/>
  <c r="E2800" i="18"/>
  <c r="A2800" i="18"/>
  <c r="A2799" i="18"/>
  <c r="B2798" i="18"/>
  <c r="A2798" i="18"/>
  <c r="A2794" i="18"/>
  <c r="A2793" i="18"/>
  <c r="A2792" i="18"/>
  <c r="A2791" i="18"/>
  <c r="A2790" i="18"/>
  <c r="C2786" i="18"/>
  <c r="A2786" i="18"/>
  <c r="A2785" i="18"/>
  <c r="A2784" i="18"/>
  <c r="C2783" i="18"/>
  <c r="A2783" i="18"/>
  <c r="C2782" i="18"/>
  <c r="A2782" i="18"/>
  <c r="C2781" i="18"/>
  <c r="A2781" i="18"/>
  <c r="C2780" i="18"/>
  <c r="A2780" i="18"/>
  <c r="C2779" i="18"/>
  <c r="A2779" i="18"/>
  <c r="C2778" i="18"/>
  <c r="A2778" i="18"/>
  <c r="C2777" i="18"/>
  <c r="A2777" i="18"/>
  <c r="C2776" i="18"/>
  <c r="A2776" i="18"/>
  <c r="C2775" i="18"/>
  <c r="A2775" i="18"/>
  <c r="E2771" i="18"/>
  <c r="A2771" i="18"/>
  <c r="E2770" i="18"/>
  <c r="A2770" i="18"/>
  <c r="E2769" i="18"/>
  <c r="A2769" i="18"/>
  <c r="E2768" i="18"/>
  <c r="A2768" i="18"/>
  <c r="E2767" i="18"/>
  <c r="A2767" i="18"/>
  <c r="E2766" i="18"/>
  <c r="A2766" i="18"/>
  <c r="E2765" i="18"/>
  <c r="A2765" i="18"/>
  <c r="E2764" i="18"/>
  <c r="A2764" i="18"/>
  <c r="E2763" i="18"/>
  <c r="A2763" i="18"/>
  <c r="A2762" i="18"/>
  <c r="A2761" i="18"/>
  <c r="A2760" i="18"/>
  <c r="B2755" i="18"/>
  <c r="A2751" i="18"/>
  <c r="G1946" i="18"/>
  <c r="E1936" i="18"/>
  <c r="A1936" i="18"/>
  <c r="E1935" i="18"/>
  <c r="A1935" i="18"/>
  <c r="E1934" i="18"/>
  <c r="A1934" i="18"/>
  <c r="E1933" i="18"/>
  <c r="A1933" i="18"/>
  <c r="E1932" i="18"/>
  <c r="A1932" i="18"/>
  <c r="E1931" i="18"/>
  <c r="A1931" i="18"/>
  <c r="E1930" i="18"/>
  <c r="B1930" i="18"/>
  <c r="A1930" i="18"/>
  <c r="E1929" i="18"/>
  <c r="B1929" i="18"/>
  <c r="A1929" i="18"/>
  <c r="E1928" i="18"/>
  <c r="B1928" i="18"/>
  <c r="A1928" i="18"/>
  <c r="B1927" i="18"/>
  <c r="A1927" i="18"/>
  <c r="B1926" i="18"/>
  <c r="A1926" i="18"/>
  <c r="B1925" i="18"/>
  <c r="A1925" i="18"/>
  <c r="A1921" i="18"/>
  <c r="A1920" i="18"/>
  <c r="A1919" i="18"/>
  <c r="A1918" i="18"/>
  <c r="A1917" i="18"/>
  <c r="C1913" i="18"/>
  <c r="A1913" i="18"/>
  <c r="A1912" i="18"/>
  <c r="A1911" i="18"/>
  <c r="C1910" i="18"/>
  <c r="A1910" i="18"/>
  <c r="C1909" i="18"/>
  <c r="A1909" i="18"/>
  <c r="C1908" i="18"/>
  <c r="A1908" i="18"/>
  <c r="C1907" i="18"/>
  <c r="A1907" i="18"/>
  <c r="C1906" i="18"/>
  <c r="A1906" i="18"/>
  <c r="C1905" i="18"/>
  <c r="A1905" i="18"/>
  <c r="C1903" i="18"/>
  <c r="A1903" i="18"/>
  <c r="C1902" i="18"/>
  <c r="A1902" i="18"/>
  <c r="E1898" i="18"/>
  <c r="A1898" i="18"/>
  <c r="E1897" i="18"/>
  <c r="A1897" i="18"/>
  <c r="E1896" i="18"/>
  <c r="A1896" i="18"/>
  <c r="E1895" i="18"/>
  <c r="A1895" i="18"/>
  <c r="E1894" i="18"/>
  <c r="A1894" i="18"/>
  <c r="E1893" i="18"/>
  <c r="A1893" i="18"/>
  <c r="E1892" i="18"/>
  <c r="A1892" i="18"/>
  <c r="E1891" i="18"/>
  <c r="A1891" i="18"/>
  <c r="E1890" i="18"/>
  <c r="A1890" i="18"/>
  <c r="E1889" i="18"/>
  <c r="A1889" i="18"/>
  <c r="E1888" i="18"/>
  <c r="A1888" i="18"/>
  <c r="E1887" i="18"/>
  <c r="F1887" i="18" s="1"/>
  <c r="A1887" i="18"/>
  <c r="B1882" i="18"/>
  <c r="A1878" i="18"/>
  <c r="G1874" i="18"/>
  <c r="E1864" i="18"/>
  <c r="A1864" i="18"/>
  <c r="E1863" i="18"/>
  <c r="A1863" i="18"/>
  <c r="E1862" i="18"/>
  <c r="A1862" i="18"/>
  <c r="E1861" i="18"/>
  <c r="A1861" i="18"/>
  <c r="E1860" i="18"/>
  <c r="A1860" i="18"/>
  <c r="E1859" i="18"/>
  <c r="A1859" i="18"/>
  <c r="E1858" i="18"/>
  <c r="A1858" i="18"/>
  <c r="E1857" i="18"/>
  <c r="B1857" i="18"/>
  <c r="A1857" i="18"/>
  <c r="E1856" i="18"/>
  <c r="B1856" i="18"/>
  <c r="A1856" i="18"/>
  <c r="B1855" i="18"/>
  <c r="A1855" i="18"/>
  <c r="B1854" i="18"/>
  <c r="A1854" i="18"/>
  <c r="B1853" i="18"/>
  <c r="A1853" i="18"/>
  <c r="A1849" i="18"/>
  <c r="A1848" i="18"/>
  <c r="A1847" i="18"/>
  <c r="A1846" i="18"/>
  <c r="A1845" i="18"/>
  <c r="C1841" i="18"/>
  <c r="A1841" i="18"/>
  <c r="A1840" i="18"/>
  <c r="A1839" i="18"/>
  <c r="C1838" i="18"/>
  <c r="A1838" i="18"/>
  <c r="C1837" i="18"/>
  <c r="A1837" i="18"/>
  <c r="C1836" i="18"/>
  <c r="A1836" i="18"/>
  <c r="C1835" i="18"/>
  <c r="A1835" i="18"/>
  <c r="C1834" i="18"/>
  <c r="A1834" i="18"/>
  <c r="C1832" i="18"/>
  <c r="A1832" i="18"/>
  <c r="C1831" i="18"/>
  <c r="A1831" i="18"/>
  <c r="C1830" i="18"/>
  <c r="A1830" i="18"/>
  <c r="E1826" i="18"/>
  <c r="A1826" i="18"/>
  <c r="E1825" i="18"/>
  <c r="A1825" i="18"/>
  <c r="E1824" i="18"/>
  <c r="A1824" i="18"/>
  <c r="E1823" i="18"/>
  <c r="A1823" i="18"/>
  <c r="E1822" i="18"/>
  <c r="A1822" i="18"/>
  <c r="E1821" i="18"/>
  <c r="A1821" i="18"/>
  <c r="E1820" i="18"/>
  <c r="A1820" i="18"/>
  <c r="E1819" i="18"/>
  <c r="A1819" i="18"/>
  <c r="E1818" i="18"/>
  <c r="A1818" i="18"/>
  <c r="E1817" i="18"/>
  <c r="A1817" i="18"/>
  <c r="E1816" i="18"/>
  <c r="A1816" i="18"/>
  <c r="E1815" i="18"/>
  <c r="F1815" i="18" s="1"/>
  <c r="A1815" i="18"/>
  <c r="B1810" i="18"/>
  <c r="A1806" i="18"/>
  <c r="G1802" i="18"/>
  <c r="E1792" i="18"/>
  <c r="A1792" i="18"/>
  <c r="E1791" i="18"/>
  <c r="A1791" i="18"/>
  <c r="E1790" i="18"/>
  <c r="A1790" i="18"/>
  <c r="E1789" i="18"/>
  <c r="A1789" i="18"/>
  <c r="E1788" i="18"/>
  <c r="A1788" i="18"/>
  <c r="E1787" i="18"/>
  <c r="A1787" i="18"/>
  <c r="E1786" i="18"/>
  <c r="A1786" i="18"/>
  <c r="E1785" i="18"/>
  <c r="B1785" i="18"/>
  <c r="A1785" i="18"/>
  <c r="E1784" i="18"/>
  <c r="B1784" i="18"/>
  <c r="A1784" i="18"/>
  <c r="B1783" i="18"/>
  <c r="A1783" i="18"/>
  <c r="B1782" i="18"/>
  <c r="A1782" i="18"/>
  <c r="B1781" i="18"/>
  <c r="A1781" i="18"/>
  <c r="A1777" i="18"/>
  <c r="A1776" i="18"/>
  <c r="A1775" i="18"/>
  <c r="A1774" i="18"/>
  <c r="A1773" i="18"/>
  <c r="C1769" i="18"/>
  <c r="A1769" i="18"/>
  <c r="A1768" i="18"/>
  <c r="A1767" i="18"/>
  <c r="C1766" i="18"/>
  <c r="A1766" i="18"/>
  <c r="C1765" i="18"/>
  <c r="A1765" i="18"/>
  <c r="A1764" i="18"/>
  <c r="A1763" i="18"/>
  <c r="A1762" i="18"/>
  <c r="C1760" i="18"/>
  <c r="A1760" i="18"/>
  <c r="C1759" i="18"/>
  <c r="A1759" i="18"/>
  <c r="C1758" i="18"/>
  <c r="A1758" i="18"/>
  <c r="E1754" i="18"/>
  <c r="A1754" i="18"/>
  <c r="E1753" i="18"/>
  <c r="A1753" i="18"/>
  <c r="E1752" i="18"/>
  <c r="A1752" i="18"/>
  <c r="E1751" i="18"/>
  <c r="A1751" i="18"/>
  <c r="E1750" i="18"/>
  <c r="A1750" i="18"/>
  <c r="E1749" i="18"/>
  <c r="A1749" i="18"/>
  <c r="E1748" i="18"/>
  <c r="A1748" i="18"/>
  <c r="E1747" i="18"/>
  <c r="A1747" i="18"/>
  <c r="E1746" i="18"/>
  <c r="A1746" i="18"/>
  <c r="E1745" i="18"/>
  <c r="A1745" i="18"/>
  <c r="E1744" i="18"/>
  <c r="A1744" i="18"/>
  <c r="E1743" i="18"/>
  <c r="A1743" i="18"/>
  <c r="B1738" i="18"/>
  <c r="A1734" i="18"/>
  <c r="G1730" i="18"/>
  <c r="E1720" i="18"/>
  <c r="A1720" i="18"/>
  <c r="E1719" i="18"/>
  <c r="A1719" i="18"/>
  <c r="E1718" i="18"/>
  <c r="A1718" i="18"/>
  <c r="E1717" i="18"/>
  <c r="A1717" i="18"/>
  <c r="E1716" i="18"/>
  <c r="A1716" i="18"/>
  <c r="E1715" i="18"/>
  <c r="A1715" i="18"/>
  <c r="E1714" i="18"/>
  <c r="A1714" i="18"/>
  <c r="E1713" i="18"/>
  <c r="B1713" i="18"/>
  <c r="A1713" i="18"/>
  <c r="E1712" i="18"/>
  <c r="B1712" i="18"/>
  <c r="A1712" i="18"/>
  <c r="B1711" i="18"/>
  <c r="A1711" i="18"/>
  <c r="B1710" i="18"/>
  <c r="A1710" i="18"/>
  <c r="B1709" i="18"/>
  <c r="A1709" i="18"/>
  <c r="A1705" i="18"/>
  <c r="A1704" i="18"/>
  <c r="A1703" i="18"/>
  <c r="A1702" i="18"/>
  <c r="A1701" i="18"/>
  <c r="C1697" i="18"/>
  <c r="A1697" i="18"/>
  <c r="A1696" i="18"/>
  <c r="A1695" i="18"/>
  <c r="C1694" i="18"/>
  <c r="A1694" i="18"/>
  <c r="C1693" i="18"/>
  <c r="A1693" i="18"/>
  <c r="C1692" i="18"/>
  <c r="A1692" i="18"/>
  <c r="C1691" i="18"/>
  <c r="A1691" i="18"/>
  <c r="C1690" i="18"/>
  <c r="A1690" i="18"/>
  <c r="C1688" i="18"/>
  <c r="A1688" i="18"/>
  <c r="C1687" i="18"/>
  <c r="A1687" i="18"/>
  <c r="C1686" i="18"/>
  <c r="A1686" i="18"/>
  <c r="E1682" i="18"/>
  <c r="A1682" i="18"/>
  <c r="E1681" i="18"/>
  <c r="A1681" i="18"/>
  <c r="E1680" i="18"/>
  <c r="A1680" i="18"/>
  <c r="E1679" i="18"/>
  <c r="A1679" i="18"/>
  <c r="E1678" i="18"/>
  <c r="A1678" i="18"/>
  <c r="E1677" i="18"/>
  <c r="A1677" i="18"/>
  <c r="E1676" i="18"/>
  <c r="A1676" i="18"/>
  <c r="E1675" i="18"/>
  <c r="A1675" i="18"/>
  <c r="E1674" i="18"/>
  <c r="A1674" i="18"/>
  <c r="E1673" i="18"/>
  <c r="A1673" i="18"/>
  <c r="E1672" i="18"/>
  <c r="A1672" i="18"/>
  <c r="E1671" i="18"/>
  <c r="F1671" i="18" s="1"/>
  <c r="A1671" i="18"/>
  <c r="B1666" i="18"/>
  <c r="A1662" i="18"/>
  <c r="G1514" i="18"/>
  <c r="E1504" i="18"/>
  <c r="A1504" i="18"/>
  <c r="E1503" i="18"/>
  <c r="A1503" i="18"/>
  <c r="E1502" i="18"/>
  <c r="A1502" i="18"/>
  <c r="E1501" i="18"/>
  <c r="A1501" i="18"/>
  <c r="E1500" i="18"/>
  <c r="A1500" i="18"/>
  <c r="E1499" i="18"/>
  <c r="A1499" i="18"/>
  <c r="E1498" i="18"/>
  <c r="A1498" i="18"/>
  <c r="E1497" i="18"/>
  <c r="B1497" i="18"/>
  <c r="A1497" i="18"/>
  <c r="E1496" i="18"/>
  <c r="B1496" i="18"/>
  <c r="A1496" i="18"/>
  <c r="B1495" i="18"/>
  <c r="A1495" i="18"/>
  <c r="B1494" i="18"/>
  <c r="A1494" i="18"/>
  <c r="B1493" i="18"/>
  <c r="A1493" i="18"/>
  <c r="A1489" i="18"/>
  <c r="A1488" i="18"/>
  <c r="A1487" i="18"/>
  <c r="A1486" i="18"/>
  <c r="A1485" i="18"/>
  <c r="C1481" i="18"/>
  <c r="A1481" i="18"/>
  <c r="A1480" i="18"/>
  <c r="A1479" i="18"/>
  <c r="C1478" i="18"/>
  <c r="A1478" i="18"/>
  <c r="C1477" i="18"/>
  <c r="A1477" i="18"/>
  <c r="C1476" i="18"/>
  <c r="A1476" i="18"/>
  <c r="C1475" i="18"/>
  <c r="A1475" i="18"/>
  <c r="C1474" i="18"/>
  <c r="A1474" i="18"/>
  <c r="C1473" i="18"/>
  <c r="A1473" i="18"/>
  <c r="C1472" i="18"/>
  <c r="A1472" i="18"/>
  <c r="C1471" i="18"/>
  <c r="A1471" i="18"/>
  <c r="C1470" i="18"/>
  <c r="A1470" i="18"/>
  <c r="E1466" i="18"/>
  <c r="A1466" i="18"/>
  <c r="E1465" i="18"/>
  <c r="A1465" i="18"/>
  <c r="E1464" i="18"/>
  <c r="A1464" i="18"/>
  <c r="E1463" i="18"/>
  <c r="A1463" i="18"/>
  <c r="E1462" i="18"/>
  <c r="A1462" i="18"/>
  <c r="E1461" i="18"/>
  <c r="A1461" i="18"/>
  <c r="E1460" i="18"/>
  <c r="A1460" i="18"/>
  <c r="E1459" i="18"/>
  <c r="A1459" i="18"/>
  <c r="E1458" i="18"/>
  <c r="A1458" i="18"/>
  <c r="E1457" i="18"/>
  <c r="A1457" i="18"/>
  <c r="E1456" i="18"/>
  <c r="A1456" i="18"/>
  <c r="E1455" i="18"/>
  <c r="F1455" i="18" s="1"/>
  <c r="A1455" i="18"/>
  <c r="B1450" i="18"/>
  <c r="A1446" i="18"/>
  <c r="G1295" i="18"/>
  <c r="E1285" i="18"/>
  <c r="A1285" i="18"/>
  <c r="E1284" i="18"/>
  <c r="A1284" i="18"/>
  <c r="E1283" i="18"/>
  <c r="A1283" i="18"/>
  <c r="E1282" i="18"/>
  <c r="A1282" i="18"/>
  <c r="E1281" i="18"/>
  <c r="A1281" i="18"/>
  <c r="E1280" i="18"/>
  <c r="A1280" i="18"/>
  <c r="E1279" i="18"/>
  <c r="A1279" i="18"/>
  <c r="E1278" i="18"/>
  <c r="A1278" i="18"/>
  <c r="E1277" i="18"/>
  <c r="B1277" i="18"/>
  <c r="A1277" i="18"/>
  <c r="E1276" i="18"/>
  <c r="B1276" i="18"/>
  <c r="A1276" i="18"/>
  <c r="B1275" i="18"/>
  <c r="A1275" i="18"/>
  <c r="B1274" i="18"/>
  <c r="A1274" i="18"/>
  <c r="A1270" i="18"/>
  <c r="A1269" i="18"/>
  <c r="A1268" i="18"/>
  <c r="A1267" i="18"/>
  <c r="A1266" i="18"/>
  <c r="C1262" i="18"/>
  <c r="A1262" i="18"/>
  <c r="A1261" i="18"/>
  <c r="A1260" i="18"/>
  <c r="C1259" i="18"/>
  <c r="A1259" i="18"/>
  <c r="C1258" i="18"/>
  <c r="A1258" i="18"/>
  <c r="C1257" i="18"/>
  <c r="A1257" i="18"/>
  <c r="C1256" i="18"/>
  <c r="A1256" i="18"/>
  <c r="C1255" i="18"/>
  <c r="A1255" i="18"/>
  <c r="C1254" i="18"/>
  <c r="A1254" i="18"/>
  <c r="C1253" i="18"/>
  <c r="A1253" i="18"/>
  <c r="C1251" i="18"/>
  <c r="A1251" i="18"/>
  <c r="E1247" i="18"/>
  <c r="A1247" i="18"/>
  <c r="E1246" i="18"/>
  <c r="A1246" i="18"/>
  <c r="E1245" i="18"/>
  <c r="A1245" i="18"/>
  <c r="E1244" i="18"/>
  <c r="A1244" i="18"/>
  <c r="E1243" i="18"/>
  <c r="A1243" i="18"/>
  <c r="E1242" i="18"/>
  <c r="A1242" i="18"/>
  <c r="E1241" i="18"/>
  <c r="A1241" i="18"/>
  <c r="E1240" i="18"/>
  <c r="A1240" i="18"/>
  <c r="E1239" i="18"/>
  <c r="A1239" i="18"/>
  <c r="E1238" i="18"/>
  <c r="A1238" i="18"/>
  <c r="E1237" i="18"/>
  <c r="A1237" i="18"/>
  <c r="E1236" i="18"/>
  <c r="F1236" i="18" s="1"/>
  <c r="A1236" i="18"/>
  <c r="B1231" i="18"/>
  <c r="A1227" i="18"/>
  <c r="G1223" i="18"/>
  <c r="E1213" i="18"/>
  <c r="A1213" i="18"/>
  <c r="E1212" i="18"/>
  <c r="A1212" i="18"/>
  <c r="E1211" i="18"/>
  <c r="A1211" i="18"/>
  <c r="E1210" i="18"/>
  <c r="A1210" i="18"/>
  <c r="E1209" i="18"/>
  <c r="A1209" i="18"/>
  <c r="E1208" i="18"/>
  <c r="A1208" i="18"/>
  <c r="E1207" i="18"/>
  <c r="A1207" i="18"/>
  <c r="E1206" i="18"/>
  <c r="B1206" i="18"/>
  <c r="A1206" i="18"/>
  <c r="E1205" i="18"/>
  <c r="B1205" i="18"/>
  <c r="A1205" i="18"/>
  <c r="B1204" i="18"/>
  <c r="A1204" i="18"/>
  <c r="B1203" i="18"/>
  <c r="A1203" i="18"/>
  <c r="B1202" i="18"/>
  <c r="A1202" i="18"/>
  <c r="A1198" i="18"/>
  <c r="A1197" i="18"/>
  <c r="A1196" i="18"/>
  <c r="A1195" i="18"/>
  <c r="A1194" i="18"/>
  <c r="C1190" i="18"/>
  <c r="A1190" i="18"/>
  <c r="A1189" i="18"/>
  <c r="A1188" i="18"/>
  <c r="C1187" i="18"/>
  <c r="A1187" i="18"/>
  <c r="C1186" i="18"/>
  <c r="A1186" i="18"/>
  <c r="C1185" i="18"/>
  <c r="A1185" i="18"/>
  <c r="C1184" i="18"/>
  <c r="A1184" i="18"/>
  <c r="C1183" i="18"/>
  <c r="A1183" i="18"/>
  <c r="C1182" i="18"/>
  <c r="A1182" i="18"/>
  <c r="C1181" i="18"/>
  <c r="A1181" i="18"/>
  <c r="C1180" i="18"/>
  <c r="A1180" i="18"/>
  <c r="C1179" i="18"/>
  <c r="A1179" i="18"/>
  <c r="E1175" i="18"/>
  <c r="A1175" i="18"/>
  <c r="E1174" i="18"/>
  <c r="A1174" i="18"/>
  <c r="E1173" i="18"/>
  <c r="A1173" i="18"/>
  <c r="E1172" i="18"/>
  <c r="A1172" i="18"/>
  <c r="E1171" i="18"/>
  <c r="A1171" i="18"/>
  <c r="E1170" i="18"/>
  <c r="A1170" i="18"/>
  <c r="E1169" i="18"/>
  <c r="A1169" i="18"/>
  <c r="E1168" i="18"/>
  <c r="A1168" i="18"/>
  <c r="E1167" i="18"/>
  <c r="A1167" i="18"/>
  <c r="E1166" i="18"/>
  <c r="A1166" i="18"/>
  <c r="E1165" i="18"/>
  <c r="F1165" i="18" s="1"/>
  <c r="A1165" i="18"/>
  <c r="E1164" i="18"/>
  <c r="A1164" i="18"/>
  <c r="B1159" i="18"/>
  <c r="A1155" i="18"/>
  <c r="G1079" i="18"/>
  <c r="E1069" i="18"/>
  <c r="A1069" i="18"/>
  <c r="E1068" i="18"/>
  <c r="A1068" i="18"/>
  <c r="E1067" i="18"/>
  <c r="A1067" i="18"/>
  <c r="E1066" i="18"/>
  <c r="A1066" i="18"/>
  <c r="E1065" i="18"/>
  <c r="A1065" i="18"/>
  <c r="E1064" i="18"/>
  <c r="A1064" i="18"/>
  <c r="E1063" i="18"/>
  <c r="A1063" i="18"/>
  <c r="E1062" i="18"/>
  <c r="A1062" i="18"/>
  <c r="E1061" i="18"/>
  <c r="B1061" i="18"/>
  <c r="A1061" i="18"/>
  <c r="B1060" i="18"/>
  <c r="A1060" i="18"/>
  <c r="B1059" i="18"/>
  <c r="A1059" i="18"/>
  <c r="B1058" i="18"/>
  <c r="A1058" i="18"/>
  <c r="A1054" i="18"/>
  <c r="A1053" i="18"/>
  <c r="A1052" i="18"/>
  <c r="A1051" i="18"/>
  <c r="A1050" i="18"/>
  <c r="A1046" i="18"/>
  <c r="A1045" i="18"/>
  <c r="A1044" i="18"/>
  <c r="A1043" i="18"/>
  <c r="A1042" i="18"/>
  <c r="A1041" i="18"/>
  <c r="A1040" i="18"/>
  <c r="A1039" i="18"/>
  <c r="A1038" i="18"/>
  <c r="A1036" i="18"/>
  <c r="A1035" i="18"/>
  <c r="E1031" i="18"/>
  <c r="A1031" i="18"/>
  <c r="E1030" i="18"/>
  <c r="A1030" i="18"/>
  <c r="E1029" i="18"/>
  <c r="A1029" i="18"/>
  <c r="E1028" i="18"/>
  <c r="A1028" i="18"/>
  <c r="E1027" i="18"/>
  <c r="A1027" i="18"/>
  <c r="E1026" i="18"/>
  <c r="A1026" i="18"/>
  <c r="E1025" i="18"/>
  <c r="A1025" i="18"/>
  <c r="E1024" i="18"/>
  <c r="A1024" i="18"/>
  <c r="E1023" i="18"/>
  <c r="F1023" i="18" s="1"/>
  <c r="A1023" i="18"/>
  <c r="E1022" i="18"/>
  <c r="F1022" i="18" s="1"/>
  <c r="A1022" i="18"/>
  <c r="E1021" i="18"/>
  <c r="F1021" i="18" s="1"/>
  <c r="A1021" i="18"/>
  <c r="E1020" i="18"/>
  <c r="F1020" i="18" s="1"/>
  <c r="A1020" i="18"/>
  <c r="B1015" i="18"/>
  <c r="A1011" i="18"/>
  <c r="G1007" i="18"/>
  <c r="E997" i="18"/>
  <c r="A997" i="18"/>
  <c r="E996" i="18"/>
  <c r="A996" i="18"/>
  <c r="E995" i="18"/>
  <c r="A995" i="18"/>
  <c r="E994" i="18"/>
  <c r="A994" i="18"/>
  <c r="E993" i="18"/>
  <c r="A993" i="18"/>
  <c r="E992" i="18"/>
  <c r="A992" i="18"/>
  <c r="E991" i="18"/>
  <c r="A991" i="18"/>
  <c r="E990" i="18"/>
  <c r="B990" i="18"/>
  <c r="A990" i="18"/>
  <c r="E989" i="18"/>
  <c r="B989" i="18"/>
  <c r="A989" i="18"/>
  <c r="E988" i="18"/>
  <c r="B988" i="18"/>
  <c r="A988" i="18"/>
  <c r="B987" i="18"/>
  <c r="A987" i="18"/>
  <c r="B986" i="18"/>
  <c r="A986" i="18"/>
  <c r="A982" i="18"/>
  <c r="A981" i="18"/>
  <c r="A980" i="18"/>
  <c r="A979" i="18"/>
  <c r="A978" i="18"/>
  <c r="C974" i="18"/>
  <c r="A974" i="18"/>
  <c r="A973" i="18"/>
  <c r="A972" i="18"/>
  <c r="C971" i="18"/>
  <c r="A971" i="18"/>
  <c r="C970" i="18"/>
  <c r="A970" i="18"/>
  <c r="C969" i="18"/>
  <c r="A969" i="18"/>
  <c r="C968" i="18"/>
  <c r="A968" i="18"/>
  <c r="C967" i="18"/>
  <c r="A967" i="18"/>
  <c r="C966" i="18"/>
  <c r="A966" i="18"/>
  <c r="C965" i="18"/>
  <c r="A965" i="18"/>
  <c r="E959" i="18"/>
  <c r="A959" i="18"/>
  <c r="E958" i="18"/>
  <c r="A958" i="18"/>
  <c r="E957" i="18"/>
  <c r="A957" i="18"/>
  <c r="E956" i="18"/>
  <c r="A956" i="18"/>
  <c r="E955" i="18"/>
  <c r="A955" i="18"/>
  <c r="E954" i="18"/>
  <c r="A954" i="18"/>
  <c r="E953" i="18"/>
  <c r="A953" i="18"/>
  <c r="E952" i="18"/>
  <c r="A952" i="18"/>
  <c r="E951" i="18"/>
  <c r="A951" i="18"/>
  <c r="E950" i="18"/>
  <c r="A950" i="18"/>
  <c r="E949" i="18"/>
  <c r="A949" i="18"/>
  <c r="E948" i="18"/>
  <c r="F948" i="18" s="1"/>
  <c r="A948" i="18"/>
  <c r="B943" i="18"/>
  <c r="A939" i="18"/>
  <c r="G935" i="18"/>
  <c r="E925" i="18"/>
  <c r="A925" i="18"/>
  <c r="E924" i="18"/>
  <c r="A924" i="18"/>
  <c r="E923" i="18"/>
  <c r="A923" i="18"/>
  <c r="E922" i="18"/>
  <c r="A922" i="18"/>
  <c r="E921" i="18"/>
  <c r="A921" i="18"/>
  <c r="E920" i="18"/>
  <c r="A920" i="18"/>
  <c r="E919" i="18"/>
  <c r="A919" i="18"/>
  <c r="E918" i="18"/>
  <c r="A918" i="18"/>
  <c r="E917" i="18"/>
  <c r="B917" i="18"/>
  <c r="A917" i="18"/>
  <c r="E916" i="18"/>
  <c r="B916" i="18"/>
  <c r="A916" i="18"/>
  <c r="B915" i="18"/>
  <c r="A915" i="18"/>
  <c r="B914" i="18"/>
  <c r="A914" i="18"/>
  <c r="A910" i="18"/>
  <c r="A909" i="18"/>
  <c r="A908" i="18"/>
  <c r="A907" i="18"/>
  <c r="A906" i="18"/>
  <c r="C902" i="18"/>
  <c r="A902" i="18"/>
  <c r="A901" i="18"/>
  <c r="A900" i="18"/>
  <c r="C899" i="18"/>
  <c r="A899" i="18"/>
  <c r="C898" i="18"/>
  <c r="A898" i="18"/>
  <c r="C897" i="18"/>
  <c r="A897" i="18"/>
  <c r="C896" i="18"/>
  <c r="A896" i="18"/>
  <c r="C895" i="18"/>
  <c r="A895" i="18"/>
  <c r="C894" i="18"/>
  <c r="A894" i="18"/>
  <c r="C893" i="18"/>
  <c r="A893" i="18"/>
  <c r="E887" i="18"/>
  <c r="A887" i="18"/>
  <c r="E886" i="18"/>
  <c r="A886" i="18"/>
  <c r="E885" i="18"/>
  <c r="A885" i="18"/>
  <c r="E884" i="18"/>
  <c r="A884" i="18"/>
  <c r="E883" i="18"/>
  <c r="A883" i="18"/>
  <c r="E882" i="18"/>
  <c r="A882" i="18"/>
  <c r="E881" i="18"/>
  <c r="A881" i="18"/>
  <c r="E880" i="18"/>
  <c r="A880" i="18"/>
  <c r="E879" i="18"/>
  <c r="A879" i="18"/>
  <c r="E878" i="18"/>
  <c r="A878" i="18"/>
  <c r="E877" i="18"/>
  <c r="A877" i="18"/>
  <c r="E876" i="18"/>
  <c r="F876" i="18" s="1"/>
  <c r="A876" i="18"/>
  <c r="B871" i="18"/>
  <c r="A867" i="18"/>
  <c r="G863" i="18"/>
  <c r="E853" i="18"/>
  <c r="A853" i="18"/>
  <c r="E852" i="18"/>
  <c r="A852" i="18"/>
  <c r="E851" i="18"/>
  <c r="A851" i="18"/>
  <c r="E850" i="18"/>
  <c r="A850" i="18"/>
  <c r="E849" i="18"/>
  <c r="A849" i="18"/>
  <c r="E848" i="18"/>
  <c r="A848" i="18"/>
  <c r="E847" i="18"/>
  <c r="B847" i="18"/>
  <c r="A847" i="18"/>
  <c r="E846" i="18"/>
  <c r="B846" i="18"/>
  <c r="A846" i="18"/>
  <c r="E845" i="18"/>
  <c r="B845" i="18"/>
  <c r="A845" i="18"/>
  <c r="E844" i="18"/>
  <c r="B844" i="18"/>
  <c r="A844" i="18"/>
  <c r="B843" i="18"/>
  <c r="A843" i="18"/>
  <c r="B842" i="18"/>
  <c r="A842" i="18"/>
  <c r="A838" i="18"/>
  <c r="A837" i="18"/>
  <c r="A836" i="18"/>
  <c r="A835" i="18"/>
  <c r="A834" i="18"/>
  <c r="C830" i="18"/>
  <c r="A830" i="18"/>
  <c r="A829" i="18"/>
  <c r="A828" i="18"/>
  <c r="C827" i="18"/>
  <c r="A827" i="18"/>
  <c r="C826" i="18"/>
  <c r="A826" i="18"/>
  <c r="C825" i="18"/>
  <c r="A825" i="18"/>
  <c r="C824" i="18"/>
  <c r="A824" i="18"/>
  <c r="C823" i="18"/>
  <c r="A823" i="18"/>
  <c r="A822" i="18"/>
  <c r="A821" i="18"/>
  <c r="C819" i="18"/>
  <c r="E815" i="18"/>
  <c r="A815" i="18"/>
  <c r="E814" i="18"/>
  <c r="A814" i="18"/>
  <c r="E813" i="18"/>
  <c r="A813" i="18"/>
  <c r="E812" i="18"/>
  <c r="A812" i="18"/>
  <c r="E811" i="18"/>
  <c r="A811" i="18"/>
  <c r="E810" i="18"/>
  <c r="A810" i="18"/>
  <c r="E809" i="18"/>
  <c r="A809" i="18"/>
  <c r="E808" i="18"/>
  <c r="A808" i="18"/>
  <c r="E807" i="18"/>
  <c r="A807" i="18"/>
  <c r="E806" i="18"/>
  <c r="A806" i="18"/>
  <c r="E805" i="18"/>
  <c r="A805" i="18"/>
  <c r="E804" i="18"/>
  <c r="A804" i="18"/>
  <c r="B799" i="18"/>
  <c r="A795" i="18"/>
  <c r="G791" i="18"/>
  <c r="E781" i="18"/>
  <c r="A781" i="18"/>
  <c r="E780" i="18"/>
  <c r="A780" i="18"/>
  <c r="E779" i="18"/>
  <c r="A779" i="18"/>
  <c r="E778" i="18"/>
  <c r="A778" i="18"/>
  <c r="E777" i="18"/>
  <c r="A777" i="18"/>
  <c r="E776" i="18"/>
  <c r="A776" i="18"/>
  <c r="E775" i="18"/>
  <c r="A775" i="18"/>
  <c r="E774" i="18"/>
  <c r="A774" i="18"/>
  <c r="E773" i="18"/>
  <c r="B773" i="18"/>
  <c r="A773" i="18"/>
  <c r="B772" i="18"/>
  <c r="A772" i="18"/>
  <c r="B771" i="18"/>
  <c r="A771" i="18"/>
  <c r="B770" i="18"/>
  <c r="A770" i="18"/>
  <c r="A766" i="18"/>
  <c r="A765" i="18"/>
  <c r="A764" i="18"/>
  <c r="A763" i="18"/>
  <c r="A762" i="18"/>
  <c r="C758" i="18"/>
  <c r="A758" i="18"/>
  <c r="A757" i="18"/>
  <c r="A756" i="18"/>
  <c r="C755" i="18"/>
  <c r="A755" i="18"/>
  <c r="C754" i="18"/>
  <c r="A754" i="18"/>
  <c r="C753" i="18"/>
  <c r="A753" i="18"/>
  <c r="C752" i="18"/>
  <c r="A752" i="18"/>
  <c r="C751" i="18"/>
  <c r="A751" i="18"/>
  <c r="C750" i="18"/>
  <c r="A750" i="18"/>
  <c r="C749" i="18"/>
  <c r="A749" i="18"/>
  <c r="C748" i="18"/>
  <c r="A748" i="18"/>
  <c r="C747" i="18"/>
  <c r="A747" i="18"/>
  <c r="E743" i="18"/>
  <c r="A743" i="18"/>
  <c r="E742" i="18"/>
  <c r="A742" i="18"/>
  <c r="E741" i="18"/>
  <c r="A741" i="18"/>
  <c r="E740" i="18"/>
  <c r="A740" i="18"/>
  <c r="E739" i="18"/>
  <c r="A739" i="18"/>
  <c r="E738" i="18"/>
  <c r="A738" i="18"/>
  <c r="E737" i="18"/>
  <c r="A737" i="18"/>
  <c r="A736" i="18"/>
  <c r="E735" i="18"/>
  <c r="F735" i="18" s="1"/>
  <c r="A735" i="18"/>
  <c r="E734" i="18"/>
  <c r="F734" i="18" s="1"/>
  <c r="A734" i="18"/>
  <c r="E733" i="18"/>
  <c r="F733" i="18" s="1"/>
  <c r="A733" i="18"/>
  <c r="E732" i="18"/>
  <c r="F732" i="18" s="1"/>
  <c r="A732" i="18"/>
  <c r="B727" i="18"/>
  <c r="A723" i="18"/>
  <c r="G575" i="18"/>
  <c r="E565" i="18"/>
  <c r="A565" i="18"/>
  <c r="E564" i="18"/>
  <c r="A564" i="18"/>
  <c r="E563" i="18"/>
  <c r="A563" i="18"/>
  <c r="E562" i="18"/>
  <c r="A562" i="18"/>
  <c r="E561" i="18"/>
  <c r="A561" i="18"/>
  <c r="E560" i="18"/>
  <c r="A560" i="18"/>
  <c r="E559" i="18"/>
  <c r="A559" i="18"/>
  <c r="E558" i="18"/>
  <c r="A558" i="18"/>
  <c r="E557" i="18"/>
  <c r="B557" i="18"/>
  <c r="A557" i="18"/>
  <c r="E556" i="18"/>
  <c r="B556" i="18"/>
  <c r="A556" i="18"/>
  <c r="B555" i="18"/>
  <c r="A555" i="18"/>
  <c r="A550" i="18"/>
  <c r="A549" i="18"/>
  <c r="A548" i="18"/>
  <c r="A547" i="18"/>
  <c r="A546" i="18"/>
  <c r="C542" i="18"/>
  <c r="A542" i="18"/>
  <c r="A541" i="18"/>
  <c r="A540" i="18"/>
  <c r="C539" i="18"/>
  <c r="A539" i="18"/>
  <c r="C538" i="18"/>
  <c r="A538" i="18"/>
  <c r="C537" i="18"/>
  <c r="A537" i="18"/>
  <c r="C536" i="18"/>
  <c r="A536" i="18"/>
  <c r="C535" i="18"/>
  <c r="A535" i="18"/>
  <c r="C534" i="18"/>
  <c r="A534" i="18"/>
  <c r="C533" i="18"/>
  <c r="A533" i="18"/>
  <c r="C532" i="18"/>
  <c r="A532" i="18"/>
  <c r="C531" i="18"/>
  <c r="A531" i="18"/>
  <c r="E527" i="18"/>
  <c r="A527" i="18"/>
  <c r="E526" i="18"/>
  <c r="A526" i="18"/>
  <c r="E525" i="18"/>
  <c r="A525" i="18"/>
  <c r="E524" i="18"/>
  <c r="A524" i="18"/>
  <c r="E523" i="18"/>
  <c r="A523" i="18"/>
  <c r="E522" i="18"/>
  <c r="A522" i="18"/>
  <c r="E521" i="18"/>
  <c r="A521" i="18"/>
  <c r="E520" i="18"/>
  <c r="A520" i="18"/>
  <c r="E519" i="18"/>
  <c r="A519" i="18"/>
  <c r="E518" i="18"/>
  <c r="A518" i="18"/>
  <c r="E517" i="18"/>
  <c r="F517" i="18" s="1"/>
  <c r="A517" i="18"/>
  <c r="A516" i="18"/>
  <c r="B511" i="18"/>
  <c r="A507" i="18"/>
  <c r="G431" i="18"/>
  <c r="E421" i="18"/>
  <c r="A421" i="18"/>
  <c r="E420" i="18"/>
  <c r="A420" i="18"/>
  <c r="E419" i="18"/>
  <c r="A419" i="18"/>
  <c r="E418" i="18"/>
  <c r="A418" i="18"/>
  <c r="E417" i="18"/>
  <c r="A417" i="18"/>
  <c r="E416" i="18"/>
  <c r="A416" i="18"/>
  <c r="E415" i="18"/>
  <c r="A415" i="18"/>
  <c r="E414" i="18"/>
  <c r="A414" i="18"/>
  <c r="E413" i="18"/>
  <c r="A413" i="18"/>
  <c r="E412" i="18"/>
  <c r="B412" i="18"/>
  <c r="A412" i="18"/>
  <c r="E411" i="18"/>
  <c r="B411" i="18"/>
  <c r="A411" i="18"/>
  <c r="B410" i="18"/>
  <c r="A410" i="18"/>
  <c r="A406" i="18"/>
  <c r="A405" i="18"/>
  <c r="A404" i="18"/>
  <c r="A403" i="18"/>
  <c r="A402" i="18"/>
  <c r="C398" i="18"/>
  <c r="A398" i="18"/>
  <c r="A397" i="18"/>
  <c r="A396" i="18"/>
  <c r="C395" i="18"/>
  <c r="A395" i="18"/>
  <c r="C394" i="18"/>
  <c r="A394" i="18"/>
  <c r="C393" i="18"/>
  <c r="A393" i="18"/>
  <c r="C392" i="18"/>
  <c r="A392" i="18"/>
  <c r="C391" i="18"/>
  <c r="A391" i="18"/>
  <c r="C390" i="18"/>
  <c r="A390" i="18"/>
  <c r="C389" i="18"/>
  <c r="A389" i="18"/>
  <c r="C388" i="18"/>
  <c r="A388" i="18"/>
  <c r="C387" i="18"/>
  <c r="A387" i="18"/>
  <c r="E383" i="18"/>
  <c r="A383" i="18"/>
  <c r="E382" i="18"/>
  <c r="A382" i="18"/>
  <c r="E381" i="18"/>
  <c r="A381" i="18"/>
  <c r="E380" i="18"/>
  <c r="A380" i="18"/>
  <c r="E379" i="18"/>
  <c r="A379" i="18"/>
  <c r="E378" i="18"/>
  <c r="A378" i="18"/>
  <c r="E377" i="18"/>
  <c r="A377" i="18"/>
  <c r="E376" i="18"/>
  <c r="A376" i="18"/>
  <c r="A375" i="18"/>
  <c r="A374" i="18"/>
  <c r="A373" i="18"/>
  <c r="E372" i="18"/>
  <c r="F372" i="18" s="1"/>
  <c r="A372" i="18"/>
  <c r="B367" i="18"/>
  <c r="A363" i="18"/>
  <c r="G359" i="18"/>
  <c r="E349" i="18"/>
  <c r="A349" i="18"/>
  <c r="E348" i="18"/>
  <c r="A348" i="18"/>
  <c r="E347" i="18"/>
  <c r="A347" i="18"/>
  <c r="E346" i="18"/>
  <c r="A346" i="18"/>
  <c r="E345" i="18"/>
  <c r="A345" i="18"/>
  <c r="E344" i="18"/>
  <c r="A344" i="18"/>
  <c r="E343" i="18"/>
  <c r="A343" i="18"/>
  <c r="E342" i="18"/>
  <c r="B342" i="18"/>
  <c r="A342" i="18"/>
  <c r="E341" i="18"/>
  <c r="B341" i="18"/>
  <c r="A341" i="18"/>
  <c r="E340" i="18"/>
  <c r="B340" i="18"/>
  <c r="A340" i="18"/>
  <c r="E339" i="18"/>
  <c r="B339" i="18"/>
  <c r="A339" i="18"/>
  <c r="B338" i="18"/>
  <c r="A338" i="18"/>
  <c r="A334" i="18"/>
  <c r="A333" i="18"/>
  <c r="A332" i="18"/>
  <c r="A331" i="18"/>
  <c r="A330" i="18"/>
  <c r="C326" i="18"/>
  <c r="A326" i="18"/>
  <c r="A325" i="18"/>
  <c r="A324" i="18"/>
  <c r="C323" i="18"/>
  <c r="A323" i="18"/>
  <c r="C322" i="18"/>
  <c r="A322" i="18"/>
  <c r="C321" i="18"/>
  <c r="A321" i="18"/>
  <c r="C320" i="18"/>
  <c r="A320" i="18"/>
  <c r="C319" i="18"/>
  <c r="A319" i="18"/>
  <c r="C318" i="18"/>
  <c r="A318" i="18"/>
  <c r="C317" i="18"/>
  <c r="A317" i="18"/>
  <c r="C316" i="18"/>
  <c r="A316" i="18"/>
  <c r="C315" i="18"/>
  <c r="A315" i="18"/>
  <c r="E311" i="18"/>
  <c r="A311" i="18"/>
  <c r="E310" i="18"/>
  <c r="A310" i="18"/>
  <c r="E309" i="18"/>
  <c r="A309" i="18"/>
  <c r="E308" i="18"/>
  <c r="A308" i="18"/>
  <c r="E307" i="18"/>
  <c r="A307" i="18"/>
  <c r="E306" i="18"/>
  <c r="A306" i="18"/>
  <c r="E305" i="18"/>
  <c r="A305" i="18"/>
  <c r="E304" i="18"/>
  <c r="A304" i="18"/>
  <c r="E303" i="18"/>
  <c r="A303" i="18"/>
  <c r="E302" i="18"/>
  <c r="A302" i="18"/>
  <c r="E301" i="18"/>
  <c r="F301" i="18" s="1"/>
  <c r="A301" i="18"/>
  <c r="E300" i="18"/>
  <c r="F300" i="18" s="1"/>
  <c r="A300" i="18"/>
  <c r="B295" i="18"/>
  <c r="A291" i="18"/>
  <c r="G287" i="18"/>
  <c r="E277" i="18"/>
  <c r="A277" i="18"/>
  <c r="E276" i="18"/>
  <c r="A276" i="18"/>
  <c r="E275" i="18"/>
  <c r="A275" i="18"/>
  <c r="E274" i="18"/>
  <c r="A274" i="18"/>
  <c r="E273" i="18"/>
  <c r="A273" i="18"/>
  <c r="E272" i="18"/>
  <c r="A272" i="18"/>
  <c r="E271" i="18"/>
  <c r="A271" i="18"/>
  <c r="E270" i="18"/>
  <c r="A270" i="18"/>
  <c r="E269" i="18"/>
  <c r="A269" i="18"/>
  <c r="E268" i="18"/>
  <c r="B268" i="18"/>
  <c r="A268" i="18"/>
  <c r="E267" i="18"/>
  <c r="B267" i="18"/>
  <c r="A267" i="18"/>
  <c r="B266" i="18"/>
  <c r="A266" i="18"/>
  <c r="A262" i="18"/>
  <c r="A261" i="18"/>
  <c r="A260" i="18"/>
  <c r="A259" i="18"/>
  <c r="A258" i="18"/>
  <c r="C254" i="18"/>
  <c r="A254" i="18"/>
  <c r="A253" i="18"/>
  <c r="A252" i="18"/>
  <c r="C251" i="18"/>
  <c r="A251" i="18"/>
  <c r="C250" i="18"/>
  <c r="A250" i="18"/>
  <c r="C249" i="18"/>
  <c r="A249" i="18"/>
  <c r="C248" i="18"/>
  <c r="A248" i="18"/>
  <c r="C247" i="18"/>
  <c r="A247" i="18"/>
  <c r="C246" i="18"/>
  <c r="A246" i="18"/>
  <c r="C245" i="18"/>
  <c r="A245" i="18"/>
  <c r="C244" i="18"/>
  <c r="A244" i="18"/>
  <c r="C243" i="18"/>
  <c r="A243" i="18"/>
  <c r="E239" i="18"/>
  <c r="A239" i="18"/>
  <c r="E238" i="18"/>
  <c r="A238" i="18"/>
  <c r="E237" i="18"/>
  <c r="A237" i="18"/>
  <c r="E236" i="18"/>
  <c r="A236" i="18"/>
  <c r="E235" i="18"/>
  <c r="A235" i="18"/>
  <c r="E234" i="18"/>
  <c r="A234" i="18"/>
  <c r="E233" i="18"/>
  <c r="A233" i="18"/>
  <c r="E232" i="18"/>
  <c r="A232" i="18"/>
  <c r="E231" i="18"/>
  <c r="A231" i="18"/>
  <c r="E230" i="18"/>
  <c r="A230" i="18"/>
  <c r="E229" i="18"/>
  <c r="F229" i="18" s="1"/>
  <c r="A229" i="18"/>
  <c r="E228" i="18"/>
  <c r="F228" i="18" s="1"/>
  <c r="A228" i="18"/>
  <c r="B223" i="18"/>
  <c r="A219" i="18"/>
  <c r="G215" i="18"/>
  <c r="E205" i="18"/>
  <c r="A205" i="18"/>
  <c r="E204" i="18"/>
  <c r="A204" i="18"/>
  <c r="E203" i="18"/>
  <c r="A203" i="18"/>
  <c r="E202" i="18"/>
  <c r="A202" i="18"/>
  <c r="E201" i="18"/>
  <c r="B201" i="18"/>
  <c r="A201" i="18"/>
  <c r="E200" i="18"/>
  <c r="B200" i="18"/>
  <c r="A200" i="18"/>
  <c r="E199" i="18"/>
  <c r="B199" i="18"/>
  <c r="A199" i="18"/>
  <c r="E198" i="18"/>
  <c r="B198" i="18"/>
  <c r="A198" i="18"/>
  <c r="E197" i="18"/>
  <c r="B197" i="18"/>
  <c r="A197" i="18"/>
  <c r="E196" i="18"/>
  <c r="B196" i="18"/>
  <c r="A196" i="18"/>
  <c r="E195" i="18"/>
  <c r="B195" i="18"/>
  <c r="A195" i="18"/>
  <c r="B194" i="18"/>
  <c r="A194" i="18"/>
  <c r="A190" i="18"/>
  <c r="A189" i="18"/>
  <c r="A188" i="18"/>
  <c r="A187" i="18"/>
  <c r="A186" i="18"/>
  <c r="C182" i="18"/>
  <c r="A182" i="18"/>
  <c r="A181" i="18"/>
  <c r="A180" i="18"/>
  <c r="C179" i="18"/>
  <c r="A179" i="18"/>
  <c r="C178" i="18"/>
  <c r="A178" i="18"/>
  <c r="C177" i="18"/>
  <c r="A177" i="18"/>
  <c r="C176" i="18"/>
  <c r="A176" i="18"/>
  <c r="C175" i="18"/>
  <c r="A175" i="18"/>
  <c r="C174" i="18"/>
  <c r="A174" i="18"/>
  <c r="C173" i="18"/>
  <c r="A173" i="18"/>
  <c r="C172" i="18"/>
  <c r="A172" i="18"/>
  <c r="C171" i="18"/>
  <c r="A171" i="18"/>
  <c r="E167" i="18"/>
  <c r="A167" i="18"/>
  <c r="E166" i="18"/>
  <c r="A166" i="18"/>
  <c r="E165" i="18"/>
  <c r="A165" i="18"/>
  <c r="E164" i="18"/>
  <c r="A164" i="18"/>
  <c r="E163" i="18"/>
  <c r="A163" i="18"/>
  <c r="E162" i="18"/>
  <c r="A162" i="18"/>
  <c r="E161" i="18"/>
  <c r="A161" i="18"/>
  <c r="E160" i="18"/>
  <c r="A160" i="18"/>
  <c r="E159" i="18"/>
  <c r="A159" i="18"/>
  <c r="E158" i="18"/>
  <c r="F158" i="18" s="1"/>
  <c r="A158" i="18"/>
  <c r="E157" i="18"/>
  <c r="F157" i="18" s="1"/>
  <c r="A157" i="18"/>
  <c r="A156" i="18"/>
  <c r="B151" i="18"/>
  <c r="A147" i="18"/>
  <c r="G143" i="18"/>
  <c r="E133" i="18"/>
  <c r="A133" i="18"/>
  <c r="E132" i="18"/>
  <c r="A132" i="18"/>
  <c r="E131" i="18"/>
  <c r="A131" i="18"/>
  <c r="E130" i="18"/>
  <c r="A130" i="18"/>
  <c r="E129" i="18"/>
  <c r="A129" i="18"/>
  <c r="E128" i="18"/>
  <c r="A128" i="18"/>
  <c r="E127" i="18"/>
  <c r="A127" i="18"/>
  <c r="E126" i="18"/>
  <c r="B126" i="18"/>
  <c r="A126" i="18"/>
  <c r="E125" i="18"/>
  <c r="B125" i="18"/>
  <c r="A125" i="18"/>
  <c r="E124" i="18"/>
  <c r="B124" i="18"/>
  <c r="A124" i="18"/>
  <c r="E123" i="18"/>
  <c r="B123" i="18"/>
  <c r="A123" i="18"/>
  <c r="B122" i="18"/>
  <c r="A122" i="18"/>
  <c r="A118" i="18"/>
  <c r="A117" i="18"/>
  <c r="A116" i="18"/>
  <c r="A115" i="18"/>
  <c r="A114" i="18"/>
  <c r="C110" i="18"/>
  <c r="A110" i="18"/>
  <c r="A109" i="18"/>
  <c r="A108" i="18"/>
  <c r="C107" i="18"/>
  <c r="A107" i="18"/>
  <c r="C106" i="18"/>
  <c r="A106" i="18"/>
  <c r="C105" i="18"/>
  <c r="A105" i="18"/>
  <c r="C104" i="18"/>
  <c r="A104" i="18"/>
  <c r="C103" i="18"/>
  <c r="A103" i="18"/>
  <c r="C102" i="18"/>
  <c r="A102" i="18"/>
  <c r="C101" i="18"/>
  <c r="A101" i="18"/>
  <c r="C100" i="18"/>
  <c r="A100" i="18"/>
  <c r="C99" i="18"/>
  <c r="A99" i="18"/>
  <c r="E95" i="18"/>
  <c r="A95" i="18"/>
  <c r="E94" i="18"/>
  <c r="A94" i="18"/>
  <c r="E93" i="18"/>
  <c r="A93" i="18"/>
  <c r="E92" i="18"/>
  <c r="A92" i="18"/>
  <c r="E91" i="18"/>
  <c r="A91" i="18"/>
  <c r="E90" i="18"/>
  <c r="A90" i="18"/>
  <c r="E89" i="18"/>
  <c r="A89" i="18"/>
  <c r="E88" i="18"/>
  <c r="A88" i="18"/>
  <c r="E87" i="18"/>
  <c r="A87" i="18"/>
  <c r="E86" i="18"/>
  <c r="A86" i="18"/>
  <c r="A85" i="18"/>
  <c r="E84" i="18"/>
  <c r="F84" i="18" s="1"/>
  <c r="A84" i="18"/>
  <c r="B79" i="18"/>
  <c r="A75" i="18"/>
  <c r="G71" i="18"/>
  <c r="E61" i="18"/>
  <c r="A61" i="18"/>
  <c r="E60" i="18"/>
  <c r="A60" i="18"/>
  <c r="E59" i="18"/>
  <c r="A59" i="18"/>
  <c r="E58" i="18"/>
  <c r="A58" i="18"/>
  <c r="E57" i="18"/>
  <c r="A57" i="18"/>
  <c r="E56" i="18"/>
  <c r="A56" i="18"/>
  <c r="E55" i="18"/>
  <c r="A55" i="18"/>
  <c r="E54" i="18"/>
  <c r="A54" i="18"/>
  <c r="E53" i="18"/>
  <c r="A53" i="18"/>
  <c r="E52" i="18"/>
  <c r="A52" i="18"/>
  <c r="A51" i="18"/>
  <c r="B50" i="18"/>
  <c r="A50" i="18"/>
  <c r="A46" i="18"/>
  <c r="A45" i="18"/>
  <c r="A44" i="18"/>
  <c r="A43" i="18"/>
  <c r="A42" i="18"/>
  <c r="C38" i="18"/>
  <c r="A38" i="18"/>
  <c r="A37" i="18"/>
  <c r="A36" i="18"/>
  <c r="C35" i="18"/>
  <c r="A35" i="18"/>
  <c r="C34" i="18"/>
  <c r="A34" i="18"/>
  <c r="C33" i="18"/>
  <c r="A33" i="18"/>
  <c r="C32" i="18"/>
  <c r="A32" i="18"/>
  <c r="C31" i="18"/>
  <c r="A31" i="18"/>
  <c r="C30" i="18"/>
  <c r="A30" i="18"/>
  <c r="C29" i="18"/>
  <c r="A29" i="18"/>
  <c r="C28" i="18"/>
  <c r="A28" i="18"/>
  <c r="C27" i="18"/>
  <c r="A27" i="18"/>
  <c r="E23" i="18"/>
  <c r="A23" i="18"/>
  <c r="E22" i="18"/>
  <c r="A22" i="18"/>
  <c r="E21" i="18"/>
  <c r="A21" i="18"/>
  <c r="E20" i="18"/>
  <c r="A20" i="18"/>
  <c r="E19" i="18"/>
  <c r="A19" i="18"/>
  <c r="E18" i="18"/>
  <c r="A18" i="18"/>
  <c r="E17" i="18"/>
  <c r="A17" i="18"/>
  <c r="E16" i="18"/>
  <c r="A16" i="18"/>
  <c r="E15" i="18"/>
  <c r="A15" i="18"/>
  <c r="A14" i="18"/>
  <c r="A13" i="18"/>
  <c r="B7" i="18"/>
  <c r="A3" i="18"/>
  <c r="A2" i="19"/>
  <c r="AQ9" i="2"/>
  <c r="AP9" i="2"/>
  <c r="AO9" i="2"/>
  <c r="AN9" i="2"/>
  <c r="AM9" i="2"/>
  <c r="AL9" i="2"/>
  <c r="AK9" i="2"/>
  <c r="AJ9" i="2"/>
  <c r="AI9" i="2"/>
  <c r="AH9" i="2"/>
  <c r="AG9" i="2"/>
  <c r="AF9" i="2"/>
  <c r="AE9" i="2"/>
  <c r="AD9" i="2"/>
  <c r="AQ8" i="2"/>
  <c r="AP8" i="2"/>
  <c r="AO8" i="2"/>
  <c r="AN8" i="2"/>
  <c r="AM8" i="2"/>
  <c r="AL8" i="2"/>
  <c r="AK8" i="2"/>
  <c r="AJ8" i="2"/>
  <c r="AI8" i="2"/>
  <c r="AH8" i="2"/>
  <c r="AG8" i="2"/>
  <c r="AF8" i="2"/>
  <c r="AE8" i="2"/>
  <c r="AD8" i="2"/>
  <c r="T16" i="11"/>
  <c r="U16" i="11"/>
  <c r="V16" i="11"/>
  <c r="W16" i="11"/>
  <c r="X16" i="11"/>
  <c r="Y16" i="11"/>
  <c r="Z16" i="11"/>
  <c r="AA16" i="11"/>
  <c r="AB16" i="11"/>
  <c r="AC16" i="11"/>
  <c r="AD16" i="11"/>
  <c r="AE16" i="11"/>
  <c r="AF16" i="11"/>
  <c r="AG16" i="11"/>
  <c r="AH16" i="11"/>
  <c r="AI16" i="11"/>
  <c r="AJ16" i="11"/>
  <c r="T25" i="11"/>
  <c r="U25" i="11"/>
  <c r="V25" i="11"/>
  <c r="W25" i="11"/>
  <c r="X25" i="11"/>
  <c r="Y25" i="11"/>
  <c r="Z25" i="11"/>
  <c r="AA25" i="11"/>
  <c r="AB25" i="11"/>
  <c r="AC25" i="11"/>
  <c r="AD25" i="11"/>
  <c r="AE25" i="11"/>
  <c r="AF25" i="11"/>
  <c r="AG25" i="11"/>
  <c r="AH25" i="11"/>
  <c r="AI25" i="11"/>
  <c r="AJ25" i="11"/>
  <c r="O58" i="4"/>
  <c r="O60" i="4" s="1"/>
  <c r="O78" i="4" s="1"/>
  <c r="O26" i="4"/>
  <c r="O75" i="4" s="1"/>
  <c r="O23" i="4"/>
  <c r="O22" i="4"/>
  <c r="O21" i="4"/>
  <c r="I4" i="4"/>
  <c r="L4" i="4"/>
  <c r="O41" i="4"/>
  <c r="O42" i="4"/>
  <c r="O43" i="4"/>
  <c r="O44" i="4"/>
  <c r="O45" i="4"/>
  <c r="O46" i="4"/>
  <c r="O47" i="4"/>
  <c r="O48" i="4"/>
  <c r="O49" i="4"/>
  <c r="O50" i="4"/>
  <c r="O71" i="4"/>
  <c r="O79" i="4" s="1"/>
  <c r="O20" i="4"/>
  <c r="O18" i="4"/>
  <c r="O16" i="4"/>
  <c r="O14" i="4"/>
  <c r="O12" i="4"/>
  <c r="O10" i="4"/>
  <c r="O15" i="4"/>
  <c r="O17" i="4"/>
  <c r="O9" i="4"/>
  <c r="O19" i="4"/>
  <c r="O11" i="4"/>
  <c r="O13" i="4"/>
  <c r="E772" i="18"/>
  <c r="E736" i="18"/>
  <c r="E26" i="11"/>
  <c r="D29" i="10" s="1"/>
  <c r="E4642" i="18" s="1"/>
  <c r="F4642" i="18" s="1"/>
  <c r="Q26" i="11"/>
  <c r="D41" i="10" s="1"/>
  <c r="W10" i="2"/>
  <c r="D10" i="2"/>
  <c r="D13" i="2" s="1"/>
  <c r="P10" i="2"/>
  <c r="F5856" i="18"/>
  <c r="F5204" i="18"/>
  <c r="F13584" i="18"/>
  <c r="F9541" i="18"/>
  <c r="F1003" i="18"/>
  <c r="F14448" i="18"/>
  <c r="F10551" i="18"/>
  <c r="F5348" i="18"/>
  <c r="F1942" i="18"/>
  <c r="F6216" i="18"/>
  <c r="E373" i="18" l="1"/>
  <c r="F373" i="18" s="1"/>
  <c r="E2760" i="18"/>
  <c r="F2760" i="18" s="1"/>
  <c r="G19266" i="18"/>
  <c r="G19412" i="18"/>
  <c r="G19339" i="18"/>
  <c r="G19485" i="18"/>
  <c r="G19047" i="18"/>
  <c r="G19193" i="18"/>
  <c r="G19120" i="18"/>
  <c r="G19560" i="18"/>
  <c r="G18901" i="18"/>
  <c r="G18974" i="18"/>
  <c r="G8402" i="18"/>
  <c r="G18827" i="18"/>
  <c r="G13093" i="18"/>
  <c r="G12658" i="18"/>
  <c r="G12876" i="18"/>
  <c r="G9123" i="18"/>
  <c r="G10927" i="18"/>
  <c r="G14973" i="18"/>
  <c r="G18754" i="18"/>
  <c r="G8690" i="18"/>
  <c r="G8330" i="18"/>
  <c r="G18463" i="18"/>
  <c r="G18608" i="18"/>
  <c r="G18535" i="18"/>
  <c r="G14609" i="18"/>
  <c r="G14463" i="18"/>
  <c r="G14536" i="18"/>
  <c r="G18244" i="18"/>
  <c r="G18171" i="18"/>
  <c r="G18317" i="18"/>
  <c r="G18097" i="18"/>
  <c r="G17951" i="18"/>
  <c r="G18024" i="18"/>
  <c r="G17879" i="18"/>
  <c r="G17733" i="18"/>
  <c r="G17806" i="18"/>
  <c r="G17587" i="18"/>
  <c r="G17295" i="18"/>
  <c r="G17223" i="18"/>
  <c r="G17077" i="18"/>
  <c r="G16352" i="18"/>
  <c r="G16207" i="18"/>
  <c r="G16860" i="18"/>
  <c r="G15988" i="18"/>
  <c r="G16279" i="18"/>
  <c r="G17514" i="18"/>
  <c r="G16569" i="18"/>
  <c r="G15914" i="18"/>
  <c r="G16788" i="18"/>
  <c r="G17441" i="18"/>
  <c r="G17004" i="18"/>
  <c r="G16715" i="18"/>
  <c r="G16134" i="18"/>
  <c r="G16642" i="18"/>
  <c r="G16496" i="18"/>
  <c r="G17660" i="18"/>
  <c r="G17368" i="18"/>
  <c r="G16932" i="18"/>
  <c r="G16424" i="18"/>
  <c r="G17150" i="18"/>
  <c r="G16061" i="18"/>
  <c r="G15841" i="18"/>
  <c r="G14390" i="18"/>
  <c r="G14246" i="18"/>
  <c r="G15117" i="18"/>
  <c r="G15406" i="18"/>
  <c r="G14318" i="18"/>
  <c r="G14174" i="18"/>
  <c r="G15333" i="18"/>
  <c r="G15045" i="18"/>
  <c r="G15261" i="18"/>
  <c r="G14901" i="18"/>
  <c r="G15189" i="18"/>
  <c r="G12803" i="18"/>
  <c r="G8041" i="18"/>
  <c r="G7969" i="18"/>
  <c r="G8907" i="18"/>
  <c r="G8763" i="18"/>
  <c r="G11721" i="18"/>
  <c r="G10999" i="18"/>
  <c r="G12081" i="18"/>
  <c r="G12513" i="18"/>
  <c r="G12297" i="18"/>
  <c r="G11649" i="18"/>
  <c r="G12225" i="18"/>
  <c r="G11576" i="18"/>
  <c r="G10783" i="18"/>
  <c r="G8617" i="18"/>
  <c r="G8546" i="18"/>
  <c r="G8835" i="18"/>
  <c r="G12153" i="18"/>
  <c r="G11793" i="18"/>
  <c r="G11503" i="18"/>
  <c r="G11143" i="18"/>
  <c r="G11071" i="18"/>
  <c r="G10855" i="18"/>
  <c r="G12009" i="18"/>
  <c r="G11431" i="18"/>
  <c r="G11215" i="18"/>
  <c r="G8186" i="18"/>
  <c r="G12441" i="18"/>
  <c r="G11937" i="18"/>
  <c r="G11865" i="18"/>
  <c r="G11359" i="18"/>
  <c r="G11287" i="18"/>
  <c r="G12369" i="18"/>
  <c r="G13237" i="18"/>
  <c r="G12730" i="18"/>
  <c r="G10133" i="18"/>
  <c r="G9845" i="18"/>
  <c r="G9195" i="18"/>
  <c r="G7606" i="18"/>
  <c r="G10637" i="18"/>
  <c r="G10349" i="18"/>
  <c r="G9555" i="18"/>
  <c r="G9051" i="18"/>
  <c r="G7823" i="18"/>
  <c r="G13526" i="18"/>
  <c r="G13165" i="18"/>
  <c r="G10061" i="18"/>
  <c r="G9772" i="18"/>
  <c r="G9411" i="18"/>
  <c r="G10565" i="18"/>
  <c r="G9627" i="18"/>
  <c r="G9699" i="18"/>
  <c r="G8979" i="18"/>
  <c r="G13454" i="18"/>
  <c r="G13021" i="18"/>
  <c r="G10277" i="18"/>
  <c r="G9989" i="18"/>
  <c r="G9339" i="18"/>
  <c r="G7750" i="18"/>
  <c r="G13309" i="18"/>
  <c r="G12586" i="18"/>
  <c r="G10493" i="18"/>
  <c r="G9917" i="18"/>
  <c r="G8474" i="18"/>
  <c r="G13382" i="18"/>
  <c r="G12949" i="18"/>
  <c r="G10709" i="18"/>
  <c r="G10205" i="18"/>
  <c r="G9267" i="18"/>
  <c r="G10421" i="18"/>
  <c r="G9483" i="18"/>
  <c r="G7897" i="18"/>
  <c r="G8258" i="18"/>
  <c r="G7678" i="18"/>
  <c r="G8114" i="18"/>
  <c r="G7534" i="18"/>
  <c r="G7462" i="18"/>
  <c r="H10" i="2"/>
  <c r="F19396" i="18"/>
  <c r="F19542" i="18"/>
  <c r="F19323" i="18"/>
  <c r="F19469" i="18"/>
  <c r="F18884" i="18"/>
  <c r="C26" i="11"/>
  <c r="D27" i="10" s="1"/>
  <c r="F4913" i="18"/>
  <c r="F3102" i="18"/>
  <c r="F19397" i="18"/>
  <c r="F19543" i="18"/>
  <c r="F19324" i="18"/>
  <c r="F19470" i="18"/>
  <c r="F18885" i="18"/>
  <c r="AG26" i="11"/>
  <c r="D57" i="10" s="1"/>
  <c r="E5293" i="18" s="1"/>
  <c r="F5293" i="18" s="1"/>
  <c r="G5305" i="18" s="1"/>
  <c r="AB10" i="2"/>
  <c r="AB11" i="2" s="1"/>
  <c r="AB15" i="2" s="1"/>
  <c r="AB16" i="2" s="1"/>
  <c r="V10" i="2"/>
  <c r="V11" i="2" s="1"/>
  <c r="V15" i="2" s="1"/>
  <c r="V16" i="2" s="1"/>
  <c r="F8460" i="18"/>
  <c r="F19251" i="18"/>
  <c r="F19178" i="18"/>
  <c r="F19105" i="18"/>
  <c r="F8459" i="18"/>
  <c r="F19250" i="18"/>
  <c r="F19177" i="18"/>
  <c r="F19104" i="18"/>
  <c r="AL10" i="2"/>
  <c r="AL11" i="2" s="1"/>
  <c r="AL15" i="2" s="1"/>
  <c r="AL16" i="2" s="1"/>
  <c r="M26" i="11"/>
  <c r="D37" i="10" s="1"/>
  <c r="F13872" i="18"/>
  <c r="F13151" i="18"/>
  <c r="F3462" i="18"/>
  <c r="F13871" i="18"/>
  <c r="F13150" i="18"/>
  <c r="O10" i="2"/>
  <c r="O11" i="2" s="1"/>
  <c r="F3174" i="18"/>
  <c r="F12934" i="18"/>
  <c r="F12716" i="18"/>
  <c r="F9181" i="18"/>
  <c r="F10985" i="18"/>
  <c r="F15031" i="18"/>
  <c r="F4987" i="18"/>
  <c r="F499" i="18"/>
  <c r="F4842" i="18"/>
  <c r="F4770" i="18"/>
  <c r="F282" i="18"/>
  <c r="F1218" i="18"/>
  <c r="F5711" i="18"/>
  <c r="F14015" i="18"/>
  <c r="F66" i="18"/>
  <c r="F13078" i="18"/>
  <c r="F5131" i="18"/>
  <c r="F10622" i="18"/>
  <c r="F12787" i="18"/>
  <c r="F5347" i="18"/>
  <c r="F2958" i="18"/>
  <c r="F10262" i="18"/>
  <c r="F12933" i="18"/>
  <c r="F12715" i="18"/>
  <c r="F15030" i="18"/>
  <c r="F9180" i="18"/>
  <c r="F498" i="18"/>
  <c r="F4986" i="18"/>
  <c r="F10984" i="18"/>
  <c r="F4841" i="18"/>
  <c r="F4769" i="18"/>
  <c r="F13943" i="18"/>
  <c r="F10190" i="18"/>
  <c r="F786" i="18"/>
  <c r="F3826" i="18"/>
  <c r="F6143" i="18"/>
  <c r="AC10" i="2"/>
  <c r="AC11" i="2" s="1"/>
  <c r="AC15" i="2" s="1"/>
  <c r="AC16" i="2" s="1"/>
  <c r="AE10" i="2"/>
  <c r="AE11" i="2" s="1"/>
  <c r="AE15" i="2" s="1"/>
  <c r="AE16" i="2" s="1"/>
  <c r="F18812" i="18"/>
  <c r="F4478" i="18"/>
  <c r="F8748" i="18"/>
  <c r="AA26" i="11"/>
  <c r="D51" i="10" s="1"/>
  <c r="F5059" i="18"/>
  <c r="F18811" i="18"/>
  <c r="F8747" i="18"/>
  <c r="F4477" i="18"/>
  <c r="F354" i="18"/>
  <c r="F13006" i="18"/>
  <c r="F6071" i="18"/>
  <c r="F570" i="18"/>
  <c r="F9036" i="18"/>
  <c r="AJ26" i="11"/>
  <c r="D60" i="10" s="1"/>
  <c r="AA10" i="2"/>
  <c r="AA11" i="2" s="1"/>
  <c r="AA15" i="2" s="1"/>
  <c r="AA16" i="2" s="1"/>
  <c r="U10" i="2"/>
  <c r="U11" i="2" s="1"/>
  <c r="U15" i="2" s="1"/>
  <c r="U16" i="2" s="1"/>
  <c r="K10" i="2"/>
  <c r="K12" i="2" s="1"/>
  <c r="F5783" i="18"/>
  <c r="W26" i="11"/>
  <c r="D47" i="10" s="1"/>
  <c r="AB26" i="11"/>
  <c r="D52" i="10" s="1"/>
  <c r="AQ10" i="2"/>
  <c r="F2886" i="18"/>
  <c r="F13439" i="18"/>
  <c r="F8171" i="18"/>
  <c r="F3030" i="18"/>
  <c r="F14447" i="18"/>
  <c r="F138" i="18"/>
  <c r="F5927" i="18"/>
  <c r="O51" i="4"/>
  <c r="O77" i="4" s="1"/>
  <c r="AH26" i="11"/>
  <c r="D58" i="10" s="1"/>
  <c r="F13583" i="18"/>
  <c r="F9396" i="18"/>
  <c r="F13727" i="18"/>
  <c r="F4260" i="18"/>
  <c r="F13222" i="18"/>
  <c r="Y10" i="2"/>
  <c r="Y11" i="2" s="1"/>
  <c r="Y15" i="2" s="1"/>
  <c r="Y16" i="2" s="1"/>
  <c r="F9974" i="18"/>
  <c r="F10694" i="18"/>
  <c r="F10550" i="18"/>
  <c r="F3318" i="18"/>
  <c r="F4044" i="18"/>
  <c r="F1437" i="18"/>
  <c r="F1364" i="18"/>
  <c r="F1436" i="18"/>
  <c r="F1363" i="18"/>
  <c r="F1941" i="18"/>
  <c r="F2814" i="18"/>
  <c r="F5203" i="18"/>
  <c r="F9468" i="18"/>
  <c r="F10118" i="18"/>
  <c r="F5275" i="18"/>
  <c r="F9324" i="18"/>
  <c r="F1725" i="18"/>
  <c r="F9540" i="18"/>
  <c r="F1002" i="18"/>
  <c r="AO10" i="2"/>
  <c r="AO11" i="2" s="1"/>
  <c r="AO15" i="2" s="1"/>
  <c r="AO16" i="2" s="1"/>
  <c r="F10478" i="18"/>
  <c r="F7735" i="18"/>
  <c r="F1290" i="18"/>
  <c r="F9252" i="18"/>
  <c r="F930" i="18"/>
  <c r="C108" i="19"/>
  <c r="W11" i="2"/>
  <c r="W15" i="2" s="1"/>
  <c r="W16" i="2" s="1"/>
  <c r="AG10" i="2"/>
  <c r="AG11" i="2" s="1"/>
  <c r="AG15" i="2" s="1"/>
  <c r="AG16" i="2" s="1"/>
  <c r="L10" i="2"/>
  <c r="L12" i="2" s="1"/>
  <c r="G26" i="11"/>
  <c r="D31" i="10" s="1"/>
  <c r="Z10" i="2"/>
  <c r="Z11" i="2" s="1"/>
  <c r="Z15" i="2" s="1"/>
  <c r="Z16" i="2" s="1"/>
  <c r="X26" i="11"/>
  <c r="D48" i="10" s="1"/>
  <c r="AK10" i="2"/>
  <c r="AK11" i="2" s="1"/>
  <c r="AI10" i="2"/>
  <c r="AI11" i="2" s="1"/>
  <c r="AI15" i="2" s="1"/>
  <c r="AI16" i="2" s="1"/>
  <c r="O26" i="11"/>
  <c r="D39" i="10" s="1"/>
  <c r="X10" i="2"/>
  <c r="X11" i="2" s="1"/>
  <c r="X15" i="2" s="1"/>
  <c r="X16" i="2" s="1"/>
  <c r="F18739" i="18"/>
  <c r="F8388" i="18"/>
  <c r="F18521" i="18"/>
  <c r="F18666" i="18"/>
  <c r="F15537" i="18"/>
  <c r="F18593" i="18"/>
  <c r="F14667" i="18"/>
  <c r="F14886" i="18"/>
  <c r="F14740" i="18"/>
  <c r="F14813" i="18"/>
  <c r="F14521" i="18"/>
  <c r="F14594" i="18"/>
  <c r="F7157" i="18"/>
  <c r="F7301" i="18"/>
  <c r="F7447" i="18"/>
  <c r="F7374" i="18"/>
  <c r="F7229" i="18"/>
  <c r="F6794" i="18"/>
  <c r="F6721" i="18"/>
  <c r="F7084" i="18"/>
  <c r="F7011" i="18"/>
  <c r="F6938" i="18"/>
  <c r="F6866" i="18"/>
  <c r="F6649" i="18"/>
  <c r="F6360" i="18"/>
  <c r="F2670" i="18"/>
  <c r="F6576" i="18"/>
  <c r="F6504" i="18"/>
  <c r="F2743" i="18"/>
  <c r="F6432" i="18"/>
  <c r="F6288" i="18"/>
  <c r="F2451" i="18"/>
  <c r="F2378" i="18"/>
  <c r="F2305" i="18"/>
  <c r="F2232" i="18"/>
  <c r="F2597" i="18"/>
  <c r="F2159" i="18"/>
  <c r="F2524" i="18"/>
  <c r="F2014" i="18"/>
  <c r="F1147" i="18"/>
  <c r="F1654" i="18"/>
  <c r="F1582" i="18"/>
  <c r="U26" i="11"/>
  <c r="D45" i="10" s="1"/>
  <c r="F18738" i="18"/>
  <c r="F8387" i="18"/>
  <c r="F18520" i="18"/>
  <c r="F18665" i="18"/>
  <c r="F15536" i="18"/>
  <c r="F18592" i="18"/>
  <c r="F14739" i="18"/>
  <c r="F14666" i="18"/>
  <c r="F14885" i="18"/>
  <c r="F14812" i="18"/>
  <c r="F14520" i="18"/>
  <c r="F14593" i="18"/>
  <c r="F7156" i="18"/>
  <c r="F7300" i="18"/>
  <c r="F7446" i="18"/>
  <c r="F7373" i="18"/>
  <c r="F7228" i="18"/>
  <c r="F6793" i="18"/>
  <c r="F6937" i="18"/>
  <c r="F6720" i="18"/>
  <c r="F7083" i="18"/>
  <c r="F7010" i="18"/>
  <c r="F6865" i="18"/>
  <c r="F6648" i="18"/>
  <c r="F6359" i="18"/>
  <c r="F6431" i="18"/>
  <c r="F6575" i="18"/>
  <c r="F2669" i="18"/>
  <c r="F6503" i="18"/>
  <c r="F2742" i="18"/>
  <c r="F6287" i="18"/>
  <c r="F2450" i="18"/>
  <c r="F2158" i="18"/>
  <c r="F2377" i="18"/>
  <c r="F2013" i="18"/>
  <c r="F2304" i="18"/>
  <c r="F2596" i="18"/>
  <c r="F2231" i="18"/>
  <c r="F2523" i="18"/>
  <c r="F1146" i="18"/>
  <c r="F1653" i="18"/>
  <c r="F1581" i="18"/>
  <c r="AF26" i="11"/>
  <c r="D56" i="10" s="1"/>
  <c r="AM10" i="2"/>
  <c r="AM11" i="2" s="1"/>
  <c r="AM15" i="2" s="1"/>
  <c r="AM16" i="2" s="1"/>
  <c r="AD26" i="11"/>
  <c r="D54" i="10" s="1"/>
  <c r="Z26" i="11"/>
  <c r="D50" i="10" s="1"/>
  <c r="V26" i="11"/>
  <c r="D46" i="10" s="1"/>
  <c r="AE26" i="11"/>
  <c r="D55" i="10" s="1"/>
  <c r="AD10" i="2"/>
  <c r="AD11" i="2" s="1"/>
  <c r="AH10" i="2"/>
  <c r="AH11" i="2" s="1"/>
  <c r="AH15" i="2" s="1"/>
  <c r="AH16" i="2" s="1"/>
  <c r="AP10" i="2"/>
  <c r="AJ10" i="2"/>
  <c r="AC26" i="11"/>
  <c r="D53" i="10" s="1"/>
  <c r="Y26" i="11"/>
  <c r="D49" i="10" s="1"/>
  <c r="F18447" i="18"/>
  <c r="F18375" i="18"/>
  <c r="F18229" i="18"/>
  <c r="F18302" i="18"/>
  <c r="F19618" i="18"/>
  <c r="G19618" i="18" s="1"/>
  <c r="N19620" i="18" s="1"/>
  <c r="F18155" i="18"/>
  <c r="F18009" i="18"/>
  <c r="F18082" i="18"/>
  <c r="F17791" i="18"/>
  <c r="F18959" i="18"/>
  <c r="F19032" i="18"/>
  <c r="F17864" i="18"/>
  <c r="F17937" i="18"/>
  <c r="F16918" i="18"/>
  <c r="F16846" i="18"/>
  <c r="F16773" i="18"/>
  <c r="F16627" i="18"/>
  <c r="F16119" i="18"/>
  <c r="F16046" i="18"/>
  <c r="F15972" i="18"/>
  <c r="F17208" i="18"/>
  <c r="F16700" i="18"/>
  <c r="F16554" i="18"/>
  <c r="F16337" i="18"/>
  <c r="F16265" i="18"/>
  <c r="F16192" i="18"/>
  <c r="F16410" i="18"/>
  <c r="F17718" i="18"/>
  <c r="F17645" i="18"/>
  <c r="F17572" i="18"/>
  <c r="F17499" i="18"/>
  <c r="F17426" i="18"/>
  <c r="F17353" i="18"/>
  <c r="F17281" i="18"/>
  <c r="F17062" i="18"/>
  <c r="F16482" i="18"/>
  <c r="F17135" i="18"/>
  <c r="F16990" i="18"/>
  <c r="F15899" i="18"/>
  <c r="F15826" i="18"/>
  <c r="F15754" i="18"/>
  <c r="F15682" i="18"/>
  <c r="F15175" i="18"/>
  <c r="F15103" i="18"/>
  <c r="F15610" i="18"/>
  <c r="F15464" i="18"/>
  <c r="F15391" i="18"/>
  <c r="F15319" i="18"/>
  <c r="F15247" i="18"/>
  <c r="F14232" i="18"/>
  <c r="F14160" i="18"/>
  <c r="F14959" i="18"/>
  <c r="F14376" i="18"/>
  <c r="F14304" i="18"/>
  <c r="F13800" i="18"/>
  <c r="F12861" i="18"/>
  <c r="F8099" i="18"/>
  <c r="F3754" i="18"/>
  <c r="F3682" i="18"/>
  <c r="F2086" i="18"/>
  <c r="F8027" i="18"/>
  <c r="F8821" i="18"/>
  <c r="F12571" i="18"/>
  <c r="F12499" i="18"/>
  <c r="F12427" i="18"/>
  <c r="F12283" i="18"/>
  <c r="F11779" i="18"/>
  <c r="F11201" i="18"/>
  <c r="F11057" i="18"/>
  <c r="F8675" i="18"/>
  <c r="F4696" i="18"/>
  <c r="F11995" i="18"/>
  <c r="F11923" i="18"/>
  <c r="F11489" i="18"/>
  <c r="F11417" i="18"/>
  <c r="F11345" i="18"/>
  <c r="F3900" i="18"/>
  <c r="F8244" i="18"/>
  <c r="F4405" i="18"/>
  <c r="F8604" i="18"/>
  <c r="F11634" i="18"/>
  <c r="F10913" i="18"/>
  <c r="F3391" i="18"/>
  <c r="F8965" i="18"/>
  <c r="F4623" i="18"/>
  <c r="F12139" i="18"/>
  <c r="F12067" i="18"/>
  <c r="F11561" i="18"/>
  <c r="F11129" i="18"/>
  <c r="F11851" i="18"/>
  <c r="F8893" i="18"/>
  <c r="F4551" i="18"/>
  <c r="F12355" i="18"/>
  <c r="F12211" i="18"/>
  <c r="F11707" i="18"/>
  <c r="F11273" i="18"/>
  <c r="F10841" i="18"/>
  <c r="F12644" i="18"/>
  <c r="F10767" i="18"/>
  <c r="F8532" i="18"/>
  <c r="F7881" i="18"/>
  <c r="F3973" i="18"/>
  <c r="F13367" i="18"/>
  <c r="F9613" i="18"/>
  <c r="F7955" i="18"/>
  <c r="F7808" i="18"/>
  <c r="F9685" i="18"/>
  <c r="F7664" i="18"/>
  <c r="F3608" i="18"/>
  <c r="F3535" i="18"/>
  <c r="F643" i="18"/>
  <c r="F715" i="18"/>
  <c r="F10" i="2"/>
  <c r="F13" i="2" s="1"/>
  <c r="J10" i="2"/>
  <c r="J11" i="2" s="1"/>
  <c r="N10" i="2"/>
  <c r="F18446" i="18"/>
  <c r="F18374" i="18"/>
  <c r="F18228" i="18"/>
  <c r="F18301" i="18"/>
  <c r="F19617" i="18"/>
  <c r="G19617" i="18" s="1"/>
  <c r="M19620" i="18" s="1"/>
  <c r="F18154" i="18"/>
  <c r="F18008" i="18"/>
  <c r="F18081" i="18"/>
  <c r="F18958" i="18"/>
  <c r="F17936" i="18"/>
  <c r="F17790" i="18"/>
  <c r="F19031" i="18"/>
  <c r="F17863" i="18"/>
  <c r="F17134" i="18"/>
  <c r="F16989" i="18"/>
  <c r="F16409" i="18"/>
  <c r="F16917" i="18"/>
  <c r="F16845" i="18"/>
  <c r="F16772" i="18"/>
  <c r="F16626" i="18"/>
  <c r="F16118" i="18"/>
  <c r="F16045" i="18"/>
  <c r="F15971" i="18"/>
  <c r="F17207" i="18"/>
  <c r="F16699" i="18"/>
  <c r="F16553" i="18"/>
  <c r="F16336" i="18"/>
  <c r="F16264" i="18"/>
  <c r="F16191" i="18"/>
  <c r="F17717" i="18"/>
  <c r="F17644" i="18"/>
  <c r="F17571" i="18"/>
  <c r="F17498" i="18"/>
  <c r="F17425" i="18"/>
  <c r="F17352" i="18"/>
  <c r="F17280" i="18"/>
  <c r="F17061" i="18"/>
  <c r="F16481" i="18"/>
  <c r="F15898" i="18"/>
  <c r="F15825" i="18"/>
  <c r="F15753" i="18"/>
  <c r="F15681" i="18"/>
  <c r="F14958" i="18"/>
  <c r="F14375" i="18"/>
  <c r="F14303" i="18"/>
  <c r="F15174" i="18"/>
  <c r="F15102" i="18"/>
  <c r="F15609" i="18"/>
  <c r="F15463" i="18"/>
  <c r="F15390" i="18"/>
  <c r="F15318" i="18"/>
  <c r="F15246" i="18"/>
  <c r="F14231" i="18"/>
  <c r="F14159" i="18"/>
  <c r="F13799" i="18"/>
  <c r="F12860" i="18"/>
  <c r="F8098" i="18"/>
  <c r="F8026" i="18"/>
  <c r="F2085" i="18"/>
  <c r="F3753" i="18"/>
  <c r="F3681" i="18"/>
  <c r="F8892" i="18"/>
  <c r="F4550" i="18"/>
  <c r="F12354" i="18"/>
  <c r="F12210" i="18"/>
  <c r="F11850" i="18"/>
  <c r="F11706" i="18"/>
  <c r="F11633" i="18"/>
  <c r="F11272" i="18"/>
  <c r="F10912" i="18"/>
  <c r="F10840" i="18"/>
  <c r="F3390" i="18"/>
  <c r="F8674" i="18"/>
  <c r="F8243" i="18"/>
  <c r="F8820" i="18"/>
  <c r="F12570" i="18"/>
  <c r="F12498" i="18"/>
  <c r="F12426" i="18"/>
  <c r="F12282" i="18"/>
  <c r="F11778" i="18"/>
  <c r="F11200" i="18"/>
  <c r="F11056" i="18"/>
  <c r="F4404" i="18"/>
  <c r="F8603" i="18"/>
  <c r="F11128" i="18"/>
  <c r="F4695" i="18"/>
  <c r="F11994" i="18"/>
  <c r="F11922" i="18"/>
  <c r="F11488" i="18"/>
  <c r="F11416" i="18"/>
  <c r="F11344" i="18"/>
  <c r="F3899" i="18"/>
  <c r="F12066" i="18"/>
  <c r="F11560" i="18"/>
  <c r="F8964" i="18"/>
  <c r="F4622" i="18"/>
  <c r="F12138" i="18"/>
  <c r="F9684" i="18"/>
  <c r="F7663" i="18"/>
  <c r="F10766" i="18"/>
  <c r="F9612" i="18"/>
  <c r="F8531" i="18"/>
  <c r="F7880" i="18"/>
  <c r="F3972" i="18"/>
  <c r="F13366" i="18"/>
  <c r="F12643" i="18"/>
  <c r="F7954" i="18"/>
  <c r="F7807" i="18"/>
  <c r="F3607" i="18"/>
  <c r="F3534" i="18"/>
  <c r="F642" i="18"/>
  <c r="F714" i="18"/>
  <c r="O38" i="4"/>
  <c r="O76" i="4" s="1"/>
  <c r="M10" i="2"/>
  <c r="M13" i="2" s="1"/>
  <c r="Q10" i="2"/>
  <c r="Q11" i="2" s="1"/>
  <c r="B26" i="11"/>
  <c r="D26" i="10" s="1"/>
  <c r="D26" i="11"/>
  <c r="D28" i="10" s="1"/>
  <c r="F26" i="11"/>
  <c r="D30" i="10" s="1"/>
  <c r="E2761" i="18" s="1"/>
  <c r="F2761" i="18" s="1"/>
  <c r="H26" i="11"/>
  <c r="D32" i="10" s="1"/>
  <c r="J26" i="11"/>
  <c r="D34" i="10" s="1"/>
  <c r="L26" i="11"/>
  <c r="D36" i="10" s="1"/>
  <c r="E2905" i="18" s="1"/>
  <c r="F2905" i="18" s="1"/>
  <c r="N26" i="11"/>
  <c r="D38" i="10" s="1"/>
  <c r="E3772" i="18" s="1"/>
  <c r="F3772" i="18" s="1"/>
  <c r="P26" i="11"/>
  <c r="D40" i="10" s="1"/>
  <c r="E3774" i="18" s="1"/>
  <c r="F3774" i="18" s="1"/>
  <c r="R26" i="11"/>
  <c r="D42" i="10" s="1"/>
  <c r="E2833" i="18" s="1"/>
  <c r="F2833" i="18" s="1"/>
  <c r="G14428" i="18"/>
  <c r="G13996" i="18"/>
  <c r="G14420" i="18"/>
  <c r="G14060" i="18"/>
  <c r="G13988" i="18"/>
  <c r="G13916" i="18"/>
  <c r="G10508" i="18"/>
  <c r="G10580" i="18"/>
  <c r="G13613" i="18"/>
  <c r="G12745" i="18"/>
  <c r="G13252" i="18"/>
  <c r="G12987" i="18"/>
  <c r="G12964" i="18"/>
  <c r="G10436" i="18"/>
  <c r="G13708" i="18"/>
  <c r="G13636" i="18"/>
  <c r="G13420" i="18"/>
  <c r="G10531" i="18"/>
  <c r="G13700" i="18"/>
  <c r="G13628" i="18"/>
  <c r="G13556" i="18"/>
  <c r="G13484" i="18"/>
  <c r="G13412" i="18"/>
  <c r="G13195" i="18"/>
  <c r="G13267" i="18"/>
  <c r="G12979" i="18"/>
  <c r="G10675" i="18"/>
  <c r="G10459" i="18"/>
  <c r="G10387" i="18"/>
  <c r="G12760" i="18"/>
  <c r="G10667" i="18"/>
  <c r="G10595" i="18"/>
  <c r="G9875" i="18"/>
  <c r="G10652" i="18"/>
  <c r="G10523" i="18"/>
  <c r="G10451" i="18"/>
  <c r="G10379" i="18"/>
  <c r="G10292" i="18"/>
  <c r="G10315" i="18"/>
  <c r="G10243" i="18"/>
  <c r="G10307" i="18"/>
  <c r="G10235" i="18"/>
  <c r="G10220" i="18"/>
  <c r="G9210" i="18"/>
  <c r="G9225" i="18"/>
  <c r="G9081" i="18"/>
  <c r="G9089" i="18"/>
  <c r="G9066" i="18"/>
  <c r="G5017" i="18"/>
  <c r="G3132" i="18"/>
  <c r="G8273" i="18"/>
  <c r="G5377" i="18"/>
  <c r="G5813" i="18"/>
  <c r="G5233" i="18"/>
  <c r="G5450" i="18"/>
  <c r="G8296" i="18"/>
  <c r="G7716" i="18"/>
  <c r="G6052" i="18"/>
  <c r="G4241" i="18"/>
  <c r="G8152" i="18"/>
  <c r="G4894" i="18"/>
  <c r="G5112" i="18"/>
  <c r="G6124" i="18"/>
  <c r="G5328" i="18"/>
  <c r="G8288" i="18"/>
  <c r="G8144" i="18"/>
  <c r="G7708" i="18"/>
  <c r="G7572" i="18"/>
  <c r="G7564" i="18"/>
  <c r="G7492" i="18"/>
  <c r="G7500" i="18"/>
  <c r="G7477" i="18"/>
  <c r="G6188" i="18"/>
  <c r="G6116" i="18"/>
  <c r="G6044" i="18"/>
  <c r="G5972" i="18"/>
  <c r="G5900" i="18"/>
  <c r="G5828" i="18"/>
  <c r="G5756" i="18"/>
  <c r="G5684" i="18"/>
  <c r="G5611" i="18"/>
  <c r="G5392" i="18"/>
  <c r="G5320" i="18"/>
  <c r="G5248" i="18"/>
  <c r="G5176" i="18"/>
  <c r="G5104" i="18"/>
  <c r="G5032" i="18"/>
  <c r="G4886" i="18"/>
  <c r="G5465" i="18"/>
  <c r="G5538" i="18"/>
  <c r="G5596" i="18"/>
  <c r="G4233" i="18"/>
  <c r="G4161" i="18"/>
  <c r="T10" i="2"/>
  <c r="T11" i="2" s="1"/>
  <c r="T15" i="2" s="1"/>
  <c r="T16" i="2" s="1"/>
  <c r="S10" i="2"/>
  <c r="S11" i="2" s="1"/>
  <c r="S15" i="2" s="1"/>
  <c r="S16" i="2" s="1"/>
  <c r="G3799" i="18"/>
  <c r="G3435" i="18"/>
  <c r="G3291" i="18"/>
  <c r="G3219" i="18"/>
  <c r="G3147" i="18"/>
  <c r="G3075" i="18"/>
  <c r="G3003" i="18"/>
  <c r="G2931" i="18"/>
  <c r="G2859" i="18"/>
  <c r="G2787" i="18"/>
  <c r="G1914" i="18"/>
  <c r="G1842" i="18"/>
  <c r="G1770" i="18"/>
  <c r="G1698" i="18"/>
  <c r="G1482" i="18"/>
  <c r="G1263" i="18"/>
  <c r="G839" i="18"/>
  <c r="G767" i="18"/>
  <c r="G1191" i="18"/>
  <c r="G1047" i="18"/>
  <c r="G1032" i="18"/>
  <c r="G975" i="18"/>
  <c r="G903" i="18"/>
  <c r="G831" i="18"/>
  <c r="G744" i="18"/>
  <c r="G759" i="18"/>
  <c r="G543" i="18"/>
  <c r="G551" i="18"/>
  <c r="G312" i="18"/>
  <c r="G240" i="18"/>
  <c r="G407" i="18"/>
  <c r="G399" i="18"/>
  <c r="G327" i="18"/>
  <c r="G183" i="18"/>
  <c r="G191" i="18"/>
  <c r="G47" i="18"/>
  <c r="A1" i="10"/>
  <c r="G13203" i="18"/>
  <c r="J69" i="18"/>
  <c r="G9" i="18"/>
  <c r="D12" i="2"/>
  <c r="H13" i="2"/>
  <c r="H12" i="2"/>
  <c r="R10" i="2"/>
  <c r="I10" i="2"/>
  <c r="G10364" i="18"/>
  <c r="G1176" i="18"/>
  <c r="G13564" i="18"/>
  <c r="G9521" i="18"/>
  <c r="G9233" i="18"/>
  <c r="G13541" i="18"/>
  <c r="G1248" i="18"/>
  <c r="G3420" i="18"/>
  <c r="G3276" i="18"/>
  <c r="G3204" i="18"/>
  <c r="G13685" i="18"/>
  <c r="G9860" i="18"/>
  <c r="G9498" i="18"/>
  <c r="G5957" i="18"/>
  <c r="G5669" i="18"/>
  <c r="G1467" i="18"/>
  <c r="G6101" i="18"/>
  <c r="G6029" i="18"/>
  <c r="G1683" i="18"/>
  <c r="G5523" i="18"/>
  <c r="G10148" i="18"/>
  <c r="G6173" i="18"/>
  <c r="G1755" i="18"/>
  <c r="G1899" i="18"/>
  <c r="G1827" i="18"/>
  <c r="G263" i="18"/>
  <c r="G960" i="18"/>
  <c r="G816" i="18"/>
  <c r="G13492" i="18"/>
  <c r="G13397" i="18"/>
  <c r="G13180" i="18"/>
  <c r="G13036" i="18"/>
  <c r="G12768" i="18"/>
  <c r="G14068" i="18"/>
  <c r="G14045" i="18"/>
  <c r="G13901" i="18"/>
  <c r="G10027" i="18"/>
  <c r="G14405" i="18"/>
  <c r="G13973" i="18"/>
  <c r="G13275" i="18"/>
  <c r="G13059" i="18"/>
  <c r="G10171" i="18"/>
  <c r="G9377" i="18"/>
  <c r="G9354" i="18"/>
  <c r="G9017" i="18"/>
  <c r="G8994" i="18"/>
  <c r="G888" i="18"/>
  <c r="G13924" i="18"/>
  <c r="G9955" i="18"/>
  <c r="G9737" i="18"/>
  <c r="G9305" i="18"/>
  <c r="G10603" i="18"/>
  <c r="G4146" i="18"/>
  <c r="G3011" i="18"/>
  <c r="G9810" i="18"/>
  <c r="G9787" i="18"/>
  <c r="G9449" i="18"/>
  <c r="G5256" i="18"/>
  <c r="G4218" i="18"/>
  <c r="G10099" i="18"/>
  <c r="G9932" i="18"/>
  <c r="G8129" i="18"/>
  <c r="G7549" i="18"/>
  <c r="G13469" i="18"/>
  <c r="G7693" i="18"/>
  <c r="G9883" i="18"/>
  <c r="G9426" i="18"/>
  <c r="G5161" i="18"/>
  <c r="G111" i="18"/>
  <c r="G255" i="18"/>
  <c r="G9297" i="18"/>
  <c r="G9513" i="18"/>
  <c r="G9009" i="18"/>
  <c r="G13051" i="18"/>
  <c r="G9947" i="18"/>
  <c r="G9441" i="18"/>
  <c r="G9369" i="18"/>
  <c r="G39" i="18"/>
  <c r="G9802" i="18"/>
  <c r="G9729" i="18"/>
  <c r="G9282" i="18"/>
  <c r="G5741" i="18"/>
  <c r="G5089" i="18"/>
  <c r="F5566" i="18"/>
  <c r="F5639" i="18"/>
  <c r="F9757" i="18"/>
  <c r="F5493" i="18"/>
  <c r="F3319" i="18"/>
  <c r="F2959" i="18"/>
  <c r="F6000" i="18"/>
  <c r="F7520" i="18"/>
  <c r="F5420" i="18"/>
  <c r="F3175" i="18"/>
  <c r="F571" i="18"/>
  <c r="F12788" i="18"/>
  <c r="F9830" i="18"/>
  <c r="F4189" i="18"/>
  <c r="F5276" i="18"/>
  <c r="C109" i="19"/>
  <c r="F5784" i="18"/>
  <c r="F5132" i="18"/>
  <c r="F13440" i="18"/>
  <c r="F9253" i="18"/>
  <c r="F1726" i="18"/>
  <c r="F14016" i="18"/>
  <c r="F9469" i="18"/>
  <c r="F8172" i="18"/>
  <c r="F6144" i="18"/>
  <c r="F3103" i="18"/>
  <c r="F1219" i="18"/>
  <c r="F139" i="18"/>
  <c r="F13656" i="18"/>
  <c r="F10695" i="18"/>
  <c r="F10335" i="18"/>
  <c r="F6072" i="18"/>
  <c r="F1798" i="18"/>
  <c r="F10047" i="18"/>
  <c r="F5928" i="18"/>
  <c r="F3463" i="18"/>
  <c r="F211" i="18"/>
  <c r="F1870" i="18"/>
  <c r="F787" i="18"/>
  <c r="F10407" i="18"/>
  <c r="F4045" i="18"/>
  <c r="F1510" i="18"/>
  <c r="F13944" i="18"/>
  <c r="F9037" i="18"/>
  <c r="F5060" i="18"/>
  <c r="F2887" i="18"/>
  <c r="F67" i="18"/>
  <c r="F10623" i="18"/>
  <c r="F9325" i="18"/>
  <c r="F5712" i="18"/>
  <c r="F4261" i="18"/>
  <c r="F1075" i="18"/>
  <c r="F13728" i="18"/>
  <c r="F9975" i="18"/>
  <c r="F4914" i="18"/>
  <c r="F355" i="18"/>
  <c r="F13007" i="18"/>
  <c r="F9397" i="18"/>
  <c r="F10191" i="18"/>
  <c r="F3247" i="18"/>
  <c r="F13295" i="18"/>
  <c r="F8316" i="18"/>
  <c r="F283" i="18"/>
  <c r="F14088" i="18"/>
  <c r="F10479" i="18"/>
  <c r="F859" i="18"/>
  <c r="F13223" i="18"/>
  <c r="F9109" i="18"/>
  <c r="F4333" i="18"/>
  <c r="F10119" i="18"/>
  <c r="F7592" i="18"/>
  <c r="F2815" i="18"/>
  <c r="F13512" i="18"/>
  <c r="F3031" i="18"/>
  <c r="G10019" i="18"/>
  <c r="G5885" i="18"/>
  <c r="E10" i="2"/>
  <c r="G10" i="2"/>
  <c r="F10263" i="18"/>
  <c r="G10091" i="18"/>
  <c r="F4117" i="18"/>
  <c r="G10076" i="18"/>
  <c r="F1291" i="18"/>
  <c r="F9903" i="18"/>
  <c r="F13079" i="18"/>
  <c r="F427" i="18"/>
  <c r="AQ11" i="2"/>
  <c r="AQ15" i="2" s="1"/>
  <c r="AQ16" i="2" s="1"/>
  <c r="AK15" i="2"/>
  <c r="AK16" i="2" s="1"/>
  <c r="F931" i="18"/>
  <c r="F7736" i="18"/>
  <c r="F3827" i="18"/>
  <c r="P11" i="2"/>
  <c r="H11" i="2"/>
  <c r="G10163" i="18"/>
  <c r="G10004" i="18"/>
  <c r="D11" i="2"/>
  <c r="O24" i="4"/>
  <c r="O74" i="4" s="1"/>
  <c r="F5638" i="18"/>
  <c r="F5565" i="18"/>
  <c r="F9829" i="18"/>
  <c r="F426" i="18"/>
  <c r="F1509" i="18"/>
  <c r="F7519" i="18"/>
  <c r="F10334" i="18"/>
  <c r="F13511" i="18"/>
  <c r="F14087" i="18"/>
  <c r="F5492" i="18"/>
  <c r="F9756" i="18"/>
  <c r="F5419" i="18"/>
  <c r="F1797" i="18"/>
  <c r="F1074" i="18"/>
  <c r="F4332" i="18"/>
  <c r="F6215" i="18"/>
  <c r="F13294" i="18"/>
  <c r="F10406" i="18"/>
  <c r="F5855" i="18"/>
  <c r="F3246" i="18"/>
  <c r="F858" i="18"/>
  <c r="F210" i="18"/>
  <c r="F13655" i="18"/>
  <c r="F9902" i="18"/>
  <c r="F9108" i="18"/>
  <c r="F7591" i="18"/>
  <c r="F5999" i="18"/>
  <c r="F4188" i="18"/>
  <c r="F4116" i="18"/>
  <c r="F1869" i="18"/>
  <c r="AI26" i="11"/>
  <c r="D59" i="10" s="1"/>
  <c r="T26" i="11"/>
  <c r="D44" i="10" s="1"/>
  <c r="AF10" i="2"/>
  <c r="AN10" i="2"/>
  <c r="I26" i="11"/>
  <c r="D33" i="10" s="1"/>
  <c r="K26" i="11"/>
  <c r="D35" i="10" s="1"/>
  <c r="S26" i="11"/>
  <c r="D43" i="10" s="1"/>
  <c r="F10046" i="18"/>
  <c r="F8315" i="18"/>
  <c r="G2939" i="18"/>
  <c r="G9714" i="18"/>
  <c r="E4279" i="18" l="1"/>
  <c r="F4279" i="18" s="1"/>
  <c r="E2616" i="18"/>
  <c r="F2616" i="18" s="1"/>
  <c r="E13" i="18"/>
  <c r="F13" i="18" s="1"/>
  <c r="E2544" i="18"/>
  <c r="F2544" i="18" s="1"/>
  <c r="G2554" i="18" s="1"/>
  <c r="E3773" i="18"/>
  <c r="F3773" i="18" s="1"/>
  <c r="G3784" i="18" s="1"/>
  <c r="E4278" i="18"/>
  <c r="F4278" i="18" s="1"/>
  <c r="E2615" i="18"/>
  <c r="F2615" i="18" s="1"/>
  <c r="E12" i="18"/>
  <c r="F12" i="18" s="1"/>
  <c r="E4496" i="18"/>
  <c r="F4496" i="18" s="1"/>
  <c r="G4508" i="18" s="1"/>
  <c r="E444" i="18"/>
  <c r="F444" i="18" s="1"/>
  <c r="G456" i="18" s="1"/>
  <c r="E4788" i="18"/>
  <c r="F4788" i="18" s="1"/>
  <c r="G4799" i="18" s="1"/>
  <c r="E4716" i="18"/>
  <c r="F4716" i="18" s="1"/>
  <c r="G4727" i="18" s="1"/>
  <c r="E2688" i="18"/>
  <c r="F2688" i="18" s="1"/>
  <c r="G2700" i="18" s="1"/>
  <c r="E4643" i="18"/>
  <c r="F4643" i="18" s="1"/>
  <c r="E374" i="18"/>
  <c r="F374" i="18" s="1"/>
  <c r="E156" i="18"/>
  <c r="F156" i="18" s="1"/>
  <c r="G168" i="18" s="1"/>
  <c r="E4962" i="18"/>
  <c r="F4962" i="18" s="1"/>
  <c r="E1339" i="18"/>
  <c r="F1339" i="18" s="1"/>
  <c r="G1344" i="18" s="1"/>
  <c r="E1412" i="18"/>
  <c r="F1412" i="18" s="1"/>
  <c r="G1417" i="18" s="1"/>
  <c r="E2280" i="18"/>
  <c r="F2280" i="18" s="1"/>
  <c r="G2285" i="18" s="1"/>
  <c r="E2134" i="18"/>
  <c r="F2134" i="18" s="1"/>
  <c r="E2207" i="18"/>
  <c r="F2207" i="18" s="1"/>
  <c r="G2212" i="18" s="1"/>
  <c r="E1989" i="18"/>
  <c r="F1989" i="18" s="1"/>
  <c r="E2499" i="18"/>
  <c r="F2499" i="18" s="1"/>
  <c r="E1557" i="18"/>
  <c r="F1557" i="18" s="1"/>
  <c r="E1629" i="18"/>
  <c r="F1629" i="18" s="1"/>
  <c r="E2061" i="18"/>
  <c r="F2061" i="18" s="1"/>
  <c r="E3729" i="18"/>
  <c r="F3729" i="18" s="1"/>
  <c r="G3734" i="18" s="1"/>
  <c r="E3875" i="18"/>
  <c r="F3875" i="18" s="1"/>
  <c r="G3880" i="18" s="1"/>
  <c r="E3510" i="18"/>
  <c r="F3510" i="18" s="1"/>
  <c r="E618" i="18"/>
  <c r="F618" i="18" s="1"/>
  <c r="E1917" i="18"/>
  <c r="F1917" i="18" s="1"/>
  <c r="E5035" i="18"/>
  <c r="F5035" i="18" s="1"/>
  <c r="E2790" i="18"/>
  <c r="F2790" i="18" s="1"/>
  <c r="E5975" i="18"/>
  <c r="F5975" i="18" s="1"/>
  <c r="E1267" i="18"/>
  <c r="F1267" i="18" s="1"/>
  <c r="E1485" i="18"/>
  <c r="F1485" i="18" s="1"/>
  <c r="E1701" i="18"/>
  <c r="F1701" i="18" s="1"/>
  <c r="E5541" i="18"/>
  <c r="F5541" i="18" s="1"/>
  <c r="E3078" i="18"/>
  <c r="F3078" i="18" s="1"/>
  <c r="E1773" i="18"/>
  <c r="F1773" i="18" s="1"/>
  <c r="E3150" i="18"/>
  <c r="F3150" i="18" s="1"/>
  <c r="E5687" i="18"/>
  <c r="F5687" i="18" s="1"/>
  <c r="E5831" i="18"/>
  <c r="F5831" i="18" s="1"/>
  <c r="E906" i="18"/>
  <c r="F906" i="18" s="1"/>
  <c r="E3222" i="18"/>
  <c r="F3222" i="18" s="1"/>
  <c r="E1845" i="18"/>
  <c r="F1845" i="18" s="1"/>
  <c r="E5759" i="18"/>
  <c r="F5759" i="18" s="1"/>
  <c r="E5903" i="18"/>
  <c r="F5903" i="18" s="1"/>
  <c r="E4380" i="18"/>
  <c r="F4380" i="18" s="1"/>
  <c r="G4385" i="18" s="1"/>
  <c r="E4745" i="18"/>
  <c r="F4745" i="18" s="1"/>
  <c r="G4750" i="18" s="1"/>
  <c r="E4817" i="18"/>
  <c r="F4817" i="18" s="1"/>
  <c r="G4822" i="18" s="1"/>
  <c r="E114" i="18"/>
  <c r="F114" i="18" s="1"/>
  <c r="G119" i="18" s="1"/>
  <c r="E4932" i="18"/>
  <c r="F4932" i="18" s="1"/>
  <c r="G4944" i="18" s="1"/>
  <c r="E2469" i="18"/>
  <c r="F2469" i="18" s="1"/>
  <c r="G2481" i="18" s="1"/>
  <c r="E588" i="18"/>
  <c r="F588" i="18" s="1"/>
  <c r="G600" i="18" s="1"/>
  <c r="E3048" i="18"/>
  <c r="F3048" i="18" s="1"/>
  <c r="G3060" i="18" s="1"/>
  <c r="E4280" i="18"/>
  <c r="F4280" i="18" s="1"/>
  <c r="E2617" i="18"/>
  <c r="F2617" i="18" s="1"/>
  <c r="E14" i="18"/>
  <c r="F14" i="18" s="1"/>
  <c r="E2397" i="18"/>
  <c r="F2397" i="18" s="1"/>
  <c r="G2408" i="18" s="1"/>
  <c r="E2832" i="18"/>
  <c r="F2832" i="18" s="1"/>
  <c r="G2844" i="18" s="1"/>
  <c r="E2904" i="18"/>
  <c r="F2904" i="18" s="1"/>
  <c r="G2916" i="18" s="1"/>
  <c r="E4644" i="18"/>
  <c r="F4644" i="18" s="1"/>
  <c r="E2762" i="18"/>
  <c r="F2762" i="18" s="1"/>
  <c r="G2772" i="18" s="1"/>
  <c r="E375" i="18"/>
  <c r="F375" i="18" s="1"/>
  <c r="E4092" i="18"/>
  <c r="F4092" i="18" s="1"/>
  <c r="E4020" i="18"/>
  <c r="F4020" i="18" s="1"/>
  <c r="E4599" i="18"/>
  <c r="F4599" i="18" s="1"/>
  <c r="E6263" i="18"/>
  <c r="F6263" i="18" s="1"/>
  <c r="E2719" i="18"/>
  <c r="F2719" i="18" s="1"/>
  <c r="E6407" i="18"/>
  <c r="F6407" i="18" s="1"/>
  <c r="E6335" i="18"/>
  <c r="F6335" i="18" s="1"/>
  <c r="E6479" i="18"/>
  <c r="F6479" i="18" s="1"/>
  <c r="E2572" i="18"/>
  <c r="F2572" i="18" s="1"/>
  <c r="E2427" i="18"/>
  <c r="F2427" i="18" s="1"/>
  <c r="E1122" i="18"/>
  <c r="F1122" i="18" s="1"/>
  <c r="E3657" i="18"/>
  <c r="F3657" i="18" s="1"/>
  <c r="E3366" i="18"/>
  <c r="F3366" i="18" s="1"/>
  <c r="G3371" i="18" s="1"/>
  <c r="E3583" i="18"/>
  <c r="F3583" i="18" s="1"/>
  <c r="E5614" i="18"/>
  <c r="F5614" i="18" s="1"/>
  <c r="E5468" i="18"/>
  <c r="F5468" i="18" s="1"/>
  <c r="E978" i="18"/>
  <c r="F978" i="18" s="1"/>
  <c r="E3294" i="18"/>
  <c r="F3294" i="18" s="1"/>
  <c r="G3299" i="18" s="1"/>
  <c r="E2862" i="18"/>
  <c r="F2862" i="18" s="1"/>
  <c r="G2867" i="18" s="1"/>
  <c r="E3802" i="18"/>
  <c r="F3802" i="18" s="1"/>
  <c r="G3807" i="18" s="1"/>
  <c r="E331" i="18"/>
  <c r="F331" i="18" s="1"/>
  <c r="E3438" i="18"/>
  <c r="F3438" i="18" s="1"/>
  <c r="E6191" i="18"/>
  <c r="F6191" i="18" s="1"/>
  <c r="E4164" i="18"/>
  <c r="F4164" i="18" s="1"/>
  <c r="G4169" i="18" s="1"/>
  <c r="E5179" i="18"/>
  <c r="F5179" i="18" s="1"/>
  <c r="E1050" i="18"/>
  <c r="F1050" i="18" s="1"/>
  <c r="E1194" i="18"/>
  <c r="F1194" i="18" s="1"/>
  <c r="E5395" i="18"/>
  <c r="F5395" i="18" s="1"/>
  <c r="E2976" i="18"/>
  <c r="F2976" i="18" s="1"/>
  <c r="G2988" i="18" s="1"/>
  <c r="E516" i="18"/>
  <c r="F516" i="18" s="1"/>
  <c r="G528" i="18" s="1"/>
  <c r="E4859" i="18"/>
  <c r="F4859" i="18" s="1"/>
  <c r="G4871" i="18" s="1"/>
  <c r="E4021" i="18"/>
  <c r="F4021" i="18" s="1"/>
  <c r="E4598" i="18"/>
  <c r="F4598" i="18" s="1"/>
  <c r="E4093" i="18"/>
  <c r="F4093" i="18" s="1"/>
  <c r="E4963" i="18"/>
  <c r="F4963" i="18" s="1"/>
  <c r="E6264" i="18"/>
  <c r="F6264" i="18" s="1"/>
  <c r="E6408" i="18"/>
  <c r="F6408" i="18" s="1"/>
  <c r="E6336" i="18"/>
  <c r="F6336" i="18" s="1"/>
  <c r="E6480" i="18"/>
  <c r="F6480" i="18" s="1"/>
  <c r="E2718" i="18"/>
  <c r="F2718" i="18" s="1"/>
  <c r="E2573" i="18"/>
  <c r="F2573" i="18" s="1"/>
  <c r="E1990" i="18"/>
  <c r="F1990" i="18" s="1"/>
  <c r="E2426" i="18"/>
  <c r="F2426" i="18" s="1"/>
  <c r="G2431" i="18" s="1"/>
  <c r="E2500" i="18"/>
  <c r="F2500" i="18" s="1"/>
  <c r="E2135" i="18"/>
  <c r="F2135" i="18" s="1"/>
  <c r="E1558" i="18"/>
  <c r="F1558" i="18" s="1"/>
  <c r="E1630" i="18"/>
  <c r="F1630" i="18" s="1"/>
  <c r="E1123" i="18"/>
  <c r="F1123" i="18" s="1"/>
  <c r="E2062" i="18"/>
  <c r="F2062" i="18" s="1"/>
  <c r="E3658" i="18"/>
  <c r="F3658" i="18" s="1"/>
  <c r="E3511" i="18"/>
  <c r="F3511" i="18" s="1"/>
  <c r="E3584" i="18"/>
  <c r="F3584" i="18" s="1"/>
  <c r="E619" i="18"/>
  <c r="F619" i="18" s="1"/>
  <c r="E1195" i="18"/>
  <c r="F1195" i="18" s="1"/>
  <c r="E1846" i="18"/>
  <c r="F1846" i="18" s="1"/>
  <c r="E5396" i="18"/>
  <c r="F5396" i="18" s="1"/>
  <c r="E5760" i="18"/>
  <c r="F5760" i="18" s="1"/>
  <c r="E5904" i="18"/>
  <c r="F5904" i="18" s="1"/>
  <c r="E330" i="18"/>
  <c r="F330" i="18" s="1"/>
  <c r="E979" i="18"/>
  <c r="F979" i="18" s="1"/>
  <c r="E1266" i="18"/>
  <c r="F1266" i="18" s="1"/>
  <c r="E1918" i="18"/>
  <c r="F1918" i="18" s="1"/>
  <c r="E5036" i="18"/>
  <c r="F5036" i="18" s="1"/>
  <c r="E5542" i="18"/>
  <c r="F5542" i="18" s="1"/>
  <c r="E2791" i="18"/>
  <c r="F2791" i="18" s="1"/>
  <c r="E5976" i="18"/>
  <c r="F5976" i="18" s="1"/>
  <c r="E1486" i="18"/>
  <c r="F1486" i="18" s="1"/>
  <c r="E3439" i="18"/>
  <c r="F3439" i="18" s="1"/>
  <c r="E6192" i="18"/>
  <c r="F6192" i="18" s="1"/>
  <c r="E1702" i="18"/>
  <c r="F1702" i="18" s="1"/>
  <c r="E3079" i="18"/>
  <c r="F3079" i="18" s="1"/>
  <c r="E5615" i="18"/>
  <c r="F5615" i="18" s="1"/>
  <c r="E5469" i="18"/>
  <c r="F5469" i="18" s="1"/>
  <c r="E1774" i="18"/>
  <c r="F1774" i="18" s="1"/>
  <c r="E3151" i="18"/>
  <c r="F3151" i="18" s="1"/>
  <c r="E5180" i="18"/>
  <c r="F5180" i="18" s="1"/>
  <c r="E5688" i="18"/>
  <c r="F5688" i="18" s="1"/>
  <c r="E5832" i="18"/>
  <c r="F5832" i="18" s="1"/>
  <c r="E907" i="18"/>
  <c r="F907" i="18" s="1"/>
  <c r="E1051" i="18"/>
  <c r="F1051" i="18" s="1"/>
  <c r="E3223" i="18"/>
  <c r="F3223" i="18" s="1"/>
  <c r="O80" i="4"/>
  <c r="L85" i="4" s="1"/>
  <c r="L86" i="4" s="1"/>
  <c r="E474" i="18"/>
  <c r="E85" i="18"/>
  <c r="F85" i="18" s="1"/>
  <c r="G96" i="18" s="1"/>
  <c r="M11" i="2"/>
  <c r="K13" i="2"/>
  <c r="K11" i="2"/>
  <c r="N11" i="2"/>
  <c r="L11" i="2"/>
  <c r="Q12" i="2"/>
  <c r="Q13" i="2"/>
  <c r="AD15" i="2"/>
  <c r="AD16" i="2" s="1"/>
  <c r="L13" i="2"/>
  <c r="F11" i="2"/>
  <c r="J12" i="2"/>
  <c r="H15" i="2"/>
  <c r="J13" i="2"/>
  <c r="F12" i="2"/>
  <c r="P15" i="2"/>
  <c r="M12" i="2"/>
  <c r="AJ11" i="2"/>
  <c r="AJ15" i="2" s="1"/>
  <c r="AJ16" i="2" s="1"/>
  <c r="AP11" i="2"/>
  <c r="AP15" i="2" s="1"/>
  <c r="AP16" i="2" s="1"/>
  <c r="E13" i="2"/>
  <c r="E12" i="2"/>
  <c r="D15" i="2"/>
  <c r="G13" i="2"/>
  <c r="G12" i="2"/>
  <c r="I11" i="2"/>
  <c r="I13" i="2"/>
  <c r="I12" i="2"/>
  <c r="R11" i="2"/>
  <c r="R13" i="2"/>
  <c r="R12" i="2"/>
  <c r="AF11" i="2"/>
  <c r="AF15" i="2" s="1"/>
  <c r="AF16" i="2" s="1"/>
  <c r="AN11" i="2"/>
  <c r="AN15" i="2" s="1"/>
  <c r="AN16" i="2" s="1"/>
  <c r="E11" i="2"/>
  <c r="G11" i="2"/>
  <c r="G1271" i="18" l="1"/>
  <c r="G335" i="18"/>
  <c r="G4603" i="18"/>
  <c r="G2723" i="18"/>
  <c r="K15" i="2"/>
  <c r="G3443" i="18"/>
  <c r="G3588" i="18"/>
  <c r="G6412" i="18"/>
  <c r="G5764" i="18"/>
  <c r="G3083" i="18"/>
  <c r="G1922" i="18"/>
  <c r="G2504" i="18"/>
  <c r="G24" i="18"/>
  <c r="G1850" i="18"/>
  <c r="G5546" i="18"/>
  <c r="G623" i="18"/>
  <c r="G1994" i="18"/>
  <c r="G384" i="18"/>
  <c r="G2627" i="18"/>
  <c r="G5400" i="18"/>
  <c r="G3662" i="18"/>
  <c r="G6268" i="18"/>
  <c r="G3227" i="18"/>
  <c r="G1706" i="18"/>
  <c r="G3515" i="18"/>
  <c r="G4653" i="18"/>
  <c r="G4290" i="18"/>
  <c r="G1199" i="18"/>
  <c r="G1127" i="18"/>
  <c r="G911" i="18"/>
  <c r="G1490" i="18"/>
  <c r="G2139" i="18"/>
  <c r="G1055" i="18"/>
  <c r="G4025" i="18"/>
  <c r="G5836" i="18"/>
  <c r="G5184" i="18"/>
  <c r="G983" i="18"/>
  <c r="G2577" i="18"/>
  <c r="G4097" i="18"/>
  <c r="G5692" i="18"/>
  <c r="G5980" i="18"/>
  <c r="G2066" i="18"/>
  <c r="G5473" i="18"/>
  <c r="G6484" i="18"/>
  <c r="G3155" i="18"/>
  <c r="G2795" i="18"/>
  <c r="G1634" i="18"/>
  <c r="G6196" i="18"/>
  <c r="G5619" i="18"/>
  <c r="G6340" i="18"/>
  <c r="G5908" i="18"/>
  <c r="G1778" i="18"/>
  <c r="G5040" i="18"/>
  <c r="G1562" i="18"/>
  <c r="G4967" i="18"/>
  <c r="K16" i="2"/>
  <c r="D13" i="10"/>
  <c r="D16" i="2"/>
  <c r="D6" i="10"/>
  <c r="M15" i="2"/>
  <c r="H16" i="2"/>
  <c r="D10" i="10"/>
  <c r="F474" i="18"/>
  <c r="G479" i="18" s="1"/>
  <c r="P16" i="2"/>
  <c r="D18" i="10"/>
  <c r="O15" i="2"/>
  <c r="L104" i="4"/>
  <c r="C121" i="19" s="1"/>
  <c r="L102" i="4"/>
  <c r="N15" i="2"/>
  <c r="J15" i="2"/>
  <c r="L15" i="2"/>
  <c r="Q15" i="2"/>
  <c r="Q16" i="2" s="1"/>
  <c r="F15" i="2"/>
  <c r="E15" i="2"/>
  <c r="G15" i="2"/>
  <c r="E8516" i="18"/>
  <c r="F8516" i="18" s="1"/>
  <c r="E8588" i="18"/>
  <c r="F8588" i="18" s="1"/>
  <c r="E8659" i="18"/>
  <c r="F8659" i="18" s="1"/>
  <c r="I15" i="2"/>
  <c r="R15" i="2"/>
  <c r="R16" i="2" s="1"/>
  <c r="L16" i="2" l="1"/>
  <c r="D14" i="10"/>
  <c r="I16" i="2"/>
  <c r="D11" i="10"/>
  <c r="E4316" i="18" s="1"/>
  <c r="F4316" i="18" s="1"/>
  <c r="J16" i="2"/>
  <c r="D12" i="10"/>
  <c r="M16" i="2"/>
  <c r="D15" i="10"/>
  <c r="G16" i="2"/>
  <c r="D9" i="10"/>
  <c r="E4029" i="18"/>
  <c r="F4029" i="18" s="1"/>
  <c r="E4101" i="18"/>
  <c r="F4101" i="18" s="1"/>
  <c r="E4971" i="18"/>
  <c r="F4971" i="18" s="1"/>
  <c r="E4898" i="18"/>
  <c r="F4898" i="18" s="1"/>
  <c r="E5044" i="18"/>
  <c r="F5044" i="18" s="1"/>
  <c r="F16" i="2"/>
  <c r="D8" i="10"/>
  <c r="E16" i="2"/>
  <c r="D7" i="10"/>
  <c r="N16" i="2"/>
  <c r="D16" i="10"/>
  <c r="O16" i="2"/>
  <c r="D17" i="10"/>
  <c r="F857" i="18"/>
  <c r="F3029" i="18"/>
  <c r="F4331" i="18"/>
  <c r="F5926" i="18"/>
  <c r="F9035" i="18"/>
  <c r="F10117" i="18"/>
  <c r="F13077" i="18"/>
  <c r="F13293" i="18"/>
  <c r="F137" i="18"/>
  <c r="F9323" i="18"/>
  <c r="F353" i="18"/>
  <c r="F7734" i="18"/>
  <c r="F10693" i="18"/>
  <c r="F2957" i="18"/>
  <c r="F929" i="18"/>
  <c r="F3101" i="18"/>
  <c r="F5058" i="18"/>
  <c r="F6070" i="18"/>
  <c r="F9107" i="18"/>
  <c r="F10261" i="18"/>
  <c r="F1217" i="18"/>
  <c r="F6214" i="18"/>
  <c r="F13582" i="18"/>
  <c r="F3825" i="18"/>
  <c r="F9539" i="18"/>
  <c r="F4043" i="18"/>
  <c r="F9973" i="18"/>
  <c r="C107" i="19"/>
  <c r="F65" i="18"/>
  <c r="F1073" i="18"/>
  <c r="F3173" i="18"/>
  <c r="F5130" i="18"/>
  <c r="F6142" i="18"/>
  <c r="F9251" i="18"/>
  <c r="F10333" i="18"/>
  <c r="F13438" i="18"/>
  <c r="F3317" i="18"/>
  <c r="F5274" i="18"/>
  <c r="F10405" i="18"/>
  <c r="F1868" i="18"/>
  <c r="F10621" i="18"/>
  <c r="F1940" i="18"/>
  <c r="F8170" i="18"/>
  <c r="F569" i="18"/>
  <c r="F281" i="18"/>
  <c r="F1724" i="18"/>
  <c r="F3461" i="18"/>
  <c r="F5346" i="18"/>
  <c r="F7518" i="18"/>
  <c r="F9395" i="18"/>
  <c r="F10477" i="18"/>
  <c r="F13654" i="18"/>
  <c r="F5418" i="18"/>
  <c r="F13942" i="18"/>
  <c r="F5782" i="18"/>
  <c r="F14086" i="18"/>
  <c r="F785" i="18"/>
  <c r="F2885" i="18"/>
  <c r="F4259" i="18"/>
  <c r="F5854" i="18"/>
  <c r="F8314" i="18"/>
  <c r="F10045" i="18"/>
  <c r="F13005" i="18"/>
  <c r="F14446" i="18"/>
  <c r="F19541" i="18"/>
  <c r="F19249" i="18"/>
  <c r="F12932" i="18"/>
  <c r="F4768" i="18"/>
  <c r="F18737" i="18"/>
  <c r="F14811" i="18"/>
  <c r="F7299" i="18"/>
  <c r="F6430" i="18"/>
  <c r="F2012" i="18"/>
  <c r="F1145" i="18"/>
  <c r="F18227" i="18"/>
  <c r="F17935" i="18"/>
  <c r="F17279" i="18"/>
  <c r="F16335" i="18"/>
  <c r="F16698" i="18"/>
  <c r="F15462" i="18"/>
  <c r="F14302" i="18"/>
  <c r="F8097" i="18"/>
  <c r="F8891" i="18"/>
  <c r="F10911" i="18"/>
  <c r="F4403" i="18"/>
  <c r="F11199" i="18"/>
  <c r="F7953" i="18"/>
  <c r="F3971" i="18"/>
  <c r="F5564" i="18"/>
  <c r="F9901" i="18"/>
  <c r="F4115" i="18"/>
  <c r="F209" i="18"/>
  <c r="F19176" i="18"/>
  <c r="F12714" i="18"/>
  <c r="F10839" i="18"/>
  <c r="F6647" i="18"/>
  <c r="F9683" i="18"/>
  <c r="F13149" i="18"/>
  <c r="F9179" i="18"/>
  <c r="F18664" i="18"/>
  <c r="F14592" i="18"/>
  <c r="F6719" i="18"/>
  <c r="F6574" i="18"/>
  <c r="F2303" i="18"/>
  <c r="F18007" i="18"/>
  <c r="F17643" i="18"/>
  <c r="F16044" i="18"/>
  <c r="F16844" i="18"/>
  <c r="F15897" i="18"/>
  <c r="F15245" i="18"/>
  <c r="F13798" i="18"/>
  <c r="F4621" i="18"/>
  <c r="F12209" i="18"/>
  <c r="F8673" i="18"/>
  <c r="F12569" i="18"/>
  <c r="F11921" i="18"/>
  <c r="F7662" i="18"/>
  <c r="F641" i="18"/>
  <c r="F13510" i="18"/>
  <c r="F5998" i="18"/>
  <c r="F1796" i="18"/>
  <c r="F7155" i="18"/>
  <c r="F7009" i="18"/>
  <c r="F2595" i="18"/>
  <c r="F19030" i="18"/>
  <c r="F17133" i="18"/>
  <c r="F15752" i="18"/>
  <c r="F3752" i="18"/>
  <c r="F11705" i="18"/>
  <c r="F12425" i="18"/>
  <c r="F10765" i="18"/>
  <c r="F12786" i="18"/>
  <c r="F1289" i="18"/>
  <c r="F1435" i="18"/>
  <c r="F7372" i="18"/>
  <c r="F6286" i="18"/>
  <c r="F17862" i="18"/>
  <c r="F16988" i="18"/>
  <c r="F16117" i="18"/>
  <c r="F14957" i="18"/>
  <c r="F11559" i="18"/>
  <c r="F11343" i="18"/>
  <c r="F8530" i="18"/>
  <c r="F10549" i="18"/>
  <c r="F1001" i="18"/>
  <c r="F13870" i="18"/>
  <c r="F497" i="18"/>
  <c r="F18810" i="18"/>
  <c r="F15535" i="18"/>
  <c r="F7227" i="18"/>
  <c r="F7082" i="18"/>
  <c r="F6502" i="18"/>
  <c r="F2230" i="18"/>
  <c r="F18080" i="18"/>
  <c r="F17570" i="18"/>
  <c r="F15970" i="18"/>
  <c r="F16771" i="18"/>
  <c r="F15824" i="18"/>
  <c r="F14230" i="18"/>
  <c r="F12859" i="18"/>
  <c r="F12137" i="18"/>
  <c r="F11849" i="18"/>
  <c r="F11993" i="18"/>
  <c r="F12497" i="18"/>
  <c r="F11487" i="18"/>
  <c r="F12642" i="18"/>
  <c r="F713" i="18"/>
  <c r="F9828" i="18"/>
  <c r="F13221" i="18"/>
  <c r="F5710" i="18"/>
  <c r="F1508" i="18"/>
  <c r="F10983" i="18"/>
  <c r="F8746" i="18"/>
  <c r="F18591" i="18"/>
  <c r="F2668" i="18"/>
  <c r="F18445" i="18"/>
  <c r="F17497" i="18"/>
  <c r="F16625" i="18"/>
  <c r="F14158" i="18"/>
  <c r="F12065" i="18"/>
  <c r="F11415" i="18"/>
  <c r="F3898" i="18"/>
  <c r="F5491" i="18"/>
  <c r="F5202" i="18"/>
  <c r="F19395" i="18"/>
  <c r="F8458" i="18"/>
  <c r="F4985" i="18"/>
  <c r="F4476" i="18"/>
  <c r="F14665" i="18"/>
  <c r="F6936" i="18"/>
  <c r="F2157" i="18"/>
  <c r="F18300" i="18"/>
  <c r="F17424" i="18"/>
  <c r="F15680" i="18"/>
  <c r="F3680" i="18"/>
  <c r="F11632" i="18"/>
  <c r="F12281" i="18"/>
  <c r="F13365" i="18"/>
  <c r="F5637" i="18"/>
  <c r="F4912" i="18"/>
  <c r="F2376" i="18"/>
  <c r="F8963" i="18"/>
  <c r="F8819" i="18"/>
  <c r="F3533" i="18"/>
  <c r="F13726" i="18"/>
  <c r="F2813" i="18"/>
  <c r="F19322" i="18"/>
  <c r="F19103" i="18"/>
  <c r="F4840" i="18"/>
  <c r="F1362" i="18"/>
  <c r="F14738" i="18"/>
  <c r="F7445" i="18"/>
  <c r="F2741" i="18"/>
  <c r="F2522" i="18"/>
  <c r="F1580" i="18"/>
  <c r="F18373" i="18"/>
  <c r="F18957" i="18"/>
  <c r="F17351" i="18"/>
  <c r="F16408" i="18"/>
  <c r="F17206" i="18"/>
  <c r="F15608" i="18"/>
  <c r="F14374" i="18"/>
  <c r="F2084" i="18"/>
  <c r="F11127" i="18"/>
  <c r="F11271" i="18"/>
  <c r="F8242" i="18"/>
  <c r="F11777" i="18"/>
  <c r="F9611" i="18"/>
  <c r="F7879" i="18"/>
  <c r="F9755" i="18"/>
  <c r="F10189" i="18"/>
  <c r="F4187" i="18"/>
  <c r="F425" i="18"/>
  <c r="F19468" i="18"/>
  <c r="F8386" i="18"/>
  <c r="F14884" i="18"/>
  <c r="F6864" i="18"/>
  <c r="F2449" i="18"/>
  <c r="F1652" i="18"/>
  <c r="F19616" i="18"/>
  <c r="G19616" i="18" s="1"/>
  <c r="F17789" i="18"/>
  <c r="F17060" i="18"/>
  <c r="F16190" i="18"/>
  <c r="F16552" i="18"/>
  <c r="F15389" i="18"/>
  <c r="F15173" i="18"/>
  <c r="F8025" i="18"/>
  <c r="F4549" i="18"/>
  <c r="F8602" i="18"/>
  <c r="F11055" i="18"/>
  <c r="F7806" i="18"/>
  <c r="F3606" i="18"/>
  <c r="F14014" i="18"/>
  <c r="F9467" i="18"/>
  <c r="F3245" i="18"/>
  <c r="L108" i="4"/>
  <c r="F18883" i="18"/>
  <c r="F15029" i="18"/>
  <c r="F18519" i="18"/>
  <c r="F14519" i="18"/>
  <c r="F6792" i="18"/>
  <c r="F6358" i="18"/>
  <c r="F18153" i="18"/>
  <c r="F17716" i="18"/>
  <c r="F16480" i="18"/>
  <c r="F16916" i="18"/>
  <c r="F16263" i="18"/>
  <c r="F15317" i="18"/>
  <c r="F15101" i="18"/>
  <c r="F12353" i="18"/>
  <c r="F3389" i="18"/>
  <c r="F4694" i="18"/>
  <c r="F7590" i="18"/>
  <c r="E4317" i="18" l="1"/>
  <c r="F4317" i="18" s="1"/>
  <c r="E51" i="18"/>
  <c r="F51" i="18" s="1"/>
  <c r="E1422" i="18"/>
  <c r="F1422" i="18" s="1"/>
  <c r="E1349" i="18"/>
  <c r="F1349" i="18" s="1"/>
  <c r="E2217" i="18"/>
  <c r="F2217" i="18" s="1"/>
  <c r="E1999" i="18"/>
  <c r="F1999" i="18" s="1"/>
  <c r="E2144" i="18"/>
  <c r="F2144" i="18" s="1"/>
  <c r="E1567" i="18"/>
  <c r="F1567" i="18" s="1"/>
  <c r="E1639" i="18"/>
  <c r="F1639" i="18" s="1"/>
  <c r="E3739" i="18"/>
  <c r="F3739" i="18" s="1"/>
  <c r="E2071" i="18"/>
  <c r="F2071" i="18" s="1"/>
  <c r="E3885" i="18"/>
  <c r="F3885" i="18" s="1"/>
  <c r="E3376" i="18"/>
  <c r="F3376" i="18" s="1"/>
  <c r="E5189" i="18"/>
  <c r="F5189" i="18" s="1"/>
  <c r="E5985" i="18"/>
  <c r="F5985" i="18" s="1"/>
  <c r="E1495" i="18"/>
  <c r="F1495" i="18" s="1"/>
  <c r="E5697" i="18"/>
  <c r="F5697" i="18" s="1"/>
  <c r="E1711" i="18"/>
  <c r="F1711" i="18" s="1"/>
  <c r="E1783" i="18"/>
  <c r="F1783" i="18" s="1"/>
  <c r="E5913" i="18"/>
  <c r="F5913" i="18" s="1"/>
  <c r="E3232" i="18"/>
  <c r="F3232" i="18" s="1"/>
  <c r="E1855" i="18"/>
  <c r="F1855" i="18" s="1"/>
  <c r="E5769" i="18"/>
  <c r="F5769" i="18" s="1"/>
  <c r="E1927" i="18"/>
  <c r="F1927" i="18" s="1"/>
  <c r="E3160" i="18"/>
  <c r="F3160" i="18" s="1"/>
  <c r="E4100" i="18"/>
  <c r="F4100" i="18" s="1"/>
  <c r="E4606" i="18"/>
  <c r="F4606" i="18" s="1"/>
  <c r="E4461" i="18"/>
  <c r="F4461" i="18" s="1"/>
  <c r="G4473" i="18" s="1"/>
  <c r="E4388" i="18"/>
  <c r="F4388" i="18" s="1"/>
  <c r="E4534" i="18"/>
  <c r="F4534" i="18" s="1"/>
  <c r="G4546" i="18" s="1"/>
  <c r="E4028" i="18"/>
  <c r="F4028" i="18" s="1"/>
  <c r="E554" i="18"/>
  <c r="F554" i="18" s="1"/>
  <c r="E482" i="18"/>
  <c r="F482" i="18" s="1"/>
  <c r="E4753" i="18"/>
  <c r="F4753" i="18" s="1"/>
  <c r="G4765" i="18" s="1"/>
  <c r="E5116" i="18"/>
  <c r="F5116" i="18" s="1"/>
  <c r="E4245" i="18"/>
  <c r="F4245" i="18" s="1"/>
  <c r="E2583" i="18"/>
  <c r="F2583" i="18" s="1"/>
  <c r="E4173" i="18"/>
  <c r="F4173" i="18" s="1"/>
  <c r="E2582" i="18"/>
  <c r="F2582" i="18" s="1"/>
  <c r="E3812" i="18"/>
  <c r="F3812" i="18" s="1"/>
  <c r="E1132" i="18"/>
  <c r="F1132" i="18" s="1"/>
  <c r="E1204" i="18"/>
  <c r="F1204" i="18" s="1"/>
  <c r="AN27" i="11"/>
  <c r="AN28" i="11" s="1"/>
  <c r="AM27" i="11"/>
  <c r="AM28" i="11" s="1"/>
  <c r="AK27" i="11"/>
  <c r="AK28" i="11" s="1"/>
  <c r="AP27" i="11"/>
  <c r="AP28" i="11" s="1"/>
  <c r="AO27" i="11"/>
  <c r="AO28" i="11" s="1"/>
  <c r="AL27" i="11"/>
  <c r="AL28" i="11" s="1"/>
  <c r="C17" i="2"/>
  <c r="Y27" i="11"/>
  <c r="Y28" i="11" s="1"/>
  <c r="AC27" i="11"/>
  <c r="AC28" i="11" s="1"/>
  <c r="J27" i="11"/>
  <c r="J28" i="11" s="1"/>
  <c r="K27" i="11"/>
  <c r="K28" i="11" s="1"/>
  <c r="AE27" i="11"/>
  <c r="AE28" i="11" s="1"/>
  <c r="T27" i="11"/>
  <c r="T28" i="11" s="1"/>
  <c r="AG27" i="11"/>
  <c r="AG28" i="11" s="1"/>
  <c r="D27" i="11"/>
  <c r="D28" i="11" s="1"/>
  <c r="W27" i="11"/>
  <c r="W28" i="11" s="1"/>
  <c r="AD27" i="11"/>
  <c r="AD28" i="11" s="1"/>
  <c r="B27" i="11"/>
  <c r="B28" i="11" s="1"/>
  <c r="P27" i="11"/>
  <c r="P28" i="11" s="1"/>
  <c r="AH27" i="11"/>
  <c r="AH28" i="11" s="1"/>
  <c r="C27" i="11"/>
  <c r="C28" i="11" s="1"/>
  <c r="AF27" i="11"/>
  <c r="AF28" i="11" s="1"/>
  <c r="H27" i="11"/>
  <c r="H28" i="11" s="1"/>
  <c r="AI27" i="11"/>
  <c r="AI28" i="11" s="1"/>
  <c r="AJ27" i="11"/>
  <c r="AJ28" i="11" s="1"/>
  <c r="N27" i="11"/>
  <c r="N28" i="11" s="1"/>
  <c r="O27" i="11"/>
  <c r="O28" i="11" s="1"/>
  <c r="S27" i="11"/>
  <c r="S28" i="11" s="1"/>
  <c r="L27" i="11"/>
  <c r="L28" i="11" s="1"/>
  <c r="AB27" i="11"/>
  <c r="AB28" i="11" s="1"/>
  <c r="U27" i="11"/>
  <c r="U28" i="11" s="1"/>
  <c r="G27" i="11"/>
  <c r="G28" i="11" s="1"/>
  <c r="F27" i="11"/>
  <c r="F28" i="11" s="1"/>
  <c r="E27" i="11"/>
  <c r="E28" i="11" s="1"/>
  <c r="AA27" i="11"/>
  <c r="AA28" i="11" s="1"/>
  <c r="I27" i="11"/>
  <c r="I28" i="11" s="1"/>
  <c r="Q27" i="11"/>
  <c r="Q28" i="11" s="1"/>
  <c r="Z27" i="11"/>
  <c r="Z28" i="11" s="1"/>
  <c r="R27" i="11"/>
  <c r="R28" i="11" s="1"/>
  <c r="A27" i="11"/>
  <c r="X27" i="11"/>
  <c r="X28" i="11" s="1"/>
  <c r="M27" i="11"/>
  <c r="M28" i="11" s="1"/>
  <c r="V27" i="11"/>
  <c r="V28" i="11" s="1"/>
  <c r="G19619" i="18"/>
  <c r="G19620" i="18" s="1"/>
  <c r="L19620" i="18"/>
  <c r="O19620" i="18" s="1"/>
  <c r="E19454" i="18"/>
  <c r="F19454" i="18" s="1"/>
  <c r="E19381" i="18"/>
  <c r="F19381" i="18" s="1"/>
  <c r="E19308" i="18"/>
  <c r="F19308" i="18" s="1"/>
  <c r="E19526" i="18"/>
  <c r="F19526" i="18" s="1"/>
  <c r="E19307" i="18"/>
  <c r="F19307" i="18" s="1"/>
  <c r="E19453" i="18"/>
  <c r="F19453" i="18" s="1"/>
  <c r="E19380" i="18"/>
  <c r="F19380" i="18" s="1"/>
  <c r="E18868" i="18"/>
  <c r="F18868" i="18" s="1"/>
  <c r="E19161" i="18"/>
  <c r="F19161" i="18" s="1"/>
  <c r="E19088" i="18"/>
  <c r="F19088" i="18" s="1"/>
  <c r="E19234" i="18"/>
  <c r="F19234" i="18" s="1"/>
  <c r="E8445" i="18"/>
  <c r="F8445" i="18" s="1"/>
  <c r="E19236" i="18"/>
  <c r="F19236" i="18" s="1"/>
  <c r="E19163" i="18"/>
  <c r="F19163" i="18" s="1"/>
  <c r="E8443" i="18"/>
  <c r="F8443" i="18" s="1"/>
  <c r="E19162" i="18"/>
  <c r="F19162" i="18" s="1"/>
  <c r="E19089" i="18"/>
  <c r="F19089" i="18" s="1"/>
  <c r="E19235" i="18"/>
  <c r="F19235" i="18" s="1"/>
  <c r="E13134" i="18"/>
  <c r="F13134" i="18" s="1"/>
  <c r="G13146" i="18" s="1"/>
  <c r="E13856" i="18"/>
  <c r="F13856" i="18" s="1"/>
  <c r="E10969" i="18"/>
  <c r="F10969" i="18" s="1"/>
  <c r="E9165" i="18"/>
  <c r="F9165" i="18" s="1"/>
  <c r="E15015" i="18"/>
  <c r="F15015" i="18" s="1"/>
  <c r="E12699" i="18"/>
  <c r="F12699" i="18" s="1"/>
  <c r="E12918" i="18"/>
  <c r="F12918" i="18" s="1"/>
  <c r="E12917" i="18"/>
  <c r="F12917" i="18" s="1"/>
  <c r="E12700" i="18"/>
  <c r="F12700" i="18" s="1"/>
  <c r="E9164" i="18"/>
  <c r="F9164" i="18" s="1"/>
  <c r="E10968" i="18"/>
  <c r="F10968" i="18" s="1"/>
  <c r="E15014" i="18"/>
  <c r="F15014" i="18" s="1"/>
  <c r="E4970" i="18"/>
  <c r="F4970" i="18" s="1"/>
  <c r="G4982" i="18" s="1"/>
  <c r="E4825" i="18"/>
  <c r="F4825" i="18" s="1"/>
  <c r="G4837" i="18" s="1"/>
  <c r="E18795" i="18"/>
  <c r="F18795" i="18" s="1"/>
  <c r="E8731" i="18"/>
  <c r="F8731" i="18" s="1"/>
  <c r="G8743" i="18" s="1"/>
  <c r="E18722" i="18"/>
  <c r="F18722" i="18" s="1"/>
  <c r="E18796" i="18"/>
  <c r="F18796" i="18" s="1"/>
  <c r="E1347" i="18"/>
  <c r="F1347" i="18" s="1"/>
  <c r="E1420" i="18"/>
  <c r="F1420" i="18" s="1"/>
  <c r="E1348" i="18"/>
  <c r="F1348" i="18" s="1"/>
  <c r="E1421" i="18"/>
  <c r="F1421" i="18" s="1"/>
  <c r="E18723" i="18"/>
  <c r="F18723" i="18" s="1"/>
  <c r="E8371" i="18"/>
  <c r="F8371" i="18" s="1"/>
  <c r="E18649" i="18"/>
  <c r="F18649" i="18" s="1"/>
  <c r="G18661" i="18" s="1"/>
  <c r="E15520" i="18"/>
  <c r="F15520" i="18" s="1"/>
  <c r="G15532" i="18" s="1"/>
  <c r="E18576" i="18"/>
  <c r="F18576" i="18" s="1"/>
  <c r="G18588" i="18" s="1"/>
  <c r="E18504" i="18"/>
  <c r="F18504" i="18" s="1"/>
  <c r="G18516" i="18" s="1"/>
  <c r="E14650" i="18"/>
  <c r="F14650" i="18" s="1"/>
  <c r="E14869" i="18"/>
  <c r="F14869" i="18" s="1"/>
  <c r="E14796" i="18"/>
  <c r="F14796" i="18" s="1"/>
  <c r="E14723" i="18"/>
  <c r="F14723" i="18" s="1"/>
  <c r="E14504" i="18"/>
  <c r="F14504" i="18" s="1"/>
  <c r="E14577" i="18"/>
  <c r="F14577" i="18" s="1"/>
  <c r="G14589" i="18" s="1"/>
  <c r="E7430" i="18"/>
  <c r="F7430" i="18" s="1"/>
  <c r="E7357" i="18"/>
  <c r="F7357" i="18" s="1"/>
  <c r="E7212" i="18"/>
  <c r="F7212" i="18" s="1"/>
  <c r="E7284" i="18"/>
  <c r="F7284" i="18" s="1"/>
  <c r="E7140" i="18"/>
  <c r="F7140" i="18" s="1"/>
  <c r="E6704" i="18"/>
  <c r="F6704" i="18" s="1"/>
  <c r="E7067" i="18"/>
  <c r="F7067" i="18" s="1"/>
  <c r="E6994" i="18"/>
  <c r="F6994" i="18" s="1"/>
  <c r="E6921" i="18"/>
  <c r="F6921" i="18" s="1"/>
  <c r="E6849" i="18"/>
  <c r="F6849" i="18" s="1"/>
  <c r="E6777" i="18"/>
  <c r="F6777" i="18" s="1"/>
  <c r="E6559" i="18"/>
  <c r="F6559" i="18" s="1"/>
  <c r="E6487" i="18"/>
  <c r="F6487" i="18" s="1"/>
  <c r="E2726" i="18"/>
  <c r="F2726" i="18" s="1"/>
  <c r="E6343" i="18"/>
  <c r="F6343" i="18" s="1"/>
  <c r="E6415" i="18"/>
  <c r="F6415" i="18" s="1"/>
  <c r="E2653" i="18"/>
  <c r="F2653" i="18" s="1"/>
  <c r="E6271" i="18"/>
  <c r="F6271" i="18" s="1"/>
  <c r="E6632" i="18"/>
  <c r="F6632" i="18" s="1"/>
  <c r="E2361" i="18"/>
  <c r="F2361" i="18" s="1"/>
  <c r="E2288" i="18"/>
  <c r="F2288" i="18" s="1"/>
  <c r="E2215" i="18"/>
  <c r="F2215" i="18" s="1"/>
  <c r="E1997" i="18"/>
  <c r="F1997" i="18" s="1"/>
  <c r="E2580" i="18"/>
  <c r="F2580" i="18" s="1"/>
  <c r="E2142" i="18"/>
  <c r="F2142" i="18" s="1"/>
  <c r="E2507" i="18"/>
  <c r="F2507" i="18" s="1"/>
  <c r="E2434" i="18"/>
  <c r="F2434" i="18" s="1"/>
  <c r="E1130" i="18"/>
  <c r="F1130" i="18" s="1"/>
  <c r="E1637" i="18"/>
  <c r="F1637" i="18" s="1"/>
  <c r="E1565" i="18"/>
  <c r="F1565" i="18" s="1"/>
  <c r="E8372" i="18"/>
  <c r="F8372" i="18" s="1"/>
  <c r="E14870" i="18"/>
  <c r="F14870" i="18" s="1"/>
  <c r="E14797" i="18"/>
  <c r="F14797" i="18" s="1"/>
  <c r="E14724" i="18"/>
  <c r="F14724" i="18" s="1"/>
  <c r="E14651" i="18"/>
  <c r="F14651" i="18" s="1"/>
  <c r="E14505" i="18"/>
  <c r="F14505" i="18" s="1"/>
  <c r="E7285" i="18"/>
  <c r="F7285" i="18" s="1"/>
  <c r="E7213" i="18"/>
  <c r="F7213" i="18" s="1"/>
  <c r="E7141" i="18"/>
  <c r="F7141" i="18" s="1"/>
  <c r="E7358" i="18"/>
  <c r="F7358" i="18" s="1"/>
  <c r="E7431" i="18"/>
  <c r="F7431" i="18" s="1"/>
  <c r="E6995" i="18"/>
  <c r="F6995" i="18" s="1"/>
  <c r="E6922" i="18"/>
  <c r="F6922" i="18" s="1"/>
  <c r="E6850" i="18"/>
  <c r="F6850" i="18" s="1"/>
  <c r="E6778" i="18"/>
  <c r="F6778" i="18" s="1"/>
  <c r="E6705" i="18"/>
  <c r="F6705" i="18" s="1"/>
  <c r="E7068" i="18"/>
  <c r="F7068" i="18" s="1"/>
  <c r="E6488" i="18"/>
  <c r="F6488" i="18" s="1"/>
  <c r="E2727" i="18"/>
  <c r="F2727" i="18" s="1"/>
  <c r="E6416" i="18"/>
  <c r="F6416" i="18" s="1"/>
  <c r="E2654" i="18"/>
  <c r="F2654" i="18" s="1"/>
  <c r="E6344" i="18"/>
  <c r="F6344" i="18" s="1"/>
  <c r="E6272" i="18"/>
  <c r="F6272" i="18" s="1"/>
  <c r="E6633" i="18"/>
  <c r="F6633" i="18" s="1"/>
  <c r="E6560" i="18"/>
  <c r="F6560" i="18" s="1"/>
  <c r="E2216" i="18"/>
  <c r="F2216" i="18" s="1"/>
  <c r="E2581" i="18"/>
  <c r="F2581" i="18" s="1"/>
  <c r="E2143" i="18"/>
  <c r="F2143" i="18" s="1"/>
  <c r="E2508" i="18"/>
  <c r="F2508" i="18" s="1"/>
  <c r="E1998" i="18"/>
  <c r="F1998" i="18" s="1"/>
  <c r="E2362" i="18"/>
  <c r="F2362" i="18" s="1"/>
  <c r="E2435" i="18"/>
  <c r="F2435" i="18" s="1"/>
  <c r="E2289" i="18"/>
  <c r="F2289" i="18" s="1"/>
  <c r="E1638" i="18"/>
  <c r="F1638" i="18" s="1"/>
  <c r="E1566" i="18"/>
  <c r="F1566" i="18" s="1"/>
  <c r="E1131" i="18"/>
  <c r="F1131" i="18" s="1"/>
  <c r="E699" i="18"/>
  <c r="F699" i="18" s="1"/>
  <c r="E18285" i="18"/>
  <c r="F18285" i="18" s="1"/>
  <c r="E15375" i="18"/>
  <c r="F15375" i="18" s="1"/>
  <c r="E15303" i="18"/>
  <c r="F15303" i="18" s="1"/>
  <c r="E12845" i="18"/>
  <c r="F12845" i="18" s="1"/>
  <c r="E11979" i="18"/>
  <c r="F11979" i="18" s="1"/>
  <c r="E12124" i="18"/>
  <c r="F12124" i="18" s="1"/>
  <c r="E12052" i="18"/>
  <c r="F12052" i="18" s="1"/>
  <c r="E11835" i="18"/>
  <c r="F11835" i="18" s="1"/>
  <c r="E12484" i="18"/>
  <c r="F12484" i="18" s="1"/>
  <c r="E12628" i="18"/>
  <c r="F12628" i="18" s="1"/>
  <c r="E10175" i="18"/>
  <c r="F10175" i="18" s="1"/>
  <c r="E5476" i="18"/>
  <c r="F5476" i="18" s="1"/>
  <c r="E10680" i="18"/>
  <c r="F10680" i="18" s="1"/>
  <c r="E10320" i="18"/>
  <c r="F10320" i="18" s="1"/>
  <c r="E10031" i="18"/>
  <c r="F10031" i="18" s="1"/>
  <c r="E1059" i="18"/>
  <c r="F1059" i="18" s="1"/>
  <c r="E14432" i="18"/>
  <c r="F14432" i="18" s="1"/>
  <c r="E10248" i="18"/>
  <c r="F10248" i="18" s="1"/>
  <c r="E5840" i="18"/>
  <c r="F5840" i="18" s="1"/>
  <c r="E5404" i="18"/>
  <c r="F5404" i="18" s="1"/>
  <c r="E770" i="18"/>
  <c r="F770" i="18" s="1"/>
  <c r="E17992" i="18"/>
  <c r="F17992" i="18" s="1"/>
  <c r="E18065" i="18"/>
  <c r="F18065" i="18" s="1"/>
  <c r="E19015" i="18"/>
  <c r="F19015" i="18" s="1"/>
  <c r="G19027" i="18" s="1"/>
  <c r="E17920" i="18"/>
  <c r="F17920" i="18" s="1"/>
  <c r="E17847" i="18"/>
  <c r="F17847" i="18" s="1"/>
  <c r="G17859" i="18" s="1"/>
  <c r="E18942" i="18"/>
  <c r="F18942" i="18" s="1"/>
  <c r="G18954" i="18" s="1"/>
  <c r="E17701" i="18"/>
  <c r="F17701" i="18" s="1"/>
  <c r="E17628" i="18"/>
  <c r="F17628" i="18" s="1"/>
  <c r="E16537" i="18"/>
  <c r="F16537" i="18" s="1"/>
  <c r="E17045" i="18"/>
  <c r="F17045" i="18" s="1"/>
  <c r="G17057" i="18" s="1"/>
  <c r="E16973" i="18"/>
  <c r="F16973" i="18" s="1"/>
  <c r="E16465" i="18"/>
  <c r="F16465" i="18" s="1"/>
  <c r="E16248" i="18"/>
  <c r="F16248" i="18" s="1"/>
  <c r="E16901" i="18"/>
  <c r="F16901" i="18" s="1"/>
  <c r="G16913" i="18" s="1"/>
  <c r="E16829" i="18"/>
  <c r="F16829" i="18" s="1"/>
  <c r="E16756" i="18"/>
  <c r="F16756" i="18" s="1"/>
  <c r="E16393" i="18"/>
  <c r="F16393" i="18" s="1"/>
  <c r="E16175" i="18"/>
  <c r="F16175" i="18" s="1"/>
  <c r="E16102" i="18"/>
  <c r="F16102" i="18" s="1"/>
  <c r="E16029" i="18"/>
  <c r="F16029" i="18" s="1"/>
  <c r="E16320" i="18"/>
  <c r="F16320" i="18" s="1"/>
  <c r="E17264" i="18"/>
  <c r="F17264" i="18" s="1"/>
  <c r="E17192" i="18"/>
  <c r="F17192" i="18" s="1"/>
  <c r="E16683" i="18"/>
  <c r="F16683" i="18" s="1"/>
  <c r="E16610" i="18"/>
  <c r="F16610" i="18" s="1"/>
  <c r="G16622" i="18" s="1"/>
  <c r="E15956" i="18"/>
  <c r="F15956" i="18" s="1"/>
  <c r="E15883" i="18"/>
  <c r="F15883" i="18" s="1"/>
  <c r="E15810" i="18"/>
  <c r="F15810" i="18" s="1"/>
  <c r="E15667" i="18"/>
  <c r="F15667" i="18" s="1"/>
  <c r="E15738" i="18"/>
  <c r="F15738" i="18" s="1"/>
  <c r="E627" i="18"/>
  <c r="F627" i="18" s="1"/>
  <c r="E18430" i="18"/>
  <c r="F18430" i="18" s="1"/>
  <c r="E18213" i="18"/>
  <c r="F18213" i="18" s="1"/>
  <c r="E18358" i="18"/>
  <c r="F18358" i="18" s="1"/>
  <c r="E18139" i="18"/>
  <c r="F18139" i="18" s="1"/>
  <c r="E17993" i="18"/>
  <c r="F17993" i="18" s="1"/>
  <c r="E18066" i="18"/>
  <c r="F18066" i="18" s="1"/>
  <c r="E17775" i="18"/>
  <c r="F17775" i="18" s="1"/>
  <c r="E16103" i="18"/>
  <c r="F16103" i="18" s="1"/>
  <c r="E17702" i="18"/>
  <c r="F17702" i="18" s="1"/>
  <c r="E17629" i="18"/>
  <c r="F17629" i="18" s="1"/>
  <c r="E17556" i="18"/>
  <c r="F17556" i="18" s="1"/>
  <c r="E17483" i="18"/>
  <c r="F17483" i="18" s="1"/>
  <c r="E17410" i="18"/>
  <c r="F17410" i="18" s="1"/>
  <c r="E17337" i="18"/>
  <c r="F17337" i="18" s="1"/>
  <c r="E17266" i="18"/>
  <c r="F17266" i="18" s="1"/>
  <c r="E16030" i="18"/>
  <c r="F16030" i="18" s="1"/>
  <c r="E17191" i="18"/>
  <c r="F17191" i="18" s="1"/>
  <c r="E17119" i="18"/>
  <c r="F17119" i="18" s="1"/>
  <c r="E15884" i="18"/>
  <c r="F15884" i="18" s="1"/>
  <c r="E15811" i="18"/>
  <c r="F15811" i="18" s="1"/>
  <c r="E15666" i="18"/>
  <c r="F15666" i="18" s="1"/>
  <c r="E15159" i="18"/>
  <c r="F15159" i="18" s="1"/>
  <c r="E15087" i="18"/>
  <c r="F15087" i="18" s="1"/>
  <c r="E15231" i="18"/>
  <c r="F15231" i="18" s="1"/>
  <c r="E14216" i="18"/>
  <c r="F14216" i="18" s="1"/>
  <c r="E14360" i="18"/>
  <c r="F14360" i="18" s="1"/>
  <c r="E14288" i="18"/>
  <c r="F14288" i="18" s="1"/>
  <c r="E13784" i="18"/>
  <c r="F13784" i="18" s="1"/>
  <c r="E3738" i="18"/>
  <c r="F3738" i="18" s="1"/>
  <c r="E3666" i="18"/>
  <c r="F3666" i="18" s="1"/>
  <c r="E2070" i="18"/>
  <c r="F2070" i="18" s="1"/>
  <c r="E8011" i="18"/>
  <c r="F8011" i="18" s="1"/>
  <c r="E8083" i="18"/>
  <c r="F8083" i="18" s="1"/>
  <c r="E12123" i="18"/>
  <c r="F12123" i="18" s="1"/>
  <c r="E12051" i="18"/>
  <c r="F12051" i="18" s="1"/>
  <c r="E11907" i="18"/>
  <c r="F11907" i="18" s="1"/>
  <c r="E11473" i="18"/>
  <c r="F11473" i="18" s="1"/>
  <c r="E11401" i="18"/>
  <c r="F11401" i="18" s="1"/>
  <c r="E11329" i="18"/>
  <c r="F11329" i="18" s="1"/>
  <c r="E3884" i="18"/>
  <c r="F3884" i="18" s="1"/>
  <c r="E8228" i="18"/>
  <c r="F8228" i="18" s="1"/>
  <c r="E11545" i="18"/>
  <c r="F11545" i="18" s="1"/>
  <c r="E11113" i="18"/>
  <c r="F11113" i="18" s="1"/>
  <c r="E12483" i="18"/>
  <c r="F12483" i="18" s="1"/>
  <c r="E12195" i="18"/>
  <c r="F12195" i="18" s="1"/>
  <c r="E11691" i="18"/>
  <c r="F11691" i="18" s="1"/>
  <c r="E11618" i="18"/>
  <c r="F11618" i="18" s="1"/>
  <c r="E11257" i="18"/>
  <c r="F11257" i="18" s="1"/>
  <c r="E3375" i="18"/>
  <c r="F3375" i="18" s="1"/>
  <c r="E11185" i="18"/>
  <c r="F11185" i="18" s="1"/>
  <c r="E11041" i="18"/>
  <c r="F11041" i="18" s="1"/>
  <c r="E12555" i="18"/>
  <c r="F12555" i="18" s="1"/>
  <c r="E12411" i="18"/>
  <c r="F12411" i="18" s="1"/>
  <c r="E12267" i="18"/>
  <c r="F12267" i="18" s="1"/>
  <c r="E13351" i="18"/>
  <c r="F13351" i="18" s="1"/>
  <c r="E10751" i="18"/>
  <c r="F10751" i="18" s="1"/>
  <c r="E7939" i="18"/>
  <c r="F7939" i="18" s="1"/>
  <c r="E3957" i="18"/>
  <c r="F3957" i="18" s="1"/>
  <c r="E7648" i="18"/>
  <c r="F7648" i="18" s="1"/>
  <c r="E3592" i="18"/>
  <c r="F3592" i="18" s="1"/>
  <c r="E9597" i="18"/>
  <c r="F9597" i="18" s="1"/>
  <c r="E7865" i="18"/>
  <c r="F7865" i="18" s="1"/>
  <c r="E3519" i="18"/>
  <c r="F3519" i="18" s="1"/>
  <c r="E9669" i="18"/>
  <c r="F9669" i="18" s="1"/>
  <c r="E7792" i="18"/>
  <c r="F7792" i="18" s="1"/>
  <c r="E2943" i="18"/>
  <c r="F2943" i="18" s="1"/>
  <c r="E12991" i="18"/>
  <c r="F12991" i="18" s="1"/>
  <c r="E10679" i="18"/>
  <c r="F10679" i="18" s="1"/>
  <c r="E10319" i="18"/>
  <c r="F10319" i="18" s="1"/>
  <c r="E9525" i="18"/>
  <c r="F9525" i="18" s="1"/>
  <c r="E9453" i="18"/>
  <c r="F9453" i="18" s="1"/>
  <c r="E8156" i="18"/>
  <c r="F8156" i="18" s="1"/>
  <c r="E7720" i="18"/>
  <c r="F7720" i="18" s="1"/>
  <c r="E7576" i="18"/>
  <c r="F7576" i="18" s="1"/>
  <c r="E5984" i="18"/>
  <c r="F5984" i="18" s="1"/>
  <c r="E5332" i="18"/>
  <c r="F5332" i="18" s="1"/>
  <c r="E5188" i="18"/>
  <c r="F5188" i="18" s="1"/>
  <c r="E3811" i="18"/>
  <c r="F3811" i="18" s="1"/>
  <c r="E3447" i="18"/>
  <c r="F3447" i="18" s="1"/>
  <c r="E3231" i="18"/>
  <c r="F3231" i="18" s="1"/>
  <c r="E3159" i="18"/>
  <c r="F3159" i="18" s="1"/>
  <c r="E3015" i="18"/>
  <c r="F3015" i="18" s="1"/>
  <c r="E2871" i="18"/>
  <c r="F2871" i="18" s="1"/>
  <c r="E2799" i="18"/>
  <c r="F2799" i="18" s="1"/>
  <c r="E1854" i="18"/>
  <c r="F1854" i="18" s="1"/>
  <c r="E1203" i="18"/>
  <c r="F1203" i="18" s="1"/>
  <c r="E9814" i="18"/>
  <c r="F9814" i="18" s="1"/>
  <c r="E13928" i="18"/>
  <c r="F13928" i="18" s="1"/>
  <c r="E13279" i="18"/>
  <c r="F13279" i="18" s="1"/>
  <c r="E10463" i="18"/>
  <c r="F10463" i="18" s="1"/>
  <c r="E9887" i="18"/>
  <c r="F9887" i="18" s="1"/>
  <c r="E9381" i="18"/>
  <c r="F9381" i="18" s="1"/>
  <c r="E9237" i="18"/>
  <c r="F9237" i="18" s="1"/>
  <c r="E6128" i="18"/>
  <c r="F6128" i="18" s="1"/>
  <c r="E5912" i="18"/>
  <c r="F5912" i="18" s="1"/>
  <c r="E5841" i="18"/>
  <c r="F5841" i="18" s="1"/>
  <c r="E5768" i="18"/>
  <c r="F5768" i="18" s="1"/>
  <c r="E5696" i="18"/>
  <c r="F5696" i="18" s="1"/>
  <c r="E3303" i="18"/>
  <c r="F3303" i="18" s="1"/>
  <c r="E3087" i="18"/>
  <c r="F3087" i="18" s="1"/>
  <c r="E1275" i="18"/>
  <c r="F1275" i="18" s="1"/>
  <c r="E915" i="18"/>
  <c r="F915" i="18" s="1"/>
  <c r="E843" i="18"/>
  <c r="F843" i="18" s="1"/>
  <c r="E555" i="18"/>
  <c r="F555" i="18" s="1"/>
  <c r="E9741" i="18"/>
  <c r="F9741" i="18" s="1"/>
  <c r="E13712" i="18"/>
  <c r="F13712" i="18" s="1"/>
  <c r="E13568" i="18"/>
  <c r="F13568" i="18" s="1"/>
  <c r="E13424" i="18"/>
  <c r="F13424" i="18" s="1"/>
  <c r="E13207" i="18"/>
  <c r="F13207" i="18" s="1"/>
  <c r="E10247" i="18"/>
  <c r="F10247" i="18" s="1"/>
  <c r="E10103" i="18"/>
  <c r="F10103" i="18" s="1"/>
  <c r="E7504" i="18"/>
  <c r="F7504" i="18" s="1"/>
  <c r="E6056" i="18"/>
  <c r="F6056" i="18" s="1"/>
  <c r="E5260" i="18"/>
  <c r="F5260" i="18" s="1"/>
  <c r="E1710" i="18"/>
  <c r="F1710" i="18" s="1"/>
  <c r="E1060" i="18"/>
  <c r="F1060" i="18" s="1"/>
  <c r="E5623" i="18"/>
  <c r="F5623" i="18" s="1"/>
  <c r="E5550" i="18"/>
  <c r="F5550" i="18" s="1"/>
  <c r="E14000" i="18"/>
  <c r="F14000" i="18" s="1"/>
  <c r="E13640" i="18"/>
  <c r="F13640" i="18" s="1"/>
  <c r="E13496" i="18"/>
  <c r="F13496" i="18" s="1"/>
  <c r="E12772" i="18"/>
  <c r="F12772" i="18" s="1"/>
  <c r="E10607" i="18"/>
  <c r="F10607" i="18" s="1"/>
  <c r="E10391" i="18"/>
  <c r="F10391" i="18" s="1"/>
  <c r="E9309" i="18"/>
  <c r="F9309" i="18" s="1"/>
  <c r="E8300" i="18"/>
  <c r="F8300" i="18" s="1"/>
  <c r="E6200" i="18"/>
  <c r="F6200" i="18" s="1"/>
  <c r="E1926" i="18"/>
  <c r="F1926" i="18" s="1"/>
  <c r="E1782" i="18"/>
  <c r="F1782" i="18" s="1"/>
  <c r="E1494" i="18"/>
  <c r="F1494" i="18" s="1"/>
  <c r="E987" i="18"/>
  <c r="F987" i="18" s="1"/>
  <c r="E698" i="18"/>
  <c r="F698" i="18" s="1"/>
  <c r="E18431" i="18"/>
  <c r="F18431" i="18" s="1"/>
  <c r="E18359" i="18"/>
  <c r="F18359" i="18" s="1"/>
  <c r="E18286" i="18"/>
  <c r="F18286" i="18" s="1"/>
  <c r="E18212" i="18"/>
  <c r="F18212" i="18" s="1"/>
  <c r="E18138" i="18"/>
  <c r="F18138" i="18" s="1"/>
  <c r="E18067" i="18"/>
  <c r="F18067" i="18" s="1"/>
  <c r="E17994" i="18"/>
  <c r="F17994" i="18" s="1"/>
  <c r="E17921" i="18"/>
  <c r="F17921" i="18" s="1"/>
  <c r="E17774" i="18"/>
  <c r="F17774" i="18" s="1"/>
  <c r="E17555" i="18"/>
  <c r="F17555" i="18" s="1"/>
  <c r="E17482" i="18"/>
  <c r="F17482" i="18" s="1"/>
  <c r="E17409" i="18"/>
  <c r="F17409" i="18" s="1"/>
  <c r="E17336" i="18"/>
  <c r="F17336" i="18" s="1"/>
  <c r="E17265" i="18"/>
  <c r="F17265" i="18" s="1"/>
  <c r="E17193" i="18"/>
  <c r="F17193" i="18" s="1"/>
  <c r="E16684" i="18"/>
  <c r="F16684" i="18" s="1"/>
  <c r="E16538" i="18"/>
  <c r="F16538" i="18" s="1"/>
  <c r="E16321" i="18"/>
  <c r="F16321" i="18" s="1"/>
  <c r="E16249" i="18"/>
  <c r="F16249" i="18" s="1"/>
  <c r="E17118" i="18"/>
  <c r="F17118" i="18" s="1"/>
  <c r="E16466" i="18"/>
  <c r="F16466" i="18" s="1"/>
  <c r="E16176" i="18"/>
  <c r="F16176" i="18" s="1"/>
  <c r="E16974" i="18"/>
  <c r="F16974" i="18" s="1"/>
  <c r="E16394" i="18"/>
  <c r="F16394" i="18" s="1"/>
  <c r="E16830" i="18"/>
  <c r="F16830" i="18" s="1"/>
  <c r="E16757" i="18"/>
  <c r="F16757" i="18" s="1"/>
  <c r="E15882" i="18"/>
  <c r="F15882" i="18" s="1"/>
  <c r="E15809" i="18"/>
  <c r="F15809" i="18" s="1"/>
  <c r="E15737" i="18"/>
  <c r="F15737" i="18" s="1"/>
  <c r="E15665" i="18"/>
  <c r="F15665" i="18" s="1"/>
  <c r="E15447" i="18"/>
  <c r="F15447" i="18" s="1"/>
  <c r="G15459" i="18" s="1"/>
  <c r="E15374" i="18"/>
  <c r="F15374" i="18" s="1"/>
  <c r="E15302" i="18"/>
  <c r="F15302" i="18" s="1"/>
  <c r="E15230" i="18"/>
  <c r="F15230" i="18" s="1"/>
  <c r="E15158" i="18"/>
  <c r="F15158" i="18" s="1"/>
  <c r="E14215" i="18"/>
  <c r="F14215" i="18" s="1"/>
  <c r="E15593" i="18"/>
  <c r="F15593" i="18" s="1"/>
  <c r="G15605" i="18" s="1"/>
  <c r="E14287" i="18"/>
  <c r="F14287" i="18" s="1"/>
  <c r="E14143" i="18"/>
  <c r="F14143" i="18" s="1"/>
  <c r="G14155" i="18" s="1"/>
  <c r="E14942" i="18"/>
  <c r="F14942" i="18" s="1"/>
  <c r="G14954" i="18" s="1"/>
  <c r="E14359" i="18"/>
  <c r="F14359" i="18" s="1"/>
  <c r="E15086" i="18"/>
  <c r="F15086" i="18" s="1"/>
  <c r="E13783" i="18"/>
  <c r="F13783" i="18" s="1"/>
  <c r="E12844" i="18"/>
  <c r="F12844" i="18" s="1"/>
  <c r="E3737" i="18"/>
  <c r="F3737" i="18" s="1"/>
  <c r="E3665" i="18"/>
  <c r="F3665" i="18" s="1"/>
  <c r="E2069" i="18"/>
  <c r="F2069" i="18" s="1"/>
  <c r="E8082" i="18"/>
  <c r="F8082" i="18" s="1"/>
  <c r="E8010" i="18"/>
  <c r="F8010" i="18" s="1"/>
  <c r="E4679" i="18"/>
  <c r="F4679" i="18" s="1"/>
  <c r="G4691" i="18" s="1"/>
  <c r="E11544" i="18"/>
  <c r="F11544" i="18" s="1"/>
  <c r="E11472" i="18"/>
  <c r="F11472" i="18" s="1"/>
  <c r="E11112" i="18"/>
  <c r="F11112" i="18" s="1"/>
  <c r="E12050" i="18"/>
  <c r="F12050" i="18" s="1"/>
  <c r="E11328" i="18"/>
  <c r="F11328" i="18" s="1"/>
  <c r="E8948" i="18"/>
  <c r="F8948" i="18" s="1"/>
  <c r="G8960" i="18" s="1"/>
  <c r="G4618" i="18"/>
  <c r="E12482" i="18"/>
  <c r="F12482" i="18" s="1"/>
  <c r="E12194" i="18"/>
  <c r="F12194" i="18" s="1"/>
  <c r="E11834" i="18"/>
  <c r="F11834" i="18" s="1"/>
  <c r="E11690" i="18"/>
  <c r="F11690" i="18" s="1"/>
  <c r="E11617" i="18"/>
  <c r="F11617" i="18" s="1"/>
  <c r="E11256" i="18"/>
  <c r="F11256" i="18" s="1"/>
  <c r="E3374" i="18"/>
  <c r="F3374" i="18" s="1"/>
  <c r="E8658" i="18"/>
  <c r="F8658" i="18" s="1"/>
  <c r="G8670" i="18" s="1"/>
  <c r="E11762" i="18"/>
  <c r="F11762" i="18" s="1"/>
  <c r="G11774" i="18" s="1"/>
  <c r="E3883" i="18"/>
  <c r="F3883" i="18" s="1"/>
  <c r="E8227" i="18"/>
  <c r="F8227" i="18" s="1"/>
  <c r="E8587" i="18"/>
  <c r="F8587" i="18" s="1"/>
  <c r="G8599" i="18" s="1"/>
  <c r="E8876" i="18"/>
  <c r="F8876" i="18" s="1"/>
  <c r="G8888" i="18" s="1"/>
  <c r="E12410" i="18"/>
  <c r="F12410" i="18" s="1"/>
  <c r="E12338" i="18"/>
  <c r="F12338" i="18" s="1"/>
  <c r="G12350" i="18" s="1"/>
  <c r="E12266" i="18"/>
  <c r="F12266" i="18" s="1"/>
  <c r="E11040" i="18"/>
  <c r="F11040" i="18" s="1"/>
  <c r="E10896" i="18"/>
  <c r="F10896" i="18" s="1"/>
  <c r="G10908" i="18" s="1"/>
  <c r="E10824" i="18"/>
  <c r="F10824" i="18" s="1"/>
  <c r="G10836" i="18" s="1"/>
  <c r="E11906" i="18"/>
  <c r="F11906" i="18" s="1"/>
  <c r="E11400" i="18"/>
  <c r="F11400" i="18" s="1"/>
  <c r="G4400" i="18"/>
  <c r="E8804" i="18"/>
  <c r="F8804" i="18" s="1"/>
  <c r="G8816" i="18" s="1"/>
  <c r="E12554" i="18"/>
  <c r="F12554" i="18" s="1"/>
  <c r="E12122" i="18"/>
  <c r="F12122" i="18" s="1"/>
  <c r="E11978" i="18"/>
  <c r="F11978" i="18" s="1"/>
  <c r="E11184" i="18"/>
  <c r="F11184" i="18" s="1"/>
  <c r="E13350" i="18"/>
  <c r="F13350" i="18" s="1"/>
  <c r="E12627" i="18"/>
  <c r="F12627" i="18" s="1"/>
  <c r="E10750" i="18"/>
  <c r="F10750" i="18" s="1"/>
  <c r="E626" i="18"/>
  <c r="F626" i="18" s="1"/>
  <c r="E3956" i="18"/>
  <c r="F3956" i="18" s="1"/>
  <c r="E3591" i="18"/>
  <c r="F3591" i="18" s="1"/>
  <c r="E8515" i="18"/>
  <c r="F8515" i="18" s="1"/>
  <c r="G8527" i="18" s="1"/>
  <c r="E9668" i="18"/>
  <c r="F9668" i="18" s="1"/>
  <c r="E3518" i="18"/>
  <c r="F3518" i="18" s="1"/>
  <c r="E7864" i="18"/>
  <c r="F7864" i="18" s="1"/>
  <c r="E7647" i="18"/>
  <c r="F7647" i="18" s="1"/>
  <c r="E9596" i="18"/>
  <c r="F9596" i="18" s="1"/>
  <c r="E7791" i="18"/>
  <c r="F7791" i="18" s="1"/>
  <c r="E7938" i="18"/>
  <c r="F7938" i="18" s="1"/>
  <c r="E9813" i="18"/>
  <c r="F9813" i="18" s="1"/>
  <c r="E13927" i="18"/>
  <c r="F13927" i="18" s="1"/>
  <c r="E13278" i="18"/>
  <c r="F13278" i="18" s="1"/>
  <c r="E13062" i="18"/>
  <c r="F13062" i="18" s="1"/>
  <c r="G13074" i="18" s="1"/>
  <c r="E10462" i="18"/>
  <c r="F10462" i="18" s="1"/>
  <c r="E10030" i="18"/>
  <c r="F10030" i="18" s="1"/>
  <c r="E9886" i="18"/>
  <c r="F9886" i="18" s="1"/>
  <c r="E9380" i="18"/>
  <c r="F9380" i="18" s="1"/>
  <c r="E9236" i="18"/>
  <c r="F9236" i="18" s="1"/>
  <c r="E9020" i="18"/>
  <c r="F9020" i="18" s="1"/>
  <c r="G9032" i="18" s="1"/>
  <c r="E6127" i="18"/>
  <c r="F6127" i="18" s="1"/>
  <c r="E5911" i="18"/>
  <c r="F5911" i="18" s="1"/>
  <c r="E5767" i="18"/>
  <c r="F5767" i="18" s="1"/>
  <c r="E5695" i="18"/>
  <c r="F5695" i="18" s="1"/>
  <c r="E5259" i="18"/>
  <c r="F5259" i="18" s="1"/>
  <c r="E3302" i="18"/>
  <c r="F3302" i="18" s="1"/>
  <c r="E3086" i="18"/>
  <c r="F3086" i="18" s="1"/>
  <c r="E1274" i="18"/>
  <c r="F1274" i="18" s="1"/>
  <c r="E1058" i="18"/>
  <c r="F1058" i="18" s="1"/>
  <c r="E914" i="18"/>
  <c r="F914" i="18" s="1"/>
  <c r="E842" i="18"/>
  <c r="F842" i="18" s="1"/>
  <c r="E194" i="18"/>
  <c r="F194" i="18" s="1"/>
  <c r="G206" i="18" s="1"/>
  <c r="E9740" i="18"/>
  <c r="F9740" i="18" s="1"/>
  <c r="E14431" i="18"/>
  <c r="F14431" i="18" s="1"/>
  <c r="E13711" i="18"/>
  <c r="F13711" i="18" s="1"/>
  <c r="E13567" i="18"/>
  <c r="F13567" i="18" s="1"/>
  <c r="E13423" i="18"/>
  <c r="F13423" i="18" s="1"/>
  <c r="E13206" i="18"/>
  <c r="F13206" i="18" s="1"/>
  <c r="E10534" i="18"/>
  <c r="F10534" i="18" s="1"/>
  <c r="G10546" i="18" s="1"/>
  <c r="E10246" i="18"/>
  <c r="F10246" i="18" s="1"/>
  <c r="E10102" i="18"/>
  <c r="F10102" i="18" s="1"/>
  <c r="E7503" i="18"/>
  <c r="F7503" i="18" s="1"/>
  <c r="E6055" i="18"/>
  <c r="F6055" i="18" s="1"/>
  <c r="E5403" i="18"/>
  <c r="F5403" i="18" s="1"/>
  <c r="E4897" i="18"/>
  <c r="F4897" i="18" s="1"/>
  <c r="G4909" i="18" s="1"/>
  <c r="G4328" i="18"/>
  <c r="E1709" i="18"/>
  <c r="F1709" i="18" s="1"/>
  <c r="E338" i="18"/>
  <c r="F338" i="18" s="1"/>
  <c r="G350" i="18" s="1"/>
  <c r="E5622" i="18"/>
  <c r="F5622" i="18" s="1"/>
  <c r="E5549" i="18"/>
  <c r="F5549" i="18" s="1"/>
  <c r="E5477" i="18"/>
  <c r="F5477" i="18" s="1"/>
  <c r="E14071" i="18"/>
  <c r="F14071" i="18" s="1"/>
  <c r="G14083" i="18" s="1"/>
  <c r="E13999" i="18"/>
  <c r="F13999" i="18" s="1"/>
  <c r="E13639" i="18"/>
  <c r="F13639" i="18" s="1"/>
  <c r="E13495" i="18"/>
  <c r="F13495" i="18" s="1"/>
  <c r="E12771" i="18"/>
  <c r="F12771" i="18" s="1"/>
  <c r="E10606" i="18"/>
  <c r="F10606" i="18" s="1"/>
  <c r="E10390" i="18"/>
  <c r="F10390" i="18" s="1"/>
  <c r="E9308" i="18"/>
  <c r="F9308" i="18" s="1"/>
  <c r="E9092" i="18"/>
  <c r="F9092" i="18" s="1"/>
  <c r="G9104" i="18" s="1"/>
  <c r="E8299" i="18"/>
  <c r="F8299" i="18" s="1"/>
  <c r="E8155" i="18"/>
  <c r="F8155" i="18" s="1"/>
  <c r="E6199" i="18"/>
  <c r="F6199" i="18" s="1"/>
  <c r="E5839" i="18"/>
  <c r="F5839" i="18" s="1"/>
  <c r="E2798" i="18"/>
  <c r="F2798" i="18" s="1"/>
  <c r="E1925" i="18"/>
  <c r="F1925" i="18" s="1"/>
  <c r="E1781" i="18"/>
  <c r="F1781" i="18" s="1"/>
  <c r="E1493" i="18"/>
  <c r="F1493" i="18" s="1"/>
  <c r="E986" i="18"/>
  <c r="F986" i="18" s="1"/>
  <c r="E266" i="18"/>
  <c r="F266" i="18" s="1"/>
  <c r="G278" i="18" s="1"/>
  <c r="E2942" i="18"/>
  <c r="F2942" i="18" s="1"/>
  <c r="E12990" i="18"/>
  <c r="F12990" i="18" s="1"/>
  <c r="E10678" i="18"/>
  <c r="F10678" i="18" s="1"/>
  <c r="E10318" i="18"/>
  <c r="F10318" i="18" s="1"/>
  <c r="E10174" i="18"/>
  <c r="F10174" i="18" s="1"/>
  <c r="E9958" i="18"/>
  <c r="F9958" i="18" s="1"/>
  <c r="G9970" i="18" s="1"/>
  <c r="E9524" i="18"/>
  <c r="F9524" i="18" s="1"/>
  <c r="E9452" i="18"/>
  <c r="F9452" i="18" s="1"/>
  <c r="E7719" i="18"/>
  <c r="F7719" i="18" s="1"/>
  <c r="E7575" i="18"/>
  <c r="F7575" i="18" s="1"/>
  <c r="E5983" i="18"/>
  <c r="F5983" i="18" s="1"/>
  <c r="E5331" i="18"/>
  <c r="F5331" i="18" s="1"/>
  <c r="E5187" i="18"/>
  <c r="F5187" i="18" s="1"/>
  <c r="E5115" i="18"/>
  <c r="F5115" i="18" s="1"/>
  <c r="G5127" i="18" s="1"/>
  <c r="E5043" i="18"/>
  <c r="F5043" i="18" s="1"/>
  <c r="G5055" i="18" s="1"/>
  <c r="E4244" i="18"/>
  <c r="F4244" i="18" s="1"/>
  <c r="G4256" i="18" s="1"/>
  <c r="E4172" i="18"/>
  <c r="F4172" i="18" s="1"/>
  <c r="E3810" i="18"/>
  <c r="F3810" i="18" s="1"/>
  <c r="E3446" i="18"/>
  <c r="F3446" i="18" s="1"/>
  <c r="E3230" i="18"/>
  <c r="F3230" i="18" s="1"/>
  <c r="E3158" i="18"/>
  <c r="F3158" i="18" s="1"/>
  <c r="E3014" i="18"/>
  <c r="F3014" i="18" s="1"/>
  <c r="E2870" i="18"/>
  <c r="F2870" i="18" s="1"/>
  <c r="E1853" i="18"/>
  <c r="F1853" i="18" s="1"/>
  <c r="E1202" i="18"/>
  <c r="F1202" i="18" s="1"/>
  <c r="E410" i="18"/>
  <c r="F410" i="18" s="1"/>
  <c r="G422" i="18" s="1"/>
  <c r="E122" i="18"/>
  <c r="F122" i="18" s="1"/>
  <c r="G134" i="18" s="1"/>
  <c r="E50" i="18"/>
  <c r="F50" i="18" s="1"/>
  <c r="G62" i="18" s="1"/>
  <c r="E771" i="18"/>
  <c r="F771" i="18" s="1"/>
  <c r="E4770" i="18" l="1"/>
  <c r="G4770" i="18" s="1"/>
  <c r="N4772" i="18" s="1"/>
  <c r="E4768" i="18"/>
  <c r="E4769" i="18"/>
  <c r="G4769" i="18" s="1"/>
  <c r="M4772" i="18" s="1"/>
  <c r="G4184" i="18"/>
  <c r="E4187" i="18" s="1"/>
  <c r="T17" i="2"/>
  <c r="T18" i="2" s="1"/>
  <c r="T19" i="2" s="1"/>
  <c r="AF17" i="2"/>
  <c r="AF18" i="2" s="1"/>
  <c r="AF19" i="2" s="1"/>
  <c r="AC17" i="2"/>
  <c r="AC18" i="2" s="1"/>
  <c r="AC19" i="2" s="1"/>
  <c r="H17" i="2"/>
  <c r="H18" i="2" s="1"/>
  <c r="H19" i="2" s="1"/>
  <c r="W17" i="2"/>
  <c r="W18" i="2" s="1"/>
  <c r="W19" i="2" s="1"/>
  <c r="M17" i="2"/>
  <c r="M18" i="2" s="1"/>
  <c r="M19" i="2" s="1"/>
  <c r="M21" i="2" s="1"/>
  <c r="AD17" i="2"/>
  <c r="AD18" i="2" s="1"/>
  <c r="AD19" i="2" s="1"/>
  <c r="X17" i="2"/>
  <c r="X18" i="2" s="1"/>
  <c r="X19" i="2" s="1"/>
  <c r="AH17" i="2"/>
  <c r="AH18" i="2" s="1"/>
  <c r="AH19" i="2" s="1"/>
  <c r="AQ17" i="2"/>
  <c r="AQ18" i="2" s="1"/>
  <c r="AQ19" i="2" s="1"/>
  <c r="AA17" i="2"/>
  <c r="AA18" i="2" s="1"/>
  <c r="AA19" i="2" s="1"/>
  <c r="K17" i="2"/>
  <c r="K18" i="2" s="1"/>
  <c r="K19" i="2" s="1"/>
  <c r="AI17" i="2"/>
  <c r="AI18" i="2" s="1"/>
  <c r="AI19" i="2" s="1"/>
  <c r="AE17" i="2"/>
  <c r="AE18" i="2" s="1"/>
  <c r="AE19" i="2" s="1"/>
  <c r="O17" i="2"/>
  <c r="O18" i="2" s="1"/>
  <c r="O19" i="2" s="1"/>
  <c r="O21" i="2" s="1"/>
  <c r="AL17" i="2"/>
  <c r="AL18" i="2" s="1"/>
  <c r="AL19" i="2" s="1"/>
  <c r="U17" i="2"/>
  <c r="U18" i="2" s="1"/>
  <c r="U19" i="2" s="1"/>
  <c r="E15955" i="18" s="1"/>
  <c r="F15955" i="18" s="1"/>
  <c r="G15967" i="18" s="1"/>
  <c r="AJ17" i="2"/>
  <c r="AJ18" i="2" s="1"/>
  <c r="AJ19" i="2" s="1"/>
  <c r="AG17" i="2"/>
  <c r="AG18" i="2" s="1"/>
  <c r="AG19" i="2" s="1"/>
  <c r="Z17" i="2"/>
  <c r="Z18" i="2" s="1"/>
  <c r="Z19" i="2" s="1"/>
  <c r="Y17" i="2"/>
  <c r="Y18" i="2" s="1"/>
  <c r="Y19" i="2" s="1"/>
  <c r="AM17" i="2"/>
  <c r="AM18" i="2" s="1"/>
  <c r="AM19" i="2" s="1"/>
  <c r="D17" i="2"/>
  <c r="D18" i="2" s="1"/>
  <c r="D19" i="2" s="1"/>
  <c r="D21" i="2" s="1"/>
  <c r="AO17" i="2"/>
  <c r="AO18" i="2" s="1"/>
  <c r="AO19" i="2" s="1"/>
  <c r="V17" i="2"/>
  <c r="V18" i="2" s="1"/>
  <c r="V19" i="2" s="1"/>
  <c r="S17" i="2"/>
  <c r="S18" i="2" s="1"/>
  <c r="S19" i="2" s="1"/>
  <c r="E8444" i="18" s="1"/>
  <c r="F8444" i="18" s="1"/>
  <c r="G8455" i="18" s="1"/>
  <c r="L17" i="2"/>
  <c r="L18" i="2" s="1"/>
  <c r="L19" i="2" s="1"/>
  <c r="P17" i="2"/>
  <c r="P18" i="2" s="1"/>
  <c r="P19" i="2" s="1"/>
  <c r="P21" i="2" s="1"/>
  <c r="AP17" i="2"/>
  <c r="AP18" i="2" s="1"/>
  <c r="AP19" i="2" s="1"/>
  <c r="AN17" i="2"/>
  <c r="AN18" i="2" s="1"/>
  <c r="AN19" i="2" s="1"/>
  <c r="N17" i="2"/>
  <c r="N18" i="2" s="1"/>
  <c r="N19" i="2" s="1"/>
  <c r="N21" i="2" s="1"/>
  <c r="AK17" i="2"/>
  <c r="AK18" i="2" s="1"/>
  <c r="AK19" i="2" s="1"/>
  <c r="AB17" i="2"/>
  <c r="AB18" i="2" s="1"/>
  <c r="AB19" i="2" s="1"/>
  <c r="E17" i="2"/>
  <c r="E18" i="2" s="1"/>
  <c r="E19" i="2" s="1"/>
  <c r="R17" i="2"/>
  <c r="R18" i="2" s="1"/>
  <c r="R19" i="2" s="1"/>
  <c r="J17" i="2"/>
  <c r="J18" i="2" s="1"/>
  <c r="J19" i="2" s="1"/>
  <c r="F17" i="2"/>
  <c r="F18" i="2" s="1"/>
  <c r="F19" i="2" s="1"/>
  <c r="Q17" i="2"/>
  <c r="Q18" i="2" s="1"/>
  <c r="Q19" i="2" s="1"/>
  <c r="Q21" i="2" s="1"/>
  <c r="I17" i="2"/>
  <c r="I18" i="2" s="1"/>
  <c r="I19" i="2" s="1"/>
  <c r="G17" i="2"/>
  <c r="G18" i="2" s="1"/>
  <c r="G19" i="2" s="1"/>
  <c r="G15026" i="18"/>
  <c r="E15030" i="18" s="1"/>
  <c r="G15030" i="18" s="1"/>
  <c r="M15033" i="18" s="1"/>
  <c r="G19465" i="18"/>
  <c r="E19470" i="18" s="1"/>
  <c r="G19470" i="18" s="1"/>
  <c r="N19472" i="18" s="1"/>
  <c r="G19319" i="18"/>
  <c r="E19322" i="18" s="1"/>
  <c r="G4112" i="18"/>
  <c r="E4117" i="18" s="1"/>
  <c r="G4117" i="18" s="1"/>
  <c r="N4119" i="18" s="1"/>
  <c r="G494" i="18"/>
  <c r="E498" i="18" s="1"/>
  <c r="G498" i="18" s="1"/>
  <c r="M501" i="18" s="1"/>
  <c r="G19392" i="18"/>
  <c r="G19246" i="18"/>
  <c r="G19100" i="18"/>
  <c r="G19173" i="18"/>
  <c r="G11846" i="18"/>
  <c r="E11849" i="18" s="1"/>
  <c r="G12856" i="18"/>
  <c r="E12859" i="18" s="1"/>
  <c r="G15386" i="18"/>
  <c r="E15390" i="18" s="1"/>
  <c r="G15390" i="18" s="1"/>
  <c r="M15393" i="18" s="1"/>
  <c r="G11412" i="18"/>
  <c r="E11417" i="18" s="1"/>
  <c r="G11417" i="18" s="1"/>
  <c r="N11419" i="18" s="1"/>
  <c r="G2954" i="18"/>
  <c r="E2957" i="18" s="1"/>
  <c r="G9176" i="18"/>
  <c r="E9181" i="18" s="1"/>
  <c r="G9181" i="18" s="1"/>
  <c r="N9183" i="18" s="1"/>
  <c r="E13150" i="18"/>
  <c r="G13150" i="18" s="1"/>
  <c r="M13153" i="18" s="1"/>
  <c r="E13149" i="18"/>
  <c r="E13151" i="18"/>
  <c r="G13151" i="18" s="1"/>
  <c r="N13153" i="18" s="1"/>
  <c r="G10980" i="18"/>
  <c r="E10984" i="18" s="1"/>
  <c r="G10984" i="18" s="1"/>
  <c r="M10987" i="18" s="1"/>
  <c r="G10042" i="18"/>
  <c r="E10045" i="18" s="1"/>
  <c r="G12711" i="18"/>
  <c r="E12715" i="18" s="1"/>
  <c r="G12715" i="18" s="1"/>
  <c r="M12718" i="18" s="1"/>
  <c r="G12929" i="18"/>
  <c r="G16841" i="18"/>
  <c r="E16845" i="18" s="1"/>
  <c r="G16845" i="18" s="1"/>
  <c r="M16848" i="18" s="1"/>
  <c r="E4841" i="18"/>
  <c r="G4841" i="18" s="1"/>
  <c r="M4844" i="18" s="1"/>
  <c r="E4840" i="18"/>
  <c r="E4842" i="18"/>
  <c r="G4842" i="18" s="1"/>
  <c r="N4844" i="18" s="1"/>
  <c r="E4987" i="18"/>
  <c r="G4987" i="18" s="1"/>
  <c r="N4989" i="18" s="1"/>
  <c r="E4985" i="18"/>
  <c r="E4986" i="18"/>
  <c r="G4986" i="18" s="1"/>
  <c r="M4989" i="18" s="1"/>
  <c r="G14299" i="18"/>
  <c r="E14303" i="18" s="1"/>
  <c r="G14303" i="18" s="1"/>
  <c r="M14306" i="18" s="1"/>
  <c r="G18807" i="18"/>
  <c r="E18810" i="18" s="1"/>
  <c r="G18734" i="18"/>
  <c r="E18737" i="18" s="1"/>
  <c r="G15749" i="18"/>
  <c r="E15754" i="18" s="1"/>
  <c r="G15754" i="18" s="1"/>
  <c r="N15756" i="18" s="1"/>
  <c r="G11629" i="18"/>
  <c r="E11632" i="18" s="1"/>
  <c r="E4477" i="18"/>
  <c r="G4477" i="18" s="1"/>
  <c r="M4480" i="18" s="1"/>
  <c r="E4478" i="18"/>
  <c r="G4478" i="18" s="1"/>
  <c r="N4480" i="18" s="1"/>
  <c r="E4476" i="18"/>
  <c r="E8748" i="18"/>
  <c r="G8748" i="18" s="1"/>
  <c r="N8750" i="18" s="1"/>
  <c r="E8747" i="18"/>
  <c r="G8747" i="18" s="1"/>
  <c r="M8750" i="18" s="1"/>
  <c r="E8746" i="18"/>
  <c r="G8167" i="18"/>
  <c r="E8171" i="18" s="1"/>
  <c r="G8171" i="18" s="1"/>
  <c r="M8174" i="18" s="1"/>
  <c r="G2882" i="18"/>
  <c r="E2886" i="18" s="1"/>
  <c r="G2886" i="18" s="1"/>
  <c r="M2889" i="18" s="1"/>
  <c r="G3386" i="18"/>
  <c r="E3391" i="18" s="1"/>
  <c r="G3391" i="18" s="1"/>
  <c r="N3393" i="18" s="1"/>
  <c r="G6139" i="18"/>
  <c r="E6142" i="18" s="1"/>
  <c r="G10186" i="18"/>
  <c r="E10191" i="18" s="1"/>
  <c r="G10191" i="18" s="1"/>
  <c r="N10193" i="18" s="1"/>
  <c r="G3968" i="18"/>
  <c r="E3972" i="18" s="1"/>
  <c r="G3972" i="18" s="1"/>
  <c r="M3975" i="18" s="1"/>
  <c r="G3677" i="18"/>
  <c r="E3682" i="18" s="1"/>
  <c r="G3682" i="18" s="1"/>
  <c r="N3684" i="18" s="1"/>
  <c r="G17494" i="18"/>
  <c r="E17497" i="18" s="1"/>
  <c r="G15242" i="18"/>
  <c r="E15246" i="18" s="1"/>
  <c r="G15246" i="18" s="1"/>
  <c r="M15249" i="18" s="1"/>
  <c r="G1359" i="18"/>
  <c r="G1432" i="18"/>
  <c r="G3530" i="18"/>
  <c r="E3534" i="18" s="1"/>
  <c r="G3534" i="18" s="1"/>
  <c r="M3537" i="18" s="1"/>
  <c r="G14808" i="18"/>
  <c r="E14811" i="18" s="1"/>
  <c r="G2373" i="18"/>
  <c r="E2377" i="18" s="1"/>
  <c r="G2377" i="18" s="1"/>
  <c r="M2380" i="18" s="1"/>
  <c r="G2227" i="18"/>
  <c r="G6861" i="18"/>
  <c r="G3458" i="18"/>
  <c r="E3462" i="18" s="1"/>
  <c r="G3462" i="18" s="1"/>
  <c r="M3465" i="18" s="1"/>
  <c r="G2300" i="18"/>
  <c r="G6933" i="18"/>
  <c r="G7006" i="18"/>
  <c r="G14881" i="18"/>
  <c r="G6644" i="18"/>
  <c r="G7079" i="18"/>
  <c r="G14662" i="18"/>
  <c r="G1577" i="18"/>
  <c r="G6283" i="18"/>
  <c r="G6716" i="18"/>
  <c r="E18521" i="18"/>
  <c r="G18521" i="18" s="1"/>
  <c r="N18523" i="18" s="1"/>
  <c r="E18520" i="18"/>
  <c r="G18520" i="18" s="1"/>
  <c r="M18523" i="18" s="1"/>
  <c r="E18519" i="18"/>
  <c r="G11702" i="18"/>
  <c r="E11707" i="18" s="1"/>
  <c r="G11707" i="18" s="1"/>
  <c r="N11709" i="18" s="1"/>
  <c r="G1649" i="18"/>
  <c r="G2665" i="18"/>
  <c r="G7152" i="18"/>
  <c r="E18591" i="18"/>
  <c r="E18593" i="18"/>
  <c r="G18593" i="18" s="1"/>
  <c r="N18595" i="18" s="1"/>
  <c r="E18592" i="18"/>
  <c r="G18592" i="18" s="1"/>
  <c r="M18595" i="18" s="1"/>
  <c r="G1142" i="18"/>
  <c r="G6427" i="18"/>
  <c r="G7296" i="18"/>
  <c r="E15537" i="18"/>
  <c r="G15537" i="18" s="1"/>
  <c r="N15539" i="18" s="1"/>
  <c r="E15535" i="18"/>
  <c r="E15536" i="18"/>
  <c r="G15536" i="18" s="1"/>
  <c r="M15539" i="18" s="1"/>
  <c r="G2446" i="18"/>
  <c r="G6355" i="18"/>
  <c r="G7224" i="18"/>
  <c r="E18664" i="18"/>
  <c r="E18665" i="18"/>
  <c r="G18665" i="18" s="1"/>
  <c r="M18668" i="18" s="1"/>
  <c r="E18666" i="18"/>
  <c r="G18666" i="18" s="1"/>
  <c r="N18668" i="18" s="1"/>
  <c r="G2519" i="18"/>
  <c r="G2738" i="18"/>
  <c r="G7369" i="18"/>
  <c r="G8383" i="18"/>
  <c r="G2154" i="18"/>
  <c r="G6499" i="18"/>
  <c r="G7442" i="18"/>
  <c r="G14735" i="18"/>
  <c r="G2592" i="18"/>
  <c r="G6571" i="18"/>
  <c r="E14594" i="18"/>
  <c r="G14594" i="18" s="1"/>
  <c r="N14596" i="18" s="1"/>
  <c r="E14592" i="18"/>
  <c r="E14593" i="18"/>
  <c r="G14593" i="18" s="1"/>
  <c r="M14596" i="18" s="1"/>
  <c r="G2009" i="18"/>
  <c r="G6789" i="18"/>
  <c r="G14516" i="18"/>
  <c r="G5199" i="18"/>
  <c r="E5204" i="18" s="1"/>
  <c r="G5204" i="18" s="1"/>
  <c r="N5206" i="18" s="1"/>
  <c r="G7731" i="18"/>
  <c r="E7736" i="18" s="1"/>
  <c r="G7736" i="18" s="1"/>
  <c r="N7738" i="18" s="1"/>
  <c r="G5415" i="18"/>
  <c r="E5419" i="18" s="1"/>
  <c r="G5419" i="18" s="1"/>
  <c r="M5422" i="18" s="1"/>
  <c r="G7876" i="18"/>
  <c r="E7881" i="18" s="1"/>
  <c r="G7881" i="18" s="1"/>
  <c r="N7883" i="18" s="1"/>
  <c r="G11990" i="18"/>
  <c r="E11993" i="18" s="1"/>
  <c r="G12422" i="18"/>
  <c r="E12427" i="18" s="1"/>
  <c r="G12427" i="18" s="1"/>
  <c r="N12429" i="18" s="1"/>
  <c r="G11340" i="18"/>
  <c r="E11345" i="18" s="1"/>
  <c r="G11345" i="18" s="1"/>
  <c r="N11347" i="18" s="1"/>
  <c r="G11556" i="18"/>
  <c r="E11560" i="18" s="1"/>
  <c r="G11560" i="18" s="1"/>
  <c r="M11563" i="18" s="1"/>
  <c r="G2081" i="18"/>
  <c r="E2085" i="18" s="1"/>
  <c r="G2085" i="18" s="1"/>
  <c r="M2088" i="18" s="1"/>
  <c r="G16187" i="18"/>
  <c r="E16191" i="18" s="1"/>
  <c r="G16191" i="18" s="1"/>
  <c r="M16194" i="18" s="1"/>
  <c r="G638" i="18"/>
  <c r="E641" i="18" s="1"/>
  <c r="G17421" i="18"/>
  <c r="E17426" i="18" s="1"/>
  <c r="G17426" i="18" s="1"/>
  <c r="N17428" i="18" s="1"/>
  <c r="G9536" i="18"/>
  <c r="E9541" i="18" s="1"/>
  <c r="G9541" i="18" s="1"/>
  <c r="N9543" i="18" s="1"/>
  <c r="G7659" i="18"/>
  <c r="E7662" i="18" s="1"/>
  <c r="G3026" i="18"/>
  <c r="E3030" i="18" s="1"/>
  <c r="G3030" i="18" s="1"/>
  <c r="M3033" i="18" s="1"/>
  <c r="G3822" i="18"/>
  <c r="E3826" i="18" s="1"/>
  <c r="G3826" i="18" s="1"/>
  <c r="M3829" i="18" s="1"/>
  <c r="G5561" i="18"/>
  <c r="E5564" i="18" s="1"/>
  <c r="G4040" i="18"/>
  <c r="E4045" i="18" s="1"/>
  <c r="G4045" i="18" s="1"/>
  <c r="N4047" i="18" s="1"/>
  <c r="G13435" i="18"/>
  <c r="E13438" i="18" s="1"/>
  <c r="G10330" i="18"/>
  <c r="E10335" i="18" s="1"/>
  <c r="G10335" i="18" s="1"/>
  <c r="N10337" i="18" s="1"/>
  <c r="G5634" i="18"/>
  <c r="E5639" i="18" s="1"/>
  <c r="G5639" i="18" s="1"/>
  <c r="N5641" i="18" s="1"/>
  <c r="G10114" i="18"/>
  <c r="E10118" i="18" s="1"/>
  <c r="G10118" i="18" s="1"/>
  <c r="M10121" i="18" s="1"/>
  <c r="G15894" i="18"/>
  <c r="E15897" i="18" s="1"/>
  <c r="G16260" i="18"/>
  <c r="E16265" i="18" s="1"/>
  <c r="G16265" i="18" s="1"/>
  <c r="N16267" i="18" s="1"/>
  <c r="G1865" i="18"/>
  <c r="E1869" i="18" s="1"/>
  <c r="G1869" i="18" s="1"/>
  <c r="M1872" i="18" s="1"/>
  <c r="G1793" i="18"/>
  <c r="E1796" i="18" s="1"/>
  <c r="G3314" i="18"/>
  <c r="E3318" i="18" s="1"/>
  <c r="G3318" i="18" s="1"/>
  <c r="M3321" i="18" s="1"/>
  <c r="G3749" i="18"/>
  <c r="E3754" i="18" s="1"/>
  <c r="G3754" i="18" s="1"/>
  <c r="N3756" i="18" s="1"/>
  <c r="G15098" i="18"/>
  <c r="E15101" i="18" s="1"/>
  <c r="G710" i="18"/>
  <c r="E715" i="18" s="1"/>
  <c r="G715" i="18" s="1"/>
  <c r="N717" i="18" s="1"/>
  <c r="G3170" i="18"/>
  <c r="E3174" i="18" s="1"/>
  <c r="G3174" i="18" s="1"/>
  <c r="M3177" i="18" s="1"/>
  <c r="G9752" i="18"/>
  <c r="E9757" i="18" s="1"/>
  <c r="G9757" i="18" s="1"/>
  <c r="N9759" i="18" s="1"/>
  <c r="G3242" i="18"/>
  <c r="E3246" i="18" s="1"/>
  <c r="G3246" i="18" s="1"/>
  <c r="M3249" i="18" s="1"/>
  <c r="G13002" i="18"/>
  <c r="E13006" i="18" s="1"/>
  <c r="G13006" i="18" s="1"/>
  <c r="M13009" i="18" s="1"/>
  <c r="G926" i="18"/>
  <c r="E930" i="18" s="1"/>
  <c r="G930" i="18" s="1"/>
  <c r="M933" i="18" s="1"/>
  <c r="G2810" i="18"/>
  <c r="E2814" i="18" s="1"/>
  <c r="G2814" i="18" s="1"/>
  <c r="M2817" i="18" s="1"/>
  <c r="G1214" i="18"/>
  <c r="E1219" i="18" s="1"/>
  <c r="G1219" i="18" s="1"/>
  <c r="N1221" i="18" s="1"/>
  <c r="G6211" i="18"/>
  <c r="E6214" i="18" s="1"/>
  <c r="G8311" i="18"/>
  <c r="E8316" i="18" s="1"/>
  <c r="G8316" i="18" s="1"/>
  <c r="N8318" i="18" s="1"/>
  <c r="G1286" i="18"/>
  <c r="E1289" i="18" s="1"/>
  <c r="G5707" i="18"/>
  <c r="E5710" i="18" s="1"/>
  <c r="G12783" i="18"/>
  <c r="E12788" i="18" s="1"/>
  <c r="G12788" i="18" s="1"/>
  <c r="N12790" i="18" s="1"/>
  <c r="G13579" i="18"/>
  <c r="E13582" i="18" s="1"/>
  <c r="G13939" i="18"/>
  <c r="E13944" i="18" s="1"/>
  <c r="G13944" i="18" s="1"/>
  <c r="N13946" i="18" s="1"/>
  <c r="G5343" i="18"/>
  <c r="E5346" i="18" s="1"/>
  <c r="G9392" i="18"/>
  <c r="E9396" i="18" s="1"/>
  <c r="G9396" i="18" s="1"/>
  <c r="M9399" i="18" s="1"/>
  <c r="G7803" i="18"/>
  <c r="E7808" i="18" s="1"/>
  <c r="G7808" i="18" s="1"/>
  <c r="N7810" i="18" s="1"/>
  <c r="G3098" i="18"/>
  <c r="E3101" i="18" s="1"/>
  <c r="G5779" i="18"/>
  <c r="E5782" i="18" s="1"/>
  <c r="G9320" i="18"/>
  <c r="E9323" i="18" s="1"/>
  <c r="G13507" i="18"/>
  <c r="E13512" i="18" s="1"/>
  <c r="G13512" i="18" s="1"/>
  <c r="N13514" i="18" s="1"/>
  <c r="G1505" i="18"/>
  <c r="E1509" i="18" s="1"/>
  <c r="G1509" i="18" s="1"/>
  <c r="M1512" i="18" s="1"/>
  <c r="G9898" i="18"/>
  <c r="E9902" i="18" s="1"/>
  <c r="G9902" i="18" s="1"/>
  <c r="M9905" i="18" s="1"/>
  <c r="G9680" i="18"/>
  <c r="E9685" i="18" s="1"/>
  <c r="G9685" i="18" s="1"/>
  <c r="N9687" i="18" s="1"/>
  <c r="G10618" i="18"/>
  <c r="E10621" i="18" s="1"/>
  <c r="G14011" i="18"/>
  <c r="E14015" i="18" s="1"/>
  <c r="G14015" i="18" s="1"/>
  <c r="M14018" i="18" s="1"/>
  <c r="G13218" i="18"/>
  <c r="E13222" i="18" s="1"/>
  <c r="G13222" i="18" s="1"/>
  <c r="M13225" i="18" s="1"/>
  <c r="G14443" i="18"/>
  <c r="E14446" i="18" s="1"/>
  <c r="G13290" i="18"/>
  <c r="E13293" i="18" s="1"/>
  <c r="G9825" i="18"/>
  <c r="E9829" i="18" s="1"/>
  <c r="G9829" i="18" s="1"/>
  <c r="M9832" i="18" s="1"/>
  <c r="G12134" i="18"/>
  <c r="E12138" i="18" s="1"/>
  <c r="G12138" i="18" s="1"/>
  <c r="M12141" i="18" s="1"/>
  <c r="G11268" i="18"/>
  <c r="E11273" i="18" s="1"/>
  <c r="G11273" i="18" s="1"/>
  <c r="N11275" i="18" s="1"/>
  <c r="G13795" i="18"/>
  <c r="E13798" i="18" s="1"/>
  <c r="G16477" i="18"/>
  <c r="E16482" i="18" s="1"/>
  <c r="G16482" i="18" s="1"/>
  <c r="N16484" i="18" s="1"/>
  <c r="G17348" i="18"/>
  <c r="E17352" i="18" s="1"/>
  <c r="G17352" i="18" s="1"/>
  <c r="M17355" i="18" s="1"/>
  <c r="G998" i="18"/>
  <c r="E1003" i="18" s="1"/>
  <c r="G1003" i="18" s="1"/>
  <c r="N1005" i="18" s="1"/>
  <c r="G9248" i="18"/>
  <c r="E9252" i="18" s="1"/>
  <c r="G9252" i="18" s="1"/>
  <c r="M9255" i="18" s="1"/>
  <c r="G3603" i="18"/>
  <c r="E3607" i="18" s="1"/>
  <c r="G3607" i="18" s="1"/>
  <c r="M3610" i="18" s="1"/>
  <c r="G3895" i="18"/>
  <c r="E3900" i="18" s="1"/>
  <c r="G3900" i="18" s="1"/>
  <c r="N3902" i="18" s="1"/>
  <c r="G12494" i="18"/>
  <c r="E12499" i="18" s="1"/>
  <c r="G12499" i="18" s="1"/>
  <c r="N12501" i="18" s="1"/>
  <c r="G15821" i="18"/>
  <c r="E15824" i="18" s="1"/>
  <c r="G17130" i="18"/>
  <c r="E17135" i="18" s="1"/>
  <c r="G17135" i="18" s="1"/>
  <c r="N17137" i="18" s="1"/>
  <c r="G16695" i="18"/>
  <c r="E16699" i="18" s="1"/>
  <c r="G16699" i="18" s="1"/>
  <c r="M16702" i="18" s="1"/>
  <c r="G15314" i="18"/>
  <c r="E15319" i="18" s="1"/>
  <c r="G15319" i="18" s="1"/>
  <c r="N15321" i="18" s="1"/>
  <c r="G9464" i="18"/>
  <c r="E9469" i="18" s="1"/>
  <c r="G9469" i="18" s="1"/>
  <c r="N9471" i="18" s="1"/>
  <c r="G5995" i="18"/>
  <c r="E5998" i="18" s="1"/>
  <c r="G7587" i="18"/>
  <c r="E7592" i="18" s="1"/>
  <c r="G7592" i="18" s="1"/>
  <c r="N7594" i="18" s="1"/>
  <c r="G10690" i="18"/>
  <c r="E10693" i="18" s="1"/>
  <c r="G1721" i="18"/>
  <c r="E1724" i="18" s="1"/>
  <c r="G6067" i="18"/>
  <c r="E6070" i="18" s="1"/>
  <c r="G7515" i="18"/>
  <c r="E7520" i="18" s="1"/>
  <c r="G7520" i="18" s="1"/>
  <c r="N7522" i="18" s="1"/>
  <c r="G854" i="18"/>
  <c r="E857" i="18" s="1"/>
  <c r="G5923" i="18"/>
  <c r="E5926" i="18" s="1"/>
  <c r="G11918" i="18"/>
  <c r="E11921" i="18" s="1"/>
  <c r="G12278" i="18"/>
  <c r="E12282" i="18" s="1"/>
  <c r="G12282" i="18" s="1"/>
  <c r="M12285" i="18" s="1"/>
  <c r="G8022" i="18"/>
  <c r="E8025" i="18" s="1"/>
  <c r="G5851" i="18"/>
  <c r="E5855" i="18" s="1"/>
  <c r="G5855" i="18" s="1"/>
  <c r="M5858" i="18" s="1"/>
  <c r="G10402" i="18"/>
  <c r="E10407" i="18" s="1"/>
  <c r="G10407" i="18" s="1"/>
  <c r="N10409" i="18" s="1"/>
  <c r="G13651" i="18"/>
  <c r="E13654" i="18" s="1"/>
  <c r="G13723" i="18"/>
  <c r="E13727" i="18" s="1"/>
  <c r="G13727" i="18" s="1"/>
  <c r="M13730" i="18" s="1"/>
  <c r="G9608" i="18"/>
  <c r="E9612" i="18" s="1"/>
  <c r="G9612" i="18" s="1"/>
  <c r="M9615" i="18" s="1"/>
  <c r="G8094" i="18"/>
  <c r="E8097" i="18" s="1"/>
  <c r="G16332" i="18"/>
  <c r="E16337" i="18" s="1"/>
  <c r="G16337" i="18" s="1"/>
  <c r="N16339" i="18" s="1"/>
  <c r="G17567" i="18"/>
  <c r="E17570" i="18" s="1"/>
  <c r="G1937" i="18"/>
  <c r="E1940" i="18" s="1"/>
  <c r="G1070" i="18"/>
  <c r="E1073" i="18" s="1"/>
  <c r="G8239" i="18"/>
  <c r="E8243" i="18" s="1"/>
  <c r="G8243" i="18" s="1"/>
  <c r="M8246" i="18" s="1"/>
  <c r="G12206" i="18"/>
  <c r="E12209" i="18" s="1"/>
  <c r="G17786" i="18"/>
  <c r="E17789" i="18" s="1"/>
  <c r="G10258" i="18"/>
  <c r="E10262" i="18" s="1"/>
  <c r="G10262" i="18" s="1"/>
  <c r="M10265" i="18" s="1"/>
  <c r="G566" i="18"/>
  <c r="E569" i="18" s="1"/>
  <c r="G10474" i="18"/>
  <c r="E10477" i="18" s="1"/>
  <c r="G7950" i="18"/>
  <c r="E7955" i="18" s="1"/>
  <c r="G7955" i="18" s="1"/>
  <c r="N7957" i="18" s="1"/>
  <c r="G11052" i="18"/>
  <c r="E11055" i="18" s="1"/>
  <c r="G12062" i="18"/>
  <c r="E12065" i="18" s="1"/>
  <c r="G16405" i="18"/>
  <c r="E16408" i="18" s="1"/>
  <c r="G11124" i="18"/>
  <c r="E11129" i="18" s="1"/>
  <c r="G11129" i="18" s="1"/>
  <c r="N11131" i="18" s="1"/>
  <c r="G5271" i="18"/>
  <c r="E5274" i="18" s="1"/>
  <c r="G15677" i="18"/>
  <c r="E15680" i="18" s="1"/>
  <c r="E5059" i="18"/>
  <c r="G5059" i="18" s="1"/>
  <c r="M5062" i="18" s="1"/>
  <c r="E5058" i="18"/>
  <c r="E5060" i="18"/>
  <c r="G5060" i="18" s="1"/>
  <c r="N5062" i="18" s="1"/>
  <c r="E425" i="18"/>
  <c r="E427" i="18"/>
  <c r="G427" i="18" s="1"/>
  <c r="N429" i="18" s="1"/>
  <c r="E426" i="18"/>
  <c r="G426" i="18" s="1"/>
  <c r="M429" i="18" s="1"/>
  <c r="E281" i="18"/>
  <c r="E283" i="18"/>
  <c r="G283" i="18" s="1"/>
  <c r="N285" i="18" s="1"/>
  <c r="E282" i="18"/>
  <c r="G282" i="18" s="1"/>
  <c r="M285" i="18" s="1"/>
  <c r="E9109" i="18"/>
  <c r="G9109" i="18" s="1"/>
  <c r="N9111" i="18" s="1"/>
  <c r="E9107" i="18"/>
  <c r="E9108" i="18"/>
  <c r="G9108" i="18" s="1"/>
  <c r="M9111" i="18" s="1"/>
  <c r="E14086" i="18"/>
  <c r="E14088" i="18"/>
  <c r="G14088" i="18" s="1"/>
  <c r="N14090" i="18" s="1"/>
  <c r="E14087" i="18"/>
  <c r="G14087" i="18" s="1"/>
  <c r="M14090" i="18" s="1"/>
  <c r="E355" i="18"/>
  <c r="G355" i="18" s="1"/>
  <c r="N357" i="18" s="1"/>
  <c r="E353" i="18"/>
  <c r="E354" i="18"/>
  <c r="G354" i="18" s="1"/>
  <c r="M357" i="18" s="1"/>
  <c r="E4332" i="18"/>
  <c r="G4332" i="18" s="1"/>
  <c r="M4335" i="18" s="1"/>
  <c r="E4333" i="18"/>
  <c r="G4333" i="18" s="1"/>
  <c r="N4335" i="18" s="1"/>
  <c r="E4331" i="18"/>
  <c r="E4550" i="18"/>
  <c r="G4550" i="18" s="1"/>
  <c r="M4553" i="18" s="1"/>
  <c r="E4551" i="18"/>
  <c r="G4551" i="18" s="1"/>
  <c r="N4553" i="18" s="1"/>
  <c r="E4549" i="18"/>
  <c r="E8673" i="18"/>
  <c r="E8674" i="18"/>
  <c r="G8674" i="18" s="1"/>
  <c r="M8677" i="18" s="1"/>
  <c r="E8675" i="18"/>
  <c r="G8675" i="18" s="1"/>
  <c r="N8677" i="18" s="1"/>
  <c r="E4694" i="18"/>
  <c r="E4696" i="18"/>
  <c r="G4696" i="18" s="1"/>
  <c r="N4698" i="18" s="1"/>
  <c r="E4695" i="18"/>
  <c r="G4695" i="18" s="1"/>
  <c r="M4698" i="18" s="1"/>
  <c r="E14958" i="18"/>
  <c r="G14958" i="18" s="1"/>
  <c r="M14961" i="18" s="1"/>
  <c r="E14957" i="18"/>
  <c r="E14959" i="18"/>
  <c r="G14959" i="18" s="1"/>
  <c r="N14961" i="18" s="1"/>
  <c r="E15462" i="18"/>
  <c r="E15463" i="18"/>
  <c r="G15463" i="18" s="1"/>
  <c r="M15466" i="18" s="1"/>
  <c r="E15464" i="18"/>
  <c r="G15464" i="18" s="1"/>
  <c r="N15466" i="18" s="1"/>
  <c r="G13362" i="18"/>
  <c r="G11484" i="18"/>
  <c r="G18224" i="18"/>
  <c r="G17276" i="18"/>
  <c r="E16917" i="18"/>
  <c r="G16917" i="18" s="1"/>
  <c r="M16920" i="18" s="1"/>
  <c r="E16916" i="18"/>
  <c r="E16918" i="18"/>
  <c r="G16918" i="18" s="1"/>
  <c r="N16920" i="18" s="1"/>
  <c r="E17060" i="18"/>
  <c r="E17061" i="18"/>
  <c r="G17061" i="18" s="1"/>
  <c r="M17064" i="18" s="1"/>
  <c r="E17062" i="18"/>
  <c r="G17062" i="18" s="1"/>
  <c r="N17064" i="18" s="1"/>
  <c r="E18957" i="18"/>
  <c r="E18958" i="18"/>
  <c r="G18958" i="18" s="1"/>
  <c r="M18961" i="18" s="1"/>
  <c r="E18959" i="18"/>
  <c r="G18959" i="18" s="1"/>
  <c r="N18961" i="18" s="1"/>
  <c r="G18077" i="18"/>
  <c r="G782" i="18"/>
  <c r="G12639" i="18"/>
  <c r="E137" i="18"/>
  <c r="E138" i="18"/>
  <c r="G138" i="18" s="1"/>
  <c r="M141" i="18" s="1"/>
  <c r="E139" i="18"/>
  <c r="G139" i="18" s="1"/>
  <c r="N141" i="18" s="1"/>
  <c r="E4189" i="18"/>
  <c r="G4189" i="18" s="1"/>
  <c r="N4191" i="18" s="1"/>
  <c r="E5130" i="18"/>
  <c r="E5132" i="18"/>
  <c r="G5132" i="18" s="1"/>
  <c r="N5134" i="18" s="1"/>
  <c r="E5131" i="18"/>
  <c r="G5131" i="18" s="1"/>
  <c r="M5134" i="18" s="1"/>
  <c r="E9975" i="18"/>
  <c r="G9975" i="18" s="1"/>
  <c r="N9977" i="18" s="1"/>
  <c r="E9973" i="18"/>
  <c r="E9974" i="18"/>
  <c r="G9974" i="18" s="1"/>
  <c r="M9977" i="18" s="1"/>
  <c r="E10549" i="18"/>
  <c r="E10550" i="18"/>
  <c r="G10550" i="18" s="1"/>
  <c r="M10553" i="18" s="1"/>
  <c r="E10551" i="18"/>
  <c r="G10551" i="18" s="1"/>
  <c r="N10553" i="18" s="1"/>
  <c r="E8821" i="18"/>
  <c r="G8821" i="18" s="1"/>
  <c r="N8823" i="18" s="1"/>
  <c r="E8820" i="18"/>
  <c r="G8820" i="18" s="1"/>
  <c r="M8823" i="18" s="1"/>
  <c r="E8819" i="18"/>
  <c r="E8893" i="18"/>
  <c r="G8893" i="18" s="1"/>
  <c r="N8895" i="18" s="1"/>
  <c r="E8892" i="18"/>
  <c r="G8892" i="18" s="1"/>
  <c r="M8895" i="18" s="1"/>
  <c r="E8891" i="18"/>
  <c r="E4623" i="18"/>
  <c r="G4623" i="18" s="1"/>
  <c r="N4625" i="18" s="1"/>
  <c r="E4622" i="18"/>
  <c r="G4622" i="18" s="1"/>
  <c r="M4625" i="18" s="1"/>
  <c r="E4621" i="18"/>
  <c r="E15610" i="18"/>
  <c r="G15610" i="18" s="1"/>
  <c r="N15612" i="18" s="1"/>
  <c r="E15608" i="18"/>
  <c r="E15609" i="18"/>
  <c r="G15609" i="18" s="1"/>
  <c r="M15612" i="18" s="1"/>
  <c r="G11196" i="18"/>
  <c r="G15170" i="18"/>
  <c r="E16626" i="18"/>
  <c r="G16626" i="18" s="1"/>
  <c r="M16629" i="18" s="1"/>
  <c r="E16625" i="18"/>
  <c r="E16627" i="18"/>
  <c r="G16627" i="18" s="1"/>
  <c r="N16629" i="18" s="1"/>
  <c r="G16549" i="18"/>
  <c r="E17864" i="18"/>
  <c r="G17864" i="18" s="1"/>
  <c r="N17866" i="18" s="1"/>
  <c r="E17863" i="18"/>
  <c r="G17863" i="18" s="1"/>
  <c r="M17866" i="18" s="1"/>
  <c r="E17862" i="18"/>
  <c r="G18004" i="18"/>
  <c r="G5488" i="18"/>
  <c r="E4261" i="18"/>
  <c r="G4261" i="18" s="1"/>
  <c r="N4263" i="18" s="1"/>
  <c r="E4259" i="18"/>
  <c r="E4260" i="18"/>
  <c r="G4260" i="18" s="1"/>
  <c r="M4263" i="18" s="1"/>
  <c r="E13079" i="18"/>
  <c r="G13079" i="18" s="1"/>
  <c r="N13081" i="18" s="1"/>
  <c r="E13078" i="18"/>
  <c r="G13078" i="18" s="1"/>
  <c r="M13081" i="18" s="1"/>
  <c r="E13077" i="18"/>
  <c r="E4403" i="18"/>
  <c r="E4404" i="18"/>
  <c r="G4404" i="18" s="1"/>
  <c r="M4407" i="18" s="1"/>
  <c r="E4405" i="18"/>
  <c r="G4405" i="18" s="1"/>
  <c r="N4407" i="18" s="1"/>
  <c r="E10841" i="18"/>
  <c r="G10841" i="18" s="1"/>
  <c r="N10843" i="18" s="1"/>
  <c r="E10839" i="18"/>
  <c r="E10840" i="18"/>
  <c r="G10840" i="18" s="1"/>
  <c r="M10843" i="18" s="1"/>
  <c r="E12355" i="18"/>
  <c r="G12355" i="18" s="1"/>
  <c r="N12357" i="18" s="1"/>
  <c r="E12353" i="18"/>
  <c r="E12354" i="18"/>
  <c r="G12354" i="18" s="1"/>
  <c r="M12357" i="18" s="1"/>
  <c r="E8602" i="18"/>
  <c r="E8604" i="18"/>
  <c r="G8604" i="18" s="1"/>
  <c r="N8606" i="18" s="1"/>
  <c r="E8603" i="18"/>
  <c r="G8603" i="18" s="1"/>
  <c r="M8606" i="18" s="1"/>
  <c r="E8963" i="18"/>
  <c r="E8964" i="18"/>
  <c r="G8964" i="18" s="1"/>
  <c r="M8967" i="18" s="1"/>
  <c r="E8965" i="18"/>
  <c r="G8965" i="18" s="1"/>
  <c r="N8967" i="18" s="1"/>
  <c r="E14159" i="18"/>
  <c r="G14159" i="18" s="1"/>
  <c r="M14162" i="18" s="1"/>
  <c r="E14160" i="18"/>
  <c r="G14160" i="18" s="1"/>
  <c r="N14162" i="18" s="1"/>
  <c r="E14158" i="18"/>
  <c r="G10762" i="18"/>
  <c r="G14227" i="18"/>
  <c r="G17203" i="18"/>
  <c r="G18442" i="18"/>
  <c r="G16041" i="18"/>
  <c r="G16768" i="18"/>
  <c r="G17640" i="18"/>
  <c r="G17932" i="18"/>
  <c r="G18297" i="18"/>
  <c r="E65" i="18"/>
  <c r="E67" i="18"/>
  <c r="G67" i="18" s="1"/>
  <c r="N69" i="18" s="1"/>
  <c r="E66" i="18"/>
  <c r="G66" i="18" s="1"/>
  <c r="M69" i="18" s="1"/>
  <c r="E4913" i="18"/>
  <c r="G4913" i="18" s="1"/>
  <c r="M4916" i="18" s="1"/>
  <c r="E4914" i="18"/>
  <c r="G4914" i="18" s="1"/>
  <c r="N4916" i="18" s="1"/>
  <c r="E4912" i="18"/>
  <c r="E211" i="18"/>
  <c r="G211" i="18" s="1"/>
  <c r="N213" i="18" s="1"/>
  <c r="E210" i="18"/>
  <c r="G210" i="18" s="1"/>
  <c r="M213" i="18" s="1"/>
  <c r="E209" i="18"/>
  <c r="E9036" i="18"/>
  <c r="G9036" i="18" s="1"/>
  <c r="M9039" i="18" s="1"/>
  <c r="E9037" i="18"/>
  <c r="G9037" i="18" s="1"/>
  <c r="N9039" i="18" s="1"/>
  <c r="E9035" i="18"/>
  <c r="E8532" i="18"/>
  <c r="G8532" i="18" s="1"/>
  <c r="N8534" i="18" s="1"/>
  <c r="E8531" i="18"/>
  <c r="G8531" i="18" s="1"/>
  <c r="M8534" i="18" s="1"/>
  <c r="E8530" i="18"/>
  <c r="E10913" i="18"/>
  <c r="G10913" i="18" s="1"/>
  <c r="N10915" i="18" s="1"/>
  <c r="E10911" i="18"/>
  <c r="E10912" i="18"/>
  <c r="G10912" i="18" s="1"/>
  <c r="M10915" i="18" s="1"/>
  <c r="E11779" i="18"/>
  <c r="G11779" i="18" s="1"/>
  <c r="N11781" i="18" s="1"/>
  <c r="E11778" i="18"/>
  <c r="G11778" i="18" s="1"/>
  <c r="M11781" i="18" s="1"/>
  <c r="E11777" i="18"/>
  <c r="G12566" i="18"/>
  <c r="G14371" i="18"/>
  <c r="G18150" i="18"/>
  <c r="G18370" i="18"/>
  <c r="G16114" i="18"/>
  <c r="G16985" i="18"/>
  <c r="G17713" i="18"/>
  <c r="E19031" i="18"/>
  <c r="G19031" i="18" s="1"/>
  <c r="M19034" i="18" s="1"/>
  <c r="E19030" i="18"/>
  <c r="E19032" i="18"/>
  <c r="G19032" i="18" s="1"/>
  <c r="N19034" i="18" s="1"/>
  <c r="E4188" i="18" l="1"/>
  <c r="G4188" i="18" s="1"/>
  <c r="M4191" i="18" s="1"/>
  <c r="E4115" i="18"/>
  <c r="E19469" i="18"/>
  <c r="G19469" i="18" s="1"/>
  <c r="M19472" i="18" s="1"/>
  <c r="K4772" i="18"/>
  <c r="G4768" i="18"/>
  <c r="E11851" i="18"/>
  <c r="G11851" i="18" s="1"/>
  <c r="N11853" i="18" s="1"/>
  <c r="E4116" i="18"/>
  <c r="G4116" i="18" s="1"/>
  <c r="M4119" i="18" s="1"/>
  <c r="E11850" i="18"/>
  <c r="G11850" i="18" s="1"/>
  <c r="M11853" i="18" s="1"/>
  <c r="E15971" i="18"/>
  <c r="G15971" i="18" s="1"/>
  <c r="M15974" i="18" s="1"/>
  <c r="E15972" i="18"/>
  <c r="G15972" i="18" s="1"/>
  <c r="N15974" i="18" s="1"/>
  <c r="E15970" i="18"/>
  <c r="K15974" i="18" s="1"/>
  <c r="J21" i="2"/>
  <c r="K21" i="2"/>
  <c r="H21" i="2"/>
  <c r="E19527" i="18"/>
  <c r="F19527" i="18" s="1"/>
  <c r="G19538" i="18" s="1"/>
  <c r="E21" i="2"/>
  <c r="E12860" i="18"/>
  <c r="G12860" i="18" s="1"/>
  <c r="M12863" i="18" s="1"/>
  <c r="E12861" i="18"/>
  <c r="G12861" i="18" s="1"/>
  <c r="N12863" i="18" s="1"/>
  <c r="G21" i="2"/>
  <c r="L21" i="2"/>
  <c r="E18869" i="18"/>
  <c r="F18869" i="18" s="1"/>
  <c r="G18880" i="18" s="1"/>
  <c r="I21" i="2"/>
  <c r="R21" i="2"/>
  <c r="F21" i="2"/>
  <c r="E13855" i="18"/>
  <c r="F13855" i="18" s="1"/>
  <c r="G13867" i="18" s="1"/>
  <c r="E15031" i="18"/>
  <c r="G15031" i="18" s="1"/>
  <c r="N15033" i="18" s="1"/>
  <c r="E15029" i="18"/>
  <c r="G15029" i="18" s="1"/>
  <c r="E10046" i="18"/>
  <c r="G10046" i="18" s="1"/>
  <c r="M10049" i="18" s="1"/>
  <c r="E2885" i="18"/>
  <c r="G2885" i="18" s="1"/>
  <c r="E19468" i="18"/>
  <c r="K19472" i="18" s="1"/>
  <c r="E2959" i="18"/>
  <c r="G2959" i="18" s="1"/>
  <c r="N2961" i="18" s="1"/>
  <c r="E10189" i="18"/>
  <c r="G10189" i="18" s="1"/>
  <c r="E499" i="18"/>
  <c r="G499" i="18" s="1"/>
  <c r="N501" i="18" s="1"/>
  <c r="E497" i="18"/>
  <c r="G497" i="18" s="1"/>
  <c r="E19323" i="18"/>
  <c r="G19323" i="18" s="1"/>
  <c r="M19326" i="18" s="1"/>
  <c r="E19324" i="18"/>
  <c r="G19324" i="18" s="1"/>
  <c r="N19326" i="18" s="1"/>
  <c r="E15389" i="18"/>
  <c r="G15389" i="18" s="1"/>
  <c r="E15391" i="18"/>
  <c r="G15391" i="18" s="1"/>
  <c r="N15393" i="18" s="1"/>
  <c r="E10047" i="18"/>
  <c r="G10047" i="18" s="1"/>
  <c r="N10049" i="18" s="1"/>
  <c r="E3973" i="18"/>
  <c r="G3973" i="18" s="1"/>
  <c r="N3975" i="18" s="1"/>
  <c r="G19322" i="18"/>
  <c r="K19326" i="18"/>
  <c r="E2958" i="18"/>
  <c r="G2958" i="18" s="1"/>
  <c r="M2961" i="18" s="1"/>
  <c r="E19396" i="18"/>
  <c r="G19396" i="18" s="1"/>
  <c r="M19399" i="18" s="1"/>
  <c r="E19397" i="18"/>
  <c r="G19397" i="18" s="1"/>
  <c r="N19399" i="18" s="1"/>
  <c r="E19395" i="18"/>
  <c r="E16844" i="18"/>
  <c r="K16848" i="18" s="1"/>
  <c r="E16846" i="18"/>
  <c r="G16846" i="18" s="1"/>
  <c r="N16848" i="18" s="1"/>
  <c r="E11415" i="18"/>
  <c r="K11419" i="18" s="1"/>
  <c r="E18812" i="18"/>
  <c r="G18812" i="18" s="1"/>
  <c r="N18814" i="18" s="1"/>
  <c r="E9179" i="18"/>
  <c r="G9179" i="18" s="1"/>
  <c r="E9180" i="18"/>
  <c r="G9180" i="18" s="1"/>
  <c r="M9183" i="18" s="1"/>
  <c r="E19176" i="18"/>
  <c r="E19177" i="18"/>
  <c r="G19177" i="18" s="1"/>
  <c r="M19180" i="18" s="1"/>
  <c r="E19178" i="18"/>
  <c r="G19178" i="18" s="1"/>
  <c r="N19180" i="18" s="1"/>
  <c r="E19104" i="18"/>
  <c r="G19104" i="18" s="1"/>
  <c r="M19107" i="18" s="1"/>
  <c r="E19103" i="18"/>
  <c r="E19105" i="18"/>
  <c r="G19105" i="18" s="1"/>
  <c r="N19107" i="18" s="1"/>
  <c r="E19251" i="18"/>
  <c r="G19251" i="18" s="1"/>
  <c r="N19253" i="18" s="1"/>
  <c r="E19250" i="18"/>
  <c r="G19250" i="18" s="1"/>
  <c r="M19253" i="18" s="1"/>
  <c r="E19249" i="18"/>
  <c r="E15247" i="18"/>
  <c r="G15247" i="18" s="1"/>
  <c r="N15249" i="18" s="1"/>
  <c r="E8460" i="18"/>
  <c r="G8460" i="18" s="1"/>
  <c r="N8462" i="18" s="1"/>
  <c r="E8459" i="18"/>
  <c r="G8459" i="18" s="1"/>
  <c r="M8462" i="18" s="1"/>
  <c r="E8458" i="18"/>
  <c r="E11416" i="18"/>
  <c r="G11416" i="18" s="1"/>
  <c r="M11419" i="18" s="1"/>
  <c r="E10190" i="18"/>
  <c r="G10190" i="18" s="1"/>
  <c r="M10193" i="18" s="1"/>
  <c r="E11633" i="18"/>
  <c r="G11633" i="18" s="1"/>
  <c r="M11636" i="18" s="1"/>
  <c r="E7663" i="18"/>
  <c r="G7663" i="18" s="1"/>
  <c r="M7666" i="18" s="1"/>
  <c r="E15752" i="18"/>
  <c r="K15756" i="18" s="1"/>
  <c r="E8172" i="18"/>
  <c r="G8172" i="18" s="1"/>
  <c r="N8174" i="18" s="1"/>
  <c r="E8170" i="18"/>
  <c r="K8174" i="18" s="1"/>
  <c r="E15317" i="18"/>
  <c r="K15321" i="18" s="1"/>
  <c r="E18811" i="18"/>
  <c r="G18811" i="18" s="1"/>
  <c r="M18814" i="18" s="1"/>
  <c r="G13149" i="18"/>
  <c r="K13153" i="18"/>
  <c r="E10983" i="18"/>
  <c r="K10987" i="18" s="1"/>
  <c r="E10985" i="18"/>
  <c r="G10985" i="18" s="1"/>
  <c r="N10987" i="18" s="1"/>
  <c r="E5566" i="18"/>
  <c r="G5566" i="18" s="1"/>
  <c r="N5568" i="18" s="1"/>
  <c r="E12716" i="18"/>
  <c r="G12716" i="18" s="1"/>
  <c r="N12718" i="18" s="1"/>
  <c r="E6144" i="18"/>
  <c r="G6144" i="18" s="1"/>
  <c r="N6146" i="18" s="1"/>
  <c r="E12714" i="18"/>
  <c r="K12718" i="18" s="1"/>
  <c r="E6143" i="18"/>
  <c r="G6143" i="18" s="1"/>
  <c r="M6146" i="18" s="1"/>
  <c r="E11634" i="18"/>
  <c r="G11634" i="18" s="1"/>
  <c r="N11636" i="18" s="1"/>
  <c r="E2378" i="18"/>
  <c r="G2378" i="18" s="1"/>
  <c r="N2380" i="18" s="1"/>
  <c r="E9830" i="18"/>
  <c r="G9830" i="18" s="1"/>
  <c r="N9832" i="18" s="1"/>
  <c r="K4989" i="18"/>
  <c r="G4985" i="18"/>
  <c r="E3971" i="18"/>
  <c r="G3971" i="18" s="1"/>
  <c r="K501" i="18"/>
  <c r="E14" i="19" s="1"/>
  <c r="F14" i="19" s="1"/>
  <c r="E12933" i="18"/>
  <c r="G12933" i="18" s="1"/>
  <c r="M12936" i="18" s="1"/>
  <c r="E12932" i="18"/>
  <c r="E12934" i="18"/>
  <c r="G12934" i="18" s="1"/>
  <c r="N12936" i="18" s="1"/>
  <c r="E14304" i="18"/>
  <c r="G14304" i="18" s="1"/>
  <c r="N14306" i="18" s="1"/>
  <c r="E1798" i="18"/>
  <c r="G1798" i="18" s="1"/>
  <c r="N1800" i="18" s="1"/>
  <c r="G4840" i="18"/>
  <c r="K4844" i="18"/>
  <c r="E14302" i="18"/>
  <c r="G14302" i="18" s="1"/>
  <c r="E3681" i="18"/>
  <c r="G3681" i="18" s="1"/>
  <c r="M3684" i="18" s="1"/>
  <c r="E3389" i="18"/>
  <c r="G3389" i="18" s="1"/>
  <c r="E3390" i="18"/>
  <c r="G3390" i="18" s="1"/>
  <c r="M3393" i="18" s="1"/>
  <c r="E12425" i="18"/>
  <c r="K12429" i="18" s="1"/>
  <c r="E9828" i="18"/>
  <c r="G9828" i="18" s="1"/>
  <c r="E5565" i="18"/>
  <c r="G5565" i="18" s="1"/>
  <c r="M5568" i="18" s="1"/>
  <c r="E12426" i="18"/>
  <c r="G12426" i="18" s="1"/>
  <c r="M12429" i="18" s="1"/>
  <c r="E7734" i="18"/>
  <c r="G7734" i="18" s="1"/>
  <c r="E16480" i="18"/>
  <c r="K16484" i="18" s="1"/>
  <c r="E16481" i="18"/>
  <c r="G16481" i="18" s="1"/>
  <c r="M16484" i="18" s="1"/>
  <c r="E11705" i="18"/>
  <c r="G11705" i="18" s="1"/>
  <c r="E15753" i="18"/>
  <c r="G15753" i="18" s="1"/>
  <c r="M15756" i="18" s="1"/>
  <c r="E15245" i="18"/>
  <c r="K15249" i="18" s="1"/>
  <c r="E11706" i="18"/>
  <c r="G11706" i="18" s="1"/>
  <c r="M11709" i="18" s="1"/>
  <c r="E3680" i="18"/>
  <c r="K3684" i="18" s="1"/>
  <c r="E66" i="19" s="1"/>
  <c r="F66" i="19" s="1"/>
  <c r="E5420" i="18"/>
  <c r="G5420" i="18" s="1"/>
  <c r="N5422" i="18" s="1"/>
  <c r="E642" i="18"/>
  <c r="G642" i="18" s="1"/>
  <c r="M645" i="18" s="1"/>
  <c r="E7664" i="18"/>
  <c r="G7664" i="18" s="1"/>
  <c r="N7666" i="18" s="1"/>
  <c r="E6215" i="18"/>
  <c r="G6215" i="18" s="1"/>
  <c r="M6218" i="18" s="1"/>
  <c r="E2887" i="18"/>
  <c r="G2887" i="18" s="1"/>
  <c r="N2889" i="18" s="1"/>
  <c r="E5418" i="18"/>
  <c r="K5422" i="18" s="1"/>
  <c r="E18738" i="18"/>
  <c r="G18738" i="18" s="1"/>
  <c r="E15318" i="18"/>
  <c r="G15318" i="18" s="1"/>
  <c r="M15321" i="18" s="1"/>
  <c r="E18739" i="18"/>
  <c r="G18739" i="18" s="1"/>
  <c r="E714" i="18"/>
  <c r="G714" i="18" s="1"/>
  <c r="M717" i="18" s="1"/>
  <c r="E859" i="18"/>
  <c r="G859" i="18" s="1"/>
  <c r="N861" i="18" s="1"/>
  <c r="E11343" i="18"/>
  <c r="G11343" i="18" s="1"/>
  <c r="K18814" i="18"/>
  <c r="G18810" i="18"/>
  <c r="E11344" i="18"/>
  <c r="G11344" i="18" s="1"/>
  <c r="M11347" i="18" s="1"/>
  <c r="G8746" i="18"/>
  <c r="K8750" i="18"/>
  <c r="E17498" i="18"/>
  <c r="G17498" i="18" s="1"/>
  <c r="M17501" i="18" s="1"/>
  <c r="E13440" i="18"/>
  <c r="G13440" i="18" s="1"/>
  <c r="N13442" i="18" s="1"/>
  <c r="E17499" i="18"/>
  <c r="G17499" i="18" s="1"/>
  <c r="N17501" i="18" s="1"/>
  <c r="G4476" i="18"/>
  <c r="K4480" i="18"/>
  <c r="E713" i="18"/>
  <c r="K717" i="18" s="1"/>
  <c r="E19" i="19" s="1"/>
  <c r="F19" i="19" s="1"/>
  <c r="E6216" i="18"/>
  <c r="G6216" i="18" s="1"/>
  <c r="N6218" i="18" s="1"/>
  <c r="E2086" i="18"/>
  <c r="G2086" i="18" s="1"/>
  <c r="N2088" i="18" s="1"/>
  <c r="E16264" i="18"/>
  <c r="G16264" i="18" s="1"/>
  <c r="M16267" i="18" s="1"/>
  <c r="E10334" i="18"/>
  <c r="G10334" i="18" s="1"/>
  <c r="M10337" i="18" s="1"/>
  <c r="E16263" i="18"/>
  <c r="G16263" i="18" s="1"/>
  <c r="E5203" i="18"/>
  <c r="G5203" i="18" s="1"/>
  <c r="M5206" i="18" s="1"/>
  <c r="E10406" i="18"/>
  <c r="G10406" i="18" s="1"/>
  <c r="M10409" i="18" s="1"/>
  <c r="E3173" i="18"/>
  <c r="G3173" i="18" s="1"/>
  <c r="E17790" i="18"/>
  <c r="G17790" i="18" s="1"/>
  <c r="M17793" i="18" s="1"/>
  <c r="E14812" i="18"/>
  <c r="G14812" i="18" s="1"/>
  <c r="M14815" i="18" s="1"/>
  <c r="E3753" i="18"/>
  <c r="G3753" i="18" s="1"/>
  <c r="M3756" i="18" s="1"/>
  <c r="E643" i="18"/>
  <c r="G643" i="18" s="1"/>
  <c r="N645" i="18" s="1"/>
  <c r="E15102" i="18"/>
  <c r="G15102" i="18" s="1"/>
  <c r="M15105" i="18" s="1"/>
  <c r="E3535" i="18"/>
  <c r="G3535" i="18" s="1"/>
  <c r="N3537" i="18" s="1"/>
  <c r="E8027" i="18"/>
  <c r="G8027" i="18" s="1"/>
  <c r="N8029" i="18" s="1"/>
  <c r="E7735" i="18"/>
  <c r="G7735" i="18" s="1"/>
  <c r="M7738" i="18" s="1"/>
  <c r="E3461" i="18"/>
  <c r="K3465" i="18" s="1"/>
  <c r="E63" i="19" s="1"/>
  <c r="F63" i="19" s="1"/>
  <c r="E3317" i="18"/>
  <c r="G3317" i="18" s="1"/>
  <c r="E3463" i="18"/>
  <c r="G3463" i="18" s="1"/>
  <c r="N3465" i="18" s="1"/>
  <c r="E8099" i="18"/>
  <c r="G8099" i="18" s="1"/>
  <c r="N8101" i="18" s="1"/>
  <c r="E15898" i="18"/>
  <c r="G15898" i="18" s="1"/>
  <c r="M15901" i="18" s="1"/>
  <c r="E3102" i="18"/>
  <c r="G3102" i="18" s="1"/>
  <c r="M3105" i="18" s="1"/>
  <c r="E1508" i="18"/>
  <c r="G1508" i="18" s="1"/>
  <c r="E1363" i="18"/>
  <c r="G1363" i="18" s="1"/>
  <c r="M1366" i="18" s="1"/>
  <c r="E1362" i="18"/>
  <c r="E1364" i="18"/>
  <c r="G1364" i="18" s="1"/>
  <c r="N1366" i="18" s="1"/>
  <c r="E1436" i="18"/>
  <c r="G1436" i="18" s="1"/>
  <c r="M1439" i="18" s="1"/>
  <c r="E1435" i="18"/>
  <c r="E1437" i="18"/>
  <c r="G1437" i="18" s="1"/>
  <c r="N1439" i="18" s="1"/>
  <c r="E17351" i="18"/>
  <c r="K17355" i="18" s="1"/>
  <c r="E2084" i="18"/>
  <c r="K2088" i="18" s="1"/>
  <c r="E38" i="19" s="1"/>
  <c r="F38" i="19" s="1"/>
  <c r="E1075" i="18"/>
  <c r="G1075" i="18" s="1"/>
  <c r="N1077" i="18" s="1"/>
  <c r="E10333" i="18"/>
  <c r="K10337" i="18" s="1"/>
  <c r="E5202" i="18"/>
  <c r="K5206" i="18" s="1"/>
  <c r="E3752" i="18"/>
  <c r="G3752" i="18" s="1"/>
  <c r="E3533" i="18"/>
  <c r="G3533" i="18" s="1"/>
  <c r="E3827" i="18"/>
  <c r="G3827" i="18" s="1"/>
  <c r="N3829" i="18" s="1"/>
  <c r="E14447" i="18"/>
  <c r="G14447" i="18" s="1"/>
  <c r="M14450" i="18" s="1"/>
  <c r="E14813" i="18"/>
  <c r="G14813" i="18" s="1"/>
  <c r="N14815" i="18" s="1"/>
  <c r="E2376" i="18"/>
  <c r="G2376" i="18" s="1"/>
  <c r="E3825" i="18"/>
  <c r="K3829" i="18" s="1"/>
  <c r="E68" i="19" s="1"/>
  <c r="F68" i="19" s="1"/>
  <c r="E2013" i="18"/>
  <c r="G2013" i="18" s="1"/>
  <c r="M2016" i="18" s="1"/>
  <c r="E2012" i="18"/>
  <c r="E2014" i="18"/>
  <c r="G2014" i="18" s="1"/>
  <c r="N2016" i="18" s="1"/>
  <c r="E7374" i="18"/>
  <c r="G7374" i="18" s="1"/>
  <c r="N7376" i="18" s="1"/>
  <c r="E7372" i="18"/>
  <c r="E7373" i="18"/>
  <c r="G7373" i="18" s="1"/>
  <c r="M7376" i="18" s="1"/>
  <c r="E7300" i="18"/>
  <c r="G7300" i="18" s="1"/>
  <c r="M7303" i="18" s="1"/>
  <c r="E7301" i="18"/>
  <c r="G7301" i="18" s="1"/>
  <c r="N7303" i="18" s="1"/>
  <c r="E7299" i="18"/>
  <c r="E6793" i="18"/>
  <c r="G6793" i="18" s="1"/>
  <c r="M6796" i="18" s="1"/>
  <c r="E6794" i="18"/>
  <c r="G6794" i="18" s="1"/>
  <c r="N6796" i="18" s="1"/>
  <c r="E6792" i="18"/>
  <c r="E2742" i="18"/>
  <c r="G2742" i="18" s="1"/>
  <c r="M2745" i="18" s="1"/>
  <c r="E2743" i="18"/>
  <c r="G2743" i="18" s="1"/>
  <c r="N2745" i="18" s="1"/>
  <c r="E2741" i="18"/>
  <c r="E6431" i="18"/>
  <c r="G6431" i="18" s="1"/>
  <c r="M6434" i="18" s="1"/>
  <c r="E6432" i="18"/>
  <c r="G6432" i="18" s="1"/>
  <c r="N6434" i="18" s="1"/>
  <c r="E6430" i="18"/>
  <c r="E6721" i="18"/>
  <c r="G6721" i="18" s="1"/>
  <c r="N6723" i="18" s="1"/>
  <c r="E6719" i="18"/>
  <c r="E6720" i="18"/>
  <c r="G6720" i="18" s="1"/>
  <c r="M6723" i="18" s="1"/>
  <c r="E13655" i="18"/>
  <c r="G13655" i="18" s="1"/>
  <c r="M13658" i="18" s="1"/>
  <c r="E2522" i="18"/>
  <c r="E2524" i="18"/>
  <c r="G2524" i="18" s="1"/>
  <c r="N2526" i="18" s="1"/>
  <c r="E2523" i="18"/>
  <c r="G2523" i="18" s="1"/>
  <c r="M2526" i="18" s="1"/>
  <c r="E1145" i="18"/>
  <c r="E1147" i="18"/>
  <c r="G1147" i="18" s="1"/>
  <c r="N1149" i="18" s="1"/>
  <c r="E1146" i="18"/>
  <c r="G1146" i="18" s="1"/>
  <c r="M1149" i="18" s="1"/>
  <c r="E6288" i="18"/>
  <c r="G6288" i="18" s="1"/>
  <c r="N6290" i="18" s="1"/>
  <c r="E6286" i="18"/>
  <c r="E6287" i="18"/>
  <c r="G6287" i="18" s="1"/>
  <c r="M6290" i="18" s="1"/>
  <c r="K14815" i="18"/>
  <c r="G14811" i="18"/>
  <c r="E8388" i="18"/>
  <c r="G8388" i="18" s="1"/>
  <c r="N8390" i="18" s="1"/>
  <c r="E8387" i="18"/>
  <c r="G8387" i="18" s="1"/>
  <c r="M8390" i="18" s="1"/>
  <c r="E8386" i="18"/>
  <c r="E5638" i="18"/>
  <c r="G5638" i="18" s="1"/>
  <c r="M5641" i="18" s="1"/>
  <c r="K14596" i="18"/>
  <c r="G14592" i="18"/>
  <c r="E1580" i="18"/>
  <c r="E1582" i="18"/>
  <c r="G1582" i="18" s="1"/>
  <c r="N1584" i="18" s="1"/>
  <c r="E1581" i="18"/>
  <c r="G1581" i="18" s="1"/>
  <c r="M1584" i="18" s="1"/>
  <c r="E6938" i="18"/>
  <c r="G6938" i="18" s="1"/>
  <c r="N6940" i="18" s="1"/>
  <c r="E6936" i="18"/>
  <c r="E6937" i="18"/>
  <c r="G6937" i="18" s="1"/>
  <c r="M6940" i="18" s="1"/>
  <c r="E14667" i="18"/>
  <c r="G14667" i="18" s="1"/>
  <c r="N14669" i="18" s="1"/>
  <c r="E14665" i="18"/>
  <c r="E14666" i="18"/>
  <c r="G14666" i="18" s="1"/>
  <c r="M14669" i="18" s="1"/>
  <c r="E2304" i="18"/>
  <c r="G2304" i="18" s="1"/>
  <c r="M2307" i="18" s="1"/>
  <c r="E2305" i="18"/>
  <c r="G2305" i="18" s="1"/>
  <c r="N2307" i="18" s="1"/>
  <c r="E2303" i="18"/>
  <c r="E5637" i="18"/>
  <c r="G5637" i="18" s="1"/>
  <c r="E11995" i="18"/>
  <c r="G11995" i="18" s="1"/>
  <c r="N11997" i="18" s="1"/>
  <c r="E6574" i="18"/>
  <c r="E6575" i="18"/>
  <c r="G6575" i="18" s="1"/>
  <c r="M6578" i="18" s="1"/>
  <c r="E6576" i="18"/>
  <c r="G6576" i="18" s="1"/>
  <c r="N6578" i="18" s="1"/>
  <c r="K18668" i="18"/>
  <c r="G18664" i="18"/>
  <c r="K18595" i="18"/>
  <c r="G18591" i="18"/>
  <c r="E7082" i="18"/>
  <c r="E7083" i="18"/>
  <c r="G7083" i="18" s="1"/>
  <c r="M7086" i="18" s="1"/>
  <c r="E7084" i="18"/>
  <c r="G7084" i="18" s="1"/>
  <c r="N7086" i="18" s="1"/>
  <c r="E14016" i="18"/>
  <c r="G14016" i="18" s="1"/>
  <c r="N14018" i="18" s="1"/>
  <c r="E16190" i="18"/>
  <c r="K16194" i="18" s="1"/>
  <c r="E11994" i="18"/>
  <c r="G11994" i="18" s="1"/>
  <c r="M11997" i="18" s="1"/>
  <c r="E2596" i="18"/>
  <c r="G2596" i="18" s="1"/>
  <c r="M2599" i="18" s="1"/>
  <c r="E2597" i="18"/>
  <c r="G2597" i="18" s="1"/>
  <c r="N2599" i="18" s="1"/>
  <c r="E2595" i="18"/>
  <c r="E7229" i="18"/>
  <c r="G7229" i="18" s="1"/>
  <c r="N7231" i="18" s="1"/>
  <c r="E7228" i="18"/>
  <c r="G7228" i="18" s="1"/>
  <c r="M7231" i="18" s="1"/>
  <c r="E7227" i="18"/>
  <c r="E7157" i="18"/>
  <c r="G7157" i="18" s="1"/>
  <c r="N7159" i="18" s="1"/>
  <c r="E7155" i="18"/>
  <c r="E7156" i="18"/>
  <c r="G7156" i="18" s="1"/>
  <c r="M7159" i="18" s="1"/>
  <c r="E6648" i="18"/>
  <c r="G6648" i="18" s="1"/>
  <c r="M6651" i="18" s="1"/>
  <c r="E6649" i="18"/>
  <c r="G6649" i="18" s="1"/>
  <c r="N6651" i="18" s="1"/>
  <c r="E6647" i="18"/>
  <c r="E14014" i="18"/>
  <c r="G14014" i="18" s="1"/>
  <c r="E16192" i="18"/>
  <c r="G16192" i="18" s="1"/>
  <c r="N16194" i="18" s="1"/>
  <c r="E14740" i="18"/>
  <c r="G14740" i="18" s="1"/>
  <c r="N14742" i="18" s="1"/>
  <c r="E14739" i="18"/>
  <c r="G14739" i="18" s="1"/>
  <c r="M14742" i="18" s="1"/>
  <c r="E14738" i="18"/>
  <c r="E6360" i="18"/>
  <c r="G6360" i="18" s="1"/>
  <c r="N6362" i="18" s="1"/>
  <c r="E6358" i="18"/>
  <c r="E6359" i="18"/>
  <c r="G6359" i="18" s="1"/>
  <c r="M6362" i="18" s="1"/>
  <c r="E2669" i="18"/>
  <c r="G2669" i="18" s="1"/>
  <c r="M2672" i="18" s="1"/>
  <c r="E2668" i="18"/>
  <c r="E2670" i="18"/>
  <c r="G2670" i="18" s="1"/>
  <c r="N2672" i="18" s="1"/>
  <c r="E14884" i="18"/>
  <c r="E14886" i="18"/>
  <c r="G14886" i="18" s="1"/>
  <c r="N14888" i="18" s="1"/>
  <c r="E14885" i="18"/>
  <c r="G14885" i="18" s="1"/>
  <c r="M14888" i="18" s="1"/>
  <c r="K18741" i="18"/>
  <c r="G18737" i="18"/>
  <c r="E7446" i="18"/>
  <c r="G7446" i="18" s="1"/>
  <c r="M7449" i="18" s="1"/>
  <c r="E7447" i="18"/>
  <c r="G7447" i="18" s="1"/>
  <c r="N7449" i="18" s="1"/>
  <c r="E7445" i="18"/>
  <c r="E2450" i="18"/>
  <c r="G2450" i="18" s="1"/>
  <c r="M2453" i="18" s="1"/>
  <c r="E2449" i="18"/>
  <c r="E2451" i="18"/>
  <c r="G2451" i="18" s="1"/>
  <c r="N2453" i="18" s="1"/>
  <c r="E1653" i="18"/>
  <c r="G1653" i="18" s="1"/>
  <c r="M1656" i="18" s="1"/>
  <c r="E1652" i="18"/>
  <c r="E1654" i="18"/>
  <c r="G1654" i="18" s="1"/>
  <c r="N1656" i="18" s="1"/>
  <c r="E7011" i="18"/>
  <c r="G7011" i="18" s="1"/>
  <c r="N7013" i="18" s="1"/>
  <c r="E7010" i="18"/>
  <c r="G7010" i="18" s="1"/>
  <c r="M7013" i="18" s="1"/>
  <c r="E7009" i="18"/>
  <c r="E8315" i="18"/>
  <c r="G8315" i="18" s="1"/>
  <c r="M8318" i="18" s="1"/>
  <c r="E9756" i="18"/>
  <c r="G9756" i="18" s="1"/>
  <c r="M9759" i="18" s="1"/>
  <c r="E6503" i="18"/>
  <c r="G6503" i="18" s="1"/>
  <c r="M6506" i="18" s="1"/>
  <c r="E6504" i="18"/>
  <c r="G6504" i="18" s="1"/>
  <c r="N6506" i="18" s="1"/>
  <c r="E6502" i="18"/>
  <c r="E6865" i="18"/>
  <c r="G6865" i="18" s="1"/>
  <c r="M6868" i="18" s="1"/>
  <c r="E6866" i="18"/>
  <c r="G6866" i="18" s="1"/>
  <c r="N6868" i="18" s="1"/>
  <c r="E6864" i="18"/>
  <c r="E14521" i="18"/>
  <c r="G14521" i="18" s="1"/>
  <c r="N14523" i="18" s="1"/>
  <c r="E14519" i="18"/>
  <c r="E14520" i="18"/>
  <c r="G14520" i="18" s="1"/>
  <c r="M14523" i="18" s="1"/>
  <c r="E2158" i="18"/>
  <c r="G2158" i="18" s="1"/>
  <c r="M2161" i="18" s="1"/>
  <c r="E2157" i="18"/>
  <c r="E2159" i="18"/>
  <c r="G2159" i="18" s="1"/>
  <c r="N2161" i="18" s="1"/>
  <c r="K15539" i="18"/>
  <c r="G15535" i="18"/>
  <c r="K18523" i="18"/>
  <c r="G18519" i="18"/>
  <c r="E2230" i="18"/>
  <c r="E2231" i="18"/>
  <c r="G2231" i="18" s="1"/>
  <c r="M2234" i="18" s="1"/>
  <c r="E2232" i="18"/>
  <c r="G2232" i="18" s="1"/>
  <c r="N2234" i="18" s="1"/>
  <c r="E1941" i="18"/>
  <c r="G1941" i="18" s="1"/>
  <c r="M1944" i="18" s="1"/>
  <c r="E15899" i="18"/>
  <c r="G15899" i="18" s="1"/>
  <c r="N15901" i="18" s="1"/>
  <c r="E9397" i="18"/>
  <c r="G9397" i="18" s="1"/>
  <c r="N9399" i="18" s="1"/>
  <c r="E13439" i="18"/>
  <c r="G13439" i="18" s="1"/>
  <c r="M13442" i="18" s="1"/>
  <c r="E12210" i="18"/>
  <c r="G12210" i="18" s="1"/>
  <c r="M12213" i="18" s="1"/>
  <c r="E5712" i="18"/>
  <c r="G5712" i="18" s="1"/>
  <c r="N5714" i="18" s="1"/>
  <c r="E3029" i="18"/>
  <c r="K3033" i="18" s="1"/>
  <c r="E10119" i="18"/>
  <c r="G10119" i="18" s="1"/>
  <c r="N10121" i="18" s="1"/>
  <c r="E4043" i="18"/>
  <c r="G4043" i="18" s="1"/>
  <c r="E17425" i="18"/>
  <c r="G17425" i="18" s="1"/>
  <c r="M17428" i="18" s="1"/>
  <c r="E11559" i="18"/>
  <c r="G11559" i="18" s="1"/>
  <c r="E17353" i="18"/>
  <c r="G17353" i="18" s="1"/>
  <c r="N17355" i="18" s="1"/>
  <c r="E11561" i="18"/>
  <c r="G11561" i="18" s="1"/>
  <c r="N11563" i="18" s="1"/>
  <c r="E12137" i="18"/>
  <c r="K12141" i="18" s="1"/>
  <c r="E5711" i="18"/>
  <c r="G5711" i="18" s="1"/>
  <c r="M5714" i="18" s="1"/>
  <c r="E10117" i="18"/>
  <c r="K10121" i="18" s="1"/>
  <c r="E9468" i="18"/>
  <c r="G9468" i="18" s="1"/>
  <c r="M9471" i="18" s="1"/>
  <c r="E13726" i="18"/>
  <c r="K13730" i="18" s="1"/>
  <c r="E3031" i="18"/>
  <c r="G3031" i="18" s="1"/>
  <c r="N3033" i="18" s="1"/>
  <c r="E7879" i="18"/>
  <c r="G7879" i="18" s="1"/>
  <c r="E12139" i="18"/>
  <c r="G12139" i="18" s="1"/>
  <c r="N12141" i="18" s="1"/>
  <c r="E4044" i="18"/>
  <c r="G4044" i="18" s="1"/>
  <c r="M4047" i="18" s="1"/>
  <c r="E9467" i="18"/>
  <c r="K9471" i="18" s="1"/>
  <c r="E9901" i="18"/>
  <c r="K9905" i="18" s="1"/>
  <c r="E3245" i="18"/>
  <c r="G3245" i="18" s="1"/>
  <c r="E5784" i="18"/>
  <c r="G5784" i="18" s="1"/>
  <c r="N5786" i="18" s="1"/>
  <c r="E8242" i="18"/>
  <c r="G8242" i="18" s="1"/>
  <c r="E13221" i="18"/>
  <c r="K13225" i="18" s="1"/>
  <c r="E5347" i="18"/>
  <c r="G5347" i="18" s="1"/>
  <c r="M5350" i="18" s="1"/>
  <c r="E3247" i="18"/>
  <c r="G3247" i="18" s="1"/>
  <c r="N3249" i="18" s="1"/>
  <c r="E17424" i="18"/>
  <c r="K17428" i="18" s="1"/>
  <c r="E11127" i="18"/>
  <c r="G11127" i="18" s="1"/>
  <c r="E7880" i="18"/>
  <c r="G7880" i="18" s="1"/>
  <c r="M7883" i="18" s="1"/>
  <c r="E16336" i="18"/>
  <c r="G16336" i="18" s="1"/>
  <c r="M16339" i="18" s="1"/>
  <c r="E1217" i="18"/>
  <c r="K1221" i="18" s="1"/>
  <c r="E3175" i="18"/>
  <c r="G3175" i="18" s="1"/>
  <c r="N3177" i="18" s="1"/>
  <c r="E9540" i="18"/>
  <c r="G9540" i="18" s="1"/>
  <c r="M9543" i="18" s="1"/>
  <c r="E15682" i="18"/>
  <c r="G15682" i="18" s="1"/>
  <c r="N15684" i="18" s="1"/>
  <c r="E9539" i="18"/>
  <c r="K9543" i="18" s="1"/>
  <c r="E15103" i="18"/>
  <c r="G15103" i="18" s="1"/>
  <c r="N15105" i="18" s="1"/>
  <c r="E8026" i="18"/>
  <c r="G8026" i="18" s="1"/>
  <c r="M8029" i="18" s="1"/>
  <c r="E3103" i="18"/>
  <c r="G3103" i="18" s="1"/>
  <c r="N3105" i="18" s="1"/>
  <c r="E9755" i="18"/>
  <c r="G9755" i="18" s="1"/>
  <c r="E1870" i="18"/>
  <c r="G1870" i="18" s="1"/>
  <c r="N1872" i="18" s="1"/>
  <c r="E1868" i="18"/>
  <c r="G1868" i="18" s="1"/>
  <c r="E1510" i="18"/>
  <c r="G1510" i="18" s="1"/>
  <c r="N1512" i="18" s="1"/>
  <c r="E9253" i="18"/>
  <c r="G9253" i="18" s="1"/>
  <c r="N9255" i="18" s="1"/>
  <c r="E1290" i="18"/>
  <c r="G1290" i="18" s="1"/>
  <c r="M1293" i="18" s="1"/>
  <c r="E13942" i="18"/>
  <c r="G13942" i="18" s="1"/>
  <c r="E2815" i="18"/>
  <c r="G2815" i="18" s="1"/>
  <c r="N2817" i="18" s="1"/>
  <c r="E8098" i="18"/>
  <c r="G8098" i="18" s="1"/>
  <c r="M8101" i="18" s="1"/>
  <c r="E13656" i="18"/>
  <c r="G13656" i="18" s="1"/>
  <c r="N13658" i="18" s="1"/>
  <c r="E11271" i="18"/>
  <c r="K11275" i="18" s="1"/>
  <c r="E1942" i="18"/>
  <c r="G1942" i="18" s="1"/>
  <c r="N1944" i="18" s="1"/>
  <c r="E11272" i="18"/>
  <c r="G11272" i="18" s="1"/>
  <c r="M11275" i="18" s="1"/>
  <c r="E12211" i="18"/>
  <c r="G12211" i="18" s="1"/>
  <c r="N12213" i="18" s="1"/>
  <c r="E14448" i="18"/>
  <c r="G14448" i="18" s="1"/>
  <c r="N14450" i="18" s="1"/>
  <c r="E9613" i="18"/>
  <c r="G9613" i="18" s="1"/>
  <c r="N9615" i="18" s="1"/>
  <c r="E5856" i="18"/>
  <c r="G5856" i="18" s="1"/>
  <c r="N5858" i="18" s="1"/>
  <c r="E9684" i="18"/>
  <c r="G9684" i="18" s="1"/>
  <c r="M9687" i="18" s="1"/>
  <c r="E5928" i="18"/>
  <c r="G5928" i="18" s="1"/>
  <c r="N5930" i="18" s="1"/>
  <c r="E3319" i="18"/>
  <c r="G3319" i="18" s="1"/>
  <c r="N3321" i="18" s="1"/>
  <c r="E13005" i="18"/>
  <c r="K13009" i="18" s="1"/>
  <c r="E571" i="18"/>
  <c r="G571" i="18" s="1"/>
  <c r="N573" i="18" s="1"/>
  <c r="E17571" i="18"/>
  <c r="G17571" i="18" s="1"/>
  <c r="M17574" i="18" s="1"/>
  <c r="E9611" i="18"/>
  <c r="K9615" i="18" s="1"/>
  <c r="E5276" i="18"/>
  <c r="G5276" i="18" s="1"/>
  <c r="N5278" i="18" s="1"/>
  <c r="E1726" i="18"/>
  <c r="G1726" i="18" s="1"/>
  <c r="N1728" i="18" s="1"/>
  <c r="E9324" i="18"/>
  <c r="G9324" i="18" s="1"/>
  <c r="M9327" i="18" s="1"/>
  <c r="E17133" i="18"/>
  <c r="G17133" i="18" s="1"/>
  <c r="E3899" i="18"/>
  <c r="G3899" i="18" s="1"/>
  <c r="M3902" i="18" s="1"/>
  <c r="E11922" i="18"/>
  <c r="G11922" i="18" s="1"/>
  <c r="M11925" i="18" s="1"/>
  <c r="E6072" i="18"/>
  <c r="G6072" i="18" s="1"/>
  <c r="N6074" i="18" s="1"/>
  <c r="E8244" i="18"/>
  <c r="G8244" i="18" s="1"/>
  <c r="N8246" i="18" s="1"/>
  <c r="E13223" i="18"/>
  <c r="G13223" i="18" s="1"/>
  <c r="N13225" i="18" s="1"/>
  <c r="E5348" i="18"/>
  <c r="G5348" i="18" s="1"/>
  <c r="N5350" i="18" s="1"/>
  <c r="E16335" i="18"/>
  <c r="G16335" i="18" s="1"/>
  <c r="E9903" i="18"/>
  <c r="G9903" i="18" s="1"/>
  <c r="N9905" i="18" s="1"/>
  <c r="E13728" i="18"/>
  <c r="G13728" i="18" s="1"/>
  <c r="N13730" i="18" s="1"/>
  <c r="E1797" i="18"/>
  <c r="G1797" i="18" s="1"/>
  <c r="M1800" i="18" s="1"/>
  <c r="E11128" i="18"/>
  <c r="G11128" i="18" s="1"/>
  <c r="M11131" i="18" s="1"/>
  <c r="E5927" i="18"/>
  <c r="G5927" i="18" s="1"/>
  <c r="M5930" i="18" s="1"/>
  <c r="E1725" i="18"/>
  <c r="G1725" i="18" s="1"/>
  <c r="M1728" i="18" s="1"/>
  <c r="E15826" i="18"/>
  <c r="G15826" i="18" s="1"/>
  <c r="N15828" i="18" s="1"/>
  <c r="E12067" i="18"/>
  <c r="G12067" i="18" s="1"/>
  <c r="N12069" i="18" s="1"/>
  <c r="E570" i="18"/>
  <c r="G570" i="18" s="1"/>
  <c r="M573" i="18" s="1"/>
  <c r="E1218" i="18"/>
  <c r="G1218" i="18" s="1"/>
  <c r="M1221" i="18" s="1"/>
  <c r="E12066" i="18"/>
  <c r="G12066" i="18" s="1"/>
  <c r="M12069" i="18" s="1"/>
  <c r="E3608" i="18"/>
  <c r="G3608" i="18" s="1"/>
  <c r="N3610" i="18" s="1"/>
  <c r="E7953" i="18"/>
  <c r="K7957" i="18" s="1"/>
  <c r="E5783" i="18"/>
  <c r="G5783" i="18" s="1"/>
  <c r="M5786" i="18" s="1"/>
  <c r="E858" i="18"/>
  <c r="G858" i="18" s="1"/>
  <c r="M861" i="18" s="1"/>
  <c r="E13943" i="18"/>
  <c r="G13943" i="18" s="1"/>
  <c r="M13946" i="18" s="1"/>
  <c r="E9251" i="18"/>
  <c r="K9255" i="18" s="1"/>
  <c r="E1291" i="18"/>
  <c r="G1291" i="18" s="1"/>
  <c r="N1293" i="18" s="1"/>
  <c r="E2813" i="18"/>
  <c r="K2817" i="18" s="1"/>
  <c r="E10694" i="18"/>
  <c r="G10694" i="18" s="1"/>
  <c r="M10697" i="18" s="1"/>
  <c r="E17572" i="18"/>
  <c r="G17572" i="18" s="1"/>
  <c r="N17574" i="18" s="1"/>
  <c r="E9683" i="18"/>
  <c r="K9687" i="18" s="1"/>
  <c r="E5275" i="18"/>
  <c r="G5275" i="18" s="1"/>
  <c r="M5278" i="18" s="1"/>
  <c r="E5854" i="18"/>
  <c r="K5858" i="18" s="1"/>
  <c r="E11923" i="18"/>
  <c r="G11923" i="18" s="1"/>
  <c r="N11925" i="18" s="1"/>
  <c r="E9395" i="18"/>
  <c r="K9399" i="18" s="1"/>
  <c r="E9325" i="18"/>
  <c r="G9325" i="18" s="1"/>
  <c r="N9327" i="18" s="1"/>
  <c r="E12786" i="18"/>
  <c r="G12786" i="18" s="1"/>
  <c r="E5999" i="18"/>
  <c r="G5999" i="18" s="1"/>
  <c r="M6002" i="18" s="1"/>
  <c r="E6071" i="18"/>
  <c r="G6071" i="18" s="1"/>
  <c r="M6074" i="18" s="1"/>
  <c r="E13007" i="18"/>
  <c r="G13007" i="18" s="1"/>
  <c r="N13009" i="18" s="1"/>
  <c r="E17134" i="18"/>
  <c r="G17134" i="18" s="1"/>
  <c r="M17137" i="18" s="1"/>
  <c r="E3898" i="18"/>
  <c r="G3898" i="18" s="1"/>
  <c r="E12787" i="18"/>
  <c r="G12787" i="18" s="1"/>
  <c r="M12790" i="18" s="1"/>
  <c r="E6000" i="18"/>
  <c r="G6000" i="18" s="1"/>
  <c r="N6002" i="18" s="1"/>
  <c r="E931" i="18"/>
  <c r="G931" i="18" s="1"/>
  <c r="N933" i="18" s="1"/>
  <c r="E17791" i="18"/>
  <c r="G17791" i="18" s="1"/>
  <c r="N17793" i="18" s="1"/>
  <c r="E13800" i="18"/>
  <c r="G13800" i="18" s="1"/>
  <c r="N13802" i="18" s="1"/>
  <c r="E13294" i="18"/>
  <c r="G13294" i="18" s="1"/>
  <c r="M13297" i="18" s="1"/>
  <c r="E10622" i="18"/>
  <c r="G10622" i="18" s="1"/>
  <c r="M10625" i="18" s="1"/>
  <c r="E8314" i="18"/>
  <c r="G8314" i="18" s="1"/>
  <c r="E1002" i="18"/>
  <c r="G1002" i="18" s="1"/>
  <c r="M1005" i="18" s="1"/>
  <c r="E15681" i="18"/>
  <c r="G15681" i="18" s="1"/>
  <c r="M15684" i="18" s="1"/>
  <c r="E929" i="18"/>
  <c r="G929" i="18" s="1"/>
  <c r="E13799" i="18"/>
  <c r="G13799" i="18" s="1"/>
  <c r="M13802" i="18" s="1"/>
  <c r="E13295" i="18"/>
  <c r="G13295" i="18" s="1"/>
  <c r="N13297" i="18" s="1"/>
  <c r="E10623" i="18"/>
  <c r="G10623" i="18" s="1"/>
  <c r="N10625" i="18" s="1"/>
  <c r="E1001" i="18"/>
  <c r="G1001" i="18" s="1"/>
  <c r="E12283" i="18"/>
  <c r="G12283" i="18" s="1"/>
  <c r="N12285" i="18" s="1"/>
  <c r="E13584" i="18"/>
  <c r="G13584" i="18" s="1"/>
  <c r="N13586" i="18" s="1"/>
  <c r="E16700" i="18"/>
  <c r="G16700" i="18" s="1"/>
  <c r="N16702" i="18" s="1"/>
  <c r="E1074" i="18"/>
  <c r="G1074" i="18" s="1"/>
  <c r="M1077" i="18" s="1"/>
  <c r="E12281" i="18"/>
  <c r="G12281" i="18" s="1"/>
  <c r="E7807" i="18"/>
  <c r="G7807" i="18" s="1"/>
  <c r="M7810" i="18" s="1"/>
  <c r="E13583" i="18"/>
  <c r="G13583" i="18" s="1"/>
  <c r="M13586" i="18" s="1"/>
  <c r="E13510" i="18"/>
  <c r="K13514" i="18" s="1"/>
  <c r="E12498" i="18"/>
  <c r="G12498" i="18" s="1"/>
  <c r="M12501" i="18" s="1"/>
  <c r="E7954" i="18"/>
  <c r="G7954" i="18" s="1"/>
  <c r="M7957" i="18" s="1"/>
  <c r="E10405" i="18"/>
  <c r="G10405" i="18" s="1"/>
  <c r="E7806" i="18"/>
  <c r="G7806" i="18" s="1"/>
  <c r="E7519" i="18"/>
  <c r="G7519" i="18" s="1"/>
  <c r="M7522" i="18" s="1"/>
  <c r="E13511" i="18"/>
  <c r="G13511" i="18" s="1"/>
  <c r="M13514" i="18" s="1"/>
  <c r="E16698" i="18"/>
  <c r="G16698" i="18" s="1"/>
  <c r="E12497" i="18"/>
  <c r="G12497" i="18" s="1"/>
  <c r="E7590" i="18"/>
  <c r="K7594" i="18" s="1"/>
  <c r="E7518" i="18"/>
  <c r="K7522" i="18" s="1"/>
  <c r="E7591" i="18"/>
  <c r="G7591" i="18" s="1"/>
  <c r="M7594" i="18" s="1"/>
  <c r="E10479" i="18"/>
  <c r="G10479" i="18" s="1"/>
  <c r="N10481" i="18" s="1"/>
  <c r="E10263" i="18"/>
  <c r="G10263" i="18" s="1"/>
  <c r="N10265" i="18" s="1"/>
  <c r="E16410" i="18"/>
  <c r="G16410" i="18" s="1"/>
  <c r="N16412" i="18" s="1"/>
  <c r="E15825" i="18"/>
  <c r="G15825" i="18" s="1"/>
  <c r="M15828" i="18" s="1"/>
  <c r="E3606" i="18"/>
  <c r="G3606" i="18" s="1"/>
  <c r="E10478" i="18"/>
  <c r="G10478" i="18" s="1"/>
  <c r="M10481" i="18" s="1"/>
  <c r="E10695" i="18"/>
  <c r="G10695" i="18" s="1"/>
  <c r="N10697" i="18" s="1"/>
  <c r="E16409" i="18"/>
  <c r="G16409" i="18" s="1"/>
  <c r="M16412" i="18" s="1"/>
  <c r="E11057" i="18"/>
  <c r="G11057" i="18" s="1"/>
  <c r="N11059" i="18" s="1"/>
  <c r="E10261" i="18"/>
  <c r="G10261" i="18" s="1"/>
  <c r="E11056" i="18"/>
  <c r="G11056" i="18" s="1"/>
  <c r="M11059" i="18" s="1"/>
  <c r="E17716" i="18"/>
  <c r="E17717" i="18"/>
  <c r="G17717" i="18" s="1"/>
  <c r="M17720" i="18" s="1"/>
  <c r="E17718" i="18"/>
  <c r="G17718" i="18" s="1"/>
  <c r="N17720" i="18" s="1"/>
  <c r="E18155" i="18"/>
  <c r="G18155" i="18" s="1"/>
  <c r="N18157" i="18" s="1"/>
  <c r="E18153" i="18"/>
  <c r="E18154" i="18"/>
  <c r="G18154" i="18" s="1"/>
  <c r="M18157" i="18" s="1"/>
  <c r="G17789" i="18"/>
  <c r="K17793" i="18"/>
  <c r="G641" i="18"/>
  <c r="K645" i="18"/>
  <c r="E17" i="19" s="1"/>
  <c r="F17" i="19" s="1"/>
  <c r="G10045" i="18"/>
  <c r="K10049" i="18"/>
  <c r="K5714" i="18"/>
  <c r="G5710" i="18"/>
  <c r="K1944" i="18"/>
  <c r="E36" i="19" s="1"/>
  <c r="F36" i="19" s="1"/>
  <c r="G1940" i="18"/>
  <c r="E17936" i="18"/>
  <c r="G17936" i="18" s="1"/>
  <c r="M17939" i="18" s="1"/>
  <c r="E17937" i="18"/>
  <c r="G17937" i="18" s="1"/>
  <c r="N17939" i="18" s="1"/>
  <c r="E17935" i="18"/>
  <c r="K17939" i="18" s="1"/>
  <c r="E18447" i="18"/>
  <c r="G18447" i="18" s="1"/>
  <c r="N18449" i="18" s="1"/>
  <c r="E18446" i="18"/>
  <c r="G18446" i="18" s="1"/>
  <c r="M18449" i="18" s="1"/>
  <c r="E18445" i="18"/>
  <c r="K17574" i="18"/>
  <c r="G17570" i="18"/>
  <c r="K16629" i="18"/>
  <c r="G16625" i="18"/>
  <c r="E11200" i="18"/>
  <c r="G11200" i="18" s="1"/>
  <c r="M11203" i="18" s="1"/>
  <c r="E11201" i="18"/>
  <c r="G11201" i="18" s="1"/>
  <c r="N11203" i="18" s="1"/>
  <c r="E11199" i="18"/>
  <c r="K8823" i="18"/>
  <c r="G8819" i="18"/>
  <c r="K4191" i="18"/>
  <c r="E73" i="19" s="1"/>
  <c r="F73" i="19" s="1"/>
  <c r="G4187" i="18"/>
  <c r="E18082" i="18"/>
  <c r="G18082" i="18" s="1"/>
  <c r="N18084" i="18" s="1"/>
  <c r="E18080" i="18"/>
  <c r="E18081" i="18"/>
  <c r="G18081" i="18" s="1"/>
  <c r="M18084" i="18" s="1"/>
  <c r="K16920" i="18"/>
  <c r="G16916" i="18"/>
  <c r="E11488" i="18"/>
  <c r="G11488" i="18" s="1"/>
  <c r="M11491" i="18" s="1"/>
  <c r="E11487" i="18"/>
  <c r="E11489" i="18"/>
  <c r="G11489" i="18" s="1"/>
  <c r="N11491" i="18" s="1"/>
  <c r="K5786" i="18"/>
  <c r="G5782" i="18"/>
  <c r="G569" i="18"/>
  <c r="K573" i="18"/>
  <c r="K13442" i="18"/>
  <c r="G13438" i="18"/>
  <c r="K4335" i="18"/>
  <c r="E77" i="19" s="1"/>
  <c r="F77" i="19" s="1"/>
  <c r="G4331" i="18"/>
  <c r="G353" i="18"/>
  <c r="K357" i="18"/>
  <c r="E12" i="19" s="1"/>
  <c r="F12" i="19" s="1"/>
  <c r="G14086" i="18"/>
  <c r="K14090" i="18"/>
  <c r="E16990" i="18"/>
  <c r="G16990" i="18" s="1"/>
  <c r="N16992" i="18" s="1"/>
  <c r="E16989" i="18"/>
  <c r="G16989" i="18" s="1"/>
  <c r="M16992" i="18" s="1"/>
  <c r="E16988" i="18"/>
  <c r="E14375" i="18"/>
  <c r="G14375" i="18" s="1"/>
  <c r="M14378" i="18" s="1"/>
  <c r="E14376" i="18"/>
  <c r="G14376" i="18" s="1"/>
  <c r="N14378" i="18" s="1"/>
  <c r="E14374" i="18"/>
  <c r="G13798" i="18"/>
  <c r="K13802" i="18"/>
  <c r="K11781" i="18"/>
  <c r="G11777" i="18"/>
  <c r="K13297" i="18"/>
  <c r="G13293" i="18"/>
  <c r="K9039" i="18"/>
  <c r="G9035" i="18"/>
  <c r="G1073" i="18"/>
  <c r="K1077" i="18"/>
  <c r="E24" i="19" s="1"/>
  <c r="F24" i="19" s="1"/>
  <c r="G4912" i="18"/>
  <c r="K4916" i="18"/>
  <c r="K6218" i="18"/>
  <c r="E90" i="19" s="1"/>
  <c r="F90" i="19" s="1"/>
  <c r="G6214" i="18"/>
  <c r="G5346" i="18"/>
  <c r="K5350" i="18"/>
  <c r="G65" i="18"/>
  <c r="K69" i="18"/>
  <c r="E17643" i="18"/>
  <c r="E17645" i="18"/>
  <c r="G17645" i="18" s="1"/>
  <c r="N17647" i="18" s="1"/>
  <c r="E17644" i="18"/>
  <c r="G17644" i="18" s="1"/>
  <c r="M17647" i="18" s="1"/>
  <c r="E17208" i="18"/>
  <c r="G17208" i="18" s="1"/>
  <c r="N17210" i="18" s="1"/>
  <c r="E17207" i="18"/>
  <c r="G17207" i="18" s="1"/>
  <c r="M17210" i="18" s="1"/>
  <c r="E17206" i="18"/>
  <c r="K8967" i="18"/>
  <c r="G8963" i="18"/>
  <c r="K8606" i="18"/>
  <c r="G8602" i="18"/>
  <c r="K11997" i="18"/>
  <c r="G11993" i="18"/>
  <c r="K6146" i="18"/>
  <c r="G6142" i="18"/>
  <c r="K13658" i="18"/>
  <c r="G13654" i="18"/>
  <c r="G1796" i="18"/>
  <c r="K1800" i="18"/>
  <c r="E34" i="19" s="1"/>
  <c r="F34" i="19" s="1"/>
  <c r="G4259" i="18"/>
  <c r="K4263" i="18"/>
  <c r="E5492" i="18"/>
  <c r="G5492" i="18" s="1"/>
  <c r="M5495" i="18" s="1"/>
  <c r="E5493" i="18"/>
  <c r="G5493" i="18" s="1"/>
  <c r="N5495" i="18" s="1"/>
  <c r="E5491" i="18"/>
  <c r="K15105" i="18"/>
  <c r="G15101" i="18"/>
  <c r="K8029" i="18"/>
  <c r="G8025" i="18"/>
  <c r="K5930" i="18"/>
  <c r="G5926" i="18"/>
  <c r="G857" i="18"/>
  <c r="K861" i="18"/>
  <c r="E21" i="19" s="1"/>
  <c r="F21" i="19" s="1"/>
  <c r="G9323" i="18"/>
  <c r="K9327" i="18"/>
  <c r="G5130" i="18"/>
  <c r="K5134" i="18"/>
  <c r="E13366" i="18"/>
  <c r="G13366" i="18" s="1"/>
  <c r="M13369" i="18" s="1"/>
  <c r="E13365" i="18"/>
  <c r="E13367" i="18"/>
  <c r="G13367" i="18" s="1"/>
  <c r="N13369" i="18" s="1"/>
  <c r="K15466" i="18"/>
  <c r="G15462" i="18"/>
  <c r="K4698" i="18"/>
  <c r="E83" i="19" s="1"/>
  <c r="F83" i="19" s="1"/>
  <c r="G4694" i="18"/>
  <c r="G11632" i="18"/>
  <c r="K11636" i="18"/>
  <c r="K8677" i="18"/>
  <c r="G8673" i="18"/>
  <c r="K4553" i="18"/>
  <c r="G4549" i="18"/>
  <c r="G1289" i="18"/>
  <c r="K1293" i="18"/>
  <c r="E27" i="19" s="1"/>
  <c r="F27" i="19" s="1"/>
  <c r="G9107" i="18"/>
  <c r="K9111" i="18"/>
  <c r="G425" i="18"/>
  <c r="K429" i="18"/>
  <c r="E13" i="19" s="1"/>
  <c r="F13" i="19" s="1"/>
  <c r="G19030" i="18"/>
  <c r="K19034" i="18"/>
  <c r="E16117" i="18"/>
  <c r="E16119" i="18"/>
  <c r="G16119" i="18" s="1"/>
  <c r="N16121" i="18" s="1"/>
  <c r="E16118" i="18"/>
  <c r="G16118" i="18" s="1"/>
  <c r="M16121" i="18" s="1"/>
  <c r="K8534" i="18"/>
  <c r="G8530" i="18"/>
  <c r="K7666" i="18"/>
  <c r="G7662" i="18"/>
  <c r="K4119" i="18"/>
  <c r="E72" i="19" s="1"/>
  <c r="F72" i="19" s="1"/>
  <c r="G4115" i="18"/>
  <c r="G209" i="18"/>
  <c r="K213" i="18"/>
  <c r="K2961" i="18"/>
  <c r="G2957" i="18"/>
  <c r="E18300" i="18"/>
  <c r="E18302" i="18"/>
  <c r="G18302" i="18" s="1"/>
  <c r="N18304" i="18" s="1"/>
  <c r="E18301" i="18"/>
  <c r="G18301" i="18" s="1"/>
  <c r="M18304" i="18" s="1"/>
  <c r="E16772" i="18"/>
  <c r="G16772" i="18" s="1"/>
  <c r="M16775" i="18" s="1"/>
  <c r="E16773" i="18"/>
  <c r="G16773" i="18" s="1"/>
  <c r="N16775" i="18" s="1"/>
  <c r="E16771" i="18"/>
  <c r="E14231" i="18"/>
  <c r="G14231" i="18" s="1"/>
  <c r="M14234" i="18" s="1"/>
  <c r="E14232" i="18"/>
  <c r="G14232" i="18" s="1"/>
  <c r="N14234" i="18" s="1"/>
  <c r="E14230" i="18"/>
  <c r="G15680" i="18"/>
  <c r="K15684" i="18"/>
  <c r="K8101" i="18"/>
  <c r="G8097" i="18"/>
  <c r="K10843" i="18"/>
  <c r="G10839" i="18"/>
  <c r="G4403" i="18"/>
  <c r="K4407" i="18"/>
  <c r="G5274" i="18"/>
  <c r="K5278" i="18"/>
  <c r="K5568" i="18"/>
  <c r="E88" i="19" s="1"/>
  <c r="F88" i="19" s="1"/>
  <c r="G5564" i="18"/>
  <c r="E18008" i="18"/>
  <c r="G18008" i="18" s="1"/>
  <c r="M18011" i="18" s="1"/>
  <c r="E18009" i="18"/>
  <c r="G18009" i="18" s="1"/>
  <c r="N18011" i="18" s="1"/>
  <c r="E18007" i="18"/>
  <c r="E16552" i="18"/>
  <c r="E16554" i="18"/>
  <c r="G16554" i="18" s="1"/>
  <c r="N16556" i="18" s="1"/>
  <c r="E16553" i="18"/>
  <c r="G16553" i="18" s="1"/>
  <c r="M16556" i="18" s="1"/>
  <c r="K17501" i="18"/>
  <c r="G17497" i="18"/>
  <c r="K15901" i="18"/>
  <c r="G15897" i="18"/>
  <c r="K15612" i="18"/>
  <c r="G15608" i="18"/>
  <c r="K3105" i="18"/>
  <c r="G3101" i="18"/>
  <c r="K10553" i="18"/>
  <c r="G10549" i="18"/>
  <c r="K141" i="18"/>
  <c r="E8" i="19" s="1"/>
  <c r="F8" i="19" s="1"/>
  <c r="G137" i="18"/>
  <c r="E12644" i="18"/>
  <c r="G12644" i="18" s="1"/>
  <c r="N12646" i="18" s="1"/>
  <c r="E12642" i="18"/>
  <c r="E12643" i="18"/>
  <c r="G12643" i="18" s="1"/>
  <c r="M12646" i="18" s="1"/>
  <c r="K17064" i="18"/>
  <c r="G17060" i="18"/>
  <c r="E17279" i="18"/>
  <c r="E17281" i="18"/>
  <c r="G17281" i="18" s="1"/>
  <c r="N17283" i="18" s="1"/>
  <c r="E17280" i="18"/>
  <c r="G17280" i="18" s="1"/>
  <c r="M17283" i="18" s="1"/>
  <c r="E18227" i="18"/>
  <c r="E18229" i="18"/>
  <c r="G18229" i="18" s="1"/>
  <c r="N18231" i="18" s="1"/>
  <c r="E18228" i="18"/>
  <c r="G18228" i="18" s="1"/>
  <c r="M18231" i="18" s="1"/>
  <c r="G15824" i="18"/>
  <c r="K15828" i="18"/>
  <c r="G14957" i="18"/>
  <c r="K14961" i="18"/>
  <c r="G11055" i="18"/>
  <c r="K11059" i="18"/>
  <c r="K10481" i="18"/>
  <c r="G10477" i="18"/>
  <c r="G281" i="18"/>
  <c r="K285" i="18"/>
  <c r="K6002" i="18"/>
  <c r="G5998" i="18"/>
  <c r="E18374" i="18"/>
  <c r="G18374" i="18" s="1"/>
  <c r="M18377" i="18" s="1"/>
  <c r="E18373" i="18"/>
  <c r="E18375" i="18"/>
  <c r="G18375" i="18" s="1"/>
  <c r="N18377" i="18" s="1"/>
  <c r="E12570" i="18"/>
  <c r="G12570" i="18" s="1"/>
  <c r="M12573" i="18" s="1"/>
  <c r="E12571" i="18"/>
  <c r="G12571" i="18" s="1"/>
  <c r="N12573" i="18" s="1"/>
  <c r="E12569" i="18"/>
  <c r="G12209" i="18"/>
  <c r="K12213" i="18"/>
  <c r="K10915" i="18"/>
  <c r="G10911" i="18"/>
  <c r="K14450" i="18"/>
  <c r="G14446" i="18"/>
  <c r="G10621" i="18"/>
  <c r="K10625" i="18"/>
  <c r="E16046" i="18"/>
  <c r="G16046" i="18" s="1"/>
  <c r="N16048" i="18" s="1"/>
  <c r="E16045" i="18"/>
  <c r="G16045" i="18" s="1"/>
  <c r="M16048" i="18" s="1"/>
  <c r="E16044" i="18"/>
  <c r="E10766" i="18"/>
  <c r="G10766" i="18" s="1"/>
  <c r="M10769" i="18" s="1"/>
  <c r="E10767" i="18"/>
  <c r="G10767" i="18" s="1"/>
  <c r="N10769" i="18" s="1"/>
  <c r="E10765" i="18"/>
  <c r="G14158" i="18"/>
  <c r="K14162" i="18"/>
  <c r="G12859" i="18"/>
  <c r="K12863" i="18"/>
  <c r="K11853" i="18"/>
  <c r="G11849" i="18"/>
  <c r="K12357" i="18"/>
  <c r="G12353" i="18"/>
  <c r="G13077" i="18"/>
  <c r="K13081" i="18"/>
  <c r="K17866" i="18"/>
  <c r="G17862" i="18"/>
  <c r="E15175" i="18"/>
  <c r="G15175" i="18" s="1"/>
  <c r="N15177" i="18" s="1"/>
  <c r="E15174" i="18"/>
  <c r="G15174" i="18" s="1"/>
  <c r="M15177" i="18" s="1"/>
  <c r="E15173" i="18"/>
  <c r="K4625" i="18"/>
  <c r="G4621" i="18"/>
  <c r="K8895" i="18"/>
  <c r="G8891" i="18"/>
  <c r="K11925" i="18"/>
  <c r="G11921" i="18"/>
  <c r="K13586" i="18"/>
  <c r="G13582" i="18"/>
  <c r="K6074" i="18"/>
  <c r="G6070" i="18"/>
  <c r="G1724" i="18"/>
  <c r="K1728" i="18"/>
  <c r="G9973" i="18"/>
  <c r="K9977" i="18"/>
  <c r="E787" i="18"/>
  <c r="G787" i="18" s="1"/>
  <c r="N789" i="18" s="1"/>
  <c r="E785" i="18"/>
  <c r="E786" i="18"/>
  <c r="G786" i="18" s="1"/>
  <c r="M789" i="18" s="1"/>
  <c r="G18957" i="18"/>
  <c r="K18961" i="18"/>
  <c r="K16412" i="18"/>
  <c r="G16408" i="18"/>
  <c r="G12065" i="18"/>
  <c r="K12069" i="18"/>
  <c r="K10697" i="18"/>
  <c r="G10693" i="18"/>
  <c r="G5058" i="18"/>
  <c r="K5062" i="18"/>
  <c r="E82" i="19" l="1"/>
  <c r="F82" i="19" s="1"/>
  <c r="L4772" i="18"/>
  <c r="O4772" i="18" s="1"/>
  <c r="G4771" i="18"/>
  <c r="G4772" i="18" s="1"/>
  <c r="E81" i="19"/>
  <c r="F81" i="19" s="1"/>
  <c r="E78" i="19"/>
  <c r="F78" i="19" s="1"/>
  <c r="E57" i="19"/>
  <c r="F57" i="19" s="1"/>
  <c r="E56" i="19"/>
  <c r="F56" i="19" s="1"/>
  <c r="E52" i="19"/>
  <c r="F52" i="19" s="1"/>
  <c r="E33" i="19"/>
  <c r="F33" i="19" s="1"/>
  <c r="E26" i="19"/>
  <c r="F26" i="19" s="1"/>
  <c r="E16" i="19"/>
  <c r="F16" i="19" s="1"/>
  <c r="F15" i="19" s="1"/>
  <c r="G11415" i="18"/>
  <c r="L11419" i="18" s="1"/>
  <c r="O11419" i="18" s="1"/>
  <c r="G15970" i="18"/>
  <c r="L15974" i="18" s="1"/>
  <c r="O15974" i="18" s="1"/>
  <c r="K2889" i="18"/>
  <c r="E54" i="19" s="1"/>
  <c r="F54" i="19" s="1"/>
  <c r="K10193" i="18"/>
  <c r="E18883" i="18"/>
  <c r="E18884" i="18"/>
  <c r="G18884" i="18" s="1"/>
  <c r="M18887" i="18" s="1"/>
  <c r="E18885" i="18"/>
  <c r="G18885" i="18" s="1"/>
  <c r="N18887" i="18" s="1"/>
  <c r="E13872" i="18"/>
  <c r="G13872" i="18" s="1"/>
  <c r="N13874" i="18" s="1"/>
  <c r="E13871" i="18"/>
  <c r="G13871" i="18" s="1"/>
  <c r="M13874" i="18" s="1"/>
  <c r="E13870" i="18"/>
  <c r="E19541" i="18"/>
  <c r="E19543" i="18"/>
  <c r="G19543" i="18" s="1"/>
  <c r="N19545" i="18" s="1"/>
  <c r="E19542" i="18"/>
  <c r="G19542" i="18" s="1"/>
  <c r="M19545" i="18" s="1"/>
  <c r="K15033" i="18"/>
  <c r="G19468" i="18"/>
  <c r="L19472" i="18" s="1"/>
  <c r="O19472" i="18" s="1"/>
  <c r="K15393" i="18"/>
  <c r="G16844" i="18"/>
  <c r="G16847" i="18" s="1"/>
  <c r="G16848" i="18" s="1"/>
  <c r="G8170" i="18"/>
  <c r="G8173" i="18" s="1"/>
  <c r="G8174" i="18" s="1"/>
  <c r="K19399" i="18"/>
  <c r="G19395" i="18"/>
  <c r="G19325" i="18"/>
  <c r="G19326" i="18" s="1"/>
  <c r="L19326" i="18"/>
  <c r="O19326" i="18" s="1"/>
  <c r="K19253" i="18"/>
  <c r="G19249" i="18"/>
  <c r="K19107" i="18"/>
  <c r="G19103" i="18"/>
  <c r="K9183" i="18"/>
  <c r="K8462" i="18"/>
  <c r="G8458" i="18"/>
  <c r="K19180" i="18"/>
  <c r="G19176" i="18"/>
  <c r="K3975" i="18"/>
  <c r="E70" i="19" s="1"/>
  <c r="F70" i="19" s="1"/>
  <c r="G12425" i="18"/>
  <c r="G12428" i="18" s="1"/>
  <c r="G12429" i="18" s="1"/>
  <c r="K14306" i="18"/>
  <c r="K7738" i="18"/>
  <c r="G15317" i="18"/>
  <c r="G15320" i="18" s="1"/>
  <c r="G15321" i="18" s="1"/>
  <c r="G3680" i="18"/>
  <c r="L3684" i="18" s="1"/>
  <c r="O3684" i="18" s="1"/>
  <c r="K11709" i="18"/>
  <c r="G15752" i="18"/>
  <c r="L15756" i="18" s="1"/>
  <c r="O15756" i="18" s="1"/>
  <c r="K11347" i="18"/>
  <c r="K9832" i="18"/>
  <c r="G5418" i="18"/>
  <c r="G5421" i="18" s="1"/>
  <c r="G5422" i="18" s="1"/>
  <c r="G16480" i="18"/>
  <c r="L16484" i="18" s="1"/>
  <c r="O16484" i="18" s="1"/>
  <c r="K1512" i="18"/>
  <c r="E30" i="19" s="1"/>
  <c r="F30" i="19" s="1"/>
  <c r="G3461" i="18"/>
  <c r="G3464" i="18" s="1"/>
  <c r="G3465" i="18" s="1"/>
  <c r="G5202" i="18"/>
  <c r="L5206" i="18" s="1"/>
  <c r="O5206" i="18" s="1"/>
  <c r="G17351" i="18"/>
  <c r="L17355" i="18" s="1"/>
  <c r="O17355" i="18" s="1"/>
  <c r="G12714" i="18"/>
  <c r="L12718" i="18" s="1"/>
  <c r="O12718" i="18" s="1"/>
  <c r="G13510" i="18"/>
  <c r="G13513" i="18" s="1"/>
  <c r="G13514" i="18" s="1"/>
  <c r="G10983" i="18"/>
  <c r="G10986" i="18" s="1"/>
  <c r="G10987" i="18" s="1"/>
  <c r="L13153" i="18"/>
  <c r="O13153" i="18" s="1"/>
  <c r="G13152" i="18"/>
  <c r="G13153" i="18" s="1"/>
  <c r="G15245" i="18"/>
  <c r="L15249" i="18" s="1"/>
  <c r="O15249" i="18" s="1"/>
  <c r="K3393" i="18"/>
  <c r="E62" i="19" s="1"/>
  <c r="F62" i="19" s="1"/>
  <c r="G12932" i="18"/>
  <c r="K12936" i="18"/>
  <c r="L501" i="18"/>
  <c r="O501" i="18" s="1"/>
  <c r="G500" i="18"/>
  <c r="G501" i="18" s="1"/>
  <c r="L9183" i="18"/>
  <c r="G9182" i="18"/>
  <c r="G9183" i="18" s="1"/>
  <c r="L15033" i="18"/>
  <c r="G15032" i="18"/>
  <c r="G15033" i="18" s="1"/>
  <c r="G18740" i="18"/>
  <c r="G18741" i="18" s="1"/>
  <c r="L4989" i="18"/>
  <c r="O4989" i="18" s="1"/>
  <c r="G4988" i="18"/>
  <c r="G4989" i="18" s="1"/>
  <c r="G4843" i="18"/>
  <c r="G4844" i="18" s="1"/>
  <c r="L4844" i="18"/>
  <c r="O4844" i="18" s="1"/>
  <c r="G713" i="18"/>
  <c r="G716" i="18" s="1"/>
  <c r="G717" i="18" s="1"/>
  <c r="K3756" i="18"/>
  <c r="E67" i="19" s="1"/>
  <c r="F67" i="19" s="1"/>
  <c r="G9251" i="18"/>
  <c r="G9254" i="18" s="1"/>
  <c r="G9255" i="18" s="1"/>
  <c r="G9901" i="18"/>
  <c r="G9904" i="18" s="1"/>
  <c r="G9905" i="18" s="1"/>
  <c r="L4480" i="18"/>
  <c r="O4480" i="18" s="1"/>
  <c r="G4479" i="18"/>
  <c r="G4480" i="18" s="1"/>
  <c r="L8750" i="18"/>
  <c r="O8750" i="18" s="1"/>
  <c r="G8749" i="18"/>
  <c r="G8750" i="18" s="1"/>
  <c r="L18814" i="18"/>
  <c r="O18814" i="18" s="1"/>
  <c r="G18813" i="18"/>
  <c r="G18814" i="18" s="1"/>
  <c r="G10333" i="18"/>
  <c r="L10337" i="18" s="1"/>
  <c r="O10337" i="18" s="1"/>
  <c r="G2813" i="18"/>
  <c r="L2817" i="18" s="1"/>
  <c r="O2817" i="18" s="1"/>
  <c r="K3177" i="18"/>
  <c r="E59" i="19" s="1"/>
  <c r="F59" i="19" s="1"/>
  <c r="K16267" i="18"/>
  <c r="G3825" i="18"/>
  <c r="G3828" i="18" s="1"/>
  <c r="G3829" i="18" s="1"/>
  <c r="K7883" i="18"/>
  <c r="K14018" i="18"/>
  <c r="K9759" i="18"/>
  <c r="K3537" i="18"/>
  <c r="E64" i="19" s="1"/>
  <c r="F64" i="19" s="1"/>
  <c r="K3321" i="18"/>
  <c r="E61" i="19" s="1"/>
  <c r="F61" i="19" s="1"/>
  <c r="K11131" i="18"/>
  <c r="K12501" i="18"/>
  <c r="G12137" i="18"/>
  <c r="L12141" i="18" s="1"/>
  <c r="O12141" i="18" s="1"/>
  <c r="G16190" i="18"/>
  <c r="L16194" i="18" s="1"/>
  <c r="O16194" i="18" s="1"/>
  <c r="K3902" i="18"/>
  <c r="E69" i="19" s="1"/>
  <c r="F69" i="19" s="1"/>
  <c r="K7810" i="18"/>
  <c r="K933" i="18"/>
  <c r="E22" i="19" s="1"/>
  <c r="F22" i="19" s="1"/>
  <c r="G11271" i="18"/>
  <c r="G11274" i="18" s="1"/>
  <c r="G11275" i="18" s="1"/>
  <c r="G2084" i="18"/>
  <c r="G2087" i="18" s="1"/>
  <c r="G2088" i="18" s="1"/>
  <c r="K1439" i="18"/>
  <c r="G1435" i="18"/>
  <c r="G1362" i="18"/>
  <c r="K1366" i="18"/>
  <c r="G9611" i="18"/>
  <c r="G9614" i="18" s="1"/>
  <c r="G9615" i="18" s="1"/>
  <c r="K5641" i="18"/>
  <c r="G7953" i="18"/>
  <c r="L7957" i="18" s="1"/>
  <c r="O7957" i="18" s="1"/>
  <c r="K2380" i="18"/>
  <c r="K13946" i="18"/>
  <c r="G1217" i="18"/>
  <c r="L1221" i="18" s="1"/>
  <c r="O1221" i="18" s="1"/>
  <c r="K3610" i="18"/>
  <c r="E65" i="19" s="1"/>
  <c r="F65" i="19" s="1"/>
  <c r="G7518" i="18"/>
  <c r="G7521" i="18" s="1"/>
  <c r="G7522" i="18" s="1"/>
  <c r="G10117" i="18"/>
  <c r="L10121" i="18" s="1"/>
  <c r="O10121" i="18" s="1"/>
  <c r="G9467" i="18"/>
  <c r="L9471" i="18" s="1"/>
  <c r="O9471" i="18" s="1"/>
  <c r="G1652" i="18"/>
  <c r="K1656" i="18"/>
  <c r="G6719" i="18"/>
  <c r="K6723" i="18"/>
  <c r="K2161" i="18"/>
  <c r="E39" i="19" s="1"/>
  <c r="F39" i="19" s="1"/>
  <c r="G2157" i="18"/>
  <c r="G14884" i="18"/>
  <c r="K14888" i="18"/>
  <c r="G6647" i="18"/>
  <c r="K6651" i="18"/>
  <c r="E96" i="19" s="1"/>
  <c r="F96" i="19" s="1"/>
  <c r="G6574" i="18"/>
  <c r="K6578" i="18"/>
  <c r="G6286" i="18"/>
  <c r="K6290" i="18"/>
  <c r="E91" i="19" s="1"/>
  <c r="F91" i="19" s="1"/>
  <c r="G6430" i="18"/>
  <c r="K6434" i="18"/>
  <c r="G7299" i="18"/>
  <c r="K7303" i="18"/>
  <c r="E105" i="19" s="1"/>
  <c r="F105" i="19" s="1"/>
  <c r="K2453" i="18"/>
  <c r="E44" i="19" s="1"/>
  <c r="F44" i="19" s="1"/>
  <c r="G2449" i="18"/>
  <c r="G2668" i="18"/>
  <c r="K2672" i="18"/>
  <c r="K1584" i="18"/>
  <c r="E31" i="19" s="1"/>
  <c r="F31" i="19" s="1"/>
  <c r="G1580" i="18"/>
  <c r="K14523" i="18"/>
  <c r="G14519" i="18"/>
  <c r="G2303" i="18"/>
  <c r="K2307" i="18"/>
  <c r="E41" i="19" s="1"/>
  <c r="F41" i="19" s="1"/>
  <c r="L14596" i="18"/>
  <c r="O14596" i="18" s="1"/>
  <c r="G14595" i="18"/>
  <c r="G14596" i="18" s="1"/>
  <c r="K17137" i="18"/>
  <c r="G7445" i="18"/>
  <c r="K7449" i="18"/>
  <c r="G7155" i="18"/>
  <c r="K7159" i="18"/>
  <c r="K1149" i="18"/>
  <c r="G1145" i="18"/>
  <c r="K2745" i="18"/>
  <c r="G2741" i="18"/>
  <c r="G6864" i="18"/>
  <c r="K6868" i="18"/>
  <c r="G6358" i="18"/>
  <c r="K6362" i="18"/>
  <c r="K7086" i="18"/>
  <c r="E102" i="19" s="1"/>
  <c r="F102" i="19" s="1"/>
  <c r="G7082" i="18"/>
  <c r="G7372" i="18"/>
  <c r="K7376" i="18"/>
  <c r="K2234" i="18"/>
  <c r="E40" i="19" s="1"/>
  <c r="F40" i="19" s="1"/>
  <c r="G2230" i="18"/>
  <c r="K7231" i="18"/>
  <c r="E104" i="19" s="1"/>
  <c r="F104" i="19" s="1"/>
  <c r="G7227" i="18"/>
  <c r="L18595" i="18"/>
  <c r="O18595" i="18" s="1"/>
  <c r="G18594" i="18"/>
  <c r="G18595" i="18" s="1"/>
  <c r="K8390" i="18"/>
  <c r="G8386" i="18"/>
  <c r="L18523" i="18"/>
  <c r="O18523" i="18" s="1"/>
  <c r="G18522" i="18"/>
  <c r="G18523" i="18" s="1"/>
  <c r="G7009" i="18"/>
  <c r="K7013" i="18"/>
  <c r="K14742" i="18"/>
  <c r="G14738" i="18"/>
  <c r="K14669" i="18"/>
  <c r="G14665" i="18"/>
  <c r="G2522" i="18"/>
  <c r="K2526" i="18"/>
  <c r="E45" i="19" s="1"/>
  <c r="F45" i="19" s="1"/>
  <c r="L18668" i="18"/>
  <c r="O18668" i="18" s="1"/>
  <c r="G18667" i="18"/>
  <c r="G18668" i="18" s="1"/>
  <c r="K2016" i="18"/>
  <c r="E37" i="19" s="1"/>
  <c r="F37" i="19" s="1"/>
  <c r="G2012" i="18"/>
  <c r="G15538" i="18"/>
  <c r="G15539" i="18" s="1"/>
  <c r="L15539" i="18"/>
  <c r="O15539" i="18" s="1"/>
  <c r="L2380" i="18"/>
  <c r="G2379" i="18"/>
  <c r="G2380" i="18" s="1"/>
  <c r="K2599" i="18"/>
  <c r="G2595" i="18"/>
  <c r="L14815" i="18"/>
  <c r="O14815" i="18" s="1"/>
  <c r="G14814" i="18"/>
  <c r="G14815" i="18" s="1"/>
  <c r="G6502" i="18"/>
  <c r="K6506" i="18"/>
  <c r="K6940" i="18"/>
  <c r="E100" i="19" s="1"/>
  <c r="F100" i="19" s="1"/>
  <c r="G6936" i="18"/>
  <c r="G6792" i="18"/>
  <c r="K6796" i="18"/>
  <c r="E98" i="19" s="1"/>
  <c r="F98" i="19" s="1"/>
  <c r="G13221" i="18"/>
  <c r="L13225" i="18" s="1"/>
  <c r="O13225" i="18" s="1"/>
  <c r="G9683" i="18"/>
  <c r="G9686" i="18" s="1"/>
  <c r="G9687" i="18" s="1"/>
  <c r="K1005" i="18"/>
  <c r="E23" i="19" s="1"/>
  <c r="F23" i="19" s="1"/>
  <c r="G13726" i="18"/>
  <c r="L13730" i="18" s="1"/>
  <c r="O13730" i="18" s="1"/>
  <c r="K12285" i="18"/>
  <c r="K8318" i="18"/>
  <c r="K11563" i="18"/>
  <c r="G9395" i="18"/>
  <c r="L9399" i="18" s="1"/>
  <c r="O9399" i="18" s="1"/>
  <c r="K3249" i="18"/>
  <c r="E60" i="19" s="1"/>
  <c r="F60" i="19" s="1"/>
  <c r="G7590" i="18"/>
  <c r="G7593" i="18" s="1"/>
  <c r="G7594" i="18" s="1"/>
  <c r="G3029" i="18"/>
  <c r="L3033" i="18" s="1"/>
  <c r="O3033" i="18" s="1"/>
  <c r="K10409" i="18"/>
  <c r="G5854" i="18"/>
  <c r="G5857" i="18" s="1"/>
  <c r="G5858" i="18" s="1"/>
  <c r="K4047" i="18"/>
  <c r="E71" i="19" s="1"/>
  <c r="F71" i="19" s="1"/>
  <c r="K12790" i="18"/>
  <c r="K8246" i="18"/>
  <c r="G17424" i="18"/>
  <c r="L17428" i="18" s="1"/>
  <c r="O17428" i="18" s="1"/>
  <c r="G9539" i="18"/>
  <c r="G9542" i="18" s="1"/>
  <c r="G9543" i="18" s="1"/>
  <c r="K1872" i="18"/>
  <c r="E35" i="19" s="1"/>
  <c r="F35" i="19" s="1"/>
  <c r="G13005" i="18"/>
  <c r="L13009" i="18" s="1"/>
  <c r="O13009" i="18" s="1"/>
  <c r="K16339" i="18"/>
  <c r="K16702" i="18"/>
  <c r="K10265" i="18"/>
  <c r="L5062" i="18"/>
  <c r="O5062" i="18" s="1"/>
  <c r="G5061" i="18"/>
  <c r="G5062" i="18" s="1"/>
  <c r="G12068" i="18"/>
  <c r="G12069" i="18" s="1"/>
  <c r="L12069" i="18"/>
  <c r="O12069" i="18" s="1"/>
  <c r="L3321" i="18"/>
  <c r="G3320" i="18"/>
  <c r="G3321" i="18" s="1"/>
  <c r="G3974" i="18"/>
  <c r="G3975" i="18" s="1"/>
  <c r="L3975" i="18"/>
  <c r="L16267" i="18"/>
  <c r="G16266" i="18"/>
  <c r="G16267" i="18" s="1"/>
  <c r="G15173" i="18"/>
  <c r="K15177" i="18"/>
  <c r="G11418" i="18"/>
  <c r="G11419" i="18" s="1"/>
  <c r="L16412" i="18"/>
  <c r="O16412" i="18" s="1"/>
  <c r="G16411" i="18"/>
  <c r="G16412" i="18" s="1"/>
  <c r="K789" i="18"/>
  <c r="E20" i="19" s="1"/>
  <c r="F20" i="19" s="1"/>
  <c r="G785" i="18"/>
  <c r="L13586" i="18"/>
  <c r="O13586" i="18" s="1"/>
  <c r="G13585" i="18"/>
  <c r="G13586" i="18" s="1"/>
  <c r="L11925" i="18"/>
  <c r="O11925" i="18" s="1"/>
  <c r="G11924" i="18"/>
  <c r="G11925" i="18" s="1"/>
  <c r="L8895" i="18"/>
  <c r="O8895" i="18" s="1"/>
  <c r="G8894" i="18"/>
  <c r="G8895" i="18" s="1"/>
  <c r="G10408" i="18"/>
  <c r="G10409" i="18" s="1"/>
  <c r="L10409" i="18"/>
  <c r="L12357" i="18"/>
  <c r="O12357" i="18" s="1"/>
  <c r="G12356" i="18"/>
  <c r="G12357" i="18" s="1"/>
  <c r="L11853" i="18"/>
  <c r="O11853" i="18" s="1"/>
  <c r="G11852" i="18"/>
  <c r="G11853" i="18" s="1"/>
  <c r="G10765" i="18"/>
  <c r="K10769" i="18"/>
  <c r="G1004" i="18"/>
  <c r="G1005" i="18" s="1"/>
  <c r="L1005" i="18"/>
  <c r="G6001" i="18"/>
  <c r="G6002" i="18" s="1"/>
  <c r="L6002" i="18"/>
  <c r="O6002" i="18" s="1"/>
  <c r="L10481" i="18"/>
  <c r="O10481" i="18" s="1"/>
  <c r="G10480" i="18"/>
  <c r="G10481" i="18" s="1"/>
  <c r="K17283" i="18"/>
  <c r="G17279" i="18"/>
  <c r="K12646" i="18"/>
  <c r="G12642" i="18"/>
  <c r="E55" i="19"/>
  <c r="F55" i="19" s="1"/>
  <c r="G10552" i="18"/>
  <c r="G10553" i="18" s="1"/>
  <c r="L10553" i="18"/>
  <c r="O10553" i="18" s="1"/>
  <c r="L3105" i="18"/>
  <c r="O3105" i="18" s="1"/>
  <c r="G3104" i="18"/>
  <c r="G3105" i="18" s="1"/>
  <c r="L15612" i="18"/>
  <c r="O15612" i="18" s="1"/>
  <c r="G15611" i="18"/>
  <c r="G15612" i="18" s="1"/>
  <c r="L17501" i="18"/>
  <c r="O17501" i="18" s="1"/>
  <c r="G17500" i="18"/>
  <c r="G17501" i="18" s="1"/>
  <c r="K16556" i="18"/>
  <c r="G16552" i="18"/>
  <c r="G5567" i="18"/>
  <c r="G5568" i="18" s="1"/>
  <c r="L5568" i="18"/>
  <c r="O5568" i="18" s="1"/>
  <c r="G8100" i="18"/>
  <c r="G8101" i="18" s="1"/>
  <c r="L8101" i="18"/>
  <c r="O8101" i="18" s="1"/>
  <c r="K14234" i="18"/>
  <c r="G14230" i="18"/>
  <c r="G18300" i="18"/>
  <c r="K18304" i="18"/>
  <c r="G212" i="18"/>
  <c r="G213" i="18" s="1"/>
  <c r="L213" i="18"/>
  <c r="O213" i="18" s="1"/>
  <c r="G16117" i="18"/>
  <c r="K16121" i="18"/>
  <c r="G428" i="18"/>
  <c r="G429" i="18" s="1"/>
  <c r="L429" i="18"/>
  <c r="O429" i="18" s="1"/>
  <c r="G9110" i="18"/>
  <c r="G9111" i="18" s="1"/>
  <c r="L9111" i="18"/>
  <c r="O9111" i="18" s="1"/>
  <c r="G1292" i="18"/>
  <c r="G1293" i="18" s="1"/>
  <c r="L1293" i="18"/>
  <c r="O1293" i="18" s="1"/>
  <c r="K13369" i="18"/>
  <c r="G13365" i="18"/>
  <c r="L5930" i="18"/>
  <c r="O5930" i="18" s="1"/>
  <c r="G5929" i="18"/>
  <c r="G5930" i="18" s="1"/>
  <c r="L8029" i="18"/>
  <c r="O8029" i="18" s="1"/>
  <c r="G8028" i="18"/>
  <c r="G8029" i="18" s="1"/>
  <c r="E74" i="19"/>
  <c r="F74" i="19" s="1"/>
  <c r="L13658" i="18"/>
  <c r="O13658" i="18" s="1"/>
  <c r="G13657" i="18"/>
  <c r="G13658" i="18" s="1"/>
  <c r="L6146" i="18"/>
  <c r="O6146" i="18" s="1"/>
  <c r="G6145" i="18"/>
  <c r="G6146" i="18" s="1"/>
  <c r="G8605" i="18"/>
  <c r="G8606" i="18" s="1"/>
  <c r="L8606" i="18"/>
  <c r="O8606" i="18" s="1"/>
  <c r="E7" i="19"/>
  <c r="F7" i="19" s="1"/>
  <c r="F6" i="19" s="1"/>
  <c r="L6218" i="18"/>
  <c r="O6218" i="18" s="1"/>
  <c r="G6217" i="18"/>
  <c r="G6218" i="18" s="1"/>
  <c r="L13297" i="18"/>
  <c r="O13297" i="18" s="1"/>
  <c r="G13296" i="18"/>
  <c r="G13297" i="18" s="1"/>
  <c r="L11781" i="18"/>
  <c r="O11781" i="18" s="1"/>
  <c r="G11780" i="18"/>
  <c r="G11781" i="18" s="1"/>
  <c r="L13442" i="18"/>
  <c r="O13442" i="18" s="1"/>
  <c r="G13441" i="18"/>
  <c r="G13442" i="18" s="1"/>
  <c r="L5786" i="18"/>
  <c r="O5786" i="18" s="1"/>
  <c r="G5785" i="18"/>
  <c r="G5786" i="18" s="1"/>
  <c r="L3610" i="18"/>
  <c r="G3609" i="18"/>
  <c r="G3610" i="18" s="1"/>
  <c r="L17137" i="18"/>
  <c r="G17136" i="18"/>
  <c r="G17137" i="18" s="1"/>
  <c r="K18084" i="18"/>
  <c r="G18080" i="18"/>
  <c r="L4191" i="18"/>
  <c r="O4191" i="18" s="1"/>
  <c r="G4190" i="18"/>
  <c r="G4191" i="18" s="1"/>
  <c r="K18449" i="18"/>
  <c r="G18445" i="18"/>
  <c r="L1944" i="18"/>
  <c r="O1944" i="18" s="1"/>
  <c r="G1943" i="18"/>
  <c r="G1944" i="18" s="1"/>
  <c r="L5714" i="18"/>
  <c r="O5714" i="18" s="1"/>
  <c r="G5713" i="18"/>
  <c r="G5714" i="18" s="1"/>
  <c r="G18153" i="18"/>
  <c r="K18157" i="18"/>
  <c r="K17720" i="18"/>
  <c r="G17716" i="18"/>
  <c r="L1728" i="18"/>
  <c r="O1728" i="18" s="1"/>
  <c r="G1727" i="18"/>
  <c r="G1728" i="18" s="1"/>
  <c r="L3249" i="18"/>
  <c r="G3248" i="18"/>
  <c r="G3249" i="18" s="1"/>
  <c r="G12569" i="18"/>
  <c r="K12573" i="18"/>
  <c r="G18373" i="18"/>
  <c r="K18377" i="18"/>
  <c r="L11059" i="18"/>
  <c r="O11059" i="18" s="1"/>
  <c r="G11058" i="18"/>
  <c r="G11059" i="18" s="1"/>
  <c r="L15828" i="18"/>
  <c r="O15828" i="18" s="1"/>
  <c r="G15827" i="18"/>
  <c r="G15828" i="18" s="1"/>
  <c r="K18231" i="18"/>
  <c r="G18227" i="18"/>
  <c r="L17064" i="18"/>
  <c r="O17064" i="18" s="1"/>
  <c r="G17063" i="18"/>
  <c r="G17064" i="18" s="1"/>
  <c r="L2889" i="18"/>
  <c r="G2888" i="18"/>
  <c r="G2889" i="18" s="1"/>
  <c r="L11709" i="18"/>
  <c r="G11708" i="18"/>
  <c r="G11709" i="18" s="1"/>
  <c r="L3756" i="18"/>
  <c r="G3755" i="18"/>
  <c r="G3756" i="18" s="1"/>
  <c r="G18007" i="18"/>
  <c r="K18011" i="18"/>
  <c r="L4407" i="18"/>
  <c r="O4407" i="18" s="1"/>
  <c r="G4406" i="18"/>
  <c r="G4407" i="18" s="1"/>
  <c r="G15683" i="18"/>
  <c r="G15684" i="18" s="1"/>
  <c r="L15684" i="18"/>
  <c r="O15684" i="18" s="1"/>
  <c r="L7666" i="18"/>
  <c r="O7666" i="18" s="1"/>
  <c r="G7665" i="18"/>
  <c r="G7666" i="18" s="1"/>
  <c r="L4553" i="18"/>
  <c r="O4553" i="18" s="1"/>
  <c r="G4552" i="18"/>
  <c r="G4553" i="18" s="1"/>
  <c r="L4698" i="18"/>
  <c r="O4698" i="18" s="1"/>
  <c r="G4697" i="18"/>
  <c r="G4698" i="18" s="1"/>
  <c r="G3176" i="18"/>
  <c r="G3177" i="18" s="1"/>
  <c r="L3177" i="18"/>
  <c r="G5491" i="18"/>
  <c r="K5495" i="18"/>
  <c r="E87" i="19" s="1"/>
  <c r="F87" i="19" s="1"/>
  <c r="L4263" i="18"/>
  <c r="O4263" i="18" s="1"/>
  <c r="G4262" i="18"/>
  <c r="G4263" i="18" s="1"/>
  <c r="L1800" i="18"/>
  <c r="O1800" i="18" s="1"/>
  <c r="G1799" i="18"/>
  <c r="G1800" i="18" s="1"/>
  <c r="L933" i="18"/>
  <c r="G932" i="18"/>
  <c r="G933" i="18" s="1"/>
  <c r="L16339" i="18"/>
  <c r="G16338" i="18"/>
  <c r="G16339" i="18" s="1"/>
  <c r="L69" i="18"/>
  <c r="O69" i="18" s="1"/>
  <c r="G68" i="18"/>
  <c r="G69" i="18" s="1"/>
  <c r="G5640" i="18"/>
  <c r="G5641" i="18" s="1"/>
  <c r="L5641" i="18"/>
  <c r="G13801" i="18"/>
  <c r="G13802" i="18" s="1"/>
  <c r="L13802" i="18"/>
  <c r="O13802" i="18" s="1"/>
  <c r="L15393" i="18"/>
  <c r="G15392" i="18"/>
  <c r="G15393" i="18" s="1"/>
  <c r="K16992" i="18"/>
  <c r="G16988" i="18"/>
  <c r="G356" i="18"/>
  <c r="G357" i="18" s="1"/>
  <c r="L357" i="18"/>
  <c r="O357" i="18" s="1"/>
  <c r="G11487" i="18"/>
  <c r="K11491" i="18"/>
  <c r="G16919" i="18"/>
  <c r="G16920" i="18" s="1"/>
  <c r="L16920" i="18"/>
  <c r="O16920" i="18" s="1"/>
  <c r="L16629" i="18"/>
  <c r="O16629" i="18" s="1"/>
  <c r="G16628" i="18"/>
  <c r="G16629" i="18" s="1"/>
  <c r="E10" i="19"/>
  <c r="F10" i="19" s="1"/>
  <c r="G644" i="18"/>
  <c r="G645" i="18" s="1"/>
  <c r="L645" i="18"/>
  <c r="O645" i="18" s="1"/>
  <c r="G10914" i="18"/>
  <c r="G10915" i="18" s="1"/>
  <c r="L10915" i="18"/>
  <c r="O10915" i="18" s="1"/>
  <c r="G10696" i="18"/>
  <c r="G10697" i="18" s="1"/>
  <c r="L10697" i="18"/>
  <c r="O10697" i="18" s="1"/>
  <c r="E86" i="19"/>
  <c r="F86" i="19" s="1"/>
  <c r="G13945" i="18"/>
  <c r="G13946" i="18" s="1"/>
  <c r="L13946" i="18"/>
  <c r="G18960" i="18"/>
  <c r="G18961" i="18" s="1"/>
  <c r="L18961" i="18"/>
  <c r="O18961" i="18" s="1"/>
  <c r="G6073" i="18"/>
  <c r="G6074" i="18" s="1"/>
  <c r="L6074" i="18"/>
  <c r="O6074" i="18" s="1"/>
  <c r="L12285" i="18"/>
  <c r="G12284" i="18"/>
  <c r="G12285" i="18" s="1"/>
  <c r="L4625" i="18"/>
  <c r="O4625" i="18" s="1"/>
  <c r="G4624" i="18"/>
  <c r="G4625" i="18" s="1"/>
  <c r="G17865" i="18"/>
  <c r="G17866" i="18" s="1"/>
  <c r="L17866" i="18"/>
  <c r="O17866" i="18" s="1"/>
  <c r="G10624" i="18"/>
  <c r="G10625" i="18" s="1"/>
  <c r="L10625" i="18"/>
  <c r="O10625" i="18" s="1"/>
  <c r="L12213" i="18"/>
  <c r="O12213" i="18" s="1"/>
  <c r="G12212" i="18"/>
  <c r="G12213" i="18" s="1"/>
  <c r="G140" i="18"/>
  <c r="G141" i="18" s="1"/>
  <c r="L141" i="18"/>
  <c r="O141" i="18" s="1"/>
  <c r="G9758" i="18"/>
  <c r="G9759" i="18" s="1"/>
  <c r="L9759" i="18"/>
  <c r="G3536" i="18"/>
  <c r="G3537" i="18" s="1"/>
  <c r="L3537" i="18"/>
  <c r="L11131" i="18"/>
  <c r="G11130" i="18"/>
  <c r="G11131" i="18" s="1"/>
  <c r="L15901" i="18"/>
  <c r="O15901" i="18" s="1"/>
  <c r="G15900" i="18"/>
  <c r="G15901" i="18" s="1"/>
  <c r="L10843" i="18"/>
  <c r="O10843" i="18" s="1"/>
  <c r="G10842" i="18"/>
  <c r="G10843" i="18" s="1"/>
  <c r="L4047" i="18"/>
  <c r="G4046" i="18"/>
  <c r="G4047" i="18" s="1"/>
  <c r="L19034" i="18"/>
  <c r="O19034" i="18" s="1"/>
  <c r="G19033" i="18"/>
  <c r="G19034" i="18" s="1"/>
  <c r="L12790" i="18"/>
  <c r="G12789" i="18"/>
  <c r="G12790" i="18" s="1"/>
  <c r="G11635" i="18"/>
  <c r="G11636" i="18" s="1"/>
  <c r="L11636" i="18"/>
  <c r="O11636" i="18" s="1"/>
  <c r="G15104" i="18"/>
  <c r="G15105" i="18" s="1"/>
  <c r="L15105" i="18"/>
  <c r="O15105" i="18" s="1"/>
  <c r="L11997" i="18"/>
  <c r="O11997" i="18" s="1"/>
  <c r="G11996" i="18"/>
  <c r="G11997" i="18" s="1"/>
  <c r="G8966" i="18"/>
  <c r="G8967" i="18" s="1"/>
  <c r="L8967" i="18"/>
  <c r="O8967" i="18" s="1"/>
  <c r="K17210" i="18"/>
  <c r="G17206" i="18"/>
  <c r="E84" i="19"/>
  <c r="F84" i="19" s="1"/>
  <c r="G8317" i="18"/>
  <c r="G8318" i="18" s="1"/>
  <c r="L8318" i="18"/>
  <c r="E79" i="19"/>
  <c r="F79" i="19" s="1"/>
  <c r="G9038" i="18"/>
  <c r="G9039" i="18" s="1"/>
  <c r="L9039" i="18"/>
  <c r="O9039" i="18" s="1"/>
  <c r="L14306" i="18"/>
  <c r="G14305" i="18"/>
  <c r="G14306" i="18" s="1"/>
  <c r="G14374" i="18"/>
  <c r="K14378" i="18"/>
  <c r="G4334" i="18"/>
  <c r="G4335" i="18" s="1"/>
  <c r="L4335" i="18"/>
  <c r="O4335" i="18" s="1"/>
  <c r="E11" i="19"/>
  <c r="F11" i="19" s="1"/>
  <c r="L8823" i="18"/>
  <c r="O8823" i="18" s="1"/>
  <c r="G8822" i="18"/>
  <c r="G8823" i="18" s="1"/>
  <c r="G11199" i="18"/>
  <c r="K11203" i="18"/>
  <c r="L14162" i="18"/>
  <c r="O14162" i="18" s="1"/>
  <c r="G14161" i="18"/>
  <c r="G14162" i="18" s="1"/>
  <c r="L9977" i="18"/>
  <c r="O9977" i="18" s="1"/>
  <c r="G9976" i="18"/>
  <c r="G9977" i="18" s="1"/>
  <c r="G13080" i="18"/>
  <c r="G13081" i="18" s="1"/>
  <c r="L13081" i="18"/>
  <c r="O13081" i="18" s="1"/>
  <c r="G12862" i="18"/>
  <c r="G12863" i="18" s="1"/>
  <c r="L12863" i="18"/>
  <c r="O12863" i="18" s="1"/>
  <c r="K16048" i="18"/>
  <c r="G16044" i="18"/>
  <c r="G14017" i="18"/>
  <c r="G14018" i="18" s="1"/>
  <c r="L14018" i="18"/>
  <c r="L14450" i="18"/>
  <c r="O14450" i="18" s="1"/>
  <c r="G14449" i="18"/>
  <c r="G14450" i="18" s="1"/>
  <c r="L1872" i="18"/>
  <c r="G1871" i="18"/>
  <c r="G1872" i="18" s="1"/>
  <c r="G284" i="18"/>
  <c r="G285" i="18" s="1"/>
  <c r="L285" i="18"/>
  <c r="O285" i="18" s="1"/>
  <c r="G7882" i="18"/>
  <c r="G7883" i="18" s="1"/>
  <c r="L7883" i="18"/>
  <c r="L3902" i="18"/>
  <c r="G3901" i="18"/>
  <c r="G3902" i="18" s="1"/>
  <c r="G14960" i="18"/>
  <c r="G14961" i="18" s="1"/>
  <c r="L14961" i="18"/>
  <c r="O14961" i="18" s="1"/>
  <c r="G1511" i="18"/>
  <c r="G1512" i="18" s="1"/>
  <c r="L1512" i="18"/>
  <c r="L5278" i="18"/>
  <c r="O5278" i="18" s="1"/>
  <c r="G5277" i="18"/>
  <c r="G5278" i="18" s="1"/>
  <c r="G16771" i="18"/>
  <c r="K16775" i="18"/>
  <c r="L2961" i="18"/>
  <c r="O2961" i="18" s="1"/>
  <c r="G2960" i="18"/>
  <c r="G2961" i="18" s="1"/>
  <c r="G4118" i="18"/>
  <c r="G4119" i="18" s="1"/>
  <c r="L4119" i="18"/>
  <c r="O4119" i="18" s="1"/>
  <c r="L9832" i="18"/>
  <c r="G9831" i="18"/>
  <c r="G9832" i="18" s="1"/>
  <c r="G8533" i="18"/>
  <c r="G8534" i="18" s="1"/>
  <c r="L8534" i="18"/>
  <c r="O8534" i="18" s="1"/>
  <c r="L8677" i="18"/>
  <c r="O8677" i="18" s="1"/>
  <c r="G8676" i="18"/>
  <c r="G8677" i="18" s="1"/>
  <c r="G12500" i="18"/>
  <c r="G12501" i="18" s="1"/>
  <c r="L12501" i="18"/>
  <c r="L15466" i="18"/>
  <c r="O15466" i="18" s="1"/>
  <c r="G15465" i="18"/>
  <c r="G15466" i="18" s="1"/>
  <c r="L5134" i="18"/>
  <c r="O5134" i="18" s="1"/>
  <c r="G5133" i="18"/>
  <c r="G5134" i="18" s="1"/>
  <c r="G7737" i="18"/>
  <c r="G7738" i="18" s="1"/>
  <c r="L7738" i="18"/>
  <c r="L9327" i="18"/>
  <c r="O9327" i="18" s="1"/>
  <c r="G9326" i="18"/>
  <c r="G9327" i="18" s="1"/>
  <c r="L861" i="18"/>
  <c r="O861" i="18" s="1"/>
  <c r="G860" i="18"/>
  <c r="G861" i="18" s="1"/>
  <c r="L7810" i="18"/>
  <c r="G7809" i="18"/>
  <c r="G7810" i="18" s="1"/>
  <c r="G3392" i="18"/>
  <c r="G3393" i="18" s="1"/>
  <c r="L3393" i="18"/>
  <c r="G17643" i="18"/>
  <c r="K17647" i="18"/>
  <c r="L5350" i="18"/>
  <c r="O5350" i="18" s="1"/>
  <c r="G5349" i="18"/>
  <c r="G5350" i="18" s="1"/>
  <c r="L4916" i="18"/>
  <c r="O4916" i="18" s="1"/>
  <c r="G4915" i="18"/>
  <c r="G4916" i="18" s="1"/>
  <c r="L1077" i="18"/>
  <c r="O1077" i="18" s="1"/>
  <c r="G1076" i="18"/>
  <c r="G1077" i="18" s="1"/>
  <c r="L8246" i="18"/>
  <c r="G8245" i="18"/>
  <c r="G8246" i="18" s="1"/>
  <c r="L11563" i="18"/>
  <c r="G11562" i="18"/>
  <c r="G11563" i="18" s="1"/>
  <c r="L14090" i="18"/>
  <c r="O14090" i="18" s="1"/>
  <c r="G14089" i="18"/>
  <c r="G14090" i="18" s="1"/>
  <c r="L10265" i="18"/>
  <c r="G10264" i="18"/>
  <c r="G10265" i="18" s="1"/>
  <c r="G572" i="18"/>
  <c r="G573" i="18" s="1"/>
  <c r="L573" i="18"/>
  <c r="O573" i="18" s="1"/>
  <c r="G16701" i="18"/>
  <c r="G16702" i="18" s="1"/>
  <c r="L16702" i="18"/>
  <c r="G15973" i="18"/>
  <c r="G15974" i="18" s="1"/>
  <c r="L10193" i="18"/>
  <c r="G10192" i="18"/>
  <c r="G10193" i="18" s="1"/>
  <c r="L17574" i="18"/>
  <c r="O17574" i="18" s="1"/>
  <c r="G17573" i="18"/>
  <c r="G17574" i="18" s="1"/>
  <c r="G17935" i="18"/>
  <c r="L17939" i="18" s="1"/>
  <c r="O17939" i="18" s="1"/>
  <c r="L10049" i="18"/>
  <c r="O10049" i="18" s="1"/>
  <c r="G10048" i="18"/>
  <c r="G10049" i="18" s="1"/>
  <c r="G11346" i="18"/>
  <c r="G11347" i="18" s="1"/>
  <c r="L11347" i="18"/>
  <c r="L17793" i="18"/>
  <c r="O17793" i="18" s="1"/>
  <c r="G17792" i="18"/>
  <c r="G17793" i="18" s="1"/>
  <c r="F76" i="19" l="1"/>
  <c r="O2889" i="18"/>
  <c r="O10193" i="18"/>
  <c r="F80" i="19"/>
  <c r="E95" i="19"/>
  <c r="F95" i="19" s="1"/>
  <c r="F85" i="19"/>
  <c r="F58" i="19"/>
  <c r="F53" i="19"/>
  <c r="E51" i="19"/>
  <c r="F51" i="19" s="1"/>
  <c r="F50" i="19" s="1"/>
  <c r="E32" i="19"/>
  <c r="F32" i="19" s="1"/>
  <c r="E49" i="19"/>
  <c r="F49" i="19" s="1"/>
  <c r="F48" i="19" s="1"/>
  <c r="E29" i="19"/>
  <c r="F29" i="19" s="1"/>
  <c r="E46" i="19"/>
  <c r="F46" i="19" s="1"/>
  <c r="E28" i="19"/>
  <c r="F28" i="19" s="1"/>
  <c r="E43" i="19"/>
  <c r="F43" i="19" s="1"/>
  <c r="E25" i="19"/>
  <c r="F25" i="19" s="1"/>
  <c r="F9" i="19"/>
  <c r="O15033" i="18"/>
  <c r="L8174" i="18"/>
  <c r="O8174" i="18" s="1"/>
  <c r="L12429" i="18"/>
  <c r="O12429" i="18" s="1"/>
  <c r="L13514" i="18"/>
  <c r="O13514" i="18" s="1"/>
  <c r="L5422" i="18"/>
  <c r="O5422" i="18" s="1"/>
  <c r="K13874" i="18"/>
  <c r="G13870" i="18"/>
  <c r="G19541" i="18"/>
  <c r="K19545" i="18"/>
  <c r="K18887" i="18"/>
  <c r="G18883" i="18"/>
  <c r="L16848" i="18"/>
  <c r="O16848" i="18" s="1"/>
  <c r="L3465" i="18"/>
  <c r="O3465" i="18" s="1"/>
  <c r="O15393" i="18"/>
  <c r="G19471" i="18"/>
  <c r="G19472" i="18" s="1"/>
  <c r="O11347" i="18"/>
  <c r="G15248" i="18"/>
  <c r="G15249" i="18" s="1"/>
  <c r="O3975" i="18"/>
  <c r="L3829" i="18"/>
  <c r="O3829" i="18" s="1"/>
  <c r="O3393" i="18"/>
  <c r="O9832" i="18"/>
  <c r="O9183" i="18"/>
  <c r="L15321" i="18"/>
  <c r="O15321" i="18" s="1"/>
  <c r="L19399" i="18"/>
  <c r="O19399" i="18" s="1"/>
  <c r="G19398" i="18"/>
  <c r="G19399" i="18" s="1"/>
  <c r="O11709" i="18"/>
  <c r="O14306" i="18"/>
  <c r="G19179" i="18"/>
  <c r="G19180" i="18" s="1"/>
  <c r="L19180" i="18"/>
  <c r="O19180" i="18" s="1"/>
  <c r="G8461" i="18"/>
  <c r="G8462" i="18" s="1"/>
  <c r="L8462" i="18"/>
  <c r="O8462" i="18" s="1"/>
  <c r="G19106" i="18"/>
  <c r="G19107" i="18" s="1"/>
  <c r="L19107" i="18"/>
  <c r="O19107" i="18" s="1"/>
  <c r="L19253" i="18"/>
  <c r="O19253" i="18" s="1"/>
  <c r="G19252" i="18"/>
  <c r="G19253" i="18" s="1"/>
  <c r="G15755" i="18"/>
  <c r="G15756" i="18" s="1"/>
  <c r="O7738" i="18"/>
  <c r="G3683" i="18"/>
  <c r="G3684" i="18" s="1"/>
  <c r="E117" i="19"/>
  <c r="F117" i="19" s="1"/>
  <c r="E118" i="19"/>
  <c r="F118" i="19" s="1"/>
  <c r="E116" i="19"/>
  <c r="F116" i="19" s="1"/>
  <c r="E119" i="19"/>
  <c r="F119" i="19" s="1"/>
  <c r="L2088" i="18"/>
  <c r="O2088" i="18" s="1"/>
  <c r="G16483" i="18"/>
  <c r="G16484" i="18" s="1"/>
  <c r="G17354" i="18"/>
  <c r="G17355" i="18" s="1"/>
  <c r="O1512" i="18"/>
  <c r="L717" i="18"/>
  <c r="O717" i="18" s="1"/>
  <c r="G5205" i="18"/>
  <c r="G5206" i="18" s="1"/>
  <c r="L9255" i="18"/>
  <c r="O9255" i="18" s="1"/>
  <c r="G12717" i="18"/>
  <c r="G12718" i="18" s="1"/>
  <c r="L10987" i="18"/>
  <c r="O10987" i="18" s="1"/>
  <c r="O3756" i="18"/>
  <c r="O12501" i="18"/>
  <c r="G10336" i="18"/>
  <c r="G10337" i="18" s="1"/>
  <c r="L7522" i="18"/>
  <c r="O7522" i="18" s="1"/>
  <c r="L12936" i="18"/>
  <c r="O12936" i="18" s="1"/>
  <c r="G12935" i="18"/>
  <c r="G12936" i="18" s="1"/>
  <c r="O7810" i="18"/>
  <c r="G2816" i="18"/>
  <c r="G2817" i="18" s="1"/>
  <c r="G7956" i="18"/>
  <c r="G7957" i="18" s="1"/>
  <c r="L9905" i="18"/>
  <c r="O9905" i="18" s="1"/>
  <c r="O3610" i="18"/>
  <c r="O7883" i="18"/>
  <c r="G12140" i="18"/>
  <c r="G12141" i="18" s="1"/>
  <c r="O16267" i="18"/>
  <c r="O3321" i="18"/>
  <c r="G16193" i="18"/>
  <c r="G16194" i="18" s="1"/>
  <c r="O14018" i="18"/>
  <c r="G10120" i="18"/>
  <c r="G10121" i="18" s="1"/>
  <c r="O3177" i="18"/>
  <c r="L9615" i="18"/>
  <c r="O9615" i="18" s="1"/>
  <c r="O933" i="18"/>
  <c r="L5858" i="18"/>
  <c r="O5858" i="18" s="1"/>
  <c r="O10265" i="18"/>
  <c r="G9470" i="18"/>
  <c r="G9471" i="18" s="1"/>
  <c r="O9759" i="18"/>
  <c r="O11131" i="18"/>
  <c r="L11275" i="18"/>
  <c r="O11275" i="18" s="1"/>
  <c r="O17137" i="18"/>
  <c r="O3902" i="18"/>
  <c r="O3537" i="18"/>
  <c r="O5641" i="18"/>
  <c r="G1220" i="18"/>
  <c r="G1221" i="18" s="1"/>
  <c r="O16702" i="18"/>
  <c r="O2380" i="18"/>
  <c r="L7594" i="18"/>
  <c r="O7594" i="18" s="1"/>
  <c r="G1365" i="18"/>
  <c r="G1366" i="18" s="1"/>
  <c r="L1366" i="18"/>
  <c r="O1366" i="18" s="1"/>
  <c r="G1438" i="18"/>
  <c r="G1439" i="18" s="1"/>
  <c r="L1439" i="18"/>
  <c r="O1439" i="18" s="1"/>
  <c r="G13008" i="18"/>
  <c r="G13009" i="18" s="1"/>
  <c r="O13946" i="18"/>
  <c r="O8318" i="18"/>
  <c r="L9687" i="18"/>
  <c r="O9687" i="18" s="1"/>
  <c r="O12285" i="18"/>
  <c r="G9398" i="18"/>
  <c r="G9399" i="18" s="1"/>
  <c r="O1005" i="18"/>
  <c r="G13224" i="18"/>
  <c r="G13225" i="18" s="1"/>
  <c r="G13729" i="18"/>
  <c r="G13730" i="18" s="1"/>
  <c r="L7013" i="18"/>
  <c r="O7013" i="18" s="1"/>
  <c r="G7012" i="18"/>
  <c r="G7013" i="18" s="1"/>
  <c r="G7375" i="18"/>
  <c r="G7376" i="18" s="1"/>
  <c r="L7376" i="18"/>
  <c r="O7376" i="18" s="1"/>
  <c r="L7159" i="18"/>
  <c r="O7159" i="18" s="1"/>
  <c r="G7158" i="18"/>
  <c r="G7159" i="18" s="1"/>
  <c r="L1584" i="18"/>
  <c r="O1584" i="18" s="1"/>
  <c r="G1583" i="18"/>
  <c r="G1584" i="18" s="1"/>
  <c r="E94" i="19"/>
  <c r="F94" i="19" s="1"/>
  <c r="L7086" i="18"/>
  <c r="O7086" i="18" s="1"/>
  <c r="G7085" i="18"/>
  <c r="G7086" i="18" s="1"/>
  <c r="L6578" i="18"/>
  <c r="O6578" i="18" s="1"/>
  <c r="G6577" i="18"/>
  <c r="G6578" i="18" s="1"/>
  <c r="L7449" i="18"/>
  <c r="O7449" i="18" s="1"/>
  <c r="G7448" i="18"/>
  <c r="G7449" i="18" s="1"/>
  <c r="L6506" i="18"/>
  <c r="O6506" i="18" s="1"/>
  <c r="G6505" i="18"/>
  <c r="G6506" i="18" s="1"/>
  <c r="L8390" i="18"/>
  <c r="O8390" i="18" s="1"/>
  <c r="G8389" i="18"/>
  <c r="G8390" i="18" s="1"/>
  <c r="E92" i="19"/>
  <c r="F92" i="19" s="1"/>
  <c r="L2672" i="18"/>
  <c r="O2672" i="18" s="1"/>
  <c r="G2671" i="18"/>
  <c r="G2672" i="18" s="1"/>
  <c r="L6651" i="18"/>
  <c r="O6651" i="18" s="1"/>
  <c r="G6650" i="18"/>
  <c r="G6651" i="18" s="1"/>
  <c r="L6362" i="18"/>
  <c r="O6362" i="18" s="1"/>
  <c r="G6361" i="18"/>
  <c r="G6362" i="18" s="1"/>
  <c r="L2453" i="18"/>
  <c r="O2453" i="18" s="1"/>
  <c r="G2452" i="18"/>
  <c r="G2453" i="18" s="1"/>
  <c r="L14888" i="18"/>
  <c r="O14888" i="18" s="1"/>
  <c r="G14887" i="18"/>
  <c r="G14888" i="18" s="1"/>
  <c r="L2526" i="18"/>
  <c r="O2526" i="18" s="1"/>
  <c r="G2525" i="18"/>
  <c r="G2526" i="18" s="1"/>
  <c r="L6868" i="18"/>
  <c r="O6868" i="18" s="1"/>
  <c r="G6867" i="18"/>
  <c r="G6868" i="18" s="1"/>
  <c r="L2161" i="18"/>
  <c r="O2161" i="18" s="1"/>
  <c r="G2160" i="18"/>
  <c r="G2161" i="18" s="1"/>
  <c r="L14669" i="18"/>
  <c r="O14669" i="18" s="1"/>
  <c r="G14668" i="18"/>
  <c r="G14669" i="18" s="1"/>
  <c r="L7231" i="18"/>
  <c r="O7231" i="18" s="1"/>
  <c r="G7230" i="18"/>
  <c r="G7231" i="18" s="1"/>
  <c r="L2745" i="18"/>
  <c r="O2745" i="18" s="1"/>
  <c r="G2744" i="18"/>
  <c r="G2745" i="18" s="1"/>
  <c r="L2307" i="18"/>
  <c r="O2307" i="18" s="1"/>
  <c r="G2306" i="18"/>
  <c r="G2307" i="18" s="1"/>
  <c r="L7303" i="18"/>
  <c r="O7303" i="18" s="1"/>
  <c r="G7302" i="18"/>
  <c r="G7303" i="18" s="1"/>
  <c r="E99" i="19"/>
  <c r="F99" i="19" s="1"/>
  <c r="E93" i="19"/>
  <c r="F93" i="19" s="1"/>
  <c r="E97" i="19"/>
  <c r="F97" i="19" s="1"/>
  <c r="L2599" i="18"/>
  <c r="O2599" i="18" s="1"/>
  <c r="G2598" i="18"/>
  <c r="G2599" i="18" s="1"/>
  <c r="O11563" i="18"/>
  <c r="G14741" i="18"/>
  <c r="G14742" i="18" s="1"/>
  <c r="L14742" i="18"/>
  <c r="O14742" i="18" s="1"/>
  <c r="G2233" i="18"/>
  <c r="G2234" i="18" s="1"/>
  <c r="L2234" i="18"/>
  <c r="O2234" i="18" s="1"/>
  <c r="L1149" i="18"/>
  <c r="O1149" i="18" s="1"/>
  <c r="G1148" i="18"/>
  <c r="G1149" i="18" s="1"/>
  <c r="G6433" i="18"/>
  <c r="G6434" i="18" s="1"/>
  <c r="L6434" i="18"/>
  <c r="O6434" i="18" s="1"/>
  <c r="L6723" i="18"/>
  <c r="O6723" i="18" s="1"/>
  <c r="G6722" i="18"/>
  <c r="G6723" i="18" s="1"/>
  <c r="L14523" i="18"/>
  <c r="O14523" i="18" s="1"/>
  <c r="G14522" i="18"/>
  <c r="G14523" i="18" s="1"/>
  <c r="L6796" i="18"/>
  <c r="O6796" i="18" s="1"/>
  <c r="G6795" i="18"/>
  <c r="G6796" i="18" s="1"/>
  <c r="L6940" i="18"/>
  <c r="O6940" i="18" s="1"/>
  <c r="G6939" i="18"/>
  <c r="G6940" i="18" s="1"/>
  <c r="G2015" i="18"/>
  <c r="G2016" i="18" s="1"/>
  <c r="L2016" i="18"/>
  <c r="O2016" i="18" s="1"/>
  <c r="E101" i="19"/>
  <c r="F101" i="19" s="1"/>
  <c r="E103" i="19"/>
  <c r="F103" i="19" s="1"/>
  <c r="L6290" i="18"/>
  <c r="O6290" i="18" s="1"/>
  <c r="G6289" i="18"/>
  <c r="G6290" i="18" s="1"/>
  <c r="L1656" i="18"/>
  <c r="O1656" i="18" s="1"/>
  <c r="G1655" i="18"/>
  <c r="G1656" i="18" s="1"/>
  <c r="O3249" i="18"/>
  <c r="G3032" i="18"/>
  <c r="G3033" i="18" s="1"/>
  <c r="O12790" i="18"/>
  <c r="O8246" i="18"/>
  <c r="O1872" i="18"/>
  <c r="G17427" i="18"/>
  <c r="G17428" i="18" s="1"/>
  <c r="L9543" i="18"/>
  <c r="O9543" i="18" s="1"/>
  <c r="O10409" i="18"/>
  <c r="O4047" i="18"/>
  <c r="O16339" i="18"/>
  <c r="L17647" i="18"/>
  <c r="O17647" i="18" s="1"/>
  <c r="G17646" i="18"/>
  <c r="G17647" i="18" s="1"/>
  <c r="L16048" i="18"/>
  <c r="O16048" i="18" s="1"/>
  <c r="G16047" i="18"/>
  <c r="G16048" i="18" s="1"/>
  <c r="L18011" i="18"/>
  <c r="O18011" i="18" s="1"/>
  <c r="G18010" i="18"/>
  <c r="G18011" i="18" s="1"/>
  <c r="G12572" i="18"/>
  <c r="G12573" i="18" s="1"/>
  <c r="L12573" i="18"/>
  <c r="O12573" i="18" s="1"/>
  <c r="L17720" i="18"/>
  <c r="O17720" i="18" s="1"/>
  <c r="G17719" i="18"/>
  <c r="G17720" i="18" s="1"/>
  <c r="L18449" i="18"/>
  <c r="O18449" i="18" s="1"/>
  <c r="G18448" i="18"/>
  <c r="G18449" i="18" s="1"/>
  <c r="G18303" i="18"/>
  <c r="G18304" i="18" s="1"/>
  <c r="L18304" i="18"/>
  <c r="O18304" i="18" s="1"/>
  <c r="L15177" i="18"/>
  <c r="O15177" i="18" s="1"/>
  <c r="G15176" i="18"/>
  <c r="G15177" i="18" s="1"/>
  <c r="L14234" i="18"/>
  <c r="O14234" i="18" s="1"/>
  <c r="G14233" i="18"/>
  <c r="G14234" i="18" s="1"/>
  <c r="L16556" i="18"/>
  <c r="O16556" i="18" s="1"/>
  <c r="G16555" i="18"/>
  <c r="G16556" i="18" s="1"/>
  <c r="L17283" i="18"/>
  <c r="O17283" i="18" s="1"/>
  <c r="G17282" i="18"/>
  <c r="G17283" i="18" s="1"/>
  <c r="L789" i="18"/>
  <c r="O789" i="18" s="1"/>
  <c r="G788" i="18"/>
  <c r="G789" i="18" s="1"/>
  <c r="G17938" i="18"/>
  <c r="G17939" i="18" s="1"/>
  <c r="G17209" i="18"/>
  <c r="G17210" i="18" s="1"/>
  <c r="L17210" i="18"/>
  <c r="O17210" i="18" s="1"/>
  <c r="L11491" i="18"/>
  <c r="O11491" i="18" s="1"/>
  <c r="G11490" i="18"/>
  <c r="G11491" i="18" s="1"/>
  <c r="G18230" i="18"/>
  <c r="G18231" i="18" s="1"/>
  <c r="L18231" i="18"/>
  <c r="O18231" i="18" s="1"/>
  <c r="L18377" i="18"/>
  <c r="O18377" i="18" s="1"/>
  <c r="G18376" i="18"/>
  <c r="G18377" i="18" s="1"/>
  <c r="L18084" i="18"/>
  <c r="O18084" i="18" s="1"/>
  <c r="G18083" i="18"/>
  <c r="G18084" i="18" s="1"/>
  <c r="L16121" i="18"/>
  <c r="O16121" i="18" s="1"/>
  <c r="G16120" i="18"/>
  <c r="G16121" i="18" s="1"/>
  <c r="L10769" i="18"/>
  <c r="O10769" i="18" s="1"/>
  <c r="G10768" i="18"/>
  <c r="G10769" i="18" s="1"/>
  <c r="G16774" i="18"/>
  <c r="G16775" i="18" s="1"/>
  <c r="L16775" i="18"/>
  <c r="O16775" i="18" s="1"/>
  <c r="L11203" i="18"/>
  <c r="O11203" i="18" s="1"/>
  <c r="G11202" i="18"/>
  <c r="G11203" i="18" s="1"/>
  <c r="G14377" i="18"/>
  <c r="G14378" i="18" s="1"/>
  <c r="L14378" i="18"/>
  <c r="O14378" i="18" s="1"/>
  <c r="G16991" i="18"/>
  <c r="G16992" i="18" s="1"/>
  <c r="L16992" i="18"/>
  <c r="O16992" i="18" s="1"/>
  <c r="L5495" i="18"/>
  <c r="O5495" i="18" s="1"/>
  <c r="G5494" i="18"/>
  <c r="G5495" i="18" s="1"/>
  <c r="L18157" i="18"/>
  <c r="O18157" i="18" s="1"/>
  <c r="G18156" i="18"/>
  <c r="G18157" i="18" s="1"/>
  <c r="L13369" i="18"/>
  <c r="O13369" i="18" s="1"/>
  <c r="G13368" i="18"/>
  <c r="G13369" i="18" s="1"/>
  <c r="L12646" i="18"/>
  <c r="O12646" i="18" s="1"/>
  <c r="G12645" i="18"/>
  <c r="G12646" i="18" s="1"/>
  <c r="F115" i="19" l="1"/>
  <c r="F121" i="19" s="1"/>
  <c r="F122" i="19" s="1"/>
  <c r="F89" i="19"/>
  <c r="F47" i="19"/>
  <c r="F42" i="19"/>
  <c r="F18" i="19"/>
  <c r="L18887" i="18"/>
  <c r="O18887" i="18" s="1"/>
  <c r="G18886" i="18"/>
  <c r="G18887" i="18" s="1"/>
  <c r="G19544" i="18"/>
  <c r="G19545" i="18" s="1"/>
  <c r="L19545" i="18"/>
  <c r="O19545" i="18" s="1"/>
  <c r="G13873" i="18"/>
  <c r="G13874" i="18" s="1"/>
  <c r="L13874" i="18"/>
  <c r="O13874" i="18" s="1"/>
  <c r="F106" i="19" l="1"/>
  <c r="F109" i="19" s="1"/>
  <c r="F75" i="19"/>
  <c r="F5" i="19"/>
  <c r="F108" i="19" l="1"/>
  <c r="F107" i="19"/>
  <c r="F111" i="19"/>
  <c r="F110" i="19" l="1"/>
  <c r="F112" i="19" s="1"/>
  <c r="F113" i="19" s="1"/>
  <c r="F126" i="19" s="1"/>
</calcChain>
</file>

<file path=xl/sharedStrings.xml><?xml version="1.0" encoding="utf-8"?>
<sst xmlns="http://schemas.openxmlformats.org/spreadsheetml/2006/main" count="14256" uniqueCount="479">
  <si>
    <t xml:space="preserve">FIRMA PROPONENTE: </t>
  </si>
  <si>
    <t xml:space="preserve">CÁLCULO DEL A.I.U. </t>
  </si>
  <si>
    <t>CÁLCULO DEL FACTOR DE PRESTACIONES SOCIALES</t>
  </si>
  <si>
    <t>1.</t>
  </si>
  <si>
    <t>ADMINISTRACION</t>
  </si>
  <si>
    <t>ITEM</t>
  </si>
  <si>
    <t>DESCRIPCION</t>
  </si>
  <si>
    <t>VALOR</t>
  </si>
  <si>
    <t xml:space="preserve"> A. PERSONAL</t>
  </si>
  <si>
    <t>PARCIAL</t>
  </si>
  <si>
    <t>CANTIDAD</t>
  </si>
  <si>
    <t>Vr. UNIT.</t>
  </si>
  <si>
    <t>TOTAL MES</t>
  </si>
  <si>
    <t>CESANTIAS</t>
  </si>
  <si>
    <t>INTERESES A LA CESANTIA</t>
  </si>
  <si>
    <t>PRIMA DE SERVICIOS</t>
  </si>
  <si>
    <t>VACACIONES</t>
  </si>
  <si>
    <t>PARAFISCALES</t>
  </si>
  <si>
    <t>SENA</t>
  </si>
  <si>
    <t>ICBF</t>
  </si>
  <si>
    <t>CAJA DE COMPENSACIÓN</t>
  </si>
  <si>
    <t>SEGURIDAD SOCIAL</t>
  </si>
  <si>
    <t xml:space="preserve"> C. ARRENDAMIENTOS Y SERVICIOS</t>
  </si>
  <si>
    <t xml:space="preserve">  SALUD</t>
  </si>
  <si>
    <t xml:space="preserve">  PENSIONES</t>
  </si>
  <si>
    <t>RIESGOS PROFESIONALES</t>
  </si>
  <si>
    <t>OTROS</t>
  </si>
  <si>
    <t>PORCENTAJE TOTAL PRESTACIONES SOCIALES</t>
  </si>
  <si>
    <t xml:space="preserve"> D. COSTOS INSUMOS OFICINAS</t>
  </si>
  <si>
    <t>TOTAL</t>
  </si>
  <si>
    <t xml:space="preserve"> E. IMPUESTOS</t>
  </si>
  <si>
    <t>DESCRIPCION  DEL IMPUESTO</t>
  </si>
  <si>
    <t>TOTAL IMPUESTOS</t>
  </si>
  <si>
    <t xml:space="preserve">VALOR IMPUESTOS </t>
  </si>
  <si>
    <t xml:space="preserve"> F. POLIZAS Y SEGUROS</t>
  </si>
  <si>
    <t>DESCRIPCION  DEL SEGURO</t>
  </si>
  <si>
    <t>RESUMEN RUBROS DE ADMINISTRACION</t>
  </si>
  <si>
    <t xml:space="preserve"> B. VEHICULO ADMINISTRACION</t>
  </si>
  <si>
    <t xml:space="preserve"> F. SEGUROS</t>
  </si>
  <si>
    <t>PORCENTAJE DE ADMINISTRACION</t>
  </si>
  <si>
    <t>=</t>
  </si>
  <si>
    <t>PORCENTAJE DE IMPREVISTOS</t>
  </si>
  <si>
    <t>PORCENTAJE DE UTILIDADES</t>
  </si>
  <si>
    <t xml:space="preserve"> EL  A.I.U.  PARA LA EJECUCION DEL CONTRATO SERIA DEL </t>
  </si>
  <si>
    <t xml:space="preserve"> DISCRIMINADOS ASI:</t>
  </si>
  <si>
    <t xml:space="preserve"> ADMINISTRACION</t>
  </si>
  <si>
    <t xml:space="preserve"> IMPREVISTOS</t>
  </si>
  <si>
    <t xml:space="preserve"> UTILIDAD</t>
  </si>
  <si>
    <t>A. I. U.</t>
  </si>
  <si>
    <t>PARAFISCALES SOBRE VACACIONES</t>
  </si>
  <si>
    <t>SEGURIDAD SOCIAL SOBRE VACACIONES</t>
  </si>
  <si>
    <t>COSTO DE MANO DE OBRA</t>
  </si>
  <si>
    <t>DIA ORDINARIO</t>
  </si>
  <si>
    <t>CARGO DEL PERSONAL</t>
  </si>
  <si>
    <t>MANO DE OBRA (sin AIU)</t>
  </si>
  <si>
    <t>MATERIALES (sin AIU)</t>
  </si>
  <si>
    <t>LISTA DE MATERIALES, MANO DE OBRA Y EQUIPO</t>
  </si>
  <si>
    <t>Descripción</t>
  </si>
  <si>
    <t>Unidad</t>
  </si>
  <si>
    <t>Cód.</t>
  </si>
  <si>
    <t>DESCRIPCION / EQUIPO</t>
  </si>
  <si>
    <t>COSTO DE PROPIEDAD</t>
  </si>
  <si>
    <t xml:space="preserve">Proponente: </t>
  </si>
  <si>
    <t>Partida de trabajo:</t>
  </si>
  <si>
    <t>I. EQUIPO</t>
  </si>
  <si>
    <t>Marca</t>
  </si>
  <si>
    <t>Tipo</t>
  </si>
  <si>
    <t>II. MATERIALES</t>
  </si>
  <si>
    <t>Cantidad</t>
  </si>
  <si>
    <t>Precio Unitario</t>
  </si>
  <si>
    <t>Total</t>
  </si>
  <si>
    <t>Vol. / Peso</t>
  </si>
  <si>
    <t>III. TRANSPORTES</t>
  </si>
  <si>
    <t>IV. MANO DE OBRA</t>
  </si>
  <si>
    <t>Rendimiento</t>
  </si>
  <si>
    <t>Distancia</t>
  </si>
  <si>
    <t>V. COSTOS INDIRECTOS</t>
  </si>
  <si>
    <t>Valor total</t>
  </si>
  <si>
    <t>Porcentaje</t>
  </si>
  <si>
    <t>Sub-Total</t>
  </si>
  <si>
    <t>Total Equipo</t>
  </si>
  <si>
    <t>Total Materiales</t>
  </si>
  <si>
    <t>Total Transporte</t>
  </si>
  <si>
    <t>Total Mano Obra</t>
  </si>
  <si>
    <t>Total Costos Ind.</t>
  </si>
  <si>
    <t>Imprevistos</t>
  </si>
  <si>
    <t>Utilidad</t>
  </si>
  <si>
    <t>Administración</t>
  </si>
  <si>
    <t>Unidad:</t>
  </si>
  <si>
    <t>PRECIO UNITARIO TOTAL</t>
  </si>
  <si>
    <t>A. PERSONAL MENSUAL</t>
  </si>
  <si>
    <t>B. VEHICULOS MENSUALES SUPV.</t>
  </si>
  <si>
    <t>C. ARRENDAMIENTOS Y SERVICIOS MENSUALES</t>
  </si>
  <si>
    <t>D. COSTO INSUMOS OFICINAS MES</t>
  </si>
  <si>
    <t>E. IMPUESTOS MENSUALES</t>
  </si>
  <si>
    <t>Item</t>
  </si>
  <si>
    <t>Cantidad estimada</t>
  </si>
  <si>
    <t>Nombre y firma del proponente:</t>
  </si>
  <si>
    <t>Tarifa</t>
  </si>
  <si>
    <t>POSICION</t>
  </si>
  <si>
    <t>Tarifa Glb</t>
  </si>
  <si>
    <t xml:space="preserve">  VALOR APROXIMADO FACTURACION MENSUAL</t>
  </si>
  <si>
    <t>VALOR MENSUAL COSTO DIRECTO</t>
  </si>
  <si>
    <t>1. ADMINISTRACIÓN</t>
  </si>
  <si>
    <t>2. IMPREVISTOS</t>
  </si>
  <si>
    <t>3. UTILIDAD</t>
  </si>
  <si>
    <t>Valor IVA sobre Utilidad</t>
  </si>
  <si>
    <t>Valor unitario COP (sin AIU)</t>
  </si>
  <si>
    <t>Valor total SIN AIU
COP</t>
  </si>
  <si>
    <t>PAREX RESOURCES</t>
  </si>
  <si>
    <t>Análisis Unitarios - Formato Parex</t>
  </si>
  <si>
    <t>Perfil 14</t>
  </si>
  <si>
    <t>Perfil 19</t>
  </si>
  <si>
    <t>Perfil 20</t>
  </si>
  <si>
    <t>Perfil 21</t>
  </si>
  <si>
    <t>Perfil 22</t>
  </si>
  <si>
    <t>Perfil 23</t>
  </si>
  <si>
    <t>Perfil 24</t>
  </si>
  <si>
    <t>Perfil 25</t>
  </si>
  <si>
    <t>Perfil 26</t>
  </si>
  <si>
    <t>Perfil 27</t>
  </si>
  <si>
    <t>Perfil 28</t>
  </si>
  <si>
    <t>Perfil 29</t>
  </si>
  <si>
    <t>Perfil 30</t>
  </si>
  <si>
    <t>Perfil 31</t>
  </si>
  <si>
    <t>Perfil 32</t>
  </si>
  <si>
    <t>Perfil 33</t>
  </si>
  <si>
    <t>Perfil 34</t>
  </si>
  <si>
    <t>Perfil 35</t>
  </si>
  <si>
    <t>Perfil 36</t>
  </si>
  <si>
    <t>Perfil 37</t>
  </si>
  <si>
    <t>Perfil 38</t>
  </si>
  <si>
    <t>Perfil 39</t>
  </si>
  <si>
    <t>Perfil 40</t>
  </si>
  <si>
    <t>TARIFA DE EQUIPOS HORA ORDINARIA</t>
  </si>
  <si>
    <t>Salario Básico</t>
  </si>
  <si>
    <t>Adicionales salariales</t>
  </si>
  <si>
    <t>Provisión Domingos y Festivos</t>
  </si>
  <si>
    <t>Provisión Horas Extras</t>
  </si>
  <si>
    <t>SUB - TOTAL</t>
  </si>
  <si>
    <t>Prestaciones Sociales</t>
  </si>
  <si>
    <t>Dotación</t>
  </si>
  <si>
    <t>Transporte</t>
  </si>
  <si>
    <t>TARIFA DIARIA (Antes de AIU)</t>
  </si>
  <si>
    <t>TARIFA HORARIA (Antes de AIU)</t>
  </si>
  <si>
    <t>A.I.U.</t>
  </si>
  <si>
    <t>TOTAL - TARIFA HORARIA</t>
  </si>
  <si>
    <t>TOTAL - TARIFA DIARIA</t>
  </si>
  <si>
    <t>Capacidad</t>
  </si>
  <si>
    <t>Potencia</t>
  </si>
  <si>
    <t>Serie</t>
  </si>
  <si>
    <t>Vida Util (horas)</t>
  </si>
  <si>
    <t>Ubicación Actual</t>
  </si>
  <si>
    <t>Propietario</t>
  </si>
  <si>
    <t>Depreciación</t>
  </si>
  <si>
    <t>Impuestos</t>
  </si>
  <si>
    <t>Seguros</t>
  </si>
  <si>
    <t>SUBTOTAL - COSTO PROPIEDAD</t>
  </si>
  <si>
    <t>Lubricantes</t>
  </si>
  <si>
    <t>Combustibles</t>
  </si>
  <si>
    <t>Filtros</t>
  </si>
  <si>
    <t>Llantas</t>
  </si>
  <si>
    <t>Repuestos / Consumibles</t>
  </si>
  <si>
    <t>SUBTOTAL COSTO OPERACION</t>
  </si>
  <si>
    <t>TARIFA HORARIA</t>
  </si>
  <si>
    <t>TOTAL TARIFA HORARIA CON AIU</t>
  </si>
  <si>
    <t>Operador</t>
  </si>
  <si>
    <t>Total Costo Directo COP</t>
  </si>
  <si>
    <t xml:space="preserve">Utilidad </t>
  </si>
  <si>
    <t>Costo directo</t>
  </si>
  <si>
    <t>Otros (auxilios varios)</t>
  </si>
  <si>
    <t>m3</t>
  </si>
  <si>
    <t>PRELIMINARES</t>
  </si>
  <si>
    <t>ml</t>
  </si>
  <si>
    <t>EQUIPO (sin AIU)</t>
  </si>
  <si>
    <t>1,4</t>
  </si>
  <si>
    <t>1,5</t>
  </si>
  <si>
    <t>Kg</t>
  </si>
  <si>
    <t>ESTRUCTURAS METÁLICAS</t>
  </si>
  <si>
    <t>und</t>
  </si>
  <si>
    <t xml:space="preserve">TECNICO HIDRAULICO </t>
  </si>
  <si>
    <t xml:space="preserve">TECNICO OPERACIONAL </t>
  </si>
  <si>
    <t>M2</t>
  </si>
  <si>
    <t>UND</t>
  </si>
  <si>
    <t>1,2</t>
  </si>
  <si>
    <t>1,1</t>
  </si>
  <si>
    <t>1,3</t>
  </si>
  <si>
    <t>2</t>
  </si>
  <si>
    <t>4</t>
  </si>
  <si>
    <t xml:space="preserve"> ANALISIS DE PRECIOS UNITARIOS</t>
  </si>
  <si>
    <t>18,10</t>
  </si>
  <si>
    <t>18,11</t>
  </si>
  <si>
    <t>18,12</t>
  </si>
  <si>
    <t>18,13</t>
  </si>
  <si>
    <t>18,14</t>
  </si>
  <si>
    <t>18,15</t>
  </si>
  <si>
    <t>18,16</t>
  </si>
  <si>
    <t>18,17</t>
  </si>
  <si>
    <t>18,18</t>
  </si>
  <si>
    <t>40,10</t>
  </si>
  <si>
    <t>40,11</t>
  </si>
  <si>
    <t>40,12</t>
  </si>
  <si>
    <t>40,13</t>
  </si>
  <si>
    <t>40,14</t>
  </si>
  <si>
    <t>40,15</t>
  </si>
  <si>
    <t>40,16</t>
  </si>
  <si>
    <t>41,10</t>
  </si>
  <si>
    <t>DIRECTOR DE OBRA</t>
  </si>
  <si>
    <t>RESIDENTE DE OBRA</t>
  </si>
  <si>
    <t>RESIDENTE HSEQ</t>
  </si>
  <si>
    <t>INSPECTOR DE OBRA</t>
  </si>
  <si>
    <t>ESPECIALISTA HIDRAULICO</t>
  </si>
  <si>
    <t>RESIDENTE SOCIAL</t>
  </si>
  <si>
    <t>RESIDENTE AMBIENTAL</t>
  </si>
  <si>
    <t>TOPOGRAFO</t>
  </si>
  <si>
    <t>ARRIENDO DE OFICINA</t>
  </si>
  <si>
    <t>SERVICIOS PUBLICOS (Agua,luz, telefono e internet)</t>
  </si>
  <si>
    <t>VIGILANCIA</t>
  </si>
  <si>
    <t>CAMPAMENTO</t>
  </si>
  <si>
    <t>VALLA INFORMATIVA</t>
  </si>
  <si>
    <t>PAPELERIA DE CONSUMO DE LA OBRA (Resmas, cuadernos, informes, planos etc.)</t>
  </si>
  <si>
    <t>EQUIPOS DE COMPUTO</t>
  </si>
  <si>
    <t>Rete ICA</t>
  </si>
  <si>
    <t>Anticipo</t>
  </si>
  <si>
    <t>Cumplimiento</t>
  </si>
  <si>
    <t>Estabilidad de la obra</t>
  </si>
  <si>
    <t>Pago de salarios y prestaciones Sociales</t>
  </si>
  <si>
    <t>Responsabilidad civil</t>
  </si>
  <si>
    <t>MIRA AUTONIVELANTE</t>
  </si>
  <si>
    <t>OFICIAL</t>
  </si>
  <si>
    <t>AYUDANTE DE OBRA</t>
  </si>
  <si>
    <t>SOLDADOR</t>
  </si>
  <si>
    <t>AYUDANTE DE SOLDADOR</t>
  </si>
  <si>
    <t>ELECTRICISTA</t>
  </si>
  <si>
    <t>CADENERO DE TOPOGRAFIA</t>
  </si>
  <si>
    <t>OPERADOR DE EQUIPO DE PERFORACIÓN</t>
  </si>
  <si>
    <t>AYUDANTE DE EQUIPO DE PERFORACIÓN</t>
  </si>
  <si>
    <t>AUXILIAR PARA MOVILIZACIÓN VIAL</t>
  </si>
  <si>
    <t>INGENIERO ELECTRICO</t>
  </si>
  <si>
    <t>Perfil 15</t>
  </si>
  <si>
    <t>Perfil 16</t>
  </si>
  <si>
    <t>Perfil 17</t>
  </si>
  <si>
    <t>Perfil 18</t>
  </si>
  <si>
    <t>dia</t>
  </si>
  <si>
    <t>ML</t>
  </si>
  <si>
    <t>KG</t>
  </si>
  <si>
    <t xml:space="preserve">FORMALETA EN MADERA INCLUYE LISTON </t>
  </si>
  <si>
    <t>Localización y replanteo</t>
  </si>
  <si>
    <t xml:space="preserve">Descapote a Mano </t>
  </si>
  <si>
    <r>
      <t>M</t>
    </r>
    <r>
      <rPr>
        <vertAlign val="superscript"/>
        <sz val="12"/>
        <rFont val="Arial Narrow"/>
        <family val="2"/>
      </rPr>
      <t>2</t>
    </r>
  </si>
  <si>
    <t>2,3</t>
  </si>
  <si>
    <t>EXCAVACIONES Y RELLENOS</t>
  </si>
  <si>
    <t>3,2</t>
  </si>
  <si>
    <t>3,3</t>
  </si>
  <si>
    <t xml:space="preserve">Excavación con máquina en material conglomerado rocoso con profundidades desde 0,6 m hasta  1.2 m para la red de Aducción. Anchos de Excavación mínimo de 0.80 m para tuberías con diámetro nominal de hasta 400 mm. </t>
  </si>
  <si>
    <r>
      <t>M</t>
    </r>
    <r>
      <rPr>
        <vertAlign val="superscript"/>
        <sz val="12"/>
        <rFont val="Arial Narrow"/>
        <family val="2"/>
      </rPr>
      <t>3</t>
    </r>
  </si>
  <si>
    <t>Excavación manual en material conglomerado rocoso para tuberia aduccion (bocatoma desarenador)</t>
  </si>
  <si>
    <t>Relleno para base y atraque de tubería de PVC en material Arena de Rio.</t>
  </si>
  <si>
    <t>Relleno con maquina, con material seleccionado de la excavación</t>
  </si>
  <si>
    <t>Retiro de material sobrante de la excavación (Distancia a cantera 11 Km)</t>
  </si>
  <si>
    <r>
      <t>M</t>
    </r>
    <r>
      <rPr>
        <vertAlign val="superscript"/>
        <sz val="12"/>
        <rFont val="Arial Narrow"/>
        <family val="2"/>
      </rPr>
      <t>3*</t>
    </r>
    <r>
      <rPr>
        <sz val="12"/>
        <rFont val="Arial Narrow"/>
        <family val="2"/>
      </rPr>
      <t>Km</t>
    </r>
  </si>
  <si>
    <t>1,2,1</t>
  </si>
  <si>
    <t>1,2,2</t>
  </si>
  <si>
    <t>1,2,3</t>
  </si>
  <si>
    <t>1,2,4</t>
  </si>
  <si>
    <t>1,2,5</t>
  </si>
  <si>
    <t xml:space="preserve">CONCRETOS  Y ACEROS </t>
  </si>
  <si>
    <t xml:space="preserve">Suministro y colocación de concreto impermeabilizado para muros de 4.000 psi (28 MPa) CAJA DE DERIVACIÓN </t>
  </si>
  <si>
    <t>Suministro, figurado e instalación de acero de refuerzo de 60.000 psi (420 MPa) CAJA DE DERIVACIÓN</t>
  </si>
  <si>
    <t>1,3,1</t>
  </si>
  <si>
    <t>1,3,2</t>
  </si>
  <si>
    <t>1,4,1</t>
  </si>
  <si>
    <t>1,4,2</t>
  </si>
  <si>
    <t>1,4,3</t>
  </si>
  <si>
    <t>1,4,4</t>
  </si>
  <si>
    <t>1,4,5</t>
  </si>
  <si>
    <t>1,4,6</t>
  </si>
  <si>
    <t>1,4,7</t>
  </si>
  <si>
    <t>1,4,8</t>
  </si>
  <si>
    <t>1,4,9</t>
  </si>
  <si>
    <t>1,4,10</t>
  </si>
  <si>
    <t>1,4,11</t>
  </si>
  <si>
    <t>1,4,12</t>
  </si>
  <si>
    <t>1,4,13</t>
  </si>
  <si>
    <t>1,4,14</t>
  </si>
  <si>
    <t>1,4,15</t>
  </si>
  <si>
    <t>1,4,16</t>
  </si>
  <si>
    <t>1,4,17</t>
  </si>
  <si>
    <t>1,4,18</t>
  </si>
  <si>
    <t>1,4,19</t>
  </si>
  <si>
    <t>1,4,20</t>
  </si>
  <si>
    <t>1,4,21</t>
  </si>
  <si>
    <t>1,4,22</t>
  </si>
  <si>
    <t>1,4,23</t>
  </si>
  <si>
    <t xml:space="preserve">Instalación de tubería Union platino RDE 21 D nominal 20" norma NTC 382 Tubos PVC. Especificaciones, Serie métrica.  </t>
  </si>
  <si>
    <t xml:space="preserve"> ML</t>
  </si>
  <si>
    <t xml:space="preserve">Instalación de tubería Union platino RDE 21 D nominal 12" norma NTC 382 Tubos PVC. Especificaciones, Serie métrica.  </t>
  </si>
  <si>
    <t xml:space="preserve">Instalación de tubería Union platino RDE 21 D nominal 14" norma NTC 382 Tubos PVC. Especificaciones, Serie métrica.  </t>
  </si>
  <si>
    <t>Suministro e instalación pasa muro en HD, L=0,60M extremo brida ANSI B-16.1 ANSI-Liso. D nominal 12". incluye unión brida por acople universal de 12" e incluye empaques, tornillos y recubrimiento con recubrimienton pintura epoxica</t>
  </si>
  <si>
    <t>Suministro e instalación pasa muro en HD, L=0,60M extremo brida ANSI B-16.1 ANSI-Liso D nominal 14". incluye unión brida por acople universal de 14" e incluye empaques, tornillos y recubrimiento con recubrimiento con pintura epoxica</t>
  </si>
  <si>
    <t>Suministro e instalación pasa muro en HD, L=0,60M extremo brida ANSI B-16.1 ANSI-Liso. D nominal  8". incluye unión brida por acople universal de 8" e incluye empaques, tornillos y recubrimiento con pintura epoxica</t>
  </si>
  <si>
    <t>Suministro e instalación de  Válvula de purga, D nomial  3"  extremos brida ANSI B-16.1 sello elástico (Incluye válvula, semicodos, Tee HD LXBXL 20X3X20, bridas, empaques, tornillería). Norma AWWA C515</t>
  </si>
  <si>
    <t>Suministro e instalación de ventosa 2" triple acción  (Incluye válvula, llave guarda, Tee HD LXBXL 20X2X20, acoples uniones HD, empaques, tornillería). Norma AWWA C512</t>
  </si>
  <si>
    <t>Cajas de inspección de dimensiones internas 1,0 x 0,9 x1,5 mts tipo 1 (incluye concreto de 3.000 psi, acero de refuerzo, malla electrosoldada, Lamina Alfajor/ escaleras de gato para acceso)</t>
  </si>
  <si>
    <t>Suministro e instalación de  Válvula de compuerta elastica 8" extremos brida ANSI B-16.1 sello elástico. (Incluye válvula, bridas, empaques, tornillería). Norma AWWA C515</t>
  </si>
  <si>
    <t>Suministro e instalación de  Válvula de compuerta elastica 20" extremos brida ANSI B-16.1 sello elástico.  (Incluye válvula, bridas, empaques, tornillería). Norma AWWA C515</t>
  </si>
  <si>
    <t>Suministro e instalación de  Válvula compuerta elastica 12" extremos brida ANSI B-16.1 sello elástico. (Incluye válvula, bridas, empaques, tornillería). Norma AWWA C515</t>
  </si>
  <si>
    <t>Suministro e instalación de Codo 45° HD, Diametro nominal 20". Incl. Accesorios para acople a tuberia. Especificaciones, Serie métrica.</t>
  </si>
  <si>
    <t>Suministro e instalación de Codo 45° HD, Diametro nominal 14". Incl. Accesorios para acople a tuberia. Especificaciones, Serie métrica.</t>
  </si>
  <si>
    <t>Suministro e instalación de Codo 45° HD, Diametro nominal 12". Incl. Accesorios para acople a tuberia. Especificaciones, Serie métrica.</t>
  </si>
  <si>
    <t>Suministro e instalación de YEE HD 12x12x12".dos (Incluye Uniones Dresser, acoples, tornillos)</t>
  </si>
  <si>
    <t>Suministro e instalación de Codo 90° HD, Diametro nominal 20". Incl. Accesorios para acople a tuberia. Especificaciones, Serie métrica.</t>
  </si>
  <si>
    <t>Suministro e instalación de Codo 90 HD 12" dos (Incluye Uniones Dresser, acoples, tornillos)</t>
  </si>
  <si>
    <t>Suministro e instalación de TEE  HD, 12". Incl. Accesorios para acople a tuberia. Especificaciones, Serie métrica.</t>
  </si>
  <si>
    <t>Suministro e instalación de TEE  HD, 14". Incl. Accesorios para acople a tuberia. Especificaciones, Serie métrica.</t>
  </si>
  <si>
    <t>Suministro e instalación de TEE  HD, 20". Incl. Accesorios para acople a tuberia. Especificaciones, Serie métrica.</t>
  </si>
  <si>
    <t xml:space="preserve">Suministro e instalación de Medidor ultrasónico de 20" No Invasivo con gabinete, incluye accesorios y caseta de protección </t>
  </si>
  <si>
    <t>Suministro e instalacion de vertedero triangular en fibra de vidrio/Acero Inoxidable. Abertura 30°, H:0,41</t>
  </si>
  <si>
    <t>1,5,1</t>
  </si>
  <si>
    <t>1,5,2</t>
  </si>
  <si>
    <t>1,5,3</t>
  </si>
  <si>
    <t>1,5,4</t>
  </si>
  <si>
    <t xml:space="preserve">PASOS ELEVADOS  </t>
  </si>
  <si>
    <t>Excavación manual en material conglomerado rocoso</t>
  </si>
  <si>
    <t xml:space="preserve">Suministro y colocación de concreto para cimentación con anclajes o zapatas de resistencia de 3.000 psi (21 MPa) </t>
  </si>
  <si>
    <t>Suministro, figurado e instalación de acero de refuerzo de 60.000 psi (420 MPa) Para PASOS ELEVADOS</t>
  </si>
  <si>
    <t xml:space="preserve">Suministro e instalación de Paso con Estructura Metálica para RED DE ADUCCIÓN (Incluye Suministro e instalación de materiales, fabricación, transporte y montajes de  Cercha o Viga Metálica, concretos, acero, y demás actividades todo costo) unidades métricas. </t>
  </si>
  <si>
    <t>RED ADUCCIÓN</t>
  </si>
  <si>
    <t>PRETRATAMIENTO (DESARENADOR)</t>
  </si>
  <si>
    <t xml:space="preserve">1, </t>
  </si>
  <si>
    <t>2,1</t>
  </si>
  <si>
    <t>2,1,1</t>
  </si>
  <si>
    <t>2,2</t>
  </si>
  <si>
    <t xml:space="preserve">Excavación con máquina en material conglomerado rocoso con profundidades desde 1 m hasta  2 m para DESARENADOR. </t>
  </si>
  <si>
    <t>Recebo compactado</t>
  </si>
  <si>
    <t>2,2,1</t>
  </si>
  <si>
    <t>2,2,2</t>
  </si>
  <si>
    <t>2,3,1</t>
  </si>
  <si>
    <t>Concreto ciclópeo (60% concreto 17,5 y 40% rajón) (cabezal tubería desagüe)</t>
  </si>
  <si>
    <t>2,3,2</t>
  </si>
  <si>
    <t>Concreto simple 17,5 mpa (175 kg/cm3)  base estructura</t>
  </si>
  <si>
    <t>2,3,3</t>
  </si>
  <si>
    <t xml:space="preserve">Suministro y colocación de concreto impermeabilizado para muros de 4.000 psi (28 MPa) DESARENADOR </t>
  </si>
  <si>
    <t>2,3,4</t>
  </si>
  <si>
    <t xml:space="preserve">Suministro, figurado e instalación de acero de refuerzo de 60.000 psi (420 MPa) DESARENADOR </t>
  </si>
  <si>
    <t>2,4</t>
  </si>
  <si>
    <t xml:space="preserve">TUBERIA, VALVULAS Y ACCESORIOS. </t>
  </si>
  <si>
    <t>2,4,1</t>
  </si>
  <si>
    <t>2,4,2</t>
  </si>
  <si>
    <t>2,4,3</t>
  </si>
  <si>
    <t xml:space="preserve">Compuerta guillotina de acceso a desarenadores de 0,6 m x 0,6 m </t>
  </si>
  <si>
    <t>2,4,4</t>
  </si>
  <si>
    <t xml:space="preserve">Suministro e instalación de unión Dreser de 20" en HD Incl. Accesorios para acople a tuberia. </t>
  </si>
  <si>
    <t>2,4,5</t>
  </si>
  <si>
    <t>Suministro e instalación pasa muro en HD L=0,50M, extremos brida ANSI B-16.1. D nominal  8". incluye unión brida por acople universal de 8" e incluye empaques, tornillos y recubrimiento con pintura epoxica</t>
  </si>
  <si>
    <t>2,4,6</t>
  </si>
  <si>
    <t>Suministro e instalación pasa muro en HD L=0,50M,  extremos brida ANSI B-16.1. diámetro 12". incluye unión brida por acople universal de 12" e incluye empaques, tornillos y recubrimiento con pintura epoxica</t>
  </si>
  <si>
    <t>2,4,7</t>
  </si>
  <si>
    <t>Suministro e instalación pasa muro en HD L=0,50M,  extremos brida ANSI B-16.1. diámetro 14". incluye unión brida por acople universal de 14" e incluye empaques, tornillos y recubrimiento con pintura epoxica</t>
  </si>
  <si>
    <t>2,4,8</t>
  </si>
  <si>
    <t>Suministro e instalación pasa muro en HD L=0,50M, extremos brida ANSI B-16.1. diámetro 20". incluye unión brida por acople universal de 20" e incluye empaques, tornillos y recubrimiento con pintura epoxica</t>
  </si>
  <si>
    <t>2,4,9</t>
  </si>
  <si>
    <t>Suministro e instalación de  Válvula de compuerta elastica 20" extremo brida ANSI B-16.1 sello elástico. (Incluye válvula, bridas, empaques, tornillería). Norma AWWA C515</t>
  </si>
  <si>
    <t>2,4,10</t>
  </si>
  <si>
    <t xml:space="preserve">Pasamano en tubo 1 1/2"  </t>
  </si>
  <si>
    <t>2,4,11</t>
  </si>
  <si>
    <t>Suministro e instalación de  Válvula de compuerta elastica 8" extremo brida ANSI B-16.1 sello elástico. (Incluye válvula, bridas, empaques, tornillería). Norma AWWA C515</t>
  </si>
  <si>
    <t>2,4,12</t>
  </si>
  <si>
    <t xml:space="preserve">Instalación de tubería Union platino RDE 21 D nominal 8" norma NTC 382 Tubos PVC. Especificaciones, Serie métrica.  </t>
  </si>
  <si>
    <t>2,4,13</t>
  </si>
  <si>
    <t xml:space="preserve">Suministro e instalación de Tubería PVC sanitaria diametro 8" norma NTC 382 Tubos PVC. Especificaciones, Serie métrica.  </t>
  </si>
  <si>
    <t>2,4,14</t>
  </si>
  <si>
    <t>Suministro e instalación de Tubería PVC sanitaria diametro 3" para niples de construccion de orificios de distribucion desarenadores</t>
  </si>
  <si>
    <t>2,4,15</t>
  </si>
  <si>
    <t>Suministro e instalación de escalera de acceso a desarenador, 13 pasos en angulo de 1/4*1/8, en lamina de alfajor con tubo de 3* 1-1/2 calibre 18 estructural, baranda de tubo de 1" con 1/4"</t>
  </si>
  <si>
    <t>2,4,16</t>
  </si>
  <si>
    <t xml:space="preserve">Filtro Tipo Frances Perimetral en material granular incluye geotextil NT1500 </t>
  </si>
  <si>
    <t>3</t>
  </si>
  <si>
    <t>RED CONDUCCIÓN (PTAP A TANQUES)</t>
  </si>
  <si>
    <t>3,1</t>
  </si>
  <si>
    <t>3,1,1</t>
  </si>
  <si>
    <t>3,1,2</t>
  </si>
  <si>
    <t>3,1,3</t>
  </si>
  <si>
    <t xml:space="preserve">Demolición de muros para acople a Tanque a Almacenamiento </t>
  </si>
  <si>
    <t>3,2,1</t>
  </si>
  <si>
    <t xml:space="preserve">Excavación con máquina en material conglomerado rocoso con profundidades desde 4,5 m hasta  5,2 m para la red de Conducción. Anchos de Excavación mínimo de 1,5 m para tuberías con diámetro nominal de hasta 400 mm. </t>
  </si>
  <si>
    <t>3,2,2</t>
  </si>
  <si>
    <t>3,2,3</t>
  </si>
  <si>
    <t>3,2,4</t>
  </si>
  <si>
    <t>3,3,1</t>
  </si>
  <si>
    <t>Concreto de 4.000 psi impermeabilizado para Cajas de inspección y acople tubería a Tanque de almacenamiento.</t>
  </si>
  <si>
    <t>3,3,2</t>
  </si>
  <si>
    <t xml:space="preserve">Suministro, figurado e instalación de acero de refuerzo de 60.000 psi (420 MPa) Para Cajas de Inspección y Acople a Tanque </t>
  </si>
  <si>
    <t>3,3,3</t>
  </si>
  <si>
    <t xml:space="preserve">Suministro e instalacion de tapa de caja en fibra de vidrio. </t>
  </si>
  <si>
    <t>3,4</t>
  </si>
  <si>
    <t>3,4,1</t>
  </si>
  <si>
    <t xml:space="preserve">Instalación de Tubería Union platino RDE 21 D nominal 20" norma NTC 382 Tubos PVC. Especificaciones, Serie métrica.  </t>
  </si>
  <si>
    <t>3,4,2</t>
  </si>
  <si>
    <t>Suministro e instalación de ventosa 2" triple acción  (Incluye válvula, llave guarda, Tee HD LXBXL 20X2X20, acoples uniones HD, empaques, tornillería)</t>
  </si>
  <si>
    <t>3,4,3</t>
  </si>
  <si>
    <t>Entibado metalico H=4-5 mts</t>
  </si>
  <si>
    <t>3,4,4</t>
  </si>
  <si>
    <t xml:space="preserve">Manejo de aguas Subsuperficiales </t>
  </si>
  <si>
    <t>3,4,5</t>
  </si>
  <si>
    <t>Suministro e instalación pasa muro en HD L=0,60M  extremos brida ANSI B-16.1. diámetro 20". incluye unión brida por acople universal de 20" e incluye empaques, tornillos y Recibrimiento con pintura epoxica</t>
  </si>
  <si>
    <t>3,4,6</t>
  </si>
  <si>
    <t>Suministro e instalación pasa muro en hierro HD L=0,60M  extremos brida ANSI B-16.1. diámetro 14". incluye unión brida por acople universal de 14" e incluye empaques, tornillos y recubrimiento con  pintura epoxica</t>
  </si>
  <si>
    <t>3,4,7</t>
  </si>
  <si>
    <t>Suministro e instalación pasa muro en hierro HD L=0,60M  extremos brida ANSI B-16.1. diámetro 12". incluye unión brida por acople universal de 12" e incluye empaques, tornillos y recubrimiento con  pintura epoxica</t>
  </si>
  <si>
    <t>3,4,8</t>
  </si>
  <si>
    <t>Suministro e instalación de pasa muro en hierro HD L=0,60M extremos brida ANSI B-16.1 Diámetro: 8"  incluye unión brida por acople universal de 8" e incluye empaques, tornillos y recubrimiento con pintura epoxica</t>
  </si>
  <si>
    <t>3,4,9</t>
  </si>
  <si>
    <t>Suministro e instalación de YEE HD 12x8x20" (Incluye Uniones Dresser, acoples, tornillos)</t>
  </si>
  <si>
    <t>3,4,10</t>
  </si>
  <si>
    <t>Suministro e instalación de YEE HD 20x20x20" (Incluye Uniones Dresser, acoples, tornillos)</t>
  </si>
  <si>
    <t>3,4,11</t>
  </si>
  <si>
    <t>Suministro e instalación de Codo 90 HD 8" (Incluye Uniones Dresser, acoples, tornillos)</t>
  </si>
  <si>
    <t>3,4,12</t>
  </si>
  <si>
    <t>Suministro e instalación de Codo 45 HD 12", (Incluye Uniones Dresser, acoples, tornillos)</t>
  </si>
  <si>
    <t>3,4,13</t>
  </si>
  <si>
    <t>3,4,14</t>
  </si>
  <si>
    <t xml:space="preserve">Instalación de Tubería Union platino RDE 21 D nominal 8" norma NTC 382 Tubos PVC. Especificaciones, Serie métrica.  </t>
  </si>
  <si>
    <t>3,4,15</t>
  </si>
  <si>
    <t xml:space="preserve">Instalacion de Tubería Union platino RDE 21 D nominal 12" norma NTC 382 Tubos PVC. Especificaciones, Serie métrica.  </t>
  </si>
  <si>
    <t>3,4,16</t>
  </si>
  <si>
    <t xml:space="preserve">Señalizacion para identificación de cajas </t>
  </si>
  <si>
    <t xml:space="preserve">Suministro de Tubería Union platino RDE 21 D nominal 8" norma NTC 382 Tubos PVC. Especificaciones, Serie métrica.  </t>
  </si>
  <si>
    <t xml:space="preserve">Suministro de Tubería Union platino RDE 21 D nominal 20" norma NTC 382 Tubos PVC. Especificaciones, Serie métrica.  </t>
  </si>
  <si>
    <t xml:space="preserve">Suministro de Tubería Union platino RDE 21 D nominal 12" norma NTC 382 Tubos PVC. Especificaciones, Serie métrica.  </t>
  </si>
  <si>
    <t xml:space="preserve">Suministro de Tubería Union platino RDE 21 D nominal 14" norma NTC 382 Tubos PVC. Especificaciones, Serie métrica.  </t>
  </si>
  <si>
    <t>1,1,1</t>
  </si>
  <si>
    <t>1,1,2</t>
  </si>
  <si>
    <t xml:space="preserve">Volqueta de 7M3 </t>
  </si>
  <si>
    <t>Retroexcavadora 320 o similiar</t>
  </si>
  <si>
    <t>TRANSPORTE VIA DESTAPADA</t>
  </si>
  <si>
    <t>VIBROCOMPACTADOR TIPO DINAPAC</t>
  </si>
  <si>
    <t xml:space="preserve">MOTONIVELADORA </t>
  </si>
  <si>
    <t>CARROTANQUE DE AGUA 10000 L</t>
  </si>
  <si>
    <t>TRANSPORTE  VIA PAVIMENTADA</t>
  </si>
  <si>
    <t>VIBROCOMPACTADOR TIPO RANA</t>
  </si>
  <si>
    <t xml:space="preserve">MINICARGADOR </t>
  </si>
  <si>
    <t xml:space="preserve">VIBRADOR PARA CONCRETO </t>
  </si>
  <si>
    <t xml:space="preserve">Formaleta metalica </t>
  </si>
  <si>
    <t xml:space="preserve">CIZALLA MANUAL </t>
  </si>
  <si>
    <t xml:space="preserve">CORTADORA </t>
  </si>
  <si>
    <t>EQUIPO DE SOLDADURA</t>
  </si>
  <si>
    <t xml:space="preserve">COMPRESOR  </t>
  </si>
  <si>
    <t>PULIDORA</t>
  </si>
  <si>
    <t>FORMALETA MADERA</t>
  </si>
  <si>
    <t xml:space="preserve">VIBRO PARA CONCRETO </t>
  </si>
  <si>
    <t>SECCION DE ANDAMIOS</t>
  </si>
  <si>
    <t xml:space="preserve">TALADRO DE PERFORACION </t>
  </si>
  <si>
    <t>GRUA</t>
  </si>
  <si>
    <t>MEZCLADORA DE CONCRETO</t>
  </si>
  <si>
    <t>GRUA DE 3 TONELADAS</t>
  </si>
  <si>
    <t>CAMIONETA PICK - UP</t>
  </si>
  <si>
    <t>PILOTEADORA</t>
  </si>
  <si>
    <t>ESTACION ELECTRONICA Y NIVEL</t>
  </si>
  <si>
    <t>3 MUESTREOS COMPUESTOS CON ALICOTAS CADA HORA DURANTE 9 HR. ANALISIS FISICO QUIMICO Y MICROBILOGICO COMPLETO SEGÚN LA RESOLUCION 2115 DE 2007</t>
  </si>
  <si>
    <t xml:space="preserve">EQUIPO DE NIVELACION </t>
  </si>
  <si>
    <t>ESTACION TOTAL ELECTRICA</t>
  </si>
  <si>
    <t>Motobomba 4"</t>
  </si>
  <si>
    <t>TERMOFUSIONADORA</t>
  </si>
  <si>
    <t>ELECTROFUSIONADORA</t>
  </si>
  <si>
    <t>VOLQUETA DOBLETROQUE</t>
  </si>
  <si>
    <t xml:space="preserve">HERRAMIENTA MENOR </t>
  </si>
  <si>
    <t xml:space="preserve">ZARANDA </t>
  </si>
  <si>
    <t xml:space="preserve">VIBROCOMPACTADOR TIPO RANA </t>
  </si>
  <si>
    <t>EQUIPO DE OXYCORTE</t>
  </si>
  <si>
    <t>SUMINISTRO TUBERIAS</t>
  </si>
  <si>
    <t>Valor con AIU</t>
  </si>
  <si>
    <t>Valor con AIU e IVA</t>
  </si>
  <si>
    <t>VALOR TOTAL CONTRATO (A+B+C)</t>
  </si>
  <si>
    <t>(C) PLAN DE MANEJO AMBIENTAL</t>
  </si>
  <si>
    <t>(B) Valor Suministro con A</t>
  </si>
  <si>
    <t>(A) Subtotal Obra Civil</t>
  </si>
  <si>
    <t>Administración para Suministros</t>
  </si>
  <si>
    <t>OPTIMIZACION DEL SISTEMA DE ABASTECIMIENTO (ADUCCION, PRETRATAMIENTO Y CONDUCCION) DEL MUNICPIO DE TAME, DEPARTAMENTO DE ARAUCA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</si>
</sst>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2">
    <numFmt numFmtId="5" formatCode="&quot;$&quot;\ #,##0;\-&quot;$&quot;\ #,##0"/>
    <numFmt numFmtId="7" formatCode="&quot;$&quot;\ #,##0.00;\-&quot;$&quot;\ #,##0.00"/>
    <numFmt numFmtId="42" formatCode="_-&quot;$&quot;\ * #,##0_-;\-&quot;$&quot;\ * #,##0_-;_-&quot;$&quot;\ * &quot;-&quot;_-;_-@_-"/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 * #,##0.00_ ;_ * \-#,##0.00_ ;_ * &quot;-&quot;??_ ;_ @_ "/>
    <numFmt numFmtId="165" formatCode="_-&quot;$&quot;* #,##0_-;\-&quot;$&quot;* #,##0_-;_-&quot;$&quot;* &quot;-&quot;_-;_-@_-"/>
    <numFmt numFmtId="166" formatCode="_-&quot;$&quot;* #,##0.00_-;\-&quot;$&quot;* #,##0.00_-;_-&quot;$&quot;* &quot;-&quot;??_-;_-@_-"/>
    <numFmt numFmtId="167" formatCode="_(&quot;$&quot;\ * #,##0.00_);_(&quot;$&quot;\ * \(#,##0.00\);_(&quot;$&quot;\ * &quot;-&quot;??_);_(@_)"/>
    <numFmt numFmtId="168" formatCode="_(* #,##0.00_);_(* \(#,##0.00\);_(* &quot;-&quot;??_);_(@_)"/>
    <numFmt numFmtId="169" formatCode="&quot;$&quot;#,##0_);[Red]\(&quot;$&quot;#,##0\)"/>
    <numFmt numFmtId="170" formatCode="_(&quot;$&quot;* #,##0.00_);_(&quot;$&quot;* \(#,##0.00\);_(&quot;$&quot;* &quot;-&quot;??_);_(@_)"/>
    <numFmt numFmtId="171" formatCode="_(&quot;$&quot;* #,##0_);_(&quot;$&quot;* \(#,##0\);_(&quot;$&quot;* &quot;-&quot;??_);_(@_)"/>
    <numFmt numFmtId="172" formatCode="&quot;$&quot;#,##0.00"/>
    <numFmt numFmtId="173" formatCode="0.000%"/>
    <numFmt numFmtId="174" formatCode="&quot;C=&quot;\ 0.###"/>
    <numFmt numFmtId="175" formatCode="&quot;F=&quot;\ #,###.00"/>
    <numFmt numFmtId="176" formatCode="&quot;E=&quot;\ #,###.0\ &quot;hrs&quot;"/>
    <numFmt numFmtId="177" formatCode="&quot;7. Prestaciones Sociales&quot;\ #,###.00%"/>
    <numFmt numFmtId="178" formatCode="&quot;13. A.I.U.&quot;\ #,###%"/>
    <numFmt numFmtId="179" formatCode="#.0\ &quot;hrs&quot;"/>
    <numFmt numFmtId="180" formatCode="0.00000"/>
    <numFmt numFmtId="181" formatCode="[$-409]mmmm\-yy;@"/>
    <numFmt numFmtId="182" formatCode="0.00_)"/>
    <numFmt numFmtId="183" formatCode="0.000_)"/>
    <numFmt numFmtId="184" formatCode="\$* #,##0_-;\-* #,##0_-;"/>
    <numFmt numFmtId="185" formatCode="\$#\ #,##0"/>
    <numFmt numFmtId="186" formatCode="#,##0.00000000000000000000000000000000000000000000000000_);\(#,##0.00000000000000000000000000000000000000000000000000\)"/>
    <numFmt numFmtId="187" formatCode="&quot;$&quot;#,##0.00;\(&quot;$&quot;#,##0.00\)"/>
    <numFmt numFmtId="188" formatCode="_([$€-2]* #,##0.00_);_([$€-2]* \(#,##0.00\);_([$€-2]* &quot;-&quot;??_)"/>
    <numFmt numFmtId="189" formatCode="0.0E+00;\㒜"/>
    <numFmt numFmtId="190" formatCode="&quot;£&quot;#,##0;\-&quot;£&quot;#,##0"/>
    <numFmt numFmtId="191" formatCode="#,##0.00;\(#,##0.00\)"/>
    <numFmt numFmtId="192" formatCode="&quot;$&quot;\ #,##0.00;&quot;$&quot;\ \-#,##0.00"/>
    <numFmt numFmtId="193" formatCode="0.00000000"/>
    <numFmt numFmtId="194" formatCode="#,##0.0000"/>
    <numFmt numFmtId="195" formatCode="0.0%"/>
    <numFmt numFmtId="196" formatCode="&quot;$&quot;\ #,##0_);\(&quot;$&quot;\ #,##0\)"/>
    <numFmt numFmtId="197" formatCode="&quot;$&quot;\ #,##0.00_);\(&quot;$&quot;\ #,##0.00\)"/>
    <numFmt numFmtId="198" formatCode="_-* #,##0.00\ [$€]_-;\-* #,##0.00\ [$€]_-;_-* &quot;-&quot;??\ [$€]_-;_-@_-"/>
    <numFmt numFmtId="199" formatCode="_ [$€-2]\ * #,##0.00_ ;_ [$€-2]\ * \-#,##0.00_ ;_ [$€-2]\ * &quot;-&quot;??_ "/>
    <numFmt numFmtId="200" formatCode="_-* #,##0.00\ _p_t_a_-;\-* #,##0.00\ _p_t_a_-;_-* &quot;-&quot;??\ _p_t_a_-;_-@_-"/>
    <numFmt numFmtId="201" formatCode="_-* #,##0\ &quot;pta&quot;_-;\-* #,##0\ &quot;pta&quot;_-;_-* &quot;-&quot;\ &quot;pta&quot;_-;_-@_-"/>
    <numFmt numFmtId="202" formatCode="_ &quot;$&quot;\ * #,##0.00_ ;_ &quot;$&quot;\ * \-#,##0.00_ ;_ &quot;$&quot;\ * &quot;-&quot;??_ ;_ @_ "/>
    <numFmt numFmtId="203" formatCode="_(* #,##0.0_);_(* \(#,##0.0\);_(* &quot;-&quot;??_);_(@_)"/>
    <numFmt numFmtId="204" formatCode="_(* #,##0_);_(* \(#,##0\);_(* &quot;-&quot;??_);_(@_)"/>
    <numFmt numFmtId="205" formatCode="_(* #,##0.000_);_(* \(#,##0.000\);_(* &quot;-&quot;??_);_(@_)"/>
    <numFmt numFmtId="206" formatCode="0.000"/>
    <numFmt numFmtId="207" formatCode="_-* #,##0.00_-;\-* #,##0.00_-;_-* &quot;-&quot;_-;_-@_-"/>
    <numFmt numFmtId="208" formatCode="_(* #,##0.0000_);_(* \(#,##0.0000\);_(* &quot;-&quot;??_);_(@_)"/>
    <numFmt numFmtId="209" formatCode="_(* #,##0.00000_);_(* \(#,##0.00000\);_(* &quot;-&quot;??_);_(@_)"/>
  </numFmts>
  <fonts count="68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b/>
      <sz val="11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u/>
      <sz val="10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0"/>
      <name val="Geneva"/>
    </font>
    <font>
      <sz val="11"/>
      <name val="Tms Rmn"/>
    </font>
    <font>
      <sz val="10"/>
      <name val="Arial"/>
      <family val="2"/>
    </font>
    <font>
      <sz val="11"/>
      <name val="??"/>
      <family val="3"/>
      <charset val="129"/>
    </font>
    <font>
      <b/>
      <u/>
      <sz val="11"/>
      <color indexed="37"/>
      <name val="Arial"/>
      <family val="2"/>
    </font>
    <font>
      <sz val="10"/>
      <color indexed="12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8"/>
      <color indexed="12"/>
      <name val="Arial"/>
      <family val="2"/>
    </font>
    <font>
      <sz val="10"/>
      <name val="Arial"/>
      <family val="2"/>
    </font>
    <font>
      <sz val="8"/>
      <color indexed="8"/>
      <name val="Arial"/>
      <family val="2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0"/>
      <color theme="11"/>
      <name val="Arial"/>
      <family val="2"/>
    </font>
    <font>
      <u/>
      <sz val="10"/>
      <color theme="11"/>
      <name val="Arial"/>
      <family val="2"/>
    </font>
    <font>
      <sz val="10"/>
      <name val="Arial"/>
      <family val="2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2"/>
      <color indexed="24"/>
      <name val="Arial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8"/>
      <color indexed="24"/>
      <name val="Arial"/>
      <family val="2"/>
    </font>
    <font>
      <b/>
      <sz val="12"/>
      <color indexed="24"/>
      <name val="Arial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0"/>
      <color indexed="10"/>
      <name val="Arial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sz val="10"/>
      <color rgb="FFFF0000"/>
      <name val="Arial"/>
      <family val="2"/>
    </font>
    <font>
      <b/>
      <sz val="12"/>
      <name val="Arial Narrow"/>
      <family val="2"/>
    </font>
    <font>
      <sz val="10"/>
      <color rgb="FF000000"/>
      <name val="Arial"/>
      <family val="2"/>
    </font>
    <font>
      <sz val="12"/>
      <name val="Arial Narrow"/>
      <family val="2"/>
    </font>
    <font>
      <vertAlign val="superscript"/>
      <sz val="12"/>
      <name val="Arial Narrow"/>
      <family val="2"/>
    </font>
  </fonts>
  <fills count="45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4"/>
        <bgColor indexed="8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9"/>
      </patternFill>
    </fill>
    <fill>
      <patternFill patternType="solid">
        <fgColor indexed="41"/>
        <bgColor indexed="26"/>
      </patternFill>
    </fill>
    <fill>
      <patternFill patternType="solid">
        <fgColor indexed="24"/>
        <bgColor indexed="22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</fills>
  <borders count="221">
    <border>
      <left/>
      <right/>
      <top/>
      <bottom/>
      <diagonal/>
    </border>
    <border>
      <left style="double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thin">
        <color auto="1"/>
      </right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/>
      <top/>
      <bottom style="thin">
        <color auto="1"/>
      </bottom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/>
      <top style="double">
        <color auto="1"/>
      </top>
      <bottom/>
      <diagonal/>
    </border>
    <border>
      <left/>
      <right style="thin">
        <color auto="1"/>
      </right>
      <top style="double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/>
      <bottom style="double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double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double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/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indexed="64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medium">
        <color indexed="64"/>
      </left>
      <right/>
      <top style="double">
        <color auto="1"/>
      </top>
      <bottom style="double">
        <color auto="1"/>
      </bottom>
      <diagonal/>
    </border>
    <border>
      <left style="thin">
        <color auto="1"/>
      </left>
      <right style="medium">
        <color indexed="64"/>
      </right>
      <top style="double">
        <color auto="1"/>
      </top>
      <bottom style="double">
        <color auto="1"/>
      </bottom>
      <diagonal/>
    </border>
    <border>
      <left style="medium">
        <color indexed="64"/>
      </left>
      <right/>
      <top style="double">
        <color auto="1"/>
      </top>
      <bottom style="medium">
        <color indexed="64"/>
      </bottom>
      <diagonal/>
    </border>
    <border>
      <left/>
      <right/>
      <top style="double">
        <color auto="1"/>
      </top>
      <bottom style="medium">
        <color indexed="64"/>
      </bottom>
      <diagonal/>
    </border>
    <border>
      <left/>
      <right style="thin">
        <color auto="1"/>
      </right>
      <top style="double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medium">
        <color indexed="64"/>
      </bottom>
      <diagonal/>
    </border>
    <border>
      <left style="thin">
        <color auto="1"/>
      </left>
      <right/>
      <top style="double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double">
        <color auto="1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 style="medium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double">
        <color auto="1"/>
      </top>
      <bottom style="double">
        <color auto="1"/>
      </bottom>
      <diagonal/>
    </border>
    <border>
      <left/>
      <right style="medium">
        <color indexed="64"/>
      </right>
      <top style="double">
        <color auto="1"/>
      </top>
      <bottom style="medium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50635">
    <xf numFmtId="0" fontId="0" fillId="0" borderId="0"/>
    <xf numFmtId="185" fontId="24" fillId="0" borderId="0"/>
    <xf numFmtId="184" fontId="24" fillId="0" borderId="0"/>
    <xf numFmtId="186" fontId="6" fillId="2" borderId="1">
      <alignment horizontal="center" vertical="center"/>
    </xf>
    <xf numFmtId="186" fontId="33" fillId="2" borderId="1">
      <alignment horizontal="center" vertical="center"/>
    </xf>
    <xf numFmtId="186" fontId="15" fillId="2" borderId="1">
      <alignment horizontal="center" vertical="center"/>
    </xf>
    <xf numFmtId="168" fontId="6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3" fontId="6" fillId="0" borderId="0" applyFill="0" applyBorder="0" applyAlignment="0" applyProtection="0"/>
    <xf numFmtId="3" fontId="33" fillId="0" borderId="0" applyFill="0" applyBorder="0" applyAlignment="0" applyProtection="0"/>
    <xf numFmtId="3" fontId="15" fillId="0" borderId="0" applyFill="0" applyBorder="0" applyAlignment="0" applyProtection="0"/>
    <xf numFmtId="170" fontId="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15" fillId="0" borderId="0" applyFont="0" applyFill="0" applyBorder="0" applyAlignment="0" applyProtection="0"/>
    <xf numFmtId="170" fontId="7" fillId="0" borderId="0" applyFont="0" applyFill="0" applyBorder="0" applyAlignment="0" applyProtection="0"/>
    <xf numFmtId="169" fontId="27" fillId="0" borderId="0">
      <protection locked="0"/>
    </xf>
    <xf numFmtId="0" fontId="35" fillId="14" borderId="0" applyBorder="0"/>
    <xf numFmtId="0" fontId="36" fillId="14" borderId="0" applyBorder="0">
      <alignment vertical="center" wrapText="1"/>
    </xf>
    <xf numFmtId="0" fontId="36" fillId="14" borderId="0" applyBorder="0"/>
    <xf numFmtId="0" fontId="34" fillId="0" borderId="2" applyBorder="0">
      <alignment horizontal="left" vertical="center" wrapText="1"/>
    </xf>
    <xf numFmtId="188" fontId="6" fillId="0" borderId="0" applyFont="0" applyFill="0" applyBorder="0" applyAlignment="0" applyProtection="0"/>
    <xf numFmtId="188" fontId="33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6" fillId="0" borderId="0">
      <protection locked="0"/>
    </xf>
    <xf numFmtId="189" fontId="33" fillId="0" borderId="0">
      <protection locked="0"/>
    </xf>
    <xf numFmtId="189" fontId="15" fillId="0" borderId="0">
      <protection locked="0"/>
    </xf>
    <xf numFmtId="38" fontId="17" fillId="4" borderId="0" applyNumberFormat="0" applyBorder="0" applyAlignment="0" applyProtection="0"/>
    <xf numFmtId="38" fontId="16" fillId="4" borderId="0" applyNumberFormat="0" applyBorder="0" applyAlignment="0" applyProtection="0"/>
    <xf numFmtId="0" fontId="28" fillId="0" borderId="0" applyNumberFormat="0" applyFill="0" applyBorder="0" applyAlignment="0" applyProtection="0"/>
    <xf numFmtId="190" fontId="6" fillId="0" borderId="0">
      <protection locked="0"/>
    </xf>
    <xf numFmtId="190" fontId="33" fillId="0" borderId="0">
      <protection locked="0"/>
    </xf>
    <xf numFmtId="190" fontId="15" fillId="0" borderId="0">
      <protection locked="0"/>
    </xf>
    <xf numFmtId="190" fontId="6" fillId="0" borderId="0">
      <protection locked="0"/>
    </xf>
    <xf numFmtId="190" fontId="33" fillId="0" borderId="0">
      <protection locked="0"/>
    </xf>
    <xf numFmtId="190" fontId="15" fillId="0" borderId="0">
      <protection locked="0"/>
    </xf>
    <xf numFmtId="0" fontId="29" fillId="0" borderId="3" applyNumberFormat="0" applyFill="0" applyAlignment="0" applyProtection="0"/>
    <xf numFmtId="10" fontId="17" fillId="5" borderId="4" applyNumberFormat="0" applyBorder="0" applyAlignment="0" applyProtection="0"/>
    <xf numFmtId="10" fontId="16" fillId="5" borderId="4" applyNumberFormat="0" applyBorder="0" applyAlignment="0" applyProtection="0"/>
    <xf numFmtId="168" fontId="33" fillId="0" borderId="0" applyFont="0" applyFill="0" applyBorder="0" applyAlignment="0" applyProtection="0"/>
    <xf numFmtId="19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15" fillId="0" borderId="0" applyFont="0" applyFill="0" applyBorder="0" applyAlignment="0" applyProtection="0"/>
    <xf numFmtId="170" fontId="33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37" fontId="30" fillId="0" borderId="0"/>
    <xf numFmtId="182" fontId="3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91" fontId="26" fillId="0" borderId="0" applyFont="0" applyFill="0" applyBorder="0" applyAlignment="0" applyProtection="0"/>
    <xf numFmtId="191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33" fillId="0" borderId="0" applyFont="0" applyFill="0" applyBorder="0" applyAlignment="0" applyProtection="0"/>
    <xf numFmtId="10" fontId="15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5" fillId="0" borderId="0" applyFont="0" applyFill="0" applyBorder="0" applyAlignment="0" applyProtection="0"/>
    <xf numFmtId="4" fontId="22" fillId="3" borderId="5" applyNumberFormat="0" applyProtection="0">
      <alignment vertical="center"/>
    </xf>
    <xf numFmtId="4" fontId="22" fillId="3" borderId="5" applyNumberFormat="0" applyProtection="0">
      <alignment horizontal="left" vertical="center" indent="1"/>
    </xf>
    <xf numFmtId="0" fontId="22" fillId="6" borderId="5" applyNumberFormat="0" applyProtection="0">
      <alignment horizontal="left" vertical="top" indent="1"/>
    </xf>
    <xf numFmtId="4" fontId="22" fillId="7" borderId="0" applyNumberFormat="0" applyProtection="0">
      <alignment horizontal="left" vertical="center" indent="1"/>
    </xf>
    <xf numFmtId="4" fontId="23" fillId="8" borderId="5" applyNumberFormat="0" applyProtection="0">
      <alignment horizontal="right" vertical="center"/>
    </xf>
    <xf numFmtId="0" fontId="6" fillId="9" borderId="5" applyNumberFormat="0" applyProtection="0">
      <alignment horizontal="left" vertical="center" indent="1"/>
    </xf>
    <xf numFmtId="0" fontId="33" fillId="9" borderId="5" applyNumberFormat="0" applyProtection="0">
      <alignment horizontal="left" vertical="center" indent="1"/>
    </xf>
    <xf numFmtId="0" fontId="15" fillId="9" borderId="5" applyNumberFormat="0" applyProtection="0">
      <alignment horizontal="left" vertical="center" indent="1"/>
    </xf>
    <xf numFmtId="4" fontId="23" fillId="10" borderId="5" applyNumberFormat="0" applyProtection="0">
      <alignment horizontal="right" vertical="center"/>
    </xf>
    <xf numFmtId="4" fontId="23" fillId="11" borderId="5" applyNumberFormat="0" applyProtection="0">
      <alignment horizontal="left" vertical="center" indent="1"/>
    </xf>
    <xf numFmtId="0" fontId="23" fillId="12" borderId="5" applyNumberFormat="0" applyProtection="0">
      <alignment horizontal="left" vertical="top" indent="1"/>
    </xf>
    <xf numFmtId="37" fontId="17" fillId="6" borderId="0" applyNumberFormat="0" applyBorder="0" applyAlignment="0" applyProtection="0"/>
    <xf numFmtId="37" fontId="16" fillId="6" borderId="0" applyNumberFormat="0" applyBorder="0" applyAlignment="0" applyProtection="0"/>
    <xf numFmtId="37" fontId="16" fillId="0" borderId="0"/>
    <xf numFmtId="37" fontId="16" fillId="4" borderId="0" applyNumberFormat="0" applyBorder="0" applyAlignment="0" applyProtection="0"/>
    <xf numFmtId="3" fontId="32" fillId="0" borderId="3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5" applyNumberFormat="0" applyProtection="0">
      <alignment vertical="center"/>
    </xf>
    <xf numFmtId="4" fontId="23" fillId="8" borderId="75" applyNumberFormat="0" applyProtection="0">
      <alignment horizontal="right" vertical="center"/>
    </xf>
    <xf numFmtId="0" fontId="37" fillId="0" borderId="0" applyNumberFormat="0" applyFill="0" applyBorder="0" applyAlignment="0" applyProtection="0"/>
    <xf numFmtId="186" fontId="6" fillId="2" borderId="1">
      <alignment horizontal="center" vertical="center"/>
    </xf>
    <xf numFmtId="186" fontId="6" fillId="2" borderId="1">
      <alignment horizontal="center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3" fontId="6" fillId="0" borderId="0" applyFill="0" applyBorder="0" applyAlignment="0" applyProtection="0"/>
    <xf numFmtId="3" fontId="6" fillId="0" borderId="0" applyFill="0" applyBorder="0" applyAlignment="0" applyProtection="0"/>
    <xf numFmtId="0" fontId="37" fillId="0" borderId="0" applyNumberFormat="0" applyFill="0" applyBorder="0" applyAlignment="0" applyProtection="0"/>
    <xf numFmtId="187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5" fillId="14" borderId="0" applyBorder="0">
      <alignment vertical="center" wrapText="1"/>
    </xf>
    <xf numFmtId="0" fontId="5" fillId="14" borderId="0" applyBorder="0"/>
    <xf numFmtId="4" fontId="23" fillId="8" borderId="75" applyNumberFormat="0" applyProtection="0">
      <alignment horizontal="right" vertical="center"/>
    </xf>
    <xf numFmtId="4" fontId="22" fillId="3" borderId="75" applyNumberFormat="0" applyProtection="0">
      <alignment horizontal="left" vertical="center" indent="1"/>
    </xf>
    <xf numFmtId="188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4" fontId="23" fillId="8" borderId="75" applyNumberFormat="0" applyProtection="0">
      <alignment horizontal="right" vertical="center"/>
    </xf>
    <xf numFmtId="189" fontId="6" fillId="0" borderId="0">
      <protection locked="0"/>
    </xf>
    <xf numFmtId="189" fontId="6" fillId="0" borderId="0">
      <protection locked="0"/>
    </xf>
    <xf numFmtId="4" fontId="23" fillId="10" borderId="75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90" fontId="6" fillId="0" borderId="0">
      <protection locked="0"/>
    </xf>
    <xf numFmtId="190" fontId="6" fillId="0" borderId="0">
      <protection locked="0"/>
    </xf>
    <xf numFmtId="0" fontId="37" fillId="0" borderId="0" applyNumberFormat="0" applyFill="0" applyBorder="0" applyAlignment="0" applyProtection="0"/>
    <xf numFmtId="190" fontId="6" fillId="0" borderId="0">
      <protection locked="0"/>
    </xf>
    <xf numFmtId="190" fontId="6" fillId="0" borderId="0">
      <protection locked="0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68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75" applyNumberFormat="0" applyProtection="0">
      <alignment horizontal="right" vertical="center"/>
    </xf>
    <xf numFmtId="4" fontId="23" fillId="8" borderId="75" applyNumberFormat="0" applyProtection="0">
      <alignment horizontal="right" vertical="center"/>
    </xf>
    <xf numFmtId="0" fontId="6" fillId="9" borderId="5" applyNumberFormat="0" applyProtection="0">
      <alignment horizontal="left" vertical="center" indent="1"/>
    </xf>
    <xf numFmtId="0" fontId="6" fillId="9" borderId="5" applyNumberFormat="0" applyProtection="0">
      <alignment horizontal="left" vertical="center" indent="1"/>
    </xf>
    <xf numFmtId="0" fontId="22" fillId="6" borderId="75" applyNumberFormat="0" applyProtection="0">
      <alignment horizontal="left" vertical="top" indent="1"/>
    </xf>
    <xf numFmtId="4" fontId="23" fillId="11" borderId="75" applyNumberFormat="0" applyProtection="0">
      <alignment horizontal="left" vertical="center" indent="1"/>
    </xf>
    <xf numFmtId="4" fontId="23" fillId="8" borderId="75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86" fontId="6" fillId="2" borderId="1">
      <alignment horizontal="center" vertical="center"/>
    </xf>
    <xf numFmtId="186" fontId="6" fillId="2" borderId="1">
      <alignment horizontal="center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7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3" fontId="6" fillId="0" borderId="0" applyFill="0" applyBorder="0" applyAlignment="0" applyProtection="0"/>
    <xf numFmtId="3" fontId="6" fillId="0" borderId="0" applyFill="0" applyBorder="0" applyAlignment="0" applyProtection="0"/>
    <xf numFmtId="0" fontId="38" fillId="0" borderId="0" applyNumberFormat="0" applyFill="0" applyBorder="0" applyAlignment="0" applyProtection="0"/>
    <xf numFmtId="187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5" fillId="14" borderId="0" applyBorder="0">
      <alignment vertical="center" wrapText="1"/>
    </xf>
    <xf numFmtId="0" fontId="5" fillId="14" borderId="0" applyBorder="0"/>
    <xf numFmtId="0" fontId="6" fillId="9" borderId="5" applyNumberFormat="0" applyProtection="0">
      <alignment horizontal="left" vertical="center" indent="1"/>
    </xf>
    <xf numFmtId="0" fontId="22" fillId="6" borderId="5" applyNumberFormat="0" applyProtection="0">
      <alignment horizontal="left" vertical="top" indent="1"/>
    </xf>
    <xf numFmtId="188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4" fontId="22" fillId="3" borderId="5" applyNumberFormat="0" applyProtection="0">
      <alignment vertical="center"/>
    </xf>
    <xf numFmtId="189" fontId="6" fillId="0" borderId="0">
      <protection locked="0"/>
    </xf>
    <xf numFmtId="189" fontId="6" fillId="0" borderId="0">
      <protection locked="0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7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190" fontId="6" fillId="0" borderId="0">
      <protection locked="0"/>
    </xf>
    <xf numFmtId="190" fontId="6" fillId="0" borderId="0">
      <protection locked="0"/>
    </xf>
    <xf numFmtId="0" fontId="38" fillId="0" borderId="0" applyNumberFormat="0" applyFill="0" applyBorder="0" applyAlignment="0" applyProtection="0"/>
    <xf numFmtId="190" fontId="6" fillId="0" borderId="0">
      <protection locked="0"/>
    </xf>
    <xf numFmtId="190" fontId="6" fillId="0" borderId="0">
      <protection locked="0"/>
    </xf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73" applyNumberFormat="0" applyProtection="0">
      <alignment horizontal="left" vertical="center" indent="1"/>
    </xf>
    <xf numFmtId="168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 applyNumberFormat="0" applyFill="0" applyBorder="0" applyAlignment="0" applyProtection="0"/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5" applyNumberFormat="0" applyProtection="0">
      <alignment horizontal="left" vertical="center" indent="1"/>
    </xf>
    <xf numFmtId="0" fontId="6" fillId="9" borderId="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86" fontId="6" fillId="2" borderId="1">
      <alignment horizontal="center" vertical="center"/>
    </xf>
    <xf numFmtId="186" fontId="6" fillId="2" borderId="1">
      <alignment horizontal="center" vertical="center"/>
    </xf>
    <xf numFmtId="186" fontId="6" fillId="2" borderId="1">
      <alignment horizontal="center" vertical="center"/>
    </xf>
    <xf numFmtId="186" fontId="6" fillId="2" borderId="1">
      <alignment horizontal="center" vertical="center"/>
    </xf>
    <xf numFmtId="3" fontId="6" fillId="0" borderId="0" applyFill="0" applyBorder="0" applyAlignment="0" applyProtection="0"/>
    <xf numFmtId="3" fontId="6" fillId="0" borderId="0" applyFill="0" applyBorder="0" applyAlignment="0" applyProtection="0"/>
    <xf numFmtId="3" fontId="6" fillId="0" borderId="0" applyFill="0" applyBorder="0" applyAlignment="0" applyProtection="0"/>
    <xf numFmtId="3" fontId="6" fillId="0" borderId="0" applyFill="0" applyBorder="0" applyAlignment="0" applyProtection="0"/>
    <xf numFmtId="187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0" fontId="5" fillId="14" borderId="0" applyBorder="0">
      <alignment vertical="center" wrapText="1"/>
    </xf>
    <xf numFmtId="0" fontId="5" fillId="14" borderId="0" applyBorder="0">
      <alignment vertical="center" wrapText="1"/>
    </xf>
    <xf numFmtId="0" fontId="5" fillId="14" borderId="0" applyBorder="0"/>
    <xf numFmtId="0" fontId="5" fillId="14" borderId="0" applyBorder="0"/>
    <xf numFmtId="188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>
      <protection locked="0"/>
    </xf>
    <xf numFmtId="189" fontId="6" fillId="0" borderId="0">
      <protection locked="0"/>
    </xf>
    <xf numFmtId="189" fontId="6" fillId="0" borderId="0">
      <protection locked="0"/>
    </xf>
    <xf numFmtId="189" fontId="6" fillId="0" borderId="0">
      <protection locked="0"/>
    </xf>
    <xf numFmtId="38" fontId="16" fillId="4" borderId="0" applyNumberFormat="0" applyBorder="0" applyAlignment="0" applyProtection="0"/>
    <xf numFmtId="38" fontId="16" fillId="4" borderId="0" applyNumberFormat="0" applyBorder="0" applyAlignment="0" applyProtection="0"/>
    <xf numFmtId="190" fontId="6" fillId="0" borderId="0">
      <protection locked="0"/>
    </xf>
    <xf numFmtId="190" fontId="6" fillId="0" borderId="0">
      <protection locked="0"/>
    </xf>
    <xf numFmtId="190" fontId="6" fillId="0" borderId="0">
      <protection locked="0"/>
    </xf>
    <xf numFmtId="190" fontId="6" fillId="0" borderId="0">
      <protection locked="0"/>
    </xf>
    <xf numFmtId="190" fontId="6" fillId="0" borderId="0">
      <protection locked="0"/>
    </xf>
    <xf numFmtId="190" fontId="6" fillId="0" borderId="0">
      <protection locked="0"/>
    </xf>
    <xf numFmtId="190" fontId="6" fillId="0" borderId="0">
      <protection locked="0"/>
    </xf>
    <xf numFmtId="190" fontId="6" fillId="0" borderId="0">
      <protection locked="0"/>
    </xf>
    <xf numFmtId="10" fontId="16" fillId="5" borderId="4" applyNumberFormat="0" applyBorder="0" applyAlignment="0" applyProtection="0"/>
    <xf numFmtId="10" fontId="16" fillId="5" borderId="4" applyNumberFormat="0" applyBorder="0" applyAlignment="0" applyProtection="0"/>
    <xf numFmtId="10" fontId="16" fillId="5" borderId="4" applyNumberFormat="0" applyBorder="0" applyAlignment="0" applyProtection="0"/>
    <xf numFmtId="10" fontId="16" fillId="5" borderId="4" applyNumberFormat="0" applyBorder="0" applyAlignment="0" applyProtection="0"/>
    <xf numFmtId="168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" fontId="22" fillId="3" borderId="5" applyNumberFormat="0" applyProtection="0">
      <alignment vertical="center"/>
    </xf>
    <xf numFmtId="4" fontId="22" fillId="3" borderId="5" applyNumberFormat="0" applyProtection="0">
      <alignment vertical="center"/>
    </xf>
    <xf numFmtId="4" fontId="22" fillId="3" borderId="5" applyNumberFormat="0" applyProtection="0">
      <alignment horizontal="left" vertical="center" indent="1"/>
    </xf>
    <xf numFmtId="4" fontId="22" fillId="3" borderId="5" applyNumberFormat="0" applyProtection="0">
      <alignment horizontal="left" vertical="center" indent="1"/>
    </xf>
    <xf numFmtId="0" fontId="22" fillId="6" borderId="5" applyNumberFormat="0" applyProtection="0">
      <alignment horizontal="left" vertical="top" indent="1"/>
    </xf>
    <xf numFmtId="0" fontId="22" fillId="6" borderId="5" applyNumberFormat="0" applyProtection="0">
      <alignment horizontal="left" vertical="top" indent="1"/>
    </xf>
    <xf numFmtId="4" fontId="23" fillId="8" borderId="5" applyNumberFormat="0" applyProtection="0">
      <alignment horizontal="right" vertical="center"/>
    </xf>
    <xf numFmtId="4" fontId="23" fillId="8" borderId="5" applyNumberFormat="0" applyProtection="0">
      <alignment horizontal="right" vertical="center"/>
    </xf>
    <xf numFmtId="0" fontId="6" fillId="9" borderId="5" applyNumberFormat="0" applyProtection="0">
      <alignment horizontal="left" vertical="center" indent="1"/>
    </xf>
    <xf numFmtId="0" fontId="6" fillId="9" borderId="5" applyNumberFormat="0" applyProtection="0">
      <alignment horizontal="left" vertical="center" indent="1"/>
    </xf>
    <xf numFmtId="0" fontId="6" fillId="9" borderId="5" applyNumberFormat="0" applyProtection="0">
      <alignment horizontal="left" vertical="center" indent="1"/>
    </xf>
    <xf numFmtId="0" fontId="6" fillId="9" borderId="5" applyNumberFormat="0" applyProtection="0">
      <alignment horizontal="left" vertical="center" indent="1"/>
    </xf>
    <xf numFmtId="0" fontId="6" fillId="9" borderId="5" applyNumberFormat="0" applyProtection="0">
      <alignment horizontal="left" vertical="center" indent="1"/>
    </xf>
    <xf numFmtId="0" fontId="6" fillId="9" borderId="5" applyNumberFormat="0" applyProtection="0">
      <alignment horizontal="left" vertical="center" indent="1"/>
    </xf>
    <xf numFmtId="4" fontId="23" fillId="10" borderId="5" applyNumberFormat="0" applyProtection="0">
      <alignment horizontal="right" vertical="center"/>
    </xf>
    <xf numFmtId="4" fontId="23" fillId="10" borderId="5" applyNumberFormat="0" applyProtection="0">
      <alignment horizontal="right" vertical="center"/>
    </xf>
    <xf numFmtId="4" fontId="23" fillId="11" borderId="5" applyNumberFormat="0" applyProtection="0">
      <alignment horizontal="left" vertical="center" indent="1"/>
    </xf>
    <xf numFmtId="4" fontId="23" fillId="11" borderId="5" applyNumberFormat="0" applyProtection="0">
      <alignment horizontal="left" vertical="center" indent="1"/>
    </xf>
    <xf numFmtId="0" fontId="23" fillId="12" borderId="5" applyNumberFormat="0" applyProtection="0">
      <alignment horizontal="left" vertical="top" indent="1"/>
    </xf>
    <xf numFmtId="0" fontId="23" fillId="12" borderId="5" applyNumberFormat="0" applyProtection="0">
      <alignment horizontal="left" vertical="top" indent="1"/>
    </xf>
    <xf numFmtId="37" fontId="16" fillId="6" borderId="0" applyNumberFormat="0" applyBorder="0" applyAlignment="0" applyProtection="0"/>
    <xf numFmtId="37" fontId="16" fillId="6" borderId="0" applyNumberFormat="0" applyBorder="0" applyAlignment="0" applyProtection="0"/>
    <xf numFmtId="0" fontId="38" fillId="0" borderId="0" applyNumberFormat="0" applyFill="0" applyBorder="0" applyAlignment="0" applyProtection="0"/>
    <xf numFmtId="4" fontId="22" fillId="3" borderId="73" applyNumberFormat="0" applyProtection="0">
      <alignment vertical="center"/>
    </xf>
    <xf numFmtId="4" fontId="23" fillId="10" borderId="7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72" applyNumberFormat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7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73" applyNumberFormat="0" applyProtection="0">
      <alignment horizontal="left" vertical="center" indent="1"/>
    </xf>
    <xf numFmtId="0" fontId="22" fillId="6" borderId="7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6" fillId="9" borderId="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7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5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5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73" applyNumberFormat="0" applyProtection="0">
      <alignment horizontal="left" vertical="center" indent="1"/>
    </xf>
    <xf numFmtId="0" fontId="22" fillId="6" borderId="7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23" fillId="12" borderId="5" applyNumberFormat="0" applyProtection="0">
      <alignment horizontal="left" vertical="top" indent="1"/>
    </xf>
    <xf numFmtId="0" fontId="6" fillId="9" borderId="5" applyNumberFormat="0" applyProtection="0">
      <alignment horizontal="left" vertical="center" indent="1"/>
    </xf>
    <xf numFmtId="4" fontId="23" fillId="10" borderId="5" applyNumberFormat="0" applyProtection="0">
      <alignment horizontal="right" vertical="center"/>
    </xf>
    <xf numFmtId="4" fontId="23" fillId="11" borderId="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6" borderId="73" applyNumberFormat="0" applyProtection="0">
      <alignment horizontal="left" vertical="top" indent="1"/>
    </xf>
    <xf numFmtId="4" fontId="22" fillId="3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72" applyNumberFormat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72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7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72" applyNumberFormat="0" applyBorder="0" applyAlignment="0" applyProtection="0"/>
    <xf numFmtId="0" fontId="6" fillId="9" borderId="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3" fillId="11" borderId="7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5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0" borderId="7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7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7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0" borderId="5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8" borderId="73" applyNumberFormat="0" applyProtection="0">
      <alignment horizontal="right" vertical="center"/>
    </xf>
    <xf numFmtId="4" fontId="22" fillId="3" borderId="5" applyNumberFormat="0" applyProtection="0">
      <alignment horizontal="left" vertical="center" indent="1"/>
    </xf>
    <xf numFmtId="4" fontId="23" fillId="8" borderId="5" applyNumberFormat="0" applyProtection="0">
      <alignment horizontal="right" vertical="center"/>
    </xf>
    <xf numFmtId="0" fontId="23" fillId="12" borderId="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2" fillId="3" borderId="73" applyNumberFormat="0" applyProtection="0">
      <alignment vertical="center"/>
    </xf>
    <xf numFmtId="0" fontId="38" fillId="0" borderId="0" applyNumberFormat="0" applyFill="0" applyBorder="0" applyAlignment="0" applyProtection="0"/>
    <xf numFmtId="4" fontId="23" fillId="8" borderId="7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6" borderId="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0" borderId="73" applyNumberFormat="0" applyProtection="0">
      <alignment horizontal="right" vertical="center"/>
    </xf>
    <xf numFmtId="4" fontId="23" fillId="8" borderId="73" applyNumberFormat="0" applyProtection="0">
      <alignment horizontal="right" vertical="center"/>
    </xf>
    <xf numFmtId="4" fontId="22" fillId="3" borderId="7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72" applyNumberFormat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7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5" applyNumberFormat="0" applyProtection="0">
      <alignment vertical="center"/>
    </xf>
    <xf numFmtId="0" fontId="38" fillId="0" borderId="0" applyNumberFormat="0" applyFill="0" applyBorder="0" applyAlignment="0" applyProtection="0"/>
    <xf numFmtId="4" fontId="22" fillId="3" borderId="5" applyNumberFormat="0" applyProtection="0">
      <alignment vertical="center"/>
    </xf>
    <xf numFmtId="4" fontId="22" fillId="3" borderId="5" applyNumberFormat="0" applyProtection="0">
      <alignment horizontal="left" vertical="center" indent="1"/>
    </xf>
    <xf numFmtId="4" fontId="22" fillId="3" borderId="5" applyNumberFormat="0" applyProtection="0">
      <alignment horizontal="left" vertical="center" indent="1"/>
    </xf>
    <xf numFmtId="0" fontId="22" fillId="6" borderId="5" applyNumberFormat="0" applyProtection="0">
      <alignment horizontal="left" vertical="top" indent="1"/>
    </xf>
    <xf numFmtId="0" fontId="22" fillId="6" borderId="5" applyNumberFormat="0" applyProtection="0">
      <alignment horizontal="left" vertical="top" indent="1"/>
    </xf>
    <xf numFmtId="4" fontId="23" fillId="8" borderId="5" applyNumberFormat="0" applyProtection="0">
      <alignment horizontal="right" vertical="center"/>
    </xf>
    <xf numFmtId="4" fontId="23" fillId="8" borderId="5" applyNumberFormat="0" applyProtection="0">
      <alignment horizontal="right" vertical="center"/>
    </xf>
    <xf numFmtId="0" fontId="6" fillId="9" borderId="5" applyNumberFormat="0" applyProtection="0">
      <alignment horizontal="left" vertical="center" indent="1"/>
    </xf>
    <xf numFmtId="0" fontId="6" fillId="9" borderId="5" applyNumberFormat="0" applyProtection="0">
      <alignment horizontal="left" vertical="center" indent="1"/>
    </xf>
    <xf numFmtId="0" fontId="6" fillId="9" borderId="5" applyNumberFormat="0" applyProtection="0">
      <alignment horizontal="left" vertical="center" indent="1"/>
    </xf>
    <xf numFmtId="0" fontId="6" fillId="9" borderId="5" applyNumberFormat="0" applyProtection="0">
      <alignment horizontal="left" vertical="center" indent="1"/>
    </xf>
    <xf numFmtId="0" fontId="6" fillId="9" borderId="5" applyNumberFormat="0" applyProtection="0">
      <alignment horizontal="left" vertical="center" indent="1"/>
    </xf>
    <xf numFmtId="0" fontId="6" fillId="9" borderId="5" applyNumberFormat="0" applyProtection="0">
      <alignment horizontal="left" vertical="center" indent="1"/>
    </xf>
    <xf numFmtId="4" fontId="23" fillId="10" borderId="5" applyNumberFormat="0" applyProtection="0">
      <alignment horizontal="right" vertical="center"/>
    </xf>
    <xf numFmtId="4" fontId="23" fillId="10" borderId="5" applyNumberFormat="0" applyProtection="0">
      <alignment horizontal="right" vertical="center"/>
    </xf>
    <xf numFmtId="4" fontId="23" fillId="11" borderId="5" applyNumberFormat="0" applyProtection="0">
      <alignment horizontal="left" vertical="center" indent="1"/>
    </xf>
    <xf numFmtId="4" fontId="23" fillId="11" borderId="5" applyNumberFormat="0" applyProtection="0">
      <alignment horizontal="left" vertical="center" indent="1"/>
    </xf>
    <xf numFmtId="0" fontId="23" fillId="12" borderId="5" applyNumberFormat="0" applyProtection="0">
      <alignment horizontal="left" vertical="top" indent="1"/>
    </xf>
    <xf numFmtId="0" fontId="23" fillId="12" borderId="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73" applyNumberFormat="0" applyProtection="0">
      <alignment horizontal="left" vertical="center" indent="1"/>
    </xf>
    <xf numFmtId="4" fontId="22" fillId="3" borderId="7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22" fillId="6" borderId="7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4" fontId="22" fillId="3" borderId="7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7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7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7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12" borderId="73" applyNumberFormat="0" applyProtection="0">
      <alignment horizontal="left" vertical="top" indent="1"/>
    </xf>
    <xf numFmtId="0" fontId="6" fillId="9" borderId="73" applyNumberFormat="0" applyProtection="0">
      <alignment horizontal="left" vertical="center" indent="1"/>
    </xf>
    <xf numFmtId="0" fontId="22" fillId="6" borderId="7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73" applyNumberFormat="0" applyProtection="0">
      <alignment horizontal="left" vertical="top" indent="1"/>
    </xf>
    <xf numFmtId="4" fontId="22" fillId="3" borderId="7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72" applyNumberFormat="0" applyBorder="0" applyAlignment="0" applyProtection="0"/>
    <xf numFmtId="4" fontId="22" fillId="3" borderId="7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7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4" fontId="22" fillId="3" borderId="73" applyNumberFormat="0" applyProtection="0">
      <alignment horizontal="left" vertical="center" indent="1"/>
    </xf>
    <xf numFmtId="4" fontId="23" fillId="10" borderId="7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5" applyNumberFormat="0" applyProtection="0">
      <alignment vertical="center"/>
    </xf>
    <xf numFmtId="4" fontId="22" fillId="3" borderId="5" applyNumberFormat="0" applyProtection="0">
      <alignment horizontal="left" vertical="center" indent="1"/>
    </xf>
    <xf numFmtId="4" fontId="22" fillId="3" borderId="5" applyNumberFormat="0" applyProtection="0">
      <alignment horizontal="left" vertical="center" indent="1"/>
    </xf>
    <xf numFmtId="0" fontId="22" fillId="6" borderId="5" applyNumberFormat="0" applyProtection="0">
      <alignment horizontal="left" vertical="top" indent="1"/>
    </xf>
    <xf numFmtId="0" fontId="22" fillId="6" borderId="5" applyNumberFormat="0" applyProtection="0">
      <alignment horizontal="left" vertical="top" indent="1"/>
    </xf>
    <xf numFmtId="4" fontId="23" fillId="8" borderId="5" applyNumberFormat="0" applyProtection="0">
      <alignment horizontal="right" vertical="center"/>
    </xf>
    <xf numFmtId="4" fontId="23" fillId="8" borderId="5" applyNumberFormat="0" applyProtection="0">
      <alignment horizontal="right" vertical="center"/>
    </xf>
    <xf numFmtId="0" fontId="6" fillId="9" borderId="5" applyNumberFormat="0" applyProtection="0">
      <alignment horizontal="left" vertical="center" indent="1"/>
    </xf>
    <xf numFmtId="0" fontId="6" fillId="9" borderId="5" applyNumberFormat="0" applyProtection="0">
      <alignment horizontal="left" vertical="center" indent="1"/>
    </xf>
    <xf numFmtId="0" fontId="6" fillId="9" borderId="5" applyNumberFormat="0" applyProtection="0">
      <alignment horizontal="left" vertical="center" indent="1"/>
    </xf>
    <xf numFmtId="0" fontId="6" fillId="9" borderId="5" applyNumberFormat="0" applyProtection="0">
      <alignment horizontal="left" vertical="center" indent="1"/>
    </xf>
    <xf numFmtId="0" fontId="6" fillId="9" borderId="5" applyNumberFormat="0" applyProtection="0">
      <alignment horizontal="left" vertical="center" indent="1"/>
    </xf>
    <xf numFmtId="0" fontId="6" fillId="9" borderId="5" applyNumberFormat="0" applyProtection="0">
      <alignment horizontal="left" vertical="center" indent="1"/>
    </xf>
    <xf numFmtId="4" fontId="23" fillId="10" borderId="5" applyNumberFormat="0" applyProtection="0">
      <alignment horizontal="right" vertical="center"/>
    </xf>
    <xf numFmtId="4" fontId="23" fillId="10" borderId="5" applyNumberFormat="0" applyProtection="0">
      <alignment horizontal="right" vertical="center"/>
    </xf>
    <xf numFmtId="4" fontId="23" fillId="11" borderId="5" applyNumberFormat="0" applyProtection="0">
      <alignment horizontal="left" vertical="center" indent="1"/>
    </xf>
    <xf numFmtId="4" fontId="23" fillId="11" borderId="5" applyNumberFormat="0" applyProtection="0">
      <alignment horizontal="left" vertical="center" indent="1"/>
    </xf>
    <xf numFmtId="0" fontId="23" fillId="12" borderId="5" applyNumberFormat="0" applyProtection="0">
      <alignment horizontal="left" vertical="top" indent="1"/>
    </xf>
    <xf numFmtId="0" fontId="23" fillId="12" borderId="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4" fontId="23" fillId="10" borderId="73" applyNumberFormat="0" applyProtection="0">
      <alignment horizontal="right" vertical="center"/>
    </xf>
    <xf numFmtId="4" fontId="23" fillId="8" borderId="73" applyNumberFormat="0" applyProtection="0">
      <alignment horizontal="right" vertical="center"/>
    </xf>
    <xf numFmtId="4" fontId="23" fillId="10" borderId="7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73" applyNumberFormat="0" applyProtection="0">
      <alignment vertical="center"/>
    </xf>
    <xf numFmtId="4" fontId="22" fillId="3" borderId="73" applyNumberFormat="0" applyProtection="0">
      <alignment vertical="center"/>
    </xf>
    <xf numFmtId="4" fontId="22" fillId="3" borderId="73" applyNumberFormat="0" applyProtection="0">
      <alignment horizontal="left" vertical="center" indent="1"/>
    </xf>
    <xf numFmtId="4" fontId="22" fillId="3" borderId="73" applyNumberFormat="0" applyProtection="0">
      <alignment horizontal="left" vertical="center" indent="1"/>
    </xf>
    <xf numFmtId="0" fontId="22" fillId="6" borderId="73" applyNumberFormat="0" applyProtection="0">
      <alignment horizontal="left" vertical="top" indent="1"/>
    </xf>
    <xf numFmtId="0" fontId="22" fillId="6" borderId="73" applyNumberFormat="0" applyProtection="0">
      <alignment horizontal="left" vertical="top" indent="1"/>
    </xf>
    <xf numFmtId="4" fontId="23" fillId="8" borderId="73" applyNumberFormat="0" applyProtection="0">
      <alignment horizontal="right" vertical="center"/>
    </xf>
    <xf numFmtId="4" fontId="23" fillId="8" borderId="73" applyNumberFormat="0" applyProtection="0">
      <alignment horizontal="right" vertical="center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4" fontId="23" fillId="10" borderId="73" applyNumberFormat="0" applyProtection="0">
      <alignment horizontal="right" vertical="center"/>
    </xf>
    <xf numFmtId="4" fontId="23" fillId="10" borderId="73" applyNumberFormat="0" applyProtection="0">
      <alignment horizontal="right" vertical="center"/>
    </xf>
    <xf numFmtId="4" fontId="23" fillId="11" borderId="73" applyNumberFormat="0" applyProtection="0">
      <alignment horizontal="left" vertical="center" indent="1"/>
    </xf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0" fontId="23" fillId="12" borderId="7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3" applyNumberFormat="0" applyProtection="0">
      <alignment vertical="center"/>
    </xf>
    <xf numFmtId="0" fontId="6" fillId="9" borderId="7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4" fontId="22" fillId="3" borderId="73" applyNumberFormat="0" applyProtection="0">
      <alignment vertical="center"/>
    </xf>
    <xf numFmtId="0" fontId="22" fillId="6" borderId="73" applyNumberFormat="0" applyProtection="0">
      <alignment horizontal="left" vertical="top" indent="1"/>
    </xf>
    <xf numFmtId="0" fontId="22" fillId="6" borderId="73" applyNumberFormat="0" applyProtection="0">
      <alignment horizontal="left" vertical="top" indent="1"/>
    </xf>
    <xf numFmtId="4" fontId="23" fillId="8" borderId="7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12" borderId="73" applyNumberFormat="0" applyProtection="0">
      <alignment horizontal="left" vertical="top" indent="1"/>
    </xf>
    <xf numFmtId="0" fontId="6" fillId="9" borderId="73" applyNumberFormat="0" applyProtection="0">
      <alignment horizontal="left" vertical="center" indent="1"/>
    </xf>
    <xf numFmtId="0" fontId="22" fillId="6" borderId="73" applyNumberFormat="0" applyProtection="0">
      <alignment horizontal="left" vertical="top" indent="1"/>
    </xf>
    <xf numFmtId="4" fontId="22" fillId="3" borderId="73" applyNumberFormat="0" applyProtection="0">
      <alignment vertical="center"/>
    </xf>
    <xf numFmtId="4" fontId="23" fillId="10" borderId="73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4" fontId="22" fillId="3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0" fontId="6" fillId="9" borderId="73" applyNumberFormat="0" applyProtection="0">
      <alignment horizontal="left" vertical="center" indent="1"/>
    </xf>
    <xf numFmtId="4" fontId="23" fillId="8" borderId="73" applyNumberFormat="0" applyProtection="0">
      <alignment horizontal="right" vertical="center"/>
    </xf>
    <xf numFmtId="0" fontId="6" fillId="9" borderId="73" applyNumberFormat="0" applyProtection="0">
      <alignment horizontal="left" vertical="center" indent="1"/>
    </xf>
    <xf numFmtId="4" fontId="23" fillId="11" borderId="73" applyNumberFormat="0" applyProtection="0">
      <alignment horizontal="left" vertical="center" indent="1"/>
    </xf>
    <xf numFmtId="4" fontId="22" fillId="3" borderId="73" applyNumberFormat="0" applyProtection="0">
      <alignment vertical="center"/>
    </xf>
    <xf numFmtId="0" fontId="22" fillId="6" borderId="73" applyNumberFormat="0" applyProtection="0">
      <alignment horizontal="left" vertical="top" indent="1"/>
    </xf>
    <xf numFmtId="4" fontId="22" fillId="3" borderId="73" applyNumberFormat="0" applyProtection="0">
      <alignment horizontal="left" vertical="center" indent="1"/>
    </xf>
    <xf numFmtId="0" fontId="22" fillId="6" borderId="73" applyNumberFormat="0" applyProtection="0">
      <alignment horizontal="left" vertical="top" indent="1"/>
    </xf>
    <xf numFmtId="4" fontId="22" fillId="3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22" fillId="6" borderId="73" applyNumberFormat="0" applyProtection="0">
      <alignment horizontal="left" vertical="top" indent="1"/>
    </xf>
    <xf numFmtId="4" fontId="23" fillId="8" borderId="73" applyNumberFormat="0" applyProtection="0">
      <alignment horizontal="right" vertical="center"/>
    </xf>
    <xf numFmtId="4" fontId="22" fillId="3" borderId="73" applyNumberFormat="0" applyProtection="0">
      <alignment vertical="center"/>
    </xf>
    <xf numFmtId="0" fontId="22" fillId="6" borderId="73" applyNumberFormat="0" applyProtection="0">
      <alignment horizontal="left" vertical="top" indent="1"/>
    </xf>
    <xf numFmtId="4" fontId="22" fillId="3" borderId="73" applyNumberFormat="0" applyProtection="0">
      <alignment horizontal="left" vertical="center" indent="1"/>
    </xf>
    <xf numFmtId="0" fontId="22" fillId="6" borderId="73" applyNumberFormat="0" applyProtection="0">
      <alignment horizontal="left" vertical="top" indent="1"/>
    </xf>
    <xf numFmtId="0" fontId="22" fillId="6" borderId="73" applyNumberFormat="0" applyProtection="0">
      <alignment horizontal="left" vertical="top" indent="1"/>
    </xf>
    <xf numFmtId="4" fontId="22" fillId="3" borderId="73" applyNumberFormat="0" applyProtection="0">
      <alignment horizontal="left" vertical="center" indent="1"/>
    </xf>
    <xf numFmtId="0" fontId="22" fillId="6" borderId="73" applyNumberFormat="0" applyProtection="0">
      <alignment horizontal="left" vertical="top" indent="1"/>
    </xf>
    <xf numFmtId="4" fontId="22" fillId="3" borderId="73" applyNumberFormat="0" applyProtection="0">
      <alignment horizontal="left" vertical="center" indent="1"/>
    </xf>
    <xf numFmtId="4" fontId="22" fillId="3" borderId="73" applyNumberFormat="0" applyProtection="0">
      <alignment vertical="center"/>
    </xf>
    <xf numFmtId="0" fontId="22" fillId="6" borderId="73" applyNumberFormat="0" applyProtection="0">
      <alignment horizontal="left" vertical="top" indent="1"/>
    </xf>
    <xf numFmtId="4" fontId="22" fillId="3" borderId="7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3" applyNumberFormat="0" applyProtection="0">
      <alignment horizontal="left" vertical="center" indent="1"/>
    </xf>
    <xf numFmtId="4" fontId="22" fillId="3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73" applyNumberFormat="0" applyProtection="0">
      <alignment horizontal="left" vertical="top" indent="1"/>
    </xf>
    <xf numFmtId="0" fontId="6" fillId="9" borderId="73" applyNumberFormat="0" applyProtection="0">
      <alignment horizontal="left" vertical="center" indent="1"/>
    </xf>
    <xf numFmtId="0" fontId="22" fillId="6" borderId="73" applyNumberFormat="0" applyProtection="0">
      <alignment horizontal="left" vertical="top" indent="1"/>
    </xf>
    <xf numFmtId="0" fontId="22" fillId="6" borderId="73" applyNumberFormat="0" applyProtection="0">
      <alignment horizontal="left" vertical="top" indent="1"/>
    </xf>
    <xf numFmtId="0" fontId="22" fillId="6" borderId="73" applyNumberFormat="0" applyProtection="0">
      <alignment horizontal="left" vertical="top" indent="1"/>
    </xf>
    <xf numFmtId="4" fontId="22" fillId="3" borderId="73" applyNumberFormat="0" applyProtection="0">
      <alignment vertical="center"/>
    </xf>
    <xf numFmtId="0" fontId="22" fillId="6" borderId="73" applyNumberFormat="0" applyProtection="0">
      <alignment horizontal="left" vertical="top" indent="1"/>
    </xf>
    <xf numFmtId="4" fontId="22" fillId="3" borderId="73" applyNumberFormat="0" applyProtection="0">
      <alignment vertical="center"/>
    </xf>
    <xf numFmtId="4" fontId="22" fillId="3" borderId="73" applyNumberFormat="0" applyProtection="0">
      <alignment horizontal="left" vertical="center" indent="1"/>
    </xf>
    <xf numFmtId="4" fontId="22" fillId="3" borderId="73" applyNumberFormat="0" applyProtection="0">
      <alignment horizontal="left" vertical="center" indent="1"/>
    </xf>
    <xf numFmtId="0" fontId="22" fillId="6" borderId="73" applyNumberFormat="0" applyProtection="0">
      <alignment horizontal="left" vertical="top" indent="1"/>
    </xf>
    <xf numFmtId="0" fontId="22" fillId="6" borderId="73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4" fontId="23" fillId="10" borderId="73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73" applyNumberFormat="0" applyProtection="0">
      <alignment horizontal="right" vertical="center"/>
    </xf>
    <xf numFmtId="0" fontId="6" fillId="9" borderId="73" applyNumberFormat="0" applyProtection="0">
      <alignment horizontal="left" vertical="center" indent="1"/>
    </xf>
    <xf numFmtId="0" fontId="22" fillId="6" borderId="73" applyNumberFormat="0" applyProtection="0">
      <alignment horizontal="left" vertical="top" indent="1"/>
    </xf>
    <xf numFmtId="0" fontId="22" fillId="6" borderId="73" applyNumberFormat="0" applyProtection="0">
      <alignment horizontal="left" vertical="top" indent="1"/>
    </xf>
    <xf numFmtId="4" fontId="22" fillId="3" borderId="73" applyNumberFormat="0" applyProtection="0">
      <alignment horizontal="left" vertical="center" indent="1"/>
    </xf>
    <xf numFmtId="4" fontId="22" fillId="3" borderId="73" applyNumberFormat="0" applyProtection="0">
      <alignment vertical="center"/>
    </xf>
    <xf numFmtId="4" fontId="22" fillId="3" borderId="73" applyNumberFormat="0" applyProtection="0">
      <alignment horizontal="left" vertical="center" indent="1"/>
    </xf>
    <xf numFmtId="0" fontId="22" fillId="6" borderId="73" applyNumberFormat="0" applyProtection="0">
      <alignment horizontal="left" vertical="top" indent="1"/>
    </xf>
    <xf numFmtId="4" fontId="22" fillId="3" borderId="73" applyNumberFormat="0" applyProtection="0">
      <alignment horizontal="left" vertical="center" indent="1"/>
    </xf>
    <xf numFmtId="4" fontId="23" fillId="8" borderId="73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3" applyNumberFormat="0" applyProtection="0">
      <alignment horizontal="left" vertical="center" indent="1"/>
    </xf>
    <xf numFmtId="4" fontId="22" fillId="3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73" applyNumberFormat="0" applyProtection="0">
      <alignment horizontal="left" vertical="top" indent="1"/>
    </xf>
    <xf numFmtId="0" fontId="6" fillId="9" borderId="73" applyNumberFormat="0" applyProtection="0">
      <alignment horizontal="left" vertical="center" indent="1"/>
    </xf>
    <xf numFmtId="0" fontId="22" fillId="6" borderId="73" applyNumberFormat="0" applyProtection="0">
      <alignment horizontal="left" vertical="top" indent="1"/>
    </xf>
    <xf numFmtId="0" fontId="22" fillId="6" borderId="73" applyNumberFormat="0" applyProtection="0">
      <alignment horizontal="left" vertical="top" indent="1"/>
    </xf>
    <xf numFmtId="4" fontId="23" fillId="10" borderId="73" applyNumberFormat="0" applyProtection="0">
      <alignment horizontal="right" vertical="center"/>
    </xf>
    <xf numFmtId="4" fontId="22" fillId="3" borderId="73" applyNumberFormat="0" applyProtection="0">
      <alignment vertical="center"/>
    </xf>
    <xf numFmtId="4" fontId="22" fillId="3" borderId="73" applyNumberFormat="0" applyProtection="0">
      <alignment horizontal="left" vertical="center" indent="1"/>
    </xf>
    <xf numFmtId="0" fontId="22" fillId="6" borderId="73" applyNumberFormat="0" applyProtection="0">
      <alignment horizontal="left" vertical="top" indent="1"/>
    </xf>
    <xf numFmtId="4" fontId="23" fillId="8" borderId="73" applyNumberFormat="0" applyProtection="0">
      <alignment horizontal="right" vertical="center"/>
    </xf>
    <xf numFmtId="4" fontId="23" fillId="8" borderId="73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3" applyNumberFormat="0" applyProtection="0">
      <alignment vertical="center"/>
    </xf>
    <xf numFmtId="4" fontId="23" fillId="8" borderId="73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73" applyNumberFormat="0" applyProtection="0">
      <alignment horizontal="left" vertical="top" indent="1"/>
    </xf>
    <xf numFmtId="4" fontId="22" fillId="3" borderId="73" applyNumberFormat="0" applyProtection="0">
      <alignment vertical="center"/>
    </xf>
    <xf numFmtId="4" fontId="22" fillId="3" borderId="73" applyNumberFormat="0" applyProtection="0">
      <alignment vertical="center"/>
    </xf>
    <xf numFmtId="4" fontId="22" fillId="3" borderId="73" applyNumberFormat="0" applyProtection="0">
      <alignment horizontal="left" vertical="center" indent="1"/>
    </xf>
    <xf numFmtId="0" fontId="22" fillId="6" borderId="73" applyNumberFormat="0" applyProtection="0">
      <alignment horizontal="left" vertical="top" indent="1"/>
    </xf>
    <xf numFmtId="4" fontId="23" fillId="8" borderId="73" applyNumberFormat="0" applyProtection="0">
      <alignment horizontal="right" vertical="center"/>
    </xf>
    <xf numFmtId="4" fontId="22" fillId="3" borderId="73" applyNumberFormat="0" applyProtection="0">
      <alignment vertical="center"/>
    </xf>
    <xf numFmtId="4" fontId="22" fillId="3" borderId="73" applyNumberFormat="0" applyProtection="0">
      <alignment horizontal="left" vertical="center" indent="1"/>
    </xf>
    <xf numFmtId="0" fontId="22" fillId="6" borderId="73" applyNumberFormat="0" applyProtection="0">
      <alignment horizontal="left" vertical="top" indent="1"/>
    </xf>
    <xf numFmtId="4" fontId="22" fillId="3" borderId="73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3" applyNumberFormat="0" applyProtection="0">
      <alignment horizontal="left" vertical="center" indent="1"/>
    </xf>
    <xf numFmtId="4" fontId="22" fillId="3" borderId="73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3" applyNumberFormat="0" applyProtection="0">
      <alignment horizontal="left" vertical="center" indent="1"/>
    </xf>
    <xf numFmtId="4" fontId="23" fillId="8" borderId="73" applyNumberFormat="0" applyProtection="0">
      <alignment horizontal="right" vertical="center"/>
    </xf>
    <xf numFmtId="4" fontId="23" fillId="8" borderId="73" applyNumberFormat="0" applyProtection="0">
      <alignment horizontal="right" vertical="center"/>
    </xf>
    <xf numFmtId="4" fontId="22" fillId="3" borderId="73" applyNumberFormat="0" applyProtection="0">
      <alignment vertical="center"/>
    </xf>
    <xf numFmtId="4" fontId="22" fillId="3" borderId="73" applyNumberFormat="0" applyProtection="0">
      <alignment horizontal="left" vertical="center" indent="1"/>
    </xf>
    <xf numFmtId="0" fontId="22" fillId="6" borderId="73" applyNumberFormat="0" applyProtection="0">
      <alignment horizontal="left" vertical="top" indent="1"/>
    </xf>
    <xf numFmtId="4" fontId="22" fillId="3" borderId="73" applyNumberFormat="0" applyProtection="0">
      <alignment horizontal="left" vertical="center" indent="1"/>
    </xf>
    <xf numFmtId="4" fontId="23" fillId="8" borderId="73" applyNumberFormat="0" applyProtection="0">
      <alignment horizontal="right" vertical="center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4" fontId="23" fillId="10" borderId="73" applyNumberFormat="0" applyProtection="0">
      <alignment horizontal="right" vertical="center"/>
    </xf>
    <xf numFmtId="4" fontId="22" fillId="3" borderId="7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73" applyNumberFormat="0" applyProtection="0">
      <alignment horizontal="right" vertical="center"/>
    </xf>
    <xf numFmtId="4" fontId="23" fillId="8" borderId="73" applyNumberFormat="0" applyProtection="0">
      <alignment horizontal="right" vertical="center"/>
    </xf>
    <xf numFmtId="0" fontId="22" fillId="6" borderId="73" applyNumberFormat="0" applyProtection="0">
      <alignment horizontal="left" vertical="top" indent="1"/>
    </xf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0" fontId="22" fillId="6" borderId="73" applyNumberFormat="0" applyProtection="0">
      <alignment horizontal="left" vertical="top" indent="1"/>
    </xf>
    <xf numFmtId="4" fontId="23" fillId="8" borderId="73" applyNumberFormat="0" applyProtection="0">
      <alignment horizontal="right" vertical="center"/>
    </xf>
    <xf numFmtId="4" fontId="23" fillId="8" borderId="73" applyNumberFormat="0" applyProtection="0">
      <alignment horizontal="right" vertical="center"/>
    </xf>
    <xf numFmtId="0" fontId="6" fillId="9" borderId="73" applyNumberFormat="0" applyProtection="0">
      <alignment horizontal="left" vertical="center" indent="1"/>
    </xf>
    <xf numFmtId="0" fontId="22" fillId="6" borderId="73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3" applyNumberFormat="0" applyProtection="0">
      <alignment vertical="center"/>
    </xf>
    <xf numFmtId="4" fontId="22" fillId="3" borderId="73" applyNumberFormat="0" applyProtection="0">
      <alignment vertical="center"/>
    </xf>
    <xf numFmtId="4" fontId="22" fillId="3" borderId="73" applyNumberFormat="0" applyProtection="0">
      <alignment vertical="center"/>
    </xf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4" fontId="23" fillId="10" borderId="73" applyNumberFormat="0" applyProtection="0">
      <alignment horizontal="right" vertical="center"/>
    </xf>
    <xf numFmtId="4" fontId="22" fillId="3" borderId="73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3" applyNumberFormat="0" applyProtection="0">
      <alignment vertical="center"/>
    </xf>
    <xf numFmtId="4" fontId="22" fillId="3" borderId="73" applyNumberFormat="0" applyProtection="0">
      <alignment horizontal="left" vertical="center" indent="1"/>
    </xf>
    <xf numFmtId="4" fontId="22" fillId="3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4" fontId="23" fillId="10" borderId="73" applyNumberFormat="0" applyProtection="0">
      <alignment horizontal="right" vertical="center"/>
    </xf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4" fontId="22" fillId="3" borderId="73" applyNumberFormat="0" applyProtection="0">
      <alignment vertical="center"/>
    </xf>
    <xf numFmtId="4" fontId="22" fillId="3" borderId="73" applyNumberFormat="0" applyProtection="0">
      <alignment horizontal="left" vertical="center" indent="1"/>
    </xf>
    <xf numFmtId="0" fontId="22" fillId="6" borderId="73" applyNumberFormat="0" applyProtection="0">
      <alignment horizontal="left" vertical="top" indent="1"/>
    </xf>
    <xf numFmtId="4" fontId="23" fillId="8" borderId="73" applyNumberFormat="0" applyProtection="0">
      <alignment horizontal="right" vertical="center"/>
    </xf>
    <xf numFmtId="4" fontId="23" fillId="8" borderId="73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3" applyNumberFormat="0" applyProtection="0">
      <alignment vertical="center"/>
    </xf>
    <xf numFmtId="4" fontId="22" fillId="3" borderId="73" applyNumberFormat="0" applyProtection="0">
      <alignment vertical="center"/>
    </xf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3" applyNumberFormat="0" applyProtection="0">
      <alignment horizontal="left" vertical="center" indent="1"/>
    </xf>
    <xf numFmtId="4" fontId="22" fillId="3" borderId="73" applyNumberFormat="0" applyProtection="0">
      <alignment horizontal="left" vertical="center" indent="1"/>
    </xf>
    <xf numFmtId="4" fontId="22" fillId="3" borderId="73" applyNumberFormat="0" applyProtection="0">
      <alignment vertical="center"/>
    </xf>
    <xf numFmtId="4" fontId="22" fillId="3" borderId="73" applyNumberFormat="0" applyProtection="0">
      <alignment vertical="center"/>
    </xf>
    <xf numFmtId="4" fontId="22" fillId="3" borderId="73" applyNumberFormat="0" applyProtection="0">
      <alignment horizontal="left" vertical="center" indent="1"/>
    </xf>
    <xf numFmtId="0" fontId="22" fillId="6" borderId="73" applyNumberFormat="0" applyProtection="0">
      <alignment horizontal="left" vertical="top" indent="1"/>
    </xf>
    <xf numFmtId="4" fontId="23" fillId="8" borderId="73" applyNumberFormat="0" applyProtection="0">
      <alignment horizontal="right" vertical="center"/>
    </xf>
    <xf numFmtId="4" fontId="23" fillId="8" borderId="73" applyNumberFormat="0" applyProtection="0">
      <alignment horizontal="right" vertical="center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4" fontId="23" fillId="10" borderId="73" applyNumberFormat="0" applyProtection="0">
      <alignment horizontal="right" vertical="center"/>
    </xf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4" fontId="23" fillId="10" borderId="73" applyNumberFormat="0" applyProtection="0">
      <alignment horizontal="right" vertical="center"/>
    </xf>
    <xf numFmtId="4" fontId="22" fillId="3" borderId="73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3" applyNumberFormat="0" applyProtection="0">
      <alignment vertical="center"/>
    </xf>
    <xf numFmtId="4" fontId="22" fillId="3" borderId="73" applyNumberFormat="0" applyProtection="0">
      <alignment vertical="center"/>
    </xf>
    <xf numFmtId="0" fontId="22" fillId="6" borderId="73" applyNumberFormat="0" applyProtection="0">
      <alignment horizontal="left" vertical="top" indent="1"/>
    </xf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4" fontId="23" fillId="10" borderId="73" applyNumberFormat="0" applyProtection="0">
      <alignment horizontal="right" vertical="center"/>
    </xf>
    <xf numFmtId="4" fontId="22" fillId="3" borderId="7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3" applyNumberFormat="0" applyProtection="0">
      <alignment vertical="center"/>
    </xf>
    <xf numFmtId="0" fontId="22" fillId="6" borderId="73" applyNumberFormat="0" applyProtection="0">
      <alignment horizontal="left" vertical="top" indent="1"/>
    </xf>
    <xf numFmtId="4" fontId="22" fillId="3" borderId="73" applyNumberFormat="0" applyProtection="0">
      <alignment vertical="center"/>
    </xf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4" fontId="23" fillId="10" borderId="73" applyNumberFormat="0" applyProtection="0">
      <alignment horizontal="right" vertical="center"/>
    </xf>
    <xf numFmtId="0" fontId="22" fillId="6" borderId="73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73" applyNumberFormat="0" applyProtection="0">
      <alignment horizontal="left" vertical="top" indent="1"/>
    </xf>
    <xf numFmtId="4" fontId="22" fillId="3" borderId="73" applyNumberFormat="0" applyProtection="0">
      <alignment vertical="center"/>
    </xf>
    <xf numFmtId="0" fontId="22" fillId="6" borderId="73" applyNumberFormat="0" applyProtection="0">
      <alignment horizontal="left" vertical="top" indent="1"/>
    </xf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4" fontId="23" fillId="10" borderId="73" applyNumberFormat="0" applyProtection="0">
      <alignment horizontal="right" vertical="center"/>
    </xf>
    <xf numFmtId="4" fontId="22" fillId="3" borderId="73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3" applyNumberFormat="0" applyProtection="0">
      <alignment vertical="center"/>
    </xf>
    <xf numFmtId="0" fontId="22" fillId="6" borderId="73" applyNumberFormat="0" applyProtection="0">
      <alignment horizontal="left" vertical="top" indent="1"/>
    </xf>
    <xf numFmtId="4" fontId="22" fillId="3" borderId="73" applyNumberFormat="0" applyProtection="0">
      <alignment vertical="center"/>
    </xf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4" fontId="23" fillId="10" borderId="73" applyNumberFormat="0" applyProtection="0">
      <alignment horizontal="right" vertical="center"/>
    </xf>
    <xf numFmtId="4" fontId="22" fillId="3" borderId="7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3" applyNumberFormat="0" applyProtection="0">
      <alignment horizontal="left" vertical="center" indent="1"/>
    </xf>
    <xf numFmtId="4" fontId="22" fillId="3" borderId="73" applyNumberFormat="0" applyProtection="0">
      <alignment vertical="center"/>
    </xf>
    <xf numFmtId="0" fontId="6" fillId="9" borderId="73" applyNumberFormat="0" applyProtection="0">
      <alignment horizontal="left" vertical="center" indent="1"/>
    </xf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4" fontId="23" fillId="10" borderId="73" applyNumberFormat="0" applyProtection="0">
      <alignment horizontal="right" vertical="center"/>
    </xf>
    <xf numFmtId="0" fontId="22" fillId="6" borderId="73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73" applyNumberFormat="0" applyProtection="0">
      <alignment horizontal="left" vertical="top" indent="1"/>
    </xf>
    <xf numFmtId="0" fontId="22" fillId="6" borderId="73" applyNumberFormat="0" applyProtection="0">
      <alignment horizontal="left" vertical="top" indent="1"/>
    </xf>
    <xf numFmtId="4" fontId="23" fillId="8" borderId="73" applyNumberFormat="0" applyProtection="0">
      <alignment horizontal="right" vertical="center"/>
    </xf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4" fontId="23" fillId="10" borderId="73" applyNumberFormat="0" applyProtection="0">
      <alignment horizontal="right" vertical="center"/>
    </xf>
    <xf numFmtId="4" fontId="22" fillId="3" borderId="73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3" applyNumberFormat="0" applyProtection="0">
      <alignment vertical="center"/>
    </xf>
    <xf numFmtId="4" fontId="22" fillId="3" borderId="73" applyNumberFormat="0" applyProtection="0">
      <alignment vertical="center"/>
    </xf>
    <xf numFmtId="0" fontId="22" fillId="6" borderId="73" applyNumberFormat="0" applyProtection="0">
      <alignment horizontal="left" vertical="top" indent="1"/>
    </xf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4" fontId="23" fillId="10" borderId="73" applyNumberFormat="0" applyProtection="0">
      <alignment horizontal="right" vertical="center"/>
    </xf>
    <xf numFmtId="4" fontId="22" fillId="3" borderId="73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3" applyNumberFormat="0" applyProtection="0">
      <alignment horizontal="left" vertical="center" indent="1"/>
    </xf>
    <xf numFmtId="0" fontId="22" fillId="6" borderId="73" applyNumberFormat="0" applyProtection="0">
      <alignment horizontal="left" vertical="top" indent="1"/>
    </xf>
    <xf numFmtId="4" fontId="22" fillId="3" borderId="73" applyNumberFormat="0" applyProtection="0">
      <alignment horizontal="left" vertical="center" indent="1"/>
    </xf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4" fontId="23" fillId="10" borderId="73" applyNumberFormat="0" applyProtection="0">
      <alignment horizontal="right" vertical="center"/>
    </xf>
    <xf numFmtId="0" fontId="22" fillId="6" borderId="73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73" applyNumberFormat="0" applyProtection="0">
      <alignment horizontal="left" vertical="top" indent="1"/>
    </xf>
    <xf numFmtId="4" fontId="22" fillId="3" borderId="73" applyNumberFormat="0" applyProtection="0">
      <alignment vertical="center"/>
    </xf>
    <xf numFmtId="0" fontId="6" fillId="9" borderId="73" applyNumberFormat="0" applyProtection="0">
      <alignment horizontal="left" vertical="center" indent="1"/>
    </xf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4" fontId="23" fillId="10" borderId="73" applyNumberFormat="0" applyProtection="0">
      <alignment horizontal="right" vertical="center"/>
    </xf>
    <xf numFmtId="0" fontId="22" fillId="6" borderId="73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3" applyNumberFormat="0" applyProtection="0">
      <alignment vertical="center"/>
    </xf>
    <xf numFmtId="4" fontId="22" fillId="3" borderId="73" applyNumberFormat="0" applyProtection="0">
      <alignment vertical="center"/>
    </xf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4" fontId="23" fillId="8" borderId="73" applyNumberFormat="0" applyProtection="0">
      <alignment horizontal="right" vertical="center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4" fontId="22" fillId="3" borderId="73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73" applyNumberFormat="0" applyProtection="0">
      <alignment horizontal="left" vertical="top" indent="1"/>
    </xf>
    <xf numFmtId="4" fontId="23" fillId="10" borderId="73" applyNumberFormat="0" applyProtection="0">
      <alignment horizontal="right" vertical="center"/>
    </xf>
    <xf numFmtId="4" fontId="23" fillId="10" borderId="73" applyNumberFormat="0" applyProtection="0">
      <alignment horizontal="right" vertical="center"/>
    </xf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4" fontId="23" fillId="8" borderId="73" applyNumberFormat="0" applyProtection="0">
      <alignment horizontal="right" vertical="center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3" applyNumberFormat="0" applyProtection="0">
      <alignment horizontal="left" vertical="center" indent="1"/>
    </xf>
    <xf numFmtId="4" fontId="23" fillId="8" borderId="73" applyNumberFormat="0" applyProtection="0">
      <alignment horizontal="right" vertical="center"/>
    </xf>
    <xf numFmtId="4" fontId="23" fillId="8" borderId="73" applyNumberFormat="0" applyProtection="0">
      <alignment horizontal="right" vertical="center"/>
    </xf>
    <xf numFmtId="4" fontId="23" fillId="10" borderId="73" applyNumberFormat="0" applyProtection="0">
      <alignment horizontal="right" vertical="center"/>
    </xf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4" fontId="23" fillId="8" borderId="73" applyNumberFormat="0" applyProtection="0">
      <alignment horizontal="right" vertical="center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3" applyNumberFormat="0" applyProtection="0">
      <alignment horizontal="left" vertical="center" indent="1"/>
    </xf>
    <xf numFmtId="4" fontId="22" fillId="3" borderId="73" applyNumberFormat="0" applyProtection="0">
      <alignment vertical="center"/>
    </xf>
    <xf numFmtId="0" fontId="6" fillId="9" borderId="73" applyNumberFormat="0" applyProtection="0">
      <alignment horizontal="left" vertical="center" indent="1"/>
    </xf>
    <xf numFmtId="4" fontId="23" fillId="10" borderId="73" applyNumberFormat="0" applyProtection="0">
      <alignment horizontal="right" vertical="center"/>
    </xf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4" fontId="23" fillId="8" borderId="73" applyNumberFormat="0" applyProtection="0">
      <alignment horizontal="right" vertical="center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3" applyNumberFormat="0" applyProtection="0">
      <alignment horizontal="left" vertical="center" indent="1"/>
    </xf>
    <xf numFmtId="4" fontId="22" fillId="3" borderId="73" applyNumberFormat="0" applyProtection="0">
      <alignment horizontal="left" vertical="center" indent="1"/>
    </xf>
    <xf numFmtId="4" fontId="22" fillId="3" borderId="73" applyNumberFormat="0" applyProtection="0">
      <alignment horizontal="left" vertical="center" indent="1"/>
    </xf>
    <xf numFmtId="4" fontId="23" fillId="10" borderId="73" applyNumberFormat="0" applyProtection="0">
      <alignment horizontal="right" vertical="center"/>
    </xf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4" fontId="23" fillId="8" borderId="73" applyNumberFormat="0" applyProtection="0">
      <alignment horizontal="right" vertical="center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0" fontId="22" fillId="6" borderId="73" applyNumberFormat="0" applyProtection="0">
      <alignment horizontal="left" vertical="top" indent="1"/>
    </xf>
    <xf numFmtId="4" fontId="23" fillId="10" borderId="73" applyNumberFormat="0" applyProtection="0">
      <alignment horizontal="right" vertical="center"/>
    </xf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4" fontId="23" fillId="8" borderId="73" applyNumberFormat="0" applyProtection="0">
      <alignment horizontal="right" vertical="center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0" borderId="0"/>
    <xf numFmtId="4" fontId="23" fillId="10" borderId="73" applyNumberFormat="0" applyProtection="0">
      <alignment horizontal="right" vertical="center"/>
    </xf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4" fontId="23" fillId="8" borderId="73" applyNumberFormat="0" applyProtection="0">
      <alignment horizontal="right" vertical="center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4" fontId="23" fillId="10" borderId="73" applyNumberFormat="0" applyProtection="0">
      <alignment horizontal="right" vertical="center"/>
    </xf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4" fontId="23" fillId="8" borderId="73" applyNumberFormat="0" applyProtection="0">
      <alignment horizontal="right" vertical="center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4" fontId="23" fillId="10" borderId="73" applyNumberFormat="0" applyProtection="0">
      <alignment horizontal="right" vertical="center"/>
    </xf>
    <xf numFmtId="4" fontId="23" fillId="10" borderId="73" applyNumberFormat="0" applyProtection="0">
      <alignment horizontal="right" vertical="center"/>
    </xf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4" fontId="23" fillId="8" borderId="73" applyNumberFormat="0" applyProtection="0">
      <alignment horizontal="right" vertical="center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3" applyNumberFormat="0" applyProtection="0">
      <alignment horizontal="left" vertical="center" indent="1"/>
    </xf>
    <xf numFmtId="4" fontId="23" fillId="8" borderId="73" applyNumberFormat="0" applyProtection="0">
      <alignment horizontal="right" vertical="center"/>
    </xf>
    <xf numFmtId="4" fontId="23" fillId="10" borderId="73" applyNumberFormat="0" applyProtection="0">
      <alignment horizontal="right" vertical="center"/>
    </xf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4" fontId="23" fillId="8" borderId="73" applyNumberFormat="0" applyProtection="0">
      <alignment horizontal="right" vertical="center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3" applyNumberFormat="0" applyProtection="0">
      <alignment horizontal="left" vertical="center" indent="1"/>
    </xf>
    <xf numFmtId="4" fontId="22" fillId="3" borderId="73" applyNumberFormat="0" applyProtection="0">
      <alignment vertical="center"/>
    </xf>
    <xf numFmtId="0" fontId="6" fillId="9" borderId="73" applyNumberFormat="0" applyProtection="0">
      <alignment horizontal="left" vertical="center" indent="1"/>
    </xf>
    <xf numFmtId="4" fontId="23" fillId="10" borderId="73" applyNumberFormat="0" applyProtection="0">
      <alignment horizontal="right" vertical="center"/>
    </xf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4" fontId="23" fillId="8" borderId="73" applyNumberFormat="0" applyProtection="0">
      <alignment horizontal="right" vertical="center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3" applyNumberFormat="0" applyProtection="0">
      <alignment horizontal="left" vertical="center" indent="1"/>
    </xf>
    <xf numFmtId="4" fontId="22" fillId="3" borderId="73" applyNumberFormat="0" applyProtection="0">
      <alignment horizontal="left" vertical="center" indent="1"/>
    </xf>
    <xf numFmtId="4" fontId="23" fillId="10" borderId="73" applyNumberFormat="0" applyProtection="0">
      <alignment horizontal="right" vertical="center"/>
    </xf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4" fontId="23" fillId="8" borderId="73" applyNumberFormat="0" applyProtection="0">
      <alignment horizontal="right" vertical="center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0" fontId="22" fillId="6" borderId="73" applyNumberFormat="0" applyProtection="0">
      <alignment horizontal="left" vertical="top" indent="1"/>
    </xf>
    <xf numFmtId="4" fontId="23" fillId="10" borderId="73" applyNumberFormat="0" applyProtection="0">
      <alignment horizontal="right" vertical="center"/>
    </xf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4" fontId="23" fillId="8" borderId="73" applyNumberFormat="0" applyProtection="0">
      <alignment horizontal="right" vertical="center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3" applyNumberFormat="0" applyProtection="0">
      <alignment horizontal="left" vertical="center" indent="1"/>
    </xf>
    <xf numFmtId="4" fontId="23" fillId="10" borderId="73" applyNumberFormat="0" applyProtection="0">
      <alignment horizontal="right" vertical="center"/>
    </xf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4" fontId="23" fillId="8" borderId="73" applyNumberFormat="0" applyProtection="0">
      <alignment horizontal="right" vertical="center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4" fontId="23" fillId="10" borderId="73" applyNumberFormat="0" applyProtection="0">
      <alignment horizontal="right" vertical="center"/>
    </xf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4" fontId="23" fillId="8" borderId="73" applyNumberFormat="0" applyProtection="0">
      <alignment horizontal="right" vertical="center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3" applyNumberFormat="0" applyProtection="0">
      <alignment horizontal="left" vertical="center" indent="1"/>
    </xf>
    <xf numFmtId="4" fontId="23" fillId="10" borderId="73" applyNumberFormat="0" applyProtection="0">
      <alignment horizontal="right" vertical="center"/>
    </xf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4" fontId="23" fillId="8" borderId="73" applyNumberFormat="0" applyProtection="0">
      <alignment horizontal="right" vertical="center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3" applyNumberFormat="0" applyProtection="0">
      <alignment horizontal="left" vertical="center" indent="1"/>
    </xf>
    <xf numFmtId="4" fontId="23" fillId="8" borderId="73" applyNumberFormat="0" applyProtection="0">
      <alignment horizontal="right" vertical="center"/>
    </xf>
    <xf numFmtId="4" fontId="23" fillId="11" borderId="73" applyNumberFormat="0" applyProtection="0">
      <alignment horizontal="left" vertical="center" indent="1"/>
    </xf>
    <xf numFmtId="4" fontId="23" fillId="10" borderId="73" applyNumberFormat="0" applyProtection="0">
      <alignment horizontal="right" vertical="center"/>
    </xf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4" fontId="23" fillId="8" borderId="73" applyNumberFormat="0" applyProtection="0">
      <alignment horizontal="right" vertical="center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73" applyNumberFormat="0" applyProtection="0">
      <alignment horizontal="left" vertical="top" indent="1"/>
    </xf>
    <xf numFmtId="4" fontId="23" fillId="10" borderId="73" applyNumberFormat="0" applyProtection="0">
      <alignment horizontal="right" vertical="center"/>
    </xf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4" fontId="23" fillId="8" borderId="73" applyNumberFormat="0" applyProtection="0">
      <alignment horizontal="right" vertical="center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73" applyNumberFormat="0" applyProtection="0">
      <alignment horizontal="right" vertical="center"/>
    </xf>
    <xf numFmtId="4" fontId="22" fillId="3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4" fontId="23" fillId="10" borderId="73" applyNumberFormat="0" applyProtection="0">
      <alignment horizontal="right" vertical="center"/>
    </xf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4" fontId="23" fillId="8" borderId="73" applyNumberFormat="0" applyProtection="0">
      <alignment horizontal="right" vertical="center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73" applyNumberFormat="0" applyProtection="0">
      <alignment horizontal="right" vertical="center"/>
    </xf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4" fontId="23" fillId="8" borderId="73" applyNumberFormat="0" applyProtection="0">
      <alignment horizontal="right" vertical="center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3" applyNumberFormat="0" applyProtection="0">
      <alignment vertical="center"/>
    </xf>
    <xf numFmtId="0" fontId="6" fillId="0" borderId="0"/>
    <xf numFmtId="4" fontId="23" fillId="8" borderId="73" applyNumberFormat="0" applyProtection="0">
      <alignment horizontal="right" vertical="center"/>
    </xf>
    <xf numFmtId="4" fontId="23" fillId="10" borderId="73" applyNumberFormat="0" applyProtection="0">
      <alignment horizontal="right" vertical="center"/>
    </xf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4" fontId="23" fillId="8" borderId="73" applyNumberFormat="0" applyProtection="0">
      <alignment horizontal="right" vertical="center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73" applyNumberFormat="0" applyProtection="0">
      <alignment horizontal="left" vertical="center" indent="1"/>
    </xf>
    <xf numFmtId="4" fontId="23" fillId="10" borderId="73" applyNumberFormat="0" applyProtection="0">
      <alignment horizontal="right" vertical="center"/>
    </xf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4" fontId="23" fillId="8" borderId="73" applyNumberFormat="0" applyProtection="0">
      <alignment horizontal="right" vertical="center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3" applyNumberFormat="0" applyProtection="0">
      <alignment horizontal="left" vertical="center" indent="1"/>
    </xf>
    <xf numFmtId="4" fontId="23" fillId="10" borderId="73" applyNumberFormat="0" applyProtection="0">
      <alignment horizontal="right" vertical="center"/>
    </xf>
    <xf numFmtId="0" fontId="22" fillId="6" borderId="73" applyNumberFormat="0" applyProtection="0">
      <alignment horizontal="left" vertical="top" indent="1"/>
    </xf>
    <xf numFmtId="4" fontId="23" fillId="10" borderId="73" applyNumberFormat="0" applyProtection="0">
      <alignment horizontal="right" vertical="center"/>
    </xf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4" fontId="23" fillId="8" borderId="73" applyNumberFormat="0" applyProtection="0">
      <alignment horizontal="right" vertical="center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3" applyNumberFormat="0" applyProtection="0">
      <alignment horizontal="left" vertical="center" indent="1"/>
    </xf>
    <xf numFmtId="4" fontId="23" fillId="10" borderId="73" applyNumberFormat="0" applyProtection="0">
      <alignment horizontal="right" vertical="center"/>
    </xf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4" fontId="23" fillId="8" borderId="73" applyNumberFormat="0" applyProtection="0">
      <alignment horizontal="right" vertical="center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73" applyNumberFormat="0" applyProtection="0">
      <alignment horizontal="left" vertical="top" indent="1"/>
    </xf>
    <xf numFmtId="0" fontId="6" fillId="9" borderId="73" applyNumberFormat="0" applyProtection="0">
      <alignment horizontal="left" vertical="center" indent="1"/>
    </xf>
    <xf numFmtId="4" fontId="23" fillId="10" borderId="73" applyNumberFormat="0" applyProtection="0">
      <alignment horizontal="right" vertical="center"/>
    </xf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4" fontId="23" fillId="8" borderId="73" applyNumberFormat="0" applyProtection="0">
      <alignment horizontal="right" vertical="center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73" applyNumberFormat="0" applyProtection="0">
      <alignment horizontal="right" vertical="center"/>
    </xf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4" fontId="23" fillId="8" borderId="73" applyNumberFormat="0" applyProtection="0">
      <alignment horizontal="right" vertical="center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73" applyNumberFormat="0" applyProtection="0">
      <alignment horizontal="left" vertical="top" indent="1"/>
    </xf>
    <xf numFmtId="4" fontId="23" fillId="10" borderId="73" applyNumberFormat="0" applyProtection="0">
      <alignment horizontal="right" vertical="center"/>
    </xf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0" fontId="22" fillId="6" borderId="73" applyNumberFormat="0" applyProtection="0">
      <alignment horizontal="left" vertical="top" indent="1"/>
    </xf>
    <xf numFmtId="0" fontId="6" fillId="9" borderId="73" applyNumberFormat="0" applyProtection="0">
      <alignment horizontal="left" vertical="center" indent="1"/>
    </xf>
    <xf numFmtId="4" fontId="23" fillId="8" borderId="73" applyNumberFormat="0" applyProtection="0">
      <alignment horizontal="right" vertical="center"/>
    </xf>
    <xf numFmtId="0" fontId="6" fillId="9" borderId="73" applyNumberFormat="0" applyProtection="0">
      <alignment horizontal="left" vertical="center" indent="1"/>
    </xf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3" applyNumberFormat="0" applyProtection="0">
      <alignment vertical="center"/>
    </xf>
    <xf numFmtId="4" fontId="23" fillId="10" borderId="73" applyNumberFormat="0" applyProtection="0">
      <alignment horizontal="right" vertical="center"/>
    </xf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73" applyNumberFormat="0" applyProtection="0">
      <alignment horizontal="left" vertical="center" indent="1"/>
    </xf>
    <xf numFmtId="4" fontId="22" fillId="3" borderId="73" applyNumberFormat="0" applyProtection="0">
      <alignment vertical="center"/>
    </xf>
    <xf numFmtId="4" fontId="23" fillId="11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4" fontId="23" fillId="10" borderId="73" applyNumberFormat="0" applyProtection="0">
      <alignment horizontal="right" vertical="center"/>
    </xf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0" fontId="6" fillId="9" borderId="73" applyNumberFormat="0" applyProtection="0">
      <alignment horizontal="left" vertical="center" indent="1"/>
    </xf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0" fontId="6" fillId="0" borderId="0"/>
    <xf numFmtId="4" fontId="22" fillId="3" borderId="73" applyNumberFormat="0" applyProtection="0">
      <alignment vertical="center"/>
    </xf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73" applyNumberFormat="0" applyProtection="0">
      <alignment horizontal="right" vertical="center"/>
    </xf>
    <xf numFmtId="0" fontId="6" fillId="9" borderId="7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73" applyNumberFormat="0" applyProtection="0">
      <alignment horizontal="right" vertical="center"/>
    </xf>
    <xf numFmtId="4" fontId="23" fillId="8" borderId="73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3" applyNumberFormat="0" applyProtection="0">
      <alignment vertical="center"/>
    </xf>
    <xf numFmtId="0" fontId="6" fillId="9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4" fontId="23" fillId="10" borderId="73" applyNumberFormat="0" applyProtection="0">
      <alignment horizontal="right" vertical="center"/>
    </xf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3" applyNumberFormat="0" applyProtection="0">
      <alignment horizontal="left" vertical="center" indent="1"/>
    </xf>
    <xf numFmtId="0" fontId="22" fillId="6" borderId="73" applyNumberFormat="0" applyProtection="0">
      <alignment horizontal="left" vertical="top" indent="1"/>
    </xf>
    <xf numFmtId="4" fontId="23" fillId="8" borderId="73" applyNumberFormat="0" applyProtection="0">
      <alignment horizontal="right" vertical="center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73" applyNumberFormat="0" applyProtection="0">
      <alignment horizontal="left" vertical="top" indent="1"/>
    </xf>
    <xf numFmtId="4" fontId="23" fillId="10" borderId="73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3" applyNumberFormat="0" applyProtection="0">
      <alignment horizontal="left" vertical="center" indent="1"/>
    </xf>
    <xf numFmtId="4" fontId="23" fillId="10" borderId="73" applyNumberFormat="0" applyProtection="0">
      <alignment horizontal="right" vertical="center"/>
    </xf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6" fillId="0" borderId="0"/>
    <xf numFmtId="0" fontId="37" fillId="0" borderId="0" applyNumberFormat="0" applyFill="0" applyBorder="0" applyAlignment="0" applyProtection="0"/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3" applyNumberFormat="0" applyProtection="0">
      <alignment horizontal="left" vertical="center" indent="1"/>
    </xf>
    <xf numFmtId="4" fontId="22" fillId="3" borderId="73" applyNumberFormat="0" applyProtection="0">
      <alignment horizontal="left" vertical="center" indent="1"/>
    </xf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73" applyNumberFormat="0" applyProtection="0">
      <alignment horizontal="left" vertical="center" indent="1"/>
    </xf>
    <xf numFmtId="4" fontId="22" fillId="3" borderId="73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3" applyNumberFormat="0" applyProtection="0">
      <alignment horizontal="left" vertical="center" indent="1"/>
    </xf>
    <xf numFmtId="0" fontId="22" fillId="6" borderId="73" applyNumberFormat="0" applyProtection="0">
      <alignment horizontal="left" vertical="top" indent="1"/>
    </xf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3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3" applyNumberFormat="0" applyProtection="0">
      <alignment horizontal="left" vertical="center" indent="1"/>
    </xf>
    <xf numFmtId="0" fontId="22" fillId="6" borderId="73" applyNumberFormat="0" applyProtection="0">
      <alignment horizontal="left" vertical="top" indent="1"/>
    </xf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3" applyNumberFormat="0" applyProtection="0">
      <alignment horizontal="left" vertical="center" indent="1"/>
    </xf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73" applyNumberFormat="0" applyProtection="0">
      <alignment horizontal="left" vertical="top" indent="1"/>
    </xf>
    <xf numFmtId="4" fontId="22" fillId="3" borderId="73" applyNumberFormat="0" applyProtection="0">
      <alignment horizontal="left" vertical="center" indent="1"/>
    </xf>
    <xf numFmtId="4" fontId="22" fillId="3" borderId="73" applyNumberFormat="0" applyProtection="0">
      <alignment vertical="center"/>
    </xf>
    <xf numFmtId="0" fontId="37" fillId="0" borderId="0" applyNumberFormat="0" applyFill="0" applyBorder="0" applyAlignment="0" applyProtection="0"/>
    <xf numFmtId="0" fontId="23" fillId="12" borderId="73" applyNumberFormat="0" applyProtection="0">
      <alignment horizontal="left" vertical="top" indent="1"/>
    </xf>
    <xf numFmtId="4" fontId="23" fillId="11" borderId="73" applyNumberFormat="0" applyProtection="0">
      <alignment horizontal="left" vertical="center" indent="1"/>
    </xf>
    <xf numFmtId="4" fontId="23" fillId="10" borderId="73" applyNumberFormat="0" applyProtection="0">
      <alignment horizontal="right" vertical="center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4" fontId="23" fillId="8" borderId="73" applyNumberFormat="0" applyProtection="0">
      <alignment horizontal="right" vertical="center"/>
    </xf>
    <xf numFmtId="0" fontId="22" fillId="6" borderId="73" applyNumberFormat="0" applyProtection="0">
      <alignment horizontal="left" vertical="top" indent="1"/>
    </xf>
    <xf numFmtId="4" fontId="22" fillId="3" borderId="73" applyNumberFormat="0" applyProtection="0">
      <alignment horizontal="left" vertical="center" indent="1"/>
    </xf>
    <xf numFmtId="4" fontId="22" fillId="3" borderId="73" applyNumberFormat="0" applyProtection="0">
      <alignment vertical="center"/>
    </xf>
    <xf numFmtId="0" fontId="23" fillId="12" borderId="73" applyNumberFormat="0" applyProtection="0">
      <alignment horizontal="left" vertical="top" indent="1"/>
    </xf>
    <xf numFmtId="4" fontId="23" fillId="11" borderId="73" applyNumberFormat="0" applyProtection="0">
      <alignment horizontal="left" vertical="center" indent="1"/>
    </xf>
    <xf numFmtId="4" fontId="23" fillId="10" borderId="73" applyNumberFormat="0" applyProtection="0">
      <alignment horizontal="right" vertical="center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4" fontId="23" fillId="8" borderId="73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5" fillId="14" borderId="0" applyBorder="0">
      <alignment vertical="center" wrapText="1"/>
    </xf>
    <xf numFmtId="0" fontId="5" fillId="14" borderId="0" applyBorder="0"/>
    <xf numFmtId="0" fontId="22" fillId="6" borderId="73" applyNumberFormat="0" applyProtection="0">
      <alignment horizontal="left" vertical="top" indent="1"/>
    </xf>
    <xf numFmtId="4" fontId="22" fillId="3" borderId="73" applyNumberFormat="0" applyProtection="0">
      <alignment horizontal="left" vertical="center" indent="1"/>
    </xf>
    <xf numFmtId="4" fontId="22" fillId="3" borderId="73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73" applyNumberFormat="0" applyProtection="0">
      <alignment horizontal="left" vertical="top" indent="1"/>
    </xf>
    <xf numFmtId="4" fontId="23" fillId="11" borderId="73" applyNumberFormat="0" applyProtection="0">
      <alignment horizontal="left" vertical="center" indent="1"/>
    </xf>
    <xf numFmtId="4" fontId="23" fillId="10" borderId="73" applyNumberFormat="0" applyProtection="0">
      <alignment horizontal="right" vertical="center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22" fillId="6" borderId="73" applyNumberFormat="0" applyProtection="0">
      <alignment horizontal="left" vertical="top" indent="1"/>
    </xf>
    <xf numFmtId="4" fontId="22" fillId="3" borderId="73" applyNumberFormat="0" applyProtection="0">
      <alignment vertical="center"/>
    </xf>
    <xf numFmtId="4" fontId="23" fillId="11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4" fontId="23" fillId="8" borderId="73" applyNumberFormat="0" applyProtection="0">
      <alignment horizontal="right" vertical="center"/>
    </xf>
    <xf numFmtId="4" fontId="22" fillId="3" borderId="73" applyNumberFormat="0" applyProtection="0">
      <alignment horizontal="left" vertical="center" indent="1"/>
    </xf>
    <xf numFmtId="4" fontId="22" fillId="3" borderId="73" applyNumberFormat="0" applyProtection="0">
      <alignment vertical="center"/>
    </xf>
    <xf numFmtId="4" fontId="22" fillId="3" borderId="73" applyNumberFormat="0" applyProtection="0">
      <alignment vertical="center"/>
    </xf>
    <xf numFmtId="4" fontId="22" fillId="3" borderId="73" applyNumberFormat="0" applyProtection="0">
      <alignment horizontal="left" vertical="center" indent="1"/>
    </xf>
    <xf numFmtId="0" fontId="22" fillId="6" borderId="73" applyNumberFormat="0" applyProtection="0">
      <alignment horizontal="left" vertical="top" indent="1"/>
    </xf>
    <xf numFmtId="4" fontId="23" fillId="8" borderId="73" applyNumberFormat="0" applyProtection="0">
      <alignment horizontal="right" vertical="center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4" fontId="23" fillId="10" borderId="73" applyNumberFormat="0" applyProtection="0">
      <alignment horizontal="right" vertical="center"/>
    </xf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4" fontId="22" fillId="3" borderId="73" applyNumberFormat="0" applyProtection="0">
      <alignment vertical="center"/>
    </xf>
    <xf numFmtId="4" fontId="22" fillId="3" borderId="73" applyNumberFormat="0" applyProtection="0">
      <alignment horizontal="left" vertical="center" indent="1"/>
    </xf>
    <xf numFmtId="0" fontId="22" fillId="6" borderId="73" applyNumberFormat="0" applyProtection="0">
      <alignment horizontal="left" vertical="top" indent="1"/>
    </xf>
    <xf numFmtId="4" fontId="23" fillId="8" borderId="73" applyNumberFormat="0" applyProtection="0">
      <alignment horizontal="right" vertical="center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4" fontId="23" fillId="10" borderId="73" applyNumberFormat="0" applyProtection="0">
      <alignment horizontal="right" vertical="center"/>
    </xf>
    <xf numFmtId="0" fontId="23" fillId="12" borderId="73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73" applyNumberFormat="0" applyProtection="0">
      <alignment horizontal="right" vertical="center"/>
    </xf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4" fontId="22" fillId="3" borderId="7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73" applyNumberFormat="0" applyProtection="0">
      <alignment horizontal="right" vertical="center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4" fontId="23" fillId="10" borderId="73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3" applyNumberFormat="0" applyProtection="0">
      <alignment horizontal="left" vertical="center" indent="1"/>
    </xf>
    <xf numFmtId="0" fontId="22" fillId="6" borderId="73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73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75" applyNumberFormat="0" applyProtection="0">
      <alignment horizontal="left" vertical="top" indent="1"/>
    </xf>
    <xf numFmtId="0" fontId="22" fillId="6" borderId="75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75" applyNumberFormat="0" applyProtection="0">
      <alignment horizontal="left" vertical="top" indent="1"/>
    </xf>
    <xf numFmtId="0" fontId="22" fillId="6" borderId="75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75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5" applyNumberFormat="0" applyProtection="0">
      <alignment vertical="center"/>
    </xf>
    <xf numFmtId="4" fontId="22" fillId="3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23" fillId="12" borderId="73" applyNumberFormat="0" applyProtection="0">
      <alignment horizontal="left" vertical="top" indent="1"/>
    </xf>
    <xf numFmtId="4" fontId="23" fillId="8" borderId="7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75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2" fillId="3" borderId="75" applyNumberFormat="0" applyProtection="0">
      <alignment vertical="center"/>
    </xf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5" applyNumberFormat="0" applyProtection="0">
      <alignment vertical="center"/>
    </xf>
    <xf numFmtId="0" fontId="22" fillId="6" borderId="75" applyNumberFormat="0" applyProtection="0">
      <alignment horizontal="left" vertical="top" indent="1"/>
    </xf>
    <xf numFmtId="4" fontId="22" fillId="3" borderId="75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75" applyNumberFormat="0" applyProtection="0">
      <alignment horizontal="right" vertical="center"/>
    </xf>
    <xf numFmtId="0" fontId="37" fillId="0" borderId="0" applyNumberFormat="0" applyFill="0" applyBorder="0" applyAlignment="0" applyProtection="0"/>
    <xf numFmtId="4" fontId="23" fillId="10" borderId="75" applyNumberFormat="0" applyProtection="0">
      <alignment horizontal="right" vertical="center"/>
    </xf>
    <xf numFmtId="0" fontId="23" fillId="12" borderId="75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75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7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75" applyNumberFormat="0" applyProtection="0">
      <alignment horizontal="left" vertical="top" indent="1"/>
    </xf>
    <xf numFmtId="4" fontId="23" fillId="8" borderId="75" applyNumberFormat="0" applyProtection="0">
      <alignment horizontal="right" vertical="center"/>
    </xf>
    <xf numFmtId="0" fontId="22" fillId="6" borderId="75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22" fillId="6" borderId="75" applyNumberFormat="0" applyProtection="0">
      <alignment horizontal="left" vertical="top" indent="1"/>
    </xf>
    <xf numFmtId="4" fontId="22" fillId="3" borderId="75" applyNumberFormat="0" applyProtection="0">
      <alignment horizontal="left" vertical="center" indent="1"/>
    </xf>
    <xf numFmtId="4" fontId="23" fillId="8" borderId="75" applyNumberFormat="0" applyProtection="0">
      <alignment horizontal="right" vertical="center"/>
    </xf>
    <xf numFmtId="0" fontId="6" fillId="9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5" applyNumberFormat="0" applyProtection="0">
      <alignment vertical="center"/>
    </xf>
    <xf numFmtId="4" fontId="22" fillId="3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5" applyNumberFormat="0" applyProtection="0">
      <alignment vertical="center"/>
    </xf>
    <xf numFmtId="4" fontId="22" fillId="3" borderId="75" applyNumberFormat="0" applyProtection="0">
      <alignment horizontal="left" vertical="center" indent="1"/>
    </xf>
    <xf numFmtId="0" fontId="22" fillId="6" borderId="75" applyNumberFormat="0" applyProtection="0">
      <alignment horizontal="left" vertical="top" indent="1"/>
    </xf>
    <xf numFmtId="4" fontId="22" fillId="3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75" applyNumberFormat="0" applyProtection="0">
      <alignment horizontal="right" vertical="center"/>
    </xf>
    <xf numFmtId="4" fontId="22" fillId="3" borderId="75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75" applyNumberFormat="0" applyProtection="0">
      <alignment horizontal="right" vertical="center"/>
    </xf>
    <xf numFmtId="4" fontId="22" fillId="3" borderId="75" applyNumberFormat="0" applyProtection="0">
      <alignment horizontal="left" vertical="center" indent="1"/>
    </xf>
    <xf numFmtId="4" fontId="22" fillId="3" borderId="75" applyNumberFormat="0" applyProtection="0">
      <alignment vertical="center"/>
    </xf>
    <xf numFmtId="0" fontId="22" fillId="6" borderId="75" applyNumberFormat="0" applyProtection="0">
      <alignment horizontal="left" vertical="top" indent="1"/>
    </xf>
    <xf numFmtId="0" fontId="6" fillId="9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5" applyNumberFormat="0" applyProtection="0">
      <alignment horizontal="left" vertical="center" indent="1"/>
    </xf>
    <xf numFmtId="4" fontId="23" fillId="10" borderId="75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3" fillId="11" borderId="73" applyNumberFormat="0" applyProtection="0">
      <alignment horizontal="left" vertical="center" indent="1"/>
    </xf>
    <xf numFmtId="4" fontId="22" fillId="3" borderId="7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6" borderId="7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12" borderId="7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6" borderId="7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0" borderId="7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0" fontId="16" fillId="5" borderId="74" applyNumberFormat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0" borderId="75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0" borderId="7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3" applyNumberFormat="0" applyProtection="0">
      <alignment horizontal="left" vertical="center" indent="1"/>
    </xf>
    <xf numFmtId="4" fontId="23" fillId="10" borderId="75" applyNumberFormat="0" applyProtection="0">
      <alignment horizontal="right" vertical="center"/>
    </xf>
    <xf numFmtId="4" fontId="23" fillId="10" borderId="73" applyNumberFormat="0" applyProtection="0">
      <alignment horizontal="right" vertical="center"/>
    </xf>
    <xf numFmtId="4" fontId="22" fillId="3" borderId="7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73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12" borderId="7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3" applyNumberFormat="0" applyProtection="0">
      <alignment horizontal="left" vertical="center" indent="1"/>
    </xf>
    <xf numFmtId="4" fontId="22" fillId="3" borderId="75" applyNumberFormat="0" applyProtection="0">
      <alignment horizontal="left" vertical="center" indent="1"/>
    </xf>
    <xf numFmtId="4" fontId="23" fillId="10" borderId="7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7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6" borderId="75" applyNumberFormat="0" applyProtection="0">
      <alignment horizontal="left" vertical="top" indent="1"/>
    </xf>
    <xf numFmtId="4" fontId="23" fillId="10" borderId="75" applyNumberFormat="0" applyProtection="0">
      <alignment horizontal="right" vertical="center"/>
    </xf>
    <xf numFmtId="0" fontId="6" fillId="9" borderId="7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6" fillId="9" borderId="73" applyNumberFormat="0" applyProtection="0">
      <alignment horizontal="left" vertical="center" indent="1"/>
    </xf>
    <xf numFmtId="4" fontId="22" fillId="3" borderId="73" applyNumberFormat="0" applyProtection="0">
      <alignment vertical="center"/>
    </xf>
    <xf numFmtId="0" fontId="6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7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6" fillId="9" borderId="7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73" applyNumberFormat="0" applyProtection="0">
      <alignment horizontal="left" vertical="center" indent="1"/>
    </xf>
    <xf numFmtId="4" fontId="22" fillId="3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22" fillId="6" borderId="75" applyNumberFormat="0" applyProtection="0">
      <alignment horizontal="left" vertical="top" indent="1"/>
    </xf>
    <xf numFmtId="4" fontId="23" fillId="11" borderId="73" applyNumberFormat="0" applyProtection="0">
      <alignment horizontal="left" vertical="center" indent="1"/>
    </xf>
    <xf numFmtId="4" fontId="22" fillId="3" borderId="7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3" fillId="11" borderId="75" applyNumberFormat="0" applyProtection="0">
      <alignment horizontal="left" vertical="center" indent="1"/>
    </xf>
    <xf numFmtId="4" fontId="22" fillId="3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23" fillId="12" borderId="7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4" fontId="23" fillId="11" borderId="7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6" fillId="9" borderId="7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6" fillId="9" borderId="75" applyNumberFormat="0" applyProtection="0">
      <alignment horizontal="left" vertical="center" indent="1"/>
    </xf>
    <xf numFmtId="4" fontId="23" fillId="8" borderId="73" applyNumberFormat="0" applyProtection="0">
      <alignment horizontal="right" vertical="center"/>
    </xf>
    <xf numFmtId="4" fontId="22" fillId="3" borderId="73" applyNumberFormat="0" applyProtection="0">
      <alignment horizontal="left" vertical="center" indent="1"/>
    </xf>
    <xf numFmtId="0" fontId="22" fillId="6" borderId="7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75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8" borderId="75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2" fillId="3" borderId="73" applyNumberFormat="0" applyProtection="0">
      <alignment horizontal="left" vertical="center" indent="1"/>
    </xf>
    <xf numFmtId="4" fontId="22" fillId="3" borderId="73" applyNumberFormat="0" applyProtection="0">
      <alignment horizontal="left" vertical="center" indent="1"/>
    </xf>
    <xf numFmtId="4" fontId="23" fillId="8" borderId="75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7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6" borderId="73" applyNumberFormat="0" applyProtection="0">
      <alignment horizontal="left" vertical="top" indent="1"/>
    </xf>
    <xf numFmtId="4" fontId="23" fillId="8" borderId="75" applyNumberFormat="0" applyProtection="0">
      <alignment horizontal="right" vertical="center"/>
    </xf>
    <xf numFmtId="0" fontId="22" fillId="6" borderId="73" applyNumberFormat="0" applyProtection="0">
      <alignment horizontal="left" vertical="top" indent="1"/>
    </xf>
    <xf numFmtId="4" fontId="23" fillId="8" borderId="7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75" applyNumberFormat="0" applyProtection="0">
      <alignment horizontal="left" vertical="top" indent="1"/>
    </xf>
    <xf numFmtId="4" fontId="23" fillId="11" borderId="75" applyNumberFormat="0" applyProtection="0">
      <alignment horizontal="left" vertical="center" indent="1"/>
    </xf>
    <xf numFmtId="4" fontId="23" fillId="8" borderId="73" applyNumberFormat="0" applyProtection="0">
      <alignment horizontal="right" vertical="center"/>
    </xf>
    <xf numFmtId="0" fontId="6" fillId="9" borderId="73" applyNumberFormat="0" applyProtection="0">
      <alignment horizontal="left" vertical="center" indent="1"/>
    </xf>
    <xf numFmtId="4" fontId="23" fillId="10" borderId="75" applyNumberFormat="0" applyProtection="0">
      <alignment horizontal="right" vertical="center"/>
    </xf>
    <xf numFmtId="0" fontId="22" fillId="6" borderId="75" applyNumberFormat="0" applyProtection="0">
      <alignment horizontal="left" vertical="top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4" fontId="22" fillId="3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73" applyNumberFormat="0" applyProtection="0">
      <alignment horizontal="left" vertical="top" indent="1"/>
    </xf>
    <xf numFmtId="4" fontId="22" fillId="3" borderId="75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22" fillId="6" borderId="7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12" borderId="7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23" fillId="12" borderId="7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7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6" borderId="75" applyNumberFormat="0" applyProtection="0">
      <alignment horizontal="left" vertical="top" indent="1"/>
    </xf>
    <xf numFmtId="0" fontId="6" fillId="9" borderId="7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75" applyNumberFormat="0" applyProtection="0">
      <alignment horizontal="left" vertical="top" indent="1"/>
    </xf>
    <xf numFmtId="0" fontId="23" fillId="12" borderId="75" applyNumberFormat="0" applyProtection="0">
      <alignment horizontal="left" vertical="top" indent="1"/>
    </xf>
    <xf numFmtId="0" fontId="22" fillId="6" borderId="7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8" borderId="75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75" applyNumberFormat="0" applyProtection="0">
      <alignment horizontal="right" vertical="center"/>
    </xf>
    <xf numFmtId="4" fontId="22" fillId="3" borderId="73" applyNumberFormat="0" applyProtection="0">
      <alignment vertical="center"/>
    </xf>
    <xf numFmtId="4" fontId="23" fillId="8" borderId="75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6" borderId="75" applyNumberFormat="0" applyProtection="0">
      <alignment horizontal="left" vertical="top" indent="1"/>
    </xf>
    <xf numFmtId="4" fontId="23" fillId="10" borderId="73" applyNumberFormat="0" applyProtection="0">
      <alignment horizontal="right" vertical="center"/>
    </xf>
    <xf numFmtId="4" fontId="23" fillId="11" borderId="7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75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7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75" applyNumberFormat="0" applyProtection="0">
      <alignment vertical="center"/>
    </xf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7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75" applyNumberFormat="0" applyProtection="0">
      <alignment horizontal="left" vertical="top" indent="1"/>
    </xf>
    <xf numFmtId="4" fontId="22" fillId="3" borderId="75" applyNumberFormat="0" applyProtection="0">
      <alignment vertical="center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5" applyNumberFormat="0" applyProtection="0">
      <alignment horizontal="left" vertical="center" indent="1"/>
    </xf>
    <xf numFmtId="4" fontId="22" fillId="3" borderId="75" applyNumberFormat="0" applyProtection="0">
      <alignment horizontal="left" vertical="center" indent="1"/>
    </xf>
    <xf numFmtId="4" fontId="23" fillId="11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5" applyNumberFormat="0" applyProtection="0">
      <alignment vertical="center"/>
    </xf>
    <xf numFmtId="0" fontId="38" fillId="0" borderId="0" applyNumberFormat="0" applyFill="0" applyBorder="0" applyAlignment="0" applyProtection="0"/>
    <xf numFmtId="4" fontId="23" fillId="10" borderId="75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12" borderId="75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6" borderId="75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0" fontId="16" fillId="5" borderId="74" applyNumberFormat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73" applyNumberFormat="0" applyProtection="0">
      <alignment horizontal="left" vertical="center" indent="1"/>
    </xf>
    <xf numFmtId="10" fontId="16" fillId="5" borderId="74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75" applyNumberFormat="0" applyProtection="0">
      <alignment horizontal="left" vertical="center" indent="1"/>
    </xf>
    <xf numFmtId="4" fontId="23" fillId="10" borderId="75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7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5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6" borderId="86" applyNumberFormat="0" applyProtection="0">
      <alignment horizontal="left" vertical="top" indent="1"/>
    </xf>
    <xf numFmtId="0" fontId="22" fillId="6" borderId="75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83" applyNumberFormat="0" applyProtection="0">
      <alignment vertical="center"/>
    </xf>
    <xf numFmtId="4" fontId="22" fillId="3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5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7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4" fontId="22" fillId="3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7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22" fillId="6" borderId="7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7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4" fontId="22" fillId="3" borderId="75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73" applyNumberFormat="0" applyProtection="0">
      <alignment vertical="center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7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5" applyNumberFormat="0" applyProtection="0">
      <alignment horizontal="left" vertical="center" indent="1"/>
    </xf>
    <xf numFmtId="4" fontId="23" fillId="8" borderId="75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75" applyNumberFormat="0" applyProtection="0">
      <alignment horizontal="left" vertical="center" indent="1"/>
    </xf>
    <xf numFmtId="4" fontId="22" fillId="3" borderId="75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6" borderId="75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10" fontId="16" fillId="5" borderId="74" applyNumberFormat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7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73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5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7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3" fillId="10" borderId="75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75" applyNumberFormat="0" applyProtection="0">
      <alignment horizontal="left" vertical="top" indent="1"/>
    </xf>
    <xf numFmtId="0" fontId="6" fillId="9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5" applyNumberFormat="0" applyProtection="0">
      <alignment horizontal="left" vertical="center" indent="1"/>
    </xf>
    <xf numFmtId="0" fontId="22" fillId="6" borderId="7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6" fillId="9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5" applyNumberFormat="0" applyProtection="0">
      <alignment vertical="center"/>
    </xf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0" fontId="16" fillId="5" borderId="74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7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75" applyNumberFormat="0" applyProtection="0">
      <alignment horizontal="left" vertical="top" indent="1"/>
    </xf>
    <xf numFmtId="0" fontId="6" fillId="9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75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22" fillId="6" borderId="75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75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2" fillId="3" borderId="75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75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6" borderId="75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74" applyNumberFormat="0" applyBorder="0" applyAlignment="0" applyProtection="0"/>
    <xf numFmtId="0" fontId="22" fillId="6" borderId="75" applyNumberFormat="0" applyProtection="0">
      <alignment horizontal="left" vertical="top" indent="1"/>
    </xf>
    <xf numFmtId="4" fontId="23" fillId="8" borderId="75" applyNumberFormat="0" applyProtection="0">
      <alignment horizontal="right" vertical="center"/>
    </xf>
    <xf numFmtId="0" fontId="6" fillId="9" borderId="75" applyNumberFormat="0" applyProtection="0">
      <alignment horizontal="left" vertical="center" indent="1"/>
    </xf>
    <xf numFmtId="4" fontId="22" fillId="3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75" applyNumberFormat="0" applyProtection="0">
      <alignment horizontal="right" vertical="center"/>
    </xf>
    <xf numFmtId="0" fontId="38" fillId="0" borderId="0" applyNumberFormat="0" applyFill="0" applyBorder="0" applyAlignment="0" applyProtection="0"/>
    <xf numFmtId="4" fontId="23" fillId="10" borderId="75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75" applyNumberFormat="0" applyProtection="0">
      <alignment vertical="center"/>
    </xf>
    <xf numFmtId="4" fontId="23" fillId="8" borderId="75" applyNumberFormat="0" applyProtection="0">
      <alignment horizontal="right" vertical="center"/>
    </xf>
    <xf numFmtId="4" fontId="22" fillId="3" borderId="75" applyNumberFormat="0" applyProtection="0">
      <alignment vertical="center"/>
    </xf>
    <xf numFmtId="0" fontId="38" fillId="0" borderId="0" applyNumberFormat="0" applyFill="0" applyBorder="0" applyAlignment="0" applyProtection="0"/>
    <xf numFmtId="4" fontId="22" fillId="3" borderId="75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75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75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5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5" applyNumberFormat="0" applyProtection="0">
      <alignment vertical="center"/>
    </xf>
    <xf numFmtId="4" fontId="22" fillId="3" borderId="75" applyNumberFormat="0" applyProtection="0">
      <alignment vertical="center"/>
    </xf>
    <xf numFmtId="4" fontId="22" fillId="3" borderId="75" applyNumberFormat="0" applyProtection="0">
      <alignment vertical="center"/>
    </xf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4" fontId="23" fillId="10" borderId="75" applyNumberFormat="0" applyProtection="0">
      <alignment horizontal="right" vertical="center"/>
    </xf>
    <xf numFmtId="4" fontId="22" fillId="3" borderId="75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5" applyNumberFormat="0" applyProtection="0">
      <alignment vertical="center"/>
    </xf>
    <xf numFmtId="4" fontId="22" fillId="3" borderId="75" applyNumberFormat="0" applyProtection="0">
      <alignment horizontal="left" vertical="center" indent="1"/>
    </xf>
    <xf numFmtId="4" fontId="22" fillId="3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4" fontId="23" fillId="10" borderId="75" applyNumberFormat="0" applyProtection="0">
      <alignment horizontal="right" vertical="center"/>
    </xf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4" fontId="22" fillId="3" borderId="75" applyNumberFormat="0" applyProtection="0">
      <alignment vertical="center"/>
    </xf>
    <xf numFmtId="4" fontId="22" fillId="3" borderId="75" applyNumberFormat="0" applyProtection="0">
      <alignment horizontal="left" vertical="center" indent="1"/>
    </xf>
    <xf numFmtId="0" fontId="22" fillId="6" borderId="75" applyNumberFormat="0" applyProtection="0">
      <alignment horizontal="left" vertical="top" indent="1"/>
    </xf>
    <xf numFmtId="4" fontId="23" fillId="8" borderId="75" applyNumberFormat="0" applyProtection="0">
      <alignment horizontal="right" vertical="center"/>
    </xf>
    <xf numFmtId="4" fontId="23" fillId="8" borderId="75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5" applyNumberFormat="0" applyProtection="0">
      <alignment vertical="center"/>
    </xf>
    <xf numFmtId="4" fontId="22" fillId="3" borderId="75" applyNumberFormat="0" applyProtection="0">
      <alignment vertical="center"/>
    </xf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5" applyNumberFormat="0" applyProtection="0">
      <alignment horizontal="left" vertical="center" indent="1"/>
    </xf>
    <xf numFmtId="4" fontId="22" fillId="3" borderId="75" applyNumberFormat="0" applyProtection="0">
      <alignment horizontal="left" vertical="center" indent="1"/>
    </xf>
    <xf numFmtId="4" fontId="22" fillId="3" borderId="75" applyNumberFormat="0" applyProtection="0">
      <alignment vertical="center"/>
    </xf>
    <xf numFmtId="4" fontId="22" fillId="3" borderId="75" applyNumberFormat="0" applyProtection="0">
      <alignment vertical="center"/>
    </xf>
    <xf numFmtId="4" fontId="22" fillId="3" borderId="75" applyNumberFormat="0" applyProtection="0">
      <alignment horizontal="left" vertical="center" indent="1"/>
    </xf>
    <xf numFmtId="0" fontId="22" fillId="6" borderId="75" applyNumberFormat="0" applyProtection="0">
      <alignment horizontal="left" vertical="top" indent="1"/>
    </xf>
    <xf numFmtId="4" fontId="23" fillId="8" borderId="75" applyNumberFormat="0" applyProtection="0">
      <alignment horizontal="right" vertical="center"/>
    </xf>
    <xf numFmtId="4" fontId="23" fillId="8" borderId="75" applyNumberFormat="0" applyProtection="0">
      <alignment horizontal="right" vertical="center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4" fontId="23" fillId="10" borderId="75" applyNumberFormat="0" applyProtection="0">
      <alignment horizontal="right" vertical="center"/>
    </xf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4" fontId="23" fillId="10" borderId="75" applyNumberFormat="0" applyProtection="0">
      <alignment horizontal="right" vertical="center"/>
    </xf>
    <xf numFmtId="4" fontId="22" fillId="3" borderId="75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5" applyNumberFormat="0" applyProtection="0">
      <alignment vertical="center"/>
    </xf>
    <xf numFmtId="4" fontId="22" fillId="3" borderId="75" applyNumberFormat="0" applyProtection="0">
      <alignment vertical="center"/>
    </xf>
    <xf numFmtId="0" fontId="22" fillId="6" borderId="75" applyNumberFormat="0" applyProtection="0">
      <alignment horizontal="left" vertical="top" indent="1"/>
    </xf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4" fontId="23" fillId="10" borderId="75" applyNumberFormat="0" applyProtection="0">
      <alignment horizontal="right" vertical="center"/>
    </xf>
    <xf numFmtId="4" fontId="22" fillId="3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5" applyNumberFormat="0" applyProtection="0">
      <alignment vertical="center"/>
    </xf>
    <xf numFmtId="0" fontId="22" fillId="6" borderId="75" applyNumberFormat="0" applyProtection="0">
      <alignment horizontal="left" vertical="top" indent="1"/>
    </xf>
    <xf numFmtId="4" fontId="22" fillId="3" borderId="75" applyNumberFormat="0" applyProtection="0">
      <alignment vertical="center"/>
    </xf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4" fontId="23" fillId="10" borderId="75" applyNumberFormat="0" applyProtection="0">
      <alignment horizontal="right" vertical="center"/>
    </xf>
    <xf numFmtId="0" fontId="22" fillId="6" borderId="75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75" applyNumberFormat="0" applyProtection="0">
      <alignment horizontal="left" vertical="top" indent="1"/>
    </xf>
    <xf numFmtId="4" fontId="22" fillId="3" borderId="75" applyNumberFormat="0" applyProtection="0">
      <alignment vertical="center"/>
    </xf>
    <xf numFmtId="0" fontId="22" fillId="6" borderId="75" applyNumberFormat="0" applyProtection="0">
      <alignment horizontal="left" vertical="top" indent="1"/>
    </xf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4" fontId="23" fillId="10" borderId="75" applyNumberFormat="0" applyProtection="0">
      <alignment horizontal="right" vertical="center"/>
    </xf>
    <xf numFmtId="4" fontId="22" fillId="3" borderId="75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5" applyNumberFormat="0" applyProtection="0">
      <alignment vertical="center"/>
    </xf>
    <xf numFmtId="0" fontId="22" fillId="6" borderId="75" applyNumberFormat="0" applyProtection="0">
      <alignment horizontal="left" vertical="top" indent="1"/>
    </xf>
    <xf numFmtId="4" fontId="22" fillId="3" borderId="75" applyNumberFormat="0" applyProtection="0">
      <alignment vertical="center"/>
    </xf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4" fontId="23" fillId="10" borderId="75" applyNumberFormat="0" applyProtection="0">
      <alignment horizontal="right" vertical="center"/>
    </xf>
    <xf numFmtId="4" fontId="22" fillId="3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5" applyNumberFormat="0" applyProtection="0">
      <alignment horizontal="left" vertical="center" indent="1"/>
    </xf>
    <xf numFmtId="4" fontId="22" fillId="3" borderId="75" applyNumberFormat="0" applyProtection="0">
      <alignment vertical="center"/>
    </xf>
    <xf numFmtId="0" fontId="6" fillId="9" borderId="75" applyNumberFormat="0" applyProtection="0">
      <alignment horizontal="left" vertical="center" indent="1"/>
    </xf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4" fontId="23" fillId="10" borderId="75" applyNumberFormat="0" applyProtection="0">
      <alignment horizontal="right" vertical="center"/>
    </xf>
    <xf numFmtId="0" fontId="22" fillId="6" borderId="75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75" applyNumberFormat="0" applyProtection="0">
      <alignment horizontal="left" vertical="top" indent="1"/>
    </xf>
    <xf numFmtId="0" fontId="22" fillId="6" borderId="75" applyNumberFormat="0" applyProtection="0">
      <alignment horizontal="left" vertical="top" indent="1"/>
    </xf>
    <xf numFmtId="4" fontId="23" fillId="8" borderId="75" applyNumberFormat="0" applyProtection="0">
      <alignment horizontal="right" vertical="center"/>
    </xf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4" fontId="23" fillId="10" borderId="75" applyNumberFormat="0" applyProtection="0">
      <alignment horizontal="right" vertical="center"/>
    </xf>
    <xf numFmtId="4" fontId="22" fillId="3" borderId="75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5" applyNumberFormat="0" applyProtection="0">
      <alignment vertical="center"/>
    </xf>
    <xf numFmtId="4" fontId="22" fillId="3" borderId="75" applyNumberFormat="0" applyProtection="0">
      <alignment vertical="center"/>
    </xf>
    <xf numFmtId="0" fontId="22" fillId="6" borderId="75" applyNumberFormat="0" applyProtection="0">
      <alignment horizontal="left" vertical="top" indent="1"/>
    </xf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4" fontId="23" fillId="10" borderId="75" applyNumberFormat="0" applyProtection="0">
      <alignment horizontal="right" vertical="center"/>
    </xf>
    <xf numFmtId="4" fontId="22" fillId="3" borderId="75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5" applyNumberFormat="0" applyProtection="0">
      <alignment horizontal="left" vertical="center" indent="1"/>
    </xf>
    <xf numFmtId="0" fontId="22" fillId="6" borderId="75" applyNumberFormat="0" applyProtection="0">
      <alignment horizontal="left" vertical="top" indent="1"/>
    </xf>
    <xf numFmtId="4" fontId="22" fillId="3" borderId="75" applyNumberFormat="0" applyProtection="0">
      <alignment horizontal="left" vertical="center" indent="1"/>
    </xf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4" fontId="23" fillId="10" borderId="75" applyNumberFormat="0" applyProtection="0">
      <alignment horizontal="right" vertical="center"/>
    </xf>
    <xf numFmtId="0" fontId="22" fillId="6" borderId="75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75" applyNumberFormat="0" applyProtection="0">
      <alignment horizontal="left" vertical="top" indent="1"/>
    </xf>
    <xf numFmtId="4" fontId="22" fillId="3" borderId="75" applyNumberFormat="0" applyProtection="0">
      <alignment vertical="center"/>
    </xf>
    <xf numFmtId="0" fontId="6" fillId="9" borderId="75" applyNumberFormat="0" applyProtection="0">
      <alignment horizontal="left" vertical="center" indent="1"/>
    </xf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4" fontId="23" fillId="10" borderId="75" applyNumberFormat="0" applyProtection="0">
      <alignment horizontal="right" vertical="center"/>
    </xf>
    <xf numFmtId="0" fontId="22" fillId="6" borderId="75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5" applyNumberFormat="0" applyProtection="0">
      <alignment vertical="center"/>
    </xf>
    <xf numFmtId="4" fontId="22" fillId="3" borderId="75" applyNumberFormat="0" applyProtection="0">
      <alignment vertical="center"/>
    </xf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4" fontId="23" fillId="8" borderId="75" applyNumberFormat="0" applyProtection="0">
      <alignment horizontal="right" vertical="center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4" fontId="22" fillId="3" borderId="75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75" applyNumberFormat="0" applyProtection="0">
      <alignment horizontal="left" vertical="top" indent="1"/>
    </xf>
    <xf numFmtId="4" fontId="23" fillId="10" borderId="75" applyNumberFormat="0" applyProtection="0">
      <alignment horizontal="right" vertical="center"/>
    </xf>
    <xf numFmtId="4" fontId="23" fillId="10" borderId="75" applyNumberFormat="0" applyProtection="0">
      <alignment horizontal="right" vertical="center"/>
    </xf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4" fontId="23" fillId="8" borderId="75" applyNumberFormat="0" applyProtection="0">
      <alignment horizontal="right" vertical="center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5" applyNumberFormat="0" applyProtection="0">
      <alignment horizontal="left" vertical="center" indent="1"/>
    </xf>
    <xf numFmtId="4" fontId="23" fillId="8" borderId="75" applyNumberFormat="0" applyProtection="0">
      <alignment horizontal="right" vertical="center"/>
    </xf>
    <xf numFmtId="4" fontId="23" fillId="8" borderId="75" applyNumberFormat="0" applyProtection="0">
      <alignment horizontal="right" vertical="center"/>
    </xf>
    <xf numFmtId="4" fontId="23" fillId="10" borderId="75" applyNumberFormat="0" applyProtection="0">
      <alignment horizontal="right" vertical="center"/>
    </xf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4" fontId="23" fillId="8" borderId="75" applyNumberFormat="0" applyProtection="0">
      <alignment horizontal="right" vertical="center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5" applyNumberFormat="0" applyProtection="0">
      <alignment horizontal="left" vertical="center" indent="1"/>
    </xf>
    <xf numFmtId="4" fontId="22" fillId="3" borderId="75" applyNumberFormat="0" applyProtection="0">
      <alignment vertical="center"/>
    </xf>
    <xf numFmtId="0" fontId="6" fillId="9" borderId="75" applyNumberFormat="0" applyProtection="0">
      <alignment horizontal="left" vertical="center" indent="1"/>
    </xf>
    <xf numFmtId="4" fontId="23" fillId="10" borderId="75" applyNumberFormat="0" applyProtection="0">
      <alignment horizontal="right" vertical="center"/>
    </xf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4" fontId="23" fillId="8" borderId="75" applyNumberFormat="0" applyProtection="0">
      <alignment horizontal="right" vertical="center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5" applyNumberFormat="0" applyProtection="0">
      <alignment horizontal="left" vertical="center" indent="1"/>
    </xf>
    <xf numFmtId="4" fontId="22" fillId="3" borderId="75" applyNumberFormat="0" applyProtection="0">
      <alignment horizontal="left" vertical="center" indent="1"/>
    </xf>
    <xf numFmtId="4" fontId="22" fillId="3" borderId="75" applyNumberFormat="0" applyProtection="0">
      <alignment horizontal="left" vertical="center" indent="1"/>
    </xf>
    <xf numFmtId="4" fontId="23" fillId="10" borderId="75" applyNumberFormat="0" applyProtection="0">
      <alignment horizontal="right" vertical="center"/>
    </xf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4" fontId="23" fillId="8" borderId="75" applyNumberFormat="0" applyProtection="0">
      <alignment horizontal="right" vertical="center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0" fontId="22" fillId="6" borderId="75" applyNumberFormat="0" applyProtection="0">
      <alignment horizontal="left" vertical="top" indent="1"/>
    </xf>
    <xf numFmtId="4" fontId="23" fillId="10" borderId="75" applyNumberFormat="0" applyProtection="0">
      <alignment horizontal="right" vertical="center"/>
    </xf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4" fontId="23" fillId="8" borderId="75" applyNumberFormat="0" applyProtection="0">
      <alignment horizontal="right" vertical="center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4" fontId="23" fillId="10" borderId="75" applyNumberFormat="0" applyProtection="0">
      <alignment horizontal="right" vertical="center"/>
    </xf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4" fontId="23" fillId="8" borderId="75" applyNumberFormat="0" applyProtection="0">
      <alignment horizontal="right" vertical="center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4" fontId="23" fillId="10" borderId="75" applyNumberFormat="0" applyProtection="0">
      <alignment horizontal="right" vertical="center"/>
    </xf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4" fontId="23" fillId="8" borderId="75" applyNumberFormat="0" applyProtection="0">
      <alignment horizontal="right" vertical="center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4" fontId="23" fillId="10" borderId="75" applyNumberFormat="0" applyProtection="0">
      <alignment horizontal="right" vertical="center"/>
    </xf>
    <xf numFmtId="4" fontId="23" fillId="10" borderId="75" applyNumberFormat="0" applyProtection="0">
      <alignment horizontal="right" vertical="center"/>
    </xf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4" fontId="23" fillId="8" borderId="75" applyNumberFormat="0" applyProtection="0">
      <alignment horizontal="right" vertical="center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5" applyNumberFormat="0" applyProtection="0">
      <alignment horizontal="left" vertical="center" indent="1"/>
    </xf>
    <xf numFmtId="4" fontId="23" fillId="8" borderId="75" applyNumberFormat="0" applyProtection="0">
      <alignment horizontal="right" vertical="center"/>
    </xf>
    <xf numFmtId="4" fontId="23" fillId="10" borderId="75" applyNumberFormat="0" applyProtection="0">
      <alignment horizontal="right" vertical="center"/>
    </xf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4" fontId="23" fillId="8" borderId="75" applyNumberFormat="0" applyProtection="0">
      <alignment horizontal="right" vertical="center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5" applyNumberFormat="0" applyProtection="0">
      <alignment horizontal="left" vertical="center" indent="1"/>
    </xf>
    <xf numFmtId="4" fontId="22" fillId="3" borderId="75" applyNumberFormat="0" applyProtection="0">
      <alignment vertical="center"/>
    </xf>
    <xf numFmtId="0" fontId="6" fillId="9" borderId="75" applyNumberFormat="0" applyProtection="0">
      <alignment horizontal="left" vertical="center" indent="1"/>
    </xf>
    <xf numFmtId="4" fontId="23" fillId="10" borderId="75" applyNumberFormat="0" applyProtection="0">
      <alignment horizontal="right" vertical="center"/>
    </xf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4" fontId="23" fillId="8" borderId="75" applyNumberFormat="0" applyProtection="0">
      <alignment horizontal="right" vertical="center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4" fontId="22" fillId="3" borderId="77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5" applyNumberFormat="0" applyProtection="0">
      <alignment horizontal="left" vertical="center" indent="1"/>
    </xf>
    <xf numFmtId="4" fontId="22" fillId="3" borderId="75" applyNumberFormat="0" applyProtection="0">
      <alignment horizontal="left" vertical="center" indent="1"/>
    </xf>
    <xf numFmtId="4" fontId="23" fillId="10" borderId="75" applyNumberFormat="0" applyProtection="0">
      <alignment horizontal="right" vertical="center"/>
    </xf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4" fontId="23" fillId="8" borderId="75" applyNumberFormat="0" applyProtection="0">
      <alignment horizontal="right" vertical="center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0" fontId="22" fillId="6" borderId="75" applyNumberFormat="0" applyProtection="0">
      <alignment horizontal="left" vertical="top" indent="1"/>
    </xf>
    <xf numFmtId="4" fontId="23" fillId="10" borderId="75" applyNumberFormat="0" applyProtection="0">
      <alignment horizontal="right" vertical="center"/>
    </xf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4" fontId="23" fillId="8" borderId="75" applyNumberFormat="0" applyProtection="0">
      <alignment horizontal="right" vertical="center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5" applyNumberFormat="0" applyProtection="0">
      <alignment horizontal="left" vertical="center" indent="1"/>
    </xf>
    <xf numFmtId="4" fontId="23" fillId="10" borderId="75" applyNumberFormat="0" applyProtection="0">
      <alignment horizontal="right" vertical="center"/>
    </xf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4" fontId="23" fillId="8" borderId="75" applyNumberFormat="0" applyProtection="0">
      <alignment horizontal="right" vertical="center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4" fontId="23" fillId="10" borderId="75" applyNumberFormat="0" applyProtection="0">
      <alignment horizontal="right" vertical="center"/>
    </xf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4" fontId="23" fillId="8" borderId="75" applyNumberFormat="0" applyProtection="0">
      <alignment horizontal="right" vertical="center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5" applyNumberFormat="0" applyProtection="0">
      <alignment horizontal="left" vertical="center" indent="1"/>
    </xf>
    <xf numFmtId="4" fontId="23" fillId="10" borderId="75" applyNumberFormat="0" applyProtection="0">
      <alignment horizontal="right" vertical="center"/>
    </xf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4" fontId="23" fillId="8" borderId="75" applyNumberFormat="0" applyProtection="0">
      <alignment horizontal="right" vertical="center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5" applyNumberFormat="0" applyProtection="0">
      <alignment horizontal="left" vertical="center" indent="1"/>
    </xf>
    <xf numFmtId="4" fontId="23" fillId="8" borderId="75" applyNumberFormat="0" applyProtection="0">
      <alignment horizontal="right" vertical="center"/>
    </xf>
    <xf numFmtId="4" fontId="23" fillId="11" borderId="75" applyNumberFormat="0" applyProtection="0">
      <alignment horizontal="left" vertical="center" indent="1"/>
    </xf>
    <xf numFmtId="4" fontId="23" fillId="10" borderId="75" applyNumberFormat="0" applyProtection="0">
      <alignment horizontal="right" vertical="center"/>
    </xf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4" fontId="23" fillId="8" borderId="75" applyNumberFormat="0" applyProtection="0">
      <alignment horizontal="right" vertical="center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75" applyNumberFormat="0" applyProtection="0">
      <alignment horizontal="left" vertical="top" indent="1"/>
    </xf>
    <xf numFmtId="4" fontId="23" fillId="10" borderId="75" applyNumberFormat="0" applyProtection="0">
      <alignment horizontal="right" vertical="center"/>
    </xf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4" fontId="23" fillId="8" borderId="75" applyNumberFormat="0" applyProtection="0">
      <alignment horizontal="right" vertical="center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75" applyNumberFormat="0" applyProtection="0">
      <alignment horizontal="right" vertical="center"/>
    </xf>
    <xf numFmtId="4" fontId="22" fillId="3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4" fontId="23" fillId="10" borderId="75" applyNumberFormat="0" applyProtection="0">
      <alignment horizontal="right" vertical="center"/>
    </xf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4" fontId="23" fillId="8" borderId="75" applyNumberFormat="0" applyProtection="0">
      <alignment horizontal="right" vertical="center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75" applyNumberFormat="0" applyProtection="0">
      <alignment horizontal="right" vertical="center"/>
    </xf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4" fontId="23" fillId="8" borderId="75" applyNumberFormat="0" applyProtection="0">
      <alignment horizontal="right" vertical="center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5" applyNumberFormat="0" applyProtection="0">
      <alignment vertical="center"/>
    </xf>
    <xf numFmtId="4" fontId="23" fillId="8" borderId="75" applyNumberFormat="0" applyProtection="0">
      <alignment horizontal="right" vertical="center"/>
    </xf>
    <xf numFmtId="4" fontId="23" fillId="10" borderId="75" applyNumberFormat="0" applyProtection="0">
      <alignment horizontal="right" vertical="center"/>
    </xf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4" fontId="23" fillId="8" borderId="75" applyNumberFormat="0" applyProtection="0">
      <alignment horizontal="right" vertical="center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75" applyNumberFormat="0" applyProtection="0">
      <alignment horizontal="left" vertical="center" indent="1"/>
    </xf>
    <xf numFmtId="4" fontId="23" fillId="10" borderId="75" applyNumberFormat="0" applyProtection="0">
      <alignment horizontal="right" vertical="center"/>
    </xf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4" fontId="23" fillId="8" borderId="75" applyNumberFormat="0" applyProtection="0">
      <alignment horizontal="right" vertical="center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5" applyNumberFormat="0" applyProtection="0">
      <alignment horizontal="left" vertical="center" indent="1"/>
    </xf>
    <xf numFmtId="4" fontId="23" fillId="10" borderId="75" applyNumberFormat="0" applyProtection="0">
      <alignment horizontal="right" vertical="center"/>
    </xf>
    <xf numFmtId="0" fontId="22" fillId="6" borderId="75" applyNumberFormat="0" applyProtection="0">
      <alignment horizontal="left" vertical="top" indent="1"/>
    </xf>
    <xf numFmtId="4" fontId="23" fillId="10" borderId="75" applyNumberFormat="0" applyProtection="0">
      <alignment horizontal="right" vertical="center"/>
    </xf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4" fontId="23" fillId="8" borderId="75" applyNumberFormat="0" applyProtection="0">
      <alignment horizontal="right" vertical="center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5" applyNumberFormat="0" applyProtection="0">
      <alignment horizontal="left" vertical="center" indent="1"/>
    </xf>
    <xf numFmtId="4" fontId="23" fillId="10" borderId="75" applyNumberFormat="0" applyProtection="0">
      <alignment horizontal="right" vertical="center"/>
    </xf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4" fontId="23" fillId="8" borderId="75" applyNumberFormat="0" applyProtection="0">
      <alignment horizontal="right" vertical="center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75" applyNumberFormat="0" applyProtection="0">
      <alignment horizontal="left" vertical="top" indent="1"/>
    </xf>
    <xf numFmtId="0" fontId="6" fillId="9" borderId="75" applyNumberFormat="0" applyProtection="0">
      <alignment horizontal="left" vertical="center" indent="1"/>
    </xf>
    <xf numFmtId="4" fontId="23" fillId="10" borderId="75" applyNumberFormat="0" applyProtection="0">
      <alignment horizontal="right" vertical="center"/>
    </xf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4" fontId="23" fillId="8" borderId="75" applyNumberFormat="0" applyProtection="0">
      <alignment horizontal="right" vertical="center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75" applyNumberFormat="0" applyProtection="0">
      <alignment horizontal="right" vertical="center"/>
    </xf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4" fontId="23" fillId="8" borderId="75" applyNumberFormat="0" applyProtection="0">
      <alignment horizontal="right" vertical="center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75" applyNumberFormat="0" applyProtection="0">
      <alignment horizontal="left" vertical="top" indent="1"/>
    </xf>
    <xf numFmtId="4" fontId="23" fillId="10" borderId="75" applyNumberFormat="0" applyProtection="0">
      <alignment horizontal="right" vertical="center"/>
    </xf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0" fontId="22" fillId="6" borderId="75" applyNumberFormat="0" applyProtection="0">
      <alignment horizontal="left" vertical="top" indent="1"/>
    </xf>
    <xf numFmtId="0" fontId="6" fillId="9" borderId="75" applyNumberFormat="0" applyProtection="0">
      <alignment horizontal="left" vertical="center" indent="1"/>
    </xf>
    <xf numFmtId="4" fontId="23" fillId="8" borderId="75" applyNumberFormat="0" applyProtection="0">
      <alignment horizontal="right" vertical="center"/>
    </xf>
    <xf numFmtId="0" fontId="6" fillId="9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5" applyNumberFormat="0" applyProtection="0">
      <alignment vertical="center"/>
    </xf>
    <xf numFmtId="4" fontId="23" fillId="10" borderId="75" applyNumberFormat="0" applyProtection="0">
      <alignment horizontal="right" vertical="center"/>
    </xf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75" applyNumberFormat="0" applyProtection="0">
      <alignment horizontal="left" vertical="center" indent="1"/>
    </xf>
    <xf numFmtId="4" fontId="22" fillId="3" borderId="75" applyNumberFormat="0" applyProtection="0">
      <alignment vertical="center"/>
    </xf>
    <xf numFmtId="4" fontId="23" fillId="11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4" fontId="23" fillId="10" borderId="75" applyNumberFormat="0" applyProtection="0">
      <alignment horizontal="right" vertical="center"/>
    </xf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0" fontId="6" fillId="9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4" fontId="22" fillId="3" borderId="75" applyNumberFormat="0" applyProtection="0">
      <alignment vertical="center"/>
    </xf>
    <xf numFmtId="0" fontId="23" fillId="12" borderId="78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75" applyNumberFormat="0" applyProtection="0">
      <alignment horizontal="right" vertical="center"/>
    </xf>
    <xf numFmtId="0" fontId="6" fillId="9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75" applyNumberFormat="0" applyProtection="0">
      <alignment horizontal="right" vertical="center"/>
    </xf>
    <xf numFmtId="4" fontId="23" fillId="8" borderId="75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5" applyNumberFormat="0" applyProtection="0">
      <alignment vertical="center"/>
    </xf>
    <xf numFmtId="0" fontId="6" fillId="9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4" fontId="23" fillId="10" borderId="75" applyNumberFormat="0" applyProtection="0">
      <alignment horizontal="right" vertical="center"/>
    </xf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4" fontId="22" fillId="3" borderId="7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5" applyNumberFormat="0" applyProtection="0">
      <alignment horizontal="left" vertical="center" indent="1"/>
    </xf>
    <xf numFmtId="0" fontId="22" fillId="6" borderId="75" applyNumberFormat="0" applyProtection="0">
      <alignment horizontal="left" vertical="top" indent="1"/>
    </xf>
    <xf numFmtId="4" fontId="23" fillId="8" borderId="75" applyNumberFormat="0" applyProtection="0">
      <alignment horizontal="right" vertical="center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22" fillId="6" borderId="78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75" applyNumberFormat="0" applyProtection="0">
      <alignment horizontal="left" vertical="top" indent="1"/>
    </xf>
    <xf numFmtId="4" fontId="23" fillId="10" borderId="75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5" applyNumberFormat="0" applyProtection="0">
      <alignment horizontal="left" vertical="center" indent="1"/>
    </xf>
    <xf numFmtId="4" fontId="23" fillId="10" borderId="75" applyNumberFormat="0" applyProtection="0">
      <alignment horizontal="right" vertical="center"/>
    </xf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5" applyNumberFormat="0" applyProtection="0">
      <alignment horizontal="left" vertical="center" indent="1"/>
    </xf>
    <xf numFmtId="4" fontId="22" fillId="3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75" applyNumberFormat="0" applyProtection="0">
      <alignment horizontal="left" vertical="center" indent="1"/>
    </xf>
    <xf numFmtId="4" fontId="22" fillId="3" borderId="75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5" applyNumberFormat="0" applyProtection="0">
      <alignment horizontal="left" vertical="center" indent="1"/>
    </xf>
    <xf numFmtId="0" fontId="22" fillId="6" borderId="75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5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5" applyNumberFormat="0" applyProtection="0">
      <alignment horizontal="left" vertical="center" indent="1"/>
    </xf>
    <xf numFmtId="0" fontId="22" fillId="6" borderId="75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75" applyNumberFormat="0" applyProtection="0">
      <alignment horizontal="left" vertical="top" indent="1"/>
    </xf>
    <xf numFmtId="4" fontId="22" fillId="3" borderId="75" applyNumberFormat="0" applyProtection="0">
      <alignment horizontal="left" vertical="center" indent="1"/>
    </xf>
    <xf numFmtId="4" fontId="22" fillId="3" borderId="75" applyNumberFormat="0" applyProtection="0">
      <alignment vertical="center"/>
    </xf>
    <xf numFmtId="0" fontId="37" fillId="0" borderId="0" applyNumberFormat="0" applyFill="0" applyBorder="0" applyAlignment="0" applyProtection="0"/>
    <xf numFmtId="0" fontId="23" fillId="12" borderId="75" applyNumberFormat="0" applyProtection="0">
      <alignment horizontal="left" vertical="top" indent="1"/>
    </xf>
    <xf numFmtId="4" fontId="23" fillId="11" borderId="75" applyNumberFormat="0" applyProtection="0">
      <alignment horizontal="left" vertical="center" indent="1"/>
    </xf>
    <xf numFmtId="4" fontId="23" fillId="10" borderId="75" applyNumberFormat="0" applyProtection="0">
      <alignment horizontal="right" vertical="center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4" fontId="23" fillId="8" borderId="75" applyNumberFormat="0" applyProtection="0">
      <alignment horizontal="right" vertical="center"/>
    </xf>
    <xf numFmtId="0" fontId="22" fillId="6" borderId="75" applyNumberFormat="0" applyProtection="0">
      <alignment horizontal="left" vertical="top" indent="1"/>
    </xf>
    <xf numFmtId="4" fontId="22" fillId="3" borderId="75" applyNumberFormat="0" applyProtection="0">
      <alignment horizontal="left" vertical="center" indent="1"/>
    </xf>
    <xf numFmtId="4" fontId="22" fillId="3" borderId="75" applyNumberFormat="0" applyProtection="0">
      <alignment vertical="center"/>
    </xf>
    <xf numFmtId="0" fontId="23" fillId="12" borderId="75" applyNumberFormat="0" applyProtection="0">
      <alignment horizontal="left" vertical="top" indent="1"/>
    </xf>
    <xf numFmtId="4" fontId="23" fillId="11" borderId="75" applyNumberFormat="0" applyProtection="0">
      <alignment horizontal="left" vertical="center" indent="1"/>
    </xf>
    <xf numFmtId="4" fontId="23" fillId="10" borderId="75" applyNumberFormat="0" applyProtection="0">
      <alignment horizontal="right" vertical="center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4" fontId="23" fillId="8" borderId="75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22" fillId="6" borderId="75" applyNumberFormat="0" applyProtection="0">
      <alignment horizontal="left" vertical="top" indent="1"/>
    </xf>
    <xf numFmtId="4" fontId="22" fillId="3" borderId="75" applyNumberFormat="0" applyProtection="0">
      <alignment horizontal="left" vertical="center" indent="1"/>
    </xf>
    <xf numFmtId="4" fontId="22" fillId="3" borderId="75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75" applyNumberFormat="0" applyProtection="0">
      <alignment horizontal="left" vertical="top" indent="1"/>
    </xf>
    <xf numFmtId="4" fontId="23" fillId="11" borderId="75" applyNumberFormat="0" applyProtection="0">
      <alignment horizontal="left" vertical="center" indent="1"/>
    </xf>
    <xf numFmtId="4" fontId="23" fillId="10" borderId="75" applyNumberFormat="0" applyProtection="0">
      <alignment horizontal="right" vertical="center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22" fillId="6" borderId="75" applyNumberFormat="0" applyProtection="0">
      <alignment horizontal="left" vertical="top" indent="1"/>
    </xf>
    <xf numFmtId="4" fontId="22" fillId="3" borderId="75" applyNumberFormat="0" applyProtection="0">
      <alignment vertical="center"/>
    </xf>
    <xf numFmtId="4" fontId="23" fillId="11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4" fontId="23" fillId="8" borderId="75" applyNumberFormat="0" applyProtection="0">
      <alignment horizontal="right" vertical="center"/>
    </xf>
    <xf numFmtId="4" fontId="22" fillId="3" borderId="75" applyNumberFormat="0" applyProtection="0">
      <alignment horizontal="left" vertical="center" indent="1"/>
    </xf>
    <xf numFmtId="4" fontId="22" fillId="3" borderId="75" applyNumberFormat="0" applyProtection="0">
      <alignment vertical="center"/>
    </xf>
    <xf numFmtId="4" fontId="22" fillId="3" borderId="75" applyNumberFormat="0" applyProtection="0">
      <alignment vertical="center"/>
    </xf>
    <xf numFmtId="4" fontId="22" fillId="3" borderId="75" applyNumberFormat="0" applyProtection="0">
      <alignment horizontal="left" vertical="center" indent="1"/>
    </xf>
    <xf numFmtId="0" fontId="22" fillId="6" borderId="75" applyNumberFormat="0" applyProtection="0">
      <alignment horizontal="left" vertical="top" indent="1"/>
    </xf>
    <xf numFmtId="4" fontId="23" fillId="8" borderId="75" applyNumberFormat="0" applyProtection="0">
      <alignment horizontal="right" vertical="center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4" fontId="23" fillId="10" borderId="75" applyNumberFormat="0" applyProtection="0">
      <alignment horizontal="right" vertical="center"/>
    </xf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4" fontId="22" fillId="3" borderId="75" applyNumberFormat="0" applyProtection="0">
      <alignment vertical="center"/>
    </xf>
    <xf numFmtId="4" fontId="22" fillId="3" borderId="75" applyNumberFormat="0" applyProtection="0">
      <alignment horizontal="left" vertical="center" indent="1"/>
    </xf>
    <xf numFmtId="0" fontId="22" fillId="6" borderId="75" applyNumberFormat="0" applyProtection="0">
      <alignment horizontal="left" vertical="top" indent="1"/>
    </xf>
    <xf numFmtId="4" fontId="23" fillId="8" borderId="75" applyNumberFormat="0" applyProtection="0">
      <alignment horizontal="right" vertical="center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4" fontId="23" fillId="10" borderId="75" applyNumberFormat="0" applyProtection="0">
      <alignment horizontal="right" vertical="center"/>
    </xf>
    <xf numFmtId="0" fontId="23" fillId="12" borderId="75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75" applyNumberFormat="0" applyProtection="0">
      <alignment horizontal="right" vertical="center"/>
    </xf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4" fontId="22" fillId="3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75" applyNumberFormat="0" applyProtection="0">
      <alignment horizontal="right" vertical="center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4" fontId="23" fillId="10" borderId="75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5" applyNumberFormat="0" applyProtection="0">
      <alignment horizontal="left" vertical="center" indent="1"/>
    </xf>
    <xf numFmtId="0" fontId="22" fillId="6" borderId="75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75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8" applyNumberFormat="0" applyProtection="0">
      <alignment vertical="center"/>
    </xf>
    <xf numFmtId="0" fontId="37" fillId="0" borderId="0" applyNumberFormat="0" applyFill="0" applyBorder="0" applyAlignment="0" applyProtection="0"/>
    <xf numFmtId="4" fontId="23" fillId="8" borderId="78" applyNumberFormat="0" applyProtection="0">
      <alignment horizontal="right" vertical="center"/>
    </xf>
    <xf numFmtId="0" fontId="6" fillId="9" borderId="78" applyNumberFormat="0" applyProtection="0">
      <alignment horizontal="left" vertical="center" indent="1"/>
    </xf>
    <xf numFmtId="0" fontId="6" fillId="9" borderId="78" applyNumberFormat="0" applyProtection="0">
      <alignment horizontal="left" vertical="center" indent="1"/>
    </xf>
    <xf numFmtId="4" fontId="23" fillId="10" borderId="78" applyNumberFormat="0" applyProtection="0">
      <alignment horizontal="right" vertical="center"/>
    </xf>
    <xf numFmtId="4" fontId="23" fillId="11" borderId="7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77" applyNumberFormat="0" applyProtection="0">
      <alignment vertical="center"/>
    </xf>
    <xf numFmtId="4" fontId="23" fillId="10" borderId="77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76" applyNumberFormat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77" applyNumberFormat="0" applyProtection="0">
      <alignment horizontal="left" vertical="center" indent="1"/>
    </xf>
    <xf numFmtId="0" fontId="22" fillId="6" borderId="77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6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77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75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75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77" applyNumberFormat="0" applyProtection="0">
      <alignment horizontal="left" vertical="center" indent="1"/>
    </xf>
    <xf numFmtId="0" fontId="22" fillId="6" borderId="77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23" fillId="12" borderId="75" applyNumberFormat="0" applyProtection="0">
      <alignment horizontal="left" vertical="top" indent="1"/>
    </xf>
    <xf numFmtId="0" fontId="6" fillId="9" borderId="75" applyNumberFormat="0" applyProtection="0">
      <alignment horizontal="left" vertical="center" indent="1"/>
    </xf>
    <xf numFmtId="4" fontId="23" fillId="10" borderId="75" applyNumberFormat="0" applyProtection="0">
      <alignment horizontal="right" vertical="center"/>
    </xf>
    <xf numFmtId="4" fontId="23" fillId="11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6" borderId="77" applyNumberFormat="0" applyProtection="0">
      <alignment horizontal="left" vertical="top" indent="1"/>
    </xf>
    <xf numFmtId="4" fontId="22" fillId="3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76" applyNumberFormat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76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76" applyNumberFormat="0" applyBorder="0" applyAlignment="0" applyProtection="0"/>
    <xf numFmtId="0" fontId="6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3" fillId="11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75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0" borderId="77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0" borderId="75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8" borderId="77" applyNumberFormat="0" applyProtection="0">
      <alignment horizontal="right" vertical="center"/>
    </xf>
    <xf numFmtId="4" fontId="22" fillId="3" borderId="75" applyNumberFormat="0" applyProtection="0">
      <alignment horizontal="left" vertical="center" indent="1"/>
    </xf>
    <xf numFmtId="4" fontId="23" fillId="8" borderId="75" applyNumberFormat="0" applyProtection="0">
      <alignment horizontal="right" vertical="center"/>
    </xf>
    <xf numFmtId="0" fontId="23" fillId="12" borderId="7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2" fillId="3" borderId="77" applyNumberFormat="0" applyProtection="0">
      <alignment vertical="center"/>
    </xf>
    <xf numFmtId="0" fontId="38" fillId="0" borderId="0" applyNumberFormat="0" applyFill="0" applyBorder="0" applyAlignment="0" applyProtection="0"/>
    <xf numFmtId="4" fontId="23" fillId="8" borderId="77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6" borderId="7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0" borderId="77" applyNumberFormat="0" applyProtection="0">
      <alignment horizontal="right" vertical="center"/>
    </xf>
    <xf numFmtId="4" fontId="23" fillId="8" borderId="77" applyNumberFormat="0" applyProtection="0">
      <alignment horizontal="right" vertical="center"/>
    </xf>
    <xf numFmtId="4" fontId="22" fillId="3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76" applyNumberFormat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75" applyNumberFormat="0" applyProtection="0">
      <alignment vertical="center"/>
    </xf>
    <xf numFmtId="0" fontId="38" fillId="0" borderId="0" applyNumberFormat="0" applyFill="0" applyBorder="0" applyAlignment="0" applyProtection="0"/>
    <xf numFmtId="4" fontId="22" fillId="3" borderId="75" applyNumberFormat="0" applyProtection="0">
      <alignment vertical="center"/>
    </xf>
    <xf numFmtId="4" fontId="22" fillId="3" borderId="75" applyNumberFormat="0" applyProtection="0">
      <alignment horizontal="left" vertical="center" indent="1"/>
    </xf>
    <xf numFmtId="4" fontId="22" fillId="3" borderId="75" applyNumberFormat="0" applyProtection="0">
      <alignment horizontal="left" vertical="center" indent="1"/>
    </xf>
    <xf numFmtId="0" fontId="22" fillId="6" borderId="75" applyNumberFormat="0" applyProtection="0">
      <alignment horizontal="left" vertical="top" indent="1"/>
    </xf>
    <xf numFmtId="0" fontId="22" fillId="6" borderId="75" applyNumberFormat="0" applyProtection="0">
      <alignment horizontal="left" vertical="top" indent="1"/>
    </xf>
    <xf numFmtId="4" fontId="23" fillId="8" borderId="75" applyNumberFormat="0" applyProtection="0">
      <alignment horizontal="right" vertical="center"/>
    </xf>
    <xf numFmtId="4" fontId="23" fillId="8" borderId="75" applyNumberFormat="0" applyProtection="0">
      <alignment horizontal="right" vertical="center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4" fontId="23" fillId="10" borderId="75" applyNumberFormat="0" applyProtection="0">
      <alignment horizontal="right" vertical="center"/>
    </xf>
    <xf numFmtId="4" fontId="23" fillId="10" borderId="75" applyNumberFormat="0" applyProtection="0">
      <alignment horizontal="right" vertical="center"/>
    </xf>
    <xf numFmtId="4" fontId="23" fillId="11" borderId="75" applyNumberFormat="0" applyProtection="0">
      <alignment horizontal="left" vertical="center" indent="1"/>
    </xf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0" fontId="23" fillId="12" borderId="7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77" applyNumberFormat="0" applyProtection="0">
      <alignment horizontal="left" vertical="center" indent="1"/>
    </xf>
    <xf numFmtId="4" fontId="22" fillId="3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22" fillId="6" borderId="77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4" fontId="22" fillId="3" borderId="77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12" borderId="77" applyNumberFormat="0" applyProtection="0">
      <alignment horizontal="left" vertical="top" indent="1"/>
    </xf>
    <xf numFmtId="0" fontId="6" fillId="9" borderId="77" applyNumberFormat="0" applyProtection="0">
      <alignment horizontal="left" vertical="center" indent="1"/>
    </xf>
    <xf numFmtId="0" fontId="22" fillId="6" borderId="77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77" applyNumberFormat="0" applyProtection="0">
      <alignment horizontal="left" vertical="top" indent="1"/>
    </xf>
    <xf numFmtId="4" fontId="22" fillId="3" borderId="77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76" applyNumberFormat="0" applyBorder="0" applyAlignment="0" applyProtection="0"/>
    <xf numFmtId="4" fontId="22" fillId="3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77" applyNumberFormat="0" applyProtection="0">
      <alignment horizontal="right" vertical="center"/>
    </xf>
    <xf numFmtId="0" fontId="38" fillId="0" borderId="0" applyNumberFormat="0" applyFill="0" applyBorder="0" applyAlignment="0" applyProtection="0"/>
    <xf numFmtId="4" fontId="22" fillId="3" borderId="77" applyNumberFormat="0" applyProtection="0">
      <alignment horizontal="left" vertical="center" indent="1"/>
    </xf>
    <xf numFmtId="4" fontId="23" fillId="10" borderId="77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75" applyNumberFormat="0" applyProtection="0">
      <alignment vertical="center"/>
    </xf>
    <xf numFmtId="4" fontId="22" fillId="3" borderId="75" applyNumberFormat="0" applyProtection="0">
      <alignment horizontal="left" vertical="center" indent="1"/>
    </xf>
    <xf numFmtId="4" fontId="22" fillId="3" borderId="75" applyNumberFormat="0" applyProtection="0">
      <alignment horizontal="left" vertical="center" indent="1"/>
    </xf>
    <xf numFmtId="0" fontId="22" fillId="6" borderId="75" applyNumberFormat="0" applyProtection="0">
      <alignment horizontal="left" vertical="top" indent="1"/>
    </xf>
    <xf numFmtId="0" fontId="22" fillId="6" borderId="75" applyNumberFormat="0" applyProtection="0">
      <alignment horizontal="left" vertical="top" indent="1"/>
    </xf>
    <xf numFmtId="4" fontId="23" fillId="8" borderId="75" applyNumberFormat="0" applyProtection="0">
      <alignment horizontal="right" vertical="center"/>
    </xf>
    <xf numFmtId="4" fontId="23" fillId="8" borderId="75" applyNumberFormat="0" applyProtection="0">
      <alignment horizontal="right" vertical="center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4" fontId="23" fillId="10" borderId="75" applyNumberFormat="0" applyProtection="0">
      <alignment horizontal="right" vertical="center"/>
    </xf>
    <xf numFmtId="4" fontId="23" fillId="10" borderId="75" applyNumberFormat="0" applyProtection="0">
      <alignment horizontal="right" vertical="center"/>
    </xf>
    <xf numFmtId="4" fontId="23" fillId="11" borderId="75" applyNumberFormat="0" applyProtection="0">
      <alignment horizontal="left" vertical="center" indent="1"/>
    </xf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0" fontId="23" fillId="12" borderId="7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4" fontId="23" fillId="10" borderId="77" applyNumberFormat="0" applyProtection="0">
      <alignment horizontal="right" vertical="center"/>
    </xf>
    <xf numFmtId="4" fontId="23" fillId="8" borderId="77" applyNumberFormat="0" applyProtection="0">
      <alignment horizontal="right" vertical="center"/>
    </xf>
    <xf numFmtId="4" fontId="23" fillId="10" borderId="77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77" applyNumberFormat="0" applyProtection="0">
      <alignment vertical="center"/>
    </xf>
    <xf numFmtId="4" fontId="22" fillId="3" borderId="77" applyNumberFormat="0" applyProtection="0">
      <alignment vertical="center"/>
    </xf>
    <xf numFmtId="4" fontId="22" fillId="3" borderId="77" applyNumberFormat="0" applyProtection="0">
      <alignment horizontal="left" vertical="center" indent="1"/>
    </xf>
    <xf numFmtId="4" fontId="22" fillId="3" borderId="77" applyNumberFormat="0" applyProtection="0">
      <alignment horizontal="left" vertical="center" indent="1"/>
    </xf>
    <xf numFmtId="0" fontId="22" fillId="6" borderId="77" applyNumberFormat="0" applyProtection="0">
      <alignment horizontal="left" vertical="top" indent="1"/>
    </xf>
    <xf numFmtId="0" fontId="22" fillId="6" borderId="77" applyNumberFormat="0" applyProtection="0">
      <alignment horizontal="left" vertical="top" indent="1"/>
    </xf>
    <xf numFmtId="4" fontId="23" fillId="8" borderId="77" applyNumberFormat="0" applyProtection="0">
      <alignment horizontal="right" vertical="center"/>
    </xf>
    <xf numFmtId="4" fontId="23" fillId="8" borderId="77" applyNumberFormat="0" applyProtection="0">
      <alignment horizontal="right" vertical="center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4" fontId="23" fillId="10" borderId="77" applyNumberFormat="0" applyProtection="0">
      <alignment horizontal="right" vertical="center"/>
    </xf>
    <xf numFmtId="4" fontId="23" fillId="10" borderId="77" applyNumberFormat="0" applyProtection="0">
      <alignment horizontal="right" vertical="center"/>
    </xf>
    <xf numFmtId="4" fontId="23" fillId="11" borderId="77" applyNumberFormat="0" applyProtection="0">
      <alignment horizontal="left" vertical="center" indent="1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0" fontId="23" fillId="12" borderId="77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7" applyNumberFormat="0" applyProtection="0">
      <alignment vertical="center"/>
    </xf>
    <xf numFmtId="0" fontId="6" fillId="9" borderId="7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4" fontId="22" fillId="3" borderId="77" applyNumberFormat="0" applyProtection="0">
      <alignment vertical="center"/>
    </xf>
    <xf numFmtId="0" fontId="22" fillId="6" borderId="77" applyNumberFormat="0" applyProtection="0">
      <alignment horizontal="left" vertical="top" indent="1"/>
    </xf>
    <xf numFmtId="0" fontId="22" fillId="6" borderId="77" applyNumberFormat="0" applyProtection="0">
      <alignment horizontal="left" vertical="top" indent="1"/>
    </xf>
    <xf numFmtId="4" fontId="23" fillId="8" borderId="77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12" borderId="77" applyNumberFormat="0" applyProtection="0">
      <alignment horizontal="left" vertical="top" indent="1"/>
    </xf>
    <xf numFmtId="0" fontId="6" fillId="9" borderId="77" applyNumberFormat="0" applyProtection="0">
      <alignment horizontal="left" vertical="center" indent="1"/>
    </xf>
    <xf numFmtId="0" fontId="22" fillId="6" borderId="77" applyNumberFormat="0" applyProtection="0">
      <alignment horizontal="left" vertical="top" indent="1"/>
    </xf>
    <xf numFmtId="4" fontId="22" fillId="3" borderId="77" applyNumberFormat="0" applyProtection="0">
      <alignment vertical="center"/>
    </xf>
    <xf numFmtId="4" fontId="23" fillId="10" borderId="77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4" fontId="22" fillId="3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0" fontId="6" fillId="9" borderId="77" applyNumberFormat="0" applyProtection="0">
      <alignment horizontal="left" vertical="center" indent="1"/>
    </xf>
    <xf numFmtId="4" fontId="23" fillId="8" borderId="77" applyNumberFormat="0" applyProtection="0">
      <alignment horizontal="right" vertical="center"/>
    </xf>
    <xf numFmtId="0" fontId="6" fillId="9" borderId="77" applyNumberFormat="0" applyProtection="0">
      <alignment horizontal="left" vertical="center" indent="1"/>
    </xf>
    <xf numFmtId="4" fontId="23" fillId="11" borderId="77" applyNumberFormat="0" applyProtection="0">
      <alignment horizontal="left" vertical="center" indent="1"/>
    </xf>
    <xf numFmtId="4" fontId="22" fillId="3" borderId="77" applyNumberFormat="0" applyProtection="0">
      <alignment vertical="center"/>
    </xf>
    <xf numFmtId="0" fontId="22" fillId="6" borderId="77" applyNumberFormat="0" applyProtection="0">
      <alignment horizontal="left" vertical="top" indent="1"/>
    </xf>
    <xf numFmtId="4" fontId="22" fillId="3" borderId="77" applyNumberFormat="0" applyProtection="0">
      <alignment horizontal="left" vertical="center" indent="1"/>
    </xf>
    <xf numFmtId="0" fontId="22" fillId="6" borderId="77" applyNumberFormat="0" applyProtection="0">
      <alignment horizontal="left" vertical="top" indent="1"/>
    </xf>
    <xf numFmtId="4" fontId="22" fillId="3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22" fillId="6" borderId="77" applyNumberFormat="0" applyProtection="0">
      <alignment horizontal="left" vertical="top" indent="1"/>
    </xf>
    <xf numFmtId="4" fontId="23" fillId="8" borderId="77" applyNumberFormat="0" applyProtection="0">
      <alignment horizontal="right" vertical="center"/>
    </xf>
    <xf numFmtId="4" fontId="22" fillId="3" borderId="77" applyNumberFormat="0" applyProtection="0">
      <alignment vertical="center"/>
    </xf>
    <xf numFmtId="0" fontId="22" fillId="6" borderId="77" applyNumberFormat="0" applyProtection="0">
      <alignment horizontal="left" vertical="top" indent="1"/>
    </xf>
    <xf numFmtId="4" fontId="22" fillId="3" borderId="77" applyNumberFormat="0" applyProtection="0">
      <alignment horizontal="left" vertical="center" indent="1"/>
    </xf>
    <xf numFmtId="0" fontId="22" fillId="6" borderId="77" applyNumberFormat="0" applyProtection="0">
      <alignment horizontal="left" vertical="top" indent="1"/>
    </xf>
    <xf numFmtId="0" fontId="22" fillId="6" borderId="77" applyNumberFormat="0" applyProtection="0">
      <alignment horizontal="left" vertical="top" indent="1"/>
    </xf>
    <xf numFmtId="4" fontId="22" fillId="3" borderId="77" applyNumberFormat="0" applyProtection="0">
      <alignment horizontal="left" vertical="center" indent="1"/>
    </xf>
    <xf numFmtId="0" fontId="22" fillId="6" borderId="77" applyNumberFormat="0" applyProtection="0">
      <alignment horizontal="left" vertical="top" indent="1"/>
    </xf>
    <xf numFmtId="4" fontId="22" fillId="3" borderId="77" applyNumberFormat="0" applyProtection="0">
      <alignment horizontal="left" vertical="center" indent="1"/>
    </xf>
    <xf numFmtId="4" fontId="22" fillId="3" borderId="77" applyNumberFormat="0" applyProtection="0">
      <alignment vertical="center"/>
    </xf>
    <xf numFmtId="0" fontId="22" fillId="6" borderId="77" applyNumberFormat="0" applyProtection="0">
      <alignment horizontal="left" vertical="top" indent="1"/>
    </xf>
    <xf numFmtId="4" fontId="22" fillId="3" borderId="7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7" applyNumberFormat="0" applyProtection="0">
      <alignment horizontal="left" vertical="center" indent="1"/>
    </xf>
    <xf numFmtId="4" fontId="22" fillId="3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77" applyNumberFormat="0" applyProtection="0">
      <alignment horizontal="left" vertical="top" indent="1"/>
    </xf>
    <xf numFmtId="0" fontId="6" fillId="9" borderId="77" applyNumberFormat="0" applyProtection="0">
      <alignment horizontal="left" vertical="center" indent="1"/>
    </xf>
    <xf numFmtId="0" fontId="22" fillId="6" borderId="77" applyNumberFormat="0" applyProtection="0">
      <alignment horizontal="left" vertical="top" indent="1"/>
    </xf>
    <xf numFmtId="0" fontId="22" fillId="6" borderId="77" applyNumberFormat="0" applyProtection="0">
      <alignment horizontal="left" vertical="top" indent="1"/>
    </xf>
    <xf numFmtId="0" fontId="22" fillId="6" borderId="77" applyNumberFormat="0" applyProtection="0">
      <alignment horizontal="left" vertical="top" indent="1"/>
    </xf>
    <xf numFmtId="4" fontId="22" fillId="3" borderId="77" applyNumberFormat="0" applyProtection="0">
      <alignment vertical="center"/>
    </xf>
    <xf numFmtId="0" fontId="22" fillId="6" borderId="77" applyNumberFormat="0" applyProtection="0">
      <alignment horizontal="left" vertical="top" indent="1"/>
    </xf>
    <xf numFmtId="4" fontId="22" fillId="3" borderId="77" applyNumberFormat="0" applyProtection="0">
      <alignment vertical="center"/>
    </xf>
    <xf numFmtId="4" fontId="22" fillId="3" borderId="77" applyNumberFormat="0" applyProtection="0">
      <alignment horizontal="left" vertical="center" indent="1"/>
    </xf>
    <xf numFmtId="4" fontId="22" fillId="3" borderId="77" applyNumberFormat="0" applyProtection="0">
      <alignment horizontal="left" vertical="center" indent="1"/>
    </xf>
    <xf numFmtId="0" fontId="22" fillId="6" borderId="77" applyNumberFormat="0" applyProtection="0">
      <alignment horizontal="left" vertical="top" indent="1"/>
    </xf>
    <xf numFmtId="0" fontId="22" fillId="6" borderId="77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4" fontId="23" fillId="10" borderId="77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77" applyNumberFormat="0" applyProtection="0">
      <alignment horizontal="right" vertical="center"/>
    </xf>
    <xf numFmtId="0" fontId="6" fillId="9" borderId="77" applyNumberFormat="0" applyProtection="0">
      <alignment horizontal="left" vertical="center" indent="1"/>
    </xf>
    <xf numFmtId="0" fontId="22" fillId="6" borderId="77" applyNumberFormat="0" applyProtection="0">
      <alignment horizontal="left" vertical="top" indent="1"/>
    </xf>
    <xf numFmtId="0" fontId="22" fillId="6" borderId="77" applyNumberFormat="0" applyProtection="0">
      <alignment horizontal="left" vertical="top" indent="1"/>
    </xf>
    <xf numFmtId="4" fontId="22" fillId="3" borderId="77" applyNumberFormat="0" applyProtection="0">
      <alignment horizontal="left" vertical="center" indent="1"/>
    </xf>
    <xf numFmtId="4" fontId="22" fillId="3" borderId="77" applyNumberFormat="0" applyProtection="0">
      <alignment vertical="center"/>
    </xf>
    <xf numFmtId="4" fontId="22" fillId="3" borderId="77" applyNumberFormat="0" applyProtection="0">
      <alignment horizontal="left" vertical="center" indent="1"/>
    </xf>
    <xf numFmtId="0" fontId="22" fillId="6" borderId="77" applyNumberFormat="0" applyProtection="0">
      <alignment horizontal="left" vertical="top" indent="1"/>
    </xf>
    <xf numFmtId="4" fontId="22" fillId="3" borderId="77" applyNumberFormat="0" applyProtection="0">
      <alignment horizontal="left" vertical="center" indent="1"/>
    </xf>
    <xf numFmtId="4" fontId="23" fillId="8" borderId="77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7" applyNumberFormat="0" applyProtection="0">
      <alignment horizontal="left" vertical="center" indent="1"/>
    </xf>
    <xf numFmtId="4" fontId="22" fillId="3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77" applyNumberFormat="0" applyProtection="0">
      <alignment horizontal="left" vertical="top" indent="1"/>
    </xf>
    <xf numFmtId="0" fontId="6" fillId="9" borderId="77" applyNumberFormat="0" applyProtection="0">
      <alignment horizontal="left" vertical="center" indent="1"/>
    </xf>
    <xf numFmtId="0" fontId="22" fillId="6" borderId="77" applyNumberFormat="0" applyProtection="0">
      <alignment horizontal="left" vertical="top" indent="1"/>
    </xf>
    <xf numFmtId="0" fontId="22" fillId="6" borderId="77" applyNumberFormat="0" applyProtection="0">
      <alignment horizontal="left" vertical="top" indent="1"/>
    </xf>
    <xf numFmtId="4" fontId="23" fillId="10" borderId="77" applyNumberFormat="0" applyProtection="0">
      <alignment horizontal="right" vertical="center"/>
    </xf>
    <xf numFmtId="4" fontId="22" fillId="3" borderId="77" applyNumberFormat="0" applyProtection="0">
      <alignment vertical="center"/>
    </xf>
    <xf numFmtId="4" fontId="22" fillId="3" borderId="77" applyNumberFormat="0" applyProtection="0">
      <alignment horizontal="left" vertical="center" indent="1"/>
    </xf>
    <xf numFmtId="0" fontId="22" fillId="6" borderId="77" applyNumberFormat="0" applyProtection="0">
      <alignment horizontal="left" vertical="top" indent="1"/>
    </xf>
    <xf numFmtId="4" fontId="23" fillId="8" borderId="77" applyNumberFormat="0" applyProtection="0">
      <alignment horizontal="right" vertical="center"/>
    </xf>
    <xf numFmtId="4" fontId="23" fillId="8" borderId="77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7" applyNumberFormat="0" applyProtection="0">
      <alignment vertical="center"/>
    </xf>
    <xf numFmtId="4" fontId="23" fillId="8" borderId="77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77" applyNumberFormat="0" applyProtection="0">
      <alignment horizontal="left" vertical="top" indent="1"/>
    </xf>
    <xf numFmtId="4" fontId="22" fillId="3" borderId="77" applyNumberFormat="0" applyProtection="0">
      <alignment vertical="center"/>
    </xf>
    <xf numFmtId="4" fontId="22" fillId="3" borderId="77" applyNumberFormat="0" applyProtection="0">
      <alignment vertical="center"/>
    </xf>
    <xf numFmtId="4" fontId="22" fillId="3" borderId="77" applyNumberFormat="0" applyProtection="0">
      <alignment horizontal="left" vertical="center" indent="1"/>
    </xf>
    <xf numFmtId="0" fontId="22" fillId="6" borderId="77" applyNumberFormat="0" applyProtection="0">
      <alignment horizontal="left" vertical="top" indent="1"/>
    </xf>
    <xf numFmtId="4" fontId="23" fillId="8" borderId="77" applyNumberFormat="0" applyProtection="0">
      <alignment horizontal="right" vertical="center"/>
    </xf>
    <xf numFmtId="4" fontId="22" fillId="3" borderId="77" applyNumberFormat="0" applyProtection="0">
      <alignment vertical="center"/>
    </xf>
    <xf numFmtId="4" fontId="22" fillId="3" borderId="77" applyNumberFormat="0" applyProtection="0">
      <alignment horizontal="left" vertical="center" indent="1"/>
    </xf>
    <xf numFmtId="0" fontId="22" fillId="6" borderId="77" applyNumberFormat="0" applyProtection="0">
      <alignment horizontal="left" vertical="top" indent="1"/>
    </xf>
    <xf numFmtId="4" fontId="22" fillId="3" borderId="77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7" applyNumberFormat="0" applyProtection="0">
      <alignment horizontal="left" vertical="center" indent="1"/>
    </xf>
    <xf numFmtId="4" fontId="22" fillId="3" borderId="77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7" applyNumberFormat="0" applyProtection="0">
      <alignment horizontal="left" vertical="center" indent="1"/>
    </xf>
    <xf numFmtId="4" fontId="23" fillId="8" borderId="77" applyNumberFormat="0" applyProtection="0">
      <alignment horizontal="right" vertical="center"/>
    </xf>
    <xf numFmtId="4" fontId="23" fillId="8" borderId="77" applyNumberFormat="0" applyProtection="0">
      <alignment horizontal="right" vertical="center"/>
    </xf>
    <xf numFmtId="4" fontId="22" fillId="3" borderId="77" applyNumberFormat="0" applyProtection="0">
      <alignment vertical="center"/>
    </xf>
    <xf numFmtId="4" fontId="22" fillId="3" borderId="77" applyNumberFormat="0" applyProtection="0">
      <alignment horizontal="left" vertical="center" indent="1"/>
    </xf>
    <xf numFmtId="0" fontId="22" fillId="6" borderId="77" applyNumberFormat="0" applyProtection="0">
      <alignment horizontal="left" vertical="top" indent="1"/>
    </xf>
    <xf numFmtId="4" fontId="22" fillId="3" borderId="77" applyNumberFormat="0" applyProtection="0">
      <alignment horizontal="left" vertical="center" indent="1"/>
    </xf>
    <xf numFmtId="4" fontId="23" fillId="8" borderId="77" applyNumberFormat="0" applyProtection="0">
      <alignment horizontal="right" vertical="center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4" fontId="23" fillId="10" borderId="77" applyNumberFormat="0" applyProtection="0">
      <alignment horizontal="right" vertical="center"/>
    </xf>
    <xf numFmtId="4" fontId="22" fillId="3" borderId="7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77" applyNumberFormat="0" applyProtection="0">
      <alignment horizontal="right" vertical="center"/>
    </xf>
    <xf numFmtId="4" fontId="23" fillId="8" borderId="77" applyNumberFormat="0" applyProtection="0">
      <alignment horizontal="right" vertical="center"/>
    </xf>
    <xf numFmtId="0" fontId="22" fillId="6" borderId="77" applyNumberFormat="0" applyProtection="0">
      <alignment horizontal="left" vertical="top" indent="1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0" fontId="22" fillId="6" borderId="77" applyNumberFormat="0" applyProtection="0">
      <alignment horizontal="left" vertical="top" indent="1"/>
    </xf>
    <xf numFmtId="4" fontId="23" fillId="8" borderId="77" applyNumberFormat="0" applyProtection="0">
      <alignment horizontal="right" vertical="center"/>
    </xf>
    <xf numFmtId="4" fontId="23" fillId="8" borderId="77" applyNumberFormat="0" applyProtection="0">
      <alignment horizontal="right" vertical="center"/>
    </xf>
    <xf numFmtId="0" fontId="6" fillId="9" borderId="77" applyNumberFormat="0" applyProtection="0">
      <alignment horizontal="left" vertical="center" indent="1"/>
    </xf>
    <xf numFmtId="0" fontId="22" fillId="6" borderId="77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7" applyNumberFormat="0" applyProtection="0">
      <alignment vertical="center"/>
    </xf>
    <xf numFmtId="4" fontId="22" fillId="3" borderId="77" applyNumberFormat="0" applyProtection="0">
      <alignment vertical="center"/>
    </xf>
    <xf numFmtId="4" fontId="22" fillId="3" borderId="77" applyNumberFormat="0" applyProtection="0">
      <alignment vertical="center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4" fontId="23" fillId="10" borderId="77" applyNumberFormat="0" applyProtection="0">
      <alignment horizontal="right" vertical="center"/>
    </xf>
    <xf numFmtId="4" fontId="22" fillId="3" borderId="77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7" applyNumberFormat="0" applyProtection="0">
      <alignment vertical="center"/>
    </xf>
    <xf numFmtId="4" fontId="22" fillId="3" borderId="77" applyNumberFormat="0" applyProtection="0">
      <alignment horizontal="left" vertical="center" indent="1"/>
    </xf>
    <xf numFmtId="4" fontId="22" fillId="3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4" fontId="23" fillId="10" borderId="77" applyNumberFormat="0" applyProtection="0">
      <alignment horizontal="right" vertical="center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4" fontId="22" fillId="3" borderId="77" applyNumberFormat="0" applyProtection="0">
      <alignment vertical="center"/>
    </xf>
    <xf numFmtId="4" fontId="22" fillId="3" borderId="77" applyNumberFormat="0" applyProtection="0">
      <alignment horizontal="left" vertical="center" indent="1"/>
    </xf>
    <xf numFmtId="0" fontId="22" fillId="6" borderId="77" applyNumberFormat="0" applyProtection="0">
      <alignment horizontal="left" vertical="top" indent="1"/>
    </xf>
    <xf numFmtId="4" fontId="23" fillId="8" borderId="77" applyNumberFormat="0" applyProtection="0">
      <alignment horizontal="right" vertical="center"/>
    </xf>
    <xf numFmtId="4" fontId="23" fillId="8" borderId="77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7" applyNumberFormat="0" applyProtection="0">
      <alignment vertical="center"/>
    </xf>
    <xf numFmtId="4" fontId="22" fillId="3" borderId="77" applyNumberFormat="0" applyProtection="0">
      <alignment vertical="center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7" applyNumberFormat="0" applyProtection="0">
      <alignment horizontal="left" vertical="center" indent="1"/>
    </xf>
    <xf numFmtId="4" fontId="22" fillId="3" borderId="77" applyNumberFormat="0" applyProtection="0">
      <alignment horizontal="left" vertical="center" indent="1"/>
    </xf>
    <xf numFmtId="4" fontId="22" fillId="3" borderId="77" applyNumberFormat="0" applyProtection="0">
      <alignment vertical="center"/>
    </xf>
    <xf numFmtId="4" fontId="22" fillId="3" borderId="77" applyNumberFormat="0" applyProtection="0">
      <alignment vertical="center"/>
    </xf>
    <xf numFmtId="4" fontId="22" fillId="3" borderId="77" applyNumberFormat="0" applyProtection="0">
      <alignment horizontal="left" vertical="center" indent="1"/>
    </xf>
    <xf numFmtId="0" fontId="22" fillId="6" borderId="77" applyNumberFormat="0" applyProtection="0">
      <alignment horizontal="left" vertical="top" indent="1"/>
    </xf>
    <xf numFmtId="4" fontId="23" fillId="8" borderId="77" applyNumberFormat="0" applyProtection="0">
      <alignment horizontal="right" vertical="center"/>
    </xf>
    <xf numFmtId="4" fontId="23" fillId="8" borderId="77" applyNumberFormat="0" applyProtection="0">
      <alignment horizontal="right" vertical="center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4" fontId="23" fillId="10" borderId="77" applyNumberFormat="0" applyProtection="0">
      <alignment horizontal="right" vertical="center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4" fontId="23" fillId="10" borderId="77" applyNumberFormat="0" applyProtection="0">
      <alignment horizontal="right" vertical="center"/>
    </xf>
    <xf numFmtId="4" fontId="22" fillId="3" borderId="77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7" applyNumberFormat="0" applyProtection="0">
      <alignment vertical="center"/>
    </xf>
    <xf numFmtId="4" fontId="22" fillId="3" borderId="77" applyNumberFormat="0" applyProtection="0">
      <alignment vertical="center"/>
    </xf>
    <xf numFmtId="0" fontId="22" fillId="6" borderId="77" applyNumberFormat="0" applyProtection="0">
      <alignment horizontal="left" vertical="top" indent="1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4" fontId="23" fillId="10" borderId="77" applyNumberFormat="0" applyProtection="0">
      <alignment horizontal="right" vertical="center"/>
    </xf>
    <xf numFmtId="4" fontId="22" fillId="3" borderId="7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7" applyNumberFormat="0" applyProtection="0">
      <alignment vertical="center"/>
    </xf>
    <xf numFmtId="0" fontId="22" fillId="6" borderId="77" applyNumberFormat="0" applyProtection="0">
      <alignment horizontal="left" vertical="top" indent="1"/>
    </xf>
    <xf numFmtId="4" fontId="22" fillId="3" borderId="77" applyNumberFormat="0" applyProtection="0">
      <alignment vertical="center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4" fontId="23" fillId="10" borderId="77" applyNumberFormat="0" applyProtection="0">
      <alignment horizontal="right" vertical="center"/>
    </xf>
    <xf numFmtId="0" fontId="22" fillId="6" borderId="77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77" applyNumberFormat="0" applyProtection="0">
      <alignment horizontal="left" vertical="top" indent="1"/>
    </xf>
    <xf numFmtId="4" fontId="22" fillId="3" borderId="77" applyNumberFormat="0" applyProtection="0">
      <alignment vertical="center"/>
    </xf>
    <xf numFmtId="0" fontId="22" fillId="6" borderId="77" applyNumberFormat="0" applyProtection="0">
      <alignment horizontal="left" vertical="top" indent="1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4" fontId="23" fillId="10" borderId="77" applyNumberFormat="0" applyProtection="0">
      <alignment horizontal="right" vertical="center"/>
    </xf>
    <xf numFmtId="4" fontId="22" fillId="3" borderId="77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7" applyNumberFormat="0" applyProtection="0">
      <alignment vertical="center"/>
    </xf>
    <xf numFmtId="0" fontId="22" fillId="6" borderId="77" applyNumberFormat="0" applyProtection="0">
      <alignment horizontal="left" vertical="top" indent="1"/>
    </xf>
    <xf numFmtId="4" fontId="22" fillId="3" borderId="77" applyNumberFormat="0" applyProtection="0">
      <alignment vertical="center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4" fontId="23" fillId="10" borderId="77" applyNumberFormat="0" applyProtection="0">
      <alignment horizontal="right" vertical="center"/>
    </xf>
    <xf numFmtId="4" fontId="22" fillId="3" borderId="7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7" applyNumberFormat="0" applyProtection="0">
      <alignment horizontal="left" vertical="center" indent="1"/>
    </xf>
    <xf numFmtId="4" fontId="22" fillId="3" borderId="77" applyNumberFormat="0" applyProtection="0">
      <alignment vertical="center"/>
    </xf>
    <xf numFmtId="0" fontId="6" fillId="9" borderId="77" applyNumberFormat="0" applyProtection="0">
      <alignment horizontal="left" vertical="center" indent="1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4" fontId="23" fillId="10" borderId="77" applyNumberFormat="0" applyProtection="0">
      <alignment horizontal="right" vertical="center"/>
    </xf>
    <xf numFmtId="0" fontId="22" fillId="6" borderId="77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77" applyNumberFormat="0" applyProtection="0">
      <alignment horizontal="left" vertical="top" indent="1"/>
    </xf>
    <xf numFmtId="0" fontId="22" fillId="6" borderId="77" applyNumberFormat="0" applyProtection="0">
      <alignment horizontal="left" vertical="top" indent="1"/>
    </xf>
    <xf numFmtId="4" fontId="23" fillId="8" borderId="77" applyNumberFormat="0" applyProtection="0">
      <alignment horizontal="right" vertical="center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4" fontId="23" fillId="10" borderId="77" applyNumberFormat="0" applyProtection="0">
      <alignment horizontal="right" vertical="center"/>
    </xf>
    <xf numFmtId="4" fontId="22" fillId="3" borderId="77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7" applyNumberFormat="0" applyProtection="0">
      <alignment vertical="center"/>
    </xf>
    <xf numFmtId="4" fontId="22" fillId="3" borderId="77" applyNumberFormat="0" applyProtection="0">
      <alignment vertical="center"/>
    </xf>
    <xf numFmtId="0" fontId="22" fillId="6" borderId="77" applyNumberFormat="0" applyProtection="0">
      <alignment horizontal="left" vertical="top" indent="1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4" fontId="23" fillId="10" borderId="77" applyNumberFormat="0" applyProtection="0">
      <alignment horizontal="right" vertical="center"/>
    </xf>
    <xf numFmtId="4" fontId="22" fillId="3" borderId="77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7" applyNumberFormat="0" applyProtection="0">
      <alignment horizontal="left" vertical="center" indent="1"/>
    </xf>
    <xf numFmtId="0" fontId="22" fillId="6" borderId="77" applyNumberFormat="0" applyProtection="0">
      <alignment horizontal="left" vertical="top" indent="1"/>
    </xf>
    <xf numFmtId="4" fontId="22" fillId="3" borderId="77" applyNumberFormat="0" applyProtection="0">
      <alignment horizontal="left" vertical="center" indent="1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4" fontId="23" fillId="10" borderId="77" applyNumberFormat="0" applyProtection="0">
      <alignment horizontal="right" vertical="center"/>
    </xf>
    <xf numFmtId="0" fontId="22" fillId="6" borderId="77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77" applyNumberFormat="0" applyProtection="0">
      <alignment horizontal="left" vertical="top" indent="1"/>
    </xf>
    <xf numFmtId="4" fontId="22" fillId="3" borderId="77" applyNumberFormat="0" applyProtection="0">
      <alignment vertical="center"/>
    </xf>
    <xf numFmtId="0" fontId="6" fillId="9" borderId="77" applyNumberFormat="0" applyProtection="0">
      <alignment horizontal="left" vertical="center" indent="1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4" fontId="23" fillId="10" borderId="77" applyNumberFormat="0" applyProtection="0">
      <alignment horizontal="right" vertical="center"/>
    </xf>
    <xf numFmtId="0" fontId="22" fillId="6" borderId="77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7" applyNumberFormat="0" applyProtection="0">
      <alignment vertical="center"/>
    </xf>
    <xf numFmtId="4" fontId="22" fillId="3" borderId="77" applyNumberFormat="0" applyProtection="0">
      <alignment vertical="center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4" fontId="23" fillId="8" borderId="77" applyNumberFormat="0" applyProtection="0">
      <alignment horizontal="right" vertical="center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4" fontId="22" fillId="3" borderId="77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77" applyNumberFormat="0" applyProtection="0">
      <alignment horizontal="left" vertical="top" indent="1"/>
    </xf>
    <xf numFmtId="4" fontId="23" fillId="10" borderId="77" applyNumberFormat="0" applyProtection="0">
      <alignment horizontal="right" vertical="center"/>
    </xf>
    <xf numFmtId="4" fontId="23" fillId="10" borderId="77" applyNumberFormat="0" applyProtection="0">
      <alignment horizontal="right" vertical="center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4" fontId="23" fillId="8" borderId="77" applyNumberFormat="0" applyProtection="0">
      <alignment horizontal="right" vertical="center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7" applyNumberFormat="0" applyProtection="0">
      <alignment horizontal="left" vertical="center" indent="1"/>
    </xf>
    <xf numFmtId="4" fontId="23" fillId="8" borderId="77" applyNumberFormat="0" applyProtection="0">
      <alignment horizontal="right" vertical="center"/>
    </xf>
    <xf numFmtId="4" fontId="23" fillId="8" borderId="77" applyNumberFormat="0" applyProtection="0">
      <alignment horizontal="right" vertical="center"/>
    </xf>
    <xf numFmtId="4" fontId="23" fillId="10" borderId="77" applyNumberFormat="0" applyProtection="0">
      <alignment horizontal="right" vertical="center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4" fontId="23" fillId="8" borderId="77" applyNumberFormat="0" applyProtection="0">
      <alignment horizontal="right" vertical="center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7" applyNumberFormat="0" applyProtection="0">
      <alignment horizontal="left" vertical="center" indent="1"/>
    </xf>
    <xf numFmtId="4" fontId="22" fillId="3" borderId="77" applyNumberFormat="0" applyProtection="0">
      <alignment vertical="center"/>
    </xf>
    <xf numFmtId="0" fontId="6" fillId="9" borderId="77" applyNumberFormat="0" applyProtection="0">
      <alignment horizontal="left" vertical="center" indent="1"/>
    </xf>
    <xf numFmtId="4" fontId="23" fillId="10" borderId="77" applyNumberFormat="0" applyProtection="0">
      <alignment horizontal="right" vertical="center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4" fontId="23" fillId="8" borderId="77" applyNumberFormat="0" applyProtection="0">
      <alignment horizontal="right" vertical="center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7" applyNumberFormat="0" applyProtection="0">
      <alignment horizontal="left" vertical="center" indent="1"/>
    </xf>
    <xf numFmtId="4" fontId="22" fillId="3" borderId="77" applyNumberFormat="0" applyProtection="0">
      <alignment horizontal="left" vertical="center" indent="1"/>
    </xf>
    <xf numFmtId="4" fontId="22" fillId="3" borderId="77" applyNumberFormat="0" applyProtection="0">
      <alignment horizontal="left" vertical="center" indent="1"/>
    </xf>
    <xf numFmtId="4" fontId="23" fillId="10" borderId="77" applyNumberFormat="0" applyProtection="0">
      <alignment horizontal="right" vertical="center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4" fontId="23" fillId="8" borderId="77" applyNumberFormat="0" applyProtection="0">
      <alignment horizontal="right" vertical="center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0" fontId="22" fillId="6" borderId="77" applyNumberFormat="0" applyProtection="0">
      <alignment horizontal="left" vertical="top" indent="1"/>
    </xf>
    <xf numFmtId="4" fontId="23" fillId="10" borderId="77" applyNumberFormat="0" applyProtection="0">
      <alignment horizontal="right" vertical="center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4" fontId="23" fillId="8" borderId="77" applyNumberFormat="0" applyProtection="0">
      <alignment horizontal="right" vertical="center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4" fontId="23" fillId="10" borderId="77" applyNumberFormat="0" applyProtection="0">
      <alignment horizontal="right" vertical="center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4" fontId="23" fillId="8" borderId="77" applyNumberFormat="0" applyProtection="0">
      <alignment horizontal="right" vertical="center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4" fontId="23" fillId="10" borderId="77" applyNumberFormat="0" applyProtection="0">
      <alignment horizontal="right" vertical="center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4" fontId="23" fillId="8" borderId="77" applyNumberFormat="0" applyProtection="0">
      <alignment horizontal="right" vertical="center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4" fontId="23" fillId="10" borderId="77" applyNumberFormat="0" applyProtection="0">
      <alignment horizontal="right" vertical="center"/>
    </xf>
    <xf numFmtId="4" fontId="23" fillId="10" borderId="77" applyNumberFormat="0" applyProtection="0">
      <alignment horizontal="right" vertical="center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4" fontId="23" fillId="8" borderId="77" applyNumberFormat="0" applyProtection="0">
      <alignment horizontal="right" vertical="center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7" applyNumberFormat="0" applyProtection="0">
      <alignment horizontal="left" vertical="center" indent="1"/>
    </xf>
    <xf numFmtId="4" fontId="23" fillId="8" borderId="77" applyNumberFormat="0" applyProtection="0">
      <alignment horizontal="right" vertical="center"/>
    </xf>
    <xf numFmtId="4" fontId="23" fillId="10" borderId="77" applyNumberFormat="0" applyProtection="0">
      <alignment horizontal="right" vertical="center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4" fontId="23" fillId="8" borderId="77" applyNumberFormat="0" applyProtection="0">
      <alignment horizontal="right" vertical="center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7" applyNumberFormat="0" applyProtection="0">
      <alignment horizontal="left" vertical="center" indent="1"/>
    </xf>
    <xf numFmtId="4" fontId="22" fillId="3" borderId="77" applyNumberFormat="0" applyProtection="0">
      <alignment vertical="center"/>
    </xf>
    <xf numFmtId="0" fontId="6" fillId="9" borderId="77" applyNumberFormat="0" applyProtection="0">
      <alignment horizontal="left" vertical="center" indent="1"/>
    </xf>
    <xf numFmtId="4" fontId="23" fillId="10" borderId="77" applyNumberFormat="0" applyProtection="0">
      <alignment horizontal="right" vertical="center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4" fontId="23" fillId="8" borderId="77" applyNumberFormat="0" applyProtection="0">
      <alignment horizontal="right" vertical="center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7" applyNumberFormat="0" applyProtection="0">
      <alignment horizontal="left" vertical="center" indent="1"/>
    </xf>
    <xf numFmtId="4" fontId="22" fillId="3" borderId="77" applyNumberFormat="0" applyProtection="0">
      <alignment horizontal="left" vertical="center" indent="1"/>
    </xf>
    <xf numFmtId="4" fontId="23" fillId="10" borderId="77" applyNumberFormat="0" applyProtection="0">
      <alignment horizontal="right" vertical="center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4" fontId="23" fillId="8" borderId="77" applyNumberFormat="0" applyProtection="0">
      <alignment horizontal="right" vertical="center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0" fontId="22" fillId="6" borderId="77" applyNumberFormat="0" applyProtection="0">
      <alignment horizontal="left" vertical="top" indent="1"/>
    </xf>
    <xf numFmtId="4" fontId="23" fillId="10" borderId="77" applyNumberFormat="0" applyProtection="0">
      <alignment horizontal="right" vertical="center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4" fontId="23" fillId="8" borderId="77" applyNumberFormat="0" applyProtection="0">
      <alignment horizontal="right" vertical="center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7" applyNumberFormat="0" applyProtection="0">
      <alignment horizontal="left" vertical="center" indent="1"/>
    </xf>
    <xf numFmtId="4" fontId="23" fillId="10" borderId="77" applyNumberFormat="0" applyProtection="0">
      <alignment horizontal="right" vertical="center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4" fontId="23" fillId="8" borderId="77" applyNumberFormat="0" applyProtection="0">
      <alignment horizontal="right" vertical="center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4" fontId="23" fillId="10" borderId="77" applyNumberFormat="0" applyProtection="0">
      <alignment horizontal="right" vertical="center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4" fontId="23" fillId="8" borderId="77" applyNumberFormat="0" applyProtection="0">
      <alignment horizontal="right" vertical="center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7" applyNumberFormat="0" applyProtection="0">
      <alignment horizontal="left" vertical="center" indent="1"/>
    </xf>
    <xf numFmtId="4" fontId="23" fillId="10" borderId="77" applyNumberFormat="0" applyProtection="0">
      <alignment horizontal="right" vertical="center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4" fontId="23" fillId="8" borderId="77" applyNumberFormat="0" applyProtection="0">
      <alignment horizontal="right" vertical="center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7" applyNumberFormat="0" applyProtection="0">
      <alignment horizontal="left" vertical="center" indent="1"/>
    </xf>
    <xf numFmtId="4" fontId="23" fillId="8" borderId="77" applyNumberFormat="0" applyProtection="0">
      <alignment horizontal="right" vertical="center"/>
    </xf>
    <xf numFmtId="4" fontId="23" fillId="11" borderId="77" applyNumberFormat="0" applyProtection="0">
      <alignment horizontal="left" vertical="center" indent="1"/>
    </xf>
    <xf numFmtId="4" fontId="23" fillId="10" borderId="77" applyNumberFormat="0" applyProtection="0">
      <alignment horizontal="right" vertical="center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4" fontId="23" fillId="8" borderId="77" applyNumberFormat="0" applyProtection="0">
      <alignment horizontal="right" vertical="center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77" applyNumberFormat="0" applyProtection="0">
      <alignment horizontal="left" vertical="top" indent="1"/>
    </xf>
    <xf numFmtId="4" fontId="23" fillId="10" borderId="77" applyNumberFormat="0" applyProtection="0">
      <alignment horizontal="right" vertical="center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4" fontId="23" fillId="8" borderId="77" applyNumberFormat="0" applyProtection="0">
      <alignment horizontal="right" vertical="center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77" applyNumberFormat="0" applyProtection="0">
      <alignment horizontal="right" vertical="center"/>
    </xf>
    <xf numFmtId="4" fontId="22" fillId="3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4" fontId="23" fillId="10" borderId="77" applyNumberFormat="0" applyProtection="0">
      <alignment horizontal="right" vertical="center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4" fontId="23" fillId="8" borderId="77" applyNumberFormat="0" applyProtection="0">
      <alignment horizontal="right" vertical="center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77" applyNumberFormat="0" applyProtection="0">
      <alignment horizontal="right" vertical="center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4" fontId="23" fillId="8" borderId="77" applyNumberFormat="0" applyProtection="0">
      <alignment horizontal="right" vertical="center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7" applyNumberFormat="0" applyProtection="0">
      <alignment vertical="center"/>
    </xf>
    <xf numFmtId="4" fontId="23" fillId="8" borderId="77" applyNumberFormat="0" applyProtection="0">
      <alignment horizontal="right" vertical="center"/>
    </xf>
    <xf numFmtId="4" fontId="23" fillId="10" borderId="77" applyNumberFormat="0" applyProtection="0">
      <alignment horizontal="right" vertical="center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4" fontId="23" fillId="8" borderId="77" applyNumberFormat="0" applyProtection="0">
      <alignment horizontal="right" vertical="center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77" applyNumberFormat="0" applyProtection="0">
      <alignment horizontal="left" vertical="center" indent="1"/>
    </xf>
    <xf numFmtId="4" fontId="23" fillId="10" borderId="77" applyNumberFormat="0" applyProtection="0">
      <alignment horizontal="right" vertical="center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4" fontId="23" fillId="8" borderId="77" applyNumberFormat="0" applyProtection="0">
      <alignment horizontal="right" vertical="center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7" applyNumberFormat="0" applyProtection="0">
      <alignment horizontal="left" vertical="center" indent="1"/>
    </xf>
    <xf numFmtId="4" fontId="23" fillId="10" borderId="77" applyNumberFormat="0" applyProtection="0">
      <alignment horizontal="right" vertical="center"/>
    </xf>
    <xf numFmtId="0" fontId="22" fillId="6" borderId="77" applyNumberFormat="0" applyProtection="0">
      <alignment horizontal="left" vertical="top" indent="1"/>
    </xf>
    <xf numFmtId="4" fontId="23" fillId="10" borderId="77" applyNumberFormat="0" applyProtection="0">
      <alignment horizontal="right" vertical="center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4" fontId="23" fillId="8" borderId="77" applyNumberFormat="0" applyProtection="0">
      <alignment horizontal="right" vertical="center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7" applyNumberFormat="0" applyProtection="0">
      <alignment horizontal="left" vertical="center" indent="1"/>
    </xf>
    <xf numFmtId="4" fontId="23" fillId="10" borderId="77" applyNumberFormat="0" applyProtection="0">
      <alignment horizontal="right" vertical="center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4" fontId="23" fillId="8" borderId="77" applyNumberFormat="0" applyProtection="0">
      <alignment horizontal="right" vertical="center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77" applyNumberFormat="0" applyProtection="0">
      <alignment horizontal="left" vertical="top" indent="1"/>
    </xf>
    <xf numFmtId="0" fontId="6" fillId="9" borderId="77" applyNumberFormat="0" applyProtection="0">
      <alignment horizontal="left" vertical="center" indent="1"/>
    </xf>
    <xf numFmtId="4" fontId="23" fillId="10" borderId="77" applyNumberFormat="0" applyProtection="0">
      <alignment horizontal="right" vertical="center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4" fontId="23" fillId="8" borderId="77" applyNumberFormat="0" applyProtection="0">
      <alignment horizontal="right" vertical="center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77" applyNumberFormat="0" applyProtection="0">
      <alignment horizontal="right" vertical="center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4" fontId="23" fillId="8" borderId="77" applyNumberFormat="0" applyProtection="0">
      <alignment horizontal="right" vertical="center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77" applyNumberFormat="0" applyProtection="0">
      <alignment horizontal="left" vertical="top" indent="1"/>
    </xf>
    <xf numFmtId="4" fontId="23" fillId="10" borderId="77" applyNumberFormat="0" applyProtection="0">
      <alignment horizontal="right" vertical="center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0" fontId="22" fillId="6" borderId="77" applyNumberFormat="0" applyProtection="0">
      <alignment horizontal="left" vertical="top" indent="1"/>
    </xf>
    <xf numFmtId="0" fontId="6" fillId="9" borderId="77" applyNumberFormat="0" applyProtection="0">
      <alignment horizontal="left" vertical="center" indent="1"/>
    </xf>
    <xf numFmtId="4" fontId="23" fillId="8" borderId="77" applyNumberFormat="0" applyProtection="0">
      <alignment horizontal="right" vertical="center"/>
    </xf>
    <xf numFmtId="0" fontId="6" fillId="9" borderId="7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7" applyNumberFormat="0" applyProtection="0">
      <alignment vertical="center"/>
    </xf>
    <xf numFmtId="4" fontId="23" fillId="10" borderId="77" applyNumberFormat="0" applyProtection="0">
      <alignment horizontal="right" vertical="center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77" applyNumberFormat="0" applyProtection="0">
      <alignment horizontal="left" vertical="center" indent="1"/>
    </xf>
    <xf numFmtId="4" fontId="22" fillId="3" borderId="77" applyNumberFormat="0" applyProtection="0">
      <alignment vertical="center"/>
    </xf>
    <xf numFmtId="4" fontId="23" fillId="11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4" fontId="23" fillId="10" borderId="77" applyNumberFormat="0" applyProtection="0">
      <alignment horizontal="right" vertical="center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0" fontId="6" fillId="9" borderId="7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4" fontId="22" fillId="3" borderId="77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77" applyNumberFormat="0" applyProtection="0">
      <alignment horizontal="right" vertical="center"/>
    </xf>
    <xf numFmtId="0" fontId="6" fillId="9" borderId="7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77" applyNumberFormat="0" applyProtection="0">
      <alignment horizontal="right" vertical="center"/>
    </xf>
    <xf numFmtId="4" fontId="23" fillId="8" borderId="77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7" applyNumberFormat="0" applyProtection="0">
      <alignment vertical="center"/>
    </xf>
    <xf numFmtId="0" fontId="6" fillId="9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4" fontId="23" fillId="10" borderId="77" applyNumberFormat="0" applyProtection="0">
      <alignment horizontal="right" vertical="center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7" applyNumberFormat="0" applyProtection="0">
      <alignment horizontal="left" vertical="center" indent="1"/>
    </xf>
    <xf numFmtId="0" fontId="22" fillId="6" borderId="77" applyNumberFormat="0" applyProtection="0">
      <alignment horizontal="left" vertical="top" indent="1"/>
    </xf>
    <xf numFmtId="4" fontId="23" fillId="8" borderId="77" applyNumberFormat="0" applyProtection="0">
      <alignment horizontal="right" vertical="center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77" applyNumberFormat="0" applyProtection="0">
      <alignment horizontal="left" vertical="top" indent="1"/>
    </xf>
    <xf numFmtId="4" fontId="23" fillId="10" borderId="77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7" applyNumberFormat="0" applyProtection="0">
      <alignment horizontal="left" vertical="center" indent="1"/>
    </xf>
    <xf numFmtId="4" fontId="23" fillId="10" borderId="77" applyNumberFormat="0" applyProtection="0">
      <alignment horizontal="right" vertical="center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7" applyNumberFormat="0" applyProtection="0">
      <alignment horizontal="left" vertical="center" indent="1"/>
    </xf>
    <xf numFmtId="4" fontId="22" fillId="3" borderId="7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77" applyNumberFormat="0" applyProtection="0">
      <alignment horizontal="left" vertical="center" indent="1"/>
    </xf>
    <xf numFmtId="4" fontId="22" fillId="3" borderId="77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7" applyNumberFormat="0" applyProtection="0">
      <alignment horizontal="left" vertical="center" indent="1"/>
    </xf>
    <xf numFmtId="0" fontId="22" fillId="6" borderId="77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7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7" applyNumberFormat="0" applyProtection="0">
      <alignment horizontal="left" vertical="center" indent="1"/>
    </xf>
    <xf numFmtId="0" fontId="22" fillId="6" borderId="77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77" applyNumberFormat="0" applyProtection="0">
      <alignment horizontal="left" vertical="top" indent="1"/>
    </xf>
    <xf numFmtId="4" fontId="22" fillId="3" borderId="77" applyNumberFormat="0" applyProtection="0">
      <alignment horizontal="left" vertical="center" indent="1"/>
    </xf>
    <xf numFmtId="4" fontId="22" fillId="3" borderId="77" applyNumberFormat="0" applyProtection="0">
      <alignment vertical="center"/>
    </xf>
    <xf numFmtId="0" fontId="37" fillId="0" borderId="0" applyNumberFormat="0" applyFill="0" applyBorder="0" applyAlignment="0" applyProtection="0"/>
    <xf numFmtId="0" fontId="23" fillId="12" borderId="77" applyNumberFormat="0" applyProtection="0">
      <alignment horizontal="left" vertical="top" indent="1"/>
    </xf>
    <xf numFmtId="4" fontId="23" fillId="11" borderId="77" applyNumberFormat="0" applyProtection="0">
      <alignment horizontal="left" vertical="center" indent="1"/>
    </xf>
    <xf numFmtId="4" fontId="23" fillId="10" borderId="77" applyNumberFormat="0" applyProtection="0">
      <alignment horizontal="right" vertical="center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4" fontId="23" fillId="8" borderId="77" applyNumberFormat="0" applyProtection="0">
      <alignment horizontal="right" vertical="center"/>
    </xf>
    <xf numFmtId="0" fontId="22" fillId="6" borderId="77" applyNumberFormat="0" applyProtection="0">
      <alignment horizontal="left" vertical="top" indent="1"/>
    </xf>
    <xf numFmtId="4" fontId="22" fillId="3" borderId="77" applyNumberFormat="0" applyProtection="0">
      <alignment horizontal="left" vertical="center" indent="1"/>
    </xf>
    <xf numFmtId="4" fontId="22" fillId="3" borderId="77" applyNumberFormat="0" applyProtection="0">
      <alignment vertical="center"/>
    </xf>
    <xf numFmtId="0" fontId="23" fillId="12" borderId="77" applyNumberFormat="0" applyProtection="0">
      <alignment horizontal="left" vertical="top" indent="1"/>
    </xf>
    <xf numFmtId="4" fontId="23" fillId="11" borderId="77" applyNumberFormat="0" applyProtection="0">
      <alignment horizontal="left" vertical="center" indent="1"/>
    </xf>
    <xf numFmtId="4" fontId="23" fillId="10" borderId="77" applyNumberFormat="0" applyProtection="0">
      <alignment horizontal="right" vertical="center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4" fontId="23" fillId="8" borderId="77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22" fillId="6" borderId="77" applyNumberFormat="0" applyProtection="0">
      <alignment horizontal="left" vertical="top" indent="1"/>
    </xf>
    <xf numFmtId="4" fontId="22" fillId="3" borderId="77" applyNumberFormat="0" applyProtection="0">
      <alignment horizontal="left" vertical="center" indent="1"/>
    </xf>
    <xf numFmtId="4" fontId="22" fillId="3" borderId="77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77" applyNumberFormat="0" applyProtection="0">
      <alignment horizontal="left" vertical="top" indent="1"/>
    </xf>
    <xf numFmtId="4" fontId="23" fillId="11" borderId="77" applyNumberFormat="0" applyProtection="0">
      <alignment horizontal="left" vertical="center" indent="1"/>
    </xf>
    <xf numFmtId="4" fontId="23" fillId="10" borderId="77" applyNumberFormat="0" applyProtection="0">
      <alignment horizontal="right" vertical="center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22" fillId="6" borderId="77" applyNumberFormat="0" applyProtection="0">
      <alignment horizontal="left" vertical="top" indent="1"/>
    </xf>
    <xf numFmtId="4" fontId="22" fillId="3" borderId="77" applyNumberFormat="0" applyProtection="0">
      <alignment vertical="center"/>
    </xf>
    <xf numFmtId="4" fontId="23" fillId="11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4" fontId="23" fillId="8" borderId="77" applyNumberFormat="0" applyProtection="0">
      <alignment horizontal="right" vertical="center"/>
    </xf>
    <xf numFmtId="4" fontId="22" fillId="3" borderId="77" applyNumberFormat="0" applyProtection="0">
      <alignment horizontal="left" vertical="center" indent="1"/>
    </xf>
    <xf numFmtId="4" fontId="22" fillId="3" borderId="77" applyNumberFormat="0" applyProtection="0">
      <alignment vertical="center"/>
    </xf>
    <xf numFmtId="4" fontId="22" fillId="3" borderId="77" applyNumberFormat="0" applyProtection="0">
      <alignment vertical="center"/>
    </xf>
    <xf numFmtId="4" fontId="22" fillId="3" borderId="77" applyNumberFormat="0" applyProtection="0">
      <alignment horizontal="left" vertical="center" indent="1"/>
    </xf>
    <xf numFmtId="0" fontId="22" fillId="6" borderId="77" applyNumberFormat="0" applyProtection="0">
      <alignment horizontal="left" vertical="top" indent="1"/>
    </xf>
    <xf numFmtId="4" fontId="23" fillId="8" borderId="77" applyNumberFormat="0" applyProtection="0">
      <alignment horizontal="right" vertical="center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4" fontId="23" fillId="10" borderId="77" applyNumberFormat="0" applyProtection="0">
      <alignment horizontal="right" vertical="center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4" fontId="22" fillId="3" borderId="77" applyNumberFormat="0" applyProtection="0">
      <alignment vertical="center"/>
    </xf>
    <xf numFmtId="4" fontId="22" fillId="3" borderId="77" applyNumberFormat="0" applyProtection="0">
      <alignment horizontal="left" vertical="center" indent="1"/>
    </xf>
    <xf numFmtId="0" fontId="22" fillId="6" borderId="77" applyNumberFormat="0" applyProtection="0">
      <alignment horizontal="left" vertical="top" indent="1"/>
    </xf>
    <xf numFmtId="4" fontId="23" fillId="8" borderId="77" applyNumberFormat="0" applyProtection="0">
      <alignment horizontal="right" vertical="center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4" fontId="23" fillId="10" borderId="77" applyNumberFormat="0" applyProtection="0">
      <alignment horizontal="right" vertical="center"/>
    </xf>
    <xf numFmtId="0" fontId="23" fillId="12" borderId="77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77" applyNumberFormat="0" applyProtection="0">
      <alignment horizontal="right" vertical="center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4" fontId="22" fillId="3" borderId="7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77" applyNumberFormat="0" applyProtection="0">
      <alignment horizontal="right" vertical="center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4" fontId="23" fillId="10" borderId="77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7" applyNumberFormat="0" applyProtection="0">
      <alignment horizontal="left" vertical="center" indent="1"/>
    </xf>
    <xf numFmtId="0" fontId="22" fillId="6" borderId="77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77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0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77" applyNumberFormat="0" applyProtection="0">
      <alignment horizontal="left" vertical="center" indent="1"/>
    </xf>
    <xf numFmtId="0" fontId="22" fillId="6" borderId="77" applyNumberFormat="0" applyProtection="0">
      <alignment horizontal="left" vertical="top" indent="1"/>
    </xf>
    <xf numFmtId="4" fontId="22" fillId="3" borderId="77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8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78" applyNumberFormat="0" applyProtection="0">
      <alignment horizontal="left" vertical="center" indent="1"/>
    </xf>
    <xf numFmtId="0" fontId="6" fillId="9" borderId="7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83" applyNumberFormat="0" applyProtection="0">
      <alignment horizontal="left" vertical="center" indent="1"/>
    </xf>
    <xf numFmtId="4" fontId="23" fillId="8" borderId="83" applyNumberFormat="0" applyProtection="0">
      <alignment horizontal="right" vertical="center"/>
    </xf>
    <xf numFmtId="4" fontId="22" fillId="3" borderId="78" applyNumberFormat="0" applyProtection="0">
      <alignment vertical="center"/>
    </xf>
    <xf numFmtId="4" fontId="22" fillId="3" borderId="78" applyNumberFormat="0" applyProtection="0">
      <alignment vertical="center"/>
    </xf>
    <xf numFmtId="4" fontId="22" fillId="3" borderId="78" applyNumberFormat="0" applyProtection="0">
      <alignment horizontal="left" vertical="center" indent="1"/>
    </xf>
    <xf numFmtId="4" fontId="22" fillId="3" borderId="78" applyNumberFormat="0" applyProtection="0">
      <alignment horizontal="left" vertical="center" indent="1"/>
    </xf>
    <xf numFmtId="0" fontId="22" fillId="6" borderId="78" applyNumberFormat="0" applyProtection="0">
      <alignment horizontal="left" vertical="top" indent="1"/>
    </xf>
    <xf numFmtId="0" fontId="22" fillId="6" borderId="78" applyNumberFormat="0" applyProtection="0">
      <alignment horizontal="left" vertical="top" indent="1"/>
    </xf>
    <xf numFmtId="4" fontId="23" fillId="8" borderId="78" applyNumberFormat="0" applyProtection="0">
      <alignment horizontal="right" vertical="center"/>
    </xf>
    <xf numFmtId="4" fontId="23" fillId="8" borderId="78" applyNumberFormat="0" applyProtection="0">
      <alignment horizontal="right" vertical="center"/>
    </xf>
    <xf numFmtId="0" fontId="6" fillId="9" borderId="78" applyNumberFormat="0" applyProtection="0">
      <alignment horizontal="left" vertical="center" indent="1"/>
    </xf>
    <xf numFmtId="0" fontId="6" fillId="9" borderId="78" applyNumberFormat="0" applyProtection="0">
      <alignment horizontal="left" vertical="center" indent="1"/>
    </xf>
    <xf numFmtId="0" fontId="6" fillId="9" borderId="78" applyNumberFormat="0" applyProtection="0">
      <alignment horizontal="left" vertical="center" indent="1"/>
    </xf>
    <xf numFmtId="0" fontId="6" fillId="9" borderId="78" applyNumberFormat="0" applyProtection="0">
      <alignment horizontal="left" vertical="center" indent="1"/>
    </xf>
    <xf numFmtId="0" fontId="6" fillId="9" borderId="78" applyNumberFormat="0" applyProtection="0">
      <alignment horizontal="left" vertical="center" indent="1"/>
    </xf>
    <xf numFmtId="0" fontId="6" fillId="9" borderId="78" applyNumberFormat="0" applyProtection="0">
      <alignment horizontal="left" vertical="center" indent="1"/>
    </xf>
    <xf numFmtId="4" fontId="23" fillId="10" borderId="78" applyNumberFormat="0" applyProtection="0">
      <alignment horizontal="right" vertical="center"/>
    </xf>
    <xf numFmtId="4" fontId="23" fillId="10" borderId="78" applyNumberFormat="0" applyProtection="0">
      <alignment horizontal="right" vertical="center"/>
    </xf>
    <xf numFmtId="4" fontId="23" fillId="11" borderId="78" applyNumberFormat="0" applyProtection="0">
      <alignment horizontal="left" vertical="center" indent="1"/>
    </xf>
    <xf numFmtId="4" fontId="23" fillId="11" borderId="78" applyNumberFormat="0" applyProtection="0">
      <alignment horizontal="left" vertical="center" indent="1"/>
    </xf>
    <xf numFmtId="0" fontId="23" fillId="12" borderId="78" applyNumberFormat="0" applyProtection="0">
      <alignment horizontal="left" vertical="top" indent="1"/>
    </xf>
    <xf numFmtId="0" fontId="23" fillId="12" borderId="78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4" fontId="22" fillId="3" borderId="80" applyNumberFormat="0" applyProtection="0">
      <alignment vertical="center"/>
    </xf>
    <xf numFmtId="4" fontId="23" fillId="10" borderId="80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79" applyNumberFormat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80" applyNumberFormat="0" applyProtection="0">
      <alignment horizontal="left" vertical="center" indent="1"/>
    </xf>
    <xf numFmtId="0" fontId="22" fillId="6" borderId="80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6" fillId="9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80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77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77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80" applyNumberFormat="0" applyProtection="0">
      <alignment horizontal="left" vertical="center" indent="1"/>
    </xf>
    <xf numFmtId="0" fontId="22" fillId="6" borderId="80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23" fillId="12" borderId="77" applyNumberFormat="0" applyProtection="0">
      <alignment horizontal="left" vertical="top" indent="1"/>
    </xf>
    <xf numFmtId="0" fontId="6" fillId="9" borderId="77" applyNumberFormat="0" applyProtection="0">
      <alignment horizontal="left" vertical="center" indent="1"/>
    </xf>
    <xf numFmtId="4" fontId="23" fillId="10" borderId="77" applyNumberFormat="0" applyProtection="0">
      <alignment horizontal="right" vertical="center"/>
    </xf>
    <xf numFmtId="4" fontId="23" fillId="11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6" borderId="80" applyNumberFormat="0" applyProtection="0">
      <alignment horizontal="left" vertical="top" indent="1"/>
    </xf>
    <xf numFmtId="4" fontId="22" fillId="3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79" applyNumberFormat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79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79" applyNumberFormat="0" applyBorder="0" applyAlignment="0" applyProtection="0"/>
    <xf numFmtId="0" fontId="6" fillId="9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3" fillId="11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77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0" borderId="80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0" borderId="77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8" borderId="80" applyNumberFormat="0" applyProtection="0">
      <alignment horizontal="right" vertical="center"/>
    </xf>
    <xf numFmtId="4" fontId="22" fillId="3" borderId="77" applyNumberFormat="0" applyProtection="0">
      <alignment horizontal="left" vertical="center" indent="1"/>
    </xf>
    <xf numFmtId="4" fontId="23" fillId="8" borderId="77" applyNumberFormat="0" applyProtection="0">
      <alignment horizontal="right" vertical="center"/>
    </xf>
    <xf numFmtId="0" fontId="23" fillId="12" borderId="77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2" fillId="3" borderId="80" applyNumberFormat="0" applyProtection="0">
      <alignment vertical="center"/>
    </xf>
    <xf numFmtId="0" fontId="38" fillId="0" borderId="0" applyNumberFormat="0" applyFill="0" applyBorder="0" applyAlignment="0" applyProtection="0"/>
    <xf numFmtId="4" fontId="23" fillId="8" borderId="80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6" borderId="77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0" borderId="80" applyNumberFormat="0" applyProtection="0">
      <alignment horizontal="right" vertical="center"/>
    </xf>
    <xf numFmtId="4" fontId="23" fillId="8" borderId="80" applyNumberFormat="0" applyProtection="0">
      <alignment horizontal="right" vertical="center"/>
    </xf>
    <xf numFmtId="4" fontId="22" fillId="3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79" applyNumberFormat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77" applyNumberFormat="0" applyProtection="0">
      <alignment vertical="center"/>
    </xf>
    <xf numFmtId="0" fontId="38" fillId="0" borderId="0" applyNumberFormat="0" applyFill="0" applyBorder="0" applyAlignment="0" applyProtection="0"/>
    <xf numFmtId="4" fontId="22" fillId="3" borderId="77" applyNumberFormat="0" applyProtection="0">
      <alignment vertical="center"/>
    </xf>
    <xf numFmtId="4" fontId="22" fillId="3" borderId="77" applyNumberFormat="0" applyProtection="0">
      <alignment horizontal="left" vertical="center" indent="1"/>
    </xf>
    <xf numFmtId="4" fontId="22" fillId="3" borderId="77" applyNumberFormat="0" applyProtection="0">
      <alignment horizontal="left" vertical="center" indent="1"/>
    </xf>
    <xf numFmtId="0" fontId="22" fillId="6" borderId="77" applyNumberFormat="0" applyProtection="0">
      <alignment horizontal="left" vertical="top" indent="1"/>
    </xf>
    <xf numFmtId="0" fontId="22" fillId="6" borderId="77" applyNumberFormat="0" applyProtection="0">
      <alignment horizontal="left" vertical="top" indent="1"/>
    </xf>
    <xf numFmtId="4" fontId="23" fillId="8" borderId="77" applyNumberFormat="0" applyProtection="0">
      <alignment horizontal="right" vertical="center"/>
    </xf>
    <xf numFmtId="4" fontId="23" fillId="8" borderId="77" applyNumberFormat="0" applyProtection="0">
      <alignment horizontal="right" vertical="center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4" fontId="23" fillId="10" borderId="77" applyNumberFormat="0" applyProtection="0">
      <alignment horizontal="right" vertical="center"/>
    </xf>
    <xf numFmtId="4" fontId="23" fillId="10" borderId="77" applyNumberFormat="0" applyProtection="0">
      <alignment horizontal="right" vertical="center"/>
    </xf>
    <xf numFmtId="4" fontId="23" fillId="11" borderId="77" applyNumberFormat="0" applyProtection="0">
      <alignment horizontal="left" vertical="center" indent="1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0" fontId="23" fillId="12" borderId="77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80" applyNumberFormat="0" applyProtection="0">
      <alignment horizontal="left" vertical="center" indent="1"/>
    </xf>
    <xf numFmtId="4" fontId="22" fillId="3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22" fillId="6" borderId="80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4" fontId="22" fillId="3" borderId="80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12" borderId="80" applyNumberFormat="0" applyProtection="0">
      <alignment horizontal="left" vertical="top" indent="1"/>
    </xf>
    <xf numFmtId="0" fontId="6" fillId="9" borderId="80" applyNumberFormat="0" applyProtection="0">
      <alignment horizontal="left" vertical="center" indent="1"/>
    </xf>
    <xf numFmtId="0" fontId="22" fillId="6" borderId="80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80" applyNumberFormat="0" applyProtection="0">
      <alignment horizontal="left" vertical="top" indent="1"/>
    </xf>
    <xf numFmtId="4" fontId="22" fillId="3" borderId="80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79" applyNumberFormat="0" applyBorder="0" applyAlignment="0" applyProtection="0"/>
    <xf numFmtId="4" fontId="22" fillId="3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80" applyNumberFormat="0" applyProtection="0">
      <alignment horizontal="right" vertical="center"/>
    </xf>
    <xf numFmtId="0" fontId="38" fillId="0" borderId="0" applyNumberFormat="0" applyFill="0" applyBorder="0" applyAlignment="0" applyProtection="0"/>
    <xf numFmtId="4" fontId="22" fillId="3" borderId="80" applyNumberFormat="0" applyProtection="0">
      <alignment horizontal="left" vertical="center" indent="1"/>
    </xf>
    <xf numFmtId="4" fontId="23" fillId="10" borderId="80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77" applyNumberFormat="0" applyProtection="0">
      <alignment vertical="center"/>
    </xf>
    <xf numFmtId="4" fontId="22" fillId="3" borderId="77" applyNumberFormat="0" applyProtection="0">
      <alignment horizontal="left" vertical="center" indent="1"/>
    </xf>
    <xf numFmtId="4" fontId="22" fillId="3" borderId="77" applyNumberFormat="0" applyProtection="0">
      <alignment horizontal="left" vertical="center" indent="1"/>
    </xf>
    <xf numFmtId="0" fontId="22" fillId="6" borderId="77" applyNumberFormat="0" applyProtection="0">
      <alignment horizontal="left" vertical="top" indent="1"/>
    </xf>
    <xf numFmtId="0" fontId="22" fillId="6" borderId="77" applyNumberFormat="0" applyProtection="0">
      <alignment horizontal="left" vertical="top" indent="1"/>
    </xf>
    <xf numFmtId="4" fontId="23" fillId="8" borderId="77" applyNumberFormat="0" applyProtection="0">
      <alignment horizontal="right" vertical="center"/>
    </xf>
    <xf numFmtId="4" fontId="23" fillId="8" borderId="77" applyNumberFormat="0" applyProtection="0">
      <alignment horizontal="right" vertical="center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4" fontId="23" fillId="10" borderId="77" applyNumberFormat="0" applyProtection="0">
      <alignment horizontal="right" vertical="center"/>
    </xf>
    <xf numFmtId="4" fontId="23" fillId="10" borderId="77" applyNumberFormat="0" applyProtection="0">
      <alignment horizontal="right" vertical="center"/>
    </xf>
    <xf numFmtId="4" fontId="23" fillId="11" borderId="77" applyNumberFormat="0" applyProtection="0">
      <alignment horizontal="left" vertical="center" indent="1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0" fontId="23" fillId="12" borderId="77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4" fontId="23" fillId="10" borderId="80" applyNumberFormat="0" applyProtection="0">
      <alignment horizontal="right" vertical="center"/>
    </xf>
    <xf numFmtId="4" fontId="23" fillId="8" borderId="80" applyNumberFormat="0" applyProtection="0">
      <alignment horizontal="right" vertical="center"/>
    </xf>
    <xf numFmtId="4" fontId="23" fillId="10" borderId="80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80" applyNumberFormat="0" applyProtection="0">
      <alignment vertical="center"/>
    </xf>
    <xf numFmtId="4" fontId="22" fillId="3" borderId="80" applyNumberFormat="0" applyProtection="0">
      <alignment vertical="center"/>
    </xf>
    <xf numFmtId="4" fontId="22" fillId="3" borderId="80" applyNumberFormat="0" applyProtection="0">
      <alignment horizontal="left" vertical="center" indent="1"/>
    </xf>
    <xf numFmtId="4" fontId="22" fillId="3" borderId="80" applyNumberFormat="0" applyProtection="0">
      <alignment horizontal="left" vertical="center" indent="1"/>
    </xf>
    <xf numFmtId="0" fontId="22" fillId="6" borderId="80" applyNumberFormat="0" applyProtection="0">
      <alignment horizontal="left" vertical="top" indent="1"/>
    </xf>
    <xf numFmtId="0" fontId="22" fillId="6" borderId="80" applyNumberFormat="0" applyProtection="0">
      <alignment horizontal="left" vertical="top" indent="1"/>
    </xf>
    <xf numFmtId="4" fontId="23" fillId="8" borderId="80" applyNumberFormat="0" applyProtection="0">
      <alignment horizontal="right" vertical="center"/>
    </xf>
    <xf numFmtId="4" fontId="23" fillId="8" borderId="80" applyNumberFormat="0" applyProtection="0">
      <alignment horizontal="right" vertical="center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4" fontId="23" fillId="10" borderId="80" applyNumberFormat="0" applyProtection="0">
      <alignment horizontal="right" vertical="center"/>
    </xf>
    <xf numFmtId="4" fontId="23" fillId="10" borderId="80" applyNumberFormat="0" applyProtection="0">
      <alignment horizontal="right" vertical="center"/>
    </xf>
    <xf numFmtId="4" fontId="23" fillId="11" borderId="80" applyNumberFormat="0" applyProtection="0">
      <alignment horizontal="left" vertical="center" indent="1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0" fontId="23" fillId="12" borderId="80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0" applyNumberFormat="0" applyProtection="0">
      <alignment vertical="center"/>
    </xf>
    <xf numFmtId="0" fontId="6" fillId="9" borderId="8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4" fontId="22" fillId="3" borderId="80" applyNumberFormat="0" applyProtection="0">
      <alignment vertical="center"/>
    </xf>
    <xf numFmtId="0" fontId="22" fillId="6" borderId="80" applyNumberFormat="0" applyProtection="0">
      <alignment horizontal="left" vertical="top" indent="1"/>
    </xf>
    <xf numFmtId="0" fontId="22" fillId="6" borderId="80" applyNumberFormat="0" applyProtection="0">
      <alignment horizontal="left" vertical="top" indent="1"/>
    </xf>
    <xf numFmtId="4" fontId="23" fillId="8" borderId="80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12" borderId="80" applyNumberFormat="0" applyProtection="0">
      <alignment horizontal="left" vertical="top" indent="1"/>
    </xf>
    <xf numFmtId="0" fontId="6" fillId="9" borderId="80" applyNumberFormat="0" applyProtection="0">
      <alignment horizontal="left" vertical="center" indent="1"/>
    </xf>
    <xf numFmtId="0" fontId="22" fillId="6" borderId="80" applyNumberFormat="0" applyProtection="0">
      <alignment horizontal="left" vertical="top" indent="1"/>
    </xf>
    <xf numFmtId="4" fontId="22" fillId="3" borderId="80" applyNumberFormat="0" applyProtection="0">
      <alignment vertical="center"/>
    </xf>
    <xf numFmtId="4" fontId="23" fillId="10" borderId="80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4" fontId="22" fillId="3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0" fontId="6" fillId="9" borderId="80" applyNumberFormat="0" applyProtection="0">
      <alignment horizontal="left" vertical="center" indent="1"/>
    </xf>
    <xf numFmtId="4" fontId="23" fillId="8" borderId="80" applyNumberFormat="0" applyProtection="0">
      <alignment horizontal="right" vertical="center"/>
    </xf>
    <xf numFmtId="0" fontId="6" fillId="9" borderId="80" applyNumberFormat="0" applyProtection="0">
      <alignment horizontal="left" vertical="center" indent="1"/>
    </xf>
    <xf numFmtId="4" fontId="23" fillId="11" borderId="80" applyNumberFormat="0" applyProtection="0">
      <alignment horizontal="left" vertical="center" indent="1"/>
    </xf>
    <xf numFmtId="4" fontId="22" fillId="3" borderId="80" applyNumberFormat="0" applyProtection="0">
      <alignment vertical="center"/>
    </xf>
    <xf numFmtId="0" fontId="22" fillId="6" borderId="80" applyNumberFormat="0" applyProtection="0">
      <alignment horizontal="left" vertical="top" indent="1"/>
    </xf>
    <xf numFmtId="4" fontId="22" fillId="3" borderId="80" applyNumberFormat="0" applyProtection="0">
      <alignment horizontal="left" vertical="center" indent="1"/>
    </xf>
    <xf numFmtId="0" fontId="22" fillId="6" borderId="80" applyNumberFormat="0" applyProtection="0">
      <alignment horizontal="left" vertical="top" indent="1"/>
    </xf>
    <xf numFmtId="4" fontId="22" fillId="3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22" fillId="6" borderId="80" applyNumberFormat="0" applyProtection="0">
      <alignment horizontal="left" vertical="top" indent="1"/>
    </xf>
    <xf numFmtId="4" fontId="23" fillId="8" borderId="80" applyNumberFormat="0" applyProtection="0">
      <alignment horizontal="right" vertical="center"/>
    </xf>
    <xf numFmtId="4" fontId="22" fillId="3" borderId="80" applyNumberFormat="0" applyProtection="0">
      <alignment vertical="center"/>
    </xf>
    <xf numFmtId="0" fontId="22" fillId="6" borderId="80" applyNumberFormat="0" applyProtection="0">
      <alignment horizontal="left" vertical="top" indent="1"/>
    </xf>
    <xf numFmtId="4" fontId="22" fillId="3" borderId="80" applyNumberFormat="0" applyProtection="0">
      <alignment horizontal="left" vertical="center" indent="1"/>
    </xf>
    <xf numFmtId="0" fontId="22" fillId="6" borderId="80" applyNumberFormat="0" applyProtection="0">
      <alignment horizontal="left" vertical="top" indent="1"/>
    </xf>
    <xf numFmtId="0" fontId="22" fillId="6" borderId="80" applyNumberFormat="0" applyProtection="0">
      <alignment horizontal="left" vertical="top" indent="1"/>
    </xf>
    <xf numFmtId="4" fontId="22" fillId="3" borderId="80" applyNumberFormat="0" applyProtection="0">
      <alignment horizontal="left" vertical="center" indent="1"/>
    </xf>
    <xf numFmtId="0" fontId="22" fillId="6" borderId="80" applyNumberFormat="0" applyProtection="0">
      <alignment horizontal="left" vertical="top" indent="1"/>
    </xf>
    <xf numFmtId="4" fontId="22" fillId="3" borderId="80" applyNumberFormat="0" applyProtection="0">
      <alignment horizontal="left" vertical="center" indent="1"/>
    </xf>
    <xf numFmtId="4" fontId="22" fillId="3" borderId="80" applyNumberFormat="0" applyProtection="0">
      <alignment vertical="center"/>
    </xf>
    <xf numFmtId="0" fontId="22" fillId="6" borderId="80" applyNumberFormat="0" applyProtection="0">
      <alignment horizontal="left" vertical="top" indent="1"/>
    </xf>
    <xf numFmtId="4" fontId="22" fillId="3" borderId="8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0" applyNumberFormat="0" applyProtection="0">
      <alignment horizontal="left" vertical="center" indent="1"/>
    </xf>
    <xf numFmtId="4" fontId="22" fillId="3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80" applyNumberFormat="0" applyProtection="0">
      <alignment horizontal="left" vertical="top" indent="1"/>
    </xf>
    <xf numFmtId="0" fontId="6" fillId="9" borderId="80" applyNumberFormat="0" applyProtection="0">
      <alignment horizontal="left" vertical="center" indent="1"/>
    </xf>
    <xf numFmtId="0" fontId="22" fillId="6" borderId="80" applyNumberFormat="0" applyProtection="0">
      <alignment horizontal="left" vertical="top" indent="1"/>
    </xf>
    <xf numFmtId="0" fontId="22" fillId="6" borderId="80" applyNumberFormat="0" applyProtection="0">
      <alignment horizontal="left" vertical="top" indent="1"/>
    </xf>
    <xf numFmtId="0" fontId="22" fillId="6" borderId="80" applyNumberFormat="0" applyProtection="0">
      <alignment horizontal="left" vertical="top" indent="1"/>
    </xf>
    <xf numFmtId="4" fontId="22" fillId="3" borderId="80" applyNumberFormat="0" applyProtection="0">
      <alignment vertical="center"/>
    </xf>
    <xf numFmtId="0" fontId="22" fillId="6" borderId="80" applyNumberFormat="0" applyProtection="0">
      <alignment horizontal="left" vertical="top" indent="1"/>
    </xf>
    <xf numFmtId="4" fontId="22" fillId="3" borderId="80" applyNumberFormat="0" applyProtection="0">
      <alignment vertical="center"/>
    </xf>
    <xf numFmtId="4" fontId="22" fillId="3" borderId="80" applyNumberFormat="0" applyProtection="0">
      <alignment horizontal="left" vertical="center" indent="1"/>
    </xf>
    <xf numFmtId="4" fontId="22" fillId="3" borderId="80" applyNumberFormat="0" applyProtection="0">
      <alignment horizontal="left" vertical="center" indent="1"/>
    </xf>
    <xf numFmtId="0" fontId="22" fillId="6" borderId="80" applyNumberFormat="0" applyProtection="0">
      <alignment horizontal="left" vertical="top" indent="1"/>
    </xf>
    <xf numFmtId="0" fontId="22" fillId="6" borderId="80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4" fontId="23" fillId="10" borderId="80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80" applyNumberFormat="0" applyProtection="0">
      <alignment horizontal="right" vertical="center"/>
    </xf>
    <xf numFmtId="0" fontId="6" fillId="9" borderId="80" applyNumberFormat="0" applyProtection="0">
      <alignment horizontal="left" vertical="center" indent="1"/>
    </xf>
    <xf numFmtId="0" fontId="22" fillId="6" borderId="80" applyNumberFormat="0" applyProtection="0">
      <alignment horizontal="left" vertical="top" indent="1"/>
    </xf>
    <xf numFmtId="0" fontId="22" fillId="6" borderId="80" applyNumberFormat="0" applyProtection="0">
      <alignment horizontal="left" vertical="top" indent="1"/>
    </xf>
    <xf numFmtId="4" fontId="22" fillId="3" borderId="80" applyNumberFormat="0" applyProtection="0">
      <alignment horizontal="left" vertical="center" indent="1"/>
    </xf>
    <xf numFmtId="4" fontId="22" fillId="3" borderId="80" applyNumberFormat="0" applyProtection="0">
      <alignment vertical="center"/>
    </xf>
    <xf numFmtId="4" fontId="22" fillId="3" borderId="80" applyNumberFormat="0" applyProtection="0">
      <alignment horizontal="left" vertical="center" indent="1"/>
    </xf>
    <xf numFmtId="0" fontId="22" fillId="6" borderId="80" applyNumberFormat="0" applyProtection="0">
      <alignment horizontal="left" vertical="top" indent="1"/>
    </xf>
    <xf numFmtId="4" fontId="22" fillId="3" borderId="80" applyNumberFormat="0" applyProtection="0">
      <alignment horizontal="left" vertical="center" indent="1"/>
    </xf>
    <xf numFmtId="4" fontId="23" fillId="8" borderId="80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0" applyNumberFormat="0" applyProtection="0">
      <alignment horizontal="left" vertical="center" indent="1"/>
    </xf>
    <xf numFmtId="4" fontId="22" fillId="3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80" applyNumberFormat="0" applyProtection="0">
      <alignment horizontal="left" vertical="top" indent="1"/>
    </xf>
    <xf numFmtId="0" fontId="6" fillId="9" borderId="80" applyNumberFormat="0" applyProtection="0">
      <alignment horizontal="left" vertical="center" indent="1"/>
    </xf>
    <xf numFmtId="0" fontId="22" fillId="6" borderId="80" applyNumberFormat="0" applyProtection="0">
      <alignment horizontal="left" vertical="top" indent="1"/>
    </xf>
    <xf numFmtId="0" fontId="22" fillId="6" borderId="80" applyNumberFormat="0" applyProtection="0">
      <alignment horizontal="left" vertical="top" indent="1"/>
    </xf>
    <xf numFmtId="4" fontId="23" fillId="10" borderId="80" applyNumberFormat="0" applyProtection="0">
      <alignment horizontal="right" vertical="center"/>
    </xf>
    <xf numFmtId="4" fontId="22" fillId="3" borderId="80" applyNumberFormat="0" applyProtection="0">
      <alignment vertical="center"/>
    </xf>
    <xf numFmtId="4" fontId="22" fillId="3" borderId="80" applyNumberFormat="0" applyProtection="0">
      <alignment horizontal="left" vertical="center" indent="1"/>
    </xf>
    <xf numFmtId="0" fontId="22" fillId="6" borderId="80" applyNumberFormat="0" applyProtection="0">
      <alignment horizontal="left" vertical="top" indent="1"/>
    </xf>
    <xf numFmtId="4" fontId="23" fillId="8" borderId="80" applyNumberFormat="0" applyProtection="0">
      <alignment horizontal="right" vertical="center"/>
    </xf>
    <xf numFmtId="4" fontId="23" fillId="8" borderId="80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0" applyNumberFormat="0" applyProtection="0">
      <alignment vertical="center"/>
    </xf>
    <xf numFmtId="4" fontId="23" fillId="8" borderId="80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80" applyNumberFormat="0" applyProtection="0">
      <alignment horizontal="left" vertical="top" indent="1"/>
    </xf>
    <xf numFmtId="4" fontId="22" fillId="3" borderId="80" applyNumberFormat="0" applyProtection="0">
      <alignment vertical="center"/>
    </xf>
    <xf numFmtId="4" fontId="22" fillId="3" borderId="80" applyNumberFormat="0" applyProtection="0">
      <alignment vertical="center"/>
    </xf>
    <xf numFmtId="4" fontId="22" fillId="3" borderId="80" applyNumberFormat="0" applyProtection="0">
      <alignment horizontal="left" vertical="center" indent="1"/>
    </xf>
    <xf numFmtId="0" fontId="22" fillId="6" borderId="80" applyNumberFormat="0" applyProtection="0">
      <alignment horizontal="left" vertical="top" indent="1"/>
    </xf>
    <xf numFmtId="4" fontId="23" fillId="8" borderId="80" applyNumberFormat="0" applyProtection="0">
      <alignment horizontal="right" vertical="center"/>
    </xf>
    <xf numFmtId="4" fontId="22" fillId="3" borderId="80" applyNumberFormat="0" applyProtection="0">
      <alignment vertical="center"/>
    </xf>
    <xf numFmtId="4" fontId="22" fillId="3" borderId="80" applyNumberFormat="0" applyProtection="0">
      <alignment horizontal="left" vertical="center" indent="1"/>
    </xf>
    <xf numFmtId="0" fontId="22" fillId="6" borderId="80" applyNumberFormat="0" applyProtection="0">
      <alignment horizontal="left" vertical="top" indent="1"/>
    </xf>
    <xf numFmtId="4" fontId="22" fillId="3" borderId="80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0" applyNumberFormat="0" applyProtection="0">
      <alignment horizontal="left" vertical="center" indent="1"/>
    </xf>
    <xf numFmtId="4" fontId="22" fillId="3" borderId="80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0" applyNumberFormat="0" applyProtection="0">
      <alignment horizontal="left" vertical="center" indent="1"/>
    </xf>
    <xf numFmtId="4" fontId="23" fillId="8" borderId="80" applyNumberFormat="0" applyProtection="0">
      <alignment horizontal="right" vertical="center"/>
    </xf>
    <xf numFmtId="4" fontId="23" fillId="8" borderId="80" applyNumberFormat="0" applyProtection="0">
      <alignment horizontal="right" vertical="center"/>
    </xf>
    <xf numFmtId="4" fontId="22" fillId="3" borderId="80" applyNumberFormat="0" applyProtection="0">
      <alignment vertical="center"/>
    </xf>
    <xf numFmtId="4" fontId="22" fillId="3" borderId="80" applyNumberFormat="0" applyProtection="0">
      <alignment horizontal="left" vertical="center" indent="1"/>
    </xf>
    <xf numFmtId="0" fontId="22" fillId="6" borderId="80" applyNumberFormat="0" applyProtection="0">
      <alignment horizontal="left" vertical="top" indent="1"/>
    </xf>
    <xf numFmtId="4" fontId="22" fillId="3" borderId="80" applyNumberFormat="0" applyProtection="0">
      <alignment horizontal="left" vertical="center" indent="1"/>
    </xf>
    <xf numFmtId="4" fontId="23" fillId="8" borderId="80" applyNumberFormat="0" applyProtection="0">
      <alignment horizontal="right" vertical="center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4" fontId="23" fillId="10" borderId="80" applyNumberFormat="0" applyProtection="0">
      <alignment horizontal="right" vertical="center"/>
    </xf>
    <xf numFmtId="4" fontId="22" fillId="3" borderId="8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80" applyNumberFormat="0" applyProtection="0">
      <alignment horizontal="right" vertical="center"/>
    </xf>
    <xf numFmtId="4" fontId="23" fillId="8" borderId="80" applyNumberFormat="0" applyProtection="0">
      <alignment horizontal="right" vertical="center"/>
    </xf>
    <xf numFmtId="0" fontId="22" fillId="6" borderId="80" applyNumberFormat="0" applyProtection="0">
      <alignment horizontal="left" vertical="top" indent="1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0" fontId="22" fillId="6" borderId="80" applyNumberFormat="0" applyProtection="0">
      <alignment horizontal="left" vertical="top" indent="1"/>
    </xf>
    <xf numFmtId="4" fontId="23" fillId="8" borderId="80" applyNumberFormat="0" applyProtection="0">
      <alignment horizontal="right" vertical="center"/>
    </xf>
    <xf numFmtId="4" fontId="23" fillId="8" borderId="80" applyNumberFormat="0" applyProtection="0">
      <alignment horizontal="right" vertical="center"/>
    </xf>
    <xf numFmtId="0" fontId="6" fillId="9" borderId="80" applyNumberFormat="0" applyProtection="0">
      <alignment horizontal="left" vertical="center" indent="1"/>
    </xf>
    <xf numFmtId="0" fontId="22" fillId="6" borderId="80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0" applyNumberFormat="0" applyProtection="0">
      <alignment vertical="center"/>
    </xf>
    <xf numFmtId="4" fontId="22" fillId="3" borderId="80" applyNumberFormat="0" applyProtection="0">
      <alignment vertical="center"/>
    </xf>
    <xf numFmtId="4" fontId="22" fillId="3" borderId="80" applyNumberFormat="0" applyProtection="0">
      <alignment vertical="center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4" fontId="23" fillId="10" borderId="80" applyNumberFormat="0" applyProtection="0">
      <alignment horizontal="right" vertical="center"/>
    </xf>
    <xf numFmtId="4" fontId="22" fillId="3" borderId="80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0" applyNumberFormat="0" applyProtection="0">
      <alignment vertical="center"/>
    </xf>
    <xf numFmtId="4" fontId="22" fillId="3" borderId="80" applyNumberFormat="0" applyProtection="0">
      <alignment horizontal="left" vertical="center" indent="1"/>
    </xf>
    <xf numFmtId="4" fontId="22" fillId="3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4" fontId="23" fillId="10" borderId="80" applyNumberFormat="0" applyProtection="0">
      <alignment horizontal="right" vertical="center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4" fontId="22" fillId="3" borderId="80" applyNumberFormat="0" applyProtection="0">
      <alignment vertical="center"/>
    </xf>
    <xf numFmtId="4" fontId="22" fillId="3" borderId="80" applyNumberFormat="0" applyProtection="0">
      <alignment horizontal="left" vertical="center" indent="1"/>
    </xf>
    <xf numFmtId="0" fontId="22" fillId="6" borderId="80" applyNumberFormat="0" applyProtection="0">
      <alignment horizontal="left" vertical="top" indent="1"/>
    </xf>
    <xf numFmtId="4" fontId="23" fillId="8" borderId="80" applyNumberFormat="0" applyProtection="0">
      <alignment horizontal="right" vertical="center"/>
    </xf>
    <xf numFmtId="4" fontId="23" fillId="8" borderId="80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0" applyNumberFormat="0" applyProtection="0">
      <alignment vertical="center"/>
    </xf>
    <xf numFmtId="4" fontId="22" fillId="3" borderId="80" applyNumberFormat="0" applyProtection="0">
      <alignment vertical="center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0" applyNumberFormat="0" applyProtection="0">
      <alignment horizontal="left" vertical="center" indent="1"/>
    </xf>
    <xf numFmtId="4" fontId="22" fillId="3" borderId="80" applyNumberFormat="0" applyProtection="0">
      <alignment horizontal="left" vertical="center" indent="1"/>
    </xf>
    <xf numFmtId="4" fontId="22" fillId="3" borderId="80" applyNumberFormat="0" applyProtection="0">
      <alignment vertical="center"/>
    </xf>
    <xf numFmtId="4" fontId="22" fillId="3" borderId="80" applyNumberFormat="0" applyProtection="0">
      <alignment vertical="center"/>
    </xf>
    <xf numFmtId="4" fontId="22" fillId="3" borderId="80" applyNumberFormat="0" applyProtection="0">
      <alignment horizontal="left" vertical="center" indent="1"/>
    </xf>
    <xf numFmtId="0" fontId="22" fillId="6" borderId="80" applyNumberFormat="0" applyProtection="0">
      <alignment horizontal="left" vertical="top" indent="1"/>
    </xf>
    <xf numFmtId="4" fontId="23" fillId="8" borderId="80" applyNumberFormat="0" applyProtection="0">
      <alignment horizontal="right" vertical="center"/>
    </xf>
    <xf numFmtId="4" fontId="23" fillId="8" borderId="80" applyNumberFormat="0" applyProtection="0">
      <alignment horizontal="right" vertical="center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4" fontId="23" fillId="10" borderId="80" applyNumberFormat="0" applyProtection="0">
      <alignment horizontal="right" vertical="center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4" fontId="23" fillId="10" borderId="80" applyNumberFormat="0" applyProtection="0">
      <alignment horizontal="right" vertical="center"/>
    </xf>
    <xf numFmtId="4" fontId="22" fillId="3" borderId="80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0" applyNumberFormat="0" applyProtection="0">
      <alignment vertical="center"/>
    </xf>
    <xf numFmtId="4" fontId="22" fillId="3" borderId="80" applyNumberFormat="0" applyProtection="0">
      <alignment vertical="center"/>
    </xf>
    <xf numFmtId="0" fontId="22" fillId="6" borderId="80" applyNumberFormat="0" applyProtection="0">
      <alignment horizontal="left" vertical="top" indent="1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4" fontId="23" fillId="10" borderId="80" applyNumberFormat="0" applyProtection="0">
      <alignment horizontal="right" vertical="center"/>
    </xf>
    <xf numFmtId="4" fontId="22" fillId="3" borderId="8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0" applyNumberFormat="0" applyProtection="0">
      <alignment vertical="center"/>
    </xf>
    <xf numFmtId="0" fontId="22" fillId="6" borderId="80" applyNumberFormat="0" applyProtection="0">
      <alignment horizontal="left" vertical="top" indent="1"/>
    </xf>
    <xf numFmtId="4" fontId="22" fillId="3" borderId="80" applyNumberFormat="0" applyProtection="0">
      <alignment vertical="center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4" fontId="23" fillId="10" borderId="80" applyNumberFormat="0" applyProtection="0">
      <alignment horizontal="right" vertical="center"/>
    </xf>
    <xf numFmtId="0" fontId="22" fillId="6" borderId="80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80" applyNumberFormat="0" applyProtection="0">
      <alignment horizontal="left" vertical="top" indent="1"/>
    </xf>
    <xf numFmtId="4" fontId="22" fillId="3" borderId="80" applyNumberFormat="0" applyProtection="0">
      <alignment vertical="center"/>
    </xf>
    <xf numFmtId="0" fontId="22" fillId="6" borderId="80" applyNumberFormat="0" applyProtection="0">
      <alignment horizontal="left" vertical="top" indent="1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4" fontId="23" fillId="10" borderId="80" applyNumberFormat="0" applyProtection="0">
      <alignment horizontal="right" vertical="center"/>
    </xf>
    <xf numFmtId="4" fontId="22" fillId="3" borderId="80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0" applyNumberFormat="0" applyProtection="0">
      <alignment vertical="center"/>
    </xf>
    <xf numFmtId="0" fontId="22" fillId="6" borderId="80" applyNumberFormat="0" applyProtection="0">
      <alignment horizontal="left" vertical="top" indent="1"/>
    </xf>
    <xf numFmtId="4" fontId="22" fillId="3" borderId="80" applyNumberFormat="0" applyProtection="0">
      <alignment vertical="center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4" fontId="23" fillId="10" borderId="80" applyNumberFormat="0" applyProtection="0">
      <alignment horizontal="right" vertical="center"/>
    </xf>
    <xf numFmtId="4" fontId="22" fillId="3" borderId="8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0" applyNumberFormat="0" applyProtection="0">
      <alignment horizontal="left" vertical="center" indent="1"/>
    </xf>
    <xf numFmtId="4" fontId="22" fillId="3" borderId="80" applyNumberFormat="0" applyProtection="0">
      <alignment vertical="center"/>
    </xf>
    <xf numFmtId="0" fontId="6" fillId="9" borderId="80" applyNumberFormat="0" applyProtection="0">
      <alignment horizontal="left" vertical="center" indent="1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4" fontId="23" fillId="10" borderId="80" applyNumberFormat="0" applyProtection="0">
      <alignment horizontal="right" vertical="center"/>
    </xf>
    <xf numFmtId="0" fontId="22" fillId="6" borderId="80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80" applyNumberFormat="0" applyProtection="0">
      <alignment horizontal="left" vertical="top" indent="1"/>
    </xf>
    <xf numFmtId="0" fontId="22" fillId="6" borderId="80" applyNumberFormat="0" applyProtection="0">
      <alignment horizontal="left" vertical="top" indent="1"/>
    </xf>
    <xf numFmtId="4" fontId="23" fillId="8" borderId="80" applyNumberFormat="0" applyProtection="0">
      <alignment horizontal="right" vertical="center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4" fontId="23" fillId="10" borderId="80" applyNumberFormat="0" applyProtection="0">
      <alignment horizontal="right" vertical="center"/>
    </xf>
    <xf numFmtId="4" fontId="22" fillId="3" borderId="80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0" applyNumberFormat="0" applyProtection="0">
      <alignment vertical="center"/>
    </xf>
    <xf numFmtId="4" fontId="22" fillId="3" borderId="80" applyNumberFormat="0" applyProtection="0">
      <alignment vertical="center"/>
    </xf>
    <xf numFmtId="0" fontId="22" fillId="6" borderId="80" applyNumberFormat="0" applyProtection="0">
      <alignment horizontal="left" vertical="top" indent="1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4" fontId="23" fillId="10" borderId="80" applyNumberFormat="0" applyProtection="0">
      <alignment horizontal="right" vertical="center"/>
    </xf>
    <xf numFmtId="4" fontId="22" fillId="3" borderId="80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0" applyNumberFormat="0" applyProtection="0">
      <alignment horizontal="left" vertical="center" indent="1"/>
    </xf>
    <xf numFmtId="0" fontId="22" fillId="6" borderId="80" applyNumberFormat="0" applyProtection="0">
      <alignment horizontal="left" vertical="top" indent="1"/>
    </xf>
    <xf numFmtId="4" fontId="22" fillId="3" borderId="80" applyNumberFormat="0" applyProtection="0">
      <alignment horizontal="left" vertical="center" indent="1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4" fontId="23" fillId="10" borderId="80" applyNumberFormat="0" applyProtection="0">
      <alignment horizontal="right" vertical="center"/>
    </xf>
    <xf numFmtId="0" fontId="22" fillId="6" borderId="80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80" applyNumberFormat="0" applyProtection="0">
      <alignment horizontal="left" vertical="top" indent="1"/>
    </xf>
    <xf numFmtId="4" fontId="22" fillId="3" borderId="80" applyNumberFormat="0" applyProtection="0">
      <alignment vertical="center"/>
    </xf>
    <xf numFmtId="0" fontId="6" fillId="9" borderId="80" applyNumberFormat="0" applyProtection="0">
      <alignment horizontal="left" vertical="center" indent="1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4" fontId="23" fillId="10" borderId="80" applyNumberFormat="0" applyProtection="0">
      <alignment horizontal="right" vertical="center"/>
    </xf>
    <xf numFmtId="0" fontId="22" fillId="6" borderId="80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0" applyNumberFormat="0" applyProtection="0">
      <alignment vertical="center"/>
    </xf>
    <xf numFmtId="4" fontId="22" fillId="3" borderId="80" applyNumberFormat="0" applyProtection="0">
      <alignment vertical="center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4" fontId="23" fillId="8" borderId="80" applyNumberFormat="0" applyProtection="0">
      <alignment horizontal="right" vertical="center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4" fontId="22" fillId="3" borderId="80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80" applyNumberFormat="0" applyProtection="0">
      <alignment horizontal="left" vertical="top" indent="1"/>
    </xf>
    <xf numFmtId="4" fontId="23" fillId="10" borderId="80" applyNumberFormat="0" applyProtection="0">
      <alignment horizontal="right" vertical="center"/>
    </xf>
    <xf numFmtId="4" fontId="23" fillId="10" borderId="80" applyNumberFormat="0" applyProtection="0">
      <alignment horizontal="right" vertical="center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4" fontId="23" fillId="8" borderId="80" applyNumberFormat="0" applyProtection="0">
      <alignment horizontal="right" vertical="center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0" applyNumberFormat="0" applyProtection="0">
      <alignment horizontal="left" vertical="center" indent="1"/>
    </xf>
    <xf numFmtId="4" fontId="23" fillId="8" borderId="80" applyNumberFormat="0" applyProtection="0">
      <alignment horizontal="right" vertical="center"/>
    </xf>
    <xf numFmtId="4" fontId="23" fillId="8" borderId="80" applyNumberFormat="0" applyProtection="0">
      <alignment horizontal="right" vertical="center"/>
    </xf>
    <xf numFmtId="4" fontId="23" fillId="10" borderId="80" applyNumberFormat="0" applyProtection="0">
      <alignment horizontal="right" vertical="center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4" fontId="23" fillId="8" borderId="80" applyNumberFormat="0" applyProtection="0">
      <alignment horizontal="right" vertical="center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0" applyNumberFormat="0" applyProtection="0">
      <alignment horizontal="left" vertical="center" indent="1"/>
    </xf>
    <xf numFmtId="4" fontId="22" fillId="3" borderId="80" applyNumberFormat="0" applyProtection="0">
      <alignment vertical="center"/>
    </xf>
    <xf numFmtId="0" fontId="6" fillId="9" borderId="80" applyNumberFormat="0" applyProtection="0">
      <alignment horizontal="left" vertical="center" indent="1"/>
    </xf>
    <xf numFmtId="4" fontId="23" fillId="10" borderId="80" applyNumberFormat="0" applyProtection="0">
      <alignment horizontal="right" vertical="center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4" fontId="23" fillId="8" borderId="80" applyNumberFormat="0" applyProtection="0">
      <alignment horizontal="right" vertical="center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0" applyNumberFormat="0" applyProtection="0">
      <alignment horizontal="left" vertical="center" indent="1"/>
    </xf>
    <xf numFmtId="4" fontId="22" fillId="3" borderId="80" applyNumberFormat="0" applyProtection="0">
      <alignment horizontal="left" vertical="center" indent="1"/>
    </xf>
    <xf numFmtId="4" fontId="22" fillId="3" borderId="80" applyNumberFormat="0" applyProtection="0">
      <alignment horizontal="left" vertical="center" indent="1"/>
    </xf>
    <xf numFmtId="4" fontId="23" fillId="10" borderId="80" applyNumberFormat="0" applyProtection="0">
      <alignment horizontal="right" vertical="center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4" fontId="23" fillId="8" borderId="80" applyNumberFormat="0" applyProtection="0">
      <alignment horizontal="right" vertical="center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0" fontId="22" fillId="6" borderId="80" applyNumberFormat="0" applyProtection="0">
      <alignment horizontal="left" vertical="top" indent="1"/>
    </xf>
    <xf numFmtId="4" fontId="23" fillId="10" borderId="80" applyNumberFormat="0" applyProtection="0">
      <alignment horizontal="right" vertical="center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4" fontId="23" fillId="8" borderId="80" applyNumberFormat="0" applyProtection="0">
      <alignment horizontal="right" vertical="center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4" fontId="23" fillId="10" borderId="80" applyNumberFormat="0" applyProtection="0">
      <alignment horizontal="right" vertical="center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4" fontId="23" fillId="8" borderId="80" applyNumberFormat="0" applyProtection="0">
      <alignment horizontal="right" vertical="center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4" fontId="23" fillId="10" borderId="80" applyNumberFormat="0" applyProtection="0">
      <alignment horizontal="right" vertical="center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4" fontId="23" fillId="8" borderId="80" applyNumberFormat="0" applyProtection="0">
      <alignment horizontal="right" vertical="center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4" fontId="23" fillId="10" borderId="80" applyNumberFormat="0" applyProtection="0">
      <alignment horizontal="right" vertical="center"/>
    </xf>
    <xf numFmtId="4" fontId="23" fillId="10" borderId="80" applyNumberFormat="0" applyProtection="0">
      <alignment horizontal="right" vertical="center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4" fontId="23" fillId="8" borderId="80" applyNumberFormat="0" applyProtection="0">
      <alignment horizontal="right" vertical="center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0" applyNumberFormat="0" applyProtection="0">
      <alignment horizontal="left" vertical="center" indent="1"/>
    </xf>
    <xf numFmtId="4" fontId="23" fillId="8" borderId="80" applyNumberFormat="0" applyProtection="0">
      <alignment horizontal="right" vertical="center"/>
    </xf>
    <xf numFmtId="4" fontId="23" fillId="10" borderId="80" applyNumberFormat="0" applyProtection="0">
      <alignment horizontal="right" vertical="center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4" fontId="23" fillId="8" borderId="80" applyNumberFormat="0" applyProtection="0">
      <alignment horizontal="right" vertical="center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0" applyNumberFormat="0" applyProtection="0">
      <alignment horizontal="left" vertical="center" indent="1"/>
    </xf>
    <xf numFmtId="4" fontId="22" fillId="3" borderId="80" applyNumberFormat="0" applyProtection="0">
      <alignment vertical="center"/>
    </xf>
    <xf numFmtId="0" fontId="6" fillId="9" borderId="80" applyNumberFormat="0" applyProtection="0">
      <alignment horizontal="left" vertical="center" indent="1"/>
    </xf>
    <xf numFmtId="4" fontId="23" fillId="10" borderId="80" applyNumberFormat="0" applyProtection="0">
      <alignment horizontal="right" vertical="center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4" fontId="23" fillId="8" borderId="80" applyNumberFormat="0" applyProtection="0">
      <alignment horizontal="right" vertical="center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0" applyNumberFormat="0" applyProtection="0">
      <alignment horizontal="left" vertical="center" indent="1"/>
    </xf>
    <xf numFmtId="4" fontId="22" fillId="3" borderId="80" applyNumberFormat="0" applyProtection="0">
      <alignment horizontal="left" vertical="center" indent="1"/>
    </xf>
    <xf numFmtId="4" fontId="23" fillId="10" borderId="80" applyNumberFormat="0" applyProtection="0">
      <alignment horizontal="right" vertical="center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4" fontId="23" fillId="8" borderId="80" applyNumberFormat="0" applyProtection="0">
      <alignment horizontal="right" vertical="center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0" fontId="22" fillId="6" borderId="80" applyNumberFormat="0" applyProtection="0">
      <alignment horizontal="left" vertical="top" indent="1"/>
    </xf>
    <xf numFmtId="4" fontId="23" fillId="10" borderId="80" applyNumberFormat="0" applyProtection="0">
      <alignment horizontal="right" vertical="center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4" fontId="23" fillId="8" borderId="80" applyNumberFormat="0" applyProtection="0">
      <alignment horizontal="right" vertical="center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0" applyNumberFormat="0" applyProtection="0">
      <alignment horizontal="left" vertical="center" indent="1"/>
    </xf>
    <xf numFmtId="4" fontId="23" fillId="10" borderId="80" applyNumberFormat="0" applyProtection="0">
      <alignment horizontal="right" vertical="center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4" fontId="23" fillId="8" borderId="80" applyNumberFormat="0" applyProtection="0">
      <alignment horizontal="right" vertical="center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4" fontId="23" fillId="10" borderId="80" applyNumberFormat="0" applyProtection="0">
      <alignment horizontal="right" vertical="center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4" fontId="23" fillId="8" borderId="80" applyNumberFormat="0" applyProtection="0">
      <alignment horizontal="right" vertical="center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0" applyNumberFormat="0" applyProtection="0">
      <alignment horizontal="left" vertical="center" indent="1"/>
    </xf>
    <xf numFmtId="4" fontId="23" fillId="10" borderId="80" applyNumberFormat="0" applyProtection="0">
      <alignment horizontal="right" vertical="center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4" fontId="23" fillId="8" borderId="80" applyNumberFormat="0" applyProtection="0">
      <alignment horizontal="right" vertical="center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0" applyNumberFormat="0" applyProtection="0">
      <alignment horizontal="left" vertical="center" indent="1"/>
    </xf>
    <xf numFmtId="4" fontId="23" fillId="8" borderId="80" applyNumberFormat="0" applyProtection="0">
      <alignment horizontal="right" vertical="center"/>
    </xf>
    <xf numFmtId="4" fontId="23" fillId="11" borderId="80" applyNumberFormat="0" applyProtection="0">
      <alignment horizontal="left" vertical="center" indent="1"/>
    </xf>
    <xf numFmtId="4" fontId="23" fillId="10" borderId="80" applyNumberFormat="0" applyProtection="0">
      <alignment horizontal="right" vertical="center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4" fontId="23" fillId="8" borderId="80" applyNumberFormat="0" applyProtection="0">
      <alignment horizontal="right" vertical="center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80" applyNumberFormat="0" applyProtection="0">
      <alignment horizontal="left" vertical="top" indent="1"/>
    </xf>
    <xf numFmtId="4" fontId="23" fillId="10" borderId="80" applyNumberFormat="0" applyProtection="0">
      <alignment horizontal="right" vertical="center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4" fontId="23" fillId="8" borderId="80" applyNumberFormat="0" applyProtection="0">
      <alignment horizontal="right" vertical="center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80" applyNumberFormat="0" applyProtection="0">
      <alignment horizontal="right" vertical="center"/>
    </xf>
    <xf numFmtId="4" fontId="22" fillId="3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4" fontId="23" fillId="10" borderId="80" applyNumberFormat="0" applyProtection="0">
      <alignment horizontal="right" vertical="center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4" fontId="23" fillId="8" borderId="80" applyNumberFormat="0" applyProtection="0">
      <alignment horizontal="right" vertical="center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80" applyNumberFormat="0" applyProtection="0">
      <alignment horizontal="right" vertical="center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4" fontId="23" fillId="8" borderId="80" applyNumberFormat="0" applyProtection="0">
      <alignment horizontal="right" vertical="center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0" applyNumberFormat="0" applyProtection="0">
      <alignment vertical="center"/>
    </xf>
    <xf numFmtId="4" fontId="23" fillId="8" borderId="80" applyNumberFormat="0" applyProtection="0">
      <alignment horizontal="right" vertical="center"/>
    </xf>
    <xf numFmtId="4" fontId="23" fillId="10" borderId="80" applyNumberFormat="0" applyProtection="0">
      <alignment horizontal="right" vertical="center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4" fontId="23" fillId="8" borderId="80" applyNumberFormat="0" applyProtection="0">
      <alignment horizontal="right" vertical="center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80" applyNumberFormat="0" applyProtection="0">
      <alignment horizontal="left" vertical="center" indent="1"/>
    </xf>
    <xf numFmtId="4" fontId="23" fillId="10" borderId="80" applyNumberFormat="0" applyProtection="0">
      <alignment horizontal="right" vertical="center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4" fontId="23" fillId="8" borderId="80" applyNumberFormat="0" applyProtection="0">
      <alignment horizontal="right" vertical="center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0" applyNumberFormat="0" applyProtection="0">
      <alignment horizontal="left" vertical="center" indent="1"/>
    </xf>
    <xf numFmtId="4" fontId="23" fillId="10" borderId="80" applyNumberFormat="0" applyProtection="0">
      <alignment horizontal="right" vertical="center"/>
    </xf>
    <xf numFmtId="0" fontId="22" fillId="6" borderId="80" applyNumberFormat="0" applyProtection="0">
      <alignment horizontal="left" vertical="top" indent="1"/>
    </xf>
    <xf numFmtId="4" fontId="23" fillId="10" borderId="80" applyNumberFormat="0" applyProtection="0">
      <alignment horizontal="right" vertical="center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4" fontId="23" fillId="8" borderId="80" applyNumberFormat="0" applyProtection="0">
      <alignment horizontal="right" vertical="center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0" applyNumberFormat="0" applyProtection="0">
      <alignment horizontal="left" vertical="center" indent="1"/>
    </xf>
    <xf numFmtId="4" fontId="23" fillId="10" borderId="80" applyNumberFormat="0" applyProtection="0">
      <alignment horizontal="right" vertical="center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4" fontId="23" fillId="8" borderId="80" applyNumberFormat="0" applyProtection="0">
      <alignment horizontal="right" vertical="center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80" applyNumberFormat="0" applyProtection="0">
      <alignment horizontal="left" vertical="top" indent="1"/>
    </xf>
    <xf numFmtId="0" fontId="6" fillId="9" borderId="80" applyNumberFormat="0" applyProtection="0">
      <alignment horizontal="left" vertical="center" indent="1"/>
    </xf>
    <xf numFmtId="4" fontId="23" fillId="10" borderId="80" applyNumberFormat="0" applyProtection="0">
      <alignment horizontal="right" vertical="center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4" fontId="23" fillId="8" borderId="80" applyNumberFormat="0" applyProtection="0">
      <alignment horizontal="right" vertical="center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80" applyNumberFormat="0" applyProtection="0">
      <alignment horizontal="right" vertical="center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4" fontId="23" fillId="8" borderId="80" applyNumberFormat="0" applyProtection="0">
      <alignment horizontal="right" vertical="center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80" applyNumberFormat="0" applyProtection="0">
      <alignment horizontal="left" vertical="top" indent="1"/>
    </xf>
    <xf numFmtId="4" fontId="23" fillId="10" borderId="80" applyNumberFormat="0" applyProtection="0">
      <alignment horizontal="right" vertical="center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0" fontId="22" fillId="6" borderId="80" applyNumberFormat="0" applyProtection="0">
      <alignment horizontal="left" vertical="top" indent="1"/>
    </xf>
    <xf numFmtId="0" fontId="6" fillId="9" borderId="80" applyNumberFormat="0" applyProtection="0">
      <alignment horizontal="left" vertical="center" indent="1"/>
    </xf>
    <xf numFmtId="4" fontId="23" fillId="8" borderId="80" applyNumberFormat="0" applyProtection="0">
      <alignment horizontal="right" vertical="center"/>
    </xf>
    <xf numFmtId="0" fontId="6" fillId="9" borderId="8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0" applyNumberFormat="0" applyProtection="0">
      <alignment vertical="center"/>
    </xf>
    <xf numFmtId="4" fontId="23" fillId="10" borderId="80" applyNumberFormat="0" applyProtection="0">
      <alignment horizontal="right" vertical="center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80" applyNumberFormat="0" applyProtection="0">
      <alignment horizontal="left" vertical="center" indent="1"/>
    </xf>
    <xf numFmtId="4" fontId="22" fillId="3" borderId="80" applyNumberFormat="0" applyProtection="0">
      <alignment vertical="center"/>
    </xf>
    <xf numFmtId="4" fontId="23" fillId="11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4" fontId="23" fillId="10" borderId="80" applyNumberFormat="0" applyProtection="0">
      <alignment horizontal="right" vertical="center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0" fontId="6" fillId="9" borderId="8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4" fontId="22" fillId="3" borderId="80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80" applyNumberFormat="0" applyProtection="0">
      <alignment horizontal="right" vertical="center"/>
    </xf>
    <xf numFmtId="0" fontId="6" fillId="9" borderId="8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80" applyNumberFormat="0" applyProtection="0">
      <alignment horizontal="right" vertical="center"/>
    </xf>
    <xf numFmtId="4" fontId="23" fillId="8" borderId="80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0" applyNumberFormat="0" applyProtection="0">
      <alignment vertical="center"/>
    </xf>
    <xf numFmtId="0" fontId="6" fillId="9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4" fontId="23" fillId="10" borderId="80" applyNumberFormat="0" applyProtection="0">
      <alignment horizontal="right" vertical="center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0" applyNumberFormat="0" applyProtection="0">
      <alignment horizontal="left" vertical="center" indent="1"/>
    </xf>
    <xf numFmtId="0" fontId="22" fillId="6" borderId="80" applyNumberFormat="0" applyProtection="0">
      <alignment horizontal="left" vertical="top" indent="1"/>
    </xf>
    <xf numFmtId="4" fontId="23" fillId="8" borderId="80" applyNumberFormat="0" applyProtection="0">
      <alignment horizontal="right" vertical="center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80" applyNumberFormat="0" applyProtection="0">
      <alignment horizontal="left" vertical="top" indent="1"/>
    </xf>
    <xf numFmtId="4" fontId="23" fillId="10" borderId="80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0" applyNumberFormat="0" applyProtection="0">
      <alignment horizontal="left" vertical="center" indent="1"/>
    </xf>
    <xf numFmtId="4" fontId="23" fillId="10" borderId="80" applyNumberFormat="0" applyProtection="0">
      <alignment horizontal="right" vertical="center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0" applyNumberFormat="0" applyProtection="0">
      <alignment horizontal="left" vertical="center" indent="1"/>
    </xf>
    <xf numFmtId="4" fontId="22" fillId="3" borderId="8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80" applyNumberFormat="0" applyProtection="0">
      <alignment horizontal="left" vertical="center" indent="1"/>
    </xf>
    <xf numFmtId="4" fontId="22" fillId="3" borderId="80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0" applyNumberFormat="0" applyProtection="0">
      <alignment horizontal="left" vertical="center" indent="1"/>
    </xf>
    <xf numFmtId="0" fontId="22" fillId="6" borderId="80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0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0" applyNumberFormat="0" applyProtection="0">
      <alignment horizontal="left" vertical="center" indent="1"/>
    </xf>
    <xf numFmtId="0" fontId="22" fillId="6" borderId="80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80" applyNumberFormat="0" applyProtection="0">
      <alignment horizontal="left" vertical="top" indent="1"/>
    </xf>
    <xf numFmtId="4" fontId="22" fillId="3" borderId="80" applyNumberFormat="0" applyProtection="0">
      <alignment horizontal="left" vertical="center" indent="1"/>
    </xf>
    <xf numFmtId="4" fontId="22" fillId="3" borderId="80" applyNumberFormat="0" applyProtection="0">
      <alignment vertical="center"/>
    </xf>
    <xf numFmtId="0" fontId="37" fillId="0" borderId="0" applyNumberFormat="0" applyFill="0" applyBorder="0" applyAlignment="0" applyProtection="0"/>
    <xf numFmtId="0" fontId="23" fillId="12" borderId="80" applyNumberFormat="0" applyProtection="0">
      <alignment horizontal="left" vertical="top" indent="1"/>
    </xf>
    <xf numFmtId="4" fontId="23" fillId="11" borderId="80" applyNumberFormat="0" applyProtection="0">
      <alignment horizontal="left" vertical="center" indent="1"/>
    </xf>
    <xf numFmtId="4" fontId="23" fillId="10" borderId="80" applyNumberFormat="0" applyProtection="0">
      <alignment horizontal="right" vertical="center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4" fontId="23" fillId="8" borderId="80" applyNumberFormat="0" applyProtection="0">
      <alignment horizontal="right" vertical="center"/>
    </xf>
    <xf numFmtId="0" fontId="22" fillId="6" borderId="80" applyNumberFormat="0" applyProtection="0">
      <alignment horizontal="left" vertical="top" indent="1"/>
    </xf>
    <xf numFmtId="4" fontId="22" fillId="3" borderId="80" applyNumberFormat="0" applyProtection="0">
      <alignment horizontal="left" vertical="center" indent="1"/>
    </xf>
    <xf numFmtId="4" fontId="22" fillId="3" borderId="80" applyNumberFormat="0" applyProtection="0">
      <alignment vertical="center"/>
    </xf>
    <xf numFmtId="0" fontId="23" fillId="12" borderId="80" applyNumberFormat="0" applyProtection="0">
      <alignment horizontal="left" vertical="top" indent="1"/>
    </xf>
    <xf numFmtId="4" fontId="23" fillId="11" borderId="80" applyNumberFormat="0" applyProtection="0">
      <alignment horizontal="left" vertical="center" indent="1"/>
    </xf>
    <xf numFmtId="4" fontId="23" fillId="10" borderId="80" applyNumberFormat="0" applyProtection="0">
      <alignment horizontal="right" vertical="center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4" fontId="23" fillId="8" borderId="80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22" fillId="6" borderId="80" applyNumberFormat="0" applyProtection="0">
      <alignment horizontal="left" vertical="top" indent="1"/>
    </xf>
    <xf numFmtId="4" fontId="22" fillId="3" borderId="80" applyNumberFormat="0" applyProtection="0">
      <alignment horizontal="left" vertical="center" indent="1"/>
    </xf>
    <xf numFmtId="4" fontId="22" fillId="3" borderId="80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80" applyNumberFormat="0" applyProtection="0">
      <alignment horizontal="left" vertical="top" indent="1"/>
    </xf>
    <xf numFmtId="4" fontId="23" fillId="11" borderId="80" applyNumberFormat="0" applyProtection="0">
      <alignment horizontal="left" vertical="center" indent="1"/>
    </xf>
    <xf numFmtId="4" fontId="23" fillId="10" borderId="80" applyNumberFormat="0" applyProtection="0">
      <alignment horizontal="right" vertical="center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22" fillId="6" borderId="80" applyNumberFormat="0" applyProtection="0">
      <alignment horizontal="left" vertical="top" indent="1"/>
    </xf>
    <xf numFmtId="4" fontId="22" fillId="3" borderId="80" applyNumberFormat="0" applyProtection="0">
      <alignment vertical="center"/>
    </xf>
    <xf numFmtId="4" fontId="23" fillId="11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4" fontId="23" fillId="8" borderId="80" applyNumberFormat="0" applyProtection="0">
      <alignment horizontal="right" vertical="center"/>
    </xf>
    <xf numFmtId="4" fontId="22" fillId="3" borderId="80" applyNumberFormat="0" applyProtection="0">
      <alignment horizontal="left" vertical="center" indent="1"/>
    </xf>
    <xf numFmtId="4" fontId="22" fillId="3" borderId="80" applyNumberFormat="0" applyProtection="0">
      <alignment vertical="center"/>
    </xf>
    <xf numFmtId="4" fontId="22" fillId="3" borderId="80" applyNumberFormat="0" applyProtection="0">
      <alignment vertical="center"/>
    </xf>
    <xf numFmtId="4" fontId="22" fillId="3" borderId="80" applyNumberFormat="0" applyProtection="0">
      <alignment horizontal="left" vertical="center" indent="1"/>
    </xf>
    <xf numFmtId="0" fontId="22" fillId="6" borderId="80" applyNumberFormat="0" applyProtection="0">
      <alignment horizontal="left" vertical="top" indent="1"/>
    </xf>
    <xf numFmtId="4" fontId="23" fillId="8" borderId="80" applyNumberFormat="0" applyProtection="0">
      <alignment horizontal="right" vertical="center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4" fontId="23" fillId="10" borderId="80" applyNumberFormat="0" applyProtection="0">
      <alignment horizontal="right" vertical="center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4" fontId="22" fillId="3" borderId="80" applyNumberFormat="0" applyProtection="0">
      <alignment vertical="center"/>
    </xf>
    <xf numFmtId="4" fontId="22" fillId="3" borderId="80" applyNumberFormat="0" applyProtection="0">
      <alignment horizontal="left" vertical="center" indent="1"/>
    </xf>
    <xf numFmtId="0" fontId="22" fillId="6" borderId="80" applyNumberFormat="0" applyProtection="0">
      <alignment horizontal="left" vertical="top" indent="1"/>
    </xf>
    <xf numFmtId="4" fontId="23" fillId="8" borderId="80" applyNumberFormat="0" applyProtection="0">
      <alignment horizontal="right" vertical="center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4" fontId="23" fillId="10" borderId="80" applyNumberFormat="0" applyProtection="0">
      <alignment horizontal="right" vertical="center"/>
    </xf>
    <xf numFmtId="0" fontId="23" fillId="12" borderId="80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80" applyNumberFormat="0" applyProtection="0">
      <alignment horizontal="right" vertical="center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4" fontId="22" fillId="3" borderId="8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80" applyNumberFormat="0" applyProtection="0">
      <alignment horizontal="right" vertical="center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4" fontId="23" fillId="10" borderId="80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0" applyNumberFormat="0" applyProtection="0">
      <alignment horizontal="left" vertical="center" indent="1"/>
    </xf>
    <xf numFmtId="0" fontId="22" fillId="6" borderId="80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80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2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80" applyNumberFormat="0" applyProtection="0">
      <alignment horizontal="left" vertical="center" indent="1"/>
    </xf>
    <xf numFmtId="0" fontId="22" fillId="6" borderId="80" applyNumberFormat="0" applyProtection="0">
      <alignment horizontal="left" vertical="top" indent="1"/>
    </xf>
    <xf numFmtId="4" fontId="22" fillId="3" borderId="80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87" applyNumberFormat="0" applyProtection="0">
      <alignment horizontal="left" vertical="center" indent="1"/>
    </xf>
    <xf numFmtId="0" fontId="22" fillId="6" borderId="83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6" fillId="9" borderId="83" applyNumberFormat="0" applyProtection="0">
      <alignment horizontal="left" vertical="center" indent="1"/>
    </xf>
    <xf numFmtId="0" fontId="6" fillId="9" borderId="83" applyNumberFormat="0" applyProtection="0">
      <alignment horizontal="left" vertical="center" indent="1"/>
    </xf>
    <xf numFmtId="0" fontId="6" fillId="9" borderId="83" applyNumberFormat="0" applyProtection="0">
      <alignment horizontal="left" vertical="center" indent="1"/>
    </xf>
    <xf numFmtId="4" fontId="23" fillId="10" borderId="83" applyNumberFormat="0" applyProtection="0">
      <alignment horizontal="right" vertical="center"/>
    </xf>
    <xf numFmtId="0" fontId="23" fillId="12" borderId="83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82" applyNumberFormat="0" applyProtection="0">
      <alignment vertical="center"/>
    </xf>
    <xf numFmtId="4" fontId="23" fillId="10" borderId="82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81" applyNumberFormat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82" applyNumberFormat="0" applyProtection="0">
      <alignment horizontal="left" vertical="center" indent="1"/>
    </xf>
    <xf numFmtId="0" fontId="22" fillId="6" borderId="82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6" fillId="9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82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80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80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82" applyNumberFormat="0" applyProtection="0">
      <alignment horizontal="left" vertical="center" indent="1"/>
    </xf>
    <xf numFmtId="0" fontId="22" fillId="6" borderId="82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23" fillId="12" borderId="80" applyNumberFormat="0" applyProtection="0">
      <alignment horizontal="left" vertical="top" indent="1"/>
    </xf>
    <xf numFmtId="0" fontId="6" fillId="9" borderId="80" applyNumberFormat="0" applyProtection="0">
      <alignment horizontal="left" vertical="center" indent="1"/>
    </xf>
    <xf numFmtId="4" fontId="23" fillId="10" borderId="80" applyNumberFormat="0" applyProtection="0">
      <alignment horizontal="right" vertical="center"/>
    </xf>
    <xf numFmtId="4" fontId="23" fillId="11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6" borderId="82" applyNumberFormat="0" applyProtection="0">
      <alignment horizontal="left" vertical="top" indent="1"/>
    </xf>
    <xf numFmtId="4" fontId="22" fillId="3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81" applyNumberFormat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81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81" applyNumberFormat="0" applyBorder="0" applyAlignment="0" applyProtection="0"/>
    <xf numFmtId="0" fontId="6" fillId="9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3" fillId="11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80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0" borderId="82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0" borderId="80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8" borderId="82" applyNumberFormat="0" applyProtection="0">
      <alignment horizontal="right" vertical="center"/>
    </xf>
    <xf numFmtId="4" fontId="22" fillId="3" borderId="80" applyNumberFormat="0" applyProtection="0">
      <alignment horizontal="left" vertical="center" indent="1"/>
    </xf>
    <xf numFmtId="4" fontId="23" fillId="8" borderId="80" applyNumberFormat="0" applyProtection="0">
      <alignment horizontal="right" vertical="center"/>
    </xf>
    <xf numFmtId="0" fontId="23" fillId="12" borderId="80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2" fillId="3" borderId="82" applyNumberFormat="0" applyProtection="0">
      <alignment vertical="center"/>
    </xf>
    <xf numFmtId="0" fontId="38" fillId="0" borderId="0" applyNumberFormat="0" applyFill="0" applyBorder="0" applyAlignment="0" applyProtection="0"/>
    <xf numFmtId="4" fontId="23" fillId="8" borderId="82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6" borderId="80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0" borderId="82" applyNumberFormat="0" applyProtection="0">
      <alignment horizontal="right" vertical="center"/>
    </xf>
    <xf numFmtId="4" fontId="23" fillId="8" borderId="82" applyNumberFormat="0" applyProtection="0">
      <alignment horizontal="right" vertical="center"/>
    </xf>
    <xf numFmtId="4" fontId="22" fillId="3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81" applyNumberFormat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80" applyNumberFormat="0" applyProtection="0">
      <alignment vertical="center"/>
    </xf>
    <xf numFmtId="0" fontId="38" fillId="0" borderId="0" applyNumberFormat="0" applyFill="0" applyBorder="0" applyAlignment="0" applyProtection="0"/>
    <xf numFmtId="4" fontId="22" fillId="3" borderId="80" applyNumberFormat="0" applyProtection="0">
      <alignment vertical="center"/>
    </xf>
    <xf numFmtId="4" fontId="22" fillId="3" borderId="80" applyNumberFormat="0" applyProtection="0">
      <alignment horizontal="left" vertical="center" indent="1"/>
    </xf>
    <xf numFmtId="4" fontId="22" fillId="3" borderId="80" applyNumberFormat="0" applyProtection="0">
      <alignment horizontal="left" vertical="center" indent="1"/>
    </xf>
    <xf numFmtId="0" fontId="22" fillId="6" borderId="80" applyNumberFormat="0" applyProtection="0">
      <alignment horizontal="left" vertical="top" indent="1"/>
    </xf>
    <xf numFmtId="0" fontId="22" fillId="6" borderId="80" applyNumberFormat="0" applyProtection="0">
      <alignment horizontal="left" vertical="top" indent="1"/>
    </xf>
    <xf numFmtId="4" fontId="23" fillId="8" borderId="80" applyNumberFormat="0" applyProtection="0">
      <alignment horizontal="right" vertical="center"/>
    </xf>
    <xf numFmtId="4" fontId="23" fillId="8" borderId="80" applyNumberFormat="0" applyProtection="0">
      <alignment horizontal="right" vertical="center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4" fontId="23" fillId="10" borderId="80" applyNumberFormat="0" applyProtection="0">
      <alignment horizontal="right" vertical="center"/>
    </xf>
    <xf numFmtId="4" fontId="23" fillId="10" borderId="80" applyNumberFormat="0" applyProtection="0">
      <alignment horizontal="right" vertical="center"/>
    </xf>
    <xf numFmtId="4" fontId="23" fillId="11" borderId="80" applyNumberFormat="0" applyProtection="0">
      <alignment horizontal="left" vertical="center" indent="1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0" fontId="23" fillId="12" borderId="80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82" applyNumberFormat="0" applyProtection="0">
      <alignment horizontal="left" vertical="center" indent="1"/>
    </xf>
    <xf numFmtId="4" fontId="22" fillId="3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22" fillId="6" borderId="82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4" fontId="22" fillId="3" borderId="82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12" borderId="82" applyNumberFormat="0" applyProtection="0">
      <alignment horizontal="left" vertical="top" indent="1"/>
    </xf>
    <xf numFmtId="0" fontId="6" fillId="9" borderId="82" applyNumberFormat="0" applyProtection="0">
      <alignment horizontal="left" vertical="center" indent="1"/>
    </xf>
    <xf numFmtId="0" fontId="22" fillId="6" borderId="82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82" applyNumberFormat="0" applyProtection="0">
      <alignment horizontal="left" vertical="top" indent="1"/>
    </xf>
    <xf numFmtId="4" fontId="22" fillId="3" borderId="82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81" applyNumberFormat="0" applyBorder="0" applyAlignment="0" applyProtection="0"/>
    <xf numFmtId="4" fontId="22" fillId="3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82" applyNumberFormat="0" applyProtection="0">
      <alignment horizontal="right" vertical="center"/>
    </xf>
    <xf numFmtId="0" fontId="38" fillId="0" borderId="0" applyNumberFormat="0" applyFill="0" applyBorder="0" applyAlignment="0" applyProtection="0"/>
    <xf numFmtId="4" fontId="22" fillId="3" borderId="82" applyNumberFormat="0" applyProtection="0">
      <alignment horizontal="left" vertical="center" indent="1"/>
    </xf>
    <xf numFmtId="4" fontId="23" fillId="10" borderId="82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80" applyNumberFormat="0" applyProtection="0">
      <alignment vertical="center"/>
    </xf>
    <xf numFmtId="4" fontId="22" fillId="3" borderId="80" applyNumberFormat="0" applyProtection="0">
      <alignment horizontal="left" vertical="center" indent="1"/>
    </xf>
    <xf numFmtId="4" fontId="22" fillId="3" borderId="80" applyNumberFormat="0" applyProtection="0">
      <alignment horizontal="left" vertical="center" indent="1"/>
    </xf>
    <xf numFmtId="0" fontId="22" fillId="6" borderId="80" applyNumberFormat="0" applyProtection="0">
      <alignment horizontal="left" vertical="top" indent="1"/>
    </xf>
    <xf numFmtId="0" fontId="22" fillId="6" borderId="80" applyNumberFormat="0" applyProtection="0">
      <alignment horizontal="left" vertical="top" indent="1"/>
    </xf>
    <xf numFmtId="4" fontId="23" fillId="8" borderId="80" applyNumberFormat="0" applyProtection="0">
      <alignment horizontal="right" vertical="center"/>
    </xf>
    <xf numFmtId="4" fontId="23" fillId="8" borderId="80" applyNumberFormat="0" applyProtection="0">
      <alignment horizontal="right" vertical="center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4" fontId="23" fillId="10" borderId="80" applyNumberFormat="0" applyProtection="0">
      <alignment horizontal="right" vertical="center"/>
    </xf>
    <xf numFmtId="4" fontId="23" fillId="10" borderId="80" applyNumberFormat="0" applyProtection="0">
      <alignment horizontal="right" vertical="center"/>
    </xf>
    <xf numFmtId="4" fontId="23" fillId="11" borderId="80" applyNumberFormat="0" applyProtection="0">
      <alignment horizontal="left" vertical="center" indent="1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0" fontId="23" fillId="12" borderId="80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4" fontId="23" fillId="10" borderId="82" applyNumberFormat="0" applyProtection="0">
      <alignment horizontal="right" vertical="center"/>
    </xf>
    <xf numFmtId="4" fontId="23" fillId="8" borderId="82" applyNumberFormat="0" applyProtection="0">
      <alignment horizontal="right" vertical="center"/>
    </xf>
    <xf numFmtId="4" fontId="23" fillId="10" borderId="82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82" applyNumberFormat="0" applyProtection="0">
      <alignment vertical="center"/>
    </xf>
    <xf numFmtId="4" fontId="22" fillId="3" borderId="82" applyNumberFormat="0" applyProtection="0">
      <alignment vertical="center"/>
    </xf>
    <xf numFmtId="4" fontId="22" fillId="3" borderId="82" applyNumberFormat="0" applyProtection="0">
      <alignment horizontal="left" vertical="center" indent="1"/>
    </xf>
    <xf numFmtId="4" fontId="22" fillId="3" borderId="82" applyNumberFormat="0" applyProtection="0">
      <alignment horizontal="left" vertical="center" indent="1"/>
    </xf>
    <xf numFmtId="0" fontId="22" fillId="6" borderId="82" applyNumberFormat="0" applyProtection="0">
      <alignment horizontal="left" vertical="top" indent="1"/>
    </xf>
    <xf numFmtId="0" fontId="22" fillId="6" borderId="82" applyNumberFormat="0" applyProtection="0">
      <alignment horizontal="left" vertical="top" indent="1"/>
    </xf>
    <xf numFmtId="4" fontId="23" fillId="8" borderId="82" applyNumberFormat="0" applyProtection="0">
      <alignment horizontal="right" vertical="center"/>
    </xf>
    <xf numFmtId="4" fontId="23" fillId="8" borderId="82" applyNumberFormat="0" applyProtection="0">
      <alignment horizontal="right" vertical="center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4" fontId="23" fillId="10" borderId="82" applyNumberFormat="0" applyProtection="0">
      <alignment horizontal="right" vertical="center"/>
    </xf>
    <xf numFmtId="4" fontId="23" fillId="10" borderId="82" applyNumberFormat="0" applyProtection="0">
      <alignment horizontal="right" vertical="center"/>
    </xf>
    <xf numFmtId="4" fontId="23" fillId="11" borderId="82" applyNumberFormat="0" applyProtection="0">
      <alignment horizontal="left" vertical="center" indent="1"/>
    </xf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0" fontId="23" fillId="12" borderId="82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2" applyNumberFormat="0" applyProtection="0">
      <alignment vertical="center"/>
    </xf>
    <xf numFmtId="0" fontId="6" fillId="9" borderId="8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4" fontId="22" fillId="3" borderId="82" applyNumberFormat="0" applyProtection="0">
      <alignment vertical="center"/>
    </xf>
    <xf numFmtId="0" fontId="22" fillId="6" borderId="82" applyNumberFormat="0" applyProtection="0">
      <alignment horizontal="left" vertical="top" indent="1"/>
    </xf>
    <xf numFmtId="0" fontId="22" fillId="6" borderId="82" applyNumberFormat="0" applyProtection="0">
      <alignment horizontal="left" vertical="top" indent="1"/>
    </xf>
    <xf numFmtId="4" fontId="23" fillId="8" borderId="82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12" borderId="82" applyNumberFormat="0" applyProtection="0">
      <alignment horizontal="left" vertical="top" indent="1"/>
    </xf>
    <xf numFmtId="0" fontId="6" fillId="9" borderId="82" applyNumberFormat="0" applyProtection="0">
      <alignment horizontal="left" vertical="center" indent="1"/>
    </xf>
    <xf numFmtId="0" fontId="22" fillId="6" borderId="82" applyNumberFormat="0" applyProtection="0">
      <alignment horizontal="left" vertical="top" indent="1"/>
    </xf>
    <xf numFmtId="4" fontId="22" fillId="3" borderId="82" applyNumberFormat="0" applyProtection="0">
      <alignment vertical="center"/>
    </xf>
    <xf numFmtId="4" fontId="23" fillId="10" borderId="82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4" fontId="22" fillId="3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0" fontId="6" fillId="9" borderId="82" applyNumberFormat="0" applyProtection="0">
      <alignment horizontal="left" vertical="center" indent="1"/>
    </xf>
    <xf numFmtId="4" fontId="23" fillId="8" borderId="82" applyNumberFormat="0" applyProtection="0">
      <alignment horizontal="right" vertical="center"/>
    </xf>
    <xf numFmtId="0" fontId="6" fillId="9" borderId="82" applyNumberFormat="0" applyProtection="0">
      <alignment horizontal="left" vertical="center" indent="1"/>
    </xf>
    <xf numFmtId="4" fontId="23" fillId="11" borderId="82" applyNumberFormat="0" applyProtection="0">
      <alignment horizontal="left" vertical="center" indent="1"/>
    </xf>
    <xf numFmtId="4" fontId="22" fillId="3" borderId="82" applyNumberFormat="0" applyProtection="0">
      <alignment vertical="center"/>
    </xf>
    <xf numFmtId="0" fontId="22" fillId="6" borderId="82" applyNumberFormat="0" applyProtection="0">
      <alignment horizontal="left" vertical="top" indent="1"/>
    </xf>
    <xf numFmtId="4" fontId="22" fillId="3" borderId="82" applyNumberFormat="0" applyProtection="0">
      <alignment horizontal="left" vertical="center" indent="1"/>
    </xf>
    <xf numFmtId="0" fontId="22" fillId="6" borderId="82" applyNumberFormat="0" applyProtection="0">
      <alignment horizontal="left" vertical="top" indent="1"/>
    </xf>
    <xf numFmtId="4" fontId="22" fillId="3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22" fillId="6" borderId="82" applyNumberFormat="0" applyProtection="0">
      <alignment horizontal="left" vertical="top" indent="1"/>
    </xf>
    <xf numFmtId="4" fontId="23" fillId="8" borderId="82" applyNumberFormat="0" applyProtection="0">
      <alignment horizontal="right" vertical="center"/>
    </xf>
    <xf numFmtId="4" fontId="22" fillId="3" borderId="82" applyNumberFormat="0" applyProtection="0">
      <alignment vertical="center"/>
    </xf>
    <xf numFmtId="0" fontId="22" fillId="6" borderId="82" applyNumberFormat="0" applyProtection="0">
      <alignment horizontal="left" vertical="top" indent="1"/>
    </xf>
    <xf numFmtId="4" fontId="22" fillId="3" borderId="82" applyNumberFormat="0" applyProtection="0">
      <alignment horizontal="left" vertical="center" indent="1"/>
    </xf>
    <xf numFmtId="0" fontId="22" fillId="6" borderId="82" applyNumberFormat="0" applyProtection="0">
      <alignment horizontal="left" vertical="top" indent="1"/>
    </xf>
    <xf numFmtId="0" fontId="22" fillId="6" borderId="82" applyNumberFormat="0" applyProtection="0">
      <alignment horizontal="left" vertical="top" indent="1"/>
    </xf>
    <xf numFmtId="4" fontId="22" fillId="3" borderId="82" applyNumberFormat="0" applyProtection="0">
      <alignment horizontal="left" vertical="center" indent="1"/>
    </xf>
    <xf numFmtId="0" fontId="22" fillId="6" borderId="82" applyNumberFormat="0" applyProtection="0">
      <alignment horizontal="left" vertical="top" indent="1"/>
    </xf>
    <xf numFmtId="4" fontId="22" fillId="3" borderId="82" applyNumberFormat="0" applyProtection="0">
      <alignment horizontal="left" vertical="center" indent="1"/>
    </xf>
    <xf numFmtId="4" fontId="22" fillId="3" borderId="82" applyNumberFormat="0" applyProtection="0">
      <alignment vertical="center"/>
    </xf>
    <xf numFmtId="0" fontId="22" fillId="6" borderId="82" applyNumberFormat="0" applyProtection="0">
      <alignment horizontal="left" vertical="top" indent="1"/>
    </xf>
    <xf numFmtId="4" fontId="22" fillId="3" borderId="8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2" applyNumberFormat="0" applyProtection="0">
      <alignment horizontal="left" vertical="center" indent="1"/>
    </xf>
    <xf numFmtId="4" fontId="22" fillId="3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82" applyNumberFormat="0" applyProtection="0">
      <alignment horizontal="left" vertical="top" indent="1"/>
    </xf>
    <xf numFmtId="0" fontId="6" fillId="9" borderId="82" applyNumberFormat="0" applyProtection="0">
      <alignment horizontal="left" vertical="center" indent="1"/>
    </xf>
    <xf numFmtId="0" fontId="22" fillId="6" borderId="82" applyNumberFormat="0" applyProtection="0">
      <alignment horizontal="left" vertical="top" indent="1"/>
    </xf>
    <xf numFmtId="0" fontId="22" fillId="6" borderId="82" applyNumberFormat="0" applyProtection="0">
      <alignment horizontal="left" vertical="top" indent="1"/>
    </xf>
    <xf numFmtId="0" fontId="22" fillId="6" borderId="82" applyNumberFormat="0" applyProtection="0">
      <alignment horizontal="left" vertical="top" indent="1"/>
    </xf>
    <xf numFmtId="4" fontId="22" fillId="3" borderId="82" applyNumberFormat="0" applyProtection="0">
      <alignment vertical="center"/>
    </xf>
    <xf numFmtId="0" fontId="22" fillId="6" borderId="82" applyNumberFormat="0" applyProtection="0">
      <alignment horizontal="left" vertical="top" indent="1"/>
    </xf>
    <xf numFmtId="4" fontId="22" fillId="3" borderId="82" applyNumberFormat="0" applyProtection="0">
      <alignment vertical="center"/>
    </xf>
    <xf numFmtId="4" fontId="22" fillId="3" borderId="82" applyNumberFormat="0" applyProtection="0">
      <alignment horizontal="left" vertical="center" indent="1"/>
    </xf>
    <xf numFmtId="4" fontId="22" fillId="3" borderId="82" applyNumberFormat="0" applyProtection="0">
      <alignment horizontal="left" vertical="center" indent="1"/>
    </xf>
    <xf numFmtId="0" fontId="22" fillId="6" borderId="82" applyNumberFormat="0" applyProtection="0">
      <alignment horizontal="left" vertical="top" indent="1"/>
    </xf>
    <xf numFmtId="0" fontId="22" fillId="6" borderId="82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4" fontId="23" fillId="10" borderId="82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82" applyNumberFormat="0" applyProtection="0">
      <alignment horizontal="right" vertical="center"/>
    </xf>
    <xf numFmtId="0" fontId="6" fillId="9" borderId="82" applyNumberFormat="0" applyProtection="0">
      <alignment horizontal="left" vertical="center" indent="1"/>
    </xf>
    <xf numFmtId="0" fontId="22" fillId="6" borderId="82" applyNumberFormat="0" applyProtection="0">
      <alignment horizontal="left" vertical="top" indent="1"/>
    </xf>
    <xf numFmtId="0" fontId="22" fillId="6" borderId="82" applyNumberFormat="0" applyProtection="0">
      <alignment horizontal="left" vertical="top" indent="1"/>
    </xf>
    <xf numFmtId="4" fontId="22" fillId="3" borderId="82" applyNumberFormat="0" applyProtection="0">
      <alignment horizontal="left" vertical="center" indent="1"/>
    </xf>
    <xf numFmtId="4" fontId="22" fillId="3" borderId="82" applyNumberFormat="0" applyProtection="0">
      <alignment vertical="center"/>
    </xf>
    <xf numFmtId="4" fontId="22" fillId="3" borderId="82" applyNumberFormat="0" applyProtection="0">
      <alignment horizontal="left" vertical="center" indent="1"/>
    </xf>
    <xf numFmtId="0" fontId="22" fillId="6" borderId="82" applyNumberFormat="0" applyProtection="0">
      <alignment horizontal="left" vertical="top" indent="1"/>
    </xf>
    <xf numFmtId="4" fontId="22" fillId="3" borderId="82" applyNumberFormat="0" applyProtection="0">
      <alignment horizontal="left" vertical="center" indent="1"/>
    </xf>
    <xf numFmtId="4" fontId="23" fillId="8" borderId="82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2" applyNumberFormat="0" applyProtection="0">
      <alignment horizontal="left" vertical="center" indent="1"/>
    </xf>
    <xf numFmtId="4" fontId="22" fillId="3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82" applyNumberFormat="0" applyProtection="0">
      <alignment horizontal="left" vertical="top" indent="1"/>
    </xf>
    <xf numFmtId="0" fontId="6" fillId="9" borderId="82" applyNumberFormat="0" applyProtection="0">
      <alignment horizontal="left" vertical="center" indent="1"/>
    </xf>
    <xf numFmtId="0" fontId="22" fillId="6" borderId="82" applyNumberFormat="0" applyProtection="0">
      <alignment horizontal="left" vertical="top" indent="1"/>
    </xf>
    <xf numFmtId="0" fontId="22" fillId="6" borderId="82" applyNumberFormat="0" applyProtection="0">
      <alignment horizontal="left" vertical="top" indent="1"/>
    </xf>
    <xf numFmtId="4" fontId="23" fillId="10" borderId="82" applyNumberFormat="0" applyProtection="0">
      <alignment horizontal="right" vertical="center"/>
    </xf>
    <xf numFmtId="4" fontId="22" fillId="3" borderId="82" applyNumberFormat="0" applyProtection="0">
      <alignment vertical="center"/>
    </xf>
    <xf numFmtId="4" fontId="22" fillId="3" borderId="82" applyNumberFormat="0" applyProtection="0">
      <alignment horizontal="left" vertical="center" indent="1"/>
    </xf>
    <xf numFmtId="0" fontId="22" fillId="6" borderId="82" applyNumberFormat="0" applyProtection="0">
      <alignment horizontal="left" vertical="top" indent="1"/>
    </xf>
    <xf numFmtId="4" fontId="23" fillId="8" borderId="82" applyNumberFormat="0" applyProtection="0">
      <alignment horizontal="right" vertical="center"/>
    </xf>
    <xf numFmtId="4" fontId="23" fillId="8" borderId="82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2" applyNumberFormat="0" applyProtection="0">
      <alignment vertical="center"/>
    </xf>
    <xf numFmtId="4" fontId="23" fillId="8" borderId="82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82" applyNumberFormat="0" applyProtection="0">
      <alignment horizontal="left" vertical="top" indent="1"/>
    </xf>
    <xf numFmtId="4" fontId="22" fillId="3" borderId="82" applyNumberFormat="0" applyProtection="0">
      <alignment vertical="center"/>
    </xf>
    <xf numFmtId="4" fontId="22" fillId="3" borderId="82" applyNumberFormat="0" applyProtection="0">
      <alignment vertical="center"/>
    </xf>
    <xf numFmtId="4" fontId="22" fillId="3" borderId="82" applyNumberFormat="0" applyProtection="0">
      <alignment horizontal="left" vertical="center" indent="1"/>
    </xf>
    <xf numFmtId="0" fontId="22" fillId="6" borderId="82" applyNumberFormat="0" applyProtection="0">
      <alignment horizontal="left" vertical="top" indent="1"/>
    </xf>
    <xf numFmtId="4" fontId="23" fillId="8" borderId="82" applyNumberFormat="0" applyProtection="0">
      <alignment horizontal="right" vertical="center"/>
    </xf>
    <xf numFmtId="4" fontId="22" fillId="3" borderId="82" applyNumberFormat="0" applyProtection="0">
      <alignment vertical="center"/>
    </xf>
    <xf numFmtId="4" fontId="22" fillId="3" borderId="82" applyNumberFormat="0" applyProtection="0">
      <alignment horizontal="left" vertical="center" indent="1"/>
    </xf>
    <xf numFmtId="0" fontId="22" fillId="6" borderId="82" applyNumberFormat="0" applyProtection="0">
      <alignment horizontal="left" vertical="top" indent="1"/>
    </xf>
    <xf numFmtId="4" fontId="22" fillId="3" borderId="82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2" applyNumberFormat="0" applyProtection="0">
      <alignment horizontal="left" vertical="center" indent="1"/>
    </xf>
    <xf numFmtId="4" fontId="22" fillId="3" borderId="82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2" applyNumberFormat="0" applyProtection="0">
      <alignment horizontal="left" vertical="center" indent="1"/>
    </xf>
    <xf numFmtId="4" fontId="23" fillId="8" borderId="82" applyNumberFormat="0" applyProtection="0">
      <alignment horizontal="right" vertical="center"/>
    </xf>
    <xf numFmtId="4" fontId="23" fillId="8" borderId="82" applyNumberFormat="0" applyProtection="0">
      <alignment horizontal="right" vertical="center"/>
    </xf>
    <xf numFmtId="4" fontId="22" fillId="3" borderId="82" applyNumberFormat="0" applyProtection="0">
      <alignment vertical="center"/>
    </xf>
    <xf numFmtId="4" fontId="22" fillId="3" borderId="82" applyNumberFormat="0" applyProtection="0">
      <alignment horizontal="left" vertical="center" indent="1"/>
    </xf>
    <xf numFmtId="0" fontId="22" fillId="6" borderId="82" applyNumberFormat="0" applyProtection="0">
      <alignment horizontal="left" vertical="top" indent="1"/>
    </xf>
    <xf numFmtId="4" fontId="22" fillId="3" borderId="82" applyNumberFormat="0" applyProtection="0">
      <alignment horizontal="left" vertical="center" indent="1"/>
    </xf>
    <xf numFmtId="4" fontId="23" fillId="8" borderId="82" applyNumberFormat="0" applyProtection="0">
      <alignment horizontal="right" vertical="center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4" fontId="23" fillId="10" borderId="82" applyNumberFormat="0" applyProtection="0">
      <alignment horizontal="right" vertical="center"/>
    </xf>
    <xf numFmtId="4" fontId="22" fillId="3" borderId="8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82" applyNumberFormat="0" applyProtection="0">
      <alignment horizontal="right" vertical="center"/>
    </xf>
    <xf numFmtId="4" fontId="23" fillId="8" borderId="82" applyNumberFormat="0" applyProtection="0">
      <alignment horizontal="right" vertical="center"/>
    </xf>
    <xf numFmtId="0" fontId="22" fillId="6" borderId="82" applyNumberFormat="0" applyProtection="0">
      <alignment horizontal="left" vertical="top" indent="1"/>
    </xf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0" fontId="22" fillId="6" borderId="82" applyNumberFormat="0" applyProtection="0">
      <alignment horizontal="left" vertical="top" indent="1"/>
    </xf>
    <xf numFmtId="4" fontId="23" fillId="8" borderId="82" applyNumberFormat="0" applyProtection="0">
      <alignment horizontal="right" vertical="center"/>
    </xf>
    <xf numFmtId="4" fontId="23" fillId="8" borderId="82" applyNumberFormat="0" applyProtection="0">
      <alignment horizontal="right" vertical="center"/>
    </xf>
    <xf numFmtId="0" fontId="6" fillId="9" borderId="82" applyNumberFormat="0" applyProtection="0">
      <alignment horizontal="left" vertical="center" indent="1"/>
    </xf>
    <xf numFmtId="0" fontId="22" fillId="6" borderId="82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2" applyNumberFormat="0" applyProtection="0">
      <alignment vertical="center"/>
    </xf>
    <xf numFmtId="4" fontId="22" fillId="3" borderId="82" applyNumberFormat="0" applyProtection="0">
      <alignment vertical="center"/>
    </xf>
    <xf numFmtId="4" fontId="22" fillId="3" borderId="82" applyNumberFormat="0" applyProtection="0">
      <alignment vertical="center"/>
    </xf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4" fontId="23" fillId="10" borderId="82" applyNumberFormat="0" applyProtection="0">
      <alignment horizontal="right" vertical="center"/>
    </xf>
    <xf numFmtId="4" fontId="22" fillId="3" borderId="82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2" applyNumberFormat="0" applyProtection="0">
      <alignment vertical="center"/>
    </xf>
    <xf numFmtId="4" fontId="22" fillId="3" borderId="82" applyNumberFormat="0" applyProtection="0">
      <alignment horizontal="left" vertical="center" indent="1"/>
    </xf>
    <xf numFmtId="4" fontId="22" fillId="3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4" fontId="23" fillId="10" borderId="82" applyNumberFormat="0" applyProtection="0">
      <alignment horizontal="right" vertical="center"/>
    </xf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4" fontId="22" fillId="3" borderId="82" applyNumberFormat="0" applyProtection="0">
      <alignment vertical="center"/>
    </xf>
    <xf numFmtId="4" fontId="22" fillId="3" borderId="82" applyNumberFormat="0" applyProtection="0">
      <alignment horizontal="left" vertical="center" indent="1"/>
    </xf>
    <xf numFmtId="0" fontId="22" fillId="6" borderId="82" applyNumberFormat="0" applyProtection="0">
      <alignment horizontal="left" vertical="top" indent="1"/>
    </xf>
    <xf numFmtId="4" fontId="23" fillId="8" borderId="82" applyNumberFormat="0" applyProtection="0">
      <alignment horizontal="right" vertical="center"/>
    </xf>
    <xf numFmtId="4" fontId="23" fillId="8" borderId="82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2" applyNumberFormat="0" applyProtection="0">
      <alignment vertical="center"/>
    </xf>
    <xf numFmtId="4" fontId="22" fillId="3" borderId="82" applyNumberFormat="0" applyProtection="0">
      <alignment vertical="center"/>
    </xf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2" applyNumberFormat="0" applyProtection="0">
      <alignment horizontal="left" vertical="center" indent="1"/>
    </xf>
    <xf numFmtId="4" fontId="22" fillId="3" borderId="82" applyNumberFormat="0" applyProtection="0">
      <alignment horizontal="left" vertical="center" indent="1"/>
    </xf>
    <xf numFmtId="4" fontId="22" fillId="3" borderId="82" applyNumberFormat="0" applyProtection="0">
      <alignment vertical="center"/>
    </xf>
    <xf numFmtId="4" fontId="22" fillId="3" borderId="82" applyNumberFormat="0" applyProtection="0">
      <alignment vertical="center"/>
    </xf>
    <xf numFmtId="4" fontId="22" fillId="3" borderId="82" applyNumberFormat="0" applyProtection="0">
      <alignment horizontal="left" vertical="center" indent="1"/>
    </xf>
    <xf numFmtId="0" fontId="22" fillId="6" borderId="82" applyNumberFormat="0" applyProtection="0">
      <alignment horizontal="left" vertical="top" indent="1"/>
    </xf>
    <xf numFmtId="4" fontId="23" fillId="8" borderId="82" applyNumberFormat="0" applyProtection="0">
      <alignment horizontal="right" vertical="center"/>
    </xf>
    <xf numFmtId="4" fontId="23" fillId="8" borderId="82" applyNumberFormat="0" applyProtection="0">
      <alignment horizontal="right" vertical="center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4" fontId="23" fillId="10" borderId="82" applyNumberFormat="0" applyProtection="0">
      <alignment horizontal="right" vertical="center"/>
    </xf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4" fontId="23" fillId="10" borderId="82" applyNumberFormat="0" applyProtection="0">
      <alignment horizontal="right" vertical="center"/>
    </xf>
    <xf numFmtId="4" fontId="22" fillId="3" borderId="82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2" applyNumberFormat="0" applyProtection="0">
      <alignment vertical="center"/>
    </xf>
    <xf numFmtId="4" fontId="22" fillId="3" borderId="82" applyNumberFormat="0" applyProtection="0">
      <alignment vertical="center"/>
    </xf>
    <xf numFmtId="0" fontId="22" fillId="6" borderId="82" applyNumberFormat="0" applyProtection="0">
      <alignment horizontal="left" vertical="top" indent="1"/>
    </xf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4" fontId="23" fillId="10" borderId="82" applyNumberFormat="0" applyProtection="0">
      <alignment horizontal="right" vertical="center"/>
    </xf>
    <xf numFmtId="4" fontId="22" fillId="3" borderId="8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2" applyNumberFormat="0" applyProtection="0">
      <alignment vertical="center"/>
    </xf>
    <xf numFmtId="0" fontId="22" fillId="6" borderId="82" applyNumberFormat="0" applyProtection="0">
      <alignment horizontal="left" vertical="top" indent="1"/>
    </xf>
    <xf numFmtId="4" fontId="22" fillId="3" borderId="82" applyNumberFormat="0" applyProtection="0">
      <alignment vertical="center"/>
    </xf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4" fontId="23" fillId="10" borderId="82" applyNumberFormat="0" applyProtection="0">
      <alignment horizontal="right" vertical="center"/>
    </xf>
    <xf numFmtId="0" fontId="22" fillId="6" borderId="82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82" applyNumberFormat="0" applyProtection="0">
      <alignment horizontal="left" vertical="top" indent="1"/>
    </xf>
    <xf numFmtId="4" fontId="22" fillId="3" borderId="82" applyNumberFormat="0" applyProtection="0">
      <alignment vertical="center"/>
    </xf>
    <xf numFmtId="0" fontId="22" fillId="6" borderId="82" applyNumberFormat="0" applyProtection="0">
      <alignment horizontal="left" vertical="top" indent="1"/>
    </xf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4" fontId="23" fillId="10" borderId="82" applyNumberFormat="0" applyProtection="0">
      <alignment horizontal="right" vertical="center"/>
    </xf>
    <xf numFmtId="4" fontId="22" fillId="3" borderId="82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2" applyNumberFormat="0" applyProtection="0">
      <alignment vertical="center"/>
    </xf>
    <xf numFmtId="0" fontId="22" fillId="6" borderId="82" applyNumberFormat="0" applyProtection="0">
      <alignment horizontal="left" vertical="top" indent="1"/>
    </xf>
    <xf numFmtId="4" fontId="22" fillId="3" borderId="82" applyNumberFormat="0" applyProtection="0">
      <alignment vertical="center"/>
    </xf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4" fontId="23" fillId="10" borderId="82" applyNumberFormat="0" applyProtection="0">
      <alignment horizontal="right" vertical="center"/>
    </xf>
    <xf numFmtId="4" fontId="22" fillId="3" borderId="8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2" applyNumberFormat="0" applyProtection="0">
      <alignment horizontal="left" vertical="center" indent="1"/>
    </xf>
    <xf numFmtId="4" fontId="22" fillId="3" borderId="82" applyNumberFormat="0" applyProtection="0">
      <alignment vertical="center"/>
    </xf>
    <xf numFmtId="0" fontId="6" fillId="9" borderId="82" applyNumberFormat="0" applyProtection="0">
      <alignment horizontal="left" vertical="center" indent="1"/>
    </xf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4" fontId="23" fillId="10" borderId="82" applyNumberFormat="0" applyProtection="0">
      <alignment horizontal="right" vertical="center"/>
    </xf>
    <xf numFmtId="0" fontId="22" fillId="6" borderId="82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82" applyNumberFormat="0" applyProtection="0">
      <alignment horizontal="left" vertical="top" indent="1"/>
    </xf>
    <xf numFmtId="0" fontId="22" fillId="6" borderId="82" applyNumberFormat="0" applyProtection="0">
      <alignment horizontal="left" vertical="top" indent="1"/>
    </xf>
    <xf numFmtId="4" fontId="23" fillId="8" borderId="82" applyNumberFormat="0" applyProtection="0">
      <alignment horizontal="right" vertical="center"/>
    </xf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4" fontId="23" fillId="10" borderId="82" applyNumberFormat="0" applyProtection="0">
      <alignment horizontal="right" vertical="center"/>
    </xf>
    <xf numFmtId="4" fontId="22" fillId="3" borderId="82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2" applyNumberFormat="0" applyProtection="0">
      <alignment vertical="center"/>
    </xf>
    <xf numFmtId="4" fontId="22" fillId="3" borderId="82" applyNumberFormat="0" applyProtection="0">
      <alignment vertical="center"/>
    </xf>
    <xf numFmtId="0" fontId="22" fillId="6" borderId="82" applyNumberFormat="0" applyProtection="0">
      <alignment horizontal="left" vertical="top" indent="1"/>
    </xf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4" fontId="23" fillId="10" borderId="82" applyNumberFormat="0" applyProtection="0">
      <alignment horizontal="right" vertical="center"/>
    </xf>
    <xf numFmtId="4" fontId="22" fillId="3" borderId="82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2" applyNumberFormat="0" applyProtection="0">
      <alignment horizontal="left" vertical="center" indent="1"/>
    </xf>
    <xf numFmtId="0" fontId="22" fillId="6" borderId="82" applyNumberFormat="0" applyProtection="0">
      <alignment horizontal="left" vertical="top" indent="1"/>
    </xf>
    <xf numFmtId="4" fontId="22" fillId="3" borderId="82" applyNumberFormat="0" applyProtection="0">
      <alignment horizontal="left" vertical="center" indent="1"/>
    </xf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4" fontId="23" fillId="10" borderId="82" applyNumberFormat="0" applyProtection="0">
      <alignment horizontal="right" vertical="center"/>
    </xf>
    <xf numFmtId="0" fontId="22" fillId="6" borderId="82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82" applyNumberFormat="0" applyProtection="0">
      <alignment horizontal="left" vertical="top" indent="1"/>
    </xf>
    <xf numFmtId="4" fontId="22" fillId="3" borderId="82" applyNumberFormat="0" applyProtection="0">
      <alignment vertical="center"/>
    </xf>
    <xf numFmtId="0" fontId="6" fillId="9" borderId="82" applyNumberFormat="0" applyProtection="0">
      <alignment horizontal="left" vertical="center" indent="1"/>
    </xf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4" fontId="23" fillId="10" borderId="82" applyNumberFormat="0" applyProtection="0">
      <alignment horizontal="right" vertical="center"/>
    </xf>
    <xf numFmtId="0" fontId="22" fillId="6" borderId="82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2" applyNumberFormat="0" applyProtection="0">
      <alignment vertical="center"/>
    </xf>
    <xf numFmtId="4" fontId="22" fillId="3" borderId="82" applyNumberFormat="0" applyProtection="0">
      <alignment vertical="center"/>
    </xf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4" fontId="23" fillId="8" borderId="82" applyNumberFormat="0" applyProtection="0">
      <alignment horizontal="right" vertical="center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4" fontId="22" fillId="3" borderId="82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82" applyNumberFormat="0" applyProtection="0">
      <alignment horizontal="left" vertical="top" indent="1"/>
    </xf>
    <xf numFmtId="4" fontId="23" fillId="10" borderId="82" applyNumberFormat="0" applyProtection="0">
      <alignment horizontal="right" vertical="center"/>
    </xf>
    <xf numFmtId="4" fontId="23" fillId="10" borderId="82" applyNumberFormat="0" applyProtection="0">
      <alignment horizontal="right" vertical="center"/>
    </xf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4" fontId="23" fillId="8" borderId="82" applyNumberFormat="0" applyProtection="0">
      <alignment horizontal="right" vertical="center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2" applyNumberFormat="0" applyProtection="0">
      <alignment horizontal="left" vertical="center" indent="1"/>
    </xf>
    <xf numFmtId="4" fontId="23" fillId="8" borderId="82" applyNumberFormat="0" applyProtection="0">
      <alignment horizontal="right" vertical="center"/>
    </xf>
    <xf numFmtId="4" fontId="23" fillId="8" borderId="82" applyNumberFormat="0" applyProtection="0">
      <alignment horizontal="right" vertical="center"/>
    </xf>
    <xf numFmtId="4" fontId="23" fillId="10" borderId="82" applyNumberFormat="0" applyProtection="0">
      <alignment horizontal="right" vertical="center"/>
    </xf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4" fontId="23" fillId="8" borderId="82" applyNumberFormat="0" applyProtection="0">
      <alignment horizontal="right" vertical="center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2" applyNumberFormat="0" applyProtection="0">
      <alignment horizontal="left" vertical="center" indent="1"/>
    </xf>
    <xf numFmtId="4" fontId="22" fillId="3" borderId="82" applyNumberFormat="0" applyProtection="0">
      <alignment vertical="center"/>
    </xf>
    <xf numFmtId="0" fontId="6" fillId="9" borderId="82" applyNumberFormat="0" applyProtection="0">
      <alignment horizontal="left" vertical="center" indent="1"/>
    </xf>
    <xf numFmtId="4" fontId="23" fillId="10" borderId="82" applyNumberFormat="0" applyProtection="0">
      <alignment horizontal="right" vertical="center"/>
    </xf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4" fontId="23" fillId="8" borderId="82" applyNumberFormat="0" applyProtection="0">
      <alignment horizontal="right" vertical="center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2" applyNumberFormat="0" applyProtection="0">
      <alignment horizontal="left" vertical="center" indent="1"/>
    </xf>
    <xf numFmtId="4" fontId="22" fillId="3" borderId="82" applyNumberFormat="0" applyProtection="0">
      <alignment horizontal="left" vertical="center" indent="1"/>
    </xf>
    <xf numFmtId="4" fontId="22" fillId="3" borderId="82" applyNumberFormat="0" applyProtection="0">
      <alignment horizontal="left" vertical="center" indent="1"/>
    </xf>
    <xf numFmtId="4" fontId="23" fillId="10" borderId="82" applyNumberFormat="0" applyProtection="0">
      <alignment horizontal="right" vertical="center"/>
    </xf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4" fontId="23" fillId="8" borderId="82" applyNumberFormat="0" applyProtection="0">
      <alignment horizontal="right" vertical="center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0" fontId="22" fillId="6" borderId="82" applyNumberFormat="0" applyProtection="0">
      <alignment horizontal="left" vertical="top" indent="1"/>
    </xf>
    <xf numFmtId="4" fontId="23" fillId="10" borderId="82" applyNumberFormat="0" applyProtection="0">
      <alignment horizontal="right" vertical="center"/>
    </xf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4" fontId="23" fillId="8" borderId="82" applyNumberFormat="0" applyProtection="0">
      <alignment horizontal="right" vertical="center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4" fontId="23" fillId="10" borderId="82" applyNumberFormat="0" applyProtection="0">
      <alignment horizontal="right" vertical="center"/>
    </xf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4" fontId="23" fillId="8" borderId="82" applyNumberFormat="0" applyProtection="0">
      <alignment horizontal="right" vertical="center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4" fontId="23" fillId="10" borderId="82" applyNumberFormat="0" applyProtection="0">
      <alignment horizontal="right" vertical="center"/>
    </xf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4" fontId="23" fillId="8" borderId="82" applyNumberFormat="0" applyProtection="0">
      <alignment horizontal="right" vertical="center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4" fontId="23" fillId="10" borderId="82" applyNumberFormat="0" applyProtection="0">
      <alignment horizontal="right" vertical="center"/>
    </xf>
    <xf numFmtId="4" fontId="23" fillId="10" borderId="82" applyNumberFormat="0" applyProtection="0">
      <alignment horizontal="right" vertical="center"/>
    </xf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4" fontId="23" fillId="8" borderId="82" applyNumberFormat="0" applyProtection="0">
      <alignment horizontal="right" vertical="center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2" applyNumberFormat="0" applyProtection="0">
      <alignment horizontal="left" vertical="center" indent="1"/>
    </xf>
    <xf numFmtId="4" fontId="23" fillId="8" borderId="82" applyNumberFormat="0" applyProtection="0">
      <alignment horizontal="right" vertical="center"/>
    </xf>
    <xf numFmtId="4" fontId="23" fillId="10" borderId="82" applyNumberFormat="0" applyProtection="0">
      <alignment horizontal="right" vertical="center"/>
    </xf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4" fontId="23" fillId="8" borderId="82" applyNumberFormat="0" applyProtection="0">
      <alignment horizontal="right" vertical="center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2" applyNumberFormat="0" applyProtection="0">
      <alignment horizontal="left" vertical="center" indent="1"/>
    </xf>
    <xf numFmtId="4" fontId="22" fillId="3" borderId="82" applyNumberFormat="0" applyProtection="0">
      <alignment vertical="center"/>
    </xf>
    <xf numFmtId="0" fontId="6" fillId="9" borderId="82" applyNumberFormat="0" applyProtection="0">
      <alignment horizontal="left" vertical="center" indent="1"/>
    </xf>
    <xf numFmtId="4" fontId="23" fillId="10" borderId="82" applyNumberFormat="0" applyProtection="0">
      <alignment horizontal="right" vertical="center"/>
    </xf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4" fontId="23" fillId="8" borderId="82" applyNumberFormat="0" applyProtection="0">
      <alignment horizontal="right" vertical="center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2" applyNumberFormat="0" applyProtection="0">
      <alignment horizontal="left" vertical="center" indent="1"/>
    </xf>
    <xf numFmtId="4" fontId="22" fillId="3" borderId="82" applyNumberFormat="0" applyProtection="0">
      <alignment horizontal="left" vertical="center" indent="1"/>
    </xf>
    <xf numFmtId="4" fontId="23" fillId="10" borderId="82" applyNumberFormat="0" applyProtection="0">
      <alignment horizontal="right" vertical="center"/>
    </xf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4" fontId="23" fillId="8" borderId="82" applyNumberFormat="0" applyProtection="0">
      <alignment horizontal="right" vertical="center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0" fontId="22" fillId="6" borderId="82" applyNumberFormat="0" applyProtection="0">
      <alignment horizontal="left" vertical="top" indent="1"/>
    </xf>
    <xf numFmtId="4" fontId="23" fillId="10" borderId="82" applyNumberFormat="0" applyProtection="0">
      <alignment horizontal="right" vertical="center"/>
    </xf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4" fontId="23" fillId="8" borderId="82" applyNumberFormat="0" applyProtection="0">
      <alignment horizontal="right" vertical="center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2" applyNumberFormat="0" applyProtection="0">
      <alignment horizontal="left" vertical="center" indent="1"/>
    </xf>
    <xf numFmtId="4" fontId="23" fillId="10" borderId="82" applyNumberFormat="0" applyProtection="0">
      <alignment horizontal="right" vertical="center"/>
    </xf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4" fontId="23" fillId="8" borderId="82" applyNumberFormat="0" applyProtection="0">
      <alignment horizontal="right" vertical="center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4" fontId="23" fillId="10" borderId="82" applyNumberFormat="0" applyProtection="0">
      <alignment horizontal="right" vertical="center"/>
    </xf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4" fontId="23" fillId="8" borderId="82" applyNumberFormat="0" applyProtection="0">
      <alignment horizontal="right" vertical="center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2" applyNumberFormat="0" applyProtection="0">
      <alignment horizontal="left" vertical="center" indent="1"/>
    </xf>
    <xf numFmtId="4" fontId="23" fillId="10" borderId="82" applyNumberFormat="0" applyProtection="0">
      <alignment horizontal="right" vertical="center"/>
    </xf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4" fontId="23" fillId="8" borderId="82" applyNumberFormat="0" applyProtection="0">
      <alignment horizontal="right" vertical="center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2" applyNumberFormat="0" applyProtection="0">
      <alignment horizontal="left" vertical="center" indent="1"/>
    </xf>
    <xf numFmtId="4" fontId="23" fillId="8" borderId="82" applyNumberFormat="0" applyProtection="0">
      <alignment horizontal="right" vertical="center"/>
    </xf>
    <xf numFmtId="4" fontId="23" fillId="11" borderId="82" applyNumberFormat="0" applyProtection="0">
      <alignment horizontal="left" vertical="center" indent="1"/>
    </xf>
    <xf numFmtId="4" fontId="23" fillId="10" borderId="82" applyNumberFormat="0" applyProtection="0">
      <alignment horizontal="right" vertical="center"/>
    </xf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4" fontId="23" fillId="8" borderId="82" applyNumberFormat="0" applyProtection="0">
      <alignment horizontal="right" vertical="center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82" applyNumberFormat="0" applyProtection="0">
      <alignment horizontal="left" vertical="top" indent="1"/>
    </xf>
    <xf numFmtId="4" fontId="23" fillId="10" borderId="82" applyNumberFormat="0" applyProtection="0">
      <alignment horizontal="right" vertical="center"/>
    </xf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4" fontId="23" fillId="8" borderId="82" applyNumberFormat="0" applyProtection="0">
      <alignment horizontal="right" vertical="center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82" applyNumberFormat="0" applyProtection="0">
      <alignment horizontal="right" vertical="center"/>
    </xf>
    <xf numFmtId="4" fontId="22" fillId="3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4" fontId="23" fillId="10" borderId="82" applyNumberFormat="0" applyProtection="0">
      <alignment horizontal="right" vertical="center"/>
    </xf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4" fontId="23" fillId="8" borderId="82" applyNumberFormat="0" applyProtection="0">
      <alignment horizontal="right" vertical="center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82" applyNumberFormat="0" applyProtection="0">
      <alignment horizontal="right" vertical="center"/>
    </xf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4" fontId="23" fillId="8" borderId="82" applyNumberFormat="0" applyProtection="0">
      <alignment horizontal="right" vertical="center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2" applyNumberFormat="0" applyProtection="0">
      <alignment vertical="center"/>
    </xf>
    <xf numFmtId="4" fontId="23" fillId="8" borderId="82" applyNumberFormat="0" applyProtection="0">
      <alignment horizontal="right" vertical="center"/>
    </xf>
    <xf numFmtId="4" fontId="23" fillId="10" borderId="82" applyNumberFormat="0" applyProtection="0">
      <alignment horizontal="right" vertical="center"/>
    </xf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4" fontId="23" fillId="8" borderId="82" applyNumberFormat="0" applyProtection="0">
      <alignment horizontal="right" vertical="center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82" applyNumberFormat="0" applyProtection="0">
      <alignment horizontal="left" vertical="center" indent="1"/>
    </xf>
    <xf numFmtId="4" fontId="23" fillId="10" borderId="82" applyNumberFormat="0" applyProtection="0">
      <alignment horizontal="right" vertical="center"/>
    </xf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4" fontId="23" fillId="8" borderId="82" applyNumberFormat="0" applyProtection="0">
      <alignment horizontal="right" vertical="center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2" applyNumberFormat="0" applyProtection="0">
      <alignment horizontal="left" vertical="center" indent="1"/>
    </xf>
    <xf numFmtId="4" fontId="23" fillId="10" borderId="82" applyNumberFormat="0" applyProtection="0">
      <alignment horizontal="right" vertical="center"/>
    </xf>
    <xf numFmtId="0" fontId="22" fillId="6" borderId="82" applyNumberFormat="0" applyProtection="0">
      <alignment horizontal="left" vertical="top" indent="1"/>
    </xf>
    <xf numFmtId="4" fontId="23" fillId="10" borderId="82" applyNumberFormat="0" applyProtection="0">
      <alignment horizontal="right" vertical="center"/>
    </xf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4" fontId="23" fillId="8" borderId="82" applyNumberFormat="0" applyProtection="0">
      <alignment horizontal="right" vertical="center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2" applyNumberFormat="0" applyProtection="0">
      <alignment horizontal="left" vertical="center" indent="1"/>
    </xf>
    <xf numFmtId="4" fontId="23" fillId="10" borderId="82" applyNumberFormat="0" applyProtection="0">
      <alignment horizontal="right" vertical="center"/>
    </xf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4" fontId="23" fillId="8" borderId="82" applyNumberFormat="0" applyProtection="0">
      <alignment horizontal="right" vertical="center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82" applyNumberFormat="0" applyProtection="0">
      <alignment horizontal="left" vertical="top" indent="1"/>
    </xf>
    <xf numFmtId="0" fontId="6" fillId="9" borderId="82" applyNumberFormat="0" applyProtection="0">
      <alignment horizontal="left" vertical="center" indent="1"/>
    </xf>
    <xf numFmtId="4" fontId="23" fillId="10" borderId="82" applyNumberFormat="0" applyProtection="0">
      <alignment horizontal="right" vertical="center"/>
    </xf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4" fontId="23" fillId="8" borderId="82" applyNumberFormat="0" applyProtection="0">
      <alignment horizontal="right" vertical="center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82" applyNumberFormat="0" applyProtection="0">
      <alignment horizontal="right" vertical="center"/>
    </xf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4" fontId="23" fillId="8" borderId="82" applyNumberFormat="0" applyProtection="0">
      <alignment horizontal="right" vertical="center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82" applyNumberFormat="0" applyProtection="0">
      <alignment horizontal="left" vertical="top" indent="1"/>
    </xf>
    <xf numFmtId="4" fontId="23" fillId="10" borderId="82" applyNumberFormat="0" applyProtection="0">
      <alignment horizontal="right" vertical="center"/>
    </xf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0" fontId="22" fillId="6" borderId="82" applyNumberFormat="0" applyProtection="0">
      <alignment horizontal="left" vertical="top" indent="1"/>
    </xf>
    <xf numFmtId="0" fontId="6" fillId="9" borderId="82" applyNumberFormat="0" applyProtection="0">
      <alignment horizontal="left" vertical="center" indent="1"/>
    </xf>
    <xf numFmtId="4" fontId="23" fillId="8" borderId="82" applyNumberFormat="0" applyProtection="0">
      <alignment horizontal="right" vertical="center"/>
    </xf>
    <xf numFmtId="0" fontId="6" fillId="9" borderId="8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2" applyNumberFormat="0" applyProtection="0">
      <alignment vertical="center"/>
    </xf>
    <xf numFmtId="4" fontId="23" fillId="10" borderId="82" applyNumberFormat="0" applyProtection="0">
      <alignment horizontal="right" vertical="center"/>
    </xf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82" applyNumberFormat="0" applyProtection="0">
      <alignment horizontal="left" vertical="center" indent="1"/>
    </xf>
    <xf numFmtId="4" fontId="22" fillId="3" borderId="82" applyNumberFormat="0" applyProtection="0">
      <alignment vertical="center"/>
    </xf>
    <xf numFmtId="4" fontId="23" fillId="11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4" fontId="23" fillId="10" borderId="82" applyNumberFormat="0" applyProtection="0">
      <alignment horizontal="right" vertical="center"/>
    </xf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0" fontId="6" fillId="9" borderId="8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4" fontId="22" fillId="3" borderId="82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82" applyNumberFormat="0" applyProtection="0">
      <alignment horizontal="right" vertical="center"/>
    </xf>
    <xf numFmtId="0" fontId="6" fillId="9" borderId="8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82" applyNumberFormat="0" applyProtection="0">
      <alignment horizontal="right" vertical="center"/>
    </xf>
    <xf numFmtId="4" fontId="23" fillId="8" borderId="82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2" applyNumberFormat="0" applyProtection="0">
      <alignment vertical="center"/>
    </xf>
    <xf numFmtId="0" fontId="6" fillId="9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4" fontId="23" fillId="10" borderId="82" applyNumberFormat="0" applyProtection="0">
      <alignment horizontal="right" vertical="center"/>
    </xf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2" applyNumberFormat="0" applyProtection="0">
      <alignment horizontal="left" vertical="center" indent="1"/>
    </xf>
    <xf numFmtId="0" fontId="22" fillId="6" borderId="82" applyNumberFormat="0" applyProtection="0">
      <alignment horizontal="left" vertical="top" indent="1"/>
    </xf>
    <xf numFmtId="4" fontId="23" fillId="8" borderId="82" applyNumberFormat="0" applyProtection="0">
      <alignment horizontal="right" vertical="center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82" applyNumberFormat="0" applyProtection="0">
      <alignment horizontal="left" vertical="top" indent="1"/>
    </xf>
    <xf numFmtId="4" fontId="23" fillId="10" borderId="82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2" applyNumberFormat="0" applyProtection="0">
      <alignment horizontal="left" vertical="center" indent="1"/>
    </xf>
    <xf numFmtId="4" fontId="23" fillId="10" borderId="82" applyNumberFormat="0" applyProtection="0">
      <alignment horizontal="right" vertical="center"/>
    </xf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2" applyNumberFormat="0" applyProtection="0">
      <alignment horizontal="left" vertical="center" indent="1"/>
    </xf>
    <xf numFmtId="4" fontId="22" fillId="3" borderId="8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82" applyNumberFormat="0" applyProtection="0">
      <alignment horizontal="left" vertical="center" indent="1"/>
    </xf>
    <xf numFmtId="4" fontId="22" fillId="3" borderId="82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2" applyNumberFormat="0" applyProtection="0">
      <alignment horizontal="left" vertical="center" indent="1"/>
    </xf>
    <xf numFmtId="0" fontId="22" fillId="6" borderId="82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2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2" applyNumberFormat="0" applyProtection="0">
      <alignment horizontal="left" vertical="center" indent="1"/>
    </xf>
    <xf numFmtId="0" fontId="22" fillId="6" borderId="82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82" applyNumberFormat="0" applyProtection="0">
      <alignment horizontal="left" vertical="top" indent="1"/>
    </xf>
    <xf numFmtId="4" fontId="22" fillId="3" borderId="82" applyNumberFormat="0" applyProtection="0">
      <alignment horizontal="left" vertical="center" indent="1"/>
    </xf>
    <xf numFmtId="4" fontId="22" fillId="3" borderId="82" applyNumberFormat="0" applyProtection="0">
      <alignment vertical="center"/>
    </xf>
    <xf numFmtId="0" fontId="37" fillId="0" borderId="0" applyNumberFormat="0" applyFill="0" applyBorder="0" applyAlignment="0" applyProtection="0"/>
    <xf numFmtId="0" fontId="23" fillId="12" borderId="82" applyNumberFormat="0" applyProtection="0">
      <alignment horizontal="left" vertical="top" indent="1"/>
    </xf>
    <xf numFmtId="4" fontId="23" fillId="11" borderId="82" applyNumberFormat="0" applyProtection="0">
      <alignment horizontal="left" vertical="center" indent="1"/>
    </xf>
    <xf numFmtId="4" fontId="23" fillId="10" borderId="82" applyNumberFormat="0" applyProtection="0">
      <alignment horizontal="right" vertical="center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4" fontId="23" fillId="8" borderId="82" applyNumberFormat="0" applyProtection="0">
      <alignment horizontal="right" vertical="center"/>
    </xf>
    <xf numFmtId="0" fontId="22" fillId="6" borderId="82" applyNumberFormat="0" applyProtection="0">
      <alignment horizontal="left" vertical="top" indent="1"/>
    </xf>
    <xf numFmtId="4" fontId="22" fillId="3" borderId="82" applyNumberFormat="0" applyProtection="0">
      <alignment horizontal="left" vertical="center" indent="1"/>
    </xf>
    <xf numFmtId="4" fontId="22" fillId="3" borderId="82" applyNumberFormat="0" applyProtection="0">
      <alignment vertical="center"/>
    </xf>
    <xf numFmtId="0" fontId="23" fillId="12" borderId="82" applyNumberFormat="0" applyProtection="0">
      <alignment horizontal="left" vertical="top" indent="1"/>
    </xf>
    <xf numFmtId="4" fontId="23" fillId="11" borderId="82" applyNumberFormat="0" applyProtection="0">
      <alignment horizontal="left" vertical="center" indent="1"/>
    </xf>
    <xf numFmtId="4" fontId="23" fillId="10" borderId="82" applyNumberFormat="0" applyProtection="0">
      <alignment horizontal="right" vertical="center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4" fontId="23" fillId="8" borderId="82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22" fillId="6" borderId="82" applyNumberFormat="0" applyProtection="0">
      <alignment horizontal="left" vertical="top" indent="1"/>
    </xf>
    <xf numFmtId="4" fontId="22" fillId="3" borderId="82" applyNumberFormat="0" applyProtection="0">
      <alignment horizontal="left" vertical="center" indent="1"/>
    </xf>
    <xf numFmtId="4" fontId="22" fillId="3" borderId="82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82" applyNumberFormat="0" applyProtection="0">
      <alignment horizontal="left" vertical="top" indent="1"/>
    </xf>
    <xf numFmtId="4" fontId="23" fillId="11" borderId="82" applyNumberFormat="0" applyProtection="0">
      <alignment horizontal="left" vertical="center" indent="1"/>
    </xf>
    <xf numFmtId="4" fontId="23" fillId="10" borderId="82" applyNumberFormat="0" applyProtection="0">
      <alignment horizontal="right" vertical="center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22" fillId="6" borderId="82" applyNumberFormat="0" applyProtection="0">
      <alignment horizontal="left" vertical="top" indent="1"/>
    </xf>
    <xf numFmtId="4" fontId="22" fillId="3" borderId="82" applyNumberFormat="0" applyProtection="0">
      <alignment vertical="center"/>
    </xf>
    <xf numFmtId="4" fontId="23" fillId="11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4" fontId="23" fillId="8" borderId="82" applyNumberFormat="0" applyProtection="0">
      <alignment horizontal="right" vertical="center"/>
    </xf>
    <xf numFmtId="4" fontId="22" fillId="3" borderId="82" applyNumberFormat="0" applyProtection="0">
      <alignment horizontal="left" vertical="center" indent="1"/>
    </xf>
    <xf numFmtId="4" fontId="22" fillId="3" borderId="82" applyNumberFormat="0" applyProtection="0">
      <alignment vertical="center"/>
    </xf>
    <xf numFmtId="4" fontId="22" fillId="3" borderId="82" applyNumberFormat="0" applyProtection="0">
      <alignment vertical="center"/>
    </xf>
    <xf numFmtId="4" fontId="22" fillId="3" borderId="82" applyNumberFormat="0" applyProtection="0">
      <alignment horizontal="left" vertical="center" indent="1"/>
    </xf>
    <xf numFmtId="0" fontId="22" fillId="6" borderId="82" applyNumberFormat="0" applyProtection="0">
      <alignment horizontal="left" vertical="top" indent="1"/>
    </xf>
    <xf numFmtId="4" fontId="23" fillId="8" borderId="82" applyNumberFormat="0" applyProtection="0">
      <alignment horizontal="right" vertical="center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4" fontId="23" fillId="10" borderId="82" applyNumberFormat="0" applyProtection="0">
      <alignment horizontal="right" vertical="center"/>
    </xf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4" fontId="22" fillId="3" borderId="82" applyNumberFormat="0" applyProtection="0">
      <alignment vertical="center"/>
    </xf>
    <xf numFmtId="4" fontId="22" fillId="3" borderId="82" applyNumberFormat="0" applyProtection="0">
      <alignment horizontal="left" vertical="center" indent="1"/>
    </xf>
    <xf numFmtId="0" fontId="22" fillId="6" borderId="82" applyNumberFormat="0" applyProtection="0">
      <alignment horizontal="left" vertical="top" indent="1"/>
    </xf>
    <xf numFmtId="4" fontId="23" fillId="8" borderId="82" applyNumberFormat="0" applyProtection="0">
      <alignment horizontal="right" vertical="center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4" fontId="23" fillId="10" borderId="82" applyNumberFormat="0" applyProtection="0">
      <alignment horizontal="right" vertical="center"/>
    </xf>
    <xf numFmtId="0" fontId="23" fillId="12" borderId="82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82" applyNumberFormat="0" applyProtection="0">
      <alignment horizontal="right" vertical="center"/>
    </xf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4" fontId="22" fillId="3" borderId="8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82" applyNumberFormat="0" applyProtection="0">
      <alignment horizontal="right" vertical="center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4" fontId="23" fillId="10" borderId="82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2" applyNumberFormat="0" applyProtection="0">
      <alignment horizontal="left" vertical="center" indent="1"/>
    </xf>
    <xf numFmtId="0" fontId="22" fillId="6" borderId="82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82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5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8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83" applyNumberFormat="0" applyProtection="0">
      <alignment horizontal="left" vertical="center" indent="1"/>
    </xf>
    <xf numFmtId="0" fontId="22" fillId="6" borderId="83" applyNumberFormat="0" applyProtection="0">
      <alignment horizontal="left" vertical="top" indent="1"/>
    </xf>
    <xf numFmtId="4" fontId="22" fillId="3" borderId="8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8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8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9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6" borderId="87" applyNumberFormat="0" applyProtection="0">
      <alignment horizontal="left" vertical="top" indent="1"/>
    </xf>
    <xf numFmtId="0" fontId="6" fillId="9" borderId="8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83" applyNumberFormat="0" applyProtection="0">
      <alignment horizontal="left" vertical="center" indent="1"/>
    </xf>
    <xf numFmtId="0" fontId="6" fillId="9" borderId="8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0" borderId="93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86" applyNumberFormat="0" applyProtection="0">
      <alignment horizontal="left" vertical="center" indent="1"/>
    </xf>
    <xf numFmtId="4" fontId="22" fillId="3" borderId="86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0" borderId="90" applyNumberFormat="0" applyProtection="0">
      <alignment horizontal="right" vertical="center"/>
    </xf>
    <xf numFmtId="0" fontId="23" fillId="12" borderId="90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90" applyNumberFormat="0" applyProtection="0">
      <alignment horizontal="left" vertical="center" indent="1"/>
    </xf>
    <xf numFmtId="4" fontId="22" fillId="3" borderId="87" applyNumberFormat="0" applyProtection="0">
      <alignment vertical="center"/>
    </xf>
    <xf numFmtId="4" fontId="22" fillId="3" borderId="87" applyNumberFormat="0" applyProtection="0">
      <alignment horizontal="left" vertical="center" indent="1"/>
    </xf>
    <xf numFmtId="4" fontId="23" fillId="8" borderId="87" applyNumberFormat="0" applyProtection="0">
      <alignment horizontal="right" vertical="center"/>
    </xf>
    <xf numFmtId="0" fontId="6" fillId="9" borderId="8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3" applyNumberFormat="0" applyProtection="0">
      <alignment vertical="center"/>
    </xf>
    <xf numFmtId="4" fontId="22" fillId="3" borderId="83" applyNumberFormat="0" applyProtection="0">
      <alignment vertical="center"/>
    </xf>
    <xf numFmtId="4" fontId="22" fillId="3" borderId="83" applyNumberFormat="0" applyProtection="0">
      <alignment horizontal="left" vertical="center" indent="1"/>
    </xf>
    <xf numFmtId="4" fontId="22" fillId="3" borderId="83" applyNumberFormat="0" applyProtection="0">
      <alignment horizontal="left" vertical="center" indent="1"/>
    </xf>
    <xf numFmtId="0" fontId="22" fillId="6" borderId="83" applyNumberFormat="0" applyProtection="0">
      <alignment horizontal="left" vertical="top" indent="1"/>
    </xf>
    <xf numFmtId="0" fontId="22" fillId="6" borderId="83" applyNumberFormat="0" applyProtection="0">
      <alignment horizontal="left" vertical="top" indent="1"/>
    </xf>
    <xf numFmtId="4" fontId="23" fillId="8" borderId="83" applyNumberFormat="0" applyProtection="0">
      <alignment horizontal="right" vertical="center"/>
    </xf>
    <xf numFmtId="4" fontId="23" fillId="8" borderId="83" applyNumberFormat="0" applyProtection="0">
      <alignment horizontal="right" vertical="center"/>
    </xf>
    <xf numFmtId="0" fontId="6" fillId="9" borderId="83" applyNumberFormat="0" applyProtection="0">
      <alignment horizontal="left" vertical="center" indent="1"/>
    </xf>
    <xf numFmtId="0" fontId="6" fillId="9" borderId="83" applyNumberFormat="0" applyProtection="0">
      <alignment horizontal="left" vertical="center" indent="1"/>
    </xf>
    <xf numFmtId="0" fontId="6" fillId="9" borderId="83" applyNumberFormat="0" applyProtection="0">
      <alignment horizontal="left" vertical="center" indent="1"/>
    </xf>
    <xf numFmtId="0" fontId="6" fillId="9" borderId="83" applyNumberFormat="0" applyProtection="0">
      <alignment horizontal="left" vertical="center" indent="1"/>
    </xf>
    <xf numFmtId="0" fontId="6" fillId="9" borderId="83" applyNumberFormat="0" applyProtection="0">
      <alignment horizontal="left" vertical="center" indent="1"/>
    </xf>
    <xf numFmtId="0" fontId="6" fillId="9" borderId="83" applyNumberFormat="0" applyProtection="0">
      <alignment horizontal="left" vertical="center" indent="1"/>
    </xf>
    <xf numFmtId="4" fontId="23" fillId="10" borderId="83" applyNumberFormat="0" applyProtection="0">
      <alignment horizontal="right" vertical="center"/>
    </xf>
    <xf numFmtId="4" fontId="23" fillId="10" borderId="83" applyNumberFormat="0" applyProtection="0">
      <alignment horizontal="right" vertical="center"/>
    </xf>
    <xf numFmtId="4" fontId="23" fillId="11" borderId="83" applyNumberFormat="0" applyProtection="0">
      <alignment horizontal="left" vertical="center" indent="1"/>
    </xf>
    <xf numFmtId="4" fontId="23" fillId="11" borderId="83" applyNumberFormat="0" applyProtection="0">
      <alignment horizontal="left" vertical="center" indent="1"/>
    </xf>
    <xf numFmtId="0" fontId="23" fillId="12" borderId="83" applyNumberFormat="0" applyProtection="0">
      <alignment horizontal="left" vertical="top" indent="1"/>
    </xf>
    <xf numFmtId="0" fontId="23" fillId="12" borderId="8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4" fontId="22" fillId="3" borderId="85" applyNumberFormat="0" applyProtection="0">
      <alignment vertical="center"/>
    </xf>
    <xf numFmtId="4" fontId="23" fillId="10" borderId="85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84" applyNumberFormat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8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85" applyNumberFormat="0" applyProtection="0">
      <alignment horizontal="left" vertical="center" indent="1"/>
    </xf>
    <xf numFmtId="0" fontId="22" fillId="6" borderId="8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6" fillId="9" borderId="8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85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8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8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8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8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85" applyNumberFormat="0" applyProtection="0">
      <alignment horizontal="left" vertical="center" indent="1"/>
    </xf>
    <xf numFmtId="0" fontId="22" fillId="6" borderId="8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23" fillId="12" borderId="83" applyNumberFormat="0" applyProtection="0">
      <alignment horizontal="left" vertical="top" indent="1"/>
    </xf>
    <xf numFmtId="0" fontId="6" fillId="9" borderId="83" applyNumberFormat="0" applyProtection="0">
      <alignment horizontal="left" vertical="center" indent="1"/>
    </xf>
    <xf numFmtId="4" fontId="23" fillId="10" borderId="83" applyNumberFormat="0" applyProtection="0">
      <alignment horizontal="right" vertical="center"/>
    </xf>
    <xf numFmtId="4" fontId="23" fillId="11" borderId="8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6" borderId="85" applyNumberFormat="0" applyProtection="0">
      <alignment horizontal="left" vertical="top" indent="1"/>
    </xf>
    <xf numFmtId="4" fontId="22" fillId="3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84" applyNumberFormat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84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8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84" applyNumberFormat="0" applyBorder="0" applyAlignment="0" applyProtection="0"/>
    <xf numFmtId="0" fontId="6" fillId="9" borderId="8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3" fillId="11" borderId="8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8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0" borderId="85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8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8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0" borderId="8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8" borderId="85" applyNumberFormat="0" applyProtection="0">
      <alignment horizontal="right" vertical="center"/>
    </xf>
    <xf numFmtId="4" fontId="22" fillId="3" borderId="83" applyNumberFormat="0" applyProtection="0">
      <alignment horizontal="left" vertical="center" indent="1"/>
    </xf>
    <xf numFmtId="4" fontId="23" fillId="8" borderId="83" applyNumberFormat="0" applyProtection="0">
      <alignment horizontal="right" vertical="center"/>
    </xf>
    <xf numFmtId="0" fontId="23" fillId="12" borderId="8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8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2" fillId="3" borderId="85" applyNumberFormat="0" applyProtection="0">
      <alignment vertical="center"/>
    </xf>
    <xf numFmtId="0" fontId="38" fillId="0" borderId="0" applyNumberFormat="0" applyFill="0" applyBorder="0" applyAlignment="0" applyProtection="0"/>
    <xf numFmtId="4" fontId="23" fillId="8" borderId="85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6" borderId="8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0" borderId="85" applyNumberFormat="0" applyProtection="0">
      <alignment horizontal="right" vertical="center"/>
    </xf>
    <xf numFmtId="4" fontId="23" fillId="8" borderId="85" applyNumberFormat="0" applyProtection="0">
      <alignment horizontal="right" vertical="center"/>
    </xf>
    <xf numFmtId="4" fontId="22" fillId="3" borderId="8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84" applyNumberFormat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8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83" applyNumberFormat="0" applyProtection="0">
      <alignment vertical="center"/>
    </xf>
    <xf numFmtId="0" fontId="38" fillId="0" borderId="0" applyNumberFormat="0" applyFill="0" applyBorder="0" applyAlignment="0" applyProtection="0"/>
    <xf numFmtId="4" fontId="22" fillId="3" borderId="83" applyNumberFormat="0" applyProtection="0">
      <alignment vertical="center"/>
    </xf>
    <xf numFmtId="4" fontId="22" fillId="3" borderId="83" applyNumberFormat="0" applyProtection="0">
      <alignment horizontal="left" vertical="center" indent="1"/>
    </xf>
    <xf numFmtId="4" fontId="22" fillId="3" borderId="83" applyNumberFormat="0" applyProtection="0">
      <alignment horizontal="left" vertical="center" indent="1"/>
    </xf>
    <xf numFmtId="0" fontId="22" fillId="6" borderId="83" applyNumberFormat="0" applyProtection="0">
      <alignment horizontal="left" vertical="top" indent="1"/>
    </xf>
    <xf numFmtId="0" fontId="22" fillId="6" borderId="83" applyNumberFormat="0" applyProtection="0">
      <alignment horizontal="left" vertical="top" indent="1"/>
    </xf>
    <xf numFmtId="4" fontId="23" fillId="8" borderId="83" applyNumberFormat="0" applyProtection="0">
      <alignment horizontal="right" vertical="center"/>
    </xf>
    <xf numFmtId="4" fontId="23" fillId="8" borderId="83" applyNumberFormat="0" applyProtection="0">
      <alignment horizontal="right" vertical="center"/>
    </xf>
    <xf numFmtId="0" fontId="6" fillId="9" borderId="83" applyNumberFormat="0" applyProtection="0">
      <alignment horizontal="left" vertical="center" indent="1"/>
    </xf>
    <xf numFmtId="0" fontId="6" fillId="9" borderId="83" applyNumberFormat="0" applyProtection="0">
      <alignment horizontal="left" vertical="center" indent="1"/>
    </xf>
    <xf numFmtId="0" fontId="6" fillId="9" borderId="83" applyNumberFormat="0" applyProtection="0">
      <alignment horizontal="left" vertical="center" indent="1"/>
    </xf>
    <xf numFmtId="0" fontId="6" fillId="9" borderId="83" applyNumberFormat="0" applyProtection="0">
      <alignment horizontal="left" vertical="center" indent="1"/>
    </xf>
    <xf numFmtId="0" fontId="6" fillId="9" borderId="83" applyNumberFormat="0" applyProtection="0">
      <alignment horizontal="left" vertical="center" indent="1"/>
    </xf>
    <xf numFmtId="0" fontId="6" fillId="9" borderId="83" applyNumberFormat="0" applyProtection="0">
      <alignment horizontal="left" vertical="center" indent="1"/>
    </xf>
    <xf numFmtId="4" fontId="23" fillId="10" borderId="83" applyNumberFormat="0" applyProtection="0">
      <alignment horizontal="right" vertical="center"/>
    </xf>
    <xf numFmtId="4" fontId="23" fillId="10" borderId="83" applyNumberFormat="0" applyProtection="0">
      <alignment horizontal="right" vertical="center"/>
    </xf>
    <xf numFmtId="4" fontId="23" fillId="11" borderId="83" applyNumberFormat="0" applyProtection="0">
      <alignment horizontal="left" vertical="center" indent="1"/>
    </xf>
    <xf numFmtId="4" fontId="23" fillId="11" borderId="83" applyNumberFormat="0" applyProtection="0">
      <alignment horizontal="left" vertical="center" indent="1"/>
    </xf>
    <xf numFmtId="0" fontId="23" fillId="12" borderId="83" applyNumberFormat="0" applyProtection="0">
      <alignment horizontal="left" vertical="top" indent="1"/>
    </xf>
    <xf numFmtId="0" fontId="23" fillId="12" borderId="8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85" applyNumberFormat="0" applyProtection="0">
      <alignment horizontal="left" vertical="center" indent="1"/>
    </xf>
    <xf numFmtId="4" fontId="22" fillId="3" borderId="8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22" fillId="6" borderId="8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4" fontId="22" fillId="3" borderId="85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8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8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8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8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12" borderId="85" applyNumberFormat="0" applyProtection="0">
      <alignment horizontal="left" vertical="top" indent="1"/>
    </xf>
    <xf numFmtId="0" fontId="6" fillId="9" borderId="85" applyNumberFormat="0" applyProtection="0">
      <alignment horizontal="left" vertical="center" indent="1"/>
    </xf>
    <xf numFmtId="0" fontId="22" fillId="6" borderId="8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85" applyNumberFormat="0" applyProtection="0">
      <alignment horizontal="left" vertical="top" indent="1"/>
    </xf>
    <xf numFmtId="4" fontId="22" fillId="3" borderId="85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84" applyNumberFormat="0" applyBorder="0" applyAlignment="0" applyProtection="0"/>
    <xf numFmtId="4" fontId="22" fillId="3" borderId="8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85" applyNumberFormat="0" applyProtection="0">
      <alignment horizontal="right" vertical="center"/>
    </xf>
    <xf numFmtId="0" fontId="38" fillId="0" borderId="0" applyNumberFormat="0" applyFill="0" applyBorder="0" applyAlignment="0" applyProtection="0"/>
    <xf numFmtId="4" fontId="22" fillId="3" borderId="85" applyNumberFormat="0" applyProtection="0">
      <alignment horizontal="left" vertical="center" indent="1"/>
    </xf>
    <xf numFmtId="4" fontId="23" fillId="10" borderId="85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83" applyNumberFormat="0" applyProtection="0">
      <alignment vertical="center"/>
    </xf>
    <xf numFmtId="4" fontId="22" fillId="3" borderId="83" applyNumberFormat="0" applyProtection="0">
      <alignment horizontal="left" vertical="center" indent="1"/>
    </xf>
    <xf numFmtId="4" fontId="22" fillId="3" borderId="83" applyNumberFormat="0" applyProtection="0">
      <alignment horizontal="left" vertical="center" indent="1"/>
    </xf>
    <xf numFmtId="0" fontId="22" fillId="6" borderId="83" applyNumberFormat="0" applyProtection="0">
      <alignment horizontal="left" vertical="top" indent="1"/>
    </xf>
    <xf numFmtId="0" fontId="22" fillId="6" borderId="83" applyNumberFormat="0" applyProtection="0">
      <alignment horizontal="left" vertical="top" indent="1"/>
    </xf>
    <xf numFmtId="4" fontId="23" fillId="8" borderId="83" applyNumberFormat="0" applyProtection="0">
      <alignment horizontal="right" vertical="center"/>
    </xf>
    <xf numFmtId="4" fontId="23" fillId="8" borderId="83" applyNumberFormat="0" applyProtection="0">
      <alignment horizontal="right" vertical="center"/>
    </xf>
    <xf numFmtId="0" fontId="6" fillId="9" borderId="83" applyNumberFormat="0" applyProtection="0">
      <alignment horizontal="left" vertical="center" indent="1"/>
    </xf>
    <xf numFmtId="0" fontId="6" fillId="9" borderId="83" applyNumberFormat="0" applyProtection="0">
      <alignment horizontal="left" vertical="center" indent="1"/>
    </xf>
    <xf numFmtId="0" fontId="6" fillId="9" borderId="83" applyNumberFormat="0" applyProtection="0">
      <alignment horizontal="left" vertical="center" indent="1"/>
    </xf>
    <xf numFmtId="0" fontId="6" fillId="9" borderId="83" applyNumberFormat="0" applyProtection="0">
      <alignment horizontal="left" vertical="center" indent="1"/>
    </xf>
    <xf numFmtId="0" fontId="6" fillId="9" borderId="83" applyNumberFormat="0" applyProtection="0">
      <alignment horizontal="left" vertical="center" indent="1"/>
    </xf>
    <xf numFmtId="0" fontId="6" fillId="9" borderId="83" applyNumberFormat="0" applyProtection="0">
      <alignment horizontal="left" vertical="center" indent="1"/>
    </xf>
    <xf numFmtId="4" fontId="23" fillId="10" borderId="83" applyNumberFormat="0" applyProtection="0">
      <alignment horizontal="right" vertical="center"/>
    </xf>
    <xf numFmtId="4" fontId="23" fillId="10" borderId="83" applyNumberFormat="0" applyProtection="0">
      <alignment horizontal="right" vertical="center"/>
    </xf>
    <xf numFmtId="4" fontId="23" fillId="11" borderId="83" applyNumberFormat="0" applyProtection="0">
      <alignment horizontal="left" vertical="center" indent="1"/>
    </xf>
    <xf numFmtId="4" fontId="23" fillId="11" borderId="83" applyNumberFormat="0" applyProtection="0">
      <alignment horizontal="left" vertical="center" indent="1"/>
    </xf>
    <xf numFmtId="0" fontId="23" fillId="12" borderId="83" applyNumberFormat="0" applyProtection="0">
      <alignment horizontal="left" vertical="top" indent="1"/>
    </xf>
    <xf numFmtId="0" fontId="23" fillId="12" borderId="8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4" fontId="23" fillId="10" borderId="85" applyNumberFormat="0" applyProtection="0">
      <alignment horizontal="right" vertical="center"/>
    </xf>
    <xf numFmtId="4" fontId="23" fillId="8" borderId="85" applyNumberFormat="0" applyProtection="0">
      <alignment horizontal="right" vertical="center"/>
    </xf>
    <xf numFmtId="4" fontId="23" fillId="10" borderId="85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85" applyNumberFormat="0" applyProtection="0">
      <alignment vertical="center"/>
    </xf>
    <xf numFmtId="4" fontId="22" fillId="3" borderId="85" applyNumberFormat="0" applyProtection="0">
      <alignment vertical="center"/>
    </xf>
    <xf numFmtId="4" fontId="22" fillId="3" borderId="85" applyNumberFormat="0" applyProtection="0">
      <alignment horizontal="left" vertical="center" indent="1"/>
    </xf>
    <xf numFmtId="4" fontId="22" fillId="3" borderId="85" applyNumberFormat="0" applyProtection="0">
      <alignment horizontal="left" vertical="center" indent="1"/>
    </xf>
    <xf numFmtId="0" fontId="22" fillId="6" borderId="85" applyNumberFormat="0" applyProtection="0">
      <alignment horizontal="left" vertical="top" indent="1"/>
    </xf>
    <xf numFmtId="0" fontId="22" fillId="6" borderId="85" applyNumberFormat="0" applyProtection="0">
      <alignment horizontal="left" vertical="top" indent="1"/>
    </xf>
    <xf numFmtId="4" fontId="23" fillId="8" borderId="85" applyNumberFormat="0" applyProtection="0">
      <alignment horizontal="right" vertical="center"/>
    </xf>
    <xf numFmtId="4" fontId="23" fillId="8" borderId="85" applyNumberFormat="0" applyProtection="0">
      <alignment horizontal="right" vertical="center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4" fontId="23" fillId="10" borderId="85" applyNumberFormat="0" applyProtection="0">
      <alignment horizontal="right" vertical="center"/>
    </xf>
    <xf numFmtId="4" fontId="23" fillId="10" borderId="85" applyNumberFormat="0" applyProtection="0">
      <alignment horizontal="right" vertical="center"/>
    </xf>
    <xf numFmtId="4" fontId="23" fillId="11" borderId="85" applyNumberFormat="0" applyProtection="0">
      <alignment horizontal="left" vertical="center" indent="1"/>
    </xf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0" fontId="23" fillId="12" borderId="8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5" applyNumberFormat="0" applyProtection="0">
      <alignment vertical="center"/>
    </xf>
    <xf numFmtId="0" fontId="6" fillId="9" borderId="8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4" fontId="22" fillId="3" borderId="85" applyNumberFormat="0" applyProtection="0">
      <alignment vertical="center"/>
    </xf>
    <xf numFmtId="0" fontId="22" fillId="6" borderId="85" applyNumberFormat="0" applyProtection="0">
      <alignment horizontal="left" vertical="top" indent="1"/>
    </xf>
    <xf numFmtId="0" fontId="22" fillId="6" borderId="85" applyNumberFormat="0" applyProtection="0">
      <alignment horizontal="left" vertical="top" indent="1"/>
    </xf>
    <xf numFmtId="4" fontId="23" fillId="8" borderId="85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12" borderId="85" applyNumberFormat="0" applyProtection="0">
      <alignment horizontal="left" vertical="top" indent="1"/>
    </xf>
    <xf numFmtId="0" fontId="6" fillId="9" borderId="85" applyNumberFormat="0" applyProtection="0">
      <alignment horizontal="left" vertical="center" indent="1"/>
    </xf>
    <xf numFmtId="0" fontId="22" fillId="6" borderId="85" applyNumberFormat="0" applyProtection="0">
      <alignment horizontal="left" vertical="top" indent="1"/>
    </xf>
    <xf numFmtId="4" fontId="22" fillId="3" borderId="85" applyNumberFormat="0" applyProtection="0">
      <alignment vertical="center"/>
    </xf>
    <xf numFmtId="4" fontId="23" fillId="10" borderId="85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4" fontId="22" fillId="3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0" fontId="6" fillId="9" borderId="85" applyNumberFormat="0" applyProtection="0">
      <alignment horizontal="left" vertical="center" indent="1"/>
    </xf>
    <xf numFmtId="4" fontId="23" fillId="8" borderId="85" applyNumberFormat="0" applyProtection="0">
      <alignment horizontal="right" vertical="center"/>
    </xf>
    <xf numFmtId="0" fontId="6" fillId="9" borderId="85" applyNumberFormat="0" applyProtection="0">
      <alignment horizontal="left" vertical="center" indent="1"/>
    </xf>
    <xf numFmtId="4" fontId="23" fillId="11" borderId="85" applyNumberFormat="0" applyProtection="0">
      <alignment horizontal="left" vertical="center" indent="1"/>
    </xf>
    <xf numFmtId="4" fontId="22" fillId="3" borderId="85" applyNumberFormat="0" applyProtection="0">
      <alignment vertical="center"/>
    </xf>
    <xf numFmtId="0" fontId="22" fillId="6" borderId="85" applyNumberFormat="0" applyProtection="0">
      <alignment horizontal="left" vertical="top" indent="1"/>
    </xf>
    <xf numFmtId="4" fontId="22" fillId="3" borderId="85" applyNumberFormat="0" applyProtection="0">
      <alignment horizontal="left" vertical="center" indent="1"/>
    </xf>
    <xf numFmtId="0" fontId="22" fillId="6" borderId="85" applyNumberFormat="0" applyProtection="0">
      <alignment horizontal="left" vertical="top" indent="1"/>
    </xf>
    <xf numFmtId="4" fontId="22" fillId="3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22" fillId="6" borderId="85" applyNumberFormat="0" applyProtection="0">
      <alignment horizontal="left" vertical="top" indent="1"/>
    </xf>
    <xf numFmtId="4" fontId="23" fillId="8" borderId="85" applyNumberFormat="0" applyProtection="0">
      <alignment horizontal="right" vertical="center"/>
    </xf>
    <xf numFmtId="4" fontId="22" fillId="3" borderId="85" applyNumberFormat="0" applyProtection="0">
      <alignment vertical="center"/>
    </xf>
    <xf numFmtId="0" fontId="22" fillId="6" borderId="85" applyNumberFormat="0" applyProtection="0">
      <alignment horizontal="left" vertical="top" indent="1"/>
    </xf>
    <xf numFmtId="4" fontId="22" fillId="3" borderId="85" applyNumberFormat="0" applyProtection="0">
      <alignment horizontal="left" vertical="center" indent="1"/>
    </xf>
    <xf numFmtId="0" fontId="22" fillId="6" borderId="85" applyNumberFormat="0" applyProtection="0">
      <alignment horizontal="left" vertical="top" indent="1"/>
    </xf>
    <xf numFmtId="0" fontId="22" fillId="6" borderId="85" applyNumberFormat="0" applyProtection="0">
      <alignment horizontal="left" vertical="top" indent="1"/>
    </xf>
    <xf numFmtId="4" fontId="22" fillId="3" borderId="85" applyNumberFormat="0" applyProtection="0">
      <alignment horizontal="left" vertical="center" indent="1"/>
    </xf>
    <xf numFmtId="0" fontId="22" fillId="6" borderId="85" applyNumberFormat="0" applyProtection="0">
      <alignment horizontal="left" vertical="top" indent="1"/>
    </xf>
    <xf numFmtId="4" fontId="22" fillId="3" borderId="85" applyNumberFormat="0" applyProtection="0">
      <alignment horizontal="left" vertical="center" indent="1"/>
    </xf>
    <xf numFmtId="4" fontId="22" fillId="3" borderId="85" applyNumberFormat="0" applyProtection="0">
      <alignment vertical="center"/>
    </xf>
    <xf numFmtId="0" fontId="22" fillId="6" borderId="85" applyNumberFormat="0" applyProtection="0">
      <alignment horizontal="left" vertical="top" indent="1"/>
    </xf>
    <xf numFmtId="4" fontId="22" fillId="3" borderId="8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5" applyNumberFormat="0" applyProtection="0">
      <alignment horizontal="left" vertical="center" indent="1"/>
    </xf>
    <xf numFmtId="4" fontId="22" fillId="3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85" applyNumberFormat="0" applyProtection="0">
      <alignment horizontal="left" vertical="top" indent="1"/>
    </xf>
    <xf numFmtId="0" fontId="6" fillId="9" borderId="85" applyNumberFormat="0" applyProtection="0">
      <alignment horizontal="left" vertical="center" indent="1"/>
    </xf>
    <xf numFmtId="0" fontId="22" fillId="6" borderId="85" applyNumberFormat="0" applyProtection="0">
      <alignment horizontal="left" vertical="top" indent="1"/>
    </xf>
    <xf numFmtId="0" fontId="22" fillId="6" borderId="85" applyNumberFormat="0" applyProtection="0">
      <alignment horizontal="left" vertical="top" indent="1"/>
    </xf>
    <xf numFmtId="0" fontId="22" fillId="6" borderId="85" applyNumberFormat="0" applyProtection="0">
      <alignment horizontal="left" vertical="top" indent="1"/>
    </xf>
    <xf numFmtId="4" fontId="22" fillId="3" borderId="85" applyNumberFormat="0" applyProtection="0">
      <alignment vertical="center"/>
    </xf>
    <xf numFmtId="0" fontId="22" fillId="6" borderId="85" applyNumberFormat="0" applyProtection="0">
      <alignment horizontal="left" vertical="top" indent="1"/>
    </xf>
    <xf numFmtId="4" fontId="22" fillId="3" borderId="85" applyNumberFormat="0" applyProtection="0">
      <alignment vertical="center"/>
    </xf>
    <xf numFmtId="4" fontId="22" fillId="3" borderId="85" applyNumberFormat="0" applyProtection="0">
      <alignment horizontal="left" vertical="center" indent="1"/>
    </xf>
    <xf numFmtId="4" fontId="22" fillId="3" borderId="85" applyNumberFormat="0" applyProtection="0">
      <alignment horizontal="left" vertical="center" indent="1"/>
    </xf>
    <xf numFmtId="0" fontId="22" fillId="6" borderId="85" applyNumberFormat="0" applyProtection="0">
      <alignment horizontal="left" vertical="top" indent="1"/>
    </xf>
    <xf numFmtId="0" fontId="22" fillId="6" borderId="85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4" fontId="23" fillId="10" borderId="85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85" applyNumberFormat="0" applyProtection="0">
      <alignment horizontal="right" vertical="center"/>
    </xf>
    <xf numFmtId="0" fontId="6" fillId="9" borderId="85" applyNumberFormat="0" applyProtection="0">
      <alignment horizontal="left" vertical="center" indent="1"/>
    </xf>
    <xf numFmtId="0" fontId="22" fillId="6" borderId="85" applyNumberFormat="0" applyProtection="0">
      <alignment horizontal="left" vertical="top" indent="1"/>
    </xf>
    <xf numFmtId="0" fontId="22" fillId="6" borderId="85" applyNumberFormat="0" applyProtection="0">
      <alignment horizontal="left" vertical="top" indent="1"/>
    </xf>
    <xf numFmtId="4" fontId="22" fillId="3" borderId="85" applyNumberFormat="0" applyProtection="0">
      <alignment horizontal="left" vertical="center" indent="1"/>
    </xf>
    <xf numFmtId="4" fontId="22" fillId="3" borderId="85" applyNumberFormat="0" applyProtection="0">
      <alignment vertical="center"/>
    </xf>
    <xf numFmtId="4" fontId="22" fillId="3" borderId="85" applyNumberFormat="0" applyProtection="0">
      <alignment horizontal="left" vertical="center" indent="1"/>
    </xf>
    <xf numFmtId="0" fontId="22" fillId="6" borderId="85" applyNumberFormat="0" applyProtection="0">
      <alignment horizontal="left" vertical="top" indent="1"/>
    </xf>
    <xf numFmtId="4" fontId="22" fillId="3" borderId="85" applyNumberFormat="0" applyProtection="0">
      <alignment horizontal="left" vertical="center" indent="1"/>
    </xf>
    <xf numFmtId="4" fontId="23" fillId="8" borderId="85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5" applyNumberFormat="0" applyProtection="0">
      <alignment horizontal="left" vertical="center" indent="1"/>
    </xf>
    <xf numFmtId="4" fontId="22" fillId="3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85" applyNumberFormat="0" applyProtection="0">
      <alignment horizontal="left" vertical="top" indent="1"/>
    </xf>
    <xf numFmtId="0" fontId="6" fillId="9" borderId="85" applyNumberFormat="0" applyProtection="0">
      <alignment horizontal="left" vertical="center" indent="1"/>
    </xf>
    <xf numFmtId="0" fontId="22" fillId="6" borderId="85" applyNumberFormat="0" applyProtection="0">
      <alignment horizontal="left" vertical="top" indent="1"/>
    </xf>
    <xf numFmtId="0" fontId="22" fillId="6" borderId="85" applyNumberFormat="0" applyProtection="0">
      <alignment horizontal="left" vertical="top" indent="1"/>
    </xf>
    <xf numFmtId="4" fontId="23" fillId="10" borderId="85" applyNumberFormat="0" applyProtection="0">
      <alignment horizontal="right" vertical="center"/>
    </xf>
    <xf numFmtId="4" fontId="22" fillId="3" borderId="85" applyNumberFormat="0" applyProtection="0">
      <alignment vertical="center"/>
    </xf>
    <xf numFmtId="4" fontId="22" fillId="3" borderId="85" applyNumberFormat="0" applyProtection="0">
      <alignment horizontal="left" vertical="center" indent="1"/>
    </xf>
    <xf numFmtId="0" fontId="22" fillId="6" borderId="85" applyNumberFormat="0" applyProtection="0">
      <alignment horizontal="left" vertical="top" indent="1"/>
    </xf>
    <xf numFmtId="4" fontId="23" fillId="8" borderId="85" applyNumberFormat="0" applyProtection="0">
      <alignment horizontal="right" vertical="center"/>
    </xf>
    <xf numFmtId="4" fontId="23" fillId="8" borderId="85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5" applyNumberFormat="0" applyProtection="0">
      <alignment vertical="center"/>
    </xf>
    <xf numFmtId="4" fontId="23" fillId="8" borderId="85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85" applyNumberFormat="0" applyProtection="0">
      <alignment horizontal="left" vertical="top" indent="1"/>
    </xf>
    <xf numFmtId="4" fontId="22" fillId="3" borderId="85" applyNumberFormat="0" applyProtection="0">
      <alignment vertical="center"/>
    </xf>
    <xf numFmtId="4" fontId="22" fillId="3" borderId="85" applyNumberFormat="0" applyProtection="0">
      <alignment vertical="center"/>
    </xf>
    <xf numFmtId="4" fontId="22" fillId="3" borderId="85" applyNumberFormat="0" applyProtection="0">
      <alignment horizontal="left" vertical="center" indent="1"/>
    </xf>
    <xf numFmtId="0" fontId="22" fillId="6" borderId="85" applyNumberFormat="0" applyProtection="0">
      <alignment horizontal="left" vertical="top" indent="1"/>
    </xf>
    <xf numFmtId="4" fontId="23" fillId="8" borderId="85" applyNumberFormat="0" applyProtection="0">
      <alignment horizontal="right" vertical="center"/>
    </xf>
    <xf numFmtId="4" fontId="22" fillId="3" borderId="85" applyNumberFormat="0" applyProtection="0">
      <alignment vertical="center"/>
    </xf>
    <xf numFmtId="4" fontId="22" fillId="3" borderId="85" applyNumberFormat="0" applyProtection="0">
      <alignment horizontal="left" vertical="center" indent="1"/>
    </xf>
    <xf numFmtId="0" fontId="22" fillId="6" borderId="85" applyNumberFormat="0" applyProtection="0">
      <alignment horizontal="left" vertical="top" indent="1"/>
    </xf>
    <xf numFmtId="4" fontId="22" fillId="3" borderId="85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5" applyNumberFormat="0" applyProtection="0">
      <alignment horizontal="left" vertical="center" indent="1"/>
    </xf>
    <xf numFmtId="4" fontId="22" fillId="3" borderId="85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5" applyNumberFormat="0" applyProtection="0">
      <alignment horizontal="left" vertical="center" indent="1"/>
    </xf>
    <xf numFmtId="4" fontId="23" fillId="8" borderId="85" applyNumberFormat="0" applyProtection="0">
      <alignment horizontal="right" vertical="center"/>
    </xf>
    <xf numFmtId="4" fontId="23" fillId="8" borderId="85" applyNumberFormat="0" applyProtection="0">
      <alignment horizontal="right" vertical="center"/>
    </xf>
    <xf numFmtId="4" fontId="22" fillId="3" borderId="85" applyNumberFormat="0" applyProtection="0">
      <alignment vertical="center"/>
    </xf>
    <xf numFmtId="4" fontId="22" fillId="3" borderId="85" applyNumberFormat="0" applyProtection="0">
      <alignment horizontal="left" vertical="center" indent="1"/>
    </xf>
    <xf numFmtId="0" fontId="22" fillId="6" borderId="85" applyNumberFormat="0" applyProtection="0">
      <alignment horizontal="left" vertical="top" indent="1"/>
    </xf>
    <xf numFmtId="4" fontId="22" fillId="3" borderId="85" applyNumberFormat="0" applyProtection="0">
      <alignment horizontal="left" vertical="center" indent="1"/>
    </xf>
    <xf numFmtId="4" fontId="23" fillId="8" borderId="85" applyNumberFormat="0" applyProtection="0">
      <alignment horizontal="right" vertical="center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4" fontId="23" fillId="10" borderId="85" applyNumberFormat="0" applyProtection="0">
      <alignment horizontal="right" vertical="center"/>
    </xf>
    <xf numFmtId="4" fontId="22" fillId="3" borderId="8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85" applyNumberFormat="0" applyProtection="0">
      <alignment horizontal="right" vertical="center"/>
    </xf>
    <xf numFmtId="4" fontId="23" fillId="8" borderId="85" applyNumberFormat="0" applyProtection="0">
      <alignment horizontal="right" vertical="center"/>
    </xf>
    <xf numFmtId="0" fontId="22" fillId="6" borderId="85" applyNumberFormat="0" applyProtection="0">
      <alignment horizontal="left" vertical="top" indent="1"/>
    </xf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0" fontId="22" fillId="6" borderId="85" applyNumberFormat="0" applyProtection="0">
      <alignment horizontal="left" vertical="top" indent="1"/>
    </xf>
    <xf numFmtId="4" fontId="23" fillId="8" borderId="85" applyNumberFormat="0" applyProtection="0">
      <alignment horizontal="right" vertical="center"/>
    </xf>
    <xf numFmtId="4" fontId="23" fillId="8" borderId="85" applyNumberFormat="0" applyProtection="0">
      <alignment horizontal="right" vertical="center"/>
    </xf>
    <xf numFmtId="0" fontId="6" fillId="9" borderId="85" applyNumberFormat="0" applyProtection="0">
      <alignment horizontal="left" vertical="center" indent="1"/>
    </xf>
    <xf numFmtId="0" fontId="22" fillId="6" borderId="85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5" applyNumberFormat="0" applyProtection="0">
      <alignment vertical="center"/>
    </xf>
    <xf numFmtId="4" fontId="22" fillId="3" borderId="85" applyNumberFormat="0" applyProtection="0">
      <alignment vertical="center"/>
    </xf>
    <xf numFmtId="4" fontId="22" fillId="3" borderId="85" applyNumberFormat="0" applyProtection="0">
      <alignment vertical="center"/>
    </xf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4" fontId="23" fillId="10" borderId="85" applyNumberFormat="0" applyProtection="0">
      <alignment horizontal="right" vertical="center"/>
    </xf>
    <xf numFmtId="4" fontId="22" fillId="3" borderId="85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5" applyNumberFormat="0" applyProtection="0">
      <alignment vertical="center"/>
    </xf>
    <xf numFmtId="4" fontId="22" fillId="3" borderId="85" applyNumberFormat="0" applyProtection="0">
      <alignment horizontal="left" vertical="center" indent="1"/>
    </xf>
    <xf numFmtId="4" fontId="22" fillId="3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4" fontId="23" fillId="10" borderId="85" applyNumberFormat="0" applyProtection="0">
      <alignment horizontal="right" vertical="center"/>
    </xf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4" fontId="22" fillId="3" borderId="85" applyNumberFormat="0" applyProtection="0">
      <alignment vertical="center"/>
    </xf>
    <xf numFmtId="4" fontId="22" fillId="3" borderId="85" applyNumberFormat="0" applyProtection="0">
      <alignment horizontal="left" vertical="center" indent="1"/>
    </xf>
    <xf numFmtId="0" fontId="22" fillId="6" borderId="85" applyNumberFormat="0" applyProtection="0">
      <alignment horizontal="left" vertical="top" indent="1"/>
    </xf>
    <xf numFmtId="4" fontId="23" fillId="8" borderId="85" applyNumberFormat="0" applyProtection="0">
      <alignment horizontal="right" vertical="center"/>
    </xf>
    <xf numFmtId="4" fontId="23" fillId="8" borderId="85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5" applyNumberFormat="0" applyProtection="0">
      <alignment vertical="center"/>
    </xf>
    <xf numFmtId="4" fontId="22" fillId="3" borderId="85" applyNumberFormat="0" applyProtection="0">
      <alignment vertical="center"/>
    </xf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5" applyNumberFormat="0" applyProtection="0">
      <alignment horizontal="left" vertical="center" indent="1"/>
    </xf>
    <xf numFmtId="4" fontId="22" fillId="3" borderId="85" applyNumberFormat="0" applyProtection="0">
      <alignment horizontal="left" vertical="center" indent="1"/>
    </xf>
    <xf numFmtId="4" fontId="22" fillId="3" borderId="85" applyNumberFormat="0" applyProtection="0">
      <alignment vertical="center"/>
    </xf>
    <xf numFmtId="4" fontId="22" fillId="3" borderId="85" applyNumberFormat="0" applyProtection="0">
      <alignment vertical="center"/>
    </xf>
    <xf numFmtId="4" fontId="22" fillId="3" borderId="85" applyNumberFormat="0" applyProtection="0">
      <alignment horizontal="left" vertical="center" indent="1"/>
    </xf>
    <xf numFmtId="0" fontId="22" fillId="6" borderId="85" applyNumberFormat="0" applyProtection="0">
      <alignment horizontal="left" vertical="top" indent="1"/>
    </xf>
    <xf numFmtId="4" fontId="23" fillId="8" borderId="85" applyNumberFormat="0" applyProtection="0">
      <alignment horizontal="right" vertical="center"/>
    </xf>
    <xf numFmtId="4" fontId="23" fillId="8" borderId="85" applyNumberFormat="0" applyProtection="0">
      <alignment horizontal="right" vertical="center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4" fontId="23" fillId="10" borderId="85" applyNumberFormat="0" applyProtection="0">
      <alignment horizontal="right" vertical="center"/>
    </xf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4" fontId="23" fillId="10" borderId="85" applyNumberFormat="0" applyProtection="0">
      <alignment horizontal="right" vertical="center"/>
    </xf>
    <xf numFmtId="4" fontId="22" fillId="3" borderId="85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5" applyNumberFormat="0" applyProtection="0">
      <alignment vertical="center"/>
    </xf>
    <xf numFmtId="4" fontId="22" fillId="3" borderId="85" applyNumberFormat="0" applyProtection="0">
      <alignment vertical="center"/>
    </xf>
    <xf numFmtId="0" fontId="22" fillId="6" borderId="85" applyNumberFormat="0" applyProtection="0">
      <alignment horizontal="left" vertical="top" indent="1"/>
    </xf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4" fontId="23" fillId="10" borderId="85" applyNumberFormat="0" applyProtection="0">
      <alignment horizontal="right" vertical="center"/>
    </xf>
    <xf numFmtId="4" fontId="22" fillId="3" borderId="8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5" applyNumberFormat="0" applyProtection="0">
      <alignment vertical="center"/>
    </xf>
    <xf numFmtId="0" fontId="22" fillId="6" borderId="85" applyNumberFormat="0" applyProtection="0">
      <alignment horizontal="left" vertical="top" indent="1"/>
    </xf>
    <xf numFmtId="4" fontId="22" fillId="3" borderId="85" applyNumberFormat="0" applyProtection="0">
      <alignment vertical="center"/>
    </xf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4" fontId="23" fillId="10" borderId="85" applyNumberFormat="0" applyProtection="0">
      <alignment horizontal="right" vertical="center"/>
    </xf>
    <xf numFmtId="0" fontId="22" fillId="6" borderId="85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85" applyNumberFormat="0" applyProtection="0">
      <alignment horizontal="left" vertical="top" indent="1"/>
    </xf>
    <xf numFmtId="4" fontId="22" fillId="3" borderId="85" applyNumberFormat="0" applyProtection="0">
      <alignment vertical="center"/>
    </xf>
    <xf numFmtId="0" fontId="22" fillId="6" borderId="85" applyNumberFormat="0" applyProtection="0">
      <alignment horizontal="left" vertical="top" indent="1"/>
    </xf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4" fontId="23" fillId="10" borderId="85" applyNumberFormat="0" applyProtection="0">
      <alignment horizontal="right" vertical="center"/>
    </xf>
    <xf numFmtId="4" fontId="22" fillId="3" borderId="85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5" applyNumberFormat="0" applyProtection="0">
      <alignment vertical="center"/>
    </xf>
    <xf numFmtId="0" fontId="22" fillId="6" borderId="85" applyNumberFormat="0" applyProtection="0">
      <alignment horizontal="left" vertical="top" indent="1"/>
    </xf>
    <xf numFmtId="4" fontId="22" fillId="3" borderId="85" applyNumberFormat="0" applyProtection="0">
      <alignment vertical="center"/>
    </xf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4" fontId="23" fillId="10" borderId="85" applyNumberFormat="0" applyProtection="0">
      <alignment horizontal="right" vertical="center"/>
    </xf>
    <xf numFmtId="4" fontId="22" fillId="3" borderId="8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5" applyNumberFormat="0" applyProtection="0">
      <alignment horizontal="left" vertical="center" indent="1"/>
    </xf>
    <xf numFmtId="4" fontId="22" fillId="3" borderId="85" applyNumberFormat="0" applyProtection="0">
      <alignment vertical="center"/>
    </xf>
    <xf numFmtId="0" fontId="6" fillId="9" borderId="85" applyNumberFormat="0" applyProtection="0">
      <alignment horizontal="left" vertical="center" indent="1"/>
    </xf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4" fontId="23" fillId="10" borderId="85" applyNumberFormat="0" applyProtection="0">
      <alignment horizontal="right" vertical="center"/>
    </xf>
    <xf numFmtId="0" fontId="22" fillId="6" borderId="85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85" applyNumberFormat="0" applyProtection="0">
      <alignment horizontal="left" vertical="top" indent="1"/>
    </xf>
    <xf numFmtId="0" fontId="22" fillId="6" borderId="85" applyNumberFormat="0" applyProtection="0">
      <alignment horizontal="left" vertical="top" indent="1"/>
    </xf>
    <xf numFmtId="4" fontId="23" fillId="8" borderId="85" applyNumberFormat="0" applyProtection="0">
      <alignment horizontal="right" vertical="center"/>
    </xf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4" fontId="23" fillId="10" borderId="85" applyNumberFormat="0" applyProtection="0">
      <alignment horizontal="right" vertical="center"/>
    </xf>
    <xf numFmtId="4" fontId="22" fillId="3" borderId="85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5" applyNumberFormat="0" applyProtection="0">
      <alignment vertical="center"/>
    </xf>
    <xf numFmtId="4" fontId="22" fillId="3" borderId="85" applyNumberFormat="0" applyProtection="0">
      <alignment vertical="center"/>
    </xf>
    <xf numFmtId="0" fontId="22" fillId="6" borderId="85" applyNumberFormat="0" applyProtection="0">
      <alignment horizontal="left" vertical="top" indent="1"/>
    </xf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4" fontId="23" fillId="10" borderId="85" applyNumberFormat="0" applyProtection="0">
      <alignment horizontal="right" vertical="center"/>
    </xf>
    <xf numFmtId="4" fontId="22" fillId="3" borderId="85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5" applyNumberFormat="0" applyProtection="0">
      <alignment horizontal="left" vertical="center" indent="1"/>
    </xf>
    <xf numFmtId="0" fontId="22" fillId="6" borderId="85" applyNumberFormat="0" applyProtection="0">
      <alignment horizontal="left" vertical="top" indent="1"/>
    </xf>
    <xf numFmtId="4" fontId="22" fillId="3" borderId="85" applyNumberFormat="0" applyProtection="0">
      <alignment horizontal="left" vertical="center" indent="1"/>
    </xf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4" fontId="23" fillId="10" borderId="85" applyNumberFormat="0" applyProtection="0">
      <alignment horizontal="right" vertical="center"/>
    </xf>
    <xf numFmtId="0" fontId="22" fillId="6" borderId="85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85" applyNumberFormat="0" applyProtection="0">
      <alignment horizontal="left" vertical="top" indent="1"/>
    </xf>
    <xf numFmtId="4" fontId="22" fillId="3" borderId="85" applyNumberFormat="0" applyProtection="0">
      <alignment vertical="center"/>
    </xf>
    <xf numFmtId="0" fontId="6" fillId="9" borderId="85" applyNumberFormat="0" applyProtection="0">
      <alignment horizontal="left" vertical="center" indent="1"/>
    </xf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4" fontId="23" fillId="10" borderId="85" applyNumberFormat="0" applyProtection="0">
      <alignment horizontal="right" vertical="center"/>
    </xf>
    <xf numFmtId="0" fontId="22" fillId="6" borderId="85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5" applyNumberFormat="0" applyProtection="0">
      <alignment vertical="center"/>
    </xf>
    <xf numFmtId="4" fontId="22" fillId="3" borderId="85" applyNumberFormat="0" applyProtection="0">
      <alignment vertical="center"/>
    </xf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4" fontId="23" fillId="8" borderId="85" applyNumberFormat="0" applyProtection="0">
      <alignment horizontal="right" vertical="center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4" fontId="22" fillId="3" borderId="85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85" applyNumberFormat="0" applyProtection="0">
      <alignment horizontal="left" vertical="top" indent="1"/>
    </xf>
    <xf numFmtId="4" fontId="23" fillId="10" borderId="85" applyNumberFormat="0" applyProtection="0">
      <alignment horizontal="right" vertical="center"/>
    </xf>
    <xf numFmtId="4" fontId="23" fillId="10" borderId="85" applyNumberFormat="0" applyProtection="0">
      <alignment horizontal="right" vertical="center"/>
    </xf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4" fontId="23" fillId="8" borderId="85" applyNumberFormat="0" applyProtection="0">
      <alignment horizontal="right" vertical="center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5" applyNumberFormat="0" applyProtection="0">
      <alignment horizontal="left" vertical="center" indent="1"/>
    </xf>
    <xf numFmtId="4" fontId="23" fillId="8" borderId="85" applyNumberFormat="0" applyProtection="0">
      <alignment horizontal="right" vertical="center"/>
    </xf>
    <xf numFmtId="4" fontId="23" fillId="8" borderId="85" applyNumberFormat="0" applyProtection="0">
      <alignment horizontal="right" vertical="center"/>
    </xf>
    <xf numFmtId="4" fontId="23" fillId="10" borderId="85" applyNumberFormat="0" applyProtection="0">
      <alignment horizontal="right" vertical="center"/>
    </xf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4" fontId="23" fillId="8" borderId="85" applyNumberFormat="0" applyProtection="0">
      <alignment horizontal="right" vertical="center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5" applyNumberFormat="0" applyProtection="0">
      <alignment horizontal="left" vertical="center" indent="1"/>
    </xf>
    <xf numFmtId="4" fontId="22" fillId="3" borderId="85" applyNumberFormat="0" applyProtection="0">
      <alignment vertical="center"/>
    </xf>
    <xf numFmtId="0" fontId="6" fillId="9" borderId="85" applyNumberFormat="0" applyProtection="0">
      <alignment horizontal="left" vertical="center" indent="1"/>
    </xf>
    <xf numFmtId="4" fontId="23" fillId="10" borderId="85" applyNumberFormat="0" applyProtection="0">
      <alignment horizontal="right" vertical="center"/>
    </xf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4" fontId="23" fillId="8" borderId="85" applyNumberFormat="0" applyProtection="0">
      <alignment horizontal="right" vertical="center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5" applyNumberFormat="0" applyProtection="0">
      <alignment horizontal="left" vertical="center" indent="1"/>
    </xf>
    <xf numFmtId="4" fontId="22" fillId="3" borderId="85" applyNumberFormat="0" applyProtection="0">
      <alignment horizontal="left" vertical="center" indent="1"/>
    </xf>
    <xf numFmtId="4" fontId="22" fillId="3" borderId="85" applyNumberFormat="0" applyProtection="0">
      <alignment horizontal="left" vertical="center" indent="1"/>
    </xf>
    <xf numFmtId="4" fontId="23" fillId="10" borderId="85" applyNumberFormat="0" applyProtection="0">
      <alignment horizontal="right" vertical="center"/>
    </xf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4" fontId="23" fillId="8" borderId="85" applyNumberFormat="0" applyProtection="0">
      <alignment horizontal="right" vertical="center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0" fontId="22" fillId="6" borderId="85" applyNumberFormat="0" applyProtection="0">
      <alignment horizontal="left" vertical="top" indent="1"/>
    </xf>
    <xf numFmtId="4" fontId="23" fillId="10" borderId="85" applyNumberFormat="0" applyProtection="0">
      <alignment horizontal="right" vertical="center"/>
    </xf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4" fontId="23" fillId="8" borderId="85" applyNumberFormat="0" applyProtection="0">
      <alignment horizontal="right" vertical="center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4" fontId="23" fillId="10" borderId="85" applyNumberFormat="0" applyProtection="0">
      <alignment horizontal="right" vertical="center"/>
    </xf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4" fontId="23" fillId="8" borderId="85" applyNumberFormat="0" applyProtection="0">
      <alignment horizontal="right" vertical="center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4" fontId="23" fillId="10" borderId="85" applyNumberFormat="0" applyProtection="0">
      <alignment horizontal="right" vertical="center"/>
    </xf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4" fontId="23" fillId="8" borderId="85" applyNumberFormat="0" applyProtection="0">
      <alignment horizontal="right" vertical="center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23" fillId="12" borderId="86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4" fontId="23" fillId="10" borderId="85" applyNumberFormat="0" applyProtection="0">
      <alignment horizontal="right" vertical="center"/>
    </xf>
    <xf numFmtId="4" fontId="23" fillId="10" borderId="85" applyNumberFormat="0" applyProtection="0">
      <alignment horizontal="right" vertical="center"/>
    </xf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4" fontId="23" fillId="8" borderId="85" applyNumberFormat="0" applyProtection="0">
      <alignment horizontal="right" vertical="center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4" fontId="23" fillId="11" borderId="8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5" applyNumberFormat="0" applyProtection="0">
      <alignment horizontal="left" vertical="center" indent="1"/>
    </xf>
    <xf numFmtId="4" fontId="23" fillId="8" borderId="85" applyNumberFormat="0" applyProtection="0">
      <alignment horizontal="right" vertical="center"/>
    </xf>
    <xf numFmtId="4" fontId="23" fillId="10" borderId="85" applyNumberFormat="0" applyProtection="0">
      <alignment horizontal="right" vertical="center"/>
    </xf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4" fontId="23" fillId="8" borderId="85" applyNumberFormat="0" applyProtection="0">
      <alignment horizontal="right" vertical="center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4" fontId="23" fillId="10" borderId="86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5" applyNumberFormat="0" applyProtection="0">
      <alignment horizontal="left" vertical="center" indent="1"/>
    </xf>
    <xf numFmtId="4" fontId="22" fillId="3" borderId="85" applyNumberFormat="0" applyProtection="0">
      <alignment vertical="center"/>
    </xf>
    <xf numFmtId="0" fontId="6" fillId="9" borderId="85" applyNumberFormat="0" applyProtection="0">
      <alignment horizontal="left" vertical="center" indent="1"/>
    </xf>
    <xf numFmtId="4" fontId="23" fillId="10" borderId="85" applyNumberFormat="0" applyProtection="0">
      <alignment horizontal="right" vertical="center"/>
    </xf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4" fontId="23" fillId="8" borderId="85" applyNumberFormat="0" applyProtection="0">
      <alignment horizontal="right" vertical="center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5" applyNumberFormat="0" applyProtection="0">
      <alignment horizontal="left" vertical="center" indent="1"/>
    </xf>
    <xf numFmtId="4" fontId="22" fillId="3" borderId="85" applyNumberFormat="0" applyProtection="0">
      <alignment horizontal="left" vertical="center" indent="1"/>
    </xf>
    <xf numFmtId="4" fontId="23" fillId="10" borderId="85" applyNumberFormat="0" applyProtection="0">
      <alignment horizontal="right" vertical="center"/>
    </xf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4" fontId="23" fillId="8" borderId="85" applyNumberFormat="0" applyProtection="0">
      <alignment horizontal="right" vertical="center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0" fontId="22" fillId="6" borderId="85" applyNumberFormat="0" applyProtection="0">
      <alignment horizontal="left" vertical="top" indent="1"/>
    </xf>
    <xf numFmtId="4" fontId="23" fillId="10" borderId="85" applyNumberFormat="0" applyProtection="0">
      <alignment horizontal="right" vertical="center"/>
    </xf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4" fontId="23" fillId="8" borderId="85" applyNumberFormat="0" applyProtection="0">
      <alignment horizontal="right" vertical="center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5" applyNumberFormat="0" applyProtection="0">
      <alignment horizontal="left" vertical="center" indent="1"/>
    </xf>
    <xf numFmtId="4" fontId="23" fillId="10" borderId="85" applyNumberFormat="0" applyProtection="0">
      <alignment horizontal="right" vertical="center"/>
    </xf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4" fontId="23" fillId="8" borderId="85" applyNumberFormat="0" applyProtection="0">
      <alignment horizontal="right" vertical="center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4" fontId="23" fillId="8" borderId="86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4" fontId="23" fillId="10" borderId="85" applyNumberFormat="0" applyProtection="0">
      <alignment horizontal="right" vertical="center"/>
    </xf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4" fontId="23" fillId="8" borderId="85" applyNumberFormat="0" applyProtection="0">
      <alignment horizontal="right" vertical="center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5" applyNumberFormat="0" applyProtection="0">
      <alignment horizontal="left" vertical="center" indent="1"/>
    </xf>
    <xf numFmtId="4" fontId="23" fillId="10" borderId="85" applyNumberFormat="0" applyProtection="0">
      <alignment horizontal="right" vertical="center"/>
    </xf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4" fontId="23" fillId="8" borderId="85" applyNumberFormat="0" applyProtection="0">
      <alignment horizontal="right" vertical="center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5" applyNumberFormat="0" applyProtection="0">
      <alignment horizontal="left" vertical="center" indent="1"/>
    </xf>
    <xf numFmtId="4" fontId="23" fillId="8" borderId="85" applyNumberFormat="0" applyProtection="0">
      <alignment horizontal="right" vertical="center"/>
    </xf>
    <xf numFmtId="4" fontId="23" fillId="11" borderId="85" applyNumberFormat="0" applyProtection="0">
      <alignment horizontal="left" vertical="center" indent="1"/>
    </xf>
    <xf numFmtId="4" fontId="23" fillId="10" borderId="85" applyNumberFormat="0" applyProtection="0">
      <alignment horizontal="right" vertical="center"/>
    </xf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4" fontId="23" fillId="8" borderId="85" applyNumberFormat="0" applyProtection="0">
      <alignment horizontal="right" vertical="center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85" applyNumberFormat="0" applyProtection="0">
      <alignment horizontal="left" vertical="top" indent="1"/>
    </xf>
    <xf numFmtId="4" fontId="23" fillId="10" borderId="85" applyNumberFormat="0" applyProtection="0">
      <alignment horizontal="right" vertical="center"/>
    </xf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4" fontId="23" fillId="8" borderId="85" applyNumberFormat="0" applyProtection="0">
      <alignment horizontal="right" vertical="center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4" fontId="22" fillId="3" borderId="93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85" applyNumberFormat="0" applyProtection="0">
      <alignment horizontal="right" vertical="center"/>
    </xf>
    <xf numFmtId="4" fontId="22" fillId="3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4" fontId="23" fillId="10" borderId="85" applyNumberFormat="0" applyProtection="0">
      <alignment horizontal="right" vertical="center"/>
    </xf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4" fontId="23" fillId="8" borderId="85" applyNumberFormat="0" applyProtection="0">
      <alignment horizontal="right" vertical="center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85" applyNumberFormat="0" applyProtection="0">
      <alignment horizontal="right" vertical="center"/>
    </xf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4" fontId="23" fillId="8" borderId="85" applyNumberFormat="0" applyProtection="0">
      <alignment horizontal="right" vertical="center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5" applyNumberFormat="0" applyProtection="0">
      <alignment vertical="center"/>
    </xf>
    <xf numFmtId="0" fontId="37" fillId="0" borderId="0" applyNumberFormat="0" applyFill="0" applyBorder="0" applyAlignment="0" applyProtection="0"/>
    <xf numFmtId="4" fontId="23" fillId="8" borderId="85" applyNumberFormat="0" applyProtection="0">
      <alignment horizontal="right" vertical="center"/>
    </xf>
    <xf numFmtId="4" fontId="23" fillId="10" borderId="85" applyNumberFormat="0" applyProtection="0">
      <alignment horizontal="right" vertical="center"/>
    </xf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4" fontId="23" fillId="8" borderId="85" applyNumberFormat="0" applyProtection="0">
      <alignment horizontal="right" vertical="center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4" fontId="22" fillId="3" borderId="90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85" applyNumberFormat="0" applyProtection="0">
      <alignment horizontal="left" vertical="center" indent="1"/>
    </xf>
    <xf numFmtId="4" fontId="23" fillId="10" borderId="85" applyNumberFormat="0" applyProtection="0">
      <alignment horizontal="right" vertical="center"/>
    </xf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4" fontId="23" fillId="8" borderId="85" applyNumberFormat="0" applyProtection="0">
      <alignment horizontal="right" vertical="center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5" applyNumberFormat="0" applyProtection="0">
      <alignment horizontal="left" vertical="center" indent="1"/>
    </xf>
    <xf numFmtId="4" fontId="23" fillId="10" borderId="85" applyNumberFormat="0" applyProtection="0">
      <alignment horizontal="right" vertical="center"/>
    </xf>
    <xf numFmtId="0" fontId="22" fillId="6" borderId="85" applyNumberFormat="0" applyProtection="0">
      <alignment horizontal="left" vertical="top" indent="1"/>
    </xf>
    <xf numFmtId="4" fontId="23" fillId="10" borderId="85" applyNumberFormat="0" applyProtection="0">
      <alignment horizontal="right" vertical="center"/>
    </xf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4" fontId="23" fillId="8" borderId="85" applyNumberFormat="0" applyProtection="0">
      <alignment horizontal="right" vertical="center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9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5" applyNumberFormat="0" applyProtection="0">
      <alignment horizontal="left" vertical="center" indent="1"/>
    </xf>
    <xf numFmtId="4" fontId="23" fillId="10" borderId="85" applyNumberFormat="0" applyProtection="0">
      <alignment horizontal="right" vertical="center"/>
    </xf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4" fontId="23" fillId="8" borderId="85" applyNumberFormat="0" applyProtection="0">
      <alignment horizontal="right" vertical="center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85" applyNumberFormat="0" applyProtection="0">
      <alignment horizontal="left" vertical="top" indent="1"/>
    </xf>
    <xf numFmtId="0" fontId="6" fillId="9" borderId="85" applyNumberFormat="0" applyProtection="0">
      <alignment horizontal="left" vertical="center" indent="1"/>
    </xf>
    <xf numFmtId="4" fontId="23" fillId="10" borderId="85" applyNumberFormat="0" applyProtection="0">
      <alignment horizontal="right" vertical="center"/>
    </xf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4" fontId="23" fillId="8" borderId="85" applyNumberFormat="0" applyProtection="0">
      <alignment horizontal="right" vertical="center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85" applyNumberFormat="0" applyProtection="0">
      <alignment horizontal="right" vertical="center"/>
    </xf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4" fontId="23" fillId="8" borderId="85" applyNumberFormat="0" applyProtection="0">
      <alignment horizontal="right" vertical="center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4" fontId="22" fillId="3" borderId="9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85" applyNumberFormat="0" applyProtection="0">
      <alignment horizontal="left" vertical="top" indent="1"/>
    </xf>
    <xf numFmtId="4" fontId="23" fillId="10" borderId="85" applyNumberFormat="0" applyProtection="0">
      <alignment horizontal="right" vertical="center"/>
    </xf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0" fontId="22" fillId="6" borderId="85" applyNumberFormat="0" applyProtection="0">
      <alignment horizontal="left" vertical="top" indent="1"/>
    </xf>
    <xf numFmtId="0" fontId="6" fillId="9" borderId="85" applyNumberFormat="0" applyProtection="0">
      <alignment horizontal="left" vertical="center" indent="1"/>
    </xf>
    <xf numFmtId="4" fontId="23" fillId="8" borderId="85" applyNumberFormat="0" applyProtection="0">
      <alignment horizontal="right" vertical="center"/>
    </xf>
    <xf numFmtId="0" fontId="6" fillId="9" borderId="85" applyNumberFormat="0" applyProtection="0">
      <alignment horizontal="left" vertical="center" indent="1"/>
    </xf>
    <xf numFmtId="0" fontId="22" fillId="6" borderId="93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5" applyNumberFormat="0" applyProtection="0">
      <alignment vertical="center"/>
    </xf>
    <xf numFmtId="4" fontId="23" fillId="10" borderId="85" applyNumberFormat="0" applyProtection="0">
      <alignment horizontal="right" vertical="center"/>
    </xf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85" applyNumberFormat="0" applyProtection="0">
      <alignment horizontal="left" vertical="center" indent="1"/>
    </xf>
    <xf numFmtId="4" fontId="22" fillId="3" borderId="85" applyNumberFormat="0" applyProtection="0">
      <alignment vertical="center"/>
    </xf>
    <xf numFmtId="4" fontId="23" fillId="11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4" fontId="23" fillId="10" borderId="85" applyNumberFormat="0" applyProtection="0">
      <alignment horizontal="right" vertical="center"/>
    </xf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0" fontId="6" fillId="9" borderId="8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4" fontId="22" fillId="3" borderId="85" applyNumberFormat="0" applyProtection="0">
      <alignment vertical="center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85" applyNumberFormat="0" applyProtection="0">
      <alignment horizontal="right" vertical="center"/>
    </xf>
    <xf numFmtId="0" fontId="6" fillId="9" borderId="8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85" applyNumberFormat="0" applyProtection="0">
      <alignment horizontal="right" vertical="center"/>
    </xf>
    <xf numFmtId="4" fontId="23" fillId="8" borderId="85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5" applyNumberFormat="0" applyProtection="0">
      <alignment vertical="center"/>
    </xf>
    <xf numFmtId="0" fontId="6" fillId="9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4" fontId="23" fillId="10" borderId="85" applyNumberFormat="0" applyProtection="0">
      <alignment horizontal="right" vertical="center"/>
    </xf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0" fontId="6" fillId="9" borderId="9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5" applyNumberFormat="0" applyProtection="0">
      <alignment horizontal="left" vertical="center" indent="1"/>
    </xf>
    <xf numFmtId="0" fontId="22" fillId="6" borderId="85" applyNumberFormat="0" applyProtection="0">
      <alignment horizontal="left" vertical="top" indent="1"/>
    </xf>
    <xf numFmtId="4" fontId="23" fillId="8" borderId="85" applyNumberFormat="0" applyProtection="0">
      <alignment horizontal="right" vertical="center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85" applyNumberFormat="0" applyProtection="0">
      <alignment horizontal="left" vertical="top" indent="1"/>
    </xf>
    <xf numFmtId="4" fontId="23" fillId="10" borderId="85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5" applyNumberFormat="0" applyProtection="0">
      <alignment horizontal="left" vertical="center" indent="1"/>
    </xf>
    <xf numFmtId="4" fontId="23" fillId="10" borderId="85" applyNumberFormat="0" applyProtection="0">
      <alignment horizontal="right" vertical="center"/>
    </xf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5" applyNumberFormat="0" applyProtection="0">
      <alignment horizontal="left" vertical="center" indent="1"/>
    </xf>
    <xf numFmtId="4" fontId="22" fillId="3" borderId="8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85" applyNumberFormat="0" applyProtection="0">
      <alignment horizontal="left" vertical="center" indent="1"/>
    </xf>
    <xf numFmtId="4" fontId="22" fillId="3" borderId="85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5" applyNumberFormat="0" applyProtection="0">
      <alignment horizontal="left" vertical="center" indent="1"/>
    </xf>
    <xf numFmtId="0" fontId="22" fillId="6" borderId="8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5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5" applyNumberFormat="0" applyProtection="0">
      <alignment horizontal="left" vertical="center" indent="1"/>
    </xf>
    <xf numFmtId="0" fontId="22" fillId="6" borderId="85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85" applyNumberFormat="0" applyProtection="0">
      <alignment horizontal="left" vertical="top" indent="1"/>
    </xf>
    <xf numFmtId="4" fontId="22" fillId="3" borderId="85" applyNumberFormat="0" applyProtection="0">
      <alignment horizontal="left" vertical="center" indent="1"/>
    </xf>
    <xf numFmtId="4" fontId="22" fillId="3" borderId="85" applyNumberFormat="0" applyProtection="0">
      <alignment vertical="center"/>
    </xf>
    <xf numFmtId="0" fontId="37" fillId="0" borderId="0" applyNumberFormat="0" applyFill="0" applyBorder="0" applyAlignment="0" applyProtection="0"/>
    <xf numFmtId="0" fontId="23" fillId="12" borderId="85" applyNumberFormat="0" applyProtection="0">
      <alignment horizontal="left" vertical="top" indent="1"/>
    </xf>
    <xf numFmtId="4" fontId="23" fillId="11" borderId="85" applyNumberFormat="0" applyProtection="0">
      <alignment horizontal="left" vertical="center" indent="1"/>
    </xf>
    <xf numFmtId="4" fontId="23" fillId="10" borderId="85" applyNumberFormat="0" applyProtection="0">
      <alignment horizontal="right" vertical="center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4" fontId="23" fillId="8" borderId="85" applyNumberFormat="0" applyProtection="0">
      <alignment horizontal="right" vertical="center"/>
    </xf>
    <xf numFmtId="0" fontId="22" fillId="6" borderId="85" applyNumberFormat="0" applyProtection="0">
      <alignment horizontal="left" vertical="top" indent="1"/>
    </xf>
    <xf numFmtId="4" fontId="22" fillId="3" borderId="85" applyNumberFormat="0" applyProtection="0">
      <alignment horizontal="left" vertical="center" indent="1"/>
    </xf>
    <xf numFmtId="4" fontId="22" fillId="3" borderId="85" applyNumberFormat="0" applyProtection="0">
      <alignment vertical="center"/>
    </xf>
    <xf numFmtId="0" fontId="23" fillId="12" borderId="85" applyNumberFormat="0" applyProtection="0">
      <alignment horizontal="left" vertical="top" indent="1"/>
    </xf>
    <xf numFmtId="4" fontId="23" fillId="11" borderId="85" applyNumberFormat="0" applyProtection="0">
      <alignment horizontal="left" vertical="center" indent="1"/>
    </xf>
    <xf numFmtId="4" fontId="23" fillId="10" borderId="85" applyNumberFormat="0" applyProtection="0">
      <alignment horizontal="right" vertical="center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4" fontId="23" fillId="8" borderId="85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22" fillId="6" borderId="85" applyNumberFormat="0" applyProtection="0">
      <alignment horizontal="left" vertical="top" indent="1"/>
    </xf>
    <xf numFmtId="4" fontId="22" fillId="3" borderId="85" applyNumberFormat="0" applyProtection="0">
      <alignment horizontal="left" vertical="center" indent="1"/>
    </xf>
    <xf numFmtId="4" fontId="22" fillId="3" borderId="85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85" applyNumberFormat="0" applyProtection="0">
      <alignment horizontal="left" vertical="top" indent="1"/>
    </xf>
    <xf numFmtId="4" fontId="23" fillId="11" borderId="85" applyNumberFormat="0" applyProtection="0">
      <alignment horizontal="left" vertical="center" indent="1"/>
    </xf>
    <xf numFmtId="4" fontId="23" fillId="10" borderId="85" applyNumberFormat="0" applyProtection="0">
      <alignment horizontal="right" vertical="center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22" fillId="6" borderId="85" applyNumberFormat="0" applyProtection="0">
      <alignment horizontal="left" vertical="top" indent="1"/>
    </xf>
    <xf numFmtId="4" fontId="22" fillId="3" borderId="85" applyNumberFormat="0" applyProtection="0">
      <alignment vertical="center"/>
    </xf>
    <xf numFmtId="4" fontId="23" fillId="11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4" fontId="23" fillId="8" borderId="85" applyNumberFormat="0" applyProtection="0">
      <alignment horizontal="right" vertical="center"/>
    </xf>
    <xf numFmtId="4" fontId="22" fillId="3" borderId="85" applyNumberFormat="0" applyProtection="0">
      <alignment horizontal="left" vertical="center" indent="1"/>
    </xf>
    <xf numFmtId="4" fontId="22" fillId="3" borderId="85" applyNumberFormat="0" applyProtection="0">
      <alignment vertical="center"/>
    </xf>
    <xf numFmtId="4" fontId="22" fillId="3" borderId="85" applyNumberFormat="0" applyProtection="0">
      <alignment vertical="center"/>
    </xf>
    <xf numFmtId="4" fontId="22" fillId="3" borderId="85" applyNumberFormat="0" applyProtection="0">
      <alignment horizontal="left" vertical="center" indent="1"/>
    </xf>
    <xf numFmtId="0" fontId="22" fillId="6" borderId="85" applyNumberFormat="0" applyProtection="0">
      <alignment horizontal="left" vertical="top" indent="1"/>
    </xf>
    <xf numFmtId="4" fontId="23" fillId="8" borderId="85" applyNumberFormat="0" applyProtection="0">
      <alignment horizontal="right" vertical="center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4" fontId="23" fillId="10" borderId="85" applyNumberFormat="0" applyProtection="0">
      <alignment horizontal="right" vertical="center"/>
    </xf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4" fontId="22" fillId="3" borderId="85" applyNumberFormat="0" applyProtection="0">
      <alignment vertical="center"/>
    </xf>
    <xf numFmtId="4" fontId="22" fillId="3" borderId="85" applyNumberFormat="0" applyProtection="0">
      <alignment horizontal="left" vertical="center" indent="1"/>
    </xf>
    <xf numFmtId="0" fontId="22" fillId="6" borderId="85" applyNumberFormat="0" applyProtection="0">
      <alignment horizontal="left" vertical="top" indent="1"/>
    </xf>
    <xf numFmtId="4" fontId="23" fillId="8" borderId="85" applyNumberFormat="0" applyProtection="0">
      <alignment horizontal="right" vertical="center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4" fontId="23" fillId="10" borderId="85" applyNumberFormat="0" applyProtection="0">
      <alignment horizontal="right" vertical="center"/>
    </xf>
    <xf numFmtId="0" fontId="23" fillId="12" borderId="85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85" applyNumberFormat="0" applyProtection="0">
      <alignment horizontal="right" vertical="center"/>
    </xf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4" fontId="22" fillId="3" borderId="8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85" applyNumberFormat="0" applyProtection="0">
      <alignment horizontal="right" vertical="center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4" fontId="23" fillId="10" borderId="85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5" applyNumberFormat="0" applyProtection="0">
      <alignment horizontal="left" vertical="center" indent="1"/>
    </xf>
    <xf numFmtId="0" fontId="22" fillId="6" borderId="85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85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0" borderId="87" applyNumberFormat="0" applyProtection="0">
      <alignment horizontal="right" vertical="center"/>
    </xf>
    <xf numFmtId="4" fontId="23" fillId="11" borderId="87" applyNumberFormat="0" applyProtection="0">
      <alignment horizontal="left" vertical="center" indent="1"/>
    </xf>
    <xf numFmtId="0" fontId="23" fillId="12" borderId="87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4" fontId="23" fillId="8" borderId="9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92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9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90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87" applyNumberFormat="0" applyProtection="0">
      <alignment horizontal="left" vertical="center" indent="1"/>
    </xf>
    <xf numFmtId="0" fontId="22" fillId="6" borderId="87" applyNumberFormat="0" applyProtection="0">
      <alignment horizontal="left" vertical="top" indent="1"/>
    </xf>
    <xf numFmtId="10" fontId="16" fillId="5" borderId="92" applyNumberFormat="0" applyBorder="0" applyAlignment="0" applyProtection="0"/>
    <xf numFmtId="4" fontId="23" fillId="11" borderId="93" applyNumberFormat="0" applyProtection="0">
      <alignment horizontal="left" vertical="center" indent="1"/>
    </xf>
    <xf numFmtId="4" fontId="22" fillId="3" borderId="87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8" borderId="90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8" borderId="90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6" fillId="9" borderId="93" applyNumberFormat="0" applyProtection="0">
      <alignment horizontal="left" vertical="center" indent="1"/>
    </xf>
    <xf numFmtId="4" fontId="23" fillId="10" borderId="9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6" borderId="90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87" applyNumberFormat="0" applyProtection="0">
      <alignment horizontal="left" vertical="center" indent="1"/>
    </xf>
    <xf numFmtId="0" fontId="6" fillId="9" borderId="8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0" borderId="90" applyNumberFormat="0" applyProtection="0">
      <alignment horizontal="right" vertical="center"/>
    </xf>
    <xf numFmtId="4" fontId="23" fillId="11" borderId="9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92" applyNumberFormat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92" applyNumberFormat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8" borderId="9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1" applyNumberFormat="0" applyProtection="0">
      <alignment horizontal="left" vertical="center" indent="1"/>
    </xf>
    <xf numFmtId="4" fontId="23" fillId="11" borderId="9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6" borderId="9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9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12" borderId="90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9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8" borderId="93" applyNumberFormat="0" applyProtection="0">
      <alignment horizontal="right" vertical="center"/>
    </xf>
    <xf numFmtId="4" fontId="22" fillId="3" borderId="9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87" applyNumberFormat="0" applyProtection="0">
      <alignment vertical="center"/>
    </xf>
    <xf numFmtId="4" fontId="22" fillId="3" borderId="87" applyNumberFormat="0" applyProtection="0">
      <alignment vertical="center"/>
    </xf>
    <xf numFmtId="4" fontId="22" fillId="3" borderId="87" applyNumberFormat="0" applyProtection="0">
      <alignment horizontal="left" vertical="center" indent="1"/>
    </xf>
    <xf numFmtId="4" fontId="22" fillId="3" borderId="87" applyNumberFormat="0" applyProtection="0">
      <alignment horizontal="left" vertical="center" indent="1"/>
    </xf>
    <xf numFmtId="0" fontId="22" fillId="6" borderId="87" applyNumberFormat="0" applyProtection="0">
      <alignment horizontal="left" vertical="top" indent="1"/>
    </xf>
    <xf numFmtId="0" fontId="22" fillId="6" borderId="87" applyNumberFormat="0" applyProtection="0">
      <alignment horizontal="left" vertical="top" indent="1"/>
    </xf>
    <xf numFmtId="4" fontId="23" fillId="8" borderId="87" applyNumberFormat="0" applyProtection="0">
      <alignment horizontal="right" vertical="center"/>
    </xf>
    <xf numFmtId="4" fontId="23" fillId="8" borderId="87" applyNumberFormat="0" applyProtection="0">
      <alignment horizontal="right" vertical="center"/>
    </xf>
    <xf numFmtId="0" fontId="6" fillId="9" borderId="87" applyNumberFormat="0" applyProtection="0">
      <alignment horizontal="left" vertical="center" indent="1"/>
    </xf>
    <xf numFmtId="0" fontId="6" fillId="9" borderId="87" applyNumberFormat="0" applyProtection="0">
      <alignment horizontal="left" vertical="center" indent="1"/>
    </xf>
    <xf numFmtId="0" fontId="6" fillId="9" borderId="87" applyNumberFormat="0" applyProtection="0">
      <alignment horizontal="left" vertical="center" indent="1"/>
    </xf>
    <xf numFmtId="0" fontId="6" fillId="9" borderId="87" applyNumberFormat="0" applyProtection="0">
      <alignment horizontal="left" vertical="center" indent="1"/>
    </xf>
    <xf numFmtId="0" fontId="6" fillId="9" borderId="87" applyNumberFormat="0" applyProtection="0">
      <alignment horizontal="left" vertical="center" indent="1"/>
    </xf>
    <xf numFmtId="0" fontId="6" fillId="9" borderId="87" applyNumberFormat="0" applyProtection="0">
      <alignment horizontal="left" vertical="center" indent="1"/>
    </xf>
    <xf numFmtId="4" fontId="23" fillId="10" borderId="87" applyNumberFormat="0" applyProtection="0">
      <alignment horizontal="right" vertical="center"/>
    </xf>
    <xf numFmtId="4" fontId="23" fillId="10" borderId="87" applyNumberFormat="0" applyProtection="0">
      <alignment horizontal="right" vertical="center"/>
    </xf>
    <xf numFmtId="4" fontId="23" fillId="11" borderId="87" applyNumberFormat="0" applyProtection="0">
      <alignment horizontal="left" vertical="center" indent="1"/>
    </xf>
    <xf numFmtId="4" fontId="23" fillId="11" borderId="87" applyNumberFormat="0" applyProtection="0">
      <alignment horizontal="left" vertical="center" indent="1"/>
    </xf>
    <xf numFmtId="0" fontId="23" fillId="12" borderId="87" applyNumberFormat="0" applyProtection="0">
      <alignment horizontal="left" vertical="top" indent="1"/>
    </xf>
    <xf numFmtId="0" fontId="23" fillId="12" borderId="87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10" fontId="16" fillId="5" borderId="92" applyNumberFormat="0" applyBorder="0" applyAlignment="0" applyProtection="0"/>
    <xf numFmtId="0" fontId="38" fillId="0" borderId="0" applyNumberFormat="0" applyFill="0" applyBorder="0" applyAlignment="0" applyProtection="0"/>
    <xf numFmtId="4" fontId="22" fillId="3" borderId="89" applyNumberFormat="0" applyProtection="0">
      <alignment vertical="center"/>
    </xf>
    <xf numFmtId="4" fontId="23" fillId="10" borderId="89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88" applyNumberFormat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89" applyNumberFormat="0" applyProtection="0">
      <alignment horizontal="left" vertical="center" indent="1"/>
    </xf>
    <xf numFmtId="0" fontId="22" fillId="6" borderId="89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6" fillId="9" borderId="8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89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87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8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87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8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89" applyNumberFormat="0" applyProtection="0">
      <alignment horizontal="left" vertical="center" indent="1"/>
    </xf>
    <xf numFmtId="0" fontId="22" fillId="6" borderId="89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23" fillId="12" borderId="87" applyNumberFormat="0" applyProtection="0">
      <alignment horizontal="left" vertical="top" indent="1"/>
    </xf>
    <xf numFmtId="0" fontId="6" fillId="9" borderId="87" applyNumberFormat="0" applyProtection="0">
      <alignment horizontal="left" vertical="center" indent="1"/>
    </xf>
    <xf numFmtId="4" fontId="23" fillId="10" borderId="87" applyNumberFormat="0" applyProtection="0">
      <alignment horizontal="right" vertical="center"/>
    </xf>
    <xf numFmtId="4" fontId="23" fillId="11" borderId="8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6" borderId="89" applyNumberFormat="0" applyProtection="0">
      <alignment horizontal="left" vertical="top" indent="1"/>
    </xf>
    <xf numFmtId="4" fontId="22" fillId="3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88" applyNumberFormat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88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88" applyNumberFormat="0" applyBorder="0" applyAlignment="0" applyProtection="0"/>
    <xf numFmtId="0" fontId="6" fillId="9" borderId="8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3" fillId="11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87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0" borderId="89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0" borderId="87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8" borderId="89" applyNumberFormat="0" applyProtection="0">
      <alignment horizontal="right" vertical="center"/>
    </xf>
    <xf numFmtId="4" fontId="22" fillId="3" borderId="87" applyNumberFormat="0" applyProtection="0">
      <alignment horizontal="left" vertical="center" indent="1"/>
    </xf>
    <xf numFmtId="4" fontId="23" fillId="8" borderId="87" applyNumberFormat="0" applyProtection="0">
      <alignment horizontal="right" vertical="center"/>
    </xf>
    <xf numFmtId="0" fontId="23" fillId="12" borderId="87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8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2" fillId="3" borderId="89" applyNumberFormat="0" applyProtection="0">
      <alignment vertical="center"/>
    </xf>
    <xf numFmtId="0" fontId="38" fillId="0" borderId="0" applyNumberFormat="0" applyFill="0" applyBorder="0" applyAlignment="0" applyProtection="0"/>
    <xf numFmtId="4" fontId="23" fillId="8" borderId="89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6" borderId="87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0" borderId="89" applyNumberFormat="0" applyProtection="0">
      <alignment horizontal="right" vertical="center"/>
    </xf>
    <xf numFmtId="4" fontId="23" fillId="8" borderId="89" applyNumberFormat="0" applyProtection="0">
      <alignment horizontal="right" vertical="center"/>
    </xf>
    <xf numFmtId="4" fontId="22" fillId="3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88" applyNumberFormat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87" applyNumberFormat="0" applyProtection="0">
      <alignment vertical="center"/>
    </xf>
    <xf numFmtId="0" fontId="38" fillId="0" borderId="0" applyNumberFormat="0" applyFill="0" applyBorder="0" applyAlignment="0" applyProtection="0"/>
    <xf numFmtId="4" fontId="22" fillId="3" borderId="87" applyNumberFormat="0" applyProtection="0">
      <alignment vertical="center"/>
    </xf>
    <xf numFmtId="4" fontId="22" fillId="3" borderId="87" applyNumberFormat="0" applyProtection="0">
      <alignment horizontal="left" vertical="center" indent="1"/>
    </xf>
    <xf numFmtId="4" fontId="22" fillId="3" borderId="87" applyNumberFormat="0" applyProtection="0">
      <alignment horizontal="left" vertical="center" indent="1"/>
    </xf>
    <xf numFmtId="0" fontId="22" fillId="6" borderId="87" applyNumberFormat="0" applyProtection="0">
      <alignment horizontal="left" vertical="top" indent="1"/>
    </xf>
    <xf numFmtId="0" fontId="22" fillId="6" borderId="87" applyNumberFormat="0" applyProtection="0">
      <alignment horizontal="left" vertical="top" indent="1"/>
    </xf>
    <xf numFmtId="4" fontId="23" fillId="8" borderId="87" applyNumberFormat="0" applyProtection="0">
      <alignment horizontal="right" vertical="center"/>
    </xf>
    <xf numFmtId="4" fontId="23" fillId="8" borderId="87" applyNumberFormat="0" applyProtection="0">
      <alignment horizontal="right" vertical="center"/>
    </xf>
    <xf numFmtId="0" fontId="6" fillId="9" borderId="87" applyNumberFormat="0" applyProtection="0">
      <alignment horizontal="left" vertical="center" indent="1"/>
    </xf>
    <xf numFmtId="0" fontId="6" fillId="9" borderId="87" applyNumberFormat="0" applyProtection="0">
      <alignment horizontal="left" vertical="center" indent="1"/>
    </xf>
    <xf numFmtId="0" fontId="6" fillId="9" borderId="87" applyNumberFormat="0" applyProtection="0">
      <alignment horizontal="left" vertical="center" indent="1"/>
    </xf>
    <xf numFmtId="0" fontId="6" fillId="9" borderId="87" applyNumberFormat="0" applyProtection="0">
      <alignment horizontal="left" vertical="center" indent="1"/>
    </xf>
    <xf numFmtId="0" fontId="6" fillId="9" borderId="87" applyNumberFormat="0" applyProtection="0">
      <alignment horizontal="left" vertical="center" indent="1"/>
    </xf>
    <xf numFmtId="0" fontId="6" fillId="9" borderId="87" applyNumberFormat="0" applyProtection="0">
      <alignment horizontal="left" vertical="center" indent="1"/>
    </xf>
    <xf numFmtId="4" fontId="23" fillId="10" borderId="87" applyNumberFormat="0" applyProtection="0">
      <alignment horizontal="right" vertical="center"/>
    </xf>
    <xf numFmtId="4" fontId="23" fillId="10" borderId="87" applyNumberFormat="0" applyProtection="0">
      <alignment horizontal="right" vertical="center"/>
    </xf>
    <xf numFmtId="4" fontId="23" fillId="11" borderId="87" applyNumberFormat="0" applyProtection="0">
      <alignment horizontal="left" vertical="center" indent="1"/>
    </xf>
    <xf numFmtId="4" fontId="23" fillId="11" borderId="87" applyNumberFormat="0" applyProtection="0">
      <alignment horizontal="left" vertical="center" indent="1"/>
    </xf>
    <xf numFmtId="0" fontId="23" fillId="12" borderId="87" applyNumberFormat="0" applyProtection="0">
      <alignment horizontal="left" vertical="top" indent="1"/>
    </xf>
    <xf numFmtId="0" fontId="23" fillId="12" borderId="87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89" applyNumberFormat="0" applyProtection="0">
      <alignment horizontal="left" vertical="center" indent="1"/>
    </xf>
    <xf numFmtId="4" fontId="22" fillId="3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22" fillId="6" borderId="89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4" fontId="22" fillId="3" borderId="89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8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12" borderId="89" applyNumberFormat="0" applyProtection="0">
      <alignment horizontal="left" vertical="top" indent="1"/>
    </xf>
    <xf numFmtId="0" fontId="6" fillId="9" borderId="89" applyNumberFormat="0" applyProtection="0">
      <alignment horizontal="left" vertical="center" indent="1"/>
    </xf>
    <xf numFmtId="0" fontId="22" fillId="6" borderId="89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89" applyNumberFormat="0" applyProtection="0">
      <alignment horizontal="left" vertical="top" indent="1"/>
    </xf>
    <xf numFmtId="4" fontId="22" fillId="3" borderId="89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88" applyNumberFormat="0" applyBorder="0" applyAlignment="0" applyProtection="0"/>
    <xf numFmtId="4" fontId="22" fillId="3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89" applyNumberFormat="0" applyProtection="0">
      <alignment horizontal="right" vertical="center"/>
    </xf>
    <xf numFmtId="0" fontId="38" fillId="0" borderId="0" applyNumberFormat="0" applyFill="0" applyBorder="0" applyAlignment="0" applyProtection="0"/>
    <xf numFmtId="4" fontId="22" fillId="3" borderId="89" applyNumberFormat="0" applyProtection="0">
      <alignment horizontal="left" vertical="center" indent="1"/>
    </xf>
    <xf numFmtId="4" fontId="23" fillId="10" borderId="89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87" applyNumberFormat="0" applyProtection="0">
      <alignment vertical="center"/>
    </xf>
    <xf numFmtId="4" fontId="22" fillId="3" borderId="87" applyNumberFormat="0" applyProtection="0">
      <alignment horizontal="left" vertical="center" indent="1"/>
    </xf>
    <xf numFmtId="4" fontId="22" fillId="3" borderId="87" applyNumberFormat="0" applyProtection="0">
      <alignment horizontal="left" vertical="center" indent="1"/>
    </xf>
    <xf numFmtId="0" fontId="22" fillId="6" borderId="87" applyNumberFormat="0" applyProtection="0">
      <alignment horizontal="left" vertical="top" indent="1"/>
    </xf>
    <xf numFmtId="0" fontId="22" fillId="6" borderId="87" applyNumberFormat="0" applyProtection="0">
      <alignment horizontal="left" vertical="top" indent="1"/>
    </xf>
    <xf numFmtId="4" fontId="23" fillId="8" borderId="87" applyNumberFormat="0" applyProtection="0">
      <alignment horizontal="right" vertical="center"/>
    </xf>
    <xf numFmtId="4" fontId="23" fillId="8" borderId="87" applyNumberFormat="0" applyProtection="0">
      <alignment horizontal="right" vertical="center"/>
    </xf>
    <xf numFmtId="0" fontId="6" fillId="9" borderId="87" applyNumberFormat="0" applyProtection="0">
      <alignment horizontal="left" vertical="center" indent="1"/>
    </xf>
    <xf numFmtId="0" fontId="6" fillId="9" borderId="87" applyNumberFormat="0" applyProtection="0">
      <alignment horizontal="left" vertical="center" indent="1"/>
    </xf>
    <xf numFmtId="0" fontId="6" fillId="9" borderId="87" applyNumberFormat="0" applyProtection="0">
      <alignment horizontal="left" vertical="center" indent="1"/>
    </xf>
    <xf numFmtId="0" fontId="6" fillId="9" borderId="87" applyNumberFormat="0" applyProtection="0">
      <alignment horizontal="left" vertical="center" indent="1"/>
    </xf>
    <xf numFmtId="0" fontId="6" fillId="9" borderId="87" applyNumberFormat="0" applyProtection="0">
      <alignment horizontal="left" vertical="center" indent="1"/>
    </xf>
    <xf numFmtId="0" fontId="6" fillId="9" borderId="87" applyNumberFormat="0" applyProtection="0">
      <alignment horizontal="left" vertical="center" indent="1"/>
    </xf>
    <xf numFmtId="4" fontId="23" fillId="10" borderId="87" applyNumberFormat="0" applyProtection="0">
      <alignment horizontal="right" vertical="center"/>
    </xf>
    <xf numFmtId="4" fontId="23" fillId="10" borderId="87" applyNumberFormat="0" applyProtection="0">
      <alignment horizontal="right" vertical="center"/>
    </xf>
    <xf numFmtId="4" fontId="23" fillId="11" borderId="87" applyNumberFormat="0" applyProtection="0">
      <alignment horizontal="left" vertical="center" indent="1"/>
    </xf>
    <xf numFmtId="4" fontId="23" fillId="11" borderId="87" applyNumberFormat="0" applyProtection="0">
      <alignment horizontal="left" vertical="center" indent="1"/>
    </xf>
    <xf numFmtId="0" fontId="23" fillId="12" borderId="87" applyNumberFormat="0" applyProtection="0">
      <alignment horizontal="left" vertical="top" indent="1"/>
    </xf>
    <xf numFmtId="0" fontId="23" fillId="12" borderId="87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4" fontId="23" fillId="10" borderId="89" applyNumberFormat="0" applyProtection="0">
      <alignment horizontal="right" vertical="center"/>
    </xf>
    <xf numFmtId="4" fontId="23" fillId="8" borderId="89" applyNumberFormat="0" applyProtection="0">
      <alignment horizontal="right" vertical="center"/>
    </xf>
    <xf numFmtId="4" fontId="23" fillId="10" borderId="89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89" applyNumberFormat="0" applyProtection="0">
      <alignment vertical="center"/>
    </xf>
    <xf numFmtId="4" fontId="22" fillId="3" borderId="89" applyNumberFormat="0" applyProtection="0">
      <alignment vertical="center"/>
    </xf>
    <xf numFmtId="4" fontId="22" fillId="3" borderId="89" applyNumberFormat="0" applyProtection="0">
      <alignment horizontal="left" vertical="center" indent="1"/>
    </xf>
    <xf numFmtId="4" fontId="22" fillId="3" borderId="89" applyNumberFormat="0" applyProtection="0">
      <alignment horizontal="left" vertical="center" indent="1"/>
    </xf>
    <xf numFmtId="0" fontId="22" fillId="6" borderId="89" applyNumberFormat="0" applyProtection="0">
      <alignment horizontal="left" vertical="top" indent="1"/>
    </xf>
    <xf numFmtId="0" fontId="22" fillId="6" borderId="89" applyNumberFormat="0" applyProtection="0">
      <alignment horizontal="left" vertical="top" indent="1"/>
    </xf>
    <xf numFmtId="4" fontId="23" fillId="8" borderId="89" applyNumberFormat="0" applyProtection="0">
      <alignment horizontal="right" vertical="center"/>
    </xf>
    <xf numFmtId="4" fontId="23" fillId="8" borderId="89" applyNumberFormat="0" applyProtection="0">
      <alignment horizontal="right" vertical="center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4" fontId="23" fillId="10" borderId="89" applyNumberFormat="0" applyProtection="0">
      <alignment horizontal="right" vertical="center"/>
    </xf>
    <xf numFmtId="4" fontId="23" fillId="10" borderId="89" applyNumberFormat="0" applyProtection="0">
      <alignment horizontal="right" vertical="center"/>
    </xf>
    <xf numFmtId="4" fontId="23" fillId="11" borderId="89" applyNumberFormat="0" applyProtection="0">
      <alignment horizontal="left" vertical="center" indent="1"/>
    </xf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0" fontId="23" fillId="12" borderId="89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9" applyNumberFormat="0" applyProtection="0">
      <alignment vertical="center"/>
    </xf>
    <xf numFmtId="0" fontId="6" fillId="9" borderId="89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4" fontId="22" fillId="3" borderId="89" applyNumberFormat="0" applyProtection="0">
      <alignment vertical="center"/>
    </xf>
    <xf numFmtId="0" fontId="22" fillId="6" borderId="89" applyNumberFormat="0" applyProtection="0">
      <alignment horizontal="left" vertical="top" indent="1"/>
    </xf>
    <xf numFmtId="0" fontId="22" fillId="6" borderId="89" applyNumberFormat="0" applyProtection="0">
      <alignment horizontal="left" vertical="top" indent="1"/>
    </xf>
    <xf numFmtId="4" fontId="23" fillId="8" borderId="89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12" borderId="89" applyNumberFormat="0" applyProtection="0">
      <alignment horizontal="left" vertical="top" indent="1"/>
    </xf>
    <xf numFmtId="0" fontId="6" fillId="9" borderId="89" applyNumberFormat="0" applyProtection="0">
      <alignment horizontal="left" vertical="center" indent="1"/>
    </xf>
    <xf numFmtId="0" fontId="22" fillId="6" borderId="89" applyNumberFormat="0" applyProtection="0">
      <alignment horizontal="left" vertical="top" indent="1"/>
    </xf>
    <xf numFmtId="4" fontId="22" fillId="3" borderId="89" applyNumberFormat="0" applyProtection="0">
      <alignment vertical="center"/>
    </xf>
    <xf numFmtId="4" fontId="23" fillId="10" borderId="89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4" fontId="22" fillId="3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0" fontId="6" fillId="9" borderId="89" applyNumberFormat="0" applyProtection="0">
      <alignment horizontal="left" vertical="center" indent="1"/>
    </xf>
    <xf numFmtId="4" fontId="23" fillId="8" borderId="89" applyNumberFormat="0" applyProtection="0">
      <alignment horizontal="right" vertical="center"/>
    </xf>
    <xf numFmtId="0" fontId="6" fillId="9" borderId="89" applyNumberFormat="0" applyProtection="0">
      <alignment horizontal="left" vertical="center" indent="1"/>
    </xf>
    <xf numFmtId="4" fontId="23" fillId="11" borderId="89" applyNumberFormat="0" applyProtection="0">
      <alignment horizontal="left" vertical="center" indent="1"/>
    </xf>
    <xf numFmtId="4" fontId="22" fillId="3" borderId="89" applyNumberFormat="0" applyProtection="0">
      <alignment vertical="center"/>
    </xf>
    <xf numFmtId="0" fontId="22" fillId="6" borderId="89" applyNumberFormat="0" applyProtection="0">
      <alignment horizontal="left" vertical="top" indent="1"/>
    </xf>
    <xf numFmtId="4" fontId="22" fillId="3" borderId="89" applyNumberFormat="0" applyProtection="0">
      <alignment horizontal="left" vertical="center" indent="1"/>
    </xf>
    <xf numFmtId="0" fontId="22" fillId="6" borderId="89" applyNumberFormat="0" applyProtection="0">
      <alignment horizontal="left" vertical="top" indent="1"/>
    </xf>
    <xf numFmtId="4" fontId="22" fillId="3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22" fillId="6" borderId="89" applyNumberFormat="0" applyProtection="0">
      <alignment horizontal="left" vertical="top" indent="1"/>
    </xf>
    <xf numFmtId="4" fontId="23" fillId="8" borderId="89" applyNumberFormat="0" applyProtection="0">
      <alignment horizontal="right" vertical="center"/>
    </xf>
    <xf numFmtId="4" fontId="22" fillId="3" borderId="89" applyNumberFormat="0" applyProtection="0">
      <alignment vertical="center"/>
    </xf>
    <xf numFmtId="0" fontId="22" fillId="6" borderId="89" applyNumberFormat="0" applyProtection="0">
      <alignment horizontal="left" vertical="top" indent="1"/>
    </xf>
    <xf numFmtId="4" fontId="22" fillId="3" borderId="89" applyNumberFormat="0" applyProtection="0">
      <alignment horizontal="left" vertical="center" indent="1"/>
    </xf>
    <xf numFmtId="0" fontId="22" fillId="6" borderId="89" applyNumberFormat="0" applyProtection="0">
      <alignment horizontal="left" vertical="top" indent="1"/>
    </xf>
    <xf numFmtId="0" fontId="22" fillId="6" borderId="89" applyNumberFormat="0" applyProtection="0">
      <alignment horizontal="left" vertical="top" indent="1"/>
    </xf>
    <xf numFmtId="4" fontId="22" fillId="3" borderId="89" applyNumberFormat="0" applyProtection="0">
      <alignment horizontal="left" vertical="center" indent="1"/>
    </xf>
    <xf numFmtId="0" fontId="22" fillId="6" borderId="89" applyNumberFormat="0" applyProtection="0">
      <alignment horizontal="left" vertical="top" indent="1"/>
    </xf>
    <xf numFmtId="4" fontId="22" fillId="3" borderId="89" applyNumberFormat="0" applyProtection="0">
      <alignment horizontal="left" vertical="center" indent="1"/>
    </xf>
    <xf numFmtId="4" fontId="22" fillId="3" borderId="89" applyNumberFormat="0" applyProtection="0">
      <alignment vertical="center"/>
    </xf>
    <xf numFmtId="0" fontId="22" fillId="6" borderId="89" applyNumberFormat="0" applyProtection="0">
      <alignment horizontal="left" vertical="top" indent="1"/>
    </xf>
    <xf numFmtId="4" fontId="22" fillId="3" borderId="89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9" applyNumberFormat="0" applyProtection="0">
      <alignment horizontal="left" vertical="center" indent="1"/>
    </xf>
    <xf numFmtId="4" fontId="22" fillId="3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89" applyNumberFormat="0" applyProtection="0">
      <alignment horizontal="left" vertical="top" indent="1"/>
    </xf>
    <xf numFmtId="0" fontId="6" fillId="9" borderId="89" applyNumberFormat="0" applyProtection="0">
      <alignment horizontal="left" vertical="center" indent="1"/>
    </xf>
    <xf numFmtId="0" fontId="22" fillId="6" borderId="89" applyNumberFormat="0" applyProtection="0">
      <alignment horizontal="left" vertical="top" indent="1"/>
    </xf>
    <xf numFmtId="0" fontId="22" fillId="6" borderId="89" applyNumberFormat="0" applyProtection="0">
      <alignment horizontal="left" vertical="top" indent="1"/>
    </xf>
    <xf numFmtId="0" fontId="22" fillId="6" borderId="89" applyNumberFormat="0" applyProtection="0">
      <alignment horizontal="left" vertical="top" indent="1"/>
    </xf>
    <xf numFmtId="4" fontId="22" fillId="3" borderId="89" applyNumberFormat="0" applyProtection="0">
      <alignment vertical="center"/>
    </xf>
    <xf numFmtId="0" fontId="22" fillId="6" borderId="89" applyNumberFormat="0" applyProtection="0">
      <alignment horizontal="left" vertical="top" indent="1"/>
    </xf>
    <xf numFmtId="4" fontId="22" fillId="3" borderId="89" applyNumberFormat="0" applyProtection="0">
      <alignment vertical="center"/>
    </xf>
    <xf numFmtId="4" fontId="22" fillId="3" borderId="89" applyNumberFormat="0" applyProtection="0">
      <alignment horizontal="left" vertical="center" indent="1"/>
    </xf>
    <xf numFmtId="4" fontId="22" fillId="3" borderId="89" applyNumberFormat="0" applyProtection="0">
      <alignment horizontal="left" vertical="center" indent="1"/>
    </xf>
    <xf numFmtId="0" fontId="22" fillId="6" borderId="89" applyNumberFormat="0" applyProtection="0">
      <alignment horizontal="left" vertical="top" indent="1"/>
    </xf>
    <xf numFmtId="0" fontId="22" fillId="6" borderId="89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4" fontId="23" fillId="10" borderId="89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89" applyNumberFormat="0" applyProtection="0">
      <alignment horizontal="right" vertical="center"/>
    </xf>
    <xf numFmtId="0" fontId="6" fillId="9" borderId="89" applyNumberFormat="0" applyProtection="0">
      <alignment horizontal="left" vertical="center" indent="1"/>
    </xf>
    <xf numFmtId="0" fontId="22" fillId="6" borderId="89" applyNumberFormat="0" applyProtection="0">
      <alignment horizontal="left" vertical="top" indent="1"/>
    </xf>
    <xf numFmtId="0" fontId="22" fillId="6" borderId="89" applyNumberFormat="0" applyProtection="0">
      <alignment horizontal="left" vertical="top" indent="1"/>
    </xf>
    <xf numFmtId="4" fontId="22" fillId="3" borderId="89" applyNumberFormat="0" applyProtection="0">
      <alignment horizontal="left" vertical="center" indent="1"/>
    </xf>
    <xf numFmtId="4" fontId="22" fillId="3" borderId="89" applyNumberFormat="0" applyProtection="0">
      <alignment vertical="center"/>
    </xf>
    <xf numFmtId="4" fontId="22" fillId="3" borderId="89" applyNumberFormat="0" applyProtection="0">
      <alignment horizontal="left" vertical="center" indent="1"/>
    </xf>
    <xf numFmtId="0" fontId="22" fillId="6" borderId="89" applyNumberFormat="0" applyProtection="0">
      <alignment horizontal="left" vertical="top" indent="1"/>
    </xf>
    <xf numFmtId="4" fontId="22" fillId="3" borderId="89" applyNumberFormat="0" applyProtection="0">
      <alignment horizontal="left" vertical="center" indent="1"/>
    </xf>
    <xf numFmtId="4" fontId="23" fillId="8" borderId="89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9" applyNumberFormat="0" applyProtection="0">
      <alignment horizontal="left" vertical="center" indent="1"/>
    </xf>
    <xf numFmtId="4" fontId="22" fillId="3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89" applyNumberFormat="0" applyProtection="0">
      <alignment horizontal="left" vertical="top" indent="1"/>
    </xf>
    <xf numFmtId="0" fontId="6" fillId="9" borderId="89" applyNumberFormat="0" applyProtection="0">
      <alignment horizontal="left" vertical="center" indent="1"/>
    </xf>
    <xf numFmtId="0" fontId="22" fillId="6" borderId="89" applyNumberFormat="0" applyProtection="0">
      <alignment horizontal="left" vertical="top" indent="1"/>
    </xf>
    <xf numFmtId="0" fontId="22" fillId="6" borderId="89" applyNumberFormat="0" applyProtection="0">
      <alignment horizontal="left" vertical="top" indent="1"/>
    </xf>
    <xf numFmtId="4" fontId="23" fillId="10" borderId="89" applyNumberFormat="0" applyProtection="0">
      <alignment horizontal="right" vertical="center"/>
    </xf>
    <xf numFmtId="4" fontId="22" fillId="3" borderId="89" applyNumberFormat="0" applyProtection="0">
      <alignment vertical="center"/>
    </xf>
    <xf numFmtId="4" fontId="22" fillId="3" borderId="89" applyNumberFormat="0" applyProtection="0">
      <alignment horizontal="left" vertical="center" indent="1"/>
    </xf>
    <xf numFmtId="0" fontId="22" fillId="6" borderId="89" applyNumberFormat="0" applyProtection="0">
      <alignment horizontal="left" vertical="top" indent="1"/>
    </xf>
    <xf numFmtId="4" fontId="23" fillId="8" borderId="89" applyNumberFormat="0" applyProtection="0">
      <alignment horizontal="right" vertical="center"/>
    </xf>
    <xf numFmtId="4" fontId="23" fillId="8" borderId="89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9" applyNumberFormat="0" applyProtection="0">
      <alignment vertical="center"/>
    </xf>
    <xf numFmtId="4" fontId="23" fillId="8" borderId="89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89" applyNumberFormat="0" applyProtection="0">
      <alignment horizontal="left" vertical="top" indent="1"/>
    </xf>
    <xf numFmtId="4" fontId="22" fillId="3" borderId="89" applyNumberFormat="0" applyProtection="0">
      <alignment vertical="center"/>
    </xf>
    <xf numFmtId="4" fontId="22" fillId="3" borderId="89" applyNumberFormat="0" applyProtection="0">
      <alignment vertical="center"/>
    </xf>
    <xf numFmtId="4" fontId="22" fillId="3" borderId="89" applyNumberFormat="0" applyProtection="0">
      <alignment horizontal="left" vertical="center" indent="1"/>
    </xf>
    <xf numFmtId="0" fontId="22" fillId="6" borderId="89" applyNumberFormat="0" applyProtection="0">
      <alignment horizontal="left" vertical="top" indent="1"/>
    </xf>
    <xf numFmtId="4" fontId="23" fillId="8" borderId="89" applyNumberFormat="0" applyProtection="0">
      <alignment horizontal="right" vertical="center"/>
    </xf>
    <xf numFmtId="4" fontId="22" fillId="3" borderId="89" applyNumberFormat="0" applyProtection="0">
      <alignment vertical="center"/>
    </xf>
    <xf numFmtId="4" fontId="22" fillId="3" borderId="89" applyNumberFormat="0" applyProtection="0">
      <alignment horizontal="left" vertical="center" indent="1"/>
    </xf>
    <xf numFmtId="0" fontId="22" fillId="6" borderId="89" applyNumberFormat="0" applyProtection="0">
      <alignment horizontal="left" vertical="top" indent="1"/>
    </xf>
    <xf numFmtId="4" fontId="22" fillId="3" borderId="89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9" applyNumberFormat="0" applyProtection="0">
      <alignment horizontal="left" vertical="center" indent="1"/>
    </xf>
    <xf numFmtId="4" fontId="22" fillId="3" borderId="89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9" applyNumberFormat="0" applyProtection="0">
      <alignment horizontal="left" vertical="center" indent="1"/>
    </xf>
    <xf numFmtId="4" fontId="23" fillId="8" borderId="89" applyNumberFormat="0" applyProtection="0">
      <alignment horizontal="right" vertical="center"/>
    </xf>
    <xf numFmtId="4" fontId="23" fillId="8" borderId="89" applyNumberFormat="0" applyProtection="0">
      <alignment horizontal="right" vertical="center"/>
    </xf>
    <xf numFmtId="4" fontId="22" fillId="3" borderId="89" applyNumberFormat="0" applyProtection="0">
      <alignment vertical="center"/>
    </xf>
    <xf numFmtId="4" fontId="22" fillId="3" borderId="89" applyNumberFormat="0" applyProtection="0">
      <alignment horizontal="left" vertical="center" indent="1"/>
    </xf>
    <xf numFmtId="0" fontId="22" fillId="6" borderId="89" applyNumberFormat="0" applyProtection="0">
      <alignment horizontal="left" vertical="top" indent="1"/>
    </xf>
    <xf numFmtId="4" fontId="22" fillId="3" borderId="89" applyNumberFormat="0" applyProtection="0">
      <alignment horizontal="left" vertical="center" indent="1"/>
    </xf>
    <xf numFmtId="4" fontId="23" fillId="8" borderId="89" applyNumberFormat="0" applyProtection="0">
      <alignment horizontal="right" vertical="center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4" fontId="23" fillId="10" borderId="89" applyNumberFormat="0" applyProtection="0">
      <alignment horizontal="right" vertical="center"/>
    </xf>
    <xf numFmtId="4" fontId="22" fillId="3" borderId="89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89" applyNumberFormat="0" applyProtection="0">
      <alignment horizontal="right" vertical="center"/>
    </xf>
    <xf numFmtId="4" fontId="23" fillId="8" borderId="89" applyNumberFormat="0" applyProtection="0">
      <alignment horizontal="right" vertical="center"/>
    </xf>
    <xf numFmtId="0" fontId="22" fillId="6" borderId="89" applyNumberFormat="0" applyProtection="0">
      <alignment horizontal="left" vertical="top" indent="1"/>
    </xf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0" fontId="22" fillId="6" borderId="89" applyNumberFormat="0" applyProtection="0">
      <alignment horizontal="left" vertical="top" indent="1"/>
    </xf>
    <xf numFmtId="4" fontId="23" fillId="8" borderId="89" applyNumberFormat="0" applyProtection="0">
      <alignment horizontal="right" vertical="center"/>
    </xf>
    <xf numFmtId="4" fontId="23" fillId="8" borderId="89" applyNumberFormat="0" applyProtection="0">
      <alignment horizontal="right" vertical="center"/>
    </xf>
    <xf numFmtId="0" fontId="6" fillId="9" borderId="89" applyNumberFormat="0" applyProtection="0">
      <alignment horizontal="left" vertical="center" indent="1"/>
    </xf>
    <xf numFmtId="0" fontId="22" fillId="6" borderId="89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9" applyNumberFormat="0" applyProtection="0">
      <alignment vertical="center"/>
    </xf>
    <xf numFmtId="4" fontId="22" fillId="3" borderId="89" applyNumberFormat="0" applyProtection="0">
      <alignment vertical="center"/>
    </xf>
    <xf numFmtId="4" fontId="22" fillId="3" borderId="89" applyNumberFormat="0" applyProtection="0">
      <alignment vertical="center"/>
    </xf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4" fontId="23" fillId="10" borderId="89" applyNumberFormat="0" applyProtection="0">
      <alignment horizontal="right" vertical="center"/>
    </xf>
    <xf numFmtId="4" fontId="22" fillId="3" borderId="89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9" applyNumberFormat="0" applyProtection="0">
      <alignment vertical="center"/>
    </xf>
    <xf numFmtId="4" fontId="22" fillId="3" borderId="89" applyNumberFormat="0" applyProtection="0">
      <alignment horizontal="left" vertical="center" indent="1"/>
    </xf>
    <xf numFmtId="4" fontId="22" fillId="3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4" fontId="23" fillId="10" borderId="89" applyNumberFormat="0" applyProtection="0">
      <alignment horizontal="right" vertical="center"/>
    </xf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4" fontId="22" fillId="3" borderId="89" applyNumberFormat="0" applyProtection="0">
      <alignment vertical="center"/>
    </xf>
    <xf numFmtId="4" fontId="22" fillId="3" borderId="89" applyNumberFormat="0" applyProtection="0">
      <alignment horizontal="left" vertical="center" indent="1"/>
    </xf>
    <xf numFmtId="0" fontId="22" fillId="6" borderId="89" applyNumberFormat="0" applyProtection="0">
      <alignment horizontal="left" vertical="top" indent="1"/>
    </xf>
    <xf numFmtId="4" fontId="23" fillId="8" borderId="89" applyNumberFormat="0" applyProtection="0">
      <alignment horizontal="right" vertical="center"/>
    </xf>
    <xf numFmtId="4" fontId="23" fillId="8" borderId="89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9" applyNumberFormat="0" applyProtection="0">
      <alignment vertical="center"/>
    </xf>
    <xf numFmtId="4" fontId="22" fillId="3" borderId="89" applyNumberFormat="0" applyProtection="0">
      <alignment vertical="center"/>
    </xf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9" applyNumberFormat="0" applyProtection="0">
      <alignment horizontal="left" vertical="center" indent="1"/>
    </xf>
    <xf numFmtId="4" fontId="22" fillId="3" borderId="89" applyNumberFormat="0" applyProtection="0">
      <alignment horizontal="left" vertical="center" indent="1"/>
    </xf>
    <xf numFmtId="4" fontId="22" fillId="3" borderId="89" applyNumberFormat="0" applyProtection="0">
      <alignment vertical="center"/>
    </xf>
    <xf numFmtId="4" fontId="22" fillId="3" borderId="89" applyNumberFormat="0" applyProtection="0">
      <alignment vertical="center"/>
    </xf>
    <xf numFmtId="4" fontId="22" fillId="3" borderId="89" applyNumberFormat="0" applyProtection="0">
      <alignment horizontal="left" vertical="center" indent="1"/>
    </xf>
    <xf numFmtId="0" fontId="22" fillId="6" borderId="89" applyNumberFormat="0" applyProtection="0">
      <alignment horizontal="left" vertical="top" indent="1"/>
    </xf>
    <xf numFmtId="4" fontId="23" fillId="8" borderId="89" applyNumberFormat="0" applyProtection="0">
      <alignment horizontal="right" vertical="center"/>
    </xf>
    <xf numFmtId="4" fontId="23" fillId="8" borderId="89" applyNumberFormat="0" applyProtection="0">
      <alignment horizontal="right" vertical="center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4" fontId="23" fillId="10" borderId="89" applyNumberFormat="0" applyProtection="0">
      <alignment horizontal="right" vertical="center"/>
    </xf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4" fontId="23" fillId="10" borderId="89" applyNumberFormat="0" applyProtection="0">
      <alignment horizontal="right" vertical="center"/>
    </xf>
    <xf numFmtId="4" fontId="22" fillId="3" borderId="89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9" applyNumberFormat="0" applyProtection="0">
      <alignment vertical="center"/>
    </xf>
    <xf numFmtId="4" fontId="22" fillId="3" borderId="89" applyNumberFormat="0" applyProtection="0">
      <alignment vertical="center"/>
    </xf>
    <xf numFmtId="0" fontId="22" fillId="6" borderId="89" applyNumberFormat="0" applyProtection="0">
      <alignment horizontal="left" vertical="top" indent="1"/>
    </xf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4" fontId="23" fillId="10" borderId="89" applyNumberFormat="0" applyProtection="0">
      <alignment horizontal="right" vertical="center"/>
    </xf>
    <xf numFmtId="4" fontId="22" fillId="3" borderId="89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9" applyNumberFormat="0" applyProtection="0">
      <alignment vertical="center"/>
    </xf>
    <xf numFmtId="0" fontId="22" fillId="6" borderId="89" applyNumberFormat="0" applyProtection="0">
      <alignment horizontal="left" vertical="top" indent="1"/>
    </xf>
    <xf numFmtId="4" fontId="22" fillId="3" borderId="89" applyNumberFormat="0" applyProtection="0">
      <alignment vertical="center"/>
    </xf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4" fontId="23" fillId="10" borderId="89" applyNumberFormat="0" applyProtection="0">
      <alignment horizontal="right" vertical="center"/>
    </xf>
    <xf numFmtId="0" fontId="22" fillId="6" borderId="89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89" applyNumberFormat="0" applyProtection="0">
      <alignment horizontal="left" vertical="top" indent="1"/>
    </xf>
    <xf numFmtId="4" fontId="22" fillId="3" borderId="89" applyNumberFormat="0" applyProtection="0">
      <alignment vertical="center"/>
    </xf>
    <xf numFmtId="0" fontId="22" fillId="6" borderId="89" applyNumberFormat="0" applyProtection="0">
      <alignment horizontal="left" vertical="top" indent="1"/>
    </xf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4" fontId="23" fillId="10" borderId="89" applyNumberFormat="0" applyProtection="0">
      <alignment horizontal="right" vertical="center"/>
    </xf>
    <xf numFmtId="4" fontId="22" fillId="3" borderId="89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9" applyNumberFormat="0" applyProtection="0">
      <alignment vertical="center"/>
    </xf>
    <xf numFmtId="0" fontId="22" fillId="6" borderId="89" applyNumberFormat="0" applyProtection="0">
      <alignment horizontal="left" vertical="top" indent="1"/>
    </xf>
    <xf numFmtId="4" fontId="22" fillId="3" borderId="89" applyNumberFormat="0" applyProtection="0">
      <alignment vertical="center"/>
    </xf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4" fontId="23" fillId="10" borderId="89" applyNumberFormat="0" applyProtection="0">
      <alignment horizontal="right" vertical="center"/>
    </xf>
    <xf numFmtId="4" fontId="22" fillId="3" borderId="89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9" applyNumberFormat="0" applyProtection="0">
      <alignment horizontal="left" vertical="center" indent="1"/>
    </xf>
    <xf numFmtId="4" fontId="22" fillId="3" borderId="89" applyNumberFormat="0" applyProtection="0">
      <alignment vertical="center"/>
    </xf>
    <xf numFmtId="0" fontId="6" fillId="9" borderId="89" applyNumberFormat="0" applyProtection="0">
      <alignment horizontal="left" vertical="center" indent="1"/>
    </xf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4" fontId="23" fillId="10" borderId="89" applyNumberFormat="0" applyProtection="0">
      <alignment horizontal="right" vertical="center"/>
    </xf>
    <xf numFmtId="0" fontId="22" fillId="6" borderId="89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89" applyNumberFormat="0" applyProtection="0">
      <alignment horizontal="left" vertical="top" indent="1"/>
    </xf>
    <xf numFmtId="0" fontId="22" fillId="6" borderId="89" applyNumberFormat="0" applyProtection="0">
      <alignment horizontal="left" vertical="top" indent="1"/>
    </xf>
    <xf numFmtId="4" fontId="23" fillId="8" borderId="89" applyNumberFormat="0" applyProtection="0">
      <alignment horizontal="right" vertical="center"/>
    </xf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4" fontId="23" fillId="10" borderId="89" applyNumberFormat="0" applyProtection="0">
      <alignment horizontal="right" vertical="center"/>
    </xf>
    <xf numFmtId="4" fontId="22" fillId="3" borderId="89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9" applyNumberFormat="0" applyProtection="0">
      <alignment vertical="center"/>
    </xf>
    <xf numFmtId="4" fontId="22" fillId="3" borderId="89" applyNumberFormat="0" applyProtection="0">
      <alignment vertical="center"/>
    </xf>
    <xf numFmtId="0" fontId="22" fillId="6" borderId="89" applyNumberFormat="0" applyProtection="0">
      <alignment horizontal="left" vertical="top" indent="1"/>
    </xf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4" fontId="23" fillId="10" borderId="89" applyNumberFormat="0" applyProtection="0">
      <alignment horizontal="right" vertical="center"/>
    </xf>
    <xf numFmtId="4" fontId="22" fillId="3" borderId="89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9" applyNumberFormat="0" applyProtection="0">
      <alignment horizontal="left" vertical="center" indent="1"/>
    </xf>
    <xf numFmtId="0" fontId="22" fillId="6" borderId="89" applyNumberFormat="0" applyProtection="0">
      <alignment horizontal="left" vertical="top" indent="1"/>
    </xf>
    <xf numFmtId="4" fontId="22" fillId="3" borderId="89" applyNumberFormat="0" applyProtection="0">
      <alignment horizontal="left" vertical="center" indent="1"/>
    </xf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4" fontId="23" fillId="10" borderId="89" applyNumberFormat="0" applyProtection="0">
      <alignment horizontal="right" vertical="center"/>
    </xf>
    <xf numFmtId="0" fontId="22" fillId="6" borderId="89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89" applyNumberFormat="0" applyProtection="0">
      <alignment horizontal="left" vertical="top" indent="1"/>
    </xf>
    <xf numFmtId="4" fontId="22" fillId="3" borderId="89" applyNumberFormat="0" applyProtection="0">
      <alignment vertical="center"/>
    </xf>
    <xf numFmtId="0" fontId="6" fillId="9" borderId="89" applyNumberFormat="0" applyProtection="0">
      <alignment horizontal="left" vertical="center" indent="1"/>
    </xf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4" fontId="23" fillId="10" borderId="89" applyNumberFormat="0" applyProtection="0">
      <alignment horizontal="right" vertical="center"/>
    </xf>
    <xf numFmtId="0" fontId="22" fillId="6" borderId="89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9" applyNumberFormat="0" applyProtection="0">
      <alignment vertical="center"/>
    </xf>
    <xf numFmtId="4" fontId="22" fillId="3" borderId="89" applyNumberFormat="0" applyProtection="0">
      <alignment vertical="center"/>
    </xf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4" fontId="23" fillId="8" borderId="89" applyNumberFormat="0" applyProtection="0">
      <alignment horizontal="right" vertical="center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4" fontId="22" fillId="3" borderId="89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89" applyNumberFormat="0" applyProtection="0">
      <alignment horizontal="left" vertical="top" indent="1"/>
    </xf>
    <xf numFmtId="4" fontId="23" fillId="10" borderId="89" applyNumberFormat="0" applyProtection="0">
      <alignment horizontal="right" vertical="center"/>
    </xf>
    <xf numFmtId="4" fontId="23" fillId="10" borderId="89" applyNumberFormat="0" applyProtection="0">
      <alignment horizontal="right" vertical="center"/>
    </xf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4" fontId="23" fillId="8" borderId="89" applyNumberFormat="0" applyProtection="0">
      <alignment horizontal="right" vertical="center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9" applyNumberFormat="0" applyProtection="0">
      <alignment horizontal="left" vertical="center" indent="1"/>
    </xf>
    <xf numFmtId="4" fontId="23" fillId="8" borderId="89" applyNumberFormat="0" applyProtection="0">
      <alignment horizontal="right" vertical="center"/>
    </xf>
    <xf numFmtId="4" fontId="23" fillId="8" borderId="89" applyNumberFormat="0" applyProtection="0">
      <alignment horizontal="right" vertical="center"/>
    </xf>
    <xf numFmtId="4" fontId="23" fillId="10" borderId="89" applyNumberFormat="0" applyProtection="0">
      <alignment horizontal="right" vertical="center"/>
    </xf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4" fontId="23" fillId="8" borderId="89" applyNumberFormat="0" applyProtection="0">
      <alignment horizontal="right" vertical="center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9" applyNumberFormat="0" applyProtection="0">
      <alignment horizontal="left" vertical="center" indent="1"/>
    </xf>
    <xf numFmtId="4" fontId="22" fillId="3" borderId="89" applyNumberFormat="0" applyProtection="0">
      <alignment vertical="center"/>
    </xf>
    <xf numFmtId="0" fontId="6" fillId="9" borderId="89" applyNumberFormat="0" applyProtection="0">
      <alignment horizontal="left" vertical="center" indent="1"/>
    </xf>
    <xf numFmtId="4" fontId="23" fillId="10" borderId="89" applyNumberFormat="0" applyProtection="0">
      <alignment horizontal="right" vertical="center"/>
    </xf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4" fontId="23" fillId="8" borderId="89" applyNumberFormat="0" applyProtection="0">
      <alignment horizontal="right" vertical="center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9" applyNumberFormat="0" applyProtection="0">
      <alignment horizontal="left" vertical="center" indent="1"/>
    </xf>
    <xf numFmtId="4" fontId="22" fillId="3" borderId="89" applyNumberFormat="0" applyProtection="0">
      <alignment horizontal="left" vertical="center" indent="1"/>
    </xf>
    <xf numFmtId="4" fontId="22" fillId="3" borderId="89" applyNumberFormat="0" applyProtection="0">
      <alignment horizontal="left" vertical="center" indent="1"/>
    </xf>
    <xf numFmtId="4" fontId="23" fillId="10" borderId="89" applyNumberFormat="0" applyProtection="0">
      <alignment horizontal="right" vertical="center"/>
    </xf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4" fontId="23" fillId="8" borderId="89" applyNumberFormat="0" applyProtection="0">
      <alignment horizontal="right" vertical="center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0" fontId="22" fillId="6" borderId="89" applyNumberFormat="0" applyProtection="0">
      <alignment horizontal="left" vertical="top" indent="1"/>
    </xf>
    <xf numFmtId="4" fontId="23" fillId="10" borderId="89" applyNumberFormat="0" applyProtection="0">
      <alignment horizontal="right" vertical="center"/>
    </xf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4" fontId="23" fillId="8" borderId="89" applyNumberFormat="0" applyProtection="0">
      <alignment horizontal="right" vertical="center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3" fillId="10" borderId="89" applyNumberFormat="0" applyProtection="0">
      <alignment horizontal="right" vertical="center"/>
    </xf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4" fontId="23" fillId="8" borderId="89" applyNumberFormat="0" applyProtection="0">
      <alignment horizontal="right" vertical="center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4" fontId="23" fillId="11" borderId="9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4" fontId="23" fillId="10" borderId="89" applyNumberFormat="0" applyProtection="0">
      <alignment horizontal="right" vertical="center"/>
    </xf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4" fontId="23" fillId="8" borderId="89" applyNumberFormat="0" applyProtection="0">
      <alignment horizontal="right" vertical="center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4" fontId="23" fillId="10" borderId="90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9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4" fontId="23" fillId="10" borderId="89" applyNumberFormat="0" applyProtection="0">
      <alignment horizontal="right" vertical="center"/>
    </xf>
    <xf numFmtId="4" fontId="23" fillId="10" borderId="89" applyNumberFormat="0" applyProtection="0">
      <alignment horizontal="right" vertical="center"/>
    </xf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4" fontId="23" fillId="8" borderId="89" applyNumberFormat="0" applyProtection="0">
      <alignment horizontal="right" vertical="center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9" applyNumberFormat="0" applyProtection="0">
      <alignment horizontal="left" vertical="center" indent="1"/>
    </xf>
    <xf numFmtId="4" fontId="23" fillId="8" borderId="89" applyNumberFormat="0" applyProtection="0">
      <alignment horizontal="right" vertical="center"/>
    </xf>
    <xf numFmtId="4" fontId="23" fillId="10" borderId="89" applyNumberFormat="0" applyProtection="0">
      <alignment horizontal="right" vertical="center"/>
    </xf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4" fontId="23" fillId="8" borderId="89" applyNumberFormat="0" applyProtection="0">
      <alignment horizontal="right" vertical="center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9" applyNumberFormat="0" applyProtection="0">
      <alignment horizontal="left" vertical="center" indent="1"/>
    </xf>
    <xf numFmtId="4" fontId="22" fillId="3" borderId="89" applyNumberFormat="0" applyProtection="0">
      <alignment vertical="center"/>
    </xf>
    <xf numFmtId="0" fontId="6" fillId="9" borderId="89" applyNumberFormat="0" applyProtection="0">
      <alignment horizontal="left" vertical="center" indent="1"/>
    </xf>
    <xf numFmtId="4" fontId="23" fillId="10" borderId="89" applyNumberFormat="0" applyProtection="0">
      <alignment horizontal="right" vertical="center"/>
    </xf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4" fontId="23" fillId="8" borderId="89" applyNumberFormat="0" applyProtection="0">
      <alignment horizontal="right" vertical="center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9" applyNumberFormat="0" applyProtection="0">
      <alignment horizontal="left" vertical="center" indent="1"/>
    </xf>
    <xf numFmtId="4" fontId="22" fillId="3" borderId="89" applyNumberFormat="0" applyProtection="0">
      <alignment horizontal="left" vertical="center" indent="1"/>
    </xf>
    <xf numFmtId="4" fontId="23" fillId="10" borderId="89" applyNumberFormat="0" applyProtection="0">
      <alignment horizontal="right" vertical="center"/>
    </xf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4" fontId="23" fillId="8" borderId="89" applyNumberFormat="0" applyProtection="0">
      <alignment horizontal="right" vertical="center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0" fontId="22" fillId="6" borderId="89" applyNumberFormat="0" applyProtection="0">
      <alignment horizontal="left" vertical="top" indent="1"/>
    </xf>
    <xf numFmtId="4" fontId="23" fillId="10" borderId="89" applyNumberFormat="0" applyProtection="0">
      <alignment horizontal="right" vertical="center"/>
    </xf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4" fontId="23" fillId="8" borderId="89" applyNumberFormat="0" applyProtection="0">
      <alignment horizontal="right" vertical="center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9" applyNumberFormat="0" applyProtection="0">
      <alignment horizontal="left" vertical="center" indent="1"/>
    </xf>
    <xf numFmtId="4" fontId="23" fillId="10" borderId="89" applyNumberFormat="0" applyProtection="0">
      <alignment horizontal="right" vertical="center"/>
    </xf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4" fontId="23" fillId="8" borderId="89" applyNumberFormat="0" applyProtection="0">
      <alignment horizontal="right" vertical="center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4" fontId="23" fillId="10" borderId="89" applyNumberFormat="0" applyProtection="0">
      <alignment horizontal="right" vertical="center"/>
    </xf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4" fontId="23" fillId="8" borderId="89" applyNumberFormat="0" applyProtection="0">
      <alignment horizontal="right" vertical="center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9" applyNumberFormat="0" applyProtection="0">
      <alignment horizontal="left" vertical="center" indent="1"/>
    </xf>
    <xf numFmtId="4" fontId="23" fillId="10" borderId="89" applyNumberFormat="0" applyProtection="0">
      <alignment horizontal="right" vertical="center"/>
    </xf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4" fontId="23" fillId="8" borderId="89" applyNumberFormat="0" applyProtection="0">
      <alignment horizontal="right" vertical="center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9" applyNumberFormat="0" applyProtection="0">
      <alignment horizontal="left" vertical="center" indent="1"/>
    </xf>
    <xf numFmtId="4" fontId="23" fillId="8" borderId="89" applyNumberFormat="0" applyProtection="0">
      <alignment horizontal="right" vertical="center"/>
    </xf>
    <xf numFmtId="4" fontId="23" fillId="11" borderId="89" applyNumberFormat="0" applyProtection="0">
      <alignment horizontal="left" vertical="center" indent="1"/>
    </xf>
    <xf numFmtId="4" fontId="23" fillId="10" borderId="89" applyNumberFormat="0" applyProtection="0">
      <alignment horizontal="right" vertical="center"/>
    </xf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4" fontId="23" fillId="8" borderId="89" applyNumberFormat="0" applyProtection="0">
      <alignment horizontal="right" vertical="center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89" applyNumberFormat="0" applyProtection="0">
      <alignment horizontal="left" vertical="top" indent="1"/>
    </xf>
    <xf numFmtId="4" fontId="23" fillId="10" borderId="89" applyNumberFormat="0" applyProtection="0">
      <alignment horizontal="right" vertical="center"/>
    </xf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4" fontId="23" fillId="8" borderId="89" applyNumberFormat="0" applyProtection="0">
      <alignment horizontal="right" vertical="center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89" applyNumberFormat="0" applyProtection="0">
      <alignment horizontal="right" vertical="center"/>
    </xf>
    <xf numFmtId="4" fontId="22" fillId="3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4" fontId="23" fillId="10" borderId="89" applyNumberFormat="0" applyProtection="0">
      <alignment horizontal="right" vertical="center"/>
    </xf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4" fontId="23" fillId="8" borderId="89" applyNumberFormat="0" applyProtection="0">
      <alignment horizontal="right" vertical="center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89" applyNumberFormat="0" applyProtection="0">
      <alignment horizontal="right" vertical="center"/>
    </xf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4" fontId="23" fillId="8" borderId="89" applyNumberFormat="0" applyProtection="0">
      <alignment horizontal="right" vertical="center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9" applyNumberFormat="0" applyProtection="0">
      <alignment vertical="center"/>
    </xf>
    <xf numFmtId="0" fontId="38" fillId="0" borderId="0" applyNumberFormat="0" applyFill="0" applyBorder="0" applyAlignment="0" applyProtection="0"/>
    <xf numFmtId="4" fontId="23" fillId="8" borderId="89" applyNumberFormat="0" applyProtection="0">
      <alignment horizontal="right" vertical="center"/>
    </xf>
    <xf numFmtId="4" fontId="23" fillId="10" borderId="89" applyNumberFormat="0" applyProtection="0">
      <alignment horizontal="right" vertical="center"/>
    </xf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4" fontId="23" fillId="8" borderId="89" applyNumberFormat="0" applyProtection="0">
      <alignment horizontal="right" vertical="center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89" applyNumberFormat="0" applyProtection="0">
      <alignment horizontal="left" vertical="center" indent="1"/>
    </xf>
    <xf numFmtId="4" fontId="23" fillId="10" borderId="89" applyNumberFormat="0" applyProtection="0">
      <alignment horizontal="right" vertical="center"/>
    </xf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4" fontId="23" fillId="8" borderId="89" applyNumberFormat="0" applyProtection="0">
      <alignment horizontal="right" vertical="center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9" applyNumberFormat="0" applyProtection="0">
      <alignment horizontal="left" vertical="center" indent="1"/>
    </xf>
    <xf numFmtId="4" fontId="23" fillId="10" borderId="89" applyNumberFormat="0" applyProtection="0">
      <alignment horizontal="right" vertical="center"/>
    </xf>
    <xf numFmtId="0" fontId="22" fillId="6" borderId="89" applyNumberFormat="0" applyProtection="0">
      <alignment horizontal="left" vertical="top" indent="1"/>
    </xf>
    <xf numFmtId="4" fontId="23" fillId="10" borderId="89" applyNumberFormat="0" applyProtection="0">
      <alignment horizontal="right" vertical="center"/>
    </xf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4" fontId="23" fillId="8" borderId="89" applyNumberFormat="0" applyProtection="0">
      <alignment horizontal="right" vertical="center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9" applyNumberFormat="0" applyProtection="0">
      <alignment horizontal="left" vertical="center" indent="1"/>
    </xf>
    <xf numFmtId="4" fontId="23" fillId="10" borderId="89" applyNumberFormat="0" applyProtection="0">
      <alignment horizontal="right" vertical="center"/>
    </xf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4" fontId="23" fillId="8" borderId="89" applyNumberFormat="0" applyProtection="0">
      <alignment horizontal="right" vertical="center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89" applyNumberFormat="0" applyProtection="0">
      <alignment horizontal="left" vertical="top" indent="1"/>
    </xf>
    <xf numFmtId="0" fontId="6" fillId="9" borderId="89" applyNumberFormat="0" applyProtection="0">
      <alignment horizontal="left" vertical="center" indent="1"/>
    </xf>
    <xf numFmtId="4" fontId="23" fillId="10" borderId="89" applyNumberFormat="0" applyProtection="0">
      <alignment horizontal="right" vertical="center"/>
    </xf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4" fontId="23" fillId="8" borderId="89" applyNumberFormat="0" applyProtection="0">
      <alignment horizontal="right" vertical="center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89" applyNumberFormat="0" applyProtection="0">
      <alignment horizontal="right" vertical="center"/>
    </xf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4" fontId="23" fillId="8" borderId="89" applyNumberFormat="0" applyProtection="0">
      <alignment horizontal="right" vertical="center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89" applyNumberFormat="0" applyProtection="0">
      <alignment horizontal="left" vertical="top" indent="1"/>
    </xf>
    <xf numFmtId="4" fontId="23" fillId="10" borderId="89" applyNumberFormat="0" applyProtection="0">
      <alignment horizontal="right" vertical="center"/>
    </xf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0" fontId="22" fillId="6" borderId="89" applyNumberFormat="0" applyProtection="0">
      <alignment horizontal="left" vertical="top" indent="1"/>
    </xf>
    <xf numFmtId="0" fontId="6" fillId="9" borderId="89" applyNumberFormat="0" applyProtection="0">
      <alignment horizontal="left" vertical="center" indent="1"/>
    </xf>
    <xf numFmtId="4" fontId="23" fillId="8" borderId="89" applyNumberFormat="0" applyProtection="0">
      <alignment horizontal="right" vertical="center"/>
    </xf>
    <xf numFmtId="0" fontId="6" fillId="9" borderId="89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9" applyNumberFormat="0" applyProtection="0">
      <alignment vertical="center"/>
    </xf>
    <xf numFmtId="4" fontId="23" fillId="10" borderId="89" applyNumberFormat="0" applyProtection="0">
      <alignment horizontal="right" vertical="center"/>
    </xf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89" applyNumberFormat="0" applyProtection="0">
      <alignment horizontal="left" vertical="center" indent="1"/>
    </xf>
    <xf numFmtId="4" fontId="22" fillId="3" borderId="89" applyNumberFormat="0" applyProtection="0">
      <alignment vertical="center"/>
    </xf>
    <xf numFmtId="4" fontId="23" fillId="11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4" fontId="23" fillId="10" borderId="89" applyNumberFormat="0" applyProtection="0">
      <alignment horizontal="right" vertical="center"/>
    </xf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0" fontId="6" fillId="9" borderId="89" applyNumberFormat="0" applyProtection="0">
      <alignment horizontal="left" vertical="center" indent="1"/>
    </xf>
    <xf numFmtId="4" fontId="23" fillId="11" borderId="91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1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4" fontId="22" fillId="3" borderId="89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1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89" applyNumberFormat="0" applyProtection="0">
      <alignment horizontal="right" vertical="center"/>
    </xf>
    <xf numFmtId="0" fontId="6" fillId="9" borderId="89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89" applyNumberFormat="0" applyProtection="0">
      <alignment horizontal="right" vertical="center"/>
    </xf>
    <xf numFmtId="4" fontId="23" fillId="8" borderId="89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9" applyNumberFormat="0" applyProtection="0">
      <alignment vertical="center"/>
    </xf>
    <xf numFmtId="0" fontId="6" fillId="9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4" fontId="23" fillId="10" borderId="89" applyNumberFormat="0" applyProtection="0">
      <alignment horizontal="right" vertical="center"/>
    </xf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93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9" applyNumberFormat="0" applyProtection="0">
      <alignment horizontal="left" vertical="center" indent="1"/>
    </xf>
    <xf numFmtId="0" fontId="22" fillId="6" borderId="89" applyNumberFormat="0" applyProtection="0">
      <alignment horizontal="left" vertical="top" indent="1"/>
    </xf>
    <xf numFmtId="4" fontId="23" fillId="8" borderId="89" applyNumberFormat="0" applyProtection="0">
      <alignment horizontal="right" vertical="center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89" applyNumberFormat="0" applyProtection="0">
      <alignment horizontal="left" vertical="top" indent="1"/>
    </xf>
    <xf numFmtId="4" fontId="23" fillId="10" borderId="89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9" applyNumberFormat="0" applyProtection="0">
      <alignment horizontal="left" vertical="center" indent="1"/>
    </xf>
    <xf numFmtId="4" fontId="23" fillId="10" borderId="89" applyNumberFormat="0" applyProtection="0">
      <alignment horizontal="right" vertical="center"/>
    </xf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9" applyNumberFormat="0" applyProtection="0">
      <alignment horizontal="left" vertical="center" indent="1"/>
    </xf>
    <xf numFmtId="4" fontId="22" fillId="3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89" applyNumberFormat="0" applyProtection="0">
      <alignment horizontal="left" vertical="center" indent="1"/>
    </xf>
    <xf numFmtId="4" fontId="22" fillId="3" borderId="89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9" applyNumberFormat="0" applyProtection="0">
      <alignment horizontal="left" vertical="center" indent="1"/>
    </xf>
    <xf numFmtId="0" fontId="22" fillId="6" borderId="89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9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9" applyNumberFormat="0" applyProtection="0">
      <alignment horizontal="left" vertical="center" indent="1"/>
    </xf>
    <xf numFmtId="0" fontId="22" fillId="6" borderId="89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89" applyNumberFormat="0" applyProtection="0">
      <alignment horizontal="left" vertical="top" indent="1"/>
    </xf>
    <xf numFmtId="4" fontId="22" fillId="3" borderId="89" applyNumberFormat="0" applyProtection="0">
      <alignment horizontal="left" vertical="center" indent="1"/>
    </xf>
    <xf numFmtId="4" fontId="22" fillId="3" borderId="89" applyNumberFormat="0" applyProtection="0">
      <alignment vertical="center"/>
    </xf>
    <xf numFmtId="0" fontId="37" fillId="0" borderId="0" applyNumberFormat="0" applyFill="0" applyBorder="0" applyAlignment="0" applyProtection="0"/>
    <xf numFmtId="0" fontId="23" fillId="12" borderId="89" applyNumberFormat="0" applyProtection="0">
      <alignment horizontal="left" vertical="top" indent="1"/>
    </xf>
    <xf numFmtId="4" fontId="23" fillId="11" borderId="89" applyNumberFormat="0" applyProtection="0">
      <alignment horizontal="left" vertical="center" indent="1"/>
    </xf>
    <xf numFmtId="4" fontId="23" fillId="10" borderId="89" applyNumberFormat="0" applyProtection="0">
      <alignment horizontal="right" vertical="center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4" fontId="23" fillId="8" borderId="89" applyNumberFormat="0" applyProtection="0">
      <alignment horizontal="right" vertical="center"/>
    </xf>
    <xf numFmtId="0" fontId="22" fillId="6" borderId="89" applyNumberFormat="0" applyProtection="0">
      <alignment horizontal="left" vertical="top" indent="1"/>
    </xf>
    <xf numFmtId="4" fontId="22" fillId="3" borderId="89" applyNumberFormat="0" applyProtection="0">
      <alignment horizontal="left" vertical="center" indent="1"/>
    </xf>
    <xf numFmtId="4" fontId="22" fillId="3" borderId="89" applyNumberFormat="0" applyProtection="0">
      <alignment vertical="center"/>
    </xf>
    <xf numFmtId="0" fontId="23" fillId="12" borderId="89" applyNumberFormat="0" applyProtection="0">
      <alignment horizontal="left" vertical="top" indent="1"/>
    </xf>
    <xf numFmtId="4" fontId="23" fillId="11" borderId="89" applyNumberFormat="0" applyProtection="0">
      <alignment horizontal="left" vertical="center" indent="1"/>
    </xf>
    <xf numFmtId="4" fontId="23" fillId="10" borderId="89" applyNumberFormat="0" applyProtection="0">
      <alignment horizontal="right" vertical="center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4" fontId="23" fillId="8" borderId="89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93" applyNumberFormat="0" applyProtection="0">
      <alignment horizontal="left" vertical="center" indent="1"/>
    </xf>
    <xf numFmtId="0" fontId="22" fillId="6" borderId="89" applyNumberFormat="0" applyProtection="0">
      <alignment horizontal="left" vertical="top" indent="1"/>
    </xf>
    <xf numFmtId="4" fontId="22" fillId="3" borderId="89" applyNumberFormat="0" applyProtection="0">
      <alignment horizontal="left" vertical="center" indent="1"/>
    </xf>
    <xf numFmtId="4" fontId="22" fillId="3" borderId="89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89" applyNumberFormat="0" applyProtection="0">
      <alignment horizontal="left" vertical="top" indent="1"/>
    </xf>
    <xf numFmtId="4" fontId="23" fillId="11" borderId="89" applyNumberFormat="0" applyProtection="0">
      <alignment horizontal="left" vertical="center" indent="1"/>
    </xf>
    <xf numFmtId="4" fontId="23" fillId="10" borderId="89" applyNumberFormat="0" applyProtection="0">
      <alignment horizontal="right" vertical="center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22" fillId="6" borderId="89" applyNumberFormat="0" applyProtection="0">
      <alignment horizontal="left" vertical="top" indent="1"/>
    </xf>
    <xf numFmtId="4" fontId="22" fillId="3" borderId="89" applyNumberFormat="0" applyProtection="0">
      <alignment vertical="center"/>
    </xf>
    <xf numFmtId="4" fontId="23" fillId="11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4" fontId="23" fillId="8" borderId="89" applyNumberFormat="0" applyProtection="0">
      <alignment horizontal="right" vertical="center"/>
    </xf>
    <xf numFmtId="4" fontId="22" fillId="3" borderId="89" applyNumberFormat="0" applyProtection="0">
      <alignment horizontal="left" vertical="center" indent="1"/>
    </xf>
    <xf numFmtId="4" fontId="22" fillId="3" borderId="89" applyNumberFormat="0" applyProtection="0">
      <alignment vertical="center"/>
    </xf>
    <xf numFmtId="4" fontId="22" fillId="3" borderId="89" applyNumberFormat="0" applyProtection="0">
      <alignment vertical="center"/>
    </xf>
    <xf numFmtId="4" fontId="22" fillId="3" borderId="89" applyNumberFormat="0" applyProtection="0">
      <alignment horizontal="left" vertical="center" indent="1"/>
    </xf>
    <xf numFmtId="0" fontId="22" fillId="6" borderId="89" applyNumberFormat="0" applyProtection="0">
      <alignment horizontal="left" vertical="top" indent="1"/>
    </xf>
    <xf numFmtId="4" fontId="23" fillId="8" borderId="89" applyNumberFormat="0" applyProtection="0">
      <alignment horizontal="right" vertical="center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4" fontId="23" fillId="10" borderId="89" applyNumberFormat="0" applyProtection="0">
      <alignment horizontal="right" vertical="center"/>
    </xf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4" fontId="22" fillId="3" borderId="89" applyNumberFormat="0" applyProtection="0">
      <alignment vertical="center"/>
    </xf>
    <xf numFmtId="4" fontId="22" fillId="3" borderId="89" applyNumberFormat="0" applyProtection="0">
      <alignment horizontal="left" vertical="center" indent="1"/>
    </xf>
    <xf numFmtId="0" fontId="22" fillId="6" borderId="89" applyNumberFormat="0" applyProtection="0">
      <alignment horizontal="left" vertical="top" indent="1"/>
    </xf>
    <xf numFmtId="4" fontId="23" fillId="8" borderId="89" applyNumberFormat="0" applyProtection="0">
      <alignment horizontal="right" vertical="center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4" fontId="23" fillId="10" borderId="89" applyNumberFormat="0" applyProtection="0">
      <alignment horizontal="right" vertical="center"/>
    </xf>
    <xf numFmtId="0" fontId="23" fillId="12" borderId="89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89" applyNumberFormat="0" applyProtection="0">
      <alignment horizontal="right" vertical="center"/>
    </xf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4" fontId="22" fillId="3" borderId="89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9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89" applyNumberFormat="0" applyProtection="0">
      <alignment horizontal="right" vertical="center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4" fontId="23" fillId="10" borderId="89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9" applyNumberFormat="0" applyProtection="0">
      <alignment horizontal="left" vertical="center" indent="1"/>
    </xf>
    <xf numFmtId="0" fontId="22" fillId="6" borderId="89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89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3" applyNumberFormat="0" applyProtection="0">
      <alignment vertical="center"/>
    </xf>
    <xf numFmtId="0" fontId="38" fillId="0" borderId="0" applyNumberFormat="0" applyFill="0" applyBorder="0" applyAlignment="0" applyProtection="0"/>
    <xf numFmtId="0" fontId="23" fillId="12" borderId="91" applyNumberFormat="0" applyProtection="0">
      <alignment horizontal="left" vertical="top" indent="1"/>
    </xf>
    <xf numFmtId="0" fontId="23" fillId="12" borderId="91" applyNumberFormat="0" applyProtection="0">
      <alignment horizontal="left" vertical="top" indent="1"/>
    </xf>
    <xf numFmtId="4" fontId="23" fillId="10" borderId="91" applyNumberFormat="0" applyProtection="0">
      <alignment horizontal="right" vertical="center"/>
    </xf>
    <xf numFmtId="4" fontId="23" fillId="10" borderId="91" applyNumberFormat="0" applyProtection="0">
      <alignment horizontal="right" vertical="center"/>
    </xf>
    <xf numFmtId="0" fontId="6" fillId="9" borderId="91" applyNumberFormat="0" applyProtection="0">
      <alignment horizontal="left" vertical="center" indent="1"/>
    </xf>
    <xf numFmtId="0" fontId="6" fillId="9" borderId="91" applyNumberFormat="0" applyProtection="0">
      <alignment horizontal="left" vertical="center" indent="1"/>
    </xf>
    <xf numFmtId="0" fontId="6" fillId="9" borderId="91" applyNumberFormat="0" applyProtection="0">
      <alignment horizontal="left" vertical="center" indent="1"/>
    </xf>
    <xf numFmtId="4" fontId="22" fillId="3" borderId="91" applyNumberFormat="0" applyProtection="0">
      <alignment vertical="center"/>
    </xf>
    <xf numFmtId="4" fontId="22" fillId="3" borderId="91" applyNumberFormat="0" applyProtection="0">
      <alignment vertical="center"/>
    </xf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0" borderId="91" applyNumberFormat="0" applyProtection="0">
      <alignment horizontal="right" vertical="center"/>
    </xf>
    <xf numFmtId="0" fontId="23" fillId="12" borderId="90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6" borderId="9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12" borderId="91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94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9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6" borderId="90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9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9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4" fontId="23" fillId="11" borderId="91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91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0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1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90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91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91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91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94" applyNumberFormat="0" applyProtection="0">
      <alignment horizontal="right" vertical="center"/>
    </xf>
    <xf numFmtId="0" fontId="22" fillId="6" borderId="91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91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94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9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94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93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1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94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1" applyNumberFormat="0" applyProtection="0">
      <alignment horizontal="left" vertical="center" indent="1"/>
    </xf>
    <xf numFmtId="0" fontId="6" fillId="9" borderId="91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91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9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90" applyNumberFormat="0" applyProtection="0">
      <alignment horizontal="right" vertical="center"/>
    </xf>
    <xf numFmtId="0" fontId="6" fillId="9" borderId="9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4" fontId="22" fillId="3" borderId="9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1" applyNumberFormat="0" applyProtection="0">
      <alignment horizontal="left" vertical="center" indent="1"/>
    </xf>
    <xf numFmtId="4" fontId="22" fillId="3" borderId="90" applyNumberFormat="0" applyProtection="0">
      <alignment vertical="center"/>
    </xf>
    <xf numFmtId="0" fontId="37" fillId="0" borderId="0" applyNumberFormat="0" applyFill="0" applyBorder="0" applyAlignment="0" applyProtection="0"/>
    <xf numFmtId="0" fontId="6" fillId="9" borderId="9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91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1" applyNumberFormat="0" applyProtection="0">
      <alignment vertical="center"/>
    </xf>
    <xf numFmtId="4" fontId="22" fillId="3" borderId="9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90" applyNumberFormat="0" applyProtection="0">
      <alignment vertical="center"/>
    </xf>
    <xf numFmtId="0" fontId="38" fillId="0" borderId="0" applyNumberFormat="0" applyFill="0" applyBorder="0" applyAlignment="0" applyProtection="0"/>
    <xf numFmtId="4" fontId="22" fillId="3" borderId="90" applyNumberFormat="0" applyProtection="0">
      <alignment vertical="center"/>
    </xf>
    <xf numFmtId="4" fontId="22" fillId="3" borderId="90" applyNumberFormat="0" applyProtection="0">
      <alignment horizontal="left" vertical="center" indent="1"/>
    </xf>
    <xf numFmtId="4" fontId="22" fillId="3" borderId="90" applyNumberFormat="0" applyProtection="0">
      <alignment horizontal="left" vertical="center" indent="1"/>
    </xf>
    <xf numFmtId="0" fontId="22" fillId="6" borderId="90" applyNumberFormat="0" applyProtection="0">
      <alignment horizontal="left" vertical="top" indent="1"/>
    </xf>
    <xf numFmtId="0" fontId="22" fillId="6" borderId="90" applyNumberFormat="0" applyProtection="0">
      <alignment horizontal="left" vertical="top" indent="1"/>
    </xf>
    <xf numFmtId="4" fontId="23" fillId="8" borderId="90" applyNumberFormat="0" applyProtection="0">
      <alignment horizontal="right" vertical="center"/>
    </xf>
    <xf numFmtId="4" fontId="23" fillId="8" borderId="90" applyNumberFormat="0" applyProtection="0">
      <alignment horizontal="right" vertical="center"/>
    </xf>
    <xf numFmtId="0" fontId="6" fillId="9" borderId="90" applyNumberFormat="0" applyProtection="0">
      <alignment horizontal="left" vertical="center" indent="1"/>
    </xf>
    <xf numFmtId="0" fontId="6" fillId="9" borderId="90" applyNumberFormat="0" applyProtection="0">
      <alignment horizontal="left" vertical="center" indent="1"/>
    </xf>
    <xf numFmtId="0" fontId="6" fillId="9" borderId="90" applyNumberFormat="0" applyProtection="0">
      <alignment horizontal="left" vertical="center" indent="1"/>
    </xf>
    <xf numFmtId="0" fontId="6" fillId="9" borderId="90" applyNumberFormat="0" applyProtection="0">
      <alignment horizontal="left" vertical="center" indent="1"/>
    </xf>
    <xf numFmtId="0" fontId="6" fillId="9" borderId="90" applyNumberFormat="0" applyProtection="0">
      <alignment horizontal="left" vertical="center" indent="1"/>
    </xf>
    <xf numFmtId="0" fontId="6" fillId="9" borderId="90" applyNumberFormat="0" applyProtection="0">
      <alignment horizontal="left" vertical="center" indent="1"/>
    </xf>
    <xf numFmtId="4" fontId="23" fillId="10" borderId="90" applyNumberFormat="0" applyProtection="0">
      <alignment horizontal="right" vertical="center"/>
    </xf>
    <xf numFmtId="4" fontId="23" fillId="10" borderId="90" applyNumberFormat="0" applyProtection="0">
      <alignment horizontal="right" vertical="center"/>
    </xf>
    <xf numFmtId="4" fontId="23" fillId="11" borderId="90" applyNumberFormat="0" applyProtection="0">
      <alignment horizontal="left" vertical="center" indent="1"/>
    </xf>
    <xf numFmtId="4" fontId="23" fillId="11" borderId="90" applyNumberFormat="0" applyProtection="0">
      <alignment horizontal="left" vertical="center" indent="1"/>
    </xf>
    <xf numFmtId="0" fontId="23" fillId="12" borderId="90" applyNumberFormat="0" applyProtection="0">
      <alignment horizontal="left" vertical="top" indent="1"/>
    </xf>
    <xf numFmtId="0" fontId="23" fillId="12" borderId="90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93" applyNumberFormat="0" applyProtection="0">
      <alignment horizontal="left" vertical="center" indent="1"/>
    </xf>
    <xf numFmtId="4" fontId="22" fillId="3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22" fillId="6" borderId="9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4" fontId="22" fillId="3" borderId="9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9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12" borderId="93" applyNumberFormat="0" applyProtection="0">
      <alignment horizontal="left" vertical="top" indent="1"/>
    </xf>
    <xf numFmtId="0" fontId="6" fillId="9" borderId="93" applyNumberFormat="0" applyProtection="0">
      <alignment horizontal="left" vertical="center" indent="1"/>
    </xf>
    <xf numFmtId="0" fontId="22" fillId="6" borderId="9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93" applyNumberFormat="0" applyProtection="0">
      <alignment horizontal="left" vertical="top" indent="1"/>
    </xf>
    <xf numFmtId="4" fontId="22" fillId="3" borderId="9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92" applyNumberFormat="0" applyBorder="0" applyAlignment="0" applyProtection="0"/>
    <xf numFmtId="4" fontId="22" fillId="3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9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4" fontId="22" fillId="3" borderId="93" applyNumberFormat="0" applyProtection="0">
      <alignment horizontal="left" vertical="center" indent="1"/>
    </xf>
    <xf numFmtId="4" fontId="23" fillId="10" borderId="9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90" applyNumberFormat="0" applyProtection="0">
      <alignment vertical="center"/>
    </xf>
    <xf numFmtId="4" fontId="22" fillId="3" borderId="90" applyNumberFormat="0" applyProtection="0">
      <alignment horizontal="left" vertical="center" indent="1"/>
    </xf>
    <xf numFmtId="4" fontId="22" fillId="3" borderId="90" applyNumberFormat="0" applyProtection="0">
      <alignment horizontal="left" vertical="center" indent="1"/>
    </xf>
    <xf numFmtId="0" fontId="22" fillId="6" borderId="90" applyNumberFormat="0" applyProtection="0">
      <alignment horizontal="left" vertical="top" indent="1"/>
    </xf>
    <xf numFmtId="0" fontId="22" fillId="6" borderId="90" applyNumberFormat="0" applyProtection="0">
      <alignment horizontal="left" vertical="top" indent="1"/>
    </xf>
    <xf numFmtId="4" fontId="23" fillId="8" borderId="90" applyNumberFormat="0" applyProtection="0">
      <alignment horizontal="right" vertical="center"/>
    </xf>
    <xf numFmtId="4" fontId="23" fillId="8" borderId="90" applyNumberFormat="0" applyProtection="0">
      <alignment horizontal="right" vertical="center"/>
    </xf>
    <xf numFmtId="0" fontId="6" fillId="9" borderId="90" applyNumberFormat="0" applyProtection="0">
      <alignment horizontal="left" vertical="center" indent="1"/>
    </xf>
    <xf numFmtId="0" fontId="6" fillId="9" borderId="90" applyNumberFormat="0" applyProtection="0">
      <alignment horizontal="left" vertical="center" indent="1"/>
    </xf>
    <xf numFmtId="0" fontId="6" fillId="9" borderId="90" applyNumberFormat="0" applyProtection="0">
      <alignment horizontal="left" vertical="center" indent="1"/>
    </xf>
    <xf numFmtId="0" fontId="6" fillId="9" borderId="90" applyNumberFormat="0" applyProtection="0">
      <alignment horizontal="left" vertical="center" indent="1"/>
    </xf>
    <xf numFmtId="0" fontId="6" fillId="9" borderId="90" applyNumberFormat="0" applyProtection="0">
      <alignment horizontal="left" vertical="center" indent="1"/>
    </xf>
    <xf numFmtId="0" fontId="6" fillId="9" borderId="90" applyNumberFormat="0" applyProtection="0">
      <alignment horizontal="left" vertical="center" indent="1"/>
    </xf>
    <xf numFmtId="4" fontId="23" fillId="10" borderId="90" applyNumberFormat="0" applyProtection="0">
      <alignment horizontal="right" vertical="center"/>
    </xf>
    <xf numFmtId="4" fontId="23" fillId="10" borderId="90" applyNumberFormat="0" applyProtection="0">
      <alignment horizontal="right" vertical="center"/>
    </xf>
    <xf numFmtId="4" fontId="23" fillId="11" borderId="90" applyNumberFormat="0" applyProtection="0">
      <alignment horizontal="left" vertical="center" indent="1"/>
    </xf>
    <xf numFmtId="4" fontId="23" fillId="11" borderId="90" applyNumberFormat="0" applyProtection="0">
      <alignment horizontal="left" vertical="center" indent="1"/>
    </xf>
    <xf numFmtId="0" fontId="23" fillId="12" borderId="90" applyNumberFormat="0" applyProtection="0">
      <alignment horizontal="left" vertical="top" indent="1"/>
    </xf>
    <xf numFmtId="0" fontId="23" fillId="12" borderId="90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4" fontId="23" fillId="10" borderId="93" applyNumberFormat="0" applyProtection="0">
      <alignment horizontal="right" vertical="center"/>
    </xf>
    <xf numFmtId="4" fontId="23" fillId="8" borderId="93" applyNumberFormat="0" applyProtection="0">
      <alignment horizontal="right" vertical="center"/>
    </xf>
    <xf numFmtId="4" fontId="23" fillId="10" borderId="9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93" applyNumberFormat="0" applyProtection="0">
      <alignment vertical="center"/>
    </xf>
    <xf numFmtId="4" fontId="22" fillId="3" borderId="93" applyNumberFormat="0" applyProtection="0">
      <alignment vertical="center"/>
    </xf>
    <xf numFmtId="4" fontId="22" fillId="3" borderId="93" applyNumberFormat="0" applyProtection="0">
      <alignment horizontal="left" vertical="center" indent="1"/>
    </xf>
    <xf numFmtId="4" fontId="22" fillId="3" borderId="93" applyNumberFormat="0" applyProtection="0">
      <alignment horizontal="left" vertical="center" indent="1"/>
    </xf>
    <xf numFmtId="0" fontId="22" fillId="6" borderId="93" applyNumberFormat="0" applyProtection="0">
      <alignment horizontal="left" vertical="top" indent="1"/>
    </xf>
    <xf numFmtId="0" fontId="22" fillId="6" borderId="93" applyNumberFormat="0" applyProtection="0">
      <alignment horizontal="left" vertical="top" indent="1"/>
    </xf>
    <xf numFmtId="4" fontId="23" fillId="8" borderId="93" applyNumberFormat="0" applyProtection="0">
      <alignment horizontal="right" vertical="center"/>
    </xf>
    <xf numFmtId="4" fontId="23" fillId="8" borderId="93" applyNumberFormat="0" applyProtection="0">
      <alignment horizontal="right" vertical="center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4" fontId="23" fillId="10" borderId="93" applyNumberFormat="0" applyProtection="0">
      <alignment horizontal="right" vertical="center"/>
    </xf>
    <xf numFmtId="4" fontId="23" fillId="10" borderId="93" applyNumberFormat="0" applyProtection="0">
      <alignment horizontal="right" vertical="center"/>
    </xf>
    <xf numFmtId="4" fontId="23" fillId="11" borderId="93" applyNumberFormat="0" applyProtection="0">
      <alignment horizontal="left" vertical="center" indent="1"/>
    </xf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0" fontId="23" fillId="12" borderId="9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3" applyNumberFormat="0" applyProtection="0">
      <alignment vertical="center"/>
    </xf>
    <xf numFmtId="0" fontId="6" fillId="9" borderId="9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4" fontId="22" fillId="3" borderId="93" applyNumberFormat="0" applyProtection="0">
      <alignment vertical="center"/>
    </xf>
    <xf numFmtId="0" fontId="22" fillId="6" borderId="93" applyNumberFormat="0" applyProtection="0">
      <alignment horizontal="left" vertical="top" indent="1"/>
    </xf>
    <xf numFmtId="0" fontId="22" fillId="6" borderId="93" applyNumberFormat="0" applyProtection="0">
      <alignment horizontal="left" vertical="top" indent="1"/>
    </xf>
    <xf numFmtId="4" fontId="23" fillId="8" borderId="9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12" borderId="93" applyNumberFormat="0" applyProtection="0">
      <alignment horizontal="left" vertical="top" indent="1"/>
    </xf>
    <xf numFmtId="0" fontId="6" fillId="9" borderId="93" applyNumberFormat="0" applyProtection="0">
      <alignment horizontal="left" vertical="center" indent="1"/>
    </xf>
    <xf numFmtId="0" fontId="22" fillId="6" borderId="93" applyNumberFormat="0" applyProtection="0">
      <alignment horizontal="left" vertical="top" indent="1"/>
    </xf>
    <xf numFmtId="4" fontId="22" fillId="3" borderId="93" applyNumberFormat="0" applyProtection="0">
      <alignment vertical="center"/>
    </xf>
    <xf numFmtId="4" fontId="23" fillId="10" borderId="93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4" fontId="22" fillId="3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0" fontId="6" fillId="9" borderId="93" applyNumberFormat="0" applyProtection="0">
      <alignment horizontal="left" vertical="center" indent="1"/>
    </xf>
    <xf numFmtId="4" fontId="23" fillId="8" borderId="93" applyNumberFormat="0" applyProtection="0">
      <alignment horizontal="right" vertical="center"/>
    </xf>
    <xf numFmtId="0" fontId="6" fillId="9" borderId="93" applyNumberFormat="0" applyProtection="0">
      <alignment horizontal="left" vertical="center" indent="1"/>
    </xf>
    <xf numFmtId="4" fontId="23" fillId="11" borderId="93" applyNumberFormat="0" applyProtection="0">
      <alignment horizontal="left" vertical="center" indent="1"/>
    </xf>
    <xf numFmtId="4" fontId="22" fillId="3" borderId="93" applyNumberFormat="0" applyProtection="0">
      <alignment vertical="center"/>
    </xf>
    <xf numFmtId="0" fontId="22" fillId="6" borderId="93" applyNumberFormat="0" applyProtection="0">
      <alignment horizontal="left" vertical="top" indent="1"/>
    </xf>
    <xf numFmtId="4" fontId="22" fillId="3" borderId="93" applyNumberFormat="0" applyProtection="0">
      <alignment horizontal="left" vertical="center" indent="1"/>
    </xf>
    <xf numFmtId="0" fontId="22" fillId="6" borderId="93" applyNumberFormat="0" applyProtection="0">
      <alignment horizontal="left" vertical="top" indent="1"/>
    </xf>
    <xf numFmtId="4" fontId="22" fillId="3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22" fillId="6" borderId="93" applyNumberFormat="0" applyProtection="0">
      <alignment horizontal="left" vertical="top" indent="1"/>
    </xf>
    <xf numFmtId="4" fontId="23" fillId="8" borderId="93" applyNumberFormat="0" applyProtection="0">
      <alignment horizontal="right" vertical="center"/>
    </xf>
    <xf numFmtId="4" fontId="22" fillId="3" borderId="93" applyNumberFormat="0" applyProtection="0">
      <alignment vertical="center"/>
    </xf>
    <xf numFmtId="0" fontId="22" fillId="6" borderId="93" applyNumberFormat="0" applyProtection="0">
      <alignment horizontal="left" vertical="top" indent="1"/>
    </xf>
    <xf numFmtId="4" fontId="22" fillId="3" borderId="93" applyNumberFormat="0" applyProtection="0">
      <alignment horizontal="left" vertical="center" indent="1"/>
    </xf>
    <xf numFmtId="0" fontId="22" fillId="6" borderId="93" applyNumberFormat="0" applyProtection="0">
      <alignment horizontal="left" vertical="top" indent="1"/>
    </xf>
    <xf numFmtId="0" fontId="22" fillId="6" borderId="93" applyNumberFormat="0" applyProtection="0">
      <alignment horizontal="left" vertical="top" indent="1"/>
    </xf>
    <xf numFmtId="4" fontId="22" fillId="3" borderId="93" applyNumberFormat="0" applyProtection="0">
      <alignment horizontal="left" vertical="center" indent="1"/>
    </xf>
    <xf numFmtId="0" fontId="22" fillId="6" borderId="93" applyNumberFormat="0" applyProtection="0">
      <alignment horizontal="left" vertical="top" indent="1"/>
    </xf>
    <xf numFmtId="4" fontId="22" fillId="3" borderId="93" applyNumberFormat="0" applyProtection="0">
      <alignment horizontal="left" vertical="center" indent="1"/>
    </xf>
    <xf numFmtId="4" fontId="22" fillId="3" borderId="93" applyNumberFormat="0" applyProtection="0">
      <alignment vertical="center"/>
    </xf>
    <xf numFmtId="0" fontId="22" fillId="6" borderId="93" applyNumberFormat="0" applyProtection="0">
      <alignment horizontal="left" vertical="top" indent="1"/>
    </xf>
    <xf numFmtId="4" fontId="22" fillId="3" borderId="9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3" applyNumberFormat="0" applyProtection="0">
      <alignment horizontal="left" vertical="center" indent="1"/>
    </xf>
    <xf numFmtId="4" fontId="22" fillId="3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93" applyNumberFormat="0" applyProtection="0">
      <alignment horizontal="left" vertical="top" indent="1"/>
    </xf>
    <xf numFmtId="0" fontId="6" fillId="9" borderId="93" applyNumberFormat="0" applyProtection="0">
      <alignment horizontal="left" vertical="center" indent="1"/>
    </xf>
    <xf numFmtId="0" fontId="22" fillId="6" borderId="93" applyNumberFormat="0" applyProtection="0">
      <alignment horizontal="left" vertical="top" indent="1"/>
    </xf>
    <xf numFmtId="0" fontId="22" fillId="6" borderId="93" applyNumberFormat="0" applyProtection="0">
      <alignment horizontal="left" vertical="top" indent="1"/>
    </xf>
    <xf numFmtId="0" fontId="22" fillId="6" borderId="93" applyNumberFormat="0" applyProtection="0">
      <alignment horizontal="left" vertical="top" indent="1"/>
    </xf>
    <xf numFmtId="4" fontId="22" fillId="3" borderId="93" applyNumberFormat="0" applyProtection="0">
      <alignment vertical="center"/>
    </xf>
    <xf numFmtId="0" fontId="22" fillId="6" borderId="93" applyNumberFormat="0" applyProtection="0">
      <alignment horizontal="left" vertical="top" indent="1"/>
    </xf>
    <xf numFmtId="4" fontId="22" fillId="3" borderId="93" applyNumberFormat="0" applyProtection="0">
      <alignment vertical="center"/>
    </xf>
    <xf numFmtId="4" fontId="22" fillId="3" borderId="93" applyNumberFormat="0" applyProtection="0">
      <alignment horizontal="left" vertical="center" indent="1"/>
    </xf>
    <xf numFmtId="4" fontId="22" fillId="3" borderId="93" applyNumberFormat="0" applyProtection="0">
      <alignment horizontal="left" vertical="center" indent="1"/>
    </xf>
    <xf numFmtId="0" fontId="22" fillId="6" borderId="93" applyNumberFormat="0" applyProtection="0">
      <alignment horizontal="left" vertical="top" indent="1"/>
    </xf>
    <xf numFmtId="0" fontId="22" fillId="6" borderId="93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4" fontId="23" fillId="10" borderId="93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93" applyNumberFormat="0" applyProtection="0">
      <alignment horizontal="right" vertical="center"/>
    </xf>
    <xf numFmtId="0" fontId="6" fillId="9" borderId="93" applyNumberFormat="0" applyProtection="0">
      <alignment horizontal="left" vertical="center" indent="1"/>
    </xf>
    <xf numFmtId="0" fontId="22" fillId="6" borderId="93" applyNumberFormat="0" applyProtection="0">
      <alignment horizontal="left" vertical="top" indent="1"/>
    </xf>
    <xf numFmtId="0" fontId="22" fillId="6" borderId="93" applyNumberFormat="0" applyProtection="0">
      <alignment horizontal="left" vertical="top" indent="1"/>
    </xf>
    <xf numFmtId="4" fontId="22" fillId="3" borderId="93" applyNumberFormat="0" applyProtection="0">
      <alignment horizontal="left" vertical="center" indent="1"/>
    </xf>
    <xf numFmtId="4" fontId="22" fillId="3" borderId="93" applyNumberFormat="0" applyProtection="0">
      <alignment vertical="center"/>
    </xf>
    <xf numFmtId="4" fontId="22" fillId="3" borderId="93" applyNumberFormat="0" applyProtection="0">
      <alignment horizontal="left" vertical="center" indent="1"/>
    </xf>
    <xf numFmtId="0" fontId="22" fillId="6" borderId="93" applyNumberFormat="0" applyProtection="0">
      <alignment horizontal="left" vertical="top" indent="1"/>
    </xf>
    <xf numFmtId="4" fontId="22" fillId="3" borderId="93" applyNumberFormat="0" applyProtection="0">
      <alignment horizontal="left" vertical="center" indent="1"/>
    </xf>
    <xf numFmtId="4" fontId="23" fillId="8" borderId="93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3" applyNumberFormat="0" applyProtection="0">
      <alignment horizontal="left" vertical="center" indent="1"/>
    </xf>
    <xf numFmtId="4" fontId="22" fillId="3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93" applyNumberFormat="0" applyProtection="0">
      <alignment horizontal="left" vertical="top" indent="1"/>
    </xf>
    <xf numFmtId="0" fontId="6" fillId="9" borderId="93" applyNumberFormat="0" applyProtection="0">
      <alignment horizontal="left" vertical="center" indent="1"/>
    </xf>
    <xf numFmtId="0" fontId="22" fillId="6" borderId="93" applyNumberFormat="0" applyProtection="0">
      <alignment horizontal="left" vertical="top" indent="1"/>
    </xf>
    <xf numFmtId="0" fontId="22" fillId="6" borderId="93" applyNumberFormat="0" applyProtection="0">
      <alignment horizontal="left" vertical="top" indent="1"/>
    </xf>
    <xf numFmtId="4" fontId="23" fillId="10" borderId="93" applyNumberFormat="0" applyProtection="0">
      <alignment horizontal="right" vertical="center"/>
    </xf>
    <xf numFmtId="4" fontId="22" fillId="3" borderId="93" applyNumberFormat="0" applyProtection="0">
      <alignment vertical="center"/>
    </xf>
    <xf numFmtId="4" fontId="22" fillId="3" borderId="93" applyNumberFormat="0" applyProtection="0">
      <alignment horizontal="left" vertical="center" indent="1"/>
    </xf>
    <xf numFmtId="0" fontId="22" fillId="6" borderId="93" applyNumberFormat="0" applyProtection="0">
      <alignment horizontal="left" vertical="top" indent="1"/>
    </xf>
    <xf numFmtId="4" fontId="23" fillId="8" borderId="93" applyNumberFormat="0" applyProtection="0">
      <alignment horizontal="right" vertical="center"/>
    </xf>
    <xf numFmtId="4" fontId="23" fillId="8" borderId="93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3" applyNumberFormat="0" applyProtection="0">
      <alignment vertical="center"/>
    </xf>
    <xf numFmtId="4" fontId="23" fillId="8" borderId="93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93" applyNumberFormat="0" applyProtection="0">
      <alignment horizontal="left" vertical="top" indent="1"/>
    </xf>
    <xf numFmtId="4" fontId="22" fillId="3" borderId="93" applyNumberFormat="0" applyProtection="0">
      <alignment vertical="center"/>
    </xf>
    <xf numFmtId="4" fontId="22" fillId="3" borderId="93" applyNumberFormat="0" applyProtection="0">
      <alignment vertical="center"/>
    </xf>
    <xf numFmtId="4" fontId="22" fillId="3" borderId="93" applyNumberFormat="0" applyProtection="0">
      <alignment horizontal="left" vertical="center" indent="1"/>
    </xf>
    <xf numFmtId="0" fontId="22" fillId="6" borderId="93" applyNumberFormat="0" applyProtection="0">
      <alignment horizontal="left" vertical="top" indent="1"/>
    </xf>
    <xf numFmtId="4" fontId="23" fillId="8" borderId="93" applyNumberFormat="0" applyProtection="0">
      <alignment horizontal="right" vertical="center"/>
    </xf>
    <xf numFmtId="4" fontId="22" fillId="3" borderId="93" applyNumberFormat="0" applyProtection="0">
      <alignment vertical="center"/>
    </xf>
    <xf numFmtId="4" fontId="22" fillId="3" borderId="93" applyNumberFormat="0" applyProtection="0">
      <alignment horizontal="left" vertical="center" indent="1"/>
    </xf>
    <xf numFmtId="0" fontId="22" fillId="6" borderId="93" applyNumberFormat="0" applyProtection="0">
      <alignment horizontal="left" vertical="top" indent="1"/>
    </xf>
    <xf numFmtId="4" fontId="22" fillId="3" borderId="93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3" applyNumberFormat="0" applyProtection="0">
      <alignment horizontal="left" vertical="center" indent="1"/>
    </xf>
    <xf numFmtId="4" fontId="22" fillId="3" borderId="93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3" applyNumberFormat="0" applyProtection="0">
      <alignment horizontal="left" vertical="center" indent="1"/>
    </xf>
    <xf numFmtId="4" fontId="23" fillId="8" borderId="93" applyNumberFormat="0" applyProtection="0">
      <alignment horizontal="right" vertical="center"/>
    </xf>
    <xf numFmtId="4" fontId="23" fillId="8" borderId="93" applyNumberFormat="0" applyProtection="0">
      <alignment horizontal="right" vertical="center"/>
    </xf>
    <xf numFmtId="4" fontId="22" fillId="3" borderId="93" applyNumberFormat="0" applyProtection="0">
      <alignment vertical="center"/>
    </xf>
    <xf numFmtId="4" fontId="22" fillId="3" borderId="93" applyNumberFormat="0" applyProtection="0">
      <alignment horizontal="left" vertical="center" indent="1"/>
    </xf>
    <xf numFmtId="0" fontId="22" fillId="6" borderId="93" applyNumberFormat="0" applyProtection="0">
      <alignment horizontal="left" vertical="top" indent="1"/>
    </xf>
    <xf numFmtId="4" fontId="22" fillId="3" borderId="93" applyNumberFormat="0" applyProtection="0">
      <alignment horizontal="left" vertical="center" indent="1"/>
    </xf>
    <xf numFmtId="4" fontId="23" fillId="8" borderId="93" applyNumberFormat="0" applyProtection="0">
      <alignment horizontal="right" vertical="center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4" fontId="23" fillId="10" borderId="93" applyNumberFormat="0" applyProtection="0">
      <alignment horizontal="right" vertical="center"/>
    </xf>
    <xf numFmtId="4" fontId="22" fillId="3" borderId="9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93" applyNumberFormat="0" applyProtection="0">
      <alignment horizontal="right" vertical="center"/>
    </xf>
    <xf numFmtId="4" fontId="23" fillId="8" borderId="93" applyNumberFormat="0" applyProtection="0">
      <alignment horizontal="right" vertical="center"/>
    </xf>
    <xf numFmtId="0" fontId="22" fillId="6" borderId="93" applyNumberFormat="0" applyProtection="0">
      <alignment horizontal="left" vertical="top" indent="1"/>
    </xf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0" fontId="22" fillId="6" borderId="93" applyNumberFormat="0" applyProtection="0">
      <alignment horizontal="left" vertical="top" indent="1"/>
    </xf>
    <xf numFmtId="4" fontId="23" fillId="8" borderId="93" applyNumberFormat="0" applyProtection="0">
      <alignment horizontal="right" vertical="center"/>
    </xf>
    <xf numFmtId="4" fontId="23" fillId="8" borderId="93" applyNumberFormat="0" applyProtection="0">
      <alignment horizontal="right" vertical="center"/>
    </xf>
    <xf numFmtId="0" fontId="6" fillId="9" borderId="93" applyNumberFormat="0" applyProtection="0">
      <alignment horizontal="left" vertical="center" indent="1"/>
    </xf>
    <xf numFmtId="0" fontId="22" fillId="6" borderId="93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3" applyNumberFormat="0" applyProtection="0">
      <alignment vertical="center"/>
    </xf>
    <xf numFmtId="4" fontId="22" fillId="3" borderId="93" applyNumberFormat="0" applyProtection="0">
      <alignment vertical="center"/>
    </xf>
    <xf numFmtId="4" fontId="22" fillId="3" borderId="93" applyNumberFormat="0" applyProtection="0">
      <alignment vertical="center"/>
    </xf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4" fontId="23" fillId="10" borderId="93" applyNumberFormat="0" applyProtection="0">
      <alignment horizontal="right" vertical="center"/>
    </xf>
    <xf numFmtId="4" fontId="22" fillId="3" borderId="93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3" applyNumberFormat="0" applyProtection="0">
      <alignment vertical="center"/>
    </xf>
    <xf numFmtId="4" fontId="22" fillId="3" borderId="93" applyNumberFormat="0" applyProtection="0">
      <alignment horizontal="left" vertical="center" indent="1"/>
    </xf>
    <xf numFmtId="4" fontId="22" fillId="3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4" fontId="23" fillId="10" borderId="93" applyNumberFormat="0" applyProtection="0">
      <alignment horizontal="right" vertical="center"/>
    </xf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4" fontId="22" fillId="3" borderId="93" applyNumberFormat="0" applyProtection="0">
      <alignment vertical="center"/>
    </xf>
    <xf numFmtId="4" fontId="22" fillId="3" borderId="93" applyNumberFormat="0" applyProtection="0">
      <alignment horizontal="left" vertical="center" indent="1"/>
    </xf>
    <xf numFmtId="0" fontId="22" fillId="6" borderId="93" applyNumberFormat="0" applyProtection="0">
      <alignment horizontal="left" vertical="top" indent="1"/>
    </xf>
    <xf numFmtId="4" fontId="23" fillId="8" borderId="93" applyNumberFormat="0" applyProtection="0">
      <alignment horizontal="right" vertical="center"/>
    </xf>
    <xf numFmtId="4" fontId="23" fillId="8" borderId="93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3" applyNumberFormat="0" applyProtection="0">
      <alignment vertical="center"/>
    </xf>
    <xf numFmtId="4" fontId="22" fillId="3" borderId="93" applyNumberFormat="0" applyProtection="0">
      <alignment vertical="center"/>
    </xf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3" applyNumberFormat="0" applyProtection="0">
      <alignment horizontal="left" vertical="center" indent="1"/>
    </xf>
    <xf numFmtId="4" fontId="22" fillId="3" borderId="93" applyNumberFormat="0" applyProtection="0">
      <alignment horizontal="left" vertical="center" indent="1"/>
    </xf>
    <xf numFmtId="4" fontId="22" fillId="3" borderId="93" applyNumberFormat="0" applyProtection="0">
      <alignment vertical="center"/>
    </xf>
    <xf numFmtId="4" fontId="22" fillId="3" borderId="93" applyNumberFormat="0" applyProtection="0">
      <alignment vertical="center"/>
    </xf>
    <xf numFmtId="4" fontId="22" fillId="3" borderId="93" applyNumberFormat="0" applyProtection="0">
      <alignment horizontal="left" vertical="center" indent="1"/>
    </xf>
    <xf numFmtId="0" fontId="22" fillId="6" borderId="93" applyNumberFormat="0" applyProtection="0">
      <alignment horizontal="left" vertical="top" indent="1"/>
    </xf>
    <xf numFmtId="4" fontId="23" fillId="8" borderId="93" applyNumberFormat="0" applyProtection="0">
      <alignment horizontal="right" vertical="center"/>
    </xf>
    <xf numFmtId="4" fontId="23" fillId="8" borderId="93" applyNumberFormat="0" applyProtection="0">
      <alignment horizontal="right" vertical="center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4" fontId="23" fillId="10" borderId="93" applyNumberFormat="0" applyProtection="0">
      <alignment horizontal="right" vertical="center"/>
    </xf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4" fontId="23" fillId="10" borderId="93" applyNumberFormat="0" applyProtection="0">
      <alignment horizontal="right" vertical="center"/>
    </xf>
    <xf numFmtId="4" fontId="22" fillId="3" borderId="93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3" applyNumberFormat="0" applyProtection="0">
      <alignment vertical="center"/>
    </xf>
    <xf numFmtId="4" fontId="22" fillId="3" borderId="93" applyNumberFormat="0" applyProtection="0">
      <alignment vertical="center"/>
    </xf>
    <xf numFmtId="0" fontId="22" fillId="6" borderId="93" applyNumberFormat="0" applyProtection="0">
      <alignment horizontal="left" vertical="top" indent="1"/>
    </xf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4" fontId="23" fillId="10" borderId="93" applyNumberFormat="0" applyProtection="0">
      <alignment horizontal="right" vertical="center"/>
    </xf>
    <xf numFmtId="4" fontId="22" fillId="3" borderId="9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3" applyNumberFormat="0" applyProtection="0">
      <alignment vertical="center"/>
    </xf>
    <xf numFmtId="0" fontId="22" fillId="6" borderId="93" applyNumberFormat="0" applyProtection="0">
      <alignment horizontal="left" vertical="top" indent="1"/>
    </xf>
    <xf numFmtId="4" fontId="22" fillId="3" borderId="93" applyNumberFormat="0" applyProtection="0">
      <alignment vertical="center"/>
    </xf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4" fontId="23" fillId="10" borderId="93" applyNumberFormat="0" applyProtection="0">
      <alignment horizontal="right" vertical="center"/>
    </xf>
    <xf numFmtId="0" fontId="22" fillId="6" borderId="93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93" applyNumberFormat="0" applyProtection="0">
      <alignment horizontal="left" vertical="top" indent="1"/>
    </xf>
    <xf numFmtId="4" fontId="22" fillId="3" borderId="93" applyNumberFormat="0" applyProtection="0">
      <alignment vertical="center"/>
    </xf>
    <xf numFmtId="0" fontId="22" fillId="6" borderId="93" applyNumberFormat="0" applyProtection="0">
      <alignment horizontal="left" vertical="top" indent="1"/>
    </xf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4" fontId="23" fillId="10" borderId="93" applyNumberFormat="0" applyProtection="0">
      <alignment horizontal="right" vertical="center"/>
    </xf>
    <xf numFmtId="4" fontId="22" fillId="3" borderId="93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3" applyNumberFormat="0" applyProtection="0">
      <alignment vertical="center"/>
    </xf>
    <xf numFmtId="0" fontId="22" fillId="6" borderId="93" applyNumberFormat="0" applyProtection="0">
      <alignment horizontal="left" vertical="top" indent="1"/>
    </xf>
    <xf numFmtId="4" fontId="22" fillId="3" borderId="93" applyNumberFormat="0" applyProtection="0">
      <alignment vertical="center"/>
    </xf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4" fontId="23" fillId="10" borderId="93" applyNumberFormat="0" applyProtection="0">
      <alignment horizontal="right" vertical="center"/>
    </xf>
    <xf numFmtId="4" fontId="22" fillId="3" borderId="9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3" applyNumberFormat="0" applyProtection="0">
      <alignment horizontal="left" vertical="center" indent="1"/>
    </xf>
    <xf numFmtId="4" fontId="22" fillId="3" borderId="93" applyNumberFormat="0" applyProtection="0">
      <alignment vertical="center"/>
    </xf>
    <xf numFmtId="0" fontId="6" fillId="9" borderId="93" applyNumberFormat="0" applyProtection="0">
      <alignment horizontal="left" vertical="center" indent="1"/>
    </xf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4" fontId="23" fillId="10" borderId="93" applyNumberFormat="0" applyProtection="0">
      <alignment horizontal="right" vertical="center"/>
    </xf>
    <xf numFmtId="0" fontId="22" fillId="6" borderId="93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93" applyNumberFormat="0" applyProtection="0">
      <alignment horizontal="left" vertical="top" indent="1"/>
    </xf>
    <xf numFmtId="0" fontId="22" fillId="6" borderId="93" applyNumberFormat="0" applyProtection="0">
      <alignment horizontal="left" vertical="top" indent="1"/>
    </xf>
    <xf numFmtId="4" fontId="23" fillId="8" borderId="93" applyNumberFormat="0" applyProtection="0">
      <alignment horizontal="right" vertical="center"/>
    </xf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4" fontId="23" fillId="10" borderId="93" applyNumberFormat="0" applyProtection="0">
      <alignment horizontal="right" vertical="center"/>
    </xf>
    <xf numFmtId="4" fontId="22" fillId="3" borderId="93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3" applyNumberFormat="0" applyProtection="0">
      <alignment vertical="center"/>
    </xf>
    <xf numFmtId="4" fontId="22" fillId="3" borderId="93" applyNumberFormat="0" applyProtection="0">
      <alignment vertical="center"/>
    </xf>
    <xf numFmtId="0" fontId="22" fillId="6" borderId="93" applyNumberFormat="0" applyProtection="0">
      <alignment horizontal="left" vertical="top" indent="1"/>
    </xf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4" fontId="23" fillId="10" borderId="93" applyNumberFormat="0" applyProtection="0">
      <alignment horizontal="right" vertical="center"/>
    </xf>
    <xf numFmtId="4" fontId="22" fillId="3" borderId="93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3" applyNumberFormat="0" applyProtection="0">
      <alignment horizontal="left" vertical="center" indent="1"/>
    </xf>
    <xf numFmtId="0" fontId="22" fillId="6" borderId="93" applyNumberFormat="0" applyProtection="0">
      <alignment horizontal="left" vertical="top" indent="1"/>
    </xf>
    <xf numFmtId="4" fontId="22" fillId="3" borderId="93" applyNumberFormat="0" applyProtection="0">
      <alignment horizontal="left" vertical="center" indent="1"/>
    </xf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4" fontId="23" fillId="10" borderId="93" applyNumberFormat="0" applyProtection="0">
      <alignment horizontal="right" vertical="center"/>
    </xf>
    <xf numFmtId="0" fontId="22" fillId="6" borderId="93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93" applyNumberFormat="0" applyProtection="0">
      <alignment horizontal="left" vertical="top" indent="1"/>
    </xf>
    <xf numFmtId="4" fontId="22" fillId="3" borderId="93" applyNumberFormat="0" applyProtection="0">
      <alignment vertical="center"/>
    </xf>
    <xf numFmtId="0" fontId="6" fillId="9" borderId="93" applyNumberFormat="0" applyProtection="0">
      <alignment horizontal="left" vertical="center" indent="1"/>
    </xf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4" fontId="23" fillId="10" borderId="93" applyNumberFormat="0" applyProtection="0">
      <alignment horizontal="right" vertical="center"/>
    </xf>
    <xf numFmtId="0" fontId="22" fillId="6" borderId="93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3" applyNumberFormat="0" applyProtection="0">
      <alignment vertical="center"/>
    </xf>
    <xf numFmtId="4" fontId="22" fillId="3" borderId="93" applyNumberFormat="0" applyProtection="0">
      <alignment vertical="center"/>
    </xf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4" fontId="23" fillId="8" borderId="93" applyNumberFormat="0" applyProtection="0">
      <alignment horizontal="right" vertical="center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4" fontId="22" fillId="3" borderId="93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93" applyNumberFormat="0" applyProtection="0">
      <alignment horizontal="left" vertical="top" indent="1"/>
    </xf>
    <xf numFmtId="4" fontId="23" fillId="10" borderId="93" applyNumberFormat="0" applyProtection="0">
      <alignment horizontal="right" vertical="center"/>
    </xf>
    <xf numFmtId="4" fontId="23" fillId="10" borderId="93" applyNumberFormat="0" applyProtection="0">
      <alignment horizontal="right" vertical="center"/>
    </xf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4" fontId="23" fillId="8" borderId="93" applyNumberFormat="0" applyProtection="0">
      <alignment horizontal="right" vertical="center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3" applyNumberFormat="0" applyProtection="0">
      <alignment horizontal="left" vertical="center" indent="1"/>
    </xf>
    <xf numFmtId="4" fontId="23" fillId="8" borderId="93" applyNumberFormat="0" applyProtection="0">
      <alignment horizontal="right" vertical="center"/>
    </xf>
    <xf numFmtId="4" fontId="23" fillId="8" borderId="93" applyNumberFormat="0" applyProtection="0">
      <alignment horizontal="right" vertical="center"/>
    </xf>
    <xf numFmtId="4" fontId="23" fillId="10" borderId="93" applyNumberFormat="0" applyProtection="0">
      <alignment horizontal="right" vertical="center"/>
    </xf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4" fontId="23" fillId="8" borderId="93" applyNumberFormat="0" applyProtection="0">
      <alignment horizontal="right" vertical="center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3" applyNumberFormat="0" applyProtection="0">
      <alignment horizontal="left" vertical="center" indent="1"/>
    </xf>
    <xf numFmtId="4" fontId="22" fillId="3" borderId="93" applyNumberFormat="0" applyProtection="0">
      <alignment vertical="center"/>
    </xf>
    <xf numFmtId="0" fontId="6" fillId="9" borderId="93" applyNumberFormat="0" applyProtection="0">
      <alignment horizontal="left" vertical="center" indent="1"/>
    </xf>
    <xf numFmtId="4" fontId="23" fillId="10" borderId="93" applyNumberFormat="0" applyProtection="0">
      <alignment horizontal="right" vertical="center"/>
    </xf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4" fontId="23" fillId="8" borderId="93" applyNumberFormat="0" applyProtection="0">
      <alignment horizontal="right" vertical="center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3" applyNumberFormat="0" applyProtection="0">
      <alignment horizontal="left" vertical="center" indent="1"/>
    </xf>
    <xf numFmtId="4" fontId="22" fillId="3" borderId="93" applyNumberFormat="0" applyProtection="0">
      <alignment horizontal="left" vertical="center" indent="1"/>
    </xf>
    <xf numFmtId="4" fontId="22" fillId="3" borderId="93" applyNumberFormat="0" applyProtection="0">
      <alignment horizontal="left" vertical="center" indent="1"/>
    </xf>
    <xf numFmtId="4" fontId="23" fillId="10" borderId="93" applyNumberFormat="0" applyProtection="0">
      <alignment horizontal="right" vertical="center"/>
    </xf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4" fontId="23" fillId="8" borderId="93" applyNumberFormat="0" applyProtection="0">
      <alignment horizontal="right" vertical="center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0" fontId="22" fillId="6" borderId="93" applyNumberFormat="0" applyProtection="0">
      <alignment horizontal="left" vertical="top" indent="1"/>
    </xf>
    <xf numFmtId="4" fontId="23" fillId="10" borderId="93" applyNumberFormat="0" applyProtection="0">
      <alignment horizontal="right" vertical="center"/>
    </xf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4" fontId="23" fillId="8" borderId="93" applyNumberFormat="0" applyProtection="0">
      <alignment horizontal="right" vertical="center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4" fontId="23" fillId="10" borderId="93" applyNumberFormat="0" applyProtection="0">
      <alignment horizontal="right" vertical="center"/>
    </xf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4" fontId="23" fillId="8" borderId="93" applyNumberFormat="0" applyProtection="0">
      <alignment horizontal="right" vertical="center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4" fontId="23" fillId="10" borderId="93" applyNumberFormat="0" applyProtection="0">
      <alignment horizontal="right" vertical="center"/>
    </xf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4" fontId="23" fillId="8" borderId="93" applyNumberFormat="0" applyProtection="0">
      <alignment horizontal="right" vertical="center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4" fontId="23" fillId="10" borderId="93" applyNumberFormat="0" applyProtection="0">
      <alignment horizontal="right" vertical="center"/>
    </xf>
    <xf numFmtId="4" fontId="23" fillId="10" borderId="93" applyNumberFormat="0" applyProtection="0">
      <alignment horizontal="right" vertical="center"/>
    </xf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4" fontId="23" fillId="8" borderId="93" applyNumberFormat="0" applyProtection="0">
      <alignment horizontal="right" vertical="center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3" applyNumberFormat="0" applyProtection="0">
      <alignment horizontal="left" vertical="center" indent="1"/>
    </xf>
    <xf numFmtId="4" fontId="23" fillId="8" borderId="93" applyNumberFormat="0" applyProtection="0">
      <alignment horizontal="right" vertical="center"/>
    </xf>
    <xf numFmtId="4" fontId="23" fillId="10" borderId="93" applyNumberFormat="0" applyProtection="0">
      <alignment horizontal="right" vertical="center"/>
    </xf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4" fontId="23" fillId="8" borderId="93" applyNumberFormat="0" applyProtection="0">
      <alignment horizontal="right" vertical="center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3" applyNumberFormat="0" applyProtection="0">
      <alignment horizontal="left" vertical="center" indent="1"/>
    </xf>
    <xf numFmtId="4" fontId="22" fillId="3" borderId="93" applyNumberFormat="0" applyProtection="0">
      <alignment vertical="center"/>
    </xf>
    <xf numFmtId="0" fontId="6" fillId="9" borderId="93" applyNumberFormat="0" applyProtection="0">
      <alignment horizontal="left" vertical="center" indent="1"/>
    </xf>
    <xf numFmtId="4" fontId="23" fillId="10" borderId="93" applyNumberFormat="0" applyProtection="0">
      <alignment horizontal="right" vertical="center"/>
    </xf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4" fontId="23" fillId="8" borderId="93" applyNumberFormat="0" applyProtection="0">
      <alignment horizontal="right" vertical="center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3" applyNumberFormat="0" applyProtection="0">
      <alignment horizontal="left" vertical="center" indent="1"/>
    </xf>
    <xf numFmtId="4" fontId="22" fillId="3" borderId="93" applyNumberFormat="0" applyProtection="0">
      <alignment horizontal="left" vertical="center" indent="1"/>
    </xf>
    <xf numFmtId="4" fontId="23" fillId="10" borderId="93" applyNumberFormat="0" applyProtection="0">
      <alignment horizontal="right" vertical="center"/>
    </xf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4" fontId="23" fillId="8" borderId="93" applyNumberFormat="0" applyProtection="0">
      <alignment horizontal="right" vertical="center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0" fontId="22" fillId="6" borderId="93" applyNumberFormat="0" applyProtection="0">
      <alignment horizontal="left" vertical="top" indent="1"/>
    </xf>
    <xf numFmtId="4" fontId="23" fillId="10" borderId="93" applyNumberFormat="0" applyProtection="0">
      <alignment horizontal="right" vertical="center"/>
    </xf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4" fontId="23" fillId="8" borderId="93" applyNumberFormat="0" applyProtection="0">
      <alignment horizontal="right" vertical="center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3" applyNumberFormat="0" applyProtection="0">
      <alignment horizontal="left" vertical="center" indent="1"/>
    </xf>
    <xf numFmtId="4" fontId="23" fillId="10" borderId="93" applyNumberFormat="0" applyProtection="0">
      <alignment horizontal="right" vertical="center"/>
    </xf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4" fontId="23" fillId="8" borderId="93" applyNumberFormat="0" applyProtection="0">
      <alignment horizontal="right" vertical="center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4" fontId="23" fillId="10" borderId="93" applyNumberFormat="0" applyProtection="0">
      <alignment horizontal="right" vertical="center"/>
    </xf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4" fontId="23" fillId="8" borderId="93" applyNumberFormat="0" applyProtection="0">
      <alignment horizontal="right" vertical="center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3" applyNumberFormat="0" applyProtection="0">
      <alignment horizontal="left" vertical="center" indent="1"/>
    </xf>
    <xf numFmtId="4" fontId="23" fillId="10" borderId="93" applyNumberFormat="0" applyProtection="0">
      <alignment horizontal="right" vertical="center"/>
    </xf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4" fontId="23" fillId="8" borderId="93" applyNumberFormat="0" applyProtection="0">
      <alignment horizontal="right" vertical="center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3" applyNumberFormat="0" applyProtection="0">
      <alignment horizontal="left" vertical="center" indent="1"/>
    </xf>
    <xf numFmtId="4" fontId="23" fillId="8" borderId="93" applyNumberFormat="0" applyProtection="0">
      <alignment horizontal="right" vertical="center"/>
    </xf>
    <xf numFmtId="4" fontId="23" fillId="11" borderId="93" applyNumberFormat="0" applyProtection="0">
      <alignment horizontal="left" vertical="center" indent="1"/>
    </xf>
    <xf numFmtId="4" fontId="23" fillId="10" borderId="93" applyNumberFormat="0" applyProtection="0">
      <alignment horizontal="right" vertical="center"/>
    </xf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4" fontId="23" fillId="8" borderId="93" applyNumberFormat="0" applyProtection="0">
      <alignment horizontal="right" vertical="center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93" applyNumberFormat="0" applyProtection="0">
      <alignment horizontal="left" vertical="top" indent="1"/>
    </xf>
    <xf numFmtId="4" fontId="23" fillId="10" borderId="93" applyNumberFormat="0" applyProtection="0">
      <alignment horizontal="right" vertical="center"/>
    </xf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4" fontId="23" fillId="8" borderId="93" applyNumberFormat="0" applyProtection="0">
      <alignment horizontal="right" vertical="center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93" applyNumberFormat="0" applyProtection="0">
      <alignment horizontal="right" vertical="center"/>
    </xf>
    <xf numFmtId="4" fontId="22" fillId="3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4" fontId="23" fillId="10" borderId="93" applyNumberFormat="0" applyProtection="0">
      <alignment horizontal="right" vertical="center"/>
    </xf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4" fontId="23" fillId="8" borderId="93" applyNumberFormat="0" applyProtection="0">
      <alignment horizontal="right" vertical="center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93" applyNumberFormat="0" applyProtection="0">
      <alignment horizontal="right" vertical="center"/>
    </xf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4" fontId="23" fillId="8" borderId="93" applyNumberFormat="0" applyProtection="0">
      <alignment horizontal="right" vertical="center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3" applyNumberFormat="0" applyProtection="0">
      <alignment vertical="center"/>
    </xf>
    <xf numFmtId="4" fontId="23" fillId="8" borderId="93" applyNumberFormat="0" applyProtection="0">
      <alignment horizontal="right" vertical="center"/>
    </xf>
    <xf numFmtId="4" fontId="23" fillId="10" borderId="93" applyNumberFormat="0" applyProtection="0">
      <alignment horizontal="right" vertical="center"/>
    </xf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4" fontId="23" fillId="8" borderId="93" applyNumberFormat="0" applyProtection="0">
      <alignment horizontal="right" vertical="center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93" applyNumberFormat="0" applyProtection="0">
      <alignment horizontal="left" vertical="center" indent="1"/>
    </xf>
    <xf numFmtId="4" fontId="23" fillId="10" borderId="93" applyNumberFormat="0" applyProtection="0">
      <alignment horizontal="right" vertical="center"/>
    </xf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4" fontId="23" fillId="8" borderId="93" applyNumberFormat="0" applyProtection="0">
      <alignment horizontal="right" vertical="center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3" applyNumberFormat="0" applyProtection="0">
      <alignment horizontal="left" vertical="center" indent="1"/>
    </xf>
    <xf numFmtId="4" fontId="23" fillId="10" borderId="93" applyNumberFormat="0" applyProtection="0">
      <alignment horizontal="right" vertical="center"/>
    </xf>
    <xf numFmtId="0" fontId="22" fillId="6" borderId="93" applyNumberFormat="0" applyProtection="0">
      <alignment horizontal="left" vertical="top" indent="1"/>
    </xf>
    <xf numFmtId="4" fontId="23" fillId="10" borderId="93" applyNumberFormat="0" applyProtection="0">
      <alignment horizontal="right" vertical="center"/>
    </xf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4" fontId="23" fillId="8" borderId="93" applyNumberFormat="0" applyProtection="0">
      <alignment horizontal="right" vertical="center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3" applyNumberFormat="0" applyProtection="0">
      <alignment horizontal="left" vertical="center" indent="1"/>
    </xf>
    <xf numFmtId="4" fontId="23" fillId="10" borderId="93" applyNumberFormat="0" applyProtection="0">
      <alignment horizontal="right" vertical="center"/>
    </xf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4" fontId="23" fillId="8" borderId="93" applyNumberFormat="0" applyProtection="0">
      <alignment horizontal="right" vertical="center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93" applyNumberFormat="0" applyProtection="0">
      <alignment horizontal="left" vertical="top" indent="1"/>
    </xf>
    <xf numFmtId="0" fontId="6" fillId="9" borderId="93" applyNumberFormat="0" applyProtection="0">
      <alignment horizontal="left" vertical="center" indent="1"/>
    </xf>
    <xf numFmtId="4" fontId="23" fillId="10" borderId="93" applyNumberFormat="0" applyProtection="0">
      <alignment horizontal="right" vertical="center"/>
    </xf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4" fontId="23" fillId="8" borderId="93" applyNumberFormat="0" applyProtection="0">
      <alignment horizontal="right" vertical="center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93" applyNumberFormat="0" applyProtection="0">
      <alignment horizontal="right" vertical="center"/>
    </xf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4" fontId="23" fillId="8" borderId="93" applyNumberFormat="0" applyProtection="0">
      <alignment horizontal="right" vertical="center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93" applyNumberFormat="0" applyProtection="0">
      <alignment horizontal="left" vertical="top" indent="1"/>
    </xf>
    <xf numFmtId="4" fontId="23" fillId="10" borderId="93" applyNumberFormat="0" applyProtection="0">
      <alignment horizontal="right" vertical="center"/>
    </xf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0" fontId="22" fillId="6" borderId="93" applyNumberFormat="0" applyProtection="0">
      <alignment horizontal="left" vertical="top" indent="1"/>
    </xf>
    <xf numFmtId="0" fontId="6" fillId="9" borderId="93" applyNumberFormat="0" applyProtection="0">
      <alignment horizontal="left" vertical="center" indent="1"/>
    </xf>
    <xf numFmtId="4" fontId="23" fillId="8" borderId="93" applyNumberFormat="0" applyProtection="0">
      <alignment horizontal="right" vertical="center"/>
    </xf>
    <xf numFmtId="0" fontId="6" fillId="9" borderId="9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3" applyNumberFormat="0" applyProtection="0">
      <alignment vertical="center"/>
    </xf>
    <xf numFmtId="4" fontId="23" fillId="10" borderId="93" applyNumberFormat="0" applyProtection="0">
      <alignment horizontal="right" vertical="center"/>
    </xf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93" applyNumberFormat="0" applyProtection="0">
      <alignment horizontal="left" vertical="center" indent="1"/>
    </xf>
    <xf numFmtId="4" fontId="22" fillId="3" borderId="93" applyNumberFormat="0" applyProtection="0">
      <alignment vertical="center"/>
    </xf>
    <xf numFmtId="4" fontId="23" fillId="11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4" fontId="23" fillId="10" borderId="93" applyNumberFormat="0" applyProtection="0">
      <alignment horizontal="right" vertical="center"/>
    </xf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0" fontId="6" fillId="9" borderId="9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4" fontId="22" fillId="3" borderId="93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93" applyNumberFormat="0" applyProtection="0">
      <alignment horizontal="right" vertical="center"/>
    </xf>
    <xf numFmtId="0" fontId="6" fillId="9" borderId="9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93" applyNumberFormat="0" applyProtection="0">
      <alignment horizontal="right" vertical="center"/>
    </xf>
    <xf numFmtId="4" fontId="23" fillId="8" borderId="93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3" applyNumberFormat="0" applyProtection="0">
      <alignment vertical="center"/>
    </xf>
    <xf numFmtId="0" fontId="6" fillId="9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4" fontId="23" fillId="10" borderId="93" applyNumberFormat="0" applyProtection="0">
      <alignment horizontal="right" vertical="center"/>
    </xf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3" applyNumberFormat="0" applyProtection="0">
      <alignment horizontal="left" vertical="center" indent="1"/>
    </xf>
    <xf numFmtId="0" fontId="22" fillId="6" borderId="93" applyNumberFormat="0" applyProtection="0">
      <alignment horizontal="left" vertical="top" indent="1"/>
    </xf>
    <xf numFmtId="4" fontId="23" fillId="8" borderId="93" applyNumberFormat="0" applyProtection="0">
      <alignment horizontal="right" vertical="center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93" applyNumberFormat="0" applyProtection="0">
      <alignment horizontal="left" vertical="top" indent="1"/>
    </xf>
    <xf numFmtId="4" fontId="23" fillId="10" borderId="93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3" applyNumberFormat="0" applyProtection="0">
      <alignment horizontal="left" vertical="center" indent="1"/>
    </xf>
    <xf numFmtId="4" fontId="23" fillId="10" borderId="93" applyNumberFormat="0" applyProtection="0">
      <alignment horizontal="right" vertical="center"/>
    </xf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3" applyNumberFormat="0" applyProtection="0">
      <alignment horizontal="left" vertical="center" indent="1"/>
    </xf>
    <xf numFmtId="4" fontId="22" fillId="3" borderId="9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93" applyNumberFormat="0" applyProtection="0">
      <alignment horizontal="left" vertical="center" indent="1"/>
    </xf>
    <xf numFmtId="4" fontId="22" fillId="3" borderId="93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3" applyNumberFormat="0" applyProtection="0">
      <alignment horizontal="left" vertical="center" indent="1"/>
    </xf>
    <xf numFmtId="0" fontId="22" fillId="6" borderId="93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3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3" applyNumberFormat="0" applyProtection="0">
      <alignment horizontal="left" vertical="center" indent="1"/>
    </xf>
    <xf numFmtId="0" fontId="22" fillId="6" borderId="93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93" applyNumberFormat="0" applyProtection="0">
      <alignment horizontal="left" vertical="top" indent="1"/>
    </xf>
    <xf numFmtId="4" fontId="22" fillId="3" borderId="93" applyNumberFormat="0" applyProtection="0">
      <alignment horizontal="left" vertical="center" indent="1"/>
    </xf>
    <xf numFmtId="4" fontId="22" fillId="3" borderId="93" applyNumberFormat="0" applyProtection="0">
      <alignment vertical="center"/>
    </xf>
    <xf numFmtId="0" fontId="37" fillId="0" borderId="0" applyNumberFormat="0" applyFill="0" applyBorder="0" applyAlignment="0" applyProtection="0"/>
    <xf numFmtId="0" fontId="23" fillId="12" borderId="93" applyNumberFormat="0" applyProtection="0">
      <alignment horizontal="left" vertical="top" indent="1"/>
    </xf>
    <xf numFmtId="4" fontId="23" fillId="11" borderId="93" applyNumberFormat="0" applyProtection="0">
      <alignment horizontal="left" vertical="center" indent="1"/>
    </xf>
    <xf numFmtId="4" fontId="23" fillId="10" borderId="93" applyNumberFormat="0" applyProtection="0">
      <alignment horizontal="right" vertical="center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4" fontId="23" fillId="8" borderId="93" applyNumberFormat="0" applyProtection="0">
      <alignment horizontal="right" vertical="center"/>
    </xf>
    <xf numFmtId="0" fontId="22" fillId="6" borderId="93" applyNumberFormat="0" applyProtection="0">
      <alignment horizontal="left" vertical="top" indent="1"/>
    </xf>
    <xf numFmtId="4" fontId="22" fillId="3" borderId="93" applyNumberFormat="0" applyProtection="0">
      <alignment horizontal="left" vertical="center" indent="1"/>
    </xf>
    <xf numFmtId="4" fontId="22" fillId="3" borderId="93" applyNumberFormat="0" applyProtection="0">
      <alignment vertical="center"/>
    </xf>
    <xf numFmtId="0" fontId="23" fillId="12" borderId="93" applyNumberFormat="0" applyProtection="0">
      <alignment horizontal="left" vertical="top" indent="1"/>
    </xf>
    <xf numFmtId="4" fontId="23" fillId="11" borderId="93" applyNumberFormat="0" applyProtection="0">
      <alignment horizontal="left" vertical="center" indent="1"/>
    </xf>
    <xf numFmtId="4" fontId="23" fillId="10" borderId="93" applyNumberFormat="0" applyProtection="0">
      <alignment horizontal="right" vertical="center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4" fontId="23" fillId="8" borderId="93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22" fillId="6" borderId="93" applyNumberFormat="0" applyProtection="0">
      <alignment horizontal="left" vertical="top" indent="1"/>
    </xf>
    <xf numFmtId="4" fontId="22" fillId="3" borderId="93" applyNumberFormat="0" applyProtection="0">
      <alignment horizontal="left" vertical="center" indent="1"/>
    </xf>
    <xf numFmtId="4" fontId="22" fillId="3" borderId="93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93" applyNumberFormat="0" applyProtection="0">
      <alignment horizontal="left" vertical="top" indent="1"/>
    </xf>
    <xf numFmtId="4" fontId="23" fillId="11" borderId="93" applyNumberFormat="0" applyProtection="0">
      <alignment horizontal="left" vertical="center" indent="1"/>
    </xf>
    <xf numFmtId="4" fontId="23" fillId="10" borderId="93" applyNumberFormat="0" applyProtection="0">
      <alignment horizontal="right" vertical="center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22" fillId="6" borderId="93" applyNumberFormat="0" applyProtection="0">
      <alignment horizontal="left" vertical="top" indent="1"/>
    </xf>
    <xf numFmtId="4" fontId="22" fillId="3" borderId="93" applyNumberFormat="0" applyProtection="0">
      <alignment vertical="center"/>
    </xf>
    <xf numFmtId="4" fontId="23" fillId="11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4" fontId="23" fillId="8" borderId="93" applyNumberFormat="0" applyProtection="0">
      <alignment horizontal="right" vertical="center"/>
    </xf>
    <xf numFmtId="4" fontId="22" fillId="3" borderId="93" applyNumberFormat="0" applyProtection="0">
      <alignment horizontal="left" vertical="center" indent="1"/>
    </xf>
    <xf numFmtId="4" fontId="22" fillId="3" borderId="93" applyNumberFormat="0" applyProtection="0">
      <alignment vertical="center"/>
    </xf>
    <xf numFmtId="4" fontId="22" fillId="3" borderId="93" applyNumberFormat="0" applyProtection="0">
      <alignment vertical="center"/>
    </xf>
    <xf numFmtId="4" fontId="22" fillId="3" borderId="93" applyNumberFormat="0" applyProtection="0">
      <alignment horizontal="left" vertical="center" indent="1"/>
    </xf>
    <xf numFmtId="0" fontId="22" fillId="6" borderId="93" applyNumberFormat="0" applyProtection="0">
      <alignment horizontal="left" vertical="top" indent="1"/>
    </xf>
    <xf numFmtId="4" fontId="23" fillId="8" borderId="93" applyNumberFormat="0" applyProtection="0">
      <alignment horizontal="right" vertical="center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4" fontId="23" fillId="10" borderId="93" applyNumberFormat="0" applyProtection="0">
      <alignment horizontal="right" vertical="center"/>
    </xf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4" fontId="22" fillId="3" borderId="93" applyNumberFormat="0" applyProtection="0">
      <alignment vertical="center"/>
    </xf>
    <xf numFmtId="4" fontId="22" fillId="3" borderId="93" applyNumberFormat="0" applyProtection="0">
      <alignment horizontal="left" vertical="center" indent="1"/>
    </xf>
    <xf numFmtId="0" fontId="22" fillId="6" borderId="93" applyNumberFormat="0" applyProtection="0">
      <alignment horizontal="left" vertical="top" indent="1"/>
    </xf>
    <xf numFmtId="4" fontId="23" fillId="8" borderId="93" applyNumberFormat="0" applyProtection="0">
      <alignment horizontal="right" vertical="center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4" fontId="23" fillId="10" borderId="93" applyNumberFormat="0" applyProtection="0">
      <alignment horizontal="right" vertical="center"/>
    </xf>
    <xf numFmtId="0" fontId="23" fillId="12" borderId="93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93" applyNumberFormat="0" applyProtection="0">
      <alignment horizontal="right" vertical="center"/>
    </xf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4" fontId="22" fillId="3" borderId="9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93" applyNumberFormat="0" applyProtection="0">
      <alignment horizontal="right" vertical="center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4" fontId="23" fillId="10" borderId="93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3" applyNumberFormat="0" applyProtection="0">
      <alignment horizontal="left" vertical="center" indent="1"/>
    </xf>
    <xf numFmtId="0" fontId="22" fillId="6" borderId="93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93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6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94" applyNumberFormat="0" applyProtection="0">
      <alignment horizontal="left" vertical="center" indent="1"/>
    </xf>
    <xf numFmtId="0" fontId="22" fillId="6" borderId="94" applyNumberFormat="0" applyProtection="0">
      <alignment horizontal="left" vertical="top" indent="1"/>
    </xf>
    <xf numFmtId="4" fontId="22" fillId="3" borderId="94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12" borderId="99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94" applyNumberFormat="0" applyProtection="0">
      <alignment horizontal="left" vertical="center" indent="1"/>
    </xf>
    <xf numFmtId="0" fontId="6" fillId="9" borderId="9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99" applyNumberFormat="0" applyProtection="0">
      <alignment horizontal="left" vertical="top" indent="1"/>
    </xf>
    <xf numFmtId="0" fontId="6" fillId="9" borderId="99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4" applyNumberFormat="0" applyProtection="0">
      <alignment vertical="center"/>
    </xf>
    <xf numFmtId="4" fontId="22" fillId="3" borderId="94" applyNumberFormat="0" applyProtection="0">
      <alignment vertical="center"/>
    </xf>
    <xf numFmtId="4" fontId="22" fillId="3" borderId="94" applyNumberFormat="0" applyProtection="0">
      <alignment horizontal="left" vertical="center" indent="1"/>
    </xf>
    <xf numFmtId="4" fontId="22" fillId="3" borderId="94" applyNumberFormat="0" applyProtection="0">
      <alignment horizontal="left" vertical="center" indent="1"/>
    </xf>
    <xf numFmtId="0" fontId="22" fillId="6" borderId="94" applyNumberFormat="0" applyProtection="0">
      <alignment horizontal="left" vertical="top" indent="1"/>
    </xf>
    <xf numFmtId="0" fontId="22" fillId="6" borderId="94" applyNumberFormat="0" applyProtection="0">
      <alignment horizontal="left" vertical="top" indent="1"/>
    </xf>
    <xf numFmtId="4" fontId="23" fillId="8" borderId="94" applyNumberFormat="0" applyProtection="0">
      <alignment horizontal="right" vertical="center"/>
    </xf>
    <xf numFmtId="4" fontId="23" fillId="8" borderId="94" applyNumberFormat="0" applyProtection="0">
      <alignment horizontal="right" vertical="center"/>
    </xf>
    <xf numFmtId="0" fontId="6" fillId="9" borderId="94" applyNumberFormat="0" applyProtection="0">
      <alignment horizontal="left" vertical="center" indent="1"/>
    </xf>
    <xf numFmtId="0" fontId="6" fillId="9" borderId="94" applyNumberFormat="0" applyProtection="0">
      <alignment horizontal="left" vertical="center" indent="1"/>
    </xf>
    <xf numFmtId="0" fontId="6" fillId="9" borderId="94" applyNumberFormat="0" applyProtection="0">
      <alignment horizontal="left" vertical="center" indent="1"/>
    </xf>
    <xf numFmtId="0" fontId="6" fillId="9" borderId="94" applyNumberFormat="0" applyProtection="0">
      <alignment horizontal="left" vertical="center" indent="1"/>
    </xf>
    <xf numFmtId="0" fontId="6" fillId="9" borderId="94" applyNumberFormat="0" applyProtection="0">
      <alignment horizontal="left" vertical="center" indent="1"/>
    </xf>
    <xf numFmtId="0" fontId="6" fillId="9" borderId="94" applyNumberFormat="0" applyProtection="0">
      <alignment horizontal="left" vertical="center" indent="1"/>
    </xf>
    <xf numFmtId="4" fontId="23" fillId="10" borderId="94" applyNumberFormat="0" applyProtection="0">
      <alignment horizontal="right" vertical="center"/>
    </xf>
    <xf numFmtId="4" fontId="23" fillId="10" borderId="94" applyNumberFormat="0" applyProtection="0">
      <alignment horizontal="right" vertical="center"/>
    </xf>
    <xf numFmtId="4" fontId="23" fillId="11" borderId="94" applyNumberFormat="0" applyProtection="0">
      <alignment horizontal="left" vertical="center" indent="1"/>
    </xf>
    <xf numFmtId="4" fontId="23" fillId="11" borderId="94" applyNumberFormat="0" applyProtection="0">
      <alignment horizontal="left" vertical="center" indent="1"/>
    </xf>
    <xf numFmtId="0" fontId="23" fillId="12" borderId="94" applyNumberFormat="0" applyProtection="0">
      <alignment horizontal="left" vertical="top" indent="1"/>
    </xf>
    <xf numFmtId="0" fontId="23" fillId="12" borderId="94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4" fontId="22" fillId="3" borderId="96" applyNumberFormat="0" applyProtection="0">
      <alignment vertical="center"/>
    </xf>
    <xf numFmtId="4" fontId="23" fillId="10" borderId="96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95" applyNumberFormat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96" applyNumberFormat="0" applyProtection="0">
      <alignment horizontal="left" vertical="center" indent="1"/>
    </xf>
    <xf numFmtId="0" fontId="22" fillId="6" borderId="96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6" fillId="9" borderId="9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96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94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9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94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9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96" applyNumberFormat="0" applyProtection="0">
      <alignment horizontal="left" vertical="center" indent="1"/>
    </xf>
    <xf numFmtId="0" fontId="22" fillId="6" borderId="96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23" fillId="12" borderId="94" applyNumberFormat="0" applyProtection="0">
      <alignment horizontal="left" vertical="top" indent="1"/>
    </xf>
    <xf numFmtId="0" fontId="6" fillId="9" borderId="94" applyNumberFormat="0" applyProtection="0">
      <alignment horizontal="left" vertical="center" indent="1"/>
    </xf>
    <xf numFmtId="4" fontId="23" fillId="10" borderId="94" applyNumberFormat="0" applyProtection="0">
      <alignment horizontal="right" vertical="center"/>
    </xf>
    <xf numFmtId="4" fontId="23" fillId="11" borderId="9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6" borderId="96" applyNumberFormat="0" applyProtection="0">
      <alignment horizontal="left" vertical="top" indent="1"/>
    </xf>
    <xf numFmtId="4" fontId="22" fillId="3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95" applyNumberFormat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95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95" applyNumberFormat="0" applyBorder="0" applyAlignment="0" applyProtection="0"/>
    <xf numFmtId="0" fontId="6" fillId="9" borderId="9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3" fillId="11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94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0" borderId="96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0" borderId="94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8" borderId="96" applyNumberFormat="0" applyProtection="0">
      <alignment horizontal="right" vertical="center"/>
    </xf>
    <xf numFmtId="4" fontId="22" fillId="3" borderId="94" applyNumberFormat="0" applyProtection="0">
      <alignment horizontal="left" vertical="center" indent="1"/>
    </xf>
    <xf numFmtId="4" fontId="23" fillId="8" borderId="94" applyNumberFormat="0" applyProtection="0">
      <alignment horizontal="right" vertical="center"/>
    </xf>
    <xf numFmtId="0" fontId="23" fillId="12" borderId="94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9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2" fillId="3" borderId="96" applyNumberFormat="0" applyProtection="0">
      <alignment vertical="center"/>
    </xf>
    <xf numFmtId="0" fontId="38" fillId="0" borderId="0" applyNumberFormat="0" applyFill="0" applyBorder="0" applyAlignment="0" applyProtection="0"/>
    <xf numFmtId="4" fontId="23" fillId="8" borderId="96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6" borderId="94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0" borderId="96" applyNumberFormat="0" applyProtection="0">
      <alignment horizontal="right" vertical="center"/>
    </xf>
    <xf numFmtId="4" fontId="23" fillId="8" borderId="96" applyNumberFormat="0" applyProtection="0">
      <alignment horizontal="right" vertical="center"/>
    </xf>
    <xf numFmtId="4" fontId="22" fillId="3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95" applyNumberFormat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94" applyNumberFormat="0" applyProtection="0">
      <alignment vertical="center"/>
    </xf>
    <xf numFmtId="0" fontId="38" fillId="0" borderId="0" applyNumberFormat="0" applyFill="0" applyBorder="0" applyAlignment="0" applyProtection="0"/>
    <xf numFmtId="4" fontId="22" fillId="3" borderId="94" applyNumberFormat="0" applyProtection="0">
      <alignment vertical="center"/>
    </xf>
    <xf numFmtId="4" fontId="22" fillId="3" borderId="94" applyNumberFormat="0" applyProtection="0">
      <alignment horizontal="left" vertical="center" indent="1"/>
    </xf>
    <xf numFmtId="4" fontId="22" fillId="3" borderId="94" applyNumberFormat="0" applyProtection="0">
      <alignment horizontal="left" vertical="center" indent="1"/>
    </xf>
    <xf numFmtId="0" fontId="22" fillId="6" borderId="94" applyNumberFormat="0" applyProtection="0">
      <alignment horizontal="left" vertical="top" indent="1"/>
    </xf>
    <xf numFmtId="0" fontId="22" fillId="6" borderId="94" applyNumberFormat="0" applyProtection="0">
      <alignment horizontal="left" vertical="top" indent="1"/>
    </xf>
    <xf numFmtId="4" fontId="23" fillId="8" borderId="94" applyNumberFormat="0" applyProtection="0">
      <alignment horizontal="right" vertical="center"/>
    </xf>
    <xf numFmtId="4" fontId="23" fillId="8" borderId="94" applyNumberFormat="0" applyProtection="0">
      <alignment horizontal="right" vertical="center"/>
    </xf>
    <xf numFmtId="0" fontId="6" fillId="9" borderId="94" applyNumberFormat="0" applyProtection="0">
      <alignment horizontal="left" vertical="center" indent="1"/>
    </xf>
    <xf numFmtId="0" fontId="6" fillId="9" borderId="94" applyNumberFormat="0" applyProtection="0">
      <alignment horizontal="left" vertical="center" indent="1"/>
    </xf>
    <xf numFmtId="0" fontId="6" fillId="9" borderId="94" applyNumberFormat="0" applyProtection="0">
      <alignment horizontal="left" vertical="center" indent="1"/>
    </xf>
    <xf numFmtId="0" fontId="6" fillId="9" borderId="94" applyNumberFormat="0" applyProtection="0">
      <alignment horizontal="left" vertical="center" indent="1"/>
    </xf>
    <xf numFmtId="0" fontId="6" fillId="9" borderId="94" applyNumberFormat="0" applyProtection="0">
      <alignment horizontal="left" vertical="center" indent="1"/>
    </xf>
    <xf numFmtId="0" fontId="6" fillId="9" borderId="94" applyNumberFormat="0" applyProtection="0">
      <alignment horizontal="left" vertical="center" indent="1"/>
    </xf>
    <xf numFmtId="4" fontId="23" fillId="10" borderId="94" applyNumberFormat="0" applyProtection="0">
      <alignment horizontal="right" vertical="center"/>
    </xf>
    <xf numFmtId="4" fontId="23" fillId="10" borderId="94" applyNumberFormat="0" applyProtection="0">
      <alignment horizontal="right" vertical="center"/>
    </xf>
    <xf numFmtId="4" fontId="23" fillId="11" borderId="94" applyNumberFormat="0" applyProtection="0">
      <alignment horizontal="left" vertical="center" indent="1"/>
    </xf>
    <xf numFmtId="4" fontId="23" fillId="11" borderId="94" applyNumberFormat="0" applyProtection="0">
      <alignment horizontal="left" vertical="center" indent="1"/>
    </xf>
    <xf numFmtId="0" fontId="23" fillId="12" borderId="94" applyNumberFormat="0" applyProtection="0">
      <alignment horizontal="left" vertical="top" indent="1"/>
    </xf>
    <xf numFmtId="0" fontId="23" fillId="12" borderId="94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96" applyNumberFormat="0" applyProtection="0">
      <alignment horizontal="left" vertical="center" indent="1"/>
    </xf>
    <xf numFmtId="4" fontId="22" fillId="3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22" fillId="6" borderId="96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4" fontId="22" fillId="3" borderId="96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9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12" borderId="96" applyNumberFormat="0" applyProtection="0">
      <alignment horizontal="left" vertical="top" indent="1"/>
    </xf>
    <xf numFmtId="0" fontId="6" fillId="9" borderId="96" applyNumberFormat="0" applyProtection="0">
      <alignment horizontal="left" vertical="center" indent="1"/>
    </xf>
    <xf numFmtId="0" fontId="22" fillId="6" borderId="96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96" applyNumberFormat="0" applyProtection="0">
      <alignment horizontal="left" vertical="top" indent="1"/>
    </xf>
    <xf numFmtId="4" fontId="22" fillId="3" borderId="96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95" applyNumberFormat="0" applyBorder="0" applyAlignment="0" applyProtection="0"/>
    <xf numFmtId="4" fontId="22" fillId="3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96" applyNumberFormat="0" applyProtection="0">
      <alignment horizontal="right" vertical="center"/>
    </xf>
    <xf numFmtId="0" fontId="38" fillId="0" borderId="0" applyNumberFormat="0" applyFill="0" applyBorder="0" applyAlignment="0" applyProtection="0"/>
    <xf numFmtId="4" fontId="22" fillId="3" borderId="96" applyNumberFormat="0" applyProtection="0">
      <alignment horizontal="left" vertical="center" indent="1"/>
    </xf>
    <xf numFmtId="4" fontId="23" fillId="10" borderId="96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94" applyNumberFormat="0" applyProtection="0">
      <alignment vertical="center"/>
    </xf>
    <xf numFmtId="4" fontId="22" fillId="3" borderId="94" applyNumberFormat="0" applyProtection="0">
      <alignment horizontal="left" vertical="center" indent="1"/>
    </xf>
    <xf numFmtId="4" fontId="22" fillId="3" borderId="94" applyNumberFormat="0" applyProtection="0">
      <alignment horizontal="left" vertical="center" indent="1"/>
    </xf>
    <xf numFmtId="0" fontId="22" fillId="6" borderId="94" applyNumberFormat="0" applyProtection="0">
      <alignment horizontal="left" vertical="top" indent="1"/>
    </xf>
    <xf numFmtId="0" fontId="22" fillId="6" borderId="94" applyNumberFormat="0" applyProtection="0">
      <alignment horizontal="left" vertical="top" indent="1"/>
    </xf>
    <xf numFmtId="4" fontId="23" fillId="8" borderId="94" applyNumberFormat="0" applyProtection="0">
      <alignment horizontal="right" vertical="center"/>
    </xf>
    <xf numFmtId="4" fontId="23" fillId="8" borderId="94" applyNumberFormat="0" applyProtection="0">
      <alignment horizontal="right" vertical="center"/>
    </xf>
    <xf numFmtId="0" fontId="6" fillId="9" borderId="94" applyNumberFormat="0" applyProtection="0">
      <alignment horizontal="left" vertical="center" indent="1"/>
    </xf>
    <xf numFmtId="0" fontId="6" fillId="9" borderId="94" applyNumberFormat="0" applyProtection="0">
      <alignment horizontal="left" vertical="center" indent="1"/>
    </xf>
    <xf numFmtId="0" fontId="6" fillId="9" borderId="94" applyNumberFormat="0" applyProtection="0">
      <alignment horizontal="left" vertical="center" indent="1"/>
    </xf>
    <xf numFmtId="0" fontId="6" fillId="9" borderId="94" applyNumberFormat="0" applyProtection="0">
      <alignment horizontal="left" vertical="center" indent="1"/>
    </xf>
    <xf numFmtId="0" fontId="6" fillId="9" borderId="94" applyNumberFormat="0" applyProtection="0">
      <alignment horizontal="left" vertical="center" indent="1"/>
    </xf>
    <xf numFmtId="0" fontId="6" fillId="9" borderId="94" applyNumberFormat="0" applyProtection="0">
      <alignment horizontal="left" vertical="center" indent="1"/>
    </xf>
    <xf numFmtId="4" fontId="23" fillId="10" borderId="94" applyNumberFormat="0" applyProtection="0">
      <alignment horizontal="right" vertical="center"/>
    </xf>
    <xf numFmtId="4" fontId="23" fillId="10" borderId="94" applyNumberFormat="0" applyProtection="0">
      <alignment horizontal="right" vertical="center"/>
    </xf>
    <xf numFmtId="4" fontId="23" fillId="11" borderId="94" applyNumberFormat="0" applyProtection="0">
      <alignment horizontal="left" vertical="center" indent="1"/>
    </xf>
    <xf numFmtId="4" fontId="23" fillId="11" borderId="94" applyNumberFormat="0" applyProtection="0">
      <alignment horizontal="left" vertical="center" indent="1"/>
    </xf>
    <xf numFmtId="0" fontId="23" fillId="12" borderId="94" applyNumberFormat="0" applyProtection="0">
      <alignment horizontal="left" vertical="top" indent="1"/>
    </xf>
    <xf numFmtId="0" fontId="23" fillId="12" borderId="94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4" fontId="23" fillId="10" borderId="96" applyNumberFormat="0" applyProtection="0">
      <alignment horizontal="right" vertical="center"/>
    </xf>
    <xf numFmtId="4" fontId="23" fillId="8" borderId="96" applyNumberFormat="0" applyProtection="0">
      <alignment horizontal="right" vertical="center"/>
    </xf>
    <xf numFmtId="4" fontId="23" fillId="10" borderId="96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96" applyNumberFormat="0" applyProtection="0">
      <alignment vertical="center"/>
    </xf>
    <xf numFmtId="4" fontId="22" fillId="3" borderId="96" applyNumberFormat="0" applyProtection="0">
      <alignment vertical="center"/>
    </xf>
    <xf numFmtId="4" fontId="22" fillId="3" borderId="96" applyNumberFormat="0" applyProtection="0">
      <alignment horizontal="left" vertical="center" indent="1"/>
    </xf>
    <xf numFmtId="4" fontId="22" fillId="3" borderId="96" applyNumberFormat="0" applyProtection="0">
      <alignment horizontal="left" vertical="center" indent="1"/>
    </xf>
    <xf numFmtId="0" fontId="22" fillId="6" borderId="96" applyNumberFormat="0" applyProtection="0">
      <alignment horizontal="left" vertical="top" indent="1"/>
    </xf>
    <xf numFmtId="0" fontId="22" fillId="6" borderId="96" applyNumberFormat="0" applyProtection="0">
      <alignment horizontal="left" vertical="top" indent="1"/>
    </xf>
    <xf numFmtId="4" fontId="23" fillId="8" borderId="96" applyNumberFormat="0" applyProtection="0">
      <alignment horizontal="right" vertical="center"/>
    </xf>
    <xf numFmtId="4" fontId="23" fillId="8" borderId="96" applyNumberFormat="0" applyProtection="0">
      <alignment horizontal="right" vertical="center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4" fontId="23" fillId="10" borderId="96" applyNumberFormat="0" applyProtection="0">
      <alignment horizontal="right" vertical="center"/>
    </xf>
    <xf numFmtId="4" fontId="23" fillId="10" borderId="96" applyNumberFormat="0" applyProtection="0">
      <alignment horizontal="right" vertical="center"/>
    </xf>
    <xf numFmtId="4" fontId="23" fillId="11" borderId="96" applyNumberFormat="0" applyProtection="0">
      <alignment horizontal="left" vertical="center" indent="1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0" fontId="23" fillId="12" borderId="96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6" applyNumberFormat="0" applyProtection="0">
      <alignment vertical="center"/>
    </xf>
    <xf numFmtId="0" fontId="6" fillId="9" borderId="9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4" fontId="22" fillId="3" borderId="96" applyNumberFormat="0" applyProtection="0">
      <alignment vertical="center"/>
    </xf>
    <xf numFmtId="0" fontId="22" fillId="6" borderId="96" applyNumberFormat="0" applyProtection="0">
      <alignment horizontal="left" vertical="top" indent="1"/>
    </xf>
    <xf numFmtId="0" fontId="22" fillId="6" borderId="96" applyNumberFormat="0" applyProtection="0">
      <alignment horizontal="left" vertical="top" indent="1"/>
    </xf>
    <xf numFmtId="4" fontId="23" fillId="8" borderId="96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12" borderId="96" applyNumberFormat="0" applyProtection="0">
      <alignment horizontal="left" vertical="top" indent="1"/>
    </xf>
    <xf numFmtId="0" fontId="6" fillId="9" borderId="96" applyNumberFormat="0" applyProtection="0">
      <alignment horizontal="left" vertical="center" indent="1"/>
    </xf>
    <xf numFmtId="0" fontId="22" fillId="6" borderId="96" applyNumberFormat="0" applyProtection="0">
      <alignment horizontal="left" vertical="top" indent="1"/>
    </xf>
    <xf numFmtId="4" fontId="22" fillId="3" borderId="96" applyNumberFormat="0" applyProtection="0">
      <alignment vertical="center"/>
    </xf>
    <xf numFmtId="4" fontId="23" fillId="10" borderId="96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4" fontId="22" fillId="3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0" fontId="6" fillId="9" borderId="96" applyNumberFormat="0" applyProtection="0">
      <alignment horizontal="left" vertical="center" indent="1"/>
    </xf>
    <xf numFmtId="4" fontId="23" fillId="8" borderId="96" applyNumberFormat="0" applyProtection="0">
      <alignment horizontal="right" vertical="center"/>
    </xf>
    <xf numFmtId="0" fontId="6" fillId="9" borderId="96" applyNumberFormat="0" applyProtection="0">
      <alignment horizontal="left" vertical="center" indent="1"/>
    </xf>
    <xf numFmtId="4" fontId="23" fillId="11" borderId="96" applyNumberFormat="0" applyProtection="0">
      <alignment horizontal="left" vertical="center" indent="1"/>
    </xf>
    <xf numFmtId="4" fontId="22" fillId="3" borderId="96" applyNumberFormat="0" applyProtection="0">
      <alignment vertical="center"/>
    </xf>
    <xf numFmtId="0" fontId="22" fillId="6" borderId="96" applyNumberFormat="0" applyProtection="0">
      <alignment horizontal="left" vertical="top" indent="1"/>
    </xf>
    <xf numFmtId="4" fontId="22" fillId="3" borderId="96" applyNumberFormat="0" applyProtection="0">
      <alignment horizontal="left" vertical="center" indent="1"/>
    </xf>
    <xf numFmtId="0" fontId="22" fillId="6" borderId="96" applyNumberFormat="0" applyProtection="0">
      <alignment horizontal="left" vertical="top" indent="1"/>
    </xf>
    <xf numFmtId="4" fontId="22" fillId="3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22" fillId="6" borderId="96" applyNumberFormat="0" applyProtection="0">
      <alignment horizontal="left" vertical="top" indent="1"/>
    </xf>
    <xf numFmtId="4" fontId="23" fillId="8" borderId="96" applyNumberFormat="0" applyProtection="0">
      <alignment horizontal="right" vertical="center"/>
    </xf>
    <xf numFmtId="4" fontId="22" fillId="3" borderId="96" applyNumberFormat="0" applyProtection="0">
      <alignment vertical="center"/>
    </xf>
    <xf numFmtId="0" fontId="22" fillId="6" borderId="96" applyNumberFormat="0" applyProtection="0">
      <alignment horizontal="left" vertical="top" indent="1"/>
    </xf>
    <xf numFmtId="4" fontId="22" fillId="3" borderId="96" applyNumberFormat="0" applyProtection="0">
      <alignment horizontal="left" vertical="center" indent="1"/>
    </xf>
    <xf numFmtId="0" fontId="22" fillId="6" borderId="96" applyNumberFormat="0" applyProtection="0">
      <alignment horizontal="left" vertical="top" indent="1"/>
    </xf>
    <xf numFmtId="0" fontId="22" fillId="6" borderId="96" applyNumberFormat="0" applyProtection="0">
      <alignment horizontal="left" vertical="top" indent="1"/>
    </xf>
    <xf numFmtId="4" fontId="22" fillId="3" borderId="96" applyNumberFormat="0" applyProtection="0">
      <alignment horizontal="left" vertical="center" indent="1"/>
    </xf>
    <xf numFmtId="0" fontId="22" fillId="6" borderId="96" applyNumberFormat="0" applyProtection="0">
      <alignment horizontal="left" vertical="top" indent="1"/>
    </xf>
    <xf numFmtId="4" fontId="22" fillId="3" borderId="96" applyNumberFormat="0" applyProtection="0">
      <alignment horizontal="left" vertical="center" indent="1"/>
    </xf>
    <xf numFmtId="4" fontId="22" fillId="3" borderId="96" applyNumberFormat="0" applyProtection="0">
      <alignment vertical="center"/>
    </xf>
    <xf numFmtId="0" fontId="22" fillId="6" borderId="96" applyNumberFormat="0" applyProtection="0">
      <alignment horizontal="left" vertical="top" indent="1"/>
    </xf>
    <xf numFmtId="4" fontId="22" fillId="3" borderId="9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6" applyNumberFormat="0" applyProtection="0">
      <alignment horizontal="left" vertical="center" indent="1"/>
    </xf>
    <xf numFmtId="4" fontId="22" fillId="3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96" applyNumberFormat="0" applyProtection="0">
      <alignment horizontal="left" vertical="top" indent="1"/>
    </xf>
    <xf numFmtId="0" fontId="6" fillId="9" borderId="96" applyNumberFormat="0" applyProtection="0">
      <alignment horizontal="left" vertical="center" indent="1"/>
    </xf>
    <xf numFmtId="0" fontId="22" fillId="6" borderId="96" applyNumberFormat="0" applyProtection="0">
      <alignment horizontal="left" vertical="top" indent="1"/>
    </xf>
    <xf numFmtId="0" fontId="22" fillId="6" borderId="96" applyNumberFormat="0" applyProtection="0">
      <alignment horizontal="left" vertical="top" indent="1"/>
    </xf>
    <xf numFmtId="0" fontId="22" fillId="6" borderId="96" applyNumberFormat="0" applyProtection="0">
      <alignment horizontal="left" vertical="top" indent="1"/>
    </xf>
    <xf numFmtId="4" fontId="22" fillId="3" borderId="96" applyNumberFormat="0" applyProtection="0">
      <alignment vertical="center"/>
    </xf>
    <xf numFmtId="0" fontId="22" fillId="6" borderId="96" applyNumberFormat="0" applyProtection="0">
      <alignment horizontal="left" vertical="top" indent="1"/>
    </xf>
    <xf numFmtId="4" fontId="22" fillId="3" borderId="96" applyNumberFormat="0" applyProtection="0">
      <alignment vertical="center"/>
    </xf>
    <xf numFmtId="4" fontId="22" fillId="3" borderId="96" applyNumberFormat="0" applyProtection="0">
      <alignment horizontal="left" vertical="center" indent="1"/>
    </xf>
    <xf numFmtId="4" fontId="22" fillId="3" borderId="96" applyNumberFormat="0" applyProtection="0">
      <alignment horizontal="left" vertical="center" indent="1"/>
    </xf>
    <xf numFmtId="0" fontId="22" fillId="6" borderId="96" applyNumberFormat="0" applyProtection="0">
      <alignment horizontal="left" vertical="top" indent="1"/>
    </xf>
    <xf numFmtId="0" fontId="22" fillId="6" borderId="96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4" fontId="23" fillId="10" borderId="96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96" applyNumberFormat="0" applyProtection="0">
      <alignment horizontal="right" vertical="center"/>
    </xf>
    <xf numFmtId="0" fontId="6" fillId="9" borderId="96" applyNumberFormat="0" applyProtection="0">
      <alignment horizontal="left" vertical="center" indent="1"/>
    </xf>
    <xf numFmtId="0" fontId="22" fillId="6" borderId="96" applyNumberFormat="0" applyProtection="0">
      <alignment horizontal="left" vertical="top" indent="1"/>
    </xf>
    <xf numFmtId="0" fontId="22" fillId="6" borderId="96" applyNumberFormat="0" applyProtection="0">
      <alignment horizontal="left" vertical="top" indent="1"/>
    </xf>
    <xf numFmtId="4" fontId="22" fillId="3" borderId="96" applyNumberFormat="0" applyProtection="0">
      <alignment horizontal="left" vertical="center" indent="1"/>
    </xf>
    <xf numFmtId="4" fontId="22" fillId="3" borderId="96" applyNumberFormat="0" applyProtection="0">
      <alignment vertical="center"/>
    </xf>
    <xf numFmtId="4" fontId="22" fillId="3" borderId="96" applyNumberFormat="0" applyProtection="0">
      <alignment horizontal="left" vertical="center" indent="1"/>
    </xf>
    <xf numFmtId="0" fontId="22" fillId="6" borderId="96" applyNumberFormat="0" applyProtection="0">
      <alignment horizontal="left" vertical="top" indent="1"/>
    </xf>
    <xf numFmtId="4" fontId="22" fillId="3" borderId="96" applyNumberFormat="0" applyProtection="0">
      <alignment horizontal="left" vertical="center" indent="1"/>
    </xf>
    <xf numFmtId="4" fontId="23" fillId="8" borderId="96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6" applyNumberFormat="0" applyProtection="0">
      <alignment horizontal="left" vertical="center" indent="1"/>
    </xf>
    <xf numFmtId="4" fontId="22" fillId="3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96" applyNumberFormat="0" applyProtection="0">
      <alignment horizontal="left" vertical="top" indent="1"/>
    </xf>
    <xf numFmtId="0" fontId="6" fillId="9" borderId="96" applyNumberFormat="0" applyProtection="0">
      <alignment horizontal="left" vertical="center" indent="1"/>
    </xf>
    <xf numFmtId="0" fontId="22" fillId="6" borderId="96" applyNumberFormat="0" applyProtection="0">
      <alignment horizontal="left" vertical="top" indent="1"/>
    </xf>
    <xf numFmtId="0" fontId="22" fillId="6" borderId="96" applyNumberFormat="0" applyProtection="0">
      <alignment horizontal="left" vertical="top" indent="1"/>
    </xf>
    <xf numFmtId="4" fontId="23" fillId="10" borderId="96" applyNumberFormat="0" applyProtection="0">
      <alignment horizontal="right" vertical="center"/>
    </xf>
    <xf numFmtId="4" fontId="22" fillId="3" borderId="96" applyNumberFormat="0" applyProtection="0">
      <alignment vertical="center"/>
    </xf>
    <xf numFmtId="4" fontId="22" fillId="3" borderId="96" applyNumberFormat="0" applyProtection="0">
      <alignment horizontal="left" vertical="center" indent="1"/>
    </xf>
    <xf numFmtId="0" fontId="22" fillId="6" borderId="96" applyNumberFormat="0" applyProtection="0">
      <alignment horizontal="left" vertical="top" indent="1"/>
    </xf>
    <xf numFmtId="4" fontId="23" fillId="8" borderId="96" applyNumberFormat="0" applyProtection="0">
      <alignment horizontal="right" vertical="center"/>
    </xf>
    <xf numFmtId="4" fontId="23" fillId="8" borderId="96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6" applyNumberFormat="0" applyProtection="0">
      <alignment vertical="center"/>
    </xf>
    <xf numFmtId="4" fontId="23" fillId="8" borderId="96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96" applyNumberFormat="0" applyProtection="0">
      <alignment horizontal="left" vertical="top" indent="1"/>
    </xf>
    <xf numFmtId="4" fontId="22" fillId="3" borderId="96" applyNumberFormat="0" applyProtection="0">
      <alignment vertical="center"/>
    </xf>
    <xf numFmtId="4" fontId="22" fillId="3" borderId="96" applyNumberFormat="0" applyProtection="0">
      <alignment vertical="center"/>
    </xf>
    <xf numFmtId="4" fontId="22" fillId="3" borderId="96" applyNumberFormat="0" applyProtection="0">
      <alignment horizontal="left" vertical="center" indent="1"/>
    </xf>
    <xf numFmtId="0" fontId="22" fillId="6" borderId="96" applyNumberFormat="0" applyProtection="0">
      <alignment horizontal="left" vertical="top" indent="1"/>
    </xf>
    <xf numFmtId="4" fontId="23" fillId="8" borderId="96" applyNumberFormat="0" applyProtection="0">
      <alignment horizontal="right" vertical="center"/>
    </xf>
    <xf numFmtId="4" fontId="22" fillId="3" borderId="96" applyNumberFormat="0" applyProtection="0">
      <alignment vertical="center"/>
    </xf>
    <xf numFmtId="4" fontId="22" fillId="3" borderId="96" applyNumberFormat="0" applyProtection="0">
      <alignment horizontal="left" vertical="center" indent="1"/>
    </xf>
    <xf numFmtId="0" fontId="22" fillId="6" borderId="96" applyNumberFormat="0" applyProtection="0">
      <alignment horizontal="left" vertical="top" indent="1"/>
    </xf>
    <xf numFmtId="4" fontId="22" fillId="3" borderId="96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6" applyNumberFormat="0" applyProtection="0">
      <alignment horizontal="left" vertical="center" indent="1"/>
    </xf>
    <xf numFmtId="4" fontId="22" fillId="3" borderId="96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6" applyNumberFormat="0" applyProtection="0">
      <alignment horizontal="left" vertical="center" indent="1"/>
    </xf>
    <xf numFmtId="4" fontId="23" fillId="8" borderId="96" applyNumberFormat="0" applyProtection="0">
      <alignment horizontal="right" vertical="center"/>
    </xf>
    <xf numFmtId="4" fontId="23" fillId="8" borderId="96" applyNumberFormat="0" applyProtection="0">
      <alignment horizontal="right" vertical="center"/>
    </xf>
    <xf numFmtId="4" fontId="22" fillId="3" borderId="96" applyNumberFormat="0" applyProtection="0">
      <alignment vertical="center"/>
    </xf>
    <xf numFmtId="4" fontId="22" fillId="3" borderId="96" applyNumberFormat="0" applyProtection="0">
      <alignment horizontal="left" vertical="center" indent="1"/>
    </xf>
    <xf numFmtId="0" fontId="22" fillId="6" borderId="96" applyNumberFormat="0" applyProtection="0">
      <alignment horizontal="left" vertical="top" indent="1"/>
    </xf>
    <xf numFmtId="4" fontId="22" fillId="3" borderId="96" applyNumberFormat="0" applyProtection="0">
      <alignment horizontal="left" vertical="center" indent="1"/>
    </xf>
    <xf numFmtId="4" fontId="23" fillId="8" borderId="96" applyNumberFormat="0" applyProtection="0">
      <alignment horizontal="right" vertical="center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4" fontId="23" fillId="10" borderId="96" applyNumberFormat="0" applyProtection="0">
      <alignment horizontal="right" vertical="center"/>
    </xf>
    <xf numFmtId="4" fontId="22" fillId="3" borderId="9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96" applyNumberFormat="0" applyProtection="0">
      <alignment horizontal="right" vertical="center"/>
    </xf>
    <xf numFmtId="4" fontId="23" fillId="8" borderId="96" applyNumberFormat="0" applyProtection="0">
      <alignment horizontal="right" vertical="center"/>
    </xf>
    <xf numFmtId="0" fontId="22" fillId="6" borderId="96" applyNumberFormat="0" applyProtection="0">
      <alignment horizontal="left" vertical="top" indent="1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0" fontId="22" fillId="6" borderId="96" applyNumberFormat="0" applyProtection="0">
      <alignment horizontal="left" vertical="top" indent="1"/>
    </xf>
    <xf numFmtId="4" fontId="23" fillId="8" borderId="96" applyNumberFormat="0" applyProtection="0">
      <alignment horizontal="right" vertical="center"/>
    </xf>
    <xf numFmtId="4" fontId="23" fillId="8" borderId="96" applyNumberFormat="0" applyProtection="0">
      <alignment horizontal="right" vertical="center"/>
    </xf>
    <xf numFmtId="0" fontId="6" fillId="9" borderId="96" applyNumberFormat="0" applyProtection="0">
      <alignment horizontal="left" vertical="center" indent="1"/>
    </xf>
    <xf numFmtId="0" fontId="22" fillId="6" borderId="96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6" applyNumberFormat="0" applyProtection="0">
      <alignment vertical="center"/>
    </xf>
    <xf numFmtId="4" fontId="22" fillId="3" borderId="96" applyNumberFormat="0" applyProtection="0">
      <alignment vertical="center"/>
    </xf>
    <xf numFmtId="4" fontId="22" fillId="3" borderId="96" applyNumberFormat="0" applyProtection="0">
      <alignment vertical="center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4" fontId="23" fillId="10" borderId="96" applyNumberFormat="0" applyProtection="0">
      <alignment horizontal="right" vertical="center"/>
    </xf>
    <xf numFmtId="4" fontId="22" fillId="3" borderId="96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6" applyNumberFormat="0" applyProtection="0">
      <alignment vertical="center"/>
    </xf>
    <xf numFmtId="4" fontId="22" fillId="3" borderId="96" applyNumberFormat="0" applyProtection="0">
      <alignment horizontal="left" vertical="center" indent="1"/>
    </xf>
    <xf numFmtId="4" fontId="22" fillId="3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4" fontId="23" fillId="10" borderId="96" applyNumberFormat="0" applyProtection="0">
      <alignment horizontal="right" vertical="center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4" fontId="22" fillId="3" borderId="96" applyNumberFormat="0" applyProtection="0">
      <alignment vertical="center"/>
    </xf>
    <xf numFmtId="4" fontId="22" fillId="3" borderId="96" applyNumberFormat="0" applyProtection="0">
      <alignment horizontal="left" vertical="center" indent="1"/>
    </xf>
    <xf numFmtId="0" fontId="22" fillId="6" borderId="96" applyNumberFormat="0" applyProtection="0">
      <alignment horizontal="left" vertical="top" indent="1"/>
    </xf>
    <xf numFmtId="4" fontId="23" fillId="8" borderId="96" applyNumberFormat="0" applyProtection="0">
      <alignment horizontal="right" vertical="center"/>
    </xf>
    <xf numFmtId="4" fontId="23" fillId="8" borderId="96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6" applyNumberFormat="0" applyProtection="0">
      <alignment vertical="center"/>
    </xf>
    <xf numFmtId="4" fontId="22" fillId="3" borderId="96" applyNumberFormat="0" applyProtection="0">
      <alignment vertical="center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6" applyNumberFormat="0" applyProtection="0">
      <alignment horizontal="left" vertical="center" indent="1"/>
    </xf>
    <xf numFmtId="4" fontId="22" fillId="3" borderId="96" applyNumberFormat="0" applyProtection="0">
      <alignment horizontal="left" vertical="center" indent="1"/>
    </xf>
    <xf numFmtId="4" fontId="22" fillId="3" borderId="96" applyNumberFormat="0" applyProtection="0">
      <alignment vertical="center"/>
    </xf>
    <xf numFmtId="4" fontId="22" fillId="3" borderId="96" applyNumberFormat="0" applyProtection="0">
      <alignment vertical="center"/>
    </xf>
    <xf numFmtId="4" fontId="22" fillId="3" borderId="96" applyNumberFormat="0" applyProtection="0">
      <alignment horizontal="left" vertical="center" indent="1"/>
    </xf>
    <xf numFmtId="0" fontId="22" fillId="6" borderId="96" applyNumberFormat="0" applyProtection="0">
      <alignment horizontal="left" vertical="top" indent="1"/>
    </xf>
    <xf numFmtId="4" fontId="23" fillId="8" borderId="96" applyNumberFormat="0" applyProtection="0">
      <alignment horizontal="right" vertical="center"/>
    </xf>
    <xf numFmtId="4" fontId="23" fillId="8" borderId="96" applyNumberFormat="0" applyProtection="0">
      <alignment horizontal="right" vertical="center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4" fontId="23" fillId="10" borderId="96" applyNumberFormat="0" applyProtection="0">
      <alignment horizontal="right" vertical="center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4" fontId="23" fillId="10" borderId="96" applyNumberFormat="0" applyProtection="0">
      <alignment horizontal="right" vertical="center"/>
    </xf>
    <xf numFmtId="4" fontId="22" fillId="3" borderId="96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6" applyNumberFormat="0" applyProtection="0">
      <alignment vertical="center"/>
    </xf>
    <xf numFmtId="4" fontId="22" fillId="3" borderId="96" applyNumberFormat="0" applyProtection="0">
      <alignment vertical="center"/>
    </xf>
    <xf numFmtId="0" fontId="22" fillId="6" borderId="96" applyNumberFormat="0" applyProtection="0">
      <alignment horizontal="left" vertical="top" indent="1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4" fontId="23" fillId="10" borderId="96" applyNumberFormat="0" applyProtection="0">
      <alignment horizontal="right" vertical="center"/>
    </xf>
    <xf numFmtId="4" fontId="22" fillId="3" borderId="9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6" applyNumberFormat="0" applyProtection="0">
      <alignment vertical="center"/>
    </xf>
    <xf numFmtId="0" fontId="22" fillId="6" borderId="96" applyNumberFormat="0" applyProtection="0">
      <alignment horizontal="left" vertical="top" indent="1"/>
    </xf>
    <xf numFmtId="4" fontId="22" fillId="3" borderId="96" applyNumberFormat="0" applyProtection="0">
      <alignment vertical="center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4" fontId="23" fillId="10" borderId="96" applyNumberFormat="0" applyProtection="0">
      <alignment horizontal="right" vertical="center"/>
    </xf>
    <xf numFmtId="0" fontId="22" fillId="6" borderId="96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96" applyNumberFormat="0" applyProtection="0">
      <alignment horizontal="left" vertical="top" indent="1"/>
    </xf>
    <xf numFmtId="4" fontId="22" fillId="3" borderId="96" applyNumberFormat="0" applyProtection="0">
      <alignment vertical="center"/>
    </xf>
    <xf numFmtId="0" fontId="22" fillId="6" borderId="96" applyNumberFormat="0" applyProtection="0">
      <alignment horizontal="left" vertical="top" indent="1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4" fontId="23" fillId="10" borderId="96" applyNumberFormat="0" applyProtection="0">
      <alignment horizontal="right" vertical="center"/>
    </xf>
    <xf numFmtId="4" fontId="22" fillId="3" borderId="96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6" applyNumberFormat="0" applyProtection="0">
      <alignment vertical="center"/>
    </xf>
    <xf numFmtId="0" fontId="22" fillId="6" borderId="96" applyNumberFormat="0" applyProtection="0">
      <alignment horizontal="left" vertical="top" indent="1"/>
    </xf>
    <xf numFmtId="4" fontId="22" fillId="3" borderId="96" applyNumberFormat="0" applyProtection="0">
      <alignment vertical="center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4" fontId="23" fillId="10" borderId="96" applyNumberFormat="0" applyProtection="0">
      <alignment horizontal="right" vertical="center"/>
    </xf>
    <xf numFmtId="4" fontId="22" fillId="3" borderId="9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6" applyNumberFormat="0" applyProtection="0">
      <alignment horizontal="left" vertical="center" indent="1"/>
    </xf>
    <xf numFmtId="4" fontId="22" fillId="3" borderId="96" applyNumberFormat="0" applyProtection="0">
      <alignment vertical="center"/>
    </xf>
    <xf numFmtId="0" fontId="6" fillId="9" borderId="96" applyNumberFormat="0" applyProtection="0">
      <alignment horizontal="left" vertical="center" indent="1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4" fontId="23" fillId="10" borderId="96" applyNumberFormat="0" applyProtection="0">
      <alignment horizontal="right" vertical="center"/>
    </xf>
    <xf numFmtId="0" fontId="22" fillId="6" borderId="96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96" applyNumberFormat="0" applyProtection="0">
      <alignment horizontal="left" vertical="top" indent="1"/>
    </xf>
    <xf numFmtId="0" fontId="22" fillId="6" borderId="96" applyNumberFormat="0" applyProtection="0">
      <alignment horizontal="left" vertical="top" indent="1"/>
    </xf>
    <xf numFmtId="4" fontId="23" fillId="8" borderId="96" applyNumberFormat="0" applyProtection="0">
      <alignment horizontal="right" vertical="center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4" fontId="23" fillId="10" borderId="96" applyNumberFormat="0" applyProtection="0">
      <alignment horizontal="right" vertical="center"/>
    </xf>
    <xf numFmtId="4" fontId="22" fillId="3" borderId="96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6" applyNumberFormat="0" applyProtection="0">
      <alignment vertical="center"/>
    </xf>
    <xf numFmtId="4" fontId="22" fillId="3" borderId="96" applyNumberFormat="0" applyProtection="0">
      <alignment vertical="center"/>
    </xf>
    <xf numFmtId="0" fontId="22" fillId="6" borderId="96" applyNumberFormat="0" applyProtection="0">
      <alignment horizontal="left" vertical="top" indent="1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4" fontId="23" fillId="10" borderId="96" applyNumberFormat="0" applyProtection="0">
      <alignment horizontal="right" vertical="center"/>
    </xf>
    <xf numFmtId="4" fontId="22" fillId="3" borderId="96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6" applyNumberFormat="0" applyProtection="0">
      <alignment horizontal="left" vertical="center" indent="1"/>
    </xf>
    <xf numFmtId="0" fontId="22" fillId="6" borderId="96" applyNumberFormat="0" applyProtection="0">
      <alignment horizontal="left" vertical="top" indent="1"/>
    </xf>
    <xf numFmtId="4" fontId="22" fillId="3" borderId="96" applyNumberFormat="0" applyProtection="0">
      <alignment horizontal="left" vertical="center" indent="1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4" fontId="23" fillId="10" borderId="96" applyNumberFormat="0" applyProtection="0">
      <alignment horizontal="right" vertical="center"/>
    </xf>
    <xf numFmtId="0" fontId="22" fillId="6" borderId="96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96" applyNumberFormat="0" applyProtection="0">
      <alignment horizontal="left" vertical="top" indent="1"/>
    </xf>
    <xf numFmtId="4" fontId="22" fillId="3" borderId="96" applyNumberFormat="0" applyProtection="0">
      <alignment vertical="center"/>
    </xf>
    <xf numFmtId="0" fontId="6" fillId="9" borderId="96" applyNumberFormat="0" applyProtection="0">
      <alignment horizontal="left" vertical="center" indent="1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4" fontId="23" fillId="10" borderId="96" applyNumberFormat="0" applyProtection="0">
      <alignment horizontal="right" vertical="center"/>
    </xf>
    <xf numFmtId="0" fontId="22" fillId="6" borderId="96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6" applyNumberFormat="0" applyProtection="0">
      <alignment vertical="center"/>
    </xf>
    <xf numFmtId="4" fontId="22" fillId="3" borderId="96" applyNumberFormat="0" applyProtection="0">
      <alignment vertical="center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4" fontId="23" fillId="8" borderId="96" applyNumberFormat="0" applyProtection="0">
      <alignment horizontal="right" vertical="center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4" fontId="22" fillId="3" borderId="96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96" applyNumberFormat="0" applyProtection="0">
      <alignment horizontal="left" vertical="top" indent="1"/>
    </xf>
    <xf numFmtId="4" fontId="23" fillId="10" borderId="96" applyNumberFormat="0" applyProtection="0">
      <alignment horizontal="right" vertical="center"/>
    </xf>
    <xf numFmtId="4" fontId="23" fillId="10" borderId="96" applyNumberFormat="0" applyProtection="0">
      <alignment horizontal="right" vertical="center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4" fontId="23" fillId="8" borderId="96" applyNumberFormat="0" applyProtection="0">
      <alignment horizontal="right" vertical="center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6" applyNumberFormat="0" applyProtection="0">
      <alignment horizontal="left" vertical="center" indent="1"/>
    </xf>
    <xf numFmtId="4" fontId="23" fillId="8" borderId="96" applyNumberFormat="0" applyProtection="0">
      <alignment horizontal="right" vertical="center"/>
    </xf>
    <xf numFmtId="4" fontId="23" fillId="8" borderId="96" applyNumberFormat="0" applyProtection="0">
      <alignment horizontal="right" vertical="center"/>
    </xf>
    <xf numFmtId="4" fontId="23" fillId="10" borderId="96" applyNumberFormat="0" applyProtection="0">
      <alignment horizontal="right" vertical="center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4" fontId="23" fillId="8" borderId="96" applyNumberFormat="0" applyProtection="0">
      <alignment horizontal="right" vertical="center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6" applyNumberFormat="0" applyProtection="0">
      <alignment horizontal="left" vertical="center" indent="1"/>
    </xf>
    <xf numFmtId="4" fontId="22" fillId="3" borderId="96" applyNumberFormat="0" applyProtection="0">
      <alignment vertical="center"/>
    </xf>
    <xf numFmtId="0" fontId="6" fillId="9" borderId="96" applyNumberFormat="0" applyProtection="0">
      <alignment horizontal="left" vertical="center" indent="1"/>
    </xf>
    <xf numFmtId="4" fontId="23" fillId="10" borderId="96" applyNumberFormat="0" applyProtection="0">
      <alignment horizontal="right" vertical="center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4" fontId="23" fillId="8" borderId="96" applyNumberFormat="0" applyProtection="0">
      <alignment horizontal="right" vertical="center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6" applyNumberFormat="0" applyProtection="0">
      <alignment horizontal="left" vertical="center" indent="1"/>
    </xf>
    <xf numFmtId="4" fontId="22" fillId="3" borderId="96" applyNumberFormat="0" applyProtection="0">
      <alignment horizontal="left" vertical="center" indent="1"/>
    </xf>
    <xf numFmtId="4" fontId="22" fillId="3" borderId="96" applyNumberFormat="0" applyProtection="0">
      <alignment horizontal="left" vertical="center" indent="1"/>
    </xf>
    <xf numFmtId="4" fontId="23" fillId="10" borderId="96" applyNumberFormat="0" applyProtection="0">
      <alignment horizontal="right" vertical="center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4" fontId="23" fillId="8" borderId="96" applyNumberFormat="0" applyProtection="0">
      <alignment horizontal="right" vertical="center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0" fontId="22" fillId="6" borderId="96" applyNumberFormat="0" applyProtection="0">
      <alignment horizontal="left" vertical="top" indent="1"/>
    </xf>
    <xf numFmtId="4" fontId="23" fillId="10" borderId="96" applyNumberFormat="0" applyProtection="0">
      <alignment horizontal="right" vertical="center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4" fontId="23" fillId="8" borderId="96" applyNumberFormat="0" applyProtection="0">
      <alignment horizontal="right" vertical="center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4" fontId="23" fillId="10" borderId="96" applyNumberFormat="0" applyProtection="0">
      <alignment horizontal="right" vertical="center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4" fontId="23" fillId="8" borderId="96" applyNumberFormat="0" applyProtection="0">
      <alignment horizontal="right" vertical="center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4" fontId="23" fillId="10" borderId="96" applyNumberFormat="0" applyProtection="0">
      <alignment horizontal="right" vertical="center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4" fontId="23" fillId="8" borderId="96" applyNumberFormat="0" applyProtection="0">
      <alignment horizontal="right" vertical="center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4" fontId="23" fillId="10" borderId="96" applyNumberFormat="0" applyProtection="0">
      <alignment horizontal="right" vertical="center"/>
    </xf>
    <xf numFmtId="4" fontId="23" fillId="10" borderId="96" applyNumberFormat="0" applyProtection="0">
      <alignment horizontal="right" vertical="center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4" fontId="23" fillId="8" borderId="96" applyNumberFormat="0" applyProtection="0">
      <alignment horizontal="right" vertical="center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6" applyNumberFormat="0" applyProtection="0">
      <alignment horizontal="left" vertical="center" indent="1"/>
    </xf>
    <xf numFmtId="4" fontId="23" fillId="8" borderId="96" applyNumberFormat="0" applyProtection="0">
      <alignment horizontal="right" vertical="center"/>
    </xf>
    <xf numFmtId="4" fontId="23" fillId="10" borderId="96" applyNumberFormat="0" applyProtection="0">
      <alignment horizontal="right" vertical="center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4" fontId="23" fillId="8" borderId="96" applyNumberFormat="0" applyProtection="0">
      <alignment horizontal="right" vertical="center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6" applyNumberFormat="0" applyProtection="0">
      <alignment horizontal="left" vertical="center" indent="1"/>
    </xf>
    <xf numFmtId="4" fontId="22" fillId="3" borderId="96" applyNumberFormat="0" applyProtection="0">
      <alignment vertical="center"/>
    </xf>
    <xf numFmtId="0" fontId="6" fillId="9" borderId="96" applyNumberFormat="0" applyProtection="0">
      <alignment horizontal="left" vertical="center" indent="1"/>
    </xf>
    <xf numFmtId="4" fontId="23" fillId="10" borderId="96" applyNumberFormat="0" applyProtection="0">
      <alignment horizontal="right" vertical="center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4" fontId="23" fillId="8" borderId="96" applyNumberFormat="0" applyProtection="0">
      <alignment horizontal="right" vertical="center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6" applyNumberFormat="0" applyProtection="0">
      <alignment horizontal="left" vertical="center" indent="1"/>
    </xf>
    <xf numFmtId="4" fontId="22" fillId="3" borderId="96" applyNumberFormat="0" applyProtection="0">
      <alignment horizontal="left" vertical="center" indent="1"/>
    </xf>
    <xf numFmtId="4" fontId="23" fillId="10" borderId="96" applyNumberFormat="0" applyProtection="0">
      <alignment horizontal="right" vertical="center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4" fontId="23" fillId="8" borderId="96" applyNumberFormat="0" applyProtection="0">
      <alignment horizontal="right" vertical="center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0" fontId="22" fillId="6" borderId="96" applyNumberFormat="0" applyProtection="0">
      <alignment horizontal="left" vertical="top" indent="1"/>
    </xf>
    <xf numFmtId="4" fontId="23" fillId="10" borderId="96" applyNumberFormat="0" applyProtection="0">
      <alignment horizontal="right" vertical="center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4" fontId="23" fillId="8" borderId="96" applyNumberFormat="0" applyProtection="0">
      <alignment horizontal="right" vertical="center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6" applyNumberFormat="0" applyProtection="0">
      <alignment horizontal="left" vertical="center" indent="1"/>
    </xf>
    <xf numFmtId="4" fontId="23" fillId="10" borderId="96" applyNumberFormat="0" applyProtection="0">
      <alignment horizontal="right" vertical="center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4" fontId="23" fillId="8" borderId="96" applyNumberFormat="0" applyProtection="0">
      <alignment horizontal="right" vertical="center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4" fontId="23" fillId="10" borderId="96" applyNumberFormat="0" applyProtection="0">
      <alignment horizontal="right" vertical="center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4" fontId="23" fillId="8" borderId="96" applyNumberFormat="0" applyProtection="0">
      <alignment horizontal="right" vertical="center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6" applyNumberFormat="0" applyProtection="0">
      <alignment horizontal="left" vertical="center" indent="1"/>
    </xf>
    <xf numFmtId="4" fontId="23" fillId="10" borderId="96" applyNumberFormat="0" applyProtection="0">
      <alignment horizontal="right" vertical="center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4" fontId="23" fillId="8" borderId="96" applyNumberFormat="0" applyProtection="0">
      <alignment horizontal="right" vertical="center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6" applyNumberFormat="0" applyProtection="0">
      <alignment horizontal="left" vertical="center" indent="1"/>
    </xf>
    <xf numFmtId="4" fontId="23" fillId="8" borderId="96" applyNumberFormat="0" applyProtection="0">
      <alignment horizontal="right" vertical="center"/>
    </xf>
    <xf numFmtId="4" fontId="23" fillId="11" borderId="96" applyNumberFormat="0" applyProtection="0">
      <alignment horizontal="left" vertical="center" indent="1"/>
    </xf>
    <xf numFmtId="4" fontId="23" fillId="10" borderId="96" applyNumberFormat="0" applyProtection="0">
      <alignment horizontal="right" vertical="center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4" fontId="23" fillId="8" borderId="96" applyNumberFormat="0" applyProtection="0">
      <alignment horizontal="right" vertical="center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96" applyNumberFormat="0" applyProtection="0">
      <alignment horizontal="left" vertical="top" indent="1"/>
    </xf>
    <xf numFmtId="4" fontId="23" fillId="10" borderId="96" applyNumberFormat="0" applyProtection="0">
      <alignment horizontal="right" vertical="center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4" fontId="23" fillId="8" borderId="96" applyNumberFormat="0" applyProtection="0">
      <alignment horizontal="right" vertical="center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96" applyNumberFormat="0" applyProtection="0">
      <alignment horizontal="right" vertical="center"/>
    </xf>
    <xf numFmtId="4" fontId="22" fillId="3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4" fontId="23" fillId="10" borderId="96" applyNumberFormat="0" applyProtection="0">
      <alignment horizontal="right" vertical="center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4" fontId="23" fillId="8" borderId="96" applyNumberFormat="0" applyProtection="0">
      <alignment horizontal="right" vertical="center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96" applyNumberFormat="0" applyProtection="0">
      <alignment horizontal="right" vertical="center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4" fontId="23" fillId="8" borderId="96" applyNumberFormat="0" applyProtection="0">
      <alignment horizontal="right" vertical="center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6" applyNumberFormat="0" applyProtection="0">
      <alignment vertical="center"/>
    </xf>
    <xf numFmtId="4" fontId="23" fillId="8" borderId="96" applyNumberFormat="0" applyProtection="0">
      <alignment horizontal="right" vertical="center"/>
    </xf>
    <xf numFmtId="4" fontId="23" fillId="10" borderId="96" applyNumberFormat="0" applyProtection="0">
      <alignment horizontal="right" vertical="center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4" fontId="23" fillId="8" borderId="96" applyNumberFormat="0" applyProtection="0">
      <alignment horizontal="right" vertical="center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96" applyNumberFormat="0" applyProtection="0">
      <alignment horizontal="left" vertical="center" indent="1"/>
    </xf>
    <xf numFmtId="4" fontId="23" fillId="10" borderId="96" applyNumberFormat="0" applyProtection="0">
      <alignment horizontal="right" vertical="center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4" fontId="23" fillId="8" borderId="96" applyNumberFormat="0" applyProtection="0">
      <alignment horizontal="right" vertical="center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6" applyNumberFormat="0" applyProtection="0">
      <alignment horizontal="left" vertical="center" indent="1"/>
    </xf>
    <xf numFmtId="4" fontId="23" fillId="10" borderId="96" applyNumberFormat="0" applyProtection="0">
      <alignment horizontal="right" vertical="center"/>
    </xf>
    <xf numFmtId="0" fontId="22" fillId="6" borderId="96" applyNumberFormat="0" applyProtection="0">
      <alignment horizontal="left" vertical="top" indent="1"/>
    </xf>
    <xf numFmtId="4" fontId="23" fillId="10" borderId="96" applyNumberFormat="0" applyProtection="0">
      <alignment horizontal="right" vertical="center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4" fontId="23" fillId="8" borderId="96" applyNumberFormat="0" applyProtection="0">
      <alignment horizontal="right" vertical="center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6" applyNumberFormat="0" applyProtection="0">
      <alignment horizontal="left" vertical="center" indent="1"/>
    </xf>
    <xf numFmtId="4" fontId="23" fillId="10" borderId="96" applyNumberFormat="0" applyProtection="0">
      <alignment horizontal="right" vertical="center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4" fontId="23" fillId="8" borderId="96" applyNumberFormat="0" applyProtection="0">
      <alignment horizontal="right" vertical="center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96" applyNumberFormat="0" applyProtection="0">
      <alignment horizontal="left" vertical="top" indent="1"/>
    </xf>
    <xf numFmtId="0" fontId="6" fillId="9" borderId="96" applyNumberFormat="0" applyProtection="0">
      <alignment horizontal="left" vertical="center" indent="1"/>
    </xf>
    <xf numFmtId="4" fontId="23" fillId="10" borderId="96" applyNumberFormat="0" applyProtection="0">
      <alignment horizontal="right" vertical="center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4" fontId="23" fillId="8" borderId="96" applyNumberFormat="0" applyProtection="0">
      <alignment horizontal="right" vertical="center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96" applyNumberFormat="0" applyProtection="0">
      <alignment horizontal="right" vertical="center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4" fontId="23" fillId="8" borderId="96" applyNumberFormat="0" applyProtection="0">
      <alignment horizontal="right" vertical="center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96" applyNumberFormat="0" applyProtection="0">
      <alignment horizontal="left" vertical="top" indent="1"/>
    </xf>
    <xf numFmtId="4" fontId="23" fillId="10" borderId="96" applyNumberFormat="0" applyProtection="0">
      <alignment horizontal="right" vertical="center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0" fontId="22" fillId="6" borderId="96" applyNumberFormat="0" applyProtection="0">
      <alignment horizontal="left" vertical="top" indent="1"/>
    </xf>
    <xf numFmtId="0" fontId="6" fillId="9" borderId="96" applyNumberFormat="0" applyProtection="0">
      <alignment horizontal="left" vertical="center" indent="1"/>
    </xf>
    <xf numFmtId="4" fontId="23" fillId="8" borderId="96" applyNumberFormat="0" applyProtection="0">
      <alignment horizontal="right" vertical="center"/>
    </xf>
    <xf numFmtId="0" fontId="6" fillId="9" borderId="9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6" applyNumberFormat="0" applyProtection="0">
      <alignment vertical="center"/>
    </xf>
    <xf numFmtId="4" fontId="23" fillId="10" borderId="96" applyNumberFormat="0" applyProtection="0">
      <alignment horizontal="right" vertical="center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96" applyNumberFormat="0" applyProtection="0">
      <alignment horizontal="left" vertical="center" indent="1"/>
    </xf>
    <xf numFmtId="4" fontId="22" fillId="3" borderId="96" applyNumberFormat="0" applyProtection="0">
      <alignment vertical="center"/>
    </xf>
    <xf numFmtId="4" fontId="23" fillId="11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4" fontId="23" fillId="10" borderId="96" applyNumberFormat="0" applyProtection="0">
      <alignment horizontal="right" vertical="center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0" fontId="6" fillId="9" borderId="9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4" fontId="22" fillId="3" borderId="96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96" applyNumberFormat="0" applyProtection="0">
      <alignment horizontal="right" vertical="center"/>
    </xf>
    <xf numFmtId="0" fontId="6" fillId="9" borderId="9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96" applyNumberFormat="0" applyProtection="0">
      <alignment horizontal="right" vertical="center"/>
    </xf>
    <xf numFmtId="4" fontId="23" fillId="8" borderId="96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6" applyNumberFormat="0" applyProtection="0">
      <alignment vertical="center"/>
    </xf>
    <xf numFmtId="0" fontId="6" fillId="9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4" fontId="23" fillId="10" borderId="96" applyNumberFormat="0" applyProtection="0">
      <alignment horizontal="right" vertical="center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6" applyNumberFormat="0" applyProtection="0">
      <alignment horizontal="left" vertical="center" indent="1"/>
    </xf>
    <xf numFmtId="0" fontId="22" fillId="6" borderId="96" applyNumberFormat="0" applyProtection="0">
      <alignment horizontal="left" vertical="top" indent="1"/>
    </xf>
    <xf numFmtId="4" fontId="23" fillId="8" borderId="96" applyNumberFormat="0" applyProtection="0">
      <alignment horizontal="right" vertical="center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96" applyNumberFormat="0" applyProtection="0">
      <alignment horizontal="left" vertical="top" indent="1"/>
    </xf>
    <xf numFmtId="4" fontId="23" fillId="10" borderId="96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6" applyNumberFormat="0" applyProtection="0">
      <alignment horizontal="left" vertical="center" indent="1"/>
    </xf>
    <xf numFmtId="4" fontId="23" fillId="10" borderId="96" applyNumberFormat="0" applyProtection="0">
      <alignment horizontal="right" vertical="center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6" applyNumberFormat="0" applyProtection="0">
      <alignment horizontal="left" vertical="center" indent="1"/>
    </xf>
    <xf numFmtId="4" fontId="22" fillId="3" borderId="9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96" applyNumberFormat="0" applyProtection="0">
      <alignment horizontal="left" vertical="center" indent="1"/>
    </xf>
    <xf numFmtId="4" fontId="22" fillId="3" borderId="96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6" applyNumberFormat="0" applyProtection="0">
      <alignment horizontal="left" vertical="center" indent="1"/>
    </xf>
    <xf numFmtId="0" fontId="22" fillId="6" borderId="96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6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6" applyNumberFormat="0" applyProtection="0">
      <alignment horizontal="left" vertical="center" indent="1"/>
    </xf>
    <xf numFmtId="0" fontId="22" fillId="6" borderId="96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96" applyNumberFormat="0" applyProtection="0">
      <alignment horizontal="left" vertical="top" indent="1"/>
    </xf>
    <xf numFmtId="4" fontId="22" fillId="3" borderId="96" applyNumberFormat="0" applyProtection="0">
      <alignment horizontal="left" vertical="center" indent="1"/>
    </xf>
    <xf numFmtId="4" fontId="22" fillId="3" borderId="96" applyNumberFormat="0" applyProtection="0">
      <alignment vertical="center"/>
    </xf>
    <xf numFmtId="0" fontId="37" fillId="0" borderId="0" applyNumberFormat="0" applyFill="0" applyBorder="0" applyAlignment="0" applyProtection="0"/>
    <xf numFmtId="0" fontId="23" fillId="12" borderId="96" applyNumberFormat="0" applyProtection="0">
      <alignment horizontal="left" vertical="top" indent="1"/>
    </xf>
    <xf numFmtId="4" fontId="23" fillId="11" borderId="96" applyNumberFormat="0" applyProtection="0">
      <alignment horizontal="left" vertical="center" indent="1"/>
    </xf>
    <xf numFmtId="4" fontId="23" fillId="10" borderId="96" applyNumberFormat="0" applyProtection="0">
      <alignment horizontal="right" vertical="center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4" fontId="23" fillId="8" borderId="96" applyNumberFormat="0" applyProtection="0">
      <alignment horizontal="right" vertical="center"/>
    </xf>
    <xf numFmtId="0" fontId="22" fillId="6" borderId="96" applyNumberFormat="0" applyProtection="0">
      <alignment horizontal="left" vertical="top" indent="1"/>
    </xf>
    <xf numFmtId="4" fontId="22" fillId="3" borderId="96" applyNumberFormat="0" applyProtection="0">
      <alignment horizontal="left" vertical="center" indent="1"/>
    </xf>
    <xf numFmtId="4" fontId="22" fillId="3" borderId="96" applyNumberFormat="0" applyProtection="0">
      <alignment vertical="center"/>
    </xf>
    <xf numFmtId="0" fontId="23" fillId="12" borderId="96" applyNumberFormat="0" applyProtection="0">
      <alignment horizontal="left" vertical="top" indent="1"/>
    </xf>
    <xf numFmtId="4" fontId="23" fillId="11" borderId="96" applyNumberFormat="0" applyProtection="0">
      <alignment horizontal="left" vertical="center" indent="1"/>
    </xf>
    <xf numFmtId="4" fontId="23" fillId="10" borderId="96" applyNumberFormat="0" applyProtection="0">
      <alignment horizontal="right" vertical="center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4" fontId="23" fillId="8" borderId="96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22" fillId="6" borderId="96" applyNumberFormat="0" applyProtection="0">
      <alignment horizontal="left" vertical="top" indent="1"/>
    </xf>
    <xf numFmtId="4" fontId="22" fillId="3" borderId="96" applyNumberFormat="0" applyProtection="0">
      <alignment horizontal="left" vertical="center" indent="1"/>
    </xf>
    <xf numFmtId="4" fontId="22" fillId="3" borderId="96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96" applyNumberFormat="0" applyProtection="0">
      <alignment horizontal="left" vertical="top" indent="1"/>
    </xf>
    <xf numFmtId="4" fontId="23" fillId="11" borderId="96" applyNumberFormat="0" applyProtection="0">
      <alignment horizontal="left" vertical="center" indent="1"/>
    </xf>
    <xf numFmtId="4" fontId="23" fillId="10" borderId="96" applyNumberFormat="0" applyProtection="0">
      <alignment horizontal="right" vertical="center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22" fillId="6" borderId="96" applyNumberFormat="0" applyProtection="0">
      <alignment horizontal="left" vertical="top" indent="1"/>
    </xf>
    <xf numFmtId="4" fontId="22" fillId="3" borderId="96" applyNumberFormat="0" applyProtection="0">
      <alignment vertical="center"/>
    </xf>
    <xf numFmtId="4" fontId="23" fillId="11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4" fontId="23" fillId="8" borderId="96" applyNumberFormat="0" applyProtection="0">
      <alignment horizontal="right" vertical="center"/>
    </xf>
    <xf numFmtId="4" fontId="22" fillId="3" borderId="96" applyNumberFormat="0" applyProtection="0">
      <alignment horizontal="left" vertical="center" indent="1"/>
    </xf>
    <xf numFmtId="4" fontId="22" fillId="3" borderId="96" applyNumberFormat="0" applyProtection="0">
      <alignment vertical="center"/>
    </xf>
    <xf numFmtId="4" fontId="22" fillId="3" borderId="96" applyNumberFormat="0" applyProtection="0">
      <alignment vertical="center"/>
    </xf>
    <xf numFmtId="4" fontId="22" fillId="3" borderId="96" applyNumberFormat="0" applyProtection="0">
      <alignment horizontal="left" vertical="center" indent="1"/>
    </xf>
    <xf numFmtId="0" fontId="22" fillId="6" borderId="96" applyNumberFormat="0" applyProtection="0">
      <alignment horizontal="left" vertical="top" indent="1"/>
    </xf>
    <xf numFmtId="4" fontId="23" fillId="8" borderId="96" applyNumberFormat="0" applyProtection="0">
      <alignment horizontal="right" vertical="center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4" fontId="23" fillId="10" borderId="96" applyNumberFormat="0" applyProtection="0">
      <alignment horizontal="right" vertical="center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4" fontId="22" fillId="3" borderId="96" applyNumberFormat="0" applyProtection="0">
      <alignment vertical="center"/>
    </xf>
    <xf numFmtId="4" fontId="22" fillId="3" borderId="96" applyNumberFormat="0" applyProtection="0">
      <alignment horizontal="left" vertical="center" indent="1"/>
    </xf>
    <xf numFmtId="0" fontId="22" fillId="6" borderId="96" applyNumberFormat="0" applyProtection="0">
      <alignment horizontal="left" vertical="top" indent="1"/>
    </xf>
    <xf numFmtId="4" fontId="23" fillId="8" borderId="96" applyNumberFormat="0" applyProtection="0">
      <alignment horizontal="right" vertical="center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4" fontId="23" fillId="10" borderId="96" applyNumberFormat="0" applyProtection="0">
      <alignment horizontal="right" vertical="center"/>
    </xf>
    <xf numFmtId="0" fontId="23" fillId="12" borderId="96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96" applyNumberFormat="0" applyProtection="0">
      <alignment horizontal="right" vertical="center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4" fontId="22" fillId="3" borderId="9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96" applyNumberFormat="0" applyProtection="0">
      <alignment horizontal="right" vertical="center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4" fontId="23" fillId="10" borderId="96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6" applyNumberFormat="0" applyProtection="0">
      <alignment horizontal="left" vertical="center" indent="1"/>
    </xf>
    <xf numFmtId="0" fontId="22" fillId="6" borderId="96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96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8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96" applyNumberFormat="0" applyProtection="0">
      <alignment horizontal="left" vertical="center" indent="1"/>
    </xf>
    <xf numFmtId="0" fontId="22" fillId="6" borderId="96" applyNumberFormat="0" applyProtection="0">
      <alignment horizontal="left" vertical="top" indent="1"/>
    </xf>
    <xf numFmtId="4" fontId="22" fillId="3" borderId="96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2" applyNumberFormat="0" applyProtection="0">
      <alignment vertical="center"/>
    </xf>
    <xf numFmtId="4" fontId="22" fillId="3" borderId="99" applyNumberFormat="0" applyProtection="0">
      <alignment vertical="center"/>
    </xf>
    <xf numFmtId="4" fontId="22" fillId="3" borderId="99" applyNumberFormat="0" applyProtection="0">
      <alignment horizontal="left" vertical="center" indent="1"/>
    </xf>
    <xf numFmtId="4" fontId="23" fillId="8" borderId="99" applyNumberFormat="0" applyProtection="0">
      <alignment horizontal="right" vertical="center"/>
    </xf>
    <xf numFmtId="0" fontId="6" fillId="9" borderId="99" applyNumberFormat="0" applyProtection="0">
      <alignment horizontal="left" vertical="center" indent="1"/>
    </xf>
    <xf numFmtId="0" fontId="6" fillId="9" borderId="99" applyNumberFormat="0" applyProtection="0">
      <alignment horizontal="left" vertical="center" indent="1"/>
    </xf>
    <xf numFmtId="4" fontId="23" fillId="10" borderId="99" applyNumberFormat="0" applyProtection="0">
      <alignment horizontal="right" vertical="center"/>
    </xf>
    <xf numFmtId="4" fontId="23" fillId="11" borderId="9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2" fillId="3" borderId="98" applyNumberFormat="0" applyProtection="0">
      <alignment vertical="center"/>
    </xf>
    <xf numFmtId="4" fontId="23" fillId="10" borderId="98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97" applyNumberFormat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98" applyNumberFormat="0" applyProtection="0">
      <alignment horizontal="left" vertical="center" indent="1"/>
    </xf>
    <xf numFmtId="0" fontId="22" fillId="6" borderId="98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6" fillId="9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98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96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96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98" applyNumberFormat="0" applyProtection="0">
      <alignment horizontal="left" vertical="center" indent="1"/>
    </xf>
    <xf numFmtId="0" fontId="22" fillId="6" borderId="98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23" fillId="12" borderId="96" applyNumberFormat="0" applyProtection="0">
      <alignment horizontal="left" vertical="top" indent="1"/>
    </xf>
    <xf numFmtId="0" fontId="6" fillId="9" borderId="96" applyNumberFormat="0" applyProtection="0">
      <alignment horizontal="left" vertical="center" indent="1"/>
    </xf>
    <xf numFmtId="4" fontId="23" fillId="10" borderId="96" applyNumberFormat="0" applyProtection="0">
      <alignment horizontal="right" vertical="center"/>
    </xf>
    <xf numFmtId="4" fontId="23" fillId="11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6" borderId="98" applyNumberFormat="0" applyProtection="0">
      <alignment horizontal="left" vertical="top" indent="1"/>
    </xf>
    <xf numFmtId="4" fontId="22" fillId="3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97" applyNumberFormat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97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97" applyNumberFormat="0" applyBorder="0" applyAlignment="0" applyProtection="0"/>
    <xf numFmtId="0" fontId="6" fillId="9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3" fillId="11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96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0" borderId="98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0" borderId="96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8" borderId="98" applyNumberFormat="0" applyProtection="0">
      <alignment horizontal="right" vertical="center"/>
    </xf>
    <xf numFmtId="4" fontId="22" fillId="3" borderId="96" applyNumberFormat="0" applyProtection="0">
      <alignment horizontal="left" vertical="center" indent="1"/>
    </xf>
    <xf numFmtId="4" fontId="23" fillId="8" borderId="96" applyNumberFormat="0" applyProtection="0">
      <alignment horizontal="right" vertical="center"/>
    </xf>
    <xf numFmtId="0" fontId="23" fillId="12" borderId="96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2" fillId="3" borderId="98" applyNumberFormat="0" applyProtection="0">
      <alignment vertical="center"/>
    </xf>
    <xf numFmtId="0" fontId="38" fillId="0" borderId="0" applyNumberFormat="0" applyFill="0" applyBorder="0" applyAlignment="0" applyProtection="0"/>
    <xf numFmtId="4" fontId="23" fillId="8" borderId="98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6" borderId="96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0" borderId="98" applyNumberFormat="0" applyProtection="0">
      <alignment horizontal="right" vertical="center"/>
    </xf>
    <xf numFmtId="4" fontId="23" fillId="8" borderId="98" applyNumberFormat="0" applyProtection="0">
      <alignment horizontal="right" vertical="center"/>
    </xf>
    <xf numFmtId="4" fontId="22" fillId="3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97" applyNumberFormat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96" applyNumberFormat="0" applyProtection="0">
      <alignment vertical="center"/>
    </xf>
    <xf numFmtId="0" fontId="38" fillId="0" borderId="0" applyNumberFormat="0" applyFill="0" applyBorder="0" applyAlignment="0" applyProtection="0"/>
    <xf numFmtId="4" fontId="22" fillId="3" borderId="96" applyNumberFormat="0" applyProtection="0">
      <alignment vertical="center"/>
    </xf>
    <xf numFmtId="4" fontId="22" fillId="3" borderId="96" applyNumberFormat="0" applyProtection="0">
      <alignment horizontal="left" vertical="center" indent="1"/>
    </xf>
    <xf numFmtId="4" fontId="22" fillId="3" borderId="96" applyNumberFormat="0" applyProtection="0">
      <alignment horizontal="left" vertical="center" indent="1"/>
    </xf>
    <xf numFmtId="0" fontId="22" fillId="6" borderId="96" applyNumberFormat="0" applyProtection="0">
      <alignment horizontal="left" vertical="top" indent="1"/>
    </xf>
    <xf numFmtId="0" fontId="22" fillId="6" borderId="96" applyNumberFormat="0" applyProtection="0">
      <alignment horizontal="left" vertical="top" indent="1"/>
    </xf>
    <xf numFmtId="4" fontId="23" fillId="8" borderId="96" applyNumberFormat="0" applyProtection="0">
      <alignment horizontal="right" vertical="center"/>
    </xf>
    <xf numFmtId="4" fontId="23" fillId="8" borderId="96" applyNumberFormat="0" applyProtection="0">
      <alignment horizontal="right" vertical="center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4" fontId="23" fillId="10" borderId="96" applyNumberFormat="0" applyProtection="0">
      <alignment horizontal="right" vertical="center"/>
    </xf>
    <xf numFmtId="4" fontId="23" fillId="10" borderId="96" applyNumberFormat="0" applyProtection="0">
      <alignment horizontal="right" vertical="center"/>
    </xf>
    <xf numFmtId="4" fontId="23" fillId="11" borderId="96" applyNumberFormat="0" applyProtection="0">
      <alignment horizontal="left" vertical="center" indent="1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0" fontId="23" fillId="12" borderId="96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98" applyNumberFormat="0" applyProtection="0">
      <alignment horizontal="left" vertical="center" indent="1"/>
    </xf>
    <xf numFmtId="4" fontId="22" fillId="3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22" fillId="6" borderId="98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4" fontId="22" fillId="3" borderId="98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12" borderId="98" applyNumberFormat="0" applyProtection="0">
      <alignment horizontal="left" vertical="top" indent="1"/>
    </xf>
    <xf numFmtId="0" fontId="6" fillId="9" borderId="98" applyNumberFormat="0" applyProtection="0">
      <alignment horizontal="left" vertical="center" indent="1"/>
    </xf>
    <xf numFmtId="0" fontId="22" fillId="6" borderId="98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98" applyNumberFormat="0" applyProtection="0">
      <alignment horizontal="left" vertical="top" indent="1"/>
    </xf>
    <xf numFmtId="4" fontId="22" fillId="3" borderId="98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97" applyNumberFormat="0" applyBorder="0" applyAlignment="0" applyProtection="0"/>
    <xf numFmtId="4" fontId="22" fillId="3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98" applyNumberFormat="0" applyProtection="0">
      <alignment horizontal="right" vertical="center"/>
    </xf>
    <xf numFmtId="0" fontId="38" fillId="0" borderId="0" applyNumberFormat="0" applyFill="0" applyBorder="0" applyAlignment="0" applyProtection="0"/>
    <xf numFmtId="4" fontId="22" fillId="3" borderId="98" applyNumberFormat="0" applyProtection="0">
      <alignment horizontal="left" vertical="center" indent="1"/>
    </xf>
    <xf numFmtId="4" fontId="23" fillId="10" borderId="98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96" applyNumberFormat="0" applyProtection="0">
      <alignment vertical="center"/>
    </xf>
    <xf numFmtId="4" fontId="22" fillId="3" borderId="96" applyNumberFormat="0" applyProtection="0">
      <alignment horizontal="left" vertical="center" indent="1"/>
    </xf>
    <xf numFmtId="4" fontId="22" fillId="3" borderId="96" applyNumberFormat="0" applyProtection="0">
      <alignment horizontal="left" vertical="center" indent="1"/>
    </xf>
    <xf numFmtId="0" fontId="22" fillId="6" borderId="96" applyNumberFormat="0" applyProtection="0">
      <alignment horizontal="left" vertical="top" indent="1"/>
    </xf>
    <xf numFmtId="0" fontId="22" fillId="6" borderId="96" applyNumberFormat="0" applyProtection="0">
      <alignment horizontal="left" vertical="top" indent="1"/>
    </xf>
    <xf numFmtId="4" fontId="23" fillId="8" borderId="96" applyNumberFormat="0" applyProtection="0">
      <alignment horizontal="right" vertical="center"/>
    </xf>
    <xf numFmtId="4" fontId="23" fillId="8" borderId="96" applyNumberFormat="0" applyProtection="0">
      <alignment horizontal="right" vertical="center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4" fontId="23" fillId="10" borderId="96" applyNumberFormat="0" applyProtection="0">
      <alignment horizontal="right" vertical="center"/>
    </xf>
    <xf numFmtId="4" fontId="23" fillId="10" borderId="96" applyNumberFormat="0" applyProtection="0">
      <alignment horizontal="right" vertical="center"/>
    </xf>
    <xf numFmtId="4" fontId="23" fillId="11" borderId="96" applyNumberFormat="0" applyProtection="0">
      <alignment horizontal="left" vertical="center" indent="1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0" fontId="23" fillId="12" borderId="96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4" fontId="23" fillId="10" borderId="98" applyNumberFormat="0" applyProtection="0">
      <alignment horizontal="right" vertical="center"/>
    </xf>
    <xf numFmtId="4" fontId="23" fillId="8" borderId="98" applyNumberFormat="0" applyProtection="0">
      <alignment horizontal="right" vertical="center"/>
    </xf>
    <xf numFmtId="4" fontId="23" fillId="10" borderId="98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98" applyNumberFormat="0" applyProtection="0">
      <alignment vertical="center"/>
    </xf>
    <xf numFmtId="4" fontId="22" fillId="3" borderId="98" applyNumberFormat="0" applyProtection="0">
      <alignment vertical="center"/>
    </xf>
    <xf numFmtId="4" fontId="22" fillId="3" borderId="98" applyNumberFormat="0" applyProtection="0">
      <alignment horizontal="left" vertical="center" indent="1"/>
    </xf>
    <xf numFmtId="4" fontId="22" fillId="3" borderId="98" applyNumberFormat="0" applyProtection="0">
      <alignment horizontal="left" vertical="center" indent="1"/>
    </xf>
    <xf numFmtId="0" fontId="22" fillId="6" borderId="98" applyNumberFormat="0" applyProtection="0">
      <alignment horizontal="left" vertical="top" indent="1"/>
    </xf>
    <xf numFmtId="0" fontId="22" fillId="6" borderId="98" applyNumberFormat="0" applyProtection="0">
      <alignment horizontal="left" vertical="top" indent="1"/>
    </xf>
    <xf numFmtId="4" fontId="23" fillId="8" borderId="98" applyNumberFormat="0" applyProtection="0">
      <alignment horizontal="right" vertical="center"/>
    </xf>
    <xf numFmtId="4" fontId="23" fillId="8" borderId="98" applyNumberFormat="0" applyProtection="0">
      <alignment horizontal="right" vertical="center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4" fontId="23" fillId="10" borderId="98" applyNumberFormat="0" applyProtection="0">
      <alignment horizontal="right" vertical="center"/>
    </xf>
    <xf numFmtId="4" fontId="23" fillId="10" borderId="98" applyNumberFormat="0" applyProtection="0">
      <alignment horizontal="right" vertical="center"/>
    </xf>
    <xf numFmtId="4" fontId="23" fillId="11" borderId="98" applyNumberFormat="0" applyProtection="0">
      <alignment horizontal="left" vertical="center" indent="1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0" fontId="23" fillId="12" borderId="98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8" applyNumberFormat="0" applyProtection="0">
      <alignment vertical="center"/>
    </xf>
    <xf numFmtId="0" fontId="6" fillId="9" borderId="9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4" fontId="22" fillId="3" borderId="98" applyNumberFormat="0" applyProtection="0">
      <alignment vertical="center"/>
    </xf>
    <xf numFmtId="0" fontId="22" fillId="6" borderId="98" applyNumberFormat="0" applyProtection="0">
      <alignment horizontal="left" vertical="top" indent="1"/>
    </xf>
    <xf numFmtId="0" fontId="22" fillId="6" borderId="98" applyNumberFormat="0" applyProtection="0">
      <alignment horizontal="left" vertical="top" indent="1"/>
    </xf>
    <xf numFmtId="4" fontId="23" fillId="8" borderId="98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12" borderId="98" applyNumberFormat="0" applyProtection="0">
      <alignment horizontal="left" vertical="top" indent="1"/>
    </xf>
    <xf numFmtId="0" fontId="6" fillId="9" borderId="98" applyNumberFormat="0" applyProtection="0">
      <alignment horizontal="left" vertical="center" indent="1"/>
    </xf>
    <xf numFmtId="0" fontId="22" fillId="6" borderId="98" applyNumberFormat="0" applyProtection="0">
      <alignment horizontal="left" vertical="top" indent="1"/>
    </xf>
    <xf numFmtId="4" fontId="22" fillId="3" borderId="98" applyNumberFormat="0" applyProtection="0">
      <alignment vertical="center"/>
    </xf>
    <xf numFmtId="4" fontId="23" fillId="10" borderId="98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4" fontId="22" fillId="3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0" fontId="6" fillId="9" borderId="98" applyNumberFormat="0" applyProtection="0">
      <alignment horizontal="left" vertical="center" indent="1"/>
    </xf>
    <xf numFmtId="4" fontId="23" fillId="8" borderId="98" applyNumberFormat="0" applyProtection="0">
      <alignment horizontal="right" vertical="center"/>
    </xf>
    <xf numFmtId="0" fontId="6" fillId="9" borderId="98" applyNumberFormat="0" applyProtection="0">
      <alignment horizontal="left" vertical="center" indent="1"/>
    </xf>
    <xf numFmtId="4" fontId="23" fillId="11" borderId="98" applyNumberFormat="0" applyProtection="0">
      <alignment horizontal="left" vertical="center" indent="1"/>
    </xf>
    <xf numFmtId="4" fontId="22" fillId="3" borderId="98" applyNumberFormat="0" applyProtection="0">
      <alignment vertical="center"/>
    </xf>
    <xf numFmtId="0" fontId="22" fillId="6" borderId="98" applyNumberFormat="0" applyProtection="0">
      <alignment horizontal="left" vertical="top" indent="1"/>
    </xf>
    <xf numFmtId="4" fontId="22" fillId="3" borderId="98" applyNumberFormat="0" applyProtection="0">
      <alignment horizontal="left" vertical="center" indent="1"/>
    </xf>
    <xf numFmtId="0" fontId="22" fillId="6" borderId="98" applyNumberFormat="0" applyProtection="0">
      <alignment horizontal="left" vertical="top" indent="1"/>
    </xf>
    <xf numFmtId="4" fontId="22" fillId="3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22" fillId="6" borderId="98" applyNumberFormat="0" applyProtection="0">
      <alignment horizontal="left" vertical="top" indent="1"/>
    </xf>
    <xf numFmtId="4" fontId="23" fillId="8" borderId="98" applyNumberFormat="0" applyProtection="0">
      <alignment horizontal="right" vertical="center"/>
    </xf>
    <xf numFmtId="4" fontId="22" fillId="3" borderId="98" applyNumberFormat="0" applyProtection="0">
      <alignment vertical="center"/>
    </xf>
    <xf numFmtId="0" fontId="22" fillId="6" borderId="98" applyNumberFormat="0" applyProtection="0">
      <alignment horizontal="left" vertical="top" indent="1"/>
    </xf>
    <xf numFmtId="4" fontId="22" fillId="3" borderId="98" applyNumberFormat="0" applyProtection="0">
      <alignment horizontal="left" vertical="center" indent="1"/>
    </xf>
    <xf numFmtId="0" fontId="22" fillId="6" borderId="98" applyNumberFormat="0" applyProtection="0">
      <alignment horizontal="left" vertical="top" indent="1"/>
    </xf>
    <xf numFmtId="0" fontId="22" fillId="6" borderId="98" applyNumberFormat="0" applyProtection="0">
      <alignment horizontal="left" vertical="top" indent="1"/>
    </xf>
    <xf numFmtId="4" fontId="22" fillId="3" borderId="98" applyNumberFormat="0" applyProtection="0">
      <alignment horizontal="left" vertical="center" indent="1"/>
    </xf>
    <xf numFmtId="0" fontId="22" fillId="6" borderId="98" applyNumberFormat="0" applyProtection="0">
      <alignment horizontal="left" vertical="top" indent="1"/>
    </xf>
    <xf numFmtId="4" fontId="22" fillId="3" borderId="98" applyNumberFormat="0" applyProtection="0">
      <alignment horizontal="left" vertical="center" indent="1"/>
    </xf>
    <xf numFmtId="4" fontId="22" fillId="3" borderId="98" applyNumberFormat="0" applyProtection="0">
      <alignment vertical="center"/>
    </xf>
    <xf numFmtId="0" fontId="22" fillId="6" borderId="98" applyNumberFormat="0" applyProtection="0">
      <alignment horizontal="left" vertical="top" indent="1"/>
    </xf>
    <xf numFmtId="4" fontId="22" fillId="3" borderId="9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8" applyNumberFormat="0" applyProtection="0">
      <alignment horizontal="left" vertical="center" indent="1"/>
    </xf>
    <xf numFmtId="4" fontId="22" fillId="3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98" applyNumberFormat="0" applyProtection="0">
      <alignment horizontal="left" vertical="top" indent="1"/>
    </xf>
    <xf numFmtId="0" fontId="6" fillId="9" borderId="98" applyNumberFormat="0" applyProtection="0">
      <alignment horizontal="left" vertical="center" indent="1"/>
    </xf>
    <xf numFmtId="0" fontId="22" fillId="6" borderId="98" applyNumberFormat="0" applyProtection="0">
      <alignment horizontal="left" vertical="top" indent="1"/>
    </xf>
    <xf numFmtId="0" fontId="22" fillId="6" borderId="98" applyNumberFormat="0" applyProtection="0">
      <alignment horizontal="left" vertical="top" indent="1"/>
    </xf>
    <xf numFmtId="0" fontId="22" fillId="6" borderId="98" applyNumberFormat="0" applyProtection="0">
      <alignment horizontal="left" vertical="top" indent="1"/>
    </xf>
    <xf numFmtId="4" fontId="22" fillId="3" borderId="98" applyNumberFormat="0" applyProtection="0">
      <alignment vertical="center"/>
    </xf>
    <xf numFmtId="0" fontId="22" fillId="6" borderId="98" applyNumberFormat="0" applyProtection="0">
      <alignment horizontal="left" vertical="top" indent="1"/>
    </xf>
    <xf numFmtId="4" fontId="22" fillId="3" borderId="98" applyNumberFormat="0" applyProtection="0">
      <alignment vertical="center"/>
    </xf>
    <xf numFmtId="4" fontId="22" fillId="3" borderId="98" applyNumberFormat="0" applyProtection="0">
      <alignment horizontal="left" vertical="center" indent="1"/>
    </xf>
    <xf numFmtId="4" fontId="22" fillId="3" borderId="98" applyNumberFormat="0" applyProtection="0">
      <alignment horizontal="left" vertical="center" indent="1"/>
    </xf>
    <xf numFmtId="0" fontId="22" fillId="6" borderId="98" applyNumberFormat="0" applyProtection="0">
      <alignment horizontal="left" vertical="top" indent="1"/>
    </xf>
    <xf numFmtId="0" fontId="22" fillId="6" borderId="98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4" fontId="23" fillId="10" borderId="98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98" applyNumberFormat="0" applyProtection="0">
      <alignment horizontal="right" vertical="center"/>
    </xf>
    <xf numFmtId="0" fontId="6" fillId="9" borderId="98" applyNumberFormat="0" applyProtection="0">
      <alignment horizontal="left" vertical="center" indent="1"/>
    </xf>
    <xf numFmtId="0" fontId="22" fillId="6" borderId="98" applyNumberFormat="0" applyProtection="0">
      <alignment horizontal="left" vertical="top" indent="1"/>
    </xf>
    <xf numFmtId="0" fontId="22" fillId="6" borderId="98" applyNumberFormat="0" applyProtection="0">
      <alignment horizontal="left" vertical="top" indent="1"/>
    </xf>
    <xf numFmtId="4" fontId="22" fillId="3" borderId="98" applyNumberFormat="0" applyProtection="0">
      <alignment horizontal="left" vertical="center" indent="1"/>
    </xf>
    <xf numFmtId="4" fontId="22" fillId="3" borderId="98" applyNumberFormat="0" applyProtection="0">
      <alignment vertical="center"/>
    </xf>
    <xf numFmtId="4" fontId="22" fillId="3" borderId="98" applyNumberFormat="0" applyProtection="0">
      <alignment horizontal="left" vertical="center" indent="1"/>
    </xf>
    <xf numFmtId="0" fontId="22" fillId="6" borderId="98" applyNumberFormat="0" applyProtection="0">
      <alignment horizontal="left" vertical="top" indent="1"/>
    </xf>
    <xf numFmtId="4" fontId="22" fillId="3" borderId="98" applyNumberFormat="0" applyProtection="0">
      <alignment horizontal="left" vertical="center" indent="1"/>
    </xf>
    <xf numFmtId="4" fontId="23" fillId="8" borderId="98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8" applyNumberFormat="0" applyProtection="0">
      <alignment horizontal="left" vertical="center" indent="1"/>
    </xf>
    <xf numFmtId="4" fontId="22" fillId="3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98" applyNumberFormat="0" applyProtection="0">
      <alignment horizontal="left" vertical="top" indent="1"/>
    </xf>
    <xf numFmtId="0" fontId="6" fillId="9" borderId="98" applyNumberFormat="0" applyProtection="0">
      <alignment horizontal="left" vertical="center" indent="1"/>
    </xf>
    <xf numFmtId="0" fontId="22" fillId="6" borderId="98" applyNumberFormat="0" applyProtection="0">
      <alignment horizontal="left" vertical="top" indent="1"/>
    </xf>
    <xf numFmtId="0" fontId="22" fillId="6" borderId="98" applyNumberFormat="0" applyProtection="0">
      <alignment horizontal="left" vertical="top" indent="1"/>
    </xf>
    <xf numFmtId="4" fontId="23" fillId="10" borderId="98" applyNumberFormat="0" applyProtection="0">
      <alignment horizontal="right" vertical="center"/>
    </xf>
    <xf numFmtId="4" fontId="22" fillId="3" borderId="98" applyNumberFormat="0" applyProtection="0">
      <alignment vertical="center"/>
    </xf>
    <xf numFmtId="4" fontId="22" fillId="3" borderId="98" applyNumberFormat="0" applyProtection="0">
      <alignment horizontal="left" vertical="center" indent="1"/>
    </xf>
    <xf numFmtId="0" fontId="22" fillId="6" borderId="98" applyNumberFormat="0" applyProtection="0">
      <alignment horizontal="left" vertical="top" indent="1"/>
    </xf>
    <xf numFmtId="4" fontId="23" fillId="8" borderId="98" applyNumberFormat="0" applyProtection="0">
      <alignment horizontal="right" vertical="center"/>
    </xf>
    <xf numFmtId="4" fontId="23" fillId="8" borderId="98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8" applyNumberFormat="0" applyProtection="0">
      <alignment vertical="center"/>
    </xf>
    <xf numFmtId="4" fontId="23" fillId="8" borderId="98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98" applyNumberFormat="0" applyProtection="0">
      <alignment horizontal="left" vertical="top" indent="1"/>
    </xf>
    <xf numFmtId="4" fontId="22" fillId="3" borderId="98" applyNumberFormat="0" applyProtection="0">
      <alignment vertical="center"/>
    </xf>
    <xf numFmtId="4" fontId="22" fillId="3" borderId="98" applyNumberFormat="0" applyProtection="0">
      <alignment vertical="center"/>
    </xf>
    <xf numFmtId="4" fontId="22" fillId="3" borderId="98" applyNumberFormat="0" applyProtection="0">
      <alignment horizontal="left" vertical="center" indent="1"/>
    </xf>
    <xf numFmtId="0" fontId="22" fillId="6" borderId="98" applyNumberFormat="0" applyProtection="0">
      <alignment horizontal="left" vertical="top" indent="1"/>
    </xf>
    <xf numFmtId="4" fontId="23" fillId="8" borderId="98" applyNumberFormat="0" applyProtection="0">
      <alignment horizontal="right" vertical="center"/>
    </xf>
    <xf numFmtId="4" fontId="22" fillId="3" borderId="98" applyNumberFormat="0" applyProtection="0">
      <alignment vertical="center"/>
    </xf>
    <xf numFmtId="4" fontId="22" fillId="3" borderId="98" applyNumberFormat="0" applyProtection="0">
      <alignment horizontal="left" vertical="center" indent="1"/>
    </xf>
    <xf numFmtId="0" fontId="22" fillId="6" borderId="98" applyNumberFormat="0" applyProtection="0">
      <alignment horizontal="left" vertical="top" indent="1"/>
    </xf>
    <xf numFmtId="4" fontId="22" fillId="3" borderId="98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8" applyNumberFormat="0" applyProtection="0">
      <alignment horizontal="left" vertical="center" indent="1"/>
    </xf>
    <xf numFmtId="4" fontId="22" fillId="3" borderId="98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8" applyNumberFormat="0" applyProtection="0">
      <alignment horizontal="left" vertical="center" indent="1"/>
    </xf>
    <xf numFmtId="4" fontId="23" fillId="8" borderId="98" applyNumberFormat="0" applyProtection="0">
      <alignment horizontal="right" vertical="center"/>
    </xf>
    <xf numFmtId="4" fontId="23" fillId="8" borderId="98" applyNumberFormat="0" applyProtection="0">
      <alignment horizontal="right" vertical="center"/>
    </xf>
    <xf numFmtId="4" fontId="22" fillId="3" borderId="98" applyNumberFormat="0" applyProtection="0">
      <alignment vertical="center"/>
    </xf>
    <xf numFmtId="4" fontId="22" fillId="3" borderId="98" applyNumberFormat="0" applyProtection="0">
      <alignment horizontal="left" vertical="center" indent="1"/>
    </xf>
    <xf numFmtId="0" fontId="22" fillId="6" borderId="98" applyNumberFormat="0" applyProtection="0">
      <alignment horizontal="left" vertical="top" indent="1"/>
    </xf>
    <xf numFmtId="4" fontId="22" fillId="3" borderId="98" applyNumberFormat="0" applyProtection="0">
      <alignment horizontal="left" vertical="center" indent="1"/>
    </xf>
    <xf numFmtId="4" fontId="23" fillId="8" borderId="98" applyNumberFormat="0" applyProtection="0">
      <alignment horizontal="right" vertical="center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4" fontId="23" fillId="10" borderId="98" applyNumberFormat="0" applyProtection="0">
      <alignment horizontal="right" vertical="center"/>
    </xf>
    <xf numFmtId="4" fontId="22" fillId="3" borderId="9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98" applyNumberFormat="0" applyProtection="0">
      <alignment horizontal="right" vertical="center"/>
    </xf>
    <xf numFmtId="4" fontId="23" fillId="8" borderId="98" applyNumberFormat="0" applyProtection="0">
      <alignment horizontal="right" vertical="center"/>
    </xf>
    <xf numFmtId="0" fontId="22" fillId="6" borderId="98" applyNumberFormat="0" applyProtection="0">
      <alignment horizontal="left" vertical="top" indent="1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0" fontId="22" fillId="6" borderId="98" applyNumberFormat="0" applyProtection="0">
      <alignment horizontal="left" vertical="top" indent="1"/>
    </xf>
    <xf numFmtId="4" fontId="23" fillId="8" borderId="98" applyNumberFormat="0" applyProtection="0">
      <alignment horizontal="right" vertical="center"/>
    </xf>
    <xf numFmtId="4" fontId="23" fillId="8" borderId="98" applyNumberFormat="0" applyProtection="0">
      <alignment horizontal="right" vertical="center"/>
    </xf>
    <xf numFmtId="0" fontId="6" fillId="9" borderId="98" applyNumberFormat="0" applyProtection="0">
      <alignment horizontal="left" vertical="center" indent="1"/>
    </xf>
    <xf numFmtId="0" fontId="22" fillId="6" borderId="98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8" applyNumberFormat="0" applyProtection="0">
      <alignment vertical="center"/>
    </xf>
    <xf numFmtId="4" fontId="22" fillId="3" borderId="98" applyNumberFormat="0" applyProtection="0">
      <alignment vertical="center"/>
    </xf>
    <xf numFmtId="4" fontId="22" fillId="3" borderId="98" applyNumberFormat="0" applyProtection="0">
      <alignment vertical="center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4" fontId="23" fillId="10" borderId="98" applyNumberFormat="0" applyProtection="0">
      <alignment horizontal="right" vertical="center"/>
    </xf>
    <xf numFmtId="4" fontId="22" fillId="3" borderId="98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8" applyNumberFormat="0" applyProtection="0">
      <alignment vertical="center"/>
    </xf>
    <xf numFmtId="4" fontId="22" fillId="3" borderId="98" applyNumberFormat="0" applyProtection="0">
      <alignment horizontal="left" vertical="center" indent="1"/>
    </xf>
    <xf numFmtId="4" fontId="22" fillId="3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4" fontId="23" fillId="10" borderId="98" applyNumberFormat="0" applyProtection="0">
      <alignment horizontal="right" vertical="center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4" fontId="22" fillId="3" borderId="98" applyNumberFormat="0" applyProtection="0">
      <alignment vertical="center"/>
    </xf>
    <xf numFmtId="4" fontId="22" fillId="3" borderId="98" applyNumberFormat="0" applyProtection="0">
      <alignment horizontal="left" vertical="center" indent="1"/>
    </xf>
    <xf numFmtId="0" fontId="22" fillId="6" borderId="98" applyNumberFormat="0" applyProtection="0">
      <alignment horizontal="left" vertical="top" indent="1"/>
    </xf>
    <xf numFmtId="4" fontId="23" fillId="8" borderId="98" applyNumberFormat="0" applyProtection="0">
      <alignment horizontal="right" vertical="center"/>
    </xf>
    <xf numFmtId="4" fontId="23" fillId="8" borderId="98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8" applyNumberFormat="0" applyProtection="0">
      <alignment vertical="center"/>
    </xf>
    <xf numFmtId="4" fontId="22" fillId="3" borderId="98" applyNumberFormat="0" applyProtection="0">
      <alignment vertical="center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8" applyNumberFormat="0" applyProtection="0">
      <alignment horizontal="left" vertical="center" indent="1"/>
    </xf>
    <xf numFmtId="4" fontId="22" fillId="3" borderId="98" applyNumberFormat="0" applyProtection="0">
      <alignment horizontal="left" vertical="center" indent="1"/>
    </xf>
    <xf numFmtId="4" fontId="22" fillId="3" borderId="98" applyNumberFormat="0" applyProtection="0">
      <alignment vertical="center"/>
    </xf>
    <xf numFmtId="4" fontId="22" fillId="3" borderId="98" applyNumberFormat="0" applyProtection="0">
      <alignment vertical="center"/>
    </xf>
    <xf numFmtId="4" fontId="22" fillId="3" borderId="98" applyNumberFormat="0" applyProtection="0">
      <alignment horizontal="left" vertical="center" indent="1"/>
    </xf>
    <xf numFmtId="0" fontId="22" fillId="6" borderId="98" applyNumberFormat="0" applyProtection="0">
      <alignment horizontal="left" vertical="top" indent="1"/>
    </xf>
    <xf numFmtId="4" fontId="23" fillId="8" borderId="98" applyNumberFormat="0" applyProtection="0">
      <alignment horizontal="right" vertical="center"/>
    </xf>
    <xf numFmtId="4" fontId="23" fillId="8" borderId="98" applyNumberFormat="0" applyProtection="0">
      <alignment horizontal="right" vertical="center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4" fontId="23" fillId="10" borderId="98" applyNumberFormat="0" applyProtection="0">
      <alignment horizontal="right" vertical="center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4" fontId="23" fillId="10" borderId="98" applyNumberFormat="0" applyProtection="0">
      <alignment horizontal="right" vertical="center"/>
    </xf>
    <xf numFmtId="4" fontId="22" fillId="3" borderId="98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8" applyNumberFormat="0" applyProtection="0">
      <alignment vertical="center"/>
    </xf>
    <xf numFmtId="4" fontId="22" fillId="3" borderId="98" applyNumberFormat="0" applyProtection="0">
      <alignment vertical="center"/>
    </xf>
    <xf numFmtId="0" fontId="22" fillId="6" borderId="98" applyNumberFormat="0" applyProtection="0">
      <alignment horizontal="left" vertical="top" indent="1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4" fontId="23" fillId="10" borderId="98" applyNumberFormat="0" applyProtection="0">
      <alignment horizontal="right" vertical="center"/>
    </xf>
    <xf numFmtId="4" fontId="22" fillId="3" borderId="9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8" applyNumberFormat="0" applyProtection="0">
      <alignment vertical="center"/>
    </xf>
    <xf numFmtId="0" fontId="22" fillId="6" borderId="98" applyNumberFormat="0" applyProtection="0">
      <alignment horizontal="left" vertical="top" indent="1"/>
    </xf>
    <xf numFmtId="4" fontId="22" fillId="3" borderId="98" applyNumberFormat="0" applyProtection="0">
      <alignment vertical="center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4" fontId="23" fillId="10" borderId="98" applyNumberFormat="0" applyProtection="0">
      <alignment horizontal="right" vertical="center"/>
    </xf>
    <xf numFmtId="0" fontId="22" fillId="6" borderId="98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98" applyNumberFormat="0" applyProtection="0">
      <alignment horizontal="left" vertical="top" indent="1"/>
    </xf>
    <xf numFmtId="4" fontId="22" fillId="3" borderId="98" applyNumberFormat="0" applyProtection="0">
      <alignment vertical="center"/>
    </xf>
    <xf numFmtId="0" fontId="22" fillId="6" borderId="98" applyNumberFormat="0" applyProtection="0">
      <alignment horizontal="left" vertical="top" indent="1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4" fontId="23" fillId="10" borderId="98" applyNumberFormat="0" applyProtection="0">
      <alignment horizontal="right" vertical="center"/>
    </xf>
    <xf numFmtId="4" fontId="22" fillId="3" borderId="98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8" applyNumberFormat="0" applyProtection="0">
      <alignment vertical="center"/>
    </xf>
    <xf numFmtId="0" fontId="22" fillId="6" borderId="98" applyNumberFormat="0" applyProtection="0">
      <alignment horizontal="left" vertical="top" indent="1"/>
    </xf>
    <xf numFmtId="4" fontId="22" fillId="3" borderId="98" applyNumberFormat="0" applyProtection="0">
      <alignment vertical="center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4" fontId="23" fillId="10" borderId="98" applyNumberFormat="0" applyProtection="0">
      <alignment horizontal="right" vertical="center"/>
    </xf>
    <xf numFmtId="4" fontId="22" fillId="3" borderId="9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8" applyNumberFormat="0" applyProtection="0">
      <alignment horizontal="left" vertical="center" indent="1"/>
    </xf>
    <xf numFmtId="4" fontId="22" fillId="3" borderId="98" applyNumberFormat="0" applyProtection="0">
      <alignment vertical="center"/>
    </xf>
    <xf numFmtId="0" fontId="6" fillId="9" borderId="98" applyNumberFormat="0" applyProtection="0">
      <alignment horizontal="left" vertical="center" indent="1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4" fontId="23" fillId="10" borderId="98" applyNumberFormat="0" applyProtection="0">
      <alignment horizontal="right" vertical="center"/>
    </xf>
    <xf numFmtId="0" fontId="22" fillId="6" borderId="98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98" applyNumberFormat="0" applyProtection="0">
      <alignment horizontal="left" vertical="top" indent="1"/>
    </xf>
    <xf numFmtId="0" fontId="22" fillId="6" borderId="98" applyNumberFormat="0" applyProtection="0">
      <alignment horizontal="left" vertical="top" indent="1"/>
    </xf>
    <xf numFmtId="4" fontId="23" fillId="8" borderId="98" applyNumberFormat="0" applyProtection="0">
      <alignment horizontal="right" vertical="center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4" fontId="23" fillId="10" borderId="98" applyNumberFormat="0" applyProtection="0">
      <alignment horizontal="right" vertical="center"/>
    </xf>
    <xf numFmtId="4" fontId="22" fillId="3" borderId="98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8" applyNumberFormat="0" applyProtection="0">
      <alignment vertical="center"/>
    </xf>
    <xf numFmtId="4" fontId="22" fillId="3" borderId="98" applyNumberFormat="0" applyProtection="0">
      <alignment vertical="center"/>
    </xf>
    <xf numFmtId="0" fontId="22" fillId="6" borderId="98" applyNumberFormat="0" applyProtection="0">
      <alignment horizontal="left" vertical="top" indent="1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4" fontId="23" fillId="10" borderId="98" applyNumberFormat="0" applyProtection="0">
      <alignment horizontal="right" vertical="center"/>
    </xf>
    <xf numFmtId="4" fontId="22" fillId="3" borderId="98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8" applyNumberFormat="0" applyProtection="0">
      <alignment horizontal="left" vertical="center" indent="1"/>
    </xf>
    <xf numFmtId="0" fontId="22" fillId="6" borderId="98" applyNumberFormat="0" applyProtection="0">
      <alignment horizontal="left" vertical="top" indent="1"/>
    </xf>
    <xf numFmtId="4" fontId="22" fillId="3" borderId="98" applyNumberFormat="0" applyProtection="0">
      <alignment horizontal="left" vertical="center" indent="1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4" fontId="23" fillId="10" borderId="98" applyNumberFormat="0" applyProtection="0">
      <alignment horizontal="right" vertical="center"/>
    </xf>
    <xf numFmtId="0" fontId="22" fillId="6" borderId="98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98" applyNumberFormat="0" applyProtection="0">
      <alignment horizontal="left" vertical="top" indent="1"/>
    </xf>
    <xf numFmtId="4" fontId="22" fillId="3" borderId="98" applyNumberFormat="0" applyProtection="0">
      <alignment vertical="center"/>
    </xf>
    <xf numFmtId="0" fontId="6" fillId="9" borderId="98" applyNumberFormat="0" applyProtection="0">
      <alignment horizontal="left" vertical="center" indent="1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4" fontId="23" fillId="10" borderId="98" applyNumberFormat="0" applyProtection="0">
      <alignment horizontal="right" vertical="center"/>
    </xf>
    <xf numFmtId="0" fontId="22" fillId="6" borderId="98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8" applyNumberFormat="0" applyProtection="0">
      <alignment vertical="center"/>
    </xf>
    <xf numFmtId="4" fontId="22" fillId="3" borderId="98" applyNumberFormat="0" applyProtection="0">
      <alignment vertical="center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4" fontId="23" fillId="8" borderId="98" applyNumberFormat="0" applyProtection="0">
      <alignment horizontal="right" vertical="center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4" fontId="22" fillId="3" borderId="98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98" applyNumberFormat="0" applyProtection="0">
      <alignment horizontal="left" vertical="top" indent="1"/>
    </xf>
    <xf numFmtId="4" fontId="23" fillId="10" borderId="98" applyNumberFormat="0" applyProtection="0">
      <alignment horizontal="right" vertical="center"/>
    </xf>
    <xf numFmtId="4" fontId="23" fillId="10" borderId="98" applyNumberFormat="0" applyProtection="0">
      <alignment horizontal="right" vertical="center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4" fontId="23" fillId="8" borderId="98" applyNumberFormat="0" applyProtection="0">
      <alignment horizontal="right" vertical="center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8" applyNumberFormat="0" applyProtection="0">
      <alignment horizontal="left" vertical="center" indent="1"/>
    </xf>
    <xf numFmtId="4" fontId="23" fillId="8" borderId="98" applyNumberFormat="0" applyProtection="0">
      <alignment horizontal="right" vertical="center"/>
    </xf>
    <xf numFmtId="4" fontId="23" fillId="8" borderId="98" applyNumberFormat="0" applyProtection="0">
      <alignment horizontal="right" vertical="center"/>
    </xf>
    <xf numFmtId="4" fontId="23" fillId="10" borderId="98" applyNumberFormat="0" applyProtection="0">
      <alignment horizontal="right" vertical="center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4" fontId="23" fillId="8" borderId="98" applyNumberFormat="0" applyProtection="0">
      <alignment horizontal="right" vertical="center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8" applyNumberFormat="0" applyProtection="0">
      <alignment horizontal="left" vertical="center" indent="1"/>
    </xf>
    <xf numFmtId="4" fontId="22" fillId="3" borderId="98" applyNumberFormat="0" applyProtection="0">
      <alignment vertical="center"/>
    </xf>
    <xf numFmtId="0" fontId="6" fillId="9" borderId="98" applyNumberFormat="0" applyProtection="0">
      <alignment horizontal="left" vertical="center" indent="1"/>
    </xf>
    <xf numFmtId="4" fontId="23" fillId="10" borderId="98" applyNumberFormat="0" applyProtection="0">
      <alignment horizontal="right" vertical="center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4" fontId="23" fillId="8" borderId="98" applyNumberFormat="0" applyProtection="0">
      <alignment horizontal="right" vertical="center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8" applyNumberFormat="0" applyProtection="0">
      <alignment horizontal="left" vertical="center" indent="1"/>
    </xf>
    <xf numFmtId="4" fontId="22" fillId="3" borderId="98" applyNumberFormat="0" applyProtection="0">
      <alignment horizontal="left" vertical="center" indent="1"/>
    </xf>
    <xf numFmtId="4" fontId="22" fillId="3" borderId="98" applyNumberFormat="0" applyProtection="0">
      <alignment horizontal="left" vertical="center" indent="1"/>
    </xf>
    <xf numFmtId="4" fontId="23" fillId="10" borderId="98" applyNumberFormat="0" applyProtection="0">
      <alignment horizontal="right" vertical="center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4" fontId="23" fillId="8" borderId="98" applyNumberFormat="0" applyProtection="0">
      <alignment horizontal="right" vertical="center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0" fontId="22" fillId="6" borderId="98" applyNumberFormat="0" applyProtection="0">
      <alignment horizontal="left" vertical="top" indent="1"/>
    </xf>
    <xf numFmtId="4" fontId="23" fillId="10" borderId="98" applyNumberFormat="0" applyProtection="0">
      <alignment horizontal="right" vertical="center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4" fontId="23" fillId="8" borderId="98" applyNumberFormat="0" applyProtection="0">
      <alignment horizontal="right" vertical="center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4" fontId="23" fillId="10" borderId="98" applyNumberFormat="0" applyProtection="0">
      <alignment horizontal="right" vertical="center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4" fontId="23" fillId="8" borderId="98" applyNumberFormat="0" applyProtection="0">
      <alignment horizontal="right" vertical="center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4" fontId="23" fillId="10" borderId="98" applyNumberFormat="0" applyProtection="0">
      <alignment horizontal="right" vertical="center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4" fontId="23" fillId="8" borderId="98" applyNumberFormat="0" applyProtection="0">
      <alignment horizontal="right" vertical="center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4" fontId="23" fillId="10" borderId="98" applyNumberFormat="0" applyProtection="0">
      <alignment horizontal="right" vertical="center"/>
    </xf>
    <xf numFmtId="4" fontId="23" fillId="10" borderId="98" applyNumberFormat="0" applyProtection="0">
      <alignment horizontal="right" vertical="center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4" fontId="23" fillId="8" borderId="98" applyNumberFormat="0" applyProtection="0">
      <alignment horizontal="right" vertical="center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8" applyNumberFormat="0" applyProtection="0">
      <alignment horizontal="left" vertical="center" indent="1"/>
    </xf>
    <xf numFmtId="4" fontId="23" fillId="8" borderId="98" applyNumberFormat="0" applyProtection="0">
      <alignment horizontal="right" vertical="center"/>
    </xf>
    <xf numFmtId="4" fontId="23" fillId="10" borderId="98" applyNumberFormat="0" applyProtection="0">
      <alignment horizontal="right" vertical="center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4" fontId="23" fillId="8" borderId="98" applyNumberFormat="0" applyProtection="0">
      <alignment horizontal="right" vertical="center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8" applyNumberFormat="0" applyProtection="0">
      <alignment horizontal="left" vertical="center" indent="1"/>
    </xf>
    <xf numFmtId="4" fontId="22" fillId="3" borderId="98" applyNumberFormat="0" applyProtection="0">
      <alignment vertical="center"/>
    </xf>
    <xf numFmtId="0" fontId="6" fillId="9" borderId="98" applyNumberFormat="0" applyProtection="0">
      <alignment horizontal="left" vertical="center" indent="1"/>
    </xf>
    <xf numFmtId="4" fontId="23" fillId="10" borderId="98" applyNumberFormat="0" applyProtection="0">
      <alignment horizontal="right" vertical="center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4" fontId="23" fillId="8" borderId="98" applyNumberFormat="0" applyProtection="0">
      <alignment horizontal="right" vertical="center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8" applyNumberFormat="0" applyProtection="0">
      <alignment horizontal="left" vertical="center" indent="1"/>
    </xf>
    <xf numFmtId="4" fontId="22" fillId="3" borderId="98" applyNumberFormat="0" applyProtection="0">
      <alignment horizontal="left" vertical="center" indent="1"/>
    </xf>
    <xf numFmtId="4" fontId="23" fillId="10" borderId="98" applyNumberFormat="0" applyProtection="0">
      <alignment horizontal="right" vertical="center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4" fontId="23" fillId="8" borderId="98" applyNumberFormat="0" applyProtection="0">
      <alignment horizontal="right" vertical="center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0" fontId="22" fillId="6" borderId="98" applyNumberFormat="0" applyProtection="0">
      <alignment horizontal="left" vertical="top" indent="1"/>
    </xf>
    <xf numFmtId="4" fontId="23" fillId="10" borderId="98" applyNumberFormat="0" applyProtection="0">
      <alignment horizontal="right" vertical="center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4" fontId="23" fillId="8" borderId="98" applyNumberFormat="0" applyProtection="0">
      <alignment horizontal="right" vertical="center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8" applyNumberFormat="0" applyProtection="0">
      <alignment horizontal="left" vertical="center" indent="1"/>
    </xf>
    <xf numFmtId="4" fontId="23" fillId="10" borderId="98" applyNumberFormat="0" applyProtection="0">
      <alignment horizontal="right" vertical="center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4" fontId="23" fillId="8" borderId="98" applyNumberFormat="0" applyProtection="0">
      <alignment horizontal="right" vertical="center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4" fontId="23" fillId="10" borderId="98" applyNumberFormat="0" applyProtection="0">
      <alignment horizontal="right" vertical="center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4" fontId="23" fillId="8" borderId="98" applyNumberFormat="0" applyProtection="0">
      <alignment horizontal="right" vertical="center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8" applyNumberFormat="0" applyProtection="0">
      <alignment horizontal="left" vertical="center" indent="1"/>
    </xf>
    <xf numFmtId="4" fontId="23" fillId="10" borderId="98" applyNumberFormat="0" applyProtection="0">
      <alignment horizontal="right" vertical="center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4" fontId="23" fillId="8" borderId="98" applyNumberFormat="0" applyProtection="0">
      <alignment horizontal="right" vertical="center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8" applyNumberFormat="0" applyProtection="0">
      <alignment horizontal="left" vertical="center" indent="1"/>
    </xf>
    <xf numFmtId="4" fontId="23" fillId="8" borderId="98" applyNumberFormat="0" applyProtection="0">
      <alignment horizontal="right" vertical="center"/>
    </xf>
    <xf numFmtId="4" fontId="23" fillId="11" borderId="98" applyNumberFormat="0" applyProtection="0">
      <alignment horizontal="left" vertical="center" indent="1"/>
    </xf>
    <xf numFmtId="4" fontId="23" fillId="10" borderId="98" applyNumberFormat="0" applyProtection="0">
      <alignment horizontal="right" vertical="center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4" fontId="23" fillId="8" borderId="98" applyNumberFormat="0" applyProtection="0">
      <alignment horizontal="right" vertical="center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98" applyNumberFormat="0" applyProtection="0">
      <alignment horizontal="left" vertical="top" indent="1"/>
    </xf>
    <xf numFmtId="4" fontId="23" fillId="10" borderId="98" applyNumberFormat="0" applyProtection="0">
      <alignment horizontal="right" vertical="center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4" fontId="23" fillId="8" borderId="98" applyNumberFormat="0" applyProtection="0">
      <alignment horizontal="right" vertical="center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98" applyNumberFormat="0" applyProtection="0">
      <alignment horizontal="right" vertical="center"/>
    </xf>
    <xf numFmtId="4" fontId="22" fillId="3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4" fontId="23" fillId="10" borderId="98" applyNumberFormat="0" applyProtection="0">
      <alignment horizontal="right" vertical="center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4" fontId="23" fillId="8" borderId="98" applyNumberFormat="0" applyProtection="0">
      <alignment horizontal="right" vertical="center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98" applyNumberFormat="0" applyProtection="0">
      <alignment horizontal="right" vertical="center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4" fontId="23" fillId="8" borderId="98" applyNumberFormat="0" applyProtection="0">
      <alignment horizontal="right" vertical="center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8" applyNumberFormat="0" applyProtection="0">
      <alignment vertical="center"/>
    </xf>
    <xf numFmtId="4" fontId="23" fillId="8" borderId="98" applyNumberFormat="0" applyProtection="0">
      <alignment horizontal="right" vertical="center"/>
    </xf>
    <xf numFmtId="4" fontId="23" fillId="10" borderId="98" applyNumberFormat="0" applyProtection="0">
      <alignment horizontal="right" vertical="center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4" fontId="23" fillId="8" borderId="98" applyNumberFormat="0" applyProtection="0">
      <alignment horizontal="right" vertical="center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98" applyNumberFormat="0" applyProtection="0">
      <alignment horizontal="left" vertical="center" indent="1"/>
    </xf>
    <xf numFmtId="4" fontId="23" fillId="10" borderId="98" applyNumberFormat="0" applyProtection="0">
      <alignment horizontal="right" vertical="center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4" fontId="23" fillId="8" borderId="98" applyNumberFormat="0" applyProtection="0">
      <alignment horizontal="right" vertical="center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8" applyNumberFormat="0" applyProtection="0">
      <alignment horizontal="left" vertical="center" indent="1"/>
    </xf>
    <xf numFmtId="4" fontId="23" fillId="10" borderId="98" applyNumberFormat="0" applyProtection="0">
      <alignment horizontal="right" vertical="center"/>
    </xf>
    <xf numFmtId="0" fontId="22" fillId="6" borderId="98" applyNumberFormat="0" applyProtection="0">
      <alignment horizontal="left" vertical="top" indent="1"/>
    </xf>
    <xf numFmtId="4" fontId="23" fillId="10" borderId="98" applyNumberFormat="0" applyProtection="0">
      <alignment horizontal="right" vertical="center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4" fontId="23" fillId="8" borderId="98" applyNumberFormat="0" applyProtection="0">
      <alignment horizontal="right" vertical="center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8" applyNumberFormat="0" applyProtection="0">
      <alignment horizontal="left" vertical="center" indent="1"/>
    </xf>
    <xf numFmtId="4" fontId="23" fillId="10" borderId="98" applyNumberFormat="0" applyProtection="0">
      <alignment horizontal="right" vertical="center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4" fontId="23" fillId="8" borderId="98" applyNumberFormat="0" applyProtection="0">
      <alignment horizontal="right" vertical="center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98" applyNumberFormat="0" applyProtection="0">
      <alignment horizontal="left" vertical="top" indent="1"/>
    </xf>
    <xf numFmtId="0" fontId="6" fillId="9" borderId="98" applyNumberFormat="0" applyProtection="0">
      <alignment horizontal="left" vertical="center" indent="1"/>
    </xf>
    <xf numFmtId="4" fontId="23" fillId="10" borderId="98" applyNumberFormat="0" applyProtection="0">
      <alignment horizontal="right" vertical="center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4" fontId="23" fillId="8" borderId="98" applyNumberFormat="0" applyProtection="0">
      <alignment horizontal="right" vertical="center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98" applyNumberFormat="0" applyProtection="0">
      <alignment horizontal="right" vertical="center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4" fontId="23" fillId="8" borderId="98" applyNumberFormat="0" applyProtection="0">
      <alignment horizontal="right" vertical="center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98" applyNumberFormat="0" applyProtection="0">
      <alignment horizontal="left" vertical="top" indent="1"/>
    </xf>
    <xf numFmtId="4" fontId="23" fillId="10" borderId="98" applyNumberFormat="0" applyProtection="0">
      <alignment horizontal="right" vertical="center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0" fontId="22" fillId="6" borderId="98" applyNumberFormat="0" applyProtection="0">
      <alignment horizontal="left" vertical="top" indent="1"/>
    </xf>
    <xf numFmtId="0" fontId="6" fillId="9" borderId="98" applyNumberFormat="0" applyProtection="0">
      <alignment horizontal="left" vertical="center" indent="1"/>
    </xf>
    <xf numFmtId="4" fontId="23" fillId="8" borderId="98" applyNumberFormat="0" applyProtection="0">
      <alignment horizontal="right" vertical="center"/>
    </xf>
    <xf numFmtId="0" fontId="6" fillId="9" borderId="9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8" applyNumberFormat="0" applyProtection="0">
      <alignment vertical="center"/>
    </xf>
    <xf numFmtId="4" fontId="23" fillId="10" borderId="98" applyNumberFormat="0" applyProtection="0">
      <alignment horizontal="right" vertical="center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98" applyNumberFormat="0" applyProtection="0">
      <alignment horizontal="left" vertical="center" indent="1"/>
    </xf>
    <xf numFmtId="4" fontId="22" fillId="3" borderId="98" applyNumberFormat="0" applyProtection="0">
      <alignment vertical="center"/>
    </xf>
    <xf numFmtId="4" fontId="23" fillId="11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4" fontId="23" fillId="10" borderId="98" applyNumberFormat="0" applyProtection="0">
      <alignment horizontal="right" vertical="center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0" fontId="6" fillId="9" borderId="9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4" fontId="22" fillId="3" borderId="98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98" applyNumberFormat="0" applyProtection="0">
      <alignment horizontal="right" vertical="center"/>
    </xf>
    <xf numFmtId="0" fontId="6" fillId="9" borderId="9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98" applyNumberFormat="0" applyProtection="0">
      <alignment horizontal="right" vertical="center"/>
    </xf>
    <xf numFmtId="4" fontId="23" fillId="8" borderId="98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8" applyNumberFormat="0" applyProtection="0">
      <alignment vertical="center"/>
    </xf>
    <xf numFmtId="0" fontId="6" fillId="9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4" fontId="23" fillId="10" borderId="98" applyNumberFormat="0" applyProtection="0">
      <alignment horizontal="right" vertical="center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8" applyNumberFormat="0" applyProtection="0">
      <alignment horizontal="left" vertical="center" indent="1"/>
    </xf>
    <xf numFmtId="0" fontId="22" fillId="6" borderId="98" applyNumberFormat="0" applyProtection="0">
      <alignment horizontal="left" vertical="top" indent="1"/>
    </xf>
    <xf numFmtId="4" fontId="23" fillId="8" borderId="98" applyNumberFormat="0" applyProtection="0">
      <alignment horizontal="right" vertical="center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98" applyNumberFormat="0" applyProtection="0">
      <alignment horizontal="left" vertical="top" indent="1"/>
    </xf>
    <xf numFmtId="4" fontId="23" fillId="10" borderId="98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8" applyNumberFormat="0" applyProtection="0">
      <alignment horizontal="left" vertical="center" indent="1"/>
    </xf>
    <xf numFmtId="4" fontId="23" fillId="10" borderId="98" applyNumberFormat="0" applyProtection="0">
      <alignment horizontal="right" vertical="center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8" applyNumberFormat="0" applyProtection="0">
      <alignment horizontal="left" vertical="center" indent="1"/>
    </xf>
    <xf numFmtId="4" fontId="22" fillId="3" borderId="9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98" applyNumberFormat="0" applyProtection="0">
      <alignment horizontal="left" vertical="center" indent="1"/>
    </xf>
    <xf numFmtId="4" fontId="22" fillId="3" borderId="98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8" applyNumberFormat="0" applyProtection="0">
      <alignment horizontal="left" vertical="center" indent="1"/>
    </xf>
    <xf numFmtId="0" fontId="22" fillId="6" borderId="98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8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8" applyNumberFormat="0" applyProtection="0">
      <alignment horizontal="left" vertical="center" indent="1"/>
    </xf>
    <xf numFmtId="0" fontId="22" fillId="6" borderId="98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98" applyNumberFormat="0" applyProtection="0">
      <alignment horizontal="left" vertical="top" indent="1"/>
    </xf>
    <xf numFmtId="4" fontId="22" fillId="3" borderId="98" applyNumberFormat="0" applyProtection="0">
      <alignment horizontal="left" vertical="center" indent="1"/>
    </xf>
    <xf numFmtId="4" fontId="22" fillId="3" borderId="98" applyNumberFormat="0" applyProtection="0">
      <alignment vertical="center"/>
    </xf>
    <xf numFmtId="0" fontId="37" fillId="0" borderId="0" applyNumberFormat="0" applyFill="0" applyBorder="0" applyAlignment="0" applyProtection="0"/>
    <xf numFmtId="0" fontId="23" fillId="12" borderId="98" applyNumberFormat="0" applyProtection="0">
      <alignment horizontal="left" vertical="top" indent="1"/>
    </xf>
    <xf numFmtId="4" fontId="23" fillId="11" borderId="98" applyNumberFormat="0" applyProtection="0">
      <alignment horizontal="left" vertical="center" indent="1"/>
    </xf>
    <xf numFmtId="4" fontId="23" fillId="10" borderId="98" applyNumberFormat="0" applyProtection="0">
      <alignment horizontal="right" vertical="center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4" fontId="23" fillId="8" borderId="98" applyNumberFormat="0" applyProtection="0">
      <alignment horizontal="right" vertical="center"/>
    </xf>
    <xf numFmtId="0" fontId="22" fillId="6" borderId="98" applyNumberFormat="0" applyProtection="0">
      <alignment horizontal="left" vertical="top" indent="1"/>
    </xf>
    <xf numFmtId="4" fontId="22" fillId="3" borderId="98" applyNumberFormat="0" applyProtection="0">
      <alignment horizontal="left" vertical="center" indent="1"/>
    </xf>
    <xf numFmtId="4" fontId="22" fillId="3" borderId="98" applyNumberFormat="0" applyProtection="0">
      <alignment vertical="center"/>
    </xf>
    <xf numFmtId="0" fontId="23" fillId="12" borderId="98" applyNumberFormat="0" applyProtection="0">
      <alignment horizontal="left" vertical="top" indent="1"/>
    </xf>
    <xf numFmtId="4" fontId="23" fillId="11" borderId="98" applyNumberFormat="0" applyProtection="0">
      <alignment horizontal="left" vertical="center" indent="1"/>
    </xf>
    <xf numFmtId="4" fontId="23" fillId="10" borderId="98" applyNumberFormat="0" applyProtection="0">
      <alignment horizontal="right" vertical="center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4" fontId="23" fillId="8" borderId="98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22" fillId="6" borderId="98" applyNumberFormat="0" applyProtection="0">
      <alignment horizontal="left" vertical="top" indent="1"/>
    </xf>
    <xf numFmtId="4" fontId="22" fillId="3" borderId="98" applyNumberFormat="0" applyProtection="0">
      <alignment horizontal="left" vertical="center" indent="1"/>
    </xf>
    <xf numFmtId="4" fontId="22" fillId="3" borderId="98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98" applyNumberFormat="0" applyProtection="0">
      <alignment horizontal="left" vertical="top" indent="1"/>
    </xf>
    <xf numFmtId="4" fontId="23" fillId="11" borderId="98" applyNumberFormat="0" applyProtection="0">
      <alignment horizontal="left" vertical="center" indent="1"/>
    </xf>
    <xf numFmtId="4" fontId="23" fillId="10" borderId="98" applyNumberFormat="0" applyProtection="0">
      <alignment horizontal="right" vertical="center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22" fillId="6" borderId="98" applyNumberFormat="0" applyProtection="0">
      <alignment horizontal="left" vertical="top" indent="1"/>
    </xf>
    <xf numFmtId="4" fontId="22" fillId="3" borderId="98" applyNumberFormat="0" applyProtection="0">
      <alignment vertical="center"/>
    </xf>
    <xf numFmtId="4" fontId="23" fillId="11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4" fontId="23" fillId="8" borderId="98" applyNumberFormat="0" applyProtection="0">
      <alignment horizontal="right" vertical="center"/>
    </xf>
    <xf numFmtId="4" fontId="22" fillId="3" borderId="98" applyNumberFormat="0" applyProtection="0">
      <alignment horizontal="left" vertical="center" indent="1"/>
    </xf>
    <xf numFmtId="4" fontId="22" fillId="3" borderId="98" applyNumberFormat="0" applyProtection="0">
      <alignment vertical="center"/>
    </xf>
    <xf numFmtId="4" fontId="22" fillId="3" borderId="98" applyNumberFormat="0" applyProtection="0">
      <alignment vertical="center"/>
    </xf>
    <xf numFmtId="4" fontId="22" fillId="3" borderId="98" applyNumberFormat="0" applyProtection="0">
      <alignment horizontal="left" vertical="center" indent="1"/>
    </xf>
    <xf numFmtId="0" fontId="22" fillId="6" borderId="98" applyNumberFormat="0" applyProtection="0">
      <alignment horizontal="left" vertical="top" indent="1"/>
    </xf>
    <xf numFmtId="4" fontId="23" fillId="8" borderId="98" applyNumberFormat="0" applyProtection="0">
      <alignment horizontal="right" vertical="center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4" fontId="23" fillId="10" borderId="98" applyNumberFormat="0" applyProtection="0">
      <alignment horizontal="right" vertical="center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4" fontId="22" fillId="3" borderId="98" applyNumberFormat="0" applyProtection="0">
      <alignment vertical="center"/>
    </xf>
    <xf numFmtId="4" fontId="22" fillId="3" borderId="98" applyNumberFormat="0" applyProtection="0">
      <alignment horizontal="left" vertical="center" indent="1"/>
    </xf>
    <xf numFmtId="0" fontId="22" fillId="6" borderId="98" applyNumberFormat="0" applyProtection="0">
      <alignment horizontal="left" vertical="top" indent="1"/>
    </xf>
    <xf numFmtId="4" fontId="23" fillId="8" borderId="98" applyNumberFormat="0" applyProtection="0">
      <alignment horizontal="right" vertical="center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4" fontId="23" fillId="10" borderId="98" applyNumberFormat="0" applyProtection="0">
      <alignment horizontal="right" vertical="center"/>
    </xf>
    <xf numFmtId="0" fontId="23" fillId="12" borderId="98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98" applyNumberFormat="0" applyProtection="0">
      <alignment horizontal="right" vertical="center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4" fontId="22" fillId="3" borderId="9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98" applyNumberFormat="0" applyProtection="0">
      <alignment horizontal="right" vertical="center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4" fontId="23" fillId="10" borderId="98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8" applyNumberFormat="0" applyProtection="0">
      <alignment horizontal="left" vertical="center" indent="1"/>
    </xf>
    <xf numFmtId="0" fontId="22" fillId="6" borderId="98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98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1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10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98" applyNumberFormat="0" applyProtection="0">
      <alignment horizontal="left" vertical="center" indent="1"/>
    </xf>
    <xf numFmtId="0" fontId="22" fillId="6" borderId="98" applyNumberFormat="0" applyProtection="0">
      <alignment horizontal="left" vertical="top" indent="1"/>
    </xf>
    <xf numFmtId="4" fontId="22" fillId="3" borderId="98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10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10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99" applyNumberFormat="0" applyProtection="0">
      <alignment horizontal="left" vertical="center" indent="1"/>
    </xf>
    <xf numFmtId="0" fontId="6" fillId="9" borderId="9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9" applyNumberFormat="0" applyProtection="0">
      <alignment vertical="center"/>
    </xf>
    <xf numFmtId="4" fontId="22" fillId="3" borderId="99" applyNumberFormat="0" applyProtection="0">
      <alignment vertical="center"/>
    </xf>
    <xf numFmtId="4" fontId="22" fillId="3" borderId="99" applyNumberFormat="0" applyProtection="0">
      <alignment horizontal="left" vertical="center" indent="1"/>
    </xf>
    <xf numFmtId="4" fontId="22" fillId="3" borderId="99" applyNumberFormat="0" applyProtection="0">
      <alignment horizontal="left" vertical="center" indent="1"/>
    </xf>
    <xf numFmtId="0" fontId="22" fillId="6" borderId="99" applyNumberFormat="0" applyProtection="0">
      <alignment horizontal="left" vertical="top" indent="1"/>
    </xf>
    <xf numFmtId="0" fontId="22" fillId="6" borderId="99" applyNumberFormat="0" applyProtection="0">
      <alignment horizontal="left" vertical="top" indent="1"/>
    </xf>
    <xf numFmtId="4" fontId="23" fillId="8" borderId="99" applyNumberFormat="0" applyProtection="0">
      <alignment horizontal="right" vertical="center"/>
    </xf>
    <xf numFmtId="4" fontId="23" fillId="8" borderId="99" applyNumberFormat="0" applyProtection="0">
      <alignment horizontal="right" vertical="center"/>
    </xf>
    <xf numFmtId="0" fontId="6" fillId="9" borderId="99" applyNumberFormat="0" applyProtection="0">
      <alignment horizontal="left" vertical="center" indent="1"/>
    </xf>
    <xf numFmtId="0" fontId="6" fillId="9" borderId="99" applyNumberFormat="0" applyProtection="0">
      <alignment horizontal="left" vertical="center" indent="1"/>
    </xf>
    <xf numFmtId="0" fontId="6" fillId="9" borderId="99" applyNumberFormat="0" applyProtection="0">
      <alignment horizontal="left" vertical="center" indent="1"/>
    </xf>
    <xf numFmtId="0" fontId="6" fillId="9" borderId="99" applyNumberFormat="0" applyProtection="0">
      <alignment horizontal="left" vertical="center" indent="1"/>
    </xf>
    <xf numFmtId="0" fontId="6" fillId="9" borderId="99" applyNumberFormat="0" applyProtection="0">
      <alignment horizontal="left" vertical="center" indent="1"/>
    </xf>
    <xf numFmtId="0" fontId="6" fillId="9" borderId="99" applyNumberFormat="0" applyProtection="0">
      <alignment horizontal="left" vertical="center" indent="1"/>
    </xf>
    <xf numFmtId="4" fontId="23" fillId="10" borderId="99" applyNumberFormat="0" applyProtection="0">
      <alignment horizontal="right" vertical="center"/>
    </xf>
    <xf numFmtId="4" fontId="23" fillId="10" borderId="99" applyNumberFormat="0" applyProtection="0">
      <alignment horizontal="right" vertical="center"/>
    </xf>
    <xf numFmtId="4" fontId="23" fillId="11" borderId="99" applyNumberFormat="0" applyProtection="0">
      <alignment horizontal="left" vertical="center" indent="1"/>
    </xf>
    <xf numFmtId="4" fontId="23" fillId="11" borderId="99" applyNumberFormat="0" applyProtection="0">
      <alignment horizontal="left" vertical="center" indent="1"/>
    </xf>
    <xf numFmtId="0" fontId="23" fillId="12" borderId="99" applyNumberFormat="0" applyProtection="0">
      <alignment horizontal="left" vertical="top" indent="1"/>
    </xf>
    <xf numFmtId="0" fontId="23" fillId="12" borderId="99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4" fontId="22" fillId="3" borderId="101" applyNumberFormat="0" applyProtection="0">
      <alignment vertical="center"/>
    </xf>
    <xf numFmtId="4" fontId="23" fillId="10" borderId="101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100" applyNumberFormat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10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101" applyNumberFormat="0" applyProtection="0">
      <alignment horizontal="left" vertical="center" indent="1"/>
    </xf>
    <xf numFmtId="0" fontId="22" fillId="6" borderId="101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6" fillId="9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101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98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98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101" applyNumberFormat="0" applyProtection="0">
      <alignment horizontal="left" vertical="center" indent="1"/>
    </xf>
    <xf numFmtId="0" fontId="22" fillId="6" borderId="101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23" fillId="12" borderId="98" applyNumberFormat="0" applyProtection="0">
      <alignment horizontal="left" vertical="top" indent="1"/>
    </xf>
    <xf numFmtId="0" fontId="6" fillId="9" borderId="98" applyNumberFormat="0" applyProtection="0">
      <alignment horizontal="left" vertical="center" indent="1"/>
    </xf>
    <xf numFmtId="4" fontId="23" fillId="10" borderId="98" applyNumberFormat="0" applyProtection="0">
      <alignment horizontal="right" vertical="center"/>
    </xf>
    <xf numFmtId="4" fontId="23" fillId="11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6" borderId="101" applyNumberFormat="0" applyProtection="0">
      <alignment horizontal="left" vertical="top" indent="1"/>
    </xf>
    <xf numFmtId="4" fontId="22" fillId="3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100" applyNumberFormat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100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10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100" applyNumberFormat="0" applyBorder="0" applyAlignment="0" applyProtection="0"/>
    <xf numFmtId="0" fontId="6" fillId="9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3" fillId="11" borderId="10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98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0" borderId="101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10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10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0" borderId="98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8" borderId="101" applyNumberFormat="0" applyProtection="0">
      <alignment horizontal="right" vertical="center"/>
    </xf>
    <xf numFmtId="4" fontId="22" fillId="3" borderId="98" applyNumberFormat="0" applyProtection="0">
      <alignment horizontal="left" vertical="center" indent="1"/>
    </xf>
    <xf numFmtId="4" fontId="23" fillId="8" borderId="98" applyNumberFormat="0" applyProtection="0">
      <alignment horizontal="right" vertical="center"/>
    </xf>
    <xf numFmtId="0" fontId="23" fillId="12" borderId="98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2" fillId="3" borderId="101" applyNumberFormat="0" applyProtection="0">
      <alignment vertical="center"/>
    </xf>
    <xf numFmtId="0" fontId="38" fillId="0" borderId="0" applyNumberFormat="0" applyFill="0" applyBorder="0" applyAlignment="0" applyProtection="0"/>
    <xf numFmtId="4" fontId="23" fillId="8" borderId="101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6" borderId="98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0" borderId="101" applyNumberFormat="0" applyProtection="0">
      <alignment horizontal="right" vertical="center"/>
    </xf>
    <xf numFmtId="4" fontId="23" fillId="8" borderId="101" applyNumberFormat="0" applyProtection="0">
      <alignment horizontal="right" vertical="center"/>
    </xf>
    <xf numFmtId="4" fontId="22" fillId="3" borderId="10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100" applyNumberFormat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10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98" applyNumberFormat="0" applyProtection="0">
      <alignment vertical="center"/>
    </xf>
    <xf numFmtId="0" fontId="38" fillId="0" borderId="0" applyNumberFormat="0" applyFill="0" applyBorder="0" applyAlignment="0" applyProtection="0"/>
    <xf numFmtId="4" fontId="22" fillId="3" borderId="98" applyNumberFormat="0" applyProtection="0">
      <alignment vertical="center"/>
    </xf>
    <xf numFmtId="4" fontId="22" fillId="3" borderId="98" applyNumberFormat="0" applyProtection="0">
      <alignment horizontal="left" vertical="center" indent="1"/>
    </xf>
    <xf numFmtId="4" fontId="22" fillId="3" borderId="98" applyNumberFormat="0" applyProtection="0">
      <alignment horizontal="left" vertical="center" indent="1"/>
    </xf>
    <xf numFmtId="0" fontId="22" fillId="6" borderId="98" applyNumberFormat="0" applyProtection="0">
      <alignment horizontal="left" vertical="top" indent="1"/>
    </xf>
    <xf numFmtId="0" fontId="22" fillId="6" borderId="98" applyNumberFormat="0" applyProtection="0">
      <alignment horizontal="left" vertical="top" indent="1"/>
    </xf>
    <xf numFmtId="4" fontId="23" fillId="8" borderId="98" applyNumberFormat="0" applyProtection="0">
      <alignment horizontal="right" vertical="center"/>
    </xf>
    <xf numFmtId="4" fontId="23" fillId="8" borderId="98" applyNumberFormat="0" applyProtection="0">
      <alignment horizontal="right" vertical="center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4" fontId="23" fillId="10" borderId="98" applyNumberFormat="0" applyProtection="0">
      <alignment horizontal="right" vertical="center"/>
    </xf>
    <xf numFmtId="4" fontId="23" fillId="10" borderId="98" applyNumberFormat="0" applyProtection="0">
      <alignment horizontal="right" vertical="center"/>
    </xf>
    <xf numFmtId="4" fontId="23" fillId="11" borderId="98" applyNumberFormat="0" applyProtection="0">
      <alignment horizontal="left" vertical="center" indent="1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0" fontId="23" fillId="12" borderId="98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101" applyNumberFormat="0" applyProtection="0">
      <alignment horizontal="left" vertical="center" indent="1"/>
    </xf>
    <xf numFmtId="4" fontId="22" fillId="3" borderId="10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22" fillId="6" borderId="101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4" fontId="22" fillId="3" borderId="101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10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10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10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12" borderId="101" applyNumberFormat="0" applyProtection="0">
      <alignment horizontal="left" vertical="top" indent="1"/>
    </xf>
    <xf numFmtId="0" fontId="6" fillId="9" borderId="101" applyNumberFormat="0" applyProtection="0">
      <alignment horizontal="left" vertical="center" indent="1"/>
    </xf>
    <xf numFmtId="0" fontId="22" fillId="6" borderId="101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101" applyNumberFormat="0" applyProtection="0">
      <alignment horizontal="left" vertical="top" indent="1"/>
    </xf>
    <xf numFmtId="4" fontId="22" fillId="3" borderId="101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100" applyNumberFormat="0" applyBorder="0" applyAlignment="0" applyProtection="0"/>
    <xf numFmtId="4" fontId="22" fillId="3" borderId="10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101" applyNumberFormat="0" applyProtection="0">
      <alignment horizontal="right" vertical="center"/>
    </xf>
    <xf numFmtId="0" fontId="38" fillId="0" borderId="0" applyNumberFormat="0" applyFill="0" applyBorder="0" applyAlignment="0" applyProtection="0"/>
    <xf numFmtId="4" fontId="22" fillId="3" borderId="101" applyNumberFormat="0" applyProtection="0">
      <alignment horizontal="left" vertical="center" indent="1"/>
    </xf>
    <xf numFmtId="4" fontId="23" fillId="10" borderId="101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98" applyNumberFormat="0" applyProtection="0">
      <alignment vertical="center"/>
    </xf>
    <xf numFmtId="4" fontId="22" fillId="3" borderId="98" applyNumberFormat="0" applyProtection="0">
      <alignment horizontal="left" vertical="center" indent="1"/>
    </xf>
    <xf numFmtId="4" fontId="22" fillId="3" borderId="98" applyNumberFormat="0" applyProtection="0">
      <alignment horizontal="left" vertical="center" indent="1"/>
    </xf>
    <xf numFmtId="0" fontId="22" fillId="6" borderId="98" applyNumberFormat="0" applyProtection="0">
      <alignment horizontal="left" vertical="top" indent="1"/>
    </xf>
    <xf numFmtId="0" fontId="22" fillId="6" borderId="98" applyNumberFormat="0" applyProtection="0">
      <alignment horizontal="left" vertical="top" indent="1"/>
    </xf>
    <xf numFmtId="4" fontId="23" fillId="8" borderId="98" applyNumberFormat="0" applyProtection="0">
      <alignment horizontal="right" vertical="center"/>
    </xf>
    <xf numFmtId="4" fontId="23" fillId="8" borderId="98" applyNumberFormat="0" applyProtection="0">
      <alignment horizontal="right" vertical="center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4" fontId="23" fillId="10" borderId="98" applyNumberFormat="0" applyProtection="0">
      <alignment horizontal="right" vertical="center"/>
    </xf>
    <xf numFmtId="4" fontId="23" fillId="10" borderId="98" applyNumberFormat="0" applyProtection="0">
      <alignment horizontal="right" vertical="center"/>
    </xf>
    <xf numFmtId="4" fontId="23" fillId="11" borderId="98" applyNumberFormat="0" applyProtection="0">
      <alignment horizontal="left" vertical="center" indent="1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0" fontId="23" fillId="12" borderId="98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4" fontId="23" fillId="10" borderId="101" applyNumberFormat="0" applyProtection="0">
      <alignment horizontal="right" vertical="center"/>
    </xf>
    <xf numFmtId="4" fontId="23" fillId="8" borderId="101" applyNumberFormat="0" applyProtection="0">
      <alignment horizontal="right" vertical="center"/>
    </xf>
    <xf numFmtId="4" fontId="23" fillId="10" borderId="101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101" applyNumberFormat="0" applyProtection="0">
      <alignment vertical="center"/>
    </xf>
    <xf numFmtId="4" fontId="22" fillId="3" borderId="101" applyNumberFormat="0" applyProtection="0">
      <alignment vertical="center"/>
    </xf>
    <xf numFmtId="4" fontId="22" fillId="3" borderId="101" applyNumberFormat="0" applyProtection="0">
      <alignment horizontal="left" vertical="center" indent="1"/>
    </xf>
    <xf numFmtId="4" fontId="22" fillId="3" borderId="101" applyNumberFormat="0" applyProtection="0">
      <alignment horizontal="left" vertical="center" indent="1"/>
    </xf>
    <xf numFmtId="0" fontId="22" fillId="6" borderId="101" applyNumberFormat="0" applyProtection="0">
      <alignment horizontal="left" vertical="top" indent="1"/>
    </xf>
    <xf numFmtId="0" fontId="22" fillId="6" borderId="101" applyNumberFormat="0" applyProtection="0">
      <alignment horizontal="left" vertical="top" indent="1"/>
    </xf>
    <xf numFmtId="4" fontId="23" fillId="8" borderId="101" applyNumberFormat="0" applyProtection="0">
      <alignment horizontal="right" vertical="center"/>
    </xf>
    <xf numFmtId="4" fontId="23" fillId="8" borderId="101" applyNumberFormat="0" applyProtection="0">
      <alignment horizontal="right" vertical="center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4" fontId="23" fillId="10" borderId="101" applyNumberFormat="0" applyProtection="0">
      <alignment horizontal="right" vertical="center"/>
    </xf>
    <xf numFmtId="4" fontId="23" fillId="10" borderId="101" applyNumberFormat="0" applyProtection="0">
      <alignment horizontal="right" vertical="center"/>
    </xf>
    <xf numFmtId="4" fontId="23" fillId="11" borderId="101" applyNumberFormat="0" applyProtection="0">
      <alignment horizontal="left" vertical="center" indent="1"/>
    </xf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0" fontId="23" fillId="12" borderId="101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1" applyNumberFormat="0" applyProtection="0">
      <alignment vertical="center"/>
    </xf>
    <xf numFmtId="0" fontId="6" fillId="9" borderId="101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4" fontId="22" fillId="3" borderId="101" applyNumberFormat="0" applyProtection="0">
      <alignment vertical="center"/>
    </xf>
    <xf numFmtId="0" fontId="22" fillId="6" borderId="101" applyNumberFormat="0" applyProtection="0">
      <alignment horizontal="left" vertical="top" indent="1"/>
    </xf>
    <xf numFmtId="0" fontId="22" fillId="6" borderId="101" applyNumberFormat="0" applyProtection="0">
      <alignment horizontal="left" vertical="top" indent="1"/>
    </xf>
    <xf numFmtId="4" fontId="23" fillId="8" borderId="101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12" borderId="101" applyNumberFormat="0" applyProtection="0">
      <alignment horizontal="left" vertical="top" indent="1"/>
    </xf>
    <xf numFmtId="0" fontId="6" fillId="9" borderId="101" applyNumberFormat="0" applyProtection="0">
      <alignment horizontal="left" vertical="center" indent="1"/>
    </xf>
    <xf numFmtId="0" fontId="22" fillId="6" borderId="101" applyNumberFormat="0" applyProtection="0">
      <alignment horizontal="left" vertical="top" indent="1"/>
    </xf>
    <xf numFmtId="4" fontId="22" fillId="3" borderId="101" applyNumberFormat="0" applyProtection="0">
      <alignment vertical="center"/>
    </xf>
    <xf numFmtId="4" fontId="23" fillId="10" borderId="101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4" fontId="22" fillId="3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0" fontId="6" fillId="9" borderId="101" applyNumberFormat="0" applyProtection="0">
      <alignment horizontal="left" vertical="center" indent="1"/>
    </xf>
    <xf numFmtId="4" fontId="23" fillId="8" borderId="101" applyNumberFormat="0" applyProtection="0">
      <alignment horizontal="right" vertical="center"/>
    </xf>
    <xf numFmtId="0" fontId="6" fillId="9" borderId="101" applyNumberFormat="0" applyProtection="0">
      <alignment horizontal="left" vertical="center" indent="1"/>
    </xf>
    <xf numFmtId="4" fontId="23" fillId="11" borderId="101" applyNumberFormat="0" applyProtection="0">
      <alignment horizontal="left" vertical="center" indent="1"/>
    </xf>
    <xf numFmtId="4" fontId="22" fillId="3" borderId="101" applyNumberFormat="0" applyProtection="0">
      <alignment vertical="center"/>
    </xf>
    <xf numFmtId="0" fontId="22" fillId="6" borderId="101" applyNumberFormat="0" applyProtection="0">
      <alignment horizontal="left" vertical="top" indent="1"/>
    </xf>
    <xf numFmtId="4" fontId="22" fillId="3" borderId="101" applyNumberFormat="0" applyProtection="0">
      <alignment horizontal="left" vertical="center" indent="1"/>
    </xf>
    <xf numFmtId="0" fontId="22" fillId="6" borderId="101" applyNumberFormat="0" applyProtection="0">
      <alignment horizontal="left" vertical="top" indent="1"/>
    </xf>
    <xf numFmtId="4" fontId="22" fillId="3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22" fillId="6" borderId="101" applyNumberFormat="0" applyProtection="0">
      <alignment horizontal="left" vertical="top" indent="1"/>
    </xf>
    <xf numFmtId="4" fontId="23" fillId="8" borderId="101" applyNumberFormat="0" applyProtection="0">
      <alignment horizontal="right" vertical="center"/>
    </xf>
    <xf numFmtId="4" fontId="22" fillId="3" borderId="101" applyNumberFormat="0" applyProtection="0">
      <alignment vertical="center"/>
    </xf>
    <xf numFmtId="0" fontId="22" fillId="6" borderId="101" applyNumberFormat="0" applyProtection="0">
      <alignment horizontal="left" vertical="top" indent="1"/>
    </xf>
    <xf numFmtId="4" fontId="22" fillId="3" borderId="101" applyNumberFormat="0" applyProtection="0">
      <alignment horizontal="left" vertical="center" indent="1"/>
    </xf>
    <xf numFmtId="0" fontId="22" fillId="6" borderId="101" applyNumberFormat="0" applyProtection="0">
      <alignment horizontal="left" vertical="top" indent="1"/>
    </xf>
    <xf numFmtId="0" fontId="22" fillId="6" borderId="101" applyNumberFormat="0" applyProtection="0">
      <alignment horizontal="left" vertical="top" indent="1"/>
    </xf>
    <xf numFmtId="4" fontId="22" fillId="3" borderId="101" applyNumberFormat="0" applyProtection="0">
      <alignment horizontal="left" vertical="center" indent="1"/>
    </xf>
    <xf numFmtId="0" fontId="22" fillId="6" borderId="101" applyNumberFormat="0" applyProtection="0">
      <alignment horizontal="left" vertical="top" indent="1"/>
    </xf>
    <xf numFmtId="4" fontId="22" fillId="3" borderId="101" applyNumberFormat="0" applyProtection="0">
      <alignment horizontal="left" vertical="center" indent="1"/>
    </xf>
    <xf numFmtId="4" fontId="22" fillId="3" borderId="101" applyNumberFormat="0" applyProtection="0">
      <alignment vertical="center"/>
    </xf>
    <xf numFmtId="0" fontId="22" fillId="6" borderId="101" applyNumberFormat="0" applyProtection="0">
      <alignment horizontal="left" vertical="top" indent="1"/>
    </xf>
    <xf numFmtId="4" fontId="22" fillId="3" borderId="101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1" applyNumberFormat="0" applyProtection="0">
      <alignment horizontal="left" vertical="center" indent="1"/>
    </xf>
    <xf numFmtId="4" fontId="22" fillId="3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101" applyNumberFormat="0" applyProtection="0">
      <alignment horizontal="left" vertical="top" indent="1"/>
    </xf>
    <xf numFmtId="0" fontId="6" fillId="9" borderId="101" applyNumberFormat="0" applyProtection="0">
      <alignment horizontal="left" vertical="center" indent="1"/>
    </xf>
    <xf numFmtId="0" fontId="22" fillId="6" borderId="101" applyNumberFormat="0" applyProtection="0">
      <alignment horizontal="left" vertical="top" indent="1"/>
    </xf>
    <xf numFmtId="0" fontId="22" fillId="6" borderId="101" applyNumberFormat="0" applyProtection="0">
      <alignment horizontal="left" vertical="top" indent="1"/>
    </xf>
    <xf numFmtId="0" fontId="22" fillId="6" borderId="101" applyNumberFormat="0" applyProtection="0">
      <alignment horizontal="left" vertical="top" indent="1"/>
    </xf>
    <xf numFmtId="4" fontId="22" fillId="3" borderId="101" applyNumberFormat="0" applyProtection="0">
      <alignment vertical="center"/>
    </xf>
    <xf numFmtId="0" fontId="22" fillId="6" borderId="101" applyNumberFormat="0" applyProtection="0">
      <alignment horizontal="left" vertical="top" indent="1"/>
    </xf>
    <xf numFmtId="4" fontId="22" fillId="3" borderId="101" applyNumberFormat="0" applyProtection="0">
      <alignment vertical="center"/>
    </xf>
    <xf numFmtId="4" fontId="22" fillId="3" borderId="101" applyNumberFormat="0" applyProtection="0">
      <alignment horizontal="left" vertical="center" indent="1"/>
    </xf>
    <xf numFmtId="4" fontId="22" fillId="3" borderId="101" applyNumberFormat="0" applyProtection="0">
      <alignment horizontal="left" vertical="center" indent="1"/>
    </xf>
    <xf numFmtId="0" fontId="22" fillId="6" borderId="101" applyNumberFormat="0" applyProtection="0">
      <alignment horizontal="left" vertical="top" indent="1"/>
    </xf>
    <xf numFmtId="0" fontId="22" fillId="6" borderId="101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4" fontId="23" fillId="10" borderId="101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01" applyNumberFormat="0" applyProtection="0">
      <alignment horizontal="right" vertical="center"/>
    </xf>
    <xf numFmtId="0" fontId="6" fillId="9" borderId="101" applyNumberFormat="0" applyProtection="0">
      <alignment horizontal="left" vertical="center" indent="1"/>
    </xf>
    <xf numFmtId="0" fontId="22" fillId="6" borderId="101" applyNumberFormat="0" applyProtection="0">
      <alignment horizontal="left" vertical="top" indent="1"/>
    </xf>
    <xf numFmtId="0" fontId="22" fillId="6" borderId="101" applyNumberFormat="0" applyProtection="0">
      <alignment horizontal="left" vertical="top" indent="1"/>
    </xf>
    <xf numFmtId="4" fontId="22" fillId="3" borderId="101" applyNumberFormat="0" applyProtection="0">
      <alignment horizontal="left" vertical="center" indent="1"/>
    </xf>
    <xf numFmtId="4" fontId="22" fillId="3" borderId="101" applyNumberFormat="0" applyProtection="0">
      <alignment vertical="center"/>
    </xf>
    <xf numFmtId="4" fontId="22" fillId="3" borderId="101" applyNumberFormat="0" applyProtection="0">
      <alignment horizontal="left" vertical="center" indent="1"/>
    </xf>
    <xf numFmtId="0" fontId="22" fillId="6" borderId="101" applyNumberFormat="0" applyProtection="0">
      <alignment horizontal="left" vertical="top" indent="1"/>
    </xf>
    <xf numFmtId="4" fontId="22" fillId="3" borderId="101" applyNumberFormat="0" applyProtection="0">
      <alignment horizontal="left" vertical="center" indent="1"/>
    </xf>
    <xf numFmtId="4" fontId="23" fillId="8" borderId="101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1" applyNumberFormat="0" applyProtection="0">
      <alignment horizontal="left" vertical="center" indent="1"/>
    </xf>
    <xf numFmtId="4" fontId="22" fillId="3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101" applyNumberFormat="0" applyProtection="0">
      <alignment horizontal="left" vertical="top" indent="1"/>
    </xf>
    <xf numFmtId="0" fontId="6" fillId="9" borderId="101" applyNumberFormat="0" applyProtection="0">
      <alignment horizontal="left" vertical="center" indent="1"/>
    </xf>
    <xf numFmtId="0" fontId="22" fillId="6" borderId="101" applyNumberFormat="0" applyProtection="0">
      <alignment horizontal="left" vertical="top" indent="1"/>
    </xf>
    <xf numFmtId="0" fontId="22" fillId="6" borderId="101" applyNumberFormat="0" applyProtection="0">
      <alignment horizontal="left" vertical="top" indent="1"/>
    </xf>
    <xf numFmtId="4" fontId="23" fillId="10" borderId="101" applyNumberFormat="0" applyProtection="0">
      <alignment horizontal="right" vertical="center"/>
    </xf>
    <xf numFmtId="4" fontId="22" fillId="3" borderId="101" applyNumberFormat="0" applyProtection="0">
      <alignment vertical="center"/>
    </xf>
    <xf numFmtId="4" fontId="22" fillId="3" borderId="101" applyNumberFormat="0" applyProtection="0">
      <alignment horizontal="left" vertical="center" indent="1"/>
    </xf>
    <xf numFmtId="0" fontId="22" fillId="6" borderId="101" applyNumberFormat="0" applyProtection="0">
      <alignment horizontal="left" vertical="top" indent="1"/>
    </xf>
    <xf numFmtId="4" fontId="23" fillId="8" borderId="101" applyNumberFormat="0" applyProtection="0">
      <alignment horizontal="right" vertical="center"/>
    </xf>
    <xf numFmtId="4" fontId="23" fillId="8" borderId="101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1" applyNumberFormat="0" applyProtection="0">
      <alignment vertical="center"/>
    </xf>
    <xf numFmtId="4" fontId="23" fillId="8" borderId="101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101" applyNumberFormat="0" applyProtection="0">
      <alignment horizontal="left" vertical="top" indent="1"/>
    </xf>
    <xf numFmtId="4" fontId="22" fillId="3" borderId="101" applyNumberFormat="0" applyProtection="0">
      <alignment vertical="center"/>
    </xf>
    <xf numFmtId="4" fontId="22" fillId="3" borderId="101" applyNumberFormat="0" applyProtection="0">
      <alignment vertical="center"/>
    </xf>
    <xf numFmtId="4" fontId="22" fillId="3" borderId="101" applyNumberFormat="0" applyProtection="0">
      <alignment horizontal="left" vertical="center" indent="1"/>
    </xf>
    <xf numFmtId="0" fontId="22" fillId="6" borderId="101" applyNumberFormat="0" applyProtection="0">
      <alignment horizontal="left" vertical="top" indent="1"/>
    </xf>
    <xf numFmtId="4" fontId="23" fillId="8" borderId="101" applyNumberFormat="0" applyProtection="0">
      <alignment horizontal="right" vertical="center"/>
    </xf>
    <xf numFmtId="4" fontId="22" fillId="3" borderId="101" applyNumberFormat="0" applyProtection="0">
      <alignment vertical="center"/>
    </xf>
    <xf numFmtId="4" fontId="22" fillId="3" borderId="101" applyNumberFormat="0" applyProtection="0">
      <alignment horizontal="left" vertical="center" indent="1"/>
    </xf>
    <xf numFmtId="0" fontId="22" fillId="6" borderId="101" applyNumberFormat="0" applyProtection="0">
      <alignment horizontal="left" vertical="top" indent="1"/>
    </xf>
    <xf numFmtId="4" fontId="22" fillId="3" borderId="101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1" applyNumberFormat="0" applyProtection="0">
      <alignment horizontal="left" vertical="center" indent="1"/>
    </xf>
    <xf numFmtId="4" fontId="22" fillId="3" borderId="101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1" applyNumberFormat="0" applyProtection="0">
      <alignment horizontal="left" vertical="center" indent="1"/>
    </xf>
    <xf numFmtId="4" fontId="23" fillId="8" borderId="101" applyNumberFormat="0" applyProtection="0">
      <alignment horizontal="right" vertical="center"/>
    </xf>
    <xf numFmtId="4" fontId="23" fillId="8" borderId="101" applyNumberFormat="0" applyProtection="0">
      <alignment horizontal="right" vertical="center"/>
    </xf>
    <xf numFmtId="4" fontId="22" fillId="3" borderId="101" applyNumberFormat="0" applyProtection="0">
      <alignment vertical="center"/>
    </xf>
    <xf numFmtId="4" fontId="22" fillId="3" borderId="101" applyNumberFormat="0" applyProtection="0">
      <alignment horizontal="left" vertical="center" indent="1"/>
    </xf>
    <xf numFmtId="0" fontId="22" fillId="6" borderId="101" applyNumberFormat="0" applyProtection="0">
      <alignment horizontal="left" vertical="top" indent="1"/>
    </xf>
    <xf numFmtId="4" fontId="22" fillId="3" borderId="101" applyNumberFormat="0" applyProtection="0">
      <alignment horizontal="left" vertical="center" indent="1"/>
    </xf>
    <xf numFmtId="4" fontId="23" fillId="8" borderId="101" applyNumberFormat="0" applyProtection="0">
      <alignment horizontal="right" vertical="center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4" fontId="23" fillId="10" borderId="101" applyNumberFormat="0" applyProtection="0">
      <alignment horizontal="right" vertical="center"/>
    </xf>
    <xf numFmtId="4" fontId="22" fillId="3" borderId="101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101" applyNumberFormat="0" applyProtection="0">
      <alignment horizontal="right" vertical="center"/>
    </xf>
    <xf numFmtId="4" fontId="23" fillId="8" borderId="101" applyNumberFormat="0" applyProtection="0">
      <alignment horizontal="right" vertical="center"/>
    </xf>
    <xf numFmtId="0" fontId="22" fillId="6" borderId="101" applyNumberFormat="0" applyProtection="0">
      <alignment horizontal="left" vertical="top" indent="1"/>
    </xf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0" fontId="22" fillId="6" borderId="101" applyNumberFormat="0" applyProtection="0">
      <alignment horizontal="left" vertical="top" indent="1"/>
    </xf>
    <xf numFmtId="4" fontId="23" fillId="8" borderId="101" applyNumberFormat="0" applyProtection="0">
      <alignment horizontal="right" vertical="center"/>
    </xf>
    <xf numFmtId="4" fontId="23" fillId="8" borderId="101" applyNumberFormat="0" applyProtection="0">
      <alignment horizontal="right" vertical="center"/>
    </xf>
    <xf numFmtId="0" fontId="6" fillId="9" borderId="101" applyNumberFormat="0" applyProtection="0">
      <alignment horizontal="left" vertical="center" indent="1"/>
    </xf>
    <xf numFmtId="0" fontId="22" fillId="6" borderId="101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1" applyNumberFormat="0" applyProtection="0">
      <alignment vertical="center"/>
    </xf>
    <xf numFmtId="4" fontId="22" fillId="3" borderId="101" applyNumberFormat="0" applyProtection="0">
      <alignment vertical="center"/>
    </xf>
    <xf numFmtId="4" fontId="22" fillId="3" borderId="101" applyNumberFormat="0" applyProtection="0">
      <alignment vertical="center"/>
    </xf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4" fontId="23" fillId="10" borderId="101" applyNumberFormat="0" applyProtection="0">
      <alignment horizontal="right" vertical="center"/>
    </xf>
    <xf numFmtId="4" fontId="22" fillId="3" borderId="101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1" applyNumberFormat="0" applyProtection="0">
      <alignment vertical="center"/>
    </xf>
    <xf numFmtId="4" fontId="22" fillId="3" borderId="101" applyNumberFormat="0" applyProtection="0">
      <alignment horizontal="left" vertical="center" indent="1"/>
    </xf>
    <xf numFmtId="4" fontId="22" fillId="3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4" fontId="23" fillId="10" borderId="101" applyNumberFormat="0" applyProtection="0">
      <alignment horizontal="right" vertical="center"/>
    </xf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4" fontId="22" fillId="3" borderId="101" applyNumberFormat="0" applyProtection="0">
      <alignment vertical="center"/>
    </xf>
    <xf numFmtId="4" fontId="22" fillId="3" borderId="101" applyNumberFormat="0" applyProtection="0">
      <alignment horizontal="left" vertical="center" indent="1"/>
    </xf>
    <xf numFmtId="0" fontId="22" fillId="6" borderId="101" applyNumberFormat="0" applyProtection="0">
      <alignment horizontal="left" vertical="top" indent="1"/>
    </xf>
    <xf numFmtId="4" fontId="23" fillId="8" borderId="101" applyNumberFormat="0" applyProtection="0">
      <alignment horizontal="right" vertical="center"/>
    </xf>
    <xf numFmtId="4" fontId="23" fillId="8" borderId="101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1" applyNumberFormat="0" applyProtection="0">
      <alignment vertical="center"/>
    </xf>
    <xf numFmtId="4" fontId="22" fillId="3" borderId="101" applyNumberFormat="0" applyProtection="0">
      <alignment vertical="center"/>
    </xf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1" applyNumberFormat="0" applyProtection="0">
      <alignment horizontal="left" vertical="center" indent="1"/>
    </xf>
    <xf numFmtId="4" fontId="22" fillId="3" borderId="101" applyNumberFormat="0" applyProtection="0">
      <alignment horizontal="left" vertical="center" indent="1"/>
    </xf>
    <xf numFmtId="4" fontId="22" fillId="3" borderId="101" applyNumberFormat="0" applyProtection="0">
      <alignment vertical="center"/>
    </xf>
    <xf numFmtId="4" fontId="22" fillId="3" borderId="101" applyNumberFormat="0" applyProtection="0">
      <alignment vertical="center"/>
    </xf>
    <xf numFmtId="4" fontId="22" fillId="3" borderId="101" applyNumberFormat="0" applyProtection="0">
      <alignment horizontal="left" vertical="center" indent="1"/>
    </xf>
    <xf numFmtId="0" fontId="22" fillId="6" borderId="101" applyNumberFormat="0" applyProtection="0">
      <alignment horizontal="left" vertical="top" indent="1"/>
    </xf>
    <xf numFmtId="4" fontId="23" fillId="8" borderId="101" applyNumberFormat="0" applyProtection="0">
      <alignment horizontal="right" vertical="center"/>
    </xf>
    <xf numFmtId="4" fontId="23" fillId="8" borderId="101" applyNumberFormat="0" applyProtection="0">
      <alignment horizontal="right" vertical="center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4" fontId="23" fillId="10" borderId="101" applyNumberFormat="0" applyProtection="0">
      <alignment horizontal="right" vertical="center"/>
    </xf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4" fontId="23" fillId="10" borderId="101" applyNumberFormat="0" applyProtection="0">
      <alignment horizontal="right" vertical="center"/>
    </xf>
    <xf numFmtId="4" fontId="22" fillId="3" borderId="101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1" applyNumberFormat="0" applyProtection="0">
      <alignment vertical="center"/>
    </xf>
    <xf numFmtId="4" fontId="22" fillId="3" borderId="101" applyNumberFormat="0" applyProtection="0">
      <alignment vertical="center"/>
    </xf>
    <xf numFmtId="0" fontId="22" fillId="6" borderId="101" applyNumberFormat="0" applyProtection="0">
      <alignment horizontal="left" vertical="top" indent="1"/>
    </xf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4" fontId="23" fillId="10" borderId="101" applyNumberFormat="0" applyProtection="0">
      <alignment horizontal="right" vertical="center"/>
    </xf>
    <xf numFmtId="4" fontId="22" fillId="3" borderId="101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1" applyNumberFormat="0" applyProtection="0">
      <alignment vertical="center"/>
    </xf>
    <xf numFmtId="0" fontId="22" fillId="6" borderId="101" applyNumberFormat="0" applyProtection="0">
      <alignment horizontal="left" vertical="top" indent="1"/>
    </xf>
    <xf numFmtId="4" fontId="22" fillId="3" borderId="101" applyNumberFormat="0" applyProtection="0">
      <alignment vertical="center"/>
    </xf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4" fontId="23" fillId="10" borderId="101" applyNumberFormat="0" applyProtection="0">
      <alignment horizontal="right" vertical="center"/>
    </xf>
    <xf numFmtId="0" fontId="22" fillId="6" borderId="101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101" applyNumberFormat="0" applyProtection="0">
      <alignment horizontal="left" vertical="top" indent="1"/>
    </xf>
    <xf numFmtId="4" fontId="22" fillId="3" borderId="101" applyNumberFormat="0" applyProtection="0">
      <alignment vertical="center"/>
    </xf>
    <xf numFmtId="0" fontId="22" fillId="6" borderId="101" applyNumberFormat="0" applyProtection="0">
      <alignment horizontal="left" vertical="top" indent="1"/>
    </xf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4" fontId="23" fillId="10" borderId="101" applyNumberFormat="0" applyProtection="0">
      <alignment horizontal="right" vertical="center"/>
    </xf>
    <xf numFmtId="4" fontId="22" fillId="3" borderId="101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1" applyNumberFormat="0" applyProtection="0">
      <alignment vertical="center"/>
    </xf>
    <xf numFmtId="0" fontId="22" fillId="6" borderId="101" applyNumberFormat="0" applyProtection="0">
      <alignment horizontal="left" vertical="top" indent="1"/>
    </xf>
    <xf numFmtId="4" fontId="22" fillId="3" borderId="101" applyNumberFormat="0" applyProtection="0">
      <alignment vertical="center"/>
    </xf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4" fontId="23" fillId="10" borderId="101" applyNumberFormat="0" applyProtection="0">
      <alignment horizontal="right" vertical="center"/>
    </xf>
    <xf numFmtId="4" fontId="22" fillId="3" borderId="101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1" applyNumberFormat="0" applyProtection="0">
      <alignment horizontal="left" vertical="center" indent="1"/>
    </xf>
    <xf numFmtId="4" fontId="22" fillId="3" borderId="101" applyNumberFormat="0" applyProtection="0">
      <alignment vertical="center"/>
    </xf>
    <xf numFmtId="0" fontId="6" fillId="9" borderId="101" applyNumberFormat="0" applyProtection="0">
      <alignment horizontal="left" vertical="center" indent="1"/>
    </xf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4" fontId="23" fillId="10" borderId="101" applyNumberFormat="0" applyProtection="0">
      <alignment horizontal="right" vertical="center"/>
    </xf>
    <xf numFmtId="0" fontId="22" fillId="6" borderId="101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101" applyNumberFormat="0" applyProtection="0">
      <alignment horizontal="left" vertical="top" indent="1"/>
    </xf>
    <xf numFmtId="0" fontId="22" fillId="6" borderId="101" applyNumberFormat="0" applyProtection="0">
      <alignment horizontal="left" vertical="top" indent="1"/>
    </xf>
    <xf numFmtId="4" fontId="23" fillId="8" borderId="101" applyNumberFormat="0" applyProtection="0">
      <alignment horizontal="right" vertical="center"/>
    </xf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4" fontId="23" fillId="10" borderId="101" applyNumberFormat="0" applyProtection="0">
      <alignment horizontal="right" vertical="center"/>
    </xf>
    <xf numFmtId="4" fontId="22" fillId="3" borderId="101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1" applyNumberFormat="0" applyProtection="0">
      <alignment vertical="center"/>
    </xf>
    <xf numFmtId="4" fontId="22" fillId="3" borderId="101" applyNumberFormat="0" applyProtection="0">
      <alignment vertical="center"/>
    </xf>
    <xf numFmtId="0" fontId="22" fillId="6" borderId="101" applyNumberFormat="0" applyProtection="0">
      <alignment horizontal="left" vertical="top" indent="1"/>
    </xf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4" fontId="23" fillId="10" borderId="101" applyNumberFormat="0" applyProtection="0">
      <alignment horizontal="right" vertical="center"/>
    </xf>
    <xf numFmtId="4" fontId="22" fillId="3" borderId="101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1" applyNumberFormat="0" applyProtection="0">
      <alignment horizontal="left" vertical="center" indent="1"/>
    </xf>
    <xf numFmtId="0" fontId="22" fillId="6" borderId="101" applyNumberFormat="0" applyProtection="0">
      <alignment horizontal="left" vertical="top" indent="1"/>
    </xf>
    <xf numFmtId="4" fontId="22" fillId="3" borderId="101" applyNumberFormat="0" applyProtection="0">
      <alignment horizontal="left" vertical="center" indent="1"/>
    </xf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4" fontId="23" fillId="10" borderId="101" applyNumberFormat="0" applyProtection="0">
      <alignment horizontal="right" vertical="center"/>
    </xf>
    <xf numFmtId="0" fontId="22" fillId="6" borderId="101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101" applyNumberFormat="0" applyProtection="0">
      <alignment horizontal="left" vertical="top" indent="1"/>
    </xf>
    <xf numFmtId="4" fontId="22" fillId="3" borderId="101" applyNumberFormat="0" applyProtection="0">
      <alignment vertical="center"/>
    </xf>
    <xf numFmtId="0" fontId="6" fillId="9" borderId="101" applyNumberFormat="0" applyProtection="0">
      <alignment horizontal="left" vertical="center" indent="1"/>
    </xf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4" fontId="23" fillId="10" borderId="101" applyNumberFormat="0" applyProtection="0">
      <alignment horizontal="right" vertical="center"/>
    </xf>
    <xf numFmtId="0" fontId="22" fillId="6" borderId="101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1" applyNumberFormat="0" applyProtection="0">
      <alignment vertical="center"/>
    </xf>
    <xf numFmtId="4" fontId="22" fillId="3" borderId="101" applyNumberFormat="0" applyProtection="0">
      <alignment vertical="center"/>
    </xf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4" fontId="23" fillId="8" borderId="101" applyNumberFormat="0" applyProtection="0">
      <alignment horizontal="right" vertical="center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4" fontId="22" fillId="3" borderId="101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101" applyNumberFormat="0" applyProtection="0">
      <alignment horizontal="left" vertical="top" indent="1"/>
    </xf>
    <xf numFmtId="4" fontId="23" fillId="10" borderId="101" applyNumberFormat="0" applyProtection="0">
      <alignment horizontal="right" vertical="center"/>
    </xf>
    <xf numFmtId="4" fontId="23" fillId="10" borderId="101" applyNumberFormat="0" applyProtection="0">
      <alignment horizontal="right" vertical="center"/>
    </xf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4" fontId="23" fillId="8" borderId="101" applyNumberFormat="0" applyProtection="0">
      <alignment horizontal="right" vertical="center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1" applyNumberFormat="0" applyProtection="0">
      <alignment horizontal="left" vertical="center" indent="1"/>
    </xf>
    <xf numFmtId="4" fontId="23" fillId="8" borderId="101" applyNumberFormat="0" applyProtection="0">
      <alignment horizontal="right" vertical="center"/>
    </xf>
    <xf numFmtId="4" fontId="23" fillId="8" borderId="101" applyNumberFormat="0" applyProtection="0">
      <alignment horizontal="right" vertical="center"/>
    </xf>
    <xf numFmtId="4" fontId="23" fillId="10" borderId="101" applyNumberFormat="0" applyProtection="0">
      <alignment horizontal="right" vertical="center"/>
    </xf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4" fontId="23" fillId="8" borderId="101" applyNumberFormat="0" applyProtection="0">
      <alignment horizontal="right" vertical="center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1" applyNumberFormat="0" applyProtection="0">
      <alignment horizontal="left" vertical="center" indent="1"/>
    </xf>
    <xf numFmtId="4" fontId="22" fillId="3" borderId="101" applyNumberFormat="0" applyProtection="0">
      <alignment vertical="center"/>
    </xf>
    <xf numFmtId="0" fontId="6" fillId="9" borderId="101" applyNumberFormat="0" applyProtection="0">
      <alignment horizontal="left" vertical="center" indent="1"/>
    </xf>
    <xf numFmtId="4" fontId="23" fillId="10" borderId="101" applyNumberFormat="0" applyProtection="0">
      <alignment horizontal="right" vertical="center"/>
    </xf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4" fontId="23" fillId="8" borderId="101" applyNumberFormat="0" applyProtection="0">
      <alignment horizontal="right" vertical="center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1" applyNumberFormat="0" applyProtection="0">
      <alignment horizontal="left" vertical="center" indent="1"/>
    </xf>
    <xf numFmtId="4" fontId="22" fillId="3" borderId="101" applyNumberFormat="0" applyProtection="0">
      <alignment horizontal="left" vertical="center" indent="1"/>
    </xf>
    <xf numFmtId="4" fontId="22" fillId="3" borderId="101" applyNumberFormat="0" applyProtection="0">
      <alignment horizontal="left" vertical="center" indent="1"/>
    </xf>
    <xf numFmtId="4" fontId="23" fillId="10" borderId="101" applyNumberFormat="0" applyProtection="0">
      <alignment horizontal="right" vertical="center"/>
    </xf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4" fontId="23" fillId="8" borderId="101" applyNumberFormat="0" applyProtection="0">
      <alignment horizontal="right" vertical="center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0" fontId="22" fillId="6" borderId="101" applyNumberFormat="0" applyProtection="0">
      <alignment horizontal="left" vertical="top" indent="1"/>
    </xf>
    <xf numFmtId="4" fontId="23" fillId="10" borderId="101" applyNumberFormat="0" applyProtection="0">
      <alignment horizontal="right" vertical="center"/>
    </xf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4" fontId="23" fillId="8" borderId="101" applyNumberFormat="0" applyProtection="0">
      <alignment horizontal="right" vertical="center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23" fillId="12" borderId="102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4" fontId="23" fillId="10" borderId="101" applyNumberFormat="0" applyProtection="0">
      <alignment horizontal="right" vertical="center"/>
    </xf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4" fontId="23" fillId="8" borderId="101" applyNumberFormat="0" applyProtection="0">
      <alignment horizontal="right" vertical="center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4" fontId="23" fillId="11" borderId="10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4" fontId="23" fillId="10" borderId="101" applyNumberFormat="0" applyProtection="0">
      <alignment horizontal="right" vertical="center"/>
    </xf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4" fontId="23" fillId="8" borderId="101" applyNumberFormat="0" applyProtection="0">
      <alignment horizontal="right" vertical="center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4" fontId="23" fillId="10" borderId="102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1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4" fontId="23" fillId="10" borderId="101" applyNumberFormat="0" applyProtection="0">
      <alignment horizontal="right" vertical="center"/>
    </xf>
    <xf numFmtId="4" fontId="23" fillId="10" borderId="101" applyNumberFormat="0" applyProtection="0">
      <alignment horizontal="right" vertical="center"/>
    </xf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4" fontId="23" fillId="8" borderId="101" applyNumberFormat="0" applyProtection="0">
      <alignment horizontal="right" vertical="center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1" applyNumberFormat="0" applyProtection="0">
      <alignment horizontal="left" vertical="center" indent="1"/>
    </xf>
    <xf numFmtId="4" fontId="23" fillId="8" borderId="101" applyNumberFormat="0" applyProtection="0">
      <alignment horizontal="right" vertical="center"/>
    </xf>
    <xf numFmtId="4" fontId="23" fillId="10" borderId="101" applyNumberFormat="0" applyProtection="0">
      <alignment horizontal="right" vertical="center"/>
    </xf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4" fontId="23" fillId="8" borderId="101" applyNumberFormat="0" applyProtection="0">
      <alignment horizontal="right" vertical="center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1" applyNumberFormat="0" applyProtection="0">
      <alignment horizontal="left" vertical="center" indent="1"/>
    </xf>
    <xf numFmtId="4" fontId="22" fillId="3" borderId="101" applyNumberFormat="0" applyProtection="0">
      <alignment vertical="center"/>
    </xf>
    <xf numFmtId="0" fontId="6" fillId="9" borderId="101" applyNumberFormat="0" applyProtection="0">
      <alignment horizontal="left" vertical="center" indent="1"/>
    </xf>
    <xf numFmtId="4" fontId="23" fillId="10" borderId="101" applyNumberFormat="0" applyProtection="0">
      <alignment horizontal="right" vertical="center"/>
    </xf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4" fontId="23" fillId="8" borderId="101" applyNumberFormat="0" applyProtection="0">
      <alignment horizontal="right" vertical="center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1" applyNumberFormat="0" applyProtection="0">
      <alignment horizontal="left" vertical="center" indent="1"/>
    </xf>
    <xf numFmtId="4" fontId="22" fillId="3" borderId="101" applyNumberFormat="0" applyProtection="0">
      <alignment horizontal="left" vertical="center" indent="1"/>
    </xf>
    <xf numFmtId="4" fontId="23" fillId="10" borderId="101" applyNumberFormat="0" applyProtection="0">
      <alignment horizontal="right" vertical="center"/>
    </xf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4" fontId="23" fillId="8" borderId="101" applyNumberFormat="0" applyProtection="0">
      <alignment horizontal="right" vertical="center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4" fontId="23" fillId="8" borderId="102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0" fontId="22" fillId="6" borderId="101" applyNumberFormat="0" applyProtection="0">
      <alignment horizontal="left" vertical="top" indent="1"/>
    </xf>
    <xf numFmtId="4" fontId="23" fillId="10" borderId="101" applyNumberFormat="0" applyProtection="0">
      <alignment horizontal="right" vertical="center"/>
    </xf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4" fontId="23" fillId="8" borderId="101" applyNumberFormat="0" applyProtection="0">
      <alignment horizontal="right" vertical="center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1" applyNumberFormat="0" applyProtection="0">
      <alignment horizontal="left" vertical="center" indent="1"/>
    </xf>
    <xf numFmtId="4" fontId="23" fillId="10" borderId="101" applyNumberFormat="0" applyProtection="0">
      <alignment horizontal="right" vertical="center"/>
    </xf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4" fontId="23" fillId="8" borderId="101" applyNumberFormat="0" applyProtection="0">
      <alignment horizontal="right" vertical="center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22" fillId="6" borderId="102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4" fontId="23" fillId="10" borderId="101" applyNumberFormat="0" applyProtection="0">
      <alignment horizontal="right" vertical="center"/>
    </xf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4" fontId="23" fillId="8" borderId="101" applyNumberFormat="0" applyProtection="0">
      <alignment horizontal="right" vertical="center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4" fontId="22" fillId="3" borderId="10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1" applyNumberFormat="0" applyProtection="0">
      <alignment horizontal="left" vertical="center" indent="1"/>
    </xf>
    <xf numFmtId="4" fontId="23" fillId="10" borderId="101" applyNumberFormat="0" applyProtection="0">
      <alignment horizontal="right" vertical="center"/>
    </xf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4" fontId="23" fillId="8" borderId="101" applyNumberFormat="0" applyProtection="0">
      <alignment horizontal="right" vertical="center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1" applyNumberFormat="0" applyProtection="0">
      <alignment horizontal="left" vertical="center" indent="1"/>
    </xf>
    <xf numFmtId="4" fontId="23" fillId="8" borderId="101" applyNumberFormat="0" applyProtection="0">
      <alignment horizontal="right" vertical="center"/>
    </xf>
    <xf numFmtId="4" fontId="23" fillId="11" borderId="101" applyNumberFormat="0" applyProtection="0">
      <alignment horizontal="left" vertical="center" indent="1"/>
    </xf>
    <xf numFmtId="4" fontId="23" fillId="10" borderId="101" applyNumberFormat="0" applyProtection="0">
      <alignment horizontal="right" vertical="center"/>
    </xf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4" fontId="23" fillId="8" borderId="101" applyNumberFormat="0" applyProtection="0">
      <alignment horizontal="right" vertical="center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101" applyNumberFormat="0" applyProtection="0">
      <alignment horizontal="left" vertical="top" indent="1"/>
    </xf>
    <xf numFmtId="4" fontId="23" fillId="10" borderId="101" applyNumberFormat="0" applyProtection="0">
      <alignment horizontal="right" vertical="center"/>
    </xf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4" fontId="23" fillId="8" borderId="101" applyNumberFormat="0" applyProtection="0">
      <alignment horizontal="right" vertical="center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01" applyNumberFormat="0" applyProtection="0">
      <alignment horizontal="right" vertical="center"/>
    </xf>
    <xf numFmtId="4" fontId="22" fillId="3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4" fontId="23" fillId="10" borderId="101" applyNumberFormat="0" applyProtection="0">
      <alignment horizontal="right" vertical="center"/>
    </xf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4" fontId="23" fillId="8" borderId="101" applyNumberFormat="0" applyProtection="0">
      <alignment horizontal="right" vertical="center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01" applyNumberFormat="0" applyProtection="0">
      <alignment horizontal="right" vertical="center"/>
    </xf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4" fontId="23" fillId="8" borderId="101" applyNumberFormat="0" applyProtection="0">
      <alignment horizontal="right" vertical="center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1" applyNumberFormat="0" applyProtection="0">
      <alignment vertical="center"/>
    </xf>
    <xf numFmtId="4" fontId="23" fillId="8" borderId="101" applyNumberFormat="0" applyProtection="0">
      <alignment horizontal="right" vertical="center"/>
    </xf>
    <xf numFmtId="4" fontId="23" fillId="10" borderId="101" applyNumberFormat="0" applyProtection="0">
      <alignment horizontal="right" vertical="center"/>
    </xf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4" fontId="23" fillId="8" borderId="101" applyNumberFormat="0" applyProtection="0">
      <alignment horizontal="right" vertical="center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101" applyNumberFormat="0" applyProtection="0">
      <alignment horizontal="left" vertical="center" indent="1"/>
    </xf>
    <xf numFmtId="4" fontId="23" fillId="10" borderId="101" applyNumberFormat="0" applyProtection="0">
      <alignment horizontal="right" vertical="center"/>
    </xf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4" fontId="23" fillId="8" borderId="101" applyNumberFormat="0" applyProtection="0">
      <alignment horizontal="right" vertical="center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1" applyNumberFormat="0" applyProtection="0">
      <alignment horizontal="left" vertical="center" indent="1"/>
    </xf>
    <xf numFmtId="4" fontId="23" fillId="10" borderId="101" applyNumberFormat="0" applyProtection="0">
      <alignment horizontal="right" vertical="center"/>
    </xf>
    <xf numFmtId="0" fontId="22" fillId="6" borderId="101" applyNumberFormat="0" applyProtection="0">
      <alignment horizontal="left" vertical="top" indent="1"/>
    </xf>
    <xf numFmtId="4" fontId="23" fillId="10" borderId="101" applyNumberFormat="0" applyProtection="0">
      <alignment horizontal="right" vertical="center"/>
    </xf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4" fontId="23" fillId="8" borderId="101" applyNumberFormat="0" applyProtection="0">
      <alignment horizontal="right" vertical="center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1" applyNumberFormat="0" applyProtection="0">
      <alignment horizontal="left" vertical="center" indent="1"/>
    </xf>
    <xf numFmtId="4" fontId="23" fillId="10" borderId="101" applyNumberFormat="0" applyProtection="0">
      <alignment horizontal="right" vertical="center"/>
    </xf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4" fontId="23" fillId="8" borderId="101" applyNumberFormat="0" applyProtection="0">
      <alignment horizontal="right" vertical="center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101" applyNumberFormat="0" applyProtection="0">
      <alignment horizontal="left" vertical="top" indent="1"/>
    </xf>
    <xf numFmtId="0" fontId="6" fillId="9" borderId="101" applyNumberFormat="0" applyProtection="0">
      <alignment horizontal="left" vertical="center" indent="1"/>
    </xf>
    <xf numFmtId="4" fontId="23" fillId="10" borderId="101" applyNumberFormat="0" applyProtection="0">
      <alignment horizontal="right" vertical="center"/>
    </xf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4" fontId="23" fillId="8" borderId="101" applyNumberFormat="0" applyProtection="0">
      <alignment horizontal="right" vertical="center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01" applyNumberFormat="0" applyProtection="0">
      <alignment horizontal="right" vertical="center"/>
    </xf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4" fontId="23" fillId="8" borderId="101" applyNumberFormat="0" applyProtection="0">
      <alignment horizontal="right" vertical="center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101" applyNumberFormat="0" applyProtection="0">
      <alignment horizontal="left" vertical="top" indent="1"/>
    </xf>
    <xf numFmtId="4" fontId="23" fillId="10" borderId="101" applyNumberFormat="0" applyProtection="0">
      <alignment horizontal="right" vertical="center"/>
    </xf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0" fontId="22" fillId="6" borderId="101" applyNumberFormat="0" applyProtection="0">
      <alignment horizontal="left" vertical="top" indent="1"/>
    </xf>
    <xf numFmtId="0" fontId="6" fillId="9" borderId="101" applyNumberFormat="0" applyProtection="0">
      <alignment horizontal="left" vertical="center" indent="1"/>
    </xf>
    <xf numFmtId="4" fontId="23" fillId="8" borderId="101" applyNumberFormat="0" applyProtection="0">
      <alignment horizontal="right" vertical="center"/>
    </xf>
    <xf numFmtId="0" fontId="6" fillId="9" borderId="101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1" applyNumberFormat="0" applyProtection="0">
      <alignment vertical="center"/>
    </xf>
    <xf numFmtId="4" fontId="23" fillId="10" borderId="101" applyNumberFormat="0" applyProtection="0">
      <alignment horizontal="right" vertical="center"/>
    </xf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101" applyNumberFormat="0" applyProtection="0">
      <alignment horizontal="left" vertical="center" indent="1"/>
    </xf>
    <xf numFmtId="4" fontId="22" fillId="3" borderId="101" applyNumberFormat="0" applyProtection="0">
      <alignment vertical="center"/>
    </xf>
    <xf numFmtId="4" fontId="23" fillId="11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4" fontId="23" fillId="10" borderId="101" applyNumberFormat="0" applyProtection="0">
      <alignment horizontal="right" vertical="center"/>
    </xf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0" fontId="6" fillId="9" borderId="101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4" fontId="22" fillId="3" borderId="101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01" applyNumberFormat="0" applyProtection="0">
      <alignment horizontal="right" vertical="center"/>
    </xf>
    <xf numFmtId="0" fontId="6" fillId="9" borderId="101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101" applyNumberFormat="0" applyProtection="0">
      <alignment horizontal="right" vertical="center"/>
    </xf>
    <xf numFmtId="4" fontId="23" fillId="8" borderId="101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1" applyNumberFormat="0" applyProtection="0">
      <alignment vertical="center"/>
    </xf>
    <xf numFmtId="0" fontId="6" fillId="9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4" fontId="23" fillId="10" borderId="101" applyNumberFormat="0" applyProtection="0">
      <alignment horizontal="right" vertical="center"/>
    </xf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1" applyNumberFormat="0" applyProtection="0">
      <alignment horizontal="left" vertical="center" indent="1"/>
    </xf>
    <xf numFmtId="0" fontId="22" fillId="6" borderId="101" applyNumberFormat="0" applyProtection="0">
      <alignment horizontal="left" vertical="top" indent="1"/>
    </xf>
    <xf numFmtId="4" fontId="23" fillId="8" borderId="101" applyNumberFormat="0" applyProtection="0">
      <alignment horizontal="right" vertical="center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101" applyNumberFormat="0" applyProtection="0">
      <alignment horizontal="left" vertical="top" indent="1"/>
    </xf>
    <xf numFmtId="4" fontId="23" fillId="10" borderId="101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1" applyNumberFormat="0" applyProtection="0">
      <alignment horizontal="left" vertical="center" indent="1"/>
    </xf>
    <xf numFmtId="4" fontId="23" fillId="10" borderId="101" applyNumberFormat="0" applyProtection="0">
      <alignment horizontal="right" vertical="center"/>
    </xf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1" applyNumberFormat="0" applyProtection="0">
      <alignment horizontal="left" vertical="center" indent="1"/>
    </xf>
    <xf numFmtId="4" fontId="22" fillId="3" borderId="101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101" applyNumberFormat="0" applyProtection="0">
      <alignment horizontal="left" vertical="center" indent="1"/>
    </xf>
    <xf numFmtId="4" fontId="22" fillId="3" borderId="101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1" applyNumberFormat="0" applyProtection="0">
      <alignment horizontal="left" vertical="center" indent="1"/>
    </xf>
    <xf numFmtId="0" fontId="22" fillId="6" borderId="101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1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1" applyNumberFormat="0" applyProtection="0">
      <alignment horizontal="left" vertical="center" indent="1"/>
    </xf>
    <xf numFmtId="0" fontId="22" fillId="6" borderId="101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1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101" applyNumberFormat="0" applyProtection="0">
      <alignment horizontal="left" vertical="top" indent="1"/>
    </xf>
    <xf numFmtId="4" fontId="22" fillId="3" borderId="101" applyNumberFormat="0" applyProtection="0">
      <alignment horizontal="left" vertical="center" indent="1"/>
    </xf>
    <xf numFmtId="4" fontId="22" fillId="3" borderId="101" applyNumberFormat="0" applyProtection="0">
      <alignment vertical="center"/>
    </xf>
    <xf numFmtId="0" fontId="37" fillId="0" borderId="0" applyNumberFormat="0" applyFill="0" applyBorder="0" applyAlignment="0" applyProtection="0"/>
    <xf numFmtId="0" fontId="23" fillId="12" borderId="101" applyNumberFormat="0" applyProtection="0">
      <alignment horizontal="left" vertical="top" indent="1"/>
    </xf>
    <xf numFmtId="4" fontId="23" fillId="11" borderId="101" applyNumberFormat="0" applyProtection="0">
      <alignment horizontal="left" vertical="center" indent="1"/>
    </xf>
    <xf numFmtId="4" fontId="23" fillId="10" borderId="101" applyNumberFormat="0" applyProtection="0">
      <alignment horizontal="right" vertical="center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4" fontId="23" fillId="8" borderId="101" applyNumberFormat="0" applyProtection="0">
      <alignment horizontal="right" vertical="center"/>
    </xf>
    <xf numFmtId="0" fontId="22" fillId="6" borderId="101" applyNumberFormat="0" applyProtection="0">
      <alignment horizontal="left" vertical="top" indent="1"/>
    </xf>
    <xf numFmtId="4" fontId="22" fillId="3" borderId="101" applyNumberFormat="0" applyProtection="0">
      <alignment horizontal="left" vertical="center" indent="1"/>
    </xf>
    <xf numFmtId="4" fontId="22" fillId="3" borderId="101" applyNumberFormat="0" applyProtection="0">
      <alignment vertical="center"/>
    </xf>
    <xf numFmtId="0" fontId="23" fillId="12" borderId="101" applyNumberFormat="0" applyProtection="0">
      <alignment horizontal="left" vertical="top" indent="1"/>
    </xf>
    <xf numFmtId="4" fontId="23" fillId="11" borderId="101" applyNumberFormat="0" applyProtection="0">
      <alignment horizontal="left" vertical="center" indent="1"/>
    </xf>
    <xf numFmtId="4" fontId="23" fillId="10" borderId="101" applyNumberFormat="0" applyProtection="0">
      <alignment horizontal="right" vertical="center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4" fontId="23" fillId="8" borderId="101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22" fillId="6" borderId="101" applyNumberFormat="0" applyProtection="0">
      <alignment horizontal="left" vertical="top" indent="1"/>
    </xf>
    <xf numFmtId="4" fontId="22" fillId="3" borderId="101" applyNumberFormat="0" applyProtection="0">
      <alignment horizontal="left" vertical="center" indent="1"/>
    </xf>
    <xf numFmtId="4" fontId="22" fillId="3" borderId="101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101" applyNumberFormat="0" applyProtection="0">
      <alignment horizontal="left" vertical="top" indent="1"/>
    </xf>
    <xf numFmtId="4" fontId="23" fillId="11" borderId="101" applyNumberFormat="0" applyProtection="0">
      <alignment horizontal="left" vertical="center" indent="1"/>
    </xf>
    <xf numFmtId="4" fontId="23" fillId="10" borderId="101" applyNumberFormat="0" applyProtection="0">
      <alignment horizontal="right" vertical="center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22" fillId="6" borderId="101" applyNumberFormat="0" applyProtection="0">
      <alignment horizontal="left" vertical="top" indent="1"/>
    </xf>
    <xf numFmtId="4" fontId="22" fillId="3" borderId="101" applyNumberFormat="0" applyProtection="0">
      <alignment vertical="center"/>
    </xf>
    <xf numFmtId="4" fontId="23" fillId="11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4" fontId="23" fillId="8" borderId="101" applyNumberFormat="0" applyProtection="0">
      <alignment horizontal="right" vertical="center"/>
    </xf>
    <xf numFmtId="4" fontId="22" fillId="3" borderId="101" applyNumberFormat="0" applyProtection="0">
      <alignment horizontal="left" vertical="center" indent="1"/>
    </xf>
    <xf numFmtId="4" fontId="22" fillId="3" borderId="101" applyNumberFormat="0" applyProtection="0">
      <alignment vertical="center"/>
    </xf>
    <xf numFmtId="4" fontId="22" fillId="3" borderId="101" applyNumberFormat="0" applyProtection="0">
      <alignment vertical="center"/>
    </xf>
    <xf numFmtId="4" fontId="22" fillId="3" borderId="101" applyNumberFormat="0" applyProtection="0">
      <alignment horizontal="left" vertical="center" indent="1"/>
    </xf>
    <xf numFmtId="0" fontId="22" fillId="6" borderId="101" applyNumberFormat="0" applyProtection="0">
      <alignment horizontal="left" vertical="top" indent="1"/>
    </xf>
    <xf numFmtId="4" fontId="23" fillId="8" borderId="101" applyNumberFormat="0" applyProtection="0">
      <alignment horizontal="right" vertical="center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4" fontId="23" fillId="10" borderId="101" applyNumberFormat="0" applyProtection="0">
      <alignment horizontal="right" vertical="center"/>
    </xf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4" fontId="22" fillId="3" borderId="101" applyNumberFormat="0" applyProtection="0">
      <alignment vertical="center"/>
    </xf>
    <xf numFmtId="4" fontId="22" fillId="3" borderId="101" applyNumberFormat="0" applyProtection="0">
      <alignment horizontal="left" vertical="center" indent="1"/>
    </xf>
    <xf numFmtId="0" fontId="22" fillId="6" borderId="101" applyNumberFormat="0" applyProtection="0">
      <alignment horizontal="left" vertical="top" indent="1"/>
    </xf>
    <xf numFmtId="4" fontId="23" fillId="8" borderId="101" applyNumberFormat="0" applyProtection="0">
      <alignment horizontal="right" vertical="center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4" fontId="23" fillId="10" borderId="101" applyNumberFormat="0" applyProtection="0">
      <alignment horizontal="right" vertical="center"/>
    </xf>
    <xf numFmtId="0" fontId="23" fillId="12" borderId="101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101" applyNumberFormat="0" applyProtection="0">
      <alignment horizontal="right" vertical="center"/>
    </xf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4" fontId="22" fillId="3" borderId="101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1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101" applyNumberFormat="0" applyProtection="0">
      <alignment horizontal="right" vertical="center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4" fontId="23" fillId="10" borderId="101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1" applyNumberFormat="0" applyProtection="0">
      <alignment horizontal="left" vertical="center" indent="1"/>
    </xf>
    <xf numFmtId="0" fontId="22" fillId="6" borderId="101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01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4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102" applyNumberFormat="0" applyProtection="0">
      <alignment horizontal="left" vertical="center" indent="1"/>
    </xf>
    <xf numFmtId="0" fontId="22" fillId="6" borderId="102" applyNumberFormat="0" applyProtection="0">
      <alignment horizontal="left" vertical="top" indent="1"/>
    </xf>
    <xf numFmtId="4" fontId="22" fillId="3" borderId="102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102" applyNumberFormat="0" applyProtection="0">
      <alignment horizontal="left" vertical="center" indent="1"/>
    </xf>
    <xf numFmtId="0" fontId="6" fillId="9" borderId="10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2" applyNumberFormat="0" applyProtection="0">
      <alignment vertical="center"/>
    </xf>
    <xf numFmtId="4" fontId="22" fillId="3" borderId="102" applyNumberFormat="0" applyProtection="0">
      <alignment vertical="center"/>
    </xf>
    <xf numFmtId="4" fontId="22" fillId="3" borderId="102" applyNumberFormat="0" applyProtection="0">
      <alignment horizontal="left" vertical="center" indent="1"/>
    </xf>
    <xf numFmtId="4" fontId="22" fillId="3" borderId="102" applyNumberFormat="0" applyProtection="0">
      <alignment horizontal="left" vertical="center" indent="1"/>
    </xf>
    <xf numFmtId="0" fontId="22" fillId="6" borderId="102" applyNumberFormat="0" applyProtection="0">
      <alignment horizontal="left" vertical="top" indent="1"/>
    </xf>
    <xf numFmtId="0" fontId="22" fillId="6" borderId="102" applyNumberFormat="0" applyProtection="0">
      <alignment horizontal="left" vertical="top" indent="1"/>
    </xf>
    <xf numFmtId="4" fontId="23" fillId="8" borderId="102" applyNumberFormat="0" applyProtection="0">
      <alignment horizontal="right" vertical="center"/>
    </xf>
    <xf numFmtId="4" fontId="23" fillId="8" borderId="102" applyNumberFormat="0" applyProtection="0">
      <alignment horizontal="right" vertical="center"/>
    </xf>
    <xf numFmtId="0" fontId="6" fillId="9" borderId="102" applyNumberFormat="0" applyProtection="0">
      <alignment horizontal="left" vertical="center" indent="1"/>
    </xf>
    <xf numFmtId="0" fontId="6" fillId="9" borderId="102" applyNumberFormat="0" applyProtection="0">
      <alignment horizontal="left" vertical="center" indent="1"/>
    </xf>
    <xf numFmtId="0" fontId="6" fillId="9" borderId="102" applyNumberFormat="0" applyProtection="0">
      <alignment horizontal="left" vertical="center" indent="1"/>
    </xf>
    <xf numFmtId="0" fontId="6" fillId="9" borderId="102" applyNumberFormat="0" applyProtection="0">
      <alignment horizontal="left" vertical="center" indent="1"/>
    </xf>
    <xf numFmtId="0" fontId="6" fillId="9" borderId="102" applyNumberFormat="0" applyProtection="0">
      <alignment horizontal="left" vertical="center" indent="1"/>
    </xf>
    <xf numFmtId="0" fontId="6" fillId="9" borderId="102" applyNumberFormat="0" applyProtection="0">
      <alignment horizontal="left" vertical="center" indent="1"/>
    </xf>
    <xf numFmtId="4" fontId="23" fillId="10" borderId="102" applyNumberFormat="0" applyProtection="0">
      <alignment horizontal="right" vertical="center"/>
    </xf>
    <xf numFmtId="4" fontId="23" fillId="10" borderId="102" applyNumberFormat="0" applyProtection="0">
      <alignment horizontal="right" vertical="center"/>
    </xf>
    <xf numFmtId="4" fontId="23" fillId="11" borderId="102" applyNumberFormat="0" applyProtection="0">
      <alignment horizontal="left" vertical="center" indent="1"/>
    </xf>
    <xf numFmtId="4" fontId="23" fillId="11" borderId="102" applyNumberFormat="0" applyProtection="0">
      <alignment horizontal="left" vertical="center" indent="1"/>
    </xf>
    <xf numFmtId="0" fontId="23" fillId="12" borderId="102" applyNumberFormat="0" applyProtection="0">
      <alignment horizontal="left" vertical="top" indent="1"/>
    </xf>
    <xf numFmtId="0" fontId="23" fillId="12" borderId="102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104" applyNumberFormat="0" applyProtection="0">
      <alignment vertical="center"/>
    </xf>
    <xf numFmtId="4" fontId="23" fillId="10" borderId="104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103" applyNumberFormat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104" applyNumberFormat="0" applyProtection="0">
      <alignment horizontal="left" vertical="center" indent="1"/>
    </xf>
    <xf numFmtId="0" fontId="22" fillId="6" borderId="104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6" fillId="9" borderId="10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104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102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10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102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10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104" applyNumberFormat="0" applyProtection="0">
      <alignment horizontal="left" vertical="center" indent="1"/>
    </xf>
    <xf numFmtId="0" fontId="22" fillId="6" borderId="104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23" fillId="12" borderId="102" applyNumberFormat="0" applyProtection="0">
      <alignment horizontal="left" vertical="top" indent="1"/>
    </xf>
    <xf numFmtId="0" fontId="6" fillId="9" borderId="102" applyNumberFormat="0" applyProtection="0">
      <alignment horizontal="left" vertical="center" indent="1"/>
    </xf>
    <xf numFmtId="4" fontId="23" fillId="10" borderId="102" applyNumberFormat="0" applyProtection="0">
      <alignment horizontal="right" vertical="center"/>
    </xf>
    <xf numFmtId="4" fontId="23" fillId="11" borderId="10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6" borderId="104" applyNumberFormat="0" applyProtection="0">
      <alignment horizontal="left" vertical="top" indent="1"/>
    </xf>
    <xf numFmtId="4" fontId="22" fillId="3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103" applyNumberFormat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103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103" applyNumberFormat="0" applyBorder="0" applyAlignment="0" applyProtection="0"/>
    <xf numFmtId="0" fontId="6" fillId="9" borderId="10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3" fillId="11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102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0" borderId="104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0" borderId="102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8" borderId="104" applyNumberFormat="0" applyProtection="0">
      <alignment horizontal="right" vertical="center"/>
    </xf>
    <xf numFmtId="4" fontId="22" fillId="3" borderId="102" applyNumberFormat="0" applyProtection="0">
      <alignment horizontal="left" vertical="center" indent="1"/>
    </xf>
    <xf numFmtId="4" fontId="23" fillId="8" borderId="102" applyNumberFormat="0" applyProtection="0">
      <alignment horizontal="right" vertical="center"/>
    </xf>
    <xf numFmtId="0" fontId="23" fillId="12" borderId="102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10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2" fillId="3" borderId="104" applyNumberFormat="0" applyProtection="0">
      <alignment vertical="center"/>
    </xf>
    <xf numFmtId="0" fontId="38" fillId="0" borderId="0" applyNumberFormat="0" applyFill="0" applyBorder="0" applyAlignment="0" applyProtection="0"/>
    <xf numFmtId="4" fontId="23" fillId="8" borderId="104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6" borderId="102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0" borderId="104" applyNumberFormat="0" applyProtection="0">
      <alignment horizontal="right" vertical="center"/>
    </xf>
    <xf numFmtId="4" fontId="23" fillId="8" borderId="104" applyNumberFormat="0" applyProtection="0">
      <alignment horizontal="right" vertical="center"/>
    </xf>
    <xf numFmtId="4" fontId="22" fillId="3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103" applyNumberFormat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102" applyNumberFormat="0" applyProtection="0">
      <alignment vertical="center"/>
    </xf>
    <xf numFmtId="0" fontId="38" fillId="0" borderId="0" applyNumberFormat="0" applyFill="0" applyBorder="0" applyAlignment="0" applyProtection="0"/>
    <xf numFmtId="4" fontId="22" fillId="3" borderId="102" applyNumberFormat="0" applyProtection="0">
      <alignment vertical="center"/>
    </xf>
    <xf numFmtId="4" fontId="22" fillId="3" borderId="102" applyNumberFormat="0" applyProtection="0">
      <alignment horizontal="left" vertical="center" indent="1"/>
    </xf>
    <xf numFmtId="4" fontId="22" fillId="3" borderId="102" applyNumberFormat="0" applyProtection="0">
      <alignment horizontal="left" vertical="center" indent="1"/>
    </xf>
    <xf numFmtId="0" fontId="22" fillId="6" borderId="102" applyNumberFormat="0" applyProtection="0">
      <alignment horizontal="left" vertical="top" indent="1"/>
    </xf>
    <xf numFmtId="0" fontId="22" fillId="6" borderId="102" applyNumberFormat="0" applyProtection="0">
      <alignment horizontal="left" vertical="top" indent="1"/>
    </xf>
    <xf numFmtId="4" fontId="23" fillId="8" borderId="102" applyNumberFormat="0" applyProtection="0">
      <alignment horizontal="right" vertical="center"/>
    </xf>
    <xf numFmtId="4" fontId="23" fillId="8" borderId="102" applyNumberFormat="0" applyProtection="0">
      <alignment horizontal="right" vertical="center"/>
    </xf>
    <xf numFmtId="0" fontId="6" fillId="9" borderId="102" applyNumberFormat="0" applyProtection="0">
      <alignment horizontal="left" vertical="center" indent="1"/>
    </xf>
    <xf numFmtId="0" fontId="6" fillId="9" borderId="102" applyNumberFormat="0" applyProtection="0">
      <alignment horizontal="left" vertical="center" indent="1"/>
    </xf>
    <xf numFmtId="0" fontId="6" fillId="9" borderId="102" applyNumberFormat="0" applyProtection="0">
      <alignment horizontal="left" vertical="center" indent="1"/>
    </xf>
    <xf numFmtId="0" fontId="6" fillId="9" borderId="102" applyNumberFormat="0" applyProtection="0">
      <alignment horizontal="left" vertical="center" indent="1"/>
    </xf>
    <xf numFmtId="0" fontId="6" fillId="9" borderId="102" applyNumberFormat="0" applyProtection="0">
      <alignment horizontal="left" vertical="center" indent="1"/>
    </xf>
    <xf numFmtId="0" fontId="6" fillId="9" borderId="102" applyNumberFormat="0" applyProtection="0">
      <alignment horizontal="left" vertical="center" indent="1"/>
    </xf>
    <xf numFmtId="4" fontId="23" fillId="10" borderId="102" applyNumberFormat="0" applyProtection="0">
      <alignment horizontal="right" vertical="center"/>
    </xf>
    <xf numFmtId="4" fontId="23" fillId="10" borderId="102" applyNumberFormat="0" applyProtection="0">
      <alignment horizontal="right" vertical="center"/>
    </xf>
    <xf numFmtId="4" fontId="23" fillId="11" borderId="102" applyNumberFormat="0" applyProtection="0">
      <alignment horizontal="left" vertical="center" indent="1"/>
    </xf>
    <xf numFmtId="4" fontId="23" fillId="11" borderId="102" applyNumberFormat="0" applyProtection="0">
      <alignment horizontal="left" vertical="center" indent="1"/>
    </xf>
    <xf numFmtId="0" fontId="23" fillId="12" borderId="102" applyNumberFormat="0" applyProtection="0">
      <alignment horizontal="left" vertical="top" indent="1"/>
    </xf>
    <xf numFmtId="0" fontId="23" fillId="12" borderId="102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104" applyNumberFormat="0" applyProtection="0">
      <alignment horizontal="left" vertical="center" indent="1"/>
    </xf>
    <xf numFmtId="4" fontId="22" fillId="3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22" fillId="6" borderId="104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4" fontId="22" fillId="3" borderId="104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10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12" borderId="104" applyNumberFormat="0" applyProtection="0">
      <alignment horizontal="left" vertical="top" indent="1"/>
    </xf>
    <xf numFmtId="0" fontId="6" fillId="9" borderId="104" applyNumberFormat="0" applyProtection="0">
      <alignment horizontal="left" vertical="center" indent="1"/>
    </xf>
    <xf numFmtId="0" fontId="22" fillId="6" borderId="104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104" applyNumberFormat="0" applyProtection="0">
      <alignment horizontal="left" vertical="top" indent="1"/>
    </xf>
    <xf numFmtId="4" fontId="22" fillId="3" borderId="104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103" applyNumberFormat="0" applyBorder="0" applyAlignment="0" applyProtection="0"/>
    <xf numFmtId="4" fontId="22" fillId="3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104" applyNumberFormat="0" applyProtection="0">
      <alignment horizontal="right" vertical="center"/>
    </xf>
    <xf numFmtId="0" fontId="38" fillId="0" borderId="0" applyNumberFormat="0" applyFill="0" applyBorder="0" applyAlignment="0" applyProtection="0"/>
    <xf numFmtId="4" fontId="22" fillId="3" borderId="104" applyNumberFormat="0" applyProtection="0">
      <alignment horizontal="left" vertical="center" indent="1"/>
    </xf>
    <xf numFmtId="4" fontId="23" fillId="10" borderId="104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102" applyNumberFormat="0" applyProtection="0">
      <alignment vertical="center"/>
    </xf>
    <xf numFmtId="4" fontId="22" fillId="3" borderId="102" applyNumberFormat="0" applyProtection="0">
      <alignment horizontal="left" vertical="center" indent="1"/>
    </xf>
    <xf numFmtId="4" fontId="22" fillId="3" borderId="102" applyNumberFormat="0" applyProtection="0">
      <alignment horizontal="left" vertical="center" indent="1"/>
    </xf>
    <xf numFmtId="0" fontId="22" fillId="6" borderId="102" applyNumberFormat="0" applyProtection="0">
      <alignment horizontal="left" vertical="top" indent="1"/>
    </xf>
    <xf numFmtId="0" fontId="22" fillId="6" borderId="102" applyNumberFormat="0" applyProtection="0">
      <alignment horizontal="left" vertical="top" indent="1"/>
    </xf>
    <xf numFmtId="4" fontId="23" fillId="8" borderId="102" applyNumberFormat="0" applyProtection="0">
      <alignment horizontal="right" vertical="center"/>
    </xf>
    <xf numFmtId="4" fontId="23" fillId="8" borderId="102" applyNumberFormat="0" applyProtection="0">
      <alignment horizontal="right" vertical="center"/>
    </xf>
    <xf numFmtId="0" fontId="6" fillId="9" borderId="102" applyNumberFormat="0" applyProtection="0">
      <alignment horizontal="left" vertical="center" indent="1"/>
    </xf>
    <xf numFmtId="0" fontId="6" fillId="9" borderId="102" applyNumberFormat="0" applyProtection="0">
      <alignment horizontal="left" vertical="center" indent="1"/>
    </xf>
    <xf numFmtId="0" fontId="6" fillId="9" borderId="102" applyNumberFormat="0" applyProtection="0">
      <alignment horizontal="left" vertical="center" indent="1"/>
    </xf>
    <xf numFmtId="0" fontId="6" fillId="9" borderId="102" applyNumberFormat="0" applyProtection="0">
      <alignment horizontal="left" vertical="center" indent="1"/>
    </xf>
    <xf numFmtId="0" fontId="6" fillId="9" borderId="102" applyNumberFormat="0" applyProtection="0">
      <alignment horizontal="left" vertical="center" indent="1"/>
    </xf>
    <xf numFmtId="0" fontId="6" fillId="9" borderId="102" applyNumberFormat="0" applyProtection="0">
      <alignment horizontal="left" vertical="center" indent="1"/>
    </xf>
    <xf numFmtId="4" fontId="23" fillId="10" borderId="102" applyNumberFormat="0" applyProtection="0">
      <alignment horizontal="right" vertical="center"/>
    </xf>
    <xf numFmtId="4" fontId="23" fillId="10" borderId="102" applyNumberFormat="0" applyProtection="0">
      <alignment horizontal="right" vertical="center"/>
    </xf>
    <xf numFmtId="4" fontId="23" fillId="11" borderId="102" applyNumberFormat="0" applyProtection="0">
      <alignment horizontal="left" vertical="center" indent="1"/>
    </xf>
    <xf numFmtId="4" fontId="23" fillId="11" borderId="102" applyNumberFormat="0" applyProtection="0">
      <alignment horizontal="left" vertical="center" indent="1"/>
    </xf>
    <xf numFmtId="0" fontId="23" fillId="12" borderId="102" applyNumberFormat="0" applyProtection="0">
      <alignment horizontal="left" vertical="top" indent="1"/>
    </xf>
    <xf numFmtId="0" fontId="23" fillId="12" borderId="102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4" fontId="23" fillId="10" borderId="104" applyNumberFormat="0" applyProtection="0">
      <alignment horizontal="right" vertical="center"/>
    </xf>
    <xf numFmtId="4" fontId="23" fillId="8" borderId="104" applyNumberFormat="0" applyProtection="0">
      <alignment horizontal="right" vertical="center"/>
    </xf>
    <xf numFmtId="4" fontId="23" fillId="10" borderId="104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104" applyNumberFormat="0" applyProtection="0">
      <alignment vertical="center"/>
    </xf>
    <xf numFmtId="4" fontId="22" fillId="3" borderId="104" applyNumberFormat="0" applyProtection="0">
      <alignment vertical="center"/>
    </xf>
    <xf numFmtId="4" fontId="22" fillId="3" borderId="104" applyNumberFormat="0" applyProtection="0">
      <alignment horizontal="left" vertical="center" indent="1"/>
    </xf>
    <xf numFmtId="4" fontId="22" fillId="3" borderId="104" applyNumberFormat="0" applyProtection="0">
      <alignment horizontal="left" vertical="center" indent="1"/>
    </xf>
    <xf numFmtId="0" fontId="22" fillId="6" borderId="104" applyNumberFormat="0" applyProtection="0">
      <alignment horizontal="left" vertical="top" indent="1"/>
    </xf>
    <xf numFmtId="0" fontId="22" fillId="6" borderId="104" applyNumberFormat="0" applyProtection="0">
      <alignment horizontal="left" vertical="top" indent="1"/>
    </xf>
    <xf numFmtId="4" fontId="23" fillId="8" borderId="104" applyNumberFormat="0" applyProtection="0">
      <alignment horizontal="right" vertical="center"/>
    </xf>
    <xf numFmtId="4" fontId="23" fillId="8" borderId="104" applyNumberFormat="0" applyProtection="0">
      <alignment horizontal="right" vertical="center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4" fontId="23" fillId="10" borderId="104" applyNumberFormat="0" applyProtection="0">
      <alignment horizontal="right" vertical="center"/>
    </xf>
    <xf numFmtId="4" fontId="23" fillId="10" borderId="104" applyNumberFormat="0" applyProtection="0">
      <alignment horizontal="right" vertical="center"/>
    </xf>
    <xf numFmtId="4" fontId="23" fillId="11" borderId="104" applyNumberFormat="0" applyProtection="0">
      <alignment horizontal="left" vertical="center" indent="1"/>
    </xf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0" fontId="23" fillId="12" borderId="104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4" applyNumberFormat="0" applyProtection="0">
      <alignment vertical="center"/>
    </xf>
    <xf numFmtId="0" fontId="6" fillId="9" borderId="10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4" fontId="22" fillId="3" borderId="104" applyNumberFormat="0" applyProtection="0">
      <alignment vertical="center"/>
    </xf>
    <xf numFmtId="0" fontId="22" fillId="6" borderId="104" applyNumberFormat="0" applyProtection="0">
      <alignment horizontal="left" vertical="top" indent="1"/>
    </xf>
    <xf numFmtId="0" fontId="22" fillId="6" borderId="104" applyNumberFormat="0" applyProtection="0">
      <alignment horizontal="left" vertical="top" indent="1"/>
    </xf>
    <xf numFmtId="4" fontId="23" fillId="8" borderId="104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12" borderId="104" applyNumberFormat="0" applyProtection="0">
      <alignment horizontal="left" vertical="top" indent="1"/>
    </xf>
    <xf numFmtId="0" fontId="6" fillId="9" borderId="104" applyNumberFormat="0" applyProtection="0">
      <alignment horizontal="left" vertical="center" indent="1"/>
    </xf>
    <xf numFmtId="0" fontId="22" fillId="6" borderId="104" applyNumberFormat="0" applyProtection="0">
      <alignment horizontal="left" vertical="top" indent="1"/>
    </xf>
    <xf numFmtId="4" fontId="22" fillId="3" borderId="104" applyNumberFormat="0" applyProtection="0">
      <alignment vertical="center"/>
    </xf>
    <xf numFmtId="4" fontId="23" fillId="10" borderId="104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4" fontId="22" fillId="3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0" fontId="6" fillId="9" borderId="104" applyNumberFormat="0" applyProtection="0">
      <alignment horizontal="left" vertical="center" indent="1"/>
    </xf>
    <xf numFmtId="4" fontId="23" fillId="8" borderId="104" applyNumberFormat="0" applyProtection="0">
      <alignment horizontal="right" vertical="center"/>
    </xf>
    <xf numFmtId="0" fontId="6" fillId="9" borderId="104" applyNumberFormat="0" applyProtection="0">
      <alignment horizontal="left" vertical="center" indent="1"/>
    </xf>
    <xf numFmtId="4" fontId="23" fillId="11" borderId="104" applyNumberFormat="0" applyProtection="0">
      <alignment horizontal="left" vertical="center" indent="1"/>
    </xf>
    <xf numFmtId="4" fontId="22" fillId="3" borderId="104" applyNumberFormat="0" applyProtection="0">
      <alignment vertical="center"/>
    </xf>
    <xf numFmtId="0" fontId="22" fillId="6" borderId="104" applyNumberFormat="0" applyProtection="0">
      <alignment horizontal="left" vertical="top" indent="1"/>
    </xf>
    <xf numFmtId="4" fontId="22" fillId="3" borderId="104" applyNumberFormat="0" applyProtection="0">
      <alignment horizontal="left" vertical="center" indent="1"/>
    </xf>
    <xf numFmtId="0" fontId="22" fillId="6" borderId="104" applyNumberFormat="0" applyProtection="0">
      <alignment horizontal="left" vertical="top" indent="1"/>
    </xf>
    <xf numFmtId="4" fontId="22" fillId="3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22" fillId="6" borderId="104" applyNumberFormat="0" applyProtection="0">
      <alignment horizontal="left" vertical="top" indent="1"/>
    </xf>
    <xf numFmtId="4" fontId="23" fillId="8" borderId="104" applyNumberFormat="0" applyProtection="0">
      <alignment horizontal="right" vertical="center"/>
    </xf>
    <xf numFmtId="4" fontId="22" fillId="3" borderId="104" applyNumberFormat="0" applyProtection="0">
      <alignment vertical="center"/>
    </xf>
    <xf numFmtId="0" fontId="22" fillId="6" borderId="104" applyNumberFormat="0" applyProtection="0">
      <alignment horizontal="left" vertical="top" indent="1"/>
    </xf>
    <xf numFmtId="4" fontId="22" fillId="3" borderId="104" applyNumberFormat="0" applyProtection="0">
      <alignment horizontal="left" vertical="center" indent="1"/>
    </xf>
    <xf numFmtId="0" fontId="22" fillId="6" borderId="104" applyNumberFormat="0" applyProtection="0">
      <alignment horizontal="left" vertical="top" indent="1"/>
    </xf>
    <xf numFmtId="0" fontId="22" fillId="6" borderId="104" applyNumberFormat="0" applyProtection="0">
      <alignment horizontal="left" vertical="top" indent="1"/>
    </xf>
    <xf numFmtId="4" fontId="22" fillId="3" borderId="104" applyNumberFormat="0" applyProtection="0">
      <alignment horizontal="left" vertical="center" indent="1"/>
    </xf>
    <xf numFmtId="0" fontId="22" fillId="6" borderId="104" applyNumberFormat="0" applyProtection="0">
      <alignment horizontal="left" vertical="top" indent="1"/>
    </xf>
    <xf numFmtId="4" fontId="22" fillId="3" borderId="104" applyNumberFormat="0" applyProtection="0">
      <alignment horizontal="left" vertical="center" indent="1"/>
    </xf>
    <xf numFmtId="4" fontId="22" fillId="3" borderId="104" applyNumberFormat="0" applyProtection="0">
      <alignment vertical="center"/>
    </xf>
    <xf numFmtId="0" fontId="22" fillId="6" borderId="104" applyNumberFormat="0" applyProtection="0">
      <alignment horizontal="left" vertical="top" indent="1"/>
    </xf>
    <xf numFmtId="4" fontId="22" fillId="3" borderId="10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4" applyNumberFormat="0" applyProtection="0">
      <alignment horizontal="left" vertical="center" indent="1"/>
    </xf>
    <xf numFmtId="4" fontId="22" fillId="3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104" applyNumberFormat="0" applyProtection="0">
      <alignment horizontal="left" vertical="top" indent="1"/>
    </xf>
    <xf numFmtId="0" fontId="6" fillId="9" borderId="104" applyNumberFormat="0" applyProtection="0">
      <alignment horizontal="left" vertical="center" indent="1"/>
    </xf>
    <xf numFmtId="0" fontId="22" fillId="6" borderId="104" applyNumberFormat="0" applyProtection="0">
      <alignment horizontal="left" vertical="top" indent="1"/>
    </xf>
    <xf numFmtId="0" fontId="22" fillId="6" borderId="104" applyNumberFormat="0" applyProtection="0">
      <alignment horizontal="left" vertical="top" indent="1"/>
    </xf>
    <xf numFmtId="0" fontId="22" fillId="6" borderId="104" applyNumberFormat="0" applyProtection="0">
      <alignment horizontal="left" vertical="top" indent="1"/>
    </xf>
    <xf numFmtId="4" fontId="22" fillId="3" borderId="104" applyNumberFormat="0" applyProtection="0">
      <alignment vertical="center"/>
    </xf>
    <xf numFmtId="0" fontId="22" fillId="6" borderId="104" applyNumberFormat="0" applyProtection="0">
      <alignment horizontal="left" vertical="top" indent="1"/>
    </xf>
    <xf numFmtId="4" fontId="22" fillId="3" borderId="104" applyNumberFormat="0" applyProtection="0">
      <alignment vertical="center"/>
    </xf>
    <xf numFmtId="4" fontId="22" fillId="3" borderId="104" applyNumberFormat="0" applyProtection="0">
      <alignment horizontal="left" vertical="center" indent="1"/>
    </xf>
    <xf numFmtId="4" fontId="22" fillId="3" borderId="104" applyNumberFormat="0" applyProtection="0">
      <alignment horizontal="left" vertical="center" indent="1"/>
    </xf>
    <xf numFmtId="0" fontId="22" fillId="6" borderId="104" applyNumberFormat="0" applyProtection="0">
      <alignment horizontal="left" vertical="top" indent="1"/>
    </xf>
    <xf numFmtId="0" fontId="22" fillId="6" borderId="104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4" fontId="23" fillId="10" borderId="104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04" applyNumberFormat="0" applyProtection="0">
      <alignment horizontal="right" vertical="center"/>
    </xf>
    <xf numFmtId="0" fontId="6" fillId="9" borderId="104" applyNumberFormat="0" applyProtection="0">
      <alignment horizontal="left" vertical="center" indent="1"/>
    </xf>
    <xf numFmtId="0" fontId="22" fillId="6" borderId="104" applyNumberFormat="0" applyProtection="0">
      <alignment horizontal="left" vertical="top" indent="1"/>
    </xf>
    <xf numFmtId="0" fontId="22" fillId="6" borderId="104" applyNumberFormat="0" applyProtection="0">
      <alignment horizontal="left" vertical="top" indent="1"/>
    </xf>
    <xf numFmtId="4" fontId="22" fillId="3" borderId="104" applyNumberFormat="0" applyProtection="0">
      <alignment horizontal="left" vertical="center" indent="1"/>
    </xf>
    <xf numFmtId="4" fontId="22" fillId="3" borderId="104" applyNumberFormat="0" applyProtection="0">
      <alignment vertical="center"/>
    </xf>
    <xf numFmtId="4" fontId="22" fillId="3" borderId="104" applyNumberFormat="0" applyProtection="0">
      <alignment horizontal="left" vertical="center" indent="1"/>
    </xf>
    <xf numFmtId="0" fontId="22" fillId="6" borderId="104" applyNumberFormat="0" applyProtection="0">
      <alignment horizontal="left" vertical="top" indent="1"/>
    </xf>
    <xf numFmtId="4" fontId="22" fillId="3" borderId="104" applyNumberFormat="0" applyProtection="0">
      <alignment horizontal="left" vertical="center" indent="1"/>
    </xf>
    <xf numFmtId="4" fontId="23" fillId="8" borderId="104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4" applyNumberFormat="0" applyProtection="0">
      <alignment horizontal="left" vertical="center" indent="1"/>
    </xf>
    <xf numFmtId="4" fontId="22" fillId="3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104" applyNumberFormat="0" applyProtection="0">
      <alignment horizontal="left" vertical="top" indent="1"/>
    </xf>
    <xf numFmtId="0" fontId="6" fillId="9" borderId="104" applyNumberFormat="0" applyProtection="0">
      <alignment horizontal="left" vertical="center" indent="1"/>
    </xf>
    <xf numFmtId="0" fontId="22" fillId="6" borderId="104" applyNumberFormat="0" applyProtection="0">
      <alignment horizontal="left" vertical="top" indent="1"/>
    </xf>
    <xf numFmtId="0" fontId="22" fillId="6" borderId="104" applyNumberFormat="0" applyProtection="0">
      <alignment horizontal="left" vertical="top" indent="1"/>
    </xf>
    <xf numFmtId="4" fontId="23" fillId="10" borderId="104" applyNumberFormat="0" applyProtection="0">
      <alignment horizontal="right" vertical="center"/>
    </xf>
    <xf numFmtId="4" fontId="22" fillId="3" borderId="104" applyNumberFormat="0" applyProtection="0">
      <alignment vertical="center"/>
    </xf>
    <xf numFmtId="4" fontId="22" fillId="3" borderId="104" applyNumberFormat="0" applyProtection="0">
      <alignment horizontal="left" vertical="center" indent="1"/>
    </xf>
    <xf numFmtId="0" fontId="22" fillId="6" borderId="104" applyNumberFormat="0" applyProtection="0">
      <alignment horizontal="left" vertical="top" indent="1"/>
    </xf>
    <xf numFmtId="4" fontId="23" fillId="8" borderId="104" applyNumberFormat="0" applyProtection="0">
      <alignment horizontal="right" vertical="center"/>
    </xf>
    <xf numFmtId="4" fontId="23" fillId="8" borderId="104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4" applyNumberFormat="0" applyProtection="0">
      <alignment vertical="center"/>
    </xf>
    <xf numFmtId="4" fontId="23" fillId="8" borderId="104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104" applyNumberFormat="0" applyProtection="0">
      <alignment horizontal="left" vertical="top" indent="1"/>
    </xf>
    <xf numFmtId="4" fontId="22" fillId="3" borderId="104" applyNumberFormat="0" applyProtection="0">
      <alignment vertical="center"/>
    </xf>
    <xf numFmtId="4" fontId="22" fillId="3" borderId="104" applyNumberFormat="0" applyProtection="0">
      <alignment vertical="center"/>
    </xf>
    <xf numFmtId="4" fontId="22" fillId="3" borderId="104" applyNumberFormat="0" applyProtection="0">
      <alignment horizontal="left" vertical="center" indent="1"/>
    </xf>
    <xf numFmtId="0" fontId="22" fillId="6" borderId="104" applyNumberFormat="0" applyProtection="0">
      <alignment horizontal="left" vertical="top" indent="1"/>
    </xf>
    <xf numFmtId="4" fontId="23" fillId="8" borderId="104" applyNumberFormat="0" applyProtection="0">
      <alignment horizontal="right" vertical="center"/>
    </xf>
    <xf numFmtId="4" fontId="22" fillId="3" borderId="104" applyNumberFormat="0" applyProtection="0">
      <alignment vertical="center"/>
    </xf>
    <xf numFmtId="4" fontId="22" fillId="3" borderId="104" applyNumberFormat="0" applyProtection="0">
      <alignment horizontal="left" vertical="center" indent="1"/>
    </xf>
    <xf numFmtId="0" fontId="22" fillId="6" borderId="104" applyNumberFormat="0" applyProtection="0">
      <alignment horizontal="left" vertical="top" indent="1"/>
    </xf>
    <xf numFmtId="4" fontId="22" fillId="3" borderId="104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4" applyNumberFormat="0" applyProtection="0">
      <alignment horizontal="left" vertical="center" indent="1"/>
    </xf>
    <xf numFmtId="4" fontId="22" fillId="3" borderId="104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4" applyNumberFormat="0" applyProtection="0">
      <alignment horizontal="left" vertical="center" indent="1"/>
    </xf>
    <xf numFmtId="4" fontId="23" fillId="8" borderId="104" applyNumberFormat="0" applyProtection="0">
      <alignment horizontal="right" vertical="center"/>
    </xf>
    <xf numFmtId="4" fontId="23" fillId="8" borderId="104" applyNumberFormat="0" applyProtection="0">
      <alignment horizontal="right" vertical="center"/>
    </xf>
    <xf numFmtId="4" fontId="22" fillId="3" borderId="104" applyNumberFormat="0" applyProtection="0">
      <alignment vertical="center"/>
    </xf>
    <xf numFmtId="4" fontId="22" fillId="3" borderId="104" applyNumberFormat="0" applyProtection="0">
      <alignment horizontal="left" vertical="center" indent="1"/>
    </xf>
    <xf numFmtId="0" fontId="22" fillId="6" borderId="104" applyNumberFormat="0" applyProtection="0">
      <alignment horizontal="left" vertical="top" indent="1"/>
    </xf>
    <xf numFmtId="4" fontId="22" fillId="3" borderId="104" applyNumberFormat="0" applyProtection="0">
      <alignment horizontal="left" vertical="center" indent="1"/>
    </xf>
    <xf numFmtId="4" fontId="23" fillId="8" borderId="104" applyNumberFormat="0" applyProtection="0">
      <alignment horizontal="right" vertical="center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4" fontId="23" fillId="10" borderId="104" applyNumberFormat="0" applyProtection="0">
      <alignment horizontal="right" vertical="center"/>
    </xf>
    <xf numFmtId="4" fontId="22" fillId="3" borderId="10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104" applyNumberFormat="0" applyProtection="0">
      <alignment horizontal="right" vertical="center"/>
    </xf>
    <xf numFmtId="4" fontId="23" fillId="8" borderId="104" applyNumberFormat="0" applyProtection="0">
      <alignment horizontal="right" vertical="center"/>
    </xf>
    <xf numFmtId="0" fontId="22" fillId="6" borderId="104" applyNumberFormat="0" applyProtection="0">
      <alignment horizontal="left" vertical="top" indent="1"/>
    </xf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0" fontId="22" fillId="6" borderId="104" applyNumberFormat="0" applyProtection="0">
      <alignment horizontal="left" vertical="top" indent="1"/>
    </xf>
    <xf numFmtId="4" fontId="23" fillId="8" borderId="104" applyNumberFormat="0" applyProtection="0">
      <alignment horizontal="right" vertical="center"/>
    </xf>
    <xf numFmtId="4" fontId="23" fillId="8" borderId="104" applyNumberFormat="0" applyProtection="0">
      <alignment horizontal="right" vertical="center"/>
    </xf>
    <xf numFmtId="0" fontId="6" fillId="9" borderId="104" applyNumberFormat="0" applyProtection="0">
      <alignment horizontal="left" vertical="center" indent="1"/>
    </xf>
    <xf numFmtId="0" fontId="22" fillId="6" borderId="104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4" applyNumberFormat="0" applyProtection="0">
      <alignment vertical="center"/>
    </xf>
    <xf numFmtId="4" fontId="22" fillId="3" borderId="104" applyNumberFormat="0" applyProtection="0">
      <alignment vertical="center"/>
    </xf>
    <xf numFmtId="4" fontId="22" fillId="3" borderId="104" applyNumberFormat="0" applyProtection="0">
      <alignment vertical="center"/>
    </xf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4" fontId="23" fillId="10" borderId="104" applyNumberFormat="0" applyProtection="0">
      <alignment horizontal="right" vertical="center"/>
    </xf>
    <xf numFmtId="4" fontId="22" fillId="3" borderId="104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4" applyNumberFormat="0" applyProtection="0">
      <alignment vertical="center"/>
    </xf>
    <xf numFmtId="4" fontId="22" fillId="3" borderId="104" applyNumberFormat="0" applyProtection="0">
      <alignment horizontal="left" vertical="center" indent="1"/>
    </xf>
    <xf numFmtId="4" fontId="22" fillId="3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4" fontId="23" fillId="10" borderId="104" applyNumberFormat="0" applyProtection="0">
      <alignment horizontal="right" vertical="center"/>
    </xf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4" fontId="22" fillId="3" borderId="104" applyNumberFormat="0" applyProtection="0">
      <alignment vertical="center"/>
    </xf>
    <xf numFmtId="4" fontId="22" fillId="3" borderId="104" applyNumberFormat="0" applyProtection="0">
      <alignment horizontal="left" vertical="center" indent="1"/>
    </xf>
    <xf numFmtId="0" fontId="22" fillId="6" borderId="104" applyNumberFormat="0" applyProtection="0">
      <alignment horizontal="left" vertical="top" indent="1"/>
    </xf>
    <xf numFmtId="4" fontId="23" fillId="8" borderId="104" applyNumberFormat="0" applyProtection="0">
      <alignment horizontal="right" vertical="center"/>
    </xf>
    <xf numFmtId="4" fontId="23" fillId="8" borderId="104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4" applyNumberFormat="0" applyProtection="0">
      <alignment vertical="center"/>
    </xf>
    <xf numFmtId="4" fontId="22" fillId="3" borderId="104" applyNumberFormat="0" applyProtection="0">
      <alignment vertical="center"/>
    </xf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4" applyNumberFormat="0" applyProtection="0">
      <alignment horizontal="left" vertical="center" indent="1"/>
    </xf>
    <xf numFmtId="4" fontId="22" fillId="3" borderId="104" applyNumberFormat="0" applyProtection="0">
      <alignment horizontal="left" vertical="center" indent="1"/>
    </xf>
    <xf numFmtId="4" fontId="22" fillId="3" borderId="104" applyNumberFormat="0" applyProtection="0">
      <alignment vertical="center"/>
    </xf>
    <xf numFmtId="4" fontId="22" fillId="3" borderId="104" applyNumberFormat="0" applyProtection="0">
      <alignment vertical="center"/>
    </xf>
    <xf numFmtId="4" fontId="22" fillId="3" borderId="104" applyNumberFormat="0" applyProtection="0">
      <alignment horizontal="left" vertical="center" indent="1"/>
    </xf>
    <xf numFmtId="0" fontId="22" fillId="6" borderId="104" applyNumberFormat="0" applyProtection="0">
      <alignment horizontal="left" vertical="top" indent="1"/>
    </xf>
    <xf numFmtId="4" fontId="23" fillId="8" borderId="104" applyNumberFormat="0" applyProtection="0">
      <alignment horizontal="right" vertical="center"/>
    </xf>
    <xf numFmtId="4" fontId="23" fillId="8" borderId="104" applyNumberFormat="0" applyProtection="0">
      <alignment horizontal="right" vertical="center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4" fontId="23" fillId="10" borderId="104" applyNumberFormat="0" applyProtection="0">
      <alignment horizontal="right" vertical="center"/>
    </xf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4" fontId="23" fillId="10" borderId="104" applyNumberFormat="0" applyProtection="0">
      <alignment horizontal="right" vertical="center"/>
    </xf>
    <xf numFmtId="4" fontId="22" fillId="3" borderId="104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4" applyNumberFormat="0" applyProtection="0">
      <alignment vertical="center"/>
    </xf>
    <xf numFmtId="4" fontId="22" fillId="3" borderId="104" applyNumberFormat="0" applyProtection="0">
      <alignment vertical="center"/>
    </xf>
    <xf numFmtId="0" fontId="22" fillId="6" borderId="104" applyNumberFormat="0" applyProtection="0">
      <alignment horizontal="left" vertical="top" indent="1"/>
    </xf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4" fontId="23" fillId="10" borderId="104" applyNumberFormat="0" applyProtection="0">
      <alignment horizontal="right" vertical="center"/>
    </xf>
    <xf numFmtId="4" fontId="22" fillId="3" borderId="10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4" applyNumberFormat="0" applyProtection="0">
      <alignment vertical="center"/>
    </xf>
    <xf numFmtId="0" fontId="22" fillId="6" borderId="104" applyNumberFormat="0" applyProtection="0">
      <alignment horizontal="left" vertical="top" indent="1"/>
    </xf>
    <xf numFmtId="4" fontId="22" fillId="3" borderId="104" applyNumberFormat="0" applyProtection="0">
      <alignment vertical="center"/>
    </xf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4" fontId="23" fillId="10" borderId="104" applyNumberFormat="0" applyProtection="0">
      <alignment horizontal="right" vertical="center"/>
    </xf>
    <xf numFmtId="0" fontId="22" fillId="6" borderId="104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104" applyNumberFormat="0" applyProtection="0">
      <alignment horizontal="left" vertical="top" indent="1"/>
    </xf>
    <xf numFmtId="4" fontId="22" fillId="3" borderId="104" applyNumberFormat="0" applyProtection="0">
      <alignment vertical="center"/>
    </xf>
    <xf numFmtId="0" fontId="22" fillId="6" borderId="104" applyNumberFormat="0" applyProtection="0">
      <alignment horizontal="left" vertical="top" indent="1"/>
    </xf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4" fontId="23" fillId="10" borderId="104" applyNumberFormat="0" applyProtection="0">
      <alignment horizontal="right" vertical="center"/>
    </xf>
    <xf numFmtId="4" fontId="22" fillId="3" borderId="104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4" applyNumberFormat="0" applyProtection="0">
      <alignment vertical="center"/>
    </xf>
    <xf numFmtId="0" fontId="22" fillId="6" borderId="104" applyNumberFormat="0" applyProtection="0">
      <alignment horizontal="left" vertical="top" indent="1"/>
    </xf>
    <xf numFmtId="4" fontId="22" fillId="3" borderId="104" applyNumberFormat="0" applyProtection="0">
      <alignment vertical="center"/>
    </xf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4" fontId="23" fillId="10" borderId="104" applyNumberFormat="0" applyProtection="0">
      <alignment horizontal="right" vertical="center"/>
    </xf>
    <xf numFmtId="4" fontId="22" fillId="3" borderId="10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4" applyNumberFormat="0" applyProtection="0">
      <alignment horizontal="left" vertical="center" indent="1"/>
    </xf>
    <xf numFmtId="4" fontId="22" fillId="3" borderId="104" applyNumberFormat="0" applyProtection="0">
      <alignment vertical="center"/>
    </xf>
    <xf numFmtId="0" fontId="6" fillId="9" borderId="104" applyNumberFormat="0" applyProtection="0">
      <alignment horizontal="left" vertical="center" indent="1"/>
    </xf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4" fontId="23" fillId="10" borderId="104" applyNumberFormat="0" applyProtection="0">
      <alignment horizontal="right" vertical="center"/>
    </xf>
    <xf numFmtId="0" fontId="22" fillId="6" borderId="104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104" applyNumberFormat="0" applyProtection="0">
      <alignment horizontal="left" vertical="top" indent="1"/>
    </xf>
    <xf numFmtId="0" fontId="22" fillId="6" borderId="104" applyNumberFormat="0" applyProtection="0">
      <alignment horizontal="left" vertical="top" indent="1"/>
    </xf>
    <xf numFmtId="4" fontId="23" fillId="8" borderId="104" applyNumberFormat="0" applyProtection="0">
      <alignment horizontal="right" vertical="center"/>
    </xf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4" fontId="23" fillId="10" borderId="104" applyNumberFormat="0" applyProtection="0">
      <alignment horizontal="right" vertical="center"/>
    </xf>
    <xf numFmtId="4" fontId="22" fillId="3" borderId="104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4" applyNumberFormat="0" applyProtection="0">
      <alignment vertical="center"/>
    </xf>
    <xf numFmtId="4" fontId="22" fillId="3" borderId="104" applyNumberFormat="0" applyProtection="0">
      <alignment vertical="center"/>
    </xf>
    <xf numFmtId="0" fontId="22" fillId="6" borderId="104" applyNumberFormat="0" applyProtection="0">
      <alignment horizontal="left" vertical="top" indent="1"/>
    </xf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4" fontId="23" fillId="10" borderId="104" applyNumberFormat="0" applyProtection="0">
      <alignment horizontal="right" vertical="center"/>
    </xf>
    <xf numFmtId="4" fontId="22" fillId="3" borderId="104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4" applyNumberFormat="0" applyProtection="0">
      <alignment horizontal="left" vertical="center" indent="1"/>
    </xf>
    <xf numFmtId="0" fontId="22" fillId="6" borderId="104" applyNumberFormat="0" applyProtection="0">
      <alignment horizontal="left" vertical="top" indent="1"/>
    </xf>
    <xf numFmtId="4" fontId="22" fillId="3" borderId="104" applyNumberFormat="0" applyProtection="0">
      <alignment horizontal="left" vertical="center" indent="1"/>
    </xf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4" fontId="23" fillId="10" borderId="104" applyNumberFormat="0" applyProtection="0">
      <alignment horizontal="right" vertical="center"/>
    </xf>
    <xf numFmtId="0" fontId="22" fillId="6" borderId="104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104" applyNumberFormat="0" applyProtection="0">
      <alignment horizontal="left" vertical="top" indent="1"/>
    </xf>
    <xf numFmtId="4" fontId="22" fillId="3" borderId="104" applyNumberFormat="0" applyProtection="0">
      <alignment vertical="center"/>
    </xf>
    <xf numFmtId="0" fontId="6" fillId="9" borderId="104" applyNumberFormat="0" applyProtection="0">
      <alignment horizontal="left" vertical="center" indent="1"/>
    </xf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4" fontId="23" fillId="10" borderId="104" applyNumberFormat="0" applyProtection="0">
      <alignment horizontal="right" vertical="center"/>
    </xf>
    <xf numFmtId="0" fontId="22" fillId="6" borderId="104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4" applyNumberFormat="0" applyProtection="0">
      <alignment vertical="center"/>
    </xf>
    <xf numFmtId="4" fontId="22" fillId="3" borderId="104" applyNumberFormat="0" applyProtection="0">
      <alignment vertical="center"/>
    </xf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4" fontId="23" fillId="8" borderId="104" applyNumberFormat="0" applyProtection="0">
      <alignment horizontal="right" vertical="center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4" fontId="22" fillId="3" borderId="104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104" applyNumberFormat="0" applyProtection="0">
      <alignment horizontal="left" vertical="top" indent="1"/>
    </xf>
    <xf numFmtId="4" fontId="23" fillId="10" borderId="104" applyNumberFormat="0" applyProtection="0">
      <alignment horizontal="right" vertical="center"/>
    </xf>
    <xf numFmtId="4" fontId="23" fillId="10" borderId="104" applyNumberFormat="0" applyProtection="0">
      <alignment horizontal="right" vertical="center"/>
    </xf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4" fontId="23" fillId="8" borderId="104" applyNumberFormat="0" applyProtection="0">
      <alignment horizontal="right" vertical="center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4" applyNumberFormat="0" applyProtection="0">
      <alignment horizontal="left" vertical="center" indent="1"/>
    </xf>
    <xf numFmtId="4" fontId="23" fillId="8" borderId="104" applyNumberFormat="0" applyProtection="0">
      <alignment horizontal="right" vertical="center"/>
    </xf>
    <xf numFmtId="4" fontId="23" fillId="8" borderId="104" applyNumberFormat="0" applyProtection="0">
      <alignment horizontal="right" vertical="center"/>
    </xf>
    <xf numFmtId="4" fontId="23" fillId="10" borderId="104" applyNumberFormat="0" applyProtection="0">
      <alignment horizontal="right" vertical="center"/>
    </xf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4" fontId="23" fillId="8" borderId="104" applyNumberFormat="0" applyProtection="0">
      <alignment horizontal="right" vertical="center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4" applyNumberFormat="0" applyProtection="0">
      <alignment horizontal="left" vertical="center" indent="1"/>
    </xf>
    <xf numFmtId="4" fontId="22" fillId="3" borderId="104" applyNumberFormat="0" applyProtection="0">
      <alignment vertical="center"/>
    </xf>
    <xf numFmtId="0" fontId="6" fillId="9" borderId="104" applyNumberFormat="0" applyProtection="0">
      <alignment horizontal="left" vertical="center" indent="1"/>
    </xf>
    <xf numFmtId="4" fontId="23" fillId="10" borderId="104" applyNumberFormat="0" applyProtection="0">
      <alignment horizontal="right" vertical="center"/>
    </xf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4" fontId="23" fillId="8" borderId="104" applyNumberFormat="0" applyProtection="0">
      <alignment horizontal="right" vertical="center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4" applyNumberFormat="0" applyProtection="0">
      <alignment horizontal="left" vertical="center" indent="1"/>
    </xf>
    <xf numFmtId="4" fontId="22" fillId="3" borderId="104" applyNumberFormat="0" applyProtection="0">
      <alignment horizontal="left" vertical="center" indent="1"/>
    </xf>
    <xf numFmtId="4" fontId="22" fillId="3" borderId="104" applyNumberFormat="0" applyProtection="0">
      <alignment horizontal="left" vertical="center" indent="1"/>
    </xf>
    <xf numFmtId="4" fontId="23" fillId="10" borderId="104" applyNumberFormat="0" applyProtection="0">
      <alignment horizontal="right" vertical="center"/>
    </xf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4" fontId="23" fillId="8" borderId="104" applyNumberFormat="0" applyProtection="0">
      <alignment horizontal="right" vertical="center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0" fontId="22" fillId="6" borderId="104" applyNumberFormat="0" applyProtection="0">
      <alignment horizontal="left" vertical="top" indent="1"/>
    </xf>
    <xf numFmtId="4" fontId="23" fillId="10" borderId="104" applyNumberFormat="0" applyProtection="0">
      <alignment horizontal="right" vertical="center"/>
    </xf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4" fontId="23" fillId="8" borderId="104" applyNumberFormat="0" applyProtection="0">
      <alignment horizontal="right" vertical="center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4" fontId="23" fillId="10" borderId="104" applyNumberFormat="0" applyProtection="0">
      <alignment horizontal="right" vertical="center"/>
    </xf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4" fontId="23" fillId="8" borderId="104" applyNumberFormat="0" applyProtection="0">
      <alignment horizontal="right" vertical="center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4" fontId="23" fillId="10" borderId="104" applyNumberFormat="0" applyProtection="0">
      <alignment horizontal="right" vertical="center"/>
    </xf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4" fontId="23" fillId="8" borderId="104" applyNumberFormat="0" applyProtection="0">
      <alignment horizontal="right" vertical="center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4" fontId="23" fillId="10" borderId="104" applyNumberFormat="0" applyProtection="0">
      <alignment horizontal="right" vertical="center"/>
    </xf>
    <xf numFmtId="4" fontId="23" fillId="10" borderId="104" applyNumberFormat="0" applyProtection="0">
      <alignment horizontal="right" vertical="center"/>
    </xf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4" fontId="23" fillId="8" borderId="104" applyNumberFormat="0" applyProtection="0">
      <alignment horizontal="right" vertical="center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4" applyNumberFormat="0" applyProtection="0">
      <alignment horizontal="left" vertical="center" indent="1"/>
    </xf>
    <xf numFmtId="4" fontId="23" fillId="8" borderId="104" applyNumberFormat="0" applyProtection="0">
      <alignment horizontal="right" vertical="center"/>
    </xf>
    <xf numFmtId="4" fontId="23" fillId="10" borderId="104" applyNumberFormat="0" applyProtection="0">
      <alignment horizontal="right" vertical="center"/>
    </xf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4" fontId="23" fillId="8" borderId="104" applyNumberFormat="0" applyProtection="0">
      <alignment horizontal="right" vertical="center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4" applyNumberFormat="0" applyProtection="0">
      <alignment horizontal="left" vertical="center" indent="1"/>
    </xf>
    <xf numFmtId="4" fontId="22" fillId="3" borderId="104" applyNumberFormat="0" applyProtection="0">
      <alignment vertical="center"/>
    </xf>
    <xf numFmtId="0" fontId="6" fillId="9" borderId="104" applyNumberFormat="0" applyProtection="0">
      <alignment horizontal="left" vertical="center" indent="1"/>
    </xf>
    <xf numFmtId="4" fontId="23" fillId="10" borderId="104" applyNumberFormat="0" applyProtection="0">
      <alignment horizontal="right" vertical="center"/>
    </xf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4" fontId="23" fillId="8" borderId="104" applyNumberFormat="0" applyProtection="0">
      <alignment horizontal="right" vertical="center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4" applyNumberFormat="0" applyProtection="0">
      <alignment horizontal="left" vertical="center" indent="1"/>
    </xf>
    <xf numFmtId="4" fontId="22" fillId="3" borderId="104" applyNumberFormat="0" applyProtection="0">
      <alignment horizontal="left" vertical="center" indent="1"/>
    </xf>
    <xf numFmtId="4" fontId="23" fillId="10" borderId="104" applyNumberFormat="0" applyProtection="0">
      <alignment horizontal="right" vertical="center"/>
    </xf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4" fontId="23" fillId="8" borderId="104" applyNumberFormat="0" applyProtection="0">
      <alignment horizontal="right" vertical="center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0" fontId="22" fillId="6" borderId="104" applyNumberFormat="0" applyProtection="0">
      <alignment horizontal="left" vertical="top" indent="1"/>
    </xf>
    <xf numFmtId="4" fontId="23" fillId="10" borderId="104" applyNumberFormat="0" applyProtection="0">
      <alignment horizontal="right" vertical="center"/>
    </xf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4" fontId="23" fillId="8" borderId="104" applyNumberFormat="0" applyProtection="0">
      <alignment horizontal="right" vertical="center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4" applyNumberFormat="0" applyProtection="0">
      <alignment horizontal="left" vertical="center" indent="1"/>
    </xf>
    <xf numFmtId="4" fontId="23" fillId="10" borderId="104" applyNumberFormat="0" applyProtection="0">
      <alignment horizontal="right" vertical="center"/>
    </xf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4" fontId="23" fillId="8" borderId="104" applyNumberFormat="0" applyProtection="0">
      <alignment horizontal="right" vertical="center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4" fontId="23" fillId="10" borderId="104" applyNumberFormat="0" applyProtection="0">
      <alignment horizontal="right" vertical="center"/>
    </xf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4" fontId="23" fillId="8" borderId="104" applyNumberFormat="0" applyProtection="0">
      <alignment horizontal="right" vertical="center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4" applyNumberFormat="0" applyProtection="0">
      <alignment horizontal="left" vertical="center" indent="1"/>
    </xf>
    <xf numFmtId="4" fontId="23" fillId="10" borderId="104" applyNumberFormat="0" applyProtection="0">
      <alignment horizontal="right" vertical="center"/>
    </xf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4" fontId="23" fillId="8" borderId="104" applyNumberFormat="0" applyProtection="0">
      <alignment horizontal="right" vertical="center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4" applyNumberFormat="0" applyProtection="0">
      <alignment horizontal="left" vertical="center" indent="1"/>
    </xf>
    <xf numFmtId="4" fontId="23" fillId="8" borderId="104" applyNumberFormat="0" applyProtection="0">
      <alignment horizontal="right" vertical="center"/>
    </xf>
    <xf numFmtId="4" fontId="23" fillId="11" borderId="104" applyNumberFormat="0" applyProtection="0">
      <alignment horizontal="left" vertical="center" indent="1"/>
    </xf>
    <xf numFmtId="4" fontId="23" fillId="10" borderId="104" applyNumberFormat="0" applyProtection="0">
      <alignment horizontal="right" vertical="center"/>
    </xf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4" fontId="23" fillId="8" borderId="104" applyNumberFormat="0" applyProtection="0">
      <alignment horizontal="right" vertical="center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104" applyNumberFormat="0" applyProtection="0">
      <alignment horizontal="left" vertical="top" indent="1"/>
    </xf>
    <xf numFmtId="4" fontId="23" fillId="10" borderId="104" applyNumberFormat="0" applyProtection="0">
      <alignment horizontal="right" vertical="center"/>
    </xf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4" fontId="23" fillId="8" borderId="104" applyNumberFormat="0" applyProtection="0">
      <alignment horizontal="right" vertical="center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04" applyNumberFormat="0" applyProtection="0">
      <alignment horizontal="right" vertical="center"/>
    </xf>
    <xf numFmtId="4" fontId="22" fillId="3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4" fontId="23" fillId="10" borderId="104" applyNumberFormat="0" applyProtection="0">
      <alignment horizontal="right" vertical="center"/>
    </xf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4" fontId="23" fillId="8" borderId="104" applyNumberFormat="0" applyProtection="0">
      <alignment horizontal="right" vertical="center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04" applyNumberFormat="0" applyProtection="0">
      <alignment horizontal="right" vertical="center"/>
    </xf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4" fontId="23" fillId="8" borderId="104" applyNumberFormat="0" applyProtection="0">
      <alignment horizontal="right" vertical="center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4" applyNumberFormat="0" applyProtection="0">
      <alignment vertical="center"/>
    </xf>
    <xf numFmtId="4" fontId="23" fillId="8" borderId="104" applyNumberFormat="0" applyProtection="0">
      <alignment horizontal="right" vertical="center"/>
    </xf>
    <xf numFmtId="4" fontId="23" fillId="10" borderId="104" applyNumberFormat="0" applyProtection="0">
      <alignment horizontal="right" vertical="center"/>
    </xf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4" fontId="23" fillId="8" borderId="104" applyNumberFormat="0" applyProtection="0">
      <alignment horizontal="right" vertical="center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104" applyNumberFormat="0" applyProtection="0">
      <alignment horizontal="left" vertical="center" indent="1"/>
    </xf>
    <xf numFmtId="4" fontId="23" fillId="10" borderId="104" applyNumberFormat="0" applyProtection="0">
      <alignment horizontal="right" vertical="center"/>
    </xf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4" fontId="23" fillId="8" borderId="104" applyNumberFormat="0" applyProtection="0">
      <alignment horizontal="right" vertical="center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4" applyNumberFormat="0" applyProtection="0">
      <alignment horizontal="left" vertical="center" indent="1"/>
    </xf>
    <xf numFmtId="4" fontId="23" fillId="10" borderId="104" applyNumberFormat="0" applyProtection="0">
      <alignment horizontal="right" vertical="center"/>
    </xf>
    <xf numFmtId="0" fontId="22" fillId="6" borderId="104" applyNumberFormat="0" applyProtection="0">
      <alignment horizontal="left" vertical="top" indent="1"/>
    </xf>
    <xf numFmtId="4" fontId="23" fillId="10" borderId="104" applyNumberFormat="0" applyProtection="0">
      <alignment horizontal="right" vertical="center"/>
    </xf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4" fontId="23" fillId="8" borderId="104" applyNumberFormat="0" applyProtection="0">
      <alignment horizontal="right" vertical="center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4" applyNumberFormat="0" applyProtection="0">
      <alignment horizontal="left" vertical="center" indent="1"/>
    </xf>
    <xf numFmtId="4" fontId="23" fillId="10" borderId="104" applyNumberFormat="0" applyProtection="0">
      <alignment horizontal="right" vertical="center"/>
    </xf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4" fontId="23" fillId="8" borderId="104" applyNumberFormat="0" applyProtection="0">
      <alignment horizontal="right" vertical="center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104" applyNumberFormat="0" applyProtection="0">
      <alignment horizontal="left" vertical="top" indent="1"/>
    </xf>
    <xf numFmtId="0" fontId="6" fillId="9" borderId="104" applyNumberFormat="0" applyProtection="0">
      <alignment horizontal="left" vertical="center" indent="1"/>
    </xf>
    <xf numFmtId="4" fontId="23" fillId="10" borderId="104" applyNumberFormat="0" applyProtection="0">
      <alignment horizontal="right" vertical="center"/>
    </xf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4" fontId="23" fillId="8" borderId="104" applyNumberFormat="0" applyProtection="0">
      <alignment horizontal="right" vertical="center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04" applyNumberFormat="0" applyProtection="0">
      <alignment horizontal="right" vertical="center"/>
    </xf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4" fontId="23" fillId="8" borderId="104" applyNumberFormat="0" applyProtection="0">
      <alignment horizontal="right" vertical="center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104" applyNumberFormat="0" applyProtection="0">
      <alignment horizontal="left" vertical="top" indent="1"/>
    </xf>
    <xf numFmtId="4" fontId="23" fillId="10" borderId="104" applyNumberFormat="0" applyProtection="0">
      <alignment horizontal="right" vertical="center"/>
    </xf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0" fontId="22" fillId="6" borderId="104" applyNumberFormat="0" applyProtection="0">
      <alignment horizontal="left" vertical="top" indent="1"/>
    </xf>
    <xf numFmtId="0" fontId="6" fillId="9" borderId="104" applyNumberFormat="0" applyProtection="0">
      <alignment horizontal="left" vertical="center" indent="1"/>
    </xf>
    <xf numFmtId="4" fontId="23" fillId="8" borderId="104" applyNumberFormat="0" applyProtection="0">
      <alignment horizontal="right" vertical="center"/>
    </xf>
    <xf numFmtId="0" fontId="6" fillId="9" borderId="10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4" applyNumberFormat="0" applyProtection="0">
      <alignment vertical="center"/>
    </xf>
    <xf numFmtId="4" fontId="23" fillId="10" borderId="104" applyNumberFormat="0" applyProtection="0">
      <alignment horizontal="right" vertical="center"/>
    </xf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104" applyNumberFormat="0" applyProtection="0">
      <alignment horizontal="left" vertical="center" indent="1"/>
    </xf>
    <xf numFmtId="4" fontId="22" fillId="3" borderId="104" applyNumberFormat="0" applyProtection="0">
      <alignment vertical="center"/>
    </xf>
    <xf numFmtId="4" fontId="23" fillId="11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4" fontId="23" fillId="10" borderId="104" applyNumberFormat="0" applyProtection="0">
      <alignment horizontal="right" vertical="center"/>
    </xf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0" fontId="6" fillId="9" borderId="10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4" fontId="22" fillId="3" borderId="104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04" applyNumberFormat="0" applyProtection="0">
      <alignment horizontal="right" vertical="center"/>
    </xf>
    <xf numFmtId="0" fontId="6" fillId="9" borderId="10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104" applyNumberFormat="0" applyProtection="0">
      <alignment horizontal="right" vertical="center"/>
    </xf>
    <xf numFmtId="4" fontId="23" fillId="8" borderId="104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4" applyNumberFormat="0" applyProtection="0">
      <alignment vertical="center"/>
    </xf>
    <xf numFmtId="0" fontId="6" fillId="9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4" fontId="23" fillId="10" borderId="104" applyNumberFormat="0" applyProtection="0">
      <alignment horizontal="right" vertical="center"/>
    </xf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4" applyNumberFormat="0" applyProtection="0">
      <alignment horizontal="left" vertical="center" indent="1"/>
    </xf>
    <xf numFmtId="0" fontId="22" fillId="6" borderId="104" applyNumberFormat="0" applyProtection="0">
      <alignment horizontal="left" vertical="top" indent="1"/>
    </xf>
    <xf numFmtId="4" fontId="23" fillId="8" borderId="104" applyNumberFormat="0" applyProtection="0">
      <alignment horizontal="right" vertical="center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104" applyNumberFormat="0" applyProtection="0">
      <alignment horizontal="left" vertical="top" indent="1"/>
    </xf>
    <xf numFmtId="4" fontId="23" fillId="10" borderId="104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4" applyNumberFormat="0" applyProtection="0">
      <alignment horizontal="left" vertical="center" indent="1"/>
    </xf>
    <xf numFmtId="4" fontId="23" fillId="10" borderId="104" applyNumberFormat="0" applyProtection="0">
      <alignment horizontal="right" vertical="center"/>
    </xf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4" applyNumberFormat="0" applyProtection="0">
      <alignment horizontal="left" vertical="center" indent="1"/>
    </xf>
    <xf numFmtId="4" fontId="22" fillId="3" borderId="10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104" applyNumberFormat="0" applyProtection="0">
      <alignment horizontal="left" vertical="center" indent="1"/>
    </xf>
    <xf numFmtId="4" fontId="22" fillId="3" borderId="104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4" applyNumberFormat="0" applyProtection="0">
      <alignment horizontal="left" vertical="center" indent="1"/>
    </xf>
    <xf numFmtId="0" fontId="22" fillId="6" borderId="104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4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4" applyNumberFormat="0" applyProtection="0">
      <alignment horizontal="left" vertical="center" indent="1"/>
    </xf>
    <xf numFmtId="0" fontId="22" fillId="6" borderId="104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104" applyNumberFormat="0" applyProtection="0">
      <alignment horizontal="left" vertical="top" indent="1"/>
    </xf>
    <xf numFmtId="4" fontId="22" fillId="3" borderId="104" applyNumberFormat="0" applyProtection="0">
      <alignment horizontal="left" vertical="center" indent="1"/>
    </xf>
    <xf numFmtId="4" fontId="22" fillId="3" borderId="104" applyNumberFormat="0" applyProtection="0">
      <alignment vertical="center"/>
    </xf>
    <xf numFmtId="0" fontId="37" fillId="0" borderId="0" applyNumberFormat="0" applyFill="0" applyBorder="0" applyAlignment="0" applyProtection="0"/>
    <xf numFmtId="0" fontId="23" fillId="12" borderId="104" applyNumberFormat="0" applyProtection="0">
      <alignment horizontal="left" vertical="top" indent="1"/>
    </xf>
    <xf numFmtId="4" fontId="23" fillId="11" borderId="104" applyNumberFormat="0" applyProtection="0">
      <alignment horizontal="left" vertical="center" indent="1"/>
    </xf>
    <xf numFmtId="4" fontId="23" fillId="10" borderId="104" applyNumberFormat="0" applyProtection="0">
      <alignment horizontal="right" vertical="center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4" fontId="23" fillId="8" borderId="104" applyNumberFormat="0" applyProtection="0">
      <alignment horizontal="right" vertical="center"/>
    </xf>
    <xf numFmtId="0" fontId="22" fillId="6" borderId="104" applyNumberFormat="0" applyProtection="0">
      <alignment horizontal="left" vertical="top" indent="1"/>
    </xf>
    <xf numFmtId="4" fontId="22" fillId="3" borderId="104" applyNumberFormat="0" applyProtection="0">
      <alignment horizontal="left" vertical="center" indent="1"/>
    </xf>
    <xf numFmtId="4" fontId="22" fillId="3" borderId="104" applyNumberFormat="0" applyProtection="0">
      <alignment vertical="center"/>
    </xf>
    <xf numFmtId="0" fontId="23" fillId="12" borderId="104" applyNumberFormat="0" applyProtection="0">
      <alignment horizontal="left" vertical="top" indent="1"/>
    </xf>
    <xf numFmtId="4" fontId="23" fillId="11" borderId="104" applyNumberFormat="0" applyProtection="0">
      <alignment horizontal="left" vertical="center" indent="1"/>
    </xf>
    <xf numFmtId="4" fontId="23" fillId="10" borderId="104" applyNumberFormat="0" applyProtection="0">
      <alignment horizontal="right" vertical="center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4" fontId="23" fillId="8" borderId="104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22" fillId="6" borderId="104" applyNumberFormat="0" applyProtection="0">
      <alignment horizontal="left" vertical="top" indent="1"/>
    </xf>
    <xf numFmtId="4" fontId="22" fillId="3" borderId="104" applyNumberFormat="0" applyProtection="0">
      <alignment horizontal="left" vertical="center" indent="1"/>
    </xf>
    <xf numFmtId="4" fontId="22" fillId="3" borderId="104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104" applyNumberFormat="0" applyProtection="0">
      <alignment horizontal="left" vertical="top" indent="1"/>
    </xf>
    <xf numFmtId="4" fontId="23" fillId="11" borderId="104" applyNumberFormat="0" applyProtection="0">
      <alignment horizontal="left" vertical="center" indent="1"/>
    </xf>
    <xf numFmtId="4" fontId="23" fillId="10" borderId="104" applyNumberFormat="0" applyProtection="0">
      <alignment horizontal="right" vertical="center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22" fillId="6" borderId="104" applyNumberFormat="0" applyProtection="0">
      <alignment horizontal="left" vertical="top" indent="1"/>
    </xf>
    <xf numFmtId="4" fontId="22" fillId="3" borderId="104" applyNumberFormat="0" applyProtection="0">
      <alignment vertical="center"/>
    </xf>
    <xf numFmtId="4" fontId="23" fillId="11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4" fontId="23" fillId="8" borderId="104" applyNumberFormat="0" applyProtection="0">
      <alignment horizontal="right" vertical="center"/>
    </xf>
    <xf numFmtId="4" fontId="22" fillId="3" borderId="104" applyNumberFormat="0" applyProtection="0">
      <alignment horizontal="left" vertical="center" indent="1"/>
    </xf>
    <xf numFmtId="4" fontId="22" fillId="3" borderId="104" applyNumberFormat="0" applyProtection="0">
      <alignment vertical="center"/>
    </xf>
    <xf numFmtId="4" fontId="22" fillId="3" borderId="104" applyNumberFormat="0" applyProtection="0">
      <alignment vertical="center"/>
    </xf>
    <xf numFmtId="4" fontId="22" fillId="3" borderId="104" applyNumberFormat="0" applyProtection="0">
      <alignment horizontal="left" vertical="center" indent="1"/>
    </xf>
    <xf numFmtId="0" fontId="22" fillId="6" borderId="104" applyNumberFormat="0" applyProtection="0">
      <alignment horizontal="left" vertical="top" indent="1"/>
    </xf>
    <xf numFmtId="4" fontId="23" fillId="8" borderId="104" applyNumberFormat="0" applyProtection="0">
      <alignment horizontal="right" vertical="center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4" fontId="23" fillId="10" borderId="104" applyNumberFormat="0" applyProtection="0">
      <alignment horizontal="right" vertical="center"/>
    </xf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4" fontId="22" fillId="3" borderId="104" applyNumberFormat="0" applyProtection="0">
      <alignment vertical="center"/>
    </xf>
    <xf numFmtId="4" fontId="22" fillId="3" borderId="104" applyNumberFormat="0" applyProtection="0">
      <alignment horizontal="left" vertical="center" indent="1"/>
    </xf>
    <xf numFmtId="0" fontId="22" fillId="6" borderId="104" applyNumberFormat="0" applyProtection="0">
      <alignment horizontal="left" vertical="top" indent="1"/>
    </xf>
    <xf numFmtId="4" fontId="23" fillId="8" borderId="104" applyNumberFormat="0" applyProtection="0">
      <alignment horizontal="right" vertical="center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4" fontId="23" fillId="10" borderId="104" applyNumberFormat="0" applyProtection="0">
      <alignment horizontal="right" vertical="center"/>
    </xf>
    <xf numFmtId="0" fontId="23" fillId="12" borderId="104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104" applyNumberFormat="0" applyProtection="0">
      <alignment horizontal="right" vertical="center"/>
    </xf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4" fontId="22" fillId="3" borderId="10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104" applyNumberFormat="0" applyProtection="0">
      <alignment horizontal="right" vertical="center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4" fontId="23" fillId="10" borderId="104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4" applyNumberFormat="0" applyProtection="0">
      <alignment horizontal="left" vertical="center" indent="1"/>
    </xf>
    <xf numFmtId="0" fontId="22" fillId="6" borderId="104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04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10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6" borderId="10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11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1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6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106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106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06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106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110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5" applyNumberFormat="0" applyProtection="0">
      <alignment horizontal="left" vertical="center" indent="1"/>
    </xf>
    <xf numFmtId="0" fontId="22" fillId="6" borderId="110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1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10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105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05" applyNumberFormat="0" applyProtection="0">
      <alignment horizontal="right" vertical="center"/>
    </xf>
    <xf numFmtId="4" fontId="22" fillId="3" borderId="105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10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9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105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10" applyNumberFormat="0" applyProtection="0">
      <alignment horizontal="left" vertical="center" indent="1"/>
    </xf>
    <xf numFmtId="4" fontId="23" fillId="10" borderId="110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8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106" applyNumberFormat="0" applyProtection="0">
      <alignment horizontal="left" vertical="center" indent="1"/>
    </xf>
    <xf numFmtId="0" fontId="22" fillId="6" borderId="106" applyNumberFormat="0" applyProtection="0">
      <alignment horizontal="left" vertical="top" indent="1"/>
    </xf>
    <xf numFmtId="4" fontId="22" fillId="3" borderId="106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109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106" applyNumberFormat="0" applyProtection="0">
      <alignment horizontal="left" vertical="center" indent="1"/>
    </xf>
    <xf numFmtId="0" fontId="6" fillId="9" borderId="10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9" applyNumberFormat="0" applyProtection="0">
      <alignment horizontal="left" vertical="center" indent="1"/>
    </xf>
    <xf numFmtId="0" fontId="6" fillId="9" borderId="109" applyNumberFormat="0" applyProtection="0">
      <alignment horizontal="left" vertical="center" indent="1"/>
    </xf>
    <xf numFmtId="4" fontId="22" fillId="3" borderId="106" applyNumberFormat="0" applyProtection="0">
      <alignment vertical="center"/>
    </xf>
    <xf numFmtId="4" fontId="22" fillId="3" borderId="106" applyNumberFormat="0" applyProtection="0">
      <alignment vertical="center"/>
    </xf>
    <xf numFmtId="4" fontId="22" fillId="3" borderId="106" applyNumberFormat="0" applyProtection="0">
      <alignment horizontal="left" vertical="center" indent="1"/>
    </xf>
    <xf numFmtId="4" fontId="22" fillId="3" borderId="106" applyNumberFormat="0" applyProtection="0">
      <alignment horizontal="left" vertical="center" indent="1"/>
    </xf>
    <xf numFmtId="0" fontId="22" fillId="6" borderId="106" applyNumberFormat="0" applyProtection="0">
      <alignment horizontal="left" vertical="top" indent="1"/>
    </xf>
    <xf numFmtId="0" fontId="22" fillId="6" borderId="106" applyNumberFormat="0" applyProtection="0">
      <alignment horizontal="left" vertical="top" indent="1"/>
    </xf>
    <xf numFmtId="4" fontId="23" fillId="8" borderId="106" applyNumberFormat="0" applyProtection="0">
      <alignment horizontal="right" vertical="center"/>
    </xf>
    <xf numFmtId="4" fontId="23" fillId="8" borderId="106" applyNumberFormat="0" applyProtection="0">
      <alignment horizontal="right" vertical="center"/>
    </xf>
    <xf numFmtId="0" fontId="6" fillId="9" borderId="106" applyNumberFormat="0" applyProtection="0">
      <alignment horizontal="left" vertical="center" indent="1"/>
    </xf>
    <xf numFmtId="0" fontId="6" fillId="9" borderId="106" applyNumberFormat="0" applyProtection="0">
      <alignment horizontal="left" vertical="center" indent="1"/>
    </xf>
    <xf numFmtId="0" fontId="6" fillId="9" borderId="106" applyNumberFormat="0" applyProtection="0">
      <alignment horizontal="left" vertical="center" indent="1"/>
    </xf>
    <xf numFmtId="0" fontId="6" fillId="9" borderId="106" applyNumberFormat="0" applyProtection="0">
      <alignment horizontal="left" vertical="center" indent="1"/>
    </xf>
    <xf numFmtId="0" fontId="6" fillId="9" borderId="106" applyNumberFormat="0" applyProtection="0">
      <alignment horizontal="left" vertical="center" indent="1"/>
    </xf>
    <xf numFmtId="0" fontId="6" fillId="9" borderId="106" applyNumberFormat="0" applyProtection="0">
      <alignment horizontal="left" vertical="center" indent="1"/>
    </xf>
    <xf numFmtId="4" fontId="23" fillId="10" borderId="106" applyNumberFormat="0" applyProtection="0">
      <alignment horizontal="right" vertical="center"/>
    </xf>
    <xf numFmtId="4" fontId="23" fillId="10" borderId="106" applyNumberFormat="0" applyProtection="0">
      <alignment horizontal="right" vertical="center"/>
    </xf>
    <xf numFmtId="4" fontId="23" fillId="11" borderId="106" applyNumberFormat="0" applyProtection="0">
      <alignment horizontal="left" vertical="center" indent="1"/>
    </xf>
    <xf numFmtId="4" fontId="23" fillId="11" borderId="106" applyNumberFormat="0" applyProtection="0">
      <alignment horizontal="left" vertical="center" indent="1"/>
    </xf>
    <xf numFmtId="0" fontId="23" fillId="12" borderId="106" applyNumberFormat="0" applyProtection="0">
      <alignment horizontal="left" vertical="top" indent="1"/>
    </xf>
    <xf numFmtId="0" fontId="23" fillId="12" borderId="106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4" fontId="22" fillId="3" borderId="108" applyNumberFormat="0" applyProtection="0">
      <alignment vertical="center"/>
    </xf>
    <xf numFmtId="4" fontId="23" fillId="10" borderId="108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107" applyNumberFormat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108" applyNumberFormat="0" applyProtection="0">
      <alignment horizontal="left" vertical="center" indent="1"/>
    </xf>
    <xf numFmtId="0" fontId="22" fillId="6" borderId="108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6" fillId="9" borderId="10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108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106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10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106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10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108" applyNumberFormat="0" applyProtection="0">
      <alignment horizontal="left" vertical="center" indent="1"/>
    </xf>
    <xf numFmtId="0" fontId="22" fillId="6" borderId="108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23" fillId="12" borderId="106" applyNumberFormat="0" applyProtection="0">
      <alignment horizontal="left" vertical="top" indent="1"/>
    </xf>
    <xf numFmtId="0" fontId="6" fillId="9" borderId="106" applyNumberFormat="0" applyProtection="0">
      <alignment horizontal="left" vertical="center" indent="1"/>
    </xf>
    <xf numFmtId="4" fontId="23" fillId="10" borderId="106" applyNumberFormat="0" applyProtection="0">
      <alignment horizontal="right" vertical="center"/>
    </xf>
    <xf numFmtId="4" fontId="23" fillId="11" borderId="10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6" borderId="108" applyNumberFormat="0" applyProtection="0">
      <alignment horizontal="left" vertical="top" indent="1"/>
    </xf>
    <xf numFmtId="4" fontId="22" fillId="3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107" applyNumberFormat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107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107" applyNumberFormat="0" applyBorder="0" applyAlignment="0" applyProtection="0"/>
    <xf numFmtId="0" fontId="6" fillId="9" borderId="10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3" fillId="11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106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0" borderId="108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0" borderId="106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8" borderId="108" applyNumberFormat="0" applyProtection="0">
      <alignment horizontal="right" vertical="center"/>
    </xf>
    <xf numFmtId="4" fontId="22" fillId="3" borderId="106" applyNumberFormat="0" applyProtection="0">
      <alignment horizontal="left" vertical="center" indent="1"/>
    </xf>
    <xf numFmtId="4" fontId="23" fillId="8" borderId="106" applyNumberFormat="0" applyProtection="0">
      <alignment horizontal="right" vertical="center"/>
    </xf>
    <xf numFmtId="0" fontId="23" fillId="12" borderId="106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10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2" fillId="3" borderId="108" applyNumberFormat="0" applyProtection="0">
      <alignment vertical="center"/>
    </xf>
    <xf numFmtId="0" fontId="38" fillId="0" borderId="0" applyNumberFormat="0" applyFill="0" applyBorder="0" applyAlignment="0" applyProtection="0"/>
    <xf numFmtId="4" fontId="23" fillId="8" borderId="108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6" borderId="106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0" borderId="108" applyNumberFormat="0" applyProtection="0">
      <alignment horizontal="right" vertical="center"/>
    </xf>
    <xf numFmtId="4" fontId="23" fillId="8" borderId="108" applyNumberFormat="0" applyProtection="0">
      <alignment horizontal="right" vertical="center"/>
    </xf>
    <xf numFmtId="4" fontId="22" fillId="3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107" applyNumberFormat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106" applyNumberFormat="0" applyProtection="0">
      <alignment vertical="center"/>
    </xf>
    <xf numFmtId="0" fontId="38" fillId="0" borderId="0" applyNumberFormat="0" applyFill="0" applyBorder="0" applyAlignment="0" applyProtection="0"/>
    <xf numFmtId="4" fontId="22" fillId="3" borderId="106" applyNumberFormat="0" applyProtection="0">
      <alignment vertical="center"/>
    </xf>
    <xf numFmtId="4" fontId="22" fillId="3" borderId="106" applyNumberFormat="0" applyProtection="0">
      <alignment horizontal="left" vertical="center" indent="1"/>
    </xf>
    <xf numFmtId="4" fontId="22" fillId="3" borderId="106" applyNumberFormat="0" applyProtection="0">
      <alignment horizontal="left" vertical="center" indent="1"/>
    </xf>
    <xf numFmtId="0" fontId="22" fillId="6" borderId="106" applyNumberFormat="0" applyProtection="0">
      <alignment horizontal="left" vertical="top" indent="1"/>
    </xf>
    <xf numFmtId="0" fontId="22" fillId="6" borderId="106" applyNumberFormat="0" applyProtection="0">
      <alignment horizontal="left" vertical="top" indent="1"/>
    </xf>
    <xf numFmtId="4" fontId="23" fillId="8" borderId="106" applyNumberFormat="0" applyProtection="0">
      <alignment horizontal="right" vertical="center"/>
    </xf>
    <xf numFmtId="4" fontId="23" fillId="8" borderId="106" applyNumberFormat="0" applyProtection="0">
      <alignment horizontal="right" vertical="center"/>
    </xf>
    <xf numFmtId="0" fontId="6" fillId="9" borderId="106" applyNumberFormat="0" applyProtection="0">
      <alignment horizontal="left" vertical="center" indent="1"/>
    </xf>
    <xf numFmtId="0" fontId="6" fillId="9" borderId="106" applyNumberFormat="0" applyProtection="0">
      <alignment horizontal="left" vertical="center" indent="1"/>
    </xf>
    <xf numFmtId="0" fontId="6" fillId="9" borderId="106" applyNumberFormat="0" applyProtection="0">
      <alignment horizontal="left" vertical="center" indent="1"/>
    </xf>
    <xf numFmtId="0" fontId="6" fillId="9" borderId="106" applyNumberFormat="0" applyProtection="0">
      <alignment horizontal="left" vertical="center" indent="1"/>
    </xf>
    <xf numFmtId="0" fontId="6" fillId="9" borderId="106" applyNumberFormat="0" applyProtection="0">
      <alignment horizontal="left" vertical="center" indent="1"/>
    </xf>
    <xf numFmtId="0" fontId="6" fillId="9" borderId="106" applyNumberFormat="0" applyProtection="0">
      <alignment horizontal="left" vertical="center" indent="1"/>
    </xf>
    <xf numFmtId="4" fontId="23" fillId="10" borderId="106" applyNumberFormat="0" applyProtection="0">
      <alignment horizontal="right" vertical="center"/>
    </xf>
    <xf numFmtId="4" fontId="23" fillId="10" borderId="106" applyNumberFormat="0" applyProtection="0">
      <alignment horizontal="right" vertical="center"/>
    </xf>
    <xf numFmtId="4" fontId="23" fillId="11" borderId="106" applyNumberFormat="0" applyProtection="0">
      <alignment horizontal="left" vertical="center" indent="1"/>
    </xf>
    <xf numFmtId="4" fontId="23" fillId="11" borderId="106" applyNumberFormat="0" applyProtection="0">
      <alignment horizontal="left" vertical="center" indent="1"/>
    </xf>
    <xf numFmtId="0" fontId="23" fillId="12" borderId="106" applyNumberFormat="0" applyProtection="0">
      <alignment horizontal="left" vertical="top" indent="1"/>
    </xf>
    <xf numFmtId="0" fontId="23" fillId="12" borderId="106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108" applyNumberFormat="0" applyProtection="0">
      <alignment horizontal="left" vertical="center" indent="1"/>
    </xf>
    <xf numFmtId="4" fontId="22" fillId="3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22" fillId="6" borderId="108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4" fontId="22" fillId="3" borderId="108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10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12" borderId="108" applyNumberFormat="0" applyProtection="0">
      <alignment horizontal="left" vertical="top" indent="1"/>
    </xf>
    <xf numFmtId="0" fontId="6" fillId="9" borderId="108" applyNumberFormat="0" applyProtection="0">
      <alignment horizontal="left" vertical="center" indent="1"/>
    </xf>
    <xf numFmtId="0" fontId="22" fillId="6" borderId="108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108" applyNumberFormat="0" applyProtection="0">
      <alignment horizontal="left" vertical="top" indent="1"/>
    </xf>
    <xf numFmtId="4" fontId="22" fillId="3" borderId="108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107" applyNumberFormat="0" applyBorder="0" applyAlignment="0" applyProtection="0"/>
    <xf numFmtId="4" fontId="22" fillId="3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108" applyNumberFormat="0" applyProtection="0">
      <alignment horizontal="right" vertical="center"/>
    </xf>
    <xf numFmtId="0" fontId="38" fillId="0" borderId="0" applyNumberFormat="0" applyFill="0" applyBorder="0" applyAlignment="0" applyProtection="0"/>
    <xf numFmtId="4" fontId="22" fillId="3" borderId="108" applyNumberFormat="0" applyProtection="0">
      <alignment horizontal="left" vertical="center" indent="1"/>
    </xf>
    <xf numFmtId="4" fontId="23" fillId="10" borderId="108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106" applyNumberFormat="0" applyProtection="0">
      <alignment vertical="center"/>
    </xf>
    <xf numFmtId="4" fontId="22" fillId="3" borderId="106" applyNumberFormat="0" applyProtection="0">
      <alignment horizontal="left" vertical="center" indent="1"/>
    </xf>
    <xf numFmtId="4" fontId="22" fillId="3" borderId="106" applyNumberFormat="0" applyProtection="0">
      <alignment horizontal="left" vertical="center" indent="1"/>
    </xf>
    <xf numFmtId="0" fontId="22" fillId="6" borderId="106" applyNumberFormat="0" applyProtection="0">
      <alignment horizontal="left" vertical="top" indent="1"/>
    </xf>
    <xf numFmtId="0" fontId="22" fillId="6" borderId="106" applyNumberFormat="0" applyProtection="0">
      <alignment horizontal="left" vertical="top" indent="1"/>
    </xf>
    <xf numFmtId="4" fontId="23" fillId="8" borderId="106" applyNumberFormat="0" applyProtection="0">
      <alignment horizontal="right" vertical="center"/>
    </xf>
    <xf numFmtId="4" fontId="23" fillId="8" borderId="106" applyNumberFormat="0" applyProtection="0">
      <alignment horizontal="right" vertical="center"/>
    </xf>
    <xf numFmtId="0" fontId="6" fillId="9" borderId="106" applyNumberFormat="0" applyProtection="0">
      <alignment horizontal="left" vertical="center" indent="1"/>
    </xf>
    <xf numFmtId="0" fontId="6" fillId="9" borderId="106" applyNumberFormat="0" applyProtection="0">
      <alignment horizontal="left" vertical="center" indent="1"/>
    </xf>
    <xf numFmtId="0" fontId="6" fillId="9" borderId="106" applyNumberFormat="0" applyProtection="0">
      <alignment horizontal="left" vertical="center" indent="1"/>
    </xf>
    <xf numFmtId="0" fontId="6" fillId="9" borderId="106" applyNumberFormat="0" applyProtection="0">
      <alignment horizontal="left" vertical="center" indent="1"/>
    </xf>
    <xf numFmtId="0" fontId="6" fillId="9" borderId="106" applyNumberFormat="0" applyProtection="0">
      <alignment horizontal="left" vertical="center" indent="1"/>
    </xf>
    <xf numFmtId="0" fontId="6" fillId="9" borderId="106" applyNumberFormat="0" applyProtection="0">
      <alignment horizontal="left" vertical="center" indent="1"/>
    </xf>
    <xf numFmtId="4" fontId="23" fillId="10" borderId="106" applyNumberFormat="0" applyProtection="0">
      <alignment horizontal="right" vertical="center"/>
    </xf>
    <xf numFmtId="4" fontId="23" fillId="10" borderId="106" applyNumberFormat="0" applyProtection="0">
      <alignment horizontal="right" vertical="center"/>
    </xf>
    <xf numFmtId="4" fontId="23" fillId="11" borderId="106" applyNumberFormat="0" applyProtection="0">
      <alignment horizontal="left" vertical="center" indent="1"/>
    </xf>
    <xf numFmtId="4" fontId="23" fillId="11" borderId="106" applyNumberFormat="0" applyProtection="0">
      <alignment horizontal="left" vertical="center" indent="1"/>
    </xf>
    <xf numFmtId="0" fontId="23" fillId="12" borderId="106" applyNumberFormat="0" applyProtection="0">
      <alignment horizontal="left" vertical="top" indent="1"/>
    </xf>
    <xf numFmtId="0" fontId="23" fillId="12" borderId="106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4" fontId="23" fillId="10" borderId="108" applyNumberFormat="0" applyProtection="0">
      <alignment horizontal="right" vertical="center"/>
    </xf>
    <xf numFmtId="4" fontId="23" fillId="8" borderId="108" applyNumberFormat="0" applyProtection="0">
      <alignment horizontal="right" vertical="center"/>
    </xf>
    <xf numFmtId="4" fontId="23" fillId="10" borderId="108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108" applyNumberFormat="0" applyProtection="0">
      <alignment vertical="center"/>
    </xf>
    <xf numFmtId="4" fontId="22" fillId="3" borderId="108" applyNumberFormat="0" applyProtection="0">
      <alignment vertical="center"/>
    </xf>
    <xf numFmtId="4" fontId="22" fillId="3" borderId="108" applyNumberFormat="0" applyProtection="0">
      <alignment horizontal="left" vertical="center" indent="1"/>
    </xf>
    <xf numFmtId="4" fontId="22" fillId="3" borderId="108" applyNumberFormat="0" applyProtection="0">
      <alignment horizontal="left" vertical="center" indent="1"/>
    </xf>
    <xf numFmtId="0" fontId="22" fillId="6" borderId="108" applyNumberFormat="0" applyProtection="0">
      <alignment horizontal="left" vertical="top" indent="1"/>
    </xf>
    <xf numFmtId="0" fontId="22" fillId="6" borderId="108" applyNumberFormat="0" applyProtection="0">
      <alignment horizontal="left" vertical="top" indent="1"/>
    </xf>
    <xf numFmtId="4" fontId="23" fillId="8" borderId="108" applyNumberFormat="0" applyProtection="0">
      <alignment horizontal="right" vertical="center"/>
    </xf>
    <xf numFmtId="4" fontId="23" fillId="8" borderId="108" applyNumberFormat="0" applyProtection="0">
      <alignment horizontal="right" vertical="center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4" fontId="23" fillId="10" borderId="108" applyNumberFormat="0" applyProtection="0">
      <alignment horizontal="right" vertical="center"/>
    </xf>
    <xf numFmtId="4" fontId="23" fillId="10" borderId="108" applyNumberFormat="0" applyProtection="0">
      <alignment horizontal="right" vertical="center"/>
    </xf>
    <xf numFmtId="4" fontId="23" fillId="11" borderId="108" applyNumberFormat="0" applyProtection="0">
      <alignment horizontal="left" vertical="center" indent="1"/>
    </xf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0" fontId="23" fillId="12" borderId="108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8" applyNumberFormat="0" applyProtection="0">
      <alignment vertical="center"/>
    </xf>
    <xf numFmtId="0" fontId="6" fillId="9" borderId="10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4" fontId="22" fillId="3" borderId="108" applyNumberFormat="0" applyProtection="0">
      <alignment vertical="center"/>
    </xf>
    <xf numFmtId="0" fontId="22" fillId="6" borderId="108" applyNumberFormat="0" applyProtection="0">
      <alignment horizontal="left" vertical="top" indent="1"/>
    </xf>
    <xf numFmtId="0" fontId="22" fillId="6" borderId="108" applyNumberFormat="0" applyProtection="0">
      <alignment horizontal="left" vertical="top" indent="1"/>
    </xf>
    <xf numFmtId="4" fontId="23" fillId="8" borderId="108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12" borderId="108" applyNumberFormat="0" applyProtection="0">
      <alignment horizontal="left" vertical="top" indent="1"/>
    </xf>
    <xf numFmtId="0" fontId="6" fillId="9" borderId="108" applyNumberFormat="0" applyProtection="0">
      <alignment horizontal="left" vertical="center" indent="1"/>
    </xf>
    <xf numFmtId="0" fontId="22" fillId="6" borderId="108" applyNumberFormat="0" applyProtection="0">
      <alignment horizontal="left" vertical="top" indent="1"/>
    </xf>
    <xf numFmtId="4" fontId="22" fillId="3" borderId="108" applyNumberFormat="0" applyProtection="0">
      <alignment vertical="center"/>
    </xf>
    <xf numFmtId="4" fontId="23" fillId="10" borderId="108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4" fontId="22" fillId="3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0" fontId="6" fillId="9" borderId="108" applyNumberFormat="0" applyProtection="0">
      <alignment horizontal="left" vertical="center" indent="1"/>
    </xf>
    <xf numFmtId="4" fontId="23" fillId="8" borderId="108" applyNumberFormat="0" applyProtection="0">
      <alignment horizontal="right" vertical="center"/>
    </xf>
    <xf numFmtId="0" fontId="6" fillId="9" borderId="108" applyNumberFormat="0" applyProtection="0">
      <alignment horizontal="left" vertical="center" indent="1"/>
    </xf>
    <xf numFmtId="4" fontId="23" fillId="11" borderId="108" applyNumberFormat="0" applyProtection="0">
      <alignment horizontal="left" vertical="center" indent="1"/>
    </xf>
    <xf numFmtId="4" fontId="22" fillId="3" borderId="108" applyNumberFormat="0" applyProtection="0">
      <alignment vertical="center"/>
    </xf>
    <xf numFmtId="0" fontId="22" fillId="6" borderId="108" applyNumberFormat="0" applyProtection="0">
      <alignment horizontal="left" vertical="top" indent="1"/>
    </xf>
    <xf numFmtId="4" fontId="22" fillId="3" borderId="108" applyNumberFormat="0" applyProtection="0">
      <alignment horizontal="left" vertical="center" indent="1"/>
    </xf>
    <xf numFmtId="0" fontId="22" fillId="6" borderId="108" applyNumberFormat="0" applyProtection="0">
      <alignment horizontal="left" vertical="top" indent="1"/>
    </xf>
    <xf numFmtId="4" fontId="22" fillId="3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22" fillId="6" borderId="108" applyNumberFormat="0" applyProtection="0">
      <alignment horizontal="left" vertical="top" indent="1"/>
    </xf>
    <xf numFmtId="4" fontId="23" fillId="8" borderId="108" applyNumberFormat="0" applyProtection="0">
      <alignment horizontal="right" vertical="center"/>
    </xf>
    <xf numFmtId="4" fontId="22" fillId="3" borderId="108" applyNumberFormat="0" applyProtection="0">
      <alignment vertical="center"/>
    </xf>
    <xf numFmtId="0" fontId="22" fillId="6" borderId="108" applyNumberFormat="0" applyProtection="0">
      <alignment horizontal="left" vertical="top" indent="1"/>
    </xf>
    <xf numFmtId="4" fontId="22" fillId="3" borderId="108" applyNumberFormat="0" applyProtection="0">
      <alignment horizontal="left" vertical="center" indent="1"/>
    </xf>
    <xf numFmtId="0" fontId="22" fillId="6" borderId="108" applyNumberFormat="0" applyProtection="0">
      <alignment horizontal="left" vertical="top" indent="1"/>
    </xf>
    <xf numFmtId="0" fontId="22" fillId="6" borderId="108" applyNumberFormat="0" applyProtection="0">
      <alignment horizontal="left" vertical="top" indent="1"/>
    </xf>
    <xf numFmtId="4" fontId="22" fillId="3" borderId="108" applyNumberFormat="0" applyProtection="0">
      <alignment horizontal="left" vertical="center" indent="1"/>
    </xf>
    <xf numFmtId="0" fontId="22" fillId="6" borderId="108" applyNumberFormat="0" applyProtection="0">
      <alignment horizontal="left" vertical="top" indent="1"/>
    </xf>
    <xf numFmtId="4" fontId="22" fillId="3" borderId="108" applyNumberFormat="0" applyProtection="0">
      <alignment horizontal="left" vertical="center" indent="1"/>
    </xf>
    <xf numFmtId="4" fontId="22" fillId="3" borderId="108" applyNumberFormat="0" applyProtection="0">
      <alignment vertical="center"/>
    </xf>
    <xf numFmtId="0" fontId="22" fillId="6" borderId="108" applyNumberFormat="0" applyProtection="0">
      <alignment horizontal="left" vertical="top" indent="1"/>
    </xf>
    <xf numFmtId="4" fontId="22" fillId="3" borderId="10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8" applyNumberFormat="0" applyProtection="0">
      <alignment horizontal="left" vertical="center" indent="1"/>
    </xf>
    <xf numFmtId="4" fontId="22" fillId="3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108" applyNumberFormat="0" applyProtection="0">
      <alignment horizontal="left" vertical="top" indent="1"/>
    </xf>
    <xf numFmtId="0" fontId="6" fillId="9" borderId="108" applyNumberFormat="0" applyProtection="0">
      <alignment horizontal="left" vertical="center" indent="1"/>
    </xf>
    <xf numFmtId="0" fontId="22" fillId="6" borderId="108" applyNumberFormat="0" applyProtection="0">
      <alignment horizontal="left" vertical="top" indent="1"/>
    </xf>
    <xf numFmtId="0" fontId="22" fillId="6" borderId="108" applyNumberFormat="0" applyProtection="0">
      <alignment horizontal="left" vertical="top" indent="1"/>
    </xf>
    <xf numFmtId="0" fontId="22" fillId="6" borderId="108" applyNumberFormat="0" applyProtection="0">
      <alignment horizontal="left" vertical="top" indent="1"/>
    </xf>
    <xf numFmtId="4" fontId="22" fillId="3" borderId="108" applyNumberFormat="0" applyProtection="0">
      <alignment vertical="center"/>
    </xf>
    <xf numFmtId="0" fontId="22" fillId="6" borderId="108" applyNumberFormat="0" applyProtection="0">
      <alignment horizontal="left" vertical="top" indent="1"/>
    </xf>
    <xf numFmtId="4" fontId="22" fillId="3" borderId="108" applyNumberFormat="0" applyProtection="0">
      <alignment vertical="center"/>
    </xf>
    <xf numFmtId="4" fontId="22" fillId="3" borderId="108" applyNumberFormat="0" applyProtection="0">
      <alignment horizontal="left" vertical="center" indent="1"/>
    </xf>
    <xf numFmtId="4" fontId="22" fillId="3" borderId="108" applyNumberFormat="0" applyProtection="0">
      <alignment horizontal="left" vertical="center" indent="1"/>
    </xf>
    <xf numFmtId="0" fontId="22" fillId="6" borderId="108" applyNumberFormat="0" applyProtection="0">
      <alignment horizontal="left" vertical="top" indent="1"/>
    </xf>
    <xf numFmtId="0" fontId="22" fillId="6" borderId="108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4" fontId="23" fillId="10" borderId="108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08" applyNumberFormat="0" applyProtection="0">
      <alignment horizontal="right" vertical="center"/>
    </xf>
    <xf numFmtId="0" fontId="6" fillId="9" borderId="108" applyNumberFormat="0" applyProtection="0">
      <alignment horizontal="left" vertical="center" indent="1"/>
    </xf>
    <xf numFmtId="0" fontId="22" fillId="6" borderId="108" applyNumberFormat="0" applyProtection="0">
      <alignment horizontal="left" vertical="top" indent="1"/>
    </xf>
    <xf numFmtId="0" fontId="22" fillId="6" borderId="108" applyNumberFormat="0" applyProtection="0">
      <alignment horizontal="left" vertical="top" indent="1"/>
    </xf>
    <xf numFmtId="4" fontId="22" fillId="3" borderId="108" applyNumberFormat="0" applyProtection="0">
      <alignment horizontal="left" vertical="center" indent="1"/>
    </xf>
    <xf numFmtId="4" fontId="22" fillId="3" borderId="108" applyNumberFormat="0" applyProtection="0">
      <alignment vertical="center"/>
    </xf>
    <xf numFmtId="4" fontId="22" fillId="3" borderId="108" applyNumberFormat="0" applyProtection="0">
      <alignment horizontal="left" vertical="center" indent="1"/>
    </xf>
    <xf numFmtId="0" fontId="22" fillId="6" borderId="108" applyNumberFormat="0" applyProtection="0">
      <alignment horizontal="left" vertical="top" indent="1"/>
    </xf>
    <xf numFmtId="4" fontId="22" fillId="3" borderId="108" applyNumberFormat="0" applyProtection="0">
      <alignment horizontal="left" vertical="center" indent="1"/>
    </xf>
    <xf numFmtId="4" fontId="23" fillId="8" borderId="108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8" applyNumberFormat="0" applyProtection="0">
      <alignment horizontal="left" vertical="center" indent="1"/>
    </xf>
    <xf numFmtId="4" fontId="22" fillId="3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108" applyNumberFormat="0" applyProtection="0">
      <alignment horizontal="left" vertical="top" indent="1"/>
    </xf>
    <xf numFmtId="0" fontId="6" fillId="9" borderId="108" applyNumberFormat="0" applyProtection="0">
      <alignment horizontal="left" vertical="center" indent="1"/>
    </xf>
    <xf numFmtId="0" fontId="22" fillId="6" borderId="108" applyNumberFormat="0" applyProtection="0">
      <alignment horizontal="left" vertical="top" indent="1"/>
    </xf>
    <xf numFmtId="0" fontId="22" fillId="6" borderId="108" applyNumberFormat="0" applyProtection="0">
      <alignment horizontal="left" vertical="top" indent="1"/>
    </xf>
    <xf numFmtId="4" fontId="23" fillId="10" borderId="108" applyNumberFormat="0" applyProtection="0">
      <alignment horizontal="right" vertical="center"/>
    </xf>
    <xf numFmtId="4" fontId="22" fillId="3" borderId="108" applyNumberFormat="0" applyProtection="0">
      <alignment vertical="center"/>
    </xf>
    <xf numFmtId="4" fontId="22" fillId="3" borderId="108" applyNumberFormat="0" applyProtection="0">
      <alignment horizontal="left" vertical="center" indent="1"/>
    </xf>
    <xf numFmtId="0" fontId="22" fillId="6" borderId="108" applyNumberFormat="0" applyProtection="0">
      <alignment horizontal="left" vertical="top" indent="1"/>
    </xf>
    <xf numFmtId="4" fontId="23" fillId="8" borderId="108" applyNumberFormat="0" applyProtection="0">
      <alignment horizontal="right" vertical="center"/>
    </xf>
    <xf numFmtId="4" fontId="23" fillId="8" borderId="108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8" applyNumberFormat="0" applyProtection="0">
      <alignment vertical="center"/>
    </xf>
    <xf numFmtId="4" fontId="23" fillId="8" borderId="108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108" applyNumberFormat="0" applyProtection="0">
      <alignment horizontal="left" vertical="top" indent="1"/>
    </xf>
    <xf numFmtId="4" fontId="22" fillId="3" borderId="108" applyNumberFormat="0" applyProtection="0">
      <alignment vertical="center"/>
    </xf>
    <xf numFmtId="4" fontId="22" fillId="3" borderId="108" applyNumberFormat="0" applyProtection="0">
      <alignment vertical="center"/>
    </xf>
    <xf numFmtId="4" fontId="22" fillId="3" borderId="108" applyNumberFormat="0" applyProtection="0">
      <alignment horizontal="left" vertical="center" indent="1"/>
    </xf>
    <xf numFmtId="0" fontId="22" fillId="6" borderId="108" applyNumberFormat="0" applyProtection="0">
      <alignment horizontal="left" vertical="top" indent="1"/>
    </xf>
    <xf numFmtId="4" fontId="23" fillId="8" borderId="108" applyNumberFormat="0" applyProtection="0">
      <alignment horizontal="right" vertical="center"/>
    </xf>
    <xf numFmtId="4" fontId="22" fillId="3" borderId="108" applyNumberFormat="0" applyProtection="0">
      <alignment vertical="center"/>
    </xf>
    <xf numFmtId="4" fontId="22" fillId="3" borderId="108" applyNumberFormat="0" applyProtection="0">
      <alignment horizontal="left" vertical="center" indent="1"/>
    </xf>
    <xf numFmtId="0" fontId="22" fillId="6" borderId="108" applyNumberFormat="0" applyProtection="0">
      <alignment horizontal="left" vertical="top" indent="1"/>
    </xf>
    <xf numFmtId="4" fontId="22" fillId="3" borderId="108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8" applyNumberFormat="0" applyProtection="0">
      <alignment horizontal="left" vertical="center" indent="1"/>
    </xf>
    <xf numFmtId="4" fontId="22" fillId="3" borderId="108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8" applyNumberFormat="0" applyProtection="0">
      <alignment horizontal="left" vertical="center" indent="1"/>
    </xf>
    <xf numFmtId="4" fontId="23" fillId="8" borderId="108" applyNumberFormat="0" applyProtection="0">
      <alignment horizontal="right" vertical="center"/>
    </xf>
    <xf numFmtId="4" fontId="23" fillId="8" borderId="108" applyNumberFormat="0" applyProtection="0">
      <alignment horizontal="right" vertical="center"/>
    </xf>
    <xf numFmtId="4" fontId="22" fillId="3" borderId="108" applyNumberFormat="0" applyProtection="0">
      <alignment vertical="center"/>
    </xf>
    <xf numFmtId="4" fontId="22" fillId="3" borderId="108" applyNumberFormat="0" applyProtection="0">
      <alignment horizontal="left" vertical="center" indent="1"/>
    </xf>
    <xf numFmtId="0" fontId="22" fillId="6" borderId="108" applyNumberFormat="0" applyProtection="0">
      <alignment horizontal="left" vertical="top" indent="1"/>
    </xf>
    <xf numFmtId="4" fontId="22" fillId="3" borderId="108" applyNumberFormat="0" applyProtection="0">
      <alignment horizontal="left" vertical="center" indent="1"/>
    </xf>
    <xf numFmtId="4" fontId="23" fillId="8" borderId="108" applyNumberFormat="0" applyProtection="0">
      <alignment horizontal="right" vertical="center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4" fontId="23" fillId="10" borderId="108" applyNumberFormat="0" applyProtection="0">
      <alignment horizontal="right" vertical="center"/>
    </xf>
    <xf numFmtId="4" fontId="22" fillId="3" borderId="10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108" applyNumberFormat="0" applyProtection="0">
      <alignment horizontal="right" vertical="center"/>
    </xf>
    <xf numFmtId="4" fontId="23" fillId="8" borderId="108" applyNumberFormat="0" applyProtection="0">
      <alignment horizontal="right" vertical="center"/>
    </xf>
    <xf numFmtId="0" fontId="22" fillId="6" borderId="108" applyNumberFormat="0" applyProtection="0">
      <alignment horizontal="left" vertical="top" indent="1"/>
    </xf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0" fontId="22" fillId="6" borderId="108" applyNumberFormat="0" applyProtection="0">
      <alignment horizontal="left" vertical="top" indent="1"/>
    </xf>
    <xf numFmtId="4" fontId="23" fillId="8" borderId="108" applyNumberFormat="0" applyProtection="0">
      <alignment horizontal="right" vertical="center"/>
    </xf>
    <xf numFmtId="4" fontId="23" fillId="8" borderId="108" applyNumberFormat="0" applyProtection="0">
      <alignment horizontal="right" vertical="center"/>
    </xf>
    <xf numFmtId="0" fontId="6" fillId="9" borderId="108" applyNumberFormat="0" applyProtection="0">
      <alignment horizontal="left" vertical="center" indent="1"/>
    </xf>
    <xf numFmtId="0" fontId="22" fillId="6" borderId="108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8" applyNumberFormat="0" applyProtection="0">
      <alignment vertical="center"/>
    </xf>
    <xf numFmtId="4" fontId="22" fillId="3" borderId="108" applyNumberFormat="0" applyProtection="0">
      <alignment vertical="center"/>
    </xf>
    <xf numFmtId="4" fontId="22" fillId="3" borderId="108" applyNumberFormat="0" applyProtection="0">
      <alignment vertical="center"/>
    </xf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4" fontId="23" fillId="10" borderId="108" applyNumberFormat="0" applyProtection="0">
      <alignment horizontal="right" vertical="center"/>
    </xf>
    <xf numFmtId="4" fontId="22" fillId="3" borderId="108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8" applyNumberFormat="0" applyProtection="0">
      <alignment vertical="center"/>
    </xf>
    <xf numFmtId="4" fontId="22" fillId="3" borderId="108" applyNumberFormat="0" applyProtection="0">
      <alignment horizontal="left" vertical="center" indent="1"/>
    </xf>
    <xf numFmtId="4" fontId="22" fillId="3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4" fontId="23" fillId="10" borderId="108" applyNumberFormat="0" applyProtection="0">
      <alignment horizontal="right" vertical="center"/>
    </xf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4" fontId="22" fillId="3" borderId="108" applyNumberFormat="0" applyProtection="0">
      <alignment vertical="center"/>
    </xf>
    <xf numFmtId="4" fontId="22" fillId="3" borderId="108" applyNumberFormat="0" applyProtection="0">
      <alignment horizontal="left" vertical="center" indent="1"/>
    </xf>
    <xf numFmtId="0" fontId="22" fillId="6" borderId="108" applyNumberFormat="0" applyProtection="0">
      <alignment horizontal="left" vertical="top" indent="1"/>
    </xf>
    <xf numFmtId="4" fontId="23" fillId="8" borderId="108" applyNumberFormat="0" applyProtection="0">
      <alignment horizontal="right" vertical="center"/>
    </xf>
    <xf numFmtId="4" fontId="23" fillId="8" borderId="108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8" applyNumberFormat="0" applyProtection="0">
      <alignment vertical="center"/>
    </xf>
    <xf numFmtId="4" fontId="22" fillId="3" borderId="108" applyNumberFormat="0" applyProtection="0">
      <alignment vertical="center"/>
    </xf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8" applyNumberFormat="0" applyProtection="0">
      <alignment horizontal="left" vertical="center" indent="1"/>
    </xf>
    <xf numFmtId="4" fontId="22" fillId="3" borderId="108" applyNumberFormat="0" applyProtection="0">
      <alignment horizontal="left" vertical="center" indent="1"/>
    </xf>
    <xf numFmtId="4" fontId="22" fillId="3" borderId="108" applyNumberFormat="0" applyProtection="0">
      <alignment vertical="center"/>
    </xf>
    <xf numFmtId="4" fontId="22" fillId="3" borderId="108" applyNumberFormat="0" applyProtection="0">
      <alignment vertical="center"/>
    </xf>
    <xf numFmtId="4" fontId="22" fillId="3" borderId="108" applyNumberFormat="0" applyProtection="0">
      <alignment horizontal="left" vertical="center" indent="1"/>
    </xf>
    <xf numFmtId="0" fontId="22" fillId="6" borderId="108" applyNumberFormat="0" applyProtection="0">
      <alignment horizontal="left" vertical="top" indent="1"/>
    </xf>
    <xf numFmtId="4" fontId="23" fillId="8" borderId="108" applyNumberFormat="0" applyProtection="0">
      <alignment horizontal="right" vertical="center"/>
    </xf>
    <xf numFmtId="4" fontId="23" fillId="8" borderId="108" applyNumberFormat="0" applyProtection="0">
      <alignment horizontal="right" vertical="center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4" fontId="23" fillId="10" borderId="108" applyNumberFormat="0" applyProtection="0">
      <alignment horizontal="right" vertical="center"/>
    </xf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4" fontId="23" fillId="10" borderId="108" applyNumberFormat="0" applyProtection="0">
      <alignment horizontal="right" vertical="center"/>
    </xf>
    <xf numFmtId="4" fontId="22" fillId="3" borderId="108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8" applyNumberFormat="0" applyProtection="0">
      <alignment vertical="center"/>
    </xf>
    <xf numFmtId="4" fontId="22" fillId="3" borderId="108" applyNumberFormat="0" applyProtection="0">
      <alignment vertical="center"/>
    </xf>
    <xf numFmtId="0" fontId="22" fillId="6" borderId="108" applyNumberFormat="0" applyProtection="0">
      <alignment horizontal="left" vertical="top" indent="1"/>
    </xf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4" fontId="23" fillId="10" borderId="108" applyNumberFormat="0" applyProtection="0">
      <alignment horizontal="right" vertical="center"/>
    </xf>
    <xf numFmtId="4" fontId="22" fillId="3" borderId="10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8" applyNumberFormat="0" applyProtection="0">
      <alignment vertical="center"/>
    </xf>
    <xf numFmtId="0" fontId="22" fillId="6" borderId="108" applyNumberFormat="0" applyProtection="0">
      <alignment horizontal="left" vertical="top" indent="1"/>
    </xf>
    <xf numFmtId="4" fontId="22" fillId="3" borderId="108" applyNumberFormat="0" applyProtection="0">
      <alignment vertical="center"/>
    </xf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4" fontId="23" fillId="10" borderId="108" applyNumberFormat="0" applyProtection="0">
      <alignment horizontal="right" vertical="center"/>
    </xf>
    <xf numFmtId="0" fontId="22" fillId="6" borderId="108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108" applyNumberFormat="0" applyProtection="0">
      <alignment horizontal="left" vertical="top" indent="1"/>
    </xf>
    <xf numFmtId="4" fontId="22" fillId="3" borderId="108" applyNumberFormat="0" applyProtection="0">
      <alignment vertical="center"/>
    </xf>
    <xf numFmtId="0" fontId="22" fillId="6" borderId="108" applyNumberFormat="0" applyProtection="0">
      <alignment horizontal="left" vertical="top" indent="1"/>
    </xf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4" fontId="23" fillId="10" borderId="108" applyNumberFormat="0" applyProtection="0">
      <alignment horizontal="right" vertical="center"/>
    </xf>
    <xf numFmtId="4" fontId="22" fillId="3" borderId="108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8" applyNumberFormat="0" applyProtection="0">
      <alignment vertical="center"/>
    </xf>
    <xf numFmtId="0" fontId="22" fillId="6" borderId="108" applyNumberFormat="0" applyProtection="0">
      <alignment horizontal="left" vertical="top" indent="1"/>
    </xf>
    <xf numFmtId="4" fontId="22" fillId="3" borderId="108" applyNumberFormat="0" applyProtection="0">
      <alignment vertical="center"/>
    </xf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4" fontId="23" fillId="10" borderId="108" applyNumberFormat="0" applyProtection="0">
      <alignment horizontal="right" vertical="center"/>
    </xf>
    <xf numFmtId="4" fontId="22" fillId="3" borderId="10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8" applyNumberFormat="0" applyProtection="0">
      <alignment horizontal="left" vertical="center" indent="1"/>
    </xf>
    <xf numFmtId="4" fontId="22" fillId="3" borderId="108" applyNumberFormat="0" applyProtection="0">
      <alignment vertical="center"/>
    </xf>
    <xf numFmtId="0" fontId="6" fillId="9" borderId="108" applyNumberFormat="0" applyProtection="0">
      <alignment horizontal="left" vertical="center" indent="1"/>
    </xf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4" fontId="23" fillId="10" borderId="108" applyNumberFormat="0" applyProtection="0">
      <alignment horizontal="right" vertical="center"/>
    </xf>
    <xf numFmtId="0" fontId="22" fillId="6" borderId="108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108" applyNumberFormat="0" applyProtection="0">
      <alignment horizontal="left" vertical="top" indent="1"/>
    </xf>
    <xf numFmtId="0" fontId="22" fillId="6" borderId="108" applyNumberFormat="0" applyProtection="0">
      <alignment horizontal="left" vertical="top" indent="1"/>
    </xf>
    <xf numFmtId="4" fontId="23" fillId="8" borderId="108" applyNumberFormat="0" applyProtection="0">
      <alignment horizontal="right" vertical="center"/>
    </xf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4" fontId="23" fillId="10" borderId="108" applyNumberFormat="0" applyProtection="0">
      <alignment horizontal="right" vertical="center"/>
    </xf>
    <xf numFmtId="4" fontId="22" fillId="3" borderId="108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8" applyNumberFormat="0" applyProtection="0">
      <alignment vertical="center"/>
    </xf>
    <xf numFmtId="4" fontId="22" fillId="3" borderId="108" applyNumberFormat="0" applyProtection="0">
      <alignment vertical="center"/>
    </xf>
    <xf numFmtId="0" fontId="22" fillId="6" borderId="108" applyNumberFormat="0" applyProtection="0">
      <alignment horizontal="left" vertical="top" indent="1"/>
    </xf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4" fontId="23" fillId="10" borderId="108" applyNumberFormat="0" applyProtection="0">
      <alignment horizontal="right" vertical="center"/>
    </xf>
    <xf numFmtId="4" fontId="22" fillId="3" borderId="108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8" applyNumberFormat="0" applyProtection="0">
      <alignment horizontal="left" vertical="center" indent="1"/>
    </xf>
    <xf numFmtId="0" fontId="22" fillId="6" borderId="108" applyNumberFormat="0" applyProtection="0">
      <alignment horizontal="left" vertical="top" indent="1"/>
    </xf>
    <xf numFmtId="4" fontId="22" fillId="3" borderId="108" applyNumberFormat="0" applyProtection="0">
      <alignment horizontal="left" vertical="center" indent="1"/>
    </xf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4" fontId="23" fillId="10" borderId="108" applyNumberFormat="0" applyProtection="0">
      <alignment horizontal="right" vertical="center"/>
    </xf>
    <xf numFmtId="0" fontId="22" fillId="6" borderId="108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108" applyNumberFormat="0" applyProtection="0">
      <alignment horizontal="left" vertical="top" indent="1"/>
    </xf>
    <xf numFmtId="4" fontId="22" fillId="3" borderId="108" applyNumberFormat="0" applyProtection="0">
      <alignment vertical="center"/>
    </xf>
    <xf numFmtId="0" fontId="6" fillId="9" borderId="108" applyNumberFormat="0" applyProtection="0">
      <alignment horizontal="left" vertical="center" indent="1"/>
    </xf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4" fontId="23" fillId="10" borderId="108" applyNumberFormat="0" applyProtection="0">
      <alignment horizontal="right" vertical="center"/>
    </xf>
    <xf numFmtId="0" fontId="22" fillId="6" borderId="108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8" applyNumberFormat="0" applyProtection="0">
      <alignment vertical="center"/>
    </xf>
    <xf numFmtId="4" fontId="22" fillId="3" borderId="108" applyNumberFormat="0" applyProtection="0">
      <alignment vertical="center"/>
    </xf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4" fontId="23" fillId="8" borderId="108" applyNumberFormat="0" applyProtection="0">
      <alignment horizontal="right" vertical="center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4" fontId="22" fillId="3" borderId="108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108" applyNumberFormat="0" applyProtection="0">
      <alignment horizontal="left" vertical="top" indent="1"/>
    </xf>
    <xf numFmtId="4" fontId="23" fillId="10" borderId="108" applyNumberFormat="0" applyProtection="0">
      <alignment horizontal="right" vertical="center"/>
    </xf>
    <xf numFmtId="4" fontId="23" fillId="10" borderId="108" applyNumberFormat="0" applyProtection="0">
      <alignment horizontal="right" vertical="center"/>
    </xf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4" fontId="23" fillId="8" borderId="108" applyNumberFormat="0" applyProtection="0">
      <alignment horizontal="right" vertical="center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8" applyNumberFormat="0" applyProtection="0">
      <alignment horizontal="left" vertical="center" indent="1"/>
    </xf>
    <xf numFmtId="4" fontId="23" fillId="8" borderId="108" applyNumberFormat="0" applyProtection="0">
      <alignment horizontal="right" vertical="center"/>
    </xf>
    <xf numFmtId="4" fontId="23" fillId="8" borderId="108" applyNumberFormat="0" applyProtection="0">
      <alignment horizontal="right" vertical="center"/>
    </xf>
    <xf numFmtId="4" fontId="23" fillId="10" borderId="108" applyNumberFormat="0" applyProtection="0">
      <alignment horizontal="right" vertical="center"/>
    </xf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4" fontId="23" fillId="8" borderId="108" applyNumberFormat="0" applyProtection="0">
      <alignment horizontal="right" vertical="center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8" applyNumberFormat="0" applyProtection="0">
      <alignment horizontal="left" vertical="center" indent="1"/>
    </xf>
    <xf numFmtId="4" fontId="22" fillId="3" borderId="108" applyNumberFormat="0" applyProtection="0">
      <alignment vertical="center"/>
    </xf>
    <xf numFmtId="0" fontId="6" fillId="9" borderId="108" applyNumberFormat="0" applyProtection="0">
      <alignment horizontal="left" vertical="center" indent="1"/>
    </xf>
    <xf numFmtId="4" fontId="23" fillId="10" borderId="108" applyNumberFormat="0" applyProtection="0">
      <alignment horizontal="right" vertical="center"/>
    </xf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4" fontId="23" fillId="8" borderId="108" applyNumberFormat="0" applyProtection="0">
      <alignment horizontal="right" vertical="center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8" applyNumberFormat="0" applyProtection="0">
      <alignment horizontal="left" vertical="center" indent="1"/>
    </xf>
    <xf numFmtId="4" fontId="22" fillId="3" borderId="108" applyNumberFormat="0" applyProtection="0">
      <alignment horizontal="left" vertical="center" indent="1"/>
    </xf>
    <xf numFmtId="4" fontId="22" fillId="3" borderId="108" applyNumberFormat="0" applyProtection="0">
      <alignment horizontal="left" vertical="center" indent="1"/>
    </xf>
    <xf numFmtId="4" fontId="23" fillId="10" borderId="108" applyNumberFormat="0" applyProtection="0">
      <alignment horizontal="right" vertical="center"/>
    </xf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4" fontId="23" fillId="8" borderId="108" applyNumberFormat="0" applyProtection="0">
      <alignment horizontal="right" vertical="center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0" fontId="22" fillId="6" borderId="108" applyNumberFormat="0" applyProtection="0">
      <alignment horizontal="left" vertical="top" indent="1"/>
    </xf>
    <xf numFmtId="4" fontId="23" fillId="10" borderId="108" applyNumberFormat="0" applyProtection="0">
      <alignment horizontal="right" vertical="center"/>
    </xf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4" fontId="23" fillId="8" borderId="108" applyNumberFormat="0" applyProtection="0">
      <alignment horizontal="right" vertical="center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4" fontId="23" fillId="10" borderId="108" applyNumberFormat="0" applyProtection="0">
      <alignment horizontal="right" vertical="center"/>
    </xf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4" fontId="23" fillId="8" borderId="108" applyNumberFormat="0" applyProtection="0">
      <alignment horizontal="right" vertical="center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4" fontId="23" fillId="10" borderId="108" applyNumberFormat="0" applyProtection="0">
      <alignment horizontal="right" vertical="center"/>
    </xf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4" fontId="23" fillId="8" borderId="108" applyNumberFormat="0" applyProtection="0">
      <alignment horizontal="right" vertical="center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4" fontId="23" fillId="10" borderId="108" applyNumberFormat="0" applyProtection="0">
      <alignment horizontal="right" vertical="center"/>
    </xf>
    <xf numFmtId="4" fontId="23" fillId="10" borderId="108" applyNumberFormat="0" applyProtection="0">
      <alignment horizontal="right" vertical="center"/>
    </xf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4" fontId="23" fillId="8" borderId="108" applyNumberFormat="0" applyProtection="0">
      <alignment horizontal="right" vertical="center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8" applyNumberFormat="0" applyProtection="0">
      <alignment horizontal="left" vertical="center" indent="1"/>
    </xf>
    <xf numFmtId="4" fontId="23" fillId="8" borderId="108" applyNumberFormat="0" applyProtection="0">
      <alignment horizontal="right" vertical="center"/>
    </xf>
    <xf numFmtId="4" fontId="23" fillId="10" borderId="108" applyNumberFormat="0" applyProtection="0">
      <alignment horizontal="right" vertical="center"/>
    </xf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4" fontId="23" fillId="8" borderId="108" applyNumberFormat="0" applyProtection="0">
      <alignment horizontal="right" vertical="center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8" applyNumberFormat="0" applyProtection="0">
      <alignment horizontal="left" vertical="center" indent="1"/>
    </xf>
    <xf numFmtId="4" fontId="22" fillId="3" borderId="108" applyNumberFormat="0" applyProtection="0">
      <alignment vertical="center"/>
    </xf>
    <xf numFmtId="0" fontId="6" fillId="9" borderId="108" applyNumberFormat="0" applyProtection="0">
      <alignment horizontal="left" vertical="center" indent="1"/>
    </xf>
    <xf numFmtId="4" fontId="23" fillId="10" borderId="108" applyNumberFormat="0" applyProtection="0">
      <alignment horizontal="right" vertical="center"/>
    </xf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4" fontId="23" fillId="8" borderId="108" applyNumberFormat="0" applyProtection="0">
      <alignment horizontal="right" vertical="center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8" applyNumberFormat="0" applyProtection="0">
      <alignment horizontal="left" vertical="center" indent="1"/>
    </xf>
    <xf numFmtId="4" fontId="22" fillId="3" borderId="108" applyNumberFormat="0" applyProtection="0">
      <alignment horizontal="left" vertical="center" indent="1"/>
    </xf>
    <xf numFmtId="4" fontId="23" fillId="10" borderId="108" applyNumberFormat="0" applyProtection="0">
      <alignment horizontal="right" vertical="center"/>
    </xf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4" fontId="23" fillId="8" borderId="108" applyNumberFormat="0" applyProtection="0">
      <alignment horizontal="right" vertical="center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0" fontId="22" fillId="6" borderId="108" applyNumberFormat="0" applyProtection="0">
      <alignment horizontal="left" vertical="top" indent="1"/>
    </xf>
    <xf numFmtId="4" fontId="23" fillId="10" borderId="108" applyNumberFormat="0" applyProtection="0">
      <alignment horizontal="right" vertical="center"/>
    </xf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4" fontId="23" fillId="8" borderId="108" applyNumberFormat="0" applyProtection="0">
      <alignment horizontal="right" vertical="center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23" fillId="12" borderId="109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8" applyNumberFormat="0" applyProtection="0">
      <alignment horizontal="left" vertical="center" indent="1"/>
    </xf>
    <xf numFmtId="4" fontId="23" fillId="10" borderId="108" applyNumberFormat="0" applyProtection="0">
      <alignment horizontal="right" vertical="center"/>
    </xf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4" fontId="23" fillId="8" borderId="108" applyNumberFormat="0" applyProtection="0">
      <alignment horizontal="right" vertical="center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4" fontId="23" fillId="11" borderId="109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4" fontId="23" fillId="10" borderId="108" applyNumberFormat="0" applyProtection="0">
      <alignment horizontal="right" vertical="center"/>
    </xf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4" fontId="23" fillId="8" borderId="108" applyNumberFormat="0" applyProtection="0">
      <alignment horizontal="right" vertical="center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4" fontId="23" fillId="10" borderId="109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8" applyNumberFormat="0" applyProtection="0">
      <alignment horizontal="left" vertical="center" indent="1"/>
    </xf>
    <xf numFmtId="4" fontId="23" fillId="10" borderId="108" applyNumberFormat="0" applyProtection="0">
      <alignment horizontal="right" vertical="center"/>
    </xf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4" fontId="23" fillId="8" borderId="108" applyNumberFormat="0" applyProtection="0">
      <alignment horizontal="right" vertical="center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8" applyNumberFormat="0" applyProtection="0">
      <alignment horizontal="left" vertical="center" indent="1"/>
    </xf>
    <xf numFmtId="4" fontId="23" fillId="8" borderId="108" applyNumberFormat="0" applyProtection="0">
      <alignment horizontal="right" vertical="center"/>
    </xf>
    <xf numFmtId="4" fontId="23" fillId="11" borderId="108" applyNumberFormat="0" applyProtection="0">
      <alignment horizontal="left" vertical="center" indent="1"/>
    </xf>
    <xf numFmtId="4" fontId="23" fillId="10" borderId="108" applyNumberFormat="0" applyProtection="0">
      <alignment horizontal="right" vertical="center"/>
    </xf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4" fontId="23" fillId="8" borderId="108" applyNumberFormat="0" applyProtection="0">
      <alignment horizontal="right" vertical="center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22" fillId="6" borderId="109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108" applyNumberFormat="0" applyProtection="0">
      <alignment horizontal="left" vertical="top" indent="1"/>
    </xf>
    <xf numFmtId="4" fontId="23" fillId="10" borderId="108" applyNumberFormat="0" applyProtection="0">
      <alignment horizontal="right" vertical="center"/>
    </xf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4" fontId="23" fillId="8" borderId="108" applyNumberFormat="0" applyProtection="0">
      <alignment horizontal="right" vertical="center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4" fontId="22" fillId="3" borderId="109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08" applyNumberFormat="0" applyProtection="0">
      <alignment horizontal="right" vertical="center"/>
    </xf>
    <xf numFmtId="4" fontId="22" fillId="3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4" fontId="23" fillId="10" borderId="108" applyNumberFormat="0" applyProtection="0">
      <alignment horizontal="right" vertical="center"/>
    </xf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4" fontId="23" fillId="8" borderId="108" applyNumberFormat="0" applyProtection="0">
      <alignment horizontal="right" vertical="center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4" fontId="22" fillId="3" borderId="109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08" applyNumberFormat="0" applyProtection="0">
      <alignment horizontal="right" vertical="center"/>
    </xf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4" fontId="23" fillId="8" borderId="108" applyNumberFormat="0" applyProtection="0">
      <alignment horizontal="right" vertical="center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8" applyNumberFormat="0" applyProtection="0">
      <alignment vertical="center"/>
    </xf>
    <xf numFmtId="4" fontId="23" fillId="8" borderId="108" applyNumberFormat="0" applyProtection="0">
      <alignment horizontal="right" vertical="center"/>
    </xf>
    <xf numFmtId="4" fontId="23" fillId="10" borderId="108" applyNumberFormat="0" applyProtection="0">
      <alignment horizontal="right" vertical="center"/>
    </xf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4" fontId="23" fillId="8" borderId="108" applyNumberFormat="0" applyProtection="0">
      <alignment horizontal="right" vertical="center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108" applyNumberFormat="0" applyProtection="0">
      <alignment horizontal="left" vertical="center" indent="1"/>
    </xf>
    <xf numFmtId="4" fontId="23" fillId="10" borderId="108" applyNumberFormat="0" applyProtection="0">
      <alignment horizontal="right" vertical="center"/>
    </xf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4" fontId="23" fillId="8" borderId="108" applyNumberFormat="0" applyProtection="0">
      <alignment horizontal="right" vertical="center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8" applyNumberFormat="0" applyProtection="0">
      <alignment horizontal="left" vertical="center" indent="1"/>
    </xf>
    <xf numFmtId="4" fontId="23" fillId="10" borderId="108" applyNumberFormat="0" applyProtection="0">
      <alignment horizontal="right" vertical="center"/>
    </xf>
    <xf numFmtId="0" fontId="22" fillId="6" borderId="108" applyNumberFormat="0" applyProtection="0">
      <alignment horizontal="left" vertical="top" indent="1"/>
    </xf>
    <xf numFmtId="4" fontId="23" fillId="10" borderId="108" applyNumberFormat="0" applyProtection="0">
      <alignment horizontal="right" vertical="center"/>
    </xf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4" fontId="23" fillId="8" borderId="108" applyNumberFormat="0" applyProtection="0">
      <alignment horizontal="right" vertical="center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8" applyNumberFormat="0" applyProtection="0">
      <alignment horizontal="left" vertical="center" indent="1"/>
    </xf>
    <xf numFmtId="4" fontId="23" fillId="10" borderId="108" applyNumberFormat="0" applyProtection="0">
      <alignment horizontal="right" vertical="center"/>
    </xf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4" fontId="23" fillId="8" borderId="108" applyNumberFormat="0" applyProtection="0">
      <alignment horizontal="right" vertical="center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108" applyNumberFormat="0" applyProtection="0">
      <alignment horizontal="left" vertical="top" indent="1"/>
    </xf>
    <xf numFmtId="0" fontId="6" fillId="9" borderId="108" applyNumberFormat="0" applyProtection="0">
      <alignment horizontal="left" vertical="center" indent="1"/>
    </xf>
    <xf numFmtId="4" fontId="23" fillId="10" borderId="108" applyNumberFormat="0" applyProtection="0">
      <alignment horizontal="right" vertical="center"/>
    </xf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4" fontId="23" fillId="8" borderId="108" applyNumberFormat="0" applyProtection="0">
      <alignment horizontal="right" vertical="center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08" applyNumberFormat="0" applyProtection="0">
      <alignment horizontal="right" vertical="center"/>
    </xf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4" fontId="23" fillId="8" borderId="108" applyNumberFormat="0" applyProtection="0">
      <alignment horizontal="right" vertical="center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108" applyNumberFormat="0" applyProtection="0">
      <alignment horizontal="left" vertical="top" indent="1"/>
    </xf>
    <xf numFmtId="4" fontId="23" fillId="10" borderId="108" applyNumberFormat="0" applyProtection="0">
      <alignment horizontal="right" vertical="center"/>
    </xf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0" fontId="22" fillId="6" borderId="108" applyNumberFormat="0" applyProtection="0">
      <alignment horizontal="left" vertical="top" indent="1"/>
    </xf>
    <xf numFmtId="0" fontId="6" fillId="9" borderId="108" applyNumberFormat="0" applyProtection="0">
      <alignment horizontal="left" vertical="center" indent="1"/>
    </xf>
    <xf numFmtId="4" fontId="23" fillId="8" borderId="108" applyNumberFormat="0" applyProtection="0">
      <alignment horizontal="right" vertical="center"/>
    </xf>
    <xf numFmtId="0" fontId="6" fillId="9" borderId="10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8" applyNumberFormat="0" applyProtection="0">
      <alignment vertical="center"/>
    </xf>
    <xf numFmtId="4" fontId="23" fillId="10" borderId="108" applyNumberFormat="0" applyProtection="0">
      <alignment horizontal="right" vertical="center"/>
    </xf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108" applyNumberFormat="0" applyProtection="0">
      <alignment horizontal="left" vertical="center" indent="1"/>
    </xf>
    <xf numFmtId="4" fontId="22" fillId="3" borderId="108" applyNumberFormat="0" applyProtection="0">
      <alignment vertical="center"/>
    </xf>
    <xf numFmtId="4" fontId="23" fillId="11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4" fontId="23" fillId="10" borderId="108" applyNumberFormat="0" applyProtection="0">
      <alignment horizontal="right" vertical="center"/>
    </xf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0" fontId="6" fillId="9" borderId="10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4" fontId="22" fillId="3" borderId="108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08" applyNumberFormat="0" applyProtection="0">
      <alignment horizontal="right" vertical="center"/>
    </xf>
    <xf numFmtId="0" fontId="6" fillId="9" borderId="10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108" applyNumberFormat="0" applyProtection="0">
      <alignment horizontal="right" vertical="center"/>
    </xf>
    <xf numFmtId="4" fontId="23" fillId="8" borderId="108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8" applyNumberFormat="0" applyProtection="0">
      <alignment vertical="center"/>
    </xf>
    <xf numFmtId="0" fontId="6" fillId="9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4" fontId="23" fillId="10" borderId="108" applyNumberFormat="0" applyProtection="0">
      <alignment horizontal="right" vertical="center"/>
    </xf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8" applyNumberFormat="0" applyProtection="0">
      <alignment horizontal="left" vertical="center" indent="1"/>
    </xf>
    <xf numFmtId="0" fontId="22" fillId="6" borderId="108" applyNumberFormat="0" applyProtection="0">
      <alignment horizontal="left" vertical="top" indent="1"/>
    </xf>
    <xf numFmtId="4" fontId="23" fillId="8" borderId="108" applyNumberFormat="0" applyProtection="0">
      <alignment horizontal="right" vertical="center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108" applyNumberFormat="0" applyProtection="0">
      <alignment horizontal="left" vertical="top" indent="1"/>
    </xf>
    <xf numFmtId="4" fontId="23" fillId="10" borderId="108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8" applyNumberFormat="0" applyProtection="0">
      <alignment horizontal="left" vertical="center" indent="1"/>
    </xf>
    <xf numFmtId="4" fontId="23" fillId="10" borderId="108" applyNumberFormat="0" applyProtection="0">
      <alignment horizontal="right" vertical="center"/>
    </xf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8" applyNumberFormat="0" applyProtection="0">
      <alignment horizontal="left" vertical="center" indent="1"/>
    </xf>
    <xf numFmtId="4" fontId="22" fillId="3" borderId="10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108" applyNumberFormat="0" applyProtection="0">
      <alignment horizontal="left" vertical="center" indent="1"/>
    </xf>
    <xf numFmtId="4" fontId="22" fillId="3" borderId="108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8" applyNumberFormat="0" applyProtection="0">
      <alignment horizontal="left" vertical="center" indent="1"/>
    </xf>
    <xf numFmtId="0" fontId="22" fillId="6" borderId="108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8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8" applyNumberFormat="0" applyProtection="0">
      <alignment horizontal="left" vertical="center" indent="1"/>
    </xf>
    <xf numFmtId="0" fontId="22" fillId="6" borderId="108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108" applyNumberFormat="0" applyProtection="0">
      <alignment horizontal="left" vertical="top" indent="1"/>
    </xf>
    <xf numFmtId="4" fontId="22" fillId="3" borderId="108" applyNumberFormat="0" applyProtection="0">
      <alignment horizontal="left" vertical="center" indent="1"/>
    </xf>
    <xf numFmtId="4" fontId="22" fillId="3" borderId="108" applyNumberFormat="0" applyProtection="0">
      <alignment vertical="center"/>
    </xf>
    <xf numFmtId="0" fontId="37" fillId="0" borderId="0" applyNumberFormat="0" applyFill="0" applyBorder="0" applyAlignment="0" applyProtection="0"/>
    <xf numFmtId="0" fontId="23" fillId="12" borderId="108" applyNumberFormat="0" applyProtection="0">
      <alignment horizontal="left" vertical="top" indent="1"/>
    </xf>
    <xf numFmtId="4" fontId="23" fillId="11" borderId="108" applyNumberFormat="0" applyProtection="0">
      <alignment horizontal="left" vertical="center" indent="1"/>
    </xf>
    <xf numFmtId="4" fontId="23" fillId="10" borderId="108" applyNumberFormat="0" applyProtection="0">
      <alignment horizontal="right" vertical="center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4" fontId="23" fillId="8" borderId="108" applyNumberFormat="0" applyProtection="0">
      <alignment horizontal="right" vertical="center"/>
    </xf>
    <xf numFmtId="0" fontId="22" fillId="6" borderId="108" applyNumberFormat="0" applyProtection="0">
      <alignment horizontal="left" vertical="top" indent="1"/>
    </xf>
    <xf numFmtId="4" fontId="22" fillId="3" borderId="108" applyNumberFormat="0" applyProtection="0">
      <alignment horizontal="left" vertical="center" indent="1"/>
    </xf>
    <xf numFmtId="4" fontId="22" fillId="3" borderId="108" applyNumberFormat="0" applyProtection="0">
      <alignment vertical="center"/>
    </xf>
    <xf numFmtId="0" fontId="23" fillId="12" borderId="108" applyNumberFormat="0" applyProtection="0">
      <alignment horizontal="left" vertical="top" indent="1"/>
    </xf>
    <xf numFmtId="4" fontId="23" fillId="11" borderId="108" applyNumberFormat="0" applyProtection="0">
      <alignment horizontal="left" vertical="center" indent="1"/>
    </xf>
    <xf numFmtId="4" fontId="23" fillId="10" borderId="108" applyNumberFormat="0" applyProtection="0">
      <alignment horizontal="right" vertical="center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4" fontId="23" fillId="8" borderId="108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22" fillId="6" borderId="108" applyNumberFormat="0" applyProtection="0">
      <alignment horizontal="left" vertical="top" indent="1"/>
    </xf>
    <xf numFmtId="4" fontId="22" fillId="3" borderId="108" applyNumberFormat="0" applyProtection="0">
      <alignment horizontal="left" vertical="center" indent="1"/>
    </xf>
    <xf numFmtId="4" fontId="22" fillId="3" borderId="108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108" applyNumberFormat="0" applyProtection="0">
      <alignment horizontal="left" vertical="top" indent="1"/>
    </xf>
    <xf numFmtId="4" fontId="23" fillId="11" borderId="108" applyNumberFormat="0" applyProtection="0">
      <alignment horizontal="left" vertical="center" indent="1"/>
    </xf>
    <xf numFmtId="4" fontId="23" fillId="10" borderId="108" applyNumberFormat="0" applyProtection="0">
      <alignment horizontal="right" vertical="center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22" fillId="6" borderId="108" applyNumberFormat="0" applyProtection="0">
      <alignment horizontal="left" vertical="top" indent="1"/>
    </xf>
    <xf numFmtId="4" fontId="22" fillId="3" borderId="108" applyNumberFormat="0" applyProtection="0">
      <alignment vertical="center"/>
    </xf>
    <xf numFmtId="4" fontId="23" fillId="11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4" fontId="23" fillId="8" borderId="108" applyNumberFormat="0" applyProtection="0">
      <alignment horizontal="right" vertical="center"/>
    </xf>
    <xf numFmtId="4" fontId="22" fillId="3" borderId="108" applyNumberFormat="0" applyProtection="0">
      <alignment horizontal="left" vertical="center" indent="1"/>
    </xf>
    <xf numFmtId="4" fontId="22" fillId="3" borderId="108" applyNumberFormat="0" applyProtection="0">
      <alignment vertical="center"/>
    </xf>
    <xf numFmtId="4" fontId="22" fillId="3" borderId="108" applyNumberFormat="0" applyProtection="0">
      <alignment vertical="center"/>
    </xf>
    <xf numFmtId="4" fontId="22" fillId="3" borderId="108" applyNumberFormat="0" applyProtection="0">
      <alignment horizontal="left" vertical="center" indent="1"/>
    </xf>
    <xf numFmtId="0" fontId="22" fillId="6" borderId="108" applyNumberFormat="0" applyProtection="0">
      <alignment horizontal="left" vertical="top" indent="1"/>
    </xf>
    <xf numFmtId="4" fontId="23" fillId="8" borderId="108" applyNumberFormat="0" applyProtection="0">
      <alignment horizontal="right" vertical="center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4" fontId="23" fillId="10" borderId="108" applyNumberFormat="0" applyProtection="0">
      <alignment horizontal="right" vertical="center"/>
    </xf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4" fontId="22" fillId="3" borderId="108" applyNumberFormat="0" applyProtection="0">
      <alignment vertical="center"/>
    </xf>
    <xf numFmtId="4" fontId="22" fillId="3" borderId="108" applyNumberFormat="0" applyProtection="0">
      <alignment horizontal="left" vertical="center" indent="1"/>
    </xf>
    <xf numFmtId="0" fontId="22" fillId="6" borderId="108" applyNumberFormat="0" applyProtection="0">
      <alignment horizontal="left" vertical="top" indent="1"/>
    </xf>
    <xf numFmtId="4" fontId="23" fillId="8" borderId="108" applyNumberFormat="0" applyProtection="0">
      <alignment horizontal="right" vertical="center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4" fontId="23" fillId="10" borderId="108" applyNumberFormat="0" applyProtection="0">
      <alignment horizontal="right" vertical="center"/>
    </xf>
    <xf numFmtId="0" fontId="23" fillId="12" borderId="108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108" applyNumberFormat="0" applyProtection="0">
      <alignment horizontal="right" vertical="center"/>
    </xf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4" fontId="22" fillId="3" borderId="10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108" applyNumberFormat="0" applyProtection="0">
      <alignment horizontal="right" vertical="center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4" fontId="23" fillId="10" borderId="108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8" applyNumberFormat="0" applyProtection="0">
      <alignment horizontal="left" vertical="center" indent="1"/>
    </xf>
    <xf numFmtId="0" fontId="22" fillId="6" borderId="108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08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110" applyNumberFormat="0" applyProtection="0">
      <alignment horizontal="left" vertical="center" indent="1"/>
    </xf>
    <xf numFmtId="0" fontId="23" fillId="12" borderId="110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111" applyNumberFormat="0" applyProtection="0">
      <alignment horizontal="left" vertical="top" indent="1"/>
    </xf>
    <xf numFmtId="4" fontId="23" fillId="11" borderId="111" applyNumberFormat="0" applyProtection="0">
      <alignment horizontal="left" vertical="center" indent="1"/>
    </xf>
    <xf numFmtId="4" fontId="23" fillId="10" borderId="111" applyNumberFormat="0" applyProtection="0">
      <alignment horizontal="right" vertical="center"/>
    </xf>
    <xf numFmtId="0" fontId="6" fillId="9" borderId="111" applyNumberFormat="0" applyProtection="0">
      <alignment horizontal="left" vertical="center" indent="1"/>
    </xf>
    <xf numFmtId="0" fontId="6" fillId="9" borderId="111" applyNumberFormat="0" applyProtection="0">
      <alignment horizontal="left" vertical="center" indent="1"/>
    </xf>
    <xf numFmtId="0" fontId="6" fillId="9" borderId="111" applyNumberFormat="0" applyProtection="0">
      <alignment horizontal="left" vertical="center" indent="1"/>
    </xf>
    <xf numFmtId="4" fontId="23" fillId="8" borderId="111" applyNumberFormat="0" applyProtection="0">
      <alignment horizontal="right" vertical="center"/>
    </xf>
    <xf numFmtId="0" fontId="22" fillId="6" borderId="111" applyNumberFormat="0" applyProtection="0">
      <alignment horizontal="left" vertical="top" indent="1"/>
    </xf>
    <xf numFmtId="4" fontId="22" fillId="3" borderId="111" applyNumberFormat="0" applyProtection="0">
      <alignment horizontal="left" vertical="center" indent="1"/>
    </xf>
    <xf numFmtId="4" fontId="22" fillId="3" borderId="111" applyNumberFormat="0" applyProtection="0">
      <alignment vertical="center"/>
    </xf>
    <xf numFmtId="4" fontId="23" fillId="10" borderId="114" applyNumberFormat="0" applyProtection="0">
      <alignment horizontal="right" vertical="center"/>
    </xf>
    <xf numFmtId="4" fontId="23" fillId="8" borderId="114" applyNumberFormat="0" applyProtection="0">
      <alignment horizontal="right" vertical="center"/>
    </xf>
    <xf numFmtId="4" fontId="22" fillId="3" borderId="114" applyNumberFormat="0" applyProtection="0">
      <alignment vertical="center"/>
    </xf>
    <xf numFmtId="0" fontId="6" fillId="9" borderId="116" applyNumberFormat="0" applyProtection="0">
      <alignment horizontal="left" vertical="center" indent="1"/>
    </xf>
    <xf numFmtId="4" fontId="23" fillId="8" borderId="116" applyNumberFormat="0" applyProtection="0">
      <alignment horizontal="right" vertical="center"/>
    </xf>
    <xf numFmtId="0" fontId="22" fillId="6" borderId="119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6" fillId="9" borderId="139" applyNumberFormat="0" applyProtection="0">
      <alignment horizontal="left" vertical="center" indent="1"/>
    </xf>
    <xf numFmtId="0" fontId="23" fillId="12" borderId="120" applyNumberFormat="0" applyProtection="0">
      <alignment horizontal="left" vertical="top" indent="1"/>
    </xf>
    <xf numFmtId="0" fontId="4" fillId="14" borderId="0" applyBorder="0">
      <alignment vertical="center" wrapText="1"/>
    </xf>
    <xf numFmtId="0" fontId="4" fillId="14" borderId="0" applyBorder="0"/>
    <xf numFmtId="4" fontId="23" fillId="11" borderId="120" applyNumberFormat="0" applyProtection="0">
      <alignment horizontal="left" vertical="center" indent="1"/>
    </xf>
    <xf numFmtId="4" fontId="23" fillId="8" borderId="120" applyNumberFormat="0" applyProtection="0">
      <alignment horizontal="right" vertical="center"/>
    </xf>
    <xf numFmtId="4" fontId="22" fillId="3" borderId="120" applyNumberFormat="0" applyProtection="0">
      <alignment vertical="center"/>
    </xf>
    <xf numFmtId="4" fontId="22" fillId="3" borderId="122" applyNumberFormat="0" applyProtection="0">
      <alignment horizontal="left" vertical="center" indent="1"/>
    </xf>
    <xf numFmtId="4" fontId="23" fillId="11" borderId="123" applyNumberFormat="0" applyProtection="0">
      <alignment horizontal="left" vertical="center" indent="1"/>
    </xf>
    <xf numFmtId="0" fontId="6" fillId="9" borderId="137" applyNumberFormat="0" applyProtection="0">
      <alignment horizontal="left" vertical="center" indent="1"/>
    </xf>
    <xf numFmtId="4" fontId="22" fillId="3" borderId="118" applyNumberFormat="0" applyProtection="0">
      <alignment vertical="center"/>
    </xf>
    <xf numFmtId="4" fontId="22" fillId="3" borderId="11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2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4" fillId="0" borderId="0"/>
    <xf numFmtId="168" fontId="4" fillId="0" borderId="0" applyFon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29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1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11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" fillId="14" borderId="0" applyBorder="0">
      <alignment vertical="center" wrapText="1"/>
    </xf>
    <xf numFmtId="0" fontId="4" fillId="14" borderId="0" applyBorder="0"/>
    <xf numFmtId="0" fontId="6" fillId="9" borderId="111" applyNumberFormat="0" applyProtection="0">
      <alignment horizontal="left" vertical="center" indent="1"/>
    </xf>
    <xf numFmtId="0" fontId="22" fillId="6" borderId="111" applyNumberFormat="0" applyProtection="0">
      <alignment horizontal="left" vertical="top" indent="1"/>
    </xf>
    <xf numFmtId="4" fontId="22" fillId="3" borderId="111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11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11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2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4" fontId="23" fillId="8" borderId="121" applyNumberFormat="0" applyProtection="0">
      <alignment horizontal="right" vertical="center"/>
    </xf>
    <xf numFmtId="4" fontId="22" fillId="3" borderId="130" applyNumberFormat="0" applyProtection="0">
      <alignment vertical="center"/>
    </xf>
    <xf numFmtId="4" fontId="23" fillId="8" borderId="127" applyNumberFormat="0" applyProtection="0">
      <alignment horizontal="right" vertical="center"/>
    </xf>
    <xf numFmtId="4" fontId="22" fillId="3" borderId="122" applyNumberFormat="0" applyProtection="0">
      <alignment vertical="center"/>
    </xf>
    <xf numFmtId="0" fontId="6" fillId="9" borderId="122" applyNumberFormat="0" applyProtection="0">
      <alignment horizontal="left" vertical="center" indent="1"/>
    </xf>
    <xf numFmtId="4" fontId="23" fillId="10" borderId="122" applyNumberFormat="0" applyProtection="0">
      <alignment horizontal="right" vertical="center"/>
    </xf>
    <xf numFmtId="4" fontId="23" fillId="10" borderId="120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22" fillId="6" borderId="116" applyNumberFormat="0" applyProtection="0">
      <alignment horizontal="left" vertical="top" indent="1"/>
    </xf>
    <xf numFmtId="4" fontId="22" fillId="3" borderId="11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0" borderId="116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6" fillId="9" borderId="11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111" applyNumberFormat="0" applyProtection="0">
      <alignment horizontal="left" vertical="center" indent="1"/>
    </xf>
    <xf numFmtId="0" fontId="6" fillId="9" borderId="11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" fillId="14" borderId="0" applyBorder="0">
      <alignment vertical="center" wrapText="1"/>
    </xf>
    <xf numFmtId="0" fontId="4" fillId="14" borderId="0" applyBorder="0">
      <alignment vertical="center" wrapText="1"/>
    </xf>
    <xf numFmtId="0" fontId="4" fillId="14" borderId="0" applyBorder="0"/>
    <xf numFmtId="0" fontId="4" fillId="14" borderId="0" applyBorder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" fontId="23" fillId="10" borderId="131" applyNumberFormat="0" applyProtection="0">
      <alignment horizontal="right" vertical="center"/>
    </xf>
    <xf numFmtId="4" fontId="23" fillId="8" borderId="133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4" fillId="0" borderId="0"/>
    <xf numFmtId="0" fontId="4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17" applyNumberFormat="0" applyProtection="0">
      <alignment vertical="center"/>
    </xf>
    <xf numFmtId="0" fontId="6" fillId="9" borderId="121" applyNumberFormat="0" applyProtection="0">
      <alignment horizontal="left" vertical="center" indent="1"/>
    </xf>
    <xf numFmtId="4" fontId="22" fillId="3" borderId="121" applyNumberFormat="0" applyProtection="0">
      <alignment horizontal="left" vertical="center" indent="1"/>
    </xf>
    <xf numFmtId="4" fontId="22" fillId="3" borderId="130" applyNumberFormat="0" applyProtection="0">
      <alignment horizontal="left" vertical="center" indent="1"/>
    </xf>
    <xf numFmtId="0" fontId="22" fillId="6" borderId="132" applyNumberFormat="0" applyProtection="0">
      <alignment horizontal="left" vertical="top" indent="1"/>
    </xf>
    <xf numFmtId="4" fontId="23" fillId="10" borderId="129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22" applyNumberFormat="0" applyProtection="0">
      <alignment horizontal="left" vertical="center" indent="1"/>
    </xf>
    <xf numFmtId="4" fontId="22" fillId="3" borderId="120" applyNumberFormat="0" applyProtection="0">
      <alignment horizontal="left" vertical="center" indent="1"/>
    </xf>
    <xf numFmtId="0" fontId="22" fillId="6" borderId="120" applyNumberFormat="0" applyProtection="0">
      <alignment horizontal="left" vertical="top" indent="1"/>
    </xf>
    <xf numFmtId="0" fontId="6" fillId="9" borderId="120" applyNumberFormat="0" applyProtection="0">
      <alignment horizontal="left" vertical="center" indent="1"/>
    </xf>
    <xf numFmtId="0" fontId="6" fillId="9" borderId="12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4" fontId="22" fillId="3" borderId="119" applyNumberFormat="0" applyProtection="0">
      <alignment vertical="center"/>
    </xf>
    <xf numFmtId="4" fontId="22" fillId="3" borderId="116" applyNumberFormat="0" applyProtection="0">
      <alignment vertical="center"/>
    </xf>
    <xf numFmtId="4" fontId="22" fillId="3" borderId="116" applyNumberFormat="0" applyProtection="0">
      <alignment horizontal="left" vertical="center" indent="1"/>
    </xf>
    <xf numFmtId="0" fontId="6" fillId="9" borderId="116" applyNumberFormat="0" applyProtection="0">
      <alignment horizontal="left" vertical="center" indent="1"/>
    </xf>
    <xf numFmtId="0" fontId="6" fillId="9" borderId="116" applyNumberFormat="0" applyProtection="0">
      <alignment horizontal="left" vertical="center" indent="1"/>
    </xf>
    <xf numFmtId="4" fontId="22" fillId="3" borderId="114" applyNumberFormat="0" applyProtection="0">
      <alignment horizontal="left" vertical="center" indent="1"/>
    </xf>
    <xf numFmtId="0" fontId="22" fillId="6" borderId="114" applyNumberFormat="0" applyProtection="0">
      <alignment horizontal="left" vertical="top" indent="1"/>
    </xf>
    <xf numFmtId="0" fontId="6" fillId="9" borderId="114" applyNumberFormat="0" applyProtection="0">
      <alignment horizontal="left" vertical="center" indent="1"/>
    </xf>
    <xf numFmtId="0" fontId="6" fillId="9" borderId="114" applyNumberFormat="0" applyProtection="0">
      <alignment horizontal="left" vertical="center" indent="1"/>
    </xf>
    <xf numFmtId="4" fontId="23" fillId="11" borderId="114" applyNumberFormat="0" applyProtection="0">
      <alignment horizontal="left" vertical="center" indent="1"/>
    </xf>
    <xf numFmtId="0" fontId="23" fillId="12" borderId="114" applyNumberFormat="0" applyProtection="0">
      <alignment horizontal="left" vertical="top" indent="1"/>
    </xf>
    <xf numFmtId="4" fontId="22" fillId="3" borderId="111" applyNumberFormat="0" applyProtection="0">
      <alignment vertical="center"/>
    </xf>
    <xf numFmtId="4" fontId="22" fillId="3" borderId="111" applyNumberFormat="0" applyProtection="0">
      <alignment vertical="center"/>
    </xf>
    <xf numFmtId="4" fontId="22" fillId="3" borderId="111" applyNumberFormat="0" applyProtection="0">
      <alignment horizontal="left" vertical="center" indent="1"/>
    </xf>
    <xf numFmtId="4" fontId="22" fillId="3" borderId="111" applyNumberFormat="0" applyProtection="0">
      <alignment horizontal="left" vertical="center" indent="1"/>
    </xf>
    <xf numFmtId="0" fontId="22" fillId="6" borderId="111" applyNumberFormat="0" applyProtection="0">
      <alignment horizontal="left" vertical="top" indent="1"/>
    </xf>
    <xf numFmtId="0" fontId="22" fillId="6" borderId="111" applyNumberFormat="0" applyProtection="0">
      <alignment horizontal="left" vertical="top" indent="1"/>
    </xf>
    <xf numFmtId="4" fontId="23" fillId="8" borderId="111" applyNumberFormat="0" applyProtection="0">
      <alignment horizontal="right" vertical="center"/>
    </xf>
    <xf numFmtId="4" fontId="23" fillId="8" borderId="111" applyNumberFormat="0" applyProtection="0">
      <alignment horizontal="right" vertical="center"/>
    </xf>
    <xf numFmtId="0" fontId="6" fillId="9" borderId="111" applyNumberFormat="0" applyProtection="0">
      <alignment horizontal="left" vertical="center" indent="1"/>
    </xf>
    <xf numFmtId="0" fontId="6" fillId="9" borderId="111" applyNumberFormat="0" applyProtection="0">
      <alignment horizontal="left" vertical="center" indent="1"/>
    </xf>
    <xf numFmtId="0" fontId="6" fillId="9" borderId="111" applyNumberFormat="0" applyProtection="0">
      <alignment horizontal="left" vertical="center" indent="1"/>
    </xf>
    <xf numFmtId="0" fontId="6" fillId="9" borderId="111" applyNumberFormat="0" applyProtection="0">
      <alignment horizontal="left" vertical="center" indent="1"/>
    </xf>
    <xf numFmtId="0" fontId="6" fillId="9" borderId="111" applyNumberFormat="0" applyProtection="0">
      <alignment horizontal="left" vertical="center" indent="1"/>
    </xf>
    <xf numFmtId="0" fontId="6" fillId="9" borderId="111" applyNumberFormat="0" applyProtection="0">
      <alignment horizontal="left" vertical="center" indent="1"/>
    </xf>
    <xf numFmtId="4" fontId="23" fillId="10" borderId="111" applyNumberFormat="0" applyProtection="0">
      <alignment horizontal="right" vertical="center"/>
    </xf>
    <xf numFmtId="4" fontId="23" fillId="10" borderId="111" applyNumberFormat="0" applyProtection="0">
      <alignment horizontal="right" vertical="center"/>
    </xf>
    <xf numFmtId="4" fontId="23" fillId="11" borderId="111" applyNumberFormat="0" applyProtection="0">
      <alignment horizontal="left" vertical="center" indent="1"/>
    </xf>
    <xf numFmtId="4" fontId="23" fillId="11" borderId="111" applyNumberFormat="0" applyProtection="0">
      <alignment horizontal="left" vertical="center" indent="1"/>
    </xf>
    <xf numFmtId="0" fontId="23" fillId="12" borderId="111" applyNumberFormat="0" applyProtection="0">
      <alignment horizontal="left" vertical="top" indent="1"/>
    </xf>
    <xf numFmtId="0" fontId="23" fillId="12" borderId="111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113" applyNumberFormat="0" applyProtection="0">
      <alignment vertical="center"/>
    </xf>
    <xf numFmtId="4" fontId="23" fillId="10" borderId="11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112" applyNumberFormat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11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113" applyNumberFormat="0" applyProtection="0">
      <alignment horizontal="left" vertical="center" indent="1"/>
    </xf>
    <xf numFmtId="0" fontId="22" fillId="6" borderId="11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6" fillId="9" borderId="11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11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111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11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111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11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113" applyNumberFormat="0" applyProtection="0">
      <alignment horizontal="left" vertical="center" indent="1"/>
    </xf>
    <xf numFmtId="0" fontId="22" fillId="6" borderId="11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23" fillId="12" borderId="111" applyNumberFormat="0" applyProtection="0">
      <alignment horizontal="left" vertical="top" indent="1"/>
    </xf>
    <xf numFmtId="0" fontId="6" fillId="9" borderId="111" applyNumberFormat="0" applyProtection="0">
      <alignment horizontal="left" vertical="center" indent="1"/>
    </xf>
    <xf numFmtId="4" fontId="23" fillId="10" borderId="111" applyNumberFormat="0" applyProtection="0">
      <alignment horizontal="right" vertical="center"/>
    </xf>
    <xf numFmtId="4" fontId="23" fillId="11" borderId="11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6" borderId="113" applyNumberFormat="0" applyProtection="0">
      <alignment horizontal="left" vertical="top" indent="1"/>
    </xf>
    <xf numFmtId="4" fontId="22" fillId="3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112" applyNumberFormat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112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11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112" applyNumberFormat="0" applyBorder="0" applyAlignment="0" applyProtection="0"/>
    <xf numFmtId="0" fontId="6" fillId="9" borderId="11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3" fillId="11" borderId="11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111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0" borderId="11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11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11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0" borderId="111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8" borderId="113" applyNumberFormat="0" applyProtection="0">
      <alignment horizontal="right" vertical="center"/>
    </xf>
    <xf numFmtId="4" fontId="22" fillId="3" borderId="111" applyNumberFormat="0" applyProtection="0">
      <alignment horizontal="left" vertical="center" indent="1"/>
    </xf>
    <xf numFmtId="4" fontId="23" fillId="8" borderId="111" applyNumberFormat="0" applyProtection="0">
      <alignment horizontal="right" vertical="center"/>
    </xf>
    <xf numFmtId="0" fontId="23" fillId="12" borderId="111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11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2" fillId="3" borderId="113" applyNumberFormat="0" applyProtection="0">
      <alignment vertical="center"/>
    </xf>
    <xf numFmtId="0" fontId="38" fillId="0" borderId="0" applyNumberFormat="0" applyFill="0" applyBorder="0" applyAlignment="0" applyProtection="0"/>
    <xf numFmtId="4" fontId="23" fillId="8" borderId="11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6" borderId="111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0" borderId="113" applyNumberFormat="0" applyProtection="0">
      <alignment horizontal="right" vertical="center"/>
    </xf>
    <xf numFmtId="4" fontId="23" fillId="8" borderId="113" applyNumberFormat="0" applyProtection="0">
      <alignment horizontal="right" vertical="center"/>
    </xf>
    <xf numFmtId="4" fontId="22" fillId="3" borderId="11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112" applyNumberFormat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11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111" applyNumberFormat="0" applyProtection="0">
      <alignment vertical="center"/>
    </xf>
    <xf numFmtId="0" fontId="38" fillId="0" borderId="0" applyNumberFormat="0" applyFill="0" applyBorder="0" applyAlignment="0" applyProtection="0"/>
    <xf numFmtId="4" fontId="22" fillId="3" borderId="111" applyNumberFormat="0" applyProtection="0">
      <alignment vertical="center"/>
    </xf>
    <xf numFmtId="4" fontId="22" fillId="3" borderId="111" applyNumberFormat="0" applyProtection="0">
      <alignment horizontal="left" vertical="center" indent="1"/>
    </xf>
    <xf numFmtId="4" fontId="22" fillId="3" borderId="111" applyNumberFormat="0" applyProtection="0">
      <alignment horizontal="left" vertical="center" indent="1"/>
    </xf>
    <xf numFmtId="0" fontId="22" fillId="6" borderId="111" applyNumberFormat="0" applyProtection="0">
      <alignment horizontal="left" vertical="top" indent="1"/>
    </xf>
    <xf numFmtId="0" fontId="22" fillId="6" borderId="111" applyNumberFormat="0" applyProtection="0">
      <alignment horizontal="left" vertical="top" indent="1"/>
    </xf>
    <xf numFmtId="4" fontId="23" fillId="8" borderId="111" applyNumberFormat="0" applyProtection="0">
      <alignment horizontal="right" vertical="center"/>
    </xf>
    <xf numFmtId="4" fontId="23" fillId="8" borderId="111" applyNumberFormat="0" applyProtection="0">
      <alignment horizontal="right" vertical="center"/>
    </xf>
    <xf numFmtId="0" fontId="6" fillId="9" borderId="111" applyNumberFormat="0" applyProtection="0">
      <alignment horizontal="left" vertical="center" indent="1"/>
    </xf>
    <xf numFmtId="0" fontId="6" fillId="9" borderId="111" applyNumberFormat="0" applyProtection="0">
      <alignment horizontal="left" vertical="center" indent="1"/>
    </xf>
    <xf numFmtId="0" fontId="6" fillId="9" borderId="111" applyNumberFormat="0" applyProtection="0">
      <alignment horizontal="left" vertical="center" indent="1"/>
    </xf>
    <xf numFmtId="0" fontId="6" fillId="9" borderId="111" applyNumberFormat="0" applyProtection="0">
      <alignment horizontal="left" vertical="center" indent="1"/>
    </xf>
    <xf numFmtId="0" fontId="6" fillId="9" borderId="111" applyNumberFormat="0" applyProtection="0">
      <alignment horizontal="left" vertical="center" indent="1"/>
    </xf>
    <xf numFmtId="0" fontId="6" fillId="9" borderId="111" applyNumberFormat="0" applyProtection="0">
      <alignment horizontal="left" vertical="center" indent="1"/>
    </xf>
    <xf numFmtId="4" fontId="23" fillId="10" borderId="111" applyNumberFormat="0" applyProtection="0">
      <alignment horizontal="right" vertical="center"/>
    </xf>
    <xf numFmtId="4" fontId="23" fillId="10" borderId="111" applyNumberFormat="0" applyProtection="0">
      <alignment horizontal="right" vertical="center"/>
    </xf>
    <xf numFmtId="4" fontId="23" fillId="11" borderId="111" applyNumberFormat="0" applyProtection="0">
      <alignment horizontal="left" vertical="center" indent="1"/>
    </xf>
    <xf numFmtId="4" fontId="23" fillId="11" borderId="111" applyNumberFormat="0" applyProtection="0">
      <alignment horizontal="left" vertical="center" indent="1"/>
    </xf>
    <xf numFmtId="0" fontId="23" fillId="12" borderId="111" applyNumberFormat="0" applyProtection="0">
      <alignment horizontal="left" vertical="top" indent="1"/>
    </xf>
    <xf numFmtId="0" fontId="23" fillId="12" borderId="111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113" applyNumberFormat="0" applyProtection="0">
      <alignment horizontal="left" vertical="center" indent="1"/>
    </xf>
    <xf numFmtId="4" fontId="22" fillId="3" borderId="11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22" fillId="6" borderId="11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4" fontId="22" fillId="3" borderId="11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11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11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11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11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12" borderId="113" applyNumberFormat="0" applyProtection="0">
      <alignment horizontal="left" vertical="top" indent="1"/>
    </xf>
    <xf numFmtId="0" fontId="6" fillId="9" borderId="113" applyNumberFormat="0" applyProtection="0">
      <alignment horizontal="left" vertical="center" indent="1"/>
    </xf>
    <xf numFmtId="0" fontId="22" fillId="6" borderId="11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113" applyNumberFormat="0" applyProtection="0">
      <alignment horizontal="left" vertical="top" indent="1"/>
    </xf>
    <xf numFmtId="4" fontId="22" fillId="3" borderId="11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112" applyNumberFormat="0" applyBorder="0" applyAlignment="0" applyProtection="0"/>
    <xf numFmtId="4" fontId="22" fillId="3" borderId="11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11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4" fontId="22" fillId="3" borderId="113" applyNumberFormat="0" applyProtection="0">
      <alignment horizontal="left" vertical="center" indent="1"/>
    </xf>
    <xf numFmtId="4" fontId="23" fillId="10" borderId="11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111" applyNumberFormat="0" applyProtection="0">
      <alignment vertical="center"/>
    </xf>
    <xf numFmtId="4" fontId="22" fillId="3" borderId="111" applyNumberFormat="0" applyProtection="0">
      <alignment horizontal="left" vertical="center" indent="1"/>
    </xf>
    <xf numFmtId="4" fontId="22" fillId="3" borderId="111" applyNumberFormat="0" applyProtection="0">
      <alignment horizontal="left" vertical="center" indent="1"/>
    </xf>
    <xf numFmtId="0" fontId="22" fillId="6" borderId="111" applyNumberFormat="0" applyProtection="0">
      <alignment horizontal="left" vertical="top" indent="1"/>
    </xf>
    <xf numFmtId="0" fontId="22" fillId="6" borderId="111" applyNumberFormat="0" applyProtection="0">
      <alignment horizontal="left" vertical="top" indent="1"/>
    </xf>
    <xf numFmtId="4" fontId="23" fillId="8" borderId="111" applyNumberFormat="0" applyProtection="0">
      <alignment horizontal="right" vertical="center"/>
    </xf>
    <xf numFmtId="4" fontId="23" fillId="8" borderId="111" applyNumberFormat="0" applyProtection="0">
      <alignment horizontal="right" vertical="center"/>
    </xf>
    <xf numFmtId="0" fontId="6" fillId="9" borderId="111" applyNumberFormat="0" applyProtection="0">
      <alignment horizontal="left" vertical="center" indent="1"/>
    </xf>
    <xf numFmtId="0" fontId="6" fillId="9" borderId="111" applyNumberFormat="0" applyProtection="0">
      <alignment horizontal="left" vertical="center" indent="1"/>
    </xf>
    <xf numFmtId="0" fontId="6" fillId="9" borderId="111" applyNumberFormat="0" applyProtection="0">
      <alignment horizontal="left" vertical="center" indent="1"/>
    </xf>
    <xf numFmtId="0" fontId="6" fillId="9" borderId="111" applyNumberFormat="0" applyProtection="0">
      <alignment horizontal="left" vertical="center" indent="1"/>
    </xf>
    <xf numFmtId="0" fontId="6" fillId="9" borderId="111" applyNumberFormat="0" applyProtection="0">
      <alignment horizontal="left" vertical="center" indent="1"/>
    </xf>
    <xf numFmtId="0" fontId="6" fillId="9" borderId="111" applyNumberFormat="0" applyProtection="0">
      <alignment horizontal="left" vertical="center" indent="1"/>
    </xf>
    <xf numFmtId="4" fontId="23" fillId="10" borderId="111" applyNumberFormat="0" applyProtection="0">
      <alignment horizontal="right" vertical="center"/>
    </xf>
    <xf numFmtId="4" fontId="23" fillId="10" borderId="111" applyNumberFormat="0" applyProtection="0">
      <alignment horizontal="right" vertical="center"/>
    </xf>
    <xf numFmtId="4" fontId="23" fillId="11" borderId="111" applyNumberFormat="0" applyProtection="0">
      <alignment horizontal="left" vertical="center" indent="1"/>
    </xf>
    <xf numFmtId="4" fontId="23" fillId="11" borderId="111" applyNumberFormat="0" applyProtection="0">
      <alignment horizontal="left" vertical="center" indent="1"/>
    </xf>
    <xf numFmtId="0" fontId="23" fillId="12" borderId="111" applyNumberFormat="0" applyProtection="0">
      <alignment horizontal="left" vertical="top" indent="1"/>
    </xf>
    <xf numFmtId="0" fontId="23" fillId="12" borderId="111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4" fontId="23" fillId="10" borderId="113" applyNumberFormat="0" applyProtection="0">
      <alignment horizontal="right" vertical="center"/>
    </xf>
    <xf numFmtId="4" fontId="23" fillId="8" borderId="113" applyNumberFormat="0" applyProtection="0">
      <alignment horizontal="right" vertical="center"/>
    </xf>
    <xf numFmtId="4" fontId="23" fillId="10" borderId="11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113" applyNumberFormat="0" applyProtection="0">
      <alignment vertical="center"/>
    </xf>
    <xf numFmtId="4" fontId="22" fillId="3" borderId="113" applyNumberFormat="0" applyProtection="0">
      <alignment vertical="center"/>
    </xf>
    <xf numFmtId="4" fontId="22" fillId="3" borderId="113" applyNumberFormat="0" applyProtection="0">
      <alignment horizontal="left" vertical="center" indent="1"/>
    </xf>
    <xf numFmtId="4" fontId="22" fillId="3" borderId="113" applyNumberFormat="0" applyProtection="0">
      <alignment horizontal="left" vertical="center" indent="1"/>
    </xf>
    <xf numFmtId="0" fontId="22" fillId="6" borderId="113" applyNumberFormat="0" applyProtection="0">
      <alignment horizontal="left" vertical="top" indent="1"/>
    </xf>
    <xf numFmtId="0" fontId="22" fillId="6" borderId="113" applyNumberFormat="0" applyProtection="0">
      <alignment horizontal="left" vertical="top" indent="1"/>
    </xf>
    <xf numFmtId="4" fontId="23" fillId="8" borderId="113" applyNumberFormat="0" applyProtection="0">
      <alignment horizontal="right" vertical="center"/>
    </xf>
    <xf numFmtId="4" fontId="23" fillId="8" borderId="113" applyNumberFormat="0" applyProtection="0">
      <alignment horizontal="right" vertical="center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4" fontId="23" fillId="10" borderId="113" applyNumberFormat="0" applyProtection="0">
      <alignment horizontal="right" vertical="center"/>
    </xf>
    <xf numFmtId="4" fontId="23" fillId="10" borderId="113" applyNumberFormat="0" applyProtection="0">
      <alignment horizontal="right" vertical="center"/>
    </xf>
    <xf numFmtId="4" fontId="23" fillId="11" borderId="113" applyNumberFormat="0" applyProtection="0">
      <alignment horizontal="left" vertical="center" indent="1"/>
    </xf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0" fontId="23" fillId="12" borderId="11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13" applyNumberFormat="0" applyProtection="0">
      <alignment vertical="center"/>
    </xf>
    <xf numFmtId="0" fontId="6" fillId="9" borderId="11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4" fontId="22" fillId="3" borderId="113" applyNumberFormat="0" applyProtection="0">
      <alignment vertical="center"/>
    </xf>
    <xf numFmtId="0" fontId="22" fillId="6" borderId="113" applyNumberFormat="0" applyProtection="0">
      <alignment horizontal="left" vertical="top" indent="1"/>
    </xf>
    <xf numFmtId="0" fontId="22" fillId="6" borderId="113" applyNumberFormat="0" applyProtection="0">
      <alignment horizontal="left" vertical="top" indent="1"/>
    </xf>
    <xf numFmtId="4" fontId="23" fillId="8" borderId="11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12" borderId="113" applyNumberFormat="0" applyProtection="0">
      <alignment horizontal="left" vertical="top" indent="1"/>
    </xf>
    <xf numFmtId="0" fontId="6" fillId="9" borderId="113" applyNumberFormat="0" applyProtection="0">
      <alignment horizontal="left" vertical="center" indent="1"/>
    </xf>
    <xf numFmtId="0" fontId="22" fillId="6" borderId="113" applyNumberFormat="0" applyProtection="0">
      <alignment horizontal="left" vertical="top" indent="1"/>
    </xf>
    <xf numFmtId="4" fontId="22" fillId="3" borderId="113" applyNumberFormat="0" applyProtection="0">
      <alignment vertical="center"/>
    </xf>
    <xf numFmtId="4" fontId="23" fillId="10" borderId="113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4" fontId="22" fillId="3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0" fontId="6" fillId="9" borderId="113" applyNumberFormat="0" applyProtection="0">
      <alignment horizontal="left" vertical="center" indent="1"/>
    </xf>
    <xf numFmtId="4" fontId="23" fillId="8" borderId="113" applyNumberFormat="0" applyProtection="0">
      <alignment horizontal="right" vertical="center"/>
    </xf>
    <xf numFmtId="0" fontId="6" fillId="9" borderId="113" applyNumberFormat="0" applyProtection="0">
      <alignment horizontal="left" vertical="center" indent="1"/>
    </xf>
    <xf numFmtId="4" fontId="23" fillId="11" borderId="113" applyNumberFormat="0" applyProtection="0">
      <alignment horizontal="left" vertical="center" indent="1"/>
    </xf>
    <xf numFmtId="4" fontId="22" fillId="3" borderId="113" applyNumberFormat="0" applyProtection="0">
      <alignment vertical="center"/>
    </xf>
    <xf numFmtId="0" fontId="22" fillId="6" borderId="113" applyNumberFormat="0" applyProtection="0">
      <alignment horizontal="left" vertical="top" indent="1"/>
    </xf>
    <xf numFmtId="4" fontId="22" fillId="3" borderId="113" applyNumberFormat="0" applyProtection="0">
      <alignment horizontal="left" vertical="center" indent="1"/>
    </xf>
    <xf numFmtId="0" fontId="22" fillId="6" borderId="113" applyNumberFormat="0" applyProtection="0">
      <alignment horizontal="left" vertical="top" indent="1"/>
    </xf>
    <xf numFmtId="4" fontId="22" fillId="3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22" fillId="6" borderId="113" applyNumberFormat="0" applyProtection="0">
      <alignment horizontal="left" vertical="top" indent="1"/>
    </xf>
    <xf numFmtId="4" fontId="23" fillId="8" borderId="113" applyNumberFormat="0" applyProtection="0">
      <alignment horizontal="right" vertical="center"/>
    </xf>
    <xf numFmtId="4" fontId="22" fillId="3" borderId="113" applyNumberFormat="0" applyProtection="0">
      <alignment vertical="center"/>
    </xf>
    <xf numFmtId="0" fontId="22" fillId="6" borderId="113" applyNumberFormat="0" applyProtection="0">
      <alignment horizontal="left" vertical="top" indent="1"/>
    </xf>
    <xf numFmtId="4" fontId="22" fillId="3" borderId="113" applyNumberFormat="0" applyProtection="0">
      <alignment horizontal="left" vertical="center" indent="1"/>
    </xf>
    <xf numFmtId="0" fontId="22" fillId="6" borderId="113" applyNumberFormat="0" applyProtection="0">
      <alignment horizontal="left" vertical="top" indent="1"/>
    </xf>
    <xf numFmtId="0" fontId="22" fillId="6" borderId="113" applyNumberFormat="0" applyProtection="0">
      <alignment horizontal="left" vertical="top" indent="1"/>
    </xf>
    <xf numFmtId="4" fontId="22" fillId="3" borderId="113" applyNumberFormat="0" applyProtection="0">
      <alignment horizontal="left" vertical="center" indent="1"/>
    </xf>
    <xf numFmtId="0" fontId="22" fillId="6" borderId="113" applyNumberFormat="0" applyProtection="0">
      <alignment horizontal="left" vertical="top" indent="1"/>
    </xf>
    <xf numFmtId="4" fontId="22" fillId="3" borderId="113" applyNumberFormat="0" applyProtection="0">
      <alignment horizontal="left" vertical="center" indent="1"/>
    </xf>
    <xf numFmtId="4" fontId="22" fillId="3" borderId="113" applyNumberFormat="0" applyProtection="0">
      <alignment vertical="center"/>
    </xf>
    <xf numFmtId="0" fontId="22" fillId="6" borderId="113" applyNumberFormat="0" applyProtection="0">
      <alignment horizontal="left" vertical="top" indent="1"/>
    </xf>
    <xf numFmtId="4" fontId="22" fillId="3" borderId="11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13" applyNumberFormat="0" applyProtection="0">
      <alignment horizontal="left" vertical="center" indent="1"/>
    </xf>
    <xf numFmtId="4" fontId="22" fillId="3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113" applyNumberFormat="0" applyProtection="0">
      <alignment horizontal="left" vertical="top" indent="1"/>
    </xf>
    <xf numFmtId="0" fontId="6" fillId="9" borderId="113" applyNumberFormat="0" applyProtection="0">
      <alignment horizontal="left" vertical="center" indent="1"/>
    </xf>
    <xf numFmtId="0" fontId="22" fillId="6" borderId="113" applyNumberFormat="0" applyProtection="0">
      <alignment horizontal="left" vertical="top" indent="1"/>
    </xf>
    <xf numFmtId="0" fontId="22" fillId="6" borderId="113" applyNumberFormat="0" applyProtection="0">
      <alignment horizontal="left" vertical="top" indent="1"/>
    </xf>
    <xf numFmtId="0" fontId="22" fillId="6" borderId="113" applyNumberFormat="0" applyProtection="0">
      <alignment horizontal="left" vertical="top" indent="1"/>
    </xf>
    <xf numFmtId="4" fontId="22" fillId="3" borderId="113" applyNumberFormat="0" applyProtection="0">
      <alignment vertical="center"/>
    </xf>
    <xf numFmtId="0" fontId="22" fillId="6" borderId="113" applyNumberFormat="0" applyProtection="0">
      <alignment horizontal="left" vertical="top" indent="1"/>
    </xf>
    <xf numFmtId="4" fontId="22" fillId="3" borderId="113" applyNumberFormat="0" applyProtection="0">
      <alignment vertical="center"/>
    </xf>
    <xf numFmtId="4" fontId="22" fillId="3" borderId="113" applyNumberFormat="0" applyProtection="0">
      <alignment horizontal="left" vertical="center" indent="1"/>
    </xf>
    <xf numFmtId="4" fontId="22" fillId="3" borderId="113" applyNumberFormat="0" applyProtection="0">
      <alignment horizontal="left" vertical="center" indent="1"/>
    </xf>
    <xf numFmtId="0" fontId="22" fillId="6" borderId="113" applyNumberFormat="0" applyProtection="0">
      <alignment horizontal="left" vertical="top" indent="1"/>
    </xf>
    <xf numFmtId="0" fontId="22" fillId="6" borderId="113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4" fontId="23" fillId="10" borderId="113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13" applyNumberFormat="0" applyProtection="0">
      <alignment horizontal="right" vertical="center"/>
    </xf>
    <xf numFmtId="0" fontId="6" fillId="9" borderId="113" applyNumberFormat="0" applyProtection="0">
      <alignment horizontal="left" vertical="center" indent="1"/>
    </xf>
    <xf numFmtId="0" fontId="22" fillId="6" borderId="113" applyNumberFormat="0" applyProtection="0">
      <alignment horizontal="left" vertical="top" indent="1"/>
    </xf>
    <xf numFmtId="0" fontId="22" fillId="6" borderId="113" applyNumberFormat="0" applyProtection="0">
      <alignment horizontal="left" vertical="top" indent="1"/>
    </xf>
    <xf numFmtId="4" fontId="22" fillId="3" borderId="113" applyNumberFormat="0" applyProtection="0">
      <alignment horizontal="left" vertical="center" indent="1"/>
    </xf>
    <xf numFmtId="4" fontId="22" fillId="3" borderId="113" applyNumberFormat="0" applyProtection="0">
      <alignment vertical="center"/>
    </xf>
    <xf numFmtId="4" fontId="22" fillId="3" borderId="113" applyNumberFormat="0" applyProtection="0">
      <alignment horizontal="left" vertical="center" indent="1"/>
    </xf>
    <xf numFmtId="0" fontId="22" fillId="6" borderId="113" applyNumberFormat="0" applyProtection="0">
      <alignment horizontal="left" vertical="top" indent="1"/>
    </xf>
    <xf numFmtId="4" fontId="22" fillId="3" borderId="113" applyNumberFormat="0" applyProtection="0">
      <alignment horizontal="left" vertical="center" indent="1"/>
    </xf>
    <xf numFmtId="4" fontId="23" fillId="8" borderId="113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13" applyNumberFormat="0" applyProtection="0">
      <alignment horizontal="left" vertical="center" indent="1"/>
    </xf>
    <xf numFmtId="4" fontId="22" fillId="3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113" applyNumberFormat="0" applyProtection="0">
      <alignment horizontal="left" vertical="top" indent="1"/>
    </xf>
    <xf numFmtId="0" fontId="6" fillId="9" borderId="113" applyNumberFormat="0" applyProtection="0">
      <alignment horizontal="left" vertical="center" indent="1"/>
    </xf>
    <xf numFmtId="0" fontId="22" fillId="6" borderId="113" applyNumberFormat="0" applyProtection="0">
      <alignment horizontal="left" vertical="top" indent="1"/>
    </xf>
    <xf numFmtId="0" fontId="22" fillId="6" borderId="113" applyNumberFormat="0" applyProtection="0">
      <alignment horizontal="left" vertical="top" indent="1"/>
    </xf>
    <xf numFmtId="4" fontId="23" fillId="10" borderId="113" applyNumberFormat="0" applyProtection="0">
      <alignment horizontal="right" vertical="center"/>
    </xf>
    <xf numFmtId="4" fontId="22" fillId="3" borderId="113" applyNumberFormat="0" applyProtection="0">
      <alignment vertical="center"/>
    </xf>
    <xf numFmtId="4" fontId="22" fillId="3" borderId="113" applyNumberFormat="0" applyProtection="0">
      <alignment horizontal="left" vertical="center" indent="1"/>
    </xf>
    <xf numFmtId="0" fontId="22" fillId="6" borderId="113" applyNumberFormat="0" applyProtection="0">
      <alignment horizontal="left" vertical="top" indent="1"/>
    </xf>
    <xf numFmtId="4" fontId="23" fillId="8" borderId="113" applyNumberFormat="0" applyProtection="0">
      <alignment horizontal="right" vertical="center"/>
    </xf>
    <xf numFmtId="4" fontId="23" fillId="8" borderId="113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13" applyNumberFormat="0" applyProtection="0">
      <alignment vertical="center"/>
    </xf>
    <xf numFmtId="4" fontId="23" fillId="8" borderId="113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113" applyNumberFormat="0" applyProtection="0">
      <alignment horizontal="left" vertical="top" indent="1"/>
    </xf>
    <xf numFmtId="4" fontId="22" fillId="3" borderId="113" applyNumberFormat="0" applyProtection="0">
      <alignment vertical="center"/>
    </xf>
    <xf numFmtId="4" fontId="22" fillId="3" borderId="113" applyNumberFormat="0" applyProtection="0">
      <alignment vertical="center"/>
    </xf>
    <xf numFmtId="4" fontId="22" fillId="3" borderId="113" applyNumberFormat="0" applyProtection="0">
      <alignment horizontal="left" vertical="center" indent="1"/>
    </xf>
    <xf numFmtId="0" fontId="22" fillId="6" borderId="113" applyNumberFormat="0" applyProtection="0">
      <alignment horizontal="left" vertical="top" indent="1"/>
    </xf>
    <xf numFmtId="4" fontId="23" fillId="8" borderId="113" applyNumberFormat="0" applyProtection="0">
      <alignment horizontal="right" vertical="center"/>
    </xf>
    <xf numFmtId="4" fontId="22" fillId="3" borderId="113" applyNumberFormat="0" applyProtection="0">
      <alignment vertical="center"/>
    </xf>
    <xf numFmtId="4" fontId="22" fillId="3" borderId="113" applyNumberFormat="0" applyProtection="0">
      <alignment horizontal="left" vertical="center" indent="1"/>
    </xf>
    <xf numFmtId="0" fontId="22" fillId="6" borderId="113" applyNumberFormat="0" applyProtection="0">
      <alignment horizontal="left" vertical="top" indent="1"/>
    </xf>
    <xf numFmtId="4" fontId="22" fillId="3" borderId="113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13" applyNumberFormat="0" applyProtection="0">
      <alignment horizontal="left" vertical="center" indent="1"/>
    </xf>
    <xf numFmtId="4" fontId="22" fillId="3" borderId="113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13" applyNumberFormat="0" applyProtection="0">
      <alignment horizontal="left" vertical="center" indent="1"/>
    </xf>
    <xf numFmtId="4" fontId="23" fillId="8" borderId="113" applyNumberFormat="0" applyProtection="0">
      <alignment horizontal="right" vertical="center"/>
    </xf>
    <xf numFmtId="4" fontId="23" fillId="8" borderId="113" applyNumberFormat="0" applyProtection="0">
      <alignment horizontal="right" vertical="center"/>
    </xf>
    <xf numFmtId="4" fontId="22" fillId="3" borderId="113" applyNumberFormat="0" applyProtection="0">
      <alignment vertical="center"/>
    </xf>
    <xf numFmtId="4" fontId="22" fillId="3" borderId="113" applyNumberFormat="0" applyProtection="0">
      <alignment horizontal="left" vertical="center" indent="1"/>
    </xf>
    <xf numFmtId="0" fontId="22" fillId="6" borderId="113" applyNumberFormat="0" applyProtection="0">
      <alignment horizontal="left" vertical="top" indent="1"/>
    </xf>
    <xf numFmtId="4" fontId="22" fillId="3" borderId="113" applyNumberFormat="0" applyProtection="0">
      <alignment horizontal="left" vertical="center" indent="1"/>
    </xf>
    <xf numFmtId="4" fontId="23" fillId="8" borderId="113" applyNumberFormat="0" applyProtection="0">
      <alignment horizontal="right" vertical="center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4" fontId="23" fillId="10" borderId="113" applyNumberFormat="0" applyProtection="0">
      <alignment horizontal="right" vertical="center"/>
    </xf>
    <xf numFmtId="4" fontId="22" fillId="3" borderId="11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113" applyNumberFormat="0" applyProtection="0">
      <alignment horizontal="right" vertical="center"/>
    </xf>
    <xf numFmtId="4" fontId="23" fillId="8" borderId="113" applyNumberFormat="0" applyProtection="0">
      <alignment horizontal="right" vertical="center"/>
    </xf>
    <xf numFmtId="0" fontId="22" fillId="6" borderId="113" applyNumberFormat="0" applyProtection="0">
      <alignment horizontal="left" vertical="top" indent="1"/>
    </xf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0" fontId="22" fillId="6" borderId="113" applyNumberFormat="0" applyProtection="0">
      <alignment horizontal="left" vertical="top" indent="1"/>
    </xf>
    <xf numFmtId="4" fontId="23" fillId="8" borderId="113" applyNumberFormat="0" applyProtection="0">
      <alignment horizontal="right" vertical="center"/>
    </xf>
    <xf numFmtId="4" fontId="23" fillId="8" borderId="113" applyNumberFormat="0" applyProtection="0">
      <alignment horizontal="right" vertical="center"/>
    </xf>
    <xf numFmtId="0" fontId="6" fillId="9" borderId="113" applyNumberFormat="0" applyProtection="0">
      <alignment horizontal="left" vertical="center" indent="1"/>
    </xf>
    <xf numFmtId="0" fontId="22" fillId="6" borderId="113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13" applyNumberFormat="0" applyProtection="0">
      <alignment vertical="center"/>
    </xf>
    <xf numFmtId="4" fontId="22" fillId="3" borderId="113" applyNumberFormat="0" applyProtection="0">
      <alignment vertical="center"/>
    </xf>
    <xf numFmtId="4" fontId="22" fillId="3" borderId="113" applyNumberFormat="0" applyProtection="0">
      <alignment vertical="center"/>
    </xf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4" fontId="23" fillId="10" borderId="113" applyNumberFormat="0" applyProtection="0">
      <alignment horizontal="right" vertical="center"/>
    </xf>
    <xf numFmtId="4" fontId="22" fillId="3" borderId="113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13" applyNumberFormat="0" applyProtection="0">
      <alignment vertical="center"/>
    </xf>
    <xf numFmtId="4" fontId="22" fillId="3" borderId="113" applyNumberFormat="0" applyProtection="0">
      <alignment horizontal="left" vertical="center" indent="1"/>
    </xf>
    <xf numFmtId="4" fontId="22" fillId="3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4" fontId="23" fillId="10" borderId="113" applyNumberFormat="0" applyProtection="0">
      <alignment horizontal="right" vertical="center"/>
    </xf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4" fontId="22" fillId="3" borderId="113" applyNumberFormat="0" applyProtection="0">
      <alignment vertical="center"/>
    </xf>
    <xf numFmtId="4" fontId="22" fillId="3" borderId="113" applyNumberFormat="0" applyProtection="0">
      <alignment horizontal="left" vertical="center" indent="1"/>
    </xf>
    <xf numFmtId="0" fontId="22" fillId="6" borderId="113" applyNumberFormat="0" applyProtection="0">
      <alignment horizontal="left" vertical="top" indent="1"/>
    </xf>
    <xf numFmtId="4" fontId="23" fillId="8" borderId="113" applyNumberFormat="0" applyProtection="0">
      <alignment horizontal="right" vertical="center"/>
    </xf>
    <xf numFmtId="4" fontId="23" fillId="8" borderId="113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13" applyNumberFormat="0" applyProtection="0">
      <alignment vertical="center"/>
    </xf>
    <xf numFmtId="4" fontId="22" fillId="3" borderId="113" applyNumberFormat="0" applyProtection="0">
      <alignment vertical="center"/>
    </xf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13" applyNumberFormat="0" applyProtection="0">
      <alignment horizontal="left" vertical="center" indent="1"/>
    </xf>
    <xf numFmtId="4" fontId="22" fillId="3" borderId="113" applyNumberFormat="0" applyProtection="0">
      <alignment horizontal="left" vertical="center" indent="1"/>
    </xf>
    <xf numFmtId="4" fontId="22" fillId="3" borderId="113" applyNumberFormat="0" applyProtection="0">
      <alignment vertical="center"/>
    </xf>
    <xf numFmtId="4" fontId="22" fillId="3" borderId="113" applyNumberFormat="0" applyProtection="0">
      <alignment vertical="center"/>
    </xf>
    <xf numFmtId="4" fontId="22" fillId="3" borderId="113" applyNumberFormat="0" applyProtection="0">
      <alignment horizontal="left" vertical="center" indent="1"/>
    </xf>
    <xf numFmtId="0" fontId="22" fillId="6" borderId="113" applyNumberFormat="0" applyProtection="0">
      <alignment horizontal="left" vertical="top" indent="1"/>
    </xf>
    <xf numFmtId="4" fontId="23" fillId="8" borderId="113" applyNumberFormat="0" applyProtection="0">
      <alignment horizontal="right" vertical="center"/>
    </xf>
    <xf numFmtId="4" fontId="23" fillId="8" borderId="113" applyNumberFormat="0" applyProtection="0">
      <alignment horizontal="right" vertical="center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4" fontId="23" fillId="10" borderId="113" applyNumberFormat="0" applyProtection="0">
      <alignment horizontal="right" vertical="center"/>
    </xf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4" fontId="23" fillId="10" borderId="113" applyNumberFormat="0" applyProtection="0">
      <alignment horizontal="right" vertical="center"/>
    </xf>
    <xf numFmtId="4" fontId="22" fillId="3" borderId="113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13" applyNumberFormat="0" applyProtection="0">
      <alignment vertical="center"/>
    </xf>
    <xf numFmtId="4" fontId="22" fillId="3" borderId="113" applyNumberFormat="0" applyProtection="0">
      <alignment vertical="center"/>
    </xf>
    <xf numFmtId="0" fontId="22" fillId="6" borderId="113" applyNumberFormat="0" applyProtection="0">
      <alignment horizontal="left" vertical="top" indent="1"/>
    </xf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4" fontId="23" fillId="10" borderId="113" applyNumberFormat="0" applyProtection="0">
      <alignment horizontal="right" vertical="center"/>
    </xf>
    <xf numFmtId="4" fontId="22" fillId="3" borderId="11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13" applyNumberFormat="0" applyProtection="0">
      <alignment vertical="center"/>
    </xf>
    <xf numFmtId="0" fontId="22" fillId="6" borderId="113" applyNumberFormat="0" applyProtection="0">
      <alignment horizontal="left" vertical="top" indent="1"/>
    </xf>
    <xf numFmtId="4" fontId="22" fillId="3" borderId="113" applyNumberFormat="0" applyProtection="0">
      <alignment vertical="center"/>
    </xf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4" fontId="23" fillId="10" borderId="113" applyNumberFormat="0" applyProtection="0">
      <alignment horizontal="right" vertical="center"/>
    </xf>
    <xf numFmtId="0" fontId="22" fillId="6" borderId="113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113" applyNumberFormat="0" applyProtection="0">
      <alignment horizontal="left" vertical="top" indent="1"/>
    </xf>
    <xf numFmtId="4" fontId="22" fillId="3" borderId="113" applyNumberFormat="0" applyProtection="0">
      <alignment vertical="center"/>
    </xf>
    <xf numFmtId="0" fontId="22" fillId="6" borderId="113" applyNumberFormat="0" applyProtection="0">
      <alignment horizontal="left" vertical="top" indent="1"/>
    </xf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4" fontId="23" fillId="10" borderId="113" applyNumberFormat="0" applyProtection="0">
      <alignment horizontal="right" vertical="center"/>
    </xf>
    <xf numFmtId="4" fontId="22" fillId="3" borderId="113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13" applyNumberFormat="0" applyProtection="0">
      <alignment vertical="center"/>
    </xf>
    <xf numFmtId="0" fontId="22" fillId="6" borderId="113" applyNumberFormat="0" applyProtection="0">
      <alignment horizontal="left" vertical="top" indent="1"/>
    </xf>
    <xf numFmtId="4" fontId="22" fillId="3" borderId="113" applyNumberFormat="0" applyProtection="0">
      <alignment vertical="center"/>
    </xf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4" fontId="23" fillId="10" borderId="113" applyNumberFormat="0" applyProtection="0">
      <alignment horizontal="right" vertical="center"/>
    </xf>
    <xf numFmtId="4" fontId="22" fillId="3" borderId="11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13" applyNumberFormat="0" applyProtection="0">
      <alignment horizontal="left" vertical="center" indent="1"/>
    </xf>
    <xf numFmtId="4" fontId="22" fillId="3" borderId="113" applyNumberFormat="0" applyProtection="0">
      <alignment vertical="center"/>
    </xf>
    <xf numFmtId="0" fontId="6" fillId="9" borderId="113" applyNumberFormat="0" applyProtection="0">
      <alignment horizontal="left" vertical="center" indent="1"/>
    </xf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4" fontId="23" fillId="10" borderId="113" applyNumberFormat="0" applyProtection="0">
      <alignment horizontal="right" vertical="center"/>
    </xf>
    <xf numFmtId="0" fontId="22" fillId="6" borderId="113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113" applyNumberFormat="0" applyProtection="0">
      <alignment horizontal="left" vertical="top" indent="1"/>
    </xf>
    <xf numFmtId="0" fontId="22" fillId="6" borderId="113" applyNumberFormat="0" applyProtection="0">
      <alignment horizontal="left" vertical="top" indent="1"/>
    </xf>
    <xf numFmtId="4" fontId="23" fillId="8" borderId="113" applyNumberFormat="0" applyProtection="0">
      <alignment horizontal="right" vertical="center"/>
    </xf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4" fontId="23" fillId="10" borderId="113" applyNumberFormat="0" applyProtection="0">
      <alignment horizontal="right" vertical="center"/>
    </xf>
    <xf numFmtId="4" fontId="22" fillId="3" borderId="113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13" applyNumberFormat="0" applyProtection="0">
      <alignment vertical="center"/>
    </xf>
    <xf numFmtId="4" fontId="22" fillId="3" borderId="113" applyNumberFormat="0" applyProtection="0">
      <alignment vertical="center"/>
    </xf>
    <xf numFmtId="0" fontId="22" fillId="6" borderId="113" applyNumberFormat="0" applyProtection="0">
      <alignment horizontal="left" vertical="top" indent="1"/>
    </xf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4" fontId="23" fillId="10" borderId="113" applyNumberFormat="0" applyProtection="0">
      <alignment horizontal="right" vertical="center"/>
    </xf>
    <xf numFmtId="4" fontId="22" fillId="3" borderId="113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13" applyNumberFormat="0" applyProtection="0">
      <alignment horizontal="left" vertical="center" indent="1"/>
    </xf>
    <xf numFmtId="0" fontId="22" fillId="6" borderId="113" applyNumberFormat="0" applyProtection="0">
      <alignment horizontal="left" vertical="top" indent="1"/>
    </xf>
    <xf numFmtId="4" fontId="22" fillId="3" borderId="113" applyNumberFormat="0" applyProtection="0">
      <alignment horizontal="left" vertical="center" indent="1"/>
    </xf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4" fontId="23" fillId="10" borderId="113" applyNumberFormat="0" applyProtection="0">
      <alignment horizontal="right" vertical="center"/>
    </xf>
    <xf numFmtId="0" fontId="22" fillId="6" borderId="113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113" applyNumberFormat="0" applyProtection="0">
      <alignment horizontal="left" vertical="top" indent="1"/>
    </xf>
    <xf numFmtId="4" fontId="22" fillId="3" borderId="113" applyNumberFormat="0" applyProtection="0">
      <alignment vertical="center"/>
    </xf>
    <xf numFmtId="0" fontId="6" fillId="9" borderId="113" applyNumberFormat="0" applyProtection="0">
      <alignment horizontal="left" vertical="center" indent="1"/>
    </xf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4" fontId="23" fillId="10" borderId="113" applyNumberFormat="0" applyProtection="0">
      <alignment horizontal="right" vertical="center"/>
    </xf>
    <xf numFmtId="0" fontId="22" fillId="6" borderId="113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13" applyNumberFormat="0" applyProtection="0">
      <alignment vertical="center"/>
    </xf>
    <xf numFmtId="4" fontId="22" fillId="3" borderId="113" applyNumberFormat="0" applyProtection="0">
      <alignment vertical="center"/>
    </xf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4" fontId="23" fillId="8" borderId="113" applyNumberFormat="0" applyProtection="0">
      <alignment horizontal="right" vertical="center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4" fontId="22" fillId="3" borderId="113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113" applyNumberFormat="0" applyProtection="0">
      <alignment horizontal="left" vertical="top" indent="1"/>
    </xf>
    <xf numFmtId="4" fontId="23" fillId="10" borderId="113" applyNumberFormat="0" applyProtection="0">
      <alignment horizontal="right" vertical="center"/>
    </xf>
    <xf numFmtId="4" fontId="23" fillId="10" borderId="113" applyNumberFormat="0" applyProtection="0">
      <alignment horizontal="right" vertical="center"/>
    </xf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4" fontId="23" fillId="8" borderId="113" applyNumberFormat="0" applyProtection="0">
      <alignment horizontal="right" vertical="center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13" applyNumberFormat="0" applyProtection="0">
      <alignment horizontal="left" vertical="center" indent="1"/>
    </xf>
    <xf numFmtId="4" fontId="23" fillId="8" borderId="113" applyNumberFormat="0" applyProtection="0">
      <alignment horizontal="right" vertical="center"/>
    </xf>
    <xf numFmtId="4" fontId="23" fillId="8" borderId="113" applyNumberFormat="0" applyProtection="0">
      <alignment horizontal="right" vertical="center"/>
    </xf>
    <xf numFmtId="4" fontId="23" fillId="10" borderId="113" applyNumberFormat="0" applyProtection="0">
      <alignment horizontal="right" vertical="center"/>
    </xf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4" fontId="23" fillId="8" borderId="113" applyNumberFormat="0" applyProtection="0">
      <alignment horizontal="right" vertical="center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13" applyNumberFormat="0" applyProtection="0">
      <alignment horizontal="left" vertical="center" indent="1"/>
    </xf>
    <xf numFmtId="4" fontId="22" fillId="3" borderId="113" applyNumberFormat="0" applyProtection="0">
      <alignment vertical="center"/>
    </xf>
    <xf numFmtId="0" fontId="6" fillId="9" borderId="113" applyNumberFormat="0" applyProtection="0">
      <alignment horizontal="left" vertical="center" indent="1"/>
    </xf>
    <xf numFmtId="4" fontId="23" fillId="10" borderId="113" applyNumberFormat="0" applyProtection="0">
      <alignment horizontal="right" vertical="center"/>
    </xf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4" fontId="23" fillId="8" borderId="113" applyNumberFormat="0" applyProtection="0">
      <alignment horizontal="right" vertical="center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13" applyNumberFormat="0" applyProtection="0">
      <alignment horizontal="left" vertical="center" indent="1"/>
    </xf>
    <xf numFmtId="4" fontId="22" fillId="3" borderId="113" applyNumberFormat="0" applyProtection="0">
      <alignment horizontal="left" vertical="center" indent="1"/>
    </xf>
    <xf numFmtId="4" fontId="22" fillId="3" borderId="113" applyNumberFormat="0" applyProtection="0">
      <alignment horizontal="left" vertical="center" indent="1"/>
    </xf>
    <xf numFmtId="4" fontId="23" fillId="10" borderId="113" applyNumberFormat="0" applyProtection="0">
      <alignment horizontal="right" vertical="center"/>
    </xf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4" fontId="23" fillId="8" borderId="113" applyNumberFormat="0" applyProtection="0">
      <alignment horizontal="right" vertical="center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0" fontId="22" fillId="6" borderId="113" applyNumberFormat="0" applyProtection="0">
      <alignment horizontal="left" vertical="top" indent="1"/>
    </xf>
    <xf numFmtId="4" fontId="23" fillId="10" borderId="113" applyNumberFormat="0" applyProtection="0">
      <alignment horizontal="right" vertical="center"/>
    </xf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4" fontId="23" fillId="8" borderId="113" applyNumberFormat="0" applyProtection="0">
      <alignment horizontal="right" vertical="center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4" fontId="23" fillId="10" borderId="117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4" fontId="23" fillId="11" borderId="124" applyNumberFormat="0" applyProtection="0">
      <alignment horizontal="left" vertical="center" indent="1"/>
    </xf>
    <xf numFmtId="4" fontId="23" fillId="10" borderId="113" applyNumberFormat="0" applyProtection="0">
      <alignment horizontal="right" vertical="center"/>
    </xf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4" fontId="23" fillId="8" borderId="113" applyNumberFormat="0" applyProtection="0">
      <alignment horizontal="right" vertical="center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22" fillId="6" borderId="115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4" fontId="23" fillId="10" borderId="113" applyNumberFormat="0" applyProtection="0">
      <alignment horizontal="right" vertical="center"/>
    </xf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4" fontId="23" fillId="8" borderId="113" applyNumberFormat="0" applyProtection="0">
      <alignment horizontal="right" vertical="center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4" fontId="22" fillId="3" borderId="11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1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4" fontId="23" fillId="10" borderId="113" applyNumberFormat="0" applyProtection="0">
      <alignment horizontal="right" vertical="center"/>
    </xf>
    <xf numFmtId="4" fontId="23" fillId="10" borderId="113" applyNumberFormat="0" applyProtection="0">
      <alignment horizontal="right" vertical="center"/>
    </xf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4" fontId="23" fillId="8" borderId="113" applyNumberFormat="0" applyProtection="0">
      <alignment horizontal="right" vertical="center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4" fontId="22" fillId="3" borderId="115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13" applyNumberFormat="0" applyProtection="0">
      <alignment horizontal="left" vertical="center" indent="1"/>
    </xf>
    <xf numFmtId="4" fontId="23" fillId="8" borderId="113" applyNumberFormat="0" applyProtection="0">
      <alignment horizontal="right" vertical="center"/>
    </xf>
    <xf numFmtId="4" fontId="23" fillId="10" borderId="113" applyNumberFormat="0" applyProtection="0">
      <alignment horizontal="right" vertical="center"/>
    </xf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4" fontId="23" fillId="8" borderId="113" applyNumberFormat="0" applyProtection="0">
      <alignment horizontal="right" vertical="center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13" applyNumberFormat="0" applyProtection="0">
      <alignment horizontal="left" vertical="center" indent="1"/>
    </xf>
    <xf numFmtId="4" fontId="22" fillId="3" borderId="113" applyNumberFormat="0" applyProtection="0">
      <alignment vertical="center"/>
    </xf>
    <xf numFmtId="0" fontId="6" fillId="9" borderId="113" applyNumberFormat="0" applyProtection="0">
      <alignment horizontal="left" vertical="center" indent="1"/>
    </xf>
    <xf numFmtId="4" fontId="23" fillId="10" borderId="113" applyNumberFormat="0" applyProtection="0">
      <alignment horizontal="right" vertical="center"/>
    </xf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4" fontId="23" fillId="8" borderId="113" applyNumberFormat="0" applyProtection="0">
      <alignment horizontal="right" vertical="center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13" applyNumberFormat="0" applyProtection="0">
      <alignment horizontal="left" vertical="center" indent="1"/>
    </xf>
    <xf numFmtId="4" fontId="22" fillId="3" borderId="113" applyNumberFormat="0" applyProtection="0">
      <alignment horizontal="left" vertical="center" indent="1"/>
    </xf>
    <xf numFmtId="4" fontId="23" fillId="10" borderId="113" applyNumberFormat="0" applyProtection="0">
      <alignment horizontal="right" vertical="center"/>
    </xf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4" fontId="23" fillId="8" borderId="113" applyNumberFormat="0" applyProtection="0">
      <alignment horizontal="right" vertical="center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0" fontId="22" fillId="6" borderId="113" applyNumberFormat="0" applyProtection="0">
      <alignment horizontal="left" vertical="top" indent="1"/>
    </xf>
    <xf numFmtId="4" fontId="23" fillId="10" borderId="113" applyNumberFormat="0" applyProtection="0">
      <alignment horizontal="right" vertical="center"/>
    </xf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4" fontId="23" fillId="8" borderId="113" applyNumberFormat="0" applyProtection="0">
      <alignment horizontal="right" vertical="center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4" fontId="23" fillId="8" borderId="117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13" applyNumberFormat="0" applyProtection="0">
      <alignment horizontal="left" vertical="center" indent="1"/>
    </xf>
    <xf numFmtId="4" fontId="23" fillId="10" borderId="113" applyNumberFormat="0" applyProtection="0">
      <alignment horizontal="right" vertical="center"/>
    </xf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4" fontId="23" fillId="8" borderId="113" applyNumberFormat="0" applyProtection="0">
      <alignment horizontal="right" vertical="center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21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4" fontId="23" fillId="10" borderId="113" applyNumberFormat="0" applyProtection="0">
      <alignment horizontal="right" vertical="center"/>
    </xf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4" fontId="23" fillId="8" borderId="113" applyNumberFormat="0" applyProtection="0">
      <alignment horizontal="right" vertical="center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22" fillId="6" borderId="117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13" applyNumberFormat="0" applyProtection="0">
      <alignment horizontal="left" vertical="center" indent="1"/>
    </xf>
    <xf numFmtId="4" fontId="23" fillId="10" borderId="113" applyNumberFormat="0" applyProtection="0">
      <alignment horizontal="right" vertical="center"/>
    </xf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4" fontId="23" fillId="8" borderId="113" applyNumberFormat="0" applyProtection="0">
      <alignment horizontal="right" vertical="center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22" fillId="6" borderId="130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13" applyNumberFormat="0" applyProtection="0">
      <alignment horizontal="left" vertical="center" indent="1"/>
    </xf>
    <xf numFmtId="4" fontId="23" fillId="8" borderId="113" applyNumberFormat="0" applyProtection="0">
      <alignment horizontal="right" vertical="center"/>
    </xf>
    <xf numFmtId="4" fontId="23" fillId="11" borderId="113" applyNumberFormat="0" applyProtection="0">
      <alignment horizontal="left" vertical="center" indent="1"/>
    </xf>
    <xf numFmtId="4" fontId="23" fillId="10" borderId="113" applyNumberFormat="0" applyProtection="0">
      <alignment horizontal="right" vertical="center"/>
    </xf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4" fontId="23" fillId="8" borderId="113" applyNumberFormat="0" applyProtection="0">
      <alignment horizontal="right" vertical="center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23" fillId="12" borderId="118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113" applyNumberFormat="0" applyProtection="0">
      <alignment horizontal="left" vertical="top" indent="1"/>
    </xf>
    <xf numFmtId="4" fontId="23" fillId="10" borderId="113" applyNumberFormat="0" applyProtection="0">
      <alignment horizontal="right" vertical="center"/>
    </xf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4" fontId="23" fillId="8" borderId="113" applyNumberFormat="0" applyProtection="0">
      <alignment horizontal="right" vertical="center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4" fontId="23" fillId="11" borderId="11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13" applyNumberFormat="0" applyProtection="0">
      <alignment horizontal="right" vertical="center"/>
    </xf>
    <xf numFmtId="4" fontId="22" fillId="3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4" fontId="23" fillId="10" borderId="113" applyNumberFormat="0" applyProtection="0">
      <alignment horizontal="right" vertical="center"/>
    </xf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4" fontId="23" fillId="8" borderId="113" applyNumberFormat="0" applyProtection="0">
      <alignment horizontal="right" vertical="center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4" fontId="23" fillId="10" borderId="118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13" applyNumberFormat="0" applyProtection="0">
      <alignment horizontal="right" vertical="center"/>
    </xf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4" fontId="23" fillId="8" borderId="113" applyNumberFormat="0" applyProtection="0">
      <alignment horizontal="right" vertical="center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13" applyNumberFormat="0" applyProtection="0">
      <alignment vertical="center"/>
    </xf>
    <xf numFmtId="4" fontId="23" fillId="8" borderId="123" applyNumberFormat="0" applyProtection="0">
      <alignment horizontal="right" vertical="center"/>
    </xf>
    <xf numFmtId="4" fontId="23" fillId="8" borderId="113" applyNumberFormat="0" applyProtection="0">
      <alignment horizontal="right" vertical="center"/>
    </xf>
    <xf numFmtId="4" fontId="23" fillId="10" borderId="113" applyNumberFormat="0" applyProtection="0">
      <alignment horizontal="right" vertical="center"/>
    </xf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4" fontId="23" fillId="8" borderId="113" applyNumberFormat="0" applyProtection="0">
      <alignment horizontal="right" vertical="center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113" applyNumberFormat="0" applyProtection="0">
      <alignment horizontal="left" vertical="center" indent="1"/>
    </xf>
    <xf numFmtId="4" fontId="23" fillId="10" borderId="113" applyNumberFormat="0" applyProtection="0">
      <alignment horizontal="right" vertical="center"/>
    </xf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4" fontId="23" fillId="8" borderId="113" applyNumberFormat="0" applyProtection="0">
      <alignment horizontal="right" vertical="center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13" applyNumberFormat="0" applyProtection="0">
      <alignment horizontal="left" vertical="center" indent="1"/>
    </xf>
    <xf numFmtId="4" fontId="23" fillId="10" borderId="113" applyNumberFormat="0" applyProtection="0">
      <alignment horizontal="right" vertical="center"/>
    </xf>
    <xf numFmtId="0" fontId="22" fillId="6" borderId="113" applyNumberFormat="0" applyProtection="0">
      <alignment horizontal="left" vertical="top" indent="1"/>
    </xf>
    <xf numFmtId="4" fontId="23" fillId="10" borderId="113" applyNumberFormat="0" applyProtection="0">
      <alignment horizontal="right" vertical="center"/>
    </xf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4" fontId="23" fillId="8" borderId="113" applyNumberFormat="0" applyProtection="0">
      <alignment horizontal="right" vertical="center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4" fontId="23" fillId="8" borderId="118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13" applyNumberFormat="0" applyProtection="0">
      <alignment horizontal="left" vertical="center" indent="1"/>
    </xf>
    <xf numFmtId="4" fontId="23" fillId="10" borderId="113" applyNumberFormat="0" applyProtection="0">
      <alignment horizontal="right" vertical="center"/>
    </xf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4" fontId="23" fillId="8" borderId="113" applyNumberFormat="0" applyProtection="0">
      <alignment horizontal="right" vertical="center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22" fillId="6" borderId="121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113" applyNumberFormat="0" applyProtection="0">
      <alignment horizontal="left" vertical="top" indent="1"/>
    </xf>
    <xf numFmtId="0" fontId="6" fillId="9" borderId="113" applyNumberFormat="0" applyProtection="0">
      <alignment horizontal="left" vertical="center" indent="1"/>
    </xf>
    <xf numFmtId="4" fontId="23" fillId="10" borderId="113" applyNumberFormat="0" applyProtection="0">
      <alignment horizontal="right" vertical="center"/>
    </xf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4" fontId="23" fillId="8" borderId="113" applyNumberFormat="0" applyProtection="0">
      <alignment horizontal="right" vertical="center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4" fontId="22" fillId="3" borderId="11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13" applyNumberFormat="0" applyProtection="0">
      <alignment horizontal="right" vertical="center"/>
    </xf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4" fontId="23" fillId="8" borderId="113" applyNumberFormat="0" applyProtection="0">
      <alignment horizontal="right" vertical="center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4" fontId="23" fillId="10" borderId="139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113" applyNumberFormat="0" applyProtection="0">
      <alignment horizontal="left" vertical="top" indent="1"/>
    </xf>
    <xf numFmtId="4" fontId="23" fillId="10" borderId="113" applyNumberFormat="0" applyProtection="0">
      <alignment horizontal="right" vertical="center"/>
    </xf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0" fontId="22" fillId="6" borderId="113" applyNumberFormat="0" applyProtection="0">
      <alignment horizontal="left" vertical="top" indent="1"/>
    </xf>
    <xf numFmtId="0" fontId="6" fillId="9" borderId="113" applyNumberFormat="0" applyProtection="0">
      <alignment horizontal="left" vertical="center" indent="1"/>
    </xf>
    <xf numFmtId="4" fontId="23" fillId="8" borderId="113" applyNumberFormat="0" applyProtection="0">
      <alignment horizontal="right" vertical="center"/>
    </xf>
    <xf numFmtId="0" fontId="6" fillId="9" borderId="113" applyNumberFormat="0" applyProtection="0">
      <alignment horizontal="left" vertical="center" indent="1"/>
    </xf>
    <xf numFmtId="0" fontId="6" fillId="9" borderId="13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13" applyNumberFormat="0" applyProtection="0">
      <alignment vertical="center"/>
    </xf>
    <xf numFmtId="4" fontId="23" fillId="10" borderId="113" applyNumberFormat="0" applyProtection="0">
      <alignment horizontal="right" vertical="center"/>
    </xf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0" fontId="6" fillId="9" borderId="13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113" applyNumberFormat="0" applyProtection="0">
      <alignment horizontal="left" vertical="center" indent="1"/>
    </xf>
    <xf numFmtId="4" fontId="22" fillId="3" borderId="113" applyNumberFormat="0" applyProtection="0">
      <alignment vertical="center"/>
    </xf>
    <xf numFmtId="4" fontId="23" fillId="11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4" fontId="23" fillId="10" borderId="113" applyNumberFormat="0" applyProtection="0">
      <alignment horizontal="right" vertical="center"/>
    </xf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0" fontId="6" fillId="9" borderId="113" applyNumberFormat="0" applyProtection="0">
      <alignment horizontal="left" vertical="center" indent="1"/>
    </xf>
    <xf numFmtId="4" fontId="23" fillId="8" borderId="131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131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4" fontId="23" fillId="8" borderId="124" applyNumberFormat="0" applyProtection="0">
      <alignment horizontal="right" vertical="center"/>
    </xf>
    <xf numFmtId="4" fontId="22" fillId="3" borderId="113" applyNumberFormat="0" applyProtection="0">
      <alignment vertical="center"/>
    </xf>
    <xf numFmtId="0" fontId="22" fillId="6" borderId="131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31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13" applyNumberFormat="0" applyProtection="0">
      <alignment horizontal="right" vertical="center"/>
    </xf>
    <xf numFmtId="0" fontId="6" fillId="9" borderId="11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113" applyNumberFormat="0" applyProtection="0">
      <alignment horizontal="right" vertical="center"/>
    </xf>
    <xf numFmtId="4" fontId="23" fillId="8" borderId="113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13" applyNumberFormat="0" applyProtection="0">
      <alignment vertical="center"/>
    </xf>
    <xf numFmtId="0" fontId="6" fillId="9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4" fontId="23" fillId="10" borderId="113" applyNumberFormat="0" applyProtection="0">
      <alignment horizontal="right" vertical="center"/>
    </xf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4" fontId="22" fillId="3" borderId="138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31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13" applyNumberFormat="0" applyProtection="0">
      <alignment horizontal="left" vertical="center" indent="1"/>
    </xf>
    <xf numFmtId="0" fontId="22" fillId="6" borderId="113" applyNumberFormat="0" applyProtection="0">
      <alignment horizontal="left" vertical="top" indent="1"/>
    </xf>
    <xf numFmtId="4" fontId="23" fillId="8" borderId="113" applyNumberFormat="0" applyProtection="0">
      <alignment horizontal="right" vertical="center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22" fillId="6" borderId="141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113" applyNumberFormat="0" applyProtection="0">
      <alignment horizontal="left" vertical="top" indent="1"/>
    </xf>
    <xf numFmtId="4" fontId="23" fillId="10" borderId="113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13" applyNumberFormat="0" applyProtection="0">
      <alignment horizontal="left" vertical="center" indent="1"/>
    </xf>
    <xf numFmtId="4" fontId="23" fillId="10" borderId="113" applyNumberFormat="0" applyProtection="0">
      <alignment horizontal="right" vertical="center"/>
    </xf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6" fillId="9" borderId="12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6" fillId="9" borderId="12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13" applyNumberFormat="0" applyProtection="0">
      <alignment horizontal="left" vertical="center" indent="1"/>
    </xf>
    <xf numFmtId="4" fontId="22" fillId="3" borderId="113" applyNumberFormat="0" applyProtection="0">
      <alignment horizontal="left" vertical="center" indent="1"/>
    </xf>
    <xf numFmtId="4" fontId="22" fillId="3" borderId="12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113" applyNumberFormat="0" applyProtection="0">
      <alignment horizontal="left" vertical="center" indent="1"/>
    </xf>
    <xf numFmtId="4" fontId="22" fillId="3" borderId="113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13" applyNumberFormat="0" applyProtection="0">
      <alignment horizontal="left" vertical="center" indent="1"/>
    </xf>
    <xf numFmtId="0" fontId="22" fillId="6" borderId="113" applyNumberFormat="0" applyProtection="0">
      <alignment horizontal="left" vertical="top" indent="1"/>
    </xf>
    <xf numFmtId="4" fontId="22" fillId="3" borderId="12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13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13" applyNumberFormat="0" applyProtection="0">
      <alignment horizontal="left" vertical="center" indent="1"/>
    </xf>
    <xf numFmtId="0" fontId="22" fillId="6" borderId="113" applyNumberFormat="0" applyProtection="0">
      <alignment horizontal="left" vertical="top" indent="1"/>
    </xf>
    <xf numFmtId="0" fontId="6" fillId="9" borderId="12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1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2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113" applyNumberFormat="0" applyProtection="0">
      <alignment horizontal="left" vertical="top" indent="1"/>
    </xf>
    <xf numFmtId="4" fontId="22" fillId="3" borderId="113" applyNumberFormat="0" applyProtection="0">
      <alignment horizontal="left" vertical="center" indent="1"/>
    </xf>
    <xf numFmtId="4" fontId="22" fillId="3" borderId="113" applyNumberFormat="0" applyProtection="0">
      <alignment vertical="center"/>
    </xf>
    <xf numFmtId="0" fontId="37" fillId="0" borderId="0" applyNumberFormat="0" applyFill="0" applyBorder="0" applyAlignment="0" applyProtection="0"/>
    <xf numFmtId="0" fontId="23" fillId="12" borderId="113" applyNumberFormat="0" applyProtection="0">
      <alignment horizontal="left" vertical="top" indent="1"/>
    </xf>
    <xf numFmtId="4" fontId="23" fillId="11" borderId="113" applyNumberFormat="0" applyProtection="0">
      <alignment horizontal="left" vertical="center" indent="1"/>
    </xf>
    <xf numFmtId="4" fontId="23" fillId="10" borderId="113" applyNumberFormat="0" applyProtection="0">
      <alignment horizontal="right" vertical="center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4" fontId="23" fillId="8" borderId="113" applyNumberFormat="0" applyProtection="0">
      <alignment horizontal="right" vertical="center"/>
    </xf>
    <xf numFmtId="0" fontId="22" fillId="6" borderId="113" applyNumberFormat="0" applyProtection="0">
      <alignment horizontal="left" vertical="top" indent="1"/>
    </xf>
    <xf numFmtId="4" fontId="22" fillId="3" borderId="113" applyNumberFormat="0" applyProtection="0">
      <alignment horizontal="left" vertical="center" indent="1"/>
    </xf>
    <xf numFmtId="4" fontId="22" fillId="3" borderId="113" applyNumberFormat="0" applyProtection="0">
      <alignment vertical="center"/>
    </xf>
    <xf numFmtId="0" fontId="23" fillId="12" borderId="113" applyNumberFormat="0" applyProtection="0">
      <alignment horizontal="left" vertical="top" indent="1"/>
    </xf>
    <xf numFmtId="4" fontId="23" fillId="11" borderId="113" applyNumberFormat="0" applyProtection="0">
      <alignment horizontal="left" vertical="center" indent="1"/>
    </xf>
    <xf numFmtId="4" fontId="23" fillId="10" borderId="113" applyNumberFormat="0" applyProtection="0">
      <alignment horizontal="right" vertical="center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4" fontId="23" fillId="8" borderId="113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4" fillId="14" borderId="0" applyBorder="0">
      <alignment vertical="center" wrapText="1"/>
    </xf>
    <xf numFmtId="0" fontId="4" fillId="14" borderId="0" applyBorder="0"/>
    <xf numFmtId="0" fontId="22" fillId="6" borderId="113" applyNumberFormat="0" applyProtection="0">
      <alignment horizontal="left" vertical="top" indent="1"/>
    </xf>
    <xf numFmtId="4" fontId="22" fillId="3" borderId="113" applyNumberFormat="0" applyProtection="0">
      <alignment horizontal="left" vertical="center" indent="1"/>
    </xf>
    <xf numFmtId="4" fontId="22" fillId="3" borderId="113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113" applyNumberFormat="0" applyProtection="0">
      <alignment horizontal="left" vertical="top" indent="1"/>
    </xf>
    <xf numFmtId="4" fontId="23" fillId="11" borderId="113" applyNumberFormat="0" applyProtection="0">
      <alignment horizontal="left" vertical="center" indent="1"/>
    </xf>
    <xf numFmtId="4" fontId="23" fillId="10" borderId="113" applyNumberFormat="0" applyProtection="0">
      <alignment horizontal="right" vertical="center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22" fillId="6" borderId="113" applyNumberFormat="0" applyProtection="0">
      <alignment horizontal="left" vertical="top" indent="1"/>
    </xf>
    <xf numFmtId="4" fontId="22" fillId="3" borderId="113" applyNumberFormat="0" applyProtection="0">
      <alignment vertical="center"/>
    </xf>
    <xf numFmtId="4" fontId="23" fillId="11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4" fontId="23" fillId="8" borderId="113" applyNumberFormat="0" applyProtection="0">
      <alignment horizontal="right" vertical="center"/>
    </xf>
    <xf numFmtId="4" fontId="22" fillId="3" borderId="113" applyNumberFormat="0" applyProtection="0">
      <alignment horizontal="left" vertical="center" indent="1"/>
    </xf>
    <xf numFmtId="4" fontId="22" fillId="3" borderId="113" applyNumberFormat="0" applyProtection="0">
      <alignment vertical="center"/>
    </xf>
    <xf numFmtId="4" fontId="22" fillId="3" borderId="113" applyNumberFormat="0" applyProtection="0">
      <alignment vertical="center"/>
    </xf>
    <xf numFmtId="4" fontId="22" fillId="3" borderId="113" applyNumberFormat="0" applyProtection="0">
      <alignment horizontal="left" vertical="center" indent="1"/>
    </xf>
    <xf numFmtId="0" fontId="22" fillId="6" borderId="113" applyNumberFormat="0" applyProtection="0">
      <alignment horizontal="left" vertical="top" indent="1"/>
    </xf>
    <xf numFmtId="4" fontId="23" fillId="8" borderId="113" applyNumberFormat="0" applyProtection="0">
      <alignment horizontal="right" vertical="center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4" fontId="23" fillId="10" borderId="113" applyNumberFormat="0" applyProtection="0">
      <alignment horizontal="right" vertical="center"/>
    </xf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4" fontId="22" fillId="3" borderId="113" applyNumberFormat="0" applyProtection="0">
      <alignment vertical="center"/>
    </xf>
    <xf numFmtId="4" fontId="22" fillId="3" borderId="113" applyNumberFormat="0" applyProtection="0">
      <alignment horizontal="left" vertical="center" indent="1"/>
    </xf>
    <xf numFmtId="0" fontId="22" fillId="6" borderId="113" applyNumberFormat="0" applyProtection="0">
      <alignment horizontal="left" vertical="top" indent="1"/>
    </xf>
    <xf numFmtId="4" fontId="23" fillId="8" borderId="113" applyNumberFormat="0" applyProtection="0">
      <alignment horizontal="right" vertical="center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4" fontId="23" fillId="10" borderId="113" applyNumberFormat="0" applyProtection="0">
      <alignment horizontal="right" vertical="center"/>
    </xf>
    <xf numFmtId="0" fontId="23" fillId="12" borderId="113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4" fillId="0" borderId="0"/>
    <xf numFmtId="168" fontId="4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113" applyNumberFormat="0" applyProtection="0">
      <alignment horizontal="right" vertical="center"/>
    </xf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4" fontId="22" fillId="3" borderId="11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1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113" applyNumberFormat="0" applyProtection="0">
      <alignment horizontal="right" vertical="center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4" fontId="23" fillId="10" borderId="113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13" applyNumberFormat="0" applyProtection="0">
      <alignment horizontal="left" vertical="center" indent="1"/>
    </xf>
    <xf numFmtId="0" fontId="22" fillId="6" borderId="113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13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20" applyNumberFormat="0" applyProtection="0">
      <alignment horizontal="left" vertical="center" indent="1"/>
    </xf>
    <xf numFmtId="0" fontId="6" fillId="9" borderId="123" applyNumberFormat="0" applyProtection="0">
      <alignment horizontal="left" vertical="center" indent="1"/>
    </xf>
    <xf numFmtId="4" fontId="22" fillId="3" borderId="123" applyNumberFormat="0" applyProtection="0">
      <alignment vertical="center"/>
    </xf>
    <xf numFmtId="4" fontId="23" fillId="8" borderId="115" applyNumberFormat="0" applyProtection="0">
      <alignment horizontal="right" vertical="center"/>
    </xf>
    <xf numFmtId="0" fontId="6" fillId="9" borderId="115" applyNumberFormat="0" applyProtection="0">
      <alignment horizontal="left" vertical="center" indent="1"/>
    </xf>
    <xf numFmtId="0" fontId="6" fillId="9" borderId="115" applyNumberFormat="0" applyProtection="0">
      <alignment horizontal="left" vertical="center" indent="1"/>
    </xf>
    <xf numFmtId="0" fontId="6" fillId="9" borderId="115" applyNumberFormat="0" applyProtection="0">
      <alignment horizontal="left" vertical="center" indent="1"/>
    </xf>
    <xf numFmtId="4" fontId="23" fillId="10" borderId="115" applyNumberFormat="0" applyProtection="0">
      <alignment horizontal="right" vertical="center"/>
    </xf>
    <xf numFmtId="4" fontId="23" fillId="11" borderId="115" applyNumberFormat="0" applyProtection="0">
      <alignment horizontal="left" vertical="center" indent="1"/>
    </xf>
    <xf numFmtId="0" fontId="23" fillId="12" borderId="115" applyNumberFormat="0" applyProtection="0">
      <alignment horizontal="left" vertical="top" indent="1"/>
    </xf>
    <xf numFmtId="4" fontId="23" fillId="11" borderId="117" applyNumberFormat="0" applyProtection="0">
      <alignment horizontal="left" vertical="center" indent="1"/>
    </xf>
    <xf numFmtId="0" fontId="23" fillId="12" borderId="117" applyNumberFormat="0" applyProtection="0">
      <alignment horizontal="left" vertical="top" indent="1"/>
    </xf>
    <xf numFmtId="0" fontId="23" fillId="12" borderId="123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4" fontId="22" fillId="3" borderId="133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118" applyNumberFormat="0" applyProtection="0">
      <alignment horizontal="left" vertical="top" indent="1"/>
    </xf>
    <xf numFmtId="0" fontId="6" fillId="9" borderId="135" applyNumberFormat="0" applyProtection="0">
      <alignment horizontal="left" vertical="center" indent="1"/>
    </xf>
    <xf numFmtId="4" fontId="22" fillId="3" borderId="136" applyNumberFormat="0" applyProtection="0">
      <alignment vertical="center"/>
    </xf>
    <xf numFmtId="4" fontId="23" fillId="11" borderId="116" applyNumberFormat="0" applyProtection="0">
      <alignment horizontal="left" vertical="center" indent="1"/>
    </xf>
    <xf numFmtId="0" fontId="23" fillId="12" borderId="116" applyNumberFormat="0" applyProtection="0">
      <alignment horizontal="left" vertical="top" indent="1"/>
    </xf>
    <xf numFmtId="4" fontId="23" fillId="11" borderId="131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3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122" applyNumberFormat="0" applyProtection="0">
      <alignment horizontal="right" vertical="center"/>
    </xf>
    <xf numFmtId="0" fontId="6" fillId="9" borderId="124" applyNumberFormat="0" applyProtection="0">
      <alignment horizontal="left" vertical="center" indent="1"/>
    </xf>
    <xf numFmtId="4" fontId="23" fillId="11" borderId="129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2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129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21" applyNumberFormat="0" applyProtection="0">
      <alignment vertical="center"/>
    </xf>
    <xf numFmtId="4" fontId="22" fillId="3" borderId="13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34" applyNumberFormat="0" applyProtection="0">
      <alignment vertical="center"/>
    </xf>
    <xf numFmtId="0" fontId="23" fillId="12" borderId="140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137" applyNumberFormat="0" applyProtection="0">
      <alignment horizontal="right" vertical="center"/>
    </xf>
    <xf numFmtId="0" fontId="6" fillId="9" borderId="13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4" fontId="23" fillId="8" borderId="119" applyNumberFormat="0" applyProtection="0">
      <alignment horizontal="right" vertical="center"/>
    </xf>
    <xf numFmtId="0" fontId="6" fillId="9" borderId="119" applyNumberFormat="0" applyProtection="0">
      <alignment horizontal="left" vertical="center" indent="1"/>
    </xf>
    <xf numFmtId="0" fontId="6" fillId="9" borderId="119" applyNumberFormat="0" applyProtection="0">
      <alignment horizontal="left" vertical="center" indent="1"/>
    </xf>
    <xf numFmtId="0" fontId="6" fillId="9" borderId="119" applyNumberFormat="0" applyProtection="0">
      <alignment horizontal="left" vertical="center" indent="1"/>
    </xf>
    <xf numFmtId="4" fontId="23" fillId="10" borderId="119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23" applyNumberFormat="0" applyProtection="0">
      <alignment horizontal="right" vertical="center"/>
    </xf>
    <xf numFmtId="0" fontId="23" fillId="12" borderId="127" applyNumberFormat="0" applyProtection="0">
      <alignment horizontal="left" vertical="top" indent="1"/>
    </xf>
    <xf numFmtId="0" fontId="6" fillId="9" borderId="12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135" applyNumberFormat="0" applyProtection="0">
      <alignment horizontal="right" vertical="center"/>
    </xf>
    <xf numFmtId="0" fontId="6" fillId="9" borderId="127" applyNumberFormat="0" applyProtection="0">
      <alignment horizontal="left" vertical="center" indent="1"/>
    </xf>
    <xf numFmtId="4" fontId="23" fillId="11" borderId="125" applyNumberFormat="0" applyProtection="0">
      <alignment horizontal="left" vertical="center" indent="1"/>
    </xf>
    <xf numFmtId="4" fontId="23" fillId="11" borderId="119" applyNumberFormat="0" applyProtection="0">
      <alignment horizontal="left" vertical="center" indent="1"/>
    </xf>
    <xf numFmtId="0" fontId="23" fillId="12" borderId="119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36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122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6" fillId="9" borderId="124" applyNumberFormat="0" applyProtection="0">
      <alignment horizontal="left" vertical="center" indent="1"/>
    </xf>
    <xf numFmtId="0" fontId="6" fillId="9" borderId="121" applyNumberFormat="0" applyProtection="0">
      <alignment horizontal="left" vertical="center" indent="1"/>
    </xf>
    <xf numFmtId="4" fontId="23" fillId="10" borderId="121" applyNumberFormat="0" applyProtection="0">
      <alignment horizontal="right" vertical="center"/>
    </xf>
    <xf numFmtId="4" fontId="23" fillId="11" borderId="121" applyNumberFormat="0" applyProtection="0">
      <alignment horizontal="left" vertical="center" indent="1"/>
    </xf>
    <xf numFmtId="0" fontId="23" fillId="12" borderId="121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4" fontId="23" fillId="8" borderId="130" applyNumberFormat="0" applyProtection="0">
      <alignment horizontal="right" vertical="center"/>
    </xf>
    <xf numFmtId="0" fontId="23" fillId="12" borderId="124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27" applyNumberFormat="0" applyProtection="0">
      <alignment horizontal="right" vertical="center"/>
    </xf>
    <xf numFmtId="4" fontId="23" fillId="11" borderId="12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123" applyNumberFormat="0" applyProtection="0">
      <alignment horizontal="left" vertical="top" indent="1"/>
    </xf>
    <xf numFmtId="0" fontId="23" fillId="12" borderId="125" applyNumberFormat="0" applyProtection="0">
      <alignment horizontal="left" vertical="top" indent="1"/>
    </xf>
    <xf numFmtId="0" fontId="6" fillId="9" borderId="125" applyNumberFormat="0" applyProtection="0">
      <alignment horizontal="left" vertical="center" indent="1"/>
    </xf>
    <xf numFmtId="0" fontId="6" fillId="9" borderId="130" applyNumberFormat="0" applyProtection="0">
      <alignment horizontal="left" vertical="center" indent="1"/>
    </xf>
    <xf numFmtId="0" fontId="6" fillId="9" borderId="130" applyNumberFormat="0" applyProtection="0">
      <alignment horizontal="left" vertical="center" indent="1"/>
    </xf>
    <xf numFmtId="0" fontId="22" fillId="6" borderId="124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2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138" applyNumberFormat="0" applyProtection="0">
      <alignment horizontal="right" vertical="center"/>
    </xf>
    <xf numFmtId="0" fontId="37" fillId="0" borderId="0" applyNumberFormat="0" applyFill="0" applyBorder="0" applyAlignment="0" applyProtection="0"/>
    <xf numFmtId="4" fontId="22" fillId="3" borderId="12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24" applyNumberFormat="0" applyProtection="0">
      <alignment vertical="center"/>
    </xf>
    <xf numFmtId="4" fontId="22" fillId="3" borderId="127" applyNumberFormat="0" applyProtection="0">
      <alignment vertical="center"/>
    </xf>
    <xf numFmtId="4" fontId="22" fillId="3" borderId="132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35" applyNumberFormat="0" applyProtection="0">
      <alignment horizontal="left" vertical="center" indent="1"/>
    </xf>
    <xf numFmtId="4" fontId="22" fillId="3" borderId="132" applyNumberFormat="0" applyProtection="0">
      <alignment horizontal="left" vertical="center" indent="1"/>
    </xf>
    <xf numFmtId="0" fontId="6" fillId="9" borderId="129" applyNumberFormat="0" applyProtection="0">
      <alignment horizontal="left" vertical="center" indent="1"/>
    </xf>
    <xf numFmtId="4" fontId="23" fillId="11" borderId="122" applyNumberFormat="0" applyProtection="0">
      <alignment horizontal="left" vertical="center" indent="1"/>
    </xf>
    <xf numFmtId="0" fontId="23" fillId="12" borderId="122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13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24" applyNumberFormat="0" applyProtection="0">
      <alignment horizontal="right" vertical="center"/>
    </xf>
    <xf numFmtId="4" fontId="23" fillId="8" borderId="125" applyNumberFormat="0" applyProtection="0">
      <alignment horizontal="right" vertical="center"/>
    </xf>
    <xf numFmtId="4" fontId="22" fillId="3" borderId="125" applyNumberFormat="0" applyProtection="0">
      <alignment vertical="center"/>
    </xf>
    <xf numFmtId="0" fontId="6" fillId="9" borderId="130" applyNumberFormat="0" applyProtection="0">
      <alignment horizontal="left" vertical="center" indent="1"/>
    </xf>
    <xf numFmtId="4" fontId="22" fillId="3" borderId="128" applyNumberFormat="0" applyProtection="0">
      <alignment vertical="center"/>
    </xf>
    <xf numFmtId="4" fontId="22" fillId="3" borderId="128" applyNumberFormat="0" applyProtection="0">
      <alignment horizontal="left" vertical="center" indent="1"/>
    </xf>
    <xf numFmtId="0" fontId="22" fillId="6" borderId="128" applyNumberFormat="0" applyProtection="0">
      <alignment horizontal="left" vertical="top" indent="1"/>
    </xf>
    <xf numFmtId="4" fontId="23" fillId="10" borderId="130" applyNumberFormat="0" applyProtection="0">
      <alignment horizontal="right" vertical="center"/>
    </xf>
    <xf numFmtId="4" fontId="23" fillId="8" borderId="128" applyNumberFormat="0" applyProtection="0">
      <alignment horizontal="right" vertical="center"/>
    </xf>
    <xf numFmtId="0" fontId="22" fillId="6" borderId="125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29" applyNumberFormat="0" applyProtection="0">
      <alignment horizontal="left" vertical="center" indent="1"/>
    </xf>
    <xf numFmtId="0" fontId="6" fillId="9" borderId="129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25" applyNumberFormat="0" applyProtection="0">
      <alignment horizontal="right" vertical="center"/>
    </xf>
    <xf numFmtId="0" fontId="6" fillId="9" borderId="129" applyNumberFormat="0" applyProtection="0">
      <alignment horizontal="left" vertical="center" indent="1"/>
    </xf>
    <xf numFmtId="0" fontId="22" fillId="6" borderId="129" applyNumberFormat="0" applyProtection="0">
      <alignment horizontal="left" vertical="top" indent="1"/>
    </xf>
    <xf numFmtId="0" fontId="6" fillId="9" borderId="128" applyNumberFormat="0" applyProtection="0">
      <alignment horizontal="left" vertical="center" indent="1"/>
    </xf>
    <xf numFmtId="0" fontId="6" fillId="9" borderId="128" applyNumberFormat="0" applyProtection="0">
      <alignment horizontal="left" vertical="center" indent="1"/>
    </xf>
    <xf numFmtId="0" fontId="6" fillId="9" borderId="128" applyNumberFormat="0" applyProtection="0">
      <alignment horizontal="left" vertical="center" indent="1"/>
    </xf>
    <xf numFmtId="4" fontId="22" fillId="3" borderId="126" applyNumberFormat="0" applyProtection="0">
      <alignment vertical="center"/>
    </xf>
    <xf numFmtId="4" fontId="22" fillId="3" borderId="126" applyNumberFormat="0" applyProtection="0">
      <alignment horizontal="left" vertical="center" indent="1"/>
    </xf>
    <xf numFmtId="0" fontId="22" fillId="6" borderId="126" applyNumberFormat="0" applyProtection="0">
      <alignment horizontal="left" vertical="top" indent="1"/>
    </xf>
    <xf numFmtId="4" fontId="23" fillId="8" borderId="129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135" applyNumberFormat="0" applyProtection="0">
      <alignment horizontal="left" vertical="top" indent="1"/>
    </xf>
    <xf numFmtId="4" fontId="22" fillId="3" borderId="13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127" applyNumberFormat="0" applyProtection="0">
      <alignment horizontal="left" vertical="top" indent="1"/>
    </xf>
    <xf numFmtId="4" fontId="23" fillId="8" borderId="136" applyNumberFormat="0" applyProtection="0">
      <alignment horizontal="right" vertical="center"/>
    </xf>
    <xf numFmtId="4" fontId="23" fillId="10" borderId="128" applyNumberFormat="0" applyProtection="0">
      <alignment horizontal="right" vertical="center"/>
    </xf>
    <xf numFmtId="4" fontId="23" fillId="8" borderId="126" applyNumberFormat="0" applyProtection="0">
      <alignment horizontal="right" vertical="center"/>
    </xf>
    <xf numFmtId="0" fontId="6" fillId="9" borderId="126" applyNumberFormat="0" applyProtection="0">
      <alignment horizontal="left" vertical="center" indent="1"/>
    </xf>
    <xf numFmtId="0" fontId="6" fillId="9" borderId="126" applyNumberFormat="0" applyProtection="0">
      <alignment horizontal="left" vertical="center" indent="1"/>
    </xf>
    <xf numFmtId="0" fontId="6" fillId="9" borderId="126" applyNumberFormat="0" applyProtection="0">
      <alignment horizontal="left" vertical="center" indent="1"/>
    </xf>
    <xf numFmtId="4" fontId="23" fillId="10" borderId="126" applyNumberFormat="0" applyProtection="0">
      <alignment horizontal="right" vertical="center"/>
    </xf>
    <xf numFmtId="0" fontId="6" fillId="9" borderId="13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31" applyNumberFormat="0" applyProtection="0">
      <alignment horizontal="left" vertical="center" indent="1"/>
    </xf>
    <xf numFmtId="0" fontId="6" fillId="9" borderId="139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134" applyNumberFormat="0" applyProtection="0">
      <alignment horizontal="left" vertical="top" indent="1"/>
    </xf>
    <xf numFmtId="4" fontId="23" fillId="8" borderId="139" applyNumberFormat="0" applyProtection="0">
      <alignment horizontal="right" vertical="center"/>
    </xf>
    <xf numFmtId="0" fontId="37" fillId="0" borderId="0" applyNumberFormat="0" applyFill="0" applyBorder="0" applyAlignment="0" applyProtection="0"/>
    <xf numFmtId="4" fontId="23" fillId="11" borderId="126" applyNumberFormat="0" applyProtection="0">
      <alignment horizontal="left" vertical="center" indent="1"/>
    </xf>
    <xf numFmtId="0" fontId="23" fillId="12" borderId="126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33" applyNumberFormat="0" applyProtection="0">
      <alignment horizontal="right" vertical="center"/>
    </xf>
    <xf numFmtId="4" fontId="23" fillId="11" borderId="135" applyNumberFormat="0" applyProtection="0">
      <alignment horizontal="left" vertical="center" indent="1"/>
    </xf>
    <xf numFmtId="0" fontId="22" fillId="6" borderId="138" applyNumberFormat="0" applyProtection="0">
      <alignment horizontal="left" vertical="top" indent="1"/>
    </xf>
    <xf numFmtId="4" fontId="23" fillId="8" borderId="134" applyNumberFormat="0" applyProtection="0">
      <alignment horizontal="right" vertical="center"/>
    </xf>
    <xf numFmtId="4" fontId="23" fillId="8" borderId="132" applyNumberFormat="0" applyProtection="0">
      <alignment horizontal="right" vertical="center"/>
    </xf>
    <xf numFmtId="4" fontId="22" fillId="3" borderId="131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3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39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3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36" applyNumberFormat="0" applyProtection="0">
      <alignment horizontal="left" vertical="center" indent="1"/>
    </xf>
    <xf numFmtId="0" fontId="6" fillId="9" borderId="142" applyNumberFormat="0" applyProtection="0">
      <alignment horizontal="left" vertical="center" indent="1"/>
    </xf>
    <xf numFmtId="4" fontId="23" fillId="11" borderId="128" applyNumberFormat="0" applyProtection="0">
      <alignment horizontal="left" vertical="center" indent="1"/>
    </xf>
    <xf numFmtId="0" fontId="23" fillId="12" borderId="128" applyNumberFormat="0" applyProtection="0">
      <alignment horizontal="left" vertical="top" indent="1"/>
    </xf>
    <xf numFmtId="0" fontId="22" fillId="6" borderId="137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37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31" applyNumberFormat="0" applyProtection="0">
      <alignment horizontal="left" vertical="center" indent="1"/>
    </xf>
    <xf numFmtId="0" fontId="22" fillId="6" borderId="135" applyNumberFormat="0" applyProtection="0">
      <alignment horizontal="left" vertical="top" indent="1"/>
    </xf>
    <xf numFmtId="4" fontId="22" fillId="3" borderId="141" applyNumberFormat="0" applyProtection="0">
      <alignment horizontal="left" vertical="center" indent="1"/>
    </xf>
    <xf numFmtId="0" fontId="6" fillId="9" borderId="132" applyNumberFormat="0" applyProtection="0">
      <alignment horizontal="left" vertical="center" indent="1"/>
    </xf>
    <xf numFmtId="0" fontId="6" fillId="9" borderId="132" applyNumberFormat="0" applyProtection="0">
      <alignment horizontal="left" vertical="center" indent="1"/>
    </xf>
    <xf numFmtId="4" fontId="23" fillId="10" borderId="135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3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136" applyNumberFormat="0" applyProtection="0">
      <alignment horizontal="left" vertical="top" indent="1"/>
    </xf>
    <xf numFmtId="4" fontId="23" fillId="8" borderId="140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35" applyNumberFormat="0" applyProtection="0">
      <alignment horizontal="left" vertical="center" indent="1"/>
    </xf>
    <xf numFmtId="4" fontId="23" fillId="8" borderId="142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40" applyNumberFormat="0" applyProtection="0">
      <alignment horizontal="left" vertical="center" indent="1"/>
    </xf>
    <xf numFmtId="4" fontId="23" fillId="11" borderId="130" applyNumberFormat="0" applyProtection="0">
      <alignment horizontal="left" vertical="center" indent="1"/>
    </xf>
    <xf numFmtId="0" fontId="23" fillId="12" borderId="130" applyNumberFormat="0" applyProtection="0">
      <alignment horizontal="left" vertical="top" indent="1"/>
    </xf>
    <xf numFmtId="4" fontId="22" fillId="3" borderId="139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39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133" applyNumberFormat="0" applyProtection="0">
      <alignment horizontal="left" vertical="top" indent="1"/>
    </xf>
    <xf numFmtId="0" fontId="6" fillId="9" borderId="132" applyNumberFormat="0" applyProtection="0">
      <alignment horizontal="left" vertical="center" indent="1"/>
    </xf>
    <xf numFmtId="4" fontId="23" fillId="10" borderId="132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37" applyNumberFormat="0" applyProtection="0">
      <alignment horizontal="left" vertical="center" indent="1"/>
    </xf>
    <xf numFmtId="4" fontId="22" fillId="3" borderId="142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35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3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41" applyNumberFormat="0" applyProtection="0">
      <alignment vertical="center"/>
    </xf>
    <xf numFmtId="0" fontId="6" fillId="9" borderId="144" applyNumberFormat="0" applyProtection="0">
      <alignment horizontal="left" vertical="center" indent="1"/>
    </xf>
    <xf numFmtId="4" fontId="23" fillId="11" borderId="132" applyNumberFormat="0" applyProtection="0">
      <alignment horizontal="left" vertical="center" indent="1"/>
    </xf>
    <xf numFmtId="0" fontId="23" fillId="12" borderId="132" applyNumberFormat="0" applyProtection="0">
      <alignment horizontal="left" vertical="top" indent="1"/>
    </xf>
    <xf numFmtId="0" fontId="6" fillId="9" borderId="134" applyNumberFormat="0" applyProtection="0">
      <alignment horizontal="left" vertical="center" indent="1"/>
    </xf>
    <xf numFmtId="0" fontId="6" fillId="9" borderId="134" applyNumberFormat="0" applyProtection="0">
      <alignment horizontal="left" vertical="center" indent="1"/>
    </xf>
    <xf numFmtId="0" fontId="6" fillId="9" borderId="134" applyNumberFormat="0" applyProtection="0">
      <alignment horizontal="left" vertical="center" indent="1"/>
    </xf>
    <xf numFmtId="4" fontId="23" fillId="10" borderId="134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137" applyNumberFormat="0" applyProtection="0">
      <alignment horizontal="left" vertical="top" indent="1"/>
    </xf>
    <xf numFmtId="4" fontId="23" fillId="10" borderId="140" applyNumberFormat="0" applyProtection="0">
      <alignment horizontal="right" vertical="center"/>
    </xf>
    <xf numFmtId="4" fontId="23" fillId="11" borderId="133" applyNumberFormat="0" applyProtection="0">
      <alignment horizontal="left" vertical="center" indent="1"/>
    </xf>
    <xf numFmtId="0" fontId="23" fillId="12" borderId="133" applyNumberFormat="0" applyProtection="0">
      <alignment horizontal="left" vertical="top" indent="1"/>
    </xf>
    <xf numFmtId="0" fontId="6" fillId="9" borderId="138" applyNumberFormat="0" applyProtection="0">
      <alignment horizontal="left" vertical="center" indent="1"/>
    </xf>
    <xf numFmtId="0" fontId="6" fillId="9" borderId="138" applyNumberFormat="0" applyProtection="0">
      <alignment horizontal="left" vertical="center" indent="1"/>
    </xf>
    <xf numFmtId="4" fontId="23" fillId="10" borderId="142" applyNumberFormat="0" applyProtection="0">
      <alignment horizontal="right" vertical="center"/>
    </xf>
    <xf numFmtId="0" fontId="37" fillId="0" borderId="0" applyNumberFormat="0" applyFill="0" applyBorder="0" applyAlignment="0" applyProtection="0"/>
    <xf numFmtId="4" fontId="22" fillId="3" borderId="137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43" applyNumberFormat="0" applyProtection="0">
      <alignment vertical="center"/>
    </xf>
    <xf numFmtId="4" fontId="23" fillId="11" borderId="134" applyNumberFormat="0" applyProtection="0">
      <alignment horizontal="left" vertical="center" indent="1"/>
    </xf>
    <xf numFmtId="0" fontId="23" fillId="12" borderId="134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37" applyNumberFormat="0" applyProtection="0">
      <alignment horizontal="left" vertical="center" indent="1"/>
    </xf>
    <xf numFmtId="0" fontId="6" fillId="9" borderId="142" applyNumberFormat="0" applyProtection="0">
      <alignment horizontal="left" vertical="center" indent="1"/>
    </xf>
    <xf numFmtId="0" fontId="6" fillId="9" borderId="14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4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14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143" applyNumberFormat="0" applyProtection="0">
      <alignment horizontal="left" vertical="center" indent="1"/>
    </xf>
    <xf numFmtId="4" fontId="22" fillId="3" borderId="144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44" applyNumberFormat="0" applyProtection="0">
      <alignment horizontal="left" vertical="center" indent="1"/>
    </xf>
    <xf numFmtId="0" fontId="6" fillId="9" borderId="14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42" applyNumberFormat="0" applyProtection="0">
      <alignment horizontal="left" vertical="center" indent="1"/>
    </xf>
    <xf numFmtId="0" fontId="6" fillId="9" borderId="14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144" applyNumberFormat="0" applyProtection="0">
      <alignment horizontal="right" vertical="center"/>
    </xf>
    <xf numFmtId="0" fontId="37" fillId="0" borderId="0" applyNumberFormat="0" applyFill="0" applyBorder="0" applyAlignment="0" applyProtection="0"/>
    <xf numFmtId="4" fontId="23" fillId="11" borderId="136" applyNumberFormat="0" applyProtection="0">
      <alignment horizontal="left" vertical="center" indent="1"/>
    </xf>
    <xf numFmtId="0" fontId="23" fillId="12" borderId="136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139" applyNumberFormat="0" applyProtection="0">
      <alignment horizontal="left" vertical="top" indent="1"/>
    </xf>
    <xf numFmtId="0" fontId="22" fillId="6" borderId="140" applyNumberFormat="0" applyProtection="0">
      <alignment horizontal="left" vertical="top" indent="1"/>
    </xf>
    <xf numFmtId="4" fontId="22" fillId="3" borderId="142" applyNumberFormat="0" applyProtection="0">
      <alignment horizontal="left" vertical="center" indent="1"/>
    </xf>
    <xf numFmtId="0" fontId="6" fillId="9" borderId="138" applyNumberFormat="0" applyProtection="0">
      <alignment horizontal="left" vertical="center" indent="1"/>
    </xf>
    <xf numFmtId="4" fontId="23" fillId="10" borderId="138" applyNumberFormat="0" applyProtection="0">
      <alignment horizontal="right" vertical="center"/>
    </xf>
    <xf numFmtId="4" fontId="23" fillId="11" borderId="138" applyNumberFormat="0" applyProtection="0">
      <alignment horizontal="left" vertical="center" indent="1"/>
    </xf>
    <xf numFmtId="0" fontId="23" fillId="12" borderId="138" applyNumberFormat="0" applyProtection="0">
      <alignment horizontal="left" vertical="top" indent="1"/>
    </xf>
    <xf numFmtId="4" fontId="23" fillId="8" borderId="141" applyNumberFormat="0" applyProtection="0">
      <alignment horizontal="right" vertical="center"/>
    </xf>
    <xf numFmtId="4" fontId="22" fillId="3" borderId="140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144" applyNumberFormat="0" applyProtection="0">
      <alignment horizontal="left" vertical="top" indent="1"/>
    </xf>
    <xf numFmtId="0" fontId="6" fillId="9" borderId="14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40" applyNumberFormat="0" applyProtection="0">
      <alignment horizontal="left" vertical="center" indent="1"/>
    </xf>
    <xf numFmtId="4" fontId="23" fillId="8" borderId="143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6" fillId="9" borderId="141" applyNumberFormat="0" applyProtection="0">
      <alignment horizontal="left" vertical="center" indent="1"/>
    </xf>
    <xf numFmtId="0" fontId="6" fillId="9" borderId="141" applyNumberFormat="0" applyProtection="0">
      <alignment horizontal="left" vertical="center" indent="1"/>
    </xf>
    <xf numFmtId="0" fontId="23" fillId="12" borderId="143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4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43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45" applyNumberFormat="0" applyProtection="0">
      <alignment horizontal="left" vertical="center" indent="1"/>
    </xf>
    <xf numFmtId="4" fontId="23" fillId="11" borderId="139" applyNumberFormat="0" applyProtection="0">
      <alignment horizontal="left" vertical="center" indent="1"/>
    </xf>
    <xf numFmtId="0" fontId="23" fillId="12" borderId="139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142" applyNumberFormat="0" applyProtection="0">
      <alignment horizontal="left" vertical="top" indent="1"/>
    </xf>
    <xf numFmtId="0" fontId="6" fillId="9" borderId="144" applyNumberFormat="0" applyProtection="0">
      <alignment horizontal="left" vertical="center" indent="1"/>
    </xf>
    <xf numFmtId="0" fontId="6" fillId="9" borderId="141" applyNumberFormat="0" applyProtection="0">
      <alignment horizontal="left" vertical="center" indent="1"/>
    </xf>
    <xf numFmtId="4" fontId="23" fillId="10" borderId="141" applyNumberFormat="0" applyProtection="0">
      <alignment horizontal="right" vertical="center"/>
    </xf>
    <xf numFmtId="0" fontId="6" fillId="9" borderId="14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14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145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143" applyNumberFormat="0" applyProtection="0">
      <alignment horizontal="left" vertical="top" indent="1"/>
    </xf>
    <xf numFmtId="4" fontId="23" fillId="11" borderId="14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4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45" applyNumberFormat="0" applyProtection="0">
      <alignment horizontal="left" vertical="center" indent="1"/>
    </xf>
    <xf numFmtId="4" fontId="22" fillId="3" borderId="145" applyNumberFormat="0" applyProtection="0">
      <alignment horizontal="left" vertical="center" indent="1"/>
    </xf>
    <xf numFmtId="4" fontId="23" fillId="11" borderId="141" applyNumberFormat="0" applyProtection="0">
      <alignment horizontal="left" vertical="center" indent="1"/>
    </xf>
    <xf numFmtId="0" fontId="23" fillId="12" borderId="141" applyNumberFormat="0" applyProtection="0">
      <alignment horizontal="left" vertical="top" indent="1"/>
    </xf>
    <xf numFmtId="0" fontId="22" fillId="6" borderId="144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142" applyNumberFormat="0" applyProtection="0">
      <alignment horizontal="left" vertical="center" indent="1"/>
    </xf>
    <xf numFmtId="0" fontId="23" fillId="12" borderId="142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44" applyNumberFormat="0" applyProtection="0">
      <alignment horizontal="right" vertical="center"/>
    </xf>
    <xf numFmtId="4" fontId="23" fillId="8" borderId="145" applyNumberFormat="0" applyProtection="0">
      <alignment horizontal="right" vertical="center"/>
    </xf>
    <xf numFmtId="4" fontId="22" fillId="3" borderId="145" applyNumberFormat="0" applyProtection="0">
      <alignment vertical="center"/>
    </xf>
    <xf numFmtId="0" fontId="22" fillId="6" borderId="145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45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51" applyNumberFormat="0" applyProtection="0">
      <alignment horizontal="left" vertical="center" indent="1"/>
    </xf>
    <xf numFmtId="4" fontId="23" fillId="10" borderId="148" applyNumberFormat="0" applyProtection="0">
      <alignment horizontal="right" vertical="center"/>
    </xf>
    <xf numFmtId="0" fontId="6" fillId="9" borderId="148" applyNumberFormat="0" applyProtection="0">
      <alignment horizontal="left" vertical="center" indent="1"/>
    </xf>
    <xf numFmtId="0" fontId="6" fillId="9" borderId="148" applyNumberFormat="0" applyProtection="0">
      <alignment horizontal="left" vertical="center" indent="1"/>
    </xf>
    <xf numFmtId="0" fontId="6" fillId="9" borderId="148" applyNumberFormat="0" applyProtection="0">
      <alignment horizontal="left" vertical="center" indent="1"/>
    </xf>
    <xf numFmtId="0" fontId="23" fillId="12" borderId="146" applyNumberFormat="0" applyProtection="0">
      <alignment horizontal="left" vertical="top" indent="1"/>
    </xf>
    <xf numFmtId="4" fontId="23" fillId="11" borderId="146" applyNumberFormat="0" applyProtection="0">
      <alignment horizontal="left" vertical="center" indent="1"/>
    </xf>
    <xf numFmtId="4" fontId="23" fillId="10" borderId="146" applyNumberFormat="0" applyProtection="0">
      <alignment horizontal="right" vertical="center"/>
    </xf>
    <xf numFmtId="0" fontId="6" fillId="9" borderId="146" applyNumberFormat="0" applyProtection="0">
      <alignment horizontal="left" vertical="center" indent="1"/>
    </xf>
    <xf numFmtId="0" fontId="6" fillId="9" borderId="146" applyNumberFormat="0" applyProtection="0">
      <alignment horizontal="left" vertical="center" indent="1"/>
    </xf>
    <xf numFmtId="0" fontId="6" fillId="9" borderId="146" applyNumberFormat="0" applyProtection="0">
      <alignment horizontal="left" vertical="center" indent="1"/>
    </xf>
    <xf numFmtId="4" fontId="23" fillId="8" borderId="146" applyNumberFormat="0" applyProtection="0">
      <alignment horizontal="right" vertical="center"/>
    </xf>
    <xf numFmtId="4" fontId="23" fillId="8" borderId="148" applyNumberFormat="0" applyProtection="0">
      <alignment horizontal="right" vertical="center"/>
    </xf>
    <xf numFmtId="0" fontId="22" fillId="6" borderId="146" applyNumberFormat="0" applyProtection="0">
      <alignment horizontal="left" vertical="top" indent="1"/>
    </xf>
    <xf numFmtId="4" fontId="22" fillId="3" borderId="146" applyNumberFormat="0" applyProtection="0">
      <alignment horizontal="left" vertical="center" indent="1"/>
    </xf>
    <xf numFmtId="4" fontId="22" fillId="3" borderId="146" applyNumberFormat="0" applyProtection="0">
      <alignment vertical="center"/>
    </xf>
    <xf numFmtId="0" fontId="37" fillId="0" borderId="0" applyNumberFormat="0" applyFill="0" applyBorder="0" applyAlignment="0" applyProtection="0"/>
    <xf numFmtId="0" fontId="22" fillId="6" borderId="148" applyNumberFormat="0" applyProtection="0">
      <alignment horizontal="left" vertical="top" indent="1"/>
    </xf>
    <xf numFmtId="4" fontId="22" fillId="3" borderId="148" applyNumberFormat="0" applyProtection="0">
      <alignment horizontal="left" vertical="center" indent="1"/>
    </xf>
    <xf numFmtId="4" fontId="22" fillId="3" borderId="148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151" applyNumberFormat="0" applyProtection="0">
      <alignment horizontal="left" vertical="top" indent="1"/>
    </xf>
    <xf numFmtId="0" fontId="6" fillId="9" borderId="160" applyNumberFormat="0" applyProtection="0">
      <alignment horizontal="left" vertical="center" indent="1"/>
    </xf>
    <xf numFmtId="0" fontId="3" fillId="14" borderId="0" applyBorder="0">
      <alignment vertical="center" wrapText="1"/>
    </xf>
    <xf numFmtId="0" fontId="3" fillId="14" borderId="0" applyBorder="0"/>
    <xf numFmtId="0" fontId="6" fillId="9" borderId="160" applyNumberFormat="0" applyProtection="0">
      <alignment horizontal="left" vertical="center" indent="1"/>
    </xf>
    <xf numFmtId="4" fontId="23" fillId="11" borderId="160" applyNumberFormat="0" applyProtection="0">
      <alignment horizontal="left" vertical="center" indent="1"/>
    </xf>
    <xf numFmtId="0" fontId="6" fillId="9" borderId="162" applyNumberFormat="0" applyProtection="0">
      <alignment horizontal="left" vertical="center" indent="1"/>
    </xf>
    <xf numFmtId="4" fontId="22" fillId="3" borderId="159" applyNumberFormat="0" applyProtection="0">
      <alignment vertical="center"/>
    </xf>
    <xf numFmtId="0" fontId="22" fillId="6" borderId="159" applyNumberFormat="0" applyProtection="0">
      <alignment horizontal="left" vertical="top" indent="1"/>
    </xf>
    <xf numFmtId="0" fontId="6" fillId="9" borderId="159" applyNumberFormat="0" applyProtection="0">
      <alignment horizontal="left" vertical="center" indent="1"/>
    </xf>
    <xf numFmtId="0" fontId="6" fillId="9" borderId="159" applyNumberFormat="0" applyProtection="0">
      <alignment horizontal="left" vertical="center" indent="1"/>
    </xf>
    <xf numFmtId="4" fontId="23" fillId="10" borderId="159" applyNumberFormat="0" applyProtection="0">
      <alignment horizontal="right" vertical="center"/>
    </xf>
    <xf numFmtId="0" fontId="23" fillId="12" borderId="159" applyNumberFormat="0" applyProtection="0">
      <alignment horizontal="left" vertical="top" indent="1"/>
    </xf>
    <xf numFmtId="4" fontId="22" fillId="3" borderId="15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6" fillId="9" borderId="158" applyNumberFormat="0" applyProtection="0">
      <alignment horizontal="left" vertical="center" indent="1"/>
    </xf>
    <xf numFmtId="4" fontId="23" fillId="11" borderId="15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6" fillId="9" borderId="157" applyNumberFormat="0" applyProtection="0">
      <alignment horizontal="left" vertical="center" indent="1"/>
    </xf>
    <xf numFmtId="4" fontId="23" fillId="11" borderId="15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6" fillId="9" borderId="156" applyNumberFormat="0" applyProtection="0">
      <alignment horizontal="left" vertical="center" indent="1"/>
    </xf>
    <xf numFmtId="0" fontId="6" fillId="9" borderId="156" applyNumberFormat="0" applyProtection="0">
      <alignment horizontal="left" vertical="center" indent="1"/>
    </xf>
    <xf numFmtId="4" fontId="23" fillId="11" borderId="156" applyNumberFormat="0" applyProtection="0">
      <alignment horizontal="left" vertical="center" indent="1"/>
    </xf>
    <xf numFmtId="4" fontId="22" fillId="3" borderId="15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6" fillId="9" borderId="15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4" fontId="22" fillId="3" borderId="162" applyNumberFormat="0" applyProtection="0">
      <alignment horizontal="left" vertical="center" indent="1"/>
    </xf>
    <xf numFmtId="4" fontId="22" fillId="3" borderId="15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6" fillId="9" borderId="153" applyNumberFormat="0" applyProtection="0">
      <alignment horizontal="left" vertical="center" indent="1"/>
    </xf>
    <xf numFmtId="0" fontId="6" fillId="9" borderId="153" applyNumberFormat="0" applyProtection="0">
      <alignment horizontal="left" vertical="center" indent="1"/>
    </xf>
    <xf numFmtId="4" fontId="23" fillId="11" borderId="15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23" fillId="12" borderId="152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51" applyNumberFormat="0" applyProtection="0">
      <alignment vertical="center"/>
    </xf>
    <xf numFmtId="0" fontId="37" fillId="0" borderId="0" applyNumberFormat="0" applyFill="0" applyBorder="0" applyAlignment="0" applyProtection="0"/>
    <xf numFmtId="4" fontId="23" fillId="8" borderId="151" applyNumberFormat="0" applyProtection="0">
      <alignment horizontal="right" vertical="center"/>
    </xf>
    <xf numFmtId="0" fontId="6" fillId="9" borderId="151" applyNumberFormat="0" applyProtection="0">
      <alignment horizontal="left" vertical="center" indent="1"/>
    </xf>
    <xf numFmtId="0" fontId="6" fillId="9" borderId="151" applyNumberFormat="0" applyProtection="0">
      <alignment horizontal="left" vertical="center" indent="1"/>
    </xf>
    <xf numFmtId="0" fontId="23" fillId="12" borderId="151" applyNumberFormat="0" applyProtection="0">
      <alignment horizontal="left" vertical="top" indent="1"/>
    </xf>
    <xf numFmtId="0" fontId="23" fillId="12" borderId="158" applyNumberFormat="0" applyProtection="0">
      <alignment horizontal="left" vertical="top" indent="1"/>
    </xf>
    <xf numFmtId="4" fontId="22" fillId="3" borderId="150" applyNumberFormat="0" applyProtection="0">
      <alignment vertical="center"/>
    </xf>
    <xf numFmtId="4" fontId="22" fillId="3" borderId="15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4" fontId="23" fillId="8" borderId="150" applyNumberFormat="0" applyProtection="0">
      <alignment horizontal="right" vertical="center"/>
    </xf>
    <xf numFmtId="0" fontId="6" fillId="9" borderId="150" applyNumberFormat="0" applyProtection="0">
      <alignment horizontal="left" vertical="center" indent="1"/>
    </xf>
    <xf numFmtId="0" fontId="6" fillId="9" borderId="150" applyNumberFormat="0" applyProtection="0">
      <alignment horizontal="left" vertical="center" indent="1"/>
    </xf>
    <xf numFmtId="4" fontId="23" fillId="10" borderId="150" applyNumberFormat="0" applyProtection="0">
      <alignment horizontal="right" vertical="center"/>
    </xf>
    <xf numFmtId="4" fontId="23" fillId="11" borderId="150" applyNumberFormat="0" applyProtection="0">
      <alignment horizontal="left" vertical="center" indent="1"/>
    </xf>
    <xf numFmtId="0" fontId="23" fillId="12" borderId="150" applyNumberFormat="0" applyProtection="0">
      <alignment horizontal="left" vertical="top" indent="1"/>
    </xf>
    <xf numFmtId="0" fontId="23" fillId="12" borderId="157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49" applyNumberFormat="0" applyProtection="0">
      <alignment vertical="center"/>
    </xf>
    <xf numFmtId="4" fontId="22" fillId="3" borderId="149" applyNumberFormat="0" applyProtection="0">
      <alignment horizontal="left" vertical="center" indent="1"/>
    </xf>
    <xf numFmtId="0" fontId="22" fillId="6" borderId="149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4" fontId="23" fillId="8" borderId="149" applyNumberFormat="0" applyProtection="0">
      <alignment horizontal="right" vertical="center"/>
    </xf>
    <xf numFmtId="0" fontId="6" fillId="9" borderId="149" applyNumberFormat="0" applyProtection="0">
      <alignment horizontal="left" vertical="center" indent="1"/>
    </xf>
    <xf numFmtId="0" fontId="6" fillId="9" borderId="149" applyNumberFormat="0" applyProtection="0">
      <alignment horizontal="left" vertical="center" indent="1"/>
    </xf>
    <xf numFmtId="0" fontId="6" fillId="9" borderId="149" applyNumberFormat="0" applyProtection="0">
      <alignment horizontal="left" vertical="center" indent="1"/>
    </xf>
    <xf numFmtId="4" fontId="23" fillId="10" borderId="149" applyNumberFormat="0" applyProtection="0">
      <alignment horizontal="right" vertical="center"/>
    </xf>
    <xf numFmtId="4" fontId="23" fillId="11" borderId="149" applyNumberFormat="0" applyProtection="0">
      <alignment horizontal="left" vertical="center" indent="1"/>
    </xf>
    <xf numFmtId="0" fontId="23" fillId="12" borderId="149" applyNumberFormat="0" applyProtection="0">
      <alignment horizontal="left" vertical="top" indent="1"/>
    </xf>
    <xf numFmtId="0" fontId="23" fillId="12" borderId="156" applyNumberFormat="0" applyProtection="0">
      <alignment horizontal="left" vertical="top" indent="1"/>
    </xf>
    <xf numFmtId="4" fontId="22" fillId="3" borderId="147" applyNumberFormat="0" applyProtection="0">
      <alignment vertical="center"/>
    </xf>
    <xf numFmtId="4" fontId="22" fillId="3" borderId="147" applyNumberFormat="0" applyProtection="0">
      <alignment horizontal="left" vertical="center" indent="1"/>
    </xf>
    <xf numFmtId="0" fontId="22" fillId="6" borderId="147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4" fontId="23" fillId="8" borderId="147" applyNumberFormat="0" applyProtection="0">
      <alignment horizontal="right" vertical="center"/>
    </xf>
    <xf numFmtId="0" fontId="6" fillId="9" borderId="147" applyNumberFormat="0" applyProtection="0">
      <alignment horizontal="left" vertical="center" indent="1"/>
    </xf>
    <xf numFmtId="0" fontId="6" fillId="9" borderId="147" applyNumberFormat="0" applyProtection="0">
      <alignment horizontal="left" vertical="center" indent="1"/>
    </xf>
    <xf numFmtId="0" fontId="6" fillId="9" borderId="147" applyNumberFormat="0" applyProtection="0">
      <alignment horizontal="left" vertical="center" indent="1"/>
    </xf>
    <xf numFmtId="4" fontId="23" fillId="10" borderId="147" applyNumberFormat="0" applyProtection="0">
      <alignment horizontal="right" vertical="center"/>
    </xf>
    <xf numFmtId="0" fontId="6" fillId="9" borderId="15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" fillId="0" borderId="0"/>
    <xf numFmtId="0" fontId="37" fillId="0" borderId="0" applyNumberFormat="0" applyFill="0" applyBorder="0" applyAlignment="0" applyProtection="0"/>
    <xf numFmtId="168" fontId="3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58" applyNumberFormat="0" applyProtection="0">
      <alignment horizontal="left" vertical="center" indent="1"/>
    </xf>
    <xf numFmtId="4" fontId="23" fillId="11" borderId="155" applyNumberFormat="0" applyProtection="0">
      <alignment horizontal="left" vertical="center" indent="1"/>
    </xf>
    <xf numFmtId="0" fontId="6" fillId="9" borderId="154" applyNumberFormat="0" applyProtection="0">
      <alignment horizontal="left" vertical="center" indent="1"/>
    </xf>
    <xf numFmtId="4" fontId="23" fillId="11" borderId="147" applyNumberFormat="0" applyProtection="0">
      <alignment horizontal="left" vertical="center" indent="1"/>
    </xf>
    <xf numFmtId="0" fontId="23" fillId="12" borderId="147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155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4" fontId="22" fillId="3" borderId="15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50" applyNumberFormat="0" applyProtection="0">
      <alignment horizontal="left" vertical="center" indent="1"/>
    </xf>
    <xf numFmtId="4" fontId="23" fillId="11" borderId="159" applyNumberFormat="0" applyProtection="0">
      <alignment horizontal="left" vertical="center" indent="1"/>
    </xf>
    <xf numFmtId="4" fontId="22" fillId="3" borderId="152" applyNumberFormat="0" applyProtection="0">
      <alignment horizontal="left" vertical="center" indent="1"/>
    </xf>
    <xf numFmtId="4" fontId="23" fillId="11" borderId="148" applyNumberFormat="0" applyProtection="0">
      <alignment horizontal="left" vertical="center" indent="1"/>
    </xf>
    <xf numFmtId="0" fontId="23" fillId="12" borderId="148" applyNumberFormat="0" applyProtection="0">
      <alignment horizontal="left" vertical="top" indent="1"/>
    </xf>
    <xf numFmtId="0" fontId="6" fillId="9" borderId="151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151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57" applyNumberFormat="0" applyProtection="0">
      <alignment horizontal="left" vertical="center" indent="1"/>
    </xf>
    <xf numFmtId="4" fontId="22" fillId="3" borderId="154" applyNumberFormat="0" applyProtection="0">
      <alignment horizontal="left" vertical="center" indent="1"/>
    </xf>
    <xf numFmtId="4" fontId="23" fillId="11" borderId="15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154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5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150" applyNumberFormat="0" applyProtection="0">
      <alignment horizontal="left" vertical="top" indent="1"/>
    </xf>
    <xf numFmtId="4" fontId="23" fillId="11" borderId="152" applyNumberFormat="0" applyProtection="0">
      <alignment horizontal="left" vertical="center" indent="1"/>
    </xf>
    <xf numFmtId="0" fontId="23" fillId="12" borderId="153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55" applyNumberFormat="0" applyProtection="0">
      <alignment horizontal="left" vertical="center" indent="1"/>
    </xf>
    <xf numFmtId="0" fontId="23" fillId="12" borderId="160" applyNumberFormat="0" applyProtection="0">
      <alignment horizontal="left" vertical="top" indent="1"/>
    </xf>
    <xf numFmtId="0" fontId="6" fillId="9" borderId="15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5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5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51" applyNumberFormat="0" applyProtection="0">
      <alignment horizontal="right" vertical="center"/>
    </xf>
    <xf numFmtId="4" fontId="23" fillId="8" borderId="152" applyNumberFormat="0" applyProtection="0">
      <alignment horizontal="right" vertical="center"/>
    </xf>
    <xf numFmtId="4" fontId="22" fillId="3" borderId="152" applyNumberFormat="0" applyProtection="0">
      <alignment vertical="center"/>
    </xf>
    <xf numFmtId="0" fontId="6" fillId="9" borderId="162" applyNumberFormat="0" applyProtection="0">
      <alignment horizontal="left" vertical="center" indent="1"/>
    </xf>
    <xf numFmtId="4" fontId="22" fillId="3" borderId="160" applyNumberFormat="0" applyProtection="0">
      <alignment horizontal="left" vertical="center" indent="1"/>
    </xf>
    <xf numFmtId="0" fontId="22" fillId="6" borderId="162" applyNumberFormat="0" applyProtection="0">
      <alignment horizontal="left" vertical="top" indent="1"/>
    </xf>
    <xf numFmtId="0" fontId="6" fillId="0" borderId="0"/>
    <xf numFmtId="0" fontId="6" fillId="9" borderId="164" applyNumberFormat="0" applyProtection="0">
      <alignment horizontal="left" vertical="center" indent="1"/>
    </xf>
    <xf numFmtId="0" fontId="22" fillId="6" borderId="152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5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52" applyNumberFormat="0" applyProtection="0">
      <alignment horizontal="right" vertical="center"/>
    </xf>
    <xf numFmtId="4" fontId="23" fillId="8" borderId="153" applyNumberFormat="0" applyProtection="0">
      <alignment horizontal="right" vertical="center"/>
    </xf>
    <xf numFmtId="4" fontId="22" fillId="3" borderId="153" applyNumberFormat="0" applyProtection="0">
      <alignment vertical="center"/>
    </xf>
    <xf numFmtId="0" fontId="22" fillId="6" borderId="164" applyNumberFormat="0" applyProtection="0">
      <alignment horizontal="left" vertical="top" indent="1"/>
    </xf>
    <xf numFmtId="0" fontId="22" fillId="6" borderId="153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5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53" applyNumberFormat="0" applyProtection="0">
      <alignment horizontal="right" vertical="center"/>
    </xf>
    <xf numFmtId="4" fontId="23" fillId="8" borderId="154" applyNumberFormat="0" applyProtection="0">
      <alignment horizontal="right" vertical="center"/>
    </xf>
    <xf numFmtId="4" fontId="22" fillId="3" borderId="154" applyNumberFormat="0" applyProtection="0">
      <alignment vertical="center"/>
    </xf>
    <xf numFmtId="0" fontId="22" fillId="6" borderId="154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5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54" applyNumberFormat="0" applyProtection="0">
      <alignment horizontal="right" vertical="center"/>
    </xf>
    <xf numFmtId="4" fontId="23" fillId="8" borderId="155" applyNumberFormat="0" applyProtection="0">
      <alignment horizontal="right" vertical="center"/>
    </xf>
    <xf numFmtId="4" fontId="22" fillId="3" borderId="155" applyNumberFormat="0" applyProtection="0">
      <alignment vertical="center"/>
    </xf>
    <xf numFmtId="0" fontId="22" fillId="6" borderId="155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5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55" applyNumberFormat="0" applyProtection="0">
      <alignment horizontal="right" vertical="center"/>
    </xf>
    <xf numFmtId="4" fontId="23" fillId="8" borderId="156" applyNumberFormat="0" applyProtection="0">
      <alignment horizontal="right" vertical="center"/>
    </xf>
    <xf numFmtId="4" fontId="22" fillId="3" borderId="156" applyNumberFormat="0" applyProtection="0">
      <alignment vertical="center"/>
    </xf>
    <xf numFmtId="4" fontId="22" fillId="3" borderId="171" applyNumberFormat="0" applyProtection="0">
      <alignment vertical="center"/>
    </xf>
    <xf numFmtId="0" fontId="22" fillId="6" borderId="171" applyNumberFormat="0" applyProtection="0">
      <alignment horizontal="left" vertical="top" indent="1"/>
    </xf>
    <xf numFmtId="0" fontId="22" fillId="6" borderId="156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6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6" fillId="9" borderId="15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56" applyNumberFormat="0" applyProtection="0">
      <alignment horizontal="right" vertical="center"/>
    </xf>
    <xf numFmtId="4" fontId="23" fillId="8" borderId="157" applyNumberFormat="0" applyProtection="0">
      <alignment horizontal="right" vertical="center"/>
    </xf>
    <xf numFmtId="4" fontId="22" fillId="3" borderId="157" applyNumberFormat="0" applyProtection="0">
      <alignment vertical="center"/>
    </xf>
    <xf numFmtId="4" fontId="22" fillId="3" borderId="169" applyNumberFormat="0" applyProtection="0">
      <alignment horizontal="left" vertical="center" indent="1"/>
    </xf>
    <xf numFmtId="0" fontId="6" fillId="9" borderId="169" applyNumberFormat="0" applyProtection="0">
      <alignment horizontal="left" vertical="center" indent="1"/>
    </xf>
    <xf numFmtId="0" fontId="6" fillId="9" borderId="169" applyNumberFormat="0" applyProtection="0">
      <alignment horizontal="left" vertical="center" indent="1"/>
    </xf>
    <xf numFmtId="0" fontId="6" fillId="0" borderId="0"/>
    <xf numFmtId="4" fontId="22" fillId="3" borderId="167" applyNumberFormat="0" applyProtection="0">
      <alignment vertical="center"/>
    </xf>
    <xf numFmtId="0" fontId="22" fillId="6" borderId="157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5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57" applyNumberFormat="0" applyProtection="0">
      <alignment horizontal="right" vertical="center"/>
    </xf>
    <xf numFmtId="4" fontId="23" fillId="8" borderId="158" applyNumberFormat="0" applyProtection="0">
      <alignment horizontal="right" vertical="center"/>
    </xf>
    <xf numFmtId="4" fontId="22" fillId="3" borderId="158" applyNumberFormat="0" applyProtection="0">
      <alignment vertical="center"/>
    </xf>
    <xf numFmtId="4" fontId="22" fillId="3" borderId="167" applyNumberFormat="0" applyProtection="0">
      <alignment horizontal="left" vertical="center" indent="1"/>
    </xf>
    <xf numFmtId="0" fontId="22" fillId="6" borderId="167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6" fillId="9" borderId="167" applyNumberFormat="0" applyProtection="0">
      <alignment horizontal="left" vertical="center" indent="1"/>
    </xf>
    <xf numFmtId="0" fontId="6" fillId="9" borderId="167" applyNumberFormat="0" applyProtection="0">
      <alignment horizontal="left" vertical="center" indent="1"/>
    </xf>
    <xf numFmtId="4" fontId="23" fillId="10" borderId="167" applyNumberFormat="0" applyProtection="0">
      <alignment horizontal="right" vertical="center"/>
    </xf>
    <xf numFmtId="0" fontId="22" fillId="6" borderId="158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62" applyNumberFormat="0" applyProtection="0">
      <alignment horizontal="right" vertical="center"/>
    </xf>
    <xf numFmtId="4" fontId="23" fillId="8" borderId="159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58" applyNumberFormat="0" applyProtection="0">
      <alignment horizontal="right" vertical="center"/>
    </xf>
    <xf numFmtId="0" fontId="6" fillId="9" borderId="169" applyNumberFormat="0" applyProtection="0">
      <alignment horizontal="left" vertical="center" indent="1"/>
    </xf>
    <xf numFmtId="0" fontId="23" fillId="12" borderId="167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6" fillId="0" borderId="0"/>
    <xf numFmtId="4" fontId="22" fillId="3" borderId="166" applyNumberFormat="0" applyProtection="0">
      <alignment vertical="center"/>
    </xf>
    <xf numFmtId="4" fontId="22" fillId="3" borderId="166" applyNumberFormat="0" applyProtection="0">
      <alignment horizontal="left" vertical="center" indent="1"/>
    </xf>
    <xf numFmtId="0" fontId="22" fillId="6" borderId="166" applyNumberFormat="0" applyProtection="0">
      <alignment horizontal="left" vertical="top" indent="1"/>
    </xf>
    <xf numFmtId="4" fontId="22" fillId="3" borderId="159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162" applyNumberFormat="0" applyProtection="0">
      <alignment horizontal="right" vertical="center"/>
    </xf>
    <xf numFmtId="0" fontId="6" fillId="9" borderId="16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59" applyNumberFormat="0" applyProtection="0">
      <alignment horizontal="left" vertical="center" indent="1"/>
    </xf>
    <xf numFmtId="4" fontId="23" fillId="8" borderId="160" applyNumberFormat="0" applyProtection="0">
      <alignment horizontal="right" vertical="center"/>
    </xf>
    <xf numFmtId="4" fontId="22" fillId="3" borderId="160" applyNumberFormat="0" applyProtection="0">
      <alignment vertical="center"/>
    </xf>
    <xf numFmtId="4" fontId="23" fillId="8" borderId="166" applyNumberFormat="0" applyProtection="0">
      <alignment horizontal="right" vertical="center"/>
    </xf>
    <xf numFmtId="0" fontId="6" fillId="9" borderId="166" applyNumberFormat="0" applyProtection="0">
      <alignment horizontal="left" vertical="center" indent="1"/>
    </xf>
    <xf numFmtId="0" fontId="6" fillId="9" borderId="166" applyNumberFormat="0" applyProtection="0">
      <alignment horizontal="left" vertical="center" indent="1"/>
    </xf>
    <xf numFmtId="0" fontId="6" fillId="9" borderId="166" applyNumberFormat="0" applyProtection="0">
      <alignment horizontal="left" vertical="center" indent="1"/>
    </xf>
    <xf numFmtId="4" fontId="23" fillId="10" borderId="166" applyNumberFormat="0" applyProtection="0">
      <alignment horizontal="right" vertical="center"/>
    </xf>
    <xf numFmtId="0" fontId="22" fillId="6" borderId="160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64" applyNumberFormat="0" applyProtection="0">
      <alignment vertical="center"/>
    </xf>
    <xf numFmtId="0" fontId="6" fillId="9" borderId="16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60" applyNumberFormat="0" applyProtection="0">
      <alignment horizontal="right" vertical="center"/>
    </xf>
    <xf numFmtId="0" fontId="6" fillId="9" borderId="164" applyNumberFormat="0" applyProtection="0">
      <alignment horizontal="left" vertical="center" indent="1"/>
    </xf>
    <xf numFmtId="4" fontId="22" fillId="3" borderId="164" applyNumberFormat="0" applyProtection="0">
      <alignment horizontal="left" vertical="center" indent="1"/>
    </xf>
    <xf numFmtId="4" fontId="23" fillId="11" borderId="166" applyNumberFormat="0" applyProtection="0">
      <alignment horizontal="left" vertical="center" indent="1"/>
    </xf>
    <xf numFmtId="0" fontId="23" fillId="12" borderId="166" applyNumberFormat="0" applyProtection="0">
      <alignment horizontal="left" vertical="top" indent="1"/>
    </xf>
    <xf numFmtId="4" fontId="22" fillId="3" borderId="161" applyNumberFormat="0" applyProtection="0">
      <alignment vertical="center"/>
    </xf>
    <xf numFmtId="4" fontId="23" fillId="8" borderId="164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62" applyNumberFormat="0" applyProtection="0">
      <alignment vertical="center"/>
    </xf>
    <xf numFmtId="4" fontId="22" fillId="3" borderId="161" applyNumberFormat="0" applyProtection="0">
      <alignment horizontal="left" vertical="center" indent="1"/>
    </xf>
    <xf numFmtId="0" fontId="22" fillId="6" borderId="161" applyNumberFormat="0" applyProtection="0">
      <alignment horizontal="left" vertical="top" indent="1"/>
    </xf>
    <xf numFmtId="4" fontId="22" fillId="3" borderId="165" applyNumberFormat="0" applyProtection="0">
      <alignment vertical="center"/>
    </xf>
    <xf numFmtId="4" fontId="23" fillId="8" borderId="161" applyNumberFormat="0" applyProtection="0">
      <alignment horizontal="right" vertical="center"/>
    </xf>
    <xf numFmtId="0" fontId="6" fillId="9" borderId="161" applyNumberFormat="0" applyProtection="0">
      <alignment horizontal="left" vertical="center" indent="1"/>
    </xf>
    <xf numFmtId="0" fontId="6" fillId="9" borderId="161" applyNumberFormat="0" applyProtection="0">
      <alignment horizontal="left" vertical="center" indent="1"/>
    </xf>
    <xf numFmtId="0" fontId="6" fillId="9" borderId="161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169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61" applyNumberFormat="0" applyProtection="0">
      <alignment horizontal="right" vertical="center"/>
    </xf>
    <xf numFmtId="4" fontId="23" fillId="11" borderId="161" applyNumberFormat="0" applyProtection="0">
      <alignment horizontal="left" vertical="center" indent="1"/>
    </xf>
    <xf numFmtId="0" fontId="23" fillId="12" borderId="161" applyNumberFormat="0" applyProtection="0">
      <alignment horizontal="left" vertical="top" indent="1"/>
    </xf>
    <xf numFmtId="4" fontId="22" fillId="3" borderId="165" applyNumberFormat="0" applyProtection="0">
      <alignment horizontal="left" vertical="center" indent="1"/>
    </xf>
    <xf numFmtId="0" fontId="22" fillId="6" borderId="165" applyNumberFormat="0" applyProtection="0">
      <alignment horizontal="left" vertical="top" indent="1"/>
    </xf>
    <xf numFmtId="4" fontId="22" fillId="3" borderId="163" applyNumberFormat="0" applyProtection="0">
      <alignment vertical="center"/>
    </xf>
    <xf numFmtId="4" fontId="22" fillId="3" borderId="16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167" applyNumberFormat="0" applyProtection="0">
      <alignment horizontal="right" vertical="center"/>
    </xf>
    <xf numFmtId="4" fontId="23" fillId="11" borderId="162" applyNumberFormat="0" applyProtection="0">
      <alignment horizontal="left" vertical="center" indent="1"/>
    </xf>
    <xf numFmtId="0" fontId="23" fillId="12" borderId="162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163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4" fontId="23" fillId="8" borderId="163" applyNumberFormat="0" applyProtection="0">
      <alignment horizontal="right" vertical="center"/>
    </xf>
    <xf numFmtId="0" fontId="6" fillId="9" borderId="163" applyNumberFormat="0" applyProtection="0">
      <alignment horizontal="left" vertical="center" indent="1"/>
    </xf>
    <xf numFmtId="0" fontId="6" fillId="9" borderId="163" applyNumberFormat="0" applyProtection="0">
      <alignment horizontal="left" vertical="center" indent="1"/>
    </xf>
    <xf numFmtId="0" fontId="6" fillId="9" borderId="163" applyNumberFormat="0" applyProtection="0">
      <alignment horizontal="left" vertical="center" indent="1"/>
    </xf>
    <xf numFmtId="4" fontId="23" fillId="10" borderId="163" applyNumberFormat="0" applyProtection="0">
      <alignment horizontal="right" vertical="center"/>
    </xf>
    <xf numFmtId="4" fontId="23" fillId="11" borderId="163" applyNumberFormat="0" applyProtection="0">
      <alignment horizontal="left" vertical="center" indent="1"/>
    </xf>
    <xf numFmtId="0" fontId="23" fillId="12" borderId="163" applyNumberFormat="0" applyProtection="0">
      <alignment horizontal="left" vertical="top" indent="1"/>
    </xf>
    <xf numFmtId="4" fontId="23" fillId="8" borderId="165" applyNumberFormat="0" applyProtection="0">
      <alignment horizontal="right" vertical="center"/>
    </xf>
    <xf numFmtId="0" fontId="6" fillId="9" borderId="165" applyNumberFormat="0" applyProtection="0">
      <alignment horizontal="left" vertical="center" indent="1"/>
    </xf>
    <xf numFmtId="0" fontId="6" fillId="9" borderId="165" applyNumberFormat="0" applyProtection="0">
      <alignment horizontal="left" vertical="center" indent="1"/>
    </xf>
    <xf numFmtId="0" fontId="6" fillId="9" borderId="165" applyNumberFormat="0" applyProtection="0">
      <alignment horizontal="left" vertical="center" indent="1"/>
    </xf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167" applyNumberFormat="0" applyProtection="0">
      <alignment horizontal="left" vertical="center" indent="1"/>
    </xf>
    <xf numFmtId="4" fontId="22" fillId="3" borderId="169" applyNumberFormat="0" applyProtection="0">
      <alignment vertical="center"/>
    </xf>
    <xf numFmtId="4" fontId="23" fillId="10" borderId="164" applyNumberFormat="0" applyProtection="0">
      <alignment horizontal="right" vertical="center"/>
    </xf>
    <xf numFmtId="4" fontId="23" fillId="11" borderId="164" applyNumberFormat="0" applyProtection="0">
      <alignment horizontal="left" vertical="center" indent="1"/>
    </xf>
    <xf numFmtId="0" fontId="23" fillId="12" borderId="164" applyNumberFormat="0" applyProtection="0">
      <alignment horizontal="left" vertical="top" indent="1"/>
    </xf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65" applyNumberFormat="0" applyProtection="0">
      <alignment horizontal="right" vertical="center"/>
    </xf>
    <xf numFmtId="4" fontId="23" fillId="11" borderId="165" applyNumberFormat="0" applyProtection="0">
      <alignment horizontal="left" vertical="center" indent="1"/>
    </xf>
    <xf numFmtId="0" fontId="23" fillId="12" borderId="165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67" applyNumberFormat="0" applyProtection="0">
      <alignment horizontal="left" vertical="center" indent="1"/>
    </xf>
    <xf numFmtId="4" fontId="22" fillId="3" borderId="171" applyNumberFormat="0" applyProtection="0">
      <alignment horizontal="left" vertical="center" indent="1"/>
    </xf>
    <xf numFmtId="4" fontId="22" fillId="3" borderId="172" applyNumberFormat="0" applyProtection="0">
      <alignment vertical="center"/>
    </xf>
    <xf numFmtId="4" fontId="22" fillId="3" borderId="172" applyNumberFormat="0" applyProtection="0">
      <alignment horizontal="left" vertical="center" indent="1"/>
    </xf>
    <xf numFmtId="0" fontId="22" fillId="6" borderId="172" applyNumberFormat="0" applyProtection="0">
      <alignment horizontal="left" vertical="top" indent="1"/>
    </xf>
    <xf numFmtId="4" fontId="22" fillId="3" borderId="170" applyNumberFormat="0" applyProtection="0">
      <alignment vertical="center"/>
    </xf>
    <xf numFmtId="4" fontId="22" fillId="3" borderId="170" applyNumberFormat="0" applyProtection="0">
      <alignment horizontal="left" vertical="center" indent="1"/>
    </xf>
    <xf numFmtId="0" fontId="22" fillId="6" borderId="170" applyNumberFormat="0" applyProtection="0">
      <alignment horizontal="left" vertical="top" indent="1"/>
    </xf>
    <xf numFmtId="4" fontId="22" fillId="3" borderId="168" applyNumberFormat="0" applyProtection="0">
      <alignment vertical="center"/>
    </xf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169" applyNumberFormat="0" applyProtection="0">
      <alignment horizontal="left" vertical="top" indent="1"/>
    </xf>
    <xf numFmtId="4" fontId="22" fillId="3" borderId="168" applyNumberFormat="0" applyProtection="0">
      <alignment horizontal="left" vertical="center" indent="1"/>
    </xf>
    <xf numFmtId="0" fontId="22" fillId="6" borderId="168" applyNumberFormat="0" applyProtection="0">
      <alignment horizontal="left" vertical="top" indent="1"/>
    </xf>
    <xf numFmtId="4" fontId="23" fillId="8" borderId="168" applyNumberFormat="0" applyProtection="0">
      <alignment horizontal="right" vertical="center"/>
    </xf>
    <xf numFmtId="0" fontId="6" fillId="9" borderId="168" applyNumberFormat="0" applyProtection="0">
      <alignment horizontal="left" vertical="center" indent="1"/>
    </xf>
    <xf numFmtId="0" fontId="6" fillId="9" borderId="168" applyNumberFormat="0" applyProtection="0">
      <alignment horizontal="left" vertical="center" indent="1"/>
    </xf>
    <xf numFmtId="0" fontId="6" fillId="9" borderId="168" applyNumberFormat="0" applyProtection="0">
      <alignment horizontal="left" vertical="center" indent="1"/>
    </xf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68" applyNumberFormat="0" applyProtection="0">
      <alignment horizontal="right" vertical="center"/>
    </xf>
    <xf numFmtId="4" fontId="23" fillId="11" borderId="168" applyNumberFormat="0" applyProtection="0">
      <alignment horizontal="left" vertical="center" indent="1"/>
    </xf>
    <xf numFmtId="0" fontId="23" fillId="12" borderId="168" applyNumberFormat="0" applyProtection="0">
      <alignment horizontal="left" vertical="top" indent="1"/>
    </xf>
    <xf numFmtId="4" fontId="23" fillId="8" borderId="170" applyNumberFormat="0" applyProtection="0">
      <alignment horizontal="right" vertical="center"/>
    </xf>
    <xf numFmtId="0" fontId="6" fillId="9" borderId="170" applyNumberFormat="0" applyProtection="0">
      <alignment horizontal="left" vertical="center" indent="1"/>
    </xf>
    <xf numFmtId="0" fontId="6" fillId="9" borderId="170" applyNumberFormat="0" applyProtection="0">
      <alignment horizontal="left" vertical="center" indent="1"/>
    </xf>
    <xf numFmtId="0" fontId="6" fillId="9" borderId="170" applyNumberFormat="0" applyProtection="0">
      <alignment horizontal="left" vertical="center" indent="1"/>
    </xf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69" applyNumberFormat="0" applyProtection="0">
      <alignment horizontal="right" vertical="center"/>
    </xf>
    <xf numFmtId="4" fontId="23" fillId="11" borderId="169" applyNumberFormat="0" applyProtection="0">
      <alignment horizontal="left" vertical="center" indent="1"/>
    </xf>
    <xf numFmtId="0" fontId="23" fillId="12" borderId="169" applyNumberFormat="0" applyProtection="0">
      <alignment horizontal="left" vertical="top" indent="1"/>
    </xf>
    <xf numFmtId="4" fontId="23" fillId="8" borderId="171" applyNumberFormat="0" applyProtection="0">
      <alignment horizontal="right" vertical="center"/>
    </xf>
    <xf numFmtId="0" fontId="6" fillId="9" borderId="171" applyNumberFormat="0" applyProtection="0">
      <alignment horizontal="left" vertical="center" indent="1"/>
    </xf>
    <xf numFmtId="0" fontId="6" fillId="9" borderId="171" applyNumberFormat="0" applyProtection="0">
      <alignment horizontal="left" vertical="center" indent="1"/>
    </xf>
    <xf numFmtId="0" fontId="6" fillId="9" borderId="171" applyNumberFormat="0" applyProtection="0">
      <alignment horizontal="left" vertical="center" indent="1"/>
    </xf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70" applyNumberFormat="0" applyProtection="0">
      <alignment horizontal="right" vertical="center"/>
    </xf>
    <xf numFmtId="4" fontId="23" fillId="11" borderId="170" applyNumberFormat="0" applyProtection="0">
      <alignment horizontal="left" vertical="center" indent="1"/>
    </xf>
    <xf numFmtId="0" fontId="23" fillId="12" borderId="170" applyNumberFormat="0" applyProtection="0">
      <alignment horizontal="left" vertical="top" indent="1"/>
    </xf>
    <xf numFmtId="4" fontId="23" fillId="8" borderId="172" applyNumberFormat="0" applyProtection="0">
      <alignment horizontal="right" vertical="center"/>
    </xf>
    <xf numFmtId="0" fontId="6" fillId="9" borderId="172" applyNumberFormat="0" applyProtection="0">
      <alignment horizontal="left" vertical="center" indent="1"/>
    </xf>
    <xf numFmtId="0" fontId="6" fillId="9" borderId="172" applyNumberFormat="0" applyProtection="0">
      <alignment horizontal="left" vertical="center" indent="1"/>
    </xf>
    <xf numFmtId="0" fontId="6" fillId="9" borderId="172" applyNumberFormat="0" applyProtection="0">
      <alignment horizontal="left" vertical="center" indent="1"/>
    </xf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71" applyNumberFormat="0" applyProtection="0">
      <alignment horizontal="right" vertical="center"/>
    </xf>
    <xf numFmtId="4" fontId="23" fillId="11" borderId="171" applyNumberFormat="0" applyProtection="0">
      <alignment horizontal="left" vertical="center" indent="1"/>
    </xf>
    <xf numFmtId="0" fontId="23" fillId="12" borderId="171" applyNumberFormat="0" applyProtection="0">
      <alignment horizontal="left" vertical="top" indent="1"/>
    </xf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72" applyNumberFormat="0" applyProtection="0">
      <alignment horizontal="right" vertical="center"/>
    </xf>
    <xf numFmtId="4" fontId="23" fillId="11" borderId="172" applyNumberFormat="0" applyProtection="0">
      <alignment horizontal="left" vertical="center" indent="1"/>
    </xf>
    <xf numFmtId="0" fontId="23" fillId="12" borderId="172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0" fontId="6" fillId="0" borderId="0" applyFont="0" applyFill="0" applyBorder="0" applyAlignment="0" applyProtection="0"/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1" fontId="39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2" borderId="0" applyNumberFormat="0" applyBorder="0" applyAlignment="0" applyProtection="0"/>
    <xf numFmtId="0" fontId="1" fillId="20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1" fillId="18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8" borderId="0" applyNumberFormat="0" applyBorder="0" applyAlignment="0" applyProtection="0"/>
    <xf numFmtId="0" fontId="41" fillId="28" borderId="0" applyNumberFormat="0" applyBorder="0" applyAlignment="0" applyProtection="0"/>
    <xf numFmtId="0" fontId="41" fillId="28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4" fillId="3" borderId="210" applyNumberFormat="0" applyAlignment="0" applyProtection="0"/>
    <xf numFmtId="0" fontId="44" fillId="3" borderId="210" applyNumberFormat="0" applyAlignment="0" applyProtection="0"/>
    <xf numFmtId="0" fontId="44" fillId="3" borderId="210" applyNumberFormat="0" applyAlignment="0" applyProtection="0"/>
    <xf numFmtId="0" fontId="45" fillId="35" borderId="211" applyNumberFormat="0" applyAlignment="0" applyProtection="0"/>
    <xf numFmtId="0" fontId="45" fillId="35" borderId="211" applyNumberFormat="0" applyAlignment="0" applyProtection="0"/>
    <xf numFmtId="0" fontId="45" fillId="35" borderId="211" applyNumberFormat="0" applyAlignment="0" applyProtection="0"/>
    <xf numFmtId="0" fontId="46" fillId="0" borderId="212" applyNumberFormat="0" applyFill="0" applyAlignment="0" applyProtection="0"/>
    <xf numFmtId="0" fontId="46" fillId="0" borderId="212" applyNumberFormat="0" applyFill="0" applyAlignment="0" applyProtection="0"/>
    <xf numFmtId="0" fontId="46" fillId="0" borderId="212" applyNumberFormat="0" applyFill="0" applyAlignment="0" applyProtection="0"/>
    <xf numFmtId="0" fontId="47" fillId="0" borderId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7" borderId="0" applyNumberFormat="0" applyBorder="0" applyAlignment="0" applyProtection="0"/>
    <xf numFmtId="0" fontId="40" fillId="19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9" borderId="0" applyNumberFormat="0" applyBorder="0" applyAlignment="0" applyProtection="0"/>
    <xf numFmtId="0" fontId="42" fillId="39" borderId="0" applyNumberFormat="0" applyBorder="0" applyAlignment="0" applyProtection="0"/>
    <xf numFmtId="0" fontId="42" fillId="39" borderId="0" applyNumberFormat="0" applyBorder="0" applyAlignment="0" applyProtection="0"/>
    <xf numFmtId="0" fontId="49" fillId="26" borderId="210" applyNumberFormat="0" applyAlignment="0" applyProtection="0"/>
    <xf numFmtId="0" fontId="49" fillId="26" borderId="210" applyNumberFormat="0" applyAlignment="0" applyProtection="0"/>
    <xf numFmtId="0" fontId="49" fillId="26" borderId="210" applyNumberFormat="0" applyAlignment="0" applyProtection="0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2" fontId="47" fillId="0" borderId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7" fontId="6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5" fontId="41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201" fontId="6" fillId="0" borderId="0" applyFont="0" applyFill="0" applyBorder="0" applyAlignment="0" applyProtection="0"/>
    <xf numFmtId="201" fontId="6" fillId="0" borderId="0" applyFont="0" applyFill="0" applyBorder="0" applyAlignment="0" applyProtection="0"/>
    <xf numFmtId="201" fontId="6" fillId="0" borderId="0" applyFont="0" applyFill="0" applyBorder="0" applyAlignment="0" applyProtection="0"/>
    <xf numFmtId="202" fontId="6" fillId="0" borderId="0" applyFont="0" applyFill="0" applyBorder="0" applyAlignment="0" applyProtection="0"/>
    <xf numFmtId="196" fontId="41" fillId="0" borderId="0" applyFont="0" applyFill="0" applyBorder="0" applyAlignment="0" applyProtection="0"/>
    <xf numFmtId="196" fontId="41" fillId="0" borderId="0" applyFont="0" applyFill="0" applyBorder="0" applyAlignment="0" applyProtection="0"/>
    <xf numFmtId="196" fontId="41" fillId="0" borderId="0" applyFont="0" applyFill="0" applyBorder="0" applyAlignment="0" applyProtection="0"/>
    <xf numFmtId="196" fontId="41" fillId="0" borderId="0" applyFont="0" applyFill="0" applyBorder="0" applyAlignment="0" applyProtection="0"/>
    <xf numFmtId="196" fontId="41" fillId="0" borderId="0" applyFont="0" applyFill="0" applyBorder="0" applyAlignment="0" applyProtection="0"/>
    <xf numFmtId="202" fontId="6" fillId="0" borderId="0" applyFont="0" applyFill="0" applyBorder="0" applyAlignment="0" applyProtection="0"/>
    <xf numFmtId="196" fontId="41" fillId="0" borderId="0" applyFont="0" applyFill="0" applyBorder="0" applyAlignment="0" applyProtection="0"/>
    <xf numFmtId="202" fontId="6" fillId="0" borderId="0" applyFont="0" applyFill="0" applyBorder="0" applyAlignment="0" applyProtection="0"/>
    <xf numFmtId="202" fontId="6" fillId="0" borderId="0" applyFont="0" applyFill="0" applyBorder="0" applyAlignment="0" applyProtection="0"/>
    <xf numFmtId="202" fontId="6" fillId="0" borderId="0" applyFont="0" applyFill="0" applyBorder="0" applyAlignment="0" applyProtection="0"/>
    <xf numFmtId="202" fontId="6" fillId="0" borderId="0" applyFont="0" applyFill="0" applyBorder="0" applyAlignment="0" applyProtection="0"/>
    <xf numFmtId="202" fontId="6" fillId="0" borderId="0" applyFont="0" applyFill="0" applyBorder="0" applyAlignment="0" applyProtection="0"/>
    <xf numFmtId="202" fontId="6" fillId="0" borderId="0" applyFont="0" applyFill="0" applyBorder="0" applyAlignment="0" applyProtection="0"/>
    <xf numFmtId="0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196" fontId="41" fillId="0" borderId="0" applyFont="0" applyFill="0" applyBorder="0" applyAlignment="0" applyProtection="0"/>
    <xf numFmtId="202" fontId="6" fillId="0" borderId="0" applyFont="0" applyFill="0" applyBorder="0" applyAlignment="0" applyProtection="0"/>
    <xf numFmtId="202" fontId="6" fillId="0" borderId="0" applyFont="0" applyFill="0" applyBorder="0" applyAlignment="0" applyProtection="0"/>
    <xf numFmtId="202" fontId="6" fillId="0" borderId="0" applyFont="0" applyFill="0" applyBorder="0" applyAlignment="0" applyProtection="0"/>
    <xf numFmtId="202" fontId="6" fillId="0" borderId="0" applyFont="0" applyFill="0" applyBorder="0" applyAlignment="0" applyProtection="0"/>
    <xf numFmtId="202" fontId="6" fillId="0" borderId="0" applyFont="0" applyFill="0" applyBorder="0" applyAlignment="0" applyProtection="0"/>
    <xf numFmtId="196" fontId="41" fillId="0" borderId="0" applyFont="0" applyFill="0" applyBorder="0" applyAlignment="0" applyProtection="0"/>
    <xf numFmtId="196" fontId="41" fillId="0" borderId="0" applyFont="0" applyFill="0" applyBorder="0" applyAlignment="0" applyProtection="0"/>
    <xf numFmtId="196" fontId="41" fillId="0" borderId="0" applyFont="0" applyFill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41" fillId="0" borderId="0"/>
    <xf numFmtId="0" fontId="1" fillId="0" borderId="0"/>
    <xf numFmtId="0" fontId="41" fillId="0" borderId="0"/>
    <xf numFmtId="0" fontId="41" fillId="0" borderId="0"/>
    <xf numFmtId="0" fontId="41" fillId="0" borderId="0"/>
    <xf numFmtId="0" fontId="41" fillId="41" borderId="213" applyNumberFormat="0" applyFont="0" applyAlignment="0" applyProtection="0"/>
    <xf numFmtId="0" fontId="41" fillId="41" borderId="213" applyNumberFormat="0" applyFont="0" applyAlignment="0" applyProtection="0"/>
    <xf numFmtId="0" fontId="41" fillId="41" borderId="213" applyNumberFormat="0" applyFont="0" applyAlignment="0" applyProtection="0"/>
    <xf numFmtId="10" fontId="47" fillId="0" borderId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4" fillId="0" borderId="0">
      <alignment vertical="top"/>
    </xf>
    <xf numFmtId="0" fontId="55" fillId="3" borderId="214" applyNumberFormat="0" applyAlignment="0" applyProtection="0"/>
    <xf numFmtId="0" fontId="55" fillId="3" borderId="214" applyNumberFormat="0" applyAlignment="0" applyProtection="0"/>
    <xf numFmtId="0" fontId="55" fillId="3" borderId="214" applyNumberFormat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215" applyNumberFormat="0" applyFill="0" applyAlignment="0" applyProtection="0"/>
    <xf numFmtId="0" fontId="58" fillId="0" borderId="215" applyNumberFormat="0" applyFill="0" applyAlignment="0" applyProtection="0"/>
    <xf numFmtId="0" fontId="58" fillId="0" borderId="215" applyNumberFormat="0" applyFill="0" applyAlignment="0" applyProtection="0"/>
    <xf numFmtId="0" fontId="59" fillId="0" borderId="216" applyNumberFormat="0" applyFill="0" applyAlignment="0" applyProtection="0"/>
    <xf numFmtId="0" fontId="59" fillId="0" borderId="216" applyNumberFormat="0" applyFill="0" applyAlignment="0" applyProtection="0"/>
    <xf numFmtId="0" fontId="59" fillId="0" borderId="216" applyNumberFormat="0" applyFill="0" applyAlignment="0" applyProtection="0"/>
    <xf numFmtId="0" fontId="48" fillId="0" borderId="217" applyNumberFormat="0" applyFill="0" applyAlignment="0" applyProtection="0"/>
    <xf numFmtId="0" fontId="48" fillId="0" borderId="217" applyNumberFormat="0" applyFill="0" applyAlignment="0" applyProtection="0"/>
    <xf numFmtId="0" fontId="48" fillId="0" borderId="217" applyNumberFormat="0" applyFill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218" applyNumberFormat="0" applyFill="0" applyAlignment="0" applyProtection="0"/>
    <xf numFmtId="0" fontId="61" fillId="0" borderId="218" applyNumberFormat="0" applyFill="0" applyAlignment="0" applyProtection="0"/>
    <xf numFmtId="0" fontId="61" fillId="0" borderId="218" applyNumberFormat="0" applyFill="0" applyAlignment="0" applyProtection="0"/>
    <xf numFmtId="167" fontId="1" fillId="0" borderId="0" applyFont="0" applyFill="0" applyBorder="0" applyAlignment="0" applyProtection="0"/>
    <xf numFmtId="202" fontId="6" fillId="0" borderId="0" applyFont="0" applyFill="0" applyBorder="0" applyAlignment="0" applyProtection="0"/>
    <xf numFmtId="0" fontId="1" fillId="0" borderId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1" fillId="20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1" fillId="18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8" borderId="0" applyNumberFormat="0" applyBorder="0" applyAlignment="0" applyProtection="0"/>
    <xf numFmtId="0" fontId="41" fillId="28" borderId="0" applyNumberFormat="0" applyBorder="0" applyAlignment="0" applyProtection="0"/>
    <xf numFmtId="0" fontId="41" fillId="28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4" fillId="3" borderId="210" applyNumberFormat="0" applyAlignment="0" applyProtection="0"/>
    <xf numFmtId="0" fontId="44" fillId="3" borderId="210" applyNumberFormat="0" applyAlignment="0" applyProtection="0"/>
    <xf numFmtId="0" fontId="44" fillId="3" borderId="210" applyNumberFormat="0" applyAlignment="0" applyProtection="0"/>
    <xf numFmtId="0" fontId="45" fillId="35" borderId="211" applyNumberFormat="0" applyAlignment="0" applyProtection="0"/>
    <xf numFmtId="0" fontId="45" fillId="35" borderId="211" applyNumberFormat="0" applyAlignment="0" applyProtection="0"/>
    <xf numFmtId="0" fontId="45" fillId="35" borderId="211" applyNumberFormat="0" applyAlignment="0" applyProtection="0"/>
    <xf numFmtId="0" fontId="46" fillId="0" borderId="212" applyNumberFormat="0" applyFill="0" applyAlignment="0" applyProtection="0"/>
    <xf numFmtId="0" fontId="46" fillId="0" borderId="212" applyNumberFormat="0" applyFill="0" applyAlignment="0" applyProtection="0"/>
    <xf numFmtId="0" fontId="46" fillId="0" borderId="212" applyNumberFormat="0" applyFill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9" borderId="0" applyNumberFormat="0" applyBorder="0" applyAlignment="0" applyProtection="0"/>
    <xf numFmtId="0" fontId="42" fillId="39" borderId="0" applyNumberFormat="0" applyBorder="0" applyAlignment="0" applyProtection="0"/>
    <xf numFmtId="0" fontId="42" fillId="39" borderId="0" applyNumberFormat="0" applyBorder="0" applyAlignment="0" applyProtection="0"/>
    <xf numFmtId="0" fontId="49" fillId="26" borderId="210" applyNumberFormat="0" applyAlignment="0" applyProtection="0"/>
    <xf numFmtId="0" fontId="49" fillId="26" borderId="210" applyNumberFormat="0" applyAlignment="0" applyProtection="0"/>
    <xf numFmtId="0" fontId="49" fillId="26" borderId="210" applyNumberFormat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164" fontId="6" fillId="0" borderId="0" applyFont="0" applyFill="0" applyBorder="0" applyAlignment="0" applyProtection="0"/>
    <xf numFmtId="202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1" fillId="0" borderId="0"/>
    <xf numFmtId="0" fontId="41" fillId="41" borderId="213" applyNumberFormat="0" applyFont="0" applyAlignment="0" applyProtection="0"/>
    <xf numFmtId="0" fontId="41" fillId="41" borderId="213" applyNumberFormat="0" applyFont="0" applyAlignment="0" applyProtection="0"/>
    <xf numFmtId="0" fontId="41" fillId="41" borderId="21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5" fillId="3" borderId="214" applyNumberFormat="0" applyAlignment="0" applyProtection="0"/>
    <xf numFmtId="0" fontId="55" fillId="3" borderId="214" applyNumberFormat="0" applyAlignment="0" applyProtection="0"/>
    <xf numFmtId="0" fontId="55" fillId="3" borderId="214" applyNumberFormat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215" applyNumberFormat="0" applyFill="0" applyAlignment="0" applyProtection="0"/>
    <xf numFmtId="0" fontId="58" fillId="0" borderId="215" applyNumberFormat="0" applyFill="0" applyAlignment="0" applyProtection="0"/>
    <xf numFmtId="0" fontId="58" fillId="0" borderId="215" applyNumberFormat="0" applyFill="0" applyAlignment="0" applyProtection="0"/>
    <xf numFmtId="0" fontId="59" fillId="0" borderId="216" applyNumberFormat="0" applyFill="0" applyAlignment="0" applyProtection="0"/>
    <xf numFmtId="0" fontId="59" fillId="0" borderId="216" applyNumberFormat="0" applyFill="0" applyAlignment="0" applyProtection="0"/>
    <xf numFmtId="0" fontId="59" fillId="0" borderId="216" applyNumberFormat="0" applyFill="0" applyAlignment="0" applyProtection="0"/>
    <xf numFmtId="0" fontId="48" fillId="0" borderId="217" applyNumberFormat="0" applyFill="0" applyAlignment="0" applyProtection="0"/>
    <xf numFmtId="0" fontId="48" fillId="0" borderId="217" applyNumberFormat="0" applyFill="0" applyAlignment="0" applyProtection="0"/>
    <xf numFmtId="0" fontId="48" fillId="0" borderId="217" applyNumberFormat="0" applyFill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218" applyNumberFormat="0" applyFill="0" applyAlignment="0" applyProtection="0"/>
    <xf numFmtId="0" fontId="61" fillId="0" borderId="218" applyNumberFormat="0" applyFill="0" applyAlignment="0" applyProtection="0"/>
    <xf numFmtId="0" fontId="61" fillId="0" borderId="218" applyNumberFormat="0" applyFill="0" applyAlignment="0" applyProtection="0"/>
    <xf numFmtId="202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18" borderId="0" applyNumberFormat="0" applyBorder="0" applyAlignment="0" applyProtection="0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6" fontId="41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201" fontId="6" fillId="0" borderId="0" applyFont="0" applyFill="0" applyBorder="0" applyAlignment="0" applyProtection="0"/>
    <xf numFmtId="201" fontId="6" fillId="0" borderId="0" applyFont="0" applyFill="0" applyBorder="0" applyAlignment="0" applyProtection="0"/>
    <xf numFmtId="201" fontId="6" fillId="0" borderId="0" applyFont="0" applyFill="0" applyBorder="0" applyAlignment="0" applyProtection="0"/>
    <xf numFmtId="202" fontId="6" fillId="0" borderId="0" applyFont="0" applyFill="0" applyBorder="0" applyAlignment="0" applyProtection="0"/>
    <xf numFmtId="196" fontId="41" fillId="0" borderId="0" applyFont="0" applyFill="0" applyBorder="0" applyAlignment="0" applyProtection="0"/>
    <xf numFmtId="196" fontId="41" fillId="0" borderId="0" applyFont="0" applyFill="0" applyBorder="0" applyAlignment="0" applyProtection="0"/>
    <xf numFmtId="196" fontId="41" fillId="0" borderId="0" applyFont="0" applyFill="0" applyBorder="0" applyAlignment="0" applyProtection="0"/>
    <xf numFmtId="196" fontId="41" fillId="0" borderId="0" applyFont="0" applyFill="0" applyBorder="0" applyAlignment="0" applyProtection="0"/>
    <xf numFmtId="196" fontId="41" fillId="0" borderId="0" applyFont="0" applyFill="0" applyBorder="0" applyAlignment="0" applyProtection="0"/>
    <xf numFmtId="202" fontId="6" fillId="0" borderId="0" applyFont="0" applyFill="0" applyBorder="0" applyAlignment="0" applyProtection="0"/>
    <xf numFmtId="196" fontId="41" fillId="0" borderId="0" applyFont="0" applyFill="0" applyBorder="0" applyAlignment="0" applyProtection="0"/>
    <xf numFmtId="202" fontId="6" fillId="0" borderId="0" applyFont="0" applyFill="0" applyBorder="0" applyAlignment="0" applyProtection="0"/>
    <xf numFmtId="202" fontId="6" fillId="0" borderId="0" applyFont="0" applyFill="0" applyBorder="0" applyAlignment="0" applyProtection="0"/>
    <xf numFmtId="202" fontId="6" fillId="0" borderId="0" applyFont="0" applyFill="0" applyBorder="0" applyAlignment="0" applyProtection="0"/>
    <xf numFmtId="202" fontId="6" fillId="0" borderId="0" applyFont="0" applyFill="0" applyBorder="0" applyAlignment="0" applyProtection="0"/>
    <xf numFmtId="202" fontId="6" fillId="0" borderId="0" applyFont="0" applyFill="0" applyBorder="0" applyAlignment="0" applyProtection="0"/>
    <xf numFmtId="202" fontId="6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96" fontId="41" fillId="0" borderId="0" applyFont="0" applyFill="0" applyBorder="0" applyAlignment="0" applyProtection="0"/>
    <xf numFmtId="202" fontId="6" fillId="0" borderId="0" applyFont="0" applyFill="0" applyBorder="0" applyAlignment="0" applyProtection="0"/>
    <xf numFmtId="202" fontId="6" fillId="0" borderId="0" applyFont="0" applyFill="0" applyBorder="0" applyAlignment="0" applyProtection="0"/>
    <xf numFmtId="202" fontId="6" fillId="0" borderId="0" applyFont="0" applyFill="0" applyBorder="0" applyAlignment="0" applyProtection="0"/>
    <xf numFmtId="202" fontId="6" fillId="0" borderId="0" applyFont="0" applyFill="0" applyBorder="0" applyAlignment="0" applyProtection="0"/>
    <xf numFmtId="202" fontId="6" fillId="0" borderId="0" applyFont="0" applyFill="0" applyBorder="0" applyAlignment="0" applyProtection="0"/>
    <xf numFmtId="196" fontId="41" fillId="0" borderId="0" applyFont="0" applyFill="0" applyBorder="0" applyAlignment="0" applyProtection="0"/>
    <xf numFmtId="196" fontId="41" fillId="0" borderId="0" applyFont="0" applyFill="0" applyBorder="0" applyAlignment="0" applyProtection="0"/>
    <xf numFmtId="196" fontId="41" fillId="0" borderId="0" applyFont="0" applyFill="0" applyBorder="0" applyAlignment="0" applyProtection="0"/>
    <xf numFmtId="0" fontId="1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8" borderId="0" applyNumberFormat="0" applyBorder="0" applyAlignment="0" applyProtection="0"/>
    <xf numFmtId="43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39" fillId="0" borderId="0" applyFont="0" applyFill="0" applyBorder="0" applyAlignment="0" applyProtection="0"/>
    <xf numFmtId="2" fontId="47" fillId="0" borderId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43" fontId="6" fillId="0" borderId="0" applyFont="0" applyFill="0" applyBorder="0" applyAlignment="0" applyProtection="0"/>
    <xf numFmtId="167" fontId="39" fillId="0" borderId="0" applyFont="0" applyFill="0" applyBorder="0" applyAlignment="0" applyProtection="0"/>
    <xf numFmtId="42" fontId="62" fillId="0" borderId="0" applyFont="0" applyFill="0" applyBorder="0" applyAlignment="0" applyProtection="0"/>
    <xf numFmtId="0" fontId="6" fillId="0" borderId="0"/>
  </cellStyleXfs>
  <cellXfs count="759">
    <xf numFmtId="0" fontId="0" fillId="0" borderId="0" xfId="0"/>
    <xf numFmtId="0" fontId="11" fillId="13" borderId="0" xfId="0" applyFont="1" applyFill="1" applyAlignment="1" applyProtection="1">
      <alignment vertical="center"/>
    </xf>
    <xf numFmtId="0" fontId="0" fillId="13" borderId="0" xfId="0" applyFill="1" applyAlignment="1" applyProtection="1">
      <alignment vertical="center"/>
    </xf>
    <xf numFmtId="3" fontId="11" fillId="13" borderId="0" xfId="0" applyNumberFormat="1" applyFont="1" applyFill="1" applyBorder="1" applyAlignment="1" applyProtection="1">
      <alignment vertical="center"/>
    </xf>
    <xf numFmtId="0" fontId="11" fillId="13" borderId="0" xfId="0" applyFont="1" applyFill="1" applyBorder="1" applyAlignment="1" applyProtection="1">
      <alignment horizontal="centerContinuous" vertical="center"/>
    </xf>
    <xf numFmtId="3" fontId="11" fillId="13" borderId="0" xfId="0" applyNumberFormat="1" applyFont="1" applyFill="1" applyBorder="1" applyAlignment="1" applyProtection="1">
      <alignment horizontal="centerContinuous" vertical="center"/>
    </xf>
    <xf numFmtId="0" fontId="0" fillId="13" borderId="0" xfId="0" quotePrefix="1" applyFill="1" applyBorder="1" applyAlignment="1" applyProtection="1">
      <alignment horizontal="right" vertical="center"/>
    </xf>
    <xf numFmtId="0" fontId="0" fillId="13" borderId="0" xfId="0" applyFill="1" applyBorder="1" applyAlignment="1" applyProtection="1">
      <alignment vertical="center"/>
    </xf>
    <xf numFmtId="10" fontId="11" fillId="13" borderId="0" xfId="0" applyNumberFormat="1" applyFont="1" applyFill="1" applyBorder="1" applyAlignment="1" applyProtection="1">
      <alignment vertical="center"/>
    </xf>
    <xf numFmtId="0" fontId="9" fillId="13" borderId="0" xfId="0" applyFont="1" applyFill="1" applyAlignment="1" applyProtection="1">
      <alignment vertical="center"/>
    </xf>
    <xf numFmtId="0" fontId="9" fillId="13" borderId="6" xfId="0" applyFont="1" applyFill="1" applyBorder="1" applyAlignment="1" applyProtection="1">
      <alignment horizontal="centerContinuous" vertical="center"/>
    </xf>
    <xf numFmtId="0" fontId="0" fillId="13" borderId="7" xfId="0" applyFill="1" applyBorder="1" applyAlignment="1" applyProtection="1">
      <alignment vertical="center"/>
    </xf>
    <xf numFmtId="0" fontId="11" fillId="13" borderId="8" xfId="0" applyFont="1" applyFill="1" applyBorder="1" applyAlignment="1" applyProtection="1">
      <alignment horizontal="centerContinuous" vertical="center"/>
    </xf>
    <xf numFmtId="0" fontId="11" fillId="13" borderId="9" xfId="0" applyFont="1" applyFill="1" applyBorder="1" applyAlignment="1" applyProtection="1">
      <alignment horizontal="centerContinuous" vertical="center"/>
    </xf>
    <xf numFmtId="0" fontId="11" fillId="13" borderId="10" xfId="0" applyFont="1" applyFill="1" applyBorder="1" applyAlignment="1" applyProtection="1">
      <alignment horizontal="centerContinuous" vertical="center"/>
    </xf>
    <xf numFmtId="0" fontId="11" fillId="13" borderId="10" xfId="0" applyFont="1" applyFill="1" applyBorder="1" applyAlignment="1" applyProtection="1">
      <alignment horizontal="center" vertical="center"/>
    </xf>
    <xf numFmtId="0" fontId="11" fillId="13" borderId="11" xfId="0" applyFont="1" applyFill="1" applyBorder="1" applyAlignment="1" applyProtection="1">
      <alignment horizontal="center" vertical="center"/>
    </xf>
    <xf numFmtId="0" fontId="0" fillId="13" borderId="12" xfId="0" applyFill="1" applyBorder="1" applyAlignment="1" applyProtection="1">
      <alignment vertical="center"/>
    </xf>
    <xf numFmtId="0" fontId="0" fillId="13" borderId="0" xfId="0" quotePrefix="1" applyFill="1" applyBorder="1" applyAlignment="1" applyProtection="1">
      <alignment horizontal="left" vertical="center"/>
    </xf>
    <xf numFmtId="0" fontId="0" fillId="13" borderId="13" xfId="0" applyFill="1" applyBorder="1" applyAlignment="1" applyProtection="1">
      <alignment vertical="center"/>
    </xf>
    <xf numFmtId="0" fontId="0" fillId="13" borderId="16" xfId="0" quotePrefix="1" applyFill="1" applyBorder="1" applyAlignment="1" applyProtection="1">
      <alignment horizontal="left" vertical="center"/>
    </xf>
    <xf numFmtId="0" fontId="11" fillId="13" borderId="8" xfId="0" quotePrefix="1" applyFont="1" applyFill="1" applyBorder="1" applyAlignment="1" applyProtection="1">
      <alignment horizontal="centerContinuous" vertical="center"/>
    </xf>
    <xf numFmtId="0" fontId="11" fillId="13" borderId="10" xfId="0" quotePrefix="1" applyFont="1" applyFill="1" applyBorder="1" applyAlignment="1" applyProtection="1">
      <alignment horizontal="centerContinuous" vertical="center"/>
    </xf>
    <xf numFmtId="10" fontId="6" fillId="6" borderId="17" xfId="81" applyNumberFormat="1" applyFont="1" applyFill="1" applyBorder="1" applyAlignment="1" applyProtection="1">
      <alignment vertical="center"/>
      <protection locked="0"/>
    </xf>
    <xf numFmtId="0" fontId="11" fillId="13" borderId="18" xfId="0" applyFont="1" applyFill="1" applyBorder="1" applyAlignment="1" applyProtection="1">
      <alignment horizontal="centerContinuous" vertical="center"/>
    </xf>
    <xf numFmtId="0" fontId="11" fillId="13" borderId="14" xfId="0" applyFont="1" applyFill="1" applyBorder="1" applyAlignment="1" applyProtection="1">
      <alignment horizontal="centerContinuous" vertical="center"/>
    </xf>
    <xf numFmtId="3" fontId="11" fillId="13" borderId="14" xfId="0" applyNumberFormat="1" applyFont="1" applyFill="1" applyBorder="1" applyAlignment="1" applyProtection="1">
      <alignment horizontal="centerContinuous" vertical="center"/>
    </xf>
    <xf numFmtId="3" fontId="11" fillId="13" borderId="15" xfId="0" applyNumberFormat="1" applyFont="1" applyFill="1" applyBorder="1" applyAlignment="1" applyProtection="1">
      <alignment horizontal="centerContinuous" vertical="center"/>
    </xf>
    <xf numFmtId="10" fontId="11" fillId="13" borderId="17" xfId="81" applyNumberFormat="1" applyFont="1" applyFill="1" applyBorder="1" applyAlignment="1" applyProtection="1">
      <alignment vertical="center"/>
    </xf>
    <xf numFmtId="0" fontId="11" fillId="13" borderId="19" xfId="0" applyFont="1" applyFill="1" applyBorder="1" applyAlignment="1" applyProtection="1">
      <alignment horizontal="centerContinuous" vertical="center"/>
    </xf>
    <xf numFmtId="0" fontId="11" fillId="13" borderId="20" xfId="0" applyFont="1" applyFill="1" applyBorder="1" applyAlignment="1" applyProtection="1">
      <alignment horizontal="centerContinuous" vertical="center"/>
    </xf>
    <xf numFmtId="3" fontId="11" fillId="13" borderId="20" xfId="0" applyNumberFormat="1" applyFont="1" applyFill="1" applyBorder="1" applyAlignment="1" applyProtection="1">
      <alignment horizontal="centerContinuous" vertical="center"/>
    </xf>
    <xf numFmtId="3" fontId="11" fillId="13" borderId="21" xfId="0" applyNumberFormat="1" applyFont="1" applyFill="1" applyBorder="1" applyAlignment="1" applyProtection="1">
      <alignment horizontal="centerContinuous" vertical="center"/>
    </xf>
    <xf numFmtId="0" fontId="0" fillId="13" borderId="18" xfId="0" applyFill="1" applyBorder="1" applyAlignment="1" applyProtection="1">
      <alignment vertical="center"/>
    </xf>
    <xf numFmtId="0" fontId="0" fillId="13" borderId="14" xfId="0" applyFill="1" applyBorder="1" applyAlignment="1" applyProtection="1">
      <alignment vertical="center"/>
    </xf>
    <xf numFmtId="3" fontId="0" fillId="13" borderId="14" xfId="0" applyNumberFormat="1" applyFill="1" applyBorder="1" applyAlignment="1" applyProtection="1">
      <alignment vertical="center"/>
    </xf>
    <xf numFmtId="3" fontId="0" fillId="13" borderId="14" xfId="0" applyNumberFormat="1" applyFill="1" applyBorder="1" applyAlignment="1" applyProtection="1">
      <alignment horizontal="center" vertical="center"/>
    </xf>
    <xf numFmtId="3" fontId="0" fillId="13" borderId="15" xfId="0" applyNumberFormat="1" applyFill="1" applyBorder="1" applyAlignment="1" applyProtection="1">
      <alignment vertical="center"/>
    </xf>
    <xf numFmtId="0" fontId="0" fillId="13" borderId="18" xfId="0" quotePrefix="1" applyFill="1" applyBorder="1" applyAlignment="1" applyProtection="1">
      <alignment horizontal="left" vertical="center"/>
    </xf>
    <xf numFmtId="0" fontId="6" fillId="13" borderId="19" xfId="0" quotePrefix="1" applyFont="1" applyFill="1" applyBorder="1" applyAlignment="1" applyProtection="1">
      <alignment horizontal="left" vertical="center"/>
    </xf>
    <xf numFmtId="0" fontId="0" fillId="13" borderId="22" xfId="0" applyFill="1" applyBorder="1" applyAlignment="1" applyProtection="1">
      <alignment horizontal="centerContinuous" vertical="center"/>
    </xf>
    <xf numFmtId="0" fontId="0" fillId="13" borderId="23" xfId="0" applyFill="1" applyBorder="1" applyAlignment="1" applyProtection="1">
      <alignment horizontal="centerContinuous" vertical="center"/>
    </xf>
    <xf numFmtId="0" fontId="0" fillId="13" borderId="24" xfId="0" applyFill="1" applyBorder="1" applyAlignment="1" applyProtection="1">
      <alignment vertical="center"/>
    </xf>
    <xf numFmtId="0" fontId="0" fillId="13" borderId="25" xfId="0" applyFill="1" applyBorder="1" applyAlignment="1" applyProtection="1">
      <alignment vertical="center"/>
    </xf>
    <xf numFmtId="0" fontId="0" fillId="13" borderId="19" xfId="0" applyFill="1" applyBorder="1" applyAlignment="1" applyProtection="1">
      <alignment vertical="center"/>
    </xf>
    <xf numFmtId="0" fontId="0" fillId="13" borderId="20" xfId="0" quotePrefix="1" applyFill="1" applyBorder="1" applyAlignment="1" applyProtection="1">
      <alignment horizontal="right" vertical="center"/>
    </xf>
    <xf numFmtId="10" fontId="11" fillId="13" borderId="20" xfId="0" applyNumberFormat="1" applyFont="1" applyFill="1" applyBorder="1" applyAlignment="1" applyProtection="1">
      <alignment vertical="center"/>
    </xf>
    <xf numFmtId="0" fontId="0" fillId="13" borderId="20" xfId="0" applyFill="1" applyBorder="1" applyAlignment="1" applyProtection="1">
      <alignment vertical="center"/>
    </xf>
    <xf numFmtId="0" fontId="0" fillId="13" borderId="26" xfId="0" applyFill="1" applyBorder="1" applyAlignment="1" applyProtection="1">
      <alignment vertical="center"/>
    </xf>
    <xf numFmtId="9" fontId="0" fillId="6" borderId="4" xfId="0" applyNumberFormat="1" applyFill="1" applyBorder="1" applyAlignment="1" applyProtection="1">
      <alignment vertical="center"/>
      <protection locked="0"/>
    </xf>
    <xf numFmtId="0" fontId="11" fillId="13" borderId="8" xfId="0" applyFont="1" applyFill="1" applyBorder="1" applyAlignment="1" applyProtection="1">
      <alignment vertical="center"/>
    </xf>
    <xf numFmtId="0" fontId="11" fillId="13" borderId="9" xfId="0" applyFont="1" applyFill="1" applyBorder="1" applyAlignment="1" applyProtection="1">
      <alignment vertical="center"/>
    </xf>
    <xf numFmtId="0" fontId="11" fillId="13" borderId="10" xfId="0" applyFont="1" applyFill="1" applyBorder="1" applyAlignment="1" applyProtection="1">
      <alignment vertical="center"/>
    </xf>
    <xf numFmtId="0" fontId="9" fillId="13" borderId="6" xfId="0" applyFont="1" applyFill="1" applyBorder="1" applyAlignment="1" applyProtection="1">
      <alignment vertical="center"/>
    </xf>
    <xf numFmtId="0" fontId="9" fillId="13" borderId="22" xfId="0" applyFont="1" applyFill="1" applyBorder="1" applyAlignment="1" applyProtection="1">
      <alignment vertical="center"/>
    </xf>
    <xf numFmtId="0" fontId="9" fillId="13" borderId="23" xfId="0" applyFont="1" applyFill="1" applyBorder="1" applyAlignment="1" applyProtection="1">
      <alignment vertical="center"/>
    </xf>
    <xf numFmtId="0" fontId="8" fillId="13" borderId="0" xfId="0" applyFont="1" applyFill="1" applyAlignment="1" applyProtection="1">
      <alignment horizontal="centerContinuous" vertical="center"/>
    </xf>
    <xf numFmtId="0" fontId="10" fillId="13" borderId="0" xfId="0" applyFont="1" applyFill="1" applyAlignment="1" applyProtection="1">
      <alignment vertical="center"/>
    </xf>
    <xf numFmtId="0" fontId="9" fillId="0" borderId="0" xfId="0" applyFont="1" applyFill="1" applyAlignment="1" applyProtection="1">
      <alignment horizontal="left" vertical="center"/>
    </xf>
    <xf numFmtId="0" fontId="13" fillId="13" borderId="0" xfId="0" applyFont="1" applyFill="1" applyAlignment="1" applyProtection="1">
      <alignment vertical="center"/>
    </xf>
    <xf numFmtId="0" fontId="9" fillId="13" borderId="0" xfId="0" applyFont="1" applyFill="1" applyAlignment="1" applyProtection="1">
      <alignment horizontal="center" vertical="center"/>
    </xf>
    <xf numFmtId="0" fontId="14" fillId="13" borderId="0" xfId="0" applyFont="1" applyFill="1" applyAlignment="1" applyProtection="1">
      <alignment horizontal="centerContinuous" vertical="center"/>
    </xf>
    <xf numFmtId="0" fontId="11" fillId="13" borderId="0" xfId="0" quotePrefix="1" applyFont="1" applyFill="1" applyAlignment="1" applyProtection="1">
      <alignment horizontal="left" vertical="center"/>
    </xf>
    <xf numFmtId="0" fontId="0" fillId="13" borderId="6" xfId="0" applyFill="1" applyBorder="1" applyAlignment="1" applyProtection="1">
      <alignment horizontal="centerContinuous" vertical="center"/>
    </xf>
    <xf numFmtId="0" fontId="0" fillId="13" borderId="27" xfId="0" applyFill="1" applyBorder="1" applyAlignment="1" applyProtection="1">
      <alignment horizontal="centerContinuous" vertical="center"/>
    </xf>
    <xf numFmtId="0" fontId="0" fillId="13" borderId="28" xfId="0" applyFill="1" applyBorder="1" applyAlignment="1" applyProtection="1">
      <alignment horizontal="centerContinuous" vertical="center"/>
    </xf>
    <xf numFmtId="0" fontId="0" fillId="13" borderId="29" xfId="0" applyFill="1" applyBorder="1" applyAlignment="1" applyProtection="1">
      <alignment vertical="center"/>
    </xf>
    <xf numFmtId="0" fontId="0" fillId="13" borderId="14" xfId="0" applyFill="1" applyBorder="1" applyAlignment="1" applyProtection="1">
      <alignment horizontal="centerContinuous" vertical="center"/>
    </xf>
    <xf numFmtId="0" fontId="0" fillId="13" borderId="15" xfId="0" applyFill="1" applyBorder="1" applyAlignment="1" applyProtection="1">
      <alignment vertical="center"/>
    </xf>
    <xf numFmtId="0" fontId="0" fillId="13" borderId="17" xfId="0" applyFill="1" applyBorder="1" applyAlignment="1" applyProtection="1">
      <alignment horizontal="centerContinuous" vertical="center"/>
    </xf>
    <xf numFmtId="0" fontId="0" fillId="13" borderId="30" xfId="0" applyFill="1" applyBorder="1" applyAlignment="1" applyProtection="1">
      <alignment horizontal="center" vertical="center"/>
    </xf>
    <xf numFmtId="0" fontId="0" fillId="13" borderId="22" xfId="0" applyFill="1" applyBorder="1" applyAlignment="1" applyProtection="1">
      <alignment vertical="center"/>
    </xf>
    <xf numFmtId="10" fontId="6" fillId="13" borderId="22" xfId="81" applyNumberFormat="1" applyFill="1" applyBorder="1" applyAlignment="1" applyProtection="1">
      <alignment vertical="center"/>
    </xf>
    <xf numFmtId="172" fontId="0" fillId="13" borderId="28" xfId="0" applyNumberFormat="1" applyFill="1" applyBorder="1" applyAlignment="1" applyProtection="1">
      <alignment vertical="center"/>
    </xf>
    <xf numFmtId="0" fontId="0" fillId="13" borderId="31" xfId="0" applyFill="1" applyBorder="1" applyAlignment="1" applyProtection="1">
      <alignment horizontal="center" vertical="center"/>
    </xf>
    <xf numFmtId="0" fontId="0" fillId="13" borderId="32" xfId="0" applyFill="1" applyBorder="1" applyAlignment="1" applyProtection="1">
      <alignment vertical="center"/>
    </xf>
    <xf numFmtId="10" fontId="6" fillId="13" borderId="12" xfId="81" applyNumberFormat="1" applyFill="1" applyBorder="1" applyAlignment="1" applyProtection="1">
      <alignment vertical="center"/>
    </xf>
    <xf numFmtId="172" fontId="0" fillId="13" borderId="33" xfId="0" applyNumberFormat="1" applyFill="1" applyBorder="1" applyAlignment="1" applyProtection="1">
      <alignment vertical="center"/>
    </xf>
    <xf numFmtId="0" fontId="0" fillId="13" borderId="35" xfId="0" applyFill="1" applyBorder="1" applyAlignment="1" applyProtection="1">
      <alignment horizontal="center" vertical="center"/>
    </xf>
    <xf numFmtId="10" fontId="6" fillId="13" borderId="0" xfId="81" applyNumberFormat="1" applyFill="1" applyBorder="1" applyAlignment="1" applyProtection="1">
      <alignment vertical="center"/>
    </xf>
    <xf numFmtId="172" fontId="0" fillId="13" borderId="36" xfId="0" applyNumberFormat="1" applyFill="1" applyBorder="1" applyAlignment="1" applyProtection="1">
      <alignment vertical="center"/>
    </xf>
    <xf numFmtId="0" fontId="0" fillId="13" borderId="37" xfId="0" applyFill="1" applyBorder="1" applyAlignment="1" applyProtection="1">
      <alignment horizontal="center" vertical="center"/>
    </xf>
    <xf numFmtId="0" fontId="0" fillId="13" borderId="12" xfId="0" applyFill="1" applyBorder="1" applyAlignment="1" applyProtection="1">
      <alignment horizontal="left" vertical="center"/>
    </xf>
    <xf numFmtId="9" fontId="6" fillId="13" borderId="12" xfId="81" applyFill="1" applyBorder="1" applyAlignment="1" applyProtection="1">
      <alignment vertical="center"/>
    </xf>
    <xf numFmtId="0" fontId="0" fillId="13" borderId="0" xfId="0" applyFill="1" applyBorder="1" applyAlignment="1" applyProtection="1">
      <alignment horizontal="left" vertical="center"/>
    </xf>
    <xf numFmtId="10" fontId="6" fillId="13" borderId="36" xfId="81" applyNumberFormat="1" applyFont="1" applyFill="1" applyBorder="1" applyAlignment="1" applyProtection="1">
      <alignment vertical="center"/>
    </xf>
    <xf numFmtId="0" fontId="0" fillId="13" borderId="32" xfId="0" applyFill="1" applyBorder="1" applyAlignment="1" applyProtection="1">
      <alignment horizontal="left" vertical="center"/>
    </xf>
    <xf numFmtId="10" fontId="6" fillId="13" borderId="33" xfId="81" applyNumberFormat="1" applyFill="1" applyBorder="1" applyAlignment="1" applyProtection="1">
      <alignment vertical="center"/>
    </xf>
    <xf numFmtId="10" fontId="6" fillId="13" borderId="14" xfId="81" applyNumberFormat="1" applyFill="1" applyBorder="1" applyAlignment="1" applyProtection="1">
      <alignment vertical="center"/>
    </xf>
    <xf numFmtId="10" fontId="6" fillId="13" borderId="15" xfId="81" applyNumberFormat="1" applyFill="1" applyBorder="1" applyAlignment="1" applyProtection="1">
      <alignment vertical="center"/>
    </xf>
    <xf numFmtId="9" fontId="6" fillId="13" borderId="14" xfId="81" applyFill="1" applyBorder="1" applyAlignment="1" applyProtection="1">
      <alignment vertical="center"/>
    </xf>
    <xf numFmtId="172" fontId="0" fillId="13" borderId="15" xfId="0" applyNumberFormat="1" applyFill="1" applyBorder="1" applyAlignment="1" applyProtection="1">
      <alignment vertical="center"/>
    </xf>
    <xf numFmtId="173" fontId="15" fillId="6" borderId="17" xfId="81" applyNumberFormat="1" applyFont="1" applyFill="1" applyBorder="1" applyAlignment="1" applyProtection="1">
      <alignment vertical="center"/>
      <protection locked="0"/>
    </xf>
    <xf numFmtId="0" fontId="0" fillId="13" borderId="24" xfId="0" quotePrefix="1" applyFill="1" applyBorder="1" applyAlignment="1" applyProtection="1">
      <alignment horizontal="left" vertical="center"/>
    </xf>
    <xf numFmtId="0" fontId="0" fillId="13" borderId="6" xfId="0" applyFill="1" applyBorder="1" applyAlignment="1" applyProtection="1">
      <alignment vertical="center"/>
    </xf>
    <xf numFmtId="0" fontId="0" fillId="13" borderId="23" xfId="0" applyFill="1" applyBorder="1" applyAlignment="1" applyProtection="1">
      <alignment vertical="center"/>
    </xf>
    <xf numFmtId="0" fontId="11" fillId="13" borderId="24" xfId="0" quotePrefix="1" applyFont="1" applyFill="1" applyBorder="1" applyAlignment="1" applyProtection="1">
      <alignment horizontal="left" vertical="center"/>
    </xf>
    <xf numFmtId="0" fontId="11" fillId="13" borderId="0" xfId="0" applyFont="1" applyFill="1" applyBorder="1" applyAlignment="1" applyProtection="1">
      <alignment vertical="center"/>
    </xf>
    <xf numFmtId="10" fontId="11" fillId="13" borderId="25" xfId="0" applyNumberFormat="1" applyFont="1" applyFill="1" applyBorder="1" applyAlignment="1" applyProtection="1">
      <alignment vertical="center"/>
    </xf>
    <xf numFmtId="0" fontId="11" fillId="13" borderId="24" xfId="0" applyFont="1" applyFill="1" applyBorder="1" applyAlignment="1" applyProtection="1">
      <alignment vertical="center"/>
    </xf>
    <xf numFmtId="10" fontId="11" fillId="13" borderId="4" xfId="0" applyNumberFormat="1" applyFont="1" applyFill="1" applyBorder="1" applyAlignment="1" applyProtection="1">
      <alignment vertical="center"/>
    </xf>
    <xf numFmtId="0" fontId="11" fillId="13" borderId="25" xfId="0" applyFont="1" applyFill="1" applyBorder="1" applyAlignment="1" applyProtection="1">
      <alignment vertical="center"/>
    </xf>
    <xf numFmtId="0" fontId="11" fillId="13" borderId="24" xfId="0" applyFont="1" applyFill="1" applyBorder="1" applyAlignment="1" applyProtection="1">
      <alignment horizontal="center" vertical="center"/>
    </xf>
    <xf numFmtId="0" fontId="12" fillId="0" borderId="0" xfId="0" applyNumberFormat="1" applyFont="1" applyFill="1" applyAlignment="1" applyProtection="1">
      <alignment horizontal="centerContinuous" vertical="center"/>
    </xf>
    <xf numFmtId="0" fontId="0" fillId="13" borderId="39" xfId="0" applyFill="1" applyBorder="1" applyAlignment="1" applyProtection="1">
      <alignment vertical="center"/>
    </xf>
    <xf numFmtId="0" fontId="0" fillId="13" borderId="40" xfId="0" applyFill="1" applyBorder="1" applyAlignment="1" applyProtection="1">
      <alignment vertical="center"/>
    </xf>
    <xf numFmtId="0" fontId="0" fillId="13" borderId="41" xfId="0" applyFill="1" applyBorder="1" applyAlignment="1" applyProtection="1">
      <alignment vertical="center"/>
    </xf>
    <xf numFmtId="0" fontId="11" fillId="13" borderId="42" xfId="0" applyFont="1" applyFill="1" applyBorder="1" applyAlignment="1" applyProtection="1">
      <alignment horizontal="centerContinuous" vertical="center"/>
    </xf>
    <xf numFmtId="0" fontId="11" fillId="13" borderId="43" xfId="0" applyFont="1" applyFill="1" applyBorder="1" applyAlignment="1" applyProtection="1">
      <alignment horizontal="centerContinuous" vertical="center"/>
    </xf>
    <xf numFmtId="168" fontId="6" fillId="6" borderId="15" xfId="6" applyFont="1" applyFill="1" applyBorder="1" applyAlignment="1" applyProtection="1">
      <alignment horizontal="center" vertical="center"/>
      <protection locked="0"/>
    </xf>
    <xf numFmtId="168" fontId="0" fillId="6" borderId="15" xfId="6" applyFont="1" applyFill="1" applyBorder="1" applyAlignment="1" applyProtection="1">
      <alignment horizontal="center" vertical="center"/>
      <protection locked="0"/>
    </xf>
    <xf numFmtId="168" fontId="0" fillId="6" borderId="21" xfId="6" applyFont="1" applyFill="1" applyBorder="1" applyAlignment="1" applyProtection="1">
      <alignment horizontal="center" vertical="center"/>
      <protection locked="0"/>
    </xf>
    <xf numFmtId="168" fontId="0" fillId="6" borderId="10" xfId="6" applyFont="1" applyFill="1" applyBorder="1" applyAlignment="1" applyProtection="1">
      <alignment horizontal="center" vertical="center"/>
      <protection locked="0"/>
    </xf>
    <xf numFmtId="171" fontId="6" fillId="13" borderId="17" xfId="18" applyNumberFormat="1" applyFont="1" applyFill="1" applyBorder="1" applyAlignment="1" applyProtection="1">
      <alignment horizontal="right" vertical="center"/>
    </xf>
    <xf numFmtId="171" fontId="0" fillId="13" borderId="0" xfId="18" applyNumberFormat="1" applyFont="1" applyFill="1" applyAlignment="1" applyProtection="1">
      <alignment vertical="center"/>
    </xf>
    <xf numFmtId="171" fontId="11" fillId="13" borderId="3" xfId="18" applyNumberFormat="1" applyFont="1" applyFill="1" applyBorder="1" applyAlignment="1" applyProtection="1">
      <alignment vertical="center"/>
    </xf>
    <xf numFmtId="171" fontId="11" fillId="13" borderId="44" xfId="18" applyNumberFormat="1" applyFont="1" applyFill="1" applyBorder="1" applyAlignment="1" applyProtection="1">
      <alignment vertical="center"/>
    </xf>
    <xf numFmtId="168" fontId="0" fillId="13" borderId="0" xfId="6" applyFont="1" applyFill="1" applyAlignment="1" applyProtection="1">
      <alignment vertical="center"/>
    </xf>
    <xf numFmtId="171" fontId="11" fillId="13" borderId="45" xfId="18" applyNumberFormat="1" applyFont="1" applyFill="1" applyBorder="1" applyAlignment="1" applyProtection="1">
      <alignment vertical="center"/>
    </xf>
    <xf numFmtId="171" fontId="11" fillId="13" borderId="10" xfId="18" quotePrefix="1" applyNumberFormat="1" applyFont="1" applyFill="1" applyBorder="1" applyAlignment="1" applyProtection="1">
      <alignment horizontal="center" vertical="center"/>
    </xf>
    <xf numFmtId="171" fontId="11" fillId="13" borderId="11" xfId="18" applyNumberFormat="1" applyFont="1" applyFill="1" applyBorder="1" applyAlignment="1" applyProtection="1">
      <alignment horizontal="center" vertical="center"/>
    </xf>
    <xf numFmtId="171" fontId="0" fillId="13" borderId="17" xfId="18" applyNumberFormat="1" applyFont="1" applyFill="1" applyBorder="1" applyAlignment="1" applyProtection="1">
      <alignment vertical="center"/>
    </xf>
    <xf numFmtId="171" fontId="11" fillId="13" borderId="0" xfId="18" applyNumberFormat="1" applyFont="1" applyFill="1" applyBorder="1" applyAlignment="1" applyProtection="1">
      <alignment vertical="center"/>
    </xf>
    <xf numFmtId="171" fontId="11" fillId="13" borderId="10" xfId="18" applyNumberFormat="1" applyFont="1" applyFill="1" applyBorder="1" applyAlignment="1" applyProtection="1">
      <alignment horizontal="center" vertical="center"/>
    </xf>
    <xf numFmtId="171" fontId="11" fillId="13" borderId="44" xfId="18" applyNumberFormat="1" applyFont="1" applyFill="1" applyBorder="1" applyAlignment="1" applyProtection="1">
      <alignment horizontal="center" vertical="center"/>
    </xf>
    <xf numFmtId="171" fontId="6" fillId="13" borderId="17" xfId="18" applyNumberFormat="1" applyFont="1" applyFill="1" applyBorder="1" applyAlignment="1" applyProtection="1">
      <alignment vertical="center"/>
    </xf>
    <xf numFmtId="0" fontId="12" fillId="13" borderId="0" xfId="0" applyNumberFormat="1" applyFont="1" applyFill="1" applyAlignment="1" applyProtection="1">
      <alignment horizontal="centerContinuous" vertical="center"/>
    </xf>
    <xf numFmtId="0" fontId="12" fillId="13" borderId="0" xfId="0" applyNumberFormat="1" applyFont="1" applyFill="1" applyAlignment="1" applyProtection="1">
      <alignment horizontal="center" vertical="center"/>
    </xf>
    <xf numFmtId="0" fontId="9" fillId="0" borderId="0" xfId="0" applyFont="1" applyAlignment="1" applyProtection="1"/>
    <xf numFmtId="0" fontId="9" fillId="0" borderId="0" xfId="0" applyFont="1" applyAlignment="1" applyProtection="1">
      <alignment horizontal="left"/>
    </xf>
    <xf numFmtId="0" fontId="9" fillId="0" borderId="0" xfId="0" applyFont="1" applyProtection="1"/>
    <xf numFmtId="171" fontId="15" fillId="6" borderId="15" xfId="18" applyNumberFormat="1" applyFont="1" applyFill="1" applyBorder="1" applyAlignment="1" applyProtection="1">
      <alignment horizontal="right" vertical="center"/>
      <protection locked="0"/>
    </xf>
    <xf numFmtId="171" fontId="0" fillId="6" borderId="9" xfId="18" applyNumberFormat="1" applyFont="1" applyFill="1" applyBorder="1" applyAlignment="1" applyProtection="1">
      <alignment vertical="center"/>
      <protection locked="0"/>
    </xf>
    <xf numFmtId="171" fontId="0" fillId="6" borderId="15" xfId="18" applyNumberFormat="1" applyFont="1" applyFill="1" applyBorder="1" applyAlignment="1" applyProtection="1">
      <alignment vertical="center"/>
      <protection locked="0"/>
    </xf>
    <xf numFmtId="171" fontId="0" fillId="6" borderId="17" xfId="18" applyNumberFormat="1" applyFont="1" applyFill="1" applyBorder="1" applyAlignment="1" applyProtection="1">
      <alignment vertical="center"/>
      <protection locked="0"/>
    </xf>
    <xf numFmtId="171" fontId="0" fillId="6" borderId="21" xfId="18" applyNumberFormat="1" applyFont="1" applyFill="1" applyBorder="1" applyAlignment="1" applyProtection="1">
      <alignment vertical="center"/>
      <protection locked="0"/>
    </xf>
    <xf numFmtId="171" fontId="0" fillId="6" borderId="38" xfId="18" applyNumberFormat="1" applyFont="1" applyFill="1" applyBorder="1" applyAlignment="1" applyProtection="1">
      <alignment vertical="center"/>
      <protection locked="0"/>
    </xf>
    <xf numFmtId="171" fontId="6" fillId="6" borderId="17" xfId="18" applyNumberFormat="1" applyFont="1" applyFill="1" applyBorder="1" applyAlignment="1" applyProtection="1">
      <alignment vertical="center"/>
      <protection locked="0"/>
    </xf>
    <xf numFmtId="171" fontId="11" fillId="6" borderId="3" xfId="18" applyNumberFormat="1" applyFont="1" applyFill="1" applyBorder="1" applyAlignment="1" applyProtection="1">
      <alignment vertical="center"/>
      <protection locked="0"/>
    </xf>
    <xf numFmtId="0" fontId="15" fillId="0" borderId="0" xfId="0" applyFont="1" applyProtection="1"/>
    <xf numFmtId="0" fontId="15" fillId="0" borderId="0" xfId="0" applyFont="1" applyAlignment="1" applyProtection="1"/>
    <xf numFmtId="0" fontId="18" fillId="0" borderId="0" xfId="0" applyFont="1" applyAlignment="1" applyProtection="1"/>
    <xf numFmtId="0" fontId="17" fillId="0" borderId="0" xfId="0" applyFont="1" applyAlignment="1" applyProtection="1"/>
    <xf numFmtId="177" fontId="17" fillId="0" borderId="48" xfId="0" applyNumberFormat="1" applyFont="1" applyFill="1" applyBorder="1" applyAlignment="1" applyProtection="1">
      <alignment horizontal="left"/>
    </xf>
    <xf numFmtId="178" fontId="17" fillId="0" borderId="0" xfId="0" applyNumberFormat="1" applyFont="1" applyFill="1" applyBorder="1" applyAlignment="1" applyProtection="1">
      <alignment horizontal="left"/>
    </xf>
    <xf numFmtId="179" fontId="17" fillId="0" borderId="0" xfId="0" applyNumberFormat="1" applyFont="1" applyBorder="1" applyAlignment="1" applyProtection="1">
      <alignment horizontal="center"/>
    </xf>
    <xf numFmtId="0" fontId="10" fillId="0" borderId="0" xfId="0" applyFont="1" applyAlignment="1" applyProtection="1"/>
    <xf numFmtId="0" fontId="19" fillId="0" borderId="0" xfId="0" applyFont="1" applyAlignment="1" applyProtection="1"/>
    <xf numFmtId="171" fontId="9" fillId="0" borderId="0" xfId="18" applyNumberFormat="1" applyFont="1" applyProtection="1"/>
    <xf numFmtId="171" fontId="9" fillId="0" borderId="0" xfId="18" applyNumberFormat="1" applyFont="1" applyAlignment="1" applyProtection="1"/>
    <xf numFmtId="171" fontId="19" fillId="0" borderId="0" xfId="18" applyNumberFormat="1" applyFont="1" applyAlignment="1" applyProtection="1"/>
    <xf numFmtId="0" fontId="19" fillId="0" borderId="0" xfId="0" applyFont="1" applyAlignment="1" applyProtection="1">
      <alignment horizontal="justify" vertical="center"/>
    </xf>
    <xf numFmtId="0" fontId="17" fillId="0" borderId="14" xfId="0" applyFont="1" applyFill="1" applyBorder="1" applyAlignment="1" applyProtection="1"/>
    <xf numFmtId="0" fontId="17" fillId="0" borderId="12" xfId="0" applyFont="1" applyFill="1" applyBorder="1" applyAlignment="1" applyProtection="1"/>
    <xf numFmtId="0" fontId="17" fillId="0" borderId="54" xfId="0" applyFont="1" applyFill="1" applyBorder="1" applyAlignment="1" applyProtection="1"/>
    <xf numFmtId="171" fontId="19" fillId="0" borderId="55" xfId="18" applyNumberFormat="1" applyFont="1" applyFill="1" applyBorder="1" applyAlignment="1" applyProtection="1"/>
    <xf numFmtId="171" fontId="19" fillId="0" borderId="56" xfId="18" applyNumberFormat="1" applyFont="1" applyFill="1" applyBorder="1" applyAlignment="1" applyProtection="1"/>
    <xf numFmtId="0" fontId="17" fillId="0" borderId="40" xfId="0" applyFont="1" applyFill="1" applyBorder="1" applyAlignment="1" applyProtection="1"/>
    <xf numFmtId="0" fontId="17" fillId="0" borderId="48" xfId="0" applyFont="1" applyFill="1" applyBorder="1" applyAlignment="1" applyProtection="1"/>
    <xf numFmtId="171" fontId="19" fillId="0" borderId="57" xfId="18" applyNumberFormat="1" applyFont="1" applyFill="1" applyBorder="1" applyAlignment="1" applyProtection="1"/>
    <xf numFmtId="0" fontId="17" fillId="0" borderId="9" xfId="0" applyFont="1" applyFill="1" applyBorder="1" applyAlignment="1" applyProtection="1"/>
    <xf numFmtId="171" fontId="19" fillId="0" borderId="43" xfId="18" applyNumberFormat="1" applyFont="1" applyFill="1" applyBorder="1" applyAlignment="1" applyProtection="1"/>
    <xf numFmtId="171" fontId="19" fillId="0" borderId="61" xfId="18" applyNumberFormat="1" applyFont="1" applyFill="1" applyBorder="1" applyAlignment="1" applyProtection="1"/>
    <xf numFmtId="0" fontId="19" fillId="0" borderId="0" xfId="0" applyFont="1" applyBorder="1" applyAlignment="1" applyProtection="1"/>
    <xf numFmtId="0" fontId="17" fillId="0" borderId="0" xfId="0" applyFont="1" applyBorder="1" applyAlignment="1" applyProtection="1"/>
    <xf numFmtId="171" fontId="19" fillId="0" borderId="0" xfId="18" applyNumberFormat="1" applyFont="1" applyBorder="1" applyAlignment="1" applyProtection="1"/>
    <xf numFmtId="171" fontId="9" fillId="0" borderId="0" xfId="18" applyNumberFormat="1" applyFont="1" applyAlignment="1" applyProtection="1">
      <alignment horizontal="center"/>
    </xf>
    <xf numFmtId="171" fontId="9" fillId="6" borderId="4" xfId="18" applyNumberFormat="1" applyFont="1" applyFill="1" applyBorder="1" applyAlignment="1" applyProtection="1">
      <alignment horizontal="center"/>
      <protection locked="0"/>
    </xf>
    <xf numFmtId="171" fontId="9" fillId="0" borderId="0" xfId="18" applyNumberFormat="1" applyFont="1" applyBorder="1" applyAlignment="1" applyProtection="1"/>
    <xf numFmtId="0" fontId="9" fillId="0" borderId="0" xfId="0" applyFont="1" applyBorder="1" applyAlignment="1" applyProtection="1"/>
    <xf numFmtId="0" fontId="0" fillId="13" borderId="0" xfId="0" applyFill="1" applyAlignment="1" applyProtection="1">
      <alignment horizontal="centerContinuous" vertical="center" wrapText="1"/>
    </xf>
    <xf numFmtId="171" fontId="0" fillId="13" borderId="0" xfId="18" applyNumberFormat="1" applyFont="1" applyFill="1" applyAlignment="1" applyProtection="1">
      <alignment horizontal="centerContinuous" vertical="center" wrapText="1"/>
    </xf>
    <xf numFmtId="0" fontId="0" fillId="13" borderId="0" xfId="0" applyFill="1" applyAlignment="1" applyProtection="1">
      <alignment horizontal="center" vertical="center" wrapText="1"/>
    </xf>
    <xf numFmtId="0" fontId="0" fillId="13" borderId="0" xfId="0" applyFill="1" applyAlignment="1" applyProtection="1">
      <alignment horizontal="left" vertical="center" wrapText="1"/>
    </xf>
    <xf numFmtId="171" fontId="0" fillId="13" borderId="0" xfId="18" applyNumberFormat="1" applyFont="1" applyFill="1" applyAlignment="1" applyProtection="1">
      <alignment horizontal="center" vertical="center" wrapText="1"/>
    </xf>
    <xf numFmtId="0" fontId="9" fillId="4" borderId="4" xfId="0" applyFont="1" applyFill="1" applyBorder="1" applyAlignment="1" applyProtection="1">
      <alignment horizontal="center" vertical="center" wrapText="1"/>
    </xf>
    <xf numFmtId="171" fontId="9" fillId="4" borderId="4" xfId="18" applyNumberFormat="1" applyFont="1" applyFill="1" applyBorder="1" applyAlignment="1" applyProtection="1">
      <alignment horizontal="center" vertical="center" wrapText="1"/>
    </xf>
    <xf numFmtId="0" fontId="9" fillId="13" borderId="0" xfId="0" applyFont="1" applyFill="1" applyAlignment="1" applyProtection="1">
      <alignment horizontal="center" vertical="center" wrapText="1"/>
    </xf>
    <xf numFmtId="0" fontId="9" fillId="4" borderId="4" xfId="0" applyFont="1" applyFill="1" applyBorder="1" applyAlignment="1" applyProtection="1">
      <alignment horizontal="left" vertical="center" wrapText="1"/>
    </xf>
    <xf numFmtId="171" fontId="9" fillId="4" borderId="4" xfId="18" applyNumberFormat="1" applyFont="1" applyFill="1" applyBorder="1" applyAlignment="1" applyProtection="1">
      <alignment horizontal="left" vertical="center" wrapText="1"/>
    </xf>
    <xf numFmtId="0" fontId="9" fillId="13" borderId="0" xfId="0" applyFont="1" applyFill="1" applyAlignment="1" applyProtection="1">
      <alignment horizontal="left" vertical="center" wrapText="1"/>
    </xf>
    <xf numFmtId="0" fontId="15" fillId="13" borderId="0" xfId="0" applyFont="1" applyFill="1" applyAlignment="1" applyProtection="1">
      <alignment horizontal="left" vertical="center" wrapText="1"/>
    </xf>
    <xf numFmtId="0" fontId="15" fillId="13" borderId="0" xfId="0" applyFont="1" applyFill="1" applyAlignment="1" applyProtection="1">
      <alignment horizontal="center" vertical="center" wrapText="1"/>
    </xf>
    <xf numFmtId="0" fontId="0" fillId="13" borderId="0" xfId="0" applyFill="1" applyAlignment="1" applyProtection="1">
      <alignment horizontal="justify" vertical="center" wrapText="1"/>
    </xf>
    <xf numFmtId="0" fontId="0" fillId="13" borderId="0" xfId="0" applyFill="1" applyAlignment="1" applyProtection="1">
      <alignment horizontal="center" vertical="center"/>
    </xf>
    <xf numFmtId="0" fontId="15" fillId="0" borderId="49" xfId="0" applyFont="1" applyFill="1" applyBorder="1" applyAlignment="1" applyProtection="1">
      <alignment horizontal="left"/>
    </xf>
    <xf numFmtId="0" fontId="9" fillId="0" borderId="6" xfId="0" applyFont="1" applyFill="1" applyBorder="1" applyProtection="1"/>
    <xf numFmtId="0" fontId="9" fillId="13" borderId="11" xfId="0" applyFont="1" applyFill="1" applyBorder="1" applyAlignment="1" applyProtection="1">
      <alignment horizontal="center" vertical="center"/>
    </xf>
    <xf numFmtId="0" fontId="15" fillId="13" borderId="16" xfId="0" applyFont="1" applyFill="1" applyBorder="1" applyAlignment="1" applyProtection="1">
      <alignment vertical="center"/>
    </xf>
    <xf numFmtId="0" fontId="15" fillId="13" borderId="32" xfId="0" applyFont="1" applyFill="1" applyBorder="1" applyAlignment="1" applyProtection="1">
      <alignment horizontal="left" vertical="center"/>
    </xf>
    <xf numFmtId="0" fontId="15" fillId="13" borderId="16" xfId="0" applyFont="1" applyFill="1" applyBorder="1" applyAlignment="1" applyProtection="1">
      <alignment horizontal="left" vertical="center"/>
    </xf>
    <xf numFmtId="180" fontId="0" fillId="13" borderId="0" xfId="0" applyNumberFormat="1" applyFill="1" applyBorder="1" applyAlignment="1" applyProtection="1">
      <alignment vertical="center"/>
    </xf>
    <xf numFmtId="0" fontId="19" fillId="0" borderId="0" xfId="0" applyFont="1" applyFill="1" applyAlignment="1" applyProtection="1"/>
    <xf numFmtId="171" fontId="15" fillId="6" borderId="4" xfId="18" applyNumberFormat="1" applyFont="1" applyFill="1" applyBorder="1" applyAlignment="1" applyProtection="1">
      <protection locked="0"/>
    </xf>
    <xf numFmtId="168" fontId="21" fillId="6" borderId="4" xfId="6" applyFont="1" applyFill="1" applyBorder="1" applyAlignment="1" applyProtection="1">
      <alignment vertical="center" wrapText="1"/>
      <protection locked="0"/>
    </xf>
    <xf numFmtId="168" fontId="21" fillId="6" borderId="4" xfId="6" applyFont="1" applyFill="1" applyBorder="1" applyAlignment="1" applyProtection="1">
      <alignment horizontal="center" vertical="center" wrapText="1"/>
      <protection locked="0"/>
    </xf>
    <xf numFmtId="0" fontId="9" fillId="0" borderId="0" xfId="0" applyNumberFormat="1" applyFont="1" applyAlignment="1" applyProtection="1">
      <alignment horizontal="centerContinuous" vertical="center"/>
    </xf>
    <xf numFmtId="170" fontId="9" fillId="0" borderId="0" xfId="18" applyFont="1" applyAlignment="1" applyProtection="1">
      <alignment horizontal="centerContinuous" vertical="center"/>
    </xf>
    <xf numFmtId="168" fontId="9" fillId="0" borderId="0" xfId="6" applyFont="1" applyAlignment="1" applyProtection="1">
      <alignment horizontal="centerContinuous" vertical="center"/>
    </xf>
    <xf numFmtId="0" fontId="6" fillId="0" borderId="0" xfId="0" applyFont="1" applyAlignment="1" applyProtection="1">
      <alignment vertical="center"/>
    </xf>
    <xf numFmtId="0" fontId="6" fillId="0" borderId="0" xfId="0" applyNumberFormat="1" applyFont="1" applyAlignment="1" applyProtection="1">
      <alignment vertical="center"/>
    </xf>
    <xf numFmtId="0" fontId="9" fillId="0" borderId="0" xfId="0" applyNumberFormat="1" applyFont="1" applyAlignment="1" applyProtection="1">
      <alignment vertical="center" wrapText="1"/>
    </xf>
    <xf numFmtId="170" fontId="9" fillId="0" borderId="0" xfId="18" applyFont="1" applyAlignment="1" applyProtection="1">
      <alignment vertical="center" wrapText="1"/>
    </xf>
    <xf numFmtId="168" fontId="9" fillId="0" borderId="0" xfId="6" applyFont="1" applyAlignment="1" applyProtection="1">
      <alignment vertical="center" wrapText="1"/>
    </xf>
    <xf numFmtId="0" fontId="21" fillId="0" borderId="0" xfId="0" applyFont="1" applyAlignment="1" applyProtection="1">
      <alignment vertical="center" wrapText="1"/>
    </xf>
    <xf numFmtId="0" fontId="21" fillId="0" borderId="0" xfId="0" applyNumberFormat="1" applyFont="1" applyAlignment="1" applyProtection="1">
      <alignment vertical="center" wrapText="1"/>
    </xf>
    <xf numFmtId="0" fontId="6" fillId="0" borderId="6" xfId="0" applyNumberFormat="1" applyFont="1" applyBorder="1" applyAlignment="1" applyProtection="1">
      <alignment vertical="center"/>
    </xf>
    <xf numFmtId="0" fontId="6" fillId="0" borderId="22" xfId="0" applyNumberFormat="1" applyFont="1" applyBorder="1" applyAlignment="1" applyProtection="1">
      <alignment vertical="center"/>
    </xf>
    <xf numFmtId="170" fontId="6" fillId="0" borderId="22" xfId="18" applyFont="1" applyBorder="1" applyAlignment="1" applyProtection="1">
      <alignment vertical="center"/>
    </xf>
    <xf numFmtId="168" fontId="6" fillId="0" borderId="22" xfId="6" applyFont="1" applyBorder="1" applyAlignment="1" applyProtection="1">
      <alignment vertical="center"/>
    </xf>
    <xf numFmtId="170" fontId="20" fillId="0" borderId="23" xfId="18" applyFont="1" applyBorder="1" applyAlignment="1" applyProtection="1">
      <alignment horizontal="right" vertical="center"/>
    </xf>
    <xf numFmtId="0" fontId="21" fillId="0" borderId="0" xfId="0" applyFont="1" applyAlignment="1" applyProtection="1">
      <alignment vertical="center"/>
    </xf>
    <xf numFmtId="0" fontId="21" fillId="0" borderId="0" xfId="0" applyNumberFormat="1" applyFont="1" applyAlignment="1" applyProtection="1">
      <alignment vertical="center"/>
    </xf>
    <xf numFmtId="0" fontId="11" fillId="0" borderId="24" xfId="0" applyNumberFormat="1" applyFont="1" applyBorder="1" applyAlignment="1" applyProtection="1">
      <alignment vertical="center" wrapText="1"/>
    </xf>
    <xf numFmtId="0" fontId="21" fillId="0" borderId="24" xfId="0" applyNumberFormat="1" applyFont="1" applyBorder="1" applyAlignment="1" applyProtection="1">
      <alignment vertical="center" wrapText="1"/>
    </xf>
    <xf numFmtId="0" fontId="21" fillId="0" borderId="0" xfId="0" applyNumberFormat="1" applyFont="1" applyBorder="1" applyAlignment="1" applyProtection="1">
      <alignment vertical="center" wrapText="1"/>
    </xf>
    <xf numFmtId="170" fontId="21" fillId="0" borderId="0" xfId="18" applyFont="1" applyBorder="1" applyAlignment="1" applyProtection="1">
      <alignment vertical="center" wrapText="1"/>
    </xf>
    <xf numFmtId="168" fontId="21" fillId="0" borderId="0" xfId="6" applyFont="1" applyBorder="1" applyAlignment="1" applyProtection="1">
      <alignment vertical="center" wrapText="1"/>
    </xf>
    <xf numFmtId="0" fontId="9" fillId="0" borderId="0" xfId="0" applyNumberFormat="1" applyFont="1" applyBorder="1" applyAlignment="1" applyProtection="1">
      <alignment vertical="center" wrapText="1"/>
    </xf>
    <xf numFmtId="170" fontId="21" fillId="0" borderId="25" xfId="18" applyFont="1" applyBorder="1" applyAlignment="1" applyProtection="1">
      <alignment vertical="center" wrapText="1"/>
    </xf>
    <xf numFmtId="0" fontId="11" fillId="0" borderId="0" xfId="0" applyFont="1" applyAlignment="1" applyProtection="1">
      <alignment horizontal="center" vertical="center" wrapText="1"/>
    </xf>
    <xf numFmtId="0" fontId="11" fillId="0" borderId="52" xfId="0" applyNumberFormat="1" applyFont="1" applyBorder="1" applyAlignment="1" applyProtection="1">
      <alignment horizontal="center" vertical="center" wrapText="1"/>
    </xf>
    <xf numFmtId="0" fontId="11" fillId="0" borderId="51" xfId="0" applyNumberFormat="1" applyFont="1" applyBorder="1" applyAlignment="1" applyProtection="1">
      <alignment horizontal="center" vertical="center" wrapText="1"/>
    </xf>
    <xf numFmtId="168" fontId="11" fillId="0" borderId="51" xfId="6" applyFont="1" applyBorder="1" applyAlignment="1" applyProtection="1">
      <alignment horizontal="center" vertical="center" wrapText="1"/>
    </xf>
    <xf numFmtId="170" fontId="9" fillId="0" borderId="51" xfId="18" applyFont="1" applyBorder="1" applyAlignment="1" applyProtection="1">
      <alignment horizontal="center" vertical="center" wrapText="1"/>
    </xf>
    <xf numFmtId="170" fontId="9" fillId="0" borderId="53" xfId="18" applyFont="1" applyBorder="1" applyAlignment="1" applyProtection="1">
      <alignment horizontal="center" vertical="center" wrapText="1"/>
    </xf>
    <xf numFmtId="0" fontId="11" fillId="0" borderId="0" xfId="0" applyNumberFormat="1" applyFont="1" applyAlignment="1" applyProtection="1">
      <alignment horizontal="center" vertical="center" wrapText="1"/>
    </xf>
    <xf numFmtId="0" fontId="21" fillId="0" borderId="31" xfId="0" applyNumberFormat="1" applyFont="1" applyBorder="1" applyAlignment="1" applyProtection="1">
      <alignment horizontal="justify" vertical="center" wrapText="1"/>
    </xf>
    <xf numFmtId="49" fontId="21" fillId="0" borderId="4" xfId="0" applyNumberFormat="1" applyFont="1" applyBorder="1" applyAlignment="1" applyProtection="1">
      <alignment vertical="center" wrapText="1"/>
    </xf>
    <xf numFmtId="171" fontId="21" fillId="0" borderId="4" xfId="18" applyNumberFormat="1" applyFont="1" applyBorder="1" applyAlignment="1" applyProtection="1">
      <alignment vertical="center" wrapText="1"/>
    </xf>
    <xf numFmtId="171" fontId="21" fillId="0" borderId="32" xfId="18" applyNumberFormat="1" applyFont="1" applyBorder="1" applyAlignment="1" applyProtection="1">
      <alignment vertical="center" wrapText="1"/>
    </xf>
    <xf numFmtId="171" fontId="21" fillId="0" borderId="63" xfId="18" applyNumberFormat="1" applyFont="1" applyBorder="1" applyAlignment="1" applyProtection="1">
      <alignment vertical="center" wrapText="1"/>
    </xf>
    <xf numFmtId="171" fontId="21" fillId="0" borderId="58" xfId="18" applyNumberFormat="1" applyFont="1" applyBorder="1" applyAlignment="1" applyProtection="1">
      <alignment vertical="center" wrapText="1"/>
    </xf>
    <xf numFmtId="171" fontId="21" fillId="0" borderId="62" xfId="18" applyNumberFormat="1" applyFont="1" applyBorder="1" applyAlignment="1" applyProtection="1">
      <alignment vertical="center" wrapText="1"/>
    </xf>
    <xf numFmtId="0" fontId="21" fillId="0" borderId="19" xfId="0" applyNumberFormat="1" applyFont="1" applyBorder="1" applyAlignment="1" applyProtection="1">
      <alignment vertical="center" wrapText="1"/>
    </xf>
    <xf numFmtId="0" fontId="21" fillId="0" borderId="20" xfId="0" applyNumberFormat="1" applyFont="1" applyBorder="1" applyAlignment="1" applyProtection="1">
      <alignment vertical="center" wrapText="1"/>
    </xf>
    <xf numFmtId="170" fontId="21" fillId="0" borderId="20" xfId="18" applyFont="1" applyBorder="1" applyAlignment="1" applyProtection="1">
      <alignment vertical="center" wrapText="1"/>
    </xf>
    <xf numFmtId="168" fontId="21" fillId="0" borderId="20" xfId="6" applyFont="1" applyBorder="1" applyAlignment="1" applyProtection="1">
      <alignment vertical="center" wrapText="1"/>
    </xf>
    <xf numFmtId="171" fontId="9" fillId="0" borderId="59" xfId="18" applyNumberFormat="1" applyFont="1" applyBorder="1" applyAlignment="1" applyProtection="1">
      <alignment horizontal="center" vertical="center" wrapText="1"/>
    </xf>
    <xf numFmtId="171" fontId="9" fillId="0" borderId="60" xfId="18" applyNumberFormat="1" applyFont="1" applyBorder="1" applyAlignment="1" applyProtection="1">
      <alignment vertical="center" wrapText="1"/>
    </xf>
    <xf numFmtId="0" fontId="9" fillId="0" borderId="6" xfId="0" applyNumberFormat="1" applyFont="1" applyBorder="1" applyAlignment="1" applyProtection="1">
      <alignment vertical="center" wrapText="1"/>
    </xf>
    <xf numFmtId="0" fontId="21" fillId="0" borderId="22" xfId="0" applyNumberFormat="1" applyFont="1" applyBorder="1" applyAlignment="1" applyProtection="1">
      <alignment vertical="center" wrapText="1"/>
    </xf>
    <xf numFmtId="170" fontId="21" fillId="0" borderId="22" xfId="18" applyFont="1" applyBorder="1" applyAlignment="1" applyProtection="1">
      <alignment vertical="center" wrapText="1"/>
    </xf>
    <xf numFmtId="168" fontId="21" fillId="0" borderId="22" xfId="6" applyFont="1" applyBorder="1" applyAlignment="1" applyProtection="1">
      <alignment vertical="center" wrapText="1"/>
    </xf>
    <xf numFmtId="170" fontId="21" fillId="0" borderId="23" xfId="18" applyFont="1" applyBorder="1" applyAlignment="1" applyProtection="1">
      <alignment vertical="center" wrapText="1"/>
    </xf>
    <xf numFmtId="0" fontId="11" fillId="0" borderId="31" xfId="0" applyNumberFormat="1" applyFont="1" applyBorder="1" applyAlignment="1" applyProtection="1">
      <alignment horizontal="centerContinuous" vertical="center" wrapText="1"/>
    </xf>
    <xf numFmtId="0" fontId="11" fillId="0" borderId="4" xfId="0" applyNumberFormat="1" applyFont="1" applyBorder="1" applyAlignment="1" applyProtection="1">
      <alignment horizontal="centerContinuous" vertical="center" wrapText="1"/>
    </xf>
    <xf numFmtId="0" fontId="11" fillId="0" borderId="4" xfId="0" applyNumberFormat="1" applyFont="1" applyBorder="1" applyAlignment="1" applyProtection="1">
      <alignment horizontal="center" vertical="center" wrapText="1"/>
    </xf>
    <xf numFmtId="170" fontId="11" fillId="0" borderId="4" xfId="18" applyFont="1" applyBorder="1" applyAlignment="1" applyProtection="1">
      <alignment horizontal="center" vertical="center" wrapText="1"/>
    </xf>
    <xf numFmtId="170" fontId="9" fillId="0" borderId="4" xfId="18" applyFont="1" applyBorder="1" applyAlignment="1" applyProtection="1">
      <alignment horizontal="center" vertical="center" wrapText="1"/>
    </xf>
    <xf numFmtId="170" fontId="9" fillId="0" borderId="63" xfId="18" applyFont="1" applyBorder="1" applyAlignment="1" applyProtection="1">
      <alignment horizontal="center" vertical="center" wrapText="1"/>
    </xf>
    <xf numFmtId="168" fontId="21" fillId="0" borderId="4" xfId="6" applyFont="1" applyBorder="1" applyAlignment="1" applyProtection="1">
      <alignment horizontal="center" vertical="center" wrapText="1"/>
    </xf>
    <xf numFmtId="171" fontId="21" fillId="0" borderId="4" xfId="18" applyNumberFormat="1" applyFont="1" applyBorder="1" applyAlignment="1" applyProtection="1">
      <alignment horizontal="center" vertical="center" wrapText="1"/>
    </xf>
    <xf numFmtId="171" fontId="9" fillId="0" borderId="58" xfId="18" applyNumberFormat="1" applyFont="1" applyBorder="1" applyAlignment="1" applyProtection="1">
      <alignment vertical="center" wrapText="1"/>
    </xf>
    <xf numFmtId="171" fontId="21" fillId="0" borderId="0" xfId="18" applyNumberFormat="1" applyFont="1" applyBorder="1" applyAlignment="1" applyProtection="1">
      <alignment vertical="center" wrapText="1"/>
    </xf>
    <xf numFmtId="171" fontId="9" fillId="0" borderId="64" xfId="18" applyNumberFormat="1" applyFont="1" applyBorder="1" applyAlignment="1" applyProtection="1">
      <alignment horizontal="center" vertical="center" wrapText="1"/>
    </xf>
    <xf numFmtId="0" fontId="9" fillId="0" borderId="8" xfId="0" applyNumberFormat="1" applyFont="1" applyBorder="1" applyAlignment="1" applyProtection="1">
      <alignment vertical="center" wrapText="1"/>
    </xf>
    <xf numFmtId="0" fontId="21" fillId="0" borderId="9" xfId="0" applyNumberFormat="1" applyFont="1" applyBorder="1" applyAlignment="1" applyProtection="1">
      <alignment vertical="center" wrapText="1"/>
    </xf>
    <xf numFmtId="170" fontId="21" fillId="0" borderId="9" xfId="18" applyFont="1" applyBorder="1" applyAlignment="1" applyProtection="1">
      <alignment vertical="center" wrapText="1"/>
    </xf>
    <xf numFmtId="168" fontId="21" fillId="0" borderId="9" xfId="6" applyFont="1" applyBorder="1" applyAlignment="1" applyProtection="1">
      <alignment vertical="center" wrapText="1"/>
    </xf>
    <xf numFmtId="170" fontId="21" fillId="0" borderId="11" xfId="18" applyFont="1" applyBorder="1" applyAlignment="1" applyProtection="1">
      <alignment vertical="center" wrapText="1"/>
    </xf>
    <xf numFmtId="171" fontId="21" fillId="0" borderId="20" xfId="18" applyNumberFormat="1" applyFont="1" applyBorder="1" applyAlignment="1" applyProtection="1">
      <alignment vertical="center" wrapText="1"/>
    </xf>
    <xf numFmtId="171" fontId="9" fillId="0" borderId="65" xfId="18" applyNumberFormat="1" applyFont="1" applyBorder="1" applyAlignment="1" applyProtection="1">
      <alignment vertical="center" wrapText="1"/>
    </xf>
    <xf numFmtId="0" fontId="21" fillId="0" borderId="49" xfId="0" applyNumberFormat="1" applyFont="1" applyBorder="1" applyAlignment="1" applyProtection="1">
      <alignment vertical="center" wrapText="1"/>
    </xf>
    <xf numFmtId="170" fontId="9" fillId="0" borderId="34" xfId="18" applyFont="1" applyBorder="1" applyAlignment="1" applyProtection="1">
      <alignment horizontal="center" vertical="center" wrapText="1"/>
    </xf>
    <xf numFmtId="0" fontId="21" fillId="0" borderId="12" xfId="0" applyNumberFormat="1" applyFont="1" applyBorder="1" applyAlignment="1" applyProtection="1">
      <alignment vertical="center" wrapText="1"/>
    </xf>
    <xf numFmtId="10" fontId="21" fillId="0" borderId="4" xfId="81" applyNumberFormat="1" applyFont="1" applyBorder="1" applyAlignment="1" applyProtection="1">
      <alignment vertical="center" wrapText="1"/>
    </xf>
    <xf numFmtId="171" fontId="21" fillId="0" borderId="34" xfId="18" applyNumberFormat="1" applyFont="1" applyBorder="1" applyAlignment="1" applyProtection="1">
      <alignment vertical="center" wrapText="1"/>
    </xf>
    <xf numFmtId="171" fontId="9" fillId="0" borderId="66" xfId="18" applyNumberFormat="1" applyFont="1" applyBorder="1" applyAlignment="1" applyProtection="1">
      <alignment horizontal="center" vertical="center" wrapText="1"/>
    </xf>
    <xf numFmtId="0" fontId="21" fillId="0" borderId="24" xfId="0" applyNumberFormat="1" applyFont="1" applyBorder="1" applyAlignment="1" applyProtection="1">
      <alignment vertical="center"/>
    </xf>
    <xf numFmtId="0" fontId="21" fillId="0" borderId="0" xfId="0" applyNumberFormat="1" applyFont="1" applyBorder="1" applyAlignment="1" applyProtection="1">
      <alignment vertical="center"/>
    </xf>
    <xf numFmtId="170" fontId="9" fillId="0" borderId="8" xfId="18" applyFont="1" applyBorder="1" applyAlignment="1" applyProtection="1">
      <alignment horizontal="left" vertical="center"/>
    </xf>
    <xf numFmtId="170" fontId="9" fillId="0" borderId="11" xfId="18" applyFont="1" applyBorder="1" applyAlignment="1" applyProtection="1">
      <alignment horizontal="right" vertical="center"/>
    </xf>
    <xf numFmtId="171" fontId="9" fillId="0" borderId="3" xfId="18" applyNumberFormat="1" applyFont="1" applyBorder="1" applyAlignment="1" applyProtection="1">
      <alignment vertical="center"/>
    </xf>
    <xf numFmtId="171" fontId="21" fillId="0" borderId="0" xfId="18" applyNumberFormat="1" applyFont="1" applyAlignment="1" applyProtection="1">
      <alignment vertical="center"/>
    </xf>
    <xf numFmtId="0" fontId="15" fillId="0" borderId="24" xfId="0" applyNumberFormat="1" applyFont="1" applyBorder="1" applyAlignment="1" applyProtection="1">
      <alignment horizontal="left" vertical="center" wrapText="1" indent="1"/>
    </xf>
    <xf numFmtId="0" fontId="21" fillId="0" borderId="14" xfId="0" applyNumberFormat="1" applyFont="1" applyBorder="1" applyAlignment="1" applyProtection="1">
      <alignment vertical="center" wrapText="1"/>
    </xf>
    <xf numFmtId="181" fontId="21" fillId="0" borderId="25" xfId="18" applyNumberFormat="1" applyFont="1" applyBorder="1" applyAlignment="1" applyProtection="1">
      <alignment horizontal="left" vertical="center" wrapText="1"/>
    </xf>
    <xf numFmtId="170" fontId="21" fillId="0" borderId="26" xfId="18" applyFont="1" applyBorder="1" applyAlignment="1" applyProtection="1">
      <alignment vertical="center" wrapText="1"/>
    </xf>
    <xf numFmtId="170" fontId="21" fillId="0" borderId="0" xfId="18" applyFont="1" applyAlignment="1" applyProtection="1">
      <alignment vertical="center" wrapText="1"/>
    </xf>
    <xf numFmtId="168" fontId="21" fillId="0" borderId="0" xfId="6" applyFont="1" applyAlignment="1" applyProtection="1">
      <alignment vertical="center" wrapText="1"/>
    </xf>
    <xf numFmtId="0" fontId="9" fillId="4" borderId="4" xfId="0" applyFont="1" applyFill="1" applyBorder="1" applyAlignment="1" applyProtection="1">
      <alignment horizontal="left" vertical="center"/>
    </xf>
    <xf numFmtId="173" fontId="15" fillId="6" borderId="38" xfId="81" applyNumberFormat="1" applyFont="1" applyFill="1" applyBorder="1" applyAlignment="1" applyProtection="1">
      <alignment vertical="center"/>
      <protection locked="0"/>
    </xf>
    <xf numFmtId="0" fontId="21" fillId="6" borderId="4" xfId="0" applyNumberFormat="1" applyFont="1" applyFill="1" applyBorder="1" applyAlignment="1" applyProtection="1">
      <alignment horizontal="center" vertical="center" wrapText="1"/>
      <protection locked="0"/>
    </xf>
    <xf numFmtId="10" fontId="0" fillId="13" borderId="0" xfId="81" applyNumberFormat="1" applyFont="1" applyFill="1" applyAlignment="1" applyProtection="1">
      <alignment horizontal="center" vertical="center" wrapText="1"/>
    </xf>
    <xf numFmtId="10" fontId="9" fillId="13" borderId="0" xfId="81" applyNumberFormat="1" applyFont="1" applyFill="1" applyAlignment="1" applyProtection="1">
      <alignment horizontal="center" vertical="center" wrapText="1"/>
    </xf>
    <xf numFmtId="10" fontId="9" fillId="13" borderId="0" xfId="81" applyNumberFormat="1" applyFont="1" applyFill="1" applyAlignment="1" applyProtection="1">
      <alignment horizontal="left" vertical="center" wrapText="1"/>
    </xf>
    <xf numFmtId="10" fontId="15" fillId="13" borderId="0" xfId="81" applyNumberFormat="1" applyFont="1" applyFill="1" applyAlignment="1" applyProtection="1">
      <alignment horizontal="left" vertical="center" wrapText="1"/>
    </xf>
    <xf numFmtId="168" fontId="33" fillId="6" borderId="15" xfId="45" applyFont="1" applyFill="1" applyBorder="1" applyAlignment="1" applyProtection="1">
      <alignment horizontal="center" vertical="center"/>
      <protection locked="0"/>
    </xf>
    <xf numFmtId="171" fontId="33" fillId="6" borderId="15" xfId="53" applyNumberFormat="1" applyFont="1" applyFill="1" applyBorder="1" applyAlignment="1" applyProtection="1">
      <alignment horizontal="right" vertical="center"/>
      <protection locked="0"/>
    </xf>
    <xf numFmtId="171" fontId="15" fillId="6" borderId="15" xfId="53" applyNumberFormat="1" applyFont="1" applyFill="1" applyBorder="1" applyAlignment="1" applyProtection="1">
      <alignment horizontal="right" vertical="center"/>
      <protection locked="0"/>
    </xf>
    <xf numFmtId="168" fontId="0" fillId="6" borderId="7" xfId="45" applyFont="1" applyFill="1" applyBorder="1" applyAlignment="1" applyProtection="1">
      <alignment horizontal="center" vertical="center"/>
      <protection locked="0"/>
    </xf>
    <xf numFmtId="171" fontId="0" fillId="6" borderId="7" xfId="53" applyNumberFormat="1" applyFont="1" applyFill="1" applyBorder="1" applyAlignment="1" applyProtection="1">
      <alignment vertical="center"/>
      <protection locked="0"/>
    </xf>
    <xf numFmtId="170" fontId="0" fillId="13" borderId="0" xfId="18" applyFont="1" applyFill="1" applyAlignment="1" applyProtection="1">
      <alignment vertical="center"/>
    </xf>
    <xf numFmtId="171" fontId="21" fillId="0" borderId="0" xfId="0" applyNumberFormat="1" applyFont="1" applyAlignment="1" applyProtection="1">
      <alignment vertical="center"/>
    </xf>
    <xf numFmtId="0" fontId="9" fillId="0" borderId="0" xfId="0" applyNumberFormat="1" applyFont="1" applyAlignment="1" applyProtection="1">
      <alignment horizontal="center" vertical="center" wrapText="1"/>
    </xf>
    <xf numFmtId="0" fontId="9" fillId="0" borderId="0" xfId="0" applyFont="1" applyAlignment="1" applyProtection="1">
      <alignment horizontal="center" vertical="center" wrapText="1"/>
    </xf>
    <xf numFmtId="0" fontId="9" fillId="0" borderId="0" xfId="0" applyFont="1" applyAlignment="1" applyProtection="1">
      <alignment vertical="center"/>
    </xf>
    <xf numFmtId="0" fontId="9" fillId="0" borderId="0" xfId="0" applyFont="1" applyAlignment="1" applyProtection="1">
      <alignment vertical="center" wrapText="1"/>
    </xf>
    <xf numFmtId="171" fontId="9" fillId="0" borderId="0" xfId="0" applyNumberFormat="1" applyFont="1" applyAlignment="1" applyProtection="1">
      <alignment vertical="center"/>
    </xf>
    <xf numFmtId="0" fontId="9" fillId="13" borderId="18" xfId="0" applyFont="1" applyFill="1" applyBorder="1" applyAlignment="1" applyProtection="1">
      <alignment horizontal="centerContinuous" vertical="center"/>
    </xf>
    <xf numFmtId="171" fontId="11" fillId="6" borderId="17" xfId="18" applyNumberFormat="1" applyFont="1" applyFill="1" applyBorder="1" applyAlignment="1" applyProtection="1">
      <alignment vertical="center"/>
      <protection locked="0"/>
    </xf>
    <xf numFmtId="171" fontId="11" fillId="13" borderId="26" xfId="18" applyNumberFormat="1" applyFont="1" applyFill="1" applyBorder="1" applyAlignment="1" applyProtection="1">
      <alignment vertical="center"/>
    </xf>
    <xf numFmtId="0" fontId="9" fillId="0" borderId="0" xfId="0" applyFont="1" applyFill="1" applyAlignment="1" applyProtection="1">
      <alignment horizontal="center" vertical="center" wrapText="1"/>
    </xf>
    <xf numFmtId="0" fontId="9" fillId="0" borderId="0" xfId="0" applyFont="1" applyFill="1" applyAlignment="1" applyProtection="1">
      <alignment vertical="center" wrapText="1"/>
    </xf>
    <xf numFmtId="0" fontId="9" fillId="0" borderId="4" xfId="0" applyFont="1" applyFill="1" applyBorder="1" applyAlignment="1" applyProtection="1">
      <alignment horizontal="center" vertical="center" wrapText="1"/>
    </xf>
    <xf numFmtId="0" fontId="9" fillId="0" borderId="32" xfId="0" applyFont="1" applyFill="1" applyBorder="1" applyAlignment="1" applyProtection="1">
      <alignment horizontal="center" vertical="center" wrapText="1"/>
    </xf>
    <xf numFmtId="168" fontId="9" fillId="0" borderId="4" xfId="6" applyFont="1" applyFill="1" applyBorder="1" applyAlignment="1" applyProtection="1">
      <alignment horizontal="center" vertical="center" wrapText="1"/>
    </xf>
    <xf numFmtId="171" fontId="9" fillId="0" borderId="4" xfId="18" applyNumberFormat="1" applyFont="1" applyFill="1" applyBorder="1" applyAlignment="1" applyProtection="1">
      <alignment horizontal="center" vertical="center" wrapText="1"/>
    </xf>
    <xf numFmtId="168" fontId="15" fillId="6" borderId="4" xfId="6" applyFont="1" applyFill="1" applyBorder="1" applyAlignment="1" applyProtection="1">
      <alignment horizontal="center" vertical="center" wrapText="1"/>
      <protection locked="0"/>
    </xf>
    <xf numFmtId="0" fontId="23" fillId="6" borderId="4" xfId="78" applyFont="1" applyFill="1" applyBorder="1" applyProtection="1">
      <protection locked="0"/>
    </xf>
    <xf numFmtId="2" fontId="23" fillId="6" borderId="4" xfId="78" applyNumberFormat="1" applyFont="1" applyFill="1" applyBorder="1" applyAlignment="1" applyProtection="1">
      <alignment horizontal="center"/>
      <protection locked="0"/>
    </xf>
    <xf numFmtId="0" fontId="15" fillId="0" borderId="4" xfId="0" applyFont="1" applyBorder="1" applyAlignment="1" applyProtection="1"/>
    <xf numFmtId="0" fontId="9" fillId="0" borderId="4" xfId="0" applyFont="1" applyBorder="1" applyAlignment="1" applyProtection="1"/>
    <xf numFmtId="171" fontId="9" fillId="0" borderId="4" xfId="18" applyNumberFormat="1" applyFont="1" applyBorder="1" applyAlignment="1" applyProtection="1">
      <alignment horizontal="center"/>
    </xf>
    <xf numFmtId="171" fontId="9" fillId="0" borderId="4" xfId="18" applyNumberFormat="1" applyFont="1" applyFill="1" applyBorder="1" applyAlignment="1" applyProtection="1">
      <alignment horizontal="center"/>
    </xf>
    <xf numFmtId="168" fontId="11" fillId="0" borderId="4" xfId="6" applyFont="1" applyBorder="1" applyAlignment="1" applyProtection="1">
      <alignment horizontal="center" vertical="center" wrapText="1"/>
    </xf>
    <xf numFmtId="168" fontId="11" fillId="0" borderId="32" xfId="6" applyFont="1" applyBorder="1" applyAlignment="1" applyProtection="1">
      <alignment horizontal="centerContinuous" vertical="center" wrapText="1"/>
    </xf>
    <xf numFmtId="168" fontId="21" fillId="0" borderId="12" xfId="6" applyFont="1" applyBorder="1" applyAlignment="1" applyProtection="1">
      <alignment vertical="center" wrapText="1"/>
    </xf>
    <xf numFmtId="168" fontId="21" fillId="0" borderId="0" xfId="6" applyFont="1" applyBorder="1" applyAlignment="1" applyProtection="1">
      <alignment vertical="center"/>
    </xf>
    <xf numFmtId="168" fontId="21" fillId="0" borderId="14" xfId="6" applyFont="1" applyBorder="1" applyAlignment="1" applyProtection="1">
      <alignment vertical="center" wrapText="1"/>
    </xf>
    <xf numFmtId="0" fontId="6" fillId="0" borderId="0" xfId="0" applyNumberFormat="1" applyFont="1" applyAlignment="1" applyProtection="1">
      <alignment horizontal="center" vertical="center"/>
      <protection locked="0"/>
    </xf>
    <xf numFmtId="0" fontId="21" fillId="0" borderId="0" xfId="0" applyNumberFormat="1" applyFont="1" applyAlignment="1" applyProtection="1">
      <alignment horizontal="center" vertical="center" wrapText="1"/>
      <protection locked="0"/>
    </xf>
    <xf numFmtId="0" fontId="21" fillId="0" borderId="0" xfId="0" applyNumberFormat="1" applyFont="1" applyAlignment="1" applyProtection="1">
      <alignment horizontal="center" vertical="center"/>
      <protection locked="0"/>
    </xf>
    <xf numFmtId="0" fontId="11" fillId="0" borderId="0" xfId="0" applyNumberFormat="1" applyFont="1" applyAlignment="1" applyProtection="1">
      <alignment horizontal="center" vertical="center" wrapText="1"/>
      <protection locked="0"/>
    </xf>
    <xf numFmtId="0" fontId="11" fillId="0" borderId="4" xfId="0" applyNumberFormat="1" applyFont="1" applyBorder="1" applyAlignment="1" applyProtection="1">
      <alignment horizontal="center" vertical="center" wrapText="1"/>
      <protection locked="0"/>
    </xf>
    <xf numFmtId="0" fontId="21" fillId="0" borderId="4" xfId="0" applyNumberFormat="1" applyFont="1" applyBorder="1" applyAlignment="1" applyProtection="1">
      <alignment horizontal="center" vertical="center" wrapText="1"/>
      <protection locked="0"/>
    </xf>
    <xf numFmtId="0" fontId="21" fillId="0" borderId="4" xfId="0" applyNumberFormat="1" applyFont="1" applyBorder="1" applyAlignment="1" applyProtection="1">
      <alignment horizontal="center" vertical="center"/>
      <protection locked="0"/>
    </xf>
    <xf numFmtId="171" fontId="6" fillId="0" borderId="0" xfId="18" applyNumberFormat="1" applyFont="1" applyFill="1" applyAlignment="1" applyProtection="1">
      <alignment vertical="center" wrapText="1"/>
    </xf>
    <xf numFmtId="168" fontId="6" fillId="0" borderId="0" xfId="6" applyFont="1" applyFill="1" applyAlignment="1" applyProtection="1">
      <alignment vertical="center" wrapText="1"/>
    </xf>
    <xf numFmtId="0" fontId="15" fillId="0" borderId="0" xfId="0" applyFont="1" applyAlignment="1" applyProtection="1">
      <alignment horizontal="center" vertical="center" wrapText="1"/>
    </xf>
    <xf numFmtId="3" fontId="9" fillId="13" borderId="0" xfId="0" applyNumberFormat="1" applyFont="1" applyFill="1" applyBorder="1" applyAlignment="1" applyProtection="1">
      <alignment horizontal="right" vertical="center"/>
    </xf>
    <xf numFmtId="0" fontId="9" fillId="13" borderId="0" xfId="0" quotePrefix="1" applyFont="1" applyFill="1" applyAlignment="1" applyProtection="1">
      <alignment horizontal="left" vertical="center"/>
    </xf>
    <xf numFmtId="0" fontId="8" fillId="15" borderId="0" xfId="0" applyFont="1" applyFill="1" applyAlignment="1" applyProtection="1">
      <alignment horizontal="centerContinuous" vertical="center"/>
    </xf>
    <xf numFmtId="0" fontId="0" fillId="15" borderId="0" xfId="0" applyFill="1" applyAlignment="1" applyProtection="1">
      <alignment horizontal="center" vertical="center"/>
    </xf>
    <xf numFmtId="0" fontId="8" fillId="15" borderId="0" xfId="0" applyFont="1" applyFill="1" applyAlignment="1" applyProtection="1">
      <alignment vertical="center"/>
    </xf>
    <xf numFmtId="0" fontId="0" fillId="15" borderId="0" xfId="0" applyFill="1" applyAlignment="1" applyProtection="1">
      <alignment vertical="center"/>
    </xf>
    <xf numFmtId="2" fontId="10" fillId="15" borderId="0" xfId="0" applyNumberFormat="1" applyFont="1" applyFill="1" applyAlignment="1" applyProtection="1">
      <alignment horizontal="centerContinuous" vertical="center" wrapText="1"/>
    </xf>
    <xf numFmtId="0" fontId="10" fillId="15" borderId="0" xfId="0" applyFont="1" applyFill="1" applyAlignment="1" applyProtection="1">
      <alignment horizontal="centerContinuous" vertical="center"/>
    </xf>
    <xf numFmtId="0" fontId="11" fillId="15" borderId="0" xfId="0" applyFont="1" applyFill="1" applyAlignment="1" applyProtection="1">
      <alignment horizontal="centerContinuous" vertical="center"/>
    </xf>
    <xf numFmtId="0" fontId="19" fillId="0" borderId="70" xfId="0" applyFont="1" applyFill="1" applyBorder="1" applyAlignment="1" applyProtection="1"/>
    <xf numFmtId="0" fontId="19" fillId="0" borderId="71" xfId="0" applyFont="1" applyFill="1" applyBorder="1" applyAlignment="1" applyProtection="1"/>
    <xf numFmtId="0" fontId="6" fillId="0" borderId="4" xfId="0" applyFont="1" applyBorder="1" applyAlignment="1" applyProtection="1"/>
    <xf numFmtId="171" fontId="23" fillId="6" borderId="4" xfId="18" applyNumberFormat="1" applyFont="1" applyFill="1" applyBorder="1" applyAlignment="1" applyProtection="1">
      <alignment horizontal="right"/>
      <protection locked="0"/>
    </xf>
    <xf numFmtId="0" fontId="6" fillId="0" borderId="0" xfId="0" applyFont="1" applyFill="1" applyAlignment="1" applyProtection="1">
      <alignment vertical="center" wrapText="1"/>
    </xf>
    <xf numFmtId="0" fontId="9" fillId="15" borderId="0" xfId="0" applyFont="1" applyFill="1" applyAlignment="1" applyProtection="1">
      <alignment vertical="center" wrapText="1"/>
    </xf>
    <xf numFmtId="171" fontId="6" fillId="6" borderId="15" xfId="18" applyNumberFormat="1" applyFont="1" applyFill="1" applyBorder="1" applyAlignment="1" applyProtection="1">
      <alignment vertical="center"/>
      <protection locked="0"/>
    </xf>
    <xf numFmtId="171" fontId="19" fillId="6" borderId="173" xfId="18" applyNumberFormat="1" applyFont="1" applyFill="1" applyBorder="1" applyAlignment="1" applyProtection="1">
      <protection locked="0"/>
    </xf>
    <xf numFmtId="171" fontId="9" fillId="6" borderId="112" xfId="18" applyNumberFormat="1" applyFont="1" applyFill="1" applyBorder="1" applyAlignment="1" applyProtection="1">
      <alignment horizontal="center"/>
      <protection locked="0"/>
    </xf>
    <xf numFmtId="171" fontId="23" fillId="16" borderId="112" xfId="50110" applyNumberFormat="1" applyFont="1" applyFill="1" applyBorder="1" applyAlignment="1" applyProtection="1">
      <alignment horizontal="left" vertical="center" wrapText="1"/>
      <protection locked="0"/>
    </xf>
    <xf numFmtId="0" fontId="23" fillId="16" borderId="112" xfId="0" applyFont="1" applyFill="1" applyBorder="1" applyAlignment="1" applyProtection="1">
      <alignment horizontal="justify" vertical="center" wrapText="1"/>
      <protection locked="0"/>
    </xf>
    <xf numFmtId="0" fontId="23" fillId="16" borderId="112" xfId="0" applyFont="1" applyFill="1" applyBorder="1" applyAlignment="1" applyProtection="1">
      <alignment horizontal="center" vertical="center" wrapText="1"/>
      <protection locked="0"/>
    </xf>
    <xf numFmtId="0" fontId="6" fillId="6" borderId="112" xfId="0" applyNumberFormat="1" applyFont="1" applyFill="1" applyBorder="1" applyAlignment="1" applyProtection="1">
      <alignment horizontal="center" vertical="center" wrapText="1"/>
      <protection locked="0"/>
    </xf>
    <xf numFmtId="168" fontId="6" fillId="6" borderId="112" xfId="6" applyFont="1" applyFill="1" applyBorder="1" applyAlignment="1" applyProtection="1">
      <alignment vertical="center" wrapText="1"/>
      <protection locked="0"/>
    </xf>
    <xf numFmtId="0" fontId="23" fillId="16" borderId="173" xfId="0" applyFont="1" applyFill="1" applyBorder="1" applyAlignment="1" applyProtection="1">
      <alignment horizontal="justify" vertical="center" wrapText="1"/>
      <protection locked="0"/>
    </xf>
    <xf numFmtId="0" fontId="23" fillId="16" borderId="173" xfId="0" applyFont="1" applyFill="1" applyBorder="1" applyAlignment="1" applyProtection="1">
      <alignment horizontal="center" vertical="center" wrapText="1"/>
      <protection locked="0"/>
    </xf>
    <xf numFmtId="170" fontId="15" fillId="6" borderId="4" xfId="18" applyFont="1" applyFill="1" applyBorder="1" applyProtection="1">
      <protection locked="0"/>
    </xf>
    <xf numFmtId="170" fontId="15" fillId="6" borderId="4" xfId="18" applyFont="1" applyFill="1" applyBorder="1" applyAlignment="1" applyProtection="1">
      <protection locked="0"/>
    </xf>
    <xf numFmtId="170" fontId="6" fillId="6" borderId="112" xfId="18" applyFont="1" applyFill="1" applyBorder="1" applyProtection="1">
      <protection locked="0"/>
    </xf>
    <xf numFmtId="170" fontId="6" fillId="6" borderId="112" xfId="18" applyFont="1" applyFill="1" applyBorder="1" applyAlignment="1" applyProtection="1">
      <protection locked="0"/>
    </xf>
    <xf numFmtId="171" fontId="6" fillId="0" borderId="4" xfId="18" applyNumberFormat="1" applyFont="1" applyFill="1" applyBorder="1" applyAlignment="1" applyProtection="1">
      <alignment vertical="center" wrapText="1"/>
    </xf>
    <xf numFmtId="171" fontId="9" fillId="0" borderId="4" xfId="18" applyNumberFormat="1" applyFont="1" applyFill="1" applyBorder="1" applyAlignment="1" applyProtection="1">
      <alignment vertical="center" wrapText="1"/>
    </xf>
    <xf numFmtId="0" fontId="8" fillId="15" borderId="0" xfId="0" applyFont="1" applyFill="1" applyAlignment="1" applyProtection="1">
      <alignment horizontal="center" vertical="center"/>
    </xf>
    <xf numFmtId="171" fontId="19" fillId="6" borderId="175" xfId="18" applyNumberFormat="1" applyFont="1" applyFill="1" applyBorder="1" applyAlignment="1" applyProtection="1">
      <protection locked="0"/>
    </xf>
    <xf numFmtId="0" fontId="10" fillId="0" borderId="176" xfId="0" applyFont="1" applyFill="1" applyBorder="1" applyAlignment="1" applyProtection="1">
      <alignment horizontal="centerContinuous" vertical="center"/>
    </xf>
    <xf numFmtId="0" fontId="18" fillId="0" borderId="56" xfId="0" applyFont="1" applyFill="1" applyBorder="1" applyAlignment="1" applyProtection="1">
      <alignment horizontal="centerContinuous" vertical="center"/>
    </xf>
    <xf numFmtId="171" fontId="10" fillId="0" borderId="56" xfId="18" applyNumberFormat="1" applyFont="1" applyFill="1" applyBorder="1" applyAlignment="1" applyProtection="1">
      <alignment horizontal="centerContinuous"/>
    </xf>
    <xf numFmtId="171" fontId="19" fillId="0" borderId="56" xfId="18" applyNumberFormat="1" applyFont="1" applyFill="1" applyBorder="1" applyAlignment="1" applyProtection="1">
      <alignment horizontal="centerContinuous"/>
    </xf>
    <xf numFmtId="171" fontId="19" fillId="0" borderId="177" xfId="18" applyNumberFormat="1" applyFont="1" applyFill="1" applyBorder="1" applyAlignment="1" applyProtection="1">
      <alignment horizontal="centerContinuous"/>
    </xf>
    <xf numFmtId="0" fontId="10" fillId="0" borderId="178" xfId="0" applyFont="1" applyFill="1" applyBorder="1" applyAlignment="1" applyProtection="1">
      <alignment horizontal="centerContinuous" vertical="center"/>
    </xf>
    <xf numFmtId="0" fontId="19" fillId="0" borderId="180" xfId="0" applyFont="1" applyFill="1" applyBorder="1" applyAlignment="1" applyProtection="1"/>
    <xf numFmtId="171" fontId="19" fillId="6" borderId="179" xfId="18" applyNumberFormat="1" applyFont="1" applyFill="1" applyBorder="1" applyAlignment="1" applyProtection="1">
      <protection locked="0"/>
    </xf>
    <xf numFmtId="0" fontId="19" fillId="0" borderId="181" xfId="0" applyFont="1" applyFill="1" applyBorder="1" applyAlignment="1" applyProtection="1"/>
    <xf numFmtId="171" fontId="19" fillId="0" borderId="173" xfId="18" applyNumberFormat="1" applyFont="1" applyFill="1" applyBorder="1" applyAlignment="1" applyProtection="1"/>
    <xf numFmtId="171" fontId="19" fillId="0" borderId="179" xfId="18" applyNumberFormat="1" applyFont="1" applyFill="1" applyBorder="1" applyAlignment="1" applyProtection="1"/>
    <xf numFmtId="0" fontId="19" fillId="0" borderId="182" xfId="0" applyFont="1" applyFill="1" applyBorder="1" applyAlignment="1" applyProtection="1"/>
    <xf numFmtId="175" fontId="17" fillId="6" borderId="183" xfId="0" applyNumberFormat="1" applyFont="1" applyFill="1" applyBorder="1" applyAlignment="1" applyProtection="1">
      <alignment horizontal="center"/>
    </xf>
    <xf numFmtId="171" fontId="19" fillId="0" borderId="185" xfId="18" applyNumberFormat="1" applyFont="1" applyFill="1" applyBorder="1" applyAlignment="1" applyProtection="1"/>
    <xf numFmtId="171" fontId="19" fillId="0" borderId="186" xfId="18" applyNumberFormat="1" applyFont="1" applyFill="1" applyBorder="1" applyAlignment="1" applyProtection="1"/>
    <xf numFmtId="171" fontId="19" fillId="0" borderId="187" xfId="18" applyNumberFormat="1" applyFont="1" applyFill="1" applyBorder="1" applyAlignment="1" applyProtection="1"/>
    <xf numFmtId="177" fontId="19" fillId="0" borderId="71" xfId="0" applyNumberFormat="1" applyFont="1" applyFill="1" applyBorder="1" applyAlignment="1" applyProtection="1">
      <alignment horizontal="left"/>
    </xf>
    <xf numFmtId="171" fontId="19" fillId="0" borderId="177" xfId="18" applyNumberFormat="1" applyFont="1" applyFill="1" applyBorder="1" applyAlignment="1" applyProtection="1"/>
    <xf numFmtId="0" fontId="19" fillId="0" borderId="188" xfId="0" applyFont="1" applyFill="1" applyBorder="1" applyAlignment="1" applyProtection="1"/>
    <xf numFmtId="0" fontId="17" fillId="0" borderId="183" xfId="0" applyFont="1" applyFill="1" applyBorder="1" applyAlignment="1" applyProtection="1"/>
    <xf numFmtId="178" fontId="19" fillId="0" borderId="189" xfId="0" applyNumberFormat="1" applyFont="1" applyFill="1" applyBorder="1" applyAlignment="1" applyProtection="1">
      <alignment horizontal="left"/>
    </xf>
    <xf numFmtId="171" fontId="19" fillId="0" borderId="190" xfId="18" applyNumberFormat="1" applyFont="1" applyFill="1" applyBorder="1" applyAlignment="1" applyProtection="1"/>
    <xf numFmtId="0" fontId="19" fillId="0" borderId="191" xfId="0" applyFont="1" applyFill="1" applyBorder="1" applyAlignment="1" applyProtection="1"/>
    <xf numFmtId="171" fontId="19" fillId="0" borderId="192" xfId="18" applyNumberFormat="1" applyFont="1" applyFill="1" applyBorder="1" applyAlignment="1" applyProtection="1"/>
    <xf numFmtId="0" fontId="19" fillId="0" borderId="193" xfId="0" applyFont="1" applyFill="1" applyBorder="1" applyAlignment="1" applyProtection="1"/>
    <xf numFmtId="0" fontId="17" fillId="0" borderId="194" xfId="0" applyFont="1" applyFill="1" applyBorder="1" applyAlignment="1" applyProtection="1"/>
    <xf numFmtId="171" fontId="19" fillId="0" borderId="196" xfId="18" applyNumberFormat="1" applyFont="1" applyFill="1" applyBorder="1" applyAlignment="1" applyProtection="1"/>
    <xf numFmtId="171" fontId="19" fillId="0" borderId="197" xfId="18" applyNumberFormat="1" applyFont="1" applyFill="1" applyBorder="1" applyAlignment="1" applyProtection="1"/>
    <xf numFmtId="171" fontId="19" fillId="0" borderId="198" xfId="18" applyNumberFormat="1" applyFont="1" applyFill="1" applyBorder="1" applyAlignment="1" applyProtection="1"/>
    <xf numFmtId="171" fontId="10" fillId="0" borderId="47" xfId="18" applyNumberFormat="1" applyFont="1" applyFill="1" applyBorder="1" applyAlignment="1" applyProtection="1">
      <alignment horizontal="centerContinuous"/>
    </xf>
    <xf numFmtId="171" fontId="19" fillId="6" borderId="33" xfId="18" applyNumberFormat="1" applyFont="1" applyFill="1" applyBorder="1" applyAlignment="1" applyProtection="1">
      <protection locked="0"/>
    </xf>
    <xf numFmtId="171" fontId="19" fillId="0" borderId="33" xfId="18" applyNumberFormat="1" applyFont="1" applyFill="1" applyBorder="1" applyAlignment="1" applyProtection="1"/>
    <xf numFmtId="171" fontId="19" fillId="0" borderId="184" xfId="18" applyNumberFormat="1" applyFont="1" applyFill="1" applyBorder="1" applyAlignment="1" applyProtection="1"/>
    <xf numFmtId="171" fontId="19" fillId="0" borderId="46" xfId="18" applyNumberFormat="1" applyFont="1" applyFill="1" applyBorder="1" applyAlignment="1" applyProtection="1"/>
    <xf numFmtId="171" fontId="19" fillId="0" borderId="47" xfId="18" applyNumberFormat="1" applyFont="1" applyFill="1" applyBorder="1" applyAlignment="1" applyProtection="1"/>
    <xf numFmtId="171" fontId="19" fillId="0" borderId="36" xfId="18" applyNumberFormat="1" applyFont="1" applyFill="1" applyBorder="1" applyAlignment="1" applyProtection="1"/>
    <xf numFmtId="171" fontId="19" fillId="0" borderId="10" xfId="18" applyNumberFormat="1" applyFont="1" applyFill="1" applyBorder="1" applyAlignment="1" applyProtection="1"/>
    <xf numFmtId="171" fontId="19" fillId="0" borderId="195" xfId="18" applyNumberFormat="1" applyFont="1" applyFill="1" applyBorder="1" applyAlignment="1" applyProtection="1"/>
    <xf numFmtId="0" fontId="18" fillId="0" borderId="177" xfId="0" applyFont="1" applyFill="1" applyBorder="1" applyAlignment="1" applyProtection="1">
      <alignment horizontal="centerContinuous" vertical="center"/>
    </xf>
    <xf numFmtId="0" fontId="18" fillId="0" borderId="173" xfId="0" applyFont="1" applyFill="1" applyBorder="1" applyAlignment="1" applyProtection="1">
      <alignment horizontal="centerContinuous" vertical="center"/>
    </xf>
    <xf numFmtId="0" fontId="18" fillId="0" borderId="179" xfId="0" applyFont="1" applyFill="1" applyBorder="1" applyAlignment="1" applyProtection="1">
      <alignment horizontal="centerContinuous" vertical="center"/>
    </xf>
    <xf numFmtId="0" fontId="17" fillId="0" borderId="199" xfId="0" applyFont="1" applyFill="1" applyBorder="1" applyAlignment="1" applyProtection="1">
      <alignment horizontal="center"/>
    </xf>
    <xf numFmtId="0" fontId="17" fillId="0" borderId="200" xfId="0" applyFont="1" applyFill="1" applyBorder="1" applyAlignment="1" applyProtection="1">
      <alignment horizontal="center"/>
    </xf>
    <xf numFmtId="174" fontId="17" fillId="6" borderId="200" xfId="0" applyNumberFormat="1" applyFont="1" applyFill="1" applyBorder="1" applyAlignment="1" applyProtection="1">
      <alignment horizontal="center"/>
    </xf>
    <xf numFmtId="176" fontId="17" fillId="6" borderId="201" xfId="0" applyNumberFormat="1" applyFont="1" applyFill="1" applyBorder="1" applyAlignment="1" applyProtection="1">
      <alignment horizontal="center"/>
    </xf>
    <xf numFmtId="0" fontId="17" fillId="0" borderId="202" xfId="0" applyFont="1" applyFill="1" applyBorder="1" applyAlignment="1" applyProtection="1">
      <alignment horizontal="center"/>
    </xf>
    <xf numFmtId="10" fontId="17" fillId="0" borderId="203" xfId="81" applyNumberFormat="1" applyFont="1" applyFill="1" applyBorder="1" applyAlignment="1" applyProtection="1">
      <alignment horizontal="center"/>
    </xf>
    <xf numFmtId="0" fontId="17" fillId="0" borderId="204" xfId="0" applyFont="1" applyFill="1" applyBorder="1" applyAlignment="1" applyProtection="1">
      <alignment horizontal="center"/>
    </xf>
    <xf numFmtId="0" fontId="17" fillId="0" borderId="203" xfId="0" applyFont="1" applyFill="1" applyBorder="1" applyAlignment="1" applyProtection="1">
      <alignment horizontal="center"/>
    </xf>
    <xf numFmtId="179" fontId="17" fillId="0" borderId="201" xfId="0" applyNumberFormat="1" applyFont="1" applyFill="1" applyBorder="1" applyAlignment="1" applyProtection="1">
      <alignment horizontal="center"/>
    </xf>
    <xf numFmtId="10" fontId="17" fillId="0" borderId="205" xfId="81" applyNumberFormat="1" applyFont="1" applyFill="1" applyBorder="1" applyAlignment="1" applyProtection="1">
      <alignment horizontal="center"/>
    </xf>
    <xf numFmtId="0" fontId="17" fillId="0" borderId="206" xfId="0" applyFont="1" applyFill="1" applyBorder="1" applyAlignment="1" applyProtection="1">
      <alignment horizontal="center"/>
    </xf>
    <xf numFmtId="179" fontId="17" fillId="0" borderId="207" xfId="0" applyNumberFormat="1" applyFont="1" applyFill="1" applyBorder="1" applyAlignment="1" applyProtection="1">
      <alignment horizontal="center"/>
    </xf>
    <xf numFmtId="0" fontId="6" fillId="0" borderId="173" xfId="0" applyFont="1" applyBorder="1" applyAlignment="1" applyProtection="1"/>
    <xf numFmtId="170" fontId="15" fillId="6" borderId="173" xfId="18" applyFont="1" applyFill="1" applyBorder="1" applyProtection="1">
      <protection locked="0"/>
    </xf>
    <xf numFmtId="170" fontId="6" fillId="6" borderId="173" xfId="18" applyFont="1" applyFill="1" applyBorder="1" applyProtection="1">
      <protection locked="0"/>
    </xf>
    <xf numFmtId="170" fontId="15" fillId="6" borderId="173" xfId="18" applyFont="1" applyFill="1" applyBorder="1" applyAlignment="1" applyProtection="1">
      <protection locked="0"/>
    </xf>
    <xf numFmtId="171" fontId="15" fillId="6" borderId="173" xfId="18" applyNumberFormat="1" applyFont="1" applyFill="1" applyBorder="1" applyAlignment="1" applyProtection="1">
      <protection locked="0"/>
    </xf>
    <xf numFmtId="0" fontId="9" fillId="17" borderId="4" xfId="0" applyFont="1" applyFill="1" applyBorder="1" applyAlignment="1" applyProtection="1">
      <alignment horizontal="justify" vertical="center" wrapText="1"/>
    </xf>
    <xf numFmtId="0" fontId="6" fillId="17" borderId="4" xfId="0" applyFont="1" applyFill="1" applyBorder="1" applyAlignment="1" applyProtection="1">
      <alignment horizontal="center" vertical="center" wrapText="1"/>
    </xf>
    <xf numFmtId="168" fontId="6" fillId="17" borderId="4" xfId="6" applyFont="1" applyFill="1" applyBorder="1" applyAlignment="1" applyProtection="1">
      <alignment vertical="center" wrapText="1"/>
    </xf>
    <xf numFmtId="171" fontId="6" fillId="17" borderId="4" xfId="18" applyNumberFormat="1" applyFont="1" applyFill="1" applyBorder="1" applyAlignment="1" applyProtection="1">
      <alignment vertical="center" wrapText="1"/>
    </xf>
    <xf numFmtId="171" fontId="9" fillId="17" borderId="4" xfId="18" applyNumberFormat="1" applyFont="1" applyFill="1" applyBorder="1" applyAlignment="1" applyProtection="1">
      <alignment vertical="center" wrapText="1"/>
    </xf>
    <xf numFmtId="168" fontId="9" fillId="15" borderId="0" xfId="6" applyFont="1" applyFill="1" applyAlignment="1" applyProtection="1">
      <alignment vertical="center" wrapText="1"/>
    </xf>
    <xf numFmtId="171" fontId="9" fillId="15" borderId="0" xfId="18" applyNumberFormat="1" applyFont="1" applyFill="1" applyAlignment="1" applyProtection="1">
      <alignment vertical="center" wrapText="1"/>
    </xf>
    <xf numFmtId="0" fontId="0" fillId="13" borderId="21" xfId="0" applyFill="1" applyBorder="1" applyAlignment="1" applyProtection="1">
      <alignment vertical="center"/>
    </xf>
    <xf numFmtId="173" fontId="6" fillId="13" borderId="26" xfId="81" applyNumberFormat="1" applyFill="1" applyBorder="1" applyAlignment="1" applyProtection="1">
      <alignment vertical="center"/>
    </xf>
    <xf numFmtId="0" fontId="0" fillId="13" borderId="208" xfId="0" applyFill="1" applyBorder="1" applyAlignment="1" applyProtection="1">
      <alignment horizontal="center" vertical="center"/>
    </xf>
    <xf numFmtId="171" fontId="10" fillId="0" borderId="175" xfId="18" applyNumberFormat="1" applyFont="1" applyFill="1" applyBorder="1" applyAlignment="1" applyProtection="1">
      <alignment horizontal="center" vertical="center" wrapText="1"/>
      <protection locked="0"/>
    </xf>
    <xf numFmtId="171" fontId="10" fillId="0" borderId="179" xfId="18" applyNumberFormat="1" applyFont="1" applyFill="1" applyBorder="1" applyAlignment="1" applyProtection="1">
      <alignment horizontal="center" vertical="center" wrapText="1"/>
      <protection locked="0"/>
    </xf>
    <xf numFmtId="0" fontId="21" fillId="0" borderId="0" xfId="0" applyNumberFormat="1" applyFont="1" applyBorder="1" applyAlignment="1" applyProtection="1">
      <alignment horizontal="center" vertical="center" wrapText="1"/>
      <protection locked="0"/>
    </xf>
    <xf numFmtId="0" fontId="9" fillId="0" borderId="0" xfId="0" applyNumberFormat="1" applyFont="1" applyAlignment="1" applyProtection="1">
      <alignment horizontal="center" vertical="center"/>
    </xf>
    <xf numFmtId="168" fontId="9" fillId="0" borderId="0" xfId="6" applyFont="1" applyAlignment="1" applyProtection="1">
      <alignment horizontal="center" vertical="center"/>
    </xf>
    <xf numFmtId="170" fontId="9" fillId="0" borderId="0" xfId="18" applyFont="1" applyAlignment="1" applyProtection="1">
      <alignment horizontal="center" vertical="center"/>
    </xf>
    <xf numFmtId="49" fontId="21" fillId="0" borderId="0" xfId="0" applyNumberFormat="1" applyFont="1" applyBorder="1" applyAlignment="1" applyProtection="1">
      <alignment vertical="center" wrapText="1"/>
    </xf>
    <xf numFmtId="168" fontId="6" fillId="17" borderId="209" xfId="6" applyFont="1" applyFill="1" applyBorder="1" applyAlignment="1" applyProtection="1">
      <alignment vertical="center" wrapText="1"/>
    </xf>
    <xf numFmtId="171" fontId="6" fillId="17" borderId="209" xfId="18" applyNumberFormat="1" applyFont="1" applyFill="1" applyBorder="1" applyAlignment="1" applyProtection="1">
      <alignment vertical="center" wrapText="1"/>
    </xf>
    <xf numFmtId="0" fontId="9" fillId="17" borderId="4" xfId="0" applyFont="1" applyFill="1" applyBorder="1" applyAlignment="1" applyProtection="1">
      <alignment horizontal="center" vertical="center" wrapText="1"/>
    </xf>
    <xf numFmtId="49" fontId="9" fillId="0" borderId="0" xfId="0" applyNumberFormat="1" applyFont="1" applyAlignment="1" applyProtection="1">
      <alignment horizontal="center" vertical="center"/>
    </xf>
    <xf numFmtId="49" fontId="21" fillId="0" borderId="0" xfId="0" applyNumberFormat="1" applyFont="1" applyBorder="1" applyAlignment="1" applyProtection="1">
      <alignment vertical="center"/>
    </xf>
    <xf numFmtId="49" fontId="21" fillId="0" borderId="4" xfId="6" applyNumberFormat="1" applyFont="1" applyBorder="1" applyAlignment="1" applyProtection="1">
      <alignment horizontal="center" vertical="center" wrapText="1"/>
    </xf>
    <xf numFmtId="49" fontId="21" fillId="0" borderId="9" xfId="0" applyNumberFormat="1" applyFont="1" applyBorder="1" applyAlignment="1" applyProtection="1">
      <alignment vertical="center" wrapText="1"/>
    </xf>
    <xf numFmtId="49" fontId="21" fillId="0" borderId="22" xfId="0" applyNumberFormat="1" applyFont="1" applyBorder="1" applyAlignment="1" applyProtection="1">
      <alignment vertical="center" wrapText="1"/>
    </xf>
    <xf numFmtId="49" fontId="11" fillId="0" borderId="51" xfId="0" applyNumberFormat="1" applyFont="1" applyBorder="1" applyAlignment="1" applyProtection="1">
      <alignment horizontal="center" vertical="center" wrapText="1"/>
    </xf>
    <xf numFmtId="49" fontId="9" fillId="0" borderId="0" xfId="0" applyNumberFormat="1" applyFont="1" applyAlignment="1" applyProtection="1">
      <alignment vertical="center" wrapText="1"/>
    </xf>
    <xf numFmtId="49" fontId="6" fillId="0" borderId="0" xfId="0" applyNumberFormat="1" applyFont="1" applyBorder="1" applyAlignment="1" applyProtection="1">
      <alignment vertical="center" wrapText="1"/>
    </xf>
    <xf numFmtId="9" fontId="17" fillId="0" borderId="200" xfId="81" applyFont="1" applyFill="1" applyBorder="1" applyAlignment="1" applyProtection="1">
      <alignment horizontal="center"/>
    </xf>
    <xf numFmtId="9" fontId="17" fillId="0" borderId="200" xfId="0" applyNumberFormat="1" applyFont="1" applyFill="1" applyBorder="1" applyAlignment="1" applyProtection="1">
      <alignment horizontal="center"/>
    </xf>
    <xf numFmtId="49" fontId="21" fillId="0" borderId="14" xfId="0" applyNumberFormat="1" applyFont="1" applyBorder="1" applyAlignment="1" applyProtection="1">
      <alignment vertical="center" wrapText="1"/>
    </xf>
    <xf numFmtId="49" fontId="21" fillId="0" borderId="12" xfId="0" applyNumberFormat="1" applyFont="1" applyBorder="1" applyAlignment="1" applyProtection="1">
      <alignment vertical="center" wrapText="1"/>
    </xf>
    <xf numFmtId="49" fontId="11" fillId="0" borderId="4" xfId="0" applyNumberFormat="1" applyFont="1" applyBorder="1" applyAlignment="1" applyProtection="1">
      <alignment horizontal="center" vertical="center" wrapText="1"/>
    </xf>
    <xf numFmtId="49" fontId="11" fillId="0" borderId="4" xfId="0" applyNumberFormat="1" applyFont="1" applyBorder="1" applyAlignment="1" applyProtection="1">
      <alignment horizontal="centerContinuous" vertical="center" wrapText="1"/>
    </xf>
    <xf numFmtId="49" fontId="21" fillId="0" borderId="20" xfId="0" applyNumberFormat="1" applyFont="1" applyBorder="1" applyAlignment="1" applyProtection="1">
      <alignment vertical="center" wrapText="1"/>
    </xf>
    <xf numFmtId="49" fontId="6" fillId="0" borderId="22" xfId="0" applyNumberFormat="1" applyFont="1" applyBorder="1" applyAlignment="1" applyProtection="1">
      <alignment vertical="center"/>
    </xf>
    <xf numFmtId="49" fontId="9" fillId="0" borderId="0" xfId="0" applyNumberFormat="1" applyFont="1" applyAlignment="1" applyProtection="1">
      <alignment horizontal="centerContinuous" vertical="center"/>
    </xf>
    <xf numFmtId="41" fontId="15" fillId="13" borderId="0" xfId="50203" applyFont="1" applyFill="1" applyAlignment="1" applyProtection="1">
      <alignment horizontal="left" vertical="center" wrapText="1"/>
    </xf>
    <xf numFmtId="49" fontId="21" fillId="0" borderId="0" xfId="0" applyNumberFormat="1" applyFont="1" applyAlignment="1" applyProtection="1">
      <alignment vertical="center" wrapText="1"/>
    </xf>
    <xf numFmtId="171" fontId="23" fillId="6" borderId="219" xfId="18" applyNumberFormat="1" applyFont="1" applyFill="1" applyBorder="1" applyAlignment="1" applyProtection="1">
      <alignment horizontal="right"/>
      <protection locked="0"/>
    </xf>
    <xf numFmtId="168" fontId="6" fillId="0" borderId="219" xfId="6" applyFont="1" applyFill="1" applyBorder="1" applyAlignment="1" applyProtection="1">
      <alignment vertical="center" wrapText="1"/>
    </xf>
    <xf numFmtId="0" fontId="23" fillId="16" borderId="219" xfId="0" applyFont="1" applyFill="1" applyBorder="1" applyAlignment="1" applyProtection="1">
      <alignment horizontal="justify" vertical="center" wrapText="1"/>
      <protection locked="0"/>
    </xf>
    <xf numFmtId="0" fontId="23" fillId="16" borderId="219" xfId="0" applyFont="1" applyFill="1" applyBorder="1" applyAlignment="1" applyProtection="1">
      <alignment horizontal="center" vertical="center" wrapText="1"/>
      <protection locked="0"/>
    </xf>
    <xf numFmtId="203" fontId="21" fillId="6" borderId="4" xfId="6" applyNumberFormat="1" applyFont="1" applyFill="1" applyBorder="1" applyAlignment="1" applyProtection="1">
      <alignment horizontal="center" vertical="center" wrapText="1"/>
      <protection locked="0"/>
    </xf>
    <xf numFmtId="204" fontId="21" fillId="6" borderId="4" xfId="6" applyNumberFormat="1" applyFont="1" applyFill="1" applyBorder="1" applyAlignment="1" applyProtection="1">
      <alignment horizontal="center" vertical="center" wrapText="1"/>
      <protection locked="0"/>
    </xf>
    <xf numFmtId="205" fontId="21" fillId="6" borderId="4" xfId="6" applyNumberFormat="1" applyFont="1" applyFill="1" applyBorder="1" applyAlignment="1" applyProtection="1">
      <alignment horizontal="center" vertical="center" wrapText="1"/>
      <protection locked="0"/>
    </xf>
    <xf numFmtId="204" fontId="21" fillId="6" borderId="4" xfId="6" applyNumberFormat="1" applyFont="1" applyFill="1" applyBorder="1" applyAlignment="1" applyProtection="1">
      <alignment vertical="center" wrapText="1"/>
      <protection locked="0"/>
    </xf>
    <xf numFmtId="204" fontId="15" fillId="6" borderId="4" xfId="6" applyNumberFormat="1" applyFont="1" applyFill="1" applyBorder="1" applyAlignment="1" applyProtection="1">
      <alignment horizontal="center" vertical="center" wrapText="1"/>
      <protection locked="0"/>
    </xf>
    <xf numFmtId="0" fontId="6" fillId="0" borderId="0" xfId="0" applyNumberFormat="1" applyFont="1" applyBorder="1" applyAlignment="1" applyProtection="1">
      <alignment vertical="center" wrapText="1"/>
    </xf>
    <xf numFmtId="170" fontId="6" fillId="0" borderId="4" xfId="18" applyNumberFormat="1" applyFont="1" applyFill="1" applyBorder="1" applyAlignment="1" applyProtection="1">
      <alignment vertical="center" wrapText="1"/>
    </xf>
    <xf numFmtId="171" fontId="9" fillId="17" borderId="209" xfId="18" applyNumberFormat="1" applyFont="1" applyFill="1" applyBorder="1" applyAlignment="1" applyProtection="1">
      <alignment vertical="center" wrapText="1"/>
    </xf>
    <xf numFmtId="0" fontId="6" fillId="17" borderId="74" xfId="0" applyFont="1" applyFill="1" applyBorder="1" applyAlignment="1" applyProtection="1">
      <alignment horizontal="center" vertical="center" wrapText="1"/>
    </xf>
    <xf numFmtId="49" fontId="9" fillId="17" borderId="209" xfId="0" applyNumberFormat="1" applyFont="1" applyFill="1" applyBorder="1" applyAlignment="1" applyProtection="1">
      <alignment horizontal="left" vertical="center" wrapText="1"/>
    </xf>
    <xf numFmtId="204" fontId="6" fillId="6" borderId="112" xfId="6" applyNumberFormat="1" applyFont="1" applyFill="1" applyBorder="1" applyAlignment="1" applyProtection="1">
      <alignment vertical="center" wrapText="1"/>
      <protection locked="0"/>
    </xf>
    <xf numFmtId="42" fontId="21" fillId="0" borderId="0" xfId="50633" applyFont="1" applyAlignment="1" applyProtection="1">
      <alignment vertical="center" wrapText="1"/>
    </xf>
    <xf numFmtId="0" fontId="21" fillId="0" borderId="219" xfId="0" applyNumberFormat="1" applyFont="1" applyBorder="1" applyAlignment="1" applyProtection="1">
      <alignment horizontal="center" vertical="center" wrapText="1"/>
      <protection locked="0"/>
    </xf>
    <xf numFmtId="0" fontId="6" fillId="0" borderId="0" xfId="0" applyFont="1" applyAlignment="1" applyProtection="1">
      <alignment vertical="center" wrapText="1"/>
    </xf>
    <xf numFmtId="0" fontId="6" fillId="0" borderId="0" xfId="0" applyNumberFormat="1" applyFont="1" applyAlignment="1" applyProtection="1">
      <alignment horizontal="center" vertical="center" wrapText="1"/>
      <protection locked="0"/>
    </xf>
    <xf numFmtId="0" fontId="6" fillId="0" borderId="0" xfId="0" applyNumberFormat="1" applyFont="1" applyAlignment="1" applyProtection="1">
      <alignment vertical="center" wrapText="1"/>
    </xf>
    <xf numFmtId="0" fontId="9" fillId="0" borderId="24" xfId="0" applyNumberFormat="1" applyFont="1" applyBorder="1" applyAlignment="1" applyProtection="1">
      <alignment vertical="center" wrapText="1"/>
    </xf>
    <xf numFmtId="0" fontId="6" fillId="0" borderId="24" xfId="0" applyNumberFormat="1" applyFont="1" applyBorder="1" applyAlignment="1" applyProtection="1">
      <alignment vertical="center" wrapText="1"/>
    </xf>
    <xf numFmtId="168" fontId="6" fillId="0" borderId="0" xfId="6" applyFont="1" applyBorder="1" applyAlignment="1" applyProtection="1">
      <alignment vertical="center" wrapText="1"/>
    </xf>
    <xf numFmtId="170" fontId="6" fillId="0" borderId="0" xfId="18" applyFont="1" applyBorder="1" applyAlignment="1" applyProtection="1">
      <alignment vertical="center" wrapText="1"/>
    </xf>
    <xf numFmtId="170" fontId="6" fillId="0" borderId="25" xfId="18" applyFont="1" applyBorder="1" applyAlignment="1" applyProtection="1">
      <alignment vertical="center" wrapText="1"/>
    </xf>
    <xf numFmtId="0" fontId="9" fillId="0" borderId="0" xfId="0" applyNumberFormat="1" applyFont="1" applyAlignment="1" applyProtection="1">
      <alignment horizontal="center" vertical="center" wrapText="1"/>
      <protection locked="0"/>
    </xf>
    <xf numFmtId="0" fontId="9" fillId="0" borderId="52" xfId="0" applyNumberFormat="1" applyFont="1" applyBorder="1" applyAlignment="1" applyProtection="1">
      <alignment horizontal="center" vertical="center" wrapText="1"/>
    </xf>
    <xf numFmtId="49" fontId="9" fillId="0" borderId="51" xfId="0" applyNumberFormat="1" applyFont="1" applyBorder="1" applyAlignment="1" applyProtection="1">
      <alignment horizontal="center" vertical="center" wrapText="1"/>
    </xf>
    <xf numFmtId="0" fontId="9" fillId="0" borderId="51" xfId="0" applyNumberFormat="1" applyFont="1" applyBorder="1" applyAlignment="1" applyProtection="1">
      <alignment horizontal="center" vertical="center" wrapText="1"/>
    </xf>
    <xf numFmtId="168" fontId="9" fillId="0" borderId="51" xfId="6" applyFont="1" applyBorder="1" applyAlignment="1" applyProtection="1">
      <alignment horizontal="center" vertical="center" wrapText="1"/>
    </xf>
    <xf numFmtId="0" fontId="9" fillId="0" borderId="219" xfId="0" applyNumberFormat="1" applyFont="1" applyBorder="1" applyAlignment="1" applyProtection="1">
      <alignment horizontal="center" vertical="center" wrapText="1"/>
      <protection locked="0"/>
    </xf>
    <xf numFmtId="0" fontId="6" fillId="0" borderId="208" xfId="0" applyNumberFormat="1" applyFont="1" applyBorder="1" applyAlignment="1" applyProtection="1">
      <alignment horizontal="justify" vertical="center" wrapText="1"/>
    </xf>
    <xf numFmtId="49" fontId="6" fillId="0" borderId="219" xfId="0" applyNumberFormat="1" applyFont="1" applyBorder="1" applyAlignment="1" applyProtection="1">
      <alignment vertical="center" wrapText="1"/>
    </xf>
    <xf numFmtId="168" fontId="6" fillId="6" borderId="219" xfId="6" applyFont="1" applyFill="1" applyBorder="1" applyAlignment="1" applyProtection="1">
      <alignment vertical="center" wrapText="1"/>
      <protection locked="0"/>
    </xf>
    <xf numFmtId="171" fontId="6" fillId="0" borderId="219" xfId="18" applyNumberFormat="1" applyFont="1" applyBorder="1" applyAlignment="1" applyProtection="1">
      <alignment vertical="center" wrapText="1"/>
    </xf>
    <xf numFmtId="171" fontId="6" fillId="0" borderId="32" xfId="18" applyNumberFormat="1" applyFont="1" applyBorder="1" applyAlignment="1" applyProtection="1">
      <alignment vertical="center" wrapText="1"/>
    </xf>
    <xf numFmtId="171" fontId="6" fillId="0" borderId="63" xfId="18" applyNumberFormat="1" applyFont="1" applyBorder="1" applyAlignment="1" applyProtection="1">
      <alignment vertical="center" wrapText="1"/>
    </xf>
    <xf numFmtId="0" fontId="6" fillId="6" borderId="219" xfId="0" applyNumberFormat="1" applyFont="1" applyFill="1" applyBorder="1" applyAlignment="1" applyProtection="1">
      <alignment horizontal="center" vertical="center" wrapText="1"/>
      <protection locked="0"/>
    </xf>
    <xf numFmtId="171" fontId="6" fillId="0" borderId="58" xfId="18" applyNumberFormat="1" applyFont="1" applyBorder="1" applyAlignment="1" applyProtection="1">
      <alignment vertical="center" wrapText="1"/>
    </xf>
    <xf numFmtId="0" fontId="6" fillId="0" borderId="19" xfId="0" applyNumberFormat="1" applyFont="1" applyBorder="1" applyAlignment="1" applyProtection="1">
      <alignment vertical="center" wrapText="1"/>
    </xf>
    <xf numFmtId="49" fontId="6" fillId="0" borderId="20" xfId="0" applyNumberFormat="1" applyFont="1" applyBorder="1" applyAlignment="1" applyProtection="1">
      <alignment vertical="center" wrapText="1"/>
    </xf>
    <xf numFmtId="0" fontId="6" fillId="0" borderId="20" xfId="0" applyNumberFormat="1" applyFont="1" applyBorder="1" applyAlignment="1" applyProtection="1">
      <alignment vertical="center" wrapText="1"/>
    </xf>
    <xf numFmtId="168" fontId="6" fillId="0" borderId="20" xfId="6" applyFont="1" applyBorder="1" applyAlignment="1" applyProtection="1">
      <alignment vertical="center" wrapText="1"/>
    </xf>
    <xf numFmtId="0" fontId="6" fillId="0" borderId="219" xfId="0" applyNumberFormat="1" applyFont="1" applyBorder="1" applyAlignment="1" applyProtection="1">
      <alignment horizontal="center" vertical="center" wrapText="1"/>
      <protection locked="0"/>
    </xf>
    <xf numFmtId="0" fontId="11" fillId="0" borderId="31" xfId="0" applyNumberFormat="1" applyFont="1" applyBorder="1" applyAlignment="1" applyProtection="1">
      <alignment horizontal="center" vertical="center" wrapText="1"/>
    </xf>
    <xf numFmtId="168" fontId="11" fillId="0" borderId="32" xfId="6" applyFont="1" applyBorder="1" applyAlignment="1" applyProtection="1">
      <alignment horizontal="center" vertical="center" wrapText="1"/>
    </xf>
    <xf numFmtId="49" fontId="6" fillId="0" borderId="22" xfId="0" applyNumberFormat="1" applyFont="1" applyBorder="1" applyAlignment="1" applyProtection="1">
      <alignment vertical="center" wrapText="1"/>
    </xf>
    <xf numFmtId="0" fontId="6" fillId="0" borderId="22" xfId="0" applyNumberFormat="1" applyFont="1" applyBorder="1" applyAlignment="1" applyProtection="1">
      <alignment vertical="center" wrapText="1"/>
    </xf>
    <xf numFmtId="168" fontId="6" fillId="0" borderId="22" xfId="6" applyFont="1" applyBorder="1" applyAlignment="1" applyProtection="1">
      <alignment vertical="center" wrapText="1"/>
    </xf>
    <xf numFmtId="170" fontId="6" fillId="0" borderId="22" xfId="18" applyFont="1" applyBorder="1" applyAlignment="1" applyProtection="1">
      <alignment vertical="center" wrapText="1"/>
    </xf>
    <xf numFmtId="170" fontId="6" fillId="0" borderId="23" xfId="18" applyFont="1" applyBorder="1" applyAlignment="1" applyProtection="1">
      <alignment vertical="center" wrapText="1"/>
    </xf>
    <xf numFmtId="0" fontId="9" fillId="0" borderId="208" xfId="0" applyNumberFormat="1" applyFont="1" applyBorder="1" applyAlignment="1" applyProtection="1">
      <alignment horizontal="centerContinuous" vertical="center" wrapText="1"/>
    </xf>
    <xf numFmtId="49" fontId="9" fillId="0" borderId="219" xfId="0" applyNumberFormat="1" applyFont="1" applyBorder="1" applyAlignment="1" applyProtection="1">
      <alignment horizontal="centerContinuous" vertical="center" wrapText="1"/>
    </xf>
    <xf numFmtId="0" fontId="9" fillId="0" borderId="219" xfId="0" applyNumberFormat="1" applyFont="1" applyBorder="1" applyAlignment="1" applyProtection="1">
      <alignment horizontal="center" vertical="center" wrapText="1"/>
    </xf>
    <xf numFmtId="168" fontId="9" fillId="0" borderId="219" xfId="6" applyFont="1" applyBorder="1" applyAlignment="1" applyProtection="1">
      <alignment horizontal="center" vertical="center" wrapText="1"/>
    </xf>
    <xf numFmtId="170" fontId="9" fillId="0" borderId="219" xfId="18" applyFont="1" applyBorder="1" applyAlignment="1" applyProtection="1">
      <alignment horizontal="center" vertical="center" wrapText="1"/>
    </xf>
    <xf numFmtId="168" fontId="6" fillId="0" borderId="219" xfId="6" applyFont="1" applyBorder="1" applyAlignment="1" applyProtection="1">
      <alignment horizontal="center" vertical="center" wrapText="1"/>
    </xf>
    <xf numFmtId="171" fontId="6" fillId="0" borderId="219" xfId="18" applyNumberFormat="1" applyFont="1" applyBorder="1" applyAlignment="1" applyProtection="1">
      <alignment horizontal="center" vertical="center" wrapText="1"/>
    </xf>
    <xf numFmtId="171" fontId="6" fillId="0" borderId="62" xfId="18" applyNumberFormat="1" applyFont="1" applyBorder="1" applyAlignment="1" applyProtection="1">
      <alignment vertical="center" wrapText="1"/>
    </xf>
    <xf numFmtId="171" fontId="6" fillId="0" borderId="0" xfId="18" applyNumberFormat="1" applyFont="1" applyBorder="1" applyAlignment="1" applyProtection="1">
      <alignment vertical="center" wrapText="1"/>
    </xf>
    <xf numFmtId="49" fontId="6" fillId="0" borderId="9" xfId="0" applyNumberFormat="1" applyFont="1" applyBorder="1" applyAlignment="1" applyProtection="1">
      <alignment vertical="center" wrapText="1"/>
    </xf>
    <xf numFmtId="0" fontId="6" fillId="0" borderId="9" xfId="0" applyNumberFormat="1" applyFont="1" applyBorder="1" applyAlignment="1" applyProtection="1">
      <alignment vertical="center" wrapText="1"/>
    </xf>
    <xf numFmtId="168" fontId="6" fillId="0" borderId="9" xfId="6" applyFont="1" applyBorder="1" applyAlignment="1" applyProtection="1">
      <alignment vertical="center" wrapText="1"/>
    </xf>
    <xf numFmtId="170" fontId="6" fillId="0" borderId="9" xfId="18" applyFont="1" applyBorder="1" applyAlignment="1" applyProtection="1">
      <alignment vertical="center" wrapText="1"/>
    </xf>
    <xf numFmtId="170" fontId="6" fillId="0" borderId="11" xfId="18" applyFont="1" applyBorder="1" applyAlignment="1" applyProtection="1">
      <alignment vertical="center" wrapText="1"/>
    </xf>
    <xf numFmtId="205" fontId="6" fillId="6" borderId="219" xfId="6" applyNumberFormat="1" applyFont="1" applyFill="1" applyBorder="1" applyAlignment="1" applyProtection="1">
      <alignment horizontal="center" vertical="center" wrapText="1"/>
      <protection locked="0"/>
    </xf>
    <xf numFmtId="168" fontId="6" fillId="6" borderId="219" xfId="6" applyFont="1" applyFill="1" applyBorder="1" applyAlignment="1" applyProtection="1">
      <alignment horizontal="center" vertical="center" wrapText="1"/>
      <protection locked="0"/>
    </xf>
    <xf numFmtId="171" fontId="6" fillId="0" borderId="20" xfId="18" applyNumberFormat="1" applyFont="1" applyBorder="1" applyAlignment="1" applyProtection="1">
      <alignment vertical="center" wrapText="1"/>
    </xf>
    <xf numFmtId="49" fontId="9" fillId="0" borderId="219" xfId="0" applyNumberFormat="1" applyFont="1" applyBorder="1" applyAlignment="1" applyProtection="1">
      <alignment horizontal="center" vertical="center" wrapText="1"/>
    </xf>
    <xf numFmtId="0" fontId="6" fillId="0" borderId="174" xfId="0" applyNumberFormat="1" applyFont="1" applyBorder="1" applyAlignment="1" applyProtection="1">
      <alignment vertical="center" wrapText="1"/>
    </xf>
    <xf numFmtId="49" fontId="6" fillId="0" borderId="219" xfId="6" applyNumberFormat="1" applyFont="1" applyBorder="1" applyAlignment="1" applyProtection="1">
      <alignment horizontal="center" vertical="center" wrapText="1"/>
    </xf>
    <xf numFmtId="0" fontId="9" fillId="0" borderId="219" xfId="0" applyNumberFormat="1" applyFont="1" applyBorder="1" applyAlignment="1" applyProtection="1">
      <alignment horizontal="centerContinuous" vertical="center" wrapText="1"/>
    </xf>
    <xf numFmtId="168" fontId="9" fillId="0" borderId="32" xfId="6" applyFont="1" applyBorder="1" applyAlignment="1" applyProtection="1">
      <alignment horizontal="centerContinuous" vertical="center" wrapText="1"/>
    </xf>
    <xf numFmtId="0" fontId="6" fillId="0" borderId="174" xfId="0" applyFont="1" applyFill="1" applyBorder="1" applyAlignment="1" applyProtection="1">
      <alignment horizontal="left"/>
    </xf>
    <xf numFmtId="49" fontId="6" fillId="0" borderId="12" xfId="0" applyNumberFormat="1" applyFont="1" applyBorder="1" applyAlignment="1" applyProtection="1">
      <alignment vertical="center" wrapText="1"/>
    </xf>
    <xf numFmtId="0" fontId="6" fillId="0" borderId="12" xfId="0" applyNumberFormat="1" applyFont="1" applyBorder="1" applyAlignment="1" applyProtection="1">
      <alignment vertical="center" wrapText="1"/>
    </xf>
    <xf numFmtId="168" fontId="6" fillId="0" borderId="12" xfId="6" applyFont="1" applyBorder="1" applyAlignment="1" applyProtection="1">
      <alignment vertical="center" wrapText="1"/>
    </xf>
    <xf numFmtId="10" fontId="6" fillId="0" borderId="219" xfId="81" applyNumberFormat="1" applyFont="1" applyBorder="1" applyAlignment="1" applyProtection="1">
      <alignment vertical="center" wrapText="1"/>
    </xf>
    <xf numFmtId="171" fontId="6" fillId="0" borderId="34" xfId="18" applyNumberFormat="1" applyFont="1" applyBorder="1" applyAlignment="1" applyProtection="1">
      <alignment vertical="center" wrapText="1"/>
    </xf>
    <xf numFmtId="0" fontId="6" fillId="0" borderId="24" xfId="0" applyNumberFormat="1" applyFont="1" applyBorder="1" applyAlignment="1" applyProtection="1">
      <alignment vertical="center"/>
    </xf>
    <xf numFmtId="49" fontId="6" fillId="0" borderId="0" xfId="0" applyNumberFormat="1" applyFont="1" applyBorder="1" applyAlignment="1" applyProtection="1">
      <alignment vertical="center"/>
    </xf>
    <xf numFmtId="0" fontId="6" fillId="0" borderId="0" xfId="0" applyNumberFormat="1" applyFont="1" applyBorder="1" applyAlignment="1" applyProtection="1">
      <alignment vertical="center"/>
    </xf>
    <xf numFmtId="168" fontId="6" fillId="0" borderId="0" xfId="6" applyFont="1" applyBorder="1" applyAlignment="1" applyProtection="1">
      <alignment vertical="center"/>
    </xf>
    <xf numFmtId="0" fontId="6" fillId="0" borderId="219" xfId="0" applyNumberFormat="1" applyFont="1" applyBorder="1" applyAlignment="1" applyProtection="1">
      <alignment horizontal="center" vertical="center"/>
      <protection locked="0"/>
    </xf>
    <xf numFmtId="171" fontId="6" fillId="0" borderId="0" xfId="18" applyNumberFormat="1" applyFont="1" applyAlignment="1" applyProtection="1">
      <alignment vertical="center"/>
    </xf>
    <xf numFmtId="171" fontId="6" fillId="0" borderId="0" xfId="0" applyNumberFormat="1" applyFont="1" applyAlignment="1" applyProtection="1">
      <alignment vertical="center"/>
    </xf>
    <xf numFmtId="0" fontId="6" fillId="0" borderId="24" xfId="0" applyNumberFormat="1" applyFont="1" applyBorder="1" applyAlignment="1" applyProtection="1">
      <alignment horizontal="left" vertical="center" wrapText="1" indent="1"/>
    </xf>
    <xf numFmtId="49" fontId="6" fillId="0" borderId="14" xfId="0" applyNumberFormat="1" applyFont="1" applyBorder="1" applyAlignment="1" applyProtection="1">
      <alignment vertical="center" wrapText="1"/>
    </xf>
    <xf numFmtId="0" fontId="6" fillId="0" borderId="14" xfId="0" applyNumberFormat="1" applyFont="1" applyBorder="1" applyAlignment="1" applyProtection="1">
      <alignment vertical="center" wrapText="1"/>
    </xf>
    <xf numFmtId="168" fontId="6" fillId="0" borderId="14" xfId="6" applyFont="1" applyBorder="1" applyAlignment="1" applyProtection="1">
      <alignment vertical="center" wrapText="1"/>
    </xf>
    <xf numFmtId="181" fontId="6" fillId="0" borderId="25" xfId="18" applyNumberFormat="1" applyFont="1" applyBorder="1" applyAlignment="1" applyProtection="1">
      <alignment horizontal="left" vertical="center" wrapText="1"/>
    </xf>
    <xf numFmtId="170" fontId="6" fillId="0" borderId="20" xfId="18" applyFont="1" applyBorder="1" applyAlignment="1" applyProtection="1">
      <alignment vertical="center" wrapText="1"/>
    </xf>
    <xf numFmtId="170" fontId="6" fillId="0" borderId="26" xfId="18" applyFont="1" applyBorder="1" applyAlignment="1" applyProtection="1">
      <alignment vertical="center" wrapText="1"/>
    </xf>
    <xf numFmtId="171" fontId="9" fillId="42" borderId="219" xfId="18" applyNumberFormat="1" applyFont="1" applyFill="1" applyBorder="1" applyAlignment="1" applyProtection="1">
      <alignment vertical="center" wrapText="1"/>
    </xf>
    <xf numFmtId="0" fontId="15" fillId="0" borderId="0" xfId="0" applyNumberFormat="1" applyFont="1" applyBorder="1" applyAlignment="1" applyProtection="1">
      <alignment horizontal="left" vertical="center" wrapText="1" indent="1"/>
    </xf>
    <xf numFmtId="181" fontId="21" fillId="0" borderId="0" xfId="18" applyNumberFormat="1" applyFont="1" applyBorder="1" applyAlignment="1" applyProtection="1">
      <alignment horizontal="left" vertical="center" wrapText="1"/>
    </xf>
    <xf numFmtId="170" fontId="9" fillId="0" borderId="3" xfId="18" applyNumberFormat="1" applyFont="1" applyBorder="1" applyAlignment="1" applyProtection="1">
      <alignment vertical="center"/>
    </xf>
    <xf numFmtId="0" fontId="6" fillId="0" borderId="0" xfId="0" applyNumberFormat="1" applyFont="1" applyBorder="1" applyAlignment="1" applyProtection="1">
      <alignment horizontal="center" vertical="center" wrapText="1"/>
      <protection locked="0"/>
    </xf>
    <xf numFmtId="170" fontId="6" fillId="0" borderId="219" xfId="18" applyNumberFormat="1" applyFont="1" applyFill="1" applyBorder="1" applyAlignment="1" applyProtection="1">
      <alignment vertical="center" wrapText="1"/>
    </xf>
    <xf numFmtId="42" fontId="6" fillId="0" borderId="0" xfId="50633" applyFont="1" applyFill="1" applyAlignment="1" applyProtection="1">
      <alignment vertical="center" wrapText="1"/>
    </xf>
    <xf numFmtId="42" fontId="9" fillId="0" borderId="0" xfId="50633" applyFont="1" applyFill="1" applyAlignment="1" applyProtection="1">
      <alignment vertical="center" wrapText="1"/>
    </xf>
    <xf numFmtId="42" fontId="9" fillId="0" borderId="0" xfId="50633" applyFont="1" applyFill="1" applyAlignment="1" applyProtection="1">
      <alignment horizontal="center" vertical="center" wrapText="1"/>
    </xf>
    <xf numFmtId="204" fontId="6" fillId="6" borderId="219" xfId="6" applyNumberFormat="1" applyFont="1" applyFill="1" applyBorder="1" applyAlignment="1" applyProtection="1">
      <alignment horizontal="center" vertical="center" wrapText="1"/>
      <protection locked="0"/>
    </xf>
    <xf numFmtId="49" fontId="6" fillId="42" borderId="12" xfId="6" applyNumberFormat="1" applyFont="1" applyFill="1" applyBorder="1" applyAlignment="1" applyProtection="1">
      <alignment horizontal="left" vertical="center" wrapText="1"/>
    </xf>
    <xf numFmtId="49" fontId="6" fillId="42" borderId="12" xfId="6" applyNumberFormat="1" applyFont="1" applyFill="1" applyBorder="1" applyAlignment="1" applyProtection="1">
      <alignment horizontal="center" vertical="center" wrapText="1"/>
    </xf>
    <xf numFmtId="49" fontId="6" fillId="42" borderId="12" xfId="6" applyNumberFormat="1" applyFont="1" applyFill="1" applyBorder="1" applyAlignment="1" applyProtection="1">
      <alignment horizontal="right" vertical="center" wrapText="1"/>
    </xf>
    <xf numFmtId="170" fontId="6" fillId="42" borderId="12" xfId="18" applyNumberFormat="1" applyFont="1" applyFill="1" applyBorder="1" applyAlignment="1" applyProtection="1">
      <alignment vertical="center" wrapText="1"/>
    </xf>
    <xf numFmtId="49" fontId="6" fillId="0" borderId="4" xfId="0" applyNumberFormat="1" applyFont="1" applyBorder="1" applyAlignment="1" applyProtection="1">
      <alignment vertical="center" wrapText="1"/>
    </xf>
    <xf numFmtId="204" fontId="6" fillId="6" borderId="4" xfId="6" applyNumberFormat="1" applyFont="1" applyFill="1" applyBorder="1" applyAlignment="1" applyProtection="1">
      <alignment vertical="center" wrapText="1"/>
      <protection locked="0"/>
    </xf>
    <xf numFmtId="0" fontId="9" fillId="0" borderId="0" xfId="0" applyNumberFormat="1" applyFont="1" applyAlignment="1" applyProtection="1">
      <alignment horizontal="center" vertical="center"/>
    </xf>
    <xf numFmtId="0" fontId="9" fillId="0" borderId="0" xfId="0" applyNumberFormat="1" applyFont="1" applyAlignment="1" applyProtection="1">
      <alignment horizontal="center" vertical="center"/>
    </xf>
    <xf numFmtId="205" fontId="21" fillId="6" borderId="4" xfId="6" applyNumberFormat="1" applyFont="1" applyFill="1" applyBorder="1" applyAlignment="1" applyProtection="1">
      <alignment vertical="center" wrapText="1"/>
      <protection locked="0"/>
    </xf>
    <xf numFmtId="44" fontId="6" fillId="0" borderId="0" xfId="0" applyNumberFormat="1" applyFont="1" applyFill="1" applyAlignment="1" applyProtection="1">
      <alignment vertical="center" wrapText="1"/>
    </xf>
    <xf numFmtId="170" fontId="23" fillId="6" borderId="4" xfId="18" applyFont="1" applyFill="1" applyBorder="1" applyAlignment="1" applyProtection="1">
      <alignment horizontal="right"/>
      <protection locked="0"/>
    </xf>
    <xf numFmtId="204" fontId="9" fillId="17" borderId="4" xfId="6" applyNumberFormat="1" applyFont="1" applyFill="1" applyBorder="1" applyAlignment="1" applyProtection="1">
      <alignment vertical="center" wrapText="1"/>
    </xf>
    <xf numFmtId="0" fontId="9" fillId="0" borderId="0" xfId="0" applyNumberFormat="1" applyFont="1" applyAlignment="1" applyProtection="1">
      <alignment horizontal="center" vertical="center"/>
    </xf>
    <xf numFmtId="0" fontId="9" fillId="15" borderId="0" xfId="0" applyNumberFormat="1" applyFont="1" applyFill="1" applyAlignment="1" applyProtection="1">
      <alignment horizontal="center" vertical="center" wrapText="1"/>
    </xf>
    <xf numFmtId="49" fontId="9" fillId="17" borderId="12" xfId="6" applyNumberFormat="1" applyFont="1" applyFill="1" applyBorder="1" applyAlignment="1" applyProtection="1">
      <alignment horizontal="center" vertical="center" wrapText="1"/>
    </xf>
    <xf numFmtId="171" fontId="9" fillId="0" borderId="33" xfId="18" applyNumberFormat="1" applyFont="1" applyFill="1" applyBorder="1" applyAlignment="1" applyProtection="1">
      <alignment horizontal="center" vertical="center" wrapText="1"/>
    </xf>
    <xf numFmtId="0" fontId="9" fillId="0" borderId="0" xfId="0" applyNumberFormat="1" applyFont="1" applyAlignment="1" applyProtection="1">
      <alignment horizontal="center" vertical="center"/>
    </xf>
    <xf numFmtId="0" fontId="6" fillId="0" borderId="0" xfId="0" applyFont="1" applyFill="1" applyAlignment="1" applyProtection="1">
      <alignment horizontal="center" vertical="center" wrapText="1"/>
    </xf>
    <xf numFmtId="0" fontId="21" fillId="0" borderId="0" xfId="0" applyFont="1" applyBorder="1" applyAlignment="1" applyProtection="1">
      <alignment horizontal="justify" vertical="center" wrapText="1"/>
    </xf>
    <xf numFmtId="0" fontId="21" fillId="0" borderId="25" xfId="0" applyFont="1" applyBorder="1" applyAlignment="1" applyProtection="1">
      <alignment horizontal="justify" vertical="center" wrapText="1"/>
    </xf>
    <xf numFmtId="0" fontId="6" fillId="0" borderId="0" xfId="0" applyFont="1" applyBorder="1" applyAlignment="1" applyProtection="1">
      <alignment horizontal="justify" vertical="center" wrapText="1"/>
    </xf>
    <xf numFmtId="49" fontId="21" fillId="0" borderId="0" xfId="0" applyNumberFormat="1" applyFont="1" applyAlignment="1" applyProtection="1">
      <alignment vertical="center"/>
    </xf>
    <xf numFmtId="171" fontId="6" fillId="17" borderId="4" xfId="18" applyNumberFormat="1" applyFont="1" applyFill="1" applyBorder="1" applyAlignment="1" applyProtection="1">
      <alignment horizontal="center" vertical="center" wrapText="1"/>
    </xf>
    <xf numFmtId="49" fontId="9" fillId="17" borderId="32" xfId="6" applyNumberFormat="1" applyFont="1" applyFill="1" applyBorder="1" applyAlignment="1" applyProtection="1">
      <alignment horizontal="left" vertical="center"/>
    </xf>
    <xf numFmtId="195" fontId="9" fillId="0" borderId="4" xfId="81" applyNumberFormat="1" applyFont="1" applyFill="1" applyBorder="1" applyAlignment="1" applyProtection="1">
      <alignment horizontal="center" vertical="center" wrapText="1"/>
    </xf>
    <xf numFmtId="168" fontId="6" fillId="17" borderId="4" xfId="6" applyFont="1" applyFill="1" applyBorder="1" applyAlignment="1" applyProtection="1">
      <alignment horizontal="center" vertical="center" wrapText="1"/>
    </xf>
    <xf numFmtId="49" fontId="9" fillId="15" borderId="0" xfId="0" applyNumberFormat="1" applyFont="1" applyFill="1" applyAlignment="1" applyProtection="1">
      <alignment horizontal="left" vertical="center"/>
    </xf>
    <xf numFmtId="49" fontId="9" fillId="0" borderId="4" xfId="0" applyNumberFormat="1" applyFont="1" applyFill="1" applyBorder="1" applyAlignment="1" applyProtection="1">
      <alignment horizontal="left" vertical="center"/>
    </xf>
    <xf numFmtId="49" fontId="9" fillId="17" borderId="4" xfId="6" applyNumberFormat="1" applyFont="1" applyFill="1" applyBorder="1" applyAlignment="1" applyProtection="1">
      <alignment horizontal="left" vertical="center"/>
    </xf>
    <xf numFmtId="49" fontId="6" fillId="0" borderId="4" xfId="6" applyNumberFormat="1" applyFont="1" applyFill="1" applyBorder="1" applyAlignment="1" applyProtection="1">
      <alignment horizontal="left" vertical="center"/>
    </xf>
    <xf numFmtId="49" fontId="9" fillId="17" borderId="4" xfId="0" applyNumberFormat="1" applyFont="1" applyFill="1" applyBorder="1" applyAlignment="1" applyProtection="1">
      <alignment horizontal="left" vertical="center"/>
    </xf>
    <xf numFmtId="49" fontId="6" fillId="0" borderId="0" xfId="0" applyNumberFormat="1" applyFont="1" applyFill="1" applyAlignment="1" applyProtection="1">
      <alignment horizontal="left" vertical="center"/>
    </xf>
    <xf numFmtId="49" fontId="9" fillId="0" borderId="32" xfId="18" applyNumberFormat="1" applyFont="1" applyFill="1" applyBorder="1" applyAlignment="1" applyProtection="1">
      <alignment horizontal="left" vertical="center"/>
    </xf>
    <xf numFmtId="168" fontId="6" fillId="6" borderId="15" xfId="401" applyFont="1" applyFill="1" applyBorder="1" applyAlignment="1" applyProtection="1">
      <alignment horizontal="center" vertical="center"/>
      <protection locked="0"/>
    </xf>
    <xf numFmtId="171" fontId="6" fillId="6" borderId="15" xfId="422" applyNumberFormat="1" applyFont="1" applyFill="1" applyBorder="1" applyAlignment="1" applyProtection="1">
      <alignment horizontal="right" vertical="center"/>
      <protection locked="0"/>
    </xf>
    <xf numFmtId="0" fontId="6" fillId="6" borderId="174" xfId="0" applyFont="1" applyFill="1" applyBorder="1" applyAlignment="1" applyProtection="1">
      <alignment horizontal="left" vertical="center"/>
      <protection locked="0"/>
    </xf>
    <xf numFmtId="0" fontId="6" fillId="6" borderId="12" xfId="0" applyFont="1" applyFill="1" applyBorder="1" applyAlignment="1" applyProtection="1">
      <alignment horizontal="left" vertical="center"/>
      <protection locked="0"/>
    </xf>
    <xf numFmtId="0" fontId="6" fillId="6" borderId="33" xfId="0" applyFont="1" applyFill="1" applyBorder="1" applyAlignment="1" applyProtection="1">
      <alignment horizontal="left" vertical="center"/>
      <protection locked="0"/>
    </xf>
    <xf numFmtId="168" fontId="6" fillId="16" borderId="69" xfId="6" applyFont="1" applyFill="1" applyBorder="1" applyAlignment="1" applyProtection="1">
      <alignment horizontal="center" vertical="center"/>
      <protection locked="0"/>
    </xf>
    <xf numFmtId="171" fontId="6" fillId="6" borderId="28" xfId="18" applyNumberFormat="1" applyFont="1" applyFill="1" applyBorder="1" applyAlignment="1" applyProtection="1">
      <alignment vertical="center"/>
      <protection locked="0"/>
    </xf>
    <xf numFmtId="168" fontId="6" fillId="16" borderId="33" xfId="6" applyFont="1" applyFill="1" applyBorder="1" applyAlignment="1" applyProtection="1">
      <alignment horizontal="center" vertical="center"/>
      <protection locked="0"/>
    </xf>
    <xf numFmtId="171" fontId="6" fillId="6" borderId="219" xfId="18" applyNumberFormat="1" applyFont="1" applyFill="1" applyBorder="1" applyAlignment="1" applyProtection="1">
      <alignment vertical="center"/>
      <protection locked="0"/>
    </xf>
    <xf numFmtId="168" fontId="6" fillId="16" borderId="15" xfId="6" applyFont="1" applyFill="1" applyBorder="1" applyAlignment="1" applyProtection="1">
      <alignment horizontal="center" vertical="center"/>
      <protection locked="0"/>
    </xf>
    <xf numFmtId="206" fontId="6" fillId="6" borderId="17" xfId="81" applyNumberFormat="1" applyFont="1" applyFill="1" applyBorder="1" applyAlignment="1" applyProtection="1">
      <alignment vertical="center"/>
      <protection locked="0"/>
    </xf>
    <xf numFmtId="0" fontId="23" fillId="6" borderId="219" xfId="475" applyFont="1" applyFill="1" applyBorder="1" applyProtection="1">
      <protection locked="0"/>
    </xf>
    <xf numFmtId="2" fontId="23" fillId="6" borderId="219" xfId="475" applyNumberFormat="1" applyFont="1" applyFill="1" applyBorder="1" applyAlignment="1" applyProtection="1">
      <alignment horizontal="center"/>
      <protection locked="0"/>
    </xf>
    <xf numFmtId="0" fontId="6" fillId="16" borderId="219" xfId="0" applyFont="1" applyFill="1" applyBorder="1" applyAlignment="1">
      <alignment horizontal="justify" vertical="center" wrapText="1"/>
    </xf>
    <xf numFmtId="0" fontId="6" fillId="16" borderId="219" xfId="0" applyFont="1" applyFill="1" applyBorder="1" applyAlignment="1">
      <alignment horizontal="center" vertical="center" wrapText="1"/>
    </xf>
    <xf numFmtId="171" fontId="6" fillId="6" borderId="33" xfId="18" applyNumberFormat="1" applyFont="1" applyFill="1" applyBorder="1" applyAlignment="1" applyProtection="1">
      <alignment horizontal="right"/>
      <protection locked="0"/>
    </xf>
    <xf numFmtId="0" fontId="65" fillId="16" borderId="219" xfId="0" applyFont="1" applyFill="1" applyBorder="1" applyAlignment="1">
      <alignment horizontal="justify" vertical="center" wrapText="1"/>
    </xf>
    <xf numFmtId="0" fontId="65" fillId="16" borderId="219" xfId="0" applyFont="1" applyFill="1" applyBorder="1" applyAlignment="1">
      <alignment horizontal="center" vertical="center" wrapText="1"/>
    </xf>
    <xf numFmtId="170" fontId="6" fillId="6" borderId="33" xfId="18" applyFont="1" applyFill="1" applyBorder="1" applyAlignment="1" applyProtection="1">
      <alignment horizontal="right"/>
      <protection locked="0"/>
    </xf>
    <xf numFmtId="0" fontId="63" fillId="16" borderId="219" xfId="0" applyFont="1" applyFill="1" applyBorder="1" applyAlignment="1">
      <alignment horizontal="justify" vertical="center" wrapText="1"/>
    </xf>
    <xf numFmtId="171" fontId="6" fillId="6" borderId="12" xfId="18" applyNumberFormat="1" applyFont="1" applyFill="1" applyBorder="1" applyAlignment="1" applyProtection="1">
      <alignment horizontal="right"/>
      <protection locked="0"/>
    </xf>
    <xf numFmtId="0" fontId="6" fillId="16" borderId="220" xfId="0" applyFont="1" applyFill="1" applyBorder="1" applyAlignment="1" applyProtection="1">
      <alignment horizontal="justify" vertical="center" wrapText="1"/>
      <protection locked="0"/>
    </xf>
    <xf numFmtId="0" fontId="6" fillId="16" borderId="220" xfId="0" applyFont="1" applyFill="1" applyBorder="1" applyAlignment="1" applyProtection="1">
      <alignment horizontal="center" vertical="center" wrapText="1"/>
      <protection locked="0"/>
    </xf>
    <xf numFmtId="171" fontId="6" fillId="6" borderId="219" xfId="18" applyNumberFormat="1" applyFont="1" applyFill="1" applyBorder="1" applyAlignment="1" applyProtection="1">
      <alignment horizontal="right"/>
      <protection locked="0"/>
    </xf>
    <xf numFmtId="0" fontId="6" fillId="16" borderId="219" xfId="0" applyFont="1" applyFill="1" applyBorder="1" applyAlignment="1" applyProtection="1">
      <alignment horizontal="justify" vertical="center" wrapText="1"/>
      <protection locked="0"/>
    </xf>
    <xf numFmtId="0" fontId="6" fillId="16" borderId="219" xfId="0" applyFont="1" applyFill="1" applyBorder="1" applyAlignment="1" applyProtection="1">
      <alignment horizontal="center" vertical="center" wrapText="1"/>
      <protection locked="0"/>
    </xf>
    <xf numFmtId="0" fontId="66" fillId="0" borderId="219" xfId="0" applyFont="1" applyBorder="1" applyAlignment="1">
      <alignment horizontal="center" vertical="center" wrapText="1"/>
    </xf>
    <xf numFmtId="207" fontId="66" fillId="0" borderId="219" xfId="50620" applyNumberFormat="1" applyFont="1" applyFill="1" applyBorder="1" applyAlignment="1" applyProtection="1">
      <alignment vertical="center" wrapText="1"/>
    </xf>
    <xf numFmtId="171" fontId="6" fillId="0" borderId="219" xfId="18" applyNumberFormat="1" applyFont="1" applyFill="1" applyBorder="1" applyAlignment="1" applyProtection="1">
      <alignment vertical="center" wrapText="1"/>
    </xf>
    <xf numFmtId="49" fontId="66" fillId="0" borderId="219" xfId="0" applyNumberFormat="1" applyFont="1" applyFill="1" applyBorder="1" applyAlignment="1">
      <alignment horizontal="left" vertical="center" wrapText="1"/>
    </xf>
    <xf numFmtId="43" fontId="66" fillId="0" borderId="219" xfId="0" applyNumberFormat="1" applyFont="1" applyBorder="1" applyAlignment="1">
      <alignment vertical="center" wrapText="1"/>
    </xf>
    <xf numFmtId="43" fontId="66" fillId="0" borderId="0" xfId="0" applyNumberFormat="1" applyFont="1" applyAlignment="1">
      <alignment vertical="center" wrapText="1"/>
    </xf>
    <xf numFmtId="0" fontId="64" fillId="43" borderId="219" xfId="0" applyFont="1" applyFill="1" applyBorder="1" applyAlignment="1">
      <alignment horizontal="justify" vertical="center" wrapText="1"/>
    </xf>
    <xf numFmtId="0" fontId="66" fillId="43" borderId="219" xfId="0" applyFont="1" applyFill="1" applyBorder="1" applyAlignment="1">
      <alignment horizontal="center" vertical="center" wrapText="1"/>
    </xf>
    <xf numFmtId="207" fontId="66" fillId="43" borderId="219" xfId="50620" applyNumberFormat="1" applyFont="1" applyFill="1" applyBorder="1" applyAlignment="1" applyProtection="1">
      <alignment vertical="center" wrapText="1"/>
    </xf>
    <xf numFmtId="2" fontId="66" fillId="0" borderId="0" xfId="0" applyNumberFormat="1" applyFont="1" applyAlignment="1">
      <alignment vertical="center" wrapText="1"/>
    </xf>
    <xf numFmtId="4" fontId="66" fillId="0" borderId="0" xfId="0" applyNumberFormat="1" applyFont="1" applyAlignment="1">
      <alignment vertical="center" wrapText="1"/>
    </xf>
    <xf numFmtId="41" fontId="66" fillId="0" borderId="219" xfId="50620" applyFont="1" applyFill="1" applyBorder="1" applyAlignment="1" applyProtection="1">
      <alignment vertical="center" wrapText="1"/>
    </xf>
    <xf numFmtId="49" fontId="64" fillId="43" borderId="219" xfId="6" applyNumberFormat="1" applyFont="1" applyFill="1" applyBorder="1" applyAlignment="1" applyProtection="1">
      <alignment horizontal="left" vertical="center"/>
    </xf>
    <xf numFmtId="49" fontId="66" fillId="0" borderId="219" xfId="6" applyNumberFormat="1" applyFont="1" applyFill="1" applyBorder="1" applyAlignment="1" applyProtection="1">
      <alignment horizontal="left" vertical="center"/>
    </xf>
    <xf numFmtId="49" fontId="9" fillId="17" borderId="12" xfId="6" applyNumberFormat="1" applyFont="1" applyFill="1" applyBorder="1" applyAlignment="1" applyProtection="1">
      <alignment horizontal="left" vertical="center" wrapText="1"/>
    </xf>
    <xf numFmtId="49" fontId="66" fillId="15" borderId="219" xfId="6" applyNumberFormat="1" applyFont="1" applyFill="1" applyBorder="1" applyAlignment="1" applyProtection="1">
      <alignment horizontal="left" vertical="center"/>
    </xf>
    <xf numFmtId="207" fontId="66" fillId="15" borderId="219" xfId="50620" applyNumberFormat="1" applyFont="1" applyFill="1" applyBorder="1" applyAlignment="1" applyProtection="1">
      <alignment vertical="center" wrapText="1"/>
    </xf>
    <xf numFmtId="49" fontId="66" fillId="0" borderId="219" xfId="0" applyNumberFormat="1" applyFont="1" applyBorder="1" applyAlignment="1">
      <alignment horizontal="left" vertical="center" wrapText="1"/>
    </xf>
    <xf numFmtId="0" fontId="66" fillId="0" borderId="219" xfId="0" applyFont="1" applyFill="1" applyBorder="1" applyAlignment="1">
      <alignment horizontal="justify" vertical="center" wrapText="1"/>
    </xf>
    <xf numFmtId="0" fontId="66" fillId="0" borderId="219" xfId="0" applyFont="1" applyFill="1" applyBorder="1" applyAlignment="1">
      <alignment vertical="center" wrapText="1"/>
    </xf>
    <xf numFmtId="0" fontId="6" fillId="6" borderId="4" xfId="0" applyNumberFormat="1" applyFont="1" applyFill="1" applyBorder="1" applyAlignment="1" applyProtection="1">
      <alignment horizontal="center" vertical="center" wrapText="1"/>
      <protection locked="0"/>
    </xf>
    <xf numFmtId="0" fontId="9" fillId="13" borderId="0" xfId="0" applyNumberFormat="1" applyFont="1" applyFill="1" applyAlignment="1" applyProtection="1">
      <alignment horizontal="centerContinuous" vertical="center"/>
    </xf>
    <xf numFmtId="0" fontId="9" fillId="13" borderId="0" xfId="0" applyNumberFormat="1" applyFont="1" applyFill="1" applyAlignment="1" applyProtection="1">
      <alignment horizontal="left" vertical="center"/>
    </xf>
    <xf numFmtId="0" fontId="9" fillId="4" borderId="4" xfId="0" applyNumberFormat="1" applyFont="1" applyFill="1" applyBorder="1" applyAlignment="1" applyProtection="1">
      <alignment horizontal="center" vertical="center" wrapText="1"/>
    </xf>
    <xf numFmtId="0" fontId="15" fillId="13" borderId="4" xfId="0" applyNumberFormat="1" applyFont="1" applyFill="1" applyBorder="1" applyAlignment="1" applyProtection="1">
      <alignment horizontal="center" vertical="center" wrapText="1"/>
    </xf>
    <xf numFmtId="0" fontId="0" fillId="13" borderId="0" xfId="0" applyNumberFormat="1" applyFill="1" applyAlignment="1" applyProtection="1">
      <alignment horizontal="center" vertical="center" wrapText="1"/>
    </xf>
    <xf numFmtId="171" fontId="23" fillId="6" borderId="219" xfId="18" applyNumberFormat="1" applyFont="1" applyFill="1" applyBorder="1" applyAlignment="1" applyProtection="1">
      <alignment horizontal="right"/>
    </xf>
    <xf numFmtId="49" fontId="6" fillId="0" borderId="219" xfId="0" applyNumberFormat="1" applyFont="1" applyBorder="1" applyAlignment="1">
      <alignment vertical="center" wrapText="1"/>
    </xf>
    <xf numFmtId="204" fontId="6" fillId="6" borderId="219" xfId="6" applyNumberFormat="1" applyFont="1" applyFill="1" applyBorder="1" applyAlignment="1" applyProtection="1">
      <alignment vertical="center" wrapText="1"/>
      <protection locked="0"/>
    </xf>
    <xf numFmtId="0" fontId="6" fillId="0" borderId="20" xfId="0" applyFont="1" applyBorder="1" applyAlignment="1">
      <alignment vertical="center" wrapText="1"/>
    </xf>
    <xf numFmtId="0" fontId="6" fillId="0" borderId="22" xfId="0" applyFont="1" applyBorder="1" applyAlignment="1">
      <alignment vertical="center" wrapText="1"/>
    </xf>
    <xf numFmtId="0" fontId="9" fillId="0" borderId="219" xfId="0" applyFont="1" applyBorder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0" fontId="6" fillId="0" borderId="9" xfId="0" applyFont="1" applyBorder="1" applyAlignment="1">
      <alignment vertical="center" wrapText="1"/>
    </xf>
    <xf numFmtId="0" fontId="9" fillId="0" borderId="219" xfId="0" applyFont="1" applyBorder="1" applyAlignment="1" applyProtection="1">
      <alignment horizontal="center" vertical="center" wrapText="1"/>
      <protection locked="0"/>
    </xf>
    <xf numFmtId="0" fontId="6" fillId="6" borderId="219" xfId="0" applyFont="1" applyFill="1" applyBorder="1" applyAlignment="1" applyProtection="1">
      <alignment horizontal="center" vertical="center" wrapText="1"/>
      <protection locked="0"/>
    </xf>
    <xf numFmtId="0" fontId="6" fillId="0" borderId="219" xfId="0" applyFont="1" applyBorder="1" applyAlignment="1" applyProtection="1">
      <alignment horizontal="center" vertical="center" wrapText="1"/>
      <protection locked="0"/>
    </xf>
    <xf numFmtId="0" fontId="6" fillId="0" borderId="219" xfId="0" applyFont="1" applyBorder="1" applyAlignment="1" applyProtection="1">
      <alignment horizontal="center" vertical="center"/>
      <protection locked="0"/>
    </xf>
    <xf numFmtId="0" fontId="6" fillId="13" borderId="219" xfId="0" applyFont="1" applyFill="1" applyBorder="1" applyAlignment="1">
      <alignment horizontal="center" vertical="center" wrapText="1"/>
    </xf>
    <xf numFmtId="49" fontId="6" fillId="0" borderId="0" xfId="0" applyNumberFormat="1" applyFont="1" applyFill="1" applyBorder="1" applyAlignment="1" applyProtection="1">
      <alignment vertical="center" wrapText="1"/>
    </xf>
    <xf numFmtId="203" fontId="6" fillId="6" borderId="219" xfId="6" applyNumberFormat="1" applyFont="1" applyFill="1" applyBorder="1" applyAlignment="1" applyProtection="1">
      <alignment horizontal="center" vertical="center" wrapText="1"/>
      <protection locked="0"/>
    </xf>
    <xf numFmtId="0" fontId="9" fillId="0" borderId="0" xfId="0" applyFont="1" applyAlignment="1">
      <alignment horizontal="center" vertical="center" wrapText="1"/>
    </xf>
    <xf numFmtId="208" fontId="21" fillId="6" borderId="4" xfId="6" applyNumberFormat="1" applyFont="1" applyFill="1" applyBorder="1" applyAlignment="1" applyProtection="1">
      <alignment horizontal="center" vertical="center" wrapText="1"/>
      <protection locked="0"/>
    </xf>
    <xf numFmtId="0" fontId="6" fillId="0" borderId="219" xfId="6" applyNumberFormat="1" applyFont="1" applyFill="1" applyBorder="1" applyAlignment="1" applyProtection="1">
      <alignment horizontal="left" vertical="center"/>
    </xf>
    <xf numFmtId="49" fontId="9" fillId="0" borderId="32" xfId="0" applyNumberFormat="1" applyFont="1" applyFill="1" applyBorder="1" applyAlignment="1" applyProtection="1">
      <alignment horizontal="left" vertical="center"/>
    </xf>
    <xf numFmtId="0" fontId="6" fillId="0" borderId="12" xfId="0" applyFont="1" applyFill="1" applyBorder="1" applyAlignment="1" applyProtection="1">
      <alignment horizontal="center" vertical="center" wrapText="1"/>
    </xf>
    <xf numFmtId="168" fontId="6" fillId="0" borderId="12" xfId="6" applyFont="1" applyFill="1" applyBorder="1" applyAlignment="1" applyProtection="1">
      <alignment horizontal="center" vertical="center" wrapText="1"/>
    </xf>
    <xf numFmtId="171" fontId="6" fillId="0" borderId="12" xfId="18" applyNumberFormat="1" applyFont="1" applyFill="1" applyBorder="1" applyAlignment="1" applyProtection="1">
      <alignment horizontal="center" vertical="center" wrapText="1"/>
    </xf>
    <xf numFmtId="170" fontId="9" fillId="0" borderId="12" xfId="18" applyNumberFormat="1" applyFont="1" applyFill="1" applyBorder="1" applyAlignment="1" applyProtection="1">
      <alignment vertical="center" wrapText="1"/>
    </xf>
    <xf numFmtId="49" fontId="64" fillId="43" borderId="219" xfId="0" applyNumberFormat="1" applyFont="1" applyFill="1" applyBorder="1" applyAlignment="1">
      <alignment horizontal="left" vertical="center"/>
    </xf>
    <xf numFmtId="0" fontId="64" fillId="43" borderId="219" xfId="0" applyFont="1" applyFill="1" applyBorder="1" applyAlignment="1">
      <alignment horizontal="center" vertical="center" wrapText="1"/>
    </xf>
    <xf numFmtId="195" fontId="64" fillId="43" borderId="219" xfId="81" applyNumberFormat="1" applyFont="1" applyFill="1" applyBorder="1" applyAlignment="1" applyProtection="1">
      <alignment horizontal="center" vertical="center" wrapText="1"/>
    </xf>
    <xf numFmtId="207" fontId="66" fillId="43" borderId="219" xfId="50620" applyNumberFormat="1" applyFont="1" applyFill="1" applyBorder="1" applyAlignment="1" applyProtection="1">
      <alignment horizontal="center" vertical="center" wrapText="1"/>
    </xf>
    <xf numFmtId="171" fontId="66" fillId="43" borderId="219" xfId="18" applyNumberFormat="1" applyFont="1" applyFill="1" applyBorder="1" applyAlignment="1" applyProtection="1">
      <alignment horizontal="center" vertical="center" wrapText="1"/>
    </xf>
    <xf numFmtId="0" fontId="66" fillId="0" borderId="0" xfId="0" applyFont="1" applyAlignment="1">
      <alignment vertical="center" wrapText="1"/>
    </xf>
    <xf numFmtId="0" fontId="64" fillId="43" borderId="219" xfId="0" applyFont="1" applyFill="1" applyBorder="1" applyAlignment="1">
      <alignment horizontal="left" vertical="center" wrapText="1"/>
    </xf>
    <xf numFmtId="170" fontId="9" fillId="17" borderId="12" xfId="18" applyFont="1" applyFill="1" applyBorder="1" applyAlignment="1" applyProtection="1">
      <alignment horizontal="center" vertical="center" wrapText="1"/>
    </xf>
    <xf numFmtId="209" fontId="21" fillId="6" borderId="4" xfId="6" applyNumberFormat="1" applyFont="1" applyFill="1" applyBorder="1" applyAlignment="1" applyProtection="1">
      <alignment vertical="center" wrapText="1"/>
      <protection locked="0"/>
    </xf>
    <xf numFmtId="170" fontId="9" fillId="0" borderId="0" xfId="18" applyFont="1" applyFill="1" applyAlignment="1" applyProtection="1">
      <alignment vertical="center" wrapText="1"/>
    </xf>
    <xf numFmtId="170" fontId="9" fillId="0" borderId="0" xfId="18" applyFont="1" applyFill="1" applyAlignment="1" applyProtection="1">
      <alignment horizontal="center" vertical="center" wrapText="1"/>
    </xf>
    <xf numFmtId="170" fontId="6" fillId="0" borderId="0" xfId="18" applyFont="1" applyFill="1" applyAlignment="1" applyProtection="1">
      <alignment vertical="center" wrapText="1"/>
    </xf>
    <xf numFmtId="170" fontId="66" fillId="0" borderId="0" xfId="18" applyFont="1" applyAlignment="1">
      <alignment vertical="center" wrapText="1"/>
    </xf>
    <xf numFmtId="171" fontId="6" fillId="0" borderId="0" xfId="0" applyNumberFormat="1" applyFont="1" applyFill="1" applyAlignment="1" applyProtection="1">
      <alignment vertical="center" wrapText="1"/>
    </xf>
    <xf numFmtId="171" fontId="64" fillId="43" borderId="219" xfId="18" applyNumberFormat="1" applyFont="1" applyFill="1" applyBorder="1" applyAlignment="1" applyProtection="1">
      <alignment vertical="center" wrapText="1"/>
    </xf>
    <xf numFmtId="0" fontId="21" fillId="0" borderId="0" xfId="0" applyFont="1" applyBorder="1" applyAlignment="1" applyProtection="1">
      <alignment vertical="center" wrapText="1"/>
    </xf>
    <xf numFmtId="0" fontId="21" fillId="0" borderId="25" xfId="0" applyFont="1" applyBorder="1" applyAlignment="1" applyProtection="1">
      <alignment vertical="center" wrapText="1"/>
    </xf>
    <xf numFmtId="0" fontId="21" fillId="0" borderId="0" xfId="0" applyFont="1" applyBorder="1" applyAlignment="1" applyProtection="1">
      <alignment horizontal="center" vertical="center" wrapText="1"/>
    </xf>
    <xf numFmtId="0" fontId="21" fillId="0" borderId="25" xfId="0" applyFont="1" applyBorder="1" applyAlignment="1" applyProtection="1">
      <alignment horizontal="center" vertical="center" wrapText="1"/>
    </xf>
    <xf numFmtId="49" fontId="66" fillId="44" borderId="219" xfId="0" applyNumberFormat="1" applyFont="1" applyFill="1" applyBorder="1" applyAlignment="1">
      <alignment horizontal="left" vertical="center" wrapText="1"/>
    </xf>
    <xf numFmtId="0" fontId="6" fillId="6" borderId="67" xfId="50106" applyFill="1" applyBorder="1" applyAlignment="1" applyProtection="1">
      <alignment horizontal="left" vertical="center"/>
      <protection locked="0"/>
    </xf>
    <xf numFmtId="0" fontId="6" fillId="6" borderId="68" xfId="50106" applyFill="1" applyBorder="1" applyAlignment="1" applyProtection="1">
      <alignment horizontal="left" vertical="center"/>
      <protection locked="0"/>
    </xf>
    <xf numFmtId="0" fontId="6" fillId="6" borderId="69" xfId="50106" applyFill="1" applyBorder="1" applyAlignment="1" applyProtection="1">
      <alignment horizontal="left" vertical="center"/>
      <protection locked="0"/>
    </xf>
    <xf numFmtId="0" fontId="6" fillId="6" borderId="174" xfId="50106" applyFill="1" applyBorder="1" applyAlignment="1" applyProtection="1">
      <alignment horizontal="left" vertical="center"/>
      <protection locked="0"/>
    </xf>
    <xf numFmtId="0" fontId="6" fillId="6" borderId="12" xfId="50106" applyFill="1" applyBorder="1" applyAlignment="1" applyProtection="1">
      <alignment horizontal="left" vertical="center"/>
      <protection locked="0"/>
    </xf>
    <xf numFmtId="0" fontId="6" fillId="6" borderId="33" xfId="50106" applyFill="1" applyBorder="1" applyAlignment="1" applyProtection="1">
      <alignment horizontal="left" vertical="center"/>
      <protection locked="0"/>
    </xf>
    <xf numFmtId="0" fontId="6" fillId="6" borderId="174" xfId="0" applyFont="1" applyFill="1" applyBorder="1" applyAlignment="1" applyProtection="1">
      <alignment horizontal="left" vertical="center"/>
      <protection locked="0"/>
    </xf>
    <xf numFmtId="0" fontId="6" fillId="6" borderId="12" xfId="0" applyFont="1" applyFill="1" applyBorder="1" applyAlignment="1" applyProtection="1">
      <alignment horizontal="left" vertical="center"/>
      <protection locked="0"/>
    </xf>
    <xf numFmtId="0" fontId="6" fillId="6" borderId="33" xfId="0" applyFont="1" applyFill="1" applyBorder="1" applyAlignment="1" applyProtection="1">
      <alignment horizontal="left" vertical="center"/>
      <protection locked="0"/>
    </xf>
    <xf numFmtId="0" fontId="6" fillId="6" borderId="174" xfId="50108" applyFont="1" applyFill="1" applyBorder="1" applyAlignment="1" applyProtection="1">
      <alignment horizontal="left" vertical="center"/>
      <protection locked="0"/>
    </xf>
    <xf numFmtId="0" fontId="6" fillId="6" borderId="12" xfId="50108" applyFont="1" applyFill="1" applyBorder="1" applyAlignment="1" applyProtection="1">
      <alignment horizontal="left" vertical="center"/>
      <protection locked="0"/>
    </xf>
    <xf numFmtId="0" fontId="6" fillId="6" borderId="33" xfId="50108" applyFont="1" applyFill="1" applyBorder="1" applyAlignment="1" applyProtection="1">
      <alignment horizontal="left" vertical="center"/>
      <protection locked="0"/>
    </xf>
    <xf numFmtId="0" fontId="6" fillId="6" borderId="67" xfId="50107" applyFill="1" applyBorder="1" applyAlignment="1" applyProtection="1">
      <alignment horizontal="left" vertical="center" wrapText="1"/>
      <protection locked="0"/>
    </xf>
    <xf numFmtId="0" fontId="6" fillId="6" borderId="68" xfId="50107" applyFill="1" applyBorder="1" applyAlignment="1" applyProtection="1">
      <alignment horizontal="left" vertical="center" wrapText="1"/>
      <protection locked="0"/>
    </xf>
    <xf numFmtId="0" fontId="6" fillId="6" borderId="69" xfId="50107" applyFill="1" applyBorder="1" applyAlignment="1" applyProtection="1">
      <alignment horizontal="left" vertical="center" wrapText="1"/>
      <protection locked="0"/>
    </xf>
    <xf numFmtId="0" fontId="15" fillId="6" borderId="49" xfId="0" applyFont="1" applyFill="1" applyBorder="1" applyAlignment="1" applyProtection="1">
      <alignment horizontal="left" vertical="center"/>
      <protection locked="0"/>
    </xf>
    <xf numFmtId="0" fontId="15" fillId="6" borderId="12" xfId="0" applyFont="1" applyFill="1" applyBorder="1" applyAlignment="1" applyProtection="1">
      <alignment horizontal="left" vertical="center"/>
      <protection locked="0"/>
    </xf>
    <xf numFmtId="0" fontId="15" fillId="6" borderId="33" xfId="0" applyFont="1" applyFill="1" applyBorder="1" applyAlignment="1" applyProtection="1">
      <alignment horizontal="left" vertical="center"/>
      <protection locked="0"/>
    </xf>
    <xf numFmtId="0" fontId="15" fillId="6" borderId="50" xfId="0" applyFont="1" applyFill="1" applyBorder="1" applyAlignment="1" applyProtection="1">
      <alignment horizontal="left" vertical="center"/>
      <protection locked="0"/>
    </xf>
    <xf numFmtId="0" fontId="15" fillId="6" borderId="13" xfId="0" applyFont="1" applyFill="1" applyBorder="1" applyAlignment="1" applyProtection="1">
      <alignment horizontal="left" vertical="center"/>
      <protection locked="0"/>
    </xf>
    <xf numFmtId="0" fontId="15" fillId="6" borderId="7" xfId="0" applyFont="1" applyFill="1" applyBorder="1" applyAlignment="1" applyProtection="1">
      <alignment horizontal="left" vertical="center"/>
      <protection locked="0"/>
    </xf>
    <xf numFmtId="0" fontId="6" fillId="6" borderId="67" xfId="50108" applyFill="1" applyBorder="1" applyAlignment="1" applyProtection="1">
      <alignment horizontal="left" vertical="center"/>
      <protection locked="0"/>
    </xf>
    <xf numFmtId="0" fontId="6" fillId="6" borderId="68" xfId="50108" applyFill="1" applyBorder="1" applyAlignment="1" applyProtection="1">
      <alignment horizontal="left" vertical="center"/>
      <protection locked="0"/>
    </xf>
    <xf numFmtId="0" fontId="6" fillId="6" borderId="69" xfId="50108" applyFill="1" applyBorder="1" applyAlignment="1" applyProtection="1">
      <alignment horizontal="left" vertical="center"/>
      <protection locked="0"/>
    </xf>
    <xf numFmtId="0" fontId="6" fillId="6" borderId="50" xfId="0" applyFont="1" applyFill="1" applyBorder="1" applyAlignment="1" applyProtection="1">
      <alignment horizontal="justify" vertical="center"/>
      <protection locked="0"/>
    </xf>
    <xf numFmtId="0" fontId="6" fillId="6" borderId="13" xfId="0" applyFont="1" applyFill="1" applyBorder="1" applyAlignment="1" applyProtection="1">
      <alignment horizontal="justify" vertical="center"/>
      <protection locked="0"/>
    </xf>
    <xf numFmtId="0" fontId="6" fillId="6" borderId="7" xfId="0" applyFont="1" applyFill="1" applyBorder="1" applyAlignment="1" applyProtection="1">
      <alignment horizontal="justify" vertical="center"/>
      <protection locked="0"/>
    </xf>
    <xf numFmtId="2" fontId="9" fillId="15" borderId="0" xfId="0" applyNumberFormat="1" applyFont="1" applyFill="1" applyAlignment="1" applyProtection="1">
      <alignment horizontal="center" vertical="center" wrapText="1"/>
    </xf>
    <xf numFmtId="0" fontId="0" fillId="6" borderId="50" xfId="0" applyFill="1" applyBorder="1" applyAlignment="1" applyProtection="1">
      <alignment horizontal="justify" vertical="center"/>
      <protection locked="0"/>
    </xf>
    <xf numFmtId="0" fontId="0" fillId="6" borderId="13" xfId="0" applyFill="1" applyBorder="1" applyAlignment="1" applyProtection="1">
      <alignment horizontal="justify" vertical="center"/>
      <protection locked="0"/>
    </xf>
    <xf numFmtId="0" fontId="0" fillId="6" borderId="7" xfId="0" applyFill="1" applyBorder="1" applyAlignment="1" applyProtection="1">
      <alignment horizontal="justify" vertical="center"/>
      <protection locked="0"/>
    </xf>
    <xf numFmtId="0" fontId="15" fillId="13" borderId="8" xfId="0" applyFont="1" applyFill="1" applyBorder="1" applyAlignment="1" applyProtection="1">
      <alignment horizontal="left" vertical="center"/>
    </xf>
    <xf numFmtId="0" fontId="0" fillId="13" borderId="9" xfId="0" quotePrefix="1" applyFill="1" applyBorder="1" applyAlignment="1" applyProtection="1">
      <alignment horizontal="left" vertical="center"/>
    </xf>
    <xf numFmtId="0" fontId="0" fillId="13" borderId="10" xfId="0" quotePrefix="1" applyFill="1" applyBorder="1" applyAlignment="1" applyProtection="1">
      <alignment horizontal="left" vertical="center"/>
    </xf>
    <xf numFmtId="0" fontId="0" fillId="6" borderId="49" xfId="0" applyFill="1" applyBorder="1" applyAlignment="1" applyProtection="1">
      <alignment horizontal="justify" vertical="center"/>
      <protection locked="0"/>
    </xf>
    <xf numFmtId="0" fontId="0" fillId="6" borderId="12" xfId="0" applyFill="1" applyBorder="1" applyAlignment="1" applyProtection="1">
      <alignment horizontal="justify" vertical="center"/>
      <protection locked="0"/>
    </xf>
    <xf numFmtId="0" fontId="0" fillId="6" borderId="33" xfId="0" applyFill="1" applyBorder="1" applyAlignment="1" applyProtection="1">
      <alignment horizontal="justify" vertical="center"/>
      <protection locked="0"/>
    </xf>
    <xf numFmtId="0" fontId="0" fillId="6" borderId="32" xfId="0" applyFill="1" applyBorder="1" applyAlignment="1" applyProtection="1">
      <alignment horizontal="justify" vertical="center"/>
      <protection locked="0"/>
    </xf>
    <xf numFmtId="0" fontId="6" fillId="6" borderId="174" xfId="0" applyFont="1" applyFill="1" applyBorder="1" applyAlignment="1" applyProtection="1">
      <alignment horizontal="justify" vertical="center"/>
      <protection locked="0"/>
    </xf>
    <xf numFmtId="0" fontId="6" fillId="6" borderId="12" xfId="0" applyFont="1" applyFill="1" applyBorder="1" applyAlignment="1" applyProtection="1">
      <alignment horizontal="justify" vertical="center"/>
      <protection locked="0"/>
    </xf>
    <xf numFmtId="0" fontId="6" fillId="6" borderId="33" xfId="0" applyFont="1" applyFill="1" applyBorder="1" applyAlignment="1" applyProtection="1">
      <alignment horizontal="justify" vertical="center"/>
      <protection locked="0"/>
    </xf>
    <xf numFmtId="0" fontId="6" fillId="6" borderId="49" xfId="0" applyFont="1" applyFill="1" applyBorder="1" applyAlignment="1" applyProtection="1">
      <alignment horizontal="justify" vertical="center"/>
      <protection locked="0"/>
    </xf>
    <xf numFmtId="0" fontId="12" fillId="6" borderId="0" xfId="0" applyFont="1" applyFill="1" applyAlignment="1" applyProtection="1">
      <alignment horizontal="center" vertical="center"/>
      <protection locked="0"/>
    </xf>
    <xf numFmtId="0" fontId="6" fillId="6" borderId="67" xfId="50109" applyFill="1" applyBorder="1" applyAlignment="1" applyProtection="1">
      <alignment horizontal="left" vertical="center"/>
      <protection locked="0"/>
    </xf>
    <xf numFmtId="0" fontId="6" fillId="6" borderId="68" xfId="50109" applyFill="1" applyBorder="1" applyAlignment="1" applyProtection="1">
      <alignment horizontal="left" vertical="center"/>
      <protection locked="0"/>
    </xf>
    <xf numFmtId="0" fontId="6" fillId="6" borderId="69" xfId="50109" applyFill="1" applyBorder="1" applyAlignment="1" applyProtection="1">
      <alignment horizontal="left" vertical="center"/>
      <protection locked="0"/>
    </xf>
    <xf numFmtId="0" fontId="15" fillId="6" borderId="49" xfId="0" applyFont="1" applyFill="1" applyBorder="1" applyAlignment="1" applyProtection="1">
      <alignment horizontal="center" vertical="center"/>
      <protection locked="0"/>
    </xf>
    <xf numFmtId="0" fontId="15" fillId="6" borderId="12" xfId="0" applyFont="1" applyFill="1" applyBorder="1" applyAlignment="1" applyProtection="1">
      <alignment horizontal="center" vertical="center"/>
      <protection locked="0"/>
    </xf>
    <xf numFmtId="0" fontId="15" fillId="6" borderId="33" xfId="0" applyFont="1" applyFill="1" applyBorder="1" applyAlignment="1" applyProtection="1">
      <alignment horizontal="center" vertical="center"/>
      <protection locked="0"/>
    </xf>
    <xf numFmtId="0" fontId="15" fillId="6" borderId="50" xfId="0" applyFont="1" applyFill="1" applyBorder="1" applyAlignment="1" applyProtection="1">
      <alignment horizontal="center" vertical="center"/>
      <protection locked="0"/>
    </xf>
    <xf numFmtId="0" fontId="15" fillId="6" borderId="13" xfId="0" applyFont="1" applyFill="1" applyBorder="1" applyAlignment="1" applyProtection="1">
      <alignment horizontal="center" vertical="center"/>
      <protection locked="0"/>
    </xf>
    <xf numFmtId="0" fontId="15" fillId="6" borderId="7" xfId="0" applyFont="1" applyFill="1" applyBorder="1" applyAlignment="1" applyProtection="1">
      <alignment horizontal="center" vertical="center"/>
      <protection locked="0"/>
    </xf>
    <xf numFmtId="0" fontId="9" fillId="6" borderId="67" xfId="0" applyFont="1" applyFill="1" applyBorder="1" applyAlignment="1" applyProtection="1">
      <alignment horizontal="left" vertical="center"/>
      <protection locked="0"/>
    </xf>
    <xf numFmtId="0" fontId="9" fillId="6" borderId="68" xfId="0" applyFont="1" applyFill="1" applyBorder="1" applyAlignment="1" applyProtection="1">
      <alignment horizontal="left" vertical="center"/>
      <protection locked="0"/>
    </xf>
    <xf numFmtId="0" fontId="9" fillId="6" borderId="69" xfId="0" applyFont="1" applyFill="1" applyBorder="1" applyAlignment="1" applyProtection="1">
      <alignment horizontal="left" vertical="center"/>
      <protection locked="0"/>
    </xf>
    <xf numFmtId="0" fontId="6" fillId="0" borderId="0" xfId="0" applyFont="1" applyFill="1" applyAlignment="1" applyProtection="1">
      <alignment horizontal="center" vertical="center" wrapText="1"/>
    </xf>
    <xf numFmtId="0" fontId="21" fillId="0" borderId="49" xfId="0" applyNumberFormat="1" applyFont="1" applyBorder="1" applyAlignment="1" applyProtection="1">
      <alignment horizontal="justify" vertical="center" wrapText="1"/>
    </xf>
    <xf numFmtId="0" fontId="21" fillId="0" borderId="33" xfId="0" applyNumberFormat="1" applyFont="1" applyBorder="1" applyAlignment="1" applyProtection="1">
      <alignment horizontal="justify" vertical="center" wrapText="1"/>
    </xf>
    <xf numFmtId="0" fontId="21" fillId="0" borderId="0" xfId="0" applyFont="1" applyBorder="1" applyAlignment="1" applyProtection="1">
      <alignment horizontal="justify" vertical="center" wrapText="1"/>
    </xf>
    <xf numFmtId="0" fontId="21" fillId="0" borderId="25" xfId="0" applyFont="1" applyBorder="1" applyAlignment="1" applyProtection="1">
      <alignment horizontal="justify" vertical="center" wrapText="1"/>
    </xf>
    <xf numFmtId="0" fontId="6" fillId="0" borderId="174" xfId="0" applyNumberFormat="1" applyFont="1" applyBorder="1" applyAlignment="1" applyProtection="1">
      <alignment horizontal="justify" vertical="center" wrapText="1"/>
    </xf>
    <xf numFmtId="0" fontId="6" fillId="0" borderId="33" xfId="0" applyNumberFormat="1" applyFont="1" applyBorder="1" applyAlignment="1" applyProtection="1">
      <alignment horizontal="justify" vertical="center" wrapText="1"/>
    </xf>
    <xf numFmtId="0" fontId="21" fillId="0" borderId="174" xfId="0" applyNumberFormat="1" applyFont="1" applyBorder="1" applyAlignment="1" applyProtection="1">
      <alignment horizontal="justify" vertical="center" wrapText="1"/>
    </xf>
    <xf numFmtId="0" fontId="6" fillId="0" borderId="0" xfId="0" applyFont="1" applyBorder="1" applyAlignment="1" applyProtection="1">
      <alignment horizontal="justify" vertical="center" wrapText="1"/>
    </xf>
    <xf numFmtId="0" fontId="9" fillId="0" borderId="0" xfId="0" applyNumberFormat="1" applyFont="1" applyAlignment="1" applyProtection="1">
      <alignment horizontal="center" vertical="center"/>
    </xf>
    <xf numFmtId="0" fontId="9" fillId="0" borderId="22" xfId="0" applyNumberFormat="1" applyFont="1" applyBorder="1" applyAlignment="1" applyProtection="1">
      <alignment horizontal="center" vertical="center"/>
    </xf>
    <xf numFmtId="0" fontId="6" fillId="0" borderId="25" xfId="0" applyFont="1" applyBorder="1" applyAlignment="1" applyProtection="1">
      <alignment horizontal="justify" vertical="center" wrapText="1"/>
    </xf>
  </cellXfs>
  <cellStyles count="50635">
    <cellStyle name="$000.00" xfId="1" xr:uid="{00000000-0005-0000-0000-000000000000}"/>
    <cellStyle name="$000.00.00" xfId="2" xr:uid="{00000000-0005-0000-0000-000001000000}"/>
    <cellStyle name="20% - Énfasis1 2" xfId="50416" xr:uid="{00000000-0005-0000-0000-000002000000}"/>
    <cellStyle name="20% - Énfasis1 2 2" xfId="50205" xr:uid="{00000000-0005-0000-0000-000003000000}"/>
    <cellStyle name="20% - Énfasis1 3" xfId="50417" xr:uid="{00000000-0005-0000-0000-000004000000}"/>
    <cellStyle name="20% - Énfasis1 3 2" xfId="50206" xr:uid="{00000000-0005-0000-0000-000005000000}"/>
    <cellStyle name="20% - Énfasis1 4" xfId="50418" xr:uid="{00000000-0005-0000-0000-000006000000}"/>
    <cellStyle name="20% - Énfasis1 4 2" xfId="50207" xr:uid="{00000000-0005-0000-0000-000007000000}"/>
    <cellStyle name="20% - Énfasis2 2" xfId="50208" xr:uid="{00000000-0005-0000-0000-000008000000}"/>
    <cellStyle name="20% - Énfasis2 2 2" xfId="50209" xr:uid="{00000000-0005-0000-0000-000009000000}"/>
    <cellStyle name="20% - Énfasis2 2 2 2" xfId="50210" xr:uid="{00000000-0005-0000-0000-00000A000000}"/>
    <cellStyle name="20% - Énfasis2 2 2 3" xfId="50419" xr:uid="{00000000-0005-0000-0000-00000B000000}"/>
    <cellStyle name="20% - Énfasis2 2 2 3 2" xfId="50610" xr:uid="{00000000-0005-0000-0000-00000C000000}"/>
    <cellStyle name="20% - Énfasis2 2 2 4" xfId="50552" xr:uid="{00000000-0005-0000-0000-00000D000000}"/>
    <cellStyle name="20% - Énfasis2 2 3" xfId="50211" xr:uid="{00000000-0005-0000-0000-00000E000000}"/>
    <cellStyle name="20% - Énfasis2 2 4" xfId="50212" xr:uid="{00000000-0005-0000-0000-00000F000000}"/>
    <cellStyle name="20% - Énfasis2 3" xfId="50420" xr:uid="{00000000-0005-0000-0000-000010000000}"/>
    <cellStyle name="20% - Énfasis2 3 2" xfId="50213" xr:uid="{00000000-0005-0000-0000-000011000000}"/>
    <cellStyle name="20% - Énfasis2 4" xfId="50421" xr:uid="{00000000-0005-0000-0000-000012000000}"/>
    <cellStyle name="20% - Énfasis2 4 2" xfId="50214" xr:uid="{00000000-0005-0000-0000-000013000000}"/>
    <cellStyle name="20% - Énfasis2 5" xfId="50422" xr:uid="{00000000-0005-0000-0000-000014000000}"/>
    <cellStyle name="20% - Énfasis2 5 2" xfId="50215" xr:uid="{00000000-0005-0000-0000-000015000000}"/>
    <cellStyle name="20% - Énfasis3 2" xfId="50423" xr:uid="{00000000-0005-0000-0000-000016000000}"/>
    <cellStyle name="20% - Énfasis3 2 2" xfId="50216" xr:uid="{00000000-0005-0000-0000-000017000000}"/>
    <cellStyle name="20% - Énfasis3 3" xfId="50424" xr:uid="{00000000-0005-0000-0000-000018000000}"/>
    <cellStyle name="20% - Énfasis3 3 2" xfId="50217" xr:uid="{00000000-0005-0000-0000-000019000000}"/>
    <cellStyle name="20% - Énfasis3 4" xfId="50425" xr:uid="{00000000-0005-0000-0000-00001A000000}"/>
    <cellStyle name="20% - Énfasis3 4 2" xfId="50218" xr:uid="{00000000-0005-0000-0000-00001B000000}"/>
    <cellStyle name="20% - Énfasis4 2" xfId="50426" xr:uid="{00000000-0005-0000-0000-00001C000000}"/>
    <cellStyle name="20% - Énfasis4 2 2" xfId="50219" xr:uid="{00000000-0005-0000-0000-00001D000000}"/>
    <cellStyle name="20% - Énfasis4 3" xfId="50427" xr:uid="{00000000-0005-0000-0000-00001E000000}"/>
    <cellStyle name="20% - Énfasis4 3 2" xfId="50220" xr:uid="{00000000-0005-0000-0000-00001F000000}"/>
    <cellStyle name="20% - Énfasis4 4" xfId="50428" xr:uid="{00000000-0005-0000-0000-000020000000}"/>
    <cellStyle name="20% - Énfasis4 4 2" xfId="50221" xr:uid="{00000000-0005-0000-0000-000021000000}"/>
    <cellStyle name="20% - Énfasis5 2" xfId="50429" xr:uid="{00000000-0005-0000-0000-000022000000}"/>
    <cellStyle name="20% - Énfasis5 2 2" xfId="50222" xr:uid="{00000000-0005-0000-0000-000023000000}"/>
    <cellStyle name="20% - Énfasis5 3" xfId="50430" xr:uid="{00000000-0005-0000-0000-000024000000}"/>
    <cellStyle name="20% - Énfasis5 3 2" xfId="50223" xr:uid="{00000000-0005-0000-0000-000025000000}"/>
    <cellStyle name="20% - Énfasis5 4" xfId="50431" xr:uid="{00000000-0005-0000-0000-000026000000}"/>
    <cellStyle name="20% - Énfasis5 4 2" xfId="50224" xr:uid="{00000000-0005-0000-0000-000027000000}"/>
    <cellStyle name="20% - Énfasis6 2" xfId="50432" xr:uid="{00000000-0005-0000-0000-000028000000}"/>
    <cellStyle name="20% - Énfasis6 2 2" xfId="50225" xr:uid="{00000000-0005-0000-0000-000029000000}"/>
    <cellStyle name="20% - Énfasis6 3" xfId="50433" xr:uid="{00000000-0005-0000-0000-00002A000000}"/>
    <cellStyle name="20% - Énfasis6 3 2" xfId="50226" xr:uid="{00000000-0005-0000-0000-00002B000000}"/>
    <cellStyle name="20% - Énfasis6 4" xfId="50434" xr:uid="{00000000-0005-0000-0000-00002C000000}"/>
    <cellStyle name="20% - Énfasis6 4 2" xfId="50227" xr:uid="{00000000-0005-0000-0000-00002D000000}"/>
    <cellStyle name="40% - Énfasis1 2" xfId="50228" xr:uid="{00000000-0005-0000-0000-00002E000000}"/>
    <cellStyle name="40% - Énfasis1 2 2" xfId="50229" xr:uid="{00000000-0005-0000-0000-00002F000000}"/>
    <cellStyle name="40% - Énfasis1 2 2 2" xfId="50230" xr:uid="{00000000-0005-0000-0000-000030000000}"/>
    <cellStyle name="40% - Énfasis1 2 2 3" xfId="50435" xr:uid="{00000000-0005-0000-0000-000031000000}"/>
    <cellStyle name="40% - Énfasis1 2 2 3 2" xfId="50611" xr:uid="{00000000-0005-0000-0000-000032000000}"/>
    <cellStyle name="40% - Énfasis1 2 2 4" xfId="50553" xr:uid="{00000000-0005-0000-0000-000033000000}"/>
    <cellStyle name="40% - Énfasis1 2 3" xfId="50231" xr:uid="{00000000-0005-0000-0000-000034000000}"/>
    <cellStyle name="40% - Énfasis1 2 4" xfId="50232" xr:uid="{00000000-0005-0000-0000-000035000000}"/>
    <cellStyle name="40% - Énfasis1 3" xfId="50436" xr:uid="{00000000-0005-0000-0000-000036000000}"/>
    <cellStyle name="40% - Énfasis1 3 2" xfId="50233" xr:uid="{00000000-0005-0000-0000-000037000000}"/>
    <cellStyle name="40% - Énfasis1 4" xfId="50437" xr:uid="{00000000-0005-0000-0000-000038000000}"/>
    <cellStyle name="40% - Énfasis1 4 2" xfId="50234" xr:uid="{00000000-0005-0000-0000-000039000000}"/>
    <cellStyle name="40% - Énfasis1 5" xfId="50438" xr:uid="{00000000-0005-0000-0000-00003A000000}"/>
    <cellStyle name="40% - Énfasis1 5 2" xfId="50235" xr:uid="{00000000-0005-0000-0000-00003B000000}"/>
    <cellStyle name="40% - Énfasis2 2" xfId="50439" xr:uid="{00000000-0005-0000-0000-00003C000000}"/>
    <cellStyle name="40% - Énfasis2 2 2" xfId="50236" xr:uid="{00000000-0005-0000-0000-00003D000000}"/>
    <cellStyle name="40% - Énfasis2 3" xfId="50440" xr:uid="{00000000-0005-0000-0000-00003E000000}"/>
    <cellStyle name="40% - Énfasis2 3 2" xfId="50237" xr:uid="{00000000-0005-0000-0000-00003F000000}"/>
    <cellStyle name="40% - Énfasis2 4" xfId="50441" xr:uid="{00000000-0005-0000-0000-000040000000}"/>
    <cellStyle name="40% - Énfasis2 4 2" xfId="50238" xr:uid="{00000000-0005-0000-0000-000041000000}"/>
    <cellStyle name="40% - Énfasis3 2" xfId="50442" xr:uid="{00000000-0005-0000-0000-000042000000}"/>
    <cellStyle name="40% - Énfasis3 2 2" xfId="50239" xr:uid="{00000000-0005-0000-0000-000043000000}"/>
    <cellStyle name="40% - Énfasis3 3" xfId="50443" xr:uid="{00000000-0005-0000-0000-000044000000}"/>
    <cellStyle name="40% - Énfasis3 3 2" xfId="50240" xr:uid="{00000000-0005-0000-0000-000045000000}"/>
    <cellStyle name="40% - Énfasis3 4" xfId="50444" xr:uid="{00000000-0005-0000-0000-000046000000}"/>
    <cellStyle name="40% - Énfasis3 4 2" xfId="50241" xr:uid="{00000000-0005-0000-0000-000047000000}"/>
    <cellStyle name="40% - Énfasis4 2" xfId="50445" xr:uid="{00000000-0005-0000-0000-000048000000}"/>
    <cellStyle name="40% - Énfasis4 2 2" xfId="50242" xr:uid="{00000000-0005-0000-0000-000049000000}"/>
    <cellStyle name="40% - Énfasis4 3" xfId="50446" xr:uid="{00000000-0005-0000-0000-00004A000000}"/>
    <cellStyle name="40% - Énfasis4 3 2" xfId="50243" xr:uid="{00000000-0005-0000-0000-00004B000000}"/>
    <cellStyle name="40% - Énfasis4 4" xfId="50447" xr:uid="{00000000-0005-0000-0000-00004C000000}"/>
    <cellStyle name="40% - Énfasis4 4 2" xfId="50244" xr:uid="{00000000-0005-0000-0000-00004D000000}"/>
    <cellStyle name="40% - Énfasis5 2" xfId="50448" xr:uid="{00000000-0005-0000-0000-00004E000000}"/>
    <cellStyle name="40% - Énfasis5 2 2" xfId="50245" xr:uid="{00000000-0005-0000-0000-00004F000000}"/>
    <cellStyle name="40% - Énfasis5 3" xfId="50449" xr:uid="{00000000-0005-0000-0000-000050000000}"/>
    <cellStyle name="40% - Énfasis5 3 2" xfId="50246" xr:uid="{00000000-0005-0000-0000-000051000000}"/>
    <cellStyle name="40% - Énfasis5 4" xfId="50450" xr:uid="{00000000-0005-0000-0000-000052000000}"/>
    <cellStyle name="40% - Énfasis5 4 2" xfId="50247" xr:uid="{00000000-0005-0000-0000-000053000000}"/>
    <cellStyle name="40% - Énfasis6 2" xfId="50451" xr:uid="{00000000-0005-0000-0000-000054000000}"/>
    <cellStyle name="40% - Énfasis6 2 2" xfId="50248" xr:uid="{00000000-0005-0000-0000-000055000000}"/>
    <cellStyle name="40% - Énfasis6 3" xfId="50452" xr:uid="{00000000-0005-0000-0000-000056000000}"/>
    <cellStyle name="40% - Énfasis6 3 2" xfId="50249" xr:uid="{00000000-0005-0000-0000-000057000000}"/>
    <cellStyle name="40% - Énfasis6 4" xfId="50453" xr:uid="{00000000-0005-0000-0000-000058000000}"/>
    <cellStyle name="40% - Énfasis6 4 2" xfId="50250" xr:uid="{00000000-0005-0000-0000-000059000000}"/>
    <cellStyle name="60% - Énfasis1 2" xfId="50454" xr:uid="{00000000-0005-0000-0000-00005A000000}"/>
    <cellStyle name="60% - Énfasis1 2 2" xfId="50251" xr:uid="{00000000-0005-0000-0000-00005B000000}"/>
    <cellStyle name="60% - Énfasis1 3" xfId="50455" xr:uid="{00000000-0005-0000-0000-00005C000000}"/>
    <cellStyle name="60% - Énfasis1 3 2" xfId="50252" xr:uid="{00000000-0005-0000-0000-00005D000000}"/>
    <cellStyle name="60% - Énfasis1 4" xfId="50456" xr:uid="{00000000-0005-0000-0000-00005E000000}"/>
    <cellStyle name="60% - Énfasis1 4 2" xfId="50253" xr:uid="{00000000-0005-0000-0000-00005F000000}"/>
    <cellStyle name="60% - Énfasis2 2" xfId="50457" xr:uid="{00000000-0005-0000-0000-000060000000}"/>
    <cellStyle name="60% - Énfasis2 2 2" xfId="50254" xr:uid="{00000000-0005-0000-0000-000061000000}"/>
    <cellStyle name="60% - Énfasis2 3" xfId="50458" xr:uid="{00000000-0005-0000-0000-000062000000}"/>
    <cellStyle name="60% - Énfasis2 3 2" xfId="50255" xr:uid="{00000000-0005-0000-0000-000063000000}"/>
    <cellStyle name="60% - Énfasis2 4" xfId="50459" xr:uid="{00000000-0005-0000-0000-000064000000}"/>
    <cellStyle name="60% - Énfasis2 4 2" xfId="50256" xr:uid="{00000000-0005-0000-0000-000065000000}"/>
    <cellStyle name="60% - Énfasis3 2" xfId="50460" xr:uid="{00000000-0005-0000-0000-000066000000}"/>
    <cellStyle name="60% - Énfasis3 2 2" xfId="50257" xr:uid="{00000000-0005-0000-0000-000067000000}"/>
    <cellStyle name="60% - Énfasis3 3" xfId="50461" xr:uid="{00000000-0005-0000-0000-000068000000}"/>
    <cellStyle name="60% - Énfasis3 3 2" xfId="50258" xr:uid="{00000000-0005-0000-0000-000069000000}"/>
    <cellStyle name="60% - Énfasis3 4" xfId="50462" xr:uid="{00000000-0005-0000-0000-00006A000000}"/>
    <cellStyle name="60% - Énfasis3 4 2" xfId="50259" xr:uid="{00000000-0005-0000-0000-00006B000000}"/>
    <cellStyle name="60% - Énfasis4 2" xfId="50463" xr:uid="{00000000-0005-0000-0000-00006C000000}"/>
    <cellStyle name="60% - Énfasis4 2 2" xfId="50260" xr:uid="{00000000-0005-0000-0000-00006D000000}"/>
    <cellStyle name="60% - Énfasis4 3" xfId="50464" xr:uid="{00000000-0005-0000-0000-00006E000000}"/>
    <cellStyle name="60% - Énfasis4 3 2" xfId="50261" xr:uid="{00000000-0005-0000-0000-00006F000000}"/>
    <cellStyle name="60% - Énfasis4 4" xfId="50465" xr:uid="{00000000-0005-0000-0000-000070000000}"/>
    <cellStyle name="60% - Énfasis4 4 2" xfId="50262" xr:uid="{00000000-0005-0000-0000-000071000000}"/>
    <cellStyle name="60% - Énfasis5 2" xfId="50466" xr:uid="{00000000-0005-0000-0000-000072000000}"/>
    <cellStyle name="60% - Énfasis5 2 2" xfId="50263" xr:uid="{00000000-0005-0000-0000-000073000000}"/>
    <cellStyle name="60% - Énfasis5 3" xfId="50467" xr:uid="{00000000-0005-0000-0000-000074000000}"/>
    <cellStyle name="60% - Énfasis5 3 2" xfId="50264" xr:uid="{00000000-0005-0000-0000-000075000000}"/>
    <cellStyle name="60% - Énfasis5 4" xfId="50468" xr:uid="{00000000-0005-0000-0000-000076000000}"/>
    <cellStyle name="60% - Énfasis5 4 2" xfId="50265" xr:uid="{00000000-0005-0000-0000-000077000000}"/>
    <cellStyle name="60% - Énfasis6 2" xfId="50469" xr:uid="{00000000-0005-0000-0000-000078000000}"/>
    <cellStyle name="60% - Énfasis6 2 2" xfId="50266" xr:uid="{00000000-0005-0000-0000-000079000000}"/>
    <cellStyle name="60% - Énfasis6 3" xfId="50470" xr:uid="{00000000-0005-0000-0000-00007A000000}"/>
    <cellStyle name="60% - Énfasis6 3 2" xfId="50267" xr:uid="{00000000-0005-0000-0000-00007B000000}"/>
    <cellStyle name="60% - Énfasis6 4" xfId="50471" xr:uid="{00000000-0005-0000-0000-00007C000000}"/>
    <cellStyle name="60% - Énfasis6 4 2" xfId="50268" xr:uid="{00000000-0005-0000-0000-00007D000000}"/>
    <cellStyle name="Actual Date" xfId="3" xr:uid="{00000000-0005-0000-0000-00007E000000}"/>
    <cellStyle name="Actual Date 2" xfId="4" xr:uid="{00000000-0005-0000-0000-00007F000000}"/>
    <cellStyle name="Actual Date 2 2" xfId="363" xr:uid="{00000000-0005-0000-0000-000080000000}"/>
    <cellStyle name="Actual Date 2 3" xfId="364" xr:uid="{00000000-0005-0000-0000-000081000000}"/>
    <cellStyle name="Actual Date 2 4" xfId="254" xr:uid="{00000000-0005-0000-0000-000082000000}"/>
    <cellStyle name="Actual Date 2 5" xfId="128" xr:uid="{00000000-0005-0000-0000-000083000000}"/>
    <cellStyle name="Actual Date 3" xfId="5" xr:uid="{00000000-0005-0000-0000-000084000000}"/>
    <cellStyle name="Actual Date 3 2" xfId="365" xr:uid="{00000000-0005-0000-0000-000085000000}"/>
    <cellStyle name="Actual Date 3 3" xfId="366" xr:uid="{00000000-0005-0000-0000-000086000000}"/>
    <cellStyle name="Actual Date 3 4" xfId="255" xr:uid="{00000000-0005-0000-0000-000087000000}"/>
    <cellStyle name="Actual Date 3 5" xfId="129" xr:uid="{00000000-0005-0000-0000-000088000000}"/>
    <cellStyle name="Buena 2" xfId="50472" xr:uid="{00000000-0005-0000-0000-000089000000}"/>
    <cellStyle name="Buena 2 2" xfId="50269" xr:uid="{00000000-0005-0000-0000-00008A000000}"/>
    <cellStyle name="Buena 3" xfId="50473" xr:uid="{00000000-0005-0000-0000-00008B000000}"/>
    <cellStyle name="Buena 3 2" xfId="50270" xr:uid="{00000000-0005-0000-0000-00008C000000}"/>
    <cellStyle name="Buena 4" xfId="50474" xr:uid="{00000000-0005-0000-0000-00008D000000}"/>
    <cellStyle name="Buena 4 2" xfId="50271" xr:uid="{00000000-0005-0000-0000-00008E000000}"/>
    <cellStyle name="Cálculo 2" xfId="50475" xr:uid="{00000000-0005-0000-0000-00008F000000}"/>
    <cellStyle name="Cálculo 2 2" xfId="50272" xr:uid="{00000000-0005-0000-0000-000090000000}"/>
    <cellStyle name="Cálculo 3" xfId="50476" xr:uid="{00000000-0005-0000-0000-000091000000}"/>
    <cellStyle name="Cálculo 3 2" xfId="50273" xr:uid="{00000000-0005-0000-0000-000092000000}"/>
    <cellStyle name="Cálculo 4" xfId="50477" xr:uid="{00000000-0005-0000-0000-000093000000}"/>
    <cellStyle name="Cálculo 4 2" xfId="50274" xr:uid="{00000000-0005-0000-0000-000094000000}"/>
    <cellStyle name="Celda de comprobación 2" xfId="50478" xr:uid="{00000000-0005-0000-0000-000095000000}"/>
    <cellStyle name="Celda de comprobación 2 2" xfId="50275" xr:uid="{00000000-0005-0000-0000-000096000000}"/>
    <cellStyle name="Celda de comprobación 3" xfId="50479" xr:uid="{00000000-0005-0000-0000-000097000000}"/>
    <cellStyle name="Celda de comprobación 3 2" xfId="50276" xr:uid="{00000000-0005-0000-0000-000098000000}"/>
    <cellStyle name="Celda de comprobación 4" xfId="50480" xr:uid="{00000000-0005-0000-0000-000099000000}"/>
    <cellStyle name="Celda de comprobación 4 2" xfId="50277" xr:uid="{00000000-0005-0000-0000-00009A000000}"/>
    <cellStyle name="Celda vinculada 2" xfId="50481" xr:uid="{00000000-0005-0000-0000-00009B000000}"/>
    <cellStyle name="Celda vinculada 2 2" xfId="50278" xr:uid="{00000000-0005-0000-0000-00009C000000}"/>
    <cellStyle name="Celda vinculada 3" xfId="50482" xr:uid="{00000000-0005-0000-0000-00009D000000}"/>
    <cellStyle name="Celda vinculada 3 2" xfId="50279" xr:uid="{00000000-0005-0000-0000-00009E000000}"/>
    <cellStyle name="Celda vinculada 4" xfId="50483" xr:uid="{00000000-0005-0000-0000-00009F000000}"/>
    <cellStyle name="Celda vinculada 4 2" xfId="50280" xr:uid="{00000000-0005-0000-0000-0000A0000000}"/>
    <cellStyle name="Comma  - Style1" xfId="7" xr:uid="{00000000-0005-0000-0000-0000A1000000}"/>
    <cellStyle name="Comma  - Style2" xfId="8" xr:uid="{00000000-0005-0000-0000-0000A2000000}"/>
    <cellStyle name="Comma  - Style3" xfId="9" xr:uid="{00000000-0005-0000-0000-0000A3000000}"/>
    <cellStyle name="Comma  - Style4" xfId="10" xr:uid="{00000000-0005-0000-0000-0000A4000000}"/>
    <cellStyle name="Comma  - Style5" xfId="11" xr:uid="{00000000-0005-0000-0000-0000A5000000}"/>
    <cellStyle name="Comma  - Style6" xfId="12" xr:uid="{00000000-0005-0000-0000-0000A6000000}"/>
    <cellStyle name="Comma  - Style7" xfId="13" xr:uid="{00000000-0005-0000-0000-0000A7000000}"/>
    <cellStyle name="Comma  - Style8" xfId="14" xr:uid="{00000000-0005-0000-0000-0000A8000000}"/>
    <cellStyle name="Comma0" xfId="15" xr:uid="{00000000-0005-0000-0000-0000A9000000}"/>
    <cellStyle name="Comma0 2" xfId="16" xr:uid="{00000000-0005-0000-0000-0000AA000000}"/>
    <cellStyle name="Comma0 2 2" xfId="367" xr:uid="{00000000-0005-0000-0000-0000AB000000}"/>
    <cellStyle name="Comma0 2 3" xfId="368" xr:uid="{00000000-0005-0000-0000-0000AC000000}"/>
    <cellStyle name="Comma0 2 4" xfId="264" xr:uid="{00000000-0005-0000-0000-0000AD000000}"/>
    <cellStyle name="Comma0 2 5" xfId="140" xr:uid="{00000000-0005-0000-0000-0000AE000000}"/>
    <cellStyle name="Comma0 3" xfId="17" xr:uid="{00000000-0005-0000-0000-0000AF000000}"/>
    <cellStyle name="Comma0 3 2" xfId="369" xr:uid="{00000000-0005-0000-0000-0000B0000000}"/>
    <cellStyle name="Comma0 3 3" xfId="370" xr:uid="{00000000-0005-0000-0000-0000B1000000}"/>
    <cellStyle name="Comma0 3 4" xfId="265" xr:uid="{00000000-0005-0000-0000-0000B2000000}"/>
    <cellStyle name="Comma0 3 5" xfId="141" xr:uid="{00000000-0005-0000-0000-0000B3000000}"/>
    <cellStyle name="Currency 3" xfId="50110" xr:uid="{00000000-0005-0000-0000-0000B4000000}"/>
    <cellStyle name="Currency()" xfId="19" xr:uid="{00000000-0005-0000-0000-0000B5000000}"/>
    <cellStyle name="Currency() 2" xfId="20" xr:uid="{00000000-0005-0000-0000-0000B6000000}"/>
    <cellStyle name="Currency() 2 2" xfId="371" xr:uid="{00000000-0005-0000-0000-0000B7000000}"/>
    <cellStyle name="Currency() 2 3" xfId="372" xr:uid="{00000000-0005-0000-0000-0000B8000000}"/>
    <cellStyle name="Currency() 2 4" xfId="268" xr:uid="{00000000-0005-0000-0000-0000B9000000}"/>
    <cellStyle name="Currency() 2 5" xfId="144" xr:uid="{00000000-0005-0000-0000-0000BA000000}"/>
    <cellStyle name="Currency() 3" xfId="373" xr:uid="{00000000-0005-0000-0000-0000BB000000}"/>
    <cellStyle name="Currency() 4" xfId="374" xr:uid="{00000000-0005-0000-0000-0000BC000000}"/>
    <cellStyle name="Currency() 5" xfId="267" xr:uid="{00000000-0005-0000-0000-0000BD000000}"/>
    <cellStyle name="Currency() 6" xfId="143" xr:uid="{00000000-0005-0000-0000-0000BE000000}"/>
    <cellStyle name="Currency_Presupuesto Wemco S-201D" xfId="21" xr:uid="{00000000-0005-0000-0000-0000BF000000}"/>
    <cellStyle name="Date" xfId="22" xr:uid="{00000000-0005-0000-0000-0000C0000000}"/>
    <cellStyle name="DATE 2" xfId="50281" xr:uid="{00000000-0005-0000-0000-0000C1000000}"/>
    <cellStyle name="Encabezado 4 2" xfId="50484" xr:uid="{00000000-0005-0000-0000-0000C2000000}"/>
    <cellStyle name="Encabezado 4 2 2" xfId="50282" xr:uid="{00000000-0005-0000-0000-0000C3000000}"/>
    <cellStyle name="Encabezado 4 3" xfId="50485" xr:uid="{00000000-0005-0000-0000-0000C4000000}"/>
    <cellStyle name="Encabezado 4 3 2" xfId="50283" xr:uid="{00000000-0005-0000-0000-0000C5000000}"/>
    <cellStyle name="Encabezado 4 4" xfId="50486" xr:uid="{00000000-0005-0000-0000-0000C6000000}"/>
    <cellStyle name="Encabezado 4 4 2" xfId="50284" xr:uid="{00000000-0005-0000-0000-0000C7000000}"/>
    <cellStyle name="Énfasis1 2" xfId="50487" xr:uid="{00000000-0005-0000-0000-0000C8000000}"/>
    <cellStyle name="Énfasis1 2 2" xfId="50285" xr:uid="{00000000-0005-0000-0000-0000C9000000}"/>
    <cellStyle name="Énfasis1 3" xfId="50488" xr:uid="{00000000-0005-0000-0000-0000CA000000}"/>
    <cellStyle name="Énfasis1 3 2" xfId="50286" xr:uid="{00000000-0005-0000-0000-0000CB000000}"/>
    <cellStyle name="Énfasis1 4" xfId="50489" xr:uid="{00000000-0005-0000-0000-0000CC000000}"/>
    <cellStyle name="Énfasis1 4 2" xfId="50287" xr:uid="{00000000-0005-0000-0000-0000CD000000}"/>
    <cellStyle name="Énfasis2 2" xfId="50288" xr:uid="{00000000-0005-0000-0000-0000CE000000}"/>
    <cellStyle name="Énfasis2 2 2" xfId="50289" xr:uid="{00000000-0005-0000-0000-0000CF000000}"/>
    <cellStyle name="Énfasis2 2 2 2" xfId="50290" xr:uid="{00000000-0005-0000-0000-0000D0000000}"/>
    <cellStyle name="Énfasis2 2 3" xfId="50291" xr:uid="{00000000-0005-0000-0000-0000D1000000}"/>
    <cellStyle name="Énfasis2 2 4" xfId="50292" xr:uid="{00000000-0005-0000-0000-0000D2000000}"/>
    <cellStyle name="Énfasis2 3" xfId="50490" xr:uid="{00000000-0005-0000-0000-0000D3000000}"/>
    <cellStyle name="Énfasis2 3 2" xfId="50293" xr:uid="{00000000-0005-0000-0000-0000D4000000}"/>
    <cellStyle name="Énfasis2 4" xfId="50491" xr:uid="{00000000-0005-0000-0000-0000D5000000}"/>
    <cellStyle name="Énfasis2 4 2" xfId="50294" xr:uid="{00000000-0005-0000-0000-0000D6000000}"/>
    <cellStyle name="Énfasis2 5" xfId="50492" xr:uid="{00000000-0005-0000-0000-0000D7000000}"/>
    <cellStyle name="Énfasis2 5 2" xfId="50295" xr:uid="{00000000-0005-0000-0000-0000D8000000}"/>
    <cellStyle name="Énfasis3 2" xfId="50493" xr:uid="{00000000-0005-0000-0000-0000D9000000}"/>
    <cellStyle name="Énfasis3 2 2" xfId="50296" xr:uid="{00000000-0005-0000-0000-0000DA000000}"/>
    <cellStyle name="Énfasis3 3" xfId="50494" xr:uid="{00000000-0005-0000-0000-0000DB000000}"/>
    <cellStyle name="Énfasis3 3 2" xfId="50297" xr:uid="{00000000-0005-0000-0000-0000DC000000}"/>
    <cellStyle name="Énfasis3 4" xfId="50495" xr:uid="{00000000-0005-0000-0000-0000DD000000}"/>
    <cellStyle name="Énfasis3 4 2" xfId="50298" xr:uid="{00000000-0005-0000-0000-0000DE000000}"/>
    <cellStyle name="Énfasis4 2" xfId="50496" xr:uid="{00000000-0005-0000-0000-0000DF000000}"/>
    <cellStyle name="Énfasis4 2 2" xfId="50299" xr:uid="{00000000-0005-0000-0000-0000E0000000}"/>
    <cellStyle name="Énfasis4 3" xfId="50497" xr:uid="{00000000-0005-0000-0000-0000E1000000}"/>
    <cellStyle name="Énfasis4 3 2" xfId="50300" xr:uid="{00000000-0005-0000-0000-0000E2000000}"/>
    <cellStyle name="Énfasis4 4" xfId="50498" xr:uid="{00000000-0005-0000-0000-0000E3000000}"/>
    <cellStyle name="Énfasis4 4 2" xfId="50301" xr:uid="{00000000-0005-0000-0000-0000E4000000}"/>
    <cellStyle name="Énfasis5 2" xfId="50499" xr:uid="{00000000-0005-0000-0000-0000E5000000}"/>
    <cellStyle name="Énfasis5 2 2" xfId="50302" xr:uid="{00000000-0005-0000-0000-0000E6000000}"/>
    <cellStyle name="Énfasis5 3" xfId="50500" xr:uid="{00000000-0005-0000-0000-0000E7000000}"/>
    <cellStyle name="Énfasis5 3 2" xfId="50303" xr:uid="{00000000-0005-0000-0000-0000E8000000}"/>
    <cellStyle name="Énfasis5 4" xfId="50501" xr:uid="{00000000-0005-0000-0000-0000E9000000}"/>
    <cellStyle name="Énfasis5 4 2" xfId="50304" xr:uid="{00000000-0005-0000-0000-0000EA000000}"/>
    <cellStyle name="Énfasis6 2" xfId="50502" xr:uid="{00000000-0005-0000-0000-0000EB000000}"/>
    <cellStyle name="Énfasis6 2 2" xfId="50305" xr:uid="{00000000-0005-0000-0000-0000EC000000}"/>
    <cellStyle name="Énfasis6 3" xfId="50503" xr:uid="{00000000-0005-0000-0000-0000ED000000}"/>
    <cellStyle name="Énfasis6 3 2" xfId="50306" xr:uid="{00000000-0005-0000-0000-0000EE000000}"/>
    <cellStyle name="Énfasis6 4" xfId="50504" xr:uid="{00000000-0005-0000-0000-0000EF000000}"/>
    <cellStyle name="Énfasis6 4 2" xfId="50307" xr:uid="{00000000-0005-0000-0000-0000F0000000}"/>
    <cellStyle name="Entrada 2" xfId="50505" xr:uid="{00000000-0005-0000-0000-0000F1000000}"/>
    <cellStyle name="Entrada 2 2" xfId="50308" xr:uid="{00000000-0005-0000-0000-0000F2000000}"/>
    <cellStyle name="Entrada 3" xfId="50506" xr:uid="{00000000-0005-0000-0000-0000F3000000}"/>
    <cellStyle name="Entrada 3 2" xfId="50309" xr:uid="{00000000-0005-0000-0000-0000F4000000}"/>
    <cellStyle name="Entrada 4" xfId="50507" xr:uid="{00000000-0005-0000-0000-0000F5000000}"/>
    <cellStyle name="Entrada 4 2" xfId="50310" xr:uid="{00000000-0005-0000-0000-0000F6000000}"/>
    <cellStyle name="Estilo 1" xfId="23" xr:uid="{00000000-0005-0000-0000-0000F7000000}"/>
    <cellStyle name="Estilo 2" xfId="24" xr:uid="{00000000-0005-0000-0000-0000F8000000}"/>
    <cellStyle name="Estilo 2 2" xfId="375" xr:uid="{00000000-0005-0000-0000-0000F9000000}"/>
    <cellStyle name="Estilo 2 2 2" xfId="44459" xr:uid="{00000000-0005-0000-0000-0000FA000000}"/>
    <cellStyle name="Estilo 2 3" xfId="376" xr:uid="{00000000-0005-0000-0000-0000FB000000}"/>
    <cellStyle name="Estilo 2 3 2" xfId="44460" xr:uid="{00000000-0005-0000-0000-0000FC000000}"/>
    <cellStyle name="Estilo 2 4" xfId="271" xr:uid="{00000000-0005-0000-0000-0000FD000000}"/>
    <cellStyle name="Estilo 2 4 2" xfId="44396" xr:uid="{00000000-0005-0000-0000-0000FE000000}"/>
    <cellStyle name="Estilo 2 5" xfId="3014" xr:uid="{00000000-0005-0000-0000-0000FF000000}"/>
    <cellStyle name="Estilo 2 5 2" xfId="47027" xr:uid="{00000000-0005-0000-0000-000000010000}"/>
    <cellStyle name="Estilo 2 6" xfId="148" xr:uid="{00000000-0005-0000-0000-000001010000}"/>
    <cellStyle name="Estilo 2 7" xfId="44321" xr:uid="{00000000-0005-0000-0000-000002010000}"/>
    <cellStyle name="Estilo 2 8" xfId="48853" xr:uid="{00000000-0005-0000-0000-000003010000}"/>
    <cellStyle name="Estilo 3" xfId="25" xr:uid="{00000000-0005-0000-0000-000004010000}"/>
    <cellStyle name="Estilo 3 2" xfId="377" xr:uid="{00000000-0005-0000-0000-000005010000}"/>
    <cellStyle name="Estilo 3 2 2" xfId="44461" xr:uid="{00000000-0005-0000-0000-000006010000}"/>
    <cellStyle name="Estilo 3 3" xfId="378" xr:uid="{00000000-0005-0000-0000-000007010000}"/>
    <cellStyle name="Estilo 3 3 2" xfId="44462" xr:uid="{00000000-0005-0000-0000-000008010000}"/>
    <cellStyle name="Estilo 3 4" xfId="272" xr:uid="{00000000-0005-0000-0000-000009010000}"/>
    <cellStyle name="Estilo 3 4 2" xfId="44397" xr:uid="{00000000-0005-0000-0000-00000A010000}"/>
    <cellStyle name="Estilo 3 5" xfId="3015" xr:uid="{00000000-0005-0000-0000-00000B010000}"/>
    <cellStyle name="Estilo 3 5 2" xfId="47028" xr:uid="{00000000-0005-0000-0000-00000C010000}"/>
    <cellStyle name="Estilo 3 6" xfId="149" xr:uid="{00000000-0005-0000-0000-00000D010000}"/>
    <cellStyle name="Estilo 3 7" xfId="44322" xr:uid="{00000000-0005-0000-0000-00000E010000}"/>
    <cellStyle name="Estilo 3 8" xfId="48854" xr:uid="{00000000-0005-0000-0000-00000F010000}"/>
    <cellStyle name="Estilo 4" xfId="26" xr:uid="{00000000-0005-0000-0000-000010010000}"/>
    <cellStyle name="Euro" xfId="27" xr:uid="{00000000-0005-0000-0000-000011010000}"/>
    <cellStyle name="Euro 2" xfId="28" xr:uid="{00000000-0005-0000-0000-000012010000}"/>
    <cellStyle name="Euro 2 2" xfId="379" xr:uid="{00000000-0005-0000-0000-000013010000}"/>
    <cellStyle name="Euro 2 2 2" xfId="50555" xr:uid="{00000000-0005-0000-0000-000014010000}"/>
    <cellStyle name="Euro 2 3" xfId="380" xr:uid="{00000000-0005-0000-0000-000015010000}"/>
    <cellStyle name="Euro 2 4" xfId="275" xr:uid="{00000000-0005-0000-0000-000016010000}"/>
    <cellStyle name="Euro 2 5" xfId="152" xr:uid="{00000000-0005-0000-0000-000017010000}"/>
    <cellStyle name="Euro 2 6" xfId="50312" xr:uid="{00000000-0005-0000-0000-000018010000}"/>
    <cellStyle name="Euro 3" xfId="29" xr:uid="{00000000-0005-0000-0000-000019010000}"/>
    <cellStyle name="Euro 3 2" xfId="381" xr:uid="{00000000-0005-0000-0000-00001A010000}"/>
    <cellStyle name="Euro 3 2 2" xfId="50556" xr:uid="{00000000-0005-0000-0000-00001B010000}"/>
    <cellStyle name="Euro 3 3" xfId="382" xr:uid="{00000000-0005-0000-0000-00001C010000}"/>
    <cellStyle name="Euro 3 4" xfId="276" xr:uid="{00000000-0005-0000-0000-00001D010000}"/>
    <cellStyle name="Euro 3 5" xfId="153" xr:uid="{00000000-0005-0000-0000-00001E010000}"/>
    <cellStyle name="Euro 3 6" xfId="50313" xr:uid="{00000000-0005-0000-0000-00001F010000}"/>
    <cellStyle name="Euro 4" xfId="50314" xr:uid="{00000000-0005-0000-0000-000020010000}"/>
    <cellStyle name="Euro 4 2" xfId="50557" xr:uid="{00000000-0005-0000-0000-000021010000}"/>
    <cellStyle name="Euro 5" xfId="50315" xr:uid="{00000000-0005-0000-0000-000022010000}"/>
    <cellStyle name="Euro 5 2" xfId="50558" xr:uid="{00000000-0005-0000-0000-000023010000}"/>
    <cellStyle name="Euro 6" xfId="50316" xr:uid="{00000000-0005-0000-0000-000024010000}"/>
    <cellStyle name="Euro 6 2" xfId="50559" xr:uid="{00000000-0005-0000-0000-000025010000}"/>
    <cellStyle name="Euro 7" xfId="50554" xr:uid="{00000000-0005-0000-0000-000026010000}"/>
    <cellStyle name="Euro 8" xfId="50311" xr:uid="{00000000-0005-0000-0000-000027010000}"/>
    <cellStyle name="Fixed" xfId="30" xr:uid="{00000000-0005-0000-0000-000028010000}"/>
    <cellStyle name="Fixed 2" xfId="31" xr:uid="{00000000-0005-0000-0000-000029010000}"/>
    <cellStyle name="Fixed 2 2" xfId="383" xr:uid="{00000000-0005-0000-0000-00002A010000}"/>
    <cellStyle name="Fixed 2 3" xfId="384" xr:uid="{00000000-0005-0000-0000-00002B010000}"/>
    <cellStyle name="Fixed 2 4" xfId="278" xr:uid="{00000000-0005-0000-0000-00002C010000}"/>
    <cellStyle name="Fixed 2 5" xfId="155" xr:uid="{00000000-0005-0000-0000-00002D010000}"/>
    <cellStyle name="Fixed 3" xfId="32" xr:uid="{00000000-0005-0000-0000-00002E010000}"/>
    <cellStyle name="Fixed 3 2" xfId="385" xr:uid="{00000000-0005-0000-0000-00002F010000}"/>
    <cellStyle name="Fixed 3 3" xfId="386" xr:uid="{00000000-0005-0000-0000-000030010000}"/>
    <cellStyle name="Fixed 3 4" xfId="279" xr:uid="{00000000-0005-0000-0000-000031010000}"/>
    <cellStyle name="Fixed 3 5" xfId="156" xr:uid="{00000000-0005-0000-0000-000032010000}"/>
    <cellStyle name="FIXED 4" xfId="50317" xr:uid="{00000000-0005-0000-0000-000033010000}"/>
    <cellStyle name="FIXED 5" xfId="50628" xr:uid="{00000000-0005-0000-0000-000034010000}"/>
    <cellStyle name="Grey" xfId="33" xr:uid="{00000000-0005-0000-0000-000035010000}"/>
    <cellStyle name="Grey 2" xfId="34" xr:uid="{00000000-0005-0000-0000-000036010000}"/>
    <cellStyle name="Grey 3" xfId="387" xr:uid="{00000000-0005-0000-0000-000037010000}"/>
    <cellStyle name="Grey 4" xfId="388" xr:uid="{00000000-0005-0000-0000-000038010000}"/>
    <cellStyle name="HEADER" xfId="35" xr:uid="{00000000-0005-0000-0000-000039010000}"/>
    <cellStyle name="Heading1" xfId="36" xr:uid="{00000000-0005-0000-0000-00003A010000}"/>
    <cellStyle name="Heading1 2" xfId="37" xr:uid="{00000000-0005-0000-0000-00003B010000}"/>
    <cellStyle name="Heading1 2 2" xfId="389" xr:uid="{00000000-0005-0000-0000-00003C010000}"/>
    <cellStyle name="Heading1 2 3" xfId="390" xr:uid="{00000000-0005-0000-0000-00003D010000}"/>
    <cellStyle name="Heading1 2 4" xfId="284" xr:uid="{00000000-0005-0000-0000-00003E010000}"/>
    <cellStyle name="Heading1 2 5" xfId="161" xr:uid="{00000000-0005-0000-0000-00003F010000}"/>
    <cellStyle name="Heading1 3" xfId="38" xr:uid="{00000000-0005-0000-0000-000040010000}"/>
    <cellStyle name="Heading1 3 2" xfId="391" xr:uid="{00000000-0005-0000-0000-000041010000}"/>
    <cellStyle name="Heading1 3 3" xfId="392" xr:uid="{00000000-0005-0000-0000-000042010000}"/>
    <cellStyle name="Heading1 3 4" xfId="285" xr:uid="{00000000-0005-0000-0000-000043010000}"/>
    <cellStyle name="Heading1 3 5" xfId="162" xr:uid="{00000000-0005-0000-0000-000044010000}"/>
    <cellStyle name="HEADING1 4" xfId="50318" xr:uid="{00000000-0005-0000-0000-000045010000}"/>
    <cellStyle name="HEADING1 5" xfId="50629" xr:uid="{00000000-0005-0000-0000-000046010000}"/>
    <cellStyle name="Heading2" xfId="39" xr:uid="{00000000-0005-0000-0000-000047010000}"/>
    <cellStyle name="Heading2 2" xfId="40" xr:uid="{00000000-0005-0000-0000-000048010000}"/>
    <cellStyle name="Heading2 2 2" xfId="393" xr:uid="{00000000-0005-0000-0000-000049010000}"/>
    <cellStyle name="Heading2 2 3" xfId="394" xr:uid="{00000000-0005-0000-0000-00004A010000}"/>
    <cellStyle name="Heading2 2 4" xfId="287" xr:uid="{00000000-0005-0000-0000-00004B010000}"/>
    <cellStyle name="Heading2 2 5" xfId="164" xr:uid="{00000000-0005-0000-0000-00004C010000}"/>
    <cellStyle name="Heading2 3" xfId="41" xr:uid="{00000000-0005-0000-0000-00004D010000}"/>
    <cellStyle name="Heading2 3 2" xfId="395" xr:uid="{00000000-0005-0000-0000-00004E010000}"/>
    <cellStyle name="Heading2 3 3" xfId="396" xr:uid="{00000000-0005-0000-0000-00004F010000}"/>
    <cellStyle name="Heading2 3 4" xfId="288" xr:uid="{00000000-0005-0000-0000-000050010000}"/>
    <cellStyle name="Heading2 3 5" xfId="165" xr:uid="{00000000-0005-0000-0000-000051010000}"/>
    <cellStyle name="HEADING2 4" xfId="50319" xr:uid="{00000000-0005-0000-0000-000052010000}"/>
    <cellStyle name="HEADING2 5" xfId="50630" xr:uid="{00000000-0005-0000-0000-000053010000}"/>
    <cellStyle name="HIGHLIGHT" xfId="42" xr:uid="{00000000-0005-0000-0000-000054010000}"/>
    <cellStyle name="Hipervínculo visitado" xfId="103" builtinId="9" hidden="1"/>
    <cellStyle name="Hipervínculo visitado" xfId="104" builtinId="9" hidden="1"/>
    <cellStyle name="Hipervínculo visitado" xfId="105" builtinId="9" hidden="1"/>
    <cellStyle name="Hipervínculo visitado" xfId="106" builtinId="9" hidden="1"/>
    <cellStyle name="Hipervínculo visitado" xfId="107" builtinId="9" hidden="1"/>
    <cellStyle name="Hipervínculo visitado" xfId="108" builtinId="9" hidden="1"/>
    <cellStyle name="Hipervínculo visitado" xfId="109" builtinId="9" hidden="1"/>
    <cellStyle name="Hipervínculo visitado" xfId="110" builtinId="9" hidden="1"/>
    <cellStyle name="Hipervínculo visitado" xfId="111" builtinId="9" hidden="1"/>
    <cellStyle name="Hipervínculo visitado" xfId="112" builtinId="9" hidden="1"/>
    <cellStyle name="Hipervínculo visitado" xfId="113" builtinId="9" hidden="1"/>
    <cellStyle name="Hipervínculo visitado" xfId="114" builtinId="9" hidden="1"/>
    <cellStyle name="Hipervínculo visitado" xfId="115" builtinId="9" hidden="1"/>
    <cellStyle name="Hipervínculo visitado" xfId="116" builtinId="9" hidden="1"/>
    <cellStyle name="Hipervínculo visitado" xfId="117" builtinId="9" hidden="1"/>
    <cellStyle name="Hipervínculo visitado" xfId="118" builtinId="9" hidden="1"/>
    <cellStyle name="Hipervínculo visitado" xfId="119" builtinId="9" hidden="1"/>
    <cellStyle name="Hipervínculo visitado" xfId="120" builtinId="9" hidden="1"/>
    <cellStyle name="Hipervínculo visitado" xfId="121" builtinId="9" hidden="1"/>
    <cellStyle name="Hipervínculo visitado" xfId="122" builtinId="9" hidden="1"/>
    <cellStyle name="Hipervínculo visitado" xfId="123" builtinId="9" hidden="1"/>
    <cellStyle name="Hipervínculo visitado" xfId="230" builtinId="9" hidden="1"/>
    <cellStyle name="Hipervínculo visitado" xfId="231" builtinId="9" hidden="1"/>
    <cellStyle name="Hipervínculo visitado" xfId="232" builtinId="9" hidden="1"/>
    <cellStyle name="Hipervínculo visitado" xfId="233" builtinId="9" hidden="1"/>
    <cellStyle name="Hipervínculo visitado" xfId="234" builtinId="9" hidden="1"/>
    <cellStyle name="Hipervínculo visitado" xfId="235" builtinId="9" hidden="1"/>
    <cellStyle name="Hipervínculo visitado" xfId="236" builtinId="9" hidden="1"/>
    <cellStyle name="Hipervínculo visitado" xfId="237" builtinId="9" hidden="1"/>
    <cellStyle name="Hipervínculo visitado" xfId="238" builtinId="9" hidden="1"/>
    <cellStyle name="Hipervínculo visitado" xfId="239" builtinId="9" hidden="1"/>
    <cellStyle name="Hipervínculo visitado" xfId="240" builtinId="9" hidden="1"/>
    <cellStyle name="Hipervínculo visitado" xfId="241" builtinId="9" hidden="1"/>
    <cellStyle name="Hipervínculo visitado" xfId="242" builtinId="9" hidden="1"/>
    <cellStyle name="Hipervínculo visitado" xfId="243" builtinId="9" hidden="1"/>
    <cellStyle name="Hipervínculo visitado" xfId="244" builtinId="9" hidden="1"/>
    <cellStyle name="Hipervínculo visitado" xfId="245" builtinId="9" hidden="1"/>
    <cellStyle name="Hipervínculo visitado" xfId="246" builtinId="9" hidden="1"/>
    <cellStyle name="Hipervínculo visitado" xfId="247" builtinId="9" hidden="1"/>
    <cellStyle name="Hipervínculo visitado" xfId="248" builtinId="9" hidden="1"/>
    <cellStyle name="Hipervínculo visitado" xfId="249" builtinId="9" hidden="1"/>
    <cellStyle name="Hipervínculo visitado" xfId="250" builtinId="9" hidden="1"/>
    <cellStyle name="Hipervínculo visitado" xfId="342" builtinId="9" hidden="1"/>
    <cellStyle name="Hipervínculo visitado" xfId="343" builtinId="9" hidden="1"/>
    <cellStyle name="Hipervínculo visitado" xfId="344" builtinId="9" hidden="1"/>
    <cellStyle name="Hipervínculo visitado" xfId="345" builtinId="9" hidden="1"/>
    <cellStyle name="Hipervínculo visitado" xfId="346" builtinId="9" hidden="1"/>
    <cellStyle name="Hipervínculo visitado" xfId="347" builtinId="9" hidden="1"/>
    <cellStyle name="Hipervínculo visitado" xfId="348" builtinId="9" hidden="1"/>
    <cellStyle name="Hipervínculo visitado" xfId="349" builtinId="9" hidden="1"/>
    <cellStyle name="Hipervínculo visitado" xfId="350" builtinId="9" hidden="1"/>
    <cellStyle name="Hipervínculo visitado" xfId="351" builtinId="9" hidden="1"/>
    <cellStyle name="Hipervínculo visitado" xfId="352" builtinId="9" hidden="1"/>
    <cellStyle name="Hipervínculo visitado" xfId="353" builtinId="9" hidden="1"/>
    <cellStyle name="Hipervínculo visitado" xfId="354" builtinId="9" hidden="1"/>
    <cellStyle name="Hipervínculo visitado" xfId="355" builtinId="9" hidden="1"/>
    <cellStyle name="Hipervínculo visitado" xfId="356" builtinId="9" hidden="1"/>
    <cellStyle name="Hipervínculo visitado" xfId="357" builtinId="9" hidden="1"/>
    <cellStyle name="Hipervínculo visitado" xfId="358" builtinId="9" hidden="1"/>
    <cellStyle name="Hipervínculo visitado" xfId="359" builtinId="9" hidden="1"/>
    <cellStyle name="Hipervínculo visitado" xfId="360" builtinId="9" hidden="1"/>
    <cellStyle name="Hipervínculo visitado" xfId="361" builtinId="9" hidden="1"/>
    <cellStyle name="Hipervínculo visitado" xfId="362" builtinId="9" hidden="1"/>
    <cellStyle name="Hipervínculo visitado" xfId="563" builtinId="9" hidden="1"/>
    <cellStyle name="Hipervínculo visitado" xfId="564" builtinId="9" hidden="1"/>
    <cellStyle name="Hipervínculo visitado" xfId="565" builtinId="9" hidden="1"/>
    <cellStyle name="Hipervínculo visitado" xfId="566" builtinId="9" hidden="1"/>
    <cellStyle name="Hipervínculo visitado" xfId="567" builtinId="9" hidden="1"/>
    <cellStyle name="Hipervínculo visitado" xfId="568" builtinId="9" hidden="1"/>
    <cellStyle name="Hipervínculo visitado" xfId="569" builtinId="9" hidden="1"/>
    <cellStyle name="Hipervínculo visitado" xfId="570" builtinId="9" hidden="1"/>
    <cellStyle name="Hipervínculo visitado" xfId="571" builtinId="9" hidden="1"/>
    <cellStyle name="Hipervínculo visitado" xfId="572" builtinId="9" hidden="1"/>
    <cellStyle name="Hipervínculo visitado" xfId="573" builtinId="9" hidden="1"/>
    <cellStyle name="Hipervínculo visitado" xfId="574" builtinId="9" hidden="1"/>
    <cellStyle name="Hipervínculo visitado" xfId="575" builtinId="9" hidden="1"/>
    <cellStyle name="Hipervínculo visitado" xfId="576" builtinId="9" hidden="1"/>
    <cellStyle name="Hipervínculo visitado" xfId="577" builtinId="9" hidden="1"/>
    <cellStyle name="Hipervínculo visitado" xfId="578" builtinId="9" hidden="1"/>
    <cellStyle name="Hipervínculo visitado" xfId="579" builtinId="9" hidden="1"/>
    <cellStyle name="Hipervínculo visitado" xfId="580" builtinId="9" hidden="1"/>
    <cellStyle name="Hipervínculo visitado" xfId="581" builtinId="9" hidden="1"/>
    <cellStyle name="Hipervínculo visitado" xfId="582" builtinId="9" hidden="1"/>
    <cellStyle name="Hipervínculo visitado" xfId="583" builtinId="9" hidden="1"/>
    <cellStyle name="Hipervínculo visitado" xfId="529" builtinId="9" hidden="1"/>
    <cellStyle name="Hipervínculo visitado" xfId="655" builtinId="9" hidden="1"/>
    <cellStyle name="Hipervínculo visitado" xfId="654" builtinId="9" hidden="1"/>
    <cellStyle name="Hipervínculo visitado" xfId="528" builtinId="9" hidden="1"/>
    <cellStyle name="Hipervínculo visitado" xfId="653" builtinId="9" hidden="1"/>
    <cellStyle name="Hipervínculo visitado" xfId="652" builtinId="9" hidden="1"/>
    <cellStyle name="Hipervínculo visitado" xfId="527" builtinId="9" hidden="1"/>
    <cellStyle name="Hipervínculo visitado" xfId="651" builtinId="9" hidden="1"/>
    <cellStyle name="Hipervínculo visitado" xfId="650" builtinId="9" hidden="1"/>
    <cellStyle name="Hipervínculo visitado" xfId="526" builtinId="9" hidden="1"/>
    <cellStyle name="Hipervínculo visitado" xfId="649" builtinId="9" hidden="1"/>
    <cellStyle name="Hipervínculo visitado" xfId="648" builtinId="9" hidden="1"/>
    <cellStyle name="Hipervínculo visitado" xfId="525" builtinId="9" hidden="1"/>
    <cellStyle name="Hipervínculo visitado" xfId="647" builtinId="9" hidden="1"/>
    <cellStyle name="Hipervínculo visitado" xfId="646" builtinId="9" hidden="1"/>
    <cellStyle name="Hipervínculo visitado" xfId="524" builtinId="9" hidden="1"/>
    <cellStyle name="Hipervínculo visitado" xfId="645" builtinId="9" hidden="1"/>
    <cellStyle name="Hipervínculo visitado" xfId="644" builtinId="9" hidden="1"/>
    <cellStyle name="Hipervínculo visitado" xfId="523" builtinId="9" hidden="1"/>
    <cellStyle name="Hipervínculo visitado" xfId="643" builtinId="9" hidden="1"/>
    <cellStyle name="Hipervínculo visitado" xfId="642" builtinId="9" hidden="1"/>
    <cellStyle name="Hipervínculo visitado" xfId="680" builtinId="9" hidden="1"/>
    <cellStyle name="Hipervínculo visitado" xfId="269" builtinId="9" hidden="1"/>
    <cellStyle name="Hipervínculo visitado" xfId="597" builtinId="9" hidden="1"/>
    <cellStyle name="Hipervínculo visitado" xfId="681" builtinId="9" hidden="1"/>
    <cellStyle name="Hipervínculo visitado" xfId="598" builtinId="9" hidden="1"/>
    <cellStyle name="Hipervínculo visitado" xfId="266" builtinId="9" hidden="1"/>
    <cellStyle name="Hipervínculo visitado" xfId="540" builtinId="9" hidden="1"/>
    <cellStyle name="Hipervínculo visitado" xfId="599" builtinId="9" hidden="1"/>
    <cellStyle name="Hipervínculo visitado" xfId="600" builtinId="9" hidden="1"/>
    <cellStyle name="Hipervínculo visitado" xfId="682" builtinId="9" hidden="1"/>
    <cellStyle name="Hipervínculo visitado" xfId="263" builtinId="9" hidden="1"/>
    <cellStyle name="Hipervínculo visitado" xfId="262" builtinId="9" hidden="1"/>
    <cellStyle name="Hipervínculo visitado" xfId="683" builtinId="9" hidden="1"/>
    <cellStyle name="Hipervínculo visitado" xfId="601" builtinId="9" hidden="1"/>
    <cellStyle name="Hipervínculo visitado" xfId="602" builtinId="9" hidden="1"/>
    <cellStyle name="Hipervínculo visitado" xfId="541" builtinId="9" hidden="1"/>
    <cellStyle name="Hipervínculo visitado" xfId="261" builtinId="9" hidden="1"/>
    <cellStyle name="Hipervínculo visitado" xfId="603" builtinId="9" hidden="1"/>
    <cellStyle name="Hipervínculo visitado" xfId="542" builtinId="9" hidden="1"/>
    <cellStyle name="Hipervínculo visitado" xfId="604" builtinId="9" hidden="1"/>
    <cellStyle name="Hipervínculo visitado" xfId="260" builtinId="9" hidden="1"/>
    <cellStyle name="Hipervínculo visitado" xfId="694" builtinId="9" hidden="1"/>
    <cellStyle name="Hipervínculo visitado" xfId="518" builtinId="9" hidden="1"/>
    <cellStyle name="Hipervínculo visitado" xfId="517" builtinId="9" hidden="1"/>
    <cellStyle name="Hipervínculo visitado" xfId="325" builtinId="9" hidden="1"/>
    <cellStyle name="Hipervínculo visitado" xfId="328" builtinId="9" hidden="1"/>
    <cellStyle name="Hipervínculo visitado" xfId="693" builtinId="9" hidden="1"/>
    <cellStyle name="Hipervínculo visitado" xfId="549" builtinId="9" hidden="1"/>
    <cellStyle name="Hipervínculo visitado" xfId="621" builtinId="9" hidden="1"/>
    <cellStyle name="Hipervínculo visitado" xfId="620" builtinId="9" hidden="1"/>
    <cellStyle name="Hipervínculo visitado" xfId="692" builtinId="9" hidden="1"/>
    <cellStyle name="Hipervínculo visitado" xfId="329" builtinId="9" hidden="1"/>
    <cellStyle name="Hipervínculo visitado" xfId="516" builtinId="9" hidden="1"/>
    <cellStyle name="Hipervínculo visitado" xfId="619" builtinId="9" hidden="1"/>
    <cellStyle name="Hipervínculo visitado" xfId="334" builtinId="9" hidden="1"/>
    <cellStyle name="Hipervínculo visitado" xfId="691" builtinId="9" hidden="1"/>
    <cellStyle name="Hipervínculo visitado" xfId="548" builtinId="9" hidden="1"/>
    <cellStyle name="Hipervínculo visitado" xfId="690" builtinId="9" hidden="1"/>
    <cellStyle name="Hipervínculo visitado" xfId="689" builtinId="9" hidden="1"/>
    <cellStyle name="Hipervínculo visitado" xfId="535" builtinId="9" hidden="1"/>
    <cellStyle name="Hipervínculo visitado" xfId="534" builtinId="9" hidden="1"/>
    <cellStyle name="Hipervínculo visitado" xfId="618" builtinId="9" hidden="1"/>
    <cellStyle name="Hipervínculo visitado" xfId="521" builtinId="9" hidden="1"/>
    <cellStyle name="Hipervínculo visitado" xfId="531" builtinId="9" hidden="1"/>
    <cellStyle name="Hipervínculo visitado" xfId="727" builtinId="9" hidden="1"/>
    <cellStyle name="Hipervínculo visitado" xfId="290" builtinId="9" hidden="1"/>
    <cellStyle name="Hipervínculo visitado" xfId="726" builtinId="9" hidden="1"/>
    <cellStyle name="Hipervínculo visitado" xfId="658" builtinId="9" hidden="1"/>
    <cellStyle name="Hipervínculo visitado" xfId="632" builtinId="9" hidden="1"/>
    <cellStyle name="Hipervínculo visitado" xfId="725" builtinId="9" hidden="1"/>
    <cellStyle name="Hipervínculo visitado" xfId="724" builtinId="9" hidden="1"/>
    <cellStyle name="Hipervínculo visitado" xfId="555" builtinId="9" hidden="1"/>
    <cellStyle name="Hipervínculo visitado" xfId="659" builtinId="9" hidden="1"/>
    <cellStyle name="Hipervínculo visitado" xfId="723" builtinId="9" hidden="1"/>
    <cellStyle name="Hipervínculo visitado" xfId="588" builtinId="9" hidden="1"/>
    <cellStyle name="Hipervínculo visitado" xfId="258" builtinId="9" hidden="1"/>
    <cellStyle name="Hipervínculo visitado" xfId="543" builtinId="9" hidden="1"/>
    <cellStyle name="Hipervínculo visitado" xfId="556" builtinId="9" hidden="1"/>
    <cellStyle name="Hipervínculo visitado" xfId="722" builtinId="9" hidden="1"/>
    <cellStyle name="Hipervínculo visitado" xfId="544" builtinId="9" hidden="1"/>
    <cellStyle name="Hipervínculo visitado" xfId="703" builtinId="9" hidden="1"/>
    <cellStyle name="Hipervínculo visitado" xfId="257" builtinId="9" hidden="1"/>
    <cellStyle name="Hipervínculo visitado" xfId="721" builtinId="9" hidden="1"/>
    <cellStyle name="Hipervínculo visitado" xfId="760" builtinId="9" hidden="1"/>
    <cellStyle name="Hipervínculo visitado" xfId="674" builtinId="9" hidden="1"/>
    <cellStyle name="Hipervínculo visitado" xfId="614" builtinId="9" hidden="1"/>
    <cellStyle name="Hipervínculo visitado" xfId="761" builtinId="9" hidden="1"/>
    <cellStyle name="Hipervínculo visitado" xfId="335" builtinId="9" hidden="1"/>
    <cellStyle name="Hipervínculo visitado" xfId="711" builtinId="9" hidden="1"/>
    <cellStyle name="Hipervínculo visitado" xfId="629" builtinId="9" hidden="1"/>
    <cellStyle name="Hipervínculo visitado" xfId="585" builtinId="9" hidden="1"/>
    <cellStyle name="Hipervínculo visitado" xfId="665" builtinId="9" hidden="1"/>
    <cellStyle name="Hipervínculo visitado" xfId="762" builtinId="9" hidden="1"/>
    <cellStyle name="Hipervínculo visitado" xfId="710" builtinId="9" hidden="1"/>
    <cellStyle name="Hipervínculo visitado" xfId="283" builtinId="9" hidden="1"/>
    <cellStyle name="Hipervínculo visitado" xfId="763" builtinId="9" hidden="1"/>
    <cellStyle name="Hipervínculo visitado" xfId="584" builtinId="9" hidden="1"/>
    <cellStyle name="Hipervínculo visitado" xfId="613" builtinId="9" hidden="1"/>
    <cellStyle name="Hipervínculo visitado" xfId="700" builtinId="9" hidden="1"/>
    <cellStyle name="Hipervínculo visitado" xfId="559" builtinId="9" hidden="1"/>
    <cellStyle name="Hipervínculo visitado" xfId="547" builtinId="9" hidden="1"/>
    <cellStyle name="Hipervínculo visitado" xfId="670" builtinId="9" hidden="1"/>
    <cellStyle name="Hipervínculo visitado" xfId="336" builtinId="9" hidden="1"/>
    <cellStyle name="Hipervínculo visitado" xfId="709" builtinId="9" hidden="1"/>
    <cellStyle name="Hipervínculo visitado" xfId="640" builtinId="9" hidden="1"/>
    <cellStyle name="Hipervínculo visitado" xfId="669" builtinId="9" hidden="1"/>
    <cellStyle name="Hipervínculo visitado" xfId="720" builtinId="9" hidden="1"/>
    <cellStyle name="Hipervínculo visitado" xfId="281" builtinId="9" hidden="1"/>
    <cellStyle name="Hipervínculo visitado" xfId="685" builtinId="9" hidden="1"/>
    <cellStyle name="Hipervínculo visitado" xfId="777" builtinId="9" hidden="1"/>
    <cellStyle name="Hipervínculo visitado" xfId="753" builtinId="9" hidden="1"/>
    <cellStyle name="Hipervínculo visitado" xfId="256" builtinId="9" hidden="1"/>
    <cellStyle name="Hipervínculo visitado" xfId="719" builtinId="9" hidden="1"/>
    <cellStyle name="Hipervínculo visitado" xfId="641" builtinId="9" hidden="1"/>
    <cellStyle name="Hipervínculo visitado" xfId="776" builtinId="9" hidden="1"/>
    <cellStyle name="Hipervínculo visitado" xfId="625" builtinId="9" hidden="1"/>
    <cellStyle name="Hipervínculo visitado" xfId="713" builtinId="9" hidden="1"/>
    <cellStyle name="Hipervínculo visitado" xfId="589" builtinId="9" hidden="1"/>
    <cellStyle name="Hipervínculo visitado" xfId="532" builtinId="9" hidden="1"/>
    <cellStyle name="Hipervínculo visitado" xfId="701" builtinId="9" hidden="1"/>
    <cellStyle name="Hipervínculo visitado" xfId="775" builtinId="9" hidden="1"/>
    <cellStyle name="Hipervínculo visitado" xfId="662" builtinId="9" hidden="1"/>
    <cellStyle name="Hipervínculo visitado" xfId="752" builtinId="9" hidden="1"/>
    <cellStyle name="Hipervínculo visitado" xfId="635" builtinId="9" hidden="1"/>
    <cellStyle name="Hipervínculo visitado" xfId="774" builtinId="9" hidden="1"/>
    <cellStyle name="Hipervínculo visitado" xfId="637" builtinId="9" hidden="1"/>
    <cellStyle name="Hipervínculo visitado" xfId="750" builtinId="9" hidden="1"/>
    <cellStyle name="Hipervínculo visitado" xfId="311" builtinId="9" hidden="1"/>
    <cellStyle name="Hipervínculo visitado" xfId="699" builtinId="9" hidden="1"/>
    <cellStyle name="Hipervínculo visitado" xfId="695" builtinId="9" hidden="1"/>
    <cellStyle name="Hipervínculo visitado" xfId="784" builtinId="9" hidden="1"/>
    <cellStyle name="Hipervínculo visitado" xfId="749" builtinId="9" hidden="1"/>
    <cellStyle name="Hipervínculo visitado" xfId="729" builtinId="9" hidden="1"/>
    <cellStyle name="Hipervínculo visitado" xfId="339" builtinId="9" hidden="1"/>
    <cellStyle name="Hipervínculo visitado" xfId="715" builtinId="9" hidden="1"/>
    <cellStyle name="Hipervínculo visitado" xfId="562" builtinId="9" hidden="1"/>
    <cellStyle name="Hipervínculo visitado" xfId="785" builtinId="9" hidden="1"/>
    <cellStyle name="Hipervínculo visitado" xfId="552" builtinId="9" hidden="1"/>
    <cellStyle name="Hipervínculo visitado" xfId="511" builtinId="9" hidden="1"/>
    <cellStyle name="Hipervínculo visitado" xfId="668" builtinId="9" hidden="1"/>
    <cellStyle name="Hipervínculo visitado" xfId="515" builtinId="9" hidden="1"/>
    <cellStyle name="Hipervínculo visitado" xfId="530" builtinId="9" hidden="1"/>
    <cellStyle name="Hipervínculo visitado" xfId="667" builtinId="9" hidden="1"/>
    <cellStyle name="Hipervínculo visitado" xfId="679" builtinId="9" hidden="1"/>
    <cellStyle name="Hipervínculo visitado" xfId="756" builtinId="9" hidden="1"/>
    <cellStyle name="Hipervínculo visitado" xfId="553" builtinId="9" hidden="1"/>
    <cellStyle name="Hipervínculo visitado" xfId="592" builtinId="9" hidden="1"/>
    <cellStyle name="Hipervínculo visitado" xfId="514" builtinId="9" hidden="1"/>
    <cellStyle name="Hipervínculo visitado" xfId="557" builtinId="9" hidden="1"/>
    <cellStyle name="Hipervínculo visitado" xfId="280" builtinId="9" hidden="1"/>
    <cellStyle name="Hipervínculo visitado" xfId="616" builtinId="9" hidden="1"/>
    <cellStyle name="Hipervínculo visitado" xfId="704" builtinId="9" hidden="1"/>
    <cellStyle name="Hipervínculo visitado" xfId="803" builtinId="9" hidden="1"/>
    <cellStyle name="Hipervínculo visitado" xfId="714" builtinId="9" hidden="1"/>
    <cellStyle name="Hipervínculo visitado" xfId="772" builtinId="9" hidden="1"/>
    <cellStyle name="Hipervínculo visitado" xfId="802" builtinId="9" hidden="1"/>
    <cellStyle name="Hipervínculo visitado" xfId="758" builtinId="9" hidden="1"/>
    <cellStyle name="Hipervínculo visitado" xfId="337" builtinId="9" hidden="1"/>
    <cellStyle name="Hipervínculo visitado" xfId="666" builtinId="9" hidden="1"/>
    <cellStyle name="Hipervínculo visitado" xfId="626" builtinId="9" hidden="1"/>
    <cellStyle name="Hipervínculo visitado" xfId="664" builtinId="9" hidden="1"/>
    <cellStyle name="Hipervínculo visitado" xfId="252" builtinId="9" hidden="1"/>
    <cellStyle name="Hipervínculo visitado" xfId="801" builtinId="9" hidden="1"/>
    <cellStyle name="Hipervínculo visitado" xfId="717" builtinId="9" hidden="1"/>
    <cellStyle name="Hipervínculo visitado" xfId="771" builtinId="9" hidden="1"/>
    <cellStyle name="Hipervínculo visitado" xfId="631" builtinId="9" hidden="1"/>
    <cellStyle name="Hipervínculo visitado" xfId="781" builtinId="9" hidden="1"/>
    <cellStyle name="Hipervínculo visitado" xfId="615" builtinId="9" hidden="1"/>
    <cellStyle name="Hipervínculo visitado" xfId="673" builtinId="9" hidden="1"/>
    <cellStyle name="Hipervínculo visitado" xfId="622" builtinId="9" hidden="1"/>
    <cellStyle name="Hipervínculo visitado" xfId="560" builtinId="9" hidden="1"/>
    <cellStyle name="Hipervínculo visitado" xfId="608" builtinId="9" hidden="1"/>
    <cellStyle name="Hipervínculo visitado" xfId="253" builtinId="9" hidden="1"/>
    <cellStyle name="Hipervínculo visitado" xfId="702" builtinId="9" hidden="1"/>
    <cellStyle name="Hipervínculo visitado" xfId="798" builtinId="9" hidden="1"/>
    <cellStyle name="Hipervínculo visitado" xfId="624" builtinId="9" hidden="1"/>
    <cellStyle name="Hipervínculo visitado" xfId="779" builtinId="9" hidden="1"/>
    <cellStyle name="Hipervínculo visitado" xfId="797" builtinId="9" hidden="1"/>
    <cellStyle name="Hipervínculo visitado" xfId="698" builtinId="9" hidden="1"/>
    <cellStyle name="Hipervínculo visitado" xfId="286" builtinId="9" hidden="1"/>
    <cellStyle name="Hipervínculo visitado" xfId="780" builtinId="9" hidden="1"/>
    <cellStyle name="Hipervínculo visitado" xfId="809" builtinId="9" hidden="1"/>
    <cellStyle name="Hipervínculo visitado" xfId="612" builtinId="9" hidden="1"/>
    <cellStyle name="Hipervínculo visitado" xfId="270" builtinId="9" hidden="1"/>
    <cellStyle name="Hipervínculo visitado" xfId="810" builtinId="9" hidden="1"/>
    <cellStyle name="Hipervínculo visitado" xfId="661" builtinId="9" hidden="1"/>
    <cellStyle name="Hipervínculo visitado" xfId="705" builtinId="9" hidden="1"/>
    <cellStyle name="Hipervínculo visitado" xfId="606" builtinId="9" hidden="1"/>
    <cellStyle name="Hipervínculo visitado" xfId="806" builtinId="9" hidden="1"/>
    <cellStyle name="Hipervínculo visitado" xfId="538" builtinId="9" hidden="1"/>
    <cellStyle name="Hipervínculo visitado" xfId="789" builtinId="9" hidden="1"/>
    <cellStyle name="Hipervínculo visitado" xfId="872" builtinId="9" hidden="1"/>
    <cellStyle name="Hipervínculo visitado" xfId="769" builtinId="9" hidden="1"/>
    <cellStyle name="Hipervínculo visitado" xfId="768" builtinId="9" hidden="1"/>
    <cellStyle name="Hipervínculo visitado" xfId="873" builtinId="9" hidden="1"/>
    <cellStyle name="Hipervínculo visitado" xfId="338" builtinId="9" hidden="1"/>
    <cellStyle name="Hipervínculo visitado" xfId="607" builtinId="9" hidden="1"/>
    <cellStyle name="Hipervínculo visitado" xfId="545" builtinId="9" hidden="1"/>
    <cellStyle name="Hipervínculo visitado" xfId="550" builtinId="9" hidden="1"/>
    <cellStyle name="Hipervínculo visitado" xfId="833" builtinId="9" hidden="1"/>
    <cellStyle name="Hipervínculo visitado" xfId="874" builtinId="9" hidden="1"/>
    <cellStyle name="Hipervínculo visitado" xfId="832" builtinId="9" hidden="1"/>
    <cellStyle name="Hipervínculo visitado" xfId="671" builtinId="9" hidden="1"/>
    <cellStyle name="Hipervínculo visitado" xfId="875" builtinId="9" hidden="1"/>
    <cellStyle name="Hipervínculo visitado" xfId="558" builtinId="9" hidden="1"/>
    <cellStyle name="Hipervínculo visitado" xfId="696" builtinId="9" hidden="1"/>
    <cellStyle name="Hipervínculo visitado" xfId="687" builtinId="9" hidden="1"/>
    <cellStyle name="Hipervínculo visitado" xfId="794" builtinId="9" hidden="1"/>
    <cellStyle name="Hipervínculo visitado" xfId="656" builtinId="9" hidden="1"/>
    <cellStyle name="Hipervínculo visitado" xfId="839" builtinId="9" hidden="1"/>
    <cellStyle name="Hipervínculo visitado" xfId="879" builtinId="9" hidden="1"/>
    <cellStyle name="Hipervínculo visitado" xfId="796" builtinId="9" hidden="1"/>
    <cellStyle name="Hipervínculo visitado" xfId="840" builtinId="9" hidden="1"/>
    <cellStyle name="Hipervínculo visitado" xfId="795" builtinId="9" hidden="1"/>
    <cellStyle name="Hipervínculo visitado" xfId="878" builtinId="9" hidden="1"/>
    <cellStyle name="Hipervínculo visitado" xfId="764" builtinId="9" hidden="1"/>
    <cellStyle name="Hipervínculo visitado" xfId="605" builtinId="9" hidden="1"/>
    <cellStyle name="Hipervínculo visitado" xfId="830" builtinId="9" hidden="1"/>
    <cellStyle name="Hipervínculo visitado" xfId="765" builtinId="9" hidden="1"/>
    <cellStyle name="Hipervínculo visitado" xfId="751" builtinId="9" hidden="1"/>
    <cellStyle name="Hipervínculo visitado" xfId="877" builtinId="9" hidden="1"/>
    <cellStyle name="Hipervínculo visitado" xfId="841" builtinId="9" hidden="1"/>
    <cellStyle name="Hipervínculo visitado" xfId="586" builtinId="9" hidden="1"/>
    <cellStyle name="Hipervínculo visitado" xfId="520" builtinId="9" hidden="1"/>
    <cellStyle name="Hipervínculo visitado" xfId="863" builtinId="9" hidden="1"/>
    <cellStyle name="Hipervínculo visitado" xfId="876" builtinId="9" hidden="1"/>
    <cellStyle name="Hipervínculo visitado" xfId="831" builtinId="9" hidden="1"/>
    <cellStyle name="Hipervínculo visitado" xfId="862" builtinId="9" hidden="1"/>
    <cellStyle name="Hipervínculo visitado" xfId="767" builtinId="9" hidden="1"/>
    <cellStyle name="Hipervínculo visitado" xfId="790" builtinId="9" hidden="1"/>
    <cellStyle name="Hipervínculo visitado" xfId="628" builtinId="9" hidden="1"/>
    <cellStyle name="Hipervínculo visitado" xfId="915" builtinId="9" hidden="1"/>
    <cellStyle name="Hipervínculo visitado" xfId="916" builtinId="9" hidden="1"/>
    <cellStyle name="Hipervínculo visitado" xfId="917" builtinId="9" hidden="1"/>
    <cellStyle name="Hipervínculo visitado" xfId="918" builtinId="9" hidden="1"/>
    <cellStyle name="Hipervínculo visitado" xfId="919" builtinId="9" hidden="1"/>
    <cellStyle name="Hipervínculo visitado" xfId="920" builtinId="9" hidden="1"/>
    <cellStyle name="Hipervínculo visitado" xfId="921" builtinId="9" hidden="1"/>
    <cellStyle name="Hipervínculo visitado" xfId="922" builtinId="9" hidden="1"/>
    <cellStyle name="Hipervínculo visitado" xfId="923" builtinId="9" hidden="1"/>
    <cellStyle name="Hipervínculo visitado" xfId="924" builtinId="9" hidden="1"/>
    <cellStyle name="Hipervínculo visitado" xfId="925" builtinId="9" hidden="1"/>
    <cellStyle name="Hipervínculo visitado" xfId="926" builtinId="9" hidden="1"/>
    <cellStyle name="Hipervínculo visitado" xfId="927" builtinId="9" hidden="1"/>
    <cellStyle name="Hipervínculo visitado" xfId="928" builtinId="9" hidden="1"/>
    <cellStyle name="Hipervínculo visitado" xfId="929" builtinId="9" hidden="1"/>
    <cellStyle name="Hipervínculo visitado" xfId="930" builtinId="9" hidden="1"/>
    <cellStyle name="Hipervínculo visitado" xfId="931" builtinId="9" hidden="1"/>
    <cellStyle name="Hipervínculo visitado" xfId="932" builtinId="9" hidden="1"/>
    <cellStyle name="Hipervínculo visitado" xfId="933" builtinId="9" hidden="1"/>
    <cellStyle name="Hipervínculo visitado" xfId="934" builtinId="9" hidden="1"/>
    <cellStyle name="Hipervínculo visitado" xfId="638" builtinId="9" hidden="1"/>
    <cellStyle name="Hipervínculo visitado" xfId="864" builtinId="9" hidden="1"/>
    <cellStyle name="Hipervínculo visitado" xfId="791" builtinId="9" hidden="1"/>
    <cellStyle name="Hipervínculo visitado" xfId="938" builtinId="9" hidden="1"/>
    <cellStyle name="Hipervínculo visitado" xfId="939" builtinId="9" hidden="1"/>
    <cellStyle name="Hipervínculo visitado" xfId="940" builtinId="9" hidden="1"/>
    <cellStyle name="Hipervínculo visitado" xfId="941" builtinId="9" hidden="1"/>
    <cellStyle name="Hipervínculo visitado" xfId="942" builtinId="9" hidden="1"/>
    <cellStyle name="Hipervínculo visitado" xfId="943" builtinId="9" hidden="1"/>
    <cellStyle name="Hipervínculo visitado" xfId="944" builtinId="9" hidden="1"/>
    <cellStyle name="Hipervínculo visitado" xfId="945" builtinId="9" hidden="1"/>
    <cellStyle name="Hipervínculo visitado" xfId="946" builtinId="9" hidden="1"/>
    <cellStyle name="Hipervínculo visitado" xfId="947" builtinId="9" hidden="1"/>
    <cellStyle name="Hipervínculo visitado" xfId="948" builtinId="9" hidden="1"/>
    <cellStyle name="Hipervínculo visitado" xfId="949" builtinId="9" hidden="1"/>
    <cellStyle name="Hipervínculo visitado" xfId="950" builtinId="9" hidden="1"/>
    <cellStyle name="Hipervínculo visitado" xfId="951" builtinId="9" hidden="1"/>
    <cellStyle name="Hipervínculo visitado" xfId="952" builtinId="9" hidden="1"/>
    <cellStyle name="Hipervínculo visitado" xfId="953" builtinId="9" hidden="1"/>
    <cellStyle name="Hipervínculo visitado" xfId="954" builtinId="9" hidden="1"/>
    <cellStyle name="Hipervínculo visitado" xfId="955" builtinId="9" hidden="1"/>
    <cellStyle name="Hipervínculo visitado" xfId="968" builtinId="9" hidden="1"/>
    <cellStyle name="Hipervínculo visitado" xfId="969" builtinId="9" hidden="1"/>
    <cellStyle name="Hipervínculo visitado" xfId="970" builtinId="9" hidden="1"/>
    <cellStyle name="Hipervínculo visitado" xfId="971" builtinId="9" hidden="1"/>
    <cellStyle name="Hipervínculo visitado" xfId="972" builtinId="9" hidden="1"/>
    <cellStyle name="Hipervínculo visitado" xfId="973" builtinId="9" hidden="1"/>
    <cellStyle name="Hipervínculo visitado" xfId="974" builtinId="9" hidden="1"/>
    <cellStyle name="Hipervínculo visitado" xfId="975" builtinId="9" hidden="1"/>
    <cellStyle name="Hipervínculo visitado" xfId="976" builtinId="9" hidden="1"/>
    <cellStyle name="Hipervínculo visitado" xfId="977" builtinId="9" hidden="1"/>
    <cellStyle name="Hipervínculo visitado" xfId="978" builtinId="9" hidden="1"/>
    <cellStyle name="Hipervínculo visitado" xfId="979" builtinId="9" hidden="1"/>
    <cellStyle name="Hipervínculo visitado" xfId="980" builtinId="9" hidden="1"/>
    <cellStyle name="Hipervínculo visitado" xfId="981" builtinId="9" hidden="1"/>
    <cellStyle name="Hipervínculo visitado" xfId="982" builtinId="9" hidden="1"/>
    <cellStyle name="Hipervínculo visitado" xfId="983" builtinId="9" hidden="1"/>
    <cellStyle name="Hipervínculo visitado" xfId="984" builtinId="9" hidden="1"/>
    <cellStyle name="Hipervínculo visitado" xfId="985" builtinId="9" hidden="1"/>
    <cellStyle name="Hipervínculo visitado" xfId="986" builtinId="9" hidden="1"/>
    <cellStyle name="Hipervínculo visitado" xfId="987" builtinId="9" hidden="1"/>
    <cellStyle name="Hipervínculo visitado" xfId="988" builtinId="9" hidden="1"/>
    <cellStyle name="Hipervínculo visitado" xfId="804" builtinId="9" hidden="1"/>
    <cellStyle name="Hipervínculo visitado" xfId="992" builtinId="9" hidden="1"/>
    <cellStyle name="Hipervínculo visitado" xfId="993" builtinId="9" hidden="1"/>
    <cellStyle name="Hipervínculo visitado" xfId="994" builtinId="9" hidden="1"/>
    <cellStyle name="Hipervínculo visitado" xfId="995" builtinId="9" hidden="1"/>
    <cellStyle name="Hipervínculo visitado" xfId="996" builtinId="9" hidden="1"/>
    <cellStyle name="Hipervínculo visitado" xfId="997" builtinId="9" hidden="1"/>
    <cellStyle name="Hipervínculo visitado" xfId="998" builtinId="9" hidden="1"/>
    <cellStyle name="Hipervínculo visitado" xfId="999" builtinId="9" hidden="1"/>
    <cellStyle name="Hipervínculo visitado" xfId="1000" builtinId="9" hidden="1"/>
    <cellStyle name="Hipervínculo visitado" xfId="1001" builtinId="9" hidden="1"/>
    <cellStyle name="Hipervínculo visitado" xfId="1002" builtinId="9" hidden="1"/>
    <cellStyle name="Hipervínculo visitado" xfId="1003" builtinId="9" hidden="1"/>
    <cellStyle name="Hipervínculo visitado" xfId="1004" builtinId="9" hidden="1"/>
    <cellStyle name="Hipervínculo visitado" xfId="1005" builtinId="9" hidden="1"/>
    <cellStyle name="Hipervínculo visitado" xfId="1006" builtinId="9" hidden="1"/>
    <cellStyle name="Hipervínculo visitado" xfId="1007" builtinId="9" hidden="1"/>
    <cellStyle name="Hipervínculo visitado" xfId="1008" builtinId="9" hidden="1"/>
    <cellStyle name="Hipervínculo visitado" xfId="1009" builtinId="9" hidden="1"/>
    <cellStyle name="Hipervínculo visitado" xfId="1010" builtinId="9" hidden="1"/>
    <cellStyle name="Hipervínculo visitado" xfId="1011" builtinId="9" hidden="1"/>
    <cellStyle name="Hipervínculo visitado" xfId="1022" builtinId="9" hidden="1"/>
    <cellStyle name="Hipervínculo visitado" xfId="1023" builtinId="9" hidden="1"/>
    <cellStyle name="Hipervínculo visitado" xfId="1024" builtinId="9" hidden="1"/>
    <cellStyle name="Hipervínculo visitado" xfId="1025" builtinId="9" hidden="1"/>
    <cellStyle name="Hipervínculo visitado" xfId="1026" builtinId="9" hidden="1"/>
    <cellStyle name="Hipervínculo visitado" xfId="1027" builtinId="9" hidden="1"/>
    <cellStyle name="Hipervínculo visitado" xfId="1028" builtinId="9" hidden="1"/>
    <cellStyle name="Hipervínculo visitado" xfId="1029" builtinId="9" hidden="1"/>
    <cellStyle name="Hipervínculo visitado" xfId="1030" builtinId="9" hidden="1"/>
    <cellStyle name="Hipervínculo visitado" xfId="1031" builtinId="9" hidden="1"/>
    <cellStyle name="Hipervínculo visitado" xfId="1032" builtinId="9" hidden="1"/>
    <cellStyle name="Hipervínculo visitado" xfId="1033" builtinId="9" hidden="1"/>
    <cellStyle name="Hipervínculo visitado" xfId="1034" builtinId="9" hidden="1"/>
    <cellStyle name="Hipervínculo visitado" xfId="1035" builtinId="9" hidden="1"/>
    <cellStyle name="Hipervínculo visitado" xfId="1036" builtinId="9" hidden="1"/>
    <cellStyle name="Hipervínculo visitado" xfId="1037" builtinId="9" hidden="1"/>
    <cellStyle name="Hipervínculo visitado" xfId="1038" builtinId="9" hidden="1"/>
    <cellStyle name="Hipervínculo visitado" xfId="1039" builtinId="9" hidden="1"/>
    <cellStyle name="Hipervínculo visitado" xfId="1040" builtinId="9" hidden="1"/>
    <cellStyle name="Hipervínculo visitado" xfId="1041" builtinId="9" hidden="1"/>
    <cellStyle name="Hipervínculo visitado" xfId="1042" builtinId="9" hidden="1"/>
    <cellStyle name="Hipervínculo visitado" xfId="533" builtinId="9" hidden="1"/>
    <cellStyle name="Hipervínculo visitado" xfId="716" builtinId="9" hidden="1"/>
    <cellStyle name="Hipervínculo visitado" xfId="289" builtinId="9" hidden="1"/>
    <cellStyle name="Hipervínculo visitado" xfId="1046" builtinId="9" hidden="1"/>
    <cellStyle name="Hipervínculo visitado" xfId="1047" builtinId="9" hidden="1"/>
    <cellStyle name="Hipervínculo visitado" xfId="1048" builtinId="9" hidden="1"/>
    <cellStyle name="Hipervínculo visitado" xfId="1049" builtinId="9" hidden="1"/>
    <cellStyle name="Hipervínculo visitado" xfId="1050" builtinId="9" hidden="1"/>
    <cellStyle name="Hipervínculo visitado" xfId="1051" builtinId="9" hidden="1"/>
    <cellStyle name="Hipervínculo visitado" xfId="1052" builtinId="9" hidden="1"/>
    <cellStyle name="Hipervínculo visitado" xfId="1053" builtinId="9" hidden="1"/>
    <cellStyle name="Hipervínculo visitado" xfId="1054" builtinId="9" hidden="1"/>
    <cellStyle name="Hipervínculo visitado" xfId="1055" builtinId="9" hidden="1"/>
    <cellStyle name="Hipervínculo visitado" xfId="1056" builtinId="9" hidden="1"/>
    <cellStyle name="Hipervínculo visitado" xfId="1057" builtinId="9" hidden="1"/>
    <cellStyle name="Hipervínculo visitado" xfId="1058" builtinId="9" hidden="1"/>
    <cellStyle name="Hipervínculo visitado" xfId="1059" builtinId="9" hidden="1"/>
    <cellStyle name="Hipervínculo visitado" xfId="1060" builtinId="9" hidden="1"/>
    <cellStyle name="Hipervínculo visitado" xfId="1061" builtinId="9" hidden="1"/>
    <cellStyle name="Hipervínculo visitado" xfId="1062" builtinId="9" hidden="1"/>
    <cellStyle name="Hipervínculo visitado" xfId="1063" builtinId="9" hidden="1"/>
    <cellStyle name="Hipervínculo visitado" xfId="1074" builtinId="9" hidden="1"/>
    <cellStyle name="Hipervínculo visitado" xfId="1075" builtinId="9" hidden="1"/>
    <cellStyle name="Hipervínculo visitado" xfId="1076" builtinId="9" hidden="1"/>
    <cellStyle name="Hipervínculo visitado" xfId="1077" builtinId="9" hidden="1"/>
    <cellStyle name="Hipervínculo visitado" xfId="1078" builtinId="9" hidden="1"/>
    <cellStyle name="Hipervínculo visitado" xfId="1079" builtinId="9" hidden="1"/>
    <cellStyle name="Hipervínculo visitado" xfId="1080" builtinId="9" hidden="1"/>
    <cellStyle name="Hipervínculo visitado" xfId="1081" builtinId="9" hidden="1"/>
    <cellStyle name="Hipervínculo visitado" xfId="1082" builtinId="9" hidden="1"/>
    <cellStyle name="Hipervínculo visitado" xfId="1083" builtinId="9" hidden="1"/>
    <cellStyle name="Hipervínculo visitado" xfId="1084" builtinId="9" hidden="1"/>
    <cellStyle name="Hipervínculo visitado" xfId="1085" builtinId="9" hidden="1"/>
    <cellStyle name="Hipervínculo visitado" xfId="1086" builtinId="9" hidden="1"/>
    <cellStyle name="Hipervínculo visitado" xfId="1087" builtinId="9" hidden="1"/>
    <cellStyle name="Hipervínculo visitado" xfId="1088" builtinId="9" hidden="1"/>
    <cellStyle name="Hipervínculo visitado" xfId="1089" builtinId="9" hidden="1"/>
    <cellStyle name="Hipervínculo visitado" xfId="1090" builtinId="9" hidden="1"/>
    <cellStyle name="Hipervínculo visitado" xfId="1091" builtinId="9" hidden="1"/>
    <cellStyle name="Hipervínculo visitado" xfId="1092" builtinId="9" hidden="1"/>
    <cellStyle name="Hipervínculo visitado" xfId="1093" builtinId="9" hidden="1"/>
    <cellStyle name="Hipervínculo visitado" xfId="1094" builtinId="9" hidden="1"/>
    <cellStyle name="Hipervínculo visitado" xfId="867" builtinId="9" hidden="1"/>
    <cellStyle name="Hipervínculo visitado" xfId="886" builtinId="9" hidden="1"/>
    <cellStyle name="Hipervínculo visitado" xfId="885" builtinId="9" hidden="1"/>
    <cellStyle name="Hipervínculo visitado" xfId="1097" builtinId="9" hidden="1"/>
    <cellStyle name="Hipervínculo visitado" xfId="1098" builtinId="9" hidden="1"/>
    <cellStyle name="Hipervínculo visitado" xfId="1099" builtinId="9" hidden="1"/>
    <cellStyle name="Hipervínculo visitado" xfId="1100" builtinId="9" hidden="1"/>
    <cellStyle name="Hipervínculo visitado" xfId="1101" builtinId="9" hidden="1"/>
    <cellStyle name="Hipervínculo visitado" xfId="1102" builtinId="9" hidden="1"/>
    <cellStyle name="Hipervínculo visitado" xfId="1103" builtinId="9" hidden="1"/>
    <cellStyle name="Hipervínculo visitado" xfId="1104" builtinId="9" hidden="1"/>
    <cellStyle name="Hipervínculo visitado" xfId="1105" builtinId="9" hidden="1"/>
    <cellStyle name="Hipervínculo visitado" xfId="1106" builtinId="9" hidden="1"/>
    <cellStyle name="Hipervínculo visitado" xfId="1107" builtinId="9" hidden="1"/>
    <cellStyle name="Hipervínculo visitado" xfId="1108" builtinId="9" hidden="1"/>
    <cellStyle name="Hipervínculo visitado" xfId="1109" builtinId="9" hidden="1"/>
    <cellStyle name="Hipervínculo visitado" xfId="1110" builtinId="9" hidden="1"/>
    <cellStyle name="Hipervínculo visitado" xfId="1111" builtinId="9" hidden="1"/>
    <cellStyle name="Hipervínculo visitado" xfId="1112" builtinId="9" hidden="1"/>
    <cellStyle name="Hipervínculo visitado" xfId="1113" builtinId="9" hidden="1"/>
    <cellStyle name="Hipervínculo visitado" xfId="1114" builtinId="9" hidden="1"/>
    <cellStyle name="Hipervínculo visitado" xfId="1125" builtinId="9" hidden="1"/>
    <cellStyle name="Hipervínculo visitado" xfId="1126" builtinId="9" hidden="1"/>
    <cellStyle name="Hipervínculo visitado" xfId="1127" builtinId="9" hidden="1"/>
    <cellStyle name="Hipervínculo visitado" xfId="1128" builtinId="9" hidden="1"/>
    <cellStyle name="Hipervínculo visitado" xfId="1129" builtinId="9" hidden="1"/>
    <cellStyle name="Hipervínculo visitado" xfId="1130" builtinId="9" hidden="1"/>
    <cellStyle name="Hipervínculo visitado" xfId="1131" builtinId="9" hidden="1"/>
    <cellStyle name="Hipervínculo visitado" xfId="1132" builtinId="9" hidden="1"/>
    <cellStyle name="Hipervínculo visitado" xfId="1133" builtinId="9" hidden="1"/>
    <cellStyle name="Hipervínculo visitado" xfId="1134" builtinId="9" hidden="1"/>
    <cellStyle name="Hipervínculo visitado" xfId="1135" builtinId="9" hidden="1"/>
    <cellStyle name="Hipervínculo visitado" xfId="1136" builtinId="9" hidden="1"/>
    <cellStyle name="Hipervínculo visitado" xfId="1137" builtinId="9" hidden="1"/>
    <cellStyle name="Hipervínculo visitado" xfId="1138" builtinId="9" hidden="1"/>
    <cellStyle name="Hipervínculo visitado" xfId="1139" builtinId="9" hidden="1"/>
    <cellStyle name="Hipervínculo visitado" xfId="1140" builtinId="9" hidden="1"/>
    <cellStyle name="Hipervínculo visitado" xfId="1141" builtinId="9" hidden="1"/>
    <cellStyle name="Hipervínculo visitado" xfId="1142" builtinId="9" hidden="1"/>
    <cellStyle name="Hipervínculo visitado" xfId="1143" builtinId="9" hidden="1"/>
    <cellStyle name="Hipervínculo visitado" xfId="1144" builtinId="9" hidden="1"/>
    <cellStyle name="Hipervínculo visitado" xfId="1145" builtinId="9" hidden="1"/>
    <cellStyle name="Hipervínculo visitado" xfId="1148" builtinId="9" hidden="1"/>
    <cellStyle name="Hipervínculo visitado" xfId="1149" builtinId="9" hidden="1"/>
    <cellStyle name="Hipervínculo visitado" xfId="1150" builtinId="9" hidden="1"/>
    <cellStyle name="Hipervínculo visitado" xfId="1151" builtinId="9" hidden="1"/>
    <cellStyle name="Hipervínculo visitado" xfId="1152" builtinId="9" hidden="1"/>
    <cellStyle name="Hipervínculo visitado" xfId="1153" builtinId="9" hidden="1"/>
    <cellStyle name="Hipervínculo visitado" xfId="1154" builtinId="9" hidden="1"/>
    <cellStyle name="Hipervínculo visitado" xfId="1155" builtinId="9" hidden="1"/>
    <cellStyle name="Hipervínculo visitado" xfId="1156" builtinId="9" hidden="1"/>
    <cellStyle name="Hipervínculo visitado" xfId="1157" builtinId="9" hidden="1"/>
    <cellStyle name="Hipervínculo visitado" xfId="1158" builtinId="9" hidden="1"/>
    <cellStyle name="Hipervínculo visitado" xfId="1159" builtinId="9" hidden="1"/>
    <cellStyle name="Hipervínculo visitado" xfId="1160" builtinId="9" hidden="1"/>
    <cellStyle name="Hipervínculo visitado" xfId="1161" builtinId="9" hidden="1"/>
    <cellStyle name="Hipervínculo visitado" xfId="1162" builtinId="9" hidden="1"/>
    <cellStyle name="Hipervínculo visitado" xfId="1163" builtinId="9" hidden="1"/>
    <cellStyle name="Hipervínculo visitado" xfId="1164" builtinId="9" hidden="1"/>
    <cellStyle name="Hipervínculo visitado" xfId="1165" builtinId="9" hidden="1"/>
    <cellStyle name="Hipervínculo visitado" xfId="1166" builtinId="9" hidden="1"/>
    <cellStyle name="Hipervínculo visitado" xfId="1167" builtinId="9" hidden="1"/>
    <cellStyle name="Hipervínculo visitado" xfId="1168" builtinId="9" hidden="1"/>
    <cellStyle name="Hipervínculo visitado" xfId="1182" builtinId="9" hidden="1"/>
    <cellStyle name="Hipervínculo visitado" xfId="1183" builtinId="9" hidden="1"/>
    <cellStyle name="Hipervínculo visitado" xfId="1184" builtinId="9" hidden="1"/>
    <cellStyle name="Hipervínculo visitado" xfId="1185" builtinId="9" hidden="1"/>
    <cellStyle name="Hipervínculo visitado" xfId="1186" builtinId="9" hidden="1"/>
    <cellStyle name="Hipervínculo visitado" xfId="1187" builtinId="9" hidden="1"/>
    <cellStyle name="Hipervínculo visitado" xfId="1188" builtinId="9" hidden="1"/>
    <cellStyle name="Hipervínculo visitado" xfId="1189" builtinId="9" hidden="1"/>
    <cellStyle name="Hipervínculo visitado" xfId="1190" builtinId="9" hidden="1"/>
    <cellStyle name="Hipervínculo visitado" xfId="1191" builtinId="9" hidden="1"/>
    <cellStyle name="Hipervínculo visitado" xfId="1192" builtinId="9" hidden="1"/>
    <cellStyle name="Hipervínculo visitado" xfId="1193" builtinId="9" hidden="1"/>
    <cellStyle name="Hipervínculo visitado" xfId="1194" builtinId="9" hidden="1"/>
    <cellStyle name="Hipervínculo visitado" xfId="1195" builtinId="9" hidden="1"/>
    <cellStyle name="Hipervínculo visitado" xfId="1196" builtinId="9" hidden="1"/>
    <cellStyle name="Hipervínculo visitado" xfId="1197" builtinId="9" hidden="1"/>
    <cellStyle name="Hipervínculo visitado" xfId="1198" builtinId="9" hidden="1"/>
    <cellStyle name="Hipervínculo visitado" xfId="1199" builtinId="9" hidden="1"/>
    <cellStyle name="Hipervínculo visitado" xfId="1200" builtinId="9" hidden="1"/>
    <cellStyle name="Hipervínculo visitado" xfId="1201" builtinId="9" hidden="1"/>
    <cellStyle name="Hipervínculo visitado" xfId="1202" builtinId="9" hidden="1"/>
    <cellStyle name="Hipervínculo visitado" xfId="617" builtinId="9" hidden="1"/>
    <cellStyle name="Hipervínculo visitado" xfId="1203" builtinId="9" hidden="1"/>
    <cellStyle name="Hipervínculo visitado" xfId="1204" builtinId="9" hidden="1"/>
    <cellStyle name="Hipervínculo visitado" xfId="1205" builtinId="9" hidden="1"/>
    <cellStyle name="Hipervínculo visitado" xfId="1206" builtinId="9" hidden="1"/>
    <cellStyle name="Hipervínculo visitado" xfId="1207" builtinId="9" hidden="1"/>
    <cellStyle name="Hipervínculo visitado" xfId="1208" builtinId="9" hidden="1"/>
    <cellStyle name="Hipervínculo visitado" xfId="1209" builtinId="9" hidden="1"/>
    <cellStyle name="Hipervínculo visitado" xfId="1210" builtinId="9" hidden="1"/>
    <cellStyle name="Hipervínculo visitado" xfId="1211" builtinId="9" hidden="1"/>
    <cellStyle name="Hipervínculo visitado" xfId="1212" builtinId="9" hidden="1"/>
    <cellStyle name="Hipervínculo visitado" xfId="1213" builtinId="9" hidden="1"/>
    <cellStyle name="Hipervínculo visitado" xfId="1214" builtinId="9" hidden="1"/>
    <cellStyle name="Hipervínculo visitado" xfId="1215" builtinId="9" hidden="1"/>
    <cellStyle name="Hipervínculo visitado" xfId="1216" builtinId="9" hidden="1"/>
    <cellStyle name="Hipervínculo visitado" xfId="1217" builtinId="9" hidden="1"/>
    <cellStyle name="Hipervínculo visitado" xfId="1218" builtinId="9" hidden="1"/>
    <cellStyle name="Hipervínculo visitado" xfId="1219" builtinId="9" hidden="1"/>
    <cellStyle name="Hipervínculo visitado" xfId="1220" builtinId="9" hidden="1"/>
    <cellStyle name="Hipervínculo visitado" xfId="1221" builtinId="9" hidden="1"/>
    <cellStyle name="Hipervínculo visitado" xfId="1222" builtinId="9" hidden="1"/>
    <cellStyle name="Hipervínculo visitado" xfId="1233" builtinId="9" hidden="1"/>
    <cellStyle name="Hipervínculo visitado" xfId="1234" builtinId="9" hidden="1"/>
    <cellStyle name="Hipervínculo visitado" xfId="1235" builtinId="9" hidden="1"/>
    <cellStyle name="Hipervínculo visitado" xfId="1236" builtinId="9" hidden="1"/>
    <cellStyle name="Hipervínculo visitado" xfId="1237" builtinId="9" hidden="1"/>
    <cellStyle name="Hipervínculo visitado" xfId="1238" builtinId="9" hidden="1"/>
    <cellStyle name="Hipervínculo visitado" xfId="1239" builtinId="9" hidden="1"/>
    <cellStyle name="Hipervínculo visitado" xfId="1240" builtinId="9" hidden="1"/>
    <cellStyle name="Hipervínculo visitado" xfId="1241" builtinId="9" hidden="1"/>
    <cellStyle name="Hipervínculo visitado" xfId="1242" builtinId="9" hidden="1"/>
    <cellStyle name="Hipervínculo visitado" xfId="1243" builtinId="9" hidden="1"/>
    <cellStyle name="Hipervínculo visitado" xfId="1244" builtinId="9" hidden="1"/>
    <cellStyle name="Hipervínculo visitado" xfId="1245" builtinId="9" hidden="1"/>
    <cellStyle name="Hipervínculo visitado" xfId="1246" builtinId="9" hidden="1"/>
    <cellStyle name="Hipervínculo visitado" xfId="1247" builtinId="9" hidden="1"/>
    <cellStyle name="Hipervínculo visitado" xfId="1248" builtinId="9" hidden="1"/>
    <cellStyle name="Hipervínculo visitado" xfId="1249" builtinId="9" hidden="1"/>
    <cellStyle name="Hipervínculo visitado" xfId="1250" builtinId="9" hidden="1"/>
    <cellStyle name="Hipervínculo visitado" xfId="1251" builtinId="9" hidden="1"/>
    <cellStyle name="Hipervínculo visitado" xfId="1252" builtinId="9" hidden="1"/>
    <cellStyle name="Hipervínculo visitado" xfId="1253" builtinId="9" hidden="1"/>
    <cellStyle name="Hipervínculo visitado" xfId="1261" builtinId="9" hidden="1"/>
    <cellStyle name="Hipervínculo visitado" xfId="1262" builtinId="9" hidden="1"/>
    <cellStyle name="Hipervínculo visitado" xfId="1263" builtinId="9" hidden="1"/>
    <cellStyle name="Hipervínculo visitado" xfId="1264" builtinId="9" hidden="1"/>
    <cellStyle name="Hipervínculo visitado" xfId="1265" builtinId="9" hidden="1"/>
    <cellStyle name="Hipervínculo visitado" xfId="1266" builtinId="9" hidden="1"/>
    <cellStyle name="Hipervínculo visitado" xfId="1267" builtinId="9" hidden="1"/>
    <cellStyle name="Hipervínculo visitado" xfId="1268" builtinId="9" hidden="1"/>
    <cellStyle name="Hipervínculo visitado" xfId="1269" builtinId="9" hidden="1"/>
    <cellStyle name="Hipervínculo visitado" xfId="1270" builtinId="9" hidden="1"/>
    <cellStyle name="Hipervínculo visitado" xfId="1271" builtinId="9" hidden="1"/>
    <cellStyle name="Hipervínculo visitado" xfId="1272" builtinId="9" hidden="1"/>
    <cellStyle name="Hipervínculo visitado" xfId="1273" builtinId="9" hidden="1"/>
    <cellStyle name="Hipervínculo visitado" xfId="1274" builtinId="9" hidden="1"/>
    <cellStyle name="Hipervínculo visitado" xfId="1275" builtinId="9" hidden="1"/>
    <cellStyle name="Hipervínculo visitado" xfId="1276" builtinId="9" hidden="1"/>
    <cellStyle name="Hipervínculo visitado" xfId="1277" builtinId="9" hidden="1"/>
    <cellStyle name="Hipervínculo visitado" xfId="1278" builtinId="9" hidden="1"/>
    <cellStyle name="Hipervínculo visitado" xfId="1279" builtinId="9" hidden="1"/>
    <cellStyle name="Hipervínculo visitado" xfId="1280" builtinId="9" hidden="1"/>
    <cellStyle name="Hipervínculo visitado" xfId="1281" builtinId="9" hidden="1"/>
    <cellStyle name="Hipervínculo visitado" xfId="1295" builtinId="9" hidden="1"/>
    <cellStyle name="Hipervínculo visitado" xfId="1296" builtinId="9" hidden="1"/>
    <cellStyle name="Hipervínculo visitado" xfId="1297" builtinId="9" hidden="1"/>
    <cellStyle name="Hipervínculo visitado" xfId="1298" builtinId="9" hidden="1"/>
    <cellStyle name="Hipervínculo visitado" xfId="1299" builtinId="9" hidden="1"/>
    <cellStyle name="Hipervínculo visitado" xfId="1300" builtinId="9" hidden="1"/>
    <cellStyle name="Hipervínculo visitado" xfId="1301" builtinId="9" hidden="1"/>
    <cellStyle name="Hipervínculo visitado" xfId="1302" builtinId="9" hidden="1"/>
    <cellStyle name="Hipervínculo visitado" xfId="1303" builtinId="9" hidden="1"/>
    <cellStyle name="Hipervínculo visitado" xfId="1304" builtinId="9" hidden="1"/>
    <cellStyle name="Hipervínculo visitado" xfId="1305" builtinId="9" hidden="1"/>
    <cellStyle name="Hipervínculo visitado" xfId="1306" builtinId="9" hidden="1"/>
    <cellStyle name="Hipervínculo visitado" xfId="1307" builtinId="9" hidden="1"/>
    <cellStyle name="Hipervínculo visitado" xfId="1308" builtinId="9" hidden="1"/>
    <cellStyle name="Hipervínculo visitado" xfId="1309" builtinId="9" hidden="1"/>
    <cellStyle name="Hipervínculo visitado" xfId="1310" builtinId="9" hidden="1"/>
    <cellStyle name="Hipervínculo visitado" xfId="1311" builtinId="9" hidden="1"/>
    <cellStyle name="Hipervínculo visitado" xfId="1312" builtinId="9" hidden="1"/>
    <cellStyle name="Hipervínculo visitado" xfId="1313" builtinId="9" hidden="1"/>
    <cellStyle name="Hipervínculo visitado" xfId="1314" builtinId="9" hidden="1"/>
    <cellStyle name="Hipervínculo visitado" xfId="1315" builtinId="9" hidden="1"/>
    <cellStyle name="Hipervínculo visitado" xfId="1320" builtinId="9" hidden="1"/>
    <cellStyle name="Hipervínculo visitado" xfId="1321" builtinId="9" hidden="1"/>
    <cellStyle name="Hipervínculo visitado" xfId="1322" builtinId="9" hidden="1"/>
    <cellStyle name="Hipervínculo visitado" xfId="1323" builtinId="9" hidden="1"/>
    <cellStyle name="Hipervínculo visitado" xfId="1324" builtinId="9" hidden="1"/>
    <cellStyle name="Hipervínculo visitado" xfId="1325" builtinId="9" hidden="1"/>
    <cellStyle name="Hipervínculo visitado" xfId="1326" builtinId="9" hidden="1"/>
    <cellStyle name="Hipervínculo visitado" xfId="1327" builtinId="9" hidden="1"/>
    <cellStyle name="Hipervínculo visitado" xfId="1328" builtinId="9" hidden="1"/>
    <cellStyle name="Hipervínculo visitado" xfId="1329" builtinId="9" hidden="1"/>
    <cellStyle name="Hipervínculo visitado" xfId="1330" builtinId="9" hidden="1"/>
    <cellStyle name="Hipervínculo visitado" xfId="1331" builtinId="9" hidden="1"/>
    <cellStyle name="Hipervínculo visitado" xfId="1332" builtinId="9" hidden="1"/>
    <cellStyle name="Hipervínculo visitado" xfId="1333" builtinId="9" hidden="1"/>
    <cellStyle name="Hipervínculo visitado" xfId="1334" builtinId="9" hidden="1"/>
    <cellStyle name="Hipervínculo visitado" xfId="1335" builtinId="9" hidden="1"/>
    <cellStyle name="Hipervínculo visitado" xfId="1336" builtinId="9" hidden="1"/>
    <cellStyle name="Hipervínculo visitado" xfId="1337" builtinId="9" hidden="1"/>
    <cellStyle name="Hipervínculo visitado" xfId="1338" builtinId="9" hidden="1"/>
    <cellStyle name="Hipervínculo visitado" xfId="1339" builtinId="9" hidden="1"/>
    <cellStyle name="Hipervínculo visitado" xfId="1340" builtinId="9" hidden="1"/>
    <cellStyle name="Hipervínculo visitado" xfId="1360" builtinId="9" hidden="1"/>
    <cellStyle name="Hipervínculo visitado" xfId="1361" builtinId="9" hidden="1"/>
    <cellStyle name="Hipervínculo visitado" xfId="1362" builtinId="9" hidden="1"/>
    <cellStyle name="Hipervínculo visitado" xfId="1363" builtinId="9" hidden="1"/>
    <cellStyle name="Hipervínculo visitado" xfId="1364" builtinId="9" hidden="1"/>
    <cellStyle name="Hipervínculo visitado" xfId="1365" builtinId="9" hidden="1"/>
    <cellStyle name="Hipervínculo visitado" xfId="1366" builtinId="9" hidden="1"/>
    <cellStyle name="Hipervínculo visitado" xfId="1367" builtinId="9" hidden="1"/>
    <cellStyle name="Hipervínculo visitado" xfId="1368" builtinId="9" hidden="1"/>
    <cellStyle name="Hipervínculo visitado" xfId="1369" builtinId="9" hidden="1"/>
    <cellStyle name="Hipervínculo visitado" xfId="1370" builtinId="9" hidden="1"/>
    <cellStyle name="Hipervínculo visitado" xfId="1371" builtinId="9" hidden="1"/>
    <cellStyle name="Hipervínculo visitado" xfId="1372" builtinId="9" hidden="1"/>
    <cellStyle name="Hipervínculo visitado" xfId="1373" builtinId="9" hidden="1"/>
    <cellStyle name="Hipervínculo visitado" xfId="1374" builtinId="9" hidden="1"/>
    <cellStyle name="Hipervínculo visitado" xfId="1375" builtinId="9" hidden="1"/>
    <cellStyle name="Hipervínculo visitado" xfId="1376" builtinId="9" hidden="1"/>
    <cellStyle name="Hipervínculo visitado" xfId="1377" builtinId="9" hidden="1"/>
    <cellStyle name="Hipervínculo visitado" xfId="1378" builtinId="9" hidden="1"/>
    <cellStyle name="Hipervínculo visitado" xfId="1379" builtinId="9" hidden="1"/>
    <cellStyle name="Hipervínculo visitado" xfId="1380" builtinId="9" hidden="1"/>
    <cellStyle name="Hipervínculo visitado" xfId="1391" builtinId="9" hidden="1"/>
    <cellStyle name="Hipervínculo visitado" xfId="1392" builtinId="9" hidden="1"/>
    <cellStyle name="Hipervínculo visitado" xfId="1393" builtinId="9" hidden="1"/>
    <cellStyle name="Hipervínculo visitado" xfId="1394" builtinId="9" hidden="1"/>
    <cellStyle name="Hipervínculo visitado" xfId="1395" builtinId="9" hidden="1"/>
    <cellStyle name="Hipervínculo visitado" xfId="1396" builtinId="9" hidden="1"/>
    <cellStyle name="Hipervínculo visitado" xfId="1397" builtinId="9" hidden="1"/>
    <cellStyle name="Hipervínculo visitado" xfId="1398" builtinId="9" hidden="1"/>
    <cellStyle name="Hipervínculo visitado" xfId="1399" builtinId="9" hidden="1"/>
    <cellStyle name="Hipervínculo visitado" xfId="1400" builtinId="9" hidden="1"/>
    <cellStyle name="Hipervínculo visitado" xfId="1401" builtinId="9" hidden="1"/>
    <cellStyle name="Hipervínculo visitado" xfId="1402" builtinId="9" hidden="1"/>
    <cellStyle name="Hipervínculo visitado" xfId="1403" builtinId="9" hidden="1"/>
    <cellStyle name="Hipervínculo visitado" xfId="1404" builtinId="9" hidden="1"/>
    <cellStyle name="Hipervínculo visitado" xfId="1405" builtinId="9" hidden="1"/>
    <cellStyle name="Hipervínculo visitado" xfId="1406" builtinId="9" hidden="1"/>
    <cellStyle name="Hipervínculo visitado" xfId="1407" builtinId="9" hidden="1"/>
    <cellStyle name="Hipervínculo visitado" xfId="1408" builtinId="9" hidden="1"/>
    <cellStyle name="Hipervínculo visitado" xfId="1409" builtinId="9" hidden="1"/>
    <cellStyle name="Hipervínculo visitado" xfId="1410" builtinId="9" hidden="1"/>
    <cellStyle name="Hipervínculo visitado" xfId="1411" builtinId="9" hidden="1"/>
    <cellStyle name="Hipervínculo visitado" xfId="1422" builtinId="9" hidden="1"/>
    <cellStyle name="Hipervínculo visitado" xfId="1423" builtinId="9" hidden="1"/>
    <cellStyle name="Hipervínculo visitado" xfId="1424" builtinId="9" hidden="1"/>
    <cellStyle name="Hipervínculo visitado" xfId="1425" builtinId="9" hidden="1"/>
    <cellStyle name="Hipervínculo visitado" xfId="1426" builtinId="9" hidden="1"/>
    <cellStyle name="Hipervínculo visitado" xfId="1427" builtinId="9" hidden="1"/>
    <cellStyle name="Hipervínculo visitado" xfId="1428" builtinId="9" hidden="1"/>
    <cellStyle name="Hipervínculo visitado" xfId="1429" builtinId="9" hidden="1"/>
    <cellStyle name="Hipervínculo visitado" xfId="1430" builtinId="9" hidden="1"/>
    <cellStyle name="Hipervínculo visitado" xfId="1431" builtinId="9" hidden="1"/>
    <cellStyle name="Hipervínculo visitado" xfId="1432" builtinId="9" hidden="1"/>
    <cellStyle name="Hipervínculo visitado" xfId="1433" builtinId="9" hidden="1"/>
    <cellStyle name="Hipervínculo visitado" xfId="1434" builtinId="9" hidden="1"/>
    <cellStyle name="Hipervínculo visitado" xfId="1435" builtinId="9" hidden="1"/>
    <cellStyle name="Hipervínculo visitado" xfId="1436" builtinId="9" hidden="1"/>
    <cellStyle name="Hipervínculo visitado" xfId="1437" builtinId="9" hidden="1"/>
    <cellStyle name="Hipervínculo visitado" xfId="1438" builtinId="9" hidden="1"/>
    <cellStyle name="Hipervínculo visitado" xfId="1439" builtinId="9" hidden="1"/>
    <cellStyle name="Hipervínculo visitado" xfId="1440" builtinId="9" hidden="1"/>
    <cellStyle name="Hipervínculo visitado" xfId="1441" builtinId="9" hidden="1"/>
    <cellStyle name="Hipervínculo visitado" xfId="1442" builtinId="9" hidden="1"/>
    <cellStyle name="Hipervínculo visitado" xfId="1453" builtinId="9" hidden="1"/>
    <cellStyle name="Hipervínculo visitado" xfId="1454" builtinId="9" hidden="1"/>
    <cellStyle name="Hipervínculo visitado" xfId="1455" builtinId="9" hidden="1"/>
    <cellStyle name="Hipervínculo visitado" xfId="1456" builtinId="9" hidden="1"/>
    <cellStyle name="Hipervínculo visitado" xfId="1457" builtinId="9" hidden="1"/>
    <cellStyle name="Hipervínculo visitado" xfId="1458" builtinId="9" hidden="1"/>
    <cellStyle name="Hipervínculo visitado" xfId="1459" builtinId="9" hidden="1"/>
    <cellStyle name="Hipervínculo visitado" xfId="1460" builtinId="9" hidden="1"/>
    <cellStyle name="Hipervínculo visitado" xfId="1461" builtinId="9" hidden="1"/>
    <cellStyle name="Hipervínculo visitado" xfId="1462" builtinId="9" hidden="1"/>
    <cellStyle name="Hipervínculo visitado" xfId="1463" builtinId="9" hidden="1"/>
    <cellStyle name="Hipervínculo visitado" xfId="1464" builtinId="9" hidden="1"/>
    <cellStyle name="Hipervínculo visitado" xfId="1465" builtinId="9" hidden="1"/>
    <cellStyle name="Hipervínculo visitado" xfId="1466" builtinId="9" hidden="1"/>
    <cellStyle name="Hipervínculo visitado" xfId="1467" builtinId="9" hidden="1"/>
    <cellStyle name="Hipervínculo visitado" xfId="1468" builtinId="9" hidden="1"/>
    <cellStyle name="Hipervínculo visitado" xfId="1469" builtinId="9" hidden="1"/>
    <cellStyle name="Hipervínculo visitado" xfId="1470" builtinId="9" hidden="1"/>
    <cellStyle name="Hipervínculo visitado" xfId="1471" builtinId="9" hidden="1"/>
    <cellStyle name="Hipervínculo visitado" xfId="1472" builtinId="9" hidden="1"/>
    <cellStyle name="Hipervínculo visitado" xfId="1473" builtinId="9" hidden="1"/>
    <cellStyle name="Hipervínculo visitado" xfId="1484" builtinId="9" hidden="1"/>
    <cellStyle name="Hipervínculo visitado" xfId="1485" builtinId="9" hidden="1"/>
    <cellStyle name="Hipervínculo visitado" xfId="1486" builtinId="9" hidden="1"/>
    <cellStyle name="Hipervínculo visitado" xfId="1487" builtinId="9" hidden="1"/>
    <cellStyle name="Hipervínculo visitado" xfId="1488" builtinId="9" hidden="1"/>
    <cellStyle name="Hipervínculo visitado" xfId="1489" builtinId="9" hidden="1"/>
    <cellStyle name="Hipervínculo visitado" xfId="1490" builtinId="9" hidden="1"/>
    <cellStyle name="Hipervínculo visitado" xfId="1491" builtinId="9" hidden="1"/>
    <cellStyle name="Hipervínculo visitado" xfId="1492" builtinId="9" hidden="1"/>
    <cellStyle name="Hipervínculo visitado" xfId="1493" builtinId="9" hidden="1"/>
    <cellStyle name="Hipervínculo visitado" xfId="1494" builtinId="9" hidden="1"/>
    <cellStyle name="Hipervínculo visitado" xfId="1495" builtinId="9" hidden="1"/>
    <cellStyle name="Hipervínculo visitado" xfId="1496" builtinId="9" hidden="1"/>
    <cellStyle name="Hipervínculo visitado" xfId="1497" builtinId="9" hidden="1"/>
    <cellStyle name="Hipervínculo visitado" xfId="1498" builtinId="9" hidden="1"/>
    <cellStyle name="Hipervínculo visitado" xfId="1499" builtinId="9" hidden="1"/>
    <cellStyle name="Hipervínculo visitado" xfId="1500" builtinId="9" hidden="1"/>
    <cellStyle name="Hipervínculo visitado" xfId="1501" builtinId="9" hidden="1"/>
    <cellStyle name="Hipervínculo visitado" xfId="1502" builtinId="9" hidden="1"/>
    <cellStyle name="Hipervínculo visitado" xfId="1503" builtinId="9" hidden="1"/>
    <cellStyle name="Hipervínculo visitado" xfId="1504" builtinId="9" hidden="1"/>
    <cellStyle name="Hipervínculo visitado" xfId="1515" builtinId="9" hidden="1"/>
    <cellStyle name="Hipervínculo visitado" xfId="1516" builtinId="9" hidden="1"/>
    <cellStyle name="Hipervínculo visitado" xfId="1517" builtinId="9" hidden="1"/>
    <cellStyle name="Hipervínculo visitado" xfId="1518" builtinId="9" hidden="1"/>
    <cellStyle name="Hipervínculo visitado" xfId="1519" builtinId="9" hidden="1"/>
    <cellStyle name="Hipervínculo visitado" xfId="1520" builtinId="9" hidden="1"/>
    <cellStyle name="Hipervínculo visitado" xfId="1521" builtinId="9" hidden="1"/>
    <cellStyle name="Hipervínculo visitado" xfId="1522" builtinId="9" hidden="1"/>
    <cellStyle name="Hipervínculo visitado" xfId="1523" builtinId="9" hidden="1"/>
    <cellStyle name="Hipervínculo visitado" xfId="1524" builtinId="9" hidden="1"/>
    <cellStyle name="Hipervínculo visitado" xfId="1525" builtinId="9" hidden="1"/>
    <cellStyle name="Hipervínculo visitado" xfId="1526" builtinId="9" hidden="1"/>
    <cellStyle name="Hipervínculo visitado" xfId="1527" builtinId="9" hidden="1"/>
    <cellStyle name="Hipervínculo visitado" xfId="1528" builtinId="9" hidden="1"/>
    <cellStyle name="Hipervínculo visitado" xfId="1529" builtinId="9" hidden="1"/>
    <cellStyle name="Hipervínculo visitado" xfId="1530" builtinId="9" hidden="1"/>
    <cellStyle name="Hipervínculo visitado" xfId="1531" builtinId="9" hidden="1"/>
    <cellStyle name="Hipervínculo visitado" xfId="1532" builtinId="9" hidden="1"/>
    <cellStyle name="Hipervínculo visitado" xfId="1533" builtinId="9" hidden="1"/>
    <cellStyle name="Hipervínculo visitado" xfId="1534" builtinId="9" hidden="1"/>
    <cellStyle name="Hipervínculo visitado" xfId="1535" builtinId="9" hidden="1"/>
    <cellStyle name="Hipervínculo visitado" xfId="1546" builtinId="9" hidden="1"/>
    <cellStyle name="Hipervínculo visitado" xfId="1547" builtinId="9" hidden="1"/>
    <cellStyle name="Hipervínculo visitado" xfId="1548" builtinId="9" hidden="1"/>
    <cellStyle name="Hipervínculo visitado" xfId="1549" builtinId="9" hidden="1"/>
    <cellStyle name="Hipervínculo visitado" xfId="1550" builtinId="9" hidden="1"/>
    <cellStyle name="Hipervínculo visitado" xfId="1551" builtinId="9" hidden="1"/>
    <cellStyle name="Hipervínculo visitado" xfId="1552" builtinId="9" hidden="1"/>
    <cellStyle name="Hipervínculo visitado" xfId="1553" builtinId="9" hidden="1"/>
    <cellStyle name="Hipervínculo visitado" xfId="1554" builtinId="9" hidden="1"/>
    <cellStyle name="Hipervínculo visitado" xfId="1555" builtinId="9" hidden="1"/>
    <cellStyle name="Hipervínculo visitado" xfId="1556" builtinId="9" hidden="1"/>
    <cellStyle name="Hipervínculo visitado" xfId="1557" builtinId="9" hidden="1"/>
    <cellStyle name="Hipervínculo visitado" xfId="1558" builtinId="9" hidden="1"/>
    <cellStyle name="Hipervínculo visitado" xfId="1559" builtinId="9" hidden="1"/>
    <cellStyle name="Hipervínculo visitado" xfId="1560" builtinId="9" hidden="1"/>
    <cellStyle name="Hipervínculo visitado" xfId="1561" builtinId="9" hidden="1"/>
    <cellStyle name="Hipervínculo visitado" xfId="1562" builtinId="9" hidden="1"/>
    <cellStyle name="Hipervínculo visitado" xfId="1563" builtinId="9" hidden="1"/>
    <cellStyle name="Hipervínculo visitado" xfId="1564" builtinId="9" hidden="1"/>
    <cellStyle name="Hipervínculo visitado" xfId="1565" builtinId="9" hidden="1"/>
    <cellStyle name="Hipervínculo visitado" xfId="1566" builtinId="9" hidden="1"/>
    <cellStyle name="Hipervínculo visitado" xfId="1577" builtinId="9" hidden="1"/>
    <cellStyle name="Hipervínculo visitado" xfId="1578" builtinId="9" hidden="1"/>
    <cellStyle name="Hipervínculo visitado" xfId="1579" builtinId="9" hidden="1"/>
    <cellStyle name="Hipervínculo visitado" xfId="1580" builtinId="9" hidden="1"/>
    <cellStyle name="Hipervínculo visitado" xfId="1581" builtinId="9" hidden="1"/>
    <cellStyle name="Hipervínculo visitado" xfId="1582" builtinId="9" hidden="1"/>
    <cellStyle name="Hipervínculo visitado" xfId="1583" builtinId="9" hidden="1"/>
    <cellStyle name="Hipervínculo visitado" xfId="1584" builtinId="9" hidden="1"/>
    <cellStyle name="Hipervínculo visitado" xfId="1585" builtinId="9" hidden="1"/>
    <cellStyle name="Hipervínculo visitado" xfId="1586" builtinId="9" hidden="1"/>
    <cellStyle name="Hipervínculo visitado" xfId="1587" builtinId="9" hidden="1"/>
    <cellStyle name="Hipervínculo visitado" xfId="1588" builtinId="9" hidden="1"/>
    <cellStyle name="Hipervínculo visitado" xfId="1589" builtinId="9" hidden="1"/>
    <cellStyle name="Hipervínculo visitado" xfId="1590" builtinId="9" hidden="1"/>
    <cellStyle name="Hipervínculo visitado" xfId="1591" builtinId="9" hidden="1"/>
    <cellStyle name="Hipervínculo visitado" xfId="1592" builtinId="9" hidden="1"/>
    <cellStyle name="Hipervínculo visitado" xfId="1593" builtinId="9" hidden="1"/>
    <cellStyle name="Hipervínculo visitado" xfId="1594" builtinId="9" hidden="1"/>
    <cellStyle name="Hipervínculo visitado" xfId="1595" builtinId="9" hidden="1"/>
    <cellStyle name="Hipervínculo visitado" xfId="1596" builtinId="9" hidden="1"/>
    <cellStyle name="Hipervínculo visitado" xfId="1597" builtinId="9" hidden="1"/>
    <cellStyle name="Hipervínculo visitado" xfId="1608" builtinId="9" hidden="1"/>
    <cellStyle name="Hipervínculo visitado" xfId="1609" builtinId="9" hidden="1"/>
    <cellStyle name="Hipervínculo visitado" xfId="1610" builtinId="9" hidden="1"/>
    <cellStyle name="Hipervínculo visitado" xfId="1611" builtinId="9" hidden="1"/>
    <cellStyle name="Hipervínculo visitado" xfId="1612" builtinId="9" hidden="1"/>
    <cellStyle name="Hipervínculo visitado" xfId="1613" builtinId="9" hidden="1"/>
    <cellStyle name="Hipervínculo visitado" xfId="1614" builtinId="9" hidden="1"/>
    <cellStyle name="Hipervínculo visitado" xfId="1615" builtinId="9" hidden="1"/>
    <cellStyle name="Hipervínculo visitado" xfId="1616" builtinId="9" hidden="1"/>
    <cellStyle name="Hipervínculo visitado" xfId="1617" builtinId="9" hidden="1"/>
    <cellStyle name="Hipervínculo visitado" xfId="1618" builtinId="9" hidden="1"/>
    <cellStyle name="Hipervínculo visitado" xfId="1619" builtinId="9" hidden="1"/>
    <cellStyle name="Hipervínculo visitado" xfId="1620" builtinId="9" hidden="1"/>
    <cellStyle name="Hipervínculo visitado" xfId="1621" builtinId="9" hidden="1"/>
    <cellStyle name="Hipervínculo visitado" xfId="1622" builtinId="9" hidden="1"/>
    <cellStyle name="Hipervínculo visitado" xfId="1623" builtinId="9" hidden="1"/>
    <cellStyle name="Hipervínculo visitado" xfId="1624" builtinId="9" hidden="1"/>
    <cellStyle name="Hipervínculo visitado" xfId="1625" builtinId="9" hidden="1"/>
    <cellStyle name="Hipervínculo visitado" xfId="1626" builtinId="9" hidden="1"/>
    <cellStyle name="Hipervínculo visitado" xfId="1627" builtinId="9" hidden="1"/>
    <cellStyle name="Hipervínculo visitado" xfId="1628" builtinId="9" hidden="1"/>
    <cellStyle name="Hipervínculo visitado" xfId="1639" builtinId="9" hidden="1"/>
    <cellStyle name="Hipervínculo visitado" xfId="1640" builtinId="9" hidden="1"/>
    <cellStyle name="Hipervínculo visitado" xfId="1641" builtinId="9" hidden="1"/>
    <cellStyle name="Hipervínculo visitado" xfId="1642" builtinId="9" hidden="1"/>
    <cellStyle name="Hipervínculo visitado" xfId="1643" builtinId="9" hidden="1"/>
    <cellStyle name="Hipervínculo visitado" xfId="1644" builtinId="9" hidden="1"/>
    <cellStyle name="Hipervínculo visitado" xfId="1645" builtinId="9" hidden="1"/>
    <cellStyle name="Hipervínculo visitado" xfId="1646" builtinId="9" hidden="1"/>
    <cellStyle name="Hipervínculo visitado" xfId="1647" builtinId="9" hidden="1"/>
    <cellStyle name="Hipervínculo visitado" xfId="1648" builtinId="9" hidden="1"/>
    <cellStyle name="Hipervínculo visitado" xfId="1649" builtinId="9" hidden="1"/>
    <cellStyle name="Hipervínculo visitado" xfId="1650" builtinId="9" hidden="1"/>
    <cellStyle name="Hipervínculo visitado" xfId="1651" builtinId="9" hidden="1"/>
    <cellStyle name="Hipervínculo visitado" xfId="1652" builtinId="9" hidden="1"/>
    <cellStyle name="Hipervínculo visitado" xfId="1653" builtinId="9" hidden="1"/>
    <cellStyle name="Hipervínculo visitado" xfId="1654" builtinId="9" hidden="1"/>
    <cellStyle name="Hipervínculo visitado" xfId="1655" builtinId="9" hidden="1"/>
    <cellStyle name="Hipervínculo visitado" xfId="1656" builtinId="9" hidden="1"/>
    <cellStyle name="Hipervínculo visitado" xfId="1657" builtinId="9" hidden="1"/>
    <cellStyle name="Hipervínculo visitado" xfId="1658" builtinId="9" hidden="1"/>
    <cellStyle name="Hipervínculo visitado" xfId="1659" builtinId="9" hidden="1"/>
    <cellStyle name="Hipervínculo visitado" xfId="1669" builtinId="9" hidden="1"/>
    <cellStyle name="Hipervínculo visitado" xfId="1670" builtinId="9" hidden="1"/>
    <cellStyle name="Hipervínculo visitado" xfId="1671" builtinId="9" hidden="1"/>
    <cellStyle name="Hipervínculo visitado" xfId="1672" builtinId="9" hidden="1"/>
    <cellStyle name="Hipervínculo visitado" xfId="1673" builtinId="9" hidden="1"/>
    <cellStyle name="Hipervínculo visitado" xfId="1674" builtinId="9" hidden="1"/>
    <cellStyle name="Hipervínculo visitado" xfId="1675" builtinId="9" hidden="1"/>
    <cellStyle name="Hipervínculo visitado" xfId="1676" builtinId="9" hidden="1"/>
    <cellStyle name="Hipervínculo visitado" xfId="1677" builtinId="9" hidden="1"/>
    <cellStyle name="Hipervínculo visitado" xfId="1678" builtinId="9" hidden="1"/>
    <cellStyle name="Hipervínculo visitado" xfId="1679" builtinId="9" hidden="1"/>
    <cellStyle name="Hipervínculo visitado" xfId="1680" builtinId="9" hidden="1"/>
    <cellStyle name="Hipervínculo visitado" xfId="1681" builtinId="9" hidden="1"/>
    <cellStyle name="Hipervínculo visitado" xfId="1682" builtinId="9" hidden="1"/>
    <cellStyle name="Hipervínculo visitado" xfId="1683" builtinId="9" hidden="1"/>
    <cellStyle name="Hipervínculo visitado" xfId="1684" builtinId="9" hidden="1"/>
    <cellStyle name="Hipervínculo visitado" xfId="1685" builtinId="9" hidden="1"/>
    <cellStyle name="Hipervínculo visitado" xfId="1686" builtinId="9" hidden="1"/>
    <cellStyle name="Hipervínculo visitado" xfId="1687" builtinId="9" hidden="1"/>
    <cellStyle name="Hipervínculo visitado" xfId="1688" builtinId="9" hidden="1"/>
    <cellStyle name="Hipervínculo visitado" xfId="1689" builtinId="9" hidden="1"/>
    <cellStyle name="Hipervínculo visitado" xfId="1699" builtinId="9" hidden="1"/>
    <cellStyle name="Hipervínculo visitado" xfId="1700" builtinId="9" hidden="1"/>
    <cellStyle name="Hipervínculo visitado" xfId="1701" builtinId="9" hidden="1"/>
    <cellStyle name="Hipervínculo visitado" xfId="1702" builtinId="9" hidden="1"/>
    <cellStyle name="Hipervínculo visitado" xfId="1703" builtinId="9" hidden="1"/>
    <cellStyle name="Hipervínculo visitado" xfId="1704" builtinId="9" hidden="1"/>
    <cellStyle name="Hipervínculo visitado" xfId="1705" builtinId="9" hidden="1"/>
    <cellStyle name="Hipervínculo visitado" xfId="1706" builtinId="9" hidden="1"/>
    <cellStyle name="Hipervínculo visitado" xfId="1707" builtinId="9" hidden="1"/>
    <cellStyle name="Hipervínculo visitado" xfId="1708" builtinId="9" hidden="1"/>
    <cellStyle name="Hipervínculo visitado" xfId="1709" builtinId="9" hidden="1"/>
    <cellStyle name="Hipervínculo visitado" xfId="1710" builtinId="9" hidden="1"/>
    <cellStyle name="Hipervínculo visitado" xfId="1711" builtinId="9" hidden="1"/>
    <cellStyle name="Hipervínculo visitado" xfId="1712" builtinId="9" hidden="1"/>
    <cellStyle name="Hipervínculo visitado" xfId="1713" builtinId="9" hidden="1"/>
    <cellStyle name="Hipervínculo visitado" xfId="1714" builtinId="9" hidden="1"/>
    <cellStyle name="Hipervínculo visitado" xfId="1715" builtinId="9" hidden="1"/>
    <cellStyle name="Hipervínculo visitado" xfId="1716" builtinId="9" hidden="1"/>
    <cellStyle name="Hipervínculo visitado" xfId="1717" builtinId="9" hidden="1"/>
    <cellStyle name="Hipervínculo visitado" xfId="1718" builtinId="9" hidden="1"/>
    <cellStyle name="Hipervínculo visitado" xfId="1719" builtinId="9" hidden="1"/>
    <cellStyle name="Hipervínculo visitado" xfId="1730" builtinId="9" hidden="1"/>
    <cellStyle name="Hipervínculo visitado" xfId="1731" builtinId="9" hidden="1"/>
    <cellStyle name="Hipervínculo visitado" xfId="1732" builtinId="9" hidden="1"/>
    <cellStyle name="Hipervínculo visitado" xfId="1733" builtinId="9" hidden="1"/>
    <cellStyle name="Hipervínculo visitado" xfId="1734" builtinId="9" hidden="1"/>
    <cellStyle name="Hipervínculo visitado" xfId="1735" builtinId="9" hidden="1"/>
    <cellStyle name="Hipervínculo visitado" xfId="1736" builtinId="9" hidden="1"/>
    <cellStyle name="Hipervínculo visitado" xfId="1737" builtinId="9" hidden="1"/>
    <cellStyle name="Hipervínculo visitado" xfId="1738" builtinId="9" hidden="1"/>
    <cellStyle name="Hipervínculo visitado" xfId="1739" builtinId="9" hidden="1"/>
    <cellStyle name="Hipervínculo visitado" xfId="1740" builtinId="9" hidden="1"/>
    <cellStyle name="Hipervínculo visitado" xfId="1741" builtinId="9" hidden="1"/>
    <cellStyle name="Hipervínculo visitado" xfId="1742" builtinId="9" hidden="1"/>
    <cellStyle name="Hipervínculo visitado" xfId="1743" builtinId="9" hidden="1"/>
    <cellStyle name="Hipervínculo visitado" xfId="1744" builtinId="9" hidden="1"/>
    <cellStyle name="Hipervínculo visitado" xfId="1745" builtinId="9" hidden="1"/>
    <cellStyle name="Hipervínculo visitado" xfId="1746" builtinId="9" hidden="1"/>
    <cellStyle name="Hipervínculo visitado" xfId="1747" builtinId="9" hidden="1"/>
    <cellStyle name="Hipervínculo visitado" xfId="1748" builtinId="9" hidden="1"/>
    <cellStyle name="Hipervínculo visitado" xfId="1749" builtinId="9" hidden="1"/>
    <cellStyle name="Hipervínculo visitado" xfId="1750" builtinId="9" hidden="1"/>
    <cellStyle name="Hipervínculo visitado" xfId="1762" builtinId="9" hidden="1"/>
    <cellStyle name="Hipervínculo visitado" xfId="1763" builtinId="9" hidden="1"/>
    <cellStyle name="Hipervínculo visitado" xfId="1764" builtinId="9" hidden="1"/>
    <cellStyle name="Hipervínculo visitado" xfId="1765" builtinId="9" hidden="1"/>
    <cellStyle name="Hipervínculo visitado" xfId="1766" builtinId="9" hidden="1"/>
    <cellStyle name="Hipervínculo visitado" xfId="1767" builtinId="9" hidden="1"/>
    <cellStyle name="Hipervínculo visitado" xfId="1768" builtinId="9" hidden="1"/>
    <cellStyle name="Hipervínculo visitado" xfId="1769" builtinId="9" hidden="1"/>
    <cellStyle name="Hipervínculo visitado" xfId="1770" builtinId="9" hidden="1"/>
    <cellStyle name="Hipervínculo visitado" xfId="1771" builtinId="9" hidden="1"/>
    <cellStyle name="Hipervínculo visitado" xfId="1772" builtinId="9" hidden="1"/>
    <cellStyle name="Hipervínculo visitado" xfId="1773" builtinId="9" hidden="1"/>
    <cellStyle name="Hipervínculo visitado" xfId="1774" builtinId="9" hidden="1"/>
    <cellStyle name="Hipervínculo visitado" xfId="1775" builtinId="9" hidden="1"/>
    <cellStyle name="Hipervínculo visitado" xfId="1776" builtinId="9" hidden="1"/>
    <cellStyle name="Hipervínculo visitado" xfId="1777" builtinId="9" hidden="1"/>
    <cellStyle name="Hipervínculo visitado" xfId="1778" builtinId="9" hidden="1"/>
    <cellStyle name="Hipervínculo visitado" xfId="1779" builtinId="9" hidden="1"/>
    <cellStyle name="Hipervínculo visitado" xfId="1780" builtinId="9" hidden="1"/>
    <cellStyle name="Hipervínculo visitado" xfId="1781" builtinId="9" hidden="1"/>
    <cellStyle name="Hipervínculo visitado" xfId="1782" builtinId="9" hidden="1"/>
    <cellStyle name="Hipervínculo visitado" xfId="1794" builtinId="9" hidden="1"/>
    <cellStyle name="Hipervínculo visitado" xfId="1795" builtinId="9" hidden="1"/>
    <cellStyle name="Hipervínculo visitado" xfId="1796" builtinId="9" hidden="1"/>
    <cellStyle name="Hipervínculo visitado" xfId="1797" builtinId="9" hidden="1"/>
    <cellStyle name="Hipervínculo visitado" xfId="1798" builtinId="9" hidden="1"/>
    <cellStyle name="Hipervínculo visitado" xfId="1799" builtinId="9" hidden="1"/>
    <cellStyle name="Hipervínculo visitado" xfId="1800" builtinId="9" hidden="1"/>
    <cellStyle name="Hipervínculo visitado" xfId="1801" builtinId="9" hidden="1"/>
    <cellStyle name="Hipervínculo visitado" xfId="1802" builtinId="9" hidden="1"/>
    <cellStyle name="Hipervínculo visitado" xfId="1803" builtinId="9" hidden="1"/>
    <cellStyle name="Hipervínculo visitado" xfId="1804" builtinId="9" hidden="1"/>
    <cellStyle name="Hipervínculo visitado" xfId="1805" builtinId="9" hidden="1"/>
    <cellStyle name="Hipervínculo visitado" xfId="1806" builtinId="9" hidden="1"/>
    <cellStyle name="Hipervínculo visitado" xfId="1807" builtinId="9" hidden="1"/>
    <cellStyle name="Hipervínculo visitado" xfId="1808" builtinId="9" hidden="1"/>
    <cellStyle name="Hipervínculo visitado" xfId="1809" builtinId="9" hidden="1"/>
    <cellStyle name="Hipervínculo visitado" xfId="1810" builtinId="9" hidden="1"/>
    <cellStyle name="Hipervínculo visitado" xfId="1811" builtinId="9" hidden="1"/>
    <cellStyle name="Hipervínculo visitado" xfId="1812" builtinId="9" hidden="1"/>
    <cellStyle name="Hipervínculo visitado" xfId="1813" builtinId="9" hidden="1"/>
    <cellStyle name="Hipervínculo visitado" xfId="1814" builtinId="9" hidden="1"/>
    <cellStyle name="Hipervínculo visitado" xfId="1826" builtinId="9" hidden="1"/>
    <cellStyle name="Hipervínculo visitado" xfId="1827" builtinId="9" hidden="1"/>
    <cellStyle name="Hipervínculo visitado" xfId="1828" builtinId="9" hidden="1"/>
    <cellStyle name="Hipervínculo visitado" xfId="1829" builtinId="9" hidden="1"/>
    <cellStyle name="Hipervínculo visitado" xfId="1830" builtinId="9" hidden="1"/>
    <cellStyle name="Hipervínculo visitado" xfId="1831" builtinId="9" hidden="1"/>
    <cellStyle name="Hipervínculo visitado" xfId="1832" builtinId="9" hidden="1"/>
    <cellStyle name="Hipervínculo visitado" xfId="1833" builtinId="9" hidden="1"/>
    <cellStyle name="Hipervínculo visitado" xfId="1834" builtinId="9" hidden="1"/>
    <cellStyle name="Hipervínculo visitado" xfId="1835" builtinId="9" hidden="1"/>
    <cellStyle name="Hipervínculo visitado" xfId="1836" builtinId="9" hidden="1"/>
    <cellStyle name="Hipervínculo visitado" xfId="1837" builtinId="9" hidden="1"/>
    <cellStyle name="Hipervínculo visitado" xfId="1838" builtinId="9" hidden="1"/>
    <cellStyle name="Hipervínculo visitado" xfId="1839" builtinId="9" hidden="1"/>
    <cellStyle name="Hipervínculo visitado" xfId="1840" builtinId="9" hidden="1"/>
    <cellStyle name="Hipervínculo visitado" xfId="1841" builtinId="9" hidden="1"/>
    <cellStyle name="Hipervínculo visitado" xfId="1842" builtinId="9" hidden="1"/>
    <cellStyle name="Hipervínculo visitado" xfId="1843" builtinId="9" hidden="1"/>
    <cellStyle name="Hipervínculo visitado" xfId="1844" builtinId="9" hidden="1"/>
    <cellStyle name="Hipervínculo visitado" xfId="1845" builtinId="9" hidden="1"/>
    <cellStyle name="Hipervínculo visitado" xfId="1846" builtinId="9" hidden="1"/>
    <cellStyle name="Hipervínculo visitado" xfId="1858" builtinId="9" hidden="1"/>
    <cellStyle name="Hipervínculo visitado" xfId="1859" builtinId="9" hidden="1"/>
    <cellStyle name="Hipervínculo visitado" xfId="1860" builtinId="9" hidden="1"/>
    <cellStyle name="Hipervínculo visitado" xfId="1861" builtinId="9" hidden="1"/>
    <cellStyle name="Hipervínculo visitado" xfId="1862" builtinId="9" hidden="1"/>
    <cellStyle name="Hipervínculo visitado" xfId="1863" builtinId="9" hidden="1"/>
    <cellStyle name="Hipervínculo visitado" xfId="1864" builtinId="9" hidden="1"/>
    <cellStyle name="Hipervínculo visitado" xfId="1865" builtinId="9" hidden="1"/>
    <cellStyle name="Hipervínculo visitado" xfId="1866" builtinId="9" hidden="1"/>
    <cellStyle name="Hipervínculo visitado" xfId="1867" builtinId="9" hidden="1"/>
    <cellStyle name="Hipervínculo visitado" xfId="1868" builtinId="9" hidden="1"/>
    <cellStyle name="Hipervínculo visitado" xfId="1869" builtinId="9" hidden="1"/>
    <cellStyle name="Hipervínculo visitado" xfId="1870" builtinId="9" hidden="1"/>
    <cellStyle name="Hipervínculo visitado" xfId="1871" builtinId="9" hidden="1"/>
    <cellStyle name="Hipervínculo visitado" xfId="1872" builtinId="9" hidden="1"/>
    <cellStyle name="Hipervínculo visitado" xfId="1873" builtinId="9" hidden="1"/>
    <cellStyle name="Hipervínculo visitado" xfId="1874" builtinId="9" hidden="1"/>
    <cellStyle name="Hipervínculo visitado" xfId="1875" builtinId="9" hidden="1"/>
    <cellStyle name="Hipervínculo visitado" xfId="1876" builtinId="9" hidden="1"/>
    <cellStyle name="Hipervínculo visitado" xfId="1877" builtinId="9" hidden="1"/>
    <cellStyle name="Hipervínculo visitado" xfId="1878" builtinId="9" hidden="1"/>
    <cellStyle name="Hipervínculo visitado" xfId="1890" builtinId="9" hidden="1"/>
    <cellStyle name="Hipervínculo visitado" xfId="1891" builtinId="9" hidden="1"/>
    <cellStyle name="Hipervínculo visitado" xfId="1892" builtinId="9" hidden="1"/>
    <cellStyle name="Hipervínculo visitado" xfId="1893" builtinId="9" hidden="1"/>
    <cellStyle name="Hipervínculo visitado" xfId="1894" builtinId="9" hidden="1"/>
    <cellStyle name="Hipervínculo visitado" xfId="1895" builtinId="9" hidden="1"/>
    <cellStyle name="Hipervínculo visitado" xfId="1896" builtinId="9" hidden="1"/>
    <cellStyle name="Hipervínculo visitado" xfId="1897" builtinId="9" hidden="1"/>
    <cellStyle name="Hipervínculo visitado" xfId="1898" builtinId="9" hidden="1"/>
    <cellStyle name="Hipervínculo visitado" xfId="1899" builtinId="9" hidden="1"/>
    <cellStyle name="Hipervínculo visitado" xfId="1900" builtinId="9" hidden="1"/>
    <cellStyle name="Hipervínculo visitado" xfId="1901" builtinId="9" hidden="1"/>
    <cellStyle name="Hipervínculo visitado" xfId="1902" builtinId="9" hidden="1"/>
    <cellStyle name="Hipervínculo visitado" xfId="1903" builtinId="9" hidden="1"/>
    <cellStyle name="Hipervínculo visitado" xfId="1904" builtinId="9" hidden="1"/>
    <cellStyle name="Hipervínculo visitado" xfId="1905" builtinId="9" hidden="1"/>
    <cellStyle name="Hipervínculo visitado" xfId="1906" builtinId="9" hidden="1"/>
    <cellStyle name="Hipervínculo visitado" xfId="1907" builtinId="9" hidden="1"/>
    <cellStyle name="Hipervínculo visitado" xfId="1908" builtinId="9" hidden="1"/>
    <cellStyle name="Hipervínculo visitado" xfId="1909" builtinId="9" hidden="1"/>
    <cellStyle name="Hipervínculo visitado" xfId="1910" builtinId="9" hidden="1"/>
    <cellStyle name="Hipervínculo visitado" xfId="1921" builtinId="9" hidden="1"/>
    <cellStyle name="Hipervínculo visitado" xfId="1922" builtinId="9" hidden="1"/>
    <cellStyle name="Hipervínculo visitado" xfId="1923" builtinId="9" hidden="1"/>
    <cellStyle name="Hipervínculo visitado" xfId="1924" builtinId="9" hidden="1"/>
    <cellStyle name="Hipervínculo visitado" xfId="1925" builtinId="9" hidden="1"/>
    <cellStyle name="Hipervínculo visitado" xfId="1926" builtinId="9" hidden="1"/>
    <cellStyle name="Hipervínculo visitado" xfId="1927" builtinId="9" hidden="1"/>
    <cellStyle name="Hipervínculo visitado" xfId="1928" builtinId="9" hidden="1"/>
    <cellStyle name="Hipervínculo visitado" xfId="1929" builtinId="9" hidden="1"/>
    <cellStyle name="Hipervínculo visitado" xfId="1930" builtinId="9" hidden="1"/>
    <cellStyle name="Hipervínculo visitado" xfId="1931" builtinId="9" hidden="1"/>
    <cellStyle name="Hipervínculo visitado" xfId="1932" builtinId="9" hidden="1"/>
    <cellStyle name="Hipervínculo visitado" xfId="1933" builtinId="9" hidden="1"/>
    <cellStyle name="Hipervínculo visitado" xfId="1934" builtinId="9" hidden="1"/>
    <cellStyle name="Hipervínculo visitado" xfId="1935" builtinId="9" hidden="1"/>
    <cellStyle name="Hipervínculo visitado" xfId="1936" builtinId="9" hidden="1"/>
    <cellStyle name="Hipervínculo visitado" xfId="1937" builtinId="9" hidden="1"/>
    <cellStyle name="Hipervínculo visitado" xfId="1938" builtinId="9" hidden="1"/>
    <cellStyle name="Hipervínculo visitado" xfId="1939" builtinId="9" hidden="1"/>
    <cellStyle name="Hipervínculo visitado" xfId="1940" builtinId="9" hidden="1"/>
    <cellStyle name="Hipervínculo visitado" xfId="1941" builtinId="9" hidden="1"/>
    <cellStyle name="Hipervínculo visitado" xfId="1953" builtinId="9" hidden="1"/>
    <cellStyle name="Hipervínculo visitado" xfId="1954" builtinId="9" hidden="1"/>
    <cellStyle name="Hipervínculo visitado" xfId="1955" builtinId="9" hidden="1"/>
    <cellStyle name="Hipervínculo visitado" xfId="1956" builtinId="9" hidden="1"/>
    <cellStyle name="Hipervínculo visitado" xfId="1957" builtinId="9" hidden="1"/>
    <cellStyle name="Hipervínculo visitado" xfId="1958" builtinId="9" hidden="1"/>
    <cellStyle name="Hipervínculo visitado" xfId="1959" builtinId="9" hidden="1"/>
    <cellStyle name="Hipervínculo visitado" xfId="1960" builtinId="9" hidden="1"/>
    <cellStyle name="Hipervínculo visitado" xfId="1961" builtinId="9" hidden="1"/>
    <cellStyle name="Hipervínculo visitado" xfId="1962" builtinId="9" hidden="1"/>
    <cellStyle name="Hipervínculo visitado" xfId="1963" builtinId="9" hidden="1"/>
    <cellStyle name="Hipervínculo visitado" xfId="1964" builtinId="9" hidden="1"/>
    <cellStyle name="Hipervínculo visitado" xfId="1965" builtinId="9" hidden="1"/>
    <cellStyle name="Hipervínculo visitado" xfId="1966" builtinId="9" hidden="1"/>
    <cellStyle name="Hipervínculo visitado" xfId="1967" builtinId="9" hidden="1"/>
    <cellStyle name="Hipervínculo visitado" xfId="1968" builtinId="9" hidden="1"/>
    <cellStyle name="Hipervínculo visitado" xfId="1969" builtinId="9" hidden="1"/>
    <cellStyle name="Hipervínculo visitado" xfId="1970" builtinId="9" hidden="1"/>
    <cellStyle name="Hipervínculo visitado" xfId="1971" builtinId="9" hidden="1"/>
    <cellStyle name="Hipervínculo visitado" xfId="1972" builtinId="9" hidden="1"/>
    <cellStyle name="Hipervínculo visitado" xfId="1973" builtinId="9" hidden="1"/>
    <cellStyle name="Hipervínculo visitado" xfId="1984" builtinId="9" hidden="1"/>
    <cellStyle name="Hipervínculo visitado" xfId="1985" builtinId="9" hidden="1"/>
    <cellStyle name="Hipervínculo visitado" xfId="1986" builtinId="9" hidden="1"/>
    <cellStyle name="Hipervínculo visitado" xfId="1987" builtinId="9" hidden="1"/>
    <cellStyle name="Hipervínculo visitado" xfId="1988" builtinId="9" hidden="1"/>
    <cellStyle name="Hipervínculo visitado" xfId="1989" builtinId="9" hidden="1"/>
    <cellStyle name="Hipervínculo visitado" xfId="1990" builtinId="9" hidden="1"/>
    <cellStyle name="Hipervínculo visitado" xfId="1991" builtinId="9" hidden="1"/>
    <cellStyle name="Hipervínculo visitado" xfId="1992" builtinId="9" hidden="1"/>
    <cellStyle name="Hipervínculo visitado" xfId="1993" builtinId="9" hidden="1"/>
    <cellStyle name="Hipervínculo visitado" xfId="1994" builtinId="9" hidden="1"/>
    <cellStyle name="Hipervínculo visitado" xfId="1995" builtinId="9" hidden="1"/>
    <cellStyle name="Hipervínculo visitado" xfId="1996" builtinId="9" hidden="1"/>
    <cellStyle name="Hipervínculo visitado" xfId="1997" builtinId="9" hidden="1"/>
    <cellStyle name="Hipervínculo visitado" xfId="1998" builtinId="9" hidden="1"/>
    <cellStyle name="Hipervínculo visitado" xfId="1999" builtinId="9" hidden="1"/>
    <cellStyle name="Hipervínculo visitado" xfId="2000" builtinId="9" hidden="1"/>
    <cellStyle name="Hipervínculo visitado" xfId="2001" builtinId="9" hidden="1"/>
    <cellStyle name="Hipervínculo visitado" xfId="2002" builtinId="9" hidden="1"/>
    <cellStyle name="Hipervínculo visitado" xfId="2003" builtinId="9" hidden="1"/>
    <cellStyle name="Hipervínculo visitado" xfId="2004" builtinId="9" hidden="1"/>
    <cellStyle name="Hipervínculo visitado" xfId="2016" builtinId="9" hidden="1"/>
    <cellStyle name="Hipervínculo visitado" xfId="2017" builtinId="9" hidden="1"/>
    <cellStyle name="Hipervínculo visitado" xfId="2018" builtinId="9" hidden="1"/>
    <cellStyle name="Hipervínculo visitado" xfId="2019" builtinId="9" hidden="1"/>
    <cellStyle name="Hipervínculo visitado" xfId="2020" builtinId="9" hidden="1"/>
    <cellStyle name="Hipervínculo visitado" xfId="2021" builtinId="9" hidden="1"/>
    <cellStyle name="Hipervínculo visitado" xfId="2022" builtinId="9" hidden="1"/>
    <cellStyle name="Hipervínculo visitado" xfId="2023" builtinId="9" hidden="1"/>
    <cellStyle name="Hipervínculo visitado" xfId="2024" builtinId="9" hidden="1"/>
    <cellStyle name="Hipervínculo visitado" xfId="2025" builtinId="9" hidden="1"/>
    <cellStyle name="Hipervínculo visitado" xfId="2026" builtinId="9" hidden="1"/>
    <cellStyle name="Hipervínculo visitado" xfId="2027" builtinId="9" hidden="1"/>
    <cellStyle name="Hipervínculo visitado" xfId="2028" builtinId="9" hidden="1"/>
    <cellStyle name="Hipervínculo visitado" xfId="2029" builtinId="9" hidden="1"/>
    <cellStyle name="Hipervínculo visitado" xfId="2030" builtinId="9" hidden="1"/>
    <cellStyle name="Hipervínculo visitado" xfId="2031" builtinId="9" hidden="1"/>
    <cellStyle name="Hipervínculo visitado" xfId="2032" builtinId="9" hidden="1"/>
    <cellStyle name="Hipervínculo visitado" xfId="2033" builtinId="9" hidden="1"/>
    <cellStyle name="Hipervínculo visitado" xfId="2034" builtinId="9" hidden="1"/>
    <cellStyle name="Hipervínculo visitado" xfId="2035" builtinId="9" hidden="1"/>
    <cellStyle name="Hipervínculo visitado" xfId="2036" builtinId="9" hidden="1"/>
    <cellStyle name="Hipervínculo visitado" xfId="2047" builtinId="9" hidden="1"/>
    <cellStyle name="Hipervínculo visitado" xfId="2048" builtinId="9" hidden="1"/>
    <cellStyle name="Hipervínculo visitado" xfId="2049" builtinId="9" hidden="1"/>
    <cellStyle name="Hipervínculo visitado" xfId="2050" builtinId="9" hidden="1"/>
    <cellStyle name="Hipervínculo visitado" xfId="2051" builtinId="9" hidden="1"/>
    <cellStyle name="Hipervínculo visitado" xfId="2052" builtinId="9" hidden="1"/>
    <cellStyle name="Hipervínculo visitado" xfId="2053" builtinId="9" hidden="1"/>
    <cellStyle name="Hipervínculo visitado" xfId="2054" builtinId="9" hidden="1"/>
    <cellStyle name="Hipervínculo visitado" xfId="2055" builtinId="9" hidden="1"/>
    <cellStyle name="Hipervínculo visitado" xfId="2056" builtinId="9" hidden="1"/>
    <cellStyle name="Hipervínculo visitado" xfId="2057" builtinId="9" hidden="1"/>
    <cellStyle name="Hipervínculo visitado" xfId="2058" builtinId="9" hidden="1"/>
    <cellStyle name="Hipervínculo visitado" xfId="2059" builtinId="9" hidden="1"/>
    <cellStyle name="Hipervínculo visitado" xfId="2060" builtinId="9" hidden="1"/>
    <cellStyle name="Hipervínculo visitado" xfId="2061" builtinId="9" hidden="1"/>
    <cellStyle name="Hipervínculo visitado" xfId="2062" builtinId="9" hidden="1"/>
    <cellStyle name="Hipervínculo visitado" xfId="2063" builtinId="9" hidden="1"/>
    <cellStyle name="Hipervínculo visitado" xfId="2064" builtinId="9" hidden="1"/>
    <cellStyle name="Hipervínculo visitado" xfId="2065" builtinId="9" hidden="1"/>
    <cellStyle name="Hipervínculo visitado" xfId="2066" builtinId="9" hidden="1"/>
    <cellStyle name="Hipervínculo visitado" xfId="2067" builtinId="9" hidden="1"/>
    <cellStyle name="Hipervínculo visitado" xfId="2079" builtinId="9" hidden="1"/>
    <cellStyle name="Hipervínculo visitado" xfId="2080" builtinId="9" hidden="1"/>
    <cellStyle name="Hipervínculo visitado" xfId="2081" builtinId="9" hidden="1"/>
    <cellStyle name="Hipervínculo visitado" xfId="2082" builtinId="9" hidden="1"/>
    <cellStyle name="Hipervínculo visitado" xfId="2083" builtinId="9" hidden="1"/>
    <cellStyle name="Hipervínculo visitado" xfId="2084" builtinId="9" hidden="1"/>
    <cellStyle name="Hipervínculo visitado" xfId="2085" builtinId="9" hidden="1"/>
    <cellStyle name="Hipervínculo visitado" xfId="2086" builtinId="9" hidden="1"/>
    <cellStyle name="Hipervínculo visitado" xfId="2087" builtinId="9" hidden="1"/>
    <cellStyle name="Hipervínculo visitado" xfId="2088" builtinId="9" hidden="1"/>
    <cellStyle name="Hipervínculo visitado" xfId="2089" builtinId="9" hidden="1"/>
    <cellStyle name="Hipervínculo visitado" xfId="2090" builtinId="9" hidden="1"/>
    <cellStyle name="Hipervínculo visitado" xfId="2091" builtinId="9" hidden="1"/>
    <cellStyle name="Hipervínculo visitado" xfId="2092" builtinId="9" hidden="1"/>
    <cellStyle name="Hipervínculo visitado" xfId="2093" builtinId="9" hidden="1"/>
    <cellStyle name="Hipervínculo visitado" xfId="2094" builtinId="9" hidden="1"/>
    <cellStyle name="Hipervínculo visitado" xfId="2095" builtinId="9" hidden="1"/>
    <cellStyle name="Hipervínculo visitado" xfId="2096" builtinId="9" hidden="1"/>
    <cellStyle name="Hipervínculo visitado" xfId="2097" builtinId="9" hidden="1"/>
    <cellStyle name="Hipervínculo visitado" xfId="2098" builtinId="9" hidden="1"/>
    <cellStyle name="Hipervínculo visitado" xfId="2099" builtinId="9" hidden="1"/>
    <cellStyle name="Hipervínculo visitado" xfId="2109" builtinId="9" hidden="1"/>
    <cellStyle name="Hipervínculo visitado" xfId="2110" builtinId="9" hidden="1"/>
    <cellStyle name="Hipervínculo visitado" xfId="2111" builtinId="9" hidden="1"/>
    <cellStyle name="Hipervínculo visitado" xfId="2112" builtinId="9" hidden="1"/>
    <cellStyle name="Hipervínculo visitado" xfId="2113" builtinId="9" hidden="1"/>
    <cellStyle name="Hipervínculo visitado" xfId="2114" builtinId="9" hidden="1"/>
    <cellStyle name="Hipervínculo visitado" xfId="2115" builtinId="9" hidden="1"/>
    <cellStyle name="Hipervínculo visitado" xfId="2116" builtinId="9" hidden="1"/>
    <cellStyle name="Hipervínculo visitado" xfId="2117" builtinId="9" hidden="1"/>
    <cellStyle name="Hipervínculo visitado" xfId="2118" builtinId="9" hidden="1"/>
    <cellStyle name="Hipervínculo visitado" xfId="2119" builtinId="9" hidden="1"/>
    <cellStyle name="Hipervínculo visitado" xfId="2120" builtinId="9" hidden="1"/>
    <cellStyle name="Hipervínculo visitado" xfId="2121" builtinId="9" hidden="1"/>
    <cellStyle name="Hipervínculo visitado" xfId="2122" builtinId="9" hidden="1"/>
    <cellStyle name="Hipervínculo visitado" xfId="2123" builtinId="9" hidden="1"/>
    <cellStyle name="Hipervínculo visitado" xfId="2124" builtinId="9" hidden="1"/>
    <cellStyle name="Hipervínculo visitado" xfId="2125" builtinId="9" hidden="1"/>
    <cellStyle name="Hipervínculo visitado" xfId="2126" builtinId="9" hidden="1"/>
    <cellStyle name="Hipervínculo visitado" xfId="2127" builtinId="9" hidden="1"/>
    <cellStyle name="Hipervínculo visitado" xfId="2128" builtinId="9" hidden="1"/>
    <cellStyle name="Hipervínculo visitado" xfId="2129" builtinId="9" hidden="1"/>
    <cellStyle name="Hipervínculo visitado" xfId="2140" builtinId="9" hidden="1"/>
    <cellStyle name="Hipervínculo visitado" xfId="2141" builtinId="9" hidden="1"/>
    <cellStyle name="Hipervínculo visitado" xfId="2142" builtinId="9" hidden="1"/>
    <cellStyle name="Hipervínculo visitado" xfId="2143" builtinId="9" hidden="1"/>
    <cellStyle name="Hipervínculo visitado" xfId="2144" builtinId="9" hidden="1"/>
    <cellStyle name="Hipervínculo visitado" xfId="2145" builtinId="9" hidden="1"/>
    <cellStyle name="Hipervínculo visitado" xfId="2146" builtinId="9" hidden="1"/>
    <cellStyle name="Hipervínculo visitado" xfId="2147" builtinId="9" hidden="1"/>
    <cellStyle name="Hipervínculo visitado" xfId="2148" builtinId="9" hidden="1"/>
    <cellStyle name="Hipervínculo visitado" xfId="2149" builtinId="9" hidden="1"/>
    <cellStyle name="Hipervínculo visitado" xfId="2150" builtinId="9" hidden="1"/>
    <cellStyle name="Hipervínculo visitado" xfId="2151" builtinId="9" hidden="1"/>
    <cellStyle name="Hipervínculo visitado" xfId="2152" builtinId="9" hidden="1"/>
    <cellStyle name="Hipervínculo visitado" xfId="2153" builtinId="9" hidden="1"/>
    <cellStyle name="Hipervínculo visitado" xfId="2154" builtinId="9" hidden="1"/>
    <cellStyle name="Hipervínculo visitado" xfId="2155" builtinId="9" hidden="1"/>
    <cellStyle name="Hipervínculo visitado" xfId="2156" builtinId="9" hidden="1"/>
    <cellStyle name="Hipervínculo visitado" xfId="2157" builtinId="9" hidden="1"/>
    <cellStyle name="Hipervínculo visitado" xfId="2158" builtinId="9" hidden="1"/>
    <cellStyle name="Hipervínculo visitado" xfId="2159" builtinId="9" hidden="1"/>
    <cellStyle name="Hipervínculo visitado" xfId="2160" builtinId="9" hidden="1"/>
    <cellStyle name="Hipervínculo visitado" xfId="2170" builtinId="9" hidden="1"/>
    <cellStyle name="Hipervínculo visitado" xfId="2171" builtinId="9" hidden="1"/>
    <cellStyle name="Hipervínculo visitado" xfId="2172" builtinId="9" hidden="1"/>
    <cellStyle name="Hipervínculo visitado" xfId="2173" builtinId="9" hidden="1"/>
    <cellStyle name="Hipervínculo visitado" xfId="2174" builtinId="9" hidden="1"/>
    <cellStyle name="Hipervínculo visitado" xfId="2175" builtinId="9" hidden="1"/>
    <cellStyle name="Hipervínculo visitado" xfId="2176" builtinId="9" hidden="1"/>
    <cellStyle name="Hipervínculo visitado" xfId="2177" builtinId="9" hidden="1"/>
    <cellStyle name="Hipervínculo visitado" xfId="2178" builtinId="9" hidden="1"/>
    <cellStyle name="Hipervínculo visitado" xfId="2179" builtinId="9" hidden="1"/>
    <cellStyle name="Hipervínculo visitado" xfId="2180" builtinId="9" hidden="1"/>
    <cellStyle name="Hipervínculo visitado" xfId="2181" builtinId="9" hidden="1"/>
    <cellStyle name="Hipervínculo visitado" xfId="2182" builtinId="9" hidden="1"/>
    <cellStyle name="Hipervínculo visitado" xfId="2183" builtinId="9" hidden="1"/>
    <cellStyle name="Hipervínculo visitado" xfId="2184" builtinId="9" hidden="1"/>
    <cellStyle name="Hipervínculo visitado" xfId="2185" builtinId="9" hidden="1"/>
    <cellStyle name="Hipervínculo visitado" xfId="2186" builtinId="9" hidden="1"/>
    <cellStyle name="Hipervínculo visitado" xfId="2187" builtinId="9" hidden="1"/>
    <cellStyle name="Hipervínculo visitado" xfId="2188" builtinId="9" hidden="1"/>
    <cellStyle name="Hipervínculo visitado" xfId="2189" builtinId="9" hidden="1"/>
    <cellStyle name="Hipervínculo visitado" xfId="2190" builtinId="9" hidden="1"/>
    <cellStyle name="Hipervínculo visitado" xfId="2202" builtinId="9" hidden="1"/>
    <cellStyle name="Hipervínculo visitado" xfId="2203" builtinId="9" hidden="1"/>
    <cellStyle name="Hipervínculo visitado" xfId="2204" builtinId="9" hidden="1"/>
    <cellStyle name="Hipervínculo visitado" xfId="2205" builtinId="9" hidden="1"/>
    <cellStyle name="Hipervínculo visitado" xfId="2206" builtinId="9" hidden="1"/>
    <cellStyle name="Hipervínculo visitado" xfId="2207" builtinId="9" hidden="1"/>
    <cellStyle name="Hipervínculo visitado" xfId="2208" builtinId="9" hidden="1"/>
    <cellStyle name="Hipervínculo visitado" xfId="2209" builtinId="9" hidden="1"/>
    <cellStyle name="Hipervínculo visitado" xfId="2210" builtinId="9" hidden="1"/>
    <cellStyle name="Hipervínculo visitado" xfId="2211" builtinId="9" hidden="1"/>
    <cellStyle name="Hipervínculo visitado" xfId="2212" builtinId="9" hidden="1"/>
    <cellStyle name="Hipervínculo visitado" xfId="2213" builtinId="9" hidden="1"/>
    <cellStyle name="Hipervínculo visitado" xfId="2214" builtinId="9" hidden="1"/>
    <cellStyle name="Hipervínculo visitado" xfId="2215" builtinId="9" hidden="1"/>
    <cellStyle name="Hipervínculo visitado" xfId="2216" builtinId="9" hidden="1"/>
    <cellStyle name="Hipervínculo visitado" xfId="2217" builtinId="9" hidden="1"/>
    <cellStyle name="Hipervínculo visitado" xfId="2218" builtinId="9" hidden="1"/>
    <cellStyle name="Hipervínculo visitado" xfId="2219" builtinId="9" hidden="1"/>
    <cellStyle name="Hipervínculo visitado" xfId="2220" builtinId="9" hidden="1"/>
    <cellStyle name="Hipervínculo visitado" xfId="2221" builtinId="9" hidden="1"/>
    <cellStyle name="Hipervínculo visitado" xfId="2222" builtinId="9" hidden="1"/>
    <cellStyle name="Hipervínculo visitado" xfId="2232" builtinId="9" hidden="1"/>
    <cellStyle name="Hipervínculo visitado" xfId="2233" builtinId="9" hidden="1"/>
    <cellStyle name="Hipervínculo visitado" xfId="2234" builtinId="9" hidden="1"/>
    <cellStyle name="Hipervínculo visitado" xfId="2235" builtinId="9" hidden="1"/>
    <cellStyle name="Hipervínculo visitado" xfId="2236" builtinId="9" hidden="1"/>
    <cellStyle name="Hipervínculo visitado" xfId="2237" builtinId="9" hidden="1"/>
    <cellStyle name="Hipervínculo visitado" xfId="2238" builtinId="9" hidden="1"/>
    <cellStyle name="Hipervínculo visitado" xfId="2239" builtinId="9" hidden="1"/>
    <cellStyle name="Hipervínculo visitado" xfId="2240" builtinId="9" hidden="1"/>
    <cellStyle name="Hipervínculo visitado" xfId="2241" builtinId="9" hidden="1"/>
    <cellStyle name="Hipervínculo visitado" xfId="2242" builtinId="9" hidden="1"/>
    <cellStyle name="Hipervínculo visitado" xfId="2243" builtinId="9" hidden="1"/>
    <cellStyle name="Hipervínculo visitado" xfId="2244" builtinId="9" hidden="1"/>
    <cellStyle name="Hipervínculo visitado" xfId="2245" builtinId="9" hidden="1"/>
    <cellStyle name="Hipervínculo visitado" xfId="2246" builtinId="9" hidden="1"/>
    <cellStyle name="Hipervínculo visitado" xfId="2247" builtinId="9" hidden="1"/>
    <cellStyle name="Hipervínculo visitado" xfId="2248" builtinId="9" hidden="1"/>
    <cellStyle name="Hipervínculo visitado" xfId="2249" builtinId="9" hidden="1"/>
    <cellStyle name="Hipervínculo visitado" xfId="2250" builtinId="9" hidden="1"/>
    <cellStyle name="Hipervínculo visitado" xfId="2251" builtinId="9" hidden="1"/>
    <cellStyle name="Hipervínculo visitado" xfId="2252" builtinId="9" hidden="1"/>
    <cellStyle name="Hipervínculo visitado" xfId="2264" builtinId="9" hidden="1"/>
    <cellStyle name="Hipervínculo visitado" xfId="2265" builtinId="9" hidden="1"/>
    <cellStyle name="Hipervínculo visitado" xfId="2266" builtinId="9" hidden="1"/>
    <cellStyle name="Hipervínculo visitado" xfId="2267" builtinId="9" hidden="1"/>
    <cellStyle name="Hipervínculo visitado" xfId="2268" builtinId="9" hidden="1"/>
    <cellStyle name="Hipervínculo visitado" xfId="2269" builtinId="9" hidden="1"/>
    <cellStyle name="Hipervínculo visitado" xfId="2270" builtinId="9" hidden="1"/>
    <cellStyle name="Hipervínculo visitado" xfId="2271" builtinId="9" hidden="1"/>
    <cellStyle name="Hipervínculo visitado" xfId="2272" builtinId="9" hidden="1"/>
    <cellStyle name="Hipervínculo visitado" xfId="2273" builtinId="9" hidden="1"/>
    <cellStyle name="Hipervínculo visitado" xfId="2274" builtinId="9" hidden="1"/>
    <cellStyle name="Hipervínculo visitado" xfId="2275" builtinId="9" hidden="1"/>
    <cellStyle name="Hipervínculo visitado" xfId="2276" builtinId="9" hidden="1"/>
    <cellStyle name="Hipervínculo visitado" xfId="2277" builtinId="9" hidden="1"/>
    <cellStyle name="Hipervínculo visitado" xfId="2278" builtinId="9" hidden="1"/>
    <cellStyle name="Hipervínculo visitado" xfId="2279" builtinId="9" hidden="1"/>
    <cellStyle name="Hipervínculo visitado" xfId="2280" builtinId="9" hidden="1"/>
    <cellStyle name="Hipervínculo visitado" xfId="2281" builtinId="9" hidden="1"/>
    <cellStyle name="Hipervínculo visitado" xfId="2282" builtinId="9" hidden="1"/>
    <cellStyle name="Hipervínculo visitado" xfId="2283" builtinId="9" hidden="1"/>
    <cellStyle name="Hipervínculo visitado" xfId="2284" builtinId="9" hidden="1"/>
    <cellStyle name="Hipervínculo visitado" xfId="2293" builtinId="9" hidden="1"/>
    <cellStyle name="Hipervínculo visitado" xfId="2294" builtinId="9" hidden="1"/>
    <cellStyle name="Hipervínculo visitado" xfId="2295" builtinId="9" hidden="1"/>
    <cellStyle name="Hipervínculo visitado" xfId="2296" builtinId="9" hidden="1"/>
    <cellStyle name="Hipervínculo visitado" xfId="2297" builtinId="9" hidden="1"/>
    <cellStyle name="Hipervínculo visitado" xfId="2298" builtinId="9" hidden="1"/>
    <cellStyle name="Hipervínculo visitado" xfId="2299" builtinId="9" hidden="1"/>
    <cellStyle name="Hipervínculo visitado" xfId="2300" builtinId="9" hidden="1"/>
    <cellStyle name="Hipervínculo visitado" xfId="2301" builtinId="9" hidden="1"/>
    <cellStyle name="Hipervínculo visitado" xfId="2302" builtinId="9" hidden="1"/>
    <cellStyle name="Hipervínculo visitado" xfId="2303" builtinId="9" hidden="1"/>
    <cellStyle name="Hipervínculo visitado" xfId="2304" builtinId="9" hidden="1"/>
    <cellStyle name="Hipervínculo visitado" xfId="2305" builtinId="9" hidden="1"/>
    <cellStyle name="Hipervínculo visitado" xfId="2306" builtinId="9" hidden="1"/>
    <cellStyle name="Hipervínculo visitado" xfId="2307" builtinId="9" hidden="1"/>
    <cellStyle name="Hipervínculo visitado" xfId="2308" builtinId="9" hidden="1"/>
    <cellStyle name="Hipervínculo visitado" xfId="2309" builtinId="9" hidden="1"/>
    <cellStyle name="Hipervínculo visitado" xfId="2310" builtinId="9" hidden="1"/>
    <cellStyle name="Hipervínculo visitado" xfId="2311" builtinId="9" hidden="1"/>
    <cellStyle name="Hipervínculo visitado" xfId="2312" builtinId="9" hidden="1"/>
    <cellStyle name="Hipervínculo visitado" xfId="2313" builtinId="9" hidden="1"/>
    <cellStyle name="Hipervínculo visitado" xfId="2325" builtinId="9" hidden="1"/>
    <cellStyle name="Hipervínculo visitado" xfId="2326" builtinId="9" hidden="1"/>
    <cellStyle name="Hipervínculo visitado" xfId="2327" builtinId="9" hidden="1"/>
    <cellStyle name="Hipervínculo visitado" xfId="2328" builtinId="9" hidden="1"/>
    <cellStyle name="Hipervínculo visitado" xfId="2329" builtinId="9" hidden="1"/>
    <cellStyle name="Hipervínculo visitado" xfId="2330" builtinId="9" hidden="1"/>
    <cellStyle name="Hipervínculo visitado" xfId="2331" builtinId="9" hidden="1"/>
    <cellStyle name="Hipervínculo visitado" xfId="2332" builtinId="9" hidden="1"/>
    <cellStyle name="Hipervínculo visitado" xfId="2333" builtinId="9" hidden="1"/>
    <cellStyle name="Hipervínculo visitado" xfId="2334" builtinId="9" hidden="1"/>
    <cellStyle name="Hipervínculo visitado" xfId="2335" builtinId="9" hidden="1"/>
    <cellStyle name="Hipervínculo visitado" xfId="2336" builtinId="9" hidden="1"/>
    <cellStyle name="Hipervínculo visitado" xfId="2337" builtinId="9" hidden="1"/>
    <cellStyle name="Hipervínculo visitado" xfId="2338" builtinId="9" hidden="1"/>
    <cellStyle name="Hipervínculo visitado" xfId="2339" builtinId="9" hidden="1"/>
    <cellStyle name="Hipervínculo visitado" xfId="2340" builtinId="9" hidden="1"/>
    <cellStyle name="Hipervínculo visitado" xfId="2341" builtinId="9" hidden="1"/>
    <cellStyle name="Hipervínculo visitado" xfId="2342" builtinId="9" hidden="1"/>
    <cellStyle name="Hipervínculo visitado" xfId="2343" builtinId="9" hidden="1"/>
    <cellStyle name="Hipervínculo visitado" xfId="2344" builtinId="9" hidden="1"/>
    <cellStyle name="Hipervínculo visitado" xfId="2345" builtinId="9" hidden="1"/>
    <cellStyle name="Hipervínculo visitado" xfId="2355" builtinId="9" hidden="1"/>
    <cellStyle name="Hipervínculo visitado" xfId="2356" builtinId="9" hidden="1"/>
    <cellStyle name="Hipervínculo visitado" xfId="2357" builtinId="9" hidden="1"/>
    <cellStyle name="Hipervínculo visitado" xfId="2358" builtinId="9" hidden="1"/>
    <cellStyle name="Hipervínculo visitado" xfId="2359" builtinId="9" hidden="1"/>
    <cellStyle name="Hipervínculo visitado" xfId="2360" builtinId="9" hidden="1"/>
    <cellStyle name="Hipervínculo visitado" xfId="2361" builtinId="9" hidden="1"/>
    <cellStyle name="Hipervínculo visitado" xfId="2362" builtinId="9" hidden="1"/>
    <cellStyle name="Hipervínculo visitado" xfId="2363" builtinId="9" hidden="1"/>
    <cellStyle name="Hipervínculo visitado" xfId="2364" builtinId="9" hidden="1"/>
    <cellStyle name="Hipervínculo visitado" xfId="2365" builtinId="9" hidden="1"/>
    <cellStyle name="Hipervínculo visitado" xfId="2366" builtinId="9" hidden="1"/>
    <cellStyle name="Hipervínculo visitado" xfId="2367" builtinId="9" hidden="1"/>
    <cellStyle name="Hipervínculo visitado" xfId="2368" builtinId="9" hidden="1"/>
    <cellStyle name="Hipervínculo visitado" xfId="2369" builtinId="9" hidden="1"/>
    <cellStyle name="Hipervínculo visitado" xfId="2370" builtinId="9" hidden="1"/>
    <cellStyle name="Hipervínculo visitado" xfId="2371" builtinId="9" hidden="1"/>
    <cellStyle name="Hipervínculo visitado" xfId="2372" builtinId="9" hidden="1"/>
    <cellStyle name="Hipervínculo visitado" xfId="2373" builtinId="9" hidden="1"/>
    <cellStyle name="Hipervínculo visitado" xfId="2374" builtinId="9" hidden="1"/>
    <cellStyle name="Hipervínculo visitado" xfId="2375" builtinId="9" hidden="1"/>
    <cellStyle name="Hipervínculo visitado" xfId="2387" builtinId="9" hidden="1"/>
    <cellStyle name="Hipervínculo visitado" xfId="2388" builtinId="9" hidden="1"/>
    <cellStyle name="Hipervínculo visitado" xfId="2389" builtinId="9" hidden="1"/>
    <cellStyle name="Hipervínculo visitado" xfId="2390" builtinId="9" hidden="1"/>
    <cellStyle name="Hipervínculo visitado" xfId="2391" builtinId="9" hidden="1"/>
    <cellStyle name="Hipervínculo visitado" xfId="2392" builtinId="9" hidden="1"/>
    <cellStyle name="Hipervínculo visitado" xfId="2393" builtinId="9" hidden="1"/>
    <cellStyle name="Hipervínculo visitado" xfId="2394" builtinId="9" hidden="1"/>
    <cellStyle name="Hipervínculo visitado" xfId="2395" builtinId="9" hidden="1"/>
    <cellStyle name="Hipervínculo visitado" xfId="2396" builtinId="9" hidden="1"/>
    <cellStyle name="Hipervínculo visitado" xfId="2397" builtinId="9" hidden="1"/>
    <cellStyle name="Hipervínculo visitado" xfId="2398" builtinId="9" hidden="1"/>
    <cellStyle name="Hipervínculo visitado" xfId="2399" builtinId="9" hidden="1"/>
    <cellStyle name="Hipervínculo visitado" xfId="2400" builtinId="9" hidden="1"/>
    <cellStyle name="Hipervínculo visitado" xfId="2401" builtinId="9" hidden="1"/>
    <cellStyle name="Hipervínculo visitado" xfId="2402" builtinId="9" hidden="1"/>
    <cellStyle name="Hipervínculo visitado" xfId="2403" builtinId="9" hidden="1"/>
    <cellStyle name="Hipervínculo visitado" xfId="2404" builtinId="9" hidden="1"/>
    <cellStyle name="Hipervínculo visitado" xfId="2405" builtinId="9" hidden="1"/>
    <cellStyle name="Hipervínculo visitado" xfId="2406" builtinId="9" hidden="1"/>
    <cellStyle name="Hipervínculo visitado" xfId="2407" builtinId="9" hidden="1"/>
    <cellStyle name="Hipervínculo visitado" xfId="2417" builtinId="9" hidden="1"/>
    <cellStyle name="Hipervínculo visitado" xfId="2418" builtinId="9" hidden="1"/>
    <cellStyle name="Hipervínculo visitado" xfId="2419" builtinId="9" hidden="1"/>
    <cellStyle name="Hipervínculo visitado" xfId="2420" builtinId="9" hidden="1"/>
    <cellStyle name="Hipervínculo visitado" xfId="2421" builtinId="9" hidden="1"/>
    <cellStyle name="Hipervínculo visitado" xfId="2422" builtinId="9" hidden="1"/>
    <cellStyle name="Hipervínculo visitado" xfId="2423" builtinId="9" hidden="1"/>
    <cellStyle name="Hipervínculo visitado" xfId="2424" builtinId="9" hidden="1"/>
    <cellStyle name="Hipervínculo visitado" xfId="2425" builtinId="9" hidden="1"/>
    <cellStyle name="Hipervínculo visitado" xfId="2426" builtinId="9" hidden="1"/>
    <cellStyle name="Hipervínculo visitado" xfId="2427" builtinId="9" hidden="1"/>
    <cellStyle name="Hipervínculo visitado" xfId="2428" builtinId="9" hidden="1"/>
    <cellStyle name="Hipervínculo visitado" xfId="2429" builtinId="9" hidden="1"/>
    <cellStyle name="Hipervínculo visitado" xfId="2430" builtinId="9" hidden="1"/>
    <cellStyle name="Hipervínculo visitado" xfId="2431" builtinId="9" hidden="1"/>
    <cellStyle name="Hipervínculo visitado" xfId="2432" builtinId="9" hidden="1"/>
    <cellStyle name="Hipervínculo visitado" xfId="2433" builtinId="9" hidden="1"/>
    <cellStyle name="Hipervínculo visitado" xfId="2434" builtinId="9" hidden="1"/>
    <cellStyle name="Hipervínculo visitado" xfId="2435" builtinId="9" hidden="1"/>
    <cellStyle name="Hipervínculo visitado" xfId="2436" builtinId="9" hidden="1"/>
    <cellStyle name="Hipervínculo visitado" xfId="2437" builtinId="9" hidden="1"/>
    <cellStyle name="Hipervínculo visitado" xfId="2448" builtinId="9" hidden="1"/>
    <cellStyle name="Hipervínculo visitado" xfId="2449" builtinId="9" hidden="1"/>
    <cellStyle name="Hipervínculo visitado" xfId="2450" builtinId="9" hidden="1"/>
    <cellStyle name="Hipervínculo visitado" xfId="2451" builtinId="9" hidden="1"/>
    <cellStyle name="Hipervínculo visitado" xfId="2452" builtinId="9" hidden="1"/>
    <cellStyle name="Hipervínculo visitado" xfId="2453" builtinId="9" hidden="1"/>
    <cellStyle name="Hipervínculo visitado" xfId="2454" builtinId="9" hidden="1"/>
    <cellStyle name="Hipervínculo visitado" xfId="2455" builtinId="9" hidden="1"/>
    <cellStyle name="Hipervínculo visitado" xfId="2456" builtinId="9" hidden="1"/>
    <cellStyle name="Hipervínculo visitado" xfId="2457" builtinId="9" hidden="1"/>
    <cellStyle name="Hipervínculo visitado" xfId="2458" builtinId="9" hidden="1"/>
    <cellStyle name="Hipervínculo visitado" xfId="2459" builtinId="9" hidden="1"/>
    <cellStyle name="Hipervínculo visitado" xfId="2460" builtinId="9" hidden="1"/>
    <cellStyle name="Hipervínculo visitado" xfId="2461" builtinId="9" hidden="1"/>
    <cellStyle name="Hipervínculo visitado" xfId="2462" builtinId="9" hidden="1"/>
    <cellStyle name="Hipervínculo visitado" xfId="2463" builtinId="9" hidden="1"/>
    <cellStyle name="Hipervínculo visitado" xfId="2464" builtinId="9" hidden="1"/>
    <cellStyle name="Hipervínculo visitado" xfId="2465" builtinId="9" hidden="1"/>
    <cellStyle name="Hipervínculo visitado" xfId="2466" builtinId="9" hidden="1"/>
    <cellStyle name="Hipervínculo visitado" xfId="2467" builtinId="9" hidden="1"/>
    <cellStyle name="Hipervínculo visitado" xfId="2468" builtinId="9" hidden="1"/>
    <cellStyle name="Hipervínculo visitado" xfId="2477" builtinId="9" hidden="1"/>
    <cellStyle name="Hipervínculo visitado" xfId="2478" builtinId="9" hidden="1"/>
    <cellStyle name="Hipervínculo visitado" xfId="2479" builtinId="9" hidden="1"/>
    <cellStyle name="Hipervínculo visitado" xfId="2480" builtinId="9" hidden="1"/>
    <cellStyle name="Hipervínculo visitado" xfId="2481" builtinId="9" hidden="1"/>
    <cellStyle name="Hipervínculo visitado" xfId="2482" builtinId="9" hidden="1"/>
    <cellStyle name="Hipervínculo visitado" xfId="2483" builtinId="9" hidden="1"/>
    <cellStyle name="Hipervínculo visitado" xfId="2484" builtinId="9" hidden="1"/>
    <cellStyle name="Hipervínculo visitado" xfId="2485" builtinId="9" hidden="1"/>
    <cellStyle name="Hipervínculo visitado" xfId="2486" builtinId="9" hidden="1"/>
    <cellStyle name="Hipervínculo visitado" xfId="2487" builtinId="9" hidden="1"/>
    <cellStyle name="Hipervínculo visitado" xfId="2488" builtinId="9" hidden="1"/>
    <cellStyle name="Hipervínculo visitado" xfId="2489" builtinId="9" hidden="1"/>
    <cellStyle name="Hipervínculo visitado" xfId="2490" builtinId="9" hidden="1"/>
    <cellStyle name="Hipervínculo visitado" xfId="2491" builtinId="9" hidden="1"/>
    <cellStyle name="Hipervínculo visitado" xfId="2492" builtinId="9" hidden="1"/>
    <cellStyle name="Hipervínculo visitado" xfId="2493" builtinId="9" hidden="1"/>
    <cellStyle name="Hipervínculo visitado" xfId="2494" builtinId="9" hidden="1"/>
    <cellStyle name="Hipervínculo visitado" xfId="2495" builtinId="9" hidden="1"/>
    <cellStyle name="Hipervínculo visitado" xfId="2496" builtinId="9" hidden="1"/>
    <cellStyle name="Hipervínculo visitado" xfId="2497" builtinId="9" hidden="1"/>
    <cellStyle name="Hipervínculo visitado" xfId="2508" builtinId="9" hidden="1"/>
    <cellStyle name="Hipervínculo visitado" xfId="2509" builtinId="9" hidden="1"/>
    <cellStyle name="Hipervínculo visitado" xfId="2510" builtinId="9" hidden="1"/>
    <cellStyle name="Hipervínculo visitado" xfId="2511" builtinId="9" hidden="1"/>
    <cellStyle name="Hipervínculo visitado" xfId="2512" builtinId="9" hidden="1"/>
    <cellStyle name="Hipervínculo visitado" xfId="2513" builtinId="9" hidden="1"/>
    <cellStyle name="Hipervínculo visitado" xfId="2514" builtinId="9" hidden="1"/>
    <cellStyle name="Hipervínculo visitado" xfId="2515" builtinId="9" hidden="1"/>
    <cellStyle name="Hipervínculo visitado" xfId="2516" builtinId="9" hidden="1"/>
    <cellStyle name="Hipervínculo visitado" xfId="2517" builtinId="9" hidden="1"/>
    <cellStyle name="Hipervínculo visitado" xfId="2518" builtinId="9" hidden="1"/>
    <cellStyle name="Hipervínculo visitado" xfId="2519" builtinId="9" hidden="1"/>
    <cellStyle name="Hipervínculo visitado" xfId="2520" builtinId="9" hidden="1"/>
    <cellStyle name="Hipervínculo visitado" xfId="2521" builtinId="9" hidden="1"/>
    <cellStyle name="Hipervínculo visitado" xfId="2522" builtinId="9" hidden="1"/>
    <cellStyle name="Hipervínculo visitado" xfId="2523" builtinId="9" hidden="1"/>
    <cellStyle name="Hipervínculo visitado" xfId="2524" builtinId="9" hidden="1"/>
    <cellStyle name="Hipervínculo visitado" xfId="2525" builtinId="9" hidden="1"/>
    <cellStyle name="Hipervínculo visitado" xfId="2526" builtinId="9" hidden="1"/>
    <cellStyle name="Hipervínculo visitado" xfId="2527" builtinId="9" hidden="1"/>
    <cellStyle name="Hipervínculo visitado" xfId="2528" builtinId="9" hidden="1"/>
    <cellStyle name="Hipervínculo visitado" xfId="2536" builtinId="9" hidden="1"/>
    <cellStyle name="Hipervínculo visitado" xfId="2537" builtinId="9" hidden="1"/>
    <cellStyle name="Hipervínculo visitado" xfId="2538" builtinId="9" hidden="1"/>
    <cellStyle name="Hipervínculo visitado" xfId="2539" builtinId="9" hidden="1"/>
    <cellStyle name="Hipervínculo visitado" xfId="2540" builtinId="9" hidden="1"/>
    <cellStyle name="Hipervínculo visitado" xfId="2541" builtinId="9" hidden="1"/>
    <cellStyle name="Hipervínculo visitado" xfId="2542" builtinId="9" hidden="1"/>
    <cellStyle name="Hipervínculo visitado" xfId="2543" builtinId="9" hidden="1"/>
    <cellStyle name="Hipervínculo visitado" xfId="2544" builtinId="9" hidden="1"/>
    <cellStyle name="Hipervínculo visitado" xfId="2545" builtinId="9" hidden="1"/>
    <cellStyle name="Hipervínculo visitado" xfId="2546" builtinId="9" hidden="1"/>
    <cellStyle name="Hipervínculo visitado" xfId="2547" builtinId="9" hidden="1"/>
    <cellStyle name="Hipervínculo visitado" xfId="2548" builtinId="9" hidden="1"/>
    <cellStyle name="Hipervínculo visitado" xfId="2549" builtinId="9" hidden="1"/>
    <cellStyle name="Hipervínculo visitado" xfId="2550" builtinId="9" hidden="1"/>
    <cellStyle name="Hipervínculo visitado" xfId="2551" builtinId="9" hidden="1"/>
    <cellStyle name="Hipervínculo visitado" xfId="2552" builtinId="9" hidden="1"/>
    <cellStyle name="Hipervínculo visitado" xfId="2553" builtinId="9" hidden="1"/>
    <cellStyle name="Hipervínculo visitado" xfId="2554" builtinId="9" hidden="1"/>
    <cellStyle name="Hipervínculo visitado" xfId="2555" builtinId="9" hidden="1"/>
    <cellStyle name="Hipervínculo visitado" xfId="2556" builtinId="9" hidden="1"/>
    <cellStyle name="Hipervínculo visitado" xfId="2570" builtinId="9" hidden="1"/>
    <cellStyle name="Hipervínculo visitado" xfId="2571" builtinId="9" hidden="1"/>
    <cellStyle name="Hipervínculo visitado" xfId="2572" builtinId="9" hidden="1"/>
    <cellStyle name="Hipervínculo visitado" xfId="2573" builtinId="9" hidden="1"/>
    <cellStyle name="Hipervínculo visitado" xfId="2574" builtinId="9" hidden="1"/>
    <cellStyle name="Hipervínculo visitado" xfId="2575" builtinId="9" hidden="1"/>
    <cellStyle name="Hipervínculo visitado" xfId="2576" builtinId="9" hidden="1"/>
    <cellStyle name="Hipervínculo visitado" xfId="2577" builtinId="9" hidden="1"/>
    <cellStyle name="Hipervínculo visitado" xfId="2578" builtinId="9" hidden="1"/>
    <cellStyle name="Hipervínculo visitado" xfId="2579" builtinId="9" hidden="1"/>
    <cellStyle name="Hipervínculo visitado" xfId="2580" builtinId="9" hidden="1"/>
    <cellStyle name="Hipervínculo visitado" xfId="2581" builtinId="9" hidden="1"/>
    <cellStyle name="Hipervínculo visitado" xfId="2582" builtinId="9" hidden="1"/>
    <cellStyle name="Hipervínculo visitado" xfId="2583" builtinId="9" hidden="1"/>
    <cellStyle name="Hipervínculo visitado" xfId="2584" builtinId="9" hidden="1"/>
    <cellStyle name="Hipervínculo visitado" xfId="2585" builtinId="9" hidden="1"/>
    <cellStyle name="Hipervínculo visitado" xfId="2586" builtinId="9" hidden="1"/>
    <cellStyle name="Hipervínculo visitado" xfId="2587" builtinId="9" hidden="1"/>
    <cellStyle name="Hipervínculo visitado" xfId="2588" builtinId="9" hidden="1"/>
    <cellStyle name="Hipervínculo visitado" xfId="2589" builtinId="9" hidden="1"/>
    <cellStyle name="Hipervínculo visitado" xfId="2590" builtinId="9" hidden="1"/>
    <cellStyle name="Hipervínculo visitado" xfId="2599" builtinId="9" hidden="1"/>
    <cellStyle name="Hipervínculo visitado" xfId="2600" builtinId="9" hidden="1"/>
    <cellStyle name="Hipervínculo visitado" xfId="2601" builtinId="9" hidden="1"/>
    <cellStyle name="Hipervínculo visitado" xfId="2602" builtinId="9" hidden="1"/>
    <cellStyle name="Hipervínculo visitado" xfId="2603" builtinId="9" hidden="1"/>
    <cellStyle name="Hipervínculo visitado" xfId="2604" builtinId="9" hidden="1"/>
    <cellStyle name="Hipervínculo visitado" xfId="2605" builtinId="9" hidden="1"/>
    <cellStyle name="Hipervínculo visitado" xfId="2606" builtinId="9" hidden="1"/>
    <cellStyle name="Hipervínculo visitado" xfId="2607" builtinId="9" hidden="1"/>
    <cellStyle name="Hipervínculo visitado" xfId="2608" builtinId="9" hidden="1"/>
    <cellStyle name="Hipervínculo visitado" xfId="2609" builtinId="9" hidden="1"/>
    <cellStyle name="Hipervínculo visitado" xfId="2610" builtinId="9" hidden="1"/>
    <cellStyle name="Hipervínculo visitado" xfId="2611" builtinId="9" hidden="1"/>
    <cellStyle name="Hipervínculo visitado" xfId="2612" builtinId="9" hidden="1"/>
    <cellStyle name="Hipervínculo visitado" xfId="2613" builtinId="9" hidden="1"/>
    <cellStyle name="Hipervínculo visitado" xfId="2614" builtinId="9" hidden="1"/>
    <cellStyle name="Hipervínculo visitado" xfId="2615" builtinId="9" hidden="1"/>
    <cellStyle name="Hipervínculo visitado" xfId="2616" builtinId="9" hidden="1"/>
    <cellStyle name="Hipervínculo visitado" xfId="2617" builtinId="9" hidden="1"/>
    <cellStyle name="Hipervínculo visitado" xfId="2618" builtinId="9" hidden="1"/>
    <cellStyle name="Hipervínculo visitado" xfId="2619" builtinId="9" hidden="1"/>
    <cellStyle name="Hipervínculo visitado" xfId="2567" builtinId="9" hidden="1"/>
    <cellStyle name="Hipervínculo visitado" xfId="2568" builtinId="9" hidden="1"/>
    <cellStyle name="Hipervínculo visitado" xfId="2623" builtinId="9" hidden="1"/>
    <cellStyle name="Hipervínculo visitado" xfId="2624" builtinId="9" hidden="1"/>
    <cellStyle name="Hipervínculo visitado" xfId="2625" builtinId="9" hidden="1"/>
    <cellStyle name="Hipervínculo visitado" xfId="2626" builtinId="9" hidden="1"/>
    <cellStyle name="Hipervínculo visitado" xfId="2627" builtinId="9" hidden="1"/>
    <cellStyle name="Hipervínculo visitado" xfId="2628" builtinId="9" hidden="1"/>
    <cellStyle name="Hipervínculo visitado" xfId="2629" builtinId="9" hidden="1"/>
    <cellStyle name="Hipervínculo visitado" xfId="2630" builtinId="9" hidden="1"/>
    <cellStyle name="Hipervínculo visitado" xfId="2631" builtinId="9" hidden="1"/>
    <cellStyle name="Hipervínculo visitado" xfId="2632" builtinId="9" hidden="1"/>
    <cellStyle name="Hipervínculo visitado" xfId="2633" builtinId="9" hidden="1"/>
    <cellStyle name="Hipervínculo visitado" xfId="2634" builtinId="9" hidden="1"/>
    <cellStyle name="Hipervínculo visitado" xfId="2635" builtinId="9" hidden="1"/>
    <cellStyle name="Hipervínculo visitado" xfId="2636" builtinId="9" hidden="1"/>
    <cellStyle name="Hipervínculo visitado" xfId="2637" builtinId="9" hidden="1"/>
    <cellStyle name="Hipervínculo visitado" xfId="2638" builtinId="9" hidden="1"/>
    <cellStyle name="Hipervínculo visitado" xfId="2639" builtinId="9" hidden="1"/>
    <cellStyle name="Hipervínculo visitado" xfId="2640" builtinId="9" hidden="1"/>
    <cellStyle name="Hipervínculo visitado" xfId="2641" builtinId="9" hidden="1"/>
    <cellStyle name="Hipervínculo visitado" xfId="2596" builtinId="9" hidden="1"/>
    <cellStyle name="Hipervínculo visitado" xfId="2597" builtinId="9" hidden="1"/>
    <cellStyle name="Hipervínculo visitado" xfId="2644" builtinId="9" hidden="1"/>
    <cellStyle name="Hipervínculo visitado" xfId="2645" builtinId="9" hidden="1"/>
    <cellStyle name="Hipervínculo visitado" xfId="2646" builtinId="9" hidden="1"/>
    <cellStyle name="Hipervínculo visitado" xfId="2647" builtinId="9" hidden="1"/>
    <cellStyle name="Hipervínculo visitado" xfId="2648" builtinId="9" hidden="1"/>
    <cellStyle name="Hipervínculo visitado" xfId="2649" builtinId="9" hidden="1"/>
    <cellStyle name="Hipervínculo visitado" xfId="2650" builtinId="9" hidden="1"/>
    <cellStyle name="Hipervínculo visitado" xfId="2651" builtinId="9" hidden="1"/>
    <cellStyle name="Hipervínculo visitado" xfId="2652" builtinId="9" hidden="1"/>
    <cellStyle name="Hipervínculo visitado" xfId="2653" builtinId="9" hidden="1"/>
    <cellStyle name="Hipervínculo visitado" xfId="2654" builtinId="9" hidden="1"/>
    <cellStyle name="Hipervínculo visitado" xfId="2655" builtinId="9" hidden="1"/>
    <cellStyle name="Hipervínculo visitado" xfId="2656" builtinId="9" hidden="1"/>
    <cellStyle name="Hipervínculo visitado" xfId="2657" builtinId="9" hidden="1"/>
    <cellStyle name="Hipervínculo visitado" xfId="2658" builtinId="9" hidden="1"/>
    <cellStyle name="Hipervínculo visitado" xfId="2659" builtinId="9" hidden="1"/>
    <cellStyle name="Hipervínculo visitado" xfId="2660" builtinId="9" hidden="1"/>
    <cellStyle name="Hipervínculo visitado" xfId="2661" builtinId="9" hidden="1"/>
    <cellStyle name="Hipervínculo visitado" xfId="2662" builtinId="9" hidden="1"/>
    <cellStyle name="Hipervínculo visitado" xfId="2673" builtinId="9" hidden="1"/>
    <cellStyle name="Hipervínculo visitado" xfId="2674" builtinId="9" hidden="1"/>
    <cellStyle name="Hipervínculo visitado" xfId="2675" builtinId="9" hidden="1"/>
    <cellStyle name="Hipervínculo visitado" xfId="2676" builtinId="9" hidden="1"/>
    <cellStyle name="Hipervínculo visitado" xfId="2677" builtinId="9" hidden="1"/>
    <cellStyle name="Hipervínculo visitado" xfId="2678" builtinId="9" hidden="1"/>
    <cellStyle name="Hipervínculo visitado" xfId="2679" builtinId="9" hidden="1"/>
    <cellStyle name="Hipervínculo visitado" xfId="2680" builtinId="9" hidden="1"/>
    <cellStyle name="Hipervínculo visitado" xfId="2681" builtinId="9" hidden="1"/>
    <cellStyle name="Hipervínculo visitado" xfId="2682" builtinId="9" hidden="1"/>
    <cellStyle name="Hipervínculo visitado" xfId="2683" builtinId="9" hidden="1"/>
    <cellStyle name="Hipervínculo visitado" xfId="2684" builtinId="9" hidden="1"/>
    <cellStyle name="Hipervínculo visitado" xfId="2685" builtinId="9" hidden="1"/>
    <cellStyle name="Hipervínculo visitado" xfId="2686" builtinId="9" hidden="1"/>
    <cellStyle name="Hipervínculo visitado" xfId="2687" builtinId="9" hidden="1"/>
    <cellStyle name="Hipervínculo visitado" xfId="2688" builtinId="9" hidden="1"/>
    <cellStyle name="Hipervínculo visitado" xfId="2689" builtinId="9" hidden="1"/>
    <cellStyle name="Hipervínculo visitado" xfId="2690" builtinId="9" hidden="1"/>
    <cellStyle name="Hipervínculo visitado" xfId="2691" builtinId="9" hidden="1"/>
    <cellStyle name="Hipervínculo visitado" xfId="2692" builtinId="9" hidden="1"/>
    <cellStyle name="Hipervínculo visitado" xfId="2693" builtinId="9" hidden="1"/>
    <cellStyle name="Hipervínculo visitado" xfId="2701" builtinId="9" hidden="1"/>
    <cellStyle name="Hipervínculo visitado" xfId="2702" builtinId="9" hidden="1"/>
    <cellStyle name="Hipervínculo visitado" xfId="2703" builtinId="9" hidden="1"/>
    <cellStyle name="Hipervínculo visitado" xfId="2704" builtinId="9" hidden="1"/>
    <cellStyle name="Hipervínculo visitado" xfId="2705" builtinId="9" hidden="1"/>
    <cellStyle name="Hipervínculo visitado" xfId="2706" builtinId="9" hidden="1"/>
    <cellStyle name="Hipervínculo visitado" xfId="2707" builtinId="9" hidden="1"/>
    <cellStyle name="Hipervínculo visitado" xfId="2708" builtinId="9" hidden="1"/>
    <cellStyle name="Hipervínculo visitado" xfId="2709" builtinId="9" hidden="1"/>
    <cellStyle name="Hipervínculo visitado" xfId="2710" builtinId="9" hidden="1"/>
    <cellStyle name="Hipervínculo visitado" xfId="2711" builtinId="9" hidden="1"/>
    <cellStyle name="Hipervínculo visitado" xfId="2712" builtinId="9" hidden="1"/>
    <cellStyle name="Hipervínculo visitado" xfId="2713" builtinId="9" hidden="1"/>
    <cellStyle name="Hipervínculo visitado" xfId="2714" builtinId="9" hidden="1"/>
    <cellStyle name="Hipervínculo visitado" xfId="2715" builtinId="9" hidden="1"/>
    <cellStyle name="Hipervínculo visitado" xfId="2716" builtinId="9" hidden="1"/>
    <cellStyle name="Hipervínculo visitado" xfId="2717" builtinId="9" hidden="1"/>
    <cellStyle name="Hipervínculo visitado" xfId="2718" builtinId="9" hidden="1"/>
    <cellStyle name="Hipervínculo visitado" xfId="2719" builtinId="9" hidden="1"/>
    <cellStyle name="Hipervínculo visitado" xfId="2720" builtinId="9" hidden="1"/>
    <cellStyle name="Hipervínculo visitado" xfId="2721" builtinId="9" hidden="1"/>
    <cellStyle name="Hipervínculo visitado" xfId="2670" builtinId="9" hidden="1"/>
    <cellStyle name="Hipervínculo visitado" xfId="2671" builtinId="9" hidden="1"/>
    <cellStyle name="Hipervínculo visitado" xfId="2724" builtinId="9" hidden="1"/>
    <cellStyle name="Hipervínculo visitado" xfId="2725" builtinId="9" hidden="1"/>
    <cellStyle name="Hipervínculo visitado" xfId="2726" builtinId="9" hidden="1"/>
    <cellStyle name="Hipervínculo visitado" xfId="2727" builtinId="9" hidden="1"/>
    <cellStyle name="Hipervínculo visitado" xfId="2728" builtinId="9" hidden="1"/>
    <cellStyle name="Hipervínculo visitado" xfId="2729" builtinId="9" hidden="1"/>
    <cellStyle name="Hipervínculo visitado" xfId="2730" builtinId="9" hidden="1"/>
    <cellStyle name="Hipervínculo visitado" xfId="2731" builtinId="9" hidden="1"/>
    <cellStyle name="Hipervínculo visitado" xfId="2732" builtinId="9" hidden="1"/>
    <cellStyle name="Hipervínculo visitado" xfId="2733" builtinId="9" hidden="1"/>
    <cellStyle name="Hipervínculo visitado" xfId="2734" builtinId="9" hidden="1"/>
    <cellStyle name="Hipervínculo visitado" xfId="2735" builtinId="9" hidden="1"/>
    <cellStyle name="Hipervínculo visitado" xfId="2736" builtinId="9" hidden="1"/>
    <cellStyle name="Hipervínculo visitado" xfId="2737" builtinId="9" hidden="1"/>
    <cellStyle name="Hipervínculo visitado" xfId="2738" builtinId="9" hidden="1"/>
    <cellStyle name="Hipervínculo visitado" xfId="2739" builtinId="9" hidden="1"/>
    <cellStyle name="Hipervínculo visitado" xfId="2740" builtinId="9" hidden="1"/>
    <cellStyle name="Hipervínculo visitado" xfId="2741" builtinId="9" hidden="1"/>
    <cellStyle name="Hipervínculo visitado" xfId="2742" builtinId="9" hidden="1"/>
    <cellStyle name="Hipervínculo visitado" xfId="2751" builtinId="9" hidden="1"/>
    <cellStyle name="Hipervínculo visitado" xfId="2752" builtinId="9" hidden="1"/>
    <cellStyle name="Hipervínculo visitado" xfId="2753" builtinId="9" hidden="1"/>
    <cellStyle name="Hipervínculo visitado" xfId="2754" builtinId="9" hidden="1"/>
    <cellStyle name="Hipervínculo visitado" xfId="2755" builtinId="9" hidden="1"/>
    <cellStyle name="Hipervínculo visitado" xfId="2756" builtinId="9" hidden="1"/>
    <cellStyle name="Hipervínculo visitado" xfId="2757" builtinId="9" hidden="1"/>
    <cellStyle name="Hipervínculo visitado" xfId="2758" builtinId="9" hidden="1"/>
    <cellStyle name="Hipervínculo visitado" xfId="2759" builtinId="9" hidden="1"/>
    <cellStyle name="Hipervínculo visitado" xfId="2760" builtinId="9" hidden="1"/>
    <cellStyle name="Hipervínculo visitado" xfId="2761" builtinId="9" hidden="1"/>
    <cellStyle name="Hipervínculo visitado" xfId="2762" builtinId="9" hidden="1"/>
    <cellStyle name="Hipervínculo visitado" xfId="2763" builtinId="9" hidden="1"/>
    <cellStyle name="Hipervínculo visitado" xfId="2764" builtinId="9" hidden="1"/>
    <cellStyle name="Hipervínculo visitado" xfId="2765" builtinId="9" hidden="1"/>
    <cellStyle name="Hipervínculo visitado" xfId="2766" builtinId="9" hidden="1"/>
    <cellStyle name="Hipervínculo visitado" xfId="2767" builtinId="9" hidden="1"/>
    <cellStyle name="Hipervínculo visitado" xfId="2768" builtinId="9" hidden="1"/>
    <cellStyle name="Hipervínculo visitado" xfId="2769" builtinId="9" hidden="1"/>
    <cellStyle name="Hipervínculo visitado" xfId="2770" builtinId="9" hidden="1"/>
    <cellStyle name="Hipervínculo visitado" xfId="2771" builtinId="9" hidden="1"/>
    <cellStyle name="Hipervínculo visitado" xfId="2775" builtinId="9" hidden="1"/>
    <cellStyle name="Hipervínculo visitado" xfId="2776" builtinId="9" hidden="1"/>
    <cellStyle name="Hipervínculo visitado" xfId="2777" builtinId="9" hidden="1"/>
    <cellStyle name="Hipervínculo visitado" xfId="2778" builtinId="9" hidden="1"/>
    <cellStyle name="Hipervínculo visitado" xfId="2779" builtinId="9" hidden="1"/>
    <cellStyle name="Hipervínculo visitado" xfId="2780" builtinId="9" hidden="1"/>
    <cellStyle name="Hipervínculo visitado" xfId="2781" builtinId="9" hidden="1"/>
    <cellStyle name="Hipervínculo visitado" xfId="2782" builtinId="9" hidden="1"/>
    <cellStyle name="Hipervínculo visitado" xfId="2783" builtinId="9" hidden="1"/>
    <cellStyle name="Hipervínculo visitado" xfId="2784" builtinId="9" hidden="1"/>
    <cellStyle name="Hipervínculo visitado" xfId="2785" builtinId="9" hidden="1"/>
    <cellStyle name="Hipervínculo visitado" xfId="2786" builtinId="9" hidden="1"/>
    <cellStyle name="Hipervínculo visitado" xfId="2787" builtinId="9" hidden="1"/>
    <cellStyle name="Hipervínculo visitado" xfId="2788" builtinId="9" hidden="1"/>
    <cellStyle name="Hipervínculo visitado" xfId="2789" builtinId="9" hidden="1"/>
    <cellStyle name="Hipervínculo visitado" xfId="2790" builtinId="9" hidden="1"/>
    <cellStyle name="Hipervínculo visitado" xfId="2791" builtinId="9" hidden="1"/>
    <cellStyle name="Hipervínculo visitado" xfId="2792" builtinId="9" hidden="1"/>
    <cellStyle name="Hipervínculo visitado" xfId="2793" builtinId="9" hidden="1"/>
    <cellStyle name="Hipervínculo visitado" xfId="2794" builtinId="9" hidden="1"/>
    <cellStyle name="Hipervínculo visitado" xfId="2795" builtinId="9" hidden="1"/>
    <cellStyle name="Hipervínculo visitado" xfId="2749" builtinId="9" hidden="1"/>
    <cellStyle name="Hipervínculo visitado" xfId="2798" builtinId="9" hidden="1"/>
    <cellStyle name="Hipervínculo visitado" xfId="2799" builtinId="9" hidden="1"/>
    <cellStyle name="Hipervínculo visitado" xfId="2800" builtinId="9" hidden="1"/>
    <cellStyle name="Hipervínculo visitado" xfId="2801" builtinId="9" hidden="1"/>
    <cellStyle name="Hipervínculo visitado" xfId="2802" builtinId="9" hidden="1"/>
    <cellStyle name="Hipervínculo visitado" xfId="2803" builtinId="9" hidden="1"/>
    <cellStyle name="Hipervínculo visitado" xfId="2804" builtinId="9" hidden="1"/>
    <cellStyle name="Hipervínculo visitado" xfId="2805" builtinId="9" hidden="1"/>
    <cellStyle name="Hipervínculo visitado" xfId="2806" builtinId="9" hidden="1"/>
    <cellStyle name="Hipervínculo visitado" xfId="2807" builtinId="9" hidden="1"/>
    <cellStyle name="Hipervínculo visitado" xfId="2808" builtinId="9" hidden="1"/>
    <cellStyle name="Hipervínculo visitado" xfId="2809" builtinId="9" hidden="1"/>
    <cellStyle name="Hipervínculo visitado" xfId="2810" builtinId="9" hidden="1"/>
    <cellStyle name="Hipervínculo visitado" xfId="2811" builtinId="9" hidden="1"/>
    <cellStyle name="Hipervínculo visitado" xfId="2812" builtinId="9" hidden="1"/>
    <cellStyle name="Hipervínculo visitado" xfId="2813" builtinId="9" hidden="1"/>
    <cellStyle name="Hipervínculo visitado" xfId="2814" builtinId="9" hidden="1"/>
    <cellStyle name="Hipervínculo visitado" xfId="2815" builtinId="9" hidden="1"/>
    <cellStyle name="Hipervínculo visitado" xfId="2816" builtinId="9" hidden="1"/>
    <cellStyle name="Hipervínculo visitado" xfId="2817" builtinId="9" hidden="1"/>
    <cellStyle name="Hipervínculo visitado" xfId="2821" builtinId="9" hidden="1"/>
    <cellStyle name="Hipervínculo visitado" xfId="2822" builtinId="9" hidden="1"/>
    <cellStyle name="Hipervínculo visitado" xfId="2823" builtinId="9" hidden="1"/>
    <cellStyle name="Hipervínculo visitado" xfId="2824" builtinId="9" hidden="1"/>
    <cellStyle name="Hipervínculo visitado" xfId="2825" builtinId="9" hidden="1"/>
    <cellStyle name="Hipervínculo visitado" xfId="2826" builtinId="9" hidden="1"/>
    <cellStyle name="Hipervínculo visitado" xfId="2827" builtinId="9" hidden="1"/>
    <cellStyle name="Hipervínculo visitado" xfId="2828" builtinId="9" hidden="1"/>
    <cellStyle name="Hipervínculo visitado" xfId="2829" builtinId="9" hidden="1"/>
    <cellStyle name="Hipervínculo visitado" xfId="2830" builtinId="9" hidden="1"/>
    <cellStyle name="Hipervínculo visitado" xfId="2831" builtinId="9" hidden="1"/>
    <cellStyle name="Hipervínculo visitado" xfId="2832" builtinId="9" hidden="1"/>
    <cellStyle name="Hipervínculo visitado" xfId="2833" builtinId="9" hidden="1"/>
    <cellStyle name="Hipervínculo visitado" xfId="2834" builtinId="9" hidden="1"/>
    <cellStyle name="Hipervínculo visitado" xfId="2835" builtinId="9" hidden="1"/>
    <cellStyle name="Hipervínculo visitado" xfId="2836" builtinId="9" hidden="1"/>
    <cellStyle name="Hipervínculo visitado" xfId="2837" builtinId="9" hidden="1"/>
    <cellStyle name="Hipervínculo visitado" xfId="2838" builtinId="9" hidden="1"/>
    <cellStyle name="Hipervínculo visitado" xfId="2839" builtinId="9" hidden="1"/>
    <cellStyle name="Hipervínculo visitado" xfId="2840" builtinId="9" hidden="1"/>
    <cellStyle name="Hipervínculo visitado" xfId="2841" builtinId="9" hidden="1"/>
    <cellStyle name="Hipervínculo visitado" xfId="2747" builtinId="9" hidden="1"/>
    <cellStyle name="Hipervínculo visitado" xfId="2843" builtinId="9" hidden="1"/>
    <cellStyle name="Hipervínculo visitado" xfId="2844" builtinId="9" hidden="1"/>
    <cellStyle name="Hipervínculo visitado" xfId="2845" builtinId="9" hidden="1"/>
    <cellStyle name="Hipervínculo visitado" xfId="2846" builtinId="9" hidden="1"/>
    <cellStyle name="Hipervínculo visitado" xfId="2847" builtinId="9" hidden="1"/>
    <cellStyle name="Hipervínculo visitado" xfId="2848" builtinId="9" hidden="1"/>
    <cellStyle name="Hipervínculo visitado" xfId="2849" builtinId="9" hidden="1"/>
    <cellStyle name="Hipervínculo visitado" xfId="2850" builtinId="9" hidden="1"/>
    <cellStyle name="Hipervínculo visitado" xfId="2851" builtinId="9" hidden="1"/>
    <cellStyle name="Hipervínculo visitado" xfId="2852" builtinId="9" hidden="1"/>
    <cellStyle name="Hipervínculo visitado" xfId="2853" builtinId="9" hidden="1"/>
    <cellStyle name="Hipervínculo visitado" xfId="2854" builtinId="9" hidden="1"/>
    <cellStyle name="Hipervínculo visitado" xfId="2855" builtinId="9" hidden="1"/>
    <cellStyle name="Hipervínculo visitado" xfId="2856" builtinId="9" hidden="1"/>
    <cellStyle name="Hipervínculo visitado" xfId="2857" builtinId="9" hidden="1"/>
    <cellStyle name="Hipervínculo visitado" xfId="2858" builtinId="9" hidden="1"/>
    <cellStyle name="Hipervínculo visitado" xfId="2859" builtinId="9" hidden="1"/>
    <cellStyle name="Hipervínculo visitado" xfId="2860" builtinId="9" hidden="1"/>
    <cellStyle name="Hipervínculo visitado" xfId="2861" builtinId="9" hidden="1"/>
    <cellStyle name="Hipervínculo visitado" xfId="2862" builtinId="9" hidden="1"/>
    <cellStyle name="Hipervínculo visitado" xfId="2866" builtinId="9" hidden="1"/>
    <cellStyle name="Hipervínculo visitado" xfId="2867" builtinId="9" hidden="1"/>
    <cellStyle name="Hipervínculo visitado" xfId="2868" builtinId="9" hidden="1"/>
    <cellStyle name="Hipervínculo visitado" xfId="2869" builtinId="9" hidden="1"/>
    <cellStyle name="Hipervínculo visitado" xfId="2870" builtinId="9" hidden="1"/>
    <cellStyle name="Hipervínculo visitado" xfId="2871" builtinId="9" hidden="1"/>
    <cellStyle name="Hipervínculo visitado" xfId="2872" builtinId="9" hidden="1"/>
    <cellStyle name="Hipervínculo visitado" xfId="2873" builtinId="9" hidden="1"/>
    <cellStyle name="Hipervínculo visitado" xfId="2874" builtinId="9" hidden="1"/>
    <cellStyle name="Hipervínculo visitado" xfId="2875" builtinId="9" hidden="1"/>
    <cellStyle name="Hipervínculo visitado" xfId="2876" builtinId="9" hidden="1"/>
    <cellStyle name="Hipervínculo visitado" xfId="2877" builtinId="9" hidden="1"/>
    <cellStyle name="Hipervínculo visitado" xfId="2878" builtinId="9" hidden="1"/>
    <cellStyle name="Hipervínculo visitado" xfId="2879" builtinId="9" hidden="1"/>
    <cellStyle name="Hipervínculo visitado" xfId="2880" builtinId="9" hidden="1"/>
    <cellStyle name="Hipervínculo visitado" xfId="2881" builtinId="9" hidden="1"/>
    <cellStyle name="Hipervínculo visitado" xfId="2882" builtinId="9" hidden="1"/>
    <cellStyle name="Hipervínculo visitado" xfId="2883" builtinId="9" hidden="1"/>
    <cellStyle name="Hipervínculo visitado" xfId="2884" builtinId="9" hidden="1"/>
    <cellStyle name="Hipervínculo visitado" xfId="2885" builtinId="9" hidden="1"/>
    <cellStyle name="Hipervínculo visitado" xfId="2886" builtinId="9" hidden="1"/>
    <cellStyle name="Hipervínculo visitado" xfId="1943" builtinId="9" hidden="1"/>
    <cellStyle name="Hipervínculo visitado" xfId="2887" builtinId="9" hidden="1"/>
    <cellStyle name="Hipervínculo visitado" xfId="2888" builtinId="9" hidden="1"/>
    <cellStyle name="Hipervínculo visitado" xfId="2889" builtinId="9" hidden="1"/>
    <cellStyle name="Hipervínculo visitado" xfId="2890" builtinId="9" hidden="1"/>
    <cellStyle name="Hipervínculo visitado" xfId="2891" builtinId="9" hidden="1"/>
    <cellStyle name="Hipervínculo visitado" xfId="2892" builtinId="9" hidden="1"/>
    <cellStyle name="Hipervínculo visitado" xfId="2893" builtinId="9" hidden="1"/>
    <cellStyle name="Hipervínculo visitado" xfId="2894" builtinId="9" hidden="1"/>
    <cellStyle name="Hipervínculo visitado" xfId="2895" builtinId="9" hidden="1"/>
    <cellStyle name="Hipervínculo visitado" xfId="2896" builtinId="9" hidden="1"/>
    <cellStyle name="Hipervínculo visitado" xfId="2897" builtinId="9" hidden="1"/>
    <cellStyle name="Hipervínculo visitado" xfId="2898" builtinId="9" hidden="1"/>
    <cellStyle name="Hipervínculo visitado" xfId="2899" builtinId="9" hidden="1"/>
    <cellStyle name="Hipervínculo visitado" xfId="2900" builtinId="9" hidden="1"/>
    <cellStyle name="Hipervínculo visitado" xfId="2901" builtinId="9" hidden="1"/>
    <cellStyle name="Hipervínculo visitado" xfId="2902" builtinId="9" hidden="1"/>
    <cellStyle name="Hipervínculo visitado" xfId="2903" builtinId="9" hidden="1"/>
    <cellStyle name="Hipervínculo visitado" xfId="2904" builtinId="9" hidden="1"/>
    <cellStyle name="Hipervínculo visitado" xfId="2905" builtinId="9" hidden="1"/>
    <cellStyle name="Hipervínculo visitado" xfId="2906" builtinId="9" hidden="1"/>
    <cellStyle name="Hipervínculo visitado" xfId="2909" builtinId="9" hidden="1"/>
    <cellStyle name="Hipervínculo visitado" xfId="2910" builtinId="9" hidden="1"/>
    <cellStyle name="Hipervínculo visitado" xfId="2911" builtinId="9" hidden="1"/>
    <cellStyle name="Hipervínculo visitado" xfId="2912" builtinId="9" hidden="1"/>
    <cellStyle name="Hipervínculo visitado" xfId="2913" builtinId="9" hidden="1"/>
    <cellStyle name="Hipervínculo visitado" xfId="2914" builtinId="9" hidden="1"/>
    <cellStyle name="Hipervínculo visitado" xfId="2915" builtinId="9" hidden="1"/>
    <cellStyle name="Hipervínculo visitado" xfId="2916" builtinId="9" hidden="1"/>
    <cellStyle name="Hipervínculo visitado" xfId="2917" builtinId="9" hidden="1"/>
    <cellStyle name="Hipervínculo visitado" xfId="2918" builtinId="9" hidden="1"/>
    <cellStyle name="Hipervínculo visitado" xfId="2919" builtinId="9" hidden="1"/>
    <cellStyle name="Hipervínculo visitado" xfId="2920" builtinId="9" hidden="1"/>
    <cellStyle name="Hipervínculo visitado" xfId="2921" builtinId="9" hidden="1"/>
    <cellStyle name="Hipervínculo visitado" xfId="2922" builtinId="9" hidden="1"/>
    <cellStyle name="Hipervínculo visitado" xfId="2923" builtinId="9" hidden="1"/>
    <cellStyle name="Hipervínculo visitado" xfId="2924" builtinId="9" hidden="1"/>
    <cellStyle name="Hipervínculo visitado" xfId="2925" builtinId="9" hidden="1"/>
    <cellStyle name="Hipervínculo visitado" xfId="2926" builtinId="9" hidden="1"/>
    <cellStyle name="Hipervínculo visitado" xfId="2927" builtinId="9" hidden="1"/>
    <cellStyle name="Hipervínculo visitado" xfId="2928" builtinId="9" hidden="1"/>
    <cellStyle name="Hipervínculo visitado" xfId="2929" builtinId="9" hidden="1"/>
    <cellStyle name="Hipervínculo visitado" xfId="2620" builtinId="9" hidden="1"/>
    <cellStyle name="Hipervínculo visitado" xfId="2930" builtinId="9" hidden="1"/>
    <cellStyle name="Hipervínculo visitado" xfId="2931" builtinId="9" hidden="1"/>
    <cellStyle name="Hipervínculo visitado" xfId="2932" builtinId="9" hidden="1"/>
    <cellStyle name="Hipervínculo visitado" xfId="2933" builtinId="9" hidden="1"/>
    <cellStyle name="Hipervínculo visitado" xfId="2934" builtinId="9" hidden="1"/>
    <cellStyle name="Hipervínculo visitado" xfId="2935" builtinId="9" hidden="1"/>
    <cellStyle name="Hipervínculo visitado" xfId="2936" builtinId="9" hidden="1"/>
    <cellStyle name="Hipervínculo visitado" xfId="2937" builtinId="9" hidden="1"/>
    <cellStyle name="Hipervínculo visitado" xfId="2938" builtinId="9" hidden="1"/>
    <cellStyle name="Hipervínculo visitado" xfId="2939" builtinId="9" hidden="1"/>
    <cellStyle name="Hipervínculo visitado" xfId="2940" builtinId="9" hidden="1"/>
    <cellStyle name="Hipervínculo visitado" xfId="2941" builtinId="9" hidden="1"/>
    <cellStyle name="Hipervínculo visitado" xfId="2942" builtinId="9" hidden="1"/>
    <cellStyle name="Hipervínculo visitado" xfId="2943" builtinId="9" hidden="1"/>
    <cellStyle name="Hipervínculo visitado" xfId="2944" builtinId="9" hidden="1"/>
    <cellStyle name="Hipervínculo visitado" xfId="2945" builtinId="9" hidden="1"/>
    <cellStyle name="Hipervínculo visitado" xfId="2946" builtinId="9" hidden="1"/>
    <cellStyle name="Hipervínculo visitado" xfId="2947" builtinId="9" hidden="1"/>
    <cellStyle name="Hipervínculo visitado" xfId="2948" builtinId="9" hidden="1"/>
    <cellStyle name="Hipervínculo visitado" xfId="2949" builtinId="9" hidden="1"/>
    <cellStyle name="Hipervínculo visitado" xfId="2951" builtinId="9" hidden="1"/>
    <cellStyle name="Hipervínculo visitado" xfId="2952" builtinId="9" hidden="1"/>
    <cellStyle name="Hipervínculo visitado" xfId="2953" builtinId="9" hidden="1"/>
    <cellStyle name="Hipervínculo visitado" xfId="2954" builtinId="9" hidden="1"/>
    <cellStyle name="Hipervínculo visitado" xfId="2955" builtinId="9" hidden="1"/>
    <cellStyle name="Hipervínculo visitado" xfId="2956" builtinId="9" hidden="1"/>
    <cellStyle name="Hipervínculo visitado" xfId="2957" builtinId="9" hidden="1"/>
    <cellStyle name="Hipervínculo visitado" xfId="2958" builtinId="9" hidden="1"/>
    <cellStyle name="Hipervínculo visitado" xfId="2959" builtinId="9" hidden="1"/>
    <cellStyle name="Hipervínculo visitado" xfId="2960" builtinId="9" hidden="1"/>
    <cellStyle name="Hipervínculo visitado" xfId="2961" builtinId="9" hidden="1"/>
    <cellStyle name="Hipervínculo visitado" xfId="2962" builtinId="9" hidden="1"/>
    <cellStyle name="Hipervínculo visitado" xfId="2963" builtinId="9" hidden="1"/>
    <cellStyle name="Hipervínculo visitado" xfId="2964" builtinId="9" hidden="1"/>
    <cellStyle name="Hipervínculo visitado" xfId="2965" builtinId="9" hidden="1"/>
    <cellStyle name="Hipervínculo visitado" xfId="2966" builtinId="9" hidden="1"/>
    <cellStyle name="Hipervínculo visitado" xfId="2967" builtinId="9" hidden="1"/>
    <cellStyle name="Hipervínculo visitado" xfId="2968" builtinId="9" hidden="1"/>
    <cellStyle name="Hipervínculo visitado" xfId="2969" builtinId="9" hidden="1"/>
    <cellStyle name="Hipervínculo visitado" xfId="2970" builtinId="9" hidden="1"/>
    <cellStyle name="Hipervínculo visitado" xfId="2971" builtinId="9" hidden="1"/>
    <cellStyle name="Hipervínculo visitado" xfId="2498" builtinId="9" hidden="1"/>
    <cellStyle name="Hipervínculo visitado" xfId="2972" builtinId="9" hidden="1"/>
    <cellStyle name="Hipervínculo visitado" xfId="2973" builtinId="9" hidden="1"/>
    <cellStyle name="Hipervínculo visitado" xfId="2974" builtinId="9" hidden="1"/>
    <cellStyle name="Hipervínculo visitado" xfId="2975" builtinId="9" hidden="1"/>
    <cellStyle name="Hipervínculo visitado" xfId="2976" builtinId="9" hidden="1"/>
    <cellStyle name="Hipervínculo visitado" xfId="2977" builtinId="9" hidden="1"/>
    <cellStyle name="Hipervínculo visitado" xfId="2978" builtinId="9" hidden="1"/>
    <cellStyle name="Hipervínculo visitado" xfId="2979" builtinId="9" hidden="1"/>
    <cellStyle name="Hipervínculo visitado" xfId="2980" builtinId="9" hidden="1"/>
    <cellStyle name="Hipervínculo visitado" xfId="2981" builtinId="9" hidden="1"/>
    <cellStyle name="Hipervínculo visitado" xfId="2982" builtinId="9" hidden="1"/>
    <cellStyle name="Hipervínculo visitado" xfId="2983" builtinId="9" hidden="1"/>
    <cellStyle name="Hipervínculo visitado" xfId="2984" builtinId="9" hidden="1"/>
    <cellStyle name="Hipervínculo visitado" xfId="2985" builtinId="9" hidden="1"/>
    <cellStyle name="Hipervínculo visitado" xfId="2986" builtinId="9" hidden="1"/>
    <cellStyle name="Hipervínculo visitado" xfId="2987" builtinId="9" hidden="1"/>
    <cellStyle name="Hipervínculo visitado" xfId="2988" builtinId="9" hidden="1"/>
    <cellStyle name="Hipervínculo visitado" xfId="2989" builtinId="9" hidden="1"/>
    <cellStyle name="Hipervínculo visitado" xfId="2990" builtinId="9" hidden="1"/>
    <cellStyle name="Hipervínculo visitado" xfId="2991" builtinId="9" hidden="1"/>
    <cellStyle name="Hipervínculo visitado" xfId="3053" builtinId="9" hidden="1"/>
    <cellStyle name="Hipervínculo visitado" xfId="3054" builtinId="9" hidden="1"/>
    <cellStyle name="Hipervínculo visitado" xfId="3055" builtinId="9" hidden="1"/>
    <cellStyle name="Hipervínculo visitado" xfId="3056" builtinId="9" hidden="1"/>
    <cellStyle name="Hipervínculo visitado" xfId="3057" builtinId="9" hidden="1"/>
    <cellStyle name="Hipervínculo visitado" xfId="3058" builtinId="9" hidden="1"/>
    <cellStyle name="Hipervínculo visitado" xfId="3059" builtinId="9" hidden="1"/>
    <cellStyle name="Hipervínculo visitado" xfId="3060" builtinId="9" hidden="1"/>
    <cellStyle name="Hipervínculo visitado" xfId="3061" builtinId="9" hidden="1"/>
    <cellStyle name="Hipervínculo visitado" xfId="3062" builtinId="9" hidden="1"/>
    <cellStyle name="Hipervínculo visitado" xfId="3063" builtinId="9" hidden="1"/>
    <cellStyle name="Hipervínculo visitado" xfId="3064" builtinId="9" hidden="1"/>
    <cellStyle name="Hipervínculo visitado" xfId="3065" builtinId="9" hidden="1"/>
    <cellStyle name="Hipervínculo visitado" xfId="3066" builtinId="9" hidden="1"/>
    <cellStyle name="Hipervínculo visitado" xfId="3067" builtinId="9" hidden="1"/>
    <cellStyle name="Hipervínculo visitado" xfId="3068" builtinId="9" hidden="1"/>
    <cellStyle name="Hipervínculo visitado" xfId="3069" builtinId="9" hidden="1"/>
    <cellStyle name="Hipervínculo visitado" xfId="3070" builtinId="9" hidden="1"/>
    <cellStyle name="Hipervínculo visitado" xfId="3071" builtinId="9" hidden="1"/>
    <cellStyle name="Hipervínculo visitado" xfId="3072" builtinId="9" hidden="1"/>
    <cellStyle name="Hipervínculo visitado" xfId="3073" builtinId="9" hidden="1"/>
    <cellStyle name="Hipervínculo visitado" xfId="3076" builtinId="9" hidden="1"/>
    <cellStyle name="Hipervínculo visitado" xfId="3077" builtinId="9" hidden="1"/>
    <cellStyle name="Hipervínculo visitado" xfId="3078" builtinId="9" hidden="1"/>
    <cellStyle name="Hipervínculo visitado" xfId="3079" builtinId="9" hidden="1"/>
    <cellStyle name="Hipervínculo visitado" xfId="3080" builtinId="9" hidden="1"/>
    <cellStyle name="Hipervínculo visitado" xfId="3081" builtinId="9" hidden="1"/>
    <cellStyle name="Hipervínculo visitado" xfId="3082" builtinId="9" hidden="1"/>
    <cellStyle name="Hipervínculo visitado" xfId="3083" builtinId="9" hidden="1"/>
    <cellStyle name="Hipervínculo visitado" xfId="3084" builtinId="9" hidden="1"/>
    <cellStyle name="Hipervínculo visitado" xfId="3085" builtinId="9" hidden="1"/>
    <cellStyle name="Hipervínculo visitado" xfId="3086" builtinId="9" hidden="1"/>
    <cellStyle name="Hipervínculo visitado" xfId="3087" builtinId="9" hidden="1"/>
    <cellStyle name="Hipervínculo visitado" xfId="3088" builtinId="9" hidden="1"/>
    <cellStyle name="Hipervínculo visitado" xfId="3089" builtinId="9" hidden="1"/>
    <cellStyle name="Hipervínculo visitado" xfId="3090" builtinId="9" hidden="1"/>
    <cellStyle name="Hipervínculo visitado" xfId="3091" builtinId="9" hidden="1"/>
    <cellStyle name="Hipervínculo visitado" xfId="3092" builtinId="9" hidden="1"/>
    <cellStyle name="Hipervínculo visitado" xfId="3093" builtinId="9" hidden="1"/>
    <cellStyle name="Hipervínculo visitado" xfId="3094" builtinId="9" hidden="1"/>
    <cellStyle name="Hipervínculo visitado" xfId="3095" builtinId="9" hidden="1"/>
    <cellStyle name="Hipervínculo visitado" xfId="3096" builtinId="9" hidden="1"/>
    <cellStyle name="Hipervínculo visitado" xfId="3105" builtinId="9" hidden="1"/>
    <cellStyle name="Hipervínculo visitado" xfId="3106" builtinId="9" hidden="1"/>
    <cellStyle name="Hipervínculo visitado" xfId="3107" builtinId="9" hidden="1"/>
    <cellStyle name="Hipervínculo visitado" xfId="3108" builtinId="9" hidden="1"/>
    <cellStyle name="Hipervínculo visitado" xfId="3109" builtinId="9" hidden="1"/>
    <cellStyle name="Hipervínculo visitado" xfId="3110" builtinId="9" hidden="1"/>
    <cellStyle name="Hipervínculo visitado" xfId="3111" builtinId="9" hidden="1"/>
    <cellStyle name="Hipervínculo visitado" xfId="3112" builtinId="9" hidden="1"/>
    <cellStyle name="Hipervínculo visitado" xfId="3113" builtinId="9" hidden="1"/>
    <cellStyle name="Hipervínculo visitado" xfId="3114" builtinId="9" hidden="1"/>
    <cellStyle name="Hipervínculo visitado" xfId="3115" builtinId="9" hidden="1"/>
    <cellStyle name="Hipervínculo visitado" xfId="3116" builtinId="9" hidden="1"/>
    <cellStyle name="Hipervínculo visitado" xfId="3117" builtinId="9" hidden="1"/>
    <cellStyle name="Hipervínculo visitado" xfId="3118" builtinId="9" hidden="1"/>
    <cellStyle name="Hipervínculo visitado" xfId="3119" builtinId="9" hidden="1"/>
    <cellStyle name="Hipervínculo visitado" xfId="3120" builtinId="9" hidden="1"/>
    <cellStyle name="Hipervínculo visitado" xfId="3121" builtinId="9" hidden="1"/>
    <cellStyle name="Hipervínculo visitado" xfId="3122" builtinId="9" hidden="1"/>
    <cellStyle name="Hipervínculo visitado" xfId="3123" builtinId="9" hidden="1"/>
    <cellStyle name="Hipervínculo visitado" xfId="3124" builtinId="9" hidden="1"/>
    <cellStyle name="Hipervínculo visitado" xfId="3125" builtinId="9" hidden="1"/>
    <cellStyle name="Hipervínculo visitado" xfId="3132" builtinId="9" hidden="1"/>
    <cellStyle name="Hipervínculo visitado" xfId="3133" builtinId="9" hidden="1"/>
    <cellStyle name="Hipervínculo visitado" xfId="3134" builtinId="9" hidden="1"/>
    <cellStyle name="Hipervínculo visitado" xfId="3135" builtinId="9" hidden="1"/>
    <cellStyle name="Hipervínculo visitado" xfId="3136" builtinId="9" hidden="1"/>
    <cellStyle name="Hipervínculo visitado" xfId="3137" builtinId="9" hidden="1"/>
    <cellStyle name="Hipervínculo visitado" xfId="3138" builtinId="9" hidden="1"/>
    <cellStyle name="Hipervínculo visitado" xfId="3139" builtinId="9" hidden="1"/>
    <cellStyle name="Hipervínculo visitado" xfId="3140" builtinId="9" hidden="1"/>
    <cellStyle name="Hipervínculo visitado" xfId="3141" builtinId="9" hidden="1"/>
    <cellStyle name="Hipervínculo visitado" xfId="3142" builtinId="9" hidden="1"/>
    <cellStyle name="Hipervínculo visitado" xfId="3143" builtinId="9" hidden="1"/>
    <cellStyle name="Hipervínculo visitado" xfId="3144" builtinId="9" hidden="1"/>
    <cellStyle name="Hipervínculo visitado" xfId="3145" builtinId="9" hidden="1"/>
    <cellStyle name="Hipervínculo visitado" xfId="3146" builtinId="9" hidden="1"/>
    <cellStyle name="Hipervínculo visitado" xfId="3147" builtinId="9" hidden="1"/>
    <cellStyle name="Hipervínculo visitado" xfId="3148" builtinId="9" hidden="1"/>
    <cellStyle name="Hipervínculo visitado" xfId="3149" builtinId="9" hidden="1"/>
    <cellStyle name="Hipervínculo visitado" xfId="3150" builtinId="9" hidden="1"/>
    <cellStyle name="Hipervínculo visitado" xfId="3151" builtinId="9" hidden="1"/>
    <cellStyle name="Hipervínculo visitado" xfId="3152" builtinId="9" hidden="1"/>
    <cellStyle name="Hipervínculo visitado" xfId="3101" builtinId="9" hidden="1"/>
    <cellStyle name="Hipervínculo visitado" xfId="3102" builtinId="9" hidden="1"/>
    <cellStyle name="Hipervínculo visitado" xfId="3103" builtinId="9" hidden="1"/>
    <cellStyle name="Hipervínculo visitado" xfId="3153" builtinId="9" hidden="1"/>
    <cellStyle name="Hipervínculo visitado" xfId="3154" builtinId="9" hidden="1"/>
    <cellStyle name="Hipervínculo visitado" xfId="3155" builtinId="9" hidden="1"/>
    <cellStyle name="Hipervínculo visitado" xfId="3156" builtinId="9" hidden="1"/>
    <cellStyle name="Hipervínculo visitado" xfId="3157" builtinId="9" hidden="1"/>
    <cellStyle name="Hipervínculo visitado" xfId="3158" builtinId="9" hidden="1"/>
    <cellStyle name="Hipervínculo visitado" xfId="3159" builtinId="9" hidden="1"/>
    <cellStyle name="Hipervínculo visitado" xfId="3160" builtinId="9" hidden="1"/>
    <cellStyle name="Hipervínculo visitado" xfId="3161" builtinId="9" hidden="1"/>
    <cellStyle name="Hipervínculo visitado" xfId="3162" builtinId="9" hidden="1"/>
    <cellStyle name="Hipervínculo visitado" xfId="3163" builtinId="9" hidden="1"/>
    <cellStyle name="Hipervínculo visitado" xfId="3164" builtinId="9" hidden="1"/>
    <cellStyle name="Hipervínculo visitado" xfId="3165" builtinId="9" hidden="1"/>
    <cellStyle name="Hipervínculo visitado" xfId="3166" builtinId="9" hidden="1"/>
    <cellStyle name="Hipervínculo visitado" xfId="3167" builtinId="9" hidden="1"/>
    <cellStyle name="Hipervínculo visitado" xfId="3168" builtinId="9" hidden="1"/>
    <cellStyle name="Hipervínculo visitado" xfId="3169" builtinId="9" hidden="1"/>
    <cellStyle name="Hipervínculo visitado" xfId="3170" builtinId="9" hidden="1"/>
    <cellStyle name="Hipervínculo visitado" xfId="3175" builtinId="9" hidden="1"/>
    <cellStyle name="Hipervínculo visitado" xfId="3176" builtinId="9" hidden="1"/>
    <cellStyle name="Hipervínculo visitado" xfId="3177" builtinId="9" hidden="1"/>
    <cellStyle name="Hipervínculo visitado" xfId="3178" builtinId="9" hidden="1"/>
    <cellStyle name="Hipervínculo visitado" xfId="3179" builtinId="9" hidden="1"/>
    <cellStyle name="Hipervínculo visitado" xfId="3180" builtinId="9" hidden="1"/>
    <cellStyle name="Hipervínculo visitado" xfId="3181" builtinId="9" hidden="1"/>
    <cellStyle name="Hipervínculo visitado" xfId="3182" builtinId="9" hidden="1"/>
    <cellStyle name="Hipervínculo visitado" xfId="3183" builtinId="9" hidden="1"/>
    <cellStyle name="Hipervínculo visitado" xfId="3184" builtinId="9" hidden="1"/>
    <cellStyle name="Hipervínculo visitado" xfId="3185" builtinId="9" hidden="1"/>
    <cellStyle name="Hipervínculo visitado" xfId="3186" builtinId="9" hidden="1"/>
    <cellStyle name="Hipervínculo visitado" xfId="3187" builtinId="9" hidden="1"/>
    <cellStyle name="Hipervínculo visitado" xfId="3188" builtinId="9" hidden="1"/>
    <cellStyle name="Hipervínculo visitado" xfId="3189" builtinId="9" hidden="1"/>
    <cellStyle name="Hipervínculo visitado" xfId="3190" builtinId="9" hidden="1"/>
    <cellStyle name="Hipervínculo visitado" xfId="3191" builtinId="9" hidden="1"/>
    <cellStyle name="Hipervínculo visitado" xfId="3192" builtinId="9" hidden="1"/>
    <cellStyle name="Hipervínculo visitado" xfId="3193" builtinId="9" hidden="1"/>
    <cellStyle name="Hipervínculo visitado" xfId="3194" builtinId="9" hidden="1"/>
    <cellStyle name="Hipervínculo visitado" xfId="3195" builtinId="9" hidden="1"/>
    <cellStyle name="Hipervínculo visitado" xfId="3198" builtinId="9" hidden="1"/>
    <cellStyle name="Hipervínculo visitado" xfId="3199" builtinId="9" hidden="1"/>
    <cellStyle name="Hipervínculo visitado" xfId="3200" builtinId="9" hidden="1"/>
    <cellStyle name="Hipervínculo visitado" xfId="3201" builtinId="9" hidden="1"/>
    <cellStyle name="Hipervínculo visitado" xfId="3202" builtinId="9" hidden="1"/>
    <cellStyle name="Hipervínculo visitado" xfId="3203" builtinId="9" hidden="1"/>
    <cellStyle name="Hipervínculo visitado" xfId="3204" builtinId="9" hidden="1"/>
    <cellStyle name="Hipervínculo visitado" xfId="3205" builtinId="9" hidden="1"/>
    <cellStyle name="Hipervínculo visitado" xfId="3206" builtinId="9" hidden="1"/>
    <cellStyle name="Hipervínculo visitado" xfId="3207" builtinId="9" hidden="1"/>
    <cellStyle name="Hipervínculo visitado" xfId="3208" builtinId="9" hidden="1"/>
    <cellStyle name="Hipervínculo visitado" xfId="3209" builtinId="9" hidden="1"/>
    <cellStyle name="Hipervínculo visitado" xfId="3210" builtinId="9" hidden="1"/>
    <cellStyle name="Hipervínculo visitado" xfId="3211" builtinId="9" hidden="1"/>
    <cellStyle name="Hipervínculo visitado" xfId="3212" builtinId="9" hidden="1"/>
    <cellStyle name="Hipervínculo visitado" xfId="3213" builtinId="9" hidden="1"/>
    <cellStyle name="Hipervínculo visitado" xfId="3214" builtinId="9" hidden="1"/>
    <cellStyle name="Hipervínculo visitado" xfId="3215" builtinId="9" hidden="1"/>
    <cellStyle name="Hipervínculo visitado" xfId="3216" builtinId="9" hidden="1"/>
    <cellStyle name="Hipervínculo visitado" xfId="3217" builtinId="9" hidden="1"/>
    <cellStyle name="Hipervínculo visitado" xfId="3218" builtinId="9" hidden="1"/>
    <cellStyle name="Hipervínculo visitado" xfId="3174" builtinId="9" hidden="1"/>
    <cellStyle name="Hipervínculo visitado" xfId="3219" builtinId="9" hidden="1"/>
    <cellStyle name="Hipervínculo visitado" xfId="3220" builtinId="9" hidden="1"/>
    <cellStyle name="Hipervínculo visitado" xfId="3221" builtinId="9" hidden="1"/>
    <cellStyle name="Hipervínculo visitado" xfId="3222" builtinId="9" hidden="1"/>
    <cellStyle name="Hipervínculo visitado" xfId="3223" builtinId="9" hidden="1"/>
    <cellStyle name="Hipervínculo visitado" xfId="3224" builtinId="9" hidden="1"/>
    <cellStyle name="Hipervínculo visitado" xfId="3225" builtinId="9" hidden="1"/>
    <cellStyle name="Hipervínculo visitado" xfId="3226" builtinId="9" hidden="1"/>
    <cellStyle name="Hipervínculo visitado" xfId="3227" builtinId="9" hidden="1"/>
    <cellStyle name="Hipervínculo visitado" xfId="3228" builtinId="9" hidden="1"/>
    <cellStyle name="Hipervínculo visitado" xfId="3229" builtinId="9" hidden="1"/>
    <cellStyle name="Hipervínculo visitado" xfId="3230" builtinId="9" hidden="1"/>
    <cellStyle name="Hipervínculo visitado" xfId="3231" builtinId="9" hidden="1"/>
    <cellStyle name="Hipervínculo visitado" xfId="3232" builtinId="9" hidden="1"/>
    <cellStyle name="Hipervínculo visitado" xfId="3233" builtinId="9" hidden="1"/>
    <cellStyle name="Hipervínculo visitado" xfId="3234" builtinId="9" hidden="1"/>
    <cellStyle name="Hipervínculo visitado" xfId="3235" builtinId="9" hidden="1"/>
    <cellStyle name="Hipervínculo visitado" xfId="3236" builtinId="9" hidden="1"/>
    <cellStyle name="Hipervínculo visitado" xfId="3237" builtinId="9" hidden="1"/>
    <cellStyle name="Hipervínculo visitado" xfId="3238" builtinId="9" hidden="1"/>
    <cellStyle name="Hipervínculo visitado" xfId="3240" builtinId="9" hidden="1"/>
    <cellStyle name="Hipervínculo visitado" xfId="3241" builtinId="9" hidden="1"/>
    <cellStyle name="Hipervínculo visitado" xfId="3242" builtinId="9" hidden="1"/>
    <cellStyle name="Hipervínculo visitado" xfId="3243" builtinId="9" hidden="1"/>
    <cellStyle name="Hipervínculo visitado" xfId="3244" builtinId="9" hidden="1"/>
    <cellStyle name="Hipervínculo visitado" xfId="3245" builtinId="9" hidden="1"/>
    <cellStyle name="Hipervínculo visitado" xfId="3246" builtinId="9" hidden="1"/>
    <cellStyle name="Hipervínculo visitado" xfId="3247" builtinId="9" hidden="1"/>
    <cellStyle name="Hipervínculo visitado" xfId="3248" builtinId="9" hidden="1"/>
    <cellStyle name="Hipervínculo visitado" xfId="3249" builtinId="9" hidden="1"/>
    <cellStyle name="Hipervínculo visitado" xfId="3250" builtinId="9" hidden="1"/>
    <cellStyle name="Hipervínculo visitado" xfId="3251" builtinId="9" hidden="1"/>
    <cellStyle name="Hipervínculo visitado" xfId="3252" builtinId="9" hidden="1"/>
    <cellStyle name="Hipervínculo visitado" xfId="3253" builtinId="9" hidden="1"/>
    <cellStyle name="Hipervínculo visitado" xfId="3254" builtinId="9" hidden="1"/>
    <cellStyle name="Hipervínculo visitado" xfId="3255" builtinId="9" hidden="1"/>
    <cellStyle name="Hipervínculo visitado" xfId="3256" builtinId="9" hidden="1"/>
    <cellStyle name="Hipervínculo visitado" xfId="3257" builtinId="9" hidden="1"/>
    <cellStyle name="Hipervínculo visitado" xfId="3258" builtinId="9" hidden="1"/>
    <cellStyle name="Hipervínculo visitado" xfId="3259" builtinId="9" hidden="1"/>
    <cellStyle name="Hipervínculo visitado" xfId="3260" builtinId="9" hidden="1"/>
    <cellStyle name="Hipervínculo visitado" xfId="2995" builtinId="9" hidden="1"/>
    <cellStyle name="Hipervínculo visitado" xfId="3126" builtinId="9" hidden="1"/>
    <cellStyle name="Hipervínculo visitado" xfId="3173" builtinId="9" hidden="1"/>
    <cellStyle name="Hipervínculo visitado" xfId="3261" builtinId="9" hidden="1"/>
    <cellStyle name="Hipervínculo visitado" xfId="3262" builtinId="9" hidden="1"/>
    <cellStyle name="Hipervínculo visitado" xfId="3263" builtinId="9" hidden="1"/>
    <cellStyle name="Hipervínculo visitado" xfId="3264" builtinId="9" hidden="1"/>
    <cellStyle name="Hipervínculo visitado" xfId="3265" builtinId="9" hidden="1"/>
    <cellStyle name="Hipervínculo visitado" xfId="3266" builtinId="9" hidden="1"/>
    <cellStyle name="Hipervínculo visitado" xfId="3267" builtinId="9" hidden="1"/>
    <cellStyle name="Hipervínculo visitado" xfId="3268" builtinId="9" hidden="1"/>
    <cellStyle name="Hipervínculo visitado" xfId="3269" builtinId="9" hidden="1"/>
    <cellStyle name="Hipervínculo visitado" xfId="3270" builtinId="9" hidden="1"/>
    <cellStyle name="Hipervínculo visitado" xfId="3271" builtinId="9" hidden="1"/>
    <cellStyle name="Hipervínculo visitado" xfId="3272" builtinId="9" hidden="1"/>
    <cellStyle name="Hipervínculo visitado" xfId="3273" builtinId="9" hidden="1"/>
    <cellStyle name="Hipervínculo visitado" xfId="3274" builtinId="9" hidden="1"/>
    <cellStyle name="Hipervínculo visitado" xfId="3275" builtinId="9" hidden="1"/>
    <cellStyle name="Hipervínculo visitado" xfId="3276" builtinId="9" hidden="1"/>
    <cellStyle name="Hipervínculo visitado" xfId="3277" builtinId="9" hidden="1"/>
    <cellStyle name="Hipervínculo visitado" xfId="3278" builtinId="9" hidden="1"/>
    <cellStyle name="Hipervínculo visitado" xfId="3279" builtinId="9" hidden="1"/>
    <cellStyle name="Hipervínculo visitado" xfId="3280" builtinId="9" hidden="1"/>
    <cellStyle name="Hipervínculo visitado" xfId="3281" builtinId="9" hidden="1"/>
    <cellStyle name="Hipervínculo visitado" xfId="3282" builtinId="9" hidden="1"/>
    <cellStyle name="Hipervínculo visitado" xfId="3283" builtinId="9" hidden="1"/>
    <cellStyle name="Hipervínculo visitado" xfId="3284" builtinId="9" hidden="1"/>
    <cellStyle name="Hipervínculo visitado" xfId="3285" builtinId="9" hidden="1"/>
    <cellStyle name="Hipervínculo visitado" xfId="3286" builtinId="9" hidden="1"/>
    <cellStyle name="Hipervínculo visitado" xfId="3287" builtinId="9" hidden="1"/>
    <cellStyle name="Hipervínculo visitado" xfId="3288" builtinId="9" hidden="1"/>
    <cellStyle name="Hipervínculo visitado" xfId="3289" builtinId="9" hidden="1"/>
    <cellStyle name="Hipervínculo visitado" xfId="3290" builtinId="9" hidden="1"/>
    <cellStyle name="Hipervínculo visitado" xfId="3291" builtinId="9" hidden="1"/>
    <cellStyle name="Hipervínculo visitado" xfId="3292" builtinId="9" hidden="1"/>
    <cellStyle name="Hipervínculo visitado" xfId="3293" builtinId="9" hidden="1"/>
    <cellStyle name="Hipervínculo visitado" xfId="3294" builtinId="9" hidden="1"/>
    <cellStyle name="Hipervínculo visitado" xfId="3295" builtinId="9" hidden="1"/>
    <cellStyle name="Hipervínculo visitado" xfId="3296" builtinId="9" hidden="1"/>
    <cellStyle name="Hipervínculo visitado" xfId="3297" builtinId="9" hidden="1"/>
    <cellStyle name="Hipervínculo visitado" xfId="3298" builtinId="9" hidden="1"/>
    <cellStyle name="Hipervínculo visitado" xfId="3299" builtinId="9" hidden="1"/>
    <cellStyle name="Hipervínculo visitado" xfId="3020" builtinId="9" hidden="1"/>
    <cellStyle name="Hipervínculo visitado" xfId="3019" builtinId="9" hidden="1"/>
    <cellStyle name="Hipervínculo visitado" xfId="3013" builtinId="9" hidden="1"/>
    <cellStyle name="Hipervínculo visitado" xfId="3300" builtinId="9" hidden="1"/>
    <cellStyle name="Hipervínculo visitado" xfId="3301" builtinId="9" hidden="1"/>
    <cellStyle name="Hipervínculo visitado" xfId="3302" builtinId="9" hidden="1"/>
    <cellStyle name="Hipervínculo visitado" xfId="3303" builtinId="9" hidden="1"/>
    <cellStyle name="Hipervínculo visitado" xfId="3304" builtinId="9" hidden="1"/>
    <cellStyle name="Hipervínculo visitado" xfId="3305" builtinId="9" hidden="1"/>
    <cellStyle name="Hipervínculo visitado" xfId="3306" builtinId="9" hidden="1"/>
    <cellStyle name="Hipervínculo visitado" xfId="3307" builtinId="9" hidden="1"/>
    <cellStyle name="Hipervínculo visitado" xfId="3308" builtinId="9" hidden="1"/>
    <cellStyle name="Hipervínculo visitado" xfId="3309" builtinId="9" hidden="1"/>
    <cellStyle name="Hipervínculo visitado" xfId="3310" builtinId="9" hidden="1"/>
    <cellStyle name="Hipervínculo visitado" xfId="3311" builtinId="9" hidden="1"/>
    <cellStyle name="Hipervínculo visitado" xfId="3312" builtinId="9" hidden="1"/>
    <cellStyle name="Hipervínculo visitado" xfId="3313" builtinId="9" hidden="1"/>
    <cellStyle name="Hipervínculo visitado" xfId="3314" builtinId="9" hidden="1"/>
    <cellStyle name="Hipervínculo visitado" xfId="3315" builtinId="9" hidden="1"/>
    <cellStyle name="Hipervínculo visitado" xfId="3316" builtinId="9" hidden="1"/>
    <cellStyle name="Hipervínculo visitado" xfId="3317" builtinId="9" hidden="1"/>
    <cellStyle name="Hipervínculo visitado" xfId="3366" builtinId="9" hidden="1"/>
    <cellStyle name="Hipervínculo visitado" xfId="3367" builtinId="9" hidden="1"/>
    <cellStyle name="Hipervínculo visitado" xfId="3368" builtinId="9" hidden="1"/>
    <cellStyle name="Hipervínculo visitado" xfId="3369" builtinId="9" hidden="1"/>
    <cellStyle name="Hipervínculo visitado" xfId="3370" builtinId="9" hidden="1"/>
    <cellStyle name="Hipervínculo visitado" xfId="3371" builtinId="9" hidden="1"/>
    <cellStyle name="Hipervínculo visitado" xfId="3372" builtinId="9" hidden="1"/>
    <cellStyle name="Hipervínculo visitado" xfId="3373" builtinId="9" hidden="1"/>
    <cellStyle name="Hipervínculo visitado" xfId="3374" builtinId="9" hidden="1"/>
    <cellStyle name="Hipervínculo visitado" xfId="3375" builtinId="9" hidden="1"/>
    <cellStyle name="Hipervínculo visitado" xfId="3376" builtinId="9" hidden="1"/>
    <cellStyle name="Hipervínculo visitado" xfId="3377" builtinId="9" hidden="1"/>
    <cellStyle name="Hipervínculo visitado" xfId="3378" builtinId="9" hidden="1"/>
    <cellStyle name="Hipervínculo visitado" xfId="3379" builtinId="9" hidden="1"/>
    <cellStyle name="Hipervínculo visitado" xfId="3380" builtinId="9" hidden="1"/>
    <cellStyle name="Hipervínculo visitado" xfId="3381" builtinId="9" hidden="1"/>
    <cellStyle name="Hipervínculo visitado" xfId="3382" builtinId="9" hidden="1"/>
    <cellStyle name="Hipervínculo visitado" xfId="3383" builtinId="9" hidden="1"/>
    <cellStyle name="Hipervínculo visitado" xfId="3384" builtinId="9" hidden="1"/>
    <cellStyle name="Hipervínculo visitado" xfId="3385" builtinId="9" hidden="1"/>
    <cellStyle name="Hipervínculo visitado" xfId="3386" builtinId="9" hidden="1"/>
    <cellStyle name="Hipervínculo visitado" xfId="3476" builtinId="9" hidden="1"/>
    <cellStyle name="Hipervínculo visitado" xfId="3477" builtinId="9" hidden="1"/>
    <cellStyle name="Hipervínculo visitado" xfId="3478" builtinId="9" hidden="1"/>
    <cellStyle name="Hipervínculo visitado" xfId="3479" builtinId="9" hidden="1"/>
    <cellStyle name="Hipervínculo visitado" xfId="3480" builtinId="9" hidden="1"/>
    <cellStyle name="Hipervínculo visitado" xfId="3481" builtinId="9" hidden="1"/>
    <cellStyle name="Hipervínculo visitado" xfId="3482" builtinId="9" hidden="1"/>
    <cellStyle name="Hipervínculo visitado" xfId="3483" builtinId="9" hidden="1"/>
    <cellStyle name="Hipervínculo visitado" xfId="3484" builtinId="9" hidden="1"/>
    <cellStyle name="Hipervínculo visitado" xfId="3485" builtinId="9" hidden="1"/>
    <cellStyle name="Hipervínculo visitado" xfId="3486" builtinId="9" hidden="1"/>
    <cellStyle name="Hipervínculo visitado" xfId="3487" builtinId="9" hidden="1"/>
    <cellStyle name="Hipervínculo visitado" xfId="3488" builtinId="9" hidden="1"/>
    <cellStyle name="Hipervínculo visitado" xfId="3489" builtinId="9" hidden="1"/>
    <cellStyle name="Hipervínculo visitado" xfId="3490" builtinId="9" hidden="1"/>
    <cellStyle name="Hipervínculo visitado" xfId="3491" builtinId="9" hidden="1"/>
    <cellStyle name="Hipervínculo visitado" xfId="3492" builtinId="9" hidden="1"/>
    <cellStyle name="Hipervínculo visitado" xfId="3493" builtinId="9" hidden="1"/>
    <cellStyle name="Hipervínculo visitado" xfId="3494" builtinId="9" hidden="1"/>
    <cellStyle name="Hipervínculo visitado" xfId="3495" builtinId="9" hidden="1"/>
    <cellStyle name="Hipervínculo visitado" xfId="3496" builtinId="9" hidden="1"/>
    <cellStyle name="Hipervínculo visitado" xfId="3689" builtinId="9" hidden="1"/>
    <cellStyle name="Hipervínculo visitado" xfId="3690" builtinId="9" hidden="1"/>
    <cellStyle name="Hipervínculo visitado" xfId="3691" builtinId="9" hidden="1"/>
    <cellStyle name="Hipervínculo visitado" xfId="3692" builtinId="9" hidden="1"/>
    <cellStyle name="Hipervínculo visitado" xfId="3693" builtinId="9" hidden="1"/>
    <cellStyle name="Hipervínculo visitado" xfId="3694" builtinId="9" hidden="1"/>
    <cellStyle name="Hipervínculo visitado" xfId="3695" builtinId="9" hidden="1"/>
    <cellStyle name="Hipervínculo visitado" xfId="3696" builtinId="9" hidden="1"/>
    <cellStyle name="Hipervínculo visitado" xfId="3697" builtinId="9" hidden="1"/>
    <cellStyle name="Hipervínculo visitado" xfId="3698" builtinId="9" hidden="1"/>
    <cellStyle name="Hipervínculo visitado" xfId="3699" builtinId="9" hidden="1"/>
    <cellStyle name="Hipervínculo visitado" xfId="3700" builtinId="9" hidden="1"/>
    <cellStyle name="Hipervínculo visitado" xfId="3701" builtinId="9" hidden="1"/>
    <cellStyle name="Hipervínculo visitado" xfId="3702" builtinId="9" hidden="1"/>
    <cellStyle name="Hipervínculo visitado" xfId="3703" builtinId="9" hidden="1"/>
    <cellStyle name="Hipervínculo visitado" xfId="3704" builtinId="9" hidden="1"/>
    <cellStyle name="Hipervínculo visitado" xfId="3705" builtinId="9" hidden="1"/>
    <cellStyle name="Hipervínculo visitado" xfId="3706" builtinId="9" hidden="1"/>
    <cellStyle name="Hipervínculo visitado" xfId="3707" builtinId="9" hidden="1"/>
    <cellStyle name="Hipervínculo visitado" xfId="3708" builtinId="9" hidden="1"/>
    <cellStyle name="Hipervínculo visitado" xfId="3709" builtinId="9" hidden="1"/>
    <cellStyle name="Hipervínculo visitado" xfId="3657" builtinId="9" hidden="1"/>
    <cellStyle name="Hipervínculo visitado" xfId="3775" builtinId="9" hidden="1"/>
    <cellStyle name="Hipervínculo visitado" xfId="3774" builtinId="9" hidden="1"/>
    <cellStyle name="Hipervínculo visitado" xfId="3656" builtinId="9" hidden="1"/>
    <cellStyle name="Hipervínculo visitado" xfId="3773" builtinId="9" hidden="1"/>
    <cellStyle name="Hipervínculo visitado" xfId="3772" builtinId="9" hidden="1"/>
    <cellStyle name="Hipervínculo visitado" xfId="3655" builtinId="9" hidden="1"/>
    <cellStyle name="Hipervínculo visitado" xfId="3771" builtinId="9" hidden="1"/>
    <cellStyle name="Hipervínculo visitado" xfId="3770" builtinId="9" hidden="1"/>
    <cellStyle name="Hipervínculo visitado" xfId="3654" builtinId="9" hidden="1"/>
    <cellStyle name="Hipervínculo visitado" xfId="3769" builtinId="9" hidden="1"/>
    <cellStyle name="Hipervínculo visitado" xfId="3768" builtinId="9" hidden="1"/>
    <cellStyle name="Hipervínculo visitado" xfId="3653" builtinId="9" hidden="1"/>
    <cellStyle name="Hipervínculo visitado" xfId="3767" builtinId="9" hidden="1"/>
    <cellStyle name="Hipervínculo visitado" xfId="3766" builtinId="9" hidden="1"/>
    <cellStyle name="Hipervínculo visitado" xfId="3652" builtinId="9" hidden="1"/>
    <cellStyle name="Hipervínculo visitado" xfId="3765" builtinId="9" hidden="1"/>
    <cellStyle name="Hipervínculo visitado" xfId="3764" builtinId="9" hidden="1"/>
    <cellStyle name="Hipervínculo visitado" xfId="3651" builtinId="9" hidden="1"/>
    <cellStyle name="Hipervínculo visitado" xfId="3763" builtinId="9" hidden="1"/>
    <cellStyle name="Hipervínculo visitado" xfId="3762" builtinId="9" hidden="1"/>
    <cellStyle name="Hipervínculo visitado" xfId="3798" builtinId="9" hidden="1"/>
    <cellStyle name="Hipervínculo visitado" xfId="3404" builtinId="9" hidden="1"/>
    <cellStyle name="Hipervínculo visitado" xfId="3719" builtinId="9" hidden="1"/>
    <cellStyle name="Hipervínculo visitado" xfId="3799" builtinId="9" hidden="1"/>
    <cellStyle name="Hipervínculo visitado" xfId="3720" builtinId="9" hidden="1"/>
    <cellStyle name="Hipervínculo visitado" xfId="3401" builtinId="9" hidden="1"/>
    <cellStyle name="Hipervínculo visitado" xfId="3667" builtinId="9" hidden="1"/>
    <cellStyle name="Hipervínculo visitado" xfId="3721" builtinId="9" hidden="1"/>
    <cellStyle name="Hipervínculo visitado" xfId="3722" builtinId="9" hidden="1"/>
    <cellStyle name="Hipervínculo visitado" xfId="3800" builtinId="9" hidden="1"/>
    <cellStyle name="Hipervínculo visitado" xfId="3398" builtinId="9" hidden="1"/>
    <cellStyle name="Hipervínculo visitado" xfId="3397" builtinId="9" hidden="1"/>
    <cellStyle name="Hipervínculo visitado" xfId="3801" builtinId="9" hidden="1"/>
    <cellStyle name="Hipervínculo visitado" xfId="3723" builtinId="9" hidden="1"/>
    <cellStyle name="Hipervínculo visitado" xfId="3724" builtinId="9" hidden="1"/>
    <cellStyle name="Hipervínculo visitado" xfId="3668" builtinId="9" hidden="1"/>
    <cellStyle name="Hipervínculo visitado" xfId="3396" builtinId="9" hidden="1"/>
    <cellStyle name="Hipervínculo visitado" xfId="3725" builtinId="9" hidden="1"/>
    <cellStyle name="Hipervínculo visitado" xfId="3669" builtinId="9" hidden="1"/>
    <cellStyle name="Hipervínculo visitado" xfId="3726" builtinId="9" hidden="1"/>
    <cellStyle name="Hipervínculo visitado" xfId="3395" builtinId="9" hidden="1"/>
    <cellStyle name="Hipervínculo visitado" xfId="3812" builtinId="9" hidden="1"/>
    <cellStyle name="Hipervínculo visitado" xfId="3646" builtinId="9" hidden="1"/>
    <cellStyle name="Hipervínculo visitado" xfId="3645" builtinId="9" hidden="1"/>
    <cellStyle name="Hipervínculo visitado" xfId="3459" builtinId="9" hidden="1"/>
    <cellStyle name="Hipervínculo visitado" xfId="3462" builtinId="9" hidden="1"/>
    <cellStyle name="Hipervínculo visitado" xfId="3811" builtinId="9" hidden="1"/>
    <cellStyle name="Hipervínculo visitado" xfId="3676" builtinId="9" hidden="1"/>
    <cellStyle name="Hipervínculo visitado" xfId="3743" builtinId="9" hidden="1"/>
    <cellStyle name="Hipervínculo visitado" xfId="3742" builtinId="9" hidden="1"/>
    <cellStyle name="Hipervínculo visitado" xfId="3810" builtinId="9" hidden="1"/>
    <cellStyle name="Hipervínculo visitado" xfId="3463" builtinId="9" hidden="1"/>
    <cellStyle name="Hipervínculo visitado" xfId="3644" builtinId="9" hidden="1"/>
    <cellStyle name="Hipervínculo visitado" xfId="3741" builtinId="9" hidden="1"/>
    <cellStyle name="Hipervínculo visitado" xfId="3468" builtinId="9" hidden="1"/>
    <cellStyle name="Hipervínculo visitado" xfId="3809" builtinId="9" hidden="1"/>
    <cellStyle name="Hipervínculo visitado" xfId="3675" builtinId="9" hidden="1"/>
    <cellStyle name="Hipervínculo visitado" xfId="3808" builtinId="9" hidden="1"/>
    <cellStyle name="Hipervínculo visitado" xfId="3807" builtinId="9" hidden="1"/>
    <cellStyle name="Hipervínculo visitado" xfId="3663" builtinId="9" hidden="1"/>
    <cellStyle name="Hipervínculo visitado" xfId="3662" builtinId="9" hidden="1"/>
    <cellStyle name="Hipervínculo visitado" xfId="3740" builtinId="9" hidden="1"/>
    <cellStyle name="Hipervínculo visitado" xfId="3649" builtinId="9" hidden="1"/>
    <cellStyle name="Hipervínculo visitado" xfId="3659" builtinId="9" hidden="1"/>
    <cellStyle name="Hipervínculo visitado" xfId="3843" builtinId="9" hidden="1"/>
    <cellStyle name="Hipervínculo visitado" xfId="3424" builtinId="9" hidden="1"/>
    <cellStyle name="Hipervínculo visitado" xfId="3842" builtinId="9" hidden="1"/>
    <cellStyle name="Hipervínculo visitado" xfId="3778" builtinId="9" hidden="1"/>
    <cellStyle name="Hipervínculo visitado" xfId="3753" builtinId="9" hidden="1"/>
    <cellStyle name="Hipervínculo visitado" xfId="3841" builtinId="9" hidden="1"/>
    <cellStyle name="Hipervínculo visitado" xfId="3840" builtinId="9" hidden="1"/>
    <cellStyle name="Hipervínculo visitado" xfId="3681" builtinId="9" hidden="1"/>
    <cellStyle name="Hipervínculo visitado" xfId="3779" builtinId="9" hidden="1"/>
    <cellStyle name="Hipervínculo visitado" xfId="3839" builtinId="9" hidden="1"/>
    <cellStyle name="Hipervínculo visitado" xfId="3714" builtinId="9" hidden="1"/>
    <cellStyle name="Hipervínculo visitado" xfId="3394" builtinId="9" hidden="1"/>
    <cellStyle name="Hipervínculo visitado" xfId="3670" builtinId="9" hidden="1"/>
    <cellStyle name="Hipervínculo visitado" xfId="3682" builtinId="9" hidden="1"/>
    <cellStyle name="Hipervínculo visitado" xfId="3838" builtinId="9" hidden="1"/>
    <cellStyle name="Hipervínculo visitado" xfId="3671" builtinId="9" hidden="1"/>
    <cellStyle name="Hipervínculo visitado" xfId="3821" builtinId="9" hidden="1"/>
    <cellStyle name="Hipervínculo visitado" xfId="3393" builtinId="9" hidden="1"/>
    <cellStyle name="Hipervínculo visitado" xfId="3837" builtinId="9" hidden="1"/>
    <cellStyle name="Hipervínculo visitado" xfId="3871" builtinId="9" hidden="1"/>
    <cellStyle name="Hipervínculo visitado" xfId="3793" builtinId="9" hidden="1"/>
    <cellStyle name="Hipervínculo visitado" xfId="3736" builtinId="9" hidden="1"/>
    <cellStyle name="Hipervínculo visitado" xfId="3872" builtinId="9" hidden="1"/>
    <cellStyle name="Hipervínculo visitado" xfId="3469" builtinId="9" hidden="1"/>
    <cellStyle name="Hipervínculo visitado" xfId="3828" builtinId="9" hidden="1"/>
    <cellStyle name="Hipervínculo visitado" xfId="3751" builtinId="9" hidden="1"/>
    <cellStyle name="Hipervínculo visitado" xfId="3711" builtinId="9" hidden="1"/>
    <cellStyle name="Hipervínculo visitado" xfId="3784" builtinId="9" hidden="1"/>
    <cellStyle name="Hipervínculo visitado" xfId="3873" builtinId="9" hidden="1"/>
    <cellStyle name="Hipervínculo visitado" xfId="3827" builtinId="9" hidden="1"/>
    <cellStyle name="Hipervínculo visitado" xfId="3417" builtinId="9" hidden="1"/>
    <cellStyle name="Hipervínculo visitado" xfId="3874" builtinId="9" hidden="1"/>
    <cellStyle name="Hipervínculo visitado" xfId="3710" builtinId="9" hidden="1"/>
    <cellStyle name="Hipervínculo visitado" xfId="3735" builtinId="9" hidden="1"/>
    <cellStyle name="Hipervínculo visitado" xfId="3818" builtinId="9" hidden="1"/>
    <cellStyle name="Hipervínculo visitado" xfId="3685" builtinId="9" hidden="1"/>
    <cellStyle name="Hipervínculo visitado" xfId="3674" builtinId="9" hidden="1"/>
    <cellStyle name="Hipervínculo visitado" xfId="3789" builtinId="9" hidden="1"/>
    <cellStyle name="Hipervínculo visitado" xfId="3470" builtinId="9" hidden="1"/>
    <cellStyle name="Hipervínculo visitado" xfId="3826" builtinId="9" hidden="1"/>
    <cellStyle name="Hipervínculo visitado" xfId="3760" builtinId="9" hidden="1"/>
    <cellStyle name="Hipervínculo visitado" xfId="3788" builtinId="9" hidden="1"/>
    <cellStyle name="Hipervínculo visitado" xfId="3836" builtinId="9" hidden="1"/>
    <cellStyle name="Hipervínculo visitado" xfId="3416" builtinId="9" hidden="1"/>
    <cellStyle name="Hipervínculo visitado" xfId="3803" builtinId="9" hidden="1"/>
    <cellStyle name="Hipervínculo visitado" xfId="3885" builtinId="9" hidden="1"/>
    <cellStyle name="Hipervínculo visitado" xfId="3865" builtinId="9" hidden="1"/>
    <cellStyle name="Hipervínculo visitado" xfId="3392" builtinId="9" hidden="1"/>
    <cellStyle name="Hipervínculo visitado" xfId="3835" builtinId="9" hidden="1"/>
    <cellStyle name="Hipervínculo visitado" xfId="3761" builtinId="9" hidden="1"/>
    <cellStyle name="Hipervínculo visitado" xfId="3884" builtinId="9" hidden="1"/>
    <cellStyle name="Hipervínculo visitado" xfId="3747" builtinId="9" hidden="1"/>
    <cellStyle name="Hipervínculo visitado" xfId="3830" builtinId="9" hidden="1"/>
    <cellStyle name="Hipervínculo visitado" xfId="3715" builtinId="9" hidden="1"/>
    <cellStyle name="Hipervínculo visitado" xfId="3660" builtinId="9" hidden="1"/>
    <cellStyle name="Hipervínculo visitado" xfId="3819" builtinId="9" hidden="1"/>
    <cellStyle name="Hipervínculo visitado" xfId="3883" builtinId="9" hidden="1"/>
    <cellStyle name="Hipervínculo visitado" xfId="3782" builtinId="9" hidden="1"/>
    <cellStyle name="Hipervínculo visitado" xfId="3864" builtinId="9" hidden="1"/>
    <cellStyle name="Hipervínculo visitado" xfId="3755" builtinId="9" hidden="1"/>
    <cellStyle name="Hipervínculo visitado" xfId="3882" builtinId="9" hidden="1"/>
    <cellStyle name="Hipervínculo visitado" xfId="3757" builtinId="9" hidden="1"/>
    <cellStyle name="Hipervínculo visitado" xfId="3862" builtinId="9" hidden="1"/>
    <cellStyle name="Hipervínculo visitado" xfId="3445" builtinId="9" hidden="1"/>
    <cellStyle name="Hipervínculo visitado" xfId="3817" builtinId="9" hidden="1"/>
    <cellStyle name="Hipervínculo visitado" xfId="3813" builtinId="9" hidden="1"/>
    <cellStyle name="Hipervínculo visitado" xfId="3891" builtinId="9" hidden="1"/>
    <cellStyle name="Hipervínculo visitado" xfId="3861" builtinId="9" hidden="1"/>
    <cellStyle name="Hipervínculo visitado" xfId="3845" builtinId="9" hidden="1"/>
    <cellStyle name="Hipervínculo visitado" xfId="3473" builtinId="9" hidden="1"/>
    <cellStyle name="Hipervínculo visitado" xfId="3832" builtinId="9" hidden="1"/>
    <cellStyle name="Hipervínculo visitado" xfId="3688" builtinId="9" hidden="1"/>
    <cellStyle name="Hipervínculo visitado" xfId="3892" builtinId="9" hidden="1"/>
    <cellStyle name="Hipervínculo visitado" xfId="3679" builtinId="9" hidden="1"/>
    <cellStyle name="Hipervínculo visitado" xfId="3639" builtinId="9" hidden="1"/>
    <cellStyle name="Hipervínculo visitado" xfId="3787" builtinId="9" hidden="1"/>
    <cellStyle name="Hipervínculo visitado" xfId="3643" builtinId="9" hidden="1"/>
    <cellStyle name="Hipervínculo visitado" xfId="3658" builtinId="9" hidden="1"/>
    <cellStyle name="Hipervínculo visitado" xfId="3786" builtinId="9" hidden="1"/>
    <cellStyle name="Hipervínculo visitado" xfId="3797" builtinId="9" hidden="1"/>
    <cellStyle name="Hipervínculo visitado" xfId="3867" builtinId="9" hidden="1"/>
    <cellStyle name="Hipervínculo visitado" xfId="3680" builtinId="9" hidden="1"/>
    <cellStyle name="Hipervínculo visitado" xfId="3717" builtinId="9" hidden="1"/>
    <cellStyle name="Hipervínculo visitado" xfId="3642" builtinId="9" hidden="1"/>
    <cellStyle name="Hipervínculo visitado" xfId="3683" builtinId="9" hidden="1"/>
    <cellStyle name="Hipervínculo visitado" xfId="3415" builtinId="9" hidden="1"/>
    <cellStyle name="Hipervínculo visitado" xfId="3738" builtinId="9" hidden="1"/>
    <cellStyle name="Hipervínculo visitado" xfId="3822" builtinId="9" hidden="1"/>
    <cellStyle name="Hipervínculo visitado" xfId="3908" builtinId="9" hidden="1"/>
    <cellStyle name="Hipervínculo visitado" xfId="3831" builtinId="9" hidden="1"/>
    <cellStyle name="Hipervínculo visitado" xfId="3881" builtinId="9" hidden="1"/>
    <cellStyle name="Hipervínculo visitado" xfId="3907" builtinId="9" hidden="1"/>
    <cellStyle name="Hipervínculo visitado" xfId="3869" builtinId="9" hidden="1"/>
    <cellStyle name="Hipervínculo visitado" xfId="3471" builtinId="9" hidden="1"/>
    <cellStyle name="Hipervínculo visitado" xfId="3785" builtinId="9" hidden="1"/>
    <cellStyle name="Hipervínculo visitado" xfId="3748" builtinId="9" hidden="1"/>
    <cellStyle name="Hipervínculo visitado" xfId="3783" builtinId="9" hidden="1"/>
    <cellStyle name="Hipervínculo visitado" xfId="3388" builtinId="9" hidden="1"/>
    <cellStyle name="Hipervínculo visitado" xfId="3906" builtinId="9" hidden="1"/>
    <cellStyle name="Hipervínculo visitado" xfId="3834" builtinId="9" hidden="1"/>
    <cellStyle name="Hipervínculo visitado" xfId="3880" builtinId="9" hidden="1"/>
    <cellStyle name="Hipervínculo visitado" xfId="3752" builtinId="9" hidden="1"/>
    <cellStyle name="Hipervínculo visitado" xfId="3889" builtinId="9" hidden="1"/>
    <cellStyle name="Hipervínculo visitado" xfId="3737" builtinId="9" hidden="1"/>
    <cellStyle name="Hipervínculo visitado" xfId="3792" builtinId="9" hidden="1"/>
    <cellStyle name="Hipervínculo visitado" xfId="3744" builtinId="9" hidden="1"/>
    <cellStyle name="Hipervínculo visitado" xfId="3686" builtinId="9" hidden="1"/>
    <cellStyle name="Hipervínculo visitado" xfId="3730" builtinId="9" hidden="1"/>
    <cellStyle name="Hipervínculo visitado" xfId="3389" builtinId="9" hidden="1"/>
    <cellStyle name="Hipervínculo visitado" xfId="3820" builtinId="9" hidden="1"/>
    <cellStyle name="Hipervínculo visitado" xfId="3903" builtinId="9" hidden="1"/>
    <cellStyle name="Hipervínculo visitado" xfId="3746" builtinId="9" hidden="1"/>
    <cellStyle name="Hipervínculo visitado" xfId="3887" builtinId="9" hidden="1"/>
    <cellStyle name="Hipervínculo visitado" xfId="3902" builtinId="9" hidden="1"/>
    <cellStyle name="Hipervínculo visitado" xfId="3816" builtinId="9" hidden="1"/>
    <cellStyle name="Hipervínculo visitado" xfId="3420" builtinId="9" hidden="1"/>
    <cellStyle name="Hipervínculo visitado" xfId="3888" builtinId="9" hidden="1"/>
    <cellStyle name="Hipervínculo visitado" xfId="3914" builtinId="9" hidden="1"/>
    <cellStyle name="Hipervínculo visitado" xfId="3734" builtinId="9" hidden="1"/>
    <cellStyle name="Hipervínculo visitado" xfId="3405" builtinId="9" hidden="1"/>
    <cellStyle name="Hipervínculo visitado" xfId="3915" builtinId="9" hidden="1"/>
    <cellStyle name="Hipervínculo visitado" xfId="3781" builtinId="9" hidden="1"/>
    <cellStyle name="Hipervínculo visitado" xfId="3823" builtinId="9" hidden="1"/>
    <cellStyle name="Hipervínculo visitado" xfId="3728" builtinId="9" hidden="1"/>
    <cellStyle name="Hipervínculo visitado" xfId="3911" builtinId="9" hidden="1"/>
    <cellStyle name="Hipervínculo visitado" xfId="3666" builtinId="9" hidden="1"/>
    <cellStyle name="Hipervínculo visitado" xfId="3895" builtinId="9" hidden="1"/>
    <cellStyle name="Hipervínculo visitado" xfId="3965" builtinId="9" hidden="1"/>
    <cellStyle name="Hipervínculo visitado" xfId="3879" builtinId="9" hidden="1"/>
    <cellStyle name="Hipervínculo visitado" xfId="3878" builtinId="9" hidden="1"/>
    <cellStyle name="Hipervínculo visitado" xfId="3966" builtinId="9" hidden="1"/>
    <cellStyle name="Hipervínculo visitado" xfId="3472" builtinId="9" hidden="1"/>
    <cellStyle name="Hipervínculo visitado" xfId="3729" builtinId="9" hidden="1"/>
    <cellStyle name="Hipervínculo visitado" xfId="3672" builtinId="9" hidden="1"/>
    <cellStyle name="Hipervínculo visitado" xfId="3677" builtinId="9" hidden="1"/>
    <cellStyle name="Hipervínculo visitado" xfId="3931" builtinId="9" hidden="1"/>
    <cellStyle name="Hipervínculo visitado" xfId="3967" builtinId="9" hidden="1"/>
    <cellStyle name="Hipervínculo visitado" xfId="3930" builtinId="9" hidden="1"/>
    <cellStyle name="Hipervínculo visitado" xfId="3790" builtinId="9" hidden="1"/>
    <cellStyle name="Hipervínculo visitado" xfId="3968" builtinId="9" hidden="1"/>
    <cellStyle name="Hipervínculo visitado" xfId="3684" builtinId="9" hidden="1"/>
    <cellStyle name="Hipervínculo visitado" xfId="3814" builtinId="9" hidden="1"/>
    <cellStyle name="Hipervínculo visitado" xfId="3805" builtinId="9" hidden="1"/>
    <cellStyle name="Hipervínculo visitado" xfId="3899" builtinId="9" hidden="1"/>
    <cellStyle name="Hipervínculo visitado" xfId="3776" builtinId="9" hidden="1"/>
    <cellStyle name="Hipervínculo visitado" xfId="3937" builtinId="9" hidden="1"/>
    <cellStyle name="Hipervínculo visitado" xfId="3972" builtinId="9" hidden="1"/>
    <cellStyle name="Hipervínculo visitado" xfId="3901" builtinId="9" hidden="1"/>
    <cellStyle name="Hipervínculo visitado" xfId="3938" builtinId="9" hidden="1"/>
    <cellStyle name="Hipervínculo visitado" xfId="3900" builtinId="9" hidden="1"/>
    <cellStyle name="Hipervínculo visitado" xfId="3971" builtinId="9" hidden="1"/>
    <cellStyle name="Hipervínculo visitado" xfId="3875" builtinId="9" hidden="1"/>
    <cellStyle name="Hipervínculo visitado" xfId="3727" builtinId="9" hidden="1"/>
    <cellStyle name="Hipervínculo visitado" xfId="3928" builtinId="9" hidden="1"/>
    <cellStyle name="Hipervínculo visitado" xfId="3876" builtinId="9" hidden="1"/>
    <cellStyle name="Hipervínculo visitado" xfId="3863" builtinId="9" hidden="1"/>
    <cellStyle name="Hipervínculo visitado" xfId="3970" builtinId="9" hidden="1"/>
    <cellStyle name="Hipervínculo visitado" xfId="3939" builtinId="9" hidden="1"/>
    <cellStyle name="Hipervínculo visitado" xfId="3712" builtinId="9" hidden="1"/>
    <cellStyle name="Hipervínculo visitado" xfId="3648" builtinId="9" hidden="1"/>
    <cellStyle name="Hipervínculo visitado" xfId="3956" builtinId="9" hidden="1"/>
    <cellStyle name="Hipervínculo visitado" xfId="3969" builtinId="9" hidden="1"/>
    <cellStyle name="Hipervínculo visitado" xfId="3929" builtinId="9" hidden="1"/>
    <cellStyle name="Hipervínculo visitado" xfId="3955" builtinId="9" hidden="1"/>
    <cellStyle name="Hipervínculo visitado" xfId="3877" builtinId="9" hidden="1"/>
    <cellStyle name="Hipervínculo visitado" xfId="3896" builtinId="9" hidden="1"/>
    <cellStyle name="Hipervínculo visitado" xfId="3750" builtinId="9" hidden="1"/>
    <cellStyle name="Hipervínculo visitado" xfId="4005" builtinId="9" hidden="1"/>
    <cellStyle name="Hipervínculo visitado" xfId="4006" builtinId="9" hidden="1"/>
    <cellStyle name="Hipervínculo visitado" xfId="4007" builtinId="9" hidden="1"/>
    <cellStyle name="Hipervínculo visitado" xfId="4008" builtinId="9" hidden="1"/>
    <cellStyle name="Hipervínculo visitado" xfId="4009" builtinId="9" hidden="1"/>
    <cellStyle name="Hipervínculo visitado" xfId="4010" builtinId="9" hidden="1"/>
    <cellStyle name="Hipervínculo visitado" xfId="4011" builtinId="9" hidden="1"/>
    <cellStyle name="Hipervínculo visitado" xfId="4012" builtinId="9" hidden="1"/>
    <cellStyle name="Hipervínculo visitado" xfId="4013" builtinId="9" hidden="1"/>
    <cellStyle name="Hipervínculo visitado" xfId="4014" builtinId="9" hidden="1"/>
    <cellStyle name="Hipervínculo visitado" xfId="4015" builtinId="9" hidden="1"/>
    <cellStyle name="Hipervínculo visitado" xfId="4016" builtinId="9" hidden="1"/>
    <cellStyle name="Hipervínculo visitado" xfId="4017" builtinId="9" hidden="1"/>
    <cellStyle name="Hipervínculo visitado" xfId="4018" builtinId="9" hidden="1"/>
    <cellStyle name="Hipervínculo visitado" xfId="4019" builtinId="9" hidden="1"/>
    <cellStyle name="Hipervínculo visitado" xfId="4020" builtinId="9" hidden="1"/>
    <cellStyle name="Hipervínculo visitado" xfId="4021" builtinId="9" hidden="1"/>
    <cellStyle name="Hipervínculo visitado" xfId="4022" builtinId="9" hidden="1"/>
    <cellStyle name="Hipervínculo visitado" xfId="4023" builtinId="9" hidden="1"/>
    <cellStyle name="Hipervínculo visitado" xfId="4024" builtinId="9" hidden="1"/>
    <cellStyle name="Hipervínculo visitado" xfId="3758" builtinId="9" hidden="1"/>
    <cellStyle name="Hipervínculo visitado" xfId="3957" builtinId="9" hidden="1"/>
    <cellStyle name="Hipervínculo visitado" xfId="3897" builtinId="9" hidden="1"/>
    <cellStyle name="Hipervínculo visitado" xfId="4027" builtinId="9" hidden="1"/>
    <cellStyle name="Hipervínculo visitado" xfId="4028" builtinId="9" hidden="1"/>
    <cellStyle name="Hipervínculo visitado" xfId="4029" builtinId="9" hidden="1"/>
    <cellStyle name="Hipervínculo visitado" xfId="4030" builtinId="9" hidden="1"/>
    <cellStyle name="Hipervínculo visitado" xfId="4031" builtinId="9" hidden="1"/>
    <cellStyle name="Hipervínculo visitado" xfId="4032" builtinId="9" hidden="1"/>
    <cellStyle name="Hipervínculo visitado" xfId="4033" builtinId="9" hidden="1"/>
    <cellStyle name="Hipervínculo visitado" xfId="4034" builtinId="9" hidden="1"/>
    <cellStyle name="Hipervínculo visitado" xfId="4035" builtinId="9" hidden="1"/>
    <cellStyle name="Hipervínculo visitado" xfId="4036" builtinId="9" hidden="1"/>
    <cellStyle name="Hipervínculo visitado" xfId="4037" builtinId="9" hidden="1"/>
    <cellStyle name="Hipervínculo visitado" xfId="4038" builtinId="9" hidden="1"/>
    <cellStyle name="Hipervínculo visitado" xfId="4039" builtinId="9" hidden="1"/>
    <cellStyle name="Hipervínculo visitado" xfId="4040" builtinId="9" hidden="1"/>
    <cellStyle name="Hipervínculo visitado" xfId="4041" builtinId="9" hidden="1"/>
    <cellStyle name="Hipervínculo visitado" xfId="4042" builtinId="9" hidden="1"/>
    <cellStyle name="Hipervínculo visitado" xfId="4043" builtinId="9" hidden="1"/>
    <cellStyle name="Hipervínculo visitado" xfId="4044" builtinId="9" hidden="1"/>
    <cellStyle name="Hipervínculo visitado" xfId="4056" builtinId="9" hidden="1"/>
    <cellStyle name="Hipervínculo visitado" xfId="4057" builtinId="9" hidden="1"/>
    <cellStyle name="Hipervínculo visitado" xfId="4058" builtinId="9" hidden="1"/>
    <cellStyle name="Hipervínculo visitado" xfId="4059" builtinId="9" hidden="1"/>
    <cellStyle name="Hipervínculo visitado" xfId="4060" builtinId="9" hidden="1"/>
    <cellStyle name="Hipervínculo visitado" xfId="4061" builtinId="9" hidden="1"/>
    <cellStyle name="Hipervínculo visitado" xfId="4062" builtinId="9" hidden="1"/>
    <cellStyle name="Hipervínculo visitado" xfId="4063" builtinId="9" hidden="1"/>
    <cellStyle name="Hipervínculo visitado" xfId="4064" builtinId="9" hidden="1"/>
    <cellStyle name="Hipervínculo visitado" xfId="4065" builtinId="9" hidden="1"/>
    <cellStyle name="Hipervínculo visitado" xfId="4066" builtinId="9" hidden="1"/>
    <cellStyle name="Hipervínculo visitado" xfId="4067" builtinId="9" hidden="1"/>
    <cellStyle name="Hipervínculo visitado" xfId="4068" builtinId="9" hidden="1"/>
    <cellStyle name="Hipervínculo visitado" xfId="4069" builtinId="9" hidden="1"/>
    <cellStyle name="Hipervínculo visitado" xfId="4070" builtinId="9" hidden="1"/>
    <cellStyle name="Hipervínculo visitado" xfId="4071" builtinId="9" hidden="1"/>
    <cellStyle name="Hipervínculo visitado" xfId="4072" builtinId="9" hidden="1"/>
    <cellStyle name="Hipervínculo visitado" xfId="4073" builtinId="9" hidden="1"/>
    <cellStyle name="Hipervínculo visitado" xfId="4074" builtinId="9" hidden="1"/>
    <cellStyle name="Hipervínculo visitado" xfId="4075" builtinId="9" hidden="1"/>
    <cellStyle name="Hipervínculo visitado" xfId="4076" builtinId="9" hidden="1"/>
    <cellStyle name="Hipervínculo visitado" xfId="3909" builtinId="9" hidden="1"/>
    <cellStyle name="Hipervínculo visitado" xfId="4078" builtinId="9" hidden="1"/>
    <cellStyle name="Hipervínculo visitado" xfId="4079" builtinId="9" hidden="1"/>
    <cellStyle name="Hipervínculo visitado" xfId="4080" builtinId="9" hidden="1"/>
    <cellStyle name="Hipervínculo visitado" xfId="4081" builtinId="9" hidden="1"/>
    <cellStyle name="Hipervínculo visitado" xfId="4082" builtinId="9" hidden="1"/>
    <cellStyle name="Hipervínculo visitado" xfId="4083" builtinId="9" hidden="1"/>
    <cellStyle name="Hipervínculo visitado" xfId="4084" builtinId="9" hidden="1"/>
    <cellStyle name="Hipervínculo visitado" xfId="4085" builtinId="9" hidden="1"/>
    <cellStyle name="Hipervínculo visitado" xfId="4086" builtinId="9" hidden="1"/>
    <cellStyle name="Hipervínculo visitado" xfId="4087" builtinId="9" hidden="1"/>
    <cellStyle name="Hipervínculo visitado" xfId="4088" builtinId="9" hidden="1"/>
    <cellStyle name="Hipervínculo visitado" xfId="4089" builtinId="9" hidden="1"/>
    <cellStyle name="Hipervínculo visitado" xfId="4090" builtinId="9" hidden="1"/>
    <cellStyle name="Hipervínculo visitado" xfId="4091" builtinId="9" hidden="1"/>
    <cellStyle name="Hipervínculo visitado" xfId="4092" builtinId="9" hidden="1"/>
    <cellStyle name="Hipervínculo visitado" xfId="4093" builtinId="9" hidden="1"/>
    <cellStyle name="Hipervínculo visitado" xfId="4094" builtinId="9" hidden="1"/>
    <cellStyle name="Hipervínculo visitado" xfId="4095" builtinId="9" hidden="1"/>
    <cellStyle name="Hipervínculo visitado" xfId="4096" builtinId="9" hidden="1"/>
    <cellStyle name="Hipervínculo visitado" xfId="4097" builtinId="9" hidden="1"/>
    <cellStyle name="Hipervínculo visitado" xfId="4108" builtinId="9" hidden="1"/>
    <cellStyle name="Hipervínculo visitado" xfId="4109" builtinId="9" hidden="1"/>
    <cellStyle name="Hipervínculo visitado" xfId="4110" builtinId="9" hidden="1"/>
    <cellStyle name="Hipervínculo visitado" xfId="4111" builtinId="9" hidden="1"/>
    <cellStyle name="Hipervínculo visitado" xfId="4112" builtinId="9" hidden="1"/>
    <cellStyle name="Hipervínculo visitado" xfId="4113" builtinId="9" hidden="1"/>
    <cellStyle name="Hipervínculo visitado" xfId="4114" builtinId="9" hidden="1"/>
    <cellStyle name="Hipervínculo visitado" xfId="4115" builtinId="9" hidden="1"/>
    <cellStyle name="Hipervínculo visitado" xfId="4116" builtinId="9" hidden="1"/>
    <cellStyle name="Hipervínculo visitado" xfId="4117" builtinId="9" hidden="1"/>
    <cellStyle name="Hipervínculo visitado" xfId="4118" builtinId="9" hidden="1"/>
    <cellStyle name="Hipervínculo visitado" xfId="4119" builtinId="9" hidden="1"/>
    <cellStyle name="Hipervínculo visitado" xfId="4120" builtinId="9" hidden="1"/>
    <cellStyle name="Hipervínculo visitado" xfId="4121" builtinId="9" hidden="1"/>
    <cellStyle name="Hipervínculo visitado" xfId="4122" builtinId="9" hidden="1"/>
    <cellStyle name="Hipervínculo visitado" xfId="4123" builtinId="9" hidden="1"/>
    <cellStyle name="Hipervínculo visitado" xfId="4124" builtinId="9" hidden="1"/>
    <cellStyle name="Hipervínculo visitado" xfId="4125" builtinId="9" hidden="1"/>
    <cellStyle name="Hipervínculo visitado" xfId="4126" builtinId="9" hidden="1"/>
    <cellStyle name="Hipervínculo visitado" xfId="4127" builtinId="9" hidden="1"/>
    <cellStyle name="Hipervínculo visitado" xfId="4128" builtinId="9" hidden="1"/>
    <cellStyle name="Hipervínculo visitado" xfId="3661" builtinId="9" hidden="1"/>
    <cellStyle name="Hipervínculo visitado" xfId="3833" builtinId="9" hidden="1"/>
    <cellStyle name="Hipervínculo visitado" xfId="3423" builtinId="9" hidden="1"/>
    <cellStyle name="Hipervínculo visitado" xfId="4131" builtinId="9" hidden="1"/>
    <cellStyle name="Hipervínculo visitado" xfId="4132" builtinId="9" hidden="1"/>
    <cellStyle name="Hipervínculo visitado" xfId="4133" builtinId="9" hidden="1"/>
    <cellStyle name="Hipervínculo visitado" xfId="4134" builtinId="9" hidden="1"/>
    <cellStyle name="Hipervínculo visitado" xfId="4135" builtinId="9" hidden="1"/>
    <cellStyle name="Hipervínculo visitado" xfId="4136" builtinId="9" hidden="1"/>
    <cellStyle name="Hipervínculo visitado" xfId="4137" builtinId="9" hidden="1"/>
    <cellStyle name="Hipervínculo visitado" xfId="4138" builtinId="9" hidden="1"/>
    <cellStyle name="Hipervínculo visitado" xfId="4139" builtinId="9" hidden="1"/>
    <cellStyle name="Hipervínculo visitado" xfId="4140" builtinId="9" hidden="1"/>
    <cellStyle name="Hipervínculo visitado" xfId="4141" builtinId="9" hidden="1"/>
    <cellStyle name="Hipervínculo visitado" xfId="4142" builtinId="9" hidden="1"/>
    <cellStyle name="Hipervínculo visitado" xfId="4143" builtinId="9" hidden="1"/>
    <cellStyle name="Hipervínculo visitado" xfId="4144" builtinId="9" hidden="1"/>
    <cellStyle name="Hipervínculo visitado" xfId="4145" builtinId="9" hidden="1"/>
    <cellStyle name="Hipervínculo visitado" xfId="4146" builtinId="9" hidden="1"/>
    <cellStyle name="Hipervínculo visitado" xfId="4147" builtinId="9" hidden="1"/>
    <cellStyle name="Hipervínculo visitado" xfId="4148" builtinId="9" hidden="1"/>
    <cellStyle name="Hipervínculo visitado" xfId="4157" builtinId="9" hidden="1"/>
    <cellStyle name="Hipervínculo visitado" xfId="4158" builtinId="9" hidden="1"/>
    <cellStyle name="Hipervínculo visitado" xfId="4159" builtinId="9" hidden="1"/>
    <cellStyle name="Hipervínculo visitado" xfId="4160" builtinId="9" hidden="1"/>
    <cellStyle name="Hipervínculo visitado" xfId="4161" builtinId="9" hidden="1"/>
    <cellStyle name="Hipervínculo visitado" xfId="4162" builtinId="9" hidden="1"/>
    <cellStyle name="Hipervínculo visitado" xfId="4163" builtinId="9" hidden="1"/>
    <cellStyle name="Hipervínculo visitado" xfId="4164" builtinId="9" hidden="1"/>
    <cellStyle name="Hipervínculo visitado" xfId="4165" builtinId="9" hidden="1"/>
    <cellStyle name="Hipervínculo visitado" xfId="4166" builtinId="9" hidden="1"/>
    <cellStyle name="Hipervínculo visitado" xfId="4167" builtinId="9" hidden="1"/>
    <cellStyle name="Hipervínculo visitado" xfId="4168" builtinId="9" hidden="1"/>
    <cellStyle name="Hipervínculo visitado" xfId="4169" builtinId="9" hidden="1"/>
    <cellStyle name="Hipervínculo visitado" xfId="4170" builtinId="9" hidden="1"/>
    <cellStyle name="Hipervínculo visitado" xfId="4171" builtinId="9" hidden="1"/>
    <cellStyle name="Hipervínculo visitado" xfId="4172" builtinId="9" hidden="1"/>
    <cellStyle name="Hipervínculo visitado" xfId="4173" builtinId="9" hidden="1"/>
    <cellStyle name="Hipervínculo visitado" xfId="4174" builtinId="9" hidden="1"/>
    <cellStyle name="Hipervínculo visitado" xfId="4175" builtinId="9" hidden="1"/>
    <cellStyle name="Hipervínculo visitado" xfId="4176" builtinId="9" hidden="1"/>
    <cellStyle name="Hipervínculo visitado" xfId="4177" builtinId="9" hidden="1"/>
    <cellStyle name="Hipervínculo visitado" xfId="3960" builtinId="9" hidden="1"/>
    <cellStyle name="Hipervínculo visitado" xfId="3978" builtinId="9" hidden="1"/>
    <cellStyle name="Hipervínculo visitado" xfId="3977" builtinId="9" hidden="1"/>
    <cellStyle name="Hipervínculo visitado" xfId="4180" builtinId="9" hidden="1"/>
    <cellStyle name="Hipervínculo visitado" xfId="4181" builtinId="9" hidden="1"/>
    <cellStyle name="Hipervínculo visitado" xfId="4182" builtinId="9" hidden="1"/>
    <cellStyle name="Hipervínculo visitado" xfId="4183" builtinId="9" hidden="1"/>
    <cellStyle name="Hipervínculo visitado" xfId="4184" builtinId="9" hidden="1"/>
    <cellStyle name="Hipervínculo visitado" xfId="4185" builtinId="9" hidden="1"/>
    <cellStyle name="Hipervínculo visitado" xfId="4186" builtinId="9" hidden="1"/>
    <cellStyle name="Hipervínculo visitado" xfId="4187" builtinId="9" hidden="1"/>
    <cellStyle name="Hipervínculo visitado" xfId="4188" builtinId="9" hidden="1"/>
    <cellStyle name="Hipervínculo visitado" xfId="4189" builtinId="9" hidden="1"/>
    <cellStyle name="Hipervínculo visitado" xfId="4190" builtinId="9" hidden="1"/>
    <cellStyle name="Hipervínculo visitado" xfId="4191" builtinId="9" hidden="1"/>
    <cellStyle name="Hipervínculo visitado" xfId="4192" builtinId="9" hidden="1"/>
    <cellStyle name="Hipervínculo visitado" xfId="4193" builtinId="9" hidden="1"/>
    <cellStyle name="Hipervínculo visitado" xfId="4194" builtinId="9" hidden="1"/>
    <cellStyle name="Hipervínculo visitado" xfId="4195" builtinId="9" hidden="1"/>
    <cellStyle name="Hipervínculo visitado" xfId="4196" builtinId="9" hidden="1"/>
    <cellStyle name="Hipervínculo visitado" xfId="4197" builtinId="9" hidden="1"/>
    <cellStyle name="Hipervínculo visitado" xfId="4207" builtinId="9" hidden="1"/>
    <cellStyle name="Hipervínculo visitado" xfId="4208" builtinId="9" hidden="1"/>
    <cellStyle name="Hipervínculo visitado" xfId="4209" builtinId="9" hidden="1"/>
    <cellStyle name="Hipervínculo visitado" xfId="4210" builtinId="9" hidden="1"/>
    <cellStyle name="Hipervínculo visitado" xfId="4211" builtinId="9" hidden="1"/>
    <cellStyle name="Hipervínculo visitado" xfId="4212" builtinId="9" hidden="1"/>
    <cellStyle name="Hipervínculo visitado" xfId="4213" builtinId="9" hidden="1"/>
    <cellStyle name="Hipervínculo visitado" xfId="4214" builtinId="9" hidden="1"/>
    <cellStyle name="Hipervínculo visitado" xfId="4215" builtinId="9" hidden="1"/>
    <cellStyle name="Hipervínculo visitado" xfId="4216" builtinId="9" hidden="1"/>
    <cellStyle name="Hipervínculo visitado" xfId="4217" builtinId="9" hidden="1"/>
    <cellStyle name="Hipervínculo visitado" xfId="4218" builtinId="9" hidden="1"/>
    <cellStyle name="Hipervínculo visitado" xfId="4219" builtinId="9" hidden="1"/>
    <cellStyle name="Hipervínculo visitado" xfId="4220" builtinId="9" hidden="1"/>
    <cellStyle name="Hipervínculo visitado" xfId="4221" builtinId="9" hidden="1"/>
    <cellStyle name="Hipervínculo visitado" xfId="4222" builtinId="9" hidden="1"/>
    <cellStyle name="Hipervínculo visitado" xfId="4223" builtinId="9" hidden="1"/>
    <cellStyle name="Hipervínculo visitado" xfId="4224" builtinId="9" hidden="1"/>
    <cellStyle name="Hipervínculo visitado" xfId="4225" builtinId="9" hidden="1"/>
    <cellStyle name="Hipervínculo visitado" xfId="4226" builtinId="9" hidden="1"/>
    <cellStyle name="Hipervínculo visitado" xfId="4227" builtinId="9" hidden="1"/>
    <cellStyle name="Hipervínculo visitado" xfId="4230" builtinId="9" hidden="1"/>
    <cellStyle name="Hipervínculo visitado" xfId="4231" builtinId="9" hidden="1"/>
    <cellStyle name="Hipervínculo visitado" xfId="4232" builtinId="9" hidden="1"/>
    <cellStyle name="Hipervínculo visitado" xfId="4233" builtinId="9" hidden="1"/>
    <cellStyle name="Hipervínculo visitado" xfId="4234" builtinId="9" hidden="1"/>
    <cellStyle name="Hipervínculo visitado" xfId="4235" builtinId="9" hidden="1"/>
    <cellStyle name="Hipervínculo visitado" xfId="4236" builtinId="9" hidden="1"/>
    <cellStyle name="Hipervínculo visitado" xfId="4237" builtinId="9" hidden="1"/>
    <cellStyle name="Hipervínculo visitado" xfId="4238" builtinId="9" hidden="1"/>
    <cellStyle name="Hipervínculo visitado" xfId="4239" builtinId="9" hidden="1"/>
    <cellStyle name="Hipervínculo visitado" xfId="4240" builtinId="9" hidden="1"/>
    <cellStyle name="Hipervínculo visitado" xfId="4241" builtinId="9" hidden="1"/>
    <cellStyle name="Hipervínculo visitado" xfId="4242" builtinId="9" hidden="1"/>
    <cellStyle name="Hipervínculo visitado" xfId="4243" builtinId="9" hidden="1"/>
    <cellStyle name="Hipervínculo visitado" xfId="4244" builtinId="9" hidden="1"/>
    <cellStyle name="Hipervínculo visitado" xfId="4245" builtinId="9" hidden="1"/>
    <cellStyle name="Hipervínculo visitado" xfId="4246" builtinId="9" hidden="1"/>
    <cellStyle name="Hipervínculo visitado" xfId="4247" builtinId="9" hidden="1"/>
    <cellStyle name="Hipervínculo visitado" xfId="4248" builtinId="9" hidden="1"/>
    <cellStyle name="Hipervínculo visitado" xfId="4249" builtinId="9" hidden="1"/>
    <cellStyle name="Hipervínculo visitado" xfId="4250" builtinId="9" hidden="1"/>
    <cellStyle name="Hipervínculo visitado" xfId="4263" builtinId="9" hidden="1"/>
    <cellStyle name="Hipervínculo visitado" xfId="4264" builtinId="9" hidden="1"/>
    <cellStyle name="Hipervínculo visitado" xfId="4265" builtinId="9" hidden="1"/>
    <cellStyle name="Hipervínculo visitado" xfId="4266" builtinId="9" hidden="1"/>
    <cellStyle name="Hipervínculo visitado" xfId="4267" builtinId="9" hidden="1"/>
    <cellStyle name="Hipervínculo visitado" xfId="4268" builtinId="9" hidden="1"/>
    <cellStyle name="Hipervínculo visitado" xfId="4269" builtinId="9" hidden="1"/>
    <cellStyle name="Hipervínculo visitado" xfId="4270" builtinId="9" hidden="1"/>
    <cellStyle name="Hipervínculo visitado" xfId="4271" builtinId="9" hidden="1"/>
    <cellStyle name="Hipervínculo visitado" xfId="4272" builtinId="9" hidden="1"/>
    <cellStyle name="Hipervínculo visitado" xfId="4273" builtinId="9" hidden="1"/>
    <cellStyle name="Hipervínculo visitado" xfId="4274" builtinId="9" hidden="1"/>
    <cellStyle name="Hipervínculo visitado" xfId="4275" builtinId="9" hidden="1"/>
    <cellStyle name="Hipervínculo visitado" xfId="4276" builtinId="9" hidden="1"/>
    <cellStyle name="Hipervínculo visitado" xfId="4277" builtinId="9" hidden="1"/>
    <cellStyle name="Hipervínculo visitado" xfId="4278" builtinId="9" hidden="1"/>
    <cellStyle name="Hipervínculo visitado" xfId="4279" builtinId="9" hidden="1"/>
    <cellStyle name="Hipervínculo visitado" xfId="4280" builtinId="9" hidden="1"/>
    <cellStyle name="Hipervínculo visitado" xfId="4281" builtinId="9" hidden="1"/>
    <cellStyle name="Hipervínculo visitado" xfId="4282" builtinId="9" hidden="1"/>
    <cellStyle name="Hipervínculo visitado" xfId="4283" builtinId="9" hidden="1"/>
    <cellStyle name="Hipervínculo visitado" xfId="3739" builtinId="9" hidden="1"/>
    <cellStyle name="Hipervínculo visitado" xfId="4284" builtinId="9" hidden="1"/>
    <cellStyle name="Hipervínculo visitado" xfId="4285" builtinId="9" hidden="1"/>
    <cellStyle name="Hipervínculo visitado" xfId="4286" builtinId="9" hidden="1"/>
    <cellStyle name="Hipervínculo visitado" xfId="4287" builtinId="9" hidden="1"/>
    <cellStyle name="Hipervínculo visitado" xfId="4288" builtinId="9" hidden="1"/>
    <cellStyle name="Hipervínculo visitado" xfId="4289" builtinId="9" hidden="1"/>
    <cellStyle name="Hipervínculo visitado" xfId="4290" builtinId="9" hidden="1"/>
    <cellStyle name="Hipervínculo visitado" xfId="4291" builtinId="9" hidden="1"/>
    <cellStyle name="Hipervínculo visitado" xfId="4292" builtinId="9" hidden="1"/>
    <cellStyle name="Hipervínculo visitado" xfId="4293" builtinId="9" hidden="1"/>
    <cellStyle name="Hipervínculo visitado" xfId="4294" builtinId="9" hidden="1"/>
    <cellStyle name="Hipervínculo visitado" xfId="4295" builtinId="9" hidden="1"/>
    <cellStyle name="Hipervínculo visitado" xfId="4296" builtinId="9" hidden="1"/>
    <cellStyle name="Hipervínculo visitado" xfId="4297" builtinId="9" hidden="1"/>
    <cellStyle name="Hipervínculo visitado" xfId="4298" builtinId="9" hidden="1"/>
    <cellStyle name="Hipervínculo visitado" xfId="4299" builtinId="9" hidden="1"/>
    <cellStyle name="Hipervínculo visitado" xfId="4300" builtinId="9" hidden="1"/>
    <cellStyle name="Hipervínculo visitado" xfId="4301" builtinId="9" hidden="1"/>
    <cellStyle name="Hipervínculo visitado" xfId="4302" builtinId="9" hidden="1"/>
    <cellStyle name="Hipervínculo visitado" xfId="4303" builtinId="9" hidden="1"/>
    <cellStyle name="Hipervínculo visitado" xfId="4313" builtinId="9" hidden="1"/>
    <cellStyle name="Hipervínculo visitado" xfId="4314" builtinId="9" hidden="1"/>
    <cellStyle name="Hipervínculo visitado" xfId="4315" builtinId="9" hidden="1"/>
    <cellStyle name="Hipervínculo visitado" xfId="4316" builtinId="9" hidden="1"/>
    <cellStyle name="Hipervínculo visitado" xfId="4317" builtinId="9" hidden="1"/>
    <cellStyle name="Hipervínculo visitado" xfId="4318" builtinId="9" hidden="1"/>
    <cellStyle name="Hipervínculo visitado" xfId="4319" builtinId="9" hidden="1"/>
    <cellStyle name="Hipervínculo visitado" xfId="4320" builtinId="9" hidden="1"/>
    <cellStyle name="Hipervínculo visitado" xfId="4321" builtinId="9" hidden="1"/>
    <cellStyle name="Hipervínculo visitado" xfId="4322" builtinId="9" hidden="1"/>
    <cellStyle name="Hipervínculo visitado" xfId="4323" builtinId="9" hidden="1"/>
    <cellStyle name="Hipervínculo visitado" xfId="4324" builtinId="9" hidden="1"/>
    <cellStyle name="Hipervínculo visitado" xfId="4325" builtinId="9" hidden="1"/>
    <cellStyle name="Hipervínculo visitado" xfId="4326" builtinId="9" hidden="1"/>
    <cellStyle name="Hipervínculo visitado" xfId="4327" builtinId="9" hidden="1"/>
    <cellStyle name="Hipervínculo visitado" xfId="4328" builtinId="9" hidden="1"/>
    <cellStyle name="Hipervínculo visitado" xfId="4329" builtinId="9" hidden="1"/>
    <cellStyle name="Hipervínculo visitado" xfId="4330" builtinId="9" hidden="1"/>
    <cellStyle name="Hipervínculo visitado" xfId="4331" builtinId="9" hidden="1"/>
    <cellStyle name="Hipervínculo visitado" xfId="4332" builtinId="9" hidden="1"/>
    <cellStyle name="Hipervínculo visitado" xfId="4333" builtinId="9" hidden="1"/>
    <cellStyle name="Hipervínculo visitado" xfId="4340" builtinId="9" hidden="1"/>
    <cellStyle name="Hipervínculo visitado" xfId="4341" builtinId="9" hidden="1"/>
    <cellStyle name="Hipervínculo visitado" xfId="4342" builtinId="9" hidden="1"/>
    <cellStyle name="Hipervínculo visitado" xfId="4343" builtinId="9" hidden="1"/>
    <cellStyle name="Hipervínculo visitado" xfId="4344" builtinId="9" hidden="1"/>
    <cellStyle name="Hipervínculo visitado" xfId="4345" builtinId="9" hidden="1"/>
    <cellStyle name="Hipervínculo visitado" xfId="4346" builtinId="9" hidden="1"/>
    <cellStyle name="Hipervínculo visitado" xfId="4347" builtinId="9" hidden="1"/>
    <cellStyle name="Hipervínculo visitado" xfId="4348" builtinId="9" hidden="1"/>
    <cellStyle name="Hipervínculo visitado" xfId="4349" builtinId="9" hidden="1"/>
    <cellStyle name="Hipervínculo visitado" xfId="4350" builtinId="9" hidden="1"/>
    <cellStyle name="Hipervínculo visitado" xfId="4351" builtinId="9" hidden="1"/>
    <cellStyle name="Hipervínculo visitado" xfId="4352" builtinId="9" hidden="1"/>
    <cellStyle name="Hipervínculo visitado" xfId="4353" builtinId="9" hidden="1"/>
    <cellStyle name="Hipervínculo visitado" xfId="4354" builtinId="9" hidden="1"/>
    <cellStyle name="Hipervínculo visitado" xfId="4355" builtinId="9" hidden="1"/>
    <cellStyle name="Hipervínculo visitado" xfId="4356" builtinId="9" hidden="1"/>
    <cellStyle name="Hipervínculo visitado" xfId="4357" builtinId="9" hidden="1"/>
    <cellStyle name="Hipervínculo visitado" xfId="4358" builtinId="9" hidden="1"/>
    <cellStyle name="Hipervínculo visitado" xfId="4359" builtinId="9" hidden="1"/>
    <cellStyle name="Hipervínculo visitado" xfId="4360" builtinId="9" hidden="1"/>
    <cellStyle name="Hipervínculo visitado" xfId="4371" builtinId="9" hidden="1"/>
    <cellStyle name="Hipervínculo visitado" xfId="4372" builtinId="9" hidden="1"/>
    <cellStyle name="Hipervínculo visitado" xfId="4373" builtinId="9" hidden="1"/>
    <cellStyle name="Hipervínculo visitado" xfId="4374" builtinId="9" hidden="1"/>
    <cellStyle name="Hipervínculo visitado" xfId="4375" builtinId="9" hidden="1"/>
    <cellStyle name="Hipervínculo visitado" xfId="4376" builtinId="9" hidden="1"/>
    <cellStyle name="Hipervínculo visitado" xfId="4377" builtinId="9" hidden="1"/>
    <cellStyle name="Hipervínculo visitado" xfId="4378" builtinId="9" hidden="1"/>
    <cellStyle name="Hipervínculo visitado" xfId="4379" builtinId="9" hidden="1"/>
    <cellStyle name="Hipervínculo visitado" xfId="4380" builtinId="9" hidden="1"/>
    <cellStyle name="Hipervínculo visitado" xfId="4381" builtinId="9" hidden="1"/>
    <cellStyle name="Hipervínculo visitado" xfId="4382" builtinId="9" hidden="1"/>
    <cellStyle name="Hipervínculo visitado" xfId="4383" builtinId="9" hidden="1"/>
    <cellStyle name="Hipervínculo visitado" xfId="4384" builtinId="9" hidden="1"/>
    <cellStyle name="Hipervínculo visitado" xfId="4385" builtinId="9" hidden="1"/>
    <cellStyle name="Hipervínculo visitado" xfId="4386" builtinId="9" hidden="1"/>
    <cellStyle name="Hipervínculo visitado" xfId="4387" builtinId="9" hidden="1"/>
    <cellStyle name="Hipervínculo visitado" xfId="4388" builtinId="9" hidden="1"/>
    <cellStyle name="Hipervínculo visitado" xfId="4389" builtinId="9" hidden="1"/>
    <cellStyle name="Hipervínculo visitado" xfId="4390" builtinId="9" hidden="1"/>
    <cellStyle name="Hipervínculo visitado" xfId="4391" builtinId="9" hidden="1"/>
    <cellStyle name="Hipervínculo visitado" xfId="4394" builtinId="9" hidden="1"/>
    <cellStyle name="Hipervínculo visitado" xfId="4395" builtinId="9" hidden="1"/>
    <cellStyle name="Hipervínculo visitado" xfId="4396" builtinId="9" hidden="1"/>
    <cellStyle name="Hipervínculo visitado" xfId="4397" builtinId="9" hidden="1"/>
    <cellStyle name="Hipervínculo visitado" xfId="4398" builtinId="9" hidden="1"/>
    <cellStyle name="Hipervínculo visitado" xfId="4399" builtinId="9" hidden="1"/>
    <cellStyle name="Hipervínculo visitado" xfId="4400" builtinId="9" hidden="1"/>
    <cellStyle name="Hipervínculo visitado" xfId="4401" builtinId="9" hidden="1"/>
    <cellStyle name="Hipervínculo visitado" xfId="4402" builtinId="9" hidden="1"/>
    <cellStyle name="Hipervínculo visitado" xfId="4403" builtinId="9" hidden="1"/>
    <cellStyle name="Hipervínculo visitado" xfId="4404" builtinId="9" hidden="1"/>
    <cellStyle name="Hipervínculo visitado" xfId="4405" builtinId="9" hidden="1"/>
    <cellStyle name="Hipervínculo visitado" xfId="4406" builtinId="9" hidden="1"/>
    <cellStyle name="Hipervínculo visitado" xfId="4407" builtinId="9" hidden="1"/>
    <cellStyle name="Hipervínculo visitado" xfId="4408" builtinId="9" hidden="1"/>
    <cellStyle name="Hipervínculo visitado" xfId="4409" builtinId="9" hidden="1"/>
    <cellStyle name="Hipervínculo visitado" xfId="4410" builtinId="9" hidden="1"/>
    <cellStyle name="Hipervínculo visitado" xfId="4411" builtinId="9" hidden="1"/>
    <cellStyle name="Hipervínculo visitado" xfId="4412" builtinId="9" hidden="1"/>
    <cellStyle name="Hipervínculo visitado" xfId="4413" builtinId="9" hidden="1"/>
    <cellStyle name="Hipervínculo visitado" xfId="4414" builtinId="9" hidden="1"/>
    <cellStyle name="Hipervínculo visitado" xfId="4430" builtinId="9" hidden="1"/>
    <cellStyle name="Hipervínculo visitado" xfId="4431" builtinId="9" hidden="1"/>
    <cellStyle name="Hipervínculo visitado" xfId="4432" builtinId="9" hidden="1"/>
    <cellStyle name="Hipervínculo visitado" xfId="4433" builtinId="9" hidden="1"/>
    <cellStyle name="Hipervínculo visitado" xfId="4434" builtinId="9" hidden="1"/>
    <cellStyle name="Hipervínculo visitado" xfId="4435" builtinId="9" hidden="1"/>
    <cellStyle name="Hipervínculo visitado" xfId="4436" builtinId="9" hidden="1"/>
    <cellStyle name="Hipervínculo visitado" xfId="4437" builtinId="9" hidden="1"/>
    <cellStyle name="Hipervínculo visitado" xfId="4438" builtinId="9" hidden="1"/>
    <cellStyle name="Hipervínculo visitado" xfId="4439" builtinId="9" hidden="1"/>
    <cellStyle name="Hipervínculo visitado" xfId="4440" builtinId="9" hidden="1"/>
    <cellStyle name="Hipervínculo visitado" xfId="4441" builtinId="9" hidden="1"/>
    <cellStyle name="Hipervínculo visitado" xfId="4442" builtinId="9" hidden="1"/>
    <cellStyle name="Hipervínculo visitado" xfId="4443" builtinId="9" hidden="1"/>
    <cellStyle name="Hipervínculo visitado" xfId="4444" builtinId="9" hidden="1"/>
    <cellStyle name="Hipervínculo visitado" xfId="4445" builtinId="9" hidden="1"/>
    <cellStyle name="Hipervínculo visitado" xfId="4446" builtinId="9" hidden="1"/>
    <cellStyle name="Hipervínculo visitado" xfId="4447" builtinId="9" hidden="1"/>
    <cellStyle name="Hipervínculo visitado" xfId="4448" builtinId="9" hidden="1"/>
    <cellStyle name="Hipervínculo visitado" xfId="4449" builtinId="9" hidden="1"/>
    <cellStyle name="Hipervínculo visitado" xfId="4450" builtinId="9" hidden="1"/>
    <cellStyle name="Hipervínculo visitado" xfId="4458" builtinId="9" hidden="1"/>
    <cellStyle name="Hipervínculo visitado" xfId="4459" builtinId="9" hidden="1"/>
    <cellStyle name="Hipervínculo visitado" xfId="4460" builtinId="9" hidden="1"/>
    <cellStyle name="Hipervínculo visitado" xfId="4461" builtinId="9" hidden="1"/>
    <cellStyle name="Hipervínculo visitado" xfId="4462" builtinId="9" hidden="1"/>
    <cellStyle name="Hipervínculo visitado" xfId="4463" builtinId="9" hidden="1"/>
    <cellStyle name="Hipervínculo visitado" xfId="4464" builtinId="9" hidden="1"/>
    <cellStyle name="Hipervínculo visitado" xfId="4465" builtinId="9" hidden="1"/>
    <cellStyle name="Hipervínculo visitado" xfId="4466" builtinId="9" hidden="1"/>
    <cellStyle name="Hipervínculo visitado" xfId="4467" builtinId="9" hidden="1"/>
    <cellStyle name="Hipervínculo visitado" xfId="4468" builtinId="9" hidden="1"/>
    <cellStyle name="Hipervínculo visitado" xfId="4469" builtinId="9" hidden="1"/>
    <cellStyle name="Hipervínculo visitado" xfId="4470" builtinId="9" hidden="1"/>
    <cellStyle name="Hipervínculo visitado" xfId="4471" builtinId="9" hidden="1"/>
    <cellStyle name="Hipervínculo visitado" xfId="4472" builtinId="9" hidden="1"/>
    <cellStyle name="Hipervínculo visitado" xfId="4473" builtinId="9" hidden="1"/>
    <cellStyle name="Hipervínculo visitado" xfId="4474" builtinId="9" hidden="1"/>
    <cellStyle name="Hipervínculo visitado" xfId="4475" builtinId="9" hidden="1"/>
    <cellStyle name="Hipervínculo visitado" xfId="4476" builtinId="9" hidden="1"/>
    <cellStyle name="Hipervínculo visitado" xfId="4477" builtinId="9" hidden="1"/>
    <cellStyle name="Hipervínculo visitado" xfId="4478" builtinId="9" hidden="1"/>
    <cellStyle name="Hipervínculo visitado" xfId="4486" builtinId="9" hidden="1"/>
    <cellStyle name="Hipervínculo visitado" xfId="4487" builtinId="9" hidden="1"/>
    <cellStyle name="Hipervínculo visitado" xfId="4488" builtinId="9" hidden="1"/>
    <cellStyle name="Hipervínculo visitado" xfId="4489" builtinId="9" hidden="1"/>
    <cellStyle name="Hipervínculo visitado" xfId="4490" builtinId="9" hidden="1"/>
    <cellStyle name="Hipervínculo visitado" xfId="4491" builtinId="9" hidden="1"/>
    <cellStyle name="Hipervínculo visitado" xfId="4492" builtinId="9" hidden="1"/>
    <cellStyle name="Hipervínculo visitado" xfId="4493" builtinId="9" hidden="1"/>
    <cellStyle name="Hipervínculo visitado" xfId="4494" builtinId="9" hidden="1"/>
    <cellStyle name="Hipervínculo visitado" xfId="4495" builtinId="9" hidden="1"/>
    <cellStyle name="Hipervínculo visitado" xfId="4496" builtinId="9" hidden="1"/>
    <cellStyle name="Hipervínculo visitado" xfId="4497" builtinId="9" hidden="1"/>
    <cellStyle name="Hipervínculo visitado" xfId="4498" builtinId="9" hidden="1"/>
    <cellStyle name="Hipervínculo visitado" xfId="4499" builtinId="9" hidden="1"/>
    <cellStyle name="Hipervínculo visitado" xfId="4500" builtinId="9" hidden="1"/>
    <cellStyle name="Hipervínculo visitado" xfId="4501" builtinId="9" hidden="1"/>
    <cellStyle name="Hipervínculo visitado" xfId="4502" builtinId="9" hidden="1"/>
    <cellStyle name="Hipervínculo visitado" xfId="4503" builtinId="9" hidden="1"/>
    <cellStyle name="Hipervínculo visitado" xfId="4504" builtinId="9" hidden="1"/>
    <cellStyle name="Hipervínculo visitado" xfId="4505" builtinId="9" hidden="1"/>
    <cellStyle name="Hipervínculo visitado" xfId="4506" builtinId="9" hidden="1"/>
    <cellStyle name="Hipervínculo visitado" xfId="4514" builtinId="9" hidden="1"/>
    <cellStyle name="Hipervínculo visitado" xfId="4515" builtinId="9" hidden="1"/>
    <cellStyle name="Hipervínculo visitado" xfId="4516" builtinId="9" hidden="1"/>
    <cellStyle name="Hipervínculo visitado" xfId="4517" builtinId="9" hidden="1"/>
    <cellStyle name="Hipervínculo visitado" xfId="4518" builtinId="9" hidden="1"/>
    <cellStyle name="Hipervínculo visitado" xfId="4519" builtinId="9" hidden="1"/>
    <cellStyle name="Hipervínculo visitado" xfId="4520" builtinId="9" hidden="1"/>
    <cellStyle name="Hipervínculo visitado" xfId="4521" builtinId="9" hidden="1"/>
    <cellStyle name="Hipervínculo visitado" xfId="4522" builtinId="9" hidden="1"/>
    <cellStyle name="Hipervínculo visitado" xfId="4523" builtinId="9" hidden="1"/>
    <cellStyle name="Hipervínculo visitado" xfId="4524" builtinId="9" hidden="1"/>
    <cellStyle name="Hipervínculo visitado" xfId="4525" builtinId="9" hidden="1"/>
    <cellStyle name="Hipervínculo visitado" xfId="4526" builtinId="9" hidden="1"/>
    <cellStyle name="Hipervínculo visitado" xfId="4527" builtinId="9" hidden="1"/>
    <cellStyle name="Hipervínculo visitado" xfId="4528" builtinId="9" hidden="1"/>
    <cellStyle name="Hipervínculo visitado" xfId="4529" builtinId="9" hidden="1"/>
    <cellStyle name="Hipervínculo visitado" xfId="4530" builtinId="9" hidden="1"/>
    <cellStyle name="Hipervínculo visitado" xfId="4531" builtinId="9" hidden="1"/>
    <cellStyle name="Hipervínculo visitado" xfId="4532" builtinId="9" hidden="1"/>
    <cellStyle name="Hipervínculo visitado" xfId="4533" builtinId="9" hidden="1"/>
    <cellStyle name="Hipervínculo visitado" xfId="4534" builtinId="9" hidden="1"/>
    <cellStyle name="Hipervínculo visitado" xfId="4542" builtinId="9" hidden="1"/>
    <cellStyle name="Hipervínculo visitado" xfId="4543" builtinId="9" hidden="1"/>
    <cellStyle name="Hipervínculo visitado" xfId="4544" builtinId="9" hidden="1"/>
    <cellStyle name="Hipervínculo visitado" xfId="4545" builtinId="9" hidden="1"/>
    <cellStyle name="Hipervínculo visitado" xfId="4546" builtinId="9" hidden="1"/>
    <cellStyle name="Hipervínculo visitado" xfId="4547" builtinId="9" hidden="1"/>
    <cellStyle name="Hipervínculo visitado" xfId="4548" builtinId="9" hidden="1"/>
    <cellStyle name="Hipervínculo visitado" xfId="4549" builtinId="9" hidden="1"/>
    <cellStyle name="Hipervínculo visitado" xfId="4550" builtinId="9" hidden="1"/>
    <cellStyle name="Hipervínculo visitado" xfId="4551" builtinId="9" hidden="1"/>
    <cellStyle name="Hipervínculo visitado" xfId="4552" builtinId="9" hidden="1"/>
    <cellStyle name="Hipervínculo visitado" xfId="4553" builtinId="9" hidden="1"/>
    <cellStyle name="Hipervínculo visitado" xfId="4554" builtinId="9" hidden="1"/>
    <cellStyle name="Hipervínculo visitado" xfId="4555" builtinId="9" hidden="1"/>
    <cellStyle name="Hipervínculo visitado" xfId="4556" builtinId="9" hidden="1"/>
    <cellStyle name="Hipervínculo visitado" xfId="4557" builtinId="9" hidden="1"/>
    <cellStyle name="Hipervínculo visitado" xfId="4558" builtinId="9" hidden="1"/>
    <cellStyle name="Hipervínculo visitado" xfId="4559" builtinId="9" hidden="1"/>
    <cellStyle name="Hipervínculo visitado" xfId="4560" builtinId="9" hidden="1"/>
    <cellStyle name="Hipervínculo visitado" xfId="4561" builtinId="9" hidden="1"/>
    <cellStyle name="Hipervínculo visitado" xfId="4562" builtinId="9" hidden="1"/>
    <cellStyle name="Hipervínculo visitado" xfId="4569" builtinId="9" hidden="1"/>
    <cellStyle name="Hipervínculo visitado" xfId="4570" builtinId="9" hidden="1"/>
    <cellStyle name="Hipervínculo visitado" xfId="4571" builtinId="9" hidden="1"/>
    <cellStyle name="Hipervínculo visitado" xfId="4572" builtinId="9" hidden="1"/>
    <cellStyle name="Hipervínculo visitado" xfId="4573" builtinId="9" hidden="1"/>
    <cellStyle name="Hipervínculo visitado" xfId="4574" builtinId="9" hidden="1"/>
    <cellStyle name="Hipervínculo visitado" xfId="4575" builtinId="9" hidden="1"/>
    <cellStyle name="Hipervínculo visitado" xfId="4576" builtinId="9" hidden="1"/>
    <cellStyle name="Hipervínculo visitado" xfId="4577" builtinId="9" hidden="1"/>
    <cellStyle name="Hipervínculo visitado" xfId="4578" builtinId="9" hidden="1"/>
    <cellStyle name="Hipervínculo visitado" xfId="4579" builtinId="9" hidden="1"/>
    <cellStyle name="Hipervínculo visitado" xfId="4580" builtinId="9" hidden="1"/>
    <cellStyle name="Hipervínculo visitado" xfId="4581" builtinId="9" hidden="1"/>
    <cellStyle name="Hipervínculo visitado" xfId="4582" builtinId="9" hidden="1"/>
    <cellStyle name="Hipervínculo visitado" xfId="4583" builtinId="9" hidden="1"/>
    <cellStyle name="Hipervínculo visitado" xfId="4584" builtinId="9" hidden="1"/>
    <cellStyle name="Hipervínculo visitado" xfId="4585" builtinId="9" hidden="1"/>
    <cellStyle name="Hipervínculo visitado" xfId="4586" builtinId="9" hidden="1"/>
    <cellStyle name="Hipervínculo visitado" xfId="4587" builtinId="9" hidden="1"/>
    <cellStyle name="Hipervínculo visitado" xfId="4588" builtinId="9" hidden="1"/>
    <cellStyle name="Hipervínculo visitado" xfId="4589" builtinId="9" hidden="1"/>
    <cellStyle name="Hipervínculo visitado" xfId="4597" builtinId="9" hidden="1"/>
    <cellStyle name="Hipervínculo visitado" xfId="4598" builtinId="9" hidden="1"/>
    <cellStyle name="Hipervínculo visitado" xfId="4599" builtinId="9" hidden="1"/>
    <cellStyle name="Hipervínculo visitado" xfId="4600" builtinId="9" hidden="1"/>
    <cellStyle name="Hipervínculo visitado" xfId="4601" builtinId="9" hidden="1"/>
    <cellStyle name="Hipervínculo visitado" xfId="4602" builtinId="9" hidden="1"/>
    <cellStyle name="Hipervínculo visitado" xfId="4603" builtinId="9" hidden="1"/>
    <cellStyle name="Hipervínculo visitado" xfId="4604" builtinId="9" hidden="1"/>
    <cellStyle name="Hipervínculo visitado" xfId="4605" builtinId="9" hidden="1"/>
    <cellStyle name="Hipervínculo visitado" xfId="4606" builtinId="9" hidden="1"/>
    <cellStyle name="Hipervínculo visitado" xfId="4607" builtinId="9" hidden="1"/>
    <cellStyle name="Hipervínculo visitado" xfId="4608" builtinId="9" hidden="1"/>
    <cellStyle name="Hipervínculo visitado" xfId="4609" builtinId="9" hidden="1"/>
    <cellStyle name="Hipervínculo visitado" xfId="4610" builtinId="9" hidden="1"/>
    <cellStyle name="Hipervínculo visitado" xfId="4611" builtinId="9" hidden="1"/>
    <cellStyle name="Hipervínculo visitado" xfId="4612" builtinId="9" hidden="1"/>
    <cellStyle name="Hipervínculo visitado" xfId="4613" builtinId="9" hidden="1"/>
    <cellStyle name="Hipervínculo visitado" xfId="4614" builtinId="9" hidden="1"/>
    <cellStyle name="Hipervínculo visitado" xfId="4615" builtinId="9" hidden="1"/>
    <cellStyle name="Hipervínculo visitado" xfId="4616" builtinId="9" hidden="1"/>
    <cellStyle name="Hipervínculo visitado" xfId="4617" builtinId="9" hidden="1"/>
    <cellStyle name="Hipervínculo visitado" xfId="4625" builtinId="9" hidden="1"/>
    <cellStyle name="Hipervínculo visitado" xfId="4626" builtinId="9" hidden="1"/>
    <cellStyle name="Hipervínculo visitado" xfId="4627" builtinId="9" hidden="1"/>
    <cellStyle name="Hipervínculo visitado" xfId="4628" builtinId="9" hidden="1"/>
    <cellStyle name="Hipervínculo visitado" xfId="4629" builtinId="9" hidden="1"/>
    <cellStyle name="Hipervínculo visitado" xfId="4630" builtinId="9" hidden="1"/>
    <cellStyle name="Hipervínculo visitado" xfId="4631" builtinId="9" hidden="1"/>
    <cellStyle name="Hipervínculo visitado" xfId="4632" builtinId="9" hidden="1"/>
    <cellStyle name="Hipervínculo visitado" xfId="4633" builtinId="9" hidden="1"/>
    <cellStyle name="Hipervínculo visitado" xfId="4634" builtinId="9" hidden="1"/>
    <cellStyle name="Hipervínculo visitado" xfId="4635" builtinId="9" hidden="1"/>
    <cellStyle name="Hipervínculo visitado" xfId="4636" builtinId="9" hidden="1"/>
    <cellStyle name="Hipervínculo visitado" xfId="4637" builtinId="9" hidden="1"/>
    <cellStyle name="Hipervínculo visitado" xfId="4638" builtinId="9" hidden="1"/>
    <cellStyle name="Hipervínculo visitado" xfId="4639" builtinId="9" hidden="1"/>
    <cellStyle name="Hipervínculo visitado" xfId="4640" builtinId="9" hidden="1"/>
    <cellStyle name="Hipervínculo visitado" xfId="4641" builtinId="9" hidden="1"/>
    <cellStyle name="Hipervínculo visitado" xfId="4642" builtinId="9" hidden="1"/>
    <cellStyle name="Hipervínculo visitado" xfId="4643" builtinId="9" hidden="1"/>
    <cellStyle name="Hipervínculo visitado" xfId="4644" builtinId="9" hidden="1"/>
    <cellStyle name="Hipervínculo visitado" xfId="4645" builtinId="9" hidden="1"/>
    <cellStyle name="Hipervínculo visitado" xfId="4652" builtinId="9" hidden="1"/>
    <cellStyle name="Hipervínculo visitado" xfId="4653" builtinId="9" hidden="1"/>
    <cellStyle name="Hipervínculo visitado" xfId="4654" builtinId="9" hidden="1"/>
    <cellStyle name="Hipervínculo visitado" xfId="4655" builtinId="9" hidden="1"/>
    <cellStyle name="Hipervínculo visitado" xfId="4656" builtinId="9" hidden="1"/>
    <cellStyle name="Hipervínculo visitado" xfId="4657" builtinId="9" hidden="1"/>
    <cellStyle name="Hipervínculo visitado" xfId="4658" builtinId="9" hidden="1"/>
    <cellStyle name="Hipervínculo visitado" xfId="4659" builtinId="9" hidden="1"/>
    <cellStyle name="Hipervínculo visitado" xfId="4660" builtinId="9" hidden="1"/>
    <cellStyle name="Hipervínculo visitado" xfId="4661" builtinId="9" hidden="1"/>
    <cellStyle name="Hipervínculo visitado" xfId="4662" builtinId="9" hidden="1"/>
    <cellStyle name="Hipervínculo visitado" xfId="4663" builtinId="9" hidden="1"/>
    <cellStyle name="Hipervínculo visitado" xfId="4664" builtinId="9" hidden="1"/>
    <cellStyle name="Hipervínculo visitado" xfId="4665" builtinId="9" hidden="1"/>
    <cellStyle name="Hipervínculo visitado" xfId="4666" builtinId="9" hidden="1"/>
    <cellStyle name="Hipervínculo visitado" xfId="4667" builtinId="9" hidden="1"/>
    <cellStyle name="Hipervínculo visitado" xfId="4668" builtinId="9" hidden="1"/>
    <cellStyle name="Hipervínculo visitado" xfId="4669" builtinId="9" hidden="1"/>
    <cellStyle name="Hipervínculo visitado" xfId="4670" builtinId="9" hidden="1"/>
    <cellStyle name="Hipervínculo visitado" xfId="4671" builtinId="9" hidden="1"/>
    <cellStyle name="Hipervínculo visitado" xfId="4672" builtinId="9" hidden="1"/>
    <cellStyle name="Hipervínculo visitado" xfId="4680" builtinId="9" hidden="1"/>
    <cellStyle name="Hipervínculo visitado" xfId="4681" builtinId="9" hidden="1"/>
    <cellStyle name="Hipervínculo visitado" xfId="4682" builtinId="9" hidden="1"/>
    <cellStyle name="Hipervínculo visitado" xfId="4683" builtinId="9" hidden="1"/>
    <cellStyle name="Hipervínculo visitado" xfId="4684" builtinId="9" hidden="1"/>
    <cellStyle name="Hipervínculo visitado" xfId="4685" builtinId="9" hidden="1"/>
    <cellStyle name="Hipervínculo visitado" xfId="4686" builtinId="9" hidden="1"/>
    <cellStyle name="Hipervínculo visitado" xfId="4687" builtinId="9" hidden="1"/>
    <cellStyle name="Hipervínculo visitado" xfId="4688" builtinId="9" hidden="1"/>
    <cellStyle name="Hipervínculo visitado" xfId="4689" builtinId="9" hidden="1"/>
    <cellStyle name="Hipervínculo visitado" xfId="4690" builtinId="9" hidden="1"/>
    <cellStyle name="Hipervínculo visitado" xfId="4691" builtinId="9" hidden="1"/>
    <cellStyle name="Hipervínculo visitado" xfId="4692" builtinId="9" hidden="1"/>
    <cellStyle name="Hipervínculo visitado" xfId="4693" builtinId="9" hidden="1"/>
    <cellStyle name="Hipervínculo visitado" xfId="4694" builtinId="9" hidden="1"/>
    <cellStyle name="Hipervínculo visitado" xfId="4695" builtinId="9" hidden="1"/>
    <cellStyle name="Hipervínculo visitado" xfId="4696" builtinId="9" hidden="1"/>
    <cellStyle name="Hipervínculo visitado" xfId="4697" builtinId="9" hidden="1"/>
    <cellStyle name="Hipervínculo visitado" xfId="4698" builtinId="9" hidden="1"/>
    <cellStyle name="Hipervínculo visitado" xfId="4699" builtinId="9" hidden="1"/>
    <cellStyle name="Hipervínculo visitado" xfId="4700" builtinId="9" hidden="1"/>
    <cellStyle name="Hipervínculo visitado" xfId="4708" builtinId="9" hidden="1"/>
    <cellStyle name="Hipervínculo visitado" xfId="4709" builtinId="9" hidden="1"/>
    <cellStyle name="Hipervínculo visitado" xfId="4710" builtinId="9" hidden="1"/>
    <cellStyle name="Hipervínculo visitado" xfId="4711" builtinId="9" hidden="1"/>
    <cellStyle name="Hipervínculo visitado" xfId="4712" builtinId="9" hidden="1"/>
    <cellStyle name="Hipervínculo visitado" xfId="4713" builtinId="9" hidden="1"/>
    <cellStyle name="Hipervínculo visitado" xfId="4714" builtinId="9" hidden="1"/>
    <cellStyle name="Hipervínculo visitado" xfId="4715" builtinId="9" hidden="1"/>
    <cellStyle name="Hipervínculo visitado" xfId="4716" builtinId="9" hidden="1"/>
    <cellStyle name="Hipervínculo visitado" xfId="4717" builtinId="9" hidden="1"/>
    <cellStyle name="Hipervínculo visitado" xfId="4718" builtinId="9" hidden="1"/>
    <cellStyle name="Hipervínculo visitado" xfId="4719" builtinId="9" hidden="1"/>
    <cellStyle name="Hipervínculo visitado" xfId="4720" builtinId="9" hidden="1"/>
    <cellStyle name="Hipervínculo visitado" xfId="4721" builtinId="9" hidden="1"/>
    <cellStyle name="Hipervínculo visitado" xfId="4722" builtinId="9" hidden="1"/>
    <cellStyle name="Hipervínculo visitado" xfId="4723" builtinId="9" hidden="1"/>
    <cellStyle name="Hipervínculo visitado" xfId="4724" builtinId="9" hidden="1"/>
    <cellStyle name="Hipervínculo visitado" xfId="4725" builtinId="9" hidden="1"/>
    <cellStyle name="Hipervínculo visitado" xfId="4726" builtinId="9" hidden="1"/>
    <cellStyle name="Hipervínculo visitado" xfId="4727" builtinId="9" hidden="1"/>
    <cellStyle name="Hipervínculo visitado" xfId="4728" builtinId="9" hidden="1"/>
    <cellStyle name="Hipervínculo visitado" xfId="4735" builtinId="9" hidden="1"/>
    <cellStyle name="Hipervínculo visitado" xfId="4736" builtinId="9" hidden="1"/>
    <cellStyle name="Hipervínculo visitado" xfId="4737" builtinId="9" hidden="1"/>
    <cellStyle name="Hipervínculo visitado" xfId="4738" builtinId="9" hidden="1"/>
    <cellStyle name="Hipervínculo visitado" xfId="4739" builtinId="9" hidden="1"/>
    <cellStyle name="Hipervínculo visitado" xfId="4740" builtinId="9" hidden="1"/>
    <cellStyle name="Hipervínculo visitado" xfId="4741" builtinId="9" hidden="1"/>
    <cellStyle name="Hipervínculo visitado" xfId="4742" builtinId="9" hidden="1"/>
    <cellStyle name="Hipervínculo visitado" xfId="4743" builtinId="9" hidden="1"/>
    <cellStyle name="Hipervínculo visitado" xfId="4744" builtinId="9" hidden="1"/>
    <cellStyle name="Hipervínculo visitado" xfId="4745" builtinId="9" hidden="1"/>
    <cellStyle name="Hipervínculo visitado" xfId="4746" builtinId="9" hidden="1"/>
    <cellStyle name="Hipervínculo visitado" xfId="4747" builtinId="9" hidden="1"/>
    <cellStyle name="Hipervínculo visitado" xfId="4748" builtinId="9" hidden="1"/>
    <cellStyle name="Hipervínculo visitado" xfId="4749" builtinId="9" hidden="1"/>
    <cellStyle name="Hipervínculo visitado" xfId="4750" builtinId="9" hidden="1"/>
    <cellStyle name="Hipervínculo visitado" xfId="4751" builtinId="9" hidden="1"/>
    <cellStyle name="Hipervínculo visitado" xfId="4752" builtinId="9" hidden="1"/>
    <cellStyle name="Hipervínculo visitado" xfId="4753" builtinId="9" hidden="1"/>
    <cellStyle name="Hipervínculo visitado" xfId="4754" builtinId="9" hidden="1"/>
    <cellStyle name="Hipervínculo visitado" xfId="4755" builtinId="9" hidden="1"/>
    <cellStyle name="Hipervínculo visitado" xfId="4764" builtinId="9" hidden="1"/>
    <cellStyle name="Hipervínculo visitado" xfId="4765" builtinId="9" hidden="1"/>
    <cellStyle name="Hipervínculo visitado" xfId="4766" builtinId="9" hidden="1"/>
    <cellStyle name="Hipervínculo visitado" xfId="4767" builtinId="9" hidden="1"/>
    <cellStyle name="Hipervínculo visitado" xfId="4768" builtinId="9" hidden="1"/>
    <cellStyle name="Hipervínculo visitado" xfId="4769" builtinId="9" hidden="1"/>
    <cellStyle name="Hipervínculo visitado" xfId="4770" builtinId="9" hidden="1"/>
    <cellStyle name="Hipervínculo visitado" xfId="4771" builtinId="9" hidden="1"/>
    <cellStyle name="Hipervínculo visitado" xfId="4772" builtinId="9" hidden="1"/>
    <cellStyle name="Hipervínculo visitado" xfId="4773" builtinId="9" hidden="1"/>
    <cellStyle name="Hipervínculo visitado" xfId="4774" builtinId="9" hidden="1"/>
    <cellStyle name="Hipervínculo visitado" xfId="4775" builtinId="9" hidden="1"/>
    <cellStyle name="Hipervínculo visitado" xfId="4776" builtinId="9" hidden="1"/>
    <cellStyle name="Hipervínculo visitado" xfId="4777" builtinId="9" hidden="1"/>
    <cellStyle name="Hipervínculo visitado" xfId="4778" builtinId="9" hidden="1"/>
    <cellStyle name="Hipervínculo visitado" xfId="4779" builtinId="9" hidden="1"/>
    <cellStyle name="Hipervínculo visitado" xfId="4780" builtinId="9" hidden="1"/>
    <cellStyle name="Hipervínculo visitado" xfId="4781" builtinId="9" hidden="1"/>
    <cellStyle name="Hipervínculo visitado" xfId="4782" builtinId="9" hidden="1"/>
    <cellStyle name="Hipervínculo visitado" xfId="4783" builtinId="9" hidden="1"/>
    <cellStyle name="Hipervínculo visitado" xfId="4784" builtinId="9" hidden="1"/>
    <cellStyle name="Hipervínculo visitado" xfId="4796" builtinId="9" hidden="1"/>
    <cellStyle name="Hipervínculo visitado" xfId="4797" builtinId="9" hidden="1"/>
    <cellStyle name="Hipervínculo visitado" xfId="4798" builtinId="9" hidden="1"/>
    <cellStyle name="Hipervínculo visitado" xfId="4799" builtinId="9" hidden="1"/>
    <cellStyle name="Hipervínculo visitado" xfId="4800" builtinId="9" hidden="1"/>
    <cellStyle name="Hipervínculo visitado" xfId="4801" builtinId="9" hidden="1"/>
    <cellStyle name="Hipervínculo visitado" xfId="4802" builtinId="9" hidden="1"/>
    <cellStyle name="Hipervínculo visitado" xfId="4803" builtinId="9" hidden="1"/>
    <cellStyle name="Hipervínculo visitado" xfId="4804" builtinId="9" hidden="1"/>
    <cellStyle name="Hipervínculo visitado" xfId="4805" builtinId="9" hidden="1"/>
    <cellStyle name="Hipervínculo visitado" xfId="4806" builtinId="9" hidden="1"/>
    <cellStyle name="Hipervínculo visitado" xfId="4807" builtinId="9" hidden="1"/>
    <cellStyle name="Hipervínculo visitado" xfId="4808" builtinId="9" hidden="1"/>
    <cellStyle name="Hipervínculo visitado" xfId="4809" builtinId="9" hidden="1"/>
    <cellStyle name="Hipervínculo visitado" xfId="4810" builtinId="9" hidden="1"/>
    <cellStyle name="Hipervínculo visitado" xfId="4811" builtinId="9" hidden="1"/>
    <cellStyle name="Hipervínculo visitado" xfId="4812" builtinId="9" hidden="1"/>
    <cellStyle name="Hipervínculo visitado" xfId="4813" builtinId="9" hidden="1"/>
    <cellStyle name="Hipervínculo visitado" xfId="4814" builtinId="9" hidden="1"/>
    <cellStyle name="Hipervínculo visitado" xfId="4815" builtinId="9" hidden="1"/>
    <cellStyle name="Hipervínculo visitado" xfId="4816" builtinId="9" hidden="1"/>
    <cellStyle name="Hipervínculo visitado" xfId="4825" builtinId="9" hidden="1"/>
    <cellStyle name="Hipervínculo visitado" xfId="4826" builtinId="9" hidden="1"/>
    <cellStyle name="Hipervínculo visitado" xfId="4827" builtinId="9" hidden="1"/>
    <cellStyle name="Hipervínculo visitado" xfId="4828" builtinId="9" hidden="1"/>
    <cellStyle name="Hipervínculo visitado" xfId="4829" builtinId="9" hidden="1"/>
    <cellStyle name="Hipervínculo visitado" xfId="4830" builtinId="9" hidden="1"/>
    <cellStyle name="Hipervínculo visitado" xfId="4831" builtinId="9" hidden="1"/>
    <cellStyle name="Hipervínculo visitado" xfId="4832" builtinId="9" hidden="1"/>
    <cellStyle name="Hipervínculo visitado" xfId="4833" builtinId="9" hidden="1"/>
    <cellStyle name="Hipervínculo visitado" xfId="4834" builtinId="9" hidden="1"/>
    <cellStyle name="Hipervínculo visitado" xfId="4835" builtinId="9" hidden="1"/>
    <cellStyle name="Hipervínculo visitado" xfId="4836" builtinId="9" hidden="1"/>
    <cellStyle name="Hipervínculo visitado" xfId="4837" builtinId="9" hidden="1"/>
    <cellStyle name="Hipervínculo visitado" xfId="4838" builtinId="9" hidden="1"/>
    <cellStyle name="Hipervínculo visitado" xfId="4839" builtinId="9" hidden="1"/>
    <cellStyle name="Hipervínculo visitado" xfId="4840" builtinId="9" hidden="1"/>
    <cellStyle name="Hipervínculo visitado" xfId="4841" builtinId="9" hidden="1"/>
    <cellStyle name="Hipervínculo visitado" xfId="4842" builtinId="9" hidden="1"/>
    <cellStyle name="Hipervínculo visitado" xfId="4843" builtinId="9" hidden="1"/>
    <cellStyle name="Hipervínculo visitado" xfId="4844" builtinId="9" hidden="1"/>
    <cellStyle name="Hipervínculo visitado" xfId="4845" builtinId="9" hidden="1"/>
    <cellStyle name="Hipervínculo visitado" xfId="4855" builtinId="9" hidden="1"/>
    <cellStyle name="Hipervínculo visitado" xfId="4856" builtinId="9" hidden="1"/>
    <cellStyle name="Hipervínculo visitado" xfId="4857" builtinId="9" hidden="1"/>
    <cellStyle name="Hipervínculo visitado" xfId="4858" builtinId="9" hidden="1"/>
    <cellStyle name="Hipervínculo visitado" xfId="4859" builtinId="9" hidden="1"/>
    <cellStyle name="Hipervínculo visitado" xfId="4860" builtinId="9" hidden="1"/>
    <cellStyle name="Hipervínculo visitado" xfId="4861" builtinId="9" hidden="1"/>
    <cellStyle name="Hipervínculo visitado" xfId="4862" builtinId="9" hidden="1"/>
    <cellStyle name="Hipervínculo visitado" xfId="4863" builtinId="9" hidden="1"/>
    <cellStyle name="Hipervínculo visitado" xfId="4864" builtinId="9" hidden="1"/>
    <cellStyle name="Hipervínculo visitado" xfId="4865" builtinId="9" hidden="1"/>
    <cellStyle name="Hipervínculo visitado" xfId="4866" builtinId="9" hidden="1"/>
    <cellStyle name="Hipervínculo visitado" xfId="4867" builtinId="9" hidden="1"/>
    <cellStyle name="Hipervínculo visitado" xfId="4868" builtinId="9" hidden="1"/>
    <cellStyle name="Hipervínculo visitado" xfId="4869" builtinId="9" hidden="1"/>
    <cellStyle name="Hipervínculo visitado" xfId="4870" builtinId="9" hidden="1"/>
    <cellStyle name="Hipervínculo visitado" xfId="4871" builtinId="9" hidden="1"/>
    <cellStyle name="Hipervínculo visitado" xfId="4872" builtinId="9" hidden="1"/>
    <cellStyle name="Hipervínculo visitado" xfId="4873" builtinId="9" hidden="1"/>
    <cellStyle name="Hipervínculo visitado" xfId="4874" builtinId="9" hidden="1"/>
    <cellStyle name="Hipervínculo visitado" xfId="4875" builtinId="9" hidden="1"/>
    <cellStyle name="Hipervínculo visitado" xfId="4885" builtinId="9" hidden="1"/>
    <cellStyle name="Hipervínculo visitado" xfId="4886" builtinId="9" hidden="1"/>
    <cellStyle name="Hipervínculo visitado" xfId="4887" builtinId="9" hidden="1"/>
    <cellStyle name="Hipervínculo visitado" xfId="4888" builtinId="9" hidden="1"/>
    <cellStyle name="Hipervínculo visitado" xfId="4889" builtinId="9" hidden="1"/>
    <cellStyle name="Hipervínculo visitado" xfId="4890" builtinId="9" hidden="1"/>
    <cellStyle name="Hipervínculo visitado" xfId="4891" builtinId="9" hidden="1"/>
    <cellStyle name="Hipervínculo visitado" xfId="4892" builtinId="9" hidden="1"/>
    <cellStyle name="Hipervínculo visitado" xfId="4893" builtinId="9" hidden="1"/>
    <cellStyle name="Hipervínculo visitado" xfId="4894" builtinId="9" hidden="1"/>
    <cellStyle name="Hipervínculo visitado" xfId="4895" builtinId="9" hidden="1"/>
    <cellStyle name="Hipervínculo visitado" xfId="4896" builtinId="9" hidden="1"/>
    <cellStyle name="Hipervínculo visitado" xfId="4897" builtinId="9" hidden="1"/>
    <cellStyle name="Hipervínculo visitado" xfId="4898" builtinId="9" hidden="1"/>
    <cellStyle name="Hipervínculo visitado" xfId="4899" builtinId="9" hidden="1"/>
    <cellStyle name="Hipervínculo visitado" xfId="4900" builtinId="9" hidden="1"/>
    <cellStyle name="Hipervínculo visitado" xfId="4901" builtinId="9" hidden="1"/>
    <cellStyle name="Hipervínculo visitado" xfId="4902" builtinId="9" hidden="1"/>
    <cellStyle name="Hipervínculo visitado" xfId="4903" builtinId="9" hidden="1"/>
    <cellStyle name="Hipervínculo visitado" xfId="4904" builtinId="9" hidden="1"/>
    <cellStyle name="Hipervínculo visitado" xfId="4905" builtinId="9" hidden="1"/>
    <cellStyle name="Hipervínculo visitado" xfId="4916" builtinId="9" hidden="1"/>
    <cellStyle name="Hipervínculo visitado" xfId="4917" builtinId="9" hidden="1"/>
    <cellStyle name="Hipervínculo visitado" xfId="4918" builtinId="9" hidden="1"/>
    <cellStyle name="Hipervínculo visitado" xfId="4919" builtinId="9" hidden="1"/>
    <cellStyle name="Hipervínculo visitado" xfId="4920" builtinId="9" hidden="1"/>
    <cellStyle name="Hipervínculo visitado" xfId="4921" builtinId="9" hidden="1"/>
    <cellStyle name="Hipervínculo visitado" xfId="4922" builtinId="9" hidden="1"/>
    <cellStyle name="Hipervínculo visitado" xfId="4923" builtinId="9" hidden="1"/>
    <cellStyle name="Hipervínculo visitado" xfId="4924" builtinId="9" hidden="1"/>
    <cellStyle name="Hipervínculo visitado" xfId="4925" builtinId="9" hidden="1"/>
    <cellStyle name="Hipervínculo visitado" xfId="4926" builtinId="9" hidden="1"/>
    <cellStyle name="Hipervínculo visitado" xfId="4927" builtinId="9" hidden="1"/>
    <cellStyle name="Hipervínculo visitado" xfId="4928" builtinId="9" hidden="1"/>
    <cellStyle name="Hipervínculo visitado" xfId="4929" builtinId="9" hidden="1"/>
    <cellStyle name="Hipervínculo visitado" xfId="4930" builtinId="9" hidden="1"/>
    <cellStyle name="Hipervínculo visitado" xfId="4931" builtinId="9" hidden="1"/>
    <cellStyle name="Hipervínculo visitado" xfId="4932" builtinId="9" hidden="1"/>
    <cellStyle name="Hipervínculo visitado" xfId="4933" builtinId="9" hidden="1"/>
    <cellStyle name="Hipervínculo visitado" xfId="4934" builtinId="9" hidden="1"/>
    <cellStyle name="Hipervínculo visitado" xfId="4935" builtinId="9" hidden="1"/>
    <cellStyle name="Hipervínculo visitado" xfId="4936" builtinId="9" hidden="1"/>
    <cellStyle name="Hipervínculo visitado" xfId="4945" builtinId="9" hidden="1"/>
    <cellStyle name="Hipervínculo visitado" xfId="4946" builtinId="9" hidden="1"/>
    <cellStyle name="Hipervínculo visitado" xfId="4947" builtinId="9" hidden="1"/>
    <cellStyle name="Hipervínculo visitado" xfId="4948" builtinId="9" hidden="1"/>
    <cellStyle name="Hipervínculo visitado" xfId="4949" builtinId="9" hidden="1"/>
    <cellStyle name="Hipervínculo visitado" xfId="4950" builtinId="9" hidden="1"/>
    <cellStyle name="Hipervínculo visitado" xfId="4951" builtinId="9" hidden="1"/>
    <cellStyle name="Hipervínculo visitado" xfId="4952" builtinId="9" hidden="1"/>
    <cellStyle name="Hipervínculo visitado" xfId="4953" builtinId="9" hidden="1"/>
    <cellStyle name="Hipervínculo visitado" xfId="4954" builtinId="9" hidden="1"/>
    <cellStyle name="Hipervínculo visitado" xfId="4955" builtinId="9" hidden="1"/>
    <cellStyle name="Hipervínculo visitado" xfId="4956" builtinId="9" hidden="1"/>
    <cellStyle name="Hipervínculo visitado" xfId="4957" builtinId="9" hidden="1"/>
    <cellStyle name="Hipervínculo visitado" xfId="4958" builtinId="9" hidden="1"/>
    <cellStyle name="Hipervínculo visitado" xfId="4959" builtinId="9" hidden="1"/>
    <cellStyle name="Hipervínculo visitado" xfId="4960" builtinId="9" hidden="1"/>
    <cellStyle name="Hipervínculo visitado" xfId="4961" builtinId="9" hidden="1"/>
    <cellStyle name="Hipervínculo visitado" xfId="4962" builtinId="9" hidden="1"/>
    <cellStyle name="Hipervínculo visitado" xfId="4963" builtinId="9" hidden="1"/>
    <cellStyle name="Hipervínculo visitado" xfId="4964" builtinId="9" hidden="1"/>
    <cellStyle name="Hipervínculo visitado" xfId="4965" builtinId="9" hidden="1"/>
    <cellStyle name="Hipervínculo visitado" xfId="4975" builtinId="9" hidden="1"/>
    <cellStyle name="Hipervínculo visitado" xfId="4976" builtinId="9" hidden="1"/>
    <cellStyle name="Hipervínculo visitado" xfId="4977" builtinId="9" hidden="1"/>
    <cellStyle name="Hipervínculo visitado" xfId="4978" builtinId="9" hidden="1"/>
    <cellStyle name="Hipervínculo visitado" xfId="4979" builtinId="9" hidden="1"/>
    <cellStyle name="Hipervínculo visitado" xfId="4980" builtinId="9" hidden="1"/>
    <cellStyle name="Hipervínculo visitado" xfId="4981" builtinId="9" hidden="1"/>
    <cellStyle name="Hipervínculo visitado" xfId="4982" builtinId="9" hidden="1"/>
    <cellStyle name="Hipervínculo visitado" xfId="4983" builtinId="9" hidden="1"/>
    <cellStyle name="Hipervínculo visitado" xfId="4984" builtinId="9" hidden="1"/>
    <cellStyle name="Hipervínculo visitado" xfId="4985" builtinId="9" hidden="1"/>
    <cellStyle name="Hipervínculo visitado" xfId="4986" builtinId="9" hidden="1"/>
    <cellStyle name="Hipervínculo visitado" xfId="4987" builtinId="9" hidden="1"/>
    <cellStyle name="Hipervínculo visitado" xfId="4988" builtinId="9" hidden="1"/>
    <cellStyle name="Hipervínculo visitado" xfId="4989" builtinId="9" hidden="1"/>
    <cellStyle name="Hipervínculo visitado" xfId="4990" builtinId="9" hidden="1"/>
    <cellStyle name="Hipervínculo visitado" xfId="4991" builtinId="9" hidden="1"/>
    <cellStyle name="Hipervínculo visitado" xfId="4992" builtinId="9" hidden="1"/>
    <cellStyle name="Hipervínculo visitado" xfId="4993" builtinId="9" hidden="1"/>
    <cellStyle name="Hipervínculo visitado" xfId="4994" builtinId="9" hidden="1"/>
    <cellStyle name="Hipervínculo visitado" xfId="4995" builtinId="9" hidden="1"/>
    <cellStyle name="Hipervínculo visitado" xfId="5003" builtinId="9" hidden="1"/>
    <cellStyle name="Hipervínculo visitado" xfId="5004" builtinId="9" hidden="1"/>
    <cellStyle name="Hipervínculo visitado" xfId="5005" builtinId="9" hidden="1"/>
    <cellStyle name="Hipervínculo visitado" xfId="5006" builtinId="9" hidden="1"/>
    <cellStyle name="Hipervínculo visitado" xfId="5007" builtinId="9" hidden="1"/>
    <cellStyle name="Hipervínculo visitado" xfId="5008" builtinId="9" hidden="1"/>
    <cellStyle name="Hipervínculo visitado" xfId="5009" builtinId="9" hidden="1"/>
    <cellStyle name="Hipervínculo visitado" xfId="5010" builtinId="9" hidden="1"/>
    <cellStyle name="Hipervínculo visitado" xfId="5011" builtinId="9" hidden="1"/>
    <cellStyle name="Hipervínculo visitado" xfId="5012" builtinId="9" hidden="1"/>
    <cellStyle name="Hipervínculo visitado" xfId="5013" builtinId="9" hidden="1"/>
    <cellStyle name="Hipervínculo visitado" xfId="5014" builtinId="9" hidden="1"/>
    <cellStyle name="Hipervínculo visitado" xfId="5015" builtinId="9" hidden="1"/>
    <cellStyle name="Hipervínculo visitado" xfId="5016" builtinId="9" hidden="1"/>
    <cellStyle name="Hipervínculo visitado" xfId="5017" builtinId="9" hidden="1"/>
    <cellStyle name="Hipervínculo visitado" xfId="5018" builtinId="9" hidden="1"/>
    <cellStyle name="Hipervínculo visitado" xfId="5019" builtinId="9" hidden="1"/>
    <cellStyle name="Hipervínculo visitado" xfId="5020" builtinId="9" hidden="1"/>
    <cellStyle name="Hipervínculo visitado" xfId="5021" builtinId="9" hidden="1"/>
    <cellStyle name="Hipervínculo visitado" xfId="5022" builtinId="9" hidden="1"/>
    <cellStyle name="Hipervínculo visitado" xfId="5023" builtinId="9" hidden="1"/>
    <cellStyle name="Hipervínculo visitado" xfId="5031" builtinId="9" hidden="1"/>
    <cellStyle name="Hipervínculo visitado" xfId="5032" builtinId="9" hidden="1"/>
    <cellStyle name="Hipervínculo visitado" xfId="5033" builtinId="9" hidden="1"/>
    <cellStyle name="Hipervínculo visitado" xfId="5034" builtinId="9" hidden="1"/>
    <cellStyle name="Hipervínculo visitado" xfId="5035" builtinId="9" hidden="1"/>
    <cellStyle name="Hipervínculo visitado" xfId="5036" builtinId="9" hidden="1"/>
    <cellStyle name="Hipervínculo visitado" xfId="5037" builtinId="9" hidden="1"/>
    <cellStyle name="Hipervínculo visitado" xfId="5038" builtinId="9" hidden="1"/>
    <cellStyle name="Hipervínculo visitado" xfId="5039" builtinId="9" hidden="1"/>
    <cellStyle name="Hipervínculo visitado" xfId="5040" builtinId="9" hidden="1"/>
    <cellStyle name="Hipervínculo visitado" xfId="5041" builtinId="9" hidden="1"/>
    <cellStyle name="Hipervínculo visitado" xfId="5042" builtinId="9" hidden="1"/>
    <cellStyle name="Hipervínculo visitado" xfId="5043" builtinId="9" hidden="1"/>
    <cellStyle name="Hipervínculo visitado" xfId="5044" builtinId="9" hidden="1"/>
    <cellStyle name="Hipervínculo visitado" xfId="5045" builtinId="9" hidden="1"/>
    <cellStyle name="Hipervínculo visitado" xfId="5046" builtinId="9" hidden="1"/>
    <cellStyle name="Hipervínculo visitado" xfId="5047" builtinId="9" hidden="1"/>
    <cellStyle name="Hipervínculo visitado" xfId="5048" builtinId="9" hidden="1"/>
    <cellStyle name="Hipervínculo visitado" xfId="5049" builtinId="9" hidden="1"/>
    <cellStyle name="Hipervínculo visitado" xfId="5050" builtinId="9" hidden="1"/>
    <cellStyle name="Hipervínculo visitado" xfId="5051" builtinId="9" hidden="1"/>
    <cellStyle name="Hipervínculo visitado" xfId="5059" builtinId="9" hidden="1"/>
    <cellStyle name="Hipervínculo visitado" xfId="5060" builtinId="9" hidden="1"/>
    <cellStyle name="Hipervínculo visitado" xfId="5061" builtinId="9" hidden="1"/>
    <cellStyle name="Hipervínculo visitado" xfId="5062" builtinId="9" hidden="1"/>
    <cellStyle name="Hipervínculo visitado" xfId="5063" builtinId="9" hidden="1"/>
    <cellStyle name="Hipervínculo visitado" xfId="5064" builtinId="9" hidden="1"/>
    <cellStyle name="Hipervínculo visitado" xfId="5065" builtinId="9" hidden="1"/>
    <cellStyle name="Hipervínculo visitado" xfId="5066" builtinId="9" hidden="1"/>
    <cellStyle name="Hipervínculo visitado" xfId="5067" builtinId="9" hidden="1"/>
    <cellStyle name="Hipervínculo visitado" xfId="5068" builtinId="9" hidden="1"/>
    <cellStyle name="Hipervínculo visitado" xfId="5069" builtinId="9" hidden="1"/>
    <cellStyle name="Hipervínculo visitado" xfId="5070" builtinId="9" hidden="1"/>
    <cellStyle name="Hipervínculo visitado" xfId="5071" builtinId="9" hidden="1"/>
    <cellStyle name="Hipervínculo visitado" xfId="5072" builtinId="9" hidden="1"/>
    <cellStyle name="Hipervínculo visitado" xfId="5073" builtinId="9" hidden="1"/>
    <cellStyle name="Hipervínculo visitado" xfId="5074" builtinId="9" hidden="1"/>
    <cellStyle name="Hipervínculo visitado" xfId="5075" builtinId="9" hidden="1"/>
    <cellStyle name="Hipervínculo visitado" xfId="5076" builtinId="9" hidden="1"/>
    <cellStyle name="Hipervínculo visitado" xfId="5077" builtinId="9" hidden="1"/>
    <cellStyle name="Hipervínculo visitado" xfId="5078" builtinId="9" hidden="1"/>
    <cellStyle name="Hipervínculo visitado" xfId="5079" builtinId="9" hidden="1"/>
    <cellStyle name="Hipervínculo visitado" xfId="5087" builtinId="9" hidden="1"/>
    <cellStyle name="Hipervínculo visitado" xfId="5088" builtinId="9" hidden="1"/>
    <cellStyle name="Hipervínculo visitado" xfId="5089" builtinId="9" hidden="1"/>
    <cellStyle name="Hipervínculo visitado" xfId="5090" builtinId="9" hidden="1"/>
    <cellStyle name="Hipervínculo visitado" xfId="5091" builtinId="9" hidden="1"/>
    <cellStyle name="Hipervínculo visitado" xfId="5092" builtinId="9" hidden="1"/>
    <cellStyle name="Hipervínculo visitado" xfId="5093" builtinId="9" hidden="1"/>
    <cellStyle name="Hipervínculo visitado" xfId="5094" builtinId="9" hidden="1"/>
    <cellStyle name="Hipervínculo visitado" xfId="5095" builtinId="9" hidden="1"/>
    <cellStyle name="Hipervínculo visitado" xfId="5096" builtinId="9" hidden="1"/>
    <cellStyle name="Hipervínculo visitado" xfId="5097" builtinId="9" hidden="1"/>
    <cellStyle name="Hipervínculo visitado" xfId="5098" builtinId="9" hidden="1"/>
    <cellStyle name="Hipervínculo visitado" xfId="5099" builtinId="9" hidden="1"/>
    <cellStyle name="Hipervínculo visitado" xfId="5100" builtinId="9" hidden="1"/>
    <cellStyle name="Hipervínculo visitado" xfId="5101" builtinId="9" hidden="1"/>
    <cellStyle name="Hipervínculo visitado" xfId="5102" builtinId="9" hidden="1"/>
    <cellStyle name="Hipervínculo visitado" xfId="5103" builtinId="9" hidden="1"/>
    <cellStyle name="Hipervínculo visitado" xfId="5104" builtinId="9" hidden="1"/>
    <cellStyle name="Hipervínculo visitado" xfId="5105" builtinId="9" hidden="1"/>
    <cellStyle name="Hipervínculo visitado" xfId="5106" builtinId="9" hidden="1"/>
    <cellStyle name="Hipervínculo visitado" xfId="5107" builtinId="9" hidden="1"/>
    <cellStyle name="Hipervínculo visitado" xfId="5114" builtinId="9" hidden="1"/>
    <cellStyle name="Hipervínculo visitado" xfId="5115" builtinId="9" hidden="1"/>
    <cellStyle name="Hipervínculo visitado" xfId="5116" builtinId="9" hidden="1"/>
    <cellStyle name="Hipervínculo visitado" xfId="5117" builtinId="9" hidden="1"/>
    <cellStyle name="Hipervínculo visitado" xfId="5118" builtinId="9" hidden="1"/>
    <cellStyle name="Hipervínculo visitado" xfId="5119" builtinId="9" hidden="1"/>
    <cellStyle name="Hipervínculo visitado" xfId="5120" builtinId="9" hidden="1"/>
    <cellStyle name="Hipervínculo visitado" xfId="5121" builtinId="9" hidden="1"/>
    <cellStyle name="Hipervínculo visitado" xfId="5122" builtinId="9" hidden="1"/>
    <cellStyle name="Hipervínculo visitado" xfId="5123" builtinId="9" hidden="1"/>
    <cellStyle name="Hipervínculo visitado" xfId="5124" builtinId="9" hidden="1"/>
    <cellStyle name="Hipervínculo visitado" xfId="5125" builtinId="9" hidden="1"/>
    <cellStyle name="Hipervínculo visitado" xfId="5126" builtinId="9" hidden="1"/>
    <cellStyle name="Hipervínculo visitado" xfId="5127" builtinId="9" hidden="1"/>
    <cellStyle name="Hipervínculo visitado" xfId="5128" builtinId="9" hidden="1"/>
    <cellStyle name="Hipervínculo visitado" xfId="5129" builtinId="9" hidden="1"/>
    <cellStyle name="Hipervínculo visitado" xfId="5130" builtinId="9" hidden="1"/>
    <cellStyle name="Hipervínculo visitado" xfId="5131" builtinId="9" hidden="1"/>
    <cellStyle name="Hipervínculo visitado" xfId="5132" builtinId="9" hidden="1"/>
    <cellStyle name="Hipervínculo visitado" xfId="5133" builtinId="9" hidden="1"/>
    <cellStyle name="Hipervínculo visitado" xfId="5134" builtinId="9" hidden="1"/>
    <cellStyle name="Hipervínculo visitado" xfId="5140" builtinId="9" hidden="1"/>
    <cellStyle name="Hipervínculo visitado" xfId="5141" builtinId="9" hidden="1"/>
    <cellStyle name="Hipervínculo visitado" xfId="5142" builtinId="9" hidden="1"/>
    <cellStyle name="Hipervínculo visitado" xfId="5143" builtinId="9" hidden="1"/>
    <cellStyle name="Hipervínculo visitado" xfId="5144" builtinId="9" hidden="1"/>
    <cellStyle name="Hipervínculo visitado" xfId="5145" builtinId="9" hidden="1"/>
    <cellStyle name="Hipervínculo visitado" xfId="5146" builtinId="9" hidden="1"/>
    <cellStyle name="Hipervínculo visitado" xfId="5147" builtinId="9" hidden="1"/>
    <cellStyle name="Hipervínculo visitado" xfId="5148" builtinId="9" hidden="1"/>
    <cellStyle name="Hipervínculo visitado" xfId="5149" builtinId="9" hidden="1"/>
    <cellStyle name="Hipervínculo visitado" xfId="5150" builtinId="9" hidden="1"/>
    <cellStyle name="Hipervínculo visitado" xfId="5151" builtinId="9" hidden="1"/>
    <cellStyle name="Hipervínculo visitado" xfId="5152" builtinId="9" hidden="1"/>
    <cellStyle name="Hipervínculo visitado" xfId="5153" builtinId="9" hidden="1"/>
    <cellStyle name="Hipervínculo visitado" xfId="5154" builtinId="9" hidden="1"/>
    <cellStyle name="Hipervínculo visitado" xfId="5155" builtinId="9" hidden="1"/>
    <cellStyle name="Hipervínculo visitado" xfId="5156" builtinId="9" hidden="1"/>
    <cellStyle name="Hipervínculo visitado" xfId="5157" builtinId="9" hidden="1"/>
    <cellStyle name="Hipervínculo visitado" xfId="5158" builtinId="9" hidden="1"/>
    <cellStyle name="Hipervínculo visitado" xfId="5159" builtinId="9" hidden="1"/>
    <cellStyle name="Hipervínculo visitado" xfId="5160" builtinId="9" hidden="1"/>
    <cellStyle name="Hipervínculo visitado" xfId="5165" builtinId="9" hidden="1"/>
    <cellStyle name="Hipervínculo visitado" xfId="5166" builtinId="9" hidden="1"/>
    <cellStyle name="Hipervínculo visitado" xfId="5167" builtinId="9" hidden="1"/>
    <cellStyle name="Hipervínculo visitado" xfId="5168" builtinId="9" hidden="1"/>
    <cellStyle name="Hipervínculo visitado" xfId="5169" builtinId="9" hidden="1"/>
    <cellStyle name="Hipervínculo visitado" xfId="5170" builtinId="9" hidden="1"/>
    <cellStyle name="Hipervínculo visitado" xfId="5171" builtinId="9" hidden="1"/>
    <cellStyle name="Hipervínculo visitado" xfId="5172" builtinId="9" hidden="1"/>
    <cellStyle name="Hipervínculo visitado" xfId="5173" builtinId="9" hidden="1"/>
    <cellStyle name="Hipervínculo visitado" xfId="5174" builtinId="9" hidden="1"/>
    <cellStyle name="Hipervínculo visitado" xfId="5175" builtinId="9" hidden="1"/>
    <cellStyle name="Hipervínculo visitado" xfId="5176" builtinId="9" hidden="1"/>
    <cellStyle name="Hipervínculo visitado" xfId="5177" builtinId="9" hidden="1"/>
    <cellStyle name="Hipervínculo visitado" xfId="5178" builtinId="9" hidden="1"/>
    <cellStyle name="Hipervínculo visitado" xfId="5179" builtinId="9" hidden="1"/>
    <cellStyle name="Hipervínculo visitado" xfId="5180" builtinId="9" hidden="1"/>
    <cellStyle name="Hipervínculo visitado" xfId="5181" builtinId="9" hidden="1"/>
    <cellStyle name="Hipervínculo visitado" xfId="5182" builtinId="9" hidden="1"/>
    <cellStyle name="Hipervínculo visitado" xfId="5183" builtinId="9" hidden="1"/>
    <cellStyle name="Hipervínculo visitado" xfId="5184" builtinId="9" hidden="1"/>
    <cellStyle name="Hipervínculo visitado" xfId="5185" builtinId="9" hidden="1"/>
    <cellStyle name="Hipervínculo visitado" xfId="5193" builtinId="9" hidden="1"/>
    <cellStyle name="Hipervínculo visitado" xfId="5194" builtinId="9" hidden="1"/>
    <cellStyle name="Hipervínculo visitado" xfId="5195" builtinId="9" hidden="1"/>
    <cellStyle name="Hipervínculo visitado" xfId="5196" builtinId="9" hidden="1"/>
    <cellStyle name="Hipervínculo visitado" xfId="5197" builtinId="9" hidden="1"/>
    <cellStyle name="Hipervínculo visitado" xfId="5198" builtinId="9" hidden="1"/>
    <cellStyle name="Hipervínculo visitado" xfId="5199" builtinId="9" hidden="1"/>
    <cellStyle name="Hipervínculo visitado" xfId="5200" builtinId="9" hidden="1"/>
    <cellStyle name="Hipervínculo visitado" xfId="5201" builtinId="9" hidden="1"/>
    <cellStyle name="Hipervínculo visitado" xfId="5202" builtinId="9" hidden="1"/>
    <cellStyle name="Hipervínculo visitado" xfId="5203" builtinId="9" hidden="1"/>
    <cellStyle name="Hipervínculo visitado" xfId="5204" builtinId="9" hidden="1"/>
    <cellStyle name="Hipervínculo visitado" xfId="5205" builtinId="9" hidden="1"/>
    <cellStyle name="Hipervínculo visitado" xfId="5206" builtinId="9" hidden="1"/>
    <cellStyle name="Hipervínculo visitado" xfId="5207" builtinId="9" hidden="1"/>
    <cellStyle name="Hipervínculo visitado" xfId="5208" builtinId="9" hidden="1"/>
    <cellStyle name="Hipervínculo visitado" xfId="5209" builtinId="9" hidden="1"/>
    <cellStyle name="Hipervínculo visitado" xfId="5210" builtinId="9" hidden="1"/>
    <cellStyle name="Hipervínculo visitado" xfId="5211" builtinId="9" hidden="1"/>
    <cellStyle name="Hipervínculo visitado" xfId="5212" builtinId="9" hidden="1"/>
    <cellStyle name="Hipervínculo visitado" xfId="5213" builtinId="9" hidden="1"/>
    <cellStyle name="Hipervínculo visitado" xfId="5221" builtinId="9" hidden="1"/>
    <cellStyle name="Hipervínculo visitado" xfId="5222" builtinId="9" hidden="1"/>
    <cellStyle name="Hipervínculo visitado" xfId="5223" builtinId="9" hidden="1"/>
    <cellStyle name="Hipervínculo visitado" xfId="5224" builtinId="9" hidden="1"/>
    <cellStyle name="Hipervínculo visitado" xfId="5225" builtinId="9" hidden="1"/>
    <cellStyle name="Hipervínculo visitado" xfId="5226" builtinId="9" hidden="1"/>
    <cellStyle name="Hipervínculo visitado" xfId="5227" builtinId="9" hidden="1"/>
    <cellStyle name="Hipervínculo visitado" xfId="5228" builtinId="9" hidden="1"/>
    <cellStyle name="Hipervínculo visitado" xfId="5229" builtinId="9" hidden="1"/>
    <cellStyle name="Hipervínculo visitado" xfId="5230" builtinId="9" hidden="1"/>
    <cellStyle name="Hipervínculo visitado" xfId="5231" builtinId="9" hidden="1"/>
    <cellStyle name="Hipervínculo visitado" xfId="5232" builtinId="9" hidden="1"/>
    <cellStyle name="Hipervínculo visitado" xfId="5233" builtinId="9" hidden="1"/>
    <cellStyle name="Hipervínculo visitado" xfId="5234" builtinId="9" hidden="1"/>
    <cellStyle name="Hipervínculo visitado" xfId="5235" builtinId="9" hidden="1"/>
    <cellStyle name="Hipervínculo visitado" xfId="5236" builtinId="9" hidden="1"/>
    <cellStyle name="Hipervínculo visitado" xfId="5237" builtinId="9" hidden="1"/>
    <cellStyle name="Hipervínculo visitado" xfId="5238" builtinId="9" hidden="1"/>
    <cellStyle name="Hipervínculo visitado" xfId="5239" builtinId="9" hidden="1"/>
    <cellStyle name="Hipervínculo visitado" xfId="5240" builtinId="9" hidden="1"/>
    <cellStyle name="Hipervínculo visitado" xfId="5241" builtinId="9" hidden="1"/>
    <cellStyle name="Hipervínculo visitado" xfId="5249" builtinId="9" hidden="1"/>
    <cellStyle name="Hipervínculo visitado" xfId="5250" builtinId="9" hidden="1"/>
    <cellStyle name="Hipervínculo visitado" xfId="5251" builtinId="9" hidden="1"/>
    <cellStyle name="Hipervínculo visitado" xfId="5252" builtinId="9" hidden="1"/>
    <cellStyle name="Hipervínculo visitado" xfId="5253" builtinId="9" hidden="1"/>
    <cellStyle name="Hipervínculo visitado" xfId="5254" builtinId="9" hidden="1"/>
    <cellStyle name="Hipervínculo visitado" xfId="5255" builtinId="9" hidden="1"/>
    <cellStyle name="Hipervínculo visitado" xfId="5256" builtinId="9" hidden="1"/>
    <cellStyle name="Hipervínculo visitado" xfId="5257" builtinId="9" hidden="1"/>
    <cellStyle name="Hipervínculo visitado" xfId="5258" builtinId="9" hidden="1"/>
    <cellStyle name="Hipervínculo visitado" xfId="5259" builtinId="9" hidden="1"/>
    <cellStyle name="Hipervínculo visitado" xfId="5260" builtinId="9" hidden="1"/>
    <cellStyle name="Hipervínculo visitado" xfId="5261" builtinId="9" hidden="1"/>
    <cellStyle name="Hipervínculo visitado" xfId="5262" builtinId="9" hidden="1"/>
    <cellStyle name="Hipervínculo visitado" xfId="5263" builtinId="9" hidden="1"/>
    <cellStyle name="Hipervínculo visitado" xfId="5264" builtinId="9" hidden="1"/>
    <cellStyle name="Hipervínculo visitado" xfId="5265" builtinId="9" hidden="1"/>
    <cellStyle name="Hipervínculo visitado" xfId="5266" builtinId="9" hidden="1"/>
    <cellStyle name="Hipervínculo visitado" xfId="5267" builtinId="9" hidden="1"/>
    <cellStyle name="Hipervínculo visitado" xfId="5268" builtinId="9" hidden="1"/>
    <cellStyle name="Hipervínculo visitado" xfId="5269" builtinId="9" hidden="1"/>
    <cellStyle name="Hipervínculo visitado" xfId="5275" builtinId="9" hidden="1"/>
    <cellStyle name="Hipervínculo visitado" xfId="5276" builtinId="9" hidden="1"/>
    <cellStyle name="Hipervínculo visitado" xfId="5277" builtinId="9" hidden="1"/>
    <cellStyle name="Hipervínculo visitado" xfId="5278" builtinId="9" hidden="1"/>
    <cellStyle name="Hipervínculo visitado" xfId="5279" builtinId="9" hidden="1"/>
    <cellStyle name="Hipervínculo visitado" xfId="5280" builtinId="9" hidden="1"/>
    <cellStyle name="Hipervínculo visitado" xfId="5281" builtinId="9" hidden="1"/>
    <cellStyle name="Hipervínculo visitado" xfId="5282" builtinId="9" hidden="1"/>
    <cellStyle name="Hipervínculo visitado" xfId="5283" builtinId="9" hidden="1"/>
    <cellStyle name="Hipervínculo visitado" xfId="5284" builtinId="9" hidden="1"/>
    <cellStyle name="Hipervínculo visitado" xfId="5285" builtinId="9" hidden="1"/>
    <cellStyle name="Hipervínculo visitado" xfId="5286" builtinId="9" hidden="1"/>
    <cellStyle name="Hipervínculo visitado" xfId="5287" builtinId="9" hidden="1"/>
    <cellStyle name="Hipervínculo visitado" xfId="5288" builtinId="9" hidden="1"/>
    <cellStyle name="Hipervínculo visitado" xfId="5289" builtinId="9" hidden="1"/>
    <cellStyle name="Hipervínculo visitado" xfId="5290" builtinId="9" hidden="1"/>
    <cellStyle name="Hipervínculo visitado" xfId="5291" builtinId="9" hidden="1"/>
    <cellStyle name="Hipervínculo visitado" xfId="5292" builtinId="9" hidden="1"/>
    <cellStyle name="Hipervínculo visitado" xfId="5293" builtinId="9" hidden="1"/>
    <cellStyle name="Hipervínculo visitado" xfId="5294" builtinId="9" hidden="1"/>
    <cellStyle name="Hipervínculo visitado" xfId="5295" builtinId="9" hidden="1"/>
    <cellStyle name="Hipervínculo visitado" xfId="5304" builtinId="9" hidden="1"/>
    <cellStyle name="Hipervínculo visitado" xfId="5305" builtinId="9" hidden="1"/>
    <cellStyle name="Hipervínculo visitado" xfId="5306" builtinId="9" hidden="1"/>
    <cellStyle name="Hipervínculo visitado" xfId="5307" builtinId="9" hidden="1"/>
    <cellStyle name="Hipervínculo visitado" xfId="5308" builtinId="9" hidden="1"/>
    <cellStyle name="Hipervínculo visitado" xfId="5309" builtinId="9" hidden="1"/>
    <cellStyle name="Hipervínculo visitado" xfId="5310" builtinId="9" hidden="1"/>
    <cellStyle name="Hipervínculo visitado" xfId="5311" builtinId="9" hidden="1"/>
    <cellStyle name="Hipervínculo visitado" xfId="5312" builtinId="9" hidden="1"/>
    <cellStyle name="Hipervínculo visitado" xfId="5313" builtinId="9" hidden="1"/>
    <cellStyle name="Hipervínculo visitado" xfId="5314" builtinId="9" hidden="1"/>
    <cellStyle name="Hipervínculo visitado" xfId="5315" builtinId="9" hidden="1"/>
    <cellStyle name="Hipervínculo visitado" xfId="5316" builtinId="9" hidden="1"/>
    <cellStyle name="Hipervínculo visitado" xfId="5317" builtinId="9" hidden="1"/>
    <cellStyle name="Hipervínculo visitado" xfId="5318" builtinId="9" hidden="1"/>
    <cellStyle name="Hipervínculo visitado" xfId="5319" builtinId="9" hidden="1"/>
    <cellStyle name="Hipervínculo visitado" xfId="5320" builtinId="9" hidden="1"/>
    <cellStyle name="Hipervínculo visitado" xfId="5321" builtinId="9" hidden="1"/>
    <cellStyle name="Hipervínculo visitado" xfId="5322" builtinId="9" hidden="1"/>
    <cellStyle name="Hipervínculo visitado" xfId="5323" builtinId="9" hidden="1"/>
    <cellStyle name="Hipervínculo visitado" xfId="5324" builtinId="9" hidden="1"/>
    <cellStyle name="Hipervínculo visitado" xfId="5330" builtinId="9" hidden="1"/>
    <cellStyle name="Hipervínculo visitado" xfId="5331" builtinId="9" hidden="1"/>
    <cellStyle name="Hipervínculo visitado" xfId="5332" builtinId="9" hidden="1"/>
    <cellStyle name="Hipervínculo visitado" xfId="5333" builtinId="9" hidden="1"/>
    <cellStyle name="Hipervínculo visitado" xfId="5334" builtinId="9" hidden="1"/>
    <cellStyle name="Hipervínculo visitado" xfId="5335" builtinId="9" hidden="1"/>
    <cellStyle name="Hipervínculo visitado" xfId="5336" builtinId="9" hidden="1"/>
    <cellStyle name="Hipervínculo visitado" xfId="5337" builtinId="9" hidden="1"/>
    <cellStyle name="Hipervínculo visitado" xfId="5338" builtinId="9" hidden="1"/>
    <cellStyle name="Hipervínculo visitado" xfId="5339" builtinId="9" hidden="1"/>
    <cellStyle name="Hipervínculo visitado" xfId="5340" builtinId="9" hidden="1"/>
    <cellStyle name="Hipervínculo visitado" xfId="5341" builtinId="9" hidden="1"/>
    <cellStyle name="Hipervínculo visitado" xfId="5342" builtinId="9" hidden="1"/>
    <cellStyle name="Hipervínculo visitado" xfId="5343" builtinId="9" hidden="1"/>
    <cellStyle name="Hipervínculo visitado" xfId="5344" builtinId="9" hidden="1"/>
    <cellStyle name="Hipervínculo visitado" xfId="5345" builtinId="9" hidden="1"/>
    <cellStyle name="Hipervínculo visitado" xfId="5346" builtinId="9" hidden="1"/>
    <cellStyle name="Hipervínculo visitado" xfId="5347" builtinId="9" hidden="1"/>
    <cellStyle name="Hipervínculo visitado" xfId="5348" builtinId="9" hidden="1"/>
    <cellStyle name="Hipervínculo visitado" xfId="5349" builtinId="9" hidden="1"/>
    <cellStyle name="Hipervínculo visitado" xfId="5350" builtinId="9" hidden="1"/>
    <cellStyle name="Hipervínculo visitado" xfId="5357" builtinId="9" hidden="1"/>
    <cellStyle name="Hipervínculo visitado" xfId="5358" builtinId="9" hidden="1"/>
    <cellStyle name="Hipervínculo visitado" xfId="5359" builtinId="9" hidden="1"/>
    <cellStyle name="Hipervínculo visitado" xfId="5360" builtinId="9" hidden="1"/>
    <cellStyle name="Hipervínculo visitado" xfId="5361" builtinId="9" hidden="1"/>
    <cellStyle name="Hipervínculo visitado" xfId="5362" builtinId="9" hidden="1"/>
    <cellStyle name="Hipervínculo visitado" xfId="5363" builtinId="9" hidden="1"/>
    <cellStyle name="Hipervínculo visitado" xfId="5364" builtinId="9" hidden="1"/>
    <cellStyle name="Hipervínculo visitado" xfId="5365" builtinId="9" hidden="1"/>
    <cellStyle name="Hipervínculo visitado" xfId="5366" builtinId="9" hidden="1"/>
    <cellStyle name="Hipervínculo visitado" xfId="5367" builtinId="9" hidden="1"/>
    <cellStyle name="Hipervínculo visitado" xfId="5368" builtinId="9" hidden="1"/>
    <cellStyle name="Hipervínculo visitado" xfId="5369" builtinId="9" hidden="1"/>
    <cellStyle name="Hipervínculo visitado" xfId="5370" builtinId="9" hidden="1"/>
    <cellStyle name="Hipervínculo visitado" xfId="5371" builtinId="9" hidden="1"/>
    <cellStyle name="Hipervínculo visitado" xfId="5372" builtinId="9" hidden="1"/>
    <cellStyle name="Hipervínculo visitado" xfId="5373" builtinId="9" hidden="1"/>
    <cellStyle name="Hipervínculo visitado" xfId="5374" builtinId="9" hidden="1"/>
    <cellStyle name="Hipervínculo visitado" xfId="5375" builtinId="9" hidden="1"/>
    <cellStyle name="Hipervínculo visitado" xfId="5376" builtinId="9" hidden="1"/>
    <cellStyle name="Hipervínculo visitado" xfId="5377" builtinId="9" hidden="1"/>
    <cellStyle name="Hipervínculo visitado" xfId="5384" builtinId="9" hidden="1"/>
    <cellStyle name="Hipervínculo visitado" xfId="5385" builtinId="9" hidden="1"/>
    <cellStyle name="Hipervínculo visitado" xfId="5386" builtinId="9" hidden="1"/>
    <cellStyle name="Hipervínculo visitado" xfId="5387" builtinId="9" hidden="1"/>
    <cellStyle name="Hipervínculo visitado" xfId="5388" builtinId="9" hidden="1"/>
    <cellStyle name="Hipervínculo visitado" xfId="5389" builtinId="9" hidden="1"/>
    <cellStyle name="Hipervínculo visitado" xfId="5390" builtinId="9" hidden="1"/>
    <cellStyle name="Hipervínculo visitado" xfId="5391" builtinId="9" hidden="1"/>
    <cellStyle name="Hipervínculo visitado" xfId="5392" builtinId="9" hidden="1"/>
    <cellStyle name="Hipervínculo visitado" xfId="5393" builtinId="9" hidden="1"/>
    <cellStyle name="Hipervínculo visitado" xfId="5394" builtinId="9" hidden="1"/>
    <cellStyle name="Hipervínculo visitado" xfId="5395" builtinId="9" hidden="1"/>
    <cellStyle name="Hipervínculo visitado" xfId="5396" builtinId="9" hidden="1"/>
    <cellStyle name="Hipervínculo visitado" xfId="5397" builtinId="9" hidden="1"/>
    <cellStyle name="Hipervínculo visitado" xfId="5398" builtinId="9" hidden="1"/>
    <cellStyle name="Hipervínculo visitado" xfId="5399" builtinId="9" hidden="1"/>
    <cellStyle name="Hipervínculo visitado" xfId="5400" builtinId="9" hidden="1"/>
    <cellStyle name="Hipervínculo visitado" xfId="5401" builtinId="9" hidden="1"/>
    <cellStyle name="Hipervínculo visitado" xfId="5402" builtinId="9" hidden="1"/>
    <cellStyle name="Hipervínculo visitado" xfId="5403" builtinId="9" hidden="1"/>
    <cellStyle name="Hipervínculo visitado" xfId="5404" builtinId="9" hidden="1"/>
    <cellStyle name="Hipervínculo visitado" xfId="5410" builtinId="9" hidden="1"/>
    <cellStyle name="Hipervínculo visitado" xfId="5411" builtinId="9" hidden="1"/>
    <cellStyle name="Hipervínculo visitado" xfId="5412" builtinId="9" hidden="1"/>
    <cellStyle name="Hipervínculo visitado" xfId="5413" builtinId="9" hidden="1"/>
    <cellStyle name="Hipervínculo visitado" xfId="5414" builtinId="9" hidden="1"/>
    <cellStyle name="Hipervínculo visitado" xfId="5415" builtinId="9" hidden="1"/>
    <cellStyle name="Hipervínculo visitado" xfId="5416" builtinId="9" hidden="1"/>
    <cellStyle name="Hipervínculo visitado" xfId="5417" builtinId="9" hidden="1"/>
    <cellStyle name="Hipervínculo visitado" xfId="5418" builtinId="9" hidden="1"/>
    <cellStyle name="Hipervínculo visitado" xfId="5419" builtinId="9" hidden="1"/>
    <cellStyle name="Hipervínculo visitado" xfId="5420" builtinId="9" hidden="1"/>
    <cellStyle name="Hipervínculo visitado" xfId="5421" builtinId="9" hidden="1"/>
    <cellStyle name="Hipervínculo visitado" xfId="5422" builtinId="9" hidden="1"/>
    <cellStyle name="Hipervínculo visitado" xfId="5423" builtinId="9" hidden="1"/>
    <cellStyle name="Hipervínculo visitado" xfId="5424" builtinId="9" hidden="1"/>
    <cellStyle name="Hipervínculo visitado" xfId="5425" builtinId="9" hidden="1"/>
    <cellStyle name="Hipervínculo visitado" xfId="5426" builtinId="9" hidden="1"/>
    <cellStyle name="Hipervínculo visitado" xfId="5427" builtinId="9" hidden="1"/>
    <cellStyle name="Hipervínculo visitado" xfId="5428" builtinId="9" hidden="1"/>
    <cellStyle name="Hipervínculo visitado" xfId="5429" builtinId="9" hidden="1"/>
    <cellStyle name="Hipervínculo visitado" xfId="5430" builtinId="9" hidden="1"/>
    <cellStyle name="Hipervínculo visitado" xfId="5435" builtinId="9" hidden="1"/>
    <cellStyle name="Hipervínculo visitado" xfId="5436" builtinId="9" hidden="1"/>
    <cellStyle name="Hipervínculo visitado" xfId="5437" builtinId="9" hidden="1"/>
    <cellStyle name="Hipervínculo visitado" xfId="5438" builtinId="9" hidden="1"/>
    <cellStyle name="Hipervínculo visitado" xfId="5439" builtinId="9" hidden="1"/>
    <cellStyle name="Hipervínculo visitado" xfId="5440" builtinId="9" hidden="1"/>
    <cellStyle name="Hipervínculo visitado" xfId="5441" builtinId="9" hidden="1"/>
    <cellStyle name="Hipervínculo visitado" xfId="5442" builtinId="9" hidden="1"/>
    <cellStyle name="Hipervínculo visitado" xfId="5443" builtinId="9" hidden="1"/>
    <cellStyle name="Hipervínculo visitado" xfId="5444" builtinId="9" hidden="1"/>
    <cellStyle name="Hipervínculo visitado" xfId="5445" builtinId="9" hidden="1"/>
    <cellStyle name="Hipervínculo visitado" xfId="5446" builtinId="9" hidden="1"/>
    <cellStyle name="Hipervínculo visitado" xfId="5447" builtinId="9" hidden="1"/>
    <cellStyle name="Hipervínculo visitado" xfId="5448" builtinId="9" hidden="1"/>
    <cellStyle name="Hipervínculo visitado" xfId="5449" builtinId="9" hidden="1"/>
    <cellStyle name="Hipervínculo visitado" xfId="5450" builtinId="9" hidden="1"/>
    <cellStyle name="Hipervínculo visitado" xfId="5451" builtinId="9" hidden="1"/>
    <cellStyle name="Hipervínculo visitado" xfId="5452" builtinId="9" hidden="1"/>
    <cellStyle name="Hipervínculo visitado" xfId="5453" builtinId="9" hidden="1"/>
    <cellStyle name="Hipervínculo visitado" xfId="5454" builtinId="9" hidden="1"/>
    <cellStyle name="Hipervínculo visitado" xfId="5455" builtinId="9" hidden="1"/>
    <cellStyle name="Hipervínculo visitado" xfId="5462" builtinId="9" hidden="1"/>
    <cellStyle name="Hipervínculo visitado" xfId="5463" builtinId="9" hidden="1"/>
    <cellStyle name="Hipervínculo visitado" xfId="5464" builtinId="9" hidden="1"/>
    <cellStyle name="Hipervínculo visitado" xfId="5465" builtinId="9" hidden="1"/>
    <cellStyle name="Hipervínculo visitado" xfId="5466" builtinId="9" hidden="1"/>
    <cellStyle name="Hipervínculo visitado" xfId="5467" builtinId="9" hidden="1"/>
    <cellStyle name="Hipervínculo visitado" xfId="5468" builtinId="9" hidden="1"/>
    <cellStyle name="Hipervínculo visitado" xfId="5469" builtinId="9" hidden="1"/>
    <cellStyle name="Hipervínculo visitado" xfId="5470" builtinId="9" hidden="1"/>
    <cellStyle name="Hipervínculo visitado" xfId="5471" builtinId="9" hidden="1"/>
    <cellStyle name="Hipervínculo visitado" xfId="5472" builtinId="9" hidden="1"/>
    <cellStyle name="Hipervínculo visitado" xfId="5473" builtinId="9" hidden="1"/>
    <cellStyle name="Hipervínculo visitado" xfId="5474" builtinId="9" hidden="1"/>
    <cellStyle name="Hipervínculo visitado" xfId="5475" builtinId="9" hidden="1"/>
    <cellStyle name="Hipervínculo visitado" xfId="5476" builtinId="9" hidden="1"/>
    <cellStyle name="Hipervínculo visitado" xfId="5477" builtinId="9" hidden="1"/>
    <cellStyle name="Hipervínculo visitado" xfId="5478" builtinId="9" hidden="1"/>
    <cellStyle name="Hipervínculo visitado" xfId="5479" builtinId="9" hidden="1"/>
    <cellStyle name="Hipervínculo visitado" xfId="5480" builtinId="9" hidden="1"/>
    <cellStyle name="Hipervínculo visitado" xfId="5481" builtinId="9" hidden="1"/>
    <cellStyle name="Hipervínculo visitado" xfId="5482" builtinId="9" hidden="1"/>
    <cellStyle name="Hipervínculo visitado" xfId="5485" builtinId="9" hidden="1"/>
    <cellStyle name="Hipervínculo visitado" xfId="5486" builtinId="9" hidden="1"/>
    <cellStyle name="Hipervínculo visitado" xfId="5487" builtinId="9" hidden="1"/>
    <cellStyle name="Hipervínculo visitado" xfId="5488" builtinId="9" hidden="1"/>
    <cellStyle name="Hipervínculo visitado" xfId="5489" builtinId="9" hidden="1"/>
    <cellStyle name="Hipervínculo visitado" xfId="5490" builtinId="9" hidden="1"/>
    <cellStyle name="Hipervínculo visitado" xfId="5491" builtinId="9" hidden="1"/>
    <cellStyle name="Hipervínculo visitado" xfId="5492" builtinId="9" hidden="1"/>
    <cellStyle name="Hipervínculo visitado" xfId="5493" builtinId="9" hidden="1"/>
    <cellStyle name="Hipervínculo visitado" xfId="5494" builtinId="9" hidden="1"/>
    <cellStyle name="Hipervínculo visitado" xfId="5495" builtinId="9" hidden="1"/>
    <cellStyle name="Hipervínculo visitado" xfId="5496" builtinId="9" hidden="1"/>
    <cellStyle name="Hipervínculo visitado" xfId="5497" builtinId="9" hidden="1"/>
    <cellStyle name="Hipervínculo visitado" xfId="5498" builtinId="9" hidden="1"/>
    <cellStyle name="Hipervínculo visitado" xfId="5499" builtinId="9" hidden="1"/>
    <cellStyle name="Hipervínculo visitado" xfId="5500" builtinId="9" hidden="1"/>
    <cellStyle name="Hipervínculo visitado" xfId="5501" builtinId="9" hidden="1"/>
    <cellStyle name="Hipervínculo visitado" xfId="5502" builtinId="9" hidden="1"/>
    <cellStyle name="Hipervínculo visitado" xfId="5503" builtinId="9" hidden="1"/>
    <cellStyle name="Hipervínculo visitado" xfId="5504" builtinId="9" hidden="1"/>
    <cellStyle name="Hipervínculo visitado" xfId="5505" builtinId="9" hidden="1"/>
    <cellStyle name="Hipervínculo visitado" xfId="5512" builtinId="9" hidden="1"/>
    <cellStyle name="Hipervínculo visitado" xfId="5513" builtinId="9" hidden="1"/>
    <cellStyle name="Hipervínculo visitado" xfId="5514" builtinId="9" hidden="1"/>
    <cellStyle name="Hipervínculo visitado" xfId="5515" builtinId="9" hidden="1"/>
    <cellStyle name="Hipervínculo visitado" xfId="5516" builtinId="9" hidden="1"/>
    <cellStyle name="Hipervínculo visitado" xfId="5517" builtinId="9" hidden="1"/>
    <cellStyle name="Hipervínculo visitado" xfId="5518" builtinId="9" hidden="1"/>
    <cellStyle name="Hipervínculo visitado" xfId="5519" builtinId="9" hidden="1"/>
    <cellStyle name="Hipervínculo visitado" xfId="5520" builtinId="9" hidden="1"/>
    <cellStyle name="Hipervínculo visitado" xfId="5521" builtinId="9" hidden="1"/>
    <cellStyle name="Hipervínculo visitado" xfId="5522" builtinId="9" hidden="1"/>
    <cellStyle name="Hipervínculo visitado" xfId="5523" builtinId="9" hidden="1"/>
    <cellStyle name="Hipervínculo visitado" xfId="5524" builtinId="9" hidden="1"/>
    <cellStyle name="Hipervínculo visitado" xfId="5525" builtinId="9" hidden="1"/>
    <cellStyle name="Hipervínculo visitado" xfId="5526" builtinId="9" hidden="1"/>
    <cellStyle name="Hipervínculo visitado" xfId="5527" builtinId="9" hidden="1"/>
    <cellStyle name="Hipervínculo visitado" xfId="5528" builtinId="9" hidden="1"/>
    <cellStyle name="Hipervínculo visitado" xfId="5529" builtinId="9" hidden="1"/>
    <cellStyle name="Hipervínculo visitado" xfId="5530" builtinId="9" hidden="1"/>
    <cellStyle name="Hipervínculo visitado" xfId="5531" builtinId="9" hidden="1"/>
    <cellStyle name="Hipervínculo visitado" xfId="5532" builtinId="9" hidden="1"/>
    <cellStyle name="Hipervínculo visitado" xfId="5539" builtinId="9" hidden="1"/>
    <cellStyle name="Hipervínculo visitado" xfId="5540" builtinId="9" hidden="1"/>
    <cellStyle name="Hipervínculo visitado" xfId="5541" builtinId="9" hidden="1"/>
    <cellStyle name="Hipervínculo visitado" xfId="5542" builtinId="9" hidden="1"/>
    <cellStyle name="Hipervínculo visitado" xfId="5543" builtinId="9" hidden="1"/>
    <cellStyle name="Hipervínculo visitado" xfId="5544" builtinId="9" hidden="1"/>
    <cellStyle name="Hipervínculo visitado" xfId="5545" builtinId="9" hidden="1"/>
    <cellStyle name="Hipervínculo visitado" xfId="5546" builtinId="9" hidden="1"/>
    <cellStyle name="Hipervínculo visitado" xfId="5547" builtinId="9" hidden="1"/>
    <cellStyle name="Hipervínculo visitado" xfId="5548" builtinId="9" hidden="1"/>
    <cellStyle name="Hipervínculo visitado" xfId="5549" builtinId="9" hidden="1"/>
    <cellStyle name="Hipervínculo visitado" xfId="5550" builtinId="9" hidden="1"/>
    <cellStyle name="Hipervínculo visitado" xfId="5551" builtinId="9" hidden="1"/>
    <cellStyle name="Hipervínculo visitado" xfId="5552" builtinId="9" hidden="1"/>
    <cellStyle name="Hipervínculo visitado" xfId="5553" builtinId="9" hidden="1"/>
    <cellStyle name="Hipervínculo visitado" xfId="5554" builtinId="9" hidden="1"/>
    <cellStyle name="Hipervínculo visitado" xfId="5555" builtinId="9" hidden="1"/>
    <cellStyle name="Hipervínculo visitado" xfId="5556" builtinId="9" hidden="1"/>
    <cellStyle name="Hipervínculo visitado" xfId="5557" builtinId="9" hidden="1"/>
    <cellStyle name="Hipervínculo visitado" xfId="5558" builtinId="9" hidden="1"/>
    <cellStyle name="Hipervínculo visitado" xfId="5559" builtinId="9" hidden="1"/>
    <cellStyle name="Hipervínculo visitado" xfId="5509" builtinId="9" hidden="1"/>
    <cellStyle name="Hipervínculo visitado" xfId="5510" builtinId="9" hidden="1"/>
    <cellStyle name="Hipervínculo visitado" xfId="5562" builtinId="9" hidden="1"/>
    <cellStyle name="Hipervínculo visitado" xfId="5563" builtinId="9" hidden="1"/>
    <cellStyle name="Hipervínculo visitado" xfId="5564" builtinId="9" hidden="1"/>
    <cellStyle name="Hipervínculo visitado" xfId="5565" builtinId="9" hidden="1"/>
    <cellStyle name="Hipervínculo visitado" xfId="5566" builtinId="9" hidden="1"/>
    <cellStyle name="Hipervínculo visitado" xfId="5567" builtinId="9" hidden="1"/>
    <cellStyle name="Hipervínculo visitado" xfId="5568" builtinId="9" hidden="1"/>
    <cellStyle name="Hipervínculo visitado" xfId="5569" builtinId="9" hidden="1"/>
    <cellStyle name="Hipervínculo visitado" xfId="5570" builtinId="9" hidden="1"/>
    <cellStyle name="Hipervínculo visitado" xfId="5571" builtinId="9" hidden="1"/>
    <cellStyle name="Hipervínculo visitado" xfId="5572" builtinId="9" hidden="1"/>
    <cellStyle name="Hipervínculo visitado" xfId="5573" builtinId="9" hidden="1"/>
    <cellStyle name="Hipervínculo visitado" xfId="5574" builtinId="9" hidden="1"/>
    <cellStyle name="Hipervínculo visitado" xfId="5575" builtinId="9" hidden="1"/>
    <cellStyle name="Hipervínculo visitado" xfId="5576" builtinId="9" hidden="1"/>
    <cellStyle name="Hipervínculo visitado" xfId="5577" builtinId="9" hidden="1"/>
    <cellStyle name="Hipervínculo visitado" xfId="5578" builtinId="9" hidden="1"/>
    <cellStyle name="Hipervínculo visitado" xfId="5579" builtinId="9" hidden="1"/>
    <cellStyle name="Hipervínculo visitado" xfId="5580" builtinId="9" hidden="1"/>
    <cellStyle name="Hipervínculo visitado" xfId="5536" builtinId="9" hidden="1"/>
    <cellStyle name="Hipervínculo visitado" xfId="5537" builtinId="9" hidden="1"/>
    <cellStyle name="Hipervínculo visitado" xfId="5583" builtinId="9" hidden="1"/>
    <cellStyle name="Hipervínculo visitado" xfId="5584" builtinId="9" hidden="1"/>
    <cellStyle name="Hipervínculo visitado" xfId="5585" builtinId="9" hidden="1"/>
    <cellStyle name="Hipervínculo visitado" xfId="5586" builtinId="9" hidden="1"/>
    <cellStyle name="Hipervínculo visitado" xfId="5587" builtinId="9" hidden="1"/>
    <cellStyle name="Hipervínculo visitado" xfId="5588" builtinId="9" hidden="1"/>
    <cellStyle name="Hipervínculo visitado" xfId="5589" builtinId="9" hidden="1"/>
    <cellStyle name="Hipervínculo visitado" xfId="5590" builtinId="9" hidden="1"/>
    <cellStyle name="Hipervínculo visitado" xfId="5591" builtinId="9" hidden="1"/>
    <cellStyle name="Hipervínculo visitado" xfId="5592" builtinId="9" hidden="1"/>
    <cellStyle name="Hipervínculo visitado" xfId="5593" builtinId="9" hidden="1"/>
    <cellStyle name="Hipervínculo visitado" xfId="5594" builtinId="9" hidden="1"/>
    <cellStyle name="Hipervínculo visitado" xfId="5595" builtinId="9" hidden="1"/>
    <cellStyle name="Hipervínculo visitado" xfId="5596" builtinId="9" hidden="1"/>
    <cellStyle name="Hipervínculo visitado" xfId="5597" builtinId="9" hidden="1"/>
    <cellStyle name="Hipervínculo visitado" xfId="5598" builtinId="9" hidden="1"/>
    <cellStyle name="Hipervínculo visitado" xfId="5599" builtinId="9" hidden="1"/>
    <cellStyle name="Hipervínculo visitado" xfId="5600" builtinId="9" hidden="1"/>
    <cellStyle name="Hipervínculo visitado" xfId="5601" builtinId="9" hidden="1"/>
    <cellStyle name="Hipervínculo visitado" xfId="5607" builtinId="9" hidden="1"/>
    <cellStyle name="Hipervínculo visitado" xfId="5608" builtinId="9" hidden="1"/>
    <cellStyle name="Hipervínculo visitado" xfId="5609" builtinId="9" hidden="1"/>
    <cellStyle name="Hipervínculo visitado" xfId="5610" builtinId="9" hidden="1"/>
    <cellStyle name="Hipervínculo visitado" xfId="5611" builtinId="9" hidden="1"/>
    <cellStyle name="Hipervínculo visitado" xfId="5612" builtinId="9" hidden="1"/>
    <cellStyle name="Hipervínculo visitado" xfId="5613" builtinId="9" hidden="1"/>
    <cellStyle name="Hipervínculo visitado" xfId="5614" builtinId="9" hidden="1"/>
    <cellStyle name="Hipervínculo visitado" xfId="5615" builtinId="9" hidden="1"/>
    <cellStyle name="Hipervínculo visitado" xfId="5616" builtinId="9" hidden="1"/>
    <cellStyle name="Hipervínculo visitado" xfId="5617" builtinId="9" hidden="1"/>
    <cellStyle name="Hipervínculo visitado" xfId="5618" builtinId="9" hidden="1"/>
    <cellStyle name="Hipervínculo visitado" xfId="5619" builtinId="9" hidden="1"/>
    <cellStyle name="Hipervínculo visitado" xfId="5620" builtinId="9" hidden="1"/>
    <cellStyle name="Hipervínculo visitado" xfId="5621" builtinId="9" hidden="1"/>
    <cellStyle name="Hipervínculo visitado" xfId="5622" builtinId="9" hidden="1"/>
    <cellStyle name="Hipervínculo visitado" xfId="5623" builtinId="9" hidden="1"/>
    <cellStyle name="Hipervínculo visitado" xfId="5624" builtinId="9" hidden="1"/>
    <cellStyle name="Hipervínculo visitado" xfId="5625" builtinId="9" hidden="1"/>
    <cellStyle name="Hipervínculo visitado" xfId="5626" builtinId="9" hidden="1"/>
    <cellStyle name="Hipervínculo visitado" xfId="5627" builtinId="9" hidden="1"/>
    <cellStyle name="Hipervínculo visitado" xfId="5633" builtinId="9" hidden="1"/>
    <cellStyle name="Hipervínculo visitado" xfId="5634" builtinId="9" hidden="1"/>
    <cellStyle name="Hipervínculo visitado" xfId="5635" builtinId="9" hidden="1"/>
    <cellStyle name="Hipervínculo visitado" xfId="5636" builtinId="9" hidden="1"/>
    <cellStyle name="Hipervínculo visitado" xfId="5637" builtinId="9" hidden="1"/>
    <cellStyle name="Hipervínculo visitado" xfId="5638" builtinId="9" hidden="1"/>
    <cellStyle name="Hipervínculo visitado" xfId="5639" builtinId="9" hidden="1"/>
    <cellStyle name="Hipervínculo visitado" xfId="5640" builtinId="9" hidden="1"/>
    <cellStyle name="Hipervínculo visitado" xfId="5641" builtinId="9" hidden="1"/>
    <cellStyle name="Hipervínculo visitado" xfId="5642" builtinId="9" hidden="1"/>
    <cellStyle name="Hipervínculo visitado" xfId="5643" builtinId="9" hidden="1"/>
    <cellStyle name="Hipervínculo visitado" xfId="5644" builtinId="9" hidden="1"/>
    <cellStyle name="Hipervínculo visitado" xfId="5645" builtinId="9" hidden="1"/>
    <cellStyle name="Hipervínculo visitado" xfId="5646" builtinId="9" hidden="1"/>
    <cellStyle name="Hipervínculo visitado" xfId="5647" builtinId="9" hidden="1"/>
    <cellStyle name="Hipervínculo visitado" xfId="5648" builtinId="9" hidden="1"/>
    <cellStyle name="Hipervínculo visitado" xfId="5649" builtinId="9" hidden="1"/>
    <cellStyle name="Hipervínculo visitado" xfId="5650" builtinId="9" hidden="1"/>
    <cellStyle name="Hipervínculo visitado" xfId="5651" builtinId="9" hidden="1"/>
    <cellStyle name="Hipervínculo visitado" xfId="5652" builtinId="9" hidden="1"/>
    <cellStyle name="Hipervínculo visitado" xfId="5653" builtinId="9" hidden="1"/>
    <cellStyle name="Hipervínculo visitado" xfId="5604" builtinId="9" hidden="1"/>
    <cellStyle name="Hipervínculo visitado" xfId="5605" builtinId="9" hidden="1"/>
    <cellStyle name="Hipervínculo visitado" xfId="5655" builtinId="9" hidden="1"/>
    <cellStyle name="Hipervínculo visitado" xfId="5656" builtinId="9" hidden="1"/>
    <cellStyle name="Hipervínculo visitado" xfId="5657" builtinId="9" hidden="1"/>
    <cellStyle name="Hipervínculo visitado" xfId="5658" builtinId="9" hidden="1"/>
    <cellStyle name="Hipervínculo visitado" xfId="5659" builtinId="9" hidden="1"/>
    <cellStyle name="Hipervínculo visitado" xfId="5660" builtinId="9" hidden="1"/>
    <cellStyle name="Hipervínculo visitado" xfId="5661" builtinId="9" hidden="1"/>
    <cellStyle name="Hipervínculo visitado" xfId="5662" builtinId="9" hidden="1"/>
    <cellStyle name="Hipervínculo visitado" xfId="5663" builtinId="9" hidden="1"/>
    <cellStyle name="Hipervínculo visitado" xfId="5664" builtinId="9" hidden="1"/>
    <cellStyle name="Hipervínculo visitado" xfId="5665" builtinId="9" hidden="1"/>
    <cellStyle name="Hipervínculo visitado" xfId="5666" builtinId="9" hidden="1"/>
    <cellStyle name="Hipervínculo visitado" xfId="5667" builtinId="9" hidden="1"/>
    <cellStyle name="Hipervínculo visitado" xfId="5668" builtinId="9" hidden="1"/>
    <cellStyle name="Hipervínculo visitado" xfId="5669" builtinId="9" hidden="1"/>
    <cellStyle name="Hipervínculo visitado" xfId="5670" builtinId="9" hidden="1"/>
    <cellStyle name="Hipervínculo visitado" xfId="5671" builtinId="9" hidden="1"/>
    <cellStyle name="Hipervínculo visitado" xfId="5672" builtinId="9" hidden="1"/>
    <cellStyle name="Hipervínculo visitado" xfId="5673" builtinId="9" hidden="1"/>
    <cellStyle name="Hipervínculo visitado" xfId="5680" builtinId="9" hidden="1"/>
    <cellStyle name="Hipervínculo visitado" xfId="5681" builtinId="9" hidden="1"/>
    <cellStyle name="Hipervínculo visitado" xfId="5682" builtinId="9" hidden="1"/>
    <cellStyle name="Hipervínculo visitado" xfId="5683" builtinId="9" hidden="1"/>
    <cellStyle name="Hipervínculo visitado" xfId="5684" builtinId="9" hidden="1"/>
    <cellStyle name="Hipervínculo visitado" xfId="5685" builtinId="9" hidden="1"/>
    <cellStyle name="Hipervínculo visitado" xfId="5686" builtinId="9" hidden="1"/>
    <cellStyle name="Hipervínculo visitado" xfId="5687" builtinId="9" hidden="1"/>
    <cellStyle name="Hipervínculo visitado" xfId="5688" builtinId="9" hidden="1"/>
    <cellStyle name="Hipervínculo visitado" xfId="5689" builtinId="9" hidden="1"/>
    <cellStyle name="Hipervínculo visitado" xfId="5690" builtinId="9" hidden="1"/>
    <cellStyle name="Hipervínculo visitado" xfId="5691" builtinId="9" hidden="1"/>
    <cellStyle name="Hipervínculo visitado" xfId="5692" builtinId="9" hidden="1"/>
    <cellStyle name="Hipervínculo visitado" xfId="5693" builtinId="9" hidden="1"/>
    <cellStyle name="Hipervínculo visitado" xfId="5694" builtinId="9" hidden="1"/>
    <cellStyle name="Hipervínculo visitado" xfId="5695" builtinId="9" hidden="1"/>
    <cellStyle name="Hipervínculo visitado" xfId="5696" builtinId="9" hidden="1"/>
    <cellStyle name="Hipervínculo visitado" xfId="5697" builtinId="9" hidden="1"/>
    <cellStyle name="Hipervínculo visitado" xfId="5698" builtinId="9" hidden="1"/>
    <cellStyle name="Hipervínculo visitado" xfId="5699" builtinId="9" hidden="1"/>
    <cellStyle name="Hipervínculo visitado" xfId="5700" builtinId="9" hidden="1"/>
    <cellStyle name="Hipervínculo visitado" xfId="5703" builtinId="9" hidden="1"/>
    <cellStyle name="Hipervínculo visitado" xfId="5704" builtinId="9" hidden="1"/>
    <cellStyle name="Hipervínculo visitado" xfId="5705" builtinId="9" hidden="1"/>
    <cellStyle name="Hipervínculo visitado" xfId="5706" builtinId="9" hidden="1"/>
    <cellStyle name="Hipervínculo visitado" xfId="5707" builtinId="9" hidden="1"/>
    <cellStyle name="Hipervínculo visitado" xfId="5708" builtinId="9" hidden="1"/>
    <cellStyle name="Hipervínculo visitado" xfId="5709" builtinId="9" hidden="1"/>
    <cellStyle name="Hipervínculo visitado" xfId="5710" builtinId="9" hidden="1"/>
    <cellStyle name="Hipervínculo visitado" xfId="5711" builtinId="9" hidden="1"/>
    <cellStyle name="Hipervínculo visitado" xfId="5712" builtinId="9" hidden="1"/>
    <cellStyle name="Hipervínculo visitado" xfId="5713" builtinId="9" hidden="1"/>
    <cellStyle name="Hipervínculo visitado" xfId="5714" builtinId="9" hidden="1"/>
    <cellStyle name="Hipervínculo visitado" xfId="5715" builtinId="9" hidden="1"/>
    <cellStyle name="Hipervínculo visitado" xfId="5716" builtinId="9" hidden="1"/>
    <cellStyle name="Hipervínculo visitado" xfId="5717" builtinId="9" hidden="1"/>
    <cellStyle name="Hipervínculo visitado" xfId="5718" builtinId="9" hidden="1"/>
    <cellStyle name="Hipervínculo visitado" xfId="5719" builtinId="9" hidden="1"/>
    <cellStyle name="Hipervínculo visitado" xfId="5720" builtinId="9" hidden="1"/>
    <cellStyle name="Hipervínculo visitado" xfId="5721" builtinId="9" hidden="1"/>
    <cellStyle name="Hipervínculo visitado" xfId="5722" builtinId="9" hidden="1"/>
    <cellStyle name="Hipervínculo visitado" xfId="5723" builtinId="9" hidden="1"/>
    <cellStyle name="Hipervínculo visitado" xfId="5678" builtinId="9" hidden="1"/>
    <cellStyle name="Hipervínculo visitado" xfId="5725" builtinId="9" hidden="1"/>
    <cellStyle name="Hipervínculo visitado" xfId="5726" builtinId="9" hidden="1"/>
    <cellStyle name="Hipervínculo visitado" xfId="5727" builtinId="9" hidden="1"/>
    <cellStyle name="Hipervínculo visitado" xfId="5728" builtinId="9" hidden="1"/>
    <cellStyle name="Hipervínculo visitado" xfId="5729" builtinId="9" hidden="1"/>
    <cellStyle name="Hipervínculo visitado" xfId="5730" builtinId="9" hidden="1"/>
    <cellStyle name="Hipervínculo visitado" xfId="5731" builtinId="9" hidden="1"/>
    <cellStyle name="Hipervínculo visitado" xfId="5732" builtinId="9" hidden="1"/>
    <cellStyle name="Hipervínculo visitado" xfId="5733" builtinId="9" hidden="1"/>
    <cellStyle name="Hipervínculo visitado" xfId="5734" builtinId="9" hidden="1"/>
    <cellStyle name="Hipervínculo visitado" xfId="5735" builtinId="9" hidden="1"/>
    <cellStyle name="Hipervínculo visitado" xfId="5736" builtinId="9" hidden="1"/>
    <cellStyle name="Hipervínculo visitado" xfId="5737" builtinId="9" hidden="1"/>
    <cellStyle name="Hipervínculo visitado" xfId="5738" builtinId="9" hidden="1"/>
    <cellStyle name="Hipervínculo visitado" xfId="5739" builtinId="9" hidden="1"/>
    <cellStyle name="Hipervínculo visitado" xfId="5740" builtinId="9" hidden="1"/>
    <cellStyle name="Hipervínculo visitado" xfId="5741" builtinId="9" hidden="1"/>
    <cellStyle name="Hipervínculo visitado" xfId="5742" builtinId="9" hidden="1"/>
    <cellStyle name="Hipervínculo visitado" xfId="5743" builtinId="9" hidden="1"/>
    <cellStyle name="Hipervínculo visitado" xfId="5744" builtinId="9" hidden="1"/>
    <cellStyle name="Hipervínculo visitado" xfId="5748" builtinId="9" hidden="1"/>
    <cellStyle name="Hipervínculo visitado" xfId="5749" builtinId="9" hidden="1"/>
    <cellStyle name="Hipervínculo visitado" xfId="5750" builtinId="9" hidden="1"/>
    <cellStyle name="Hipervínculo visitado" xfId="5751" builtinId="9" hidden="1"/>
    <cellStyle name="Hipervínculo visitado" xfId="5752" builtinId="9" hidden="1"/>
    <cellStyle name="Hipervínculo visitado" xfId="5753" builtinId="9" hidden="1"/>
    <cellStyle name="Hipervínculo visitado" xfId="5754" builtinId="9" hidden="1"/>
    <cellStyle name="Hipervínculo visitado" xfId="5755" builtinId="9" hidden="1"/>
    <cellStyle name="Hipervínculo visitado" xfId="5756" builtinId="9" hidden="1"/>
    <cellStyle name="Hipervínculo visitado" xfId="5757" builtinId="9" hidden="1"/>
    <cellStyle name="Hipervínculo visitado" xfId="5758" builtinId="9" hidden="1"/>
    <cellStyle name="Hipervínculo visitado" xfId="5759" builtinId="9" hidden="1"/>
    <cellStyle name="Hipervínculo visitado" xfId="5760" builtinId="9" hidden="1"/>
    <cellStyle name="Hipervínculo visitado" xfId="5761" builtinId="9" hidden="1"/>
    <cellStyle name="Hipervínculo visitado" xfId="5762" builtinId="9" hidden="1"/>
    <cellStyle name="Hipervínculo visitado" xfId="5763" builtinId="9" hidden="1"/>
    <cellStyle name="Hipervínculo visitado" xfId="5764" builtinId="9" hidden="1"/>
    <cellStyle name="Hipervínculo visitado" xfId="5765" builtinId="9" hidden="1"/>
    <cellStyle name="Hipervínculo visitado" xfId="5766" builtinId="9" hidden="1"/>
    <cellStyle name="Hipervínculo visitado" xfId="5767" builtinId="9" hidden="1"/>
    <cellStyle name="Hipervínculo visitado" xfId="5768" builtinId="9" hidden="1"/>
    <cellStyle name="Hipervínculo visitado" xfId="5676" builtinId="9" hidden="1"/>
    <cellStyle name="Hipervínculo visitado" xfId="5770" builtinId="9" hidden="1"/>
    <cellStyle name="Hipervínculo visitado" xfId="5771" builtinId="9" hidden="1"/>
    <cellStyle name="Hipervínculo visitado" xfId="5772" builtinId="9" hidden="1"/>
    <cellStyle name="Hipervínculo visitado" xfId="5773" builtinId="9" hidden="1"/>
    <cellStyle name="Hipervínculo visitado" xfId="5774" builtinId="9" hidden="1"/>
    <cellStyle name="Hipervínculo visitado" xfId="5775" builtinId="9" hidden="1"/>
    <cellStyle name="Hipervínculo visitado" xfId="5776" builtinId="9" hidden="1"/>
    <cellStyle name="Hipervínculo visitado" xfId="5777" builtinId="9" hidden="1"/>
    <cellStyle name="Hipervínculo visitado" xfId="5778" builtinId="9" hidden="1"/>
    <cellStyle name="Hipervínculo visitado" xfId="5779" builtinId="9" hidden="1"/>
    <cellStyle name="Hipervínculo visitado" xfId="5780" builtinId="9" hidden="1"/>
    <cellStyle name="Hipervínculo visitado" xfId="5781" builtinId="9" hidden="1"/>
    <cellStyle name="Hipervínculo visitado" xfId="5782" builtinId="9" hidden="1"/>
    <cellStyle name="Hipervínculo visitado" xfId="5783" builtinId="9" hidden="1"/>
    <cellStyle name="Hipervínculo visitado" xfId="5784" builtinId="9" hidden="1"/>
    <cellStyle name="Hipervínculo visitado" xfId="5785" builtinId="9" hidden="1"/>
    <cellStyle name="Hipervínculo visitado" xfId="5786" builtinId="9" hidden="1"/>
    <cellStyle name="Hipervínculo visitado" xfId="5787" builtinId="9" hidden="1"/>
    <cellStyle name="Hipervínculo visitado" xfId="5788" builtinId="9" hidden="1"/>
    <cellStyle name="Hipervínculo visitado" xfId="5789" builtinId="9" hidden="1"/>
    <cellStyle name="Hipervínculo visitado" xfId="5793" builtinId="9" hidden="1"/>
    <cellStyle name="Hipervínculo visitado" xfId="5794" builtinId="9" hidden="1"/>
    <cellStyle name="Hipervínculo visitado" xfId="5795" builtinId="9" hidden="1"/>
    <cellStyle name="Hipervínculo visitado" xfId="5796" builtinId="9" hidden="1"/>
    <cellStyle name="Hipervínculo visitado" xfId="5797" builtinId="9" hidden="1"/>
    <cellStyle name="Hipervínculo visitado" xfId="5798" builtinId="9" hidden="1"/>
    <cellStyle name="Hipervínculo visitado" xfId="5799" builtinId="9" hidden="1"/>
    <cellStyle name="Hipervínculo visitado" xfId="5800" builtinId="9" hidden="1"/>
    <cellStyle name="Hipervínculo visitado" xfId="5801" builtinId="9" hidden="1"/>
    <cellStyle name="Hipervínculo visitado" xfId="5802" builtinId="9" hidden="1"/>
    <cellStyle name="Hipervínculo visitado" xfId="5803" builtinId="9" hidden="1"/>
    <cellStyle name="Hipervínculo visitado" xfId="5804" builtinId="9" hidden="1"/>
    <cellStyle name="Hipervínculo visitado" xfId="5805" builtinId="9" hidden="1"/>
    <cellStyle name="Hipervínculo visitado" xfId="5806" builtinId="9" hidden="1"/>
    <cellStyle name="Hipervínculo visitado" xfId="5807" builtinId="9" hidden="1"/>
    <cellStyle name="Hipervínculo visitado" xfId="5808" builtinId="9" hidden="1"/>
    <cellStyle name="Hipervínculo visitado" xfId="5809" builtinId="9" hidden="1"/>
    <cellStyle name="Hipervínculo visitado" xfId="5810" builtinId="9" hidden="1"/>
    <cellStyle name="Hipervínculo visitado" xfId="5811" builtinId="9" hidden="1"/>
    <cellStyle name="Hipervínculo visitado" xfId="5812" builtinId="9" hidden="1"/>
    <cellStyle name="Hipervínculo visitado" xfId="5813" builtinId="9" hidden="1"/>
    <cellStyle name="Hipervínculo visitado" xfId="4967" builtinId="9" hidden="1"/>
    <cellStyle name="Hipervínculo visitado" xfId="5814" builtinId="9" hidden="1"/>
    <cellStyle name="Hipervínculo visitado" xfId="5815" builtinId="9" hidden="1"/>
    <cellStyle name="Hipervínculo visitado" xfId="5816" builtinId="9" hidden="1"/>
    <cellStyle name="Hipervínculo visitado" xfId="5817" builtinId="9" hidden="1"/>
    <cellStyle name="Hipervínculo visitado" xfId="5818" builtinId="9" hidden="1"/>
    <cellStyle name="Hipervínculo visitado" xfId="5819" builtinId="9" hidden="1"/>
    <cellStyle name="Hipervínculo visitado" xfId="5820" builtinId="9" hidden="1"/>
    <cellStyle name="Hipervínculo visitado" xfId="5821" builtinId="9" hidden="1"/>
    <cellStyle name="Hipervínculo visitado" xfId="5822" builtinId="9" hidden="1"/>
    <cellStyle name="Hipervínculo visitado" xfId="5823" builtinId="9" hidden="1"/>
    <cellStyle name="Hipervínculo visitado" xfId="5824" builtinId="9" hidden="1"/>
    <cellStyle name="Hipervínculo visitado" xfId="5825" builtinId="9" hidden="1"/>
    <cellStyle name="Hipervínculo visitado" xfId="5826" builtinId="9" hidden="1"/>
    <cellStyle name="Hipervínculo visitado" xfId="5827" builtinId="9" hidden="1"/>
    <cellStyle name="Hipervínculo visitado" xfId="5828" builtinId="9" hidden="1"/>
    <cellStyle name="Hipervínculo visitado" xfId="5829" builtinId="9" hidden="1"/>
    <cellStyle name="Hipervínculo visitado" xfId="5830" builtinId="9" hidden="1"/>
    <cellStyle name="Hipervínculo visitado" xfId="5831" builtinId="9" hidden="1"/>
    <cellStyle name="Hipervínculo visitado" xfId="5832" builtinId="9" hidden="1"/>
    <cellStyle name="Hipervínculo visitado" xfId="5833" builtinId="9" hidden="1"/>
    <cellStyle name="Hipervínculo visitado" xfId="5836" builtinId="9" hidden="1"/>
    <cellStyle name="Hipervínculo visitado" xfId="5837" builtinId="9" hidden="1"/>
    <cellStyle name="Hipervínculo visitado" xfId="5838" builtinId="9" hidden="1"/>
    <cellStyle name="Hipervínculo visitado" xfId="5839" builtinId="9" hidden="1"/>
    <cellStyle name="Hipervínculo visitado" xfId="5840" builtinId="9" hidden="1"/>
    <cellStyle name="Hipervínculo visitado" xfId="5841" builtinId="9" hidden="1"/>
    <cellStyle name="Hipervínculo visitado" xfId="5842" builtinId="9" hidden="1"/>
    <cellStyle name="Hipervínculo visitado" xfId="5843" builtinId="9" hidden="1"/>
    <cellStyle name="Hipervínculo visitado" xfId="5844" builtinId="9" hidden="1"/>
    <cellStyle name="Hipervínculo visitado" xfId="5845" builtinId="9" hidden="1"/>
    <cellStyle name="Hipervínculo visitado" xfId="5846" builtinId="9" hidden="1"/>
    <cellStyle name="Hipervínculo visitado" xfId="5847" builtinId="9" hidden="1"/>
    <cellStyle name="Hipervínculo visitado" xfId="5848" builtinId="9" hidden="1"/>
    <cellStyle name="Hipervínculo visitado" xfId="5849" builtinId="9" hidden="1"/>
    <cellStyle name="Hipervínculo visitado" xfId="5850" builtinId="9" hidden="1"/>
    <cellStyle name="Hipervínculo visitado" xfId="5851" builtinId="9" hidden="1"/>
    <cellStyle name="Hipervínculo visitado" xfId="5852" builtinId="9" hidden="1"/>
    <cellStyle name="Hipervínculo visitado" xfId="5853" builtinId="9" hidden="1"/>
    <cellStyle name="Hipervínculo visitado" xfId="5854" builtinId="9" hidden="1"/>
    <cellStyle name="Hipervínculo visitado" xfId="5855" builtinId="9" hidden="1"/>
    <cellStyle name="Hipervínculo visitado" xfId="5856" builtinId="9" hidden="1"/>
    <cellStyle name="Hipervínculo visitado" xfId="5560" builtinId="9" hidden="1"/>
    <cellStyle name="Hipervínculo visitado" xfId="5857" builtinId="9" hidden="1"/>
    <cellStyle name="Hipervínculo visitado" xfId="5858" builtinId="9" hidden="1"/>
    <cellStyle name="Hipervínculo visitado" xfId="5859" builtinId="9" hidden="1"/>
    <cellStyle name="Hipervínculo visitado" xfId="5860" builtinId="9" hidden="1"/>
    <cellStyle name="Hipervínculo visitado" xfId="5861" builtinId="9" hidden="1"/>
    <cellStyle name="Hipervínculo visitado" xfId="5862" builtinId="9" hidden="1"/>
    <cellStyle name="Hipervínculo visitado" xfId="5863" builtinId="9" hidden="1"/>
    <cellStyle name="Hipervínculo visitado" xfId="5864" builtinId="9" hidden="1"/>
    <cellStyle name="Hipervínculo visitado" xfId="5865" builtinId="9" hidden="1"/>
    <cellStyle name="Hipervínculo visitado" xfId="5866" builtinId="9" hidden="1"/>
    <cellStyle name="Hipervínculo visitado" xfId="5867" builtinId="9" hidden="1"/>
    <cellStyle name="Hipervínculo visitado" xfId="5868" builtinId="9" hidden="1"/>
    <cellStyle name="Hipervínculo visitado" xfId="5869" builtinId="9" hidden="1"/>
    <cellStyle name="Hipervínculo visitado" xfId="5870" builtinId="9" hidden="1"/>
    <cellStyle name="Hipervínculo visitado" xfId="5871" builtinId="9" hidden="1"/>
    <cellStyle name="Hipervínculo visitado" xfId="5872" builtinId="9" hidden="1"/>
    <cellStyle name="Hipervínculo visitado" xfId="5873" builtinId="9" hidden="1"/>
    <cellStyle name="Hipervínculo visitado" xfId="5874" builtinId="9" hidden="1"/>
    <cellStyle name="Hipervínculo visitado" xfId="5875" builtinId="9" hidden="1"/>
    <cellStyle name="Hipervínculo visitado" xfId="5876" builtinId="9" hidden="1"/>
    <cellStyle name="Hipervínculo visitado" xfId="5878" builtinId="9" hidden="1"/>
    <cellStyle name="Hipervínculo visitado" xfId="5879" builtinId="9" hidden="1"/>
    <cellStyle name="Hipervínculo visitado" xfId="5880" builtinId="9" hidden="1"/>
    <cellStyle name="Hipervínculo visitado" xfId="5881" builtinId="9" hidden="1"/>
    <cellStyle name="Hipervínculo visitado" xfId="5882" builtinId="9" hidden="1"/>
    <cellStyle name="Hipervínculo visitado" xfId="5883" builtinId="9" hidden="1"/>
    <cellStyle name="Hipervínculo visitado" xfId="5884" builtinId="9" hidden="1"/>
    <cellStyle name="Hipervínculo visitado" xfId="5885" builtinId="9" hidden="1"/>
    <cellStyle name="Hipervínculo visitado" xfId="5886" builtinId="9" hidden="1"/>
    <cellStyle name="Hipervínculo visitado" xfId="5887" builtinId="9" hidden="1"/>
    <cellStyle name="Hipervínculo visitado" xfId="5888" builtinId="9" hidden="1"/>
    <cellStyle name="Hipervínculo visitado" xfId="5889" builtinId="9" hidden="1"/>
    <cellStyle name="Hipervínculo visitado" xfId="5890" builtinId="9" hidden="1"/>
    <cellStyle name="Hipervínculo visitado" xfId="5891" builtinId="9" hidden="1"/>
    <cellStyle name="Hipervínculo visitado" xfId="5892" builtinId="9" hidden="1"/>
    <cellStyle name="Hipervínculo visitado" xfId="5893" builtinId="9" hidden="1"/>
    <cellStyle name="Hipervínculo visitado" xfId="5894" builtinId="9" hidden="1"/>
    <cellStyle name="Hipervínculo visitado" xfId="5895" builtinId="9" hidden="1"/>
    <cellStyle name="Hipervínculo visitado" xfId="5896" builtinId="9" hidden="1"/>
    <cellStyle name="Hipervínculo visitado" xfId="5897" builtinId="9" hidden="1"/>
    <cellStyle name="Hipervínculo visitado" xfId="5898" builtinId="9" hidden="1"/>
    <cellStyle name="Hipervínculo visitado" xfId="5456" builtinId="9" hidden="1"/>
    <cellStyle name="Hipervínculo visitado" xfId="5899" builtinId="9" hidden="1"/>
    <cellStyle name="Hipervínculo visitado" xfId="5900" builtinId="9" hidden="1"/>
    <cellStyle name="Hipervínculo visitado" xfId="5901" builtinId="9" hidden="1"/>
    <cellStyle name="Hipervínculo visitado" xfId="5902" builtinId="9" hidden="1"/>
    <cellStyle name="Hipervínculo visitado" xfId="5903" builtinId="9" hidden="1"/>
    <cellStyle name="Hipervínculo visitado" xfId="5904" builtinId="9" hidden="1"/>
    <cellStyle name="Hipervínculo visitado" xfId="5905" builtinId="9" hidden="1"/>
    <cellStyle name="Hipervínculo visitado" xfId="5906" builtinId="9" hidden="1"/>
    <cellStyle name="Hipervínculo visitado" xfId="5907" builtinId="9" hidden="1"/>
    <cellStyle name="Hipervínculo visitado" xfId="5908" builtinId="9" hidden="1"/>
    <cellStyle name="Hipervínculo visitado" xfId="5909" builtinId="9" hidden="1"/>
    <cellStyle name="Hipervínculo visitado" xfId="5910" builtinId="9" hidden="1"/>
    <cellStyle name="Hipervínculo visitado" xfId="5911" builtinId="9" hidden="1"/>
    <cellStyle name="Hipervínculo visitado" xfId="5912" builtinId="9" hidden="1"/>
    <cellStyle name="Hipervínculo visitado" xfId="5913" builtinId="9" hidden="1"/>
    <cellStyle name="Hipervínculo visitado" xfId="5914" builtinId="9" hidden="1"/>
    <cellStyle name="Hipervínculo visitado" xfId="5915" builtinId="9" hidden="1"/>
    <cellStyle name="Hipervínculo visitado" xfId="5916" builtinId="9" hidden="1"/>
    <cellStyle name="Hipervínculo visitado" xfId="5917" builtinId="9" hidden="1"/>
    <cellStyle name="Hipervínculo visitado" xfId="5918" builtinId="9" hidden="1"/>
    <cellStyle name="Hipervínculo visitado" xfId="5961" builtinId="9" hidden="1"/>
    <cellStyle name="Hipervínculo visitado" xfId="5962" builtinId="9" hidden="1"/>
    <cellStyle name="Hipervínculo visitado" xfId="5963" builtinId="9" hidden="1"/>
    <cellStyle name="Hipervínculo visitado" xfId="5964" builtinId="9" hidden="1"/>
    <cellStyle name="Hipervínculo visitado" xfId="5965" builtinId="9" hidden="1"/>
    <cellStyle name="Hipervínculo visitado" xfId="5966" builtinId="9" hidden="1"/>
    <cellStyle name="Hipervínculo visitado" xfId="5967" builtinId="9" hidden="1"/>
    <cellStyle name="Hipervínculo visitado" xfId="5968" builtinId="9" hidden="1"/>
    <cellStyle name="Hipervínculo visitado" xfId="5969" builtinId="9" hidden="1"/>
    <cellStyle name="Hipervínculo visitado" xfId="5970" builtinId="9" hidden="1"/>
    <cellStyle name="Hipervínculo visitado" xfId="5971" builtinId="9" hidden="1"/>
    <cellStyle name="Hipervínculo visitado" xfId="5972" builtinId="9" hidden="1"/>
    <cellStyle name="Hipervínculo visitado" xfId="5973" builtinId="9" hidden="1"/>
    <cellStyle name="Hipervínculo visitado" xfId="5974" builtinId="9" hidden="1"/>
    <cellStyle name="Hipervínculo visitado" xfId="5975" builtinId="9" hidden="1"/>
    <cellStyle name="Hipervínculo visitado" xfId="5976" builtinId="9" hidden="1"/>
    <cellStyle name="Hipervínculo visitado" xfId="5977" builtinId="9" hidden="1"/>
    <cellStyle name="Hipervínculo visitado" xfId="5978" builtinId="9" hidden="1"/>
    <cellStyle name="Hipervínculo visitado" xfId="5979" builtinId="9" hidden="1"/>
    <cellStyle name="Hipervínculo visitado" xfId="5980" builtinId="9" hidden="1"/>
    <cellStyle name="Hipervínculo visitado" xfId="5981" builtinId="9" hidden="1"/>
    <cellStyle name="Hipervínculo visitado" xfId="5984" builtinId="9" hidden="1"/>
    <cellStyle name="Hipervínculo visitado" xfId="5985" builtinId="9" hidden="1"/>
    <cellStyle name="Hipervínculo visitado" xfId="5986" builtinId="9" hidden="1"/>
    <cellStyle name="Hipervínculo visitado" xfId="5987" builtinId="9" hidden="1"/>
    <cellStyle name="Hipervínculo visitado" xfId="5988" builtinId="9" hidden="1"/>
    <cellStyle name="Hipervínculo visitado" xfId="5989" builtinId="9" hidden="1"/>
    <cellStyle name="Hipervínculo visitado" xfId="5990" builtinId="9" hidden="1"/>
    <cellStyle name="Hipervínculo visitado" xfId="5991" builtinId="9" hidden="1"/>
    <cellStyle name="Hipervínculo visitado" xfId="5992" builtinId="9" hidden="1"/>
    <cellStyle name="Hipervínculo visitado" xfId="5993" builtinId="9" hidden="1"/>
    <cellStyle name="Hipervínculo visitado" xfId="5994" builtinId="9" hidden="1"/>
    <cellStyle name="Hipervínculo visitado" xfId="5995" builtinId="9" hidden="1"/>
    <cellStyle name="Hipervínculo visitado" xfId="5996" builtinId="9" hidden="1"/>
    <cellStyle name="Hipervínculo visitado" xfId="5997" builtinId="9" hidden="1"/>
    <cellStyle name="Hipervínculo visitado" xfId="5998" builtinId="9" hidden="1"/>
    <cellStyle name="Hipervínculo visitado" xfId="5999" builtinId="9" hidden="1"/>
    <cellStyle name="Hipervínculo visitado" xfId="6000" builtinId="9" hidden="1"/>
    <cellStyle name="Hipervínculo visitado" xfId="6001" builtinId="9" hidden="1"/>
    <cellStyle name="Hipervínculo visitado" xfId="6002" builtinId="9" hidden="1"/>
    <cellStyle name="Hipervínculo visitado" xfId="6003" builtinId="9" hidden="1"/>
    <cellStyle name="Hipervínculo visitado" xfId="6004" builtinId="9" hidden="1"/>
    <cellStyle name="Hipervínculo visitado" xfId="6011" builtinId="9" hidden="1"/>
    <cellStyle name="Hipervínculo visitado" xfId="6012" builtinId="9" hidden="1"/>
    <cellStyle name="Hipervínculo visitado" xfId="6013" builtinId="9" hidden="1"/>
    <cellStyle name="Hipervínculo visitado" xfId="6014" builtinId="9" hidden="1"/>
    <cellStyle name="Hipervínculo visitado" xfId="6015" builtinId="9" hidden="1"/>
    <cellStyle name="Hipervínculo visitado" xfId="6016" builtinId="9" hidden="1"/>
    <cellStyle name="Hipervínculo visitado" xfId="6017" builtinId="9" hidden="1"/>
    <cellStyle name="Hipervínculo visitado" xfId="6018" builtinId="9" hidden="1"/>
    <cellStyle name="Hipervínculo visitado" xfId="6019" builtinId="9" hidden="1"/>
    <cellStyle name="Hipervínculo visitado" xfId="6020" builtinId="9" hidden="1"/>
    <cellStyle name="Hipervínculo visitado" xfId="6021" builtinId="9" hidden="1"/>
    <cellStyle name="Hipervínculo visitado" xfId="6022" builtinId="9" hidden="1"/>
    <cellStyle name="Hipervínculo visitado" xfId="6023" builtinId="9" hidden="1"/>
    <cellStyle name="Hipervínculo visitado" xfId="6024" builtinId="9" hidden="1"/>
    <cellStyle name="Hipervínculo visitado" xfId="6025" builtinId="9" hidden="1"/>
    <cellStyle name="Hipervínculo visitado" xfId="6026" builtinId="9" hidden="1"/>
    <cellStyle name="Hipervínculo visitado" xfId="6027" builtinId="9" hidden="1"/>
    <cellStyle name="Hipervínculo visitado" xfId="6028" builtinId="9" hidden="1"/>
    <cellStyle name="Hipervínculo visitado" xfId="6029" builtinId="9" hidden="1"/>
    <cellStyle name="Hipervínculo visitado" xfId="6030" builtinId="9" hidden="1"/>
    <cellStyle name="Hipervínculo visitado" xfId="6031" builtinId="9" hidden="1"/>
    <cellStyle name="Hipervínculo visitado" xfId="6035" builtinId="9" hidden="1"/>
    <cellStyle name="Hipervínculo visitado" xfId="6036" builtinId="9" hidden="1"/>
    <cellStyle name="Hipervínculo visitado" xfId="6037" builtinId="9" hidden="1"/>
    <cellStyle name="Hipervínculo visitado" xfId="6038" builtinId="9" hidden="1"/>
    <cellStyle name="Hipervínculo visitado" xfId="6039" builtinId="9" hidden="1"/>
    <cellStyle name="Hipervínculo visitado" xfId="6040" builtinId="9" hidden="1"/>
    <cellStyle name="Hipervínculo visitado" xfId="6041" builtinId="9" hidden="1"/>
    <cellStyle name="Hipervínculo visitado" xfId="6042" builtinId="9" hidden="1"/>
    <cellStyle name="Hipervínculo visitado" xfId="6043" builtinId="9" hidden="1"/>
    <cellStyle name="Hipervínculo visitado" xfId="6044" builtinId="9" hidden="1"/>
    <cellStyle name="Hipervínculo visitado" xfId="6045" builtinId="9" hidden="1"/>
    <cellStyle name="Hipervínculo visitado" xfId="6046" builtinId="9" hidden="1"/>
    <cellStyle name="Hipervínculo visitado" xfId="6047" builtinId="9" hidden="1"/>
    <cellStyle name="Hipervínculo visitado" xfId="6048" builtinId="9" hidden="1"/>
    <cellStyle name="Hipervínculo visitado" xfId="6049" builtinId="9" hidden="1"/>
    <cellStyle name="Hipervínculo visitado" xfId="6050" builtinId="9" hidden="1"/>
    <cellStyle name="Hipervínculo visitado" xfId="6051" builtinId="9" hidden="1"/>
    <cellStyle name="Hipervínculo visitado" xfId="6052" builtinId="9" hidden="1"/>
    <cellStyle name="Hipervínculo visitado" xfId="6053" builtinId="9" hidden="1"/>
    <cellStyle name="Hipervínculo visitado" xfId="6054" builtinId="9" hidden="1"/>
    <cellStyle name="Hipervínculo visitado" xfId="6055" builtinId="9" hidden="1"/>
    <cellStyle name="Hipervínculo visitado" xfId="6007" builtinId="9" hidden="1"/>
    <cellStyle name="Hipervínculo visitado" xfId="6008" builtinId="9" hidden="1"/>
    <cellStyle name="Hipervínculo visitado" xfId="6009" builtinId="9" hidden="1"/>
    <cellStyle name="Hipervínculo visitado" xfId="6056" builtinId="9" hidden="1"/>
    <cellStyle name="Hipervínculo visitado" xfId="6057" builtinId="9" hidden="1"/>
    <cellStyle name="Hipervínculo visitado" xfId="6058" builtinId="9" hidden="1"/>
    <cellStyle name="Hipervínculo visitado" xfId="6059" builtinId="9" hidden="1"/>
    <cellStyle name="Hipervínculo visitado" xfId="6060" builtinId="9" hidden="1"/>
    <cellStyle name="Hipervínculo visitado" xfId="6061" builtinId="9" hidden="1"/>
    <cellStyle name="Hipervínculo visitado" xfId="6062" builtinId="9" hidden="1"/>
    <cellStyle name="Hipervínculo visitado" xfId="6063" builtinId="9" hidden="1"/>
    <cellStyle name="Hipervínculo visitado" xfId="6064" builtinId="9" hidden="1"/>
    <cellStyle name="Hipervínculo visitado" xfId="6065" builtinId="9" hidden="1"/>
    <cellStyle name="Hipervínculo visitado" xfId="6066" builtinId="9" hidden="1"/>
    <cellStyle name="Hipervínculo visitado" xfId="6067" builtinId="9" hidden="1"/>
    <cellStyle name="Hipervínculo visitado" xfId="6068" builtinId="9" hidden="1"/>
    <cellStyle name="Hipervínculo visitado" xfId="6069" builtinId="9" hidden="1"/>
    <cellStyle name="Hipervínculo visitado" xfId="6070" builtinId="9" hidden="1"/>
    <cellStyle name="Hipervínculo visitado" xfId="6071" builtinId="9" hidden="1"/>
    <cellStyle name="Hipervínculo visitado" xfId="6072" builtinId="9" hidden="1"/>
    <cellStyle name="Hipervínculo visitado" xfId="6073" builtinId="9" hidden="1"/>
    <cellStyle name="Hipervínculo visitado" xfId="6076" builtinId="9" hidden="1"/>
    <cellStyle name="Hipervínculo visitado" xfId="6077" builtinId="9" hidden="1"/>
    <cellStyle name="Hipervínculo visitado" xfId="6078" builtinId="9" hidden="1"/>
    <cellStyle name="Hipervínculo visitado" xfId="6079" builtinId="9" hidden="1"/>
    <cellStyle name="Hipervínculo visitado" xfId="6080" builtinId="9" hidden="1"/>
    <cellStyle name="Hipervínculo visitado" xfId="6081" builtinId="9" hidden="1"/>
    <cellStyle name="Hipervínculo visitado" xfId="6082" builtinId="9" hidden="1"/>
    <cellStyle name="Hipervínculo visitado" xfId="6083" builtinId="9" hidden="1"/>
    <cellStyle name="Hipervínculo visitado" xfId="6084" builtinId="9" hidden="1"/>
    <cellStyle name="Hipervínculo visitado" xfId="6085" builtinId="9" hidden="1"/>
    <cellStyle name="Hipervínculo visitado" xfId="6086" builtinId="9" hidden="1"/>
    <cellStyle name="Hipervínculo visitado" xfId="6087" builtinId="9" hidden="1"/>
    <cellStyle name="Hipervínculo visitado" xfId="6088" builtinId="9" hidden="1"/>
    <cellStyle name="Hipervínculo visitado" xfId="6089" builtinId="9" hidden="1"/>
    <cellStyle name="Hipervínculo visitado" xfId="6090" builtinId="9" hidden="1"/>
    <cellStyle name="Hipervínculo visitado" xfId="6091" builtinId="9" hidden="1"/>
    <cellStyle name="Hipervínculo visitado" xfId="6092" builtinId="9" hidden="1"/>
    <cellStyle name="Hipervínculo visitado" xfId="6093" builtinId="9" hidden="1"/>
    <cellStyle name="Hipervínculo visitado" xfId="6094" builtinId="9" hidden="1"/>
    <cellStyle name="Hipervínculo visitado" xfId="6095" builtinId="9" hidden="1"/>
    <cellStyle name="Hipervínculo visitado" xfId="6096" builtinId="9" hidden="1"/>
    <cellStyle name="Hipervínculo visitado" xfId="6099" builtinId="9" hidden="1"/>
    <cellStyle name="Hipervínculo visitado" xfId="6100" builtinId="9" hidden="1"/>
    <cellStyle name="Hipervínculo visitado" xfId="6101" builtinId="9" hidden="1"/>
    <cellStyle name="Hipervínculo visitado" xfId="6102" builtinId="9" hidden="1"/>
    <cellStyle name="Hipervínculo visitado" xfId="6103" builtinId="9" hidden="1"/>
    <cellStyle name="Hipervínculo visitado" xfId="6104" builtinId="9" hidden="1"/>
    <cellStyle name="Hipervínculo visitado" xfId="6105" builtinId="9" hidden="1"/>
    <cellStyle name="Hipervínculo visitado" xfId="6106" builtinId="9" hidden="1"/>
    <cellStyle name="Hipervínculo visitado" xfId="6107" builtinId="9" hidden="1"/>
    <cellStyle name="Hipervínculo visitado" xfId="6108" builtinId="9" hidden="1"/>
    <cellStyle name="Hipervínculo visitado" xfId="6109" builtinId="9" hidden="1"/>
    <cellStyle name="Hipervínculo visitado" xfId="6110" builtinId="9" hidden="1"/>
    <cellStyle name="Hipervínculo visitado" xfId="6111" builtinId="9" hidden="1"/>
    <cellStyle name="Hipervínculo visitado" xfId="6112" builtinId="9" hidden="1"/>
    <cellStyle name="Hipervínculo visitado" xfId="6113" builtinId="9" hidden="1"/>
    <cellStyle name="Hipervínculo visitado" xfId="6114" builtinId="9" hidden="1"/>
    <cellStyle name="Hipervínculo visitado" xfId="6115" builtinId="9" hidden="1"/>
    <cellStyle name="Hipervínculo visitado" xfId="6116" builtinId="9" hidden="1"/>
    <cellStyle name="Hipervínculo visitado" xfId="6117" builtinId="9" hidden="1"/>
    <cellStyle name="Hipervínculo visitado" xfId="6118" builtinId="9" hidden="1"/>
    <cellStyle name="Hipervínculo visitado" xfId="6119" builtinId="9" hidden="1"/>
    <cellStyle name="Hipervínculo visitado" xfId="6075" builtinId="9" hidden="1"/>
    <cellStyle name="Hipervínculo visitado" xfId="6120" builtinId="9" hidden="1"/>
    <cellStyle name="Hipervínculo visitado" xfId="6121" builtinId="9" hidden="1"/>
    <cellStyle name="Hipervínculo visitado" xfId="6122" builtinId="9" hidden="1"/>
    <cellStyle name="Hipervínculo visitado" xfId="6123" builtinId="9" hidden="1"/>
    <cellStyle name="Hipervínculo visitado" xfId="6124" builtinId="9" hidden="1"/>
    <cellStyle name="Hipervínculo visitado" xfId="6125" builtinId="9" hidden="1"/>
    <cellStyle name="Hipervínculo visitado" xfId="6126" builtinId="9" hidden="1"/>
    <cellStyle name="Hipervínculo visitado" xfId="6127" builtinId="9" hidden="1"/>
    <cellStyle name="Hipervínculo visitado" xfId="6128" builtinId="9" hidden="1"/>
    <cellStyle name="Hipervínculo visitado" xfId="6129" builtinId="9" hidden="1"/>
    <cellStyle name="Hipervínculo visitado" xfId="6130" builtinId="9" hidden="1"/>
    <cellStyle name="Hipervínculo visitado" xfId="6131" builtinId="9" hidden="1"/>
    <cellStyle name="Hipervínculo visitado" xfId="6132" builtinId="9" hidden="1"/>
    <cellStyle name="Hipervínculo visitado" xfId="6133" builtinId="9" hidden="1"/>
    <cellStyle name="Hipervínculo visitado" xfId="6134" builtinId="9" hidden="1"/>
    <cellStyle name="Hipervínculo visitado" xfId="6135" builtinId="9" hidden="1"/>
    <cellStyle name="Hipervínculo visitado" xfId="6136" builtinId="9" hidden="1"/>
    <cellStyle name="Hipervínculo visitado" xfId="6137" builtinId="9" hidden="1"/>
    <cellStyle name="Hipervínculo visitado" xfId="6138" builtinId="9" hidden="1"/>
    <cellStyle name="Hipervínculo visitado" xfId="6139" builtinId="9" hidden="1"/>
    <cellStyle name="Hipervínculo visitado" xfId="6140" builtinId="9" hidden="1"/>
    <cellStyle name="Hipervínculo visitado" xfId="6141" builtinId="9" hidden="1"/>
    <cellStyle name="Hipervínculo visitado" xfId="6142" builtinId="9" hidden="1"/>
    <cellStyle name="Hipervínculo visitado" xfId="6143" builtinId="9" hidden="1"/>
    <cellStyle name="Hipervínculo visitado" xfId="6144" builtinId="9" hidden="1"/>
    <cellStyle name="Hipervínculo visitado" xfId="6145" builtinId="9" hidden="1"/>
    <cellStyle name="Hipervínculo visitado" xfId="6146" builtinId="9" hidden="1"/>
    <cellStyle name="Hipervínculo visitado" xfId="6147" builtinId="9" hidden="1"/>
    <cellStyle name="Hipervínculo visitado" xfId="6148" builtinId="9" hidden="1"/>
    <cellStyle name="Hipervínculo visitado" xfId="6149" builtinId="9" hidden="1"/>
    <cellStyle name="Hipervínculo visitado" xfId="6150" builtinId="9" hidden="1"/>
    <cellStyle name="Hipervínculo visitado" xfId="6151" builtinId="9" hidden="1"/>
    <cellStyle name="Hipervínculo visitado" xfId="6152" builtinId="9" hidden="1"/>
    <cellStyle name="Hipervínculo visitado" xfId="6153" builtinId="9" hidden="1"/>
    <cellStyle name="Hipervínculo visitado" xfId="6154" builtinId="9" hidden="1"/>
    <cellStyle name="Hipervínculo visitado" xfId="6155" builtinId="9" hidden="1"/>
    <cellStyle name="Hipervínculo visitado" xfId="6156" builtinId="9" hidden="1"/>
    <cellStyle name="Hipervínculo visitado" xfId="6157" builtinId="9" hidden="1"/>
    <cellStyle name="Hipervínculo visitado" xfId="6158" builtinId="9" hidden="1"/>
    <cellStyle name="Hipervínculo visitado" xfId="6159" builtinId="9" hidden="1"/>
    <cellStyle name="Hipervínculo visitado" xfId="6160" builtinId="9" hidden="1"/>
    <cellStyle name="Hipervínculo visitado" xfId="5922" builtinId="9" hidden="1"/>
    <cellStyle name="Hipervínculo visitado" xfId="6032" builtinId="9" hidden="1"/>
    <cellStyle name="Hipervínculo visitado" xfId="6074" builtinId="9" hidden="1"/>
    <cellStyle name="Hipervínculo visitado" xfId="6161" builtinId="9" hidden="1"/>
    <cellStyle name="Hipervínculo visitado" xfId="6162" builtinId="9" hidden="1"/>
    <cellStyle name="Hipervínculo visitado" xfId="6163" builtinId="9" hidden="1"/>
    <cellStyle name="Hipervínculo visitado" xfId="6164" builtinId="9" hidden="1"/>
    <cellStyle name="Hipervínculo visitado" xfId="6165" builtinId="9" hidden="1"/>
    <cellStyle name="Hipervínculo visitado" xfId="6166" builtinId="9" hidden="1"/>
    <cellStyle name="Hipervínculo visitado" xfId="6167" builtinId="9" hidden="1"/>
    <cellStyle name="Hipervínculo visitado" xfId="6168" builtinId="9" hidden="1"/>
    <cellStyle name="Hipervínculo visitado" xfId="6169" builtinId="9" hidden="1"/>
    <cellStyle name="Hipervínculo visitado" xfId="6170" builtinId="9" hidden="1"/>
    <cellStyle name="Hipervínculo visitado" xfId="6171" builtinId="9" hidden="1"/>
    <cellStyle name="Hipervínculo visitado" xfId="6172" builtinId="9" hidden="1"/>
    <cellStyle name="Hipervínculo visitado" xfId="6173" builtinId="9" hidden="1"/>
    <cellStyle name="Hipervínculo visitado" xfId="6174" builtinId="9" hidden="1"/>
    <cellStyle name="Hipervínculo visitado" xfId="6175" builtinId="9" hidden="1"/>
    <cellStyle name="Hipervínculo visitado" xfId="6176" builtinId="9" hidden="1"/>
    <cellStyle name="Hipervínculo visitado" xfId="6177" builtinId="9" hidden="1"/>
    <cellStyle name="Hipervínculo visitado" xfId="6178" builtinId="9" hidden="1"/>
    <cellStyle name="Hipervínculo visitado" xfId="6179" builtinId="9" hidden="1"/>
    <cellStyle name="Hipervínculo visitado" xfId="6180" builtinId="9" hidden="1"/>
    <cellStyle name="Hipervínculo visitado" xfId="6181" builtinId="9" hidden="1"/>
    <cellStyle name="Hipervínculo visitado" xfId="6182" builtinId="9" hidden="1"/>
    <cellStyle name="Hipervínculo visitado" xfId="6183" builtinId="9" hidden="1"/>
    <cellStyle name="Hipervínculo visitado" xfId="6184" builtinId="9" hidden="1"/>
    <cellStyle name="Hipervínculo visitado" xfId="6185" builtinId="9" hidden="1"/>
    <cellStyle name="Hipervínculo visitado" xfId="6186" builtinId="9" hidden="1"/>
    <cellStyle name="Hipervínculo visitado" xfId="6187" builtinId="9" hidden="1"/>
    <cellStyle name="Hipervínculo visitado" xfId="6188" builtinId="9" hidden="1"/>
    <cellStyle name="Hipervínculo visitado" xfId="6189" builtinId="9" hidden="1"/>
    <cellStyle name="Hipervínculo visitado" xfId="6190" builtinId="9" hidden="1"/>
    <cellStyle name="Hipervínculo visitado" xfId="6191" builtinId="9" hidden="1"/>
    <cellStyle name="Hipervínculo visitado" xfId="6192" builtinId="9" hidden="1"/>
    <cellStyle name="Hipervínculo visitado" xfId="6193" builtinId="9" hidden="1"/>
    <cellStyle name="Hipervínculo visitado" xfId="6194" builtinId="9" hidden="1"/>
    <cellStyle name="Hipervínculo visitado" xfId="6195" builtinId="9" hidden="1"/>
    <cellStyle name="Hipervínculo visitado" xfId="6196" builtinId="9" hidden="1"/>
    <cellStyle name="Hipervínculo visitado" xfId="6197" builtinId="9" hidden="1"/>
    <cellStyle name="Hipervínculo visitado" xfId="6198" builtinId="9" hidden="1"/>
    <cellStyle name="Hipervínculo visitado" xfId="6199" builtinId="9" hidden="1"/>
    <cellStyle name="Hipervínculo visitado" xfId="5941" builtinId="9" hidden="1"/>
    <cellStyle name="Hipervínculo visitado" xfId="5940" builtinId="9" hidden="1"/>
    <cellStyle name="Hipervínculo visitado" xfId="5934" builtinId="9" hidden="1"/>
    <cellStyle name="Hipervínculo visitado" xfId="6200" builtinId="9" hidden="1"/>
    <cellStyle name="Hipervínculo visitado" xfId="6201" builtinId="9" hidden="1"/>
    <cellStyle name="Hipervínculo visitado" xfId="6202" builtinId="9" hidden="1"/>
    <cellStyle name="Hipervínculo visitado" xfId="6203" builtinId="9" hidden="1"/>
    <cellStyle name="Hipervínculo visitado" xfId="6204" builtinId="9" hidden="1"/>
    <cellStyle name="Hipervínculo visitado" xfId="6205" builtinId="9" hidden="1"/>
    <cellStyle name="Hipervínculo visitado" xfId="6206" builtinId="9" hidden="1"/>
    <cellStyle name="Hipervínculo visitado" xfId="6207" builtinId="9" hidden="1"/>
    <cellStyle name="Hipervínculo visitado" xfId="6208" builtinId="9" hidden="1"/>
    <cellStyle name="Hipervínculo visitado" xfId="6209" builtinId="9" hidden="1"/>
    <cellStyle name="Hipervínculo visitado" xfId="6210" builtinId="9" hidden="1"/>
    <cellStyle name="Hipervínculo visitado" xfId="6211" builtinId="9" hidden="1"/>
    <cellStyle name="Hipervínculo visitado" xfId="6212" builtinId="9" hidden="1"/>
    <cellStyle name="Hipervínculo visitado" xfId="6213" builtinId="9" hidden="1"/>
    <cellStyle name="Hipervínculo visitado" xfId="6214" builtinId="9" hidden="1"/>
    <cellStyle name="Hipervínculo visitado" xfId="6215" builtinId="9" hidden="1"/>
    <cellStyle name="Hipervínculo visitado" xfId="6216" builtinId="9" hidden="1"/>
    <cellStyle name="Hipervínculo visitado" xfId="6217" builtinId="9" hidden="1"/>
    <cellStyle name="Hipervínculo visitado" xfId="5457" builtinId="9" hidden="1"/>
    <cellStyle name="Hipervínculo visitado" xfId="5431" builtinId="9" hidden="1"/>
    <cellStyle name="Hipervínculo visitado" xfId="5406" builtinId="9" hidden="1"/>
    <cellStyle name="Hipervínculo visitado" xfId="5380" builtinId="9" hidden="1"/>
    <cellStyle name="Hipervínculo visitado" xfId="5353" builtinId="9" hidden="1"/>
    <cellStyle name="Hipervínculo visitado" xfId="3802" builtinId="9" hidden="1"/>
    <cellStyle name="Hipervínculo visitado" xfId="5326" builtinId="9" hidden="1"/>
    <cellStyle name="Hipervínculo visitado" xfId="5300" builtinId="9" hidden="1"/>
    <cellStyle name="Hipervínculo visitado" xfId="5271" builtinId="9" hidden="1"/>
    <cellStyle name="Hipervínculo visitado" xfId="5244" builtinId="9" hidden="1"/>
    <cellStyle name="Hipervínculo visitado" xfId="5216" builtinId="9" hidden="1"/>
    <cellStyle name="Hipervínculo visitado" xfId="5188" builtinId="9" hidden="1"/>
    <cellStyle name="Hipervínculo visitado" xfId="5161" builtinId="9" hidden="1"/>
    <cellStyle name="Hipervínculo visitado" xfId="5136" builtinId="9" hidden="1"/>
    <cellStyle name="Hipervínculo visitado" xfId="5110" builtinId="9" hidden="1"/>
    <cellStyle name="Hipervínculo visitado" xfId="5082" builtinId="9" hidden="1"/>
    <cellStyle name="Hipervínculo visitado" xfId="3718" builtinId="9" hidden="1"/>
    <cellStyle name="Hipervínculo visitado" xfId="5055" builtinId="9" hidden="1"/>
    <cellStyle name="Hipervínculo visitado" xfId="5027" builtinId="9" hidden="1"/>
    <cellStyle name="Hipervínculo visitado" xfId="4998" builtinId="9" hidden="1"/>
    <cellStyle name="Hipervínculo visitado" xfId="4970" builtinId="9" hidden="1"/>
    <cellStyle name="Hipervínculo visitado" xfId="4623" builtinId="9" hidden="1"/>
    <cellStyle name="Hipervínculo visitado" xfId="4595" builtinId="9" hidden="1"/>
    <cellStyle name="Hipervínculo visitado" xfId="4567" builtinId="9" hidden="1"/>
    <cellStyle name="Hipervínculo visitado" xfId="4540" builtinId="9" hidden="1"/>
    <cellStyle name="Hipervínculo visitado" xfId="4512" builtinId="9" hidden="1"/>
    <cellStyle name="Hipervínculo visitado" xfId="4484" builtinId="9" hidden="1"/>
    <cellStyle name="Hipervínculo visitado" xfId="4456" builtinId="9" hidden="1"/>
    <cellStyle name="Hipervínculo visitado" xfId="3950" builtinId="9" hidden="1"/>
    <cellStyle name="Hipervínculo visitado" xfId="3925" builtinId="9" hidden="1"/>
    <cellStyle name="Hipervínculo visitado" xfId="3855" builtinId="9" hidden="1"/>
    <cellStyle name="Hipervínculo visitado" xfId="3634" builtinId="9" hidden="1"/>
    <cellStyle name="Hipervínculo visitado" xfId="4428" builtinId="9" hidden="1"/>
    <cellStyle name="Hipervínculo visitado" xfId="3913" builtinId="9" hidden="1"/>
    <cellStyle name="Hipervínculo visitado" xfId="4425" builtinId="9" hidden="1"/>
    <cellStyle name="Hipervínculo visitado" xfId="4338" builtinId="9" hidden="1"/>
    <cellStyle name="Hipervínculo visitado" xfId="4365" builtinId="9" hidden="1"/>
    <cellStyle name="Hipervínculo visitado" xfId="4077" builtinId="9" hidden="1"/>
    <cellStyle name="Hipervínculo visitado" xfId="4261" builtinId="9" hidden="1"/>
    <cellStyle name="Hipervínculo visitado" xfId="3934" builtinId="9" hidden="1"/>
    <cellStyle name="Hipervínculo visitado" xfId="3777" builtinId="9" hidden="1"/>
    <cellStyle name="Hipervínculo visitado" xfId="4098" builtinId="9" hidden="1"/>
    <cellStyle name="Hipervínculo visitado" xfId="3632" builtinId="9" hidden="1"/>
    <cellStyle name="Hipervínculo visitado" xfId="4677" builtinId="9" hidden="1"/>
    <cellStyle name="Hipervínculo visitado" xfId="4649" builtinId="9" hidden="1"/>
    <cellStyle name="Hipervínculo visitado" xfId="4622" builtinId="9" hidden="1"/>
    <cellStyle name="Hipervínculo visitado" xfId="4594" builtinId="9" hidden="1"/>
    <cellStyle name="Hipervínculo visitado" xfId="4566" builtinId="9" hidden="1"/>
    <cellStyle name="Hipervínculo visitado" xfId="4539" builtinId="9" hidden="1"/>
    <cellStyle name="Hipervínculo visitado" xfId="4511" builtinId="9" hidden="1"/>
    <cellStyle name="Hipervínculo visitado" xfId="4483" builtinId="9" hidden="1"/>
    <cellStyle name="Hipervínculo visitado" xfId="4455" builtinId="9" hidden="1"/>
    <cellStyle name="Hipervínculo visitado" xfId="4427" builtinId="9" hidden="1"/>
    <cellStyle name="Hipervínculo visitado" xfId="3948" builtinId="9" hidden="1"/>
    <cellStyle name="Hipervínculo visitado" xfId="3923" builtinId="9" hidden="1"/>
    <cellStyle name="Hipervínculo visitado" xfId="3853" builtinId="9" hidden="1"/>
    <cellStyle name="Hipervínculo visitado" xfId="3631" builtinId="9" hidden="1"/>
    <cellStyle name="Hipervínculo visitado" xfId="3991" builtinId="9" hidden="1"/>
    <cellStyle name="Hipervínculo visitado" xfId="4424" builtinId="9" hidden="1"/>
    <cellStyle name="Hipervínculo visitado" xfId="3933" builtinId="9" hidden="1"/>
    <cellStyle name="Hipervínculo visitado" xfId="4364" builtinId="9" hidden="1"/>
    <cellStyle name="Hipervínculo visitado" xfId="3650" builtinId="9" hidden="1"/>
    <cellStyle name="Hipervínculo visitado" xfId="4260" builtinId="9" hidden="1"/>
    <cellStyle name="Hipervínculo visitado" xfId="5186" builtinId="9" hidden="1"/>
    <cellStyle name="Hipervínculo visitado" xfId="4155" builtinId="9" hidden="1"/>
    <cellStyle name="Hipervínculo visitado" xfId="4370" builtinId="9" hidden="1"/>
    <cellStyle name="Hipervínculo visitado" xfId="5459" builtinId="9" hidden="1"/>
    <cellStyle name="Hipervínculo visitado" xfId="4704" builtinId="9" hidden="1"/>
    <cellStyle name="Hipervínculo visitado" xfId="3630" builtinId="9" hidden="1"/>
    <cellStyle name="Hipervínculo visitado" xfId="3886" builtinId="9" hidden="1"/>
    <cellStyle name="Hipervínculo visitado" xfId="3852" builtinId="9" hidden="1"/>
    <cellStyle name="Hipervínculo visitado" xfId="3922" builtinId="9" hidden="1"/>
    <cellStyle name="Hipervínculo visitado" xfId="5378" builtinId="9" hidden="1"/>
    <cellStyle name="Hipervínculo visitado" xfId="3947" builtinId="9" hidden="1"/>
    <cellStyle name="Hipervínculo visitado" xfId="4305" builtinId="9" hidden="1"/>
    <cellStyle name="Hipervínculo visitado" xfId="5631" builtinId="9" hidden="1"/>
    <cellStyle name="Hipervínculo visitado" xfId="4759" builtinId="9" hidden="1"/>
    <cellStyle name="Hipervínculo visitado" xfId="4791" builtinId="9" hidden="1"/>
    <cellStyle name="Hipervínculo visitado" xfId="4907" builtinId="9" hidden="1"/>
    <cellStyle name="Hipervínculo visitado" xfId="4820" builtinId="9" hidden="1"/>
    <cellStyle name="Hipervínculo visitado" xfId="4850" builtinId="9" hidden="1"/>
    <cellStyle name="Hipervínculo visitado" xfId="5026" builtinId="9" hidden="1"/>
    <cellStyle name="Hipervínculo visitado" xfId="4880" builtinId="9" hidden="1"/>
    <cellStyle name="Hipervínculo visitado" xfId="4911" builtinId="9" hidden="1"/>
    <cellStyle name="Hipervínculo visitado" xfId="3716" builtinId="9" hidden="1"/>
    <cellStyle name="Hipervínculo visitado" xfId="4538" builtinId="9" hidden="1"/>
    <cellStyle name="Hipervínculo visitado" xfId="3980" builtinId="9" hidden="1"/>
    <cellStyle name="Hipervínculo visitado" xfId="6098" builtinId="9" hidden="1"/>
    <cellStyle name="Hipervínculo visitado" xfId="3780" builtinId="9" hidden="1"/>
    <cellStyle name="Hipervínculo visitado" xfId="4621" builtinId="9" hidden="1"/>
    <cellStyle name="Hipervínculo visitado" xfId="5218" builtinId="9" hidden="1"/>
    <cellStyle name="Hipervínculo visitado" xfId="3363" builtinId="9" hidden="1"/>
    <cellStyle name="Hipervínculo visitado" xfId="3964" builtinId="9" hidden="1"/>
    <cellStyle name="Hipervínculo visitado" xfId="5944" builtinId="9" hidden="1"/>
    <cellStyle name="Hipervínculo visitado" xfId="4703" builtinId="9" hidden="1"/>
    <cellStyle name="Hipervínculo visitado" xfId="4730" builtinId="9" hidden="1"/>
    <cellStyle name="Hipervínculo visitado" xfId="5937" builtinId="9" hidden="1"/>
    <cellStyle name="Hipervínculo visitado" xfId="3935" builtinId="9" hidden="1"/>
    <cellStyle name="Hipervínculo visitado" xfId="5947" builtinId="9" hidden="1"/>
    <cellStyle name="Hipervínculo visitado" xfId="5190" builtinId="9" hidden="1"/>
    <cellStyle name="Hipervínculo visitado" xfId="4758" builtinId="9" hidden="1"/>
    <cellStyle name="Hipervínculo visitado" xfId="6005" builtinId="9" hidden="1"/>
    <cellStyle name="Hipervínculo visitado" xfId="5163" builtinId="9" hidden="1"/>
    <cellStyle name="Hipervínculo visitado" xfId="5933" builtinId="9" hidden="1"/>
    <cellStyle name="Hipervínculo visitado" xfId="3637" builtinId="9" hidden="1"/>
    <cellStyle name="Hipervínculo visitado" xfId="5629" builtinId="9" hidden="1"/>
    <cellStyle name="Hipervínculo visitado" xfId="5960" builtinId="9" hidden="1"/>
    <cellStyle name="Hipervínculo visitado" xfId="5954" builtinId="9" hidden="1"/>
    <cellStyle name="Hipervínculo visitado" xfId="5054" builtinId="9" hidden="1"/>
    <cellStyle name="Hipervínculo visitado" xfId="4969" builtinId="9" hidden="1"/>
    <cellStyle name="Hipervínculo visitado" xfId="5405" builtinId="9" hidden="1"/>
    <cellStyle name="Hipervínculo visitado" xfId="3474" builtinId="9" hidden="1"/>
    <cellStyle name="Hipervínculo visitado" xfId="5432" builtinId="9" hidden="1"/>
    <cellStyle name="Hipervínculo visitado" xfId="5460" builtinId="9" hidden="1"/>
    <cellStyle name="Hipervínculo visitado" xfId="5081" builtinId="9" hidden="1"/>
    <cellStyle name="Hipervínculo visitado" xfId="4938" builtinId="9" hidden="1"/>
    <cellStyle name="Hipervínculo visitado" xfId="3893" builtinId="9" hidden="1"/>
    <cellStyle name="Hipervínculo visitado" xfId="4786" builtinId="9" hidden="1"/>
    <cellStyle name="Hipervínculo visitado" xfId="4788" builtinId="9" hidden="1"/>
    <cellStyle name="Hipervínculo visitado" xfId="5352" builtinId="9" hidden="1"/>
    <cellStyle name="Hipervínculo visitado" xfId="5000" builtinId="9" hidden="1"/>
    <cellStyle name="Hipervínculo visitado" xfId="5746" builtinId="9" hidden="1"/>
    <cellStyle name="Hipervínculo visitado" xfId="5791" builtinId="9" hidden="1"/>
    <cellStyle name="Hipervínculo visitado" xfId="5328" builtinId="9" hidden="1"/>
    <cellStyle name="Hipervínculo visitado" xfId="5355" builtinId="9" hidden="1"/>
    <cellStyle name="Hipervínculo visitado" xfId="4592" builtinId="9" hidden="1"/>
    <cellStyle name="Hipervínculo visitado" xfId="5790" builtinId="9" hidden="1"/>
    <cellStyle name="Hipervínculo visitado" xfId="5433" builtinId="9" hidden="1"/>
    <cellStyle name="Hipervínculo visitado" xfId="4306" builtinId="9" hidden="1"/>
    <cellStyle name="Hipervínculo visitado" xfId="5930" builtinId="9" hidden="1"/>
    <cellStyle name="Hipervínculo visitado" xfId="4507" builtinId="9" hidden="1"/>
    <cellStyle name="Hipervínculo visitado" xfId="4253" builtinId="9" hidden="1"/>
    <cellStyle name="Hipervínculo visitado" xfId="5162" builtinId="9" hidden="1"/>
    <cellStyle name="Hipervínculo visitado" xfId="3998" builtinId="9" hidden="1"/>
    <cellStyle name="Hipervínculo visitado" xfId="3962" builtinId="9" hidden="1"/>
    <cellStyle name="Hipervínculo visitado" xfId="4822" builtinId="9" hidden="1"/>
    <cellStyle name="Hipervínculo visitado" xfId="4309" builtinId="9" hidden="1"/>
    <cellStyle name="Hipervínculo visitado" xfId="4590" builtinId="9" hidden="1"/>
    <cellStyle name="Hipervínculo visitado" xfId="3364" builtinId="9" hidden="1"/>
    <cellStyle name="Hipervínculo visitado" xfId="3927" builtinId="9" hidden="1"/>
    <cellStyle name="Hipervínculo visitado" xfId="5138" builtinId="9" hidden="1"/>
    <cellStyle name="Hipervínculo visitado" xfId="4793" builtinId="9" hidden="1"/>
    <cellStyle name="Hipervínculo visitado" xfId="4101" builtinId="9" hidden="1"/>
    <cellStyle name="Hipervínculo visitado" xfId="5112" builtinId="9" hidden="1"/>
    <cellStyle name="Hipervínculo visitado" xfId="4591" builtinId="9" hidden="1"/>
    <cellStyle name="Hipervínculo visitado" xfId="3952" builtinId="9" hidden="1"/>
    <cellStyle name="Hipervínculo visitado" xfId="4485" builtinId="9" hidden="1"/>
    <cellStyle name="Hipervínculo visitado" xfId="6006" builtinId="9" hidden="1"/>
    <cellStyle name="Hipervínculo visitado" xfId="4156" builtinId="9" hidden="1"/>
    <cellStyle name="Hipervínculo visitado" xfId="4787" builtinId="9" hidden="1"/>
    <cellStyle name="Hipervínculo visitado" xfId="5938" builtinId="9" hidden="1"/>
    <cellStyle name="Hipervínculo visitado" xfId="3951" builtinId="9" hidden="1"/>
    <cellStyle name="Hipervínculo visitado" xfId="4050" builtinId="9" hidden="1"/>
    <cellStyle name="Hipervínculo visitado" xfId="5245" builtinId="9" hidden="1"/>
    <cellStyle name="Hipervínculo visitado" xfId="4099" builtinId="9" hidden="1"/>
    <cellStyle name="Hipervínculo visitado" xfId="3851" builtinId="9" hidden="1"/>
    <cellStyle name="Hipervínculo visitado" xfId="3732" builtinId="9" hidden="1"/>
    <cellStyle name="Hipervínculo visitado" xfId="4003" builtinId="9" hidden="1"/>
    <cellStyle name="Hipervínculo visitado" xfId="3756" builtinId="9" hidden="1"/>
    <cellStyle name="Hipervínculo visitado" xfId="5920" builtinId="9" hidden="1"/>
    <cellStyle name="Hipervínculo visitado" xfId="4149" builtinId="9" hidden="1"/>
    <cellStyle name="Hipervínculo visitado" xfId="5187" builtinId="9" hidden="1"/>
    <cellStyle name="Hipervínculo visitado" xfId="4509" builtinId="9" hidden="1"/>
    <cellStyle name="Hipervínculo visitado" xfId="4706" builtinId="9" hidden="1"/>
    <cellStyle name="Hipervínculo visitado" xfId="5029" builtinId="9" hidden="1"/>
    <cellStyle name="Hipervínculo visitado" xfId="4179" builtinId="9" hidden="1"/>
    <cellStyle name="Hipervínculo visitado" xfId="3926" builtinId="9" hidden="1"/>
    <cellStyle name="Hipervínculo visitado" xfId="4679" builtinId="9" hidden="1"/>
    <cellStyle name="Hipervínculo visitado" xfId="4971" builtinId="9" hidden="1"/>
    <cellStyle name="Hipervínculo visitado" xfId="4422" builtinId="9" hidden="1"/>
    <cellStyle name="Hipervínculo visitado" xfId="4054" builtinId="9" hidden="1"/>
    <cellStyle name="Hipervínculo visitado" xfId="4307" builtinId="9" hidden="1"/>
    <cellStyle name="Hipervínculo visitado" xfId="5919" builtinId="9" hidden="1"/>
    <cellStyle name="Hipervínculo visitado" xfId="3932" builtinId="9" hidden="1"/>
    <cellStyle name="Hipervínculo visitado" xfId="4150" builtinId="9" hidden="1"/>
    <cellStyle name="Hipervínculo visitado" xfId="4789" builtinId="9" hidden="1"/>
    <cellStyle name="Hipervínculo visitado" xfId="4000" builtinId="9" hidden="1"/>
    <cellStyle name="Hipervínculo visitado" xfId="4940" builtinId="9" hidden="1"/>
    <cellStyle name="Hipervínculo visitado" xfId="4847" builtinId="9" hidden="1"/>
    <cellStyle name="Hipervínculo visitado" xfId="5327" builtinId="9" hidden="1"/>
    <cellStyle name="Hipervínculo visitado" xfId="3868" builtinId="9" hidden="1"/>
    <cellStyle name="Hipervínculo visitado" xfId="4423" builtinId="9" hidden="1"/>
    <cellStyle name="Hipervínculo visitado" xfId="5408" builtinId="9" hidden="1"/>
    <cellStyle name="Hipervínculo visitado" xfId="4647" builtinId="9" hidden="1"/>
    <cellStyle name="Hipervínculo visitado" xfId="4648" builtinId="9" hidden="1"/>
    <cellStyle name="Hipervínculo visitado" xfId="3806" builtinId="9" hidden="1"/>
    <cellStyle name="Hipervínculo visitado" xfId="4256" builtinId="9" hidden="1"/>
    <cellStyle name="Hipervínculo visitado" xfId="5083" builtinId="9" hidden="1"/>
    <cellStyle name="Hipervínculo visitado" xfId="5053" builtinId="9" hidden="1"/>
    <cellStyle name="Hipervínculo visitado" xfId="5028" builtinId="9" hidden="1"/>
    <cellStyle name="Hipervínculo visitado" xfId="4308" builtinId="9" hidden="1"/>
    <cellStyle name="Hipervínculo visitado" xfId="5379" builtinId="9" hidden="1"/>
    <cellStyle name="Hipervínculo visitado" xfId="5458" builtinId="9" hidden="1"/>
    <cellStyle name="Hipervínculo visitado" xfId="3894" builtinId="9" hidden="1"/>
    <cellStyle name="Hipervínculo visitado" xfId="3713" builtinId="9" hidden="1"/>
    <cellStyle name="Hipervínculo visitado" xfId="3989" builtinId="9" hidden="1"/>
    <cellStyle name="Hipervínculo visitado" xfId="3920" builtinId="9" hidden="1"/>
    <cellStyle name="Hipervínculo visitado" xfId="4757" builtinId="9" hidden="1"/>
    <cellStyle name="Hipervínculo visitado" xfId="4568" builtinId="9" hidden="1"/>
    <cellStyle name="Hipervínculo visitado" xfId="3854" builtinId="9" hidden="1"/>
    <cellStyle name="Hipervínculo visitado" xfId="4966" builtinId="9" hidden="1"/>
    <cellStyle name="Hipervínculo visitado" xfId="4913" builtinId="9" hidden="1"/>
    <cellStyle name="Hipervínculo visitado" xfId="3974" builtinId="9" hidden="1"/>
    <cellStyle name="Hipervínculo visitado" xfId="4304" builtinId="9" hidden="1"/>
    <cellStyle name="Hipervínculo visitado" xfId="6034" builtinId="9" hidden="1"/>
    <cellStyle name="Hipervínculo visitado" xfId="5507" builtinId="9" hidden="1"/>
    <cellStyle name="Hipervínculo visitado" xfId="4421" builtinId="9" hidden="1"/>
    <cellStyle name="Hipervínculo visitado" xfId="3731" builtinId="9" hidden="1"/>
    <cellStyle name="Hipervínculo visitado" xfId="3360" builtinId="9" hidden="1"/>
    <cellStyle name="Hipervínculo visitado" xfId="4882" builtinId="9" hidden="1"/>
    <cellStyle name="Hipervínculo visitado" xfId="3984" builtinId="9" hidden="1"/>
    <cellStyle name="Hipervínculo visitado" xfId="5932" builtinId="9" hidden="1"/>
    <cellStyle name="Hipervínculo visitado" xfId="4761" builtinId="9" hidden="1"/>
    <cellStyle name="Hipervínculo visitado" xfId="4337" builtinId="9" hidden="1"/>
    <cellStyle name="Hipervínculo visitado" xfId="3794" builtinId="9" hidden="1"/>
    <cellStyle name="Hipervínculo visitado" xfId="4047" builtinId="9" hidden="1"/>
    <cellStyle name="Hipervínculo visitado" xfId="4416" builtinId="9" hidden="1"/>
    <cellStyle name="Hipervínculo visitado" xfId="4756" builtinId="9" hidden="1"/>
    <cellStyle name="Hipervínculo visitado" xfId="5628" builtinId="9" hidden="1"/>
    <cellStyle name="Hipervínculo visitado" xfId="4563" builtinId="9" hidden="1"/>
    <cellStyle name="Hipervínculo visitado" xfId="3905" builtinId="9" hidden="1"/>
    <cellStyle name="Hipervínculo visitado" xfId="3856" builtinId="9" hidden="1"/>
    <cellStyle name="Hipervínculo visitado" xfId="3629" builtinId="9" hidden="1"/>
    <cellStyle name="Hipervínculo visitado" xfId="5301" builtinId="9" hidden="1"/>
    <cellStyle name="Hipervínculo visitado" xfId="3921" builtinId="9" hidden="1"/>
    <cellStyle name="Hipervínculo visitado" xfId="4909" builtinId="9" hidden="1"/>
    <cellStyle name="Hipervínculo visitado" xfId="3999" builtinId="9" hidden="1"/>
    <cellStyle name="Hipervínculo visitado" xfId="3409" builtinId="9" hidden="1"/>
    <cellStyle name="Hipervínculo visitado" xfId="4848" builtinId="9" hidden="1"/>
    <cellStyle name="Hipervínculo visitado" xfId="5189" builtinId="9" hidden="1"/>
    <cellStyle name="Hipervínculo visitado" xfId="5052" builtinId="9" hidden="1"/>
    <cellStyle name="Hipervínculo visitado" xfId="5630" builtinId="9" hidden="1"/>
    <cellStyle name="Hipervínculo visitado" xfId="4258" builtinId="9" hidden="1"/>
    <cellStyle name="Hipervínculo visitado" xfId="5407" builtinId="9" hidden="1"/>
    <cellStyle name="Hipervínculo visitado" xfId="3949" builtinId="9" hidden="1"/>
    <cellStyle name="Hipervínculo visitado" xfId="5959" builtinId="9" hidden="1"/>
    <cellStyle name="Hipervínculo visitado" xfId="4878" builtinId="9" hidden="1"/>
    <cellStyle name="Hipervínculo visitado" xfId="4453" builtinId="9" hidden="1"/>
    <cellStyle name="Hipervínculo visitado" xfId="4053" builtinId="9" hidden="1"/>
    <cellStyle name="Hipervínculo visitado" xfId="5354" builtinId="9" hidden="1"/>
    <cellStyle name="Hipervínculo visitado" xfId="5108" builtinId="9" hidden="1"/>
    <cellStyle name="Hipervínculo visitado" xfId="4541" builtinId="9" hidden="1"/>
    <cellStyle name="Hipervínculo visitado" xfId="4620" builtinId="9" hidden="1"/>
    <cellStyle name="Hipervínculo visitado" xfId="3641" builtinId="9" hidden="1"/>
    <cellStyle name="Hipervínculo visitado" xfId="5080" builtinId="9" hidden="1"/>
    <cellStyle name="Hipervínculo visitado" xfId="3626" builtinId="9" hidden="1"/>
    <cellStyle name="Hipervínculo visitado" xfId="5298" builtinId="9" hidden="1"/>
    <cellStyle name="Hipervínculo visitado" xfId="4510" builtinId="9" hidden="1"/>
    <cellStyle name="Hipervínculo visitado" xfId="4104" builtinId="9" hidden="1"/>
    <cellStyle name="Hipervínculo visitado" xfId="4369" builtinId="9" hidden="1"/>
    <cellStyle name="Hipervínculo visitado" xfId="4536" builtinId="9" hidden="1"/>
    <cellStyle name="Hipervínculo visitado" xfId="6033" builtinId="9" hidden="1"/>
    <cellStyle name="Hipervínculo visitado" xfId="3943" builtinId="9" hidden="1"/>
    <cellStyle name="Hipervínculo visitado" xfId="3408" builtinId="9" hidden="1"/>
    <cellStyle name="Hipervínculo visitado" xfId="4846" builtinId="9" hidden="1"/>
    <cellStyle name="Hipervínculo visitado" xfId="4596" builtinId="9" hidden="1"/>
    <cellStyle name="Hipervínculo visitado" xfId="5701" builtinId="9" hidden="1"/>
    <cellStyle name="Hipervínculo visitado" xfId="4004" builtinId="9" hidden="1"/>
    <cellStyle name="Hipervínculo visitado" xfId="3412" builtinId="9" hidden="1"/>
    <cellStyle name="Hipervínculo visitado" xfId="3635" builtinId="9" hidden="1"/>
    <cellStyle name="Hipervínculo visitado" xfId="5953" builtinId="9" hidden="1"/>
    <cellStyle name="Hipervínculo visitado" xfId="5084" builtinId="9" hidden="1"/>
    <cellStyle name="Hipervínculo visitado" xfId="4972" builtinId="9" hidden="1"/>
    <cellStyle name="Hipervínculo visitado" xfId="4026" builtinId="9" hidden="1"/>
    <cellStyle name="Hipervínculo visitado" xfId="4051" builtinId="9" hidden="1"/>
    <cellStyle name="Hipervínculo visitado" xfId="3664" builtinId="9" hidden="1"/>
    <cellStyle name="Hipervínculo visitado" xfId="4310" builtinId="9" hidden="1"/>
    <cellStyle name="Hipervínculo visitado" xfId="4701" builtinId="9" hidden="1"/>
    <cellStyle name="Hipervínculo visitado" xfId="4733" builtinId="9" hidden="1"/>
    <cellStyle name="Hipervínculo visitado" xfId="4877" builtinId="9" hidden="1"/>
    <cellStyle name="Hipervínculo visitado" xfId="5958" builtinId="9" hidden="1"/>
    <cellStyle name="Hipervínculo visitado" xfId="4001" builtinId="9" hidden="1"/>
    <cellStyle name="Hipervínculo visitado" xfId="3993" builtinId="9" hidden="1"/>
    <cellStyle name="Hipervínculo visitado" xfId="5939" builtinId="9" hidden="1"/>
    <cellStyle name="Hipervínculo visitado" xfId="3898" builtinId="9" hidden="1"/>
    <cellStyle name="Hipervínculo visitado" xfId="4052" builtinId="9" hidden="1"/>
    <cellStyle name="Hipervínculo visitado" xfId="3804" builtinId="9" hidden="1"/>
    <cellStyle name="Hipervínculo visitado" xfId="3795" builtinId="9" hidden="1"/>
    <cellStyle name="Hipervínculo visitado" xfId="4618" builtinId="9" hidden="1"/>
    <cellStyle name="Hipervínculo visitado" xfId="5951" builtinId="9" hidden="1"/>
    <cellStyle name="Hipervínculo visitado" xfId="3910" builtinId="9" hidden="1"/>
    <cellStyle name="Hipervínculo visitado" xfId="4255" builtinId="9" hidden="1"/>
    <cellStyle name="Hipervínculo visitado" xfId="5957" builtinId="9" hidden="1"/>
    <cellStyle name="Hipervínculo visitado" xfId="3987" builtinId="9" hidden="1"/>
    <cellStyle name="Hipervínculo visitado" xfId="4417" builtinId="9" hidden="1"/>
    <cellStyle name="Hipervínculo visitado" xfId="5921" builtinId="9" hidden="1"/>
    <cellStyle name="Hipervínculo visitado" xfId="4045" builtinId="9" hidden="1"/>
    <cellStyle name="Hipervínculo visitado" xfId="5834" builtinId="9" hidden="1"/>
    <cellStyle name="Hipervínculo visitado" xfId="4508" builtinId="9" hidden="1"/>
    <cellStyle name="Hipervínculo visitado" xfId="4513" builtinId="9" hidden="1"/>
    <cellStyle name="Hipervínculo visitado" xfId="4130" builtinId="9" hidden="1"/>
    <cellStyle name="Hipervínculo visitado" xfId="3678" builtinId="9" hidden="1"/>
    <cellStyle name="Hipervínculo visitado" xfId="3825" builtinId="9" hidden="1"/>
    <cellStyle name="Hipervínculo visitado" xfId="4817" builtinId="9" hidden="1"/>
    <cellStyle name="Hipervínculo visitado" xfId="5272" builtinId="9" hidden="1"/>
    <cellStyle name="Hipervínculo visitado" xfId="3621" builtinId="9" hidden="1"/>
    <cellStyle name="Hipervínculo visitado" xfId="3357" builtinId="9" hidden="1"/>
    <cellStyle name="Hipervínculo visitado" xfId="3466" builtinId="9" hidden="1"/>
    <cellStyle name="Hipervínculo visitado" xfId="3620" builtinId="9" hidden="1"/>
    <cellStyle name="Hipervínculo visitado" xfId="3619" builtinId="9" hidden="1"/>
    <cellStyle name="Hipervínculo visitado" xfId="3356" builtinId="9" hidden="1"/>
    <cellStyle name="Hipervínculo visitado" xfId="3465" builtinId="9" hidden="1"/>
    <cellStyle name="Hipervínculo visitado" xfId="3618" builtinId="9" hidden="1"/>
    <cellStyle name="Hipervínculo visitado" xfId="3617" builtinId="9" hidden="1"/>
    <cellStyle name="Hipervínculo visitado" xfId="3355" builtinId="9" hidden="1"/>
    <cellStyle name="Hipervínculo visitado" xfId="3464" builtinId="9" hidden="1"/>
    <cellStyle name="Hipervínculo visitado" xfId="3616" builtinId="9" hidden="1"/>
    <cellStyle name="Hipervínculo visitado" xfId="3615" builtinId="9" hidden="1"/>
    <cellStyle name="Hipervínculo visitado" xfId="3354" builtinId="9" hidden="1"/>
    <cellStyle name="Hipervínculo visitado" xfId="3353" builtinId="9" hidden="1"/>
    <cellStyle name="Hipervínculo visitado" xfId="3352" builtinId="9" hidden="1"/>
    <cellStyle name="Hipervínculo visitado" xfId="3460" builtinId="9" hidden="1"/>
    <cellStyle name="Hipervínculo visitado" xfId="3614" builtinId="9" hidden="1"/>
    <cellStyle name="Hipervínculo visitado" xfId="3613" builtinId="9" hidden="1"/>
    <cellStyle name="Hipervínculo visitado" xfId="3461" builtinId="9" hidden="1"/>
    <cellStyle name="Hipervínculo visitado" xfId="3796" builtinId="9" hidden="1"/>
    <cellStyle name="Hipervínculo visitado" xfId="4393" builtinId="9" hidden="1"/>
    <cellStyle name="Hipervínculo visitado" xfId="4785" builtinId="9" hidden="1"/>
    <cellStyle name="Hipervínculo visitado" xfId="3350" builtinId="9" hidden="1"/>
    <cellStyle name="Hipervínculo visitado" xfId="3349" builtinId="9" hidden="1"/>
    <cellStyle name="Hipervínculo visitado" xfId="3348" builtinId="9" hidden="1"/>
    <cellStyle name="Hipervínculo visitado" xfId="3458" builtinId="9" hidden="1"/>
    <cellStyle name="Hipervínculo visitado" xfId="3610" builtinId="9" hidden="1"/>
    <cellStyle name="Hipervínculo visitado" xfId="3609" builtinId="9" hidden="1"/>
    <cellStyle name="Hipervínculo visitado" xfId="3347" builtinId="9" hidden="1"/>
    <cellStyle name="Hipervínculo visitado" xfId="3457" builtinId="9" hidden="1"/>
    <cellStyle name="Hipervínculo visitado" xfId="3608" builtinId="9" hidden="1"/>
    <cellStyle name="Hipervínculo visitado" xfId="3607" builtinId="9" hidden="1"/>
    <cellStyle name="Hipervínculo visitado" xfId="3346" builtinId="9" hidden="1"/>
    <cellStyle name="Hipervínculo visitado" xfId="3456" builtinId="9" hidden="1"/>
    <cellStyle name="Hipervínculo visitado" xfId="3606" builtinId="9" hidden="1"/>
    <cellStyle name="Hipervínculo visitado" xfId="3605" builtinId="9" hidden="1"/>
    <cellStyle name="Hipervínculo visitado" xfId="3345" builtinId="9" hidden="1"/>
    <cellStyle name="Hipervínculo visitado" xfId="3455" builtinId="9" hidden="1"/>
    <cellStyle name="Hipervínculo visitado" xfId="3604" builtinId="9" hidden="1"/>
    <cellStyle name="Hipervínculo visitado" xfId="3603" builtinId="9" hidden="1"/>
    <cellStyle name="Hipervínculo visitado" xfId="3602" builtinId="9" hidden="1"/>
    <cellStyle name="Hipervínculo visitado" xfId="3601" builtinId="9" hidden="1"/>
    <cellStyle name="Hipervínculo visitado" xfId="3343" builtinId="9" hidden="1"/>
    <cellStyle name="Hipervínculo visitado" xfId="5603" builtinId="9" hidden="1"/>
    <cellStyle name="Hipervínculo visitado" xfId="5632" builtinId="9" hidden="1"/>
    <cellStyle name="Hipervínculo visitado" xfId="5606" builtinId="9" hidden="1"/>
    <cellStyle name="Hipervínculo visitado" xfId="5535" builtinId="9" hidden="1"/>
    <cellStyle name="Hipervínculo visitado" xfId="5508" builtinId="9" hidden="1"/>
    <cellStyle name="Hipervínculo visitado" xfId="5538" builtinId="9" hidden="1"/>
    <cellStyle name="Hipervínculo visitado" xfId="5511" builtinId="9" hidden="1"/>
    <cellStyle name="Hipervínculo visitado" xfId="5484" builtinId="9" hidden="1"/>
    <cellStyle name="Hipervínculo visitado" xfId="5461" builtinId="9" hidden="1"/>
    <cellStyle name="Hipervínculo visitado" xfId="5434" builtinId="9" hidden="1"/>
    <cellStyle name="Hipervínculo visitado" xfId="3453" builtinId="9" hidden="1"/>
    <cellStyle name="Hipervínculo visitado" xfId="3600" builtinId="9" hidden="1"/>
    <cellStyle name="Hipervínculo visitado" xfId="3599" builtinId="9" hidden="1"/>
    <cellStyle name="Hipervínculo visitado" xfId="3342" builtinId="9" hidden="1"/>
    <cellStyle name="Hipervínculo visitado" xfId="5409" builtinId="9" hidden="1"/>
    <cellStyle name="Hipervínculo visitado" xfId="5383" builtinId="9" hidden="1"/>
    <cellStyle name="Hipervínculo visitado" xfId="5356" builtinId="9" hidden="1"/>
    <cellStyle name="Hipervínculo visitado" xfId="5329" builtinId="9" hidden="1"/>
    <cellStyle name="Hipervínculo visitado" xfId="4102" builtinId="9" hidden="1"/>
    <cellStyle name="Hipervínculo visitado" xfId="5220" builtinId="9" hidden="1"/>
    <cellStyle name="Hipervínculo visitado" xfId="5192" builtinId="9" hidden="1"/>
    <cellStyle name="Hipervínculo visitado" xfId="5164" builtinId="9" hidden="1"/>
    <cellStyle name="Hipervínculo visitado" xfId="3452" builtinId="9" hidden="1"/>
    <cellStyle name="Hipervínculo visitado" xfId="3598" builtinId="9" hidden="1"/>
    <cellStyle name="Hipervínculo visitado" xfId="3597" builtinId="9" hidden="1"/>
    <cellStyle name="Hipervínculo visitado" xfId="3341" builtinId="9" hidden="1"/>
    <cellStyle name="Hipervínculo visitado" xfId="5139" builtinId="9" hidden="1"/>
    <cellStyle name="Hipervínculo visitado" xfId="5113" builtinId="9" hidden="1"/>
    <cellStyle name="Hipervínculo visitado" xfId="5086" builtinId="9" hidden="1"/>
    <cellStyle name="Hipervínculo visitado" xfId="5058" builtinId="9" hidden="1"/>
    <cellStyle name="Hipervínculo visitado" xfId="5030" builtinId="9" hidden="1"/>
    <cellStyle name="Hipervínculo visitado" xfId="5002" builtinId="9" hidden="1"/>
    <cellStyle name="Hipervínculo visitado" xfId="4974" builtinId="9" hidden="1"/>
    <cellStyle name="Hipervínculo visitado" xfId="4944" builtinId="9" hidden="1"/>
    <cellStyle name="Hipervínculo visitado" xfId="4915" builtinId="9" hidden="1"/>
    <cellStyle name="Hipervínculo visitado" xfId="4884" builtinId="9" hidden="1"/>
    <cellStyle name="Hipervínculo visitado" xfId="3450" builtinId="9" hidden="1"/>
    <cellStyle name="Hipervínculo visitado" xfId="3596" builtinId="9" hidden="1"/>
    <cellStyle name="Hipervínculo visitado" xfId="3451" builtinId="9" hidden="1"/>
    <cellStyle name="Hipervínculo visitado" xfId="3593" builtinId="9" hidden="1"/>
    <cellStyle name="Hipervínculo visitado" xfId="3592" builtinId="9" hidden="1"/>
    <cellStyle name="Hipervínculo visitado" xfId="3591" builtinId="9" hidden="1"/>
    <cellStyle name="Hipervínculo visitado" xfId="3449" builtinId="9" hidden="1"/>
    <cellStyle name="Hipervínculo visitado" xfId="3590" builtinId="9" hidden="1"/>
    <cellStyle name="Hipervínculo visitado" xfId="3589" builtinId="9" hidden="1"/>
    <cellStyle name="Hipervínculo visitado" xfId="3338" builtinId="9" hidden="1"/>
    <cellStyle name="Hipervínculo visitado" xfId="3448" builtinId="9" hidden="1"/>
    <cellStyle name="Hipervínculo visitado" xfId="3588" builtinId="9" hidden="1"/>
    <cellStyle name="Hipervínculo visitado" xfId="3587" builtinId="9" hidden="1"/>
    <cellStyle name="Hipervínculo visitado" xfId="3337" builtinId="9" hidden="1"/>
    <cellStyle name="Hipervínculo visitado" xfId="3447" builtinId="9" hidden="1"/>
    <cellStyle name="Hipervínculo visitado" xfId="3586" builtinId="9" hidden="1"/>
    <cellStyle name="Hipervínculo visitado" xfId="3585" builtinId="9" hidden="1"/>
    <cellStyle name="Hipervínculo visitado" xfId="3336" builtinId="9" hidden="1"/>
    <cellStyle name="Hipervínculo visitado" xfId="3446" builtinId="9" hidden="1"/>
    <cellStyle name="Hipervínculo visitado" xfId="3584" builtinId="9" hidden="1"/>
    <cellStyle name="Hipervínculo visitado" xfId="3583" builtinId="9" hidden="1"/>
    <cellStyle name="Hipervínculo visitado" xfId="3335" builtinId="9" hidden="1"/>
    <cellStyle name="Hipervínculo visitado" xfId="3334" builtinId="9" hidden="1"/>
    <cellStyle name="Hipervínculo visitado" xfId="229" builtinId="9" hidden="1"/>
    <cellStyle name="Hipervínculo visitado" xfId="5382" builtinId="9" hidden="1"/>
    <cellStyle name="Hipervínculo visitado" xfId="4046" builtinId="9" hidden="1"/>
    <cellStyle name="Hipervínculo visitado" xfId="5942" builtinId="9" hidden="1"/>
    <cellStyle name="Hipervínculo visitado" xfId="3581" builtinId="9" hidden="1"/>
    <cellStyle name="Hipervínculo visitado" xfId="3332" builtinId="9" hidden="1"/>
    <cellStyle name="Hipervínculo visitado" xfId="3443" builtinId="9" hidden="1"/>
    <cellStyle name="Hipervínculo visitado" xfId="3580" builtinId="9" hidden="1"/>
    <cellStyle name="Hipervínculo visitado" xfId="3579" builtinId="9" hidden="1"/>
    <cellStyle name="Hipervínculo visitado" xfId="3331" builtinId="9" hidden="1"/>
    <cellStyle name="Hipervínculo visitado" xfId="3442" builtinId="9" hidden="1"/>
    <cellStyle name="Hipervínculo visitado" xfId="3578" builtinId="9" hidden="1"/>
    <cellStyle name="Hipervínculo visitado" xfId="3577" builtinId="9" hidden="1"/>
    <cellStyle name="Hipervínculo visitado" xfId="3330" builtinId="9" hidden="1"/>
    <cellStyle name="Hipervínculo visitado" xfId="3441" builtinId="9" hidden="1"/>
    <cellStyle name="Hipervínculo visitado" xfId="3576" builtinId="9" hidden="1"/>
    <cellStyle name="Hipervínculo visitado" xfId="3575" builtinId="9" hidden="1"/>
    <cellStyle name="Hipervínculo visitado" xfId="3329" builtinId="9" hidden="1"/>
    <cellStyle name="Hipervínculo visitado" xfId="3440" builtinId="9" hidden="1"/>
    <cellStyle name="Hipervínculo visitado" xfId="3574" builtinId="9" hidden="1"/>
    <cellStyle name="Hipervínculo visitado" xfId="3573" builtinId="9" hidden="1"/>
    <cellStyle name="Hipervínculo visitado" xfId="3328" builtinId="9" hidden="1"/>
    <cellStyle name="Hipervínculo visitado" xfId="3567" builtinId="9" hidden="1"/>
    <cellStyle name="Hipervínculo visitado" xfId="3437" builtinId="9" hidden="1"/>
    <cellStyle name="Hipervínculo visitado" xfId="3566" builtinId="9" hidden="1"/>
    <cellStyle name="Hipervínculo visitado" xfId="3565" builtinId="9" hidden="1"/>
    <cellStyle name="Hipervínculo visitado" xfId="3564" builtinId="9" hidden="1"/>
    <cellStyle name="Hipervínculo visitado" xfId="3563" builtinId="9" hidden="1"/>
    <cellStyle name="Hipervínculo visitado" xfId="3562" builtinId="9" hidden="1"/>
    <cellStyle name="Hipervínculo visitado" xfId="3325" builtinId="9" hidden="1"/>
    <cellStyle name="Hipervínculo visitado" xfId="3324" builtinId="9" hidden="1"/>
    <cellStyle name="Hipervínculo visitado" xfId="3561" builtinId="9" hidden="1"/>
    <cellStyle name="Hipervínculo visitado" xfId="3560" builtinId="9" hidden="1"/>
    <cellStyle name="Hipervínculo visitado" xfId="3434" builtinId="9" hidden="1"/>
    <cellStyle name="Hipervínculo visitado" xfId="3559" builtinId="9" hidden="1"/>
    <cellStyle name="Hipervínculo visitado" xfId="3558" builtinId="9" hidden="1"/>
    <cellStyle name="Hipervínculo visitado" xfId="3435" builtinId="9" hidden="1"/>
    <cellStyle name="Hipervínculo visitado" xfId="3557" builtinId="9" hidden="1"/>
    <cellStyle name="Hipervínculo visitado" xfId="3556" builtinId="9" hidden="1"/>
    <cellStyle name="Hipervínculo visitado" xfId="3323" builtinId="9" hidden="1"/>
    <cellStyle name="Hipervínculo visitado" xfId="3322" builtinId="9" hidden="1"/>
    <cellStyle name="Hipervínculo visitado" xfId="5983" builtinId="9" hidden="1"/>
    <cellStyle name="Hipervínculo visitado" xfId="3555" builtinId="9" hidden="1"/>
    <cellStyle name="Hipervínculo visitado" xfId="4049" builtinId="9" hidden="1"/>
    <cellStyle name="Hipervínculo visitado" xfId="3846" builtinId="9" hidden="1"/>
    <cellStyle name="Hipervínculo visitado" xfId="3916" builtinId="9" hidden="1"/>
    <cellStyle name="Hipervínculo visitado" xfId="3433" builtinId="9" hidden="1"/>
    <cellStyle name="Hipervínculo visitado" xfId="3552" builtinId="9" hidden="1"/>
    <cellStyle name="Hipervínculo visitado" xfId="3551" builtinId="9" hidden="1"/>
    <cellStyle name="Hipervínculo visitado" xfId="3321" builtinId="9" hidden="1"/>
    <cellStyle name="Hipervínculo visitado" xfId="3432" builtinId="9" hidden="1"/>
    <cellStyle name="Hipervínculo visitado" xfId="3550" builtinId="9" hidden="1"/>
    <cellStyle name="Hipervínculo visitado" xfId="3549" builtinId="9" hidden="1"/>
    <cellStyle name="Hipervínculo visitado" xfId="3320" builtinId="9" hidden="1"/>
    <cellStyle name="Hipervínculo visitado" xfId="3430" builtinId="9" hidden="1"/>
    <cellStyle name="Hipervínculo visitado" xfId="3548" builtinId="9" hidden="1"/>
    <cellStyle name="Hipervínculo visitado" xfId="3547" builtinId="9" hidden="1"/>
    <cellStyle name="Hipervínculo visitado" xfId="3431" builtinId="9" hidden="1"/>
    <cellStyle name="Hipervínculo visitado" xfId="3546" builtinId="9" hidden="1"/>
    <cellStyle name="Hipervínculo visitado" xfId="3545" builtinId="9" hidden="1"/>
    <cellStyle name="Hipervínculo visitado" xfId="3319" builtinId="9" hidden="1"/>
    <cellStyle name="Hipervínculo visitado" xfId="3318" builtinId="9" hidden="1"/>
    <cellStyle name="Hipervínculo visitado" xfId="3429" builtinId="9" hidden="1"/>
    <cellStyle name="Hipervínculo visitado" xfId="3544" builtinId="9" hidden="1"/>
    <cellStyle name="Hipervínculo visitado" xfId="3538" builtinId="9" hidden="1"/>
    <cellStyle name="Hipervínculo visitado" xfId="3537" builtinId="9" hidden="1"/>
    <cellStyle name="Hipervínculo visitado" xfId="3536" builtinId="9" hidden="1"/>
    <cellStyle name="Hipervínculo visitado" xfId="3535" builtinId="9" hidden="1"/>
    <cellStyle name="Hipervínculo visitado" xfId="127" builtinId="9" hidden="1"/>
    <cellStyle name="Hipervínculo visitado" xfId="130" builtinId="9" hidden="1"/>
    <cellStyle name="Hipervínculo visitado" xfId="3754" builtinId="9" hidden="1"/>
    <cellStyle name="Hipervínculo visitado" xfId="3647" builtinId="9" hidden="1"/>
    <cellStyle name="Hipervínculo visitado" xfId="3534" builtinId="9" hidden="1"/>
    <cellStyle name="Hipervínculo visitado" xfId="3904" builtinId="9" hidden="1"/>
    <cellStyle name="Hipervínculo visitado" xfId="3533" builtinId="9" hidden="1"/>
    <cellStyle name="Hipervínculo visitado" xfId="3749" builtinId="9" hidden="1"/>
    <cellStyle name="Hipervínculo visitado" xfId="3745" builtinId="9" hidden="1"/>
    <cellStyle name="Hipervínculo visitado" xfId="3532" builtinId="9" hidden="1"/>
    <cellStyle name="Hipervínculo visitado" xfId="3829" builtinId="9" hidden="1"/>
    <cellStyle name="Hipervínculo visitado" xfId="3531" builtinId="9" hidden="1"/>
    <cellStyle name="Hipervínculo visitado" xfId="131" builtinId="9" hidden="1"/>
    <cellStyle name="Hipervínculo visitado" xfId="132" builtinId="9" hidden="1"/>
    <cellStyle name="Hipervínculo visitado" xfId="133" builtinId="9" hidden="1"/>
    <cellStyle name="Hipervínculo visitado" xfId="134" builtinId="9" hidden="1"/>
    <cellStyle name="Hipervínculo visitado" xfId="3422" builtinId="9" hidden="1"/>
    <cellStyle name="Hipervínculo visitado" xfId="135" builtinId="9" hidden="1"/>
    <cellStyle name="Hipervínculo visitado" xfId="3421" builtinId="9" hidden="1"/>
    <cellStyle name="Hipervínculo visitado" xfId="3528" builtinId="9" hidden="1"/>
    <cellStyle name="Hipervínculo visitado" xfId="3527" builtinId="9" hidden="1"/>
    <cellStyle name="Hipervínculo visitado" xfId="136" builtinId="9" hidden="1"/>
    <cellStyle name="Hipervínculo visitado" xfId="137" builtinId="9" hidden="1"/>
    <cellStyle name="Hipervínculo visitado" xfId="3419" builtinId="9" hidden="1"/>
    <cellStyle name="Hipervínculo visitado" xfId="3526" builtinId="9" hidden="1"/>
    <cellStyle name="Hipervínculo visitado" xfId="3525" builtinId="9" hidden="1"/>
    <cellStyle name="Hipervínculo visitado" xfId="138" builtinId="9" hidden="1"/>
    <cellStyle name="Hipervínculo visitado" xfId="3418" builtinId="9" hidden="1"/>
    <cellStyle name="Hipervínculo visitado" xfId="3524" builtinId="9" hidden="1"/>
    <cellStyle name="Hipervínculo visitado" xfId="3523" builtinId="9" hidden="1"/>
    <cellStyle name="Hipervínculo visitado" xfId="139" builtinId="9" hidden="1"/>
    <cellStyle name="Hipervínculo visitado" xfId="142" builtinId="9" hidden="1"/>
    <cellStyle name="Hipervínculo visitado" xfId="145" builtinId="9" hidden="1"/>
    <cellStyle name="Hipervínculo visitado" xfId="3522" builtinId="9" hidden="1"/>
    <cellStyle name="Hipervínculo visitado" xfId="3521" builtinId="9" hidden="1"/>
    <cellStyle name="Hipervínculo visitado" xfId="146" builtinId="9" hidden="1"/>
    <cellStyle name="Hipervínculo visitado" xfId="147" builtinId="9" hidden="1"/>
    <cellStyle name="Hipervínculo visitado" xfId="3414" builtinId="9" hidden="1"/>
    <cellStyle name="Hipervínculo visitado" xfId="3514" builtinId="9" hidden="1"/>
    <cellStyle name="Hipervínculo visitado" xfId="3513" builtinId="9" hidden="1"/>
    <cellStyle name="Hipervínculo visitado" xfId="158" builtinId="9" hidden="1"/>
    <cellStyle name="Hipervínculo visitado" xfId="159" builtinId="9" hidden="1"/>
    <cellStyle name="Hipervínculo visitado" xfId="160" builtinId="9" hidden="1"/>
    <cellStyle name="Hipervínculo visitado" xfId="5936" builtinId="9" hidden="1"/>
    <cellStyle name="Hipervínculo visitado" xfId="3407" builtinId="9" hidden="1"/>
    <cellStyle name="Hipervínculo visitado" xfId="3512" builtinId="9" hidden="1"/>
    <cellStyle name="Hipervínculo visitado" xfId="3511" builtinId="9" hidden="1"/>
    <cellStyle name="Hipervínculo visitado" xfId="163" builtinId="9" hidden="1"/>
    <cellStyle name="Hipervínculo visitado" xfId="5935" builtinId="9" hidden="1"/>
    <cellStyle name="Hipervínculo visitado" xfId="3406" builtinId="9" hidden="1"/>
    <cellStyle name="Hipervínculo visitado" xfId="3510" builtinId="9" hidden="1"/>
    <cellStyle name="Hipervínculo visitado" xfId="3509" builtinId="9" hidden="1"/>
    <cellStyle name="Hipervínculo visitado" xfId="166" builtinId="9" hidden="1"/>
    <cellStyle name="Hipervínculo visitado" xfId="167" builtinId="9" hidden="1"/>
    <cellStyle name="Hipervínculo visitado" xfId="168" builtinId="9" hidden="1"/>
    <cellStyle name="Hipervínculo visitado" xfId="169" builtinId="9" hidden="1"/>
    <cellStyle name="Hipervínculo visitado" xfId="3402" builtinId="9" hidden="1"/>
    <cellStyle name="Hipervínculo visitado" xfId="3508" builtinId="9" hidden="1"/>
    <cellStyle name="Hipervínculo visitado" xfId="3507" builtinId="9" hidden="1"/>
    <cellStyle name="Hipervínculo visitado" xfId="4997" builtinId="9" hidden="1"/>
    <cellStyle name="Hipervínculo visitado" xfId="3403" builtinId="9" hidden="1"/>
    <cellStyle name="Hipervínculo visitado" xfId="3506" builtinId="9" hidden="1"/>
    <cellStyle name="Hipervínculo visitado" xfId="3505" builtinId="9" hidden="1"/>
    <cellStyle name="Hipervínculo visitado" xfId="189" builtinId="9" hidden="1"/>
    <cellStyle name="Hipervínculo visitado" xfId="124" builtinId="9" hidden="1"/>
    <cellStyle name="Hipervínculo visitado" xfId="190" builtinId="9" hidden="1"/>
    <cellStyle name="Hipervínculo visitado" xfId="3400" builtinId="9" hidden="1"/>
    <cellStyle name="Hipervínculo visitado" xfId="3504" builtinId="9" hidden="1"/>
    <cellStyle name="Hipervínculo visitado" xfId="3503" builtinId="9" hidden="1"/>
    <cellStyle name="Hipervínculo visitado" xfId="204" builtinId="9" hidden="1"/>
    <cellStyle name="Hipervínculo visitado" xfId="3399" builtinId="9" hidden="1"/>
    <cellStyle name="Hipervínculo visitado" xfId="3502" builtinId="9" hidden="1"/>
    <cellStyle name="Hipervínculo visitado" xfId="3501" builtinId="9" hidden="1"/>
    <cellStyle name="Hipervínculo visitado" xfId="205" builtinId="9" hidden="1"/>
    <cellStyle name="Hipervínculo visitado" xfId="208" builtinId="9" hidden="1"/>
    <cellStyle name="Hipervínculo visitado" xfId="209" builtinId="9" hidden="1"/>
    <cellStyle name="Hipervínculo visitado" xfId="214" builtinId="9" hidden="1"/>
    <cellStyle name="Hipervínculo visitado" xfId="215" builtinId="9" hidden="1"/>
    <cellStyle name="Hipervínculo visitado" xfId="216" builtinId="9" hidden="1"/>
    <cellStyle name="Hipervínculo visitado" xfId="217" builtinId="9" hidden="1"/>
    <cellStyle name="Hipervínculo visitado" xfId="3497" builtinId="9" hidden="1"/>
    <cellStyle name="Hipervínculo visitado" xfId="225" builtinId="9" hidden="1"/>
    <cellStyle name="Hipervínculo visitado" xfId="226" builtinId="9" hidden="1"/>
    <cellStyle name="Hipervínculo visitado" xfId="227" builtinId="9" hidden="1"/>
    <cellStyle name="Hipervínculo visitado" xfId="228" builtinId="9" hidden="1"/>
    <cellStyle name="Hipervínculo visitado" xfId="6218" builtinId="9" hidden="1"/>
    <cellStyle name="Hipervínculo visitado" xfId="6219" builtinId="9" hidden="1"/>
    <cellStyle name="Hipervínculo visitado" xfId="6220" builtinId="9" hidden="1"/>
    <cellStyle name="Hipervínculo visitado" xfId="6221" builtinId="9" hidden="1"/>
    <cellStyle name="Hipervínculo visitado" xfId="6222" builtinId="9" hidden="1"/>
    <cellStyle name="Hipervínculo visitado" xfId="6223" builtinId="9" hidden="1"/>
    <cellStyle name="Hipervínculo visitado" xfId="6224" builtinId="9" hidden="1"/>
    <cellStyle name="Hipervínculo visitado" xfId="6225" builtinId="9" hidden="1"/>
    <cellStyle name="Hipervínculo visitado" xfId="6226" builtinId="9" hidden="1"/>
    <cellStyle name="Hipervínculo visitado" xfId="6227" builtinId="9" hidden="1"/>
    <cellStyle name="Hipervínculo visitado" xfId="6228" builtinId="9" hidden="1"/>
    <cellStyle name="Hipervínculo visitado" xfId="6229" builtinId="9" hidden="1"/>
    <cellStyle name="Hipervínculo visitado" xfId="6230" builtinId="9" hidden="1"/>
    <cellStyle name="Hipervínculo visitado" xfId="6231" builtinId="9" hidden="1"/>
    <cellStyle name="Hipervínculo visitado" xfId="6232" builtinId="9" hidden="1"/>
    <cellStyle name="Hipervínculo visitado" xfId="6233" builtinId="9" hidden="1"/>
    <cellStyle name="Hipervínculo visitado" xfId="6241" builtinId="9" hidden="1"/>
    <cellStyle name="Hipervínculo visitado" xfId="6242" builtinId="9" hidden="1"/>
    <cellStyle name="Hipervínculo visitado" xfId="6243" builtinId="9" hidden="1"/>
    <cellStyle name="Hipervínculo visitado" xfId="6244" builtinId="9" hidden="1"/>
    <cellStyle name="Hipervínculo visitado" xfId="6245" builtinId="9" hidden="1"/>
    <cellStyle name="Hipervínculo visitado" xfId="6246" builtinId="9" hidden="1"/>
    <cellStyle name="Hipervínculo visitado" xfId="6247" builtinId="9" hidden="1"/>
    <cellStyle name="Hipervínculo visitado" xfId="6248" builtinId="9" hidden="1"/>
    <cellStyle name="Hipervínculo visitado" xfId="6249" builtinId="9" hidden="1"/>
    <cellStyle name="Hipervínculo visitado" xfId="6250" builtinId="9" hidden="1"/>
    <cellStyle name="Hipervínculo visitado" xfId="6251" builtinId="9" hidden="1"/>
    <cellStyle name="Hipervínculo visitado" xfId="6252" builtinId="9" hidden="1"/>
    <cellStyle name="Hipervínculo visitado" xfId="6253" builtinId="9" hidden="1"/>
    <cellStyle name="Hipervínculo visitado" xfId="6254" builtinId="9" hidden="1"/>
    <cellStyle name="Hipervínculo visitado" xfId="6255" builtinId="9" hidden="1"/>
    <cellStyle name="Hipervínculo visitado" xfId="6256" builtinId="9" hidden="1"/>
    <cellStyle name="Hipervínculo visitado" xfId="6257" builtinId="9" hidden="1"/>
    <cellStyle name="Hipervínculo visitado" xfId="6258" builtinId="9" hidden="1"/>
    <cellStyle name="Hipervínculo visitado" xfId="6259" builtinId="9" hidden="1"/>
    <cellStyle name="Hipervínculo visitado" xfId="6260" builtinId="9" hidden="1"/>
    <cellStyle name="Hipervínculo visitado" xfId="6261" builtinId="9" hidden="1"/>
    <cellStyle name="Hipervínculo visitado" xfId="6275" builtinId="9" hidden="1"/>
    <cellStyle name="Hipervínculo visitado" xfId="6276" builtinId="9" hidden="1"/>
    <cellStyle name="Hipervínculo visitado" xfId="6277" builtinId="9" hidden="1"/>
    <cellStyle name="Hipervínculo visitado" xfId="6278" builtinId="9" hidden="1"/>
    <cellStyle name="Hipervínculo visitado" xfId="6279" builtinId="9" hidden="1"/>
    <cellStyle name="Hipervínculo visitado" xfId="6280" builtinId="9" hidden="1"/>
    <cellStyle name="Hipervínculo visitado" xfId="6281" builtinId="9" hidden="1"/>
    <cellStyle name="Hipervínculo visitado" xfId="6282" builtinId="9" hidden="1"/>
    <cellStyle name="Hipervínculo visitado" xfId="6283" builtinId="9" hidden="1"/>
    <cellStyle name="Hipervínculo visitado" xfId="6284" builtinId="9" hidden="1"/>
    <cellStyle name="Hipervínculo visitado" xfId="6285" builtinId="9" hidden="1"/>
    <cellStyle name="Hipervínculo visitado" xfId="6286" builtinId="9" hidden="1"/>
    <cellStyle name="Hipervínculo visitado" xfId="6287" builtinId="9" hidden="1"/>
    <cellStyle name="Hipervínculo visitado" xfId="6288" builtinId="9" hidden="1"/>
    <cellStyle name="Hipervínculo visitado" xfId="6289" builtinId="9" hidden="1"/>
    <cellStyle name="Hipervínculo visitado" xfId="6290" builtinId="9" hidden="1"/>
    <cellStyle name="Hipervínculo visitado" xfId="6291" builtinId="9" hidden="1"/>
    <cellStyle name="Hipervínculo visitado" xfId="6292" builtinId="9" hidden="1"/>
    <cellStyle name="Hipervínculo visitado" xfId="6293" builtinId="9" hidden="1"/>
    <cellStyle name="Hipervínculo visitado" xfId="6294" builtinId="9" hidden="1"/>
    <cellStyle name="Hipervínculo visitado" xfId="6295" builtinId="9" hidden="1"/>
    <cellStyle name="Hipervínculo visitado" xfId="6300" builtinId="9" hidden="1"/>
    <cellStyle name="Hipervínculo visitado" xfId="6301" builtinId="9" hidden="1"/>
    <cellStyle name="Hipervínculo visitado" xfId="6302" builtinId="9" hidden="1"/>
    <cellStyle name="Hipervínculo visitado" xfId="6303" builtinId="9" hidden="1"/>
    <cellStyle name="Hipervínculo visitado" xfId="6304" builtinId="9" hidden="1"/>
    <cellStyle name="Hipervínculo visitado" xfId="6305" builtinId="9" hidden="1"/>
    <cellStyle name="Hipervínculo visitado" xfId="6306" builtinId="9" hidden="1"/>
    <cellStyle name="Hipervínculo visitado" xfId="6307" builtinId="9" hidden="1"/>
    <cellStyle name="Hipervínculo visitado" xfId="6308" builtinId="9" hidden="1"/>
    <cellStyle name="Hipervínculo visitado" xfId="6309" builtinId="9" hidden="1"/>
    <cellStyle name="Hipervínculo visitado" xfId="6310" builtinId="9" hidden="1"/>
    <cellStyle name="Hipervínculo visitado" xfId="6311" builtinId="9" hidden="1"/>
    <cellStyle name="Hipervínculo visitado" xfId="6312" builtinId="9" hidden="1"/>
    <cellStyle name="Hipervínculo visitado" xfId="6313" builtinId="9" hidden="1"/>
    <cellStyle name="Hipervínculo visitado" xfId="6314" builtinId="9" hidden="1"/>
    <cellStyle name="Hipervínculo visitado" xfId="6315" builtinId="9" hidden="1"/>
    <cellStyle name="Hipervínculo visitado" xfId="6316" builtinId="9" hidden="1"/>
    <cellStyle name="Hipervínculo visitado" xfId="6317" builtinId="9" hidden="1"/>
    <cellStyle name="Hipervínculo visitado" xfId="6318" builtinId="9" hidden="1"/>
    <cellStyle name="Hipervínculo visitado" xfId="6319" builtinId="9" hidden="1"/>
    <cellStyle name="Hipervínculo visitado" xfId="6320" builtinId="9" hidden="1"/>
    <cellStyle name="Hipervínculo visitado" xfId="6340" builtinId="9" hidden="1"/>
    <cellStyle name="Hipervínculo visitado" xfId="6341" builtinId="9" hidden="1"/>
    <cellStyle name="Hipervínculo visitado" xfId="6342" builtinId="9" hidden="1"/>
    <cellStyle name="Hipervínculo visitado" xfId="6343" builtinId="9" hidden="1"/>
    <cellStyle name="Hipervínculo visitado" xfId="6344" builtinId="9" hidden="1"/>
    <cellStyle name="Hipervínculo visitado" xfId="6345" builtinId="9" hidden="1"/>
    <cellStyle name="Hipervínculo visitado" xfId="6346" builtinId="9" hidden="1"/>
    <cellStyle name="Hipervínculo visitado" xfId="6347" builtinId="9" hidden="1"/>
    <cellStyle name="Hipervínculo visitado" xfId="6348" builtinId="9" hidden="1"/>
    <cellStyle name="Hipervínculo visitado" xfId="6349" builtinId="9" hidden="1"/>
    <cellStyle name="Hipervínculo visitado" xfId="6350" builtinId="9" hidden="1"/>
    <cellStyle name="Hipervínculo visitado" xfId="6351" builtinId="9" hidden="1"/>
    <cellStyle name="Hipervínculo visitado" xfId="6352" builtinId="9" hidden="1"/>
    <cellStyle name="Hipervínculo visitado" xfId="6353" builtinId="9" hidden="1"/>
    <cellStyle name="Hipervínculo visitado" xfId="6354" builtinId="9" hidden="1"/>
    <cellStyle name="Hipervínculo visitado" xfId="6355" builtinId="9" hidden="1"/>
    <cellStyle name="Hipervínculo visitado" xfId="6356" builtinId="9" hidden="1"/>
    <cellStyle name="Hipervínculo visitado" xfId="6357" builtinId="9" hidden="1"/>
    <cellStyle name="Hipervínculo visitado" xfId="6358" builtinId="9" hidden="1"/>
    <cellStyle name="Hipervínculo visitado" xfId="6359" builtinId="9" hidden="1"/>
    <cellStyle name="Hipervínculo visitado" xfId="6360" builtinId="9" hidden="1"/>
    <cellStyle name="Hipervínculo visitado" xfId="6371" builtinId="9" hidden="1"/>
    <cellStyle name="Hipervínculo visitado" xfId="6372" builtinId="9" hidden="1"/>
    <cellStyle name="Hipervínculo visitado" xfId="6373" builtinId="9" hidden="1"/>
    <cellStyle name="Hipervínculo visitado" xfId="6374" builtinId="9" hidden="1"/>
    <cellStyle name="Hipervínculo visitado" xfId="6375" builtinId="9" hidden="1"/>
    <cellStyle name="Hipervínculo visitado" xfId="6376" builtinId="9" hidden="1"/>
    <cellStyle name="Hipervínculo visitado" xfId="6377" builtinId="9" hidden="1"/>
    <cellStyle name="Hipervínculo visitado" xfId="6378" builtinId="9" hidden="1"/>
    <cellStyle name="Hipervínculo visitado" xfId="6379" builtinId="9" hidden="1"/>
    <cellStyle name="Hipervínculo visitado" xfId="6380" builtinId="9" hidden="1"/>
    <cellStyle name="Hipervínculo visitado" xfId="6381" builtinId="9" hidden="1"/>
    <cellStyle name="Hipervínculo visitado" xfId="6382" builtinId="9" hidden="1"/>
    <cellStyle name="Hipervínculo visitado" xfId="6383" builtinId="9" hidden="1"/>
    <cellStyle name="Hipervínculo visitado" xfId="6384" builtinId="9" hidden="1"/>
    <cellStyle name="Hipervínculo visitado" xfId="6385" builtinId="9" hidden="1"/>
    <cellStyle name="Hipervínculo visitado" xfId="6386" builtinId="9" hidden="1"/>
    <cellStyle name="Hipervínculo visitado" xfId="6387" builtinId="9" hidden="1"/>
    <cellStyle name="Hipervínculo visitado" xfId="6388" builtinId="9" hidden="1"/>
    <cellStyle name="Hipervínculo visitado" xfId="6389" builtinId="9" hidden="1"/>
    <cellStyle name="Hipervínculo visitado" xfId="6390" builtinId="9" hidden="1"/>
    <cellStyle name="Hipervínculo visitado" xfId="6391" builtinId="9" hidden="1"/>
    <cellStyle name="Hipervínculo visitado" xfId="6402" builtinId="9" hidden="1"/>
    <cellStyle name="Hipervínculo visitado" xfId="6403" builtinId="9" hidden="1"/>
    <cellStyle name="Hipervínculo visitado" xfId="6404" builtinId="9" hidden="1"/>
    <cellStyle name="Hipervínculo visitado" xfId="6405" builtinId="9" hidden="1"/>
    <cellStyle name="Hipervínculo visitado" xfId="6406" builtinId="9" hidden="1"/>
    <cellStyle name="Hipervínculo visitado" xfId="6407" builtinId="9" hidden="1"/>
    <cellStyle name="Hipervínculo visitado" xfId="6408" builtinId="9" hidden="1"/>
    <cellStyle name="Hipervínculo visitado" xfId="6409" builtinId="9" hidden="1"/>
    <cellStyle name="Hipervínculo visitado" xfId="6410" builtinId="9" hidden="1"/>
    <cellStyle name="Hipervínculo visitado" xfId="6411" builtinId="9" hidden="1"/>
    <cellStyle name="Hipervínculo visitado" xfId="6412" builtinId="9" hidden="1"/>
    <cellStyle name="Hipervínculo visitado" xfId="6413" builtinId="9" hidden="1"/>
    <cellStyle name="Hipervínculo visitado" xfId="6414" builtinId="9" hidden="1"/>
    <cellStyle name="Hipervínculo visitado" xfId="6415" builtinId="9" hidden="1"/>
    <cellStyle name="Hipervínculo visitado" xfId="6416" builtinId="9" hidden="1"/>
    <cellStyle name="Hipervínculo visitado" xfId="6417" builtinId="9" hidden="1"/>
    <cellStyle name="Hipervínculo visitado" xfId="6418" builtinId="9" hidden="1"/>
    <cellStyle name="Hipervínculo visitado" xfId="6419" builtinId="9" hidden="1"/>
    <cellStyle name="Hipervínculo visitado" xfId="6420" builtinId="9" hidden="1"/>
    <cellStyle name="Hipervínculo visitado" xfId="6421" builtinId="9" hidden="1"/>
    <cellStyle name="Hipervínculo visitado" xfId="6422" builtinId="9" hidden="1"/>
    <cellStyle name="Hipervínculo visitado" xfId="6433" builtinId="9" hidden="1"/>
    <cellStyle name="Hipervínculo visitado" xfId="6434" builtinId="9" hidden="1"/>
    <cellStyle name="Hipervínculo visitado" xfId="6435" builtinId="9" hidden="1"/>
    <cellStyle name="Hipervínculo visitado" xfId="6436" builtinId="9" hidden="1"/>
    <cellStyle name="Hipervínculo visitado" xfId="6437" builtinId="9" hidden="1"/>
    <cellStyle name="Hipervínculo visitado" xfId="6438" builtinId="9" hidden="1"/>
    <cellStyle name="Hipervínculo visitado" xfId="6439" builtinId="9" hidden="1"/>
    <cellStyle name="Hipervínculo visitado" xfId="6440" builtinId="9" hidden="1"/>
    <cellStyle name="Hipervínculo visitado" xfId="6441" builtinId="9" hidden="1"/>
    <cellStyle name="Hipervínculo visitado" xfId="6442" builtinId="9" hidden="1"/>
    <cellStyle name="Hipervínculo visitado" xfId="6443" builtinId="9" hidden="1"/>
    <cellStyle name="Hipervínculo visitado" xfId="6444" builtinId="9" hidden="1"/>
    <cellStyle name="Hipervínculo visitado" xfId="6445" builtinId="9" hidden="1"/>
    <cellStyle name="Hipervínculo visitado" xfId="6446" builtinId="9" hidden="1"/>
    <cellStyle name="Hipervínculo visitado" xfId="6447" builtinId="9" hidden="1"/>
    <cellStyle name="Hipervínculo visitado" xfId="6448" builtinId="9" hidden="1"/>
    <cellStyle name="Hipervínculo visitado" xfId="6449" builtinId="9" hidden="1"/>
    <cellStyle name="Hipervínculo visitado" xfId="6450" builtinId="9" hidden="1"/>
    <cellStyle name="Hipervínculo visitado" xfId="6451" builtinId="9" hidden="1"/>
    <cellStyle name="Hipervínculo visitado" xfId="6452" builtinId="9" hidden="1"/>
    <cellStyle name="Hipervínculo visitado" xfId="6453" builtinId="9" hidden="1"/>
    <cellStyle name="Hipervínculo visitado" xfId="6464" builtinId="9" hidden="1"/>
    <cellStyle name="Hipervínculo visitado" xfId="6465" builtinId="9" hidden="1"/>
    <cellStyle name="Hipervínculo visitado" xfId="6466" builtinId="9" hidden="1"/>
    <cellStyle name="Hipervínculo visitado" xfId="6467" builtinId="9" hidden="1"/>
    <cellStyle name="Hipervínculo visitado" xfId="6468" builtinId="9" hidden="1"/>
    <cellStyle name="Hipervínculo visitado" xfId="6469" builtinId="9" hidden="1"/>
    <cellStyle name="Hipervínculo visitado" xfId="6470" builtinId="9" hidden="1"/>
    <cellStyle name="Hipervínculo visitado" xfId="6471" builtinId="9" hidden="1"/>
    <cellStyle name="Hipervínculo visitado" xfId="6472" builtinId="9" hidden="1"/>
    <cellStyle name="Hipervínculo visitado" xfId="6473" builtinId="9" hidden="1"/>
    <cellStyle name="Hipervínculo visitado" xfId="6474" builtinId="9" hidden="1"/>
    <cellStyle name="Hipervínculo visitado" xfId="6475" builtinId="9" hidden="1"/>
    <cellStyle name="Hipervínculo visitado" xfId="6476" builtinId="9" hidden="1"/>
    <cellStyle name="Hipervínculo visitado" xfId="6477" builtinId="9" hidden="1"/>
    <cellStyle name="Hipervínculo visitado" xfId="6478" builtinId="9" hidden="1"/>
    <cellStyle name="Hipervínculo visitado" xfId="6479" builtinId="9" hidden="1"/>
    <cellStyle name="Hipervínculo visitado" xfId="6480" builtinId="9" hidden="1"/>
    <cellStyle name="Hipervínculo visitado" xfId="6481" builtinId="9" hidden="1"/>
    <cellStyle name="Hipervínculo visitado" xfId="6482" builtinId="9" hidden="1"/>
    <cellStyle name="Hipervínculo visitado" xfId="6483" builtinId="9" hidden="1"/>
    <cellStyle name="Hipervínculo visitado" xfId="6484" builtinId="9" hidden="1"/>
    <cellStyle name="Hipervínculo visitado" xfId="6495" builtinId="9" hidden="1"/>
    <cellStyle name="Hipervínculo visitado" xfId="6496" builtinId="9" hidden="1"/>
    <cellStyle name="Hipervínculo visitado" xfId="6497" builtinId="9" hidden="1"/>
    <cellStyle name="Hipervínculo visitado" xfId="6498" builtinId="9" hidden="1"/>
    <cellStyle name="Hipervínculo visitado" xfId="6499" builtinId="9" hidden="1"/>
    <cellStyle name="Hipervínculo visitado" xfId="6500" builtinId="9" hidden="1"/>
    <cellStyle name="Hipervínculo visitado" xfId="6501" builtinId="9" hidden="1"/>
    <cellStyle name="Hipervínculo visitado" xfId="6502" builtinId="9" hidden="1"/>
    <cellStyle name="Hipervínculo visitado" xfId="6503" builtinId="9" hidden="1"/>
    <cellStyle name="Hipervínculo visitado" xfId="6504" builtinId="9" hidden="1"/>
    <cellStyle name="Hipervínculo visitado" xfId="6505" builtinId="9" hidden="1"/>
    <cellStyle name="Hipervínculo visitado" xfId="6506" builtinId="9" hidden="1"/>
    <cellStyle name="Hipervínculo visitado" xfId="6507" builtinId="9" hidden="1"/>
    <cellStyle name="Hipervínculo visitado" xfId="6508" builtinId="9" hidden="1"/>
    <cellStyle name="Hipervínculo visitado" xfId="6509" builtinId="9" hidden="1"/>
    <cellStyle name="Hipervínculo visitado" xfId="6510" builtinId="9" hidden="1"/>
    <cellStyle name="Hipervínculo visitado" xfId="6511" builtinId="9" hidden="1"/>
    <cellStyle name="Hipervínculo visitado" xfId="6512" builtinId="9" hidden="1"/>
    <cellStyle name="Hipervínculo visitado" xfId="6513" builtinId="9" hidden="1"/>
    <cellStyle name="Hipervínculo visitado" xfId="6514" builtinId="9" hidden="1"/>
    <cellStyle name="Hipervínculo visitado" xfId="6515" builtinId="9" hidden="1"/>
    <cellStyle name="Hipervínculo visitado" xfId="6526" builtinId="9" hidden="1"/>
    <cellStyle name="Hipervínculo visitado" xfId="6527" builtinId="9" hidden="1"/>
    <cellStyle name="Hipervínculo visitado" xfId="6528" builtinId="9" hidden="1"/>
    <cellStyle name="Hipervínculo visitado" xfId="6529" builtinId="9" hidden="1"/>
    <cellStyle name="Hipervínculo visitado" xfId="6530" builtinId="9" hidden="1"/>
    <cellStyle name="Hipervínculo visitado" xfId="6531" builtinId="9" hidden="1"/>
    <cellStyle name="Hipervínculo visitado" xfId="6532" builtinId="9" hidden="1"/>
    <cellStyle name="Hipervínculo visitado" xfId="6533" builtinId="9" hidden="1"/>
    <cellStyle name="Hipervínculo visitado" xfId="6534" builtinId="9" hidden="1"/>
    <cellStyle name="Hipervínculo visitado" xfId="6535" builtinId="9" hidden="1"/>
    <cellStyle name="Hipervínculo visitado" xfId="6536" builtinId="9" hidden="1"/>
    <cellStyle name="Hipervínculo visitado" xfId="6537" builtinId="9" hidden="1"/>
    <cellStyle name="Hipervínculo visitado" xfId="6538" builtinId="9" hidden="1"/>
    <cellStyle name="Hipervínculo visitado" xfId="6539" builtinId="9" hidden="1"/>
    <cellStyle name="Hipervínculo visitado" xfId="6540" builtinId="9" hidden="1"/>
    <cellStyle name="Hipervínculo visitado" xfId="6541" builtinId="9" hidden="1"/>
    <cellStyle name="Hipervínculo visitado" xfId="6542" builtinId="9" hidden="1"/>
    <cellStyle name="Hipervínculo visitado" xfId="6543" builtinId="9" hidden="1"/>
    <cellStyle name="Hipervínculo visitado" xfId="6544" builtinId="9" hidden="1"/>
    <cellStyle name="Hipervínculo visitado" xfId="6545" builtinId="9" hidden="1"/>
    <cellStyle name="Hipervínculo visitado" xfId="6546" builtinId="9" hidden="1"/>
    <cellStyle name="Hipervínculo visitado" xfId="6557" builtinId="9" hidden="1"/>
    <cellStyle name="Hipervínculo visitado" xfId="6558" builtinId="9" hidden="1"/>
    <cellStyle name="Hipervínculo visitado" xfId="6559" builtinId="9" hidden="1"/>
    <cellStyle name="Hipervínculo visitado" xfId="6560" builtinId="9" hidden="1"/>
    <cellStyle name="Hipervínculo visitado" xfId="6561" builtinId="9" hidden="1"/>
    <cellStyle name="Hipervínculo visitado" xfId="6562" builtinId="9" hidden="1"/>
    <cellStyle name="Hipervínculo visitado" xfId="6563" builtinId="9" hidden="1"/>
    <cellStyle name="Hipervínculo visitado" xfId="6564" builtinId="9" hidden="1"/>
    <cellStyle name="Hipervínculo visitado" xfId="6565" builtinId="9" hidden="1"/>
    <cellStyle name="Hipervínculo visitado" xfId="6566" builtinId="9" hidden="1"/>
    <cellStyle name="Hipervínculo visitado" xfId="6567" builtinId="9" hidden="1"/>
    <cellStyle name="Hipervínculo visitado" xfId="6568" builtinId="9" hidden="1"/>
    <cellStyle name="Hipervínculo visitado" xfId="6569" builtinId="9" hidden="1"/>
    <cellStyle name="Hipervínculo visitado" xfId="6570" builtinId="9" hidden="1"/>
    <cellStyle name="Hipervínculo visitado" xfId="6571" builtinId="9" hidden="1"/>
    <cellStyle name="Hipervínculo visitado" xfId="6572" builtinId="9" hidden="1"/>
    <cellStyle name="Hipervínculo visitado" xfId="6573" builtinId="9" hidden="1"/>
    <cellStyle name="Hipervínculo visitado" xfId="6574" builtinId="9" hidden="1"/>
    <cellStyle name="Hipervínculo visitado" xfId="6575" builtinId="9" hidden="1"/>
    <cellStyle name="Hipervínculo visitado" xfId="6576" builtinId="9" hidden="1"/>
    <cellStyle name="Hipervínculo visitado" xfId="6577" builtinId="9" hidden="1"/>
    <cellStyle name="Hipervínculo visitado" xfId="6588" builtinId="9" hidden="1"/>
    <cellStyle name="Hipervínculo visitado" xfId="6589" builtinId="9" hidden="1"/>
    <cellStyle name="Hipervínculo visitado" xfId="6590" builtinId="9" hidden="1"/>
    <cellStyle name="Hipervínculo visitado" xfId="6591" builtinId="9" hidden="1"/>
    <cellStyle name="Hipervínculo visitado" xfId="6592" builtinId="9" hidden="1"/>
    <cellStyle name="Hipervínculo visitado" xfId="6593" builtinId="9" hidden="1"/>
    <cellStyle name="Hipervínculo visitado" xfId="6594" builtinId="9" hidden="1"/>
    <cellStyle name="Hipervínculo visitado" xfId="6595" builtinId="9" hidden="1"/>
    <cellStyle name="Hipervínculo visitado" xfId="6596" builtinId="9" hidden="1"/>
    <cellStyle name="Hipervínculo visitado" xfId="6597" builtinId="9" hidden="1"/>
    <cellStyle name="Hipervínculo visitado" xfId="6598" builtinId="9" hidden="1"/>
    <cellStyle name="Hipervínculo visitado" xfId="6599" builtinId="9" hidden="1"/>
    <cellStyle name="Hipervínculo visitado" xfId="6600" builtinId="9" hidden="1"/>
    <cellStyle name="Hipervínculo visitado" xfId="6601" builtinId="9" hidden="1"/>
    <cellStyle name="Hipervínculo visitado" xfId="6602" builtinId="9" hidden="1"/>
    <cellStyle name="Hipervínculo visitado" xfId="6603" builtinId="9" hidden="1"/>
    <cellStyle name="Hipervínculo visitado" xfId="6604" builtinId="9" hidden="1"/>
    <cellStyle name="Hipervínculo visitado" xfId="6605" builtinId="9" hidden="1"/>
    <cellStyle name="Hipervínculo visitado" xfId="6606" builtinId="9" hidden="1"/>
    <cellStyle name="Hipervínculo visitado" xfId="6607" builtinId="9" hidden="1"/>
    <cellStyle name="Hipervínculo visitado" xfId="6608" builtinId="9" hidden="1"/>
    <cellStyle name="Hipervínculo visitado" xfId="6619" builtinId="9" hidden="1"/>
    <cellStyle name="Hipervínculo visitado" xfId="6620" builtinId="9" hidden="1"/>
    <cellStyle name="Hipervínculo visitado" xfId="6621" builtinId="9" hidden="1"/>
    <cellStyle name="Hipervínculo visitado" xfId="6622" builtinId="9" hidden="1"/>
    <cellStyle name="Hipervínculo visitado" xfId="6623" builtinId="9" hidden="1"/>
    <cellStyle name="Hipervínculo visitado" xfId="6624" builtinId="9" hidden="1"/>
    <cellStyle name="Hipervínculo visitado" xfId="6625" builtinId="9" hidden="1"/>
    <cellStyle name="Hipervínculo visitado" xfId="6626" builtinId="9" hidden="1"/>
    <cellStyle name="Hipervínculo visitado" xfId="6627" builtinId="9" hidden="1"/>
    <cellStyle name="Hipervínculo visitado" xfId="6628" builtinId="9" hidden="1"/>
    <cellStyle name="Hipervínculo visitado" xfId="6629" builtinId="9" hidden="1"/>
    <cellStyle name="Hipervínculo visitado" xfId="6630" builtinId="9" hidden="1"/>
    <cellStyle name="Hipervínculo visitado" xfId="6631" builtinId="9" hidden="1"/>
    <cellStyle name="Hipervínculo visitado" xfId="6632" builtinId="9" hidden="1"/>
    <cellStyle name="Hipervínculo visitado" xfId="6633" builtinId="9" hidden="1"/>
    <cellStyle name="Hipervínculo visitado" xfId="6634" builtinId="9" hidden="1"/>
    <cellStyle name="Hipervínculo visitado" xfId="6635" builtinId="9" hidden="1"/>
    <cellStyle name="Hipervínculo visitado" xfId="6636" builtinId="9" hidden="1"/>
    <cellStyle name="Hipervínculo visitado" xfId="6637" builtinId="9" hidden="1"/>
    <cellStyle name="Hipervínculo visitado" xfId="6638" builtinId="9" hidden="1"/>
    <cellStyle name="Hipervínculo visitado" xfId="6639" builtinId="9" hidden="1"/>
    <cellStyle name="Hipervínculo visitado" xfId="6649" builtinId="9" hidden="1"/>
    <cellStyle name="Hipervínculo visitado" xfId="6650" builtinId="9" hidden="1"/>
    <cellStyle name="Hipervínculo visitado" xfId="6651" builtinId="9" hidden="1"/>
    <cellStyle name="Hipervínculo visitado" xfId="6652" builtinId="9" hidden="1"/>
    <cellStyle name="Hipervínculo visitado" xfId="6653" builtinId="9" hidden="1"/>
    <cellStyle name="Hipervínculo visitado" xfId="6654" builtinId="9" hidden="1"/>
    <cellStyle name="Hipervínculo visitado" xfId="6655" builtinId="9" hidden="1"/>
    <cellStyle name="Hipervínculo visitado" xfId="6656" builtinId="9" hidden="1"/>
    <cellStyle name="Hipervínculo visitado" xfId="6657" builtinId="9" hidden="1"/>
    <cellStyle name="Hipervínculo visitado" xfId="6658" builtinId="9" hidden="1"/>
    <cellStyle name="Hipervínculo visitado" xfId="6659" builtinId="9" hidden="1"/>
    <cellStyle name="Hipervínculo visitado" xfId="6660" builtinId="9" hidden="1"/>
    <cellStyle name="Hipervínculo visitado" xfId="6661" builtinId="9" hidden="1"/>
    <cellStyle name="Hipervínculo visitado" xfId="6662" builtinId="9" hidden="1"/>
    <cellStyle name="Hipervínculo visitado" xfId="6663" builtinId="9" hidden="1"/>
    <cellStyle name="Hipervínculo visitado" xfId="6664" builtinId="9" hidden="1"/>
    <cellStyle name="Hipervínculo visitado" xfId="6665" builtinId="9" hidden="1"/>
    <cellStyle name="Hipervínculo visitado" xfId="6666" builtinId="9" hidden="1"/>
    <cellStyle name="Hipervínculo visitado" xfId="6667" builtinId="9" hidden="1"/>
    <cellStyle name="Hipervínculo visitado" xfId="6668" builtinId="9" hidden="1"/>
    <cellStyle name="Hipervínculo visitado" xfId="6669" builtinId="9" hidden="1"/>
    <cellStyle name="Hipervínculo visitado" xfId="6678" builtinId="9" hidden="1"/>
    <cellStyle name="Hipervínculo visitado" xfId="6679" builtinId="9" hidden="1"/>
    <cellStyle name="Hipervínculo visitado" xfId="6680" builtinId="9" hidden="1"/>
    <cellStyle name="Hipervínculo visitado" xfId="6681" builtinId="9" hidden="1"/>
    <cellStyle name="Hipervínculo visitado" xfId="6682" builtinId="9" hidden="1"/>
    <cellStyle name="Hipervínculo visitado" xfId="6683" builtinId="9" hidden="1"/>
    <cellStyle name="Hipervínculo visitado" xfId="6684" builtinId="9" hidden="1"/>
    <cellStyle name="Hipervínculo visitado" xfId="6685" builtinId="9" hidden="1"/>
    <cellStyle name="Hipervínculo visitado" xfId="6686" builtinId="9" hidden="1"/>
    <cellStyle name="Hipervínculo visitado" xfId="6687" builtinId="9" hidden="1"/>
    <cellStyle name="Hipervínculo visitado" xfId="6688" builtinId="9" hidden="1"/>
    <cellStyle name="Hipervínculo visitado" xfId="6689" builtinId="9" hidden="1"/>
    <cellStyle name="Hipervínculo visitado" xfId="6690" builtinId="9" hidden="1"/>
    <cellStyle name="Hipervínculo visitado" xfId="6691" builtinId="9" hidden="1"/>
    <cellStyle name="Hipervínculo visitado" xfId="6692" builtinId="9" hidden="1"/>
    <cellStyle name="Hipervínculo visitado" xfId="6693" builtinId="9" hidden="1"/>
    <cellStyle name="Hipervínculo visitado" xfId="6694" builtinId="9" hidden="1"/>
    <cellStyle name="Hipervínculo visitado" xfId="6695" builtinId="9" hidden="1"/>
    <cellStyle name="Hipervínculo visitado" xfId="6696" builtinId="9" hidden="1"/>
    <cellStyle name="Hipervínculo visitado" xfId="6697" builtinId="9" hidden="1"/>
    <cellStyle name="Hipervínculo visitado" xfId="6698" builtinId="9" hidden="1"/>
    <cellStyle name="Hipervínculo visitado" xfId="6708" builtinId="9" hidden="1"/>
    <cellStyle name="Hipervínculo visitado" xfId="6709" builtinId="9" hidden="1"/>
    <cellStyle name="Hipervínculo visitado" xfId="6710" builtinId="9" hidden="1"/>
    <cellStyle name="Hipervínculo visitado" xfId="6711" builtinId="9" hidden="1"/>
    <cellStyle name="Hipervínculo visitado" xfId="6712" builtinId="9" hidden="1"/>
    <cellStyle name="Hipervínculo visitado" xfId="6713" builtinId="9" hidden="1"/>
    <cellStyle name="Hipervínculo visitado" xfId="6714" builtinId="9" hidden="1"/>
    <cellStyle name="Hipervínculo visitado" xfId="6715" builtinId="9" hidden="1"/>
    <cellStyle name="Hipervínculo visitado" xfId="6716" builtinId="9" hidden="1"/>
    <cellStyle name="Hipervínculo visitado" xfId="6717" builtinId="9" hidden="1"/>
    <cellStyle name="Hipervínculo visitado" xfId="6718" builtinId="9" hidden="1"/>
    <cellStyle name="Hipervínculo visitado" xfId="6719" builtinId="9" hidden="1"/>
    <cellStyle name="Hipervínculo visitado" xfId="6720" builtinId="9" hidden="1"/>
    <cellStyle name="Hipervínculo visitado" xfId="6721" builtinId="9" hidden="1"/>
    <cellStyle name="Hipervínculo visitado" xfId="6722" builtinId="9" hidden="1"/>
    <cellStyle name="Hipervínculo visitado" xfId="6723" builtinId="9" hidden="1"/>
    <cellStyle name="Hipervínculo visitado" xfId="6724" builtinId="9" hidden="1"/>
    <cellStyle name="Hipervínculo visitado" xfId="6725" builtinId="9" hidden="1"/>
    <cellStyle name="Hipervínculo visitado" xfId="6726" builtinId="9" hidden="1"/>
    <cellStyle name="Hipervínculo visitado" xfId="6727" builtinId="9" hidden="1"/>
    <cellStyle name="Hipervínculo visitado" xfId="6728" builtinId="9" hidden="1"/>
    <cellStyle name="Hipervínculo visitado" xfId="6740" builtinId="9" hidden="1"/>
    <cellStyle name="Hipervínculo visitado" xfId="6741" builtinId="9" hidden="1"/>
    <cellStyle name="Hipervínculo visitado" xfId="6742" builtinId="9" hidden="1"/>
    <cellStyle name="Hipervínculo visitado" xfId="6743" builtinId="9" hidden="1"/>
    <cellStyle name="Hipervínculo visitado" xfId="6744" builtinId="9" hidden="1"/>
    <cellStyle name="Hipervínculo visitado" xfId="6745" builtinId="9" hidden="1"/>
    <cellStyle name="Hipervínculo visitado" xfId="6746" builtinId="9" hidden="1"/>
    <cellStyle name="Hipervínculo visitado" xfId="6747" builtinId="9" hidden="1"/>
    <cellStyle name="Hipervínculo visitado" xfId="6748" builtinId="9" hidden="1"/>
    <cellStyle name="Hipervínculo visitado" xfId="6749" builtinId="9" hidden="1"/>
    <cellStyle name="Hipervínculo visitado" xfId="6750" builtinId="9" hidden="1"/>
    <cellStyle name="Hipervínculo visitado" xfId="6751" builtinId="9" hidden="1"/>
    <cellStyle name="Hipervínculo visitado" xfId="6752" builtinId="9" hidden="1"/>
    <cellStyle name="Hipervínculo visitado" xfId="6753" builtinId="9" hidden="1"/>
    <cellStyle name="Hipervínculo visitado" xfId="6754" builtinId="9" hidden="1"/>
    <cellStyle name="Hipervínculo visitado" xfId="6755" builtinId="9" hidden="1"/>
    <cellStyle name="Hipervínculo visitado" xfId="6756" builtinId="9" hidden="1"/>
    <cellStyle name="Hipervínculo visitado" xfId="6757" builtinId="9" hidden="1"/>
    <cellStyle name="Hipervínculo visitado" xfId="6758" builtinId="9" hidden="1"/>
    <cellStyle name="Hipervínculo visitado" xfId="6759" builtinId="9" hidden="1"/>
    <cellStyle name="Hipervínculo visitado" xfId="6760" builtinId="9" hidden="1"/>
    <cellStyle name="Hipervínculo visitado" xfId="6771" builtinId="9" hidden="1"/>
    <cellStyle name="Hipervínculo visitado" xfId="6772" builtinId="9" hidden="1"/>
    <cellStyle name="Hipervínculo visitado" xfId="6773" builtinId="9" hidden="1"/>
    <cellStyle name="Hipervínculo visitado" xfId="6774" builtinId="9" hidden="1"/>
    <cellStyle name="Hipervínculo visitado" xfId="6775" builtinId="9" hidden="1"/>
    <cellStyle name="Hipervínculo visitado" xfId="6776" builtinId="9" hidden="1"/>
    <cellStyle name="Hipervínculo visitado" xfId="6777" builtinId="9" hidden="1"/>
    <cellStyle name="Hipervínculo visitado" xfId="6778" builtinId="9" hidden="1"/>
    <cellStyle name="Hipervínculo visitado" xfId="6779" builtinId="9" hidden="1"/>
    <cellStyle name="Hipervínculo visitado" xfId="6780" builtinId="9" hidden="1"/>
    <cellStyle name="Hipervínculo visitado" xfId="6781" builtinId="9" hidden="1"/>
    <cellStyle name="Hipervínculo visitado" xfId="6782" builtinId="9" hidden="1"/>
    <cellStyle name="Hipervínculo visitado" xfId="6783" builtinId="9" hidden="1"/>
    <cellStyle name="Hipervínculo visitado" xfId="6784" builtinId="9" hidden="1"/>
    <cellStyle name="Hipervínculo visitado" xfId="6785" builtinId="9" hidden="1"/>
    <cellStyle name="Hipervínculo visitado" xfId="6786" builtinId="9" hidden="1"/>
    <cellStyle name="Hipervínculo visitado" xfId="6787" builtinId="9" hidden="1"/>
    <cellStyle name="Hipervínculo visitado" xfId="6788" builtinId="9" hidden="1"/>
    <cellStyle name="Hipervínculo visitado" xfId="6789" builtinId="9" hidden="1"/>
    <cellStyle name="Hipervínculo visitado" xfId="6790" builtinId="9" hidden="1"/>
    <cellStyle name="Hipervínculo visitado" xfId="6791" builtinId="9" hidden="1"/>
    <cellStyle name="Hipervínculo visitado" xfId="6802" builtinId="9" hidden="1"/>
    <cellStyle name="Hipervínculo visitado" xfId="6803" builtinId="9" hidden="1"/>
    <cellStyle name="Hipervínculo visitado" xfId="6804" builtinId="9" hidden="1"/>
    <cellStyle name="Hipervínculo visitado" xfId="6805" builtinId="9" hidden="1"/>
    <cellStyle name="Hipervínculo visitado" xfId="6806" builtinId="9" hidden="1"/>
    <cellStyle name="Hipervínculo visitado" xfId="6807" builtinId="9" hidden="1"/>
    <cellStyle name="Hipervínculo visitado" xfId="6808" builtinId="9" hidden="1"/>
    <cellStyle name="Hipervínculo visitado" xfId="6809" builtinId="9" hidden="1"/>
    <cellStyle name="Hipervínculo visitado" xfId="6810" builtinId="9" hidden="1"/>
    <cellStyle name="Hipervínculo visitado" xfId="6811" builtinId="9" hidden="1"/>
    <cellStyle name="Hipervínculo visitado" xfId="6812" builtinId="9" hidden="1"/>
    <cellStyle name="Hipervínculo visitado" xfId="6813" builtinId="9" hidden="1"/>
    <cellStyle name="Hipervínculo visitado" xfId="6814" builtinId="9" hidden="1"/>
    <cellStyle name="Hipervínculo visitado" xfId="6815" builtinId="9" hidden="1"/>
    <cellStyle name="Hipervínculo visitado" xfId="6816" builtinId="9" hidden="1"/>
    <cellStyle name="Hipervínculo visitado" xfId="6817" builtinId="9" hidden="1"/>
    <cellStyle name="Hipervínculo visitado" xfId="6818" builtinId="9" hidden="1"/>
    <cellStyle name="Hipervínculo visitado" xfId="6819" builtinId="9" hidden="1"/>
    <cellStyle name="Hipervínculo visitado" xfId="6820" builtinId="9" hidden="1"/>
    <cellStyle name="Hipervínculo visitado" xfId="6821" builtinId="9" hidden="1"/>
    <cellStyle name="Hipervínculo visitado" xfId="6822" builtinId="9" hidden="1"/>
    <cellStyle name="Hipervínculo visitado" xfId="6834" builtinId="9" hidden="1"/>
    <cellStyle name="Hipervínculo visitado" xfId="6835" builtinId="9" hidden="1"/>
    <cellStyle name="Hipervínculo visitado" xfId="6836" builtinId="9" hidden="1"/>
    <cellStyle name="Hipervínculo visitado" xfId="6837" builtinId="9" hidden="1"/>
    <cellStyle name="Hipervínculo visitado" xfId="6838" builtinId="9" hidden="1"/>
    <cellStyle name="Hipervínculo visitado" xfId="6839" builtinId="9" hidden="1"/>
    <cellStyle name="Hipervínculo visitado" xfId="6840" builtinId="9" hidden="1"/>
    <cellStyle name="Hipervínculo visitado" xfId="6841" builtinId="9" hidden="1"/>
    <cellStyle name="Hipervínculo visitado" xfId="6842" builtinId="9" hidden="1"/>
    <cellStyle name="Hipervínculo visitado" xfId="6843" builtinId="9" hidden="1"/>
    <cellStyle name="Hipervínculo visitado" xfId="6844" builtinId="9" hidden="1"/>
    <cellStyle name="Hipervínculo visitado" xfId="6845" builtinId="9" hidden="1"/>
    <cellStyle name="Hipervínculo visitado" xfId="6846" builtinId="9" hidden="1"/>
    <cellStyle name="Hipervínculo visitado" xfId="6847" builtinId="9" hidden="1"/>
    <cellStyle name="Hipervínculo visitado" xfId="6848" builtinId="9" hidden="1"/>
    <cellStyle name="Hipervínculo visitado" xfId="6849" builtinId="9" hidden="1"/>
    <cellStyle name="Hipervínculo visitado" xfId="6850" builtinId="9" hidden="1"/>
    <cellStyle name="Hipervínculo visitado" xfId="6851" builtinId="9" hidden="1"/>
    <cellStyle name="Hipervínculo visitado" xfId="6852" builtinId="9" hidden="1"/>
    <cellStyle name="Hipervínculo visitado" xfId="6853" builtinId="9" hidden="1"/>
    <cellStyle name="Hipervínculo visitado" xfId="6854" builtinId="9" hidden="1"/>
    <cellStyle name="Hipervínculo visitado" xfId="6864" builtinId="9" hidden="1"/>
    <cellStyle name="Hipervínculo visitado" xfId="6865" builtinId="9" hidden="1"/>
    <cellStyle name="Hipervínculo visitado" xfId="6866" builtinId="9" hidden="1"/>
    <cellStyle name="Hipervínculo visitado" xfId="6867" builtinId="9" hidden="1"/>
    <cellStyle name="Hipervínculo visitado" xfId="6868" builtinId="9" hidden="1"/>
    <cellStyle name="Hipervínculo visitado" xfId="6869" builtinId="9" hidden="1"/>
    <cellStyle name="Hipervínculo visitado" xfId="6870" builtinId="9" hidden="1"/>
    <cellStyle name="Hipervínculo visitado" xfId="6871" builtinId="9" hidden="1"/>
    <cellStyle name="Hipervínculo visitado" xfId="6872" builtinId="9" hidden="1"/>
    <cellStyle name="Hipervínculo visitado" xfId="6873" builtinId="9" hidden="1"/>
    <cellStyle name="Hipervínculo visitado" xfId="6874" builtinId="9" hidden="1"/>
    <cellStyle name="Hipervínculo visitado" xfId="6875" builtinId="9" hidden="1"/>
    <cellStyle name="Hipervínculo visitado" xfId="6876" builtinId="9" hidden="1"/>
    <cellStyle name="Hipervínculo visitado" xfId="6877" builtinId="9" hidden="1"/>
    <cellStyle name="Hipervínculo visitado" xfId="6878" builtinId="9" hidden="1"/>
    <cellStyle name="Hipervínculo visitado" xfId="6879" builtinId="9" hidden="1"/>
    <cellStyle name="Hipervínculo visitado" xfId="6880" builtinId="9" hidden="1"/>
    <cellStyle name="Hipervínculo visitado" xfId="6881" builtinId="9" hidden="1"/>
    <cellStyle name="Hipervínculo visitado" xfId="6882" builtinId="9" hidden="1"/>
    <cellStyle name="Hipervínculo visitado" xfId="6883" builtinId="9" hidden="1"/>
    <cellStyle name="Hipervínculo visitado" xfId="6884" builtinId="9" hidden="1"/>
    <cellStyle name="Hipervínculo visitado" xfId="6894" builtinId="9" hidden="1"/>
    <cellStyle name="Hipervínculo visitado" xfId="6895" builtinId="9" hidden="1"/>
    <cellStyle name="Hipervínculo visitado" xfId="6896" builtinId="9" hidden="1"/>
    <cellStyle name="Hipervínculo visitado" xfId="6897" builtinId="9" hidden="1"/>
    <cellStyle name="Hipervínculo visitado" xfId="6898" builtinId="9" hidden="1"/>
    <cellStyle name="Hipervínculo visitado" xfId="6899" builtinId="9" hidden="1"/>
    <cellStyle name="Hipervínculo visitado" xfId="6900" builtinId="9" hidden="1"/>
    <cellStyle name="Hipervínculo visitado" xfId="6901" builtinId="9" hidden="1"/>
    <cellStyle name="Hipervínculo visitado" xfId="6902" builtinId="9" hidden="1"/>
    <cellStyle name="Hipervínculo visitado" xfId="6903" builtinId="9" hidden="1"/>
    <cellStyle name="Hipervínculo visitado" xfId="6904" builtinId="9" hidden="1"/>
    <cellStyle name="Hipervínculo visitado" xfId="6905" builtinId="9" hidden="1"/>
    <cellStyle name="Hipervínculo visitado" xfId="6906" builtinId="9" hidden="1"/>
    <cellStyle name="Hipervínculo visitado" xfId="6907" builtinId="9" hidden="1"/>
    <cellStyle name="Hipervínculo visitado" xfId="6908" builtinId="9" hidden="1"/>
    <cellStyle name="Hipervínculo visitado" xfId="6909" builtinId="9" hidden="1"/>
    <cellStyle name="Hipervínculo visitado" xfId="6910" builtinId="9" hidden="1"/>
    <cellStyle name="Hipervínculo visitado" xfId="6911" builtinId="9" hidden="1"/>
    <cellStyle name="Hipervínculo visitado" xfId="6912" builtinId="9" hidden="1"/>
    <cellStyle name="Hipervínculo visitado" xfId="6913" builtinId="9" hidden="1"/>
    <cellStyle name="Hipervínculo visitado" xfId="6914" builtinId="9" hidden="1"/>
    <cellStyle name="Hipervínculo visitado" xfId="6926" builtinId="9" hidden="1"/>
    <cellStyle name="Hipervínculo visitado" xfId="6927" builtinId="9" hidden="1"/>
    <cellStyle name="Hipervínculo visitado" xfId="6928" builtinId="9" hidden="1"/>
    <cellStyle name="Hipervínculo visitado" xfId="6929" builtinId="9" hidden="1"/>
    <cellStyle name="Hipervínculo visitado" xfId="6930" builtinId="9" hidden="1"/>
    <cellStyle name="Hipervínculo visitado" xfId="6931" builtinId="9" hidden="1"/>
    <cellStyle name="Hipervínculo visitado" xfId="6932" builtinId="9" hidden="1"/>
    <cellStyle name="Hipervínculo visitado" xfId="6933" builtinId="9" hidden="1"/>
    <cellStyle name="Hipervínculo visitado" xfId="6934" builtinId="9" hidden="1"/>
    <cellStyle name="Hipervínculo visitado" xfId="6935" builtinId="9" hidden="1"/>
    <cellStyle name="Hipervínculo visitado" xfId="6936" builtinId="9" hidden="1"/>
    <cellStyle name="Hipervínculo visitado" xfId="6937" builtinId="9" hidden="1"/>
    <cellStyle name="Hipervínculo visitado" xfId="6938" builtinId="9" hidden="1"/>
    <cellStyle name="Hipervínculo visitado" xfId="6939" builtinId="9" hidden="1"/>
    <cellStyle name="Hipervínculo visitado" xfId="6940" builtinId="9" hidden="1"/>
    <cellStyle name="Hipervínculo visitado" xfId="6941" builtinId="9" hidden="1"/>
    <cellStyle name="Hipervínculo visitado" xfId="6942" builtinId="9" hidden="1"/>
    <cellStyle name="Hipervínculo visitado" xfId="6943" builtinId="9" hidden="1"/>
    <cellStyle name="Hipervínculo visitado" xfId="6944" builtinId="9" hidden="1"/>
    <cellStyle name="Hipervínculo visitado" xfId="6945" builtinId="9" hidden="1"/>
    <cellStyle name="Hipervínculo visitado" xfId="6946" builtinId="9" hidden="1"/>
    <cellStyle name="Hipervínculo visitado" xfId="6957" builtinId="9" hidden="1"/>
    <cellStyle name="Hipervínculo visitado" xfId="6958" builtinId="9" hidden="1"/>
    <cellStyle name="Hipervínculo visitado" xfId="6959" builtinId="9" hidden="1"/>
    <cellStyle name="Hipervínculo visitado" xfId="6960" builtinId="9" hidden="1"/>
    <cellStyle name="Hipervínculo visitado" xfId="6961" builtinId="9" hidden="1"/>
    <cellStyle name="Hipervínculo visitado" xfId="6962" builtinId="9" hidden="1"/>
    <cellStyle name="Hipervínculo visitado" xfId="6963" builtinId="9" hidden="1"/>
    <cellStyle name="Hipervínculo visitado" xfId="6964" builtinId="9" hidden="1"/>
    <cellStyle name="Hipervínculo visitado" xfId="6965" builtinId="9" hidden="1"/>
    <cellStyle name="Hipervínculo visitado" xfId="6966" builtinId="9" hidden="1"/>
    <cellStyle name="Hipervínculo visitado" xfId="6967" builtinId="9" hidden="1"/>
    <cellStyle name="Hipervínculo visitado" xfId="6968" builtinId="9" hidden="1"/>
    <cellStyle name="Hipervínculo visitado" xfId="6969" builtinId="9" hidden="1"/>
    <cellStyle name="Hipervínculo visitado" xfId="6970" builtinId="9" hidden="1"/>
    <cellStyle name="Hipervínculo visitado" xfId="6971" builtinId="9" hidden="1"/>
    <cellStyle name="Hipervínculo visitado" xfId="6972" builtinId="9" hidden="1"/>
    <cellStyle name="Hipervínculo visitado" xfId="6973" builtinId="9" hidden="1"/>
    <cellStyle name="Hipervínculo visitado" xfId="6974" builtinId="9" hidden="1"/>
    <cellStyle name="Hipervínculo visitado" xfId="6975" builtinId="9" hidden="1"/>
    <cellStyle name="Hipervínculo visitado" xfId="6976" builtinId="9" hidden="1"/>
    <cellStyle name="Hipervínculo visitado" xfId="6977" builtinId="9" hidden="1"/>
    <cellStyle name="Hipervínculo visitado" xfId="6989" builtinId="9" hidden="1"/>
    <cellStyle name="Hipervínculo visitado" xfId="6990" builtinId="9" hidden="1"/>
    <cellStyle name="Hipervínculo visitado" xfId="6991" builtinId="9" hidden="1"/>
    <cellStyle name="Hipervínculo visitado" xfId="6992" builtinId="9" hidden="1"/>
    <cellStyle name="Hipervínculo visitado" xfId="6993" builtinId="9" hidden="1"/>
    <cellStyle name="Hipervínculo visitado" xfId="6994" builtinId="9" hidden="1"/>
    <cellStyle name="Hipervínculo visitado" xfId="6995" builtinId="9" hidden="1"/>
    <cellStyle name="Hipervínculo visitado" xfId="6996" builtinId="9" hidden="1"/>
    <cellStyle name="Hipervínculo visitado" xfId="6997" builtinId="9" hidden="1"/>
    <cellStyle name="Hipervínculo visitado" xfId="6998" builtinId="9" hidden="1"/>
    <cellStyle name="Hipervínculo visitado" xfId="6999" builtinId="9" hidden="1"/>
    <cellStyle name="Hipervínculo visitado" xfId="7000" builtinId="9" hidden="1"/>
    <cellStyle name="Hipervínculo visitado" xfId="7001" builtinId="9" hidden="1"/>
    <cellStyle name="Hipervínculo visitado" xfId="7002" builtinId="9" hidden="1"/>
    <cellStyle name="Hipervínculo visitado" xfId="7003" builtinId="9" hidden="1"/>
    <cellStyle name="Hipervínculo visitado" xfId="7004" builtinId="9" hidden="1"/>
    <cellStyle name="Hipervínculo visitado" xfId="7005" builtinId="9" hidden="1"/>
    <cellStyle name="Hipervínculo visitado" xfId="7006" builtinId="9" hidden="1"/>
    <cellStyle name="Hipervínculo visitado" xfId="7007" builtinId="9" hidden="1"/>
    <cellStyle name="Hipervínculo visitado" xfId="7008" builtinId="9" hidden="1"/>
    <cellStyle name="Hipervínculo visitado" xfId="7009" builtinId="9" hidden="1"/>
    <cellStyle name="Hipervínculo visitado" xfId="7020" builtinId="9" hidden="1"/>
    <cellStyle name="Hipervínculo visitado" xfId="7021" builtinId="9" hidden="1"/>
    <cellStyle name="Hipervínculo visitado" xfId="7022" builtinId="9" hidden="1"/>
    <cellStyle name="Hipervínculo visitado" xfId="7023" builtinId="9" hidden="1"/>
    <cellStyle name="Hipervínculo visitado" xfId="7024" builtinId="9" hidden="1"/>
    <cellStyle name="Hipervínculo visitado" xfId="7025" builtinId="9" hidden="1"/>
    <cellStyle name="Hipervínculo visitado" xfId="7026" builtinId="9" hidden="1"/>
    <cellStyle name="Hipervínculo visitado" xfId="7027" builtinId="9" hidden="1"/>
    <cellStyle name="Hipervínculo visitado" xfId="7028" builtinId="9" hidden="1"/>
    <cellStyle name="Hipervínculo visitado" xfId="7029" builtinId="9" hidden="1"/>
    <cellStyle name="Hipervínculo visitado" xfId="7030" builtinId="9" hidden="1"/>
    <cellStyle name="Hipervínculo visitado" xfId="7031" builtinId="9" hidden="1"/>
    <cellStyle name="Hipervínculo visitado" xfId="7032" builtinId="9" hidden="1"/>
    <cellStyle name="Hipervínculo visitado" xfId="7033" builtinId="9" hidden="1"/>
    <cellStyle name="Hipervínculo visitado" xfId="7034" builtinId="9" hidden="1"/>
    <cellStyle name="Hipervínculo visitado" xfId="7035" builtinId="9" hidden="1"/>
    <cellStyle name="Hipervínculo visitado" xfId="7036" builtinId="9" hidden="1"/>
    <cellStyle name="Hipervínculo visitado" xfId="7037" builtinId="9" hidden="1"/>
    <cellStyle name="Hipervínculo visitado" xfId="7038" builtinId="9" hidden="1"/>
    <cellStyle name="Hipervínculo visitado" xfId="7039" builtinId="9" hidden="1"/>
    <cellStyle name="Hipervínculo visitado" xfId="7040" builtinId="9" hidden="1"/>
    <cellStyle name="Hipervínculo visitado" xfId="7052" builtinId="9" hidden="1"/>
    <cellStyle name="Hipervínculo visitado" xfId="7053" builtinId="9" hidden="1"/>
    <cellStyle name="Hipervínculo visitado" xfId="7054" builtinId="9" hidden="1"/>
    <cellStyle name="Hipervínculo visitado" xfId="7055" builtinId="9" hidden="1"/>
    <cellStyle name="Hipervínculo visitado" xfId="7056" builtinId="9" hidden="1"/>
    <cellStyle name="Hipervínculo visitado" xfId="7057" builtinId="9" hidden="1"/>
    <cellStyle name="Hipervínculo visitado" xfId="7058" builtinId="9" hidden="1"/>
    <cellStyle name="Hipervínculo visitado" xfId="7059" builtinId="9" hidden="1"/>
    <cellStyle name="Hipervínculo visitado" xfId="7060" builtinId="9" hidden="1"/>
    <cellStyle name="Hipervínculo visitado" xfId="7061" builtinId="9" hidden="1"/>
    <cellStyle name="Hipervínculo visitado" xfId="7062" builtinId="9" hidden="1"/>
    <cellStyle name="Hipervínculo visitado" xfId="7063" builtinId="9" hidden="1"/>
    <cellStyle name="Hipervínculo visitado" xfId="7064" builtinId="9" hidden="1"/>
    <cellStyle name="Hipervínculo visitado" xfId="7065" builtinId="9" hidden="1"/>
    <cellStyle name="Hipervínculo visitado" xfId="7066" builtinId="9" hidden="1"/>
    <cellStyle name="Hipervínculo visitado" xfId="7067" builtinId="9" hidden="1"/>
    <cellStyle name="Hipervínculo visitado" xfId="7068" builtinId="9" hidden="1"/>
    <cellStyle name="Hipervínculo visitado" xfId="7069" builtinId="9" hidden="1"/>
    <cellStyle name="Hipervínculo visitado" xfId="7070" builtinId="9" hidden="1"/>
    <cellStyle name="Hipervínculo visitado" xfId="7071" builtinId="9" hidden="1"/>
    <cellStyle name="Hipervínculo visitado" xfId="7072" builtinId="9" hidden="1"/>
    <cellStyle name="Hipervínculo visitado" xfId="7082" builtinId="9" hidden="1"/>
    <cellStyle name="Hipervínculo visitado" xfId="7083" builtinId="9" hidden="1"/>
    <cellStyle name="Hipervínculo visitado" xfId="7084" builtinId="9" hidden="1"/>
    <cellStyle name="Hipervínculo visitado" xfId="7085" builtinId="9" hidden="1"/>
    <cellStyle name="Hipervínculo visitado" xfId="7086" builtinId="9" hidden="1"/>
    <cellStyle name="Hipervínculo visitado" xfId="7087" builtinId="9" hidden="1"/>
    <cellStyle name="Hipervínculo visitado" xfId="7088" builtinId="9" hidden="1"/>
    <cellStyle name="Hipervínculo visitado" xfId="7089" builtinId="9" hidden="1"/>
    <cellStyle name="Hipervínculo visitado" xfId="7090" builtinId="9" hidden="1"/>
    <cellStyle name="Hipervínculo visitado" xfId="7091" builtinId="9" hidden="1"/>
    <cellStyle name="Hipervínculo visitado" xfId="7092" builtinId="9" hidden="1"/>
    <cellStyle name="Hipervínculo visitado" xfId="7093" builtinId="9" hidden="1"/>
    <cellStyle name="Hipervínculo visitado" xfId="7094" builtinId="9" hidden="1"/>
    <cellStyle name="Hipervínculo visitado" xfId="7095" builtinId="9" hidden="1"/>
    <cellStyle name="Hipervínculo visitado" xfId="7096" builtinId="9" hidden="1"/>
    <cellStyle name="Hipervínculo visitado" xfId="7097" builtinId="9" hidden="1"/>
    <cellStyle name="Hipervínculo visitado" xfId="7098" builtinId="9" hidden="1"/>
    <cellStyle name="Hipervínculo visitado" xfId="7099" builtinId="9" hidden="1"/>
    <cellStyle name="Hipervínculo visitado" xfId="7100" builtinId="9" hidden="1"/>
    <cellStyle name="Hipervínculo visitado" xfId="7101" builtinId="9" hidden="1"/>
    <cellStyle name="Hipervínculo visitado" xfId="7102" builtinId="9" hidden="1"/>
    <cellStyle name="Hipervínculo visitado" xfId="7113" builtinId="9" hidden="1"/>
    <cellStyle name="Hipervínculo visitado" xfId="7114" builtinId="9" hidden="1"/>
    <cellStyle name="Hipervínculo visitado" xfId="7115" builtinId="9" hidden="1"/>
    <cellStyle name="Hipervínculo visitado" xfId="7116" builtinId="9" hidden="1"/>
    <cellStyle name="Hipervínculo visitado" xfId="7117" builtinId="9" hidden="1"/>
    <cellStyle name="Hipervínculo visitado" xfId="7118" builtinId="9" hidden="1"/>
    <cellStyle name="Hipervínculo visitado" xfId="7119" builtinId="9" hidden="1"/>
    <cellStyle name="Hipervínculo visitado" xfId="7120" builtinId="9" hidden="1"/>
    <cellStyle name="Hipervínculo visitado" xfId="7121" builtinId="9" hidden="1"/>
    <cellStyle name="Hipervínculo visitado" xfId="7122" builtinId="9" hidden="1"/>
    <cellStyle name="Hipervínculo visitado" xfId="7123" builtinId="9" hidden="1"/>
    <cellStyle name="Hipervínculo visitado" xfId="7124" builtinId="9" hidden="1"/>
    <cellStyle name="Hipervínculo visitado" xfId="7125" builtinId="9" hidden="1"/>
    <cellStyle name="Hipervínculo visitado" xfId="7126" builtinId="9" hidden="1"/>
    <cellStyle name="Hipervínculo visitado" xfId="7127" builtinId="9" hidden="1"/>
    <cellStyle name="Hipervínculo visitado" xfId="7128" builtinId="9" hidden="1"/>
    <cellStyle name="Hipervínculo visitado" xfId="7129" builtinId="9" hidden="1"/>
    <cellStyle name="Hipervínculo visitado" xfId="7130" builtinId="9" hidden="1"/>
    <cellStyle name="Hipervínculo visitado" xfId="7131" builtinId="9" hidden="1"/>
    <cellStyle name="Hipervínculo visitado" xfId="7132" builtinId="9" hidden="1"/>
    <cellStyle name="Hipervínculo visitado" xfId="7133" builtinId="9" hidden="1"/>
    <cellStyle name="Hipervínculo visitado" xfId="7143" builtinId="9" hidden="1"/>
    <cellStyle name="Hipervínculo visitado" xfId="7144" builtinId="9" hidden="1"/>
    <cellStyle name="Hipervínculo visitado" xfId="7145" builtinId="9" hidden="1"/>
    <cellStyle name="Hipervínculo visitado" xfId="7146" builtinId="9" hidden="1"/>
    <cellStyle name="Hipervínculo visitado" xfId="7147" builtinId="9" hidden="1"/>
    <cellStyle name="Hipervínculo visitado" xfId="7148" builtinId="9" hidden="1"/>
    <cellStyle name="Hipervínculo visitado" xfId="7149" builtinId="9" hidden="1"/>
    <cellStyle name="Hipervínculo visitado" xfId="7150" builtinId="9" hidden="1"/>
    <cellStyle name="Hipervínculo visitado" xfId="7151" builtinId="9" hidden="1"/>
    <cellStyle name="Hipervínculo visitado" xfId="7152" builtinId="9" hidden="1"/>
    <cellStyle name="Hipervínculo visitado" xfId="7153" builtinId="9" hidden="1"/>
    <cellStyle name="Hipervínculo visitado" xfId="7154" builtinId="9" hidden="1"/>
    <cellStyle name="Hipervínculo visitado" xfId="7155" builtinId="9" hidden="1"/>
    <cellStyle name="Hipervínculo visitado" xfId="7156" builtinId="9" hidden="1"/>
    <cellStyle name="Hipervínculo visitado" xfId="7157" builtinId="9" hidden="1"/>
    <cellStyle name="Hipervínculo visitado" xfId="7158" builtinId="9" hidden="1"/>
    <cellStyle name="Hipervínculo visitado" xfId="7159" builtinId="9" hidden="1"/>
    <cellStyle name="Hipervínculo visitado" xfId="7160" builtinId="9" hidden="1"/>
    <cellStyle name="Hipervínculo visitado" xfId="7161" builtinId="9" hidden="1"/>
    <cellStyle name="Hipervínculo visitado" xfId="7162" builtinId="9" hidden="1"/>
    <cellStyle name="Hipervínculo visitado" xfId="7163" builtinId="9" hidden="1"/>
    <cellStyle name="Hipervínculo visitado" xfId="7175" builtinId="9" hidden="1"/>
    <cellStyle name="Hipervínculo visitado" xfId="7176" builtinId="9" hidden="1"/>
    <cellStyle name="Hipervínculo visitado" xfId="7177" builtinId="9" hidden="1"/>
    <cellStyle name="Hipervínculo visitado" xfId="7178" builtinId="9" hidden="1"/>
    <cellStyle name="Hipervínculo visitado" xfId="7179" builtinId="9" hidden="1"/>
    <cellStyle name="Hipervínculo visitado" xfId="7180" builtinId="9" hidden="1"/>
    <cellStyle name="Hipervínculo visitado" xfId="7181" builtinId="9" hidden="1"/>
    <cellStyle name="Hipervínculo visitado" xfId="7182" builtinId="9" hidden="1"/>
    <cellStyle name="Hipervínculo visitado" xfId="7183" builtinId="9" hidden="1"/>
    <cellStyle name="Hipervínculo visitado" xfId="7184" builtinId="9" hidden="1"/>
    <cellStyle name="Hipervínculo visitado" xfId="7185" builtinId="9" hidden="1"/>
    <cellStyle name="Hipervínculo visitado" xfId="7186" builtinId="9" hidden="1"/>
    <cellStyle name="Hipervínculo visitado" xfId="7187" builtinId="9" hidden="1"/>
    <cellStyle name="Hipervínculo visitado" xfId="7188" builtinId="9" hidden="1"/>
    <cellStyle name="Hipervínculo visitado" xfId="7189" builtinId="9" hidden="1"/>
    <cellStyle name="Hipervínculo visitado" xfId="7190" builtinId="9" hidden="1"/>
    <cellStyle name="Hipervínculo visitado" xfId="7191" builtinId="9" hidden="1"/>
    <cellStyle name="Hipervínculo visitado" xfId="7192" builtinId="9" hidden="1"/>
    <cellStyle name="Hipervínculo visitado" xfId="7193" builtinId="9" hidden="1"/>
    <cellStyle name="Hipervínculo visitado" xfId="7194" builtinId="9" hidden="1"/>
    <cellStyle name="Hipervínculo visitado" xfId="7195" builtinId="9" hidden="1"/>
    <cellStyle name="Hipervínculo visitado" xfId="7205" builtinId="9" hidden="1"/>
    <cellStyle name="Hipervínculo visitado" xfId="7206" builtinId="9" hidden="1"/>
    <cellStyle name="Hipervínculo visitado" xfId="7207" builtinId="9" hidden="1"/>
    <cellStyle name="Hipervínculo visitado" xfId="7208" builtinId="9" hidden="1"/>
    <cellStyle name="Hipervínculo visitado" xfId="7209" builtinId="9" hidden="1"/>
    <cellStyle name="Hipervínculo visitado" xfId="7210" builtinId="9" hidden="1"/>
    <cellStyle name="Hipervínculo visitado" xfId="7211" builtinId="9" hidden="1"/>
    <cellStyle name="Hipervínculo visitado" xfId="7212" builtinId="9" hidden="1"/>
    <cellStyle name="Hipervínculo visitado" xfId="7213" builtinId="9" hidden="1"/>
    <cellStyle name="Hipervínculo visitado" xfId="7214" builtinId="9" hidden="1"/>
    <cellStyle name="Hipervínculo visitado" xfId="7215" builtinId="9" hidden="1"/>
    <cellStyle name="Hipervínculo visitado" xfId="7216" builtinId="9" hidden="1"/>
    <cellStyle name="Hipervínculo visitado" xfId="7217" builtinId="9" hidden="1"/>
    <cellStyle name="Hipervínculo visitado" xfId="7218" builtinId="9" hidden="1"/>
    <cellStyle name="Hipervínculo visitado" xfId="7219" builtinId="9" hidden="1"/>
    <cellStyle name="Hipervínculo visitado" xfId="7220" builtinId="9" hidden="1"/>
    <cellStyle name="Hipervínculo visitado" xfId="7221" builtinId="9" hidden="1"/>
    <cellStyle name="Hipervínculo visitado" xfId="7222" builtinId="9" hidden="1"/>
    <cellStyle name="Hipervínculo visitado" xfId="7223" builtinId="9" hidden="1"/>
    <cellStyle name="Hipervínculo visitado" xfId="7224" builtinId="9" hidden="1"/>
    <cellStyle name="Hipervínculo visitado" xfId="7225" builtinId="9" hidden="1"/>
    <cellStyle name="Hipervínculo visitado" xfId="7237" builtinId="9" hidden="1"/>
    <cellStyle name="Hipervínculo visitado" xfId="7238" builtinId="9" hidden="1"/>
    <cellStyle name="Hipervínculo visitado" xfId="7239" builtinId="9" hidden="1"/>
    <cellStyle name="Hipervínculo visitado" xfId="7240" builtinId="9" hidden="1"/>
    <cellStyle name="Hipervínculo visitado" xfId="7241" builtinId="9" hidden="1"/>
    <cellStyle name="Hipervínculo visitado" xfId="7242" builtinId="9" hidden="1"/>
    <cellStyle name="Hipervínculo visitado" xfId="7243" builtinId="9" hidden="1"/>
    <cellStyle name="Hipervínculo visitado" xfId="7244" builtinId="9" hidden="1"/>
    <cellStyle name="Hipervínculo visitado" xfId="7245" builtinId="9" hidden="1"/>
    <cellStyle name="Hipervínculo visitado" xfId="7246" builtinId="9" hidden="1"/>
    <cellStyle name="Hipervínculo visitado" xfId="7247" builtinId="9" hidden="1"/>
    <cellStyle name="Hipervínculo visitado" xfId="7248" builtinId="9" hidden="1"/>
    <cellStyle name="Hipervínculo visitado" xfId="7249" builtinId="9" hidden="1"/>
    <cellStyle name="Hipervínculo visitado" xfId="7250" builtinId="9" hidden="1"/>
    <cellStyle name="Hipervínculo visitado" xfId="7251" builtinId="9" hidden="1"/>
    <cellStyle name="Hipervínculo visitado" xfId="7252" builtinId="9" hidden="1"/>
    <cellStyle name="Hipervínculo visitado" xfId="7253" builtinId="9" hidden="1"/>
    <cellStyle name="Hipervínculo visitado" xfId="7254" builtinId="9" hidden="1"/>
    <cellStyle name="Hipervínculo visitado" xfId="7255" builtinId="9" hidden="1"/>
    <cellStyle name="Hipervínculo visitado" xfId="7256" builtinId="9" hidden="1"/>
    <cellStyle name="Hipervínculo visitado" xfId="7257" builtinId="9" hidden="1"/>
    <cellStyle name="Hipervínculo visitado" xfId="7266" builtinId="9" hidden="1"/>
    <cellStyle name="Hipervínculo visitado" xfId="7267" builtinId="9" hidden="1"/>
    <cellStyle name="Hipervínculo visitado" xfId="7268" builtinId="9" hidden="1"/>
    <cellStyle name="Hipervínculo visitado" xfId="7269" builtinId="9" hidden="1"/>
    <cellStyle name="Hipervínculo visitado" xfId="7270" builtinId="9" hidden="1"/>
    <cellStyle name="Hipervínculo visitado" xfId="7271" builtinId="9" hidden="1"/>
    <cellStyle name="Hipervínculo visitado" xfId="7272" builtinId="9" hidden="1"/>
    <cellStyle name="Hipervínculo visitado" xfId="7273" builtinId="9" hidden="1"/>
    <cellStyle name="Hipervínculo visitado" xfId="7274" builtinId="9" hidden="1"/>
    <cellStyle name="Hipervínculo visitado" xfId="7275" builtinId="9" hidden="1"/>
    <cellStyle name="Hipervínculo visitado" xfId="7276" builtinId="9" hidden="1"/>
    <cellStyle name="Hipervínculo visitado" xfId="7277" builtinId="9" hidden="1"/>
    <cellStyle name="Hipervínculo visitado" xfId="7278" builtinId="9" hidden="1"/>
    <cellStyle name="Hipervínculo visitado" xfId="7279" builtinId="9" hidden="1"/>
    <cellStyle name="Hipervínculo visitado" xfId="7280" builtinId="9" hidden="1"/>
    <cellStyle name="Hipervínculo visitado" xfId="7281" builtinId="9" hidden="1"/>
    <cellStyle name="Hipervínculo visitado" xfId="7282" builtinId="9" hidden="1"/>
    <cellStyle name="Hipervínculo visitado" xfId="7283" builtinId="9" hidden="1"/>
    <cellStyle name="Hipervínculo visitado" xfId="7284" builtinId="9" hidden="1"/>
    <cellStyle name="Hipervínculo visitado" xfId="7285" builtinId="9" hidden="1"/>
    <cellStyle name="Hipervínculo visitado" xfId="7286" builtinId="9" hidden="1"/>
    <cellStyle name="Hipervínculo visitado" xfId="7297" builtinId="9" hidden="1"/>
    <cellStyle name="Hipervínculo visitado" xfId="7298" builtinId="9" hidden="1"/>
    <cellStyle name="Hipervínculo visitado" xfId="7299" builtinId="9" hidden="1"/>
    <cellStyle name="Hipervínculo visitado" xfId="7300" builtinId="9" hidden="1"/>
    <cellStyle name="Hipervínculo visitado" xfId="7301" builtinId="9" hidden="1"/>
    <cellStyle name="Hipervínculo visitado" xfId="7302" builtinId="9" hidden="1"/>
    <cellStyle name="Hipervínculo visitado" xfId="7303" builtinId="9" hidden="1"/>
    <cellStyle name="Hipervínculo visitado" xfId="7304" builtinId="9" hidden="1"/>
    <cellStyle name="Hipervínculo visitado" xfId="7305" builtinId="9" hidden="1"/>
    <cellStyle name="Hipervínculo visitado" xfId="7306" builtinId="9" hidden="1"/>
    <cellStyle name="Hipervínculo visitado" xfId="7307" builtinId="9" hidden="1"/>
    <cellStyle name="Hipervínculo visitado" xfId="7308" builtinId="9" hidden="1"/>
    <cellStyle name="Hipervínculo visitado" xfId="7309" builtinId="9" hidden="1"/>
    <cellStyle name="Hipervínculo visitado" xfId="7310" builtinId="9" hidden="1"/>
    <cellStyle name="Hipervínculo visitado" xfId="7311" builtinId="9" hidden="1"/>
    <cellStyle name="Hipervínculo visitado" xfId="7312" builtinId="9" hidden="1"/>
    <cellStyle name="Hipervínculo visitado" xfId="7313" builtinId="9" hidden="1"/>
    <cellStyle name="Hipervínculo visitado" xfId="7314" builtinId="9" hidden="1"/>
    <cellStyle name="Hipervínculo visitado" xfId="7315" builtinId="9" hidden="1"/>
    <cellStyle name="Hipervínculo visitado" xfId="7316" builtinId="9" hidden="1"/>
    <cellStyle name="Hipervínculo visitado" xfId="7317" builtinId="9" hidden="1"/>
    <cellStyle name="Hipervínculo visitado" xfId="7327" builtinId="9" hidden="1"/>
    <cellStyle name="Hipervínculo visitado" xfId="7328" builtinId="9" hidden="1"/>
    <cellStyle name="Hipervínculo visitado" xfId="7329" builtinId="9" hidden="1"/>
    <cellStyle name="Hipervínculo visitado" xfId="7330" builtinId="9" hidden="1"/>
    <cellStyle name="Hipervínculo visitado" xfId="7331" builtinId="9" hidden="1"/>
    <cellStyle name="Hipervínculo visitado" xfId="7332" builtinId="9" hidden="1"/>
    <cellStyle name="Hipervínculo visitado" xfId="7333" builtinId="9" hidden="1"/>
    <cellStyle name="Hipervínculo visitado" xfId="7334" builtinId="9" hidden="1"/>
    <cellStyle name="Hipervínculo visitado" xfId="7335" builtinId="9" hidden="1"/>
    <cellStyle name="Hipervínculo visitado" xfId="7336" builtinId="9" hidden="1"/>
    <cellStyle name="Hipervínculo visitado" xfId="7337" builtinId="9" hidden="1"/>
    <cellStyle name="Hipervínculo visitado" xfId="7338" builtinId="9" hidden="1"/>
    <cellStyle name="Hipervínculo visitado" xfId="7339" builtinId="9" hidden="1"/>
    <cellStyle name="Hipervínculo visitado" xfId="7340" builtinId="9" hidden="1"/>
    <cellStyle name="Hipervínculo visitado" xfId="7341" builtinId="9" hidden="1"/>
    <cellStyle name="Hipervínculo visitado" xfId="7342" builtinId="9" hidden="1"/>
    <cellStyle name="Hipervínculo visitado" xfId="7343" builtinId="9" hidden="1"/>
    <cellStyle name="Hipervínculo visitado" xfId="7344" builtinId="9" hidden="1"/>
    <cellStyle name="Hipervínculo visitado" xfId="7345" builtinId="9" hidden="1"/>
    <cellStyle name="Hipervínculo visitado" xfId="7346" builtinId="9" hidden="1"/>
    <cellStyle name="Hipervínculo visitado" xfId="7347" builtinId="9" hidden="1"/>
    <cellStyle name="Hipervínculo visitado" xfId="7359" builtinId="9" hidden="1"/>
    <cellStyle name="Hipervínculo visitado" xfId="7360" builtinId="9" hidden="1"/>
    <cellStyle name="Hipervínculo visitado" xfId="7361" builtinId="9" hidden="1"/>
    <cellStyle name="Hipervínculo visitado" xfId="7362" builtinId="9" hidden="1"/>
    <cellStyle name="Hipervínculo visitado" xfId="7363" builtinId="9" hidden="1"/>
    <cellStyle name="Hipervínculo visitado" xfId="7364" builtinId="9" hidden="1"/>
    <cellStyle name="Hipervínculo visitado" xfId="7365" builtinId="9" hidden="1"/>
    <cellStyle name="Hipervínculo visitado" xfId="7366" builtinId="9" hidden="1"/>
    <cellStyle name="Hipervínculo visitado" xfId="7367" builtinId="9" hidden="1"/>
    <cellStyle name="Hipervínculo visitado" xfId="7368" builtinId="9" hidden="1"/>
    <cellStyle name="Hipervínculo visitado" xfId="7369" builtinId="9" hidden="1"/>
    <cellStyle name="Hipervínculo visitado" xfId="7370" builtinId="9" hidden="1"/>
    <cellStyle name="Hipervínculo visitado" xfId="7371" builtinId="9" hidden="1"/>
    <cellStyle name="Hipervínculo visitado" xfId="7372" builtinId="9" hidden="1"/>
    <cellStyle name="Hipervínculo visitado" xfId="7373" builtinId="9" hidden="1"/>
    <cellStyle name="Hipervínculo visitado" xfId="7374" builtinId="9" hidden="1"/>
    <cellStyle name="Hipervínculo visitado" xfId="7375" builtinId="9" hidden="1"/>
    <cellStyle name="Hipervínculo visitado" xfId="7376" builtinId="9" hidden="1"/>
    <cellStyle name="Hipervínculo visitado" xfId="7377" builtinId="9" hidden="1"/>
    <cellStyle name="Hipervínculo visitado" xfId="7378" builtinId="9" hidden="1"/>
    <cellStyle name="Hipervínculo visitado" xfId="7379" builtinId="9" hidden="1"/>
    <cellStyle name="Hipervínculo visitado" xfId="7389" builtinId="9" hidden="1"/>
    <cellStyle name="Hipervínculo visitado" xfId="7390" builtinId="9" hidden="1"/>
    <cellStyle name="Hipervínculo visitado" xfId="7391" builtinId="9" hidden="1"/>
    <cellStyle name="Hipervínculo visitado" xfId="7392" builtinId="9" hidden="1"/>
    <cellStyle name="Hipervínculo visitado" xfId="7393" builtinId="9" hidden="1"/>
    <cellStyle name="Hipervínculo visitado" xfId="7394" builtinId="9" hidden="1"/>
    <cellStyle name="Hipervínculo visitado" xfId="7395" builtinId="9" hidden="1"/>
    <cellStyle name="Hipervínculo visitado" xfId="7396" builtinId="9" hidden="1"/>
    <cellStyle name="Hipervínculo visitado" xfId="7397" builtinId="9" hidden="1"/>
    <cellStyle name="Hipervínculo visitado" xfId="7398" builtinId="9" hidden="1"/>
    <cellStyle name="Hipervínculo visitado" xfId="7399" builtinId="9" hidden="1"/>
    <cellStyle name="Hipervínculo visitado" xfId="7400" builtinId="9" hidden="1"/>
    <cellStyle name="Hipervínculo visitado" xfId="7401" builtinId="9" hidden="1"/>
    <cellStyle name="Hipervínculo visitado" xfId="7402" builtinId="9" hidden="1"/>
    <cellStyle name="Hipervínculo visitado" xfId="7403" builtinId="9" hidden="1"/>
    <cellStyle name="Hipervínculo visitado" xfId="7404" builtinId="9" hidden="1"/>
    <cellStyle name="Hipervínculo visitado" xfId="7405" builtinId="9" hidden="1"/>
    <cellStyle name="Hipervínculo visitado" xfId="7406" builtinId="9" hidden="1"/>
    <cellStyle name="Hipervínculo visitado" xfId="7407" builtinId="9" hidden="1"/>
    <cellStyle name="Hipervínculo visitado" xfId="7408" builtinId="9" hidden="1"/>
    <cellStyle name="Hipervínculo visitado" xfId="7409" builtinId="9" hidden="1"/>
    <cellStyle name="Hipervínculo visitado" xfId="7420" builtinId="9" hidden="1"/>
    <cellStyle name="Hipervínculo visitado" xfId="7421" builtinId="9" hidden="1"/>
    <cellStyle name="Hipervínculo visitado" xfId="7422" builtinId="9" hidden="1"/>
    <cellStyle name="Hipervínculo visitado" xfId="7423" builtinId="9" hidden="1"/>
    <cellStyle name="Hipervínculo visitado" xfId="7424" builtinId="9" hidden="1"/>
    <cellStyle name="Hipervínculo visitado" xfId="7425" builtinId="9" hidden="1"/>
    <cellStyle name="Hipervínculo visitado" xfId="7426" builtinId="9" hidden="1"/>
    <cellStyle name="Hipervínculo visitado" xfId="7427" builtinId="9" hidden="1"/>
    <cellStyle name="Hipervínculo visitado" xfId="7428" builtinId="9" hidden="1"/>
    <cellStyle name="Hipervínculo visitado" xfId="7429" builtinId="9" hidden="1"/>
    <cellStyle name="Hipervínculo visitado" xfId="7430" builtinId="9" hidden="1"/>
    <cellStyle name="Hipervínculo visitado" xfId="7431" builtinId="9" hidden="1"/>
    <cellStyle name="Hipervínculo visitado" xfId="7432" builtinId="9" hidden="1"/>
    <cellStyle name="Hipervínculo visitado" xfId="7433" builtinId="9" hidden="1"/>
    <cellStyle name="Hipervínculo visitado" xfId="7434" builtinId="9" hidden="1"/>
    <cellStyle name="Hipervínculo visitado" xfId="7435" builtinId="9" hidden="1"/>
    <cellStyle name="Hipervínculo visitado" xfId="7436" builtinId="9" hidden="1"/>
    <cellStyle name="Hipervínculo visitado" xfId="7437" builtinId="9" hidden="1"/>
    <cellStyle name="Hipervínculo visitado" xfId="7438" builtinId="9" hidden="1"/>
    <cellStyle name="Hipervínculo visitado" xfId="7439" builtinId="9" hidden="1"/>
    <cellStyle name="Hipervínculo visitado" xfId="7440" builtinId="9" hidden="1"/>
    <cellStyle name="Hipervínculo visitado" xfId="7448" builtinId="9" hidden="1"/>
    <cellStyle name="Hipervínculo visitado" xfId="7449" builtinId="9" hidden="1"/>
    <cellStyle name="Hipervínculo visitado" xfId="7450" builtinId="9" hidden="1"/>
    <cellStyle name="Hipervínculo visitado" xfId="7451" builtinId="9" hidden="1"/>
    <cellStyle name="Hipervínculo visitado" xfId="7452" builtinId="9" hidden="1"/>
    <cellStyle name="Hipervínculo visitado" xfId="7453" builtinId="9" hidden="1"/>
    <cellStyle name="Hipervínculo visitado" xfId="7454" builtinId="9" hidden="1"/>
    <cellStyle name="Hipervínculo visitado" xfId="7455" builtinId="9" hidden="1"/>
    <cellStyle name="Hipervínculo visitado" xfId="7456" builtinId="9" hidden="1"/>
    <cellStyle name="Hipervínculo visitado" xfId="7457" builtinId="9" hidden="1"/>
    <cellStyle name="Hipervínculo visitado" xfId="7458" builtinId="9" hidden="1"/>
    <cellStyle name="Hipervínculo visitado" xfId="7459" builtinId="9" hidden="1"/>
    <cellStyle name="Hipervínculo visitado" xfId="7460" builtinId="9" hidden="1"/>
    <cellStyle name="Hipervínculo visitado" xfId="7461" builtinId="9" hidden="1"/>
    <cellStyle name="Hipervínculo visitado" xfId="7462" builtinId="9" hidden="1"/>
    <cellStyle name="Hipervínculo visitado" xfId="7463" builtinId="9" hidden="1"/>
    <cellStyle name="Hipervínculo visitado" xfId="7464" builtinId="9" hidden="1"/>
    <cellStyle name="Hipervínculo visitado" xfId="7465" builtinId="9" hidden="1"/>
    <cellStyle name="Hipervínculo visitado" xfId="7466" builtinId="9" hidden="1"/>
    <cellStyle name="Hipervínculo visitado" xfId="7467" builtinId="9" hidden="1"/>
    <cellStyle name="Hipervínculo visitado" xfId="7468" builtinId="9" hidden="1"/>
    <cellStyle name="Hipervínculo visitado" xfId="7478" builtinId="9" hidden="1"/>
    <cellStyle name="Hipervínculo visitado" xfId="7479" builtinId="9" hidden="1"/>
    <cellStyle name="Hipervínculo visitado" xfId="7480" builtinId="9" hidden="1"/>
    <cellStyle name="Hipervínculo visitado" xfId="7481" builtinId="9" hidden="1"/>
    <cellStyle name="Hipervínculo visitado" xfId="7482" builtinId="9" hidden="1"/>
    <cellStyle name="Hipervínculo visitado" xfId="7483" builtinId="9" hidden="1"/>
    <cellStyle name="Hipervínculo visitado" xfId="7484" builtinId="9" hidden="1"/>
    <cellStyle name="Hipervínculo visitado" xfId="7485" builtinId="9" hidden="1"/>
    <cellStyle name="Hipervínculo visitado" xfId="7486" builtinId="9" hidden="1"/>
    <cellStyle name="Hipervínculo visitado" xfId="7487" builtinId="9" hidden="1"/>
    <cellStyle name="Hipervínculo visitado" xfId="7488" builtinId="9" hidden="1"/>
    <cellStyle name="Hipervínculo visitado" xfId="7489" builtinId="9" hidden="1"/>
    <cellStyle name="Hipervínculo visitado" xfId="7490" builtinId="9" hidden="1"/>
    <cellStyle name="Hipervínculo visitado" xfId="7491" builtinId="9" hidden="1"/>
    <cellStyle name="Hipervínculo visitado" xfId="7492" builtinId="9" hidden="1"/>
    <cellStyle name="Hipervínculo visitado" xfId="7493" builtinId="9" hidden="1"/>
    <cellStyle name="Hipervínculo visitado" xfId="7494" builtinId="9" hidden="1"/>
    <cellStyle name="Hipervínculo visitado" xfId="7495" builtinId="9" hidden="1"/>
    <cellStyle name="Hipervínculo visitado" xfId="7496" builtinId="9" hidden="1"/>
    <cellStyle name="Hipervínculo visitado" xfId="7497" builtinId="9" hidden="1"/>
    <cellStyle name="Hipervínculo visitado" xfId="7498" builtinId="9" hidden="1"/>
    <cellStyle name="Hipervínculo visitado" xfId="7505" builtinId="9" hidden="1"/>
    <cellStyle name="Hipervínculo visitado" xfId="7506" builtinId="9" hidden="1"/>
    <cellStyle name="Hipervínculo visitado" xfId="7507" builtinId="9" hidden="1"/>
    <cellStyle name="Hipervínculo visitado" xfId="7508" builtinId="9" hidden="1"/>
    <cellStyle name="Hipervínculo visitado" xfId="7509" builtinId="9" hidden="1"/>
    <cellStyle name="Hipervínculo visitado" xfId="7510" builtinId="9" hidden="1"/>
    <cellStyle name="Hipervínculo visitado" xfId="7511" builtinId="9" hidden="1"/>
    <cellStyle name="Hipervínculo visitado" xfId="7512" builtinId="9" hidden="1"/>
    <cellStyle name="Hipervínculo visitado" xfId="7513" builtinId="9" hidden="1"/>
    <cellStyle name="Hipervínculo visitado" xfId="7514" builtinId="9" hidden="1"/>
    <cellStyle name="Hipervínculo visitado" xfId="7515" builtinId="9" hidden="1"/>
    <cellStyle name="Hipervínculo visitado" xfId="7516" builtinId="9" hidden="1"/>
    <cellStyle name="Hipervínculo visitado" xfId="7517" builtinId="9" hidden="1"/>
    <cellStyle name="Hipervínculo visitado" xfId="7518" builtinId="9" hidden="1"/>
    <cellStyle name="Hipervínculo visitado" xfId="7519" builtinId="9" hidden="1"/>
    <cellStyle name="Hipervínculo visitado" xfId="7520" builtinId="9" hidden="1"/>
    <cellStyle name="Hipervínculo visitado" xfId="7521" builtinId="9" hidden="1"/>
    <cellStyle name="Hipervínculo visitado" xfId="7522" builtinId="9" hidden="1"/>
    <cellStyle name="Hipervínculo visitado" xfId="7523" builtinId="9" hidden="1"/>
    <cellStyle name="Hipervínculo visitado" xfId="7524" builtinId="9" hidden="1"/>
    <cellStyle name="Hipervínculo visitado" xfId="7525" builtinId="9" hidden="1"/>
    <cellStyle name="Hipervínculo visitado" xfId="7537" builtinId="9" hidden="1"/>
    <cellStyle name="Hipervínculo visitado" xfId="7538" builtinId="9" hidden="1"/>
    <cellStyle name="Hipervínculo visitado" xfId="7539" builtinId="9" hidden="1"/>
    <cellStyle name="Hipervínculo visitado" xfId="7540" builtinId="9" hidden="1"/>
    <cellStyle name="Hipervínculo visitado" xfId="7541" builtinId="9" hidden="1"/>
    <cellStyle name="Hipervínculo visitado" xfId="7542" builtinId="9" hidden="1"/>
    <cellStyle name="Hipervínculo visitado" xfId="7543" builtinId="9" hidden="1"/>
    <cellStyle name="Hipervínculo visitado" xfId="7544" builtinId="9" hidden="1"/>
    <cellStyle name="Hipervínculo visitado" xfId="7545" builtinId="9" hidden="1"/>
    <cellStyle name="Hipervínculo visitado" xfId="7546" builtinId="9" hidden="1"/>
    <cellStyle name="Hipervínculo visitado" xfId="7547" builtinId="9" hidden="1"/>
    <cellStyle name="Hipervínculo visitado" xfId="7548" builtinId="9" hidden="1"/>
    <cellStyle name="Hipervínculo visitado" xfId="7549" builtinId="9" hidden="1"/>
    <cellStyle name="Hipervínculo visitado" xfId="7550" builtinId="9" hidden="1"/>
    <cellStyle name="Hipervínculo visitado" xfId="7551" builtinId="9" hidden="1"/>
    <cellStyle name="Hipervínculo visitado" xfId="7552" builtinId="9" hidden="1"/>
    <cellStyle name="Hipervínculo visitado" xfId="7553" builtinId="9" hidden="1"/>
    <cellStyle name="Hipervínculo visitado" xfId="7554" builtinId="9" hidden="1"/>
    <cellStyle name="Hipervínculo visitado" xfId="7555" builtinId="9" hidden="1"/>
    <cellStyle name="Hipervínculo visitado" xfId="7556" builtinId="9" hidden="1"/>
    <cellStyle name="Hipervínculo visitado" xfId="7557" builtinId="9" hidden="1"/>
    <cellStyle name="Hipervínculo visitado" xfId="7565" builtinId="9" hidden="1"/>
    <cellStyle name="Hipervínculo visitado" xfId="7566" builtinId="9" hidden="1"/>
    <cellStyle name="Hipervínculo visitado" xfId="7567" builtinId="9" hidden="1"/>
    <cellStyle name="Hipervínculo visitado" xfId="7568" builtinId="9" hidden="1"/>
    <cellStyle name="Hipervínculo visitado" xfId="7569" builtinId="9" hidden="1"/>
    <cellStyle name="Hipervínculo visitado" xfId="7570" builtinId="9" hidden="1"/>
    <cellStyle name="Hipervínculo visitado" xfId="7571" builtinId="9" hidden="1"/>
    <cellStyle name="Hipervínculo visitado" xfId="7572" builtinId="9" hidden="1"/>
    <cellStyle name="Hipervínculo visitado" xfId="7573" builtinId="9" hidden="1"/>
    <cellStyle name="Hipervínculo visitado" xfId="7574" builtinId="9" hidden="1"/>
    <cellStyle name="Hipervínculo visitado" xfId="7575" builtinId="9" hidden="1"/>
    <cellStyle name="Hipervínculo visitado" xfId="7576" builtinId="9" hidden="1"/>
    <cellStyle name="Hipervínculo visitado" xfId="7577" builtinId="9" hidden="1"/>
    <cellStyle name="Hipervínculo visitado" xfId="7578" builtinId="9" hidden="1"/>
    <cellStyle name="Hipervínculo visitado" xfId="7579" builtinId="9" hidden="1"/>
    <cellStyle name="Hipervínculo visitado" xfId="7580" builtinId="9" hidden="1"/>
    <cellStyle name="Hipervínculo visitado" xfId="7581" builtinId="9" hidden="1"/>
    <cellStyle name="Hipervínculo visitado" xfId="7582" builtinId="9" hidden="1"/>
    <cellStyle name="Hipervínculo visitado" xfId="7583" builtinId="9" hidden="1"/>
    <cellStyle name="Hipervínculo visitado" xfId="7584" builtinId="9" hidden="1"/>
    <cellStyle name="Hipervínculo visitado" xfId="7585" builtinId="9" hidden="1"/>
    <cellStyle name="Hipervínculo visitado" xfId="7535" builtinId="9" hidden="1"/>
    <cellStyle name="Hipervínculo visitado" xfId="7536" builtinId="9" hidden="1"/>
    <cellStyle name="Hipervínculo visitado" xfId="7589" builtinId="9" hidden="1"/>
    <cellStyle name="Hipervínculo visitado" xfId="7590" builtinId="9" hidden="1"/>
    <cellStyle name="Hipervínculo visitado" xfId="7591" builtinId="9" hidden="1"/>
    <cellStyle name="Hipervínculo visitado" xfId="7592" builtinId="9" hidden="1"/>
    <cellStyle name="Hipervínculo visitado" xfId="7593" builtinId="9" hidden="1"/>
    <cellStyle name="Hipervínculo visitado" xfId="7594" builtinId="9" hidden="1"/>
    <cellStyle name="Hipervínculo visitado" xfId="7595" builtinId="9" hidden="1"/>
    <cellStyle name="Hipervínculo visitado" xfId="7596" builtinId="9" hidden="1"/>
    <cellStyle name="Hipervínculo visitado" xfId="7597" builtinId="9" hidden="1"/>
    <cellStyle name="Hipervínculo visitado" xfId="7598" builtinId="9" hidden="1"/>
    <cellStyle name="Hipervínculo visitado" xfId="7599" builtinId="9" hidden="1"/>
    <cellStyle name="Hipervínculo visitado" xfId="7600" builtinId="9" hidden="1"/>
    <cellStyle name="Hipervínculo visitado" xfId="7601" builtinId="9" hidden="1"/>
    <cellStyle name="Hipervínculo visitado" xfId="7602" builtinId="9" hidden="1"/>
    <cellStyle name="Hipervínculo visitado" xfId="7603" builtinId="9" hidden="1"/>
    <cellStyle name="Hipervínculo visitado" xfId="7604" builtinId="9" hidden="1"/>
    <cellStyle name="Hipervínculo visitado" xfId="7605" builtinId="9" hidden="1"/>
    <cellStyle name="Hipervínculo visitado" xfId="7606" builtinId="9" hidden="1"/>
    <cellStyle name="Hipervínculo visitado" xfId="7607" builtinId="9" hidden="1"/>
    <cellStyle name="Hipervínculo visitado" xfId="7562" builtinId="9" hidden="1"/>
    <cellStyle name="Hipervínculo visitado" xfId="7563" builtinId="9" hidden="1"/>
    <cellStyle name="Hipervínculo visitado" xfId="7610" builtinId="9" hidden="1"/>
    <cellStyle name="Hipervínculo visitado" xfId="7611" builtinId="9" hidden="1"/>
    <cellStyle name="Hipervínculo visitado" xfId="7612" builtinId="9" hidden="1"/>
    <cellStyle name="Hipervínculo visitado" xfId="7613" builtinId="9" hidden="1"/>
    <cellStyle name="Hipervínculo visitado" xfId="7614" builtinId="9" hidden="1"/>
    <cellStyle name="Hipervínculo visitado" xfId="7615" builtinId="9" hidden="1"/>
    <cellStyle name="Hipervínculo visitado" xfId="7616" builtinId="9" hidden="1"/>
    <cellStyle name="Hipervínculo visitado" xfId="7617" builtinId="9" hidden="1"/>
    <cellStyle name="Hipervínculo visitado" xfId="7618" builtinId="9" hidden="1"/>
    <cellStyle name="Hipervínculo visitado" xfId="7619" builtinId="9" hidden="1"/>
    <cellStyle name="Hipervínculo visitado" xfId="7620" builtinId="9" hidden="1"/>
    <cellStyle name="Hipervínculo visitado" xfId="7621" builtinId="9" hidden="1"/>
    <cellStyle name="Hipervínculo visitado" xfId="7622" builtinId="9" hidden="1"/>
    <cellStyle name="Hipervínculo visitado" xfId="7623" builtinId="9" hidden="1"/>
    <cellStyle name="Hipervínculo visitado" xfId="7624" builtinId="9" hidden="1"/>
    <cellStyle name="Hipervínculo visitado" xfId="7625" builtinId="9" hidden="1"/>
    <cellStyle name="Hipervínculo visitado" xfId="7626" builtinId="9" hidden="1"/>
    <cellStyle name="Hipervínculo visitado" xfId="7627" builtinId="9" hidden="1"/>
    <cellStyle name="Hipervínculo visitado" xfId="7628" builtinId="9" hidden="1"/>
    <cellStyle name="Hipervínculo visitado" xfId="7639" builtinId="9" hidden="1"/>
    <cellStyle name="Hipervínculo visitado" xfId="7640" builtinId="9" hidden="1"/>
    <cellStyle name="Hipervínculo visitado" xfId="7641" builtinId="9" hidden="1"/>
    <cellStyle name="Hipervínculo visitado" xfId="7642" builtinId="9" hidden="1"/>
    <cellStyle name="Hipervínculo visitado" xfId="7643" builtinId="9" hidden="1"/>
    <cellStyle name="Hipervínculo visitado" xfId="7644" builtinId="9" hidden="1"/>
    <cellStyle name="Hipervínculo visitado" xfId="7645" builtinId="9" hidden="1"/>
    <cellStyle name="Hipervínculo visitado" xfId="7646" builtinId="9" hidden="1"/>
    <cellStyle name="Hipervínculo visitado" xfId="7647" builtinId="9" hidden="1"/>
    <cellStyle name="Hipervínculo visitado" xfId="7648" builtinId="9" hidden="1"/>
    <cellStyle name="Hipervínculo visitado" xfId="7649" builtinId="9" hidden="1"/>
    <cellStyle name="Hipervínculo visitado" xfId="7650" builtinId="9" hidden="1"/>
    <cellStyle name="Hipervínculo visitado" xfId="7651" builtinId="9" hidden="1"/>
    <cellStyle name="Hipervínculo visitado" xfId="7652" builtinId="9" hidden="1"/>
    <cellStyle name="Hipervínculo visitado" xfId="7653" builtinId="9" hidden="1"/>
    <cellStyle name="Hipervínculo visitado" xfId="7654" builtinId="9" hidden="1"/>
    <cellStyle name="Hipervínculo visitado" xfId="7655" builtinId="9" hidden="1"/>
    <cellStyle name="Hipervínculo visitado" xfId="7656" builtinId="9" hidden="1"/>
    <cellStyle name="Hipervínculo visitado" xfId="7657" builtinId="9" hidden="1"/>
    <cellStyle name="Hipervínculo visitado" xfId="7658" builtinId="9" hidden="1"/>
    <cellStyle name="Hipervínculo visitado" xfId="7659" builtinId="9" hidden="1"/>
    <cellStyle name="Hipervínculo visitado" xfId="7667" builtinId="9" hidden="1"/>
    <cellStyle name="Hipervínculo visitado" xfId="7668" builtinId="9" hidden="1"/>
    <cellStyle name="Hipervínculo visitado" xfId="7669" builtinId="9" hidden="1"/>
    <cellStyle name="Hipervínculo visitado" xfId="7670" builtinId="9" hidden="1"/>
    <cellStyle name="Hipervínculo visitado" xfId="7671" builtinId="9" hidden="1"/>
    <cellStyle name="Hipervínculo visitado" xfId="7672" builtinId="9" hidden="1"/>
    <cellStyle name="Hipervínculo visitado" xfId="7673" builtinId="9" hidden="1"/>
    <cellStyle name="Hipervínculo visitado" xfId="7674" builtinId="9" hidden="1"/>
    <cellStyle name="Hipervínculo visitado" xfId="7675" builtinId="9" hidden="1"/>
    <cellStyle name="Hipervínculo visitado" xfId="7676" builtinId="9" hidden="1"/>
    <cellStyle name="Hipervínculo visitado" xfId="7677" builtinId="9" hidden="1"/>
    <cellStyle name="Hipervínculo visitado" xfId="7678" builtinId="9" hidden="1"/>
    <cellStyle name="Hipervínculo visitado" xfId="7679" builtinId="9" hidden="1"/>
    <cellStyle name="Hipervínculo visitado" xfId="7680" builtinId="9" hidden="1"/>
    <cellStyle name="Hipervínculo visitado" xfId="7681" builtinId="9" hidden="1"/>
    <cellStyle name="Hipervínculo visitado" xfId="7682" builtinId="9" hidden="1"/>
    <cellStyle name="Hipervínculo visitado" xfId="7683" builtinId="9" hidden="1"/>
    <cellStyle name="Hipervínculo visitado" xfId="7684" builtinId="9" hidden="1"/>
    <cellStyle name="Hipervínculo visitado" xfId="7685" builtinId="9" hidden="1"/>
    <cellStyle name="Hipervínculo visitado" xfId="7686" builtinId="9" hidden="1"/>
    <cellStyle name="Hipervínculo visitado" xfId="7687" builtinId="9" hidden="1"/>
    <cellStyle name="Hipervínculo visitado" xfId="7636" builtinId="9" hidden="1"/>
    <cellStyle name="Hipervínculo visitado" xfId="7637" builtinId="9" hidden="1"/>
    <cellStyle name="Hipervínculo visitado" xfId="7690" builtinId="9" hidden="1"/>
    <cellStyle name="Hipervínculo visitado" xfId="7691" builtinId="9" hidden="1"/>
    <cellStyle name="Hipervínculo visitado" xfId="7692" builtinId="9" hidden="1"/>
    <cellStyle name="Hipervínculo visitado" xfId="7693" builtinId="9" hidden="1"/>
    <cellStyle name="Hipervínculo visitado" xfId="7694" builtinId="9" hidden="1"/>
    <cellStyle name="Hipervínculo visitado" xfId="7695" builtinId="9" hidden="1"/>
    <cellStyle name="Hipervínculo visitado" xfId="7696" builtinId="9" hidden="1"/>
    <cellStyle name="Hipervínculo visitado" xfId="7697" builtinId="9" hidden="1"/>
    <cellStyle name="Hipervínculo visitado" xfId="7698" builtinId="9" hidden="1"/>
    <cellStyle name="Hipervínculo visitado" xfId="7699" builtinId="9" hidden="1"/>
    <cellStyle name="Hipervínculo visitado" xfId="7700" builtinId="9" hidden="1"/>
    <cellStyle name="Hipervínculo visitado" xfId="7701" builtinId="9" hidden="1"/>
    <cellStyle name="Hipervínculo visitado" xfId="7702" builtinId="9" hidden="1"/>
    <cellStyle name="Hipervínculo visitado" xfId="7703" builtinId="9" hidden="1"/>
    <cellStyle name="Hipervínculo visitado" xfId="7704" builtinId="9" hidden="1"/>
    <cellStyle name="Hipervínculo visitado" xfId="7705" builtinId="9" hidden="1"/>
    <cellStyle name="Hipervínculo visitado" xfId="7706" builtinId="9" hidden="1"/>
    <cellStyle name="Hipervínculo visitado" xfId="7707" builtinId="9" hidden="1"/>
    <cellStyle name="Hipervínculo visitado" xfId="7708" builtinId="9" hidden="1"/>
    <cellStyle name="Hipervínculo visitado" xfId="7716" builtinId="9" hidden="1"/>
    <cellStyle name="Hipervínculo visitado" xfId="7717" builtinId="9" hidden="1"/>
    <cellStyle name="Hipervínculo visitado" xfId="7718" builtinId="9" hidden="1"/>
    <cellStyle name="Hipervínculo visitado" xfId="7719" builtinId="9" hidden="1"/>
    <cellStyle name="Hipervínculo visitado" xfId="7720" builtinId="9" hidden="1"/>
    <cellStyle name="Hipervínculo visitado" xfId="7721" builtinId="9" hidden="1"/>
    <cellStyle name="Hipervínculo visitado" xfId="7722" builtinId="9" hidden="1"/>
    <cellStyle name="Hipervínculo visitado" xfId="7723" builtinId="9" hidden="1"/>
    <cellStyle name="Hipervínculo visitado" xfId="7724" builtinId="9" hidden="1"/>
    <cellStyle name="Hipervínculo visitado" xfId="7725" builtinId="9" hidden="1"/>
    <cellStyle name="Hipervínculo visitado" xfId="7726" builtinId="9" hidden="1"/>
    <cellStyle name="Hipervínculo visitado" xfId="7727" builtinId="9" hidden="1"/>
    <cellStyle name="Hipervínculo visitado" xfId="7728" builtinId="9" hidden="1"/>
    <cellStyle name="Hipervínculo visitado" xfId="7729" builtinId="9" hidden="1"/>
    <cellStyle name="Hipervínculo visitado" xfId="7730" builtinId="9" hidden="1"/>
    <cellStyle name="Hipervínculo visitado" xfId="7731" builtinId="9" hidden="1"/>
    <cellStyle name="Hipervínculo visitado" xfId="7732" builtinId="9" hidden="1"/>
    <cellStyle name="Hipervínculo visitado" xfId="7733" builtinId="9" hidden="1"/>
    <cellStyle name="Hipervínculo visitado" xfId="7734" builtinId="9" hidden="1"/>
    <cellStyle name="Hipervínculo visitado" xfId="7735" builtinId="9" hidden="1"/>
    <cellStyle name="Hipervínculo visitado" xfId="7736" builtinId="9" hidden="1"/>
    <cellStyle name="Hipervínculo visitado" xfId="7739" builtinId="9" hidden="1"/>
    <cellStyle name="Hipervínculo visitado" xfId="7740" builtinId="9" hidden="1"/>
    <cellStyle name="Hipervínculo visitado" xfId="7741" builtinId="9" hidden="1"/>
    <cellStyle name="Hipervínculo visitado" xfId="7742" builtinId="9" hidden="1"/>
    <cellStyle name="Hipervínculo visitado" xfId="7743" builtinId="9" hidden="1"/>
    <cellStyle name="Hipervínculo visitado" xfId="7744" builtinId="9" hidden="1"/>
    <cellStyle name="Hipervínculo visitado" xfId="7745" builtinId="9" hidden="1"/>
    <cellStyle name="Hipervínculo visitado" xfId="7746" builtinId="9" hidden="1"/>
    <cellStyle name="Hipervínculo visitado" xfId="7747" builtinId="9" hidden="1"/>
    <cellStyle name="Hipervínculo visitado" xfId="7748" builtinId="9" hidden="1"/>
    <cellStyle name="Hipervínculo visitado" xfId="7749" builtinId="9" hidden="1"/>
    <cellStyle name="Hipervínculo visitado" xfId="7750" builtinId="9" hidden="1"/>
    <cellStyle name="Hipervínculo visitado" xfId="7751" builtinId="9" hidden="1"/>
    <cellStyle name="Hipervínculo visitado" xfId="7752" builtinId="9" hidden="1"/>
    <cellStyle name="Hipervínculo visitado" xfId="7753" builtinId="9" hidden="1"/>
    <cellStyle name="Hipervínculo visitado" xfId="7754" builtinId="9" hidden="1"/>
    <cellStyle name="Hipervínculo visitado" xfId="7755" builtinId="9" hidden="1"/>
    <cellStyle name="Hipervínculo visitado" xfId="7756" builtinId="9" hidden="1"/>
    <cellStyle name="Hipervínculo visitado" xfId="7757" builtinId="9" hidden="1"/>
    <cellStyle name="Hipervínculo visitado" xfId="7758" builtinId="9" hidden="1"/>
    <cellStyle name="Hipervínculo visitado" xfId="7759" builtinId="9" hidden="1"/>
    <cellStyle name="Hipervínculo visitado" xfId="7715" builtinId="9" hidden="1"/>
    <cellStyle name="Hipervínculo visitado" xfId="7762" builtinId="9" hidden="1"/>
    <cellStyle name="Hipervínculo visitado" xfId="7763" builtinId="9" hidden="1"/>
    <cellStyle name="Hipervínculo visitado" xfId="7764" builtinId="9" hidden="1"/>
    <cellStyle name="Hipervínculo visitado" xfId="7765" builtinId="9" hidden="1"/>
    <cellStyle name="Hipervínculo visitado" xfId="7766" builtinId="9" hidden="1"/>
    <cellStyle name="Hipervínculo visitado" xfId="7767" builtinId="9" hidden="1"/>
    <cellStyle name="Hipervínculo visitado" xfId="7768" builtinId="9" hidden="1"/>
    <cellStyle name="Hipervínculo visitado" xfId="7769" builtinId="9" hidden="1"/>
    <cellStyle name="Hipervínculo visitado" xfId="7770" builtinId="9" hidden="1"/>
    <cellStyle name="Hipervínculo visitado" xfId="7771" builtinId="9" hidden="1"/>
    <cellStyle name="Hipervínculo visitado" xfId="7772" builtinId="9" hidden="1"/>
    <cellStyle name="Hipervínculo visitado" xfId="7773" builtinId="9" hidden="1"/>
    <cellStyle name="Hipervínculo visitado" xfId="7774" builtinId="9" hidden="1"/>
    <cellStyle name="Hipervínculo visitado" xfId="7775" builtinId="9" hidden="1"/>
    <cellStyle name="Hipervínculo visitado" xfId="7776" builtinId="9" hidden="1"/>
    <cellStyle name="Hipervínculo visitado" xfId="7777" builtinId="9" hidden="1"/>
    <cellStyle name="Hipervínculo visitado" xfId="7778" builtinId="9" hidden="1"/>
    <cellStyle name="Hipervínculo visitado" xfId="7779" builtinId="9" hidden="1"/>
    <cellStyle name="Hipervínculo visitado" xfId="7780" builtinId="9" hidden="1"/>
    <cellStyle name="Hipervínculo visitado" xfId="7781" builtinId="9" hidden="1"/>
    <cellStyle name="Hipervínculo visitado" xfId="7784" builtinId="9" hidden="1"/>
    <cellStyle name="Hipervínculo visitado" xfId="7785" builtinId="9" hidden="1"/>
    <cellStyle name="Hipervínculo visitado" xfId="7786" builtinId="9" hidden="1"/>
    <cellStyle name="Hipervínculo visitado" xfId="7787" builtinId="9" hidden="1"/>
    <cellStyle name="Hipervínculo visitado" xfId="7788" builtinId="9" hidden="1"/>
    <cellStyle name="Hipervínculo visitado" xfId="7789" builtinId="9" hidden="1"/>
    <cellStyle name="Hipervínculo visitado" xfId="7790" builtinId="9" hidden="1"/>
    <cellStyle name="Hipervínculo visitado" xfId="7791" builtinId="9" hidden="1"/>
    <cellStyle name="Hipervínculo visitado" xfId="7792" builtinId="9" hidden="1"/>
    <cellStyle name="Hipervínculo visitado" xfId="7793" builtinId="9" hidden="1"/>
    <cellStyle name="Hipervínculo visitado" xfId="7794" builtinId="9" hidden="1"/>
    <cellStyle name="Hipervínculo visitado" xfId="7795" builtinId="9" hidden="1"/>
    <cellStyle name="Hipervínculo visitado" xfId="7796" builtinId="9" hidden="1"/>
    <cellStyle name="Hipervínculo visitado" xfId="7797" builtinId="9" hidden="1"/>
    <cellStyle name="Hipervínculo visitado" xfId="7798" builtinId="9" hidden="1"/>
    <cellStyle name="Hipervínculo visitado" xfId="7799" builtinId="9" hidden="1"/>
    <cellStyle name="Hipervínculo visitado" xfId="7800" builtinId="9" hidden="1"/>
    <cellStyle name="Hipervínculo visitado" xfId="7801" builtinId="9" hidden="1"/>
    <cellStyle name="Hipervínculo visitado" xfId="7802" builtinId="9" hidden="1"/>
    <cellStyle name="Hipervínculo visitado" xfId="7803" builtinId="9" hidden="1"/>
    <cellStyle name="Hipervínculo visitado" xfId="7804" builtinId="9" hidden="1"/>
    <cellStyle name="Hipervínculo visitado" xfId="7713" builtinId="9" hidden="1"/>
    <cellStyle name="Hipervínculo visitado" xfId="7806" builtinId="9" hidden="1"/>
    <cellStyle name="Hipervínculo visitado" xfId="7807" builtinId="9" hidden="1"/>
    <cellStyle name="Hipervínculo visitado" xfId="7808" builtinId="9" hidden="1"/>
    <cellStyle name="Hipervínculo visitado" xfId="7809" builtinId="9" hidden="1"/>
    <cellStyle name="Hipervínculo visitado" xfId="7810" builtinId="9" hidden="1"/>
    <cellStyle name="Hipervínculo visitado" xfId="7811" builtinId="9" hidden="1"/>
    <cellStyle name="Hipervínculo visitado" xfId="7812" builtinId="9" hidden="1"/>
    <cellStyle name="Hipervínculo visitado" xfId="7813" builtinId="9" hidden="1"/>
    <cellStyle name="Hipervínculo visitado" xfId="7814" builtinId="9" hidden="1"/>
    <cellStyle name="Hipervínculo visitado" xfId="7815" builtinId="9" hidden="1"/>
    <cellStyle name="Hipervínculo visitado" xfId="7816" builtinId="9" hidden="1"/>
    <cellStyle name="Hipervínculo visitado" xfId="7817" builtinId="9" hidden="1"/>
    <cellStyle name="Hipervínculo visitado" xfId="7818" builtinId="9" hidden="1"/>
    <cellStyle name="Hipervínculo visitado" xfId="7819" builtinId="9" hidden="1"/>
    <cellStyle name="Hipervínculo visitado" xfId="7820" builtinId="9" hidden="1"/>
    <cellStyle name="Hipervínculo visitado" xfId="7821" builtinId="9" hidden="1"/>
    <cellStyle name="Hipervínculo visitado" xfId="7822" builtinId="9" hidden="1"/>
    <cellStyle name="Hipervínculo visitado" xfId="7823" builtinId="9" hidden="1"/>
    <cellStyle name="Hipervínculo visitado" xfId="7824" builtinId="9" hidden="1"/>
    <cellStyle name="Hipervínculo visitado" xfId="7825" builtinId="9" hidden="1"/>
    <cellStyle name="Hipervínculo visitado" xfId="7828" builtinId="9" hidden="1"/>
    <cellStyle name="Hipervínculo visitado" xfId="7829" builtinId="9" hidden="1"/>
    <cellStyle name="Hipervínculo visitado" xfId="7830" builtinId="9" hidden="1"/>
    <cellStyle name="Hipervínculo visitado" xfId="7831" builtinId="9" hidden="1"/>
    <cellStyle name="Hipervínculo visitado" xfId="7832" builtinId="9" hidden="1"/>
    <cellStyle name="Hipervínculo visitado" xfId="7833" builtinId="9" hidden="1"/>
    <cellStyle name="Hipervínculo visitado" xfId="7834" builtinId="9" hidden="1"/>
    <cellStyle name="Hipervínculo visitado" xfId="7835" builtinId="9" hidden="1"/>
    <cellStyle name="Hipervínculo visitado" xfId="7836" builtinId="9" hidden="1"/>
    <cellStyle name="Hipervínculo visitado" xfId="7837" builtinId="9" hidden="1"/>
    <cellStyle name="Hipervínculo visitado" xfId="7838" builtinId="9" hidden="1"/>
    <cellStyle name="Hipervínculo visitado" xfId="7839" builtinId="9" hidden="1"/>
    <cellStyle name="Hipervínculo visitado" xfId="7840" builtinId="9" hidden="1"/>
    <cellStyle name="Hipervínculo visitado" xfId="7841" builtinId="9" hidden="1"/>
    <cellStyle name="Hipervínculo visitado" xfId="7842" builtinId="9" hidden="1"/>
    <cellStyle name="Hipervínculo visitado" xfId="7843" builtinId="9" hidden="1"/>
    <cellStyle name="Hipervínculo visitado" xfId="7844" builtinId="9" hidden="1"/>
    <cellStyle name="Hipervínculo visitado" xfId="7845" builtinId="9" hidden="1"/>
    <cellStyle name="Hipervínculo visitado" xfId="7846" builtinId="9" hidden="1"/>
    <cellStyle name="Hipervínculo visitado" xfId="7847" builtinId="9" hidden="1"/>
    <cellStyle name="Hipervínculo visitado" xfId="7848" builtinId="9" hidden="1"/>
    <cellStyle name="Hipervínculo visitado" xfId="6916" builtinId="9" hidden="1"/>
    <cellStyle name="Hipervínculo visitado" xfId="7849" builtinId="9" hidden="1"/>
    <cellStyle name="Hipervínculo visitado" xfId="7850" builtinId="9" hidden="1"/>
    <cellStyle name="Hipervínculo visitado" xfId="7851" builtinId="9" hidden="1"/>
    <cellStyle name="Hipervínculo visitado" xfId="7852" builtinId="9" hidden="1"/>
    <cellStyle name="Hipervínculo visitado" xfId="7853" builtinId="9" hidden="1"/>
    <cellStyle name="Hipervínculo visitado" xfId="7854" builtinId="9" hidden="1"/>
    <cellStyle name="Hipervínculo visitado" xfId="7855" builtinId="9" hidden="1"/>
    <cellStyle name="Hipervínculo visitado" xfId="7856" builtinId="9" hidden="1"/>
    <cellStyle name="Hipervínculo visitado" xfId="7857" builtinId="9" hidden="1"/>
    <cellStyle name="Hipervínculo visitado" xfId="7858" builtinId="9" hidden="1"/>
    <cellStyle name="Hipervínculo visitado" xfId="7859" builtinId="9" hidden="1"/>
    <cellStyle name="Hipervínculo visitado" xfId="7860" builtinId="9" hidden="1"/>
    <cellStyle name="Hipervínculo visitado" xfId="7861" builtinId="9" hidden="1"/>
    <cellStyle name="Hipervínculo visitado" xfId="7862" builtinId="9" hidden="1"/>
    <cellStyle name="Hipervínculo visitado" xfId="7863" builtinId="9" hidden="1"/>
    <cellStyle name="Hipervínculo visitado" xfId="7864" builtinId="9" hidden="1"/>
    <cellStyle name="Hipervínculo visitado" xfId="7865" builtinId="9" hidden="1"/>
    <cellStyle name="Hipervínculo visitado" xfId="7866" builtinId="9" hidden="1"/>
    <cellStyle name="Hipervínculo visitado" xfId="7867" builtinId="9" hidden="1"/>
    <cellStyle name="Hipervínculo visitado" xfId="7868" builtinId="9" hidden="1"/>
    <cellStyle name="Hipervínculo visitado" xfId="7870" builtinId="9" hidden="1"/>
    <cellStyle name="Hipervínculo visitado" xfId="7871" builtinId="9" hidden="1"/>
    <cellStyle name="Hipervínculo visitado" xfId="7872" builtinId="9" hidden="1"/>
    <cellStyle name="Hipervínculo visitado" xfId="7873" builtinId="9" hidden="1"/>
    <cellStyle name="Hipervínculo visitado" xfId="7874" builtinId="9" hidden="1"/>
    <cellStyle name="Hipervínculo visitado" xfId="7875" builtinId="9" hidden="1"/>
    <cellStyle name="Hipervínculo visitado" xfId="7876" builtinId="9" hidden="1"/>
    <cellStyle name="Hipervínculo visitado" xfId="7877" builtinId="9" hidden="1"/>
    <cellStyle name="Hipervínculo visitado" xfId="7878" builtinId="9" hidden="1"/>
    <cellStyle name="Hipervínculo visitado" xfId="7879" builtinId="9" hidden="1"/>
    <cellStyle name="Hipervínculo visitado" xfId="7880" builtinId="9" hidden="1"/>
    <cellStyle name="Hipervínculo visitado" xfId="7881" builtinId="9" hidden="1"/>
    <cellStyle name="Hipervínculo visitado" xfId="7882" builtinId="9" hidden="1"/>
    <cellStyle name="Hipervínculo visitado" xfId="7883" builtinId="9" hidden="1"/>
    <cellStyle name="Hipervínculo visitado" xfId="7884" builtinId="9" hidden="1"/>
    <cellStyle name="Hipervínculo visitado" xfId="7885" builtinId="9" hidden="1"/>
    <cellStyle name="Hipervínculo visitado" xfId="7886" builtinId="9" hidden="1"/>
    <cellStyle name="Hipervínculo visitado" xfId="7887" builtinId="9" hidden="1"/>
    <cellStyle name="Hipervínculo visitado" xfId="7888" builtinId="9" hidden="1"/>
    <cellStyle name="Hipervínculo visitado" xfId="7889" builtinId="9" hidden="1"/>
    <cellStyle name="Hipervínculo visitado" xfId="7890" builtinId="9" hidden="1"/>
    <cellStyle name="Hipervínculo visitado" xfId="7586" builtinId="9" hidden="1"/>
    <cellStyle name="Hipervínculo visitado" xfId="7891" builtinId="9" hidden="1"/>
    <cellStyle name="Hipervínculo visitado" xfId="7892" builtinId="9" hidden="1"/>
    <cellStyle name="Hipervínculo visitado" xfId="7893" builtinId="9" hidden="1"/>
    <cellStyle name="Hipervínculo visitado" xfId="7894" builtinId="9" hidden="1"/>
    <cellStyle name="Hipervínculo visitado" xfId="7895" builtinId="9" hidden="1"/>
    <cellStyle name="Hipervínculo visitado" xfId="7896" builtinId="9" hidden="1"/>
    <cellStyle name="Hipervínculo visitado" xfId="7897" builtinId="9" hidden="1"/>
    <cellStyle name="Hipervínculo visitado" xfId="7898" builtinId="9" hidden="1"/>
    <cellStyle name="Hipervínculo visitado" xfId="7899" builtinId="9" hidden="1"/>
    <cellStyle name="Hipervínculo visitado" xfId="7900" builtinId="9" hidden="1"/>
    <cellStyle name="Hipervínculo visitado" xfId="7901" builtinId="9" hidden="1"/>
    <cellStyle name="Hipervínculo visitado" xfId="7902" builtinId="9" hidden="1"/>
    <cellStyle name="Hipervínculo visitado" xfId="7903" builtinId="9" hidden="1"/>
    <cellStyle name="Hipervínculo visitado" xfId="7904" builtinId="9" hidden="1"/>
    <cellStyle name="Hipervínculo visitado" xfId="7905" builtinId="9" hidden="1"/>
    <cellStyle name="Hipervínculo visitado" xfId="7906" builtinId="9" hidden="1"/>
    <cellStyle name="Hipervínculo visitado" xfId="7907" builtinId="9" hidden="1"/>
    <cellStyle name="Hipervínculo visitado" xfId="7908" builtinId="9" hidden="1"/>
    <cellStyle name="Hipervínculo visitado" xfId="7909" builtinId="9" hidden="1"/>
    <cellStyle name="Hipervínculo visitado" xfId="7910" builtinId="9" hidden="1"/>
    <cellStyle name="Hipervínculo visitado" xfId="7911" builtinId="9" hidden="1"/>
    <cellStyle name="Hipervínculo visitado" xfId="7912" builtinId="9" hidden="1"/>
    <cellStyle name="Hipervínculo visitado" xfId="7913" builtinId="9" hidden="1"/>
    <cellStyle name="Hipervínculo visitado" xfId="7914" builtinId="9" hidden="1"/>
    <cellStyle name="Hipervínculo visitado" xfId="7915" builtinId="9" hidden="1"/>
    <cellStyle name="Hipervínculo visitado" xfId="7916" builtinId="9" hidden="1"/>
    <cellStyle name="Hipervínculo visitado" xfId="7917" builtinId="9" hidden="1"/>
    <cellStyle name="Hipervínculo visitado" xfId="7918" builtinId="9" hidden="1"/>
    <cellStyle name="Hipervínculo visitado" xfId="7919" builtinId="9" hidden="1"/>
    <cellStyle name="Hipervínculo visitado" xfId="7920" builtinId="9" hidden="1"/>
    <cellStyle name="Hipervínculo visitado" xfId="7921" builtinId="9" hidden="1"/>
    <cellStyle name="Hipervínculo visitado" xfId="7922" builtinId="9" hidden="1"/>
    <cellStyle name="Hipervínculo visitado" xfId="7923" builtinId="9" hidden="1"/>
    <cellStyle name="Hipervínculo visitado" xfId="7924" builtinId="9" hidden="1"/>
    <cellStyle name="Hipervínculo visitado" xfId="7925" builtinId="9" hidden="1"/>
    <cellStyle name="Hipervínculo visitado" xfId="7926" builtinId="9" hidden="1"/>
    <cellStyle name="Hipervínculo visitado" xfId="7927" builtinId="9" hidden="1"/>
    <cellStyle name="Hipervínculo visitado" xfId="7928" builtinId="9" hidden="1"/>
    <cellStyle name="Hipervínculo visitado" xfId="7929" builtinId="9" hidden="1"/>
    <cellStyle name="Hipervínculo visitado" xfId="7930" builtinId="9" hidden="1"/>
    <cellStyle name="Hipervínculo visitado" xfId="7931" builtinId="9" hidden="1"/>
    <cellStyle name="Hipervínculo visitado" xfId="7469" builtinId="9" hidden="1"/>
    <cellStyle name="Hipervínculo visitado" xfId="7932" builtinId="9" hidden="1"/>
    <cellStyle name="Hipervínculo visitado" xfId="7933" builtinId="9" hidden="1"/>
    <cellStyle name="Hipervínculo visitado" xfId="7934" builtinId="9" hidden="1"/>
    <cellStyle name="Hipervínculo visitado" xfId="7935" builtinId="9" hidden="1"/>
    <cellStyle name="Hipervínculo visitado" xfId="7936" builtinId="9" hidden="1"/>
    <cellStyle name="Hipervínculo visitado" xfId="7937" builtinId="9" hidden="1"/>
    <cellStyle name="Hipervínculo visitado" xfId="7938" builtinId="9" hidden="1"/>
    <cellStyle name="Hipervínculo visitado" xfId="7939" builtinId="9" hidden="1"/>
    <cellStyle name="Hipervínculo visitado" xfId="7940" builtinId="9" hidden="1"/>
    <cellStyle name="Hipervínculo visitado" xfId="7941" builtinId="9" hidden="1"/>
    <cellStyle name="Hipervínculo visitado" xfId="7942" builtinId="9" hidden="1"/>
    <cellStyle name="Hipervínculo visitado" xfId="7943" builtinId="9" hidden="1"/>
    <cellStyle name="Hipervínculo visitado" xfId="7944" builtinId="9" hidden="1"/>
    <cellStyle name="Hipervínculo visitado" xfId="7945" builtinId="9" hidden="1"/>
    <cellStyle name="Hipervínculo visitado" xfId="7946" builtinId="9" hidden="1"/>
    <cellStyle name="Hipervínculo visitado" xfId="7947" builtinId="9" hidden="1"/>
    <cellStyle name="Hipervínculo visitado" xfId="7948" builtinId="9" hidden="1"/>
    <cellStyle name="Hipervínculo visitado" xfId="7949" builtinId="9" hidden="1"/>
    <cellStyle name="Hipervínculo visitado" xfId="7950" builtinId="9" hidden="1"/>
    <cellStyle name="Hipervínculo visitado" xfId="7951" builtinId="9" hidden="1"/>
    <cellStyle name="Hipervínculo visitado" xfId="8011" builtinId="9" hidden="1"/>
    <cellStyle name="Hipervínculo visitado" xfId="8012" builtinId="9" hidden="1"/>
    <cellStyle name="Hipervínculo visitado" xfId="8013" builtinId="9" hidden="1"/>
    <cellStyle name="Hipervínculo visitado" xfId="8014" builtinId="9" hidden="1"/>
    <cellStyle name="Hipervínculo visitado" xfId="8015" builtinId="9" hidden="1"/>
    <cellStyle name="Hipervínculo visitado" xfId="8016" builtinId="9" hidden="1"/>
    <cellStyle name="Hipervínculo visitado" xfId="8017" builtinId="9" hidden="1"/>
    <cellStyle name="Hipervínculo visitado" xfId="8018" builtinId="9" hidden="1"/>
    <cellStyle name="Hipervínculo visitado" xfId="8019" builtinId="9" hidden="1"/>
    <cellStyle name="Hipervínculo visitado" xfId="8020" builtinId="9" hidden="1"/>
    <cellStyle name="Hipervínculo visitado" xfId="8021" builtinId="9" hidden="1"/>
    <cellStyle name="Hipervínculo visitado" xfId="8022" builtinId="9" hidden="1"/>
    <cellStyle name="Hipervínculo visitado" xfId="8023" builtinId="9" hidden="1"/>
    <cellStyle name="Hipervínculo visitado" xfId="8024" builtinId="9" hidden="1"/>
    <cellStyle name="Hipervínculo visitado" xfId="8025" builtinId="9" hidden="1"/>
    <cellStyle name="Hipervínculo visitado" xfId="8026" builtinId="9" hidden="1"/>
    <cellStyle name="Hipervínculo visitado" xfId="8027" builtinId="9" hidden="1"/>
    <cellStyle name="Hipervínculo visitado" xfId="8028" builtinId="9" hidden="1"/>
    <cellStyle name="Hipervínculo visitado" xfId="8029" builtinId="9" hidden="1"/>
    <cellStyle name="Hipervínculo visitado" xfId="8030" builtinId="9" hidden="1"/>
    <cellStyle name="Hipervínculo visitado" xfId="8031" builtinId="9" hidden="1"/>
    <cellStyle name="Hipervínculo visitado" xfId="8034" builtinId="9" hidden="1"/>
    <cellStyle name="Hipervínculo visitado" xfId="8035" builtinId="9" hidden="1"/>
    <cellStyle name="Hipervínculo visitado" xfId="8036" builtinId="9" hidden="1"/>
    <cellStyle name="Hipervínculo visitado" xfId="8037" builtinId="9" hidden="1"/>
    <cellStyle name="Hipervínculo visitado" xfId="8038" builtinId="9" hidden="1"/>
    <cellStyle name="Hipervínculo visitado" xfId="8039" builtinId="9" hidden="1"/>
    <cellStyle name="Hipervínculo visitado" xfId="8040" builtinId="9" hidden="1"/>
    <cellStyle name="Hipervínculo visitado" xfId="8041" builtinId="9" hidden="1"/>
    <cellStyle name="Hipervínculo visitado" xfId="8042" builtinId="9" hidden="1"/>
    <cellStyle name="Hipervínculo visitado" xfId="8043" builtinId="9" hidden="1"/>
    <cellStyle name="Hipervínculo visitado" xfId="8044" builtinId="9" hidden="1"/>
    <cellStyle name="Hipervínculo visitado" xfId="8045" builtinId="9" hidden="1"/>
    <cellStyle name="Hipervínculo visitado" xfId="8046" builtinId="9" hidden="1"/>
    <cellStyle name="Hipervínculo visitado" xfId="8047" builtinId="9" hidden="1"/>
    <cellStyle name="Hipervínculo visitado" xfId="8048" builtinId="9" hidden="1"/>
    <cellStyle name="Hipervínculo visitado" xfId="8049" builtinId="9" hidden="1"/>
    <cellStyle name="Hipervínculo visitado" xfId="8050" builtinId="9" hidden="1"/>
    <cellStyle name="Hipervínculo visitado" xfId="8051" builtinId="9" hidden="1"/>
    <cellStyle name="Hipervínculo visitado" xfId="8052" builtinId="9" hidden="1"/>
    <cellStyle name="Hipervínculo visitado" xfId="8053" builtinId="9" hidden="1"/>
    <cellStyle name="Hipervínculo visitado" xfId="8054" builtinId="9" hidden="1"/>
    <cellStyle name="Hipervínculo visitado" xfId="8063" builtinId="9" hidden="1"/>
    <cellStyle name="Hipervínculo visitado" xfId="8064" builtinId="9" hidden="1"/>
    <cellStyle name="Hipervínculo visitado" xfId="8065" builtinId="9" hidden="1"/>
    <cellStyle name="Hipervínculo visitado" xfId="8066" builtinId="9" hidden="1"/>
    <cellStyle name="Hipervínculo visitado" xfId="8067" builtinId="9" hidden="1"/>
    <cellStyle name="Hipervínculo visitado" xfId="8068" builtinId="9" hidden="1"/>
    <cellStyle name="Hipervínculo visitado" xfId="8069" builtinId="9" hidden="1"/>
    <cellStyle name="Hipervínculo visitado" xfId="8070" builtinId="9" hidden="1"/>
    <cellStyle name="Hipervínculo visitado" xfId="8071" builtinId="9" hidden="1"/>
    <cellStyle name="Hipervínculo visitado" xfId="8072" builtinId="9" hidden="1"/>
    <cellStyle name="Hipervínculo visitado" xfId="8073" builtinId="9" hidden="1"/>
    <cellStyle name="Hipervínculo visitado" xfId="8074" builtinId="9" hidden="1"/>
    <cellStyle name="Hipervínculo visitado" xfId="8075" builtinId="9" hidden="1"/>
    <cellStyle name="Hipervínculo visitado" xfId="8076" builtinId="9" hidden="1"/>
    <cellStyle name="Hipervínculo visitado" xfId="8077" builtinId="9" hidden="1"/>
    <cellStyle name="Hipervínculo visitado" xfId="8078" builtinId="9" hidden="1"/>
    <cellStyle name="Hipervínculo visitado" xfId="8079" builtinId="9" hidden="1"/>
    <cellStyle name="Hipervínculo visitado" xfId="8080" builtinId="9" hidden="1"/>
    <cellStyle name="Hipervínculo visitado" xfId="8081" builtinId="9" hidden="1"/>
    <cellStyle name="Hipervínculo visitado" xfId="8082" builtinId="9" hidden="1"/>
    <cellStyle name="Hipervínculo visitado" xfId="8083" builtinId="9" hidden="1"/>
    <cellStyle name="Hipervínculo visitado" xfId="8090" builtinId="9" hidden="1"/>
    <cellStyle name="Hipervínculo visitado" xfId="8091" builtinId="9" hidden="1"/>
    <cellStyle name="Hipervínculo visitado" xfId="8092" builtinId="9" hidden="1"/>
    <cellStyle name="Hipervínculo visitado" xfId="8093" builtinId="9" hidden="1"/>
    <cellStyle name="Hipervínculo visitado" xfId="8094" builtinId="9" hidden="1"/>
    <cellStyle name="Hipervínculo visitado" xfId="8095" builtinId="9" hidden="1"/>
    <cellStyle name="Hipervínculo visitado" xfId="8096" builtinId="9" hidden="1"/>
    <cellStyle name="Hipervínculo visitado" xfId="8097" builtinId="9" hidden="1"/>
    <cellStyle name="Hipervínculo visitado" xfId="8098" builtinId="9" hidden="1"/>
    <cellStyle name="Hipervínculo visitado" xfId="8099" builtinId="9" hidden="1"/>
    <cellStyle name="Hipervínculo visitado" xfId="8100" builtinId="9" hidden="1"/>
    <cellStyle name="Hipervínculo visitado" xfId="8101" builtinId="9" hidden="1"/>
    <cellStyle name="Hipervínculo visitado" xfId="8102" builtinId="9" hidden="1"/>
    <cellStyle name="Hipervínculo visitado" xfId="8103" builtinId="9" hidden="1"/>
    <cellStyle name="Hipervínculo visitado" xfId="8104" builtinId="9" hidden="1"/>
    <cellStyle name="Hipervínculo visitado" xfId="8105" builtinId="9" hidden="1"/>
    <cellStyle name="Hipervínculo visitado" xfId="8106" builtinId="9" hidden="1"/>
    <cellStyle name="Hipervínculo visitado" xfId="8107" builtinId="9" hidden="1"/>
    <cellStyle name="Hipervínculo visitado" xfId="8108" builtinId="9" hidden="1"/>
    <cellStyle name="Hipervínculo visitado" xfId="8109" builtinId="9" hidden="1"/>
    <cellStyle name="Hipervínculo visitado" xfId="8110" builtinId="9" hidden="1"/>
    <cellStyle name="Hipervínculo visitado" xfId="8059" builtinId="9" hidden="1"/>
    <cellStyle name="Hipervínculo visitado" xfId="8060" builtinId="9" hidden="1"/>
    <cellStyle name="Hipervínculo visitado" xfId="8061" builtinId="9" hidden="1"/>
    <cellStyle name="Hipervínculo visitado" xfId="8111" builtinId="9" hidden="1"/>
    <cellStyle name="Hipervínculo visitado" xfId="8112" builtinId="9" hidden="1"/>
    <cellStyle name="Hipervínculo visitado" xfId="8113" builtinId="9" hidden="1"/>
    <cellStyle name="Hipervínculo visitado" xfId="8114" builtinId="9" hidden="1"/>
    <cellStyle name="Hipervínculo visitado" xfId="8115" builtinId="9" hidden="1"/>
    <cellStyle name="Hipervínculo visitado" xfId="8116" builtinId="9" hidden="1"/>
    <cellStyle name="Hipervínculo visitado" xfId="8117" builtinId="9" hidden="1"/>
    <cellStyle name="Hipervínculo visitado" xfId="8118" builtinId="9" hidden="1"/>
    <cellStyle name="Hipervínculo visitado" xfId="8119" builtinId="9" hidden="1"/>
    <cellStyle name="Hipervínculo visitado" xfId="8120" builtinId="9" hidden="1"/>
    <cellStyle name="Hipervínculo visitado" xfId="8121" builtinId="9" hidden="1"/>
    <cellStyle name="Hipervínculo visitado" xfId="8122" builtinId="9" hidden="1"/>
    <cellStyle name="Hipervínculo visitado" xfId="8123" builtinId="9" hidden="1"/>
    <cellStyle name="Hipervínculo visitado" xfId="8124" builtinId="9" hidden="1"/>
    <cellStyle name="Hipervínculo visitado" xfId="8125" builtinId="9" hidden="1"/>
    <cellStyle name="Hipervínculo visitado" xfId="8126" builtinId="9" hidden="1"/>
    <cellStyle name="Hipervínculo visitado" xfId="8127" builtinId="9" hidden="1"/>
    <cellStyle name="Hipervínculo visitado" xfId="8128" builtinId="9" hidden="1"/>
    <cellStyle name="Hipervínculo visitado" xfId="8133" builtinId="9" hidden="1"/>
    <cellStyle name="Hipervínculo visitado" xfId="8134" builtinId="9" hidden="1"/>
    <cellStyle name="Hipervínculo visitado" xfId="8135" builtinId="9" hidden="1"/>
    <cellStyle name="Hipervínculo visitado" xfId="8136" builtinId="9" hidden="1"/>
    <cellStyle name="Hipervínculo visitado" xfId="8137" builtinId="9" hidden="1"/>
    <cellStyle name="Hipervínculo visitado" xfId="8138" builtinId="9" hidden="1"/>
    <cellStyle name="Hipervínculo visitado" xfId="8139" builtinId="9" hidden="1"/>
    <cellStyle name="Hipervínculo visitado" xfId="8140" builtinId="9" hidden="1"/>
    <cellStyle name="Hipervínculo visitado" xfId="8141" builtinId="9" hidden="1"/>
    <cellStyle name="Hipervínculo visitado" xfId="8142" builtinId="9" hidden="1"/>
    <cellStyle name="Hipervínculo visitado" xfId="8143" builtinId="9" hidden="1"/>
    <cellStyle name="Hipervínculo visitado" xfId="8144" builtinId="9" hidden="1"/>
    <cellStyle name="Hipervínculo visitado" xfId="8145" builtinId="9" hidden="1"/>
    <cellStyle name="Hipervínculo visitado" xfId="8146" builtinId="9" hidden="1"/>
    <cellStyle name="Hipervínculo visitado" xfId="8147" builtinId="9" hidden="1"/>
    <cellStyle name="Hipervínculo visitado" xfId="8148" builtinId="9" hidden="1"/>
    <cellStyle name="Hipervínculo visitado" xfId="8149" builtinId="9" hidden="1"/>
    <cellStyle name="Hipervínculo visitado" xfId="8150" builtinId="9" hidden="1"/>
    <cellStyle name="Hipervínculo visitado" xfId="8151" builtinId="9" hidden="1"/>
    <cellStyle name="Hipervínculo visitado" xfId="8152" builtinId="9" hidden="1"/>
    <cellStyle name="Hipervínculo visitado" xfId="8153" builtinId="9" hidden="1"/>
    <cellStyle name="Hipervínculo visitado" xfId="8156" builtinId="9" hidden="1"/>
    <cellStyle name="Hipervínculo visitado" xfId="8157" builtinId="9" hidden="1"/>
    <cellStyle name="Hipervínculo visitado" xfId="8158" builtinId="9" hidden="1"/>
    <cellStyle name="Hipervínculo visitado" xfId="8159" builtinId="9" hidden="1"/>
    <cellStyle name="Hipervínculo visitado" xfId="8160" builtinId="9" hidden="1"/>
    <cellStyle name="Hipervínculo visitado" xfId="8161" builtinId="9" hidden="1"/>
    <cellStyle name="Hipervínculo visitado" xfId="8162" builtinId="9" hidden="1"/>
    <cellStyle name="Hipervínculo visitado" xfId="8163" builtinId="9" hidden="1"/>
    <cellStyle name="Hipervínculo visitado" xfId="8164" builtinId="9" hidden="1"/>
    <cellStyle name="Hipervínculo visitado" xfId="8165" builtinId="9" hidden="1"/>
    <cellStyle name="Hipervínculo visitado" xfId="8166" builtinId="9" hidden="1"/>
    <cellStyle name="Hipervínculo visitado" xfId="8167" builtinId="9" hidden="1"/>
    <cellStyle name="Hipervínculo visitado" xfId="8168" builtinId="9" hidden="1"/>
    <cellStyle name="Hipervínculo visitado" xfId="8169" builtinId="9" hidden="1"/>
    <cellStyle name="Hipervínculo visitado" xfId="8170" builtinId="9" hidden="1"/>
    <cellStyle name="Hipervínculo visitado" xfId="8171" builtinId="9" hidden="1"/>
    <cellStyle name="Hipervínculo visitado" xfId="8172" builtinId="9" hidden="1"/>
    <cellStyle name="Hipervínculo visitado" xfId="8173" builtinId="9" hidden="1"/>
    <cellStyle name="Hipervínculo visitado" xfId="8174" builtinId="9" hidden="1"/>
    <cellStyle name="Hipervínculo visitado" xfId="8175" builtinId="9" hidden="1"/>
    <cellStyle name="Hipervínculo visitado" xfId="8176" builtinId="9" hidden="1"/>
    <cellStyle name="Hipervínculo visitado" xfId="8132" builtinId="9" hidden="1"/>
    <cellStyle name="Hipervínculo visitado" xfId="8177" builtinId="9" hidden="1"/>
    <cellStyle name="Hipervínculo visitado" xfId="8178" builtinId="9" hidden="1"/>
    <cellStyle name="Hipervínculo visitado" xfId="8179" builtinId="9" hidden="1"/>
    <cellStyle name="Hipervínculo visitado" xfId="8180" builtinId="9" hidden="1"/>
    <cellStyle name="Hipervínculo visitado" xfId="8181" builtinId="9" hidden="1"/>
    <cellStyle name="Hipervínculo visitado" xfId="8182" builtinId="9" hidden="1"/>
    <cellStyle name="Hipervínculo visitado" xfId="8183" builtinId="9" hidden="1"/>
    <cellStyle name="Hipervínculo visitado" xfId="8184" builtinId="9" hidden="1"/>
    <cellStyle name="Hipervínculo visitado" xfId="8185" builtinId="9" hidden="1"/>
    <cellStyle name="Hipervínculo visitado" xfId="8186" builtinId="9" hidden="1"/>
    <cellStyle name="Hipervínculo visitado" xfId="8187" builtinId="9" hidden="1"/>
    <cellStyle name="Hipervínculo visitado" xfId="8188" builtinId="9" hidden="1"/>
    <cellStyle name="Hipervínculo visitado" xfId="8189" builtinId="9" hidden="1"/>
    <cellStyle name="Hipervínculo visitado" xfId="8190" builtinId="9" hidden="1"/>
    <cellStyle name="Hipervínculo visitado" xfId="8191" builtinId="9" hidden="1"/>
    <cellStyle name="Hipervínculo visitado" xfId="8192" builtinId="9" hidden="1"/>
    <cellStyle name="Hipervínculo visitado" xfId="8193" builtinId="9" hidden="1"/>
    <cellStyle name="Hipervínculo visitado" xfId="8194" builtinId="9" hidden="1"/>
    <cellStyle name="Hipervínculo visitado" xfId="8195" builtinId="9" hidden="1"/>
    <cellStyle name="Hipervínculo visitado" xfId="8196" builtinId="9" hidden="1"/>
    <cellStyle name="Hipervínculo visitado" xfId="8198" builtinId="9" hidden="1"/>
    <cellStyle name="Hipervínculo visitado" xfId="8199" builtinId="9" hidden="1"/>
    <cellStyle name="Hipervínculo visitado" xfId="8200" builtinId="9" hidden="1"/>
    <cellStyle name="Hipervínculo visitado" xfId="8201" builtinId="9" hidden="1"/>
    <cellStyle name="Hipervínculo visitado" xfId="8202" builtinId="9" hidden="1"/>
    <cellStyle name="Hipervínculo visitado" xfId="8203" builtinId="9" hidden="1"/>
    <cellStyle name="Hipervínculo visitado" xfId="8204" builtinId="9" hidden="1"/>
    <cellStyle name="Hipervínculo visitado" xfId="8205" builtinId="9" hidden="1"/>
    <cellStyle name="Hipervínculo visitado" xfId="8206" builtinId="9" hidden="1"/>
    <cellStyle name="Hipervínculo visitado" xfId="8207" builtinId="9" hidden="1"/>
    <cellStyle name="Hipervínculo visitado" xfId="8208" builtinId="9" hidden="1"/>
    <cellStyle name="Hipervínculo visitado" xfId="8209" builtinId="9" hidden="1"/>
    <cellStyle name="Hipervínculo visitado" xfId="8210" builtinId="9" hidden="1"/>
    <cellStyle name="Hipervínculo visitado" xfId="8211" builtinId="9" hidden="1"/>
    <cellStyle name="Hipervínculo visitado" xfId="8212" builtinId="9" hidden="1"/>
    <cellStyle name="Hipervínculo visitado" xfId="8213" builtinId="9" hidden="1"/>
    <cellStyle name="Hipervínculo visitado" xfId="8214" builtinId="9" hidden="1"/>
    <cellStyle name="Hipervínculo visitado" xfId="8215" builtinId="9" hidden="1"/>
    <cellStyle name="Hipervínculo visitado" xfId="8216" builtinId="9" hidden="1"/>
    <cellStyle name="Hipervínculo visitado" xfId="8217" builtinId="9" hidden="1"/>
    <cellStyle name="Hipervínculo visitado" xfId="8218" builtinId="9" hidden="1"/>
    <cellStyle name="Hipervínculo visitado" xfId="7955" builtinId="9" hidden="1"/>
    <cellStyle name="Hipervínculo visitado" xfId="8084" builtinId="9" hidden="1"/>
    <cellStyle name="Hipervínculo visitado" xfId="8131" builtinId="9" hidden="1"/>
    <cellStyle name="Hipervínculo visitado" xfId="8219" builtinId="9" hidden="1"/>
    <cellStyle name="Hipervínculo visitado" xfId="8220" builtinId="9" hidden="1"/>
    <cellStyle name="Hipervínculo visitado" xfId="8221" builtinId="9" hidden="1"/>
    <cellStyle name="Hipervínculo visitado" xfId="8222" builtinId="9" hidden="1"/>
    <cellStyle name="Hipervínculo visitado" xfId="8223" builtinId="9" hidden="1"/>
    <cellStyle name="Hipervínculo visitado" xfId="8224" builtinId="9" hidden="1"/>
    <cellStyle name="Hipervínculo visitado" xfId="8225" builtinId="9" hidden="1"/>
    <cellStyle name="Hipervínculo visitado" xfId="8226" builtinId="9" hidden="1"/>
    <cellStyle name="Hipervínculo visitado" xfId="8227" builtinId="9" hidden="1"/>
    <cellStyle name="Hipervínculo visitado" xfId="8228" builtinId="9" hidden="1"/>
    <cellStyle name="Hipervínculo visitado" xfId="8229" builtinId="9" hidden="1"/>
    <cellStyle name="Hipervínculo visitado" xfId="8230" builtinId="9" hidden="1"/>
    <cellStyle name="Hipervínculo visitado" xfId="8231" builtinId="9" hidden="1"/>
    <cellStyle name="Hipervínculo visitado" xfId="8232" builtinId="9" hidden="1"/>
    <cellStyle name="Hipervínculo visitado" xfId="8233" builtinId="9" hidden="1"/>
    <cellStyle name="Hipervínculo visitado" xfId="8234" builtinId="9" hidden="1"/>
    <cellStyle name="Hipervínculo visitado" xfId="8235" builtinId="9" hidden="1"/>
    <cellStyle name="Hipervínculo visitado" xfId="8236" builtinId="9" hidden="1"/>
    <cellStyle name="Hipervínculo visitado" xfId="8237" builtinId="9" hidden="1"/>
    <cellStyle name="Hipervínculo visitado" xfId="8238" builtinId="9" hidden="1"/>
    <cellStyle name="Hipervínculo visitado" xfId="8239" builtinId="9" hidden="1"/>
    <cellStyle name="Hipervínculo visitado" xfId="8240" builtinId="9" hidden="1"/>
    <cellStyle name="Hipervínculo visitado" xfId="8241" builtinId="9" hidden="1"/>
    <cellStyle name="Hipervínculo visitado" xfId="8242" builtinId="9" hidden="1"/>
    <cellStyle name="Hipervínculo visitado" xfId="8243" builtinId="9" hidden="1"/>
    <cellStyle name="Hipervínculo visitado" xfId="8244" builtinId="9" hidden="1"/>
    <cellStyle name="Hipervínculo visitado" xfId="8245" builtinId="9" hidden="1"/>
    <cellStyle name="Hipervínculo visitado" xfId="8246" builtinId="9" hidden="1"/>
    <cellStyle name="Hipervínculo visitado" xfId="8247" builtinId="9" hidden="1"/>
    <cellStyle name="Hipervínculo visitado" xfId="8248" builtinId="9" hidden="1"/>
    <cellStyle name="Hipervínculo visitado" xfId="8249" builtinId="9" hidden="1"/>
    <cellStyle name="Hipervínculo visitado" xfId="8250" builtinId="9" hidden="1"/>
    <cellStyle name="Hipervínculo visitado" xfId="8251" builtinId="9" hidden="1"/>
    <cellStyle name="Hipervínculo visitado" xfId="8252" builtinId="9" hidden="1"/>
    <cellStyle name="Hipervínculo visitado" xfId="8253" builtinId="9" hidden="1"/>
    <cellStyle name="Hipervínculo visitado" xfId="8254" builtinId="9" hidden="1"/>
    <cellStyle name="Hipervínculo visitado" xfId="8255" builtinId="9" hidden="1"/>
    <cellStyle name="Hipervínculo visitado" xfId="8256" builtinId="9" hidden="1"/>
    <cellStyle name="Hipervínculo visitado" xfId="8257" builtinId="9" hidden="1"/>
    <cellStyle name="Hipervínculo visitado" xfId="7978" builtinId="9" hidden="1"/>
    <cellStyle name="Hipervínculo visitado" xfId="7977" builtinId="9" hidden="1"/>
    <cellStyle name="Hipervínculo visitado" xfId="7973" builtinId="9" hidden="1"/>
    <cellStyle name="Hipervínculo visitado" xfId="8258" builtinId="9" hidden="1"/>
    <cellStyle name="Hipervínculo visitado" xfId="8259" builtinId="9" hidden="1"/>
    <cellStyle name="Hipervínculo visitado" xfId="8260" builtinId="9" hidden="1"/>
    <cellStyle name="Hipervínculo visitado" xfId="8261" builtinId="9" hidden="1"/>
    <cellStyle name="Hipervínculo visitado" xfId="8262" builtinId="9" hidden="1"/>
    <cellStyle name="Hipervínculo visitado" xfId="8263" builtinId="9" hidden="1"/>
    <cellStyle name="Hipervínculo visitado" xfId="8264" builtinId="9" hidden="1"/>
    <cellStyle name="Hipervínculo visitado" xfId="8265" builtinId="9" hidden="1"/>
    <cellStyle name="Hipervínculo visitado" xfId="8266" builtinId="9" hidden="1"/>
    <cellStyle name="Hipervínculo visitado" xfId="8267" builtinId="9" hidden="1"/>
    <cellStyle name="Hipervínculo visitado" xfId="8268" builtinId="9" hidden="1"/>
    <cellStyle name="Hipervínculo visitado" xfId="8269" builtinId="9" hidden="1"/>
    <cellStyle name="Hipervínculo visitado" xfId="8270" builtinId="9" hidden="1"/>
    <cellStyle name="Hipervínculo visitado" xfId="8271" builtinId="9" hidden="1"/>
    <cellStyle name="Hipervínculo visitado" xfId="8272" builtinId="9" hidden="1"/>
    <cellStyle name="Hipervínculo visitado" xfId="8273" builtinId="9" hidden="1"/>
    <cellStyle name="Hipervínculo visitado" xfId="8274" builtinId="9" hidden="1"/>
    <cellStyle name="Hipervínculo visitado" xfId="8275" builtinId="9" hidden="1"/>
    <cellStyle name="Hipervínculo visitado" xfId="4823" builtinId="9" hidden="1"/>
    <cellStyle name="Hipervínculo visitado" xfId="4853" builtinId="9" hidden="1"/>
    <cellStyle name="Hipervínculo visitado" xfId="4454" builtinId="9" hidden="1"/>
    <cellStyle name="Hipervínculo visitado" xfId="7419" builtinId="9" hidden="1"/>
    <cellStyle name="Hipervínculo visitado" xfId="7388" builtinId="9" hidden="1"/>
    <cellStyle name="Hipervínculo visitado" xfId="7358" builtinId="9" hidden="1"/>
    <cellStyle name="Hipervínculo visitado" xfId="7326" builtinId="9" hidden="1"/>
    <cellStyle name="Hipervínculo visitado" xfId="7296" builtinId="9" hidden="1"/>
    <cellStyle name="Hipervínculo visitado" xfId="7265" builtinId="9" hidden="1"/>
    <cellStyle name="Hipervínculo visitado" xfId="7236" builtinId="9" hidden="1"/>
    <cellStyle name="Hipervínculo visitado" xfId="7204" builtinId="9" hidden="1"/>
    <cellStyle name="Hipervínculo visitado" xfId="7174" builtinId="9" hidden="1"/>
    <cellStyle name="Hipervínculo visitado" xfId="7142" builtinId="9" hidden="1"/>
    <cellStyle name="Hipervínculo visitado" xfId="5215" builtinId="9" hidden="1"/>
    <cellStyle name="Hipervínculo visitado" xfId="4883" builtinId="9" hidden="1"/>
    <cellStyle name="Hipervínculo visitado" xfId="4914" builtinId="9" hidden="1"/>
    <cellStyle name="Hipervínculo visitado" xfId="4482" builtinId="9" hidden="1"/>
    <cellStyle name="Hipervínculo visitado" xfId="7112" builtinId="9" hidden="1"/>
    <cellStyle name="Hipervínculo visitado" xfId="7081" builtinId="9" hidden="1"/>
    <cellStyle name="Hipervínculo visitado" xfId="7051" builtinId="9" hidden="1"/>
    <cellStyle name="Hipervínculo visitado" xfId="7019" builtinId="9" hidden="1"/>
    <cellStyle name="Hipervínculo visitado" xfId="3959" builtinId="9" hidden="1"/>
    <cellStyle name="Hipervínculo visitado" xfId="4676" builtinId="9" hidden="1"/>
    <cellStyle name="Hipervínculo visitado" xfId="4705" builtinId="9" hidden="1"/>
    <cellStyle name="Hipervínculo visitado" xfId="4968" builtinId="9" hidden="1"/>
    <cellStyle name="Hipervínculo visitado" xfId="4732" builtinId="9" hidden="1"/>
    <cellStyle name="Hipervínculo visitado" xfId="4760" builtinId="9" hidden="1"/>
    <cellStyle name="Hipervínculo visitado" xfId="4819" builtinId="9" hidden="1"/>
    <cellStyle name="Hipervínculo visitado" xfId="5351" builtinId="9" hidden="1"/>
    <cellStyle name="Hipervínculo visitado" xfId="4792" builtinId="9" hidden="1"/>
    <cellStyle name="Hipervínculo visitado" xfId="4821" builtinId="9" hidden="1"/>
    <cellStyle name="Hipervínculo visitado" xfId="4849" builtinId="9" hidden="1"/>
    <cellStyle name="Hipervínculo visitado" xfId="5654" builtinId="9" hidden="1"/>
    <cellStyle name="Hipervínculo visitado" xfId="4851" builtinId="9" hidden="1"/>
    <cellStyle name="Hipervínculo visitado" xfId="4881" builtinId="9" hidden="1"/>
    <cellStyle name="Hipervínculo visitado" xfId="5561" builtinId="9" hidden="1"/>
    <cellStyle name="Hipervínculo visitado" xfId="4912" builtinId="9" hidden="1"/>
    <cellStyle name="Hipervínculo visitado" xfId="4941" builtinId="9" hidden="1"/>
    <cellStyle name="Hipervínculo visitado" xfId="4879" builtinId="9" hidden="1"/>
    <cellStyle name="Hipervínculo visitado" xfId="4910" builtinId="9" hidden="1"/>
    <cellStyle name="Hipervínculo visitado" xfId="5923" builtinId="9" hidden="1"/>
    <cellStyle name="Hipervínculo visitado" xfId="3633" builtinId="9" hidden="1"/>
    <cellStyle name="Hipervínculo visitado" xfId="8337" builtinId="9" hidden="1"/>
    <cellStyle name="Hipervínculo visitado" xfId="8338" builtinId="9" hidden="1"/>
    <cellStyle name="Hipervínculo visitado" xfId="8339" builtinId="9" hidden="1"/>
    <cellStyle name="Hipervínculo visitado" xfId="8340" builtinId="9" hidden="1"/>
    <cellStyle name="Hipervínculo visitado" xfId="8341" builtinId="9" hidden="1"/>
    <cellStyle name="Hipervínculo visitado" xfId="8342" builtinId="9" hidden="1"/>
    <cellStyle name="Hipervínculo visitado" xfId="8343" builtinId="9" hidden="1"/>
    <cellStyle name="Hipervínculo visitado" xfId="8344" builtinId="9" hidden="1"/>
    <cellStyle name="Hipervínculo visitado" xfId="8345" builtinId="9" hidden="1"/>
    <cellStyle name="Hipervínculo visitado" xfId="8346" builtinId="9" hidden="1"/>
    <cellStyle name="Hipervínculo visitado" xfId="8347" builtinId="9" hidden="1"/>
    <cellStyle name="Hipervínculo visitado" xfId="8348" builtinId="9" hidden="1"/>
    <cellStyle name="Hipervínculo visitado" xfId="8349" builtinId="9" hidden="1"/>
    <cellStyle name="Hipervínculo visitado" xfId="8350" builtinId="9" hidden="1"/>
    <cellStyle name="Hipervínculo visitado" xfId="8351" builtinId="9" hidden="1"/>
    <cellStyle name="Hipervínculo visitado" xfId="8352" builtinId="9" hidden="1"/>
    <cellStyle name="Hipervínculo visitado" xfId="8353" builtinId="9" hidden="1"/>
    <cellStyle name="Hipervínculo visitado" xfId="8354" builtinId="9" hidden="1"/>
    <cellStyle name="Hipervínculo visitado" xfId="8355" builtinId="9" hidden="1"/>
    <cellStyle name="Hipervínculo visitado" xfId="8356" builtinId="9" hidden="1"/>
    <cellStyle name="Hipervínculo visitado" xfId="8357" builtinId="9" hidden="1"/>
    <cellStyle name="Hipervínculo visitado" xfId="8303" builtinId="9" hidden="1"/>
    <cellStyle name="Hipervínculo visitado" xfId="8429" builtinId="9" hidden="1"/>
    <cellStyle name="Hipervínculo visitado" xfId="8428" builtinId="9" hidden="1"/>
    <cellStyle name="Hipervínculo visitado" xfId="8302" builtinId="9" hidden="1"/>
    <cellStyle name="Hipervínculo visitado" xfId="8427" builtinId="9" hidden="1"/>
    <cellStyle name="Hipervínculo visitado" xfId="8426" builtinId="9" hidden="1"/>
    <cellStyle name="Hipervínculo visitado" xfId="8301" builtinId="9" hidden="1"/>
    <cellStyle name="Hipervínculo visitado" xfId="8425" builtinId="9" hidden="1"/>
    <cellStyle name="Hipervínculo visitado" xfId="8424" builtinId="9" hidden="1"/>
    <cellStyle name="Hipervínculo visitado" xfId="8300" builtinId="9" hidden="1"/>
    <cellStyle name="Hipervínculo visitado" xfId="8423" builtinId="9" hidden="1"/>
    <cellStyle name="Hipervínculo visitado" xfId="8422" builtinId="9" hidden="1"/>
    <cellStyle name="Hipervínculo visitado" xfId="8299" builtinId="9" hidden="1"/>
    <cellStyle name="Hipervínculo visitado" xfId="8421" builtinId="9" hidden="1"/>
    <cellStyle name="Hipervínculo visitado" xfId="8420" builtinId="9" hidden="1"/>
    <cellStyle name="Hipervínculo visitado" xfId="8298" builtinId="9" hidden="1"/>
    <cellStyle name="Hipervínculo visitado" xfId="8419" builtinId="9" hidden="1"/>
    <cellStyle name="Hipervínculo visitado" xfId="8418" builtinId="9" hidden="1"/>
    <cellStyle name="Hipervínculo visitado" xfId="8297" builtinId="9" hidden="1"/>
    <cellStyle name="Hipervínculo visitado" xfId="8417" builtinId="9" hidden="1"/>
    <cellStyle name="Hipervínculo visitado" xfId="8416" builtinId="9" hidden="1"/>
    <cellStyle name="Hipervínculo visitado" xfId="8454" builtinId="9" hidden="1"/>
    <cellStyle name="Hipervínculo visitado" xfId="8032" builtinId="9" hidden="1"/>
    <cellStyle name="Hipervínculo visitado" xfId="8371" builtinId="9" hidden="1"/>
    <cellStyle name="Hipervínculo visitado" xfId="8455" builtinId="9" hidden="1"/>
    <cellStyle name="Hipervínculo visitado" xfId="8372" builtinId="9" hidden="1"/>
    <cellStyle name="Hipervínculo visitado" xfId="6739" builtinId="9" hidden="1"/>
    <cellStyle name="Hipervínculo visitado" xfId="8314" builtinId="9" hidden="1"/>
    <cellStyle name="Hipervínculo visitado" xfId="8373" builtinId="9" hidden="1"/>
    <cellStyle name="Hipervínculo visitado" xfId="8374" builtinId="9" hidden="1"/>
    <cellStyle name="Hipervínculo visitado" xfId="8456" builtinId="9" hidden="1"/>
    <cellStyle name="Hipervínculo visitado" xfId="3859" builtinId="9" hidden="1"/>
    <cellStyle name="Hipervínculo visitado" xfId="3638" builtinId="9" hidden="1"/>
    <cellStyle name="Hipervínculo visitado" xfId="8457" builtinId="9" hidden="1"/>
    <cellStyle name="Hipervínculo visitado" xfId="8375" builtinId="9" hidden="1"/>
    <cellStyle name="Hipervínculo visitado" xfId="8376" builtinId="9" hidden="1"/>
    <cellStyle name="Hipervínculo visitado" xfId="8315" builtinId="9" hidden="1"/>
    <cellStyle name="Hipervínculo visitado" xfId="3475" builtinId="9" hidden="1"/>
    <cellStyle name="Hipervínculo visitado" xfId="8377" builtinId="9" hidden="1"/>
    <cellStyle name="Hipervínculo visitado" xfId="8316" builtinId="9" hidden="1"/>
    <cellStyle name="Hipervínculo visitado" xfId="8378" builtinId="9" hidden="1"/>
    <cellStyle name="Hipervínculo visitado" xfId="4973" builtinId="9" hidden="1"/>
    <cellStyle name="Hipervínculo visitado" xfId="8468" builtinId="9" hidden="1"/>
    <cellStyle name="Hipervínculo visitado" xfId="8292" builtinId="9" hidden="1"/>
    <cellStyle name="Hipervínculo visitado" xfId="8291" builtinId="9" hidden="1"/>
    <cellStyle name="Hipervínculo visitado" xfId="5674" builtinId="9" hidden="1"/>
    <cellStyle name="Hipervínculo visitado" xfId="5955" builtinId="9" hidden="1"/>
    <cellStyle name="Hipervínculo visitado" xfId="8467" builtinId="9" hidden="1"/>
    <cellStyle name="Hipervínculo visitado" xfId="8323" builtinId="9" hidden="1"/>
    <cellStyle name="Hipervínculo visitado" xfId="8395" builtinId="9" hidden="1"/>
    <cellStyle name="Hipervínculo visitado" xfId="8394" builtinId="9" hidden="1"/>
    <cellStyle name="Hipervínculo visitado" xfId="8466" builtinId="9" hidden="1"/>
    <cellStyle name="Hipervínculo visitado" xfId="3860" builtinId="9" hidden="1"/>
    <cellStyle name="Hipervínculo visitado" xfId="8290" builtinId="9" hidden="1"/>
    <cellStyle name="Hipervínculo visitado" xfId="8393" builtinId="9" hidden="1"/>
    <cellStyle name="Hipervínculo visitado" xfId="5931" builtinId="9" hidden="1"/>
    <cellStyle name="Hipervínculo visitado" xfId="8465" builtinId="9" hidden="1"/>
    <cellStyle name="Hipervínculo visitado" xfId="8322" builtinId="9" hidden="1"/>
    <cellStyle name="Hipervínculo visitado" xfId="8464" builtinId="9" hidden="1"/>
    <cellStyle name="Hipervínculo visitado" xfId="8463" builtinId="9" hidden="1"/>
    <cellStyle name="Hipervínculo visitado" xfId="8309" builtinId="9" hidden="1"/>
    <cellStyle name="Hipervínculo visitado" xfId="8308" builtinId="9" hidden="1"/>
    <cellStyle name="Hipervínculo visitado" xfId="8392" builtinId="9" hidden="1"/>
    <cellStyle name="Hipervínculo visitado" xfId="8295" builtinId="9" hidden="1"/>
    <cellStyle name="Hipervínculo visitado" xfId="8305" builtinId="9" hidden="1"/>
    <cellStyle name="Hipervínculo visitado" xfId="8501" builtinId="9" hidden="1"/>
    <cellStyle name="Hipervínculo visitado" xfId="3365" builtinId="9" hidden="1"/>
    <cellStyle name="Hipervínculo visitado" xfId="8500" builtinId="9" hidden="1"/>
    <cellStyle name="Hipervínculo visitado" xfId="8432" builtinId="9" hidden="1"/>
    <cellStyle name="Hipervínculo visitado" xfId="8406" builtinId="9" hidden="1"/>
    <cellStyle name="Hipervínculo visitado" xfId="8499" builtinId="9" hidden="1"/>
    <cellStyle name="Hipervínculo visitado" xfId="8498" builtinId="9" hidden="1"/>
    <cellStyle name="Hipervínculo visitado" xfId="8329" builtinId="9" hidden="1"/>
    <cellStyle name="Hipervínculo visitado" xfId="8433" builtinId="9" hidden="1"/>
    <cellStyle name="Hipervínculo visitado" xfId="8497" builtinId="9" hidden="1"/>
    <cellStyle name="Hipervínculo visitado" xfId="8362" builtinId="9" hidden="1"/>
    <cellStyle name="Hipervínculo visitado" xfId="4943" builtinId="9" hidden="1"/>
    <cellStyle name="Hipervínculo visitado" xfId="8317" builtinId="9" hidden="1"/>
    <cellStyle name="Hipervínculo visitado" xfId="8330" builtinId="9" hidden="1"/>
    <cellStyle name="Hipervínculo visitado" xfId="8496" builtinId="9" hidden="1"/>
    <cellStyle name="Hipervínculo visitado" xfId="8318" builtinId="9" hidden="1"/>
    <cellStyle name="Hipervínculo visitado" xfId="8477" builtinId="9" hidden="1"/>
    <cellStyle name="Hipervínculo visitado" xfId="5270" builtinId="9" hidden="1"/>
    <cellStyle name="Hipervínculo visitado" xfId="8495" builtinId="9" hidden="1"/>
    <cellStyle name="Hipervínculo visitado" xfId="8534" builtinId="9" hidden="1"/>
    <cellStyle name="Hipervínculo visitado" xfId="8448" builtinId="9" hidden="1"/>
    <cellStyle name="Hipervínculo visitado" xfId="8388" builtinId="9" hidden="1"/>
    <cellStyle name="Hipervínculo visitado" xfId="8535" builtinId="9" hidden="1"/>
    <cellStyle name="Hipervínculo visitado" xfId="6097" builtinId="9" hidden="1"/>
    <cellStyle name="Hipervínculo visitado" xfId="8485" builtinId="9" hidden="1"/>
    <cellStyle name="Hipervínculo visitado" xfId="8403" builtinId="9" hidden="1"/>
    <cellStyle name="Hipervínculo visitado" xfId="8359" builtinId="9" hidden="1"/>
    <cellStyle name="Hipervínculo visitado" xfId="8439" builtinId="9" hidden="1"/>
    <cellStyle name="Hipervínculo visitado" xfId="8536" builtinId="9" hidden="1"/>
    <cellStyle name="Hipervínculo visitado" xfId="8484" builtinId="9" hidden="1"/>
    <cellStyle name="Hipervínculo visitado" xfId="5219" builtinId="9" hidden="1"/>
    <cellStyle name="Hipervínculo visitado" xfId="8537" builtinId="9" hidden="1"/>
    <cellStyle name="Hipervínculo visitado" xfId="8358" builtinId="9" hidden="1"/>
    <cellStyle name="Hipervínculo visitado" xfId="8387" builtinId="9" hidden="1"/>
    <cellStyle name="Hipervínculo visitado" xfId="8474" builtinId="9" hidden="1"/>
    <cellStyle name="Hipervínculo visitado" xfId="8333" builtinId="9" hidden="1"/>
    <cellStyle name="Hipervínculo visitado" xfId="8321" builtinId="9" hidden="1"/>
    <cellStyle name="Hipervínculo visitado" xfId="8444" builtinId="9" hidden="1"/>
    <cellStyle name="Hipervínculo visitado" xfId="5675" builtinId="9" hidden="1"/>
    <cellStyle name="Hipervínculo visitado" xfId="8483" builtinId="9" hidden="1"/>
    <cellStyle name="Hipervínculo visitado" xfId="8414" builtinId="9" hidden="1"/>
    <cellStyle name="Hipervínculo visitado" xfId="8443" builtinId="9" hidden="1"/>
    <cellStyle name="Hipervínculo visitado" xfId="8494" builtinId="9" hidden="1"/>
    <cellStyle name="Hipervínculo visitado" xfId="3791" builtinId="9" hidden="1"/>
    <cellStyle name="Hipervínculo visitado" xfId="8459" builtinId="9" hidden="1"/>
    <cellStyle name="Hipervínculo visitado" xfId="8551" builtinId="9" hidden="1"/>
    <cellStyle name="Hipervínculo visitado" xfId="8527" builtinId="9" hidden="1"/>
    <cellStyle name="Hipervínculo visitado" xfId="6833" builtinId="9" hidden="1"/>
    <cellStyle name="Hipervínculo visitado" xfId="8493" builtinId="9" hidden="1"/>
    <cellStyle name="Hipervínculo visitado" xfId="8415" builtinId="9" hidden="1"/>
    <cellStyle name="Hipervínculo visitado" xfId="8550" builtinId="9" hidden="1"/>
    <cellStyle name="Hipervínculo visitado" xfId="8399" builtinId="9" hidden="1"/>
    <cellStyle name="Hipervínculo visitado" xfId="8487" builtinId="9" hidden="1"/>
    <cellStyle name="Hipervínculo visitado" xfId="8363" builtinId="9" hidden="1"/>
    <cellStyle name="Hipervínculo visitado" xfId="8306" builtinId="9" hidden="1"/>
    <cellStyle name="Hipervínculo visitado" xfId="8475" builtinId="9" hidden="1"/>
    <cellStyle name="Hipervínculo visitado" xfId="8549" builtinId="9" hidden="1"/>
    <cellStyle name="Hipervínculo visitado" xfId="8436" builtinId="9" hidden="1"/>
    <cellStyle name="Hipervínculo visitado" xfId="8526" builtinId="9" hidden="1"/>
    <cellStyle name="Hipervínculo visitado" xfId="8409" builtinId="9" hidden="1"/>
    <cellStyle name="Hipervínculo visitado" xfId="8548" builtinId="9" hidden="1"/>
    <cellStyle name="Hipervínculo visitado" xfId="8411" builtinId="9" hidden="1"/>
    <cellStyle name="Hipervínculo visitado" xfId="8524" builtinId="9" hidden="1"/>
    <cellStyle name="Hipervínculo visitado" xfId="4731" builtinId="9" hidden="1"/>
    <cellStyle name="Hipervínculo visitado" xfId="8473" builtinId="9" hidden="1"/>
    <cellStyle name="Hipervínculo visitado" xfId="8469" builtinId="9" hidden="1"/>
    <cellStyle name="Hipervínculo visitado" xfId="8558" builtinId="9" hidden="1"/>
    <cellStyle name="Hipervínculo visitado" xfId="8523" builtinId="9" hidden="1"/>
    <cellStyle name="Hipervínculo visitado" xfId="8503" builtinId="9" hidden="1"/>
    <cellStyle name="Hipervínculo visitado" xfId="3954" builtinId="9" hidden="1"/>
    <cellStyle name="Hipervínculo visitado" xfId="8489" builtinId="9" hidden="1"/>
    <cellStyle name="Hipervínculo visitado" xfId="8336" builtinId="9" hidden="1"/>
    <cellStyle name="Hipervínculo visitado" xfId="8559" builtinId="9" hidden="1"/>
    <cellStyle name="Hipervínculo visitado" xfId="8326" builtinId="9" hidden="1"/>
    <cellStyle name="Hipervínculo visitado" xfId="8285" builtinId="9" hidden="1"/>
    <cellStyle name="Hipervínculo visitado" xfId="8442" builtinId="9" hidden="1"/>
    <cellStyle name="Hipervínculo visitado" xfId="8289" builtinId="9" hidden="1"/>
    <cellStyle name="Hipervínculo visitado" xfId="8304" builtinId="9" hidden="1"/>
    <cellStyle name="Hipervínculo visitado" xfId="8441" builtinId="9" hidden="1"/>
    <cellStyle name="Hipervínculo visitado" xfId="8453" builtinId="9" hidden="1"/>
    <cellStyle name="Hipervínculo visitado" xfId="8530" builtinId="9" hidden="1"/>
    <cellStyle name="Hipervínculo visitado" xfId="8327" builtinId="9" hidden="1"/>
    <cellStyle name="Hipervínculo visitado" xfId="8366" builtinId="9" hidden="1"/>
    <cellStyle name="Hipervínculo visitado" xfId="8288" builtinId="9" hidden="1"/>
    <cellStyle name="Hipervínculo visitado" xfId="8331" builtinId="9" hidden="1"/>
    <cellStyle name="Hipervínculo visitado" xfId="3953" builtinId="9" hidden="1"/>
    <cellStyle name="Hipervínculo visitado" xfId="8390" builtinId="9" hidden="1"/>
    <cellStyle name="Hipervínculo visitado" xfId="8478" builtinId="9" hidden="1"/>
    <cellStyle name="Hipervínculo visitado" xfId="8577" builtinId="9" hidden="1"/>
    <cellStyle name="Hipervínculo visitado" xfId="8488" builtinId="9" hidden="1"/>
    <cellStyle name="Hipervínculo visitado" xfId="8546" builtinId="9" hidden="1"/>
    <cellStyle name="Hipervínculo visitado" xfId="8576" builtinId="9" hidden="1"/>
    <cellStyle name="Hipervínculo visitado" xfId="8532" builtinId="9" hidden="1"/>
    <cellStyle name="Hipervínculo visitado" xfId="5946" builtinId="9" hidden="1"/>
    <cellStyle name="Hipervínculo visitado" xfId="8440" builtinId="9" hidden="1"/>
    <cellStyle name="Hipervínculo visitado" xfId="8400" builtinId="9" hidden="1"/>
    <cellStyle name="Hipervínculo visitado" xfId="8438" builtinId="9" hidden="1"/>
    <cellStyle name="Hipervínculo visitado" xfId="6956" builtinId="9" hidden="1"/>
    <cellStyle name="Hipervínculo visitado" xfId="8575" builtinId="9" hidden="1"/>
    <cellStyle name="Hipervínculo visitado" xfId="8491" builtinId="9" hidden="1"/>
    <cellStyle name="Hipervínculo visitado" xfId="8545" builtinId="9" hidden="1"/>
    <cellStyle name="Hipervínculo visitado" xfId="8405" builtinId="9" hidden="1"/>
    <cellStyle name="Hipervínculo visitado" xfId="8555" builtinId="9" hidden="1"/>
    <cellStyle name="Hipervínculo visitado" xfId="8389" builtinId="9" hidden="1"/>
    <cellStyle name="Hipervínculo visitado" xfId="8447" builtinId="9" hidden="1"/>
    <cellStyle name="Hipervínculo visitado" xfId="8396" builtinId="9" hidden="1"/>
    <cellStyle name="Hipervínculo visitado" xfId="8334" builtinId="9" hidden="1"/>
    <cellStyle name="Hipervínculo visitado" xfId="8382" builtinId="9" hidden="1"/>
    <cellStyle name="Hipervínculo visitado" xfId="6925" builtinId="9" hidden="1"/>
    <cellStyle name="Hipervínculo visitado" xfId="8476" builtinId="9" hidden="1"/>
    <cellStyle name="Hipervínculo visitado" xfId="8572" builtinId="9" hidden="1"/>
    <cellStyle name="Hipervínculo visitado" xfId="8398" builtinId="9" hidden="1"/>
    <cellStyle name="Hipervínculo visitado" xfId="8553" builtinId="9" hidden="1"/>
    <cellStyle name="Hipervínculo visitado" xfId="8571" builtinId="9" hidden="1"/>
    <cellStyle name="Hipervínculo visitado" xfId="8472" builtinId="9" hidden="1"/>
    <cellStyle name="Hipervínculo visitado" xfId="5247" builtinId="9" hidden="1"/>
    <cellStyle name="Hipervínculo visitado" xfId="8554" builtinId="9" hidden="1"/>
    <cellStyle name="Hipervínculo visitado" xfId="8583" builtinId="9" hidden="1"/>
    <cellStyle name="Hipervínculo visitado" xfId="8386" builtinId="9" hidden="1"/>
    <cellStyle name="Hipervínculo visitado" xfId="5001" builtinId="9" hidden="1"/>
    <cellStyle name="Hipervínculo visitado" xfId="8584" builtinId="9" hidden="1"/>
    <cellStyle name="Hipervínculo visitado" xfId="8435" builtinId="9" hidden="1"/>
    <cellStyle name="Hipervínculo visitado" xfId="8479" builtinId="9" hidden="1"/>
    <cellStyle name="Hipervínculo visitado" xfId="8380" builtinId="9" hidden="1"/>
    <cellStyle name="Hipervínculo visitado" xfId="8580" builtinId="9" hidden="1"/>
    <cellStyle name="Hipervínculo visitado" xfId="8312" builtinId="9" hidden="1"/>
    <cellStyle name="Hipervínculo visitado" xfId="8563" builtinId="9" hidden="1"/>
    <cellStyle name="Hipervínculo visitado" xfId="8646" builtinId="9" hidden="1"/>
    <cellStyle name="Hipervínculo visitado" xfId="8543" builtinId="9" hidden="1"/>
    <cellStyle name="Hipervínculo visitado" xfId="8542" builtinId="9" hidden="1"/>
    <cellStyle name="Hipervínculo visitado" xfId="8647" builtinId="9" hidden="1"/>
    <cellStyle name="Hipervínculo visitado" xfId="3890" builtinId="9" hidden="1"/>
    <cellStyle name="Hipervínculo visitado" xfId="8381" builtinId="9" hidden="1"/>
    <cellStyle name="Hipervínculo visitado" xfId="8319" builtinId="9" hidden="1"/>
    <cellStyle name="Hipervínculo visitado" xfId="8324" builtinId="9" hidden="1"/>
    <cellStyle name="Hipervínculo visitado" xfId="8607" builtinId="9" hidden="1"/>
    <cellStyle name="Hipervínculo visitado" xfId="8648" builtinId="9" hidden="1"/>
    <cellStyle name="Hipervínculo visitado" xfId="8606" builtinId="9" hidden="1"/>
    <cellStyle name="Hipervínculo visitado" xfId="8445" builtinId="9" hidden="1"/>
    <cellStyle name="Hipervínculo visitado" xfId="8649" builtinId="9" hidden="1"/>
    <cellStyle name="Hipervínculo visitado" xfId="8332" builtinId="9" hidden="1"/>
    <cellStyle name="Hipervínculo visitado" xfId="8470" builtinId="9" hidden="1"/>
    <cellStyle name="Hipervínculo visitado" xfId="8461" builtinId="9" hidden="1"/>
    <cellStyle name="Hipervínculo visitado" xfId="8568" builtinId="9" hidden="1"/>
    <cellStyle name="Hipervínculo visitado" xfId="8430" builtinId="9" hidden="1"/>
    <cellStyle name="Hipervínculo visitado" xfId="8613" builtinId="9" hidden="1"/>
    <cellStyle name="Hipervínculo visitado" xfId="8653" builtinId="9" hidden="1"/>
    <cellStyle name="Hipervínculo visitado" xfId="8570" builtinId="9" hidden="1"/>
    <cellStyle name="Hipervínculo visitado" xfId="8614" builtinId="9" hidden="1"/>
    <cellStyle name="Hipervínculo visitado" xfId="8569" builtinId="9" hidden="1"/>
    <cellStyle name="Hipervínculo visitado" xfId="8652" builtinId="9" hidden="1"/>
    <cellStyle name="Hipervínculo visitado" xfId="8538" builtinId="9" hidden="1"/>
    <cellStyle name="Hipervínculo visitado" xfId="8379" builtinId="9" hidden="1"/>
    <cellStyle name="Hipervínculo visitado" xfId="8604" builtinId="9" hidden="1"/>
    <cellStyle name="Hipervínculo visitado" xfId="8539" builtinId="9" hidden="1"/>
    <cellStyle name="Hipervínculo visitado" xfId="8525" builtinId="9" hidden="1"/>
    <cellStyle name="Hipervínculo visitado" xfId="8651" builtinId="9" hidden="1"/>
    <cellStyle name="Hipervínculo visitado" xfId="8615" builtinId="9" hidden="1"/>
    <cellStyle name="Hipervínculo visitado" xfId="8360" builtinId="9" hidden="1"/>
    <cellStyle name="Hipervínculo visitado" xfId="8294" builtinId="9" hidden="1"/>
    <cellStyle name="Hipervínculo visitado" xfId="8637" builtinId="9" hidden="1"/>
    <cellStyle name="Hipervínculo visitado" xfId="8650" builtinId="9" hidden="1"/>
    <cellStyle name="Hipervínculo visitado" xfId="8605" builtinId="9" hidden="1"/>
    <cellStyle name="Hipervínculo visitado" xfId="8636" builtinId="9" hidden="1"/>
    <cellStyle name="Hipervínculo visitado" xfId="8541" builtinId="9" hidden="1"/>
    <cellStyle name="Hipervínculo visitado" xfId="8564" builtinId="9" hidden="1"/>
    <cellStyle name="Hipervínculo visitado" xfId="8402" builtinId="9" hidden="1"/>
    <cellStyle name="Hipervínculo visitado" xfId="8689" builtinId="9" hidden="1"/>
    <cellStyle name="Hipervínculo visitado" xfId="8690" builtinId="9" hidden="1"/>
    <cellStyle name="Hipervínculo visitado" xfId="8691" builtinId="9" hidden="1"/>
    <cellStyle name="Hipervínculo visitado" xfId="8692" builtinId="9" hidden="1"/>
    <cellStyle name="Hipervínculo visitado" xfId="8693" builtinId="9" hidden="1"/>
    <cellStyle name="Hipervínculo visitado" xfId="8694" builtinId="9" hidden="1"/>
    <cellStyle name="Hipervínculo visitado" xfId="8695" builtinId="9" hidden="1"/>
    <cellStyle name="Hipervínculo visitado" xfId="8696" builtinId="9" hidden="1"/>
    <cellStyle name="Hipervínculo visitado" xfId="8697" builtinId="9" hidden="1"/>
    <cellStyle name="Hipervínculo visitado" xfId="8698" builtinId="9" hidden="1"/>
    <cellStyle name="Hipervínculo visitado" xfId="8699" builtinId="9" hidden="1"/>
    <cellStyle name="Hipervínculo visitado" xfId="8700" builtinId="9" hidden="1"/>
    <cellStyle name="Hipervínculo visitado" xfId="8701" builtinId="9" hidden="1"/>
    <cellStyle name="Hipervínculo visitado" xfId="8702" builtinId="9" hidden="1"/>
    <cellStyle name="Hipervínculo visitado" xfId="8703" builtinId="9" hidden="1"/>
    <cellStyle name="Hipervínculo visitado" xfId="8704" builtinId="9" hidden="1"/>
    <cellStyle name="Hipervínculo visitado" xfId="8705" builtinId="9" hidden="1"/>
    <cellStyle name="Hipervínculo visitado" xfId="8706" builtinId="9" hidden="1"/>
    <cellStyle name="Hipervínculo visitado" xfId="8707" builtinId="9" hidden="1"/>
    <cellStyle name="Hipervínculo visitado" xfId="8708" builtinId="9" hidden="1"/>
    <cellStyle name="Hipervínculo visitado" xfId="8412" builtinId="9" hidden="1"/>
    <cellStyle name="Hipervínculo visitado" xfId="8638" builtinId="9" hidden="1"/>
    <cellStyle name="Hipervínculo visitado" xfId="8565" builtinId="9" hidden="1"/>
    <cellStyle name="Hipervínculo visitado" xfId="8712" builtinId="9" hidden="1"/>
    <cellStyle name="Hipervínculo visitado" xfId="8713" builtinId="9" hidden="1"/>
    <cellStyle name="Hipervínculo visitado" xfId="8714" builtinId="9" hidden="1"/>
    <cellStyle name="Hipervínculo visitado" xfId="8715" builtinId="9" hidden="1"/>
    <cellStyle name="Hipervínculo visitado" xfId="8716" builtinId="9" hidden="1"/>
    <cellStyle name="Hipervínculo visitado" xfId="8717" builtinId="9" hidden="1"/>
    <cellStyle name="Hipervínculo visitado" xfId="8718" builtinId="9" hidden="1"/>
    <cellStyle name="Hipervínculo visitado" xfId="8719" builtinId="9" hidden="1"/>
    <cellStyle name="Hipervínculo visitado" xfId="8720" builtinId="9" hidden="1"/>
    <cellStyle name="Hipervínculo visitado" xfId="8721" builtinId="9" hidden="1"/>
    <cellStyle name="Hipervínculo visitado" xfId="8722" builtinId="9" hidden="1"/>
    <cellStyle name="Hipervínculo visitado" xfId="8723" builtinId="9" hidden="1"/>
    <cellStyle name="Hipervínculo visitado" xfId="8724" builtinId="9" hidden="1"/>
    <cellStyle name="Hipervínculo visitado" xfId="8725" builtinId="9" hidden="1"/>
    <cellStyle name="Hipervínculo visitado" xfId="8726" builtinId="9" hidden="1"/>
    <cellStyle name="Hipervínculo visitado" xfId="8727" builtinId="9" hidden="1"/>
    <cellStyle name="Hipervínculo visitado" xfId="8728" builtinId="9" hidden="1"/>
    <cellStyle name="Hipervínculo visitado" xfId="8729" builtinId="9" hidden="1"/>
    <cellStyle name="Hipervínculo visitado" xfId="8742" builtinId="9" hidden="1"/>
    <cellStyle name="Hipervínculo visitado" xfId="8743" builtinId="9" hidden="1"/>
    <cellStyle name="Hipervínculo visitado" xfId="8744" builtinId="9" hidden="1"/>
    <cellStyle name="Hipervínculo visitado" xfId="8745" builtinId="9" hidden="1"/>
    <cellStyle name="Hipervínculo visitado" xfId="8746" builtinId="9" hidden="1"/>
    <cellStyle name="Hipervínculo visitado" xfId="8747" builtinId="9" hidden="1"/>
    <cellStyle name="Hipervínculo visitado" xfId="8748" builtinId="9" hidden="1"/>
    <cellStyle name="Hipervínculo visitado" xfId="8749" builtinId="9" hidden="1"/>
    <cellStyle name="Hipervínculo visitado" xfId="8750" builtinId="9" hidden="1"/>
    <cellStyle name="Hipervínculo visitado" xfId="8751" builtinId="9" hidden="1"/>
    <cellStyle name="Hipervínculo visitado" xfId="8752" builtinId="9" hidden="1"/>
    <cellStyle name="Hipervínculo visitado" xfId="8753" builtinId="9" hidden="1"/>
    <cellStyle name="Hipervínculo visitado" xfId="8754" builtinId="9" hidden="1"/>
    <cellStyle name="Hipervínculo visitado" xfId="8755" builtinId="9" hidden="1"/>
    <cellStyle name="Hipervínculo visitado" xfId="8756" builtinId="9" hidden="1"/>
    <cellStyle name="Hipervínculo visitado" xfId="8757" builtinId="9" hidden="1"/>
    <cellStyle name="Hipervínculo visitado" xfId="8758" builtinId="9" hidden="1"/>
    <cellStyle name="Hipervínculo visitado" xfId="8759" builtinId="9" hidden="1"/>
    <cellStyle name="Hipervínculo visitado" xfId="8760" builtinId="9" hidden="1"/>
    <cellStyle name="Hipervínculo visitado" xfId="8761" builtinId="9" hidden="1"/>
    <cellStyle name="Hipervínculo visitado" xfId="8762" builtinId="9" hidden="1"/>
    <cellStyle name="Hipervínculo visitado" xfId="8578" builtinId="9" hidden="1"/>
    <cellStyle name="Hipervínculo visitado" xfId="8766" builtinId="9" hidden="1"/>
    <cellStyle name="Hipervínculo visitado" xfId="8767" builtinId="9" hidden="1"/>
    <cellStyle name="Hipervínculo visitado" xfId="8768" builtinId="9" hidden="1"/>
    <cellStyle name="Hipervínculo visitado" xfId="8769" builtinId="9" hidden="1"/>
    <cellStyle name="Hipervínculo visitado" xfId="8770" builtinId="9" hidden="1"/>
    <cellStyle name="Hipervínculo visitado" xfId="8771" builtinId="9" hidden="1"/>
    <cellStyle name="Hipervínculo visitado" xfId="8772" builtinId="9" hidden="1"/>
    <cellStyle name="Hipervínculo visitado" xfId="8773" builtinId="9" hidden="1"/>
    <cellStyle name="Hipervínculo visitado" xfId="8774" builtinId="9" hidden="1"/>
    <cellStyle name="Hipervínculo visitado" xfId="8775" builtinId="9" hidden="1"/>
    <cellStyle name="Hipervínculo visitado" xfId="8776" builtinId="9" hidden="1"/>
    <cellStyle name="Hipervínculo visitado" xfId="8777" builtinId="9" hidden="1"/>
    <cellStyle name="Hipervínculo visitado" xfId="8778" builtinId="9" hidden="1"/>
    <cellStyle name="Hipervínculo visitado" xfId="8779" builtinId="9" hidden="1"/>
    <cellStyle name="Hipervínculo visitado" xfId="8780" builtinId="9" hidden="1"/>
    <cellStyle name="Hipervínculo visitado" xfId="8781" builtinId="9" hidden="1"/>
    <cellStyle name="Hipervínculo visitado" xfId="8782" builtinId="9" hidden="1"/>
    <cellStyle name="Hipervínculo visitado" xfId="8783" builtinId="9" hidden="1"/>
    <cellStyle name="Hipervínculo visitado" xfId="8784" builtinId="9" hidden="1"/>
    <cellStyle name="Hipervínculo visitado" xfId="8785" builtinId="9" hidden="1"/>
    <cellStyle name="Hipervínculo visitado" xfId="8796" builtinId="9" hidden="1"/>
    <cellStyle name="Hipervínculo visitado" xfId="8797" builtinId="9" hidden="1"/>
    <cellStyle name="Hipervínculo visitado" xfId="8798" builtinId="9" hidden="1"/>
    <cellStyle name="Hipervínculo visitado" xfId="8799" builtinId="9" hidden="1"/>
    <cellStyle name="Hipervínculo visitado" xfId="8800" builtinId="9" hidden="1"/>
    <cellStyle name="Hipervínculo visitado" xfId="8801" builtinId="9" hidden="1"/>
    <cellStyle name="Hipervínculo visitado" xfId="8802" builtinId="9" hidden="1"/>
    <cellStyle name="Hipervínculo visitado" xfId="8803" builtinId="9" hidden="1"/>
    <cellStyle name="Hipervínculo visitado" xfId="8804" builtinId="9" hidden="1"/>
    <cellStyle name="Hipervínculo visitado" xfId="8805" builtinId="9" hidden="1"/>
    <cellStyle name="Hipervínculo visitado" xfId="8806" builtinId="9" hidden="1"/>
    <cellStyle name="Hipervínculo visitado" xfId="8807" builtinId="9" hidden="1"/>
    <cellStyle name="Hipervínculo visitado" xfId="8808" builtinId="9" hidden="1"/>
    <cellStyle name="Hipervínculo visitado" xfId="8809" builtinId="9" hidden="1"/>
    <cellStyle name="Hipervínculo visitado" xfId="8810" builtinId="9" hidden="1"/>
    <cellStyle name="Hipervínculo visitado" xfId="8811" builtinId="9" hidden="1"/>
    <cellStyle name="Hipervínculo visitado" xfId="8812" builtinId="9" hidden="1"/>
    <cellStyle name="Hipervínculo visitado" xfId="8813" builtinId="9" hidden="1"/>
    <cellStyle name="Hipervínculo visitado" xfId="8814" builtinId="9" hidden="1"/>
    <cellStyle name="Hipervínculo visitado" xfId="8815" builtinId="9" hidden="1"/>
    <cellStyle name="Hipervínculo visitado" xfId="8816" builtinId="9" hidden="1"/>
    <cellStyle name="Hipervínculo visitado" xfId="8307" builtinId="9" hidden="1"/>
    <cellStyle name="Hipervínculo visitado" xfId="8490" builtinId="9" hidden="1"/>
    <cellStyle name="Hipervínculo visitado" xfId="4565" builtinId="9" hidden="1"/>
    <cellStyle name="Hipervínculo visitado" xfId="8820" builtinId="9" hidden="1"/>
    <cellStyle name="Hipervínculo visitado" xfId="8821" builtinId="9" hidden="1"/>
    <cellStyle name="Hipervínculo visitado" xfId="8822" builtinId="9" hidden="1"/>
    <cellStyle name="Hipervínculo visitado" xfId="8823" builtinId="9" hidden="1"/>
    <cellStyle name="Hipervínculo visitado" xfId="8824" builtinId="9" hidden="1"/>
    <cellStyle name="Hipervínculo visitado" xfId="8825" builtinId="9" hidden="1"/>
    <cellStyle name="Hipervínculo visitado" xfId="8826" builtinId="9" hidden="1"/>
    <cellStyle name="Hipervínculo visitado" xfId="8827" builtinId="9" hidden="1"/>
    <cellStyle name="Hipervínculo visitado" xfId="8828" builtinId="9" hidden="1"/>
    <cellStyle name="Hipervínculo visitado" xfId="8829" builtinId="9" hidden="1"/>
    <cellStyle name="Hipervínculo visitado" xfId="8830" builtinId="9" hidden="1"/>
    <cellStyle name="Hipervínculo visitado" xfId="8831" builtinId="9" hidden="1"/>
    <cellStyle name="Hipervínculo visitado" xfId="8832" builtinId="9" hidden="1"/>
    <cellStyle name="Hipervínculo visitado" xfId="8833" builtinId="9" hidden="1"/>
    <cellStyle name="Hipervínculo visitado" xfId="8834" builtinId="9" hidden="1"/>
    <cellStyle name="Hipervínculo visitado" xfId="8835" builtinId="9" hidden="1"/>
    <cellStyle name="Hipervínculo visitado" xfId="8836" builtinId="9" hidden="1"/>
    <cellStyle name="Hipervínculo visitado" xfId="8837" builtinId="9" hidden="1"/>
    <cellStyle name="Hipervínculo visitado" xfId="8848" builtinId="9" hidden="1"/>
    <cellStyle name="Hipervínculo visitado" xfId="8849" builtinId="9" hidden="1"/>
    <cellStyle name="Hipervínculo visitado" xfId="8850" builtinId="9" hidden="1"/>
    <cellStyle name="Hipervínculo visitado" xfId="8851" builtinId="9" hidden="1"/>
    <cellStyle name="Hipervínculo visitado" xfId="8852" builtinId="9" hidden="1"/>
    <cellStyle name="Hipervínculo visitado" xfId="8853" builtinId="9" hidden="1"/>
    <cellStyle name="Hipervínculo visitado" xfId="8854" builtinId="9" hidden="1"/>
    <cellStyle name="Hipervínculo visitado" xfId="8855" builtinId="9" hidden="1"/>
    <cellStyle name="Hipervínculo visitado" xfId="8856" builtinId="9" hidden="1"/>
    <cellStyle name="Hipervínculo visitado" xfId="8857" builtinId="9" hidden="1"/>
    <cellStyle name="Hipervínculo visitado" xfId="8858" builtinId="9" hidden="1"/>
    <cellStyle name="Hipervínculo visitado" xfId="8859" builtinId="9" hidden="1"/>
    <cellStyle name="Hipervínculo visitado" xfId="8860" builtinId="9" hidden="1"/>
    <cellStyle name="Hipervínculo visitado" xfId="8861" builtinId="9" hidden="1"/>
    <cellStyle name="Hipervínculo visitado" xfId="8862" builtinId="9" hidden="1"/>
    <cellStyle name="Hipervínculo visitado" xfId="8863" builtinId="9" hidden="1"/>
    <cellStyle name="Hipervínculo visitado" xfId="8864" builtinId="9" hidden="1"/>
    <cellStyle name="Hipervínculo visitado" xfId="8865" builtinId="9" hidden="1"/>
    <cellStyle name="Hipervínculo visitado" xfId="8866" builtinId="9" hidden="1"/>
    <cellStyle name="Hipervínculo visitado" xfId="8867" builtinId="9" hidden="1"/>
    <cellStyle name="Hipervínculo visitado" xfId="8868" builtinId="9" hidden="1"/>
    <cellStyle name="Hipervínculo visitado" xfId="8641" builtinId="9" hidden="1"/>
    <cellStyle name="Hipervínculo visitado" xfId="8660" builtinId="9" hidden="1"/>
    <cellStyle name="Hipervínculo visitado" xfId="8659" builtinId="9" hidden="1"/>
    <cellStyle name="Hipervínculo visitado" xfId="8871" builtinId="9" hidden="1"/>
    <cellStyle name="Hipervínculo visitado" xfId="8872" builtinId="9" hidden="1"/>
    <cellStyle name="Hipervínculo visitado" xfId="8873" builtinId="9" hidden="1"/>
    <cellStyle name="Hipervínculo visitado" xfId="8874" builtinId="9" hidden="1"/>
    <cellStyle name="Hipervínculo visitado" xfId="8875" builtinId="9" hidden="1"/>
    <cellStyle name="Hipervínculo visitado" xfId="8876" builtinId="9" hidden="1"/>
    <cellStyle name="Hipervínculo visitado" xfId="8877" builtinId="9" hidden="1"/>
    <cellStyle name="Hipervínculo visitado" xfId="8878" builtinId="9" hidden="1"/>
    <cellStyle name="Hipervínculo visitado" xfId="8879" builtinId="9" hidden="1"/>
    <cellStyle name="Hipervínculo visitado" xfId="8880" builtinId="9" hidden="1"/>
    <cellStyle name="Hipervínculo visitado" xfId="8881" builtinId="9" hidden="1"/>
    <cellStyle name="Hipervínculo visitado" xfId="8882" builtinId="9" hidden="1"/>
    <cellStyle name="Hipervínculo visitado" xfId="8883" builtinId="9" hidden="1"/>
    <cellStyle name="Hipervínculo visitado" xfId="8884" builtinId="9" hidden="1"/>
    <cellStyle name="Hipervínculo visitado" xfId="8885" builtinId="9" hidden="1"/>
    <cellStyle name="Hipervínculo visitado" xfId="8886" builtinId="9" hidden="1"/>
    <cellStyle name="Hipervínculo visitado" xfId="8887" builtinId="9" hidden="1"/>
    <cellStyle name="Hipervínculo visitado" xfId="8888" builtinId="9" hidden="1"/>
    <cellStyle name="Hipervínculo visitado" xfId="8899" builtinId="9" hidden="1"/>
    <cellStyle name="Hipervínculo visitado" xfId="8900" builtinId="9" hidden="1"/>
    <cellStyle name="Hipervínculo visitado" xfId="8901" builtinId="9" hidden="1"/>
    <cellStyle name="Hipervínculo visitado" xfId="8902" builtinId="9" hidden="1"/>
    <cellStyle name="Hipervínculo visitado" xfId="8903" builtinId="9" hidden="1"/>
    <cellStyle name="Hipervínculo visitado" xfId="8904" builtinId="9" hidden="1"/>
    <cellStyle name="Hipervínculo visitado" xfId="8905" builtinId="9" hidden="1"/>
    <cellStyle name="Hipervínculo visitado" xfId="8906" builtinId="9" hidden="1"/>
    <cellStyle name="Hipervínculo visitado" xfId="8907" builtinId="9" hidden="1"/>
    <cellStyle name="Hipervínculo visitado" xfId="8908" builtinId="9" hidden="1"/>
    <cellStyle name="Hipervínculo visitado" xfId="8909" builtinId="9" hidden="1"/>
    <cellStyle name="Hipervínculo visitado" xfId="8910" builtinId="9" hidden="1"/>
    <cellStyle name="Hipervínculo visitado" xfId="8911" builtinId="9" hidden="1"/>
    <cellStyle name="Hipervínculo visitado" xfId="8912" builtinId="9" hidden="1"/>
    <cellStyle name="Hipervínculo visitado" xfId="8913" builtinId="9" hidden="1"/>
    <cellStyle name="Hipervínculo visitado" xfId="8914" builtinId="9" hidden="1"/>
    <cellStyle name="Hipervínculo visitado" xfId="8915" builtinId="9" hidden="1"/>
    <cellStyle name="Hipervínculo visitado" xfId="8916" builtinId="9" hidden="1"/>
    <cellStyle name="Hipervínculo visitado" xfId="8917" builtinId="9" hidden="1"/>
    <cellStyle name="Hipervínculo visitado" xfId="8918" builtinId="9" hidden="1"/>
    <cellStyle name="Hipervínculo visitado" xfId="8919" builtinId="9" hidden="1"/>
    <cellStyle name="Hipervínculo visitado" xfId="8922" builtinId="9" hidden="1"/>
    <cellStyle name="Hipervínculo visitado" xfId="8923" builtinId="9" hidden="1"/>
    <cellStyle name="Hipervínculo visitado" xfId="8924" builtinId="9" hidden="1"/>
    <cellStyle name="Hipervínculo visitado" xfId="8925" builtinId="9" hidden="1"/>
    <cellStyle name="Hipervínculo visitado" xfId="8926" builtinId="9" hidden="1"/>
    <cellStyle name="Hipervínculo visitado" xfId="8927" builtinId="9" hidden="1"/>
    <cellStyle name="Hipervínculo visitado" xfId="8928" builtinId="9" hidden="1"/>
    <cellStyle name="Hipervínculo visitado" xfId="8929" builtinId="9" hidden="1"/>
    <cellStyle name="Hipervínculo visitado" xfId="8930" builtinId="9" hidden="1"/>
    <cellStyle name="Hipervínculo visitado" xfId="8931" builtinId="9" hidden="1"/>
    <cellStyle name="Hipervínculo visitado" xfId="8932" builtinId="9" hidden="1"/>
    <cellStyle name="Hipervínculo visitado" xfId="8933" builtinId="9" hidden="1"/>
    <cellStyle name="Hipervínculo visitado" xfId="8934" builtinId="9" hidden="1"/>
    <cellStyle name="Hipervínculo visitado" xfId="8935" builtinId="9" hidden="1"/>
    <cellStyle name="Hipervínculo visitado" xfId="8936" builtinId="9" hidden="1"/>
    <cellStyle name="Hipervínculo visitado" xfId="8937" builtinId="9" hidden="1"/>
    <cellStyle name="Hipervínculo visitado" xfId="8938" builtinId="9" hidden="1"/>
    <cellStyle name="Hipervínculo visitado" xfId="8939" builtinId="9" hidden="1"/>
    <cellStyle name="Hipervínculo visitado" xfId="8940" builtinId="9" hidden="1"/>
    <cellStyle name="Hipervínculo visitado" xfId="8941" builtinId="9" hidden="1"/>
    <cellStyle name="Hipervínculo visitado" xfId="8942" builtinId="9" hidden="1"/>
    <cellStyle name="Hipervínculo visitado" xfId="8956" builtinId="9" hidden="1"/>
    <cellStyle name="Hipervínculo visitado" xfId="8957" builtinId="9" hidden="1"/>
    <cellStyle name="Hipervínculo visitado" xfId="8958" builtinId="9" hidden="1"/>
    <cellStyle name="Hipervínculo visitado" xfId="8959" builtinId="9" hidden="1"/>
    <cellStyle name="Hipervínculo visitado" xfId="8960" builtinId="9" hidden="1"/>
    <cellStyle name="Hipervínculo visitado" xfId="8961" builtinId="9" hidden="1"/>
    <cellStyle name="Hipervínculo visitado" xfId="8962" builtinId="9" hidden="1"/>
    <cellStyle name="Hipervínculo visitado" xfId="8963" builtinId="9" hidden="1"/>
    <cellStyle name="Hipervínculo visitado" xfId="8964" builtinId="9" hidden="1"/>
    <cellStyle name="Hipervínculo visitado" xfId="8965" builtinId="9" hidden="1"/>
    <cellStyle name="Hipervínculo visitado" xfId="8966" builtinId="9" hidden="1"/>
    <cellStyle name="Hipervínculo visitado" xfId="8967" builtinId="9" hidden="1"/>
    <cellStyle name="Hipervínculo visitado" xfId="8968" builtinId="9" hidden="1"/>
    <cellStyle name="Hipervínculo visitado" xfId="8969" builtinId="9" hidden="1"/>
    <cellStyle name="Hipervínculo visitado" xfId="8970" builtinId="9" hidden="1"/>
    <cellStyle name="Hipervínculo visitado" xfId="8971" builtinId="9" hidden="1"/>
    <cellStyle name="Hipervínculo visitado" xfId="8972" builtinId="9" hidden="1"/>
    <cellStyle name="Hipervínculo visitado" xfId="8973" builtinId="9" hidden="1"/>
    <cellStyle name="Hipervínculo visitado" xfId="8974" builtinId="9" hidden="1"/>
    <cellStyle name="Hipervínculo visitado" xfId="8975" builtinId="9" hidden="1"/>
    <cellStyle name="Hipervínculo visitado" xfId="8976" builtinId="9" hidden="1"/>
    <cellStyle name="Hipervínculo visitado" xfId="8391" builtinId="9" hidden="1"/>
    <cellStyle name="Hipervínculo visitado" xfId="8977" builtinId="9" hidden="1"/>
    <cellStyle name="Hipervínculo visitado" xfId="8978" builtinId="9" hidden="1"/>
    <cellStyle name="Hipervínculo visitado" xfId="8979" builtinId="9" hidden="1"/>
    <cellStyle name="Hipervínculo visitado" xfId="8980" builtinId="9" hidden="1"/>
    <cellStyle name="Hipervínculo visitado" xfId="8981" builtinId="9" hidden="1"/>
    <cellStyle name="Hipervínculo visitado" xfId="8982" builtinId="9" hidden="1"/>
    <cellStyle name="Hipervínculo visitado" xfId="8983" builtinId="9" hidden="1"/>
    <cellStyle name="Hipervínculo visitado" xfId="8984" builtinId="9" hidden="1"/>
    <cellStyle name="Hipervínculo visitado" xfId="8985" builtinId="9" hidden="1"/>
    <cellStyle name="Hipervínculo visitado" xfId="8986" builtinId="9" hidden="1"/>
    <cellStyle name="Hipervínculo visitado" xfId="8987" builtinId="9" hidden="1"/>
    <cellStyle name="Hipervínculo visitado" xfId="8988" builtinId="9" hidden="1"/>
    <cellStyle name="Hipervínculo visitado" xfId="8989" builtinId="9" hidden="1"/>
    <cellStyle name="Hipervínculo visitado" xfId="8990" builtinId="9" hidden="1"/>
    <cellStyle name="Hipervínculo visitado" xfId="8991" builtinId="9" hidden="1"/>
    <cellStyle name="Hipervínculo visitado" xfId="8992" builtinId="9" hidden="1"/>
    <cellStyle name="Hipervínculo visitado" xfId="8993" builtinId="9" hidden="1"/>
    <cellStyle name="Hipervínculo visitado" xfId="8994" builtinId="9" hidden="1"/>
    <cellStyle name="Hipervínculo visitado" xfId="8995" builtinId="9" hidden="1"/>
    <cellStyle name="Hipervínculo visitado" xfId="8996" builtinId="9" hidden="1"/>
    <cellStyle name="Hipervínculo visitado" xfId="9007" builtinId="9" hidden="1"/>
    <cellStyle name="Hipervínculo visitado" xfId="9008" builtinId="9" hidden="1"/>
    <cellStyle name="Hipervínculo visitado" xfId="9009" builtinId="9" hidden="1"/>
    <cellStyle name="Hipervínculo visitado" xfId="9010" builtinId="9" hidden="1"/>
    <cellStyle name="Hipervínculo visitado" xfId="9011" builtinId="9" hidden="1"/>
    <cellStyle name="Hipervínculo visitado" xfId="9012" builtinId="9" hidden="1"/>
    <cellStyle name="Hipervínculo visitado" xfId="9013" builtinId="9" hidden="1"/>
    <cellStyle name="Hipervínculo visitado" xfId="9014" builtinId="9" hidden="1"/>
    <cellStyle name="Hipervínculo visitado" xfId="9015" builtinId="9" hidden="1"/>
    <cellStyle name="Hipervínculo visitado" xfId="9016" builtinId="9" hidden="1"/>
    <cellStyle name="Hipervínculo visitado" xfId="9017" builtinId="9" hidden="1"/>
    <cellStyle name="Hipervínculo visitado" xfId="9018" builtinId="9" hidden="1"/>
    <cellStyle name="Hipervínculo visitado" xfId="9019" builtinId="9" hidden="1"/>
    <cellStyle name="Hipervínculo visitado" xfId="9020" builtinId="9" hidden="1"/>
    <cellStyle name="Hipervínculo visitado" xfId="9021" builtinId="9" hidden="1"/>
    <cellStyle name="Hipervínculo visitado" xfId="9022" builtinId="9" hidden="1"/>
    <cellStyle name="Hipervínculo visitado" xfId="9023" builtinId="9" hidden="1"/>
    <cellStyle name="Hipervínculo visitado" xfId="9024" builtinId="9" hidden="1"/>
    <cellStyle name="Hipervínculo visitado" xfId="9025" builtinId="9" hidden="1"/>
    <cellStyle name="Hipervínculo visitado" xfId="9026" builtinId="9" hidden="1"/>
    <cellStyle name="Hipervínculo visitado" xfId="9027" builtinId="9" hidden="1"/>
    <cellStyle name="Hipervínculo visitado" xfId="9035" builtinId="9" hidden="1"/>
    <cellStyle name="Hipervínculo visitado" xfId="9036" builtinId="9" hidden="1"/>
    <cellStyle name="Hipervínculo visitado" xfId="9037" builtinId="9" hidden="1"/>
    <cellStyle name="Hipervínculo visitado" xfId="9038" builtinId="9" hidden="1"/>
    <cellStyle name="Hipervínculo visitado" xfId="9039" builtinId="9" hidden="1"/>
    <cellStyle name="Hipervínculo visitado" xfId="9040" builtinId="9" hidden="1"/>
    <cellStyle name="Hipervínculo visitado" xfId="9041" builtinId="9" hidden="1"/>
    <cellStyle name="Hipervínculo visitado" xfId="9042" builtinId="9" hidden="1"/>
    <cellStyle name="Hipervínculo visitado" xfId="9043" builtinId="9" hidden="1"/>
    <cellStyle name="Hipervínculo visitado" xfId="9044" builtinId="9" hidden="1"/>
    <cellStyle name="Hipervínculo visitado" xfId="9045" builtinId="9" hidden="1"/>
    <cellStyle name="Hipervínculo visitado" xfId="9046" builtinId="9" hidden="1"/>
    <cellStyle name="Hipervínculo visitado" xfId="9047" builtinId="9" hidden="1"/>
    <cellStyle name="Hipervínculo visitado" xfId="9048" builtinId="9" hidden="1"/>
    <cellStyle name="Hipervínculo visitado" xfId="9049" builtinId="9" hidden="1"/>
    <cellStyle name="Hipervínculo visitado" xfId="9050" builtinId="9" hidden="1"/>
    <cellStyle name="Hipervínculo visitado" xfId="9051" builtinId="9" hidden="1"/>
    <cellStyle name="Hipervínculo visitado" xfId="9052" builtinId="9" hidden="1"/>
    <cellStyle name="Hipervínculo visitado" xfId="9053" builtinId="9" hidden="1"/>
    <cellStyle name="Hipervínculo visitado" xfId="9054" builtinId="9" hidden="1"/>
    <cellStyle name="Hipervínculo visitado" xfId="9055" builtinId="9" hidden="1"/>
    <cellStyle name="Hipervínculo visitado" xfId="9069" builtinId="9" hidden="1"/>
    <cellStyle name="Hipervínculo visitado" xfId="9070" builtinId="9" hidden="1"/>
    <cellStyle name="Hipervínculo visitado" xfId="9071" builtinId="9" hidden="1"/>
    <cellStyle name="Hipervínculo visitado" xfId="9072" builtinId="9" hidden="1"/>
    <cellStyle name="Hipervínculo visitado" xfId="9073" builtinId="9" hidden="1"/>
    <cellStyle name="Hipervínculo visitado" xfId="9074" builtinId="9" hidden="1"/>
    <cellStyle name="Hipervínculo visitado" xfId="9075" builtinId="9" hidden="1"/>
    <cellStyle name="Hipervínculo visitado" xfId="9076" builtinId="9" hidden="1"/>
    <cellStyle name="Hipervínculo visitado" xfId="9077" builtinId="9" hidden="1"/>
    <cellStyle name="Hipervínculo visitado" xfId="9078" builtinId="9" hidden="1"/>
    <cellStyle name="Hipervínculo visitado" xfId="9079" builtinId="9" hidden="1"/>
    <cellStyle name="Hipervínculo visitado" xfId="9080" builtinId="9" hidden="1"/>
    <cellStyle name="Hipervínculo visitado" xfId="9081" builtinId="9" hidden="1"/>
    <cellStyle name="Hipervínculo visitado" xfId="9082" builtinId="9" hidden="1"/>
    <cellStyle name="Hipervínculo visitado" xfId="9083" builtinId="9" hidden="1"/>
    <cellStyle name="Hipervínculo visitado" xfId="9084" builtinId="9" hidden="1"/>
    <cellStyle name="Hipervínculo visitado" xfId="9085" builtinId="9" hidden="1"/>
    <cellStyle name="Hipervínculo visitado" xfId="9086" builtinId="9" hidden="1"/>
    <cellStyle name="Hipervínculo visitado" xfId="9087" builtinId="9" hidden="1"/>
    <cellStyle name="Hipervínculo visitado" xfId="9088" builtinId="9" hidden="1"/>
    <cellStyle name="Hipervínculo visitado" xfId="9089" builtinId="9" hidden="1"/>
    <cellStyle name="Hipervínculo visitado" xfId="9094" builtinId="9" hidden="1"/>
    <cellStyle name="Hipervínculo visitado" xfId="9095" builtinId="9" hidden="1"/>
    <cellStyle name="Hipervínculo visitado" xfId="9096" builtinId="9" hidden="1"/>
    <cellStyle name="Hipervínculo visitado" xfId="9097" builtinId="9" hidden="1"/>
    <cellStyle name="Hipervínculo visitado" xfId="9098" builtinId="9" hidden="1"/>
    <cellStyle name="Hipervínculo visitado" xfId="9099" builtinId="9" hidden="1"/>
    <cellStyle name="Hipervínculo visitado" xfId="9100" builtinId="9" hidden="1"/>
    <cellStyle name="Hipervínculo visitado" xfId="9101" builtinId="9" hidden="1"/>
    <cellStyle name="Hipervínculo visitado" xfId="9102" builtinId="9" hidden="1"/>
    <cellStyle name="Hipervínculo visitado" xfId="9103" builtinId="9" hidden="1"/>
    <cellStyle name="Hipervínculo visitado" xfId="9104" builtinId="9" hidden="1"/>
    <cellStyle name="Hipervínculo visitado" xfId="9105" builtinId="9" hidden="1"/>
    <cellStyle name="Hipervínculo visitado" xfId="9106" builtinId="9" hidden="1"/>
    <cellStyle name="Hipervínculo visitado" xfId="9107" builtinId="9" hidden="1"/>
    <cellStyle name="Hipervínculo visitado" xfId="9108" builtinId="9" hidden="1"/>
    <cellStyle name="Hipervínculo visitado" xfId="9109" builtinId="9" hidden="1"/>
    <cellStyle name="Hipervínculo visitado" xfId="9110" builtinId="9" hidden="1"/>
    <cellStyle name="Hipervínculo visitado" xfId="9111" builtinId="9" hidden="1"/>
    <cellStyle name="Hipervínculo visitado" xfId="9112" builtinId="9" hidden="1"/>
    <cellStyle name="Hipervínculo visitado" xfId="9113" builtinId="9" hidden="1"/>
    <cellStyle name="Hipervínculo visitado" xfId="9114" builtinId="9" hidden="1"/>
    <cellStyle name="Hipervínculo visitado" xfId="9134" builtinId="9" hidden="1"/>
    <cellStyle name="Hipervínculo visitado" xfId="9135" builtinId="9" hidden="1"/>
    <cellStyle name="Hipervínculo visitado" xfId="9136" builtinId="9" hidden="1"/>
    <cellStyle name="Hipervínculo visitado" xfId="9137" builtinId="9" hidden="1"/>
    <cellStyle name="Hipervínculo visitado" xfId="9138" builtinId="9" hidden="1"/>
    <cellStyle name="Hipervínculo visitado" xfId="9139" builtinId="9" hidden="1"/>
    <cellStyle name="Hipervínculo visitado" xfId="9140" builtinId="9" hidden="1"/>
    <cellStyle name="Hipervínculo visitado" xfId="9141" builtinId="9" hidden="1"/>
    <cellStyle name="Hipervínculo visitado" xfId="9142" builtinId="9" hidden="1"/>
    <cellStyle name="Hipervínculo visitado" xfId="9143" builtinId="9" hidden="1"/>
    <cellStyle name="Hipervínculo visitado" xfId="9144" builtinId="9" hidden="1"/>
    <cellStyle name="Hipervínculo visitado" xfId="9145" builtinId="9" hidden="1"/>
    <cellStyle name="Hipervínculo visitado" xfId="9146" builtinId="9" hidden="1"/>
    <cellStyle name="Hipervínculo visitado" xfId="9147" builtinId="9" hidden="1"/>
    <cellStyle name="Hipervínculo visitado" xfId="9148" builtinId="9" hidden="1"/>
    <cellStyle name="Hipervínculo visitado" xfId="9149" builtinId="9" hidden="1"/>
    <cellStyle name="Hipervínculo visitado" xfId="9150" builtinId="9" hidden="1"/>
    <cellStyle name="Hipervínculo visitado" xfId="9151" builtinId="9" hidden="1"/>
    <cellStyle name="Hipervínculo visitado" xfId="9152" builtinId="9" hidden="1"/>
    <cellStyle name="Hipervínculo visitado" xfId="9153" builtinId="9" hidden="1"/>
    <cellStyle name="Hipervínculo visitado" xfId="9154" builtinId="9" hidden="1"/>
    <cellStyle name="Hipervínculo visitado" xfId="9165" builtinId="9" hidden="1"/>
    <cellStyle name="Hipervínculo visitado" xfId="9166" builtinId="9" hidden="1"/>
    <cellStyle name="Hipervínculo visitado" xfId="9167" builtinId="9" hidden="1"/>
    <cellStyle name="Hipervínculo visitado" xfId="9168" builtinId="9" hidden="1"/>
    <cellStyle name="Hipervínculo visitado" xfId="9169" builtinId="9" hidden="1"/>
    <cellStyle name="Hipervínculo visitado" xfId="9170" builtinId="9" hidden="1"/>
    <cellStyle name="Hipervínculo visitado" xfId="9171" builtinId="9" hidden="1"/>
    <cellStyle name="Hipervínculo visitado" xfId="9172" builtinId="9" hidden="1"/>
    <cellStyle name="Hipervínculo visitado" xfId="9173" builtinId="9" hidden="1"/>
    <cellStyle name="Hipervínculo visitado" xfId="9174" builtinId="9" hidden="1"/>
    <cellStyle name="Hipervínculo visitado" xfId="9175" builtinId="9" hidden="1"/>
    <cellStyle name="Hipervínculo visitado" xfId="9176" builtinId="9" hidden="1"/>
    <cellStyle name="Hipervínculo visitado" xfId="9177" builtinId="9" hidden="1"/>
    <cellStyle name="Hipervínculo visitado" xfId="9178" builtinId="9" hidden="1"/>
    <cellStyle name="Hipervínculo visitado" xfId="9179" builtinId="9" hidden="1"/>
    <cellStyle name="Hipervínculo visitado" xfId="9180" builtinId="9" hidden="1"/>
    <cellStyle name="Hipervínculo visitado" xfId="9181" builtinId="9" hidden="1"/>
    <cellStyle name="Hipervínculo visitado" xfId="9182" builtinId="9" hidden="1"/>
    <cellStyle name="Hipervínculo visitado" xfId="9183" builtinId="9" hidden="1"/>
    <cellStyle name="Hipervínculo visitado" xfId="9184" builtinId="9" hidden="1"/>
    <cellStyle name="Hipervínculo visitado" xfId="9185" builtinId="9" hidden="1"/>
    <cellStyle name="Hipervínculo visitado" xfId="9196" builtinId="9" hidden="1"/>
    <cellStyle name="Hipervínculo visitado" xfId="9197" builtinId="9" hidden="1"/>
    <cellStyle name="Hipervínculo visitado" xfId="9198" builtinId="9" hidden="1"/>
    <cellStyle name="Hipervínculo visitado" xfId="9199" builtinId="9" hidden="1"/>
    <cellStyle name="Hipervínculo visitado" xfId="9200" builtinId="9" hidden="1"/>
    <cellStyle name="Hipervínculo visitado" xfId="9201" builtinId="9" hidden="1"/>
    <cellStyle name="Hipervínculo visitado" xfId="9202" builtinId="9" hidden="1"/>
    <cellStyle name="Hipervínculo visitado" xfId="9203" builtinId="9" hidden="1"/>
    <cellStyle name="Hipervínculo visitado" xfId="9204" builtinId="9" hidden="1"/>
    <cellStyle name="Hipervínculo visitado" xfId="9205" builtinId="9" hidden="1"/>
    <cellStyle name="Hipervínculo visitado" xfId="9206" builtinId="9" hidden="1"/>
    <cellStyle name="Hipervínculo visitado" xfId="9207" builtinId="9" hidden="1"/>
    <cellStyle name="Hipervínculo visitado" xfId="9208" builtinId="9" hidden="1"/>
    <cellStyle name="Hipervínculo visitado" xfId="9209" builtinId="9" hidden="1"/>
    <cellStyle name="Hipervínculo visitado" xfId="9210" builtinId="9" hidden="1"/>
    <cellStyle name="Hipervínculo visitado" xfId="9211" builtinId="9" hidden="1"/>
    <cellStyle name="Hipervínculo visitado" xfId="9212" builtinId="9" hidden="1"/>
    <cellStyle name="Hipervínculo visitado" xfId="9213" builtinId="9" hidden="1"/>
    <cellStyle name="Hipervínculo visitado" xfId="9214" builtinId="9" hidden="1"/>
    <cellStyle name="Hipervínculo visitado" xfId="9215" builtinId="9" hidden="1"/>
    <cellStyle name="Hipervínculo visitado" xfId="9216" builtinId="9" hidden="1"/>
    <cellStyle name="Hipervínculo visitado" xfId="9227" builtinId="9" hidden="1"/>
    <cellStyle name="Hipervínculo visitado" xfId="9228" builtinId="9" hidden="1"/>
    <cellStyle name="Hipervínculo visitado" xfId="9229" builtinId="9" hidden="1"/>
    <cellStyle name="Hipervínculo visitado" xfId="9230" builtinId="9" hidden="1"/>
    <cellStyle name="Hipervínculo visitado" xfId="9231" builtinId="9" hidden="1"/>
    <cellStyle name="Hipervínculo visitado" xfId="9232" builtinId="9" hidden="1"/>
    <cellStyle name="Hipervínculo visitado" xfId="9233" builtinId="9" hidden="1"/>
    <cellStyle name="Hipervínculo visitado" xfId="9234" builtinId="9" hidden="1"/>
    <cellStyle name="Hipervínculo visitado" xfId="9235" builtinId="9" hidden="1"/>
    <cellStyle name="Hipervínculo visitado" xfId="9236" builtinId="9" hidden="1"/>
    <cellStyle name="Hipervínculo visitado" xfId="9237" builtinId="9" hidden="1"/>
    <cellStyle name="Hipervínculo visitado" xfId="9238" builtinId="9" hidden="1"/>
    <cellStyle name="Hipervínculo visitado" xfId="9239" builtinId="9" hidden="1"/>
    <cellStyle name="Hipervínculo visitado" xfId="9240" builtinId="9" hidden="1"/>
    <cellStyle name="Hipervínculo visitado" xfId="9241" builtinId="9" hidden="1"/>
    <cellStyle name="Hipervínculo visitado" xfId="9242" builtinId="9" hidden="1"/>
    <cellStyle name="Hipervínculo visitado" xfId="9243" builtinId="9" hidden="1"/>
    <cellStyle name="Hipervínculo visitado" xfId="9244" builtinId="9" hidden="1"/>
    <cellStyle name="Hipervínculo visitado" xfId="9245" builtinId="9" hidden="1"/>
    <cellStyle name="Hipervínculo visitado" xfId="9246" builtinId="9" hidden="1"/>
    <cellStyle name="Hipervínculo visitado" xfId="9247" builtinId="9" hidden="1"/>
    <cellStyle name="Hipervínculo visitado" xfId="9258" builtinId="9" hidden="1"/>
    <cellStyle name="Hipervínculo visitado" xfId="9259" builtinId="9" hidden="1"/>
    <cellStyle name="Hipervínculo visitado" xfId="9260" builtinId="9" hidden="1"/>
    <cellStyle name="Hipervínculo visitado" xfId="9261" builtinId="9" hidden="1"/>
    <cellStyle name="Hipervínculo visitado" xfId="9262" builtinId="9" hidden="1"/>
    <cellStyle name="Hipervínculo visitado" xfId="9263" builtinId="9" hidden="1"/>
    <cellStyle name="Hipervínculo visitado" xfId="9264" builtinId="9" hidden="1"/>
    <cellStyle name="Hipervínculo visitado" xfId="9265" builtinId="9" hidden="1"/>
    <cellStyle name="Hipervínculo visitado" xfId="9266" builtinId="9" hidden="1"/>
    <cellStyle name="Hipervínculo visitado" xfId="9267" builtinId="9" hidden="1"/>
    <cellStyle name="Hipervínculo visitado" xfId="9268" builtinId="9" hidden="1"/>
    <cellStyle name="Hipervínculo visitado" xfId="9269" builtinId="9" hidden="1"/>
    <cellStyle name="Hipervínculo visitado" xfId="9270" builtinId="9" hidden="1"/>
    <cellStyle name="Hipervínculo visitado" xfId="9271" builtinId="9" hidden="1"/>
    <cellStyle name="Hipervínculo visitado" xfId="9272" builtinId="9" hidden="1"/>
    <cellStyle name="Hipervínculo visitado" xfId="9273" builtinId="9" hidden="1"/>
    <cellStyle name="Hipervínculo visitado" xfId="9274" builtinId="9" hidden="1"/>
    <cellStyle name="Hipervínculo visitado" xfId="9275" builtinId="9" hidden="1"/>
    <cellStyle name="Hipervínculo visitado" xfId="9276" builtinId="9" hidden="1"/>
    <cellStyle name="Hipervínculo visitado" xfId="9277" builtinId="9" hidden="1"/>
    <cellStyle name="Hipervínculo visitado" xfId="9278" builtinId="9" hidden="1"/>
    <cellStyle name="Hipervínculo visitado" xfId="9289" builtinId="9" hidden="1"/>
    <cellStyle name="Hipervínculo visitado" xfId="9290" builtinId="9" hidden="1"/>
    <cellStyle name="Hipervínculo visitado" xfId="9291" builtinId="9" hidden="1"/>
    <cellStyle name="Hipervínculo visitado" xfId="9292" builtinId="9" hidden="1"/>
    <cellStyle name="Hipervínculo visitado" xfId="9293" builtinId="9" hidden="1"/>
    <cellStyle name="Hipervínculo visitado" xfId="9294" builtinId="9" hidden="1"/>
    <cellStyle name="Hipervínculo visitado" xfId="9295" builtinId="9" hidden="1"/>
    <cellStyle name="Hipervínculo visitado" xfId="9296" builtinId="9" hidden="1"/>
    <cellStyle name="Hipervínculo visitado" xfId="9297" builtinId="9" hidden="1"/>
    <cellStyle name="Hipervínculo visitado" xfId="9298" builtinId="9" hidden="1"/>
    <cellStyle name="Hipervínculo visitado" xfId="9299" builtinId="9" hidden="1"/>
    <cellStyle name="Hipervínculo visitado" xfId="9300" builtinId="9" hidden="1"/>
    <cellStyle name="Hipervínculo visitado" xfId="9301" builtinId="9" hidden="1"/>
    <cellStyle name="Hipervínculo visitado" xfId="9302" builtinId="9" hidden="1"/>
    <cellStyle name="Hipervínculo visitado" xfId="9303" builtinId="9" hidden="1"/>
    <cellStyle name="Hipervínculo visitado" xfId="9304" builtinId="9" hidden="1"/>
    <cellStyle name="Hipervínculo visitado" xfId="9305" builtinId="9" hidden="1"/>
    <cellStyle name="Hipervínculo visitado" xfId="9306" builtinId="9" hidden="1"/>
    <cellStyle name="Hipervínculo visitado" xfId="9307" builtinId="9" hidden="1"/>
    <cellStyle name="Hipervínculo visitado" xfId="9308" builtinId="9" hidden="1"/>
    <cellStyle name="Hipervínculo visitado" xfId="9309" builtinId="9" hidden="1"/>
    <cellStyle name="Hipervínculo visitado" xfId="9320" builtinId="9" hidden="1"/>
    <cellStyle name="Hipervínculo visitado" xfId="9321" builtinId="9" hidden="1"/>
    <cellStyle name="Hipervínculo visitado" xfId="9322" builtinId="9" hidden="1"/>
    <cellStyle name="Hipervínculo visitado" xfId="9323" builtinId="9" hidden="1"/>
    <cellStyle name="Hipervínculo visitado" xfId="9324" builtinId="9" hidden="1"/>
    <cellStyle name="Hipervínculo visitado" xfId="9325" builtinId="9" hidden="1"/>
    <cellStyle name="Hipervínculo visitado" xfId="9326" builtinId="9" hidden="1"/>
    <cellStyle name="Hipervínculo visitado" xfId="9327" builtinId="9" hidden="1"/>
    <cellStyle name="Hipervínculo visitado" xfId="9328" builtinId="9" hidden="1"/>
    <cellStyle name="Hipervínculo visitado" xfId="9329" builtinId="9" hidden="1"/>
    <cellStyle name="Hipervínculo visitado" xfId="9330" builtinId="9" hidden="1"/>
    <cellStyle name="Hipervínculo visitado" xfId="9331" builtinId="9" hidden="1"/>
    <cellStyle name="Hipervínculo visitado" xfId="9332" builtinId="9" hidden="1"/>
    <cellStyle name="Hipervínculo visitado" xfId="9333" builtinId="9" hidden="1"/>
    <cellStyle name="Hipervínculo visitado" xfId="9334" builtinId="9" hidden="1"/>
    <cellStyle name="Hipervínculo visitado" xfId="9335" builtinId="9" hidden="1"/>
    <cellStyle name="Hipervínculo visitado" xfId="9336" builtinId="9" hidden="1"/>
    <cellStyle name="Hipervínculo visitado" xfId="9337" builtinId="9" hidden="1"/>
    <cellStyle name="Hipervínculo visitado" xfId="9338" builtinId="9" hidden="1"/>
    <cellStyle name="Hipervínculo visitado" xfId="9339" builtinId="9" hidden="1"/>
    <cellStyle name="Hipervínculo visitado" xfId="9340" builtinId="9" hidden="1"/>
    <cellStyle name="Hipervínculo visitado" xfId="9351" builtinId="9" hidden="1"/>
    <cellStyle name="Hipervínculo visitado" xfId="9352" builtinId="9" hidden="1"/>
    <cellStyle name="Hipervínculo visitado" xfId="9353" builtinId="9" hidden="1"/>
    <cellStyle name="Hipervínculo visitado" xfId="9354" builtinId="9" hidden="1"/>
    <cellStyle name="Hipervínculo visitado" xfId="9355" builtinId="9" hidden="1"/>
    <cellStyle name="Hipervínculo visitado" xfId="9356" builtinId="9" hidden="1"/>
    <cellStyle name="Hipervínculo visitado" xfId="9357" builtinId="9" hidden="1"/>
    <cellStyle name="Hipervínculo visitado" xfId="9358" builtinId="9" hidden="1"/>
    <cellStyle name="Hipervínculo visitado" xfId="9359" builtinId="9" hidden="1"/>
    <cellStyle name="Hipervínculo visitado" xfId="9360" builtinId="9" hidden="1"/>
    <cellStyle name="Hipervínculo visitado" xfId="9361" builtinId="9" hidden="1"/>
    <cellStyle name="Hipervínculo visitado" xfId="9362" builtinId="9" hidden="1"/>
    <cellStyle name="Hipervínculo visitado" xfId="9363" builtinId="9" hidden="1"/>
    <cellStyle name="Hipervínculo visitado" xfId="9364" builtinId="9" hidden="1"/>
    <cellStyle name="Hipervínculo visitado" xfId="9365" builtinId="9" hidden="1"/>
    <cellStyle name="Hipervínculo visitado" xfId="9366" builtinId="9" hidden="1"/>
    <cellStyle name="Hipervínculo visitado" xfId="9367" builtinId="9" hidden="1"/>
    <cellStyle name="Hipervínculo visitado" xfId="9368" builtinId="9" hidden="1"/>
    <cellStyle name="Hipervínculo visitado" xfId="9369" builtinId="9" hidden="1"/>
    <cellStyle name="Hipervínculo visitado" xfId="9370" builtinId="9" hidden="1"/>
    <cellStyle name="Hipervínculo visitado" xfId="9371" builtinId="9" hidden="1"/>
    <cellStyle name="Hipervínculo visitado" xfId="9382" builtinId="9" hidden="1"/>
    <cellStyle name="Hipervínculo visitado" xfId="9383" builtinId="9" hidden="1"/>
    <cellStyle name="Hipervínculo visitado" xfId="9384" builtinId="9" hidden="1"/>
    <cellStyle name="Hipervínculo visitado" xfId="9385" builtinId="9" hidden="1"/>
    <cellStyle name="Hipervínculo visitado" xfId="9386" builtinId="9" hidden="1"/>
    <cellStyle name="Hipervínculo visitado" xfId="9387" builtinId="9" hidden="1"/>
    <cellStyle name="Hipervínculo visitado" xfId="9388" builtinId="9" hidden="1"/>
    <cellStyle name="Hipervínculo visitado" xfId="9389" builtinId="9" hidden="1"/>
    <cellStyle name="Hipervínculo visitado" xfId="9390" builtinId="9" hidden="1"/>
    <cellStyle name="Hipervínculo visitado" xfId="9391" builtinId="9" hidden="1"/>
    <cellStyle name="Hipervínculo visitado" xfId="9392" builtinId="9" hidden="1"/>
    <cellStyle name="Hipervínculo visitado" xfId="9393" builtinId="9" hidden="1"/>
    <cellStyle name="Hipervínculo visitado" xfId="9394" builtinId="9" hidden="1"/>
    <cellStyle name="Hipervínculo visitado" xfId="9395" builtinId="9" hidden="1"/>
    <cellStyle name="Hipervínculo visitado" xfId="9396" builtinId="9" hidden="1"/>
    <cellStyle name="Hipervínculo visitado" xfId="9397" builtinId="9" hidden="1"/>
    <cellStyle name="Hipervínculo visitado" xfId="9398" builtinId="9" hidden="1"/>
    <cellStyle name="Hipervínculo visitado" xfId="9399" builtinId="9" hidden="1"/>
    <cellStyle name="Hipervínculo visitado" xfId="9400" builtinId="9" hidden="1"/>
    <cellStyle name="Hipervínculo visitado" xfId="9401" builtinId="9" hidden="1"/>
    <cellStyle name="Hipervínculo visitado" xfId="9402" builtinId="9" hidden="1"/>
    <cellStyle name="Hipervínculo visitado" xfId="9413" builtinId="9" hidden="1"/>
    <cellStyle name="Hipervínculo visitado" xfId="9414" builtinId="9" hidden="1"/>
    <cellStyle name="Hipervínculo visitado" xfId="9415" builtinId="9" hidden="1"/>
    <cellStyle name="Hipervínculo visitado" xfId="9416" builtinId="9" hidden="1"/>
    <cellStyle name="Hipervínculo visitado" xfId="9417" builtinId="9" hidden="1"/>
    <cellStyle name="Hipervínculo visitado" xfId="9418" builtinId="9" hidden="1"/>
    <cellStyle name="Hipervínculo visitado" xfId="9419" builtinId="9" hidden="1"/>
    <cellStyle name="Hipervínculo visitado" xfId="9420" builtinId="9" hidden="1"/>
    <cellStyle name="Hipervínculo visitado" xfId="9421" builtinId="9" hidden="1"/>
    <cellStyle name="Hipervínculo visitado" xfId="9422" builtinId="9" hidden="1"/>
    <cellStyle name="Hipervínculo visitado" xfId="9423" builtinId="9" hidden="1"/>
    <cellStyle name="Hipervínculo visitado" xfId="9424" builtinId="9" hidden="1"/>
    <cellStyle name="Hipervínculo visitado" xfId="9425" builtinId="9" hidden="1"/>
    <cellStyle name="Hipervínculo visitado" xfId="9426" builtinId="9" hidden="1"/>
    <cellStyle name="Hipervínculo visitado" xfId="9427" builtinId="9" hidden="1"/>
    <cellStyle name="Hipervínculo visitado" xfId="9428" builtinId="9" hidden="1"/>
    <cellStyle name="Hipervínculo visitado" xfId="9429" builtinId="9" hidden="1"/>
    <cellStyle name="Hipervínculo visitado" xfId="9430" builtinId="9" hidden="1"/>
    <cellStyle name="Hipervínculo visitado" xfId="9431" builtinId="9" hidden="1"/>
    <cellStyle name="Hipervínculo visitado" xfId="9432" builtinId="9" hidden="1"/>
    <cellStyle name="Hipervínculo visitado" xfId="9433" builtinId="9" hidden="1"/>
    <cellStyle name="Hipervínculo visitado" xfId="9443" builtinId="9" hidden="1"/>
    <cellStyle name="Hipervínculo visitado" xfId="9444" builtinId="9" hidden="1"/>
    <cellStyle name="Hipervínculo visitado" xfId="9445" builtinId="9" hidden="1"/>
    <cellStyle name="Hipervínculo visitado" xfId="9446" builtinId="9" hidden="1"/>
    <cellStyle name="Hipervínculo visitado" xfId="9447" builtinId="9" hidden="1"/>
    <cellStyle name="Hipervínculo visitado" xfId="9448" builtinId="9" hidden="1"/>
    <cellStyle name="Hipervínculo visitado" xfId="9449" builtinId="9" hidden="1"/>
    <cellStyle name="Hipervínculo visitado" xfId="9450" builtinId="9" hidden="1"/>
    <cellStyle name="Hipervínculo visitado" xfId="9451" builtinId="9" hidden="1"/>
    <cellStyle name="Hipervínculo visitado" xfId="9452" builtinId="9" hidden="1"/>
    <cellStyle name="Hipervínculo visitado" xfId="9453" builtinId="9" hidden="1"/>
    <cellStyle name="Hipervínculo visitado" xfId="9454" builtinId="9" hidden="1"/>
    <cellStyle name="Hipervínculo visitado" xfId="9455" builtinId="9" hidden="1"/>
    <cellStyle name="Hipervínculo visitado" xfId="9456" builtinId="9" hidden="1"/>
    <cellStyle name="Hipervínculo visitado" xfId="9457" builtinId="9" hidden="1"/>
    <cellStyle name="Hipervínculo visitado" xfId="9458" builtinId="9" hidden="1"/>
    <cellStyle name="Hipervínculo visitado" xfId="9459" builtinId="9" hidden="1"/>
    <cellStyle name="Hipervínculo visitado" xfId="9460" builtinId="9" hidden="1"/>
    <cellStyle name="Hipervínculo visitado" xfId="9461" builtinId="9" hidden="1"/>
    <cellStyle name="Hipervínculo visitado" xfId="9462" builtinId="9" hidden="1"/>
    <cellStyle name="Hipervínculo visitado" xfId="9463" builtinId="9" hidden="1"/>
    <cellStyle name="Hipervínculo visitado" xfId="9472" builtinId="9" hidden="1"/>
    <cellStyle name="Hipervínculo visitado" xfId="9473" builtinId="9" hidden="1"/>
    <cellStyle name="Hipervínculo visitado" xfId="9474" builtinId="9" hidden="1"/>
    <cellStyle name="Hipervínculo visitado" xfId="9475" builtinId="9" hidden="1"/>
    <cellStyle name="Hipervínculo visitado" xfId="9476" builtinId="9" hidden="1"/>
    <cellStyle name="Hipervínculo visitado" xfId="9477" builtinId="9" hidden="1"/>
    <cellStyle name="Hipervínculo visitado" xfId="9478" builtinId="9" hidden="1"/>
    <cellStyle name="Hipervínculo visitado" xfId="9479" builtinId="9" hidden="1"/>
    <cellStyle name="Hipervínculo visitado" xfId="9480" builtinId="9" hidden="1"/>
    <cellStyle name="Hipervínculo visitado" xfId="9481" builtinId="9" hidden="1"/>
    <cellStyle name="Hipervínculo visitado" xfId="9482" builtinId="9" hidden="1"/>
    <cellStyle name="Hipervínculo visitado" xfId="9483" builtinId="9" hidden="1"/>
    <cellStyle name="Hipervínculo visitado" xfId="9484" builtinId="9" hidden="1"/>
    <cellStyle name="Hipervínculo visitado" xfId="9485" builtinId="9" hidden="1"/>
    <cellStyle name="Hipervínculo visitado" xfId="9486" builtinId="9" hidden="1"/>
    <cellStyle name="Hipervínculo visitado" xfId="9487" builtinId="9" hidden="1"/>
    <cellStyle name="Hipervínculo visitado" xfId="9488" builtinId="9" hidden="1"/>
    <cellStyle name="Hipervínculo visitado" xfId="9489" builtinId="9" hidden="1"/>
    <cellStyle name="Hipervínculo visitado" xfId="9490" builtinId="9" hidden="1"/>
    <cellStyle name="Hipervínculo visitado" xfId="9491" builtinId="9" hidden="1"/>
    <cellStyle name="Hipervínculo visitado" xfId="9492" builtinId="9" hidden="1"/>
    <cellStyle name="Hipervínculo visitado" xfId="9502" builtinId="9" hidden="1"/>
    <cellStyle name="Hipervínculo visitado" xfId="9503" builtinId="9" hidden="1"/>
    <cellStyle name="Hipervínculo visitado" xfId="9504" builtinId="9" hidden="1"/>
    <cellStyle name="Hipervínculo visitado" xfId="9505" builtinId="9" hidden="1"/>
    <cellStyle name="Hipervínculo visitado" xfId="9506" builtinId="9" hidden="1"/>
    <cellStyle name="Hipervínculo visitado" xfId="9507" builtinId="9" hidden="1"/>
    <cellStyle name="Hipervínculo visitado" xfId="9508" builtinId="9" hidden="1"/>
    <cellStyle name="Hipervínculo visitado" xfId="9509" builtinId="9" hidden="1"/>
    <cellStyle name="Hipervínculo visitado" xfId="9510" builtinId="9" hidden="1"/>
    <cellStyle name="Hipervínculo visitado" xfId="9511" builtinId="9" hidden="1"/>
    <cellStyle name="Hipervínculo visitado" xfId="9512" builtinId="9" hidden="1"/>
    <cellStyle name="Hipervínculo visitado" xfId="9513" builtinId="9" hidden="1"/>
    <cellStyle name="Hipervínculo visitado" xfId="9514" builtinId="9" hidden="1"/>
    <cellStyle name="Hipervínculo visitado" xfId="9515" builtinId="9" hidden="1"/>
    <cellStyle name="Hipervínculo visitado" xfId="9516" builtinId="9" hidden="1"/>
    <cellStyle name="Hipervínculo visitado" xfId="9517" builtinId="9" hidden="1"/>
    <cellStyle name="Hipervínculo visitado" xfId="9518" builtinId="9" hidden="1"/>
    <cellStyle name="Hipervínculo visitado" xfId="9519" builtinId="9" hidden="1"/>
    <cellStyle name="Hipervínculo visitado" xfId="9520" builtinId="9" hidden="1"/>
    <cellStyle name="Hipervínculo visitado" xfId="9521" builtinId="9" hidden="1"/>
    <cellStyle name="Hipervínculo visitado" xfId="9522" builtinId="9" hidden="1"/>
    <cellStyle name="Hipervínculo visitado" xfId="9533" builtinId="9" hidden="1"/>
    <cellStyle name="Hipervínculo visitado" xfId="9534" builtinId="9" hidden="1"/>
    <cellStyle name="Hipervínculo visitado" xfId="9535" builtinId="9" hidden="1"/>
    <cellStyle name="Hipervínculo visitado" xfId="9536" builtinId="9" hidden="1"/>
    <cellStyle name="Hipervínculo visitado" xfId="9537" builtinId="9" hidden="1"/>
    <cellStyle name="Hipervínculo visitado" xfId="9538" builtinId="9" hidden="1"/>
    <cellStyle name="Hipervínculo visitado" xfId="9539" builtinId="9" hidden="1"/>
    <cellStyle name="Hipervínculo visitado" xfId="9540" builtinId="9" hidden="1"/>
    <cellStyle name="Hipervínculo visitado" xfId="9541" builtinId="9" hidden="1"/>
    <cellStyle name="Hipervínculo visitado" xfId="9542" builtinId="9" hidden="1"/>
    <cellStyle name="Hipervínculo visitado" xfId="9543" builtinId="9" hidden="1"/>
    <cellStyle name="Hipervínculo visitado" xfId="9544" builtinId="9" hidden="1"/>
    <cellStyle name="Hipervínculo visitado" xfId="9545" builtinId="9" hidden="1"/>
    <cellStyle name="Hipervínculo visitado" xfId="9546" builtinId="9" hidden="1"/>
    <cellStyle name="Hipervínculo visitado" xfId="9547" builtinId="9" hidden="1"/>
    <cellStyle name="Hipervínculo visitado" xfId="9548" builtinId="9" hidden="1"/>
    <cellStyle name="Hipervínculo visitado" xfId="9549" builtinId="9" hidden="1"/>
    <cellStyle name="Hipervínculo visitado" xfId="9550" builtinId="9" hidden="1"/>
    <cellStyle name="Hipervínculo visitado" xfId="9551" builtinId="9" hidden="1"/>
    <cellStyle name="Hipervínculo visitado" xfId="9552" builtinId="9" hidden="1"/>
    <cellStyle name="Hipervínculo visitado" xfId="9553" builtinId="9" hidden="1"/>
    <cellStyle name="Hipervínculo visitado" xfId="9564" builtinId="9" hidden="1"/>
    <cellStyle name="Hipervínculo visitado" xfId="9565" builtinId="9" hidden="1"/>
    <cellStyle name="Hipervínculo visitado" xfId="9566" builtinId="9" hidden="1"/>
    <cellStyle name="Hipervínculo visitado" xfId="9567" builtinId="9" hidden="1"/>
    <cellStyle name="Hipervínculo visitado" xfId="9568" builtinId="9" hidden="1"/>
    <cellStyle name="Hipervínculo visitado" xfId="9569" builtinId="9" hidden="1"/>
    <cellStyle name="Hipervínculo visitado" xfId="9570" builtinId="9" hidden="1"/>
    <cellStyle name="Hipervínculo visitado" xfId="9571" builtinId="9" hidden="1"/>
    <cellStyle name="Hipervínculo visitado" xfId="9572" builtinId="9" hidden="1"/>
    <cellStyle name="Hipervínculo visitado" xfId="9573" builtinId="9" hidden="1"/>
    <cellStyle name="Hipervínculo visitado" xfId="9574" builtinId="9" hidden="1"/>
    <cellStyle name="Hipervínculo visitado" xfId="9575" builtinId="9" hidden="1"/>
    <cellStyle name="Hipervínculo visitado" xfId="9576" builtinId="9" hidden="1"/>
    <cellStyle name="Hipervínculo visitado" xfId="9577" builtinId="9" hidden="1"/>
    <cellStyle name="Hipervínculo visitado" xfId="9578" builtinId="9" hidden="1"/>
    <cellStyle name="Hipervínculo visitado" xfId="9579" builtinId="9" hidden="1"/>
    <cellStyle name="Hipervínculo visitado" xfId="9580" builtinId="9" hidden="1"/>
    <cellStyle name="Hipervínculo visitado" xfId="9581" builtinId="9" hidden="1"/>
    <cellStyle name="Hipervínculo visitado" xfId="9582" builtinId="9" hidden="1"/>
    <cellStyle name="Hipervínculo visitado" xfId="9583" builtinId="9" hidden="1"/>
    <cellStyle name="Hipervínculo visitado" xfId="9584" builtinId="9" hidden="1"/>
    <cellStyle name="Hipervínculo visitado" xfId="9595" builtinId="9" hidden="1"/>
    <cellStyle name="Hipervínculo visitado" xfId="9596" builtinId="9" hidden="1"/>
    <cellStyle name="Hipervínculo visitado" xfId="9597" builtinId="9" hidden="1"/>
    <cellStyle name="Hipervínculo visitado" xfId="9598" builtinId="9" hidden="1"/>
    <cellStyle name="Hipervínculo visitado" xfId="9599" builtinId="9" hidden="1"/>
    <cellStyle name="Hipervínculo visitado" xfId="9600" builtinId="9" hidden="1"/>
    <cellStyle name="Hipervínculo visitado" xfId="9601" builtinId="9" hidden="1"/>
    <cellStyle name="Hipervínculo visitado" xfId="9602" builtinId="9" hidden="1"/>
    <cellStyle name="Hipervínculo visitado" xfId="9603" builtinId="9" hidden="1"/>
    <cellStyle name="Hipervínculo visitado" xfId="9604" builtinId="9" hidden="1"/>
    <cellStyle name="Hipervínculo visitado" xfId="9605" builtinId="9" hidden="1"/>
    <cellStyle name="Hipervínculo visitado" xfId="9606" builtinId="9" hidden="1"/>
    <cellStyle name="Hipervínculo visitado" xfId="9607" builtinId="9" hidden="1"/>
    <cellStyle name="Hipervínculo visitado" xfId="9608" builtinId="9" hidden="1"/>
    <cellStyle name="Hipervínculo visitado" xfId="9609" builtinId="9" hidden="1"/>
    <cellStyle name="Hipervínculo visitado" xfId="9610" builtinId="9" hidden="1"/>
    <cellStyle name="Hipervínculo visitado" xfId="9611" builtinId="9" hidden="1"/>
    <cellStyle name="Hipervínculo visitado" xfId="9612" builtinId="9" hidden="1"/>
    <cellStyle name="Hipervínculo visitado" xfId="9613" builtinId="9" hidden="1"/>
    <cellStyle name="Hipervínculo visitado" xfId="9614" builtinId="9" hidden="1"/>
    <cellStyle name="Hipervínculo visitado" xfId="9615" builtinId="9" hidden="1"/>
    <cellStyle name="Hipervínculo visitado" xfId="9626" builtinId="9" hidden="1"/>
    <cellStyle name="Hipervínculo visitado" xfId="9627" builtinId="9" hidden="1"/>
    <cellStyle name="Hipervínculo visitado" xfId="9628" builtinId="9" hidden="1"/>
    <cellStyle name="Hipervínculo visitado" xfId="9629" builtinId="9" hidden="1"/>
    <cellStyle name="Hipervínculo visitado" xfId="9630" builtinId="9" hidden="1"/>
    <cellStyle name="Hipervínculo visitado" xfId="9631" builtinId="9" hidden="1"/>
    <cellStyle name="Hipervínculo visitado" xfId="9632" builtinId="9" hidden="1"/>
    <cellStyle name="Hipervínculo visitado" xfId="9633" builtinId="9" hidden="1"/>
    <cellStyle name="Hipervínculo visitado" xfId="9634" builtinId="9" hidden="1"/>
    <cellStyle name="Hipervínculo visitado" xfId="9635" builtinId="9" hidden="1"/>
    <cellStyle name="Hipervínculo visitado" xfId="9636" builtinId="9" hidden="1"/>
    <cellStyle name="Hipervínculo visitado" xfId="9637" builtinId="9" hidden="1"/>
    <cellStyle name="Hipervínculo visitado" xfId="9638" builtinId="9" hidden="1"/>
    <cellStyle name="Hipervínculo visitado" xfId="9639" builtinId="9" hidden="1"/>
    <cellStyle name="Hipervínculo visitado" xfId="9640" builtinId="9" hidden="1"/>
    <cellStyle name="Hipervínculo visitado" xfId="9641" builtinId="9" hidden="1"/>
    <cellStyle name="Hipervínculo visitado" xfId="9642" builtinId="9" hidden="1"/>
    <cellStyle name="Hipervínculo visitado" xfId="9643" builtinId="9" hidden="1"/>
    <cellStyle name="Hipervínculo visitado" xfId="9644" builtinId="9" hidden="1"/>
    <cellStyle name="Hipervínculo visitado" xfId="9645" builtinId="9" hidden="1"/>
    <cellStyle name="Hipervínculo visitado" xfId="9646" builtinId="9" hidden="1"/>
    <cellStyle name="Hipervínculo visitado" xfId="9657" builtinId="9" hidden="1"/>
    <cellStyle name="Hipervínculo visitado" xfId="9658" builtinId="9" hidden="1"/>
    <cellStyle name="Hipervínculo visitado" xfId="9659" builtinId="9" hidden="1"/>
    <cellStyle name="Hipervínculo visitado" xfId="9660" builtinId="9" hidden="1"/>
    <cellStyle name="Hipervínculo visitado" xfId="9661" builtinId="9" hidden="1"/>
    <cellStyle name="Hipervínculo visitado" xfId="9662" builtinId="9" hidden="1"/>
    <cellStyle name="Hipervínculo visitado" xfId="9663" builtinId="9" hidden="1"/>
    <cellStyle name="Hipervínculo visitado" xfId="9664" builtinId="9" hidden="1"/>
    <cellStyle name="Hipervínculo visitado" xfId="9665" builtinId="9" hidden="1"/>
    <cellStyle name="Hipervínculo visitado" xfId="9666" builtinId="9" hidden="1"/>
    <cellStyle name="Hipervínculo visitado" xfId="9667" builtinId="9" hidden="1"/>
    <cellStyle name="Hipervínculo visitado" xfId="9668" builtinId="9" hidden="1"/>
    <cellStyle name="Hipervínculo visitado" xfId="9669" builtinId="9" hidden="1"/>
    <cellStyle name="Hipervínculo visitado" xfId="9670" builtinId="9" hidden="1"/>
    <cellStyle name="Hipervínculo visitado" xfId="9671" builtinId="9" hidden="1"/>
    <cellStyle name="Hipervínculo visitado" xfId="9672" builtinId="9" hidden="1"/>
    <cellStyle name="Hipervínculo visitado" xfId="9673" builtinId="9" hidden="1"/>
    <cellStyle name="Hipervínculo visitado" xfId="9674" builtinId="9" hidden="1"/>
    <cellStyle name="Hipervínculo visitado" xfId="9675" builtinId="9" hidden="1"/>
    <cellStyle name="Hipervínculo visitado" xfId="9676" builtinId="9" hidden="1"/>
    <cellStyle name="Hipervínculo visitado" xfId="9677" builtinId="9" hidden="1"/>
    <cellStyle name="Hipervínculo visitado" xfId="9688" builtinId="9" hidden="1"/>
    <cellStyle name="Hipervínculo visitado" xfId="9689" builtinId="9" hidden="1"/>
    <cellStyle name="Hipervínculo visitado" xfId="9690" builtinId="9" hidden="1"/>
    <cellStyle name="Hipervínculo visitado" xfId="9691" builtinId="9" hidden="1"/>
    <cellStyle name="Hipervínculo visitado" xfId="9692" builtinId="9" hidden="1"/>
    <cellStyle name="Hipervínculo visitado" xfId="9693" builtinId="9" hidden="1"/>
    <cellStyle name="Hipervínculo visitado" xfId="9694" builtinId="9" hidden="1"/>
    <cellStyle name="Hipervínculo visitado" xfId="9695" builtinId="9" hidden="1"/>
    <cellStyle name="Hipervínculo visitado" xfId="9696" builtinId="9" hidden="1"/>
    <cellStyle name="Hipervínculo visitado" xfId="9697" builtinId="9" hidden="1"/>
    <cellStyle name="Hipervínculo visitado" xfId="9698" builtinId="9" hidden="1"/>
    <cellStyle name="Hipervínculo visitado" xfId="9699" builtinId="9" hidden="1"/>
    <cellStyle name="Hipervínculo visitado" xfId="9700" builtinId="9" hidden="1"/>
    <cellStyle name="Hipervínculo visitado" xfId="9701" builtinId="9" hidden="1"/>
    <cellStyle name="Hipervínculo visitado" xfId="9702" builtinId="9" hidden="1"/>
    <cellStyle name="Hipervínculo visitado" xfId="9703" builtinId="9" hidden="1"/>
    <cellStyle name="Hipervínculo visitado" xfId="9704" builtinId="9" hidden="1"/>
    <cellStyle name="Hipervínculo visitado" xfId="9705" builtinId="9" hidden="1"/>
    <cellStyle name="Hipervínculo visitado" xfId="9706" builtinId="9" hidden="1"/>
    <cellStyle name="Hipervínculo visitado" xfId="9707" builtinId="9" hidden="1"/>
    <cellStyle name="Hipervínculo visitado" xfId="9708" builtinId="9" hidden="1"/>
    <cellStyle name="Hipervínculo visitado" xfId="9720" builtinId="9" hidden="1"/>
    <cellStyle name="Hipervínculo visitado" xfId="9721" builtinId="9" hidden="1"/>
    <cellStyle name="Hipervínculo visitado" xfId="9722" builtinId="9" hidden="1"/>
    <cellStyle name="Hipervínculo visitado" xfId="9723" builtinId="9" hidden="1"/>
    <cellStyle name="Hipervínculo visitado" xfId="9724" builtinId="9" hidden="1"/>
    <cellStyle name="Hipervínculo visitado" xfId="9725" builtinId="9" hidden="1"/>
    <cellStyle name="Hipervínculo visitado" xfId="9726" builtinId="9" hidden="1"/>
    <cellStyle name="Hipervínculo visitado" xfId="9727" builtinId="9" hidden="1"/>
    <cellStyle name="Hipervínculo visitado" xfId="9728" builtinId="9" hidden="1"/>
    <cellStyle name="Hipervínculo visitado" xfId="9729" builtinId="9" hidden="1"/>
    <cellStyle name="Hipervínculo visitado" xfId="9730" builtinId="9" hidden="1"/>
    <cellStyle name="Hipervínculo visitado" xfId="9731" builtinId="9" hidden="1"/>
    <cellStyle name="Hipervínculo visitado" xfId="9732" builtinId="9" hidden="1"/>
    <cellStyle name="Hipervínculo visitado" xfId="9733" builtinId="9" hidden="1"/>
    <cellStyle name="Hipervínculo visitado" xfId="9734" builtinId="9" hidden="1"/>
    <cellStyle name="Hipervínculo visitado" xfId="9735" builtinId="9" hidden="1"/>
    <cellStyle name="Hipervínculo visitado" xfId="9736" builtinId="9" hidden="1"/>
    <cellStyle name="Hipervínculo visitado" xfId="9737" builtinId="9" hidden="1"/>
    <cellStyle name="Hipervínculo visitado" xfId="9738" builtinId="9" hidden="1"/>
    <cellStyle name="Hipervínculo visitado" xfId="9739" builtinId="9" hidden="1"/>
    <cellStyle name="Hipervínculo visitado" xfId="9740" builtinId="9" hidden="1"/>
    <cellStyle name="Hipervínculo visitado" xfId="9751" builtinId="9" hidden="1"/>
    <cellStyle name="Hipervínculo visitado" xfId="9752" builtinId="9" hidden="1"/>
    <cellStyle name="Hipervínculo visitado" xfId="9753" builtinId="9" hidden="1"/>
    <cellStyle name="Hipervínculo visitado" xfId="9754" builtinId="9" hidden="1"/>
    <cellStyle name="Hipervínculo visitado" xfId="9755" builtinId="9" hidden="1"/>
    <cellStyle name="Hipervínculo visitado" xfId="9756" builtinId="9" hidden="1"/>
    <cellStyle name="Hipervínculo visitado" xfId="9757" builtinId="9" hidden="1"/>
    <cellStyle name="Hipervínculo visitado" xfId="9758" builtinId="9" hidden="1"/>
    <cellStyle name="Hipervínculo visitado" xfId="9759" builtinId="9" hidden="1"/>
    <cellStyle name="Hipervínculo visitado" xfId="9760" builtinId="9" hidden="1"/>
    <cellStyle name="Hipervínculo visitado" xfId="9761" builtinId="9" hidden="1"/>
    <cellStyle name="Hipervínculo visitado" xfId="9762" builtinId="9" hidden="1"/>
    <cellStyle name="Hipervínculo visitado" xfId="9763" builtinId="9" hidden="1"/>
    <cellStyle name="Hipervínculo visitado" xfId="9764" builtinId="9" hidden="1"/>
    <cellStyle name="Hipervínculo visitado" xfId="9765" builtinId="9" hidden="1"/>
    <cellStyle name="Hipervínculo visitado" xfId="9766" builtinId="9" hidden="1"/>
    <cellStyle name="Hipervínculo visitado" xfId="9767" builtinId="9" hidden="1"/>
    <cellStyle name="Hipervínculo visitado" xfId="9768" builtinId="9" hidden="1"/>
    <cellStyle name="Hipervínculo visitado" xfId="9769" builtinId="9" hidden="1"/>
    <cellStyle name="Hipervínculo visitado" xfId="9770" builtinId="9" hidden="1"/>
    <cellStyle name="Hipervínculo visitado" xfId="9771" builtinId="9" hidden="1"/>
    <cellStyle name="Hipervínculo visitado" xfId="9783" builtinId="9" hidden="1"/>
    <cellStyle name="Hipervínculo visitado" xfId="9784" builtinId="9" hidden="1"/>
    <cellStyle name="Hipervínculo visitado" xfId="9785" builtinId="9" hidden="1"/>
    <cellStyle name="Hipervínculo visitado" xfId="9786" builtinId="9" hidden="1"/>
    <cellStyle name="Hipervínculo visitado" xfId="9787" builtinId="9" hidden="1"/>
    <cellStyle name="Hipervínculo visitado" xfId="9788" builtinId="9" hidden="1"/>
    <cellStyle name="Hipervínculo visitado" xfId="9789" builtinId="9" hidden="1"/>
    <cellStyle name="Hipervínculo visitado" xfId="9790" builtinId="9" hidden="1"/>
    <cellStyle name="Hipervínculo visitado" xfId="9791" builtinId="9" hidden="1"/>
    <cellStyle name="Hipervínculo visitado" xfId="9792" builtinId="9" hidden="1"/>
    <cellStyle name="Hipervínculo visitado" xfId="9793" builtinId="9" hidden="1"/>
    <cellStyle name="Hipervínculo visitado" xfId="9794" builtinId="9" hidden="1"/>
    <cellStyle name="Hipervínculo visitado" xfId="9795" builtinId="9" hidden="1"/>
    <cellStyle name="Hipervínculo visitado" xfId="9796" builtinId="9" hidden="1"/>
    <cellStyle name="Hipervínculo visitado" xfId="9797" builtinId="9" hidden="1"/>
    <cellStyle name="Hipervínculo visitado" xfId="9798" builtinId="9" hidden="1"/>
    <cellStyle name="Hipervínculo visitado" xfId="9799" builtinId="9" hidden="1"/>
    <cellStyle name="Hipervínculo visitado" xfId="9800" builtinId="9" hidden="1"/>
    <cellStyle name="Hipervínculo visitado" xfId="9801" builtinId="9" hidden="1"/>
    <cellStyle name="Hipervínculo visitado" xfId="9802" builtinId="9" hidden="1"/>
    <cellStyle name="Hipervínculo visitado" xfId="9803" builtinId="9" hidden="1"/>
    <cellStyle name="Hipervínculo visitado" xfId="9814" builtinId="9" hidden="1"/>
    <cellStyle name="Hipervínculo visitado" xfId="9815" builtinId="9" hidden="1"/>
    <cellStyle name="Hipervínculo visitado" xfId="9816" builtinId="9" hidden="1"/>
    <cellStyle name="Hipervínculo visitado" xfId="9817" builtinId="9" hidden="1"/>
    <cellStyle name="Hipervínculo visitado" xfId="9818" builtinId="9" hidden="1"/>
    <cellStyle name="Hipervínculo visitado" xfId="9819" builtinId="9" hidden="1"/>
    <cellStyle name="Hipervínculo visitado" xfId="9820" builtinId="9" hidden="1"/>
    <cellStyle name="Hipervínculo visitado" xfId="9821" builtinId="9" hidden="1"/>
    <cellStyle name="Hipervínculo visitado" xfId="9822" builtinId="9" hidden="1"/>
    <cellStyle name="Hipervínculo visitado" xfId="9823" builtinId="9" hidden="1"/>
    <cellStyle name="Hipervínculo visitado" xfId="9824" builtinId="9" hidden="1"/>
    <cellStyle name="Hipervínculo visitado" xfId="9825" builtinId="9" hidden="1"/>
    <cellStyle name="Hipervínculo visitado" xfId="9826" builtinId="9" hidden="1"/>
    <cellStyle name="Hipervínculo visitado" xfId="9827" builtinId="9" hidden="1"/>
    <cellStyle name="Hipervínculo visitado" xfId="9828" builtinId="9" hidden="1"/>
    <cellStyle name="Hipervínculo visitado" xfId="9829" builtinId="9" hidden="1"/>
    <cellStyle name="Hipervínculo visitado" xfId="9830" builtinId="9" hidden="1"/>
    <cellStyle name="Hipervínculo visitado" xfId="9831" builtinId="9" hidden="1"/>
    <cellStyle name="Hipervínculo visitado" xfId="9832" builtinId="9" hidden="1"/>
    <cellStyle name="Hipervínculo visitado" xfId="9833" builtinId="9" hidden="1"/>
    <cellStyle name="Hipervínculo visitado" xfId="9834" builtinId="9" hidden="1"/>
    <cellStyle name="Hipervínculo visitado" xfId="9846" builtinId="9" hidden="1"/>
    <cellStyle name="Hipervínculo visitado" xfId="9847" builtinId="9" hidden="1"/>
    <cellStyle name="Hipervínculo visitado" xfId="9848" builtinId="9" hidden="1"/>
    <cellStyle name="Hipervínculo visitado" xfId="9849" builtinId="9" hidden="1"/>
    <cellStyle name="Hipervínculo visitado" xfId="9850" builtinId="9" hidden="1"/>
    <cellStyle name="Hipervínculo visitado" xfId="9851" builtinId="9" hidden="1"/>
    <cellStyle name="Hipervínculo visitado" xfId="9852" builtinId="9" hidden="1"/>
    <cellStyle name="Hipervínculo visitado" xfId="9853" builtinId="9" hidden="1"/>
    <cellStyle name="Hipervínculo visitado" xfId="9854" builtinId="9" hidden="1"/>
    <cellStyle name="Hipervínculo visitado" xfId="9855" builtinId="9" hidden="1"/>
    <cellStyle name="Hipervínculo visitado" xfId="9856" builtinId="9" hidden="1"/>
    <cellStyle name="Hipervínculo visitado" xfId="9857" builtinId="9" hidden="1"/>
    <cellStyle name="Hipervínculo visitado" xfId="9858" builtinId="9" hidden="1"/>
    <cellStyle name="Hipervínculo visitado" xfId="9859" builtinId="9" hidden="1"/>
    <cellStyle name="Hipervínculo visitado" xfId="9860" builtinId="9" hidden="1"/>
    <cellStyle name="Hipervínculo visitado" xfId="9861" builtinId="9" hidden="1"/>
    <cellStyle name="Hipervínculo visitado" xfId="9862" builtinId="9" hidden="1"/>
    <cellStyle name="Hipervínculo visitado" xfId="9863" builtinId="9" hidden="1"/>
    <cellStyle name="Hipervínculo visitado" xfId="9864" builtinId="9" hidden="1"/>
    <cellStyle name="Hipervínculo visitado" xfId="9865" builtinId="9" hidden="1"/>
    <cellStyle name="Hipervínculo visitado" xfId="9866" builtinId="9" hidden="1"/>
    <cellStyle name="Hipervínculo visitado" xfId="9876" builtinId="9" hidden="1"/>
    <cellStyle name="Hipervínculo visitado" xfId="9877" builtinId="9" hidden="1"/>
    <cellStyle name="Hipervínculo visitado" xfId="9878" builtinId="9" hidden="1"/>
    <cellStyle name="Hipervínculo visitado" xfId="9879" builtinId="9" hidden="1"/>
    <cellStyle name="Hipervínculo visitado" xfId="9880" builtinId="9" hidden="1"/>
    <cellStyle name="Hipervínculo visitado" xfId="9881" builtinId="9" hidden="1"/>
    <cellStyle name="Hipervínculo visitado" xfId="9882" builtinId="9" hidden="1"/>
    <cellStyle name="Hipervínculo visitado" xfId="9883" builtinId="9" hidden="1"/>
    <cellStyle name="Hipervínculo visitado" xfId="9884" builtinId="9" hidden="1"/>
    <cellStyle name="Hipervínculo visitado" xfId="9885" builtinId="9" hidden="1"/>
    <cellStyle name="Hipervínculo visitado" xfId="9886" builtinId="9" hidden="1"/>
    <cellStyle name="Hipervínculo visitado" xfId="9887" builtinId="9" hidden="1"/>
    <cellStyle name="Hipervínculo visitado" xfId="9888" builtinId="9" hidden="1"/>
    <cellStyle name="Hipervínculo visitado" xfId="9889" builtinId="9" hidden="1"/>
    <cellStyle name="Hipervínculo visitado" xfId="9890" builtinId="9" hidden="1"/>
    <cellStyle name="Hipervínculo visitado" xfId="9891" builtinId="9" hidden="1"/>
    <cellStyle name="Hipervínculo visitado" xfId="9892" builtinId="9" hidden="1"/>
    <cellStyle name="Hipervínculo visitado" xfId="9893" builtinId="9" hidden="1"/>
    <cellStyle name="Hipervínculo visitado" xfId="9894" builtinId="9" hidden="1"/>
    <cellStyle name="Hipervínculo visitado" xfId="9895" builtinId="9" hidden="1"/>
    <cellStyle name="Hipervínculo visitado" xfId="9896" builtinId="9" hidden="1"/>
    <cellStyle name="Hipervínculo visitado" xfId="9907" builtinId="9" hidden="1"/>
    <cellStyle name="Hipervínculo visitado" xfId="9908" builtinId="9" hidden="1"/>
    <cellStyle name="Hipervínculo visitado" xfId="9909" builtinId="9" hidden="1"/>
    <cellStyle name="Hipervínculo visitado" xfId="9910" builtinId="9" hidden="1"/>
    <cellStyle name="Hipervínculo visitado" xfId="9911" builtinId="9" hidden="1"/>
    <cellStyle name="Hipervínculo visitado" xfId="9912" builtinId="9" hidden="1"/>
    <cellStyle name="Hipervínculo visitado" xfId="9913" builtinId="9" hidden="1"/>
    <cellStyle name="Hipervínculo visitado" xfId="9914" builtinId="9" hidden="1"/>
    <cellStyle name="Hipervínculo visitado" xfId="9915" builtinId="9" hidden="1"/>
    <cellStyle name="Hipervínculo visitado" xfId="9916" builtinId="9" hidden="1"/>
    <cellStyle name="Hipervínculo visitado" xfId="9917" builtinId="9" hidden="1"/>
    <cellStyle name="Hipervínculo visitado" xfId="9918" builtinId="9" hidden="1"/>
    <cellStyle name="Hipervínculo visitado" xfId="9919" builtinId="9" hidden="1"/>
    <cellStyle name="Hipervínculo visitado" xfId="9920" builtinId="9" hidden="1"/>
    <cellStyle name="Hipervínculo visitado" xfId="9921" builtinId="9" hidden="1"/>
    <cellStyle name="Hipervínculo visitado" xfId="9922" builtinId="9" hidden="1"/>
    <cellStyle name="Hipervínculo visitado" xfId="9923" builtinId="9" hidden="1"/>
    <cellStyle name="Hipervínculo visitado" xfId="9924" builtinId="9" hidden="1"/>
    <cellStyle name="Hipervínculo visitado" xfId="9925" builtinId="9" hidden="1"/>
    <cellStyle name="Hipervínculo visitado" xfId="9926" builtinId="9" hidden="1"/>
    <cellStyle name="Hipervínculo visitado" xfId="9927" builtinId="9" hidden="1"/>
    <cellStyle name="Hipervínculo visitado" xfId="9937" builtinId="9" hidden="1"/>
    <cellStyle name="Hipervínculo visitado" xfId="9938" builtinId="9" hidden="1"/>
    <cellStyle name="Hipervínculo visitado" xfId="9939" builtinId="9" hidden="1"/>
    <cellStyle name="Hipervínculo visitado" xfId="9940" builtinId="9" hidden="1"/>
    <cellStyle name="Hipervínculo visitado" xfId="9941" builtinId="9" hidden="1"/>
    <cellStyle name="Hipervínculo visitado" xfId="9942" builtinId="9" hidden="1"/>
    <cellStyle name="Hipervínculo visitado" xfId="9943" builtinId="9" hidden="1"/>
    <cellStyle name="Hipervínculo visitado" xfId="9944" builtinId="9" hidden="1"/>
    <cellStyle name="Hipervínculo visitado" xfId="9945" builtinId="9" hidden="1"/>
    <cellStyle name="Hipervínculo visitado" xfId="9946" builtinId="9" hidden="1"/>
    <cellStyle name="Hipervínculo visitado" xfId="9947" builtinId="9" hidden="1"/>
    <cellStyle name="Hipervínculo visitado" xfId="9948" builtinId="9" hidden="1"/>
    <cellStyle name="Hipervínculo visitado" xfId="9949" builtinId="9" hidden="1"/>
    <cellStyle name="Hipervínculo visitado" xfId="9950" builtinId="9" hidden="1"/>
    <cellStyle name="Hipervínculo visitado" xfId="9951" builtinId="9" hidden="1"/>
    <cellStyle name="Hipervínculo visitado" xfId="9952" builtinId="9" hidden="1"/>
    <cellStyle name="Hipervínculo visitado" xfId="9953" builtinId="9" hidden="1"/>
    <cellStyle name="Hipervínculo visitado" xfId="9954" builtinId="9" hidden="1"/>
    <cellStyle name="Hipervínculo visitado" xfId="9955" builtinId="9" hidden="1"/>
    <cellStyle name="Hipervínculo visitado" xfId="9956" builtinId="9" hidden="1"/>
    <cellStyle name="Hipervínculo visitado" xfId="9957" builtinId="9" hidden="1"/>
    <cellStyle name="Hipervínculo visitado" xfId="9969" builtinId="9" hidden="1"/>
    <cellStyle name="Hipervínculo visitado" xfId="9970" builtinId="9" hidden="1"/>
    <cellStyle name="Hipervínculo visitado" xfId="9971" builtinId="9" hidden="1"/>
    <cellStyle name="Hipervínculo visitado" xfId="9972" builtinId="9" hidden="1"/>
    <cellStyle name="Hipervínculo visitado" xfId="9973" builtinId="9" hidden="1"/>
    <cellStyle name="Hipervínculo visitado" xfId="9974" builtinId="9" hidden="1"/>
    <cellStyle name="Hipervínculo visitado" xfId="9975" builtinId="9" hidden="1"/>
    <cellStyle name="Hipervínculo visitado" xfId="9976" builtinId="9" hidden="1"/>
    <cellStyle name="Hipervínculo visitado" xfId="9977" builtinId="9" hidden="1"/>
    <cellStyle name="Hipervínculo visitado" xfId="9978" builtinId="9" hidden="1"/>
    <cellStyle name="Hipervínculo visitado" xfId="9979" builtinId="9" hidden="1"/>
    <cellStyle name="Hipervínculo visitado" xfId="9980" builtinId="9" hidden="1"/>
    <cellStyle name="Hipervínculo visitado" xfId="9981" builtinId="9" hidden="1"/>
    <cellStyle name="Hipervínculo visitado" xfId="9982" builtinId="9" hidden="1"/>
    <cellStyle name="Hipervínculo visitado" xfId="9983" builtinId="9" hidden="1"/>
    <cellStyle name="Hipervínculo visitado" xfId="9984" builtinId="9" hidden="1"/>
    <cellStyle name="Hipervínculo visitado" xfId="9985" builtinId="9" hidden="1"/>
    <cellStyle name="Hipervínculo visitado" xfId="9986" builtinId="9" hidden="1"/>
    <cellStyle name="Hipervínculo visitado" xfId="9987" builtinId="9" hidden="1"/>
    <cellStyle name="Hipervínculo visitado" xfId="9988" builtinId="9" hidden="1"/>
    <cellStyle name="Hipervínculo visitado" xfId="9989" builtinId="9" hidden="1"/>
    <cellStyle name="Hipervínculo visitado" xfId="9999" builtinId="9" hidden="1"/>
    <cellStyle name="Hipervínculo visitado" xfId="10000" builtinId="9" hidden="1"/>
    <cellStyle name="Hipervínculo visitado" xfId="10001" builtinId="9" hidden="1"/>
    <cellStyle name="Hipervínculo visitado" xfId="10002" builtinId="9" hidden="1"/>
    <cellStyle name="Hipervínculo visitado" xfId="10003" builtinId="9" hidden="1"/>
    <cellStyle name="Hipervínculo visitado" xfId="10004" builtinId="9" hidden="1"/>
    <cellStyle name="Hipervínculo visitado" xfId="10005" builtinId="9" hidden="1"/>
    <cellStyle name="Hipervínculo visitado" xfId="10006" builtinId="9" hidden="1"/>
    <cellStyle name="Hipervínculo visitado" xfId="10007" builtinId="9" hidden="1"/>
    <cellStyle name="Hipervínculo visitado" xfId="10008" builtinId="9" hidden="1"/>
    <cellStyle name="Hipervínculo visitado" xfId="10009" builtinId="9" hidden="1"/>
    <cellStyle name="Hipervínculo visitado" xfId="10010" builtinId="9" hidden="1"/>
    <cellStyle name="Hipervínculo visitado" xfId="10011" builtinId="9" hidden="1"/>
    <cellStyle name="Hipervínculo visitado" xfId="10012" builtinId="9" hidden="1"/>
    <cellStyle name="Hipervínculo visitado" xfId="10013" builtinId="9" hidden="1"/>
    <cellStyle name="Hipervínculo visitado" xfId="10014" builtinId="9" hidden="1"/>
    <cellStyle name="Hipervínculo visitado" xfId="10015" builtinId="9" hidden="1"/>
    <cellStyle name="Hipervínculo visitado" xfId="10016" builtinId="9" hidden="1"/>
    <cellStyle name="Hipervínculo visitado" xfId="10017" builtinId="9" hidden="1"/>
    <cellStyle name="Hipervínculo visitado" xfId="10018" builtinId="9" hidden="1"/>
    <cellStyle name="Hipervínculo visitado" xfId="10019" builtinId="9" hidden="1"/>
    <cellStyle name="Hipervínculo visitado" xfId="10031" builtinId="9" hidden="1"/>
    <cellStyle name="Hipervínculo visitado" xfId="10032" builtinId="9" hidden="1"/>
    <cellStyle name="Hipervínculo visitado" xfId="10033" builtinId="9" hidden="1"/>
    <cellStyle name="Hipervínculo visitado" xfId="10034" builtinId="9" hidden="1"/>
    <cellStyle name="Hipervínculo visitado" xfId="10035" builtinId="9" hidden="1"/>
    <cellStyle name="Hipervínculo visitado" xfId="10036" builtinId="9" hidden="1"/>
    <cellStyle name="Hipervínculo visitado" xfId="10037" builtinId="9" hidden="1"/>
    <cellStyle name="Hipervínculo visitado" xfId="10038" builtinId="9" hidden="1"/>
    <cellStyle name="Hipervínculo visitado" xfId="10039" builtinId="9" hidden="1"/>
    <cellStyle name="Hipervínculo visitado" xfId="10040" builtinId="9" hidden="1"/>
    <cellStyle name="Hipervínculo visitado" xfId="10041" builtinId="9" hidden="1"/>
    <cellStyle name="Hipervínculo visitado" xfId="10042" builtinId="9" hidden="1"/>
    <cellStyle name="Hipervínculo visitado" xfId="10043" builtinId="9" hidden="1"/>
    <cellStyle name="Hipervínculo visitado" xfId="10044" builtinId="9" hidden="1"/>
    <cellStyle name="Hipervínculo visitado" xfId="10045" builtinId="9" hidden="1"/>
    <cellStyle name="Hipervínculo visitado" xfId="10046" builtinId="9" hidden="1"/>
    <cellStyle name="Hipervínculo visitado" xfId="10047" builtinId="9" hidden="1"/>
    <cellStyle name="Hipervínculo visitado" xfId="10048" builtinId="9" hidden="1"/>
    <cellStyle name="Hipervínculo visitado" xfId="10049" builtinId="9" hidden="1"/>
    <cellStyle name="Hipervínculo visitado" xfId="10050" builtinId="9" hidden="1"/>
    <cellStyle name="Hipervínculo visitado" xfId="10051" builtinId="9" hidden="1"/>
    <cellStyle name="Hipervínculo visitado" xfId="10060" builtinId="9" hidden="1"/>
    <cellStyle name="Hipervínculo visitado" xfId="10061" builtinId="9" hidden="1"/>
    <cellStyle name="Hipervínculo visitado" xfId="10062" builtinId="9" hidden="1"/>
    <cellStyle name="Hipervínculo visitado" xfId="10063" builtinId="9" hidden="1"/>
    <cellStyle name="Hipervínculo visitado" xfId="10064" builtinId="9" hidden="1"/>
    <cellStyle name="Hipervínculo visitado" xfId="10065" builtinId="9" hidden="1"/>
    <cellStyle name="Hipervínculo visitado" xfId="10066" builtinId="9" hidden="1"/>
    <cellStyle name="Hipervínculo visitado" xfId="10067" builtinId="9" hidden="1"/>
    <cellStyle name="Hipervínculo visitado" xfId="10068" builtinId="9" hidden="1"/>
    <cellStyle name="Hipervínculo visitado" xfId="10069" builtinId="9" hidden="1"/>
    <cellStyle name="Hipervínculo visitado" xfId="10070" builtinId="9" hidden="1"/>
    <cellStyle name="Hipervínculo visitado" xfId="10071" builtinId="9" hidden="1"/>
    <cellStyle name="Hipervínculo visitado" xfId="10072" builtinId="9" hidden="1"/>
    <cellStyle name="Hipervínculo visitado" xfId="10073" builtinId="9" hidden="1"/>
    <cellStyle name="Hipervínculo visitado" xfId="10074" builtinId="9" hidden="1"/>
    <cellStyle name="Hipervínculo visitado" xfId="10075" builtinId="9" hidden="1"/>
    <cellStyle name="Hipervínculo visitado" xfId="10076" builtinId="9" hidden="1"/>
    <cellStyle name="Hipervínculo visitado" xfId="10077" builtinId="9" hidden="1"/>
    <cellStyle name="Hipervínculo visitado" xfId="10078" builtinId="9" hidden="1"/>
    <cellStyle name="Hipervínculo visitado" xfId="10079" builtinId="9" hidden="1"/>
    <cellStyle name="Hipervínculo visitado" xfId="10080" builtinId="9" hidden="1"/>
    <cellStyle name="Hipervínculo visitado" xfId="10091" builtinId="9" hidden="1"/>
    <cellStyle name="Hipervínculo visitado" xfId="10092" builtinId="9" hidden="1"/>
    <cellStyle name="Hipervínculo visitado" xfId="10093" builtinId="9" hidden="1"/>
    <cellStyle name="Hipervínculo visitado" xfId="10094" builtinId="9" hidden="1"/>
    <cellStyle name="Hipervínculo visitado" xfId="10095" builtinId="9" hidden="1"/>
    <cellStyle name="Hipervínculo visitado" xfId="10096" builtinId="9" hidden="1"/>
    <cellStyle name="Hipervínculo visitado" xfId="10097" builtinId="9" hidden="1"/>
    <cellStyle name="Hipervínculo visitado" xfId="10098" builtinId="9" hidden="1"/>
    <cellStyle name="Hipervínculo visitado" xfId="10099" builtinId="9" hidden="1"/>
    <cellStyle name="Hipervínculo visitado" xfId="10100" builtinId="9" hidden="1"/>
    <cellStyle name="Hipervínculo visitado" xfId="10101" builtinId="9" hidden="1"/>
    <cellStyle name="Hipervínculo visitado" xfId="10102" builtinId="9" hidden="1"/>
    <cellStyle name="Hipervínculo visitado" xfId="10103" builtinId="9" hidden="1"/>
    <cellStyle name="Hipervínculo visitado" xfId="10104" builtinId="9" hidden="1"/>
    <cellStyle name="Hipervínculo visitado" xfId="10105" builtinId="9" hidden="1"/>
    <cellStyle name="Hipervínculo visitado" xfId="10106" builtinId="9" hidden="1"/>
    <cellStyle name="Hipervínculo visitado" xfId="10107" builtinId="9" hidden="1"/>
    <cellStyle name="Hipervínculo visitado" xfId="10108" builtinId="9" hidden="1"/>
    <cellStyle name="Hipervínculo visitado" xfId="10109" builtinId="9" hidden="1"/>
    <cellStyle name="Hipervínculo visitado" xfId="10110" builtinId="9" hidden="1"/>
    <cellStyle name="Hipervínculo visitado" xfId="10111" builtinId="9" hidden="1"/>
    <cellStyle name="Hipervínculo visitado" xfId="10121" builtinId="9" hidden="1"/>
    <cellStyle name="Hipervínculo visitado" xfId="10122" builtinId="9" hidden="1"/>
    <cellStyle name="Hipervínculo visitado" xfId="10123" builtinId="9" hidden="1"/>
    <cellStyle name="Hipervínculo visitado" xfId="10124" builtinId="9" hidden="1"/>
    <cellStyle name="Hipervínculo visitado" xfId="10125" builtinId="9" hidden="1"/>
    <cellStyle name="Hipervínculo visitado" xfId="10126" builtinId="9" hidden="1"/>
    <cellStyle name="Hipervínculo visitado" xfId="10127" builtinId="9" hidden="1"/>
    <cellStyle name="Hipervínculo visitado" xfId="10128" builtinId="9" hidden="1"/>
    <cellStyle name="Hipervínculo visitado" xfId="10129" builtinId="9" hidden="1"/>
    <cellStyle name="Hipervínculo visitado" xfId="10130" builtinId="9" hidden="1"/>
    <cellStyle name="Hipervínculo visitado" xfId="10131" builtinId="9" hidden="1"/>
    <cellStyle name="Hipervínculo visitado" xfId="10132" builtinId="9" hidden="1"/>
    <cellStyle name="Hipervínculo visitado" xfId="10133" builtinId="9" hidden="1"/>
    <cellStyle name="Hipervínculo visitado" xfId="10134" builtinId="9" hidden="1"/>
    <cellStyle name="Hipervínculo visitado" xfId="10135" builtinId="9" hidden="1"/>
    <cellStyle name="Hipervínculo visitado" xfId="10136" builtinId="9" hidden="1"/>
    <cellStyle name="Hipervínculo visitado" xfId="10137" builtinId="9" hidden="1"/>
    <cellStyle name="Hipervínculo visitado" xfId="10138" builtinId="9" hidden="1"/>
    <cellStyle name="Hipervínculo visitado" xfId="10139" builtinId="9" hidden="1"/>
    <cellStyle name="Hipervínculo visitado" xfId="10140" builtinId="9" hidden="1"/>
    <cellStyle name="Hipervínculo visitado" xfId="10141" builtinId="9" hidden="1"/>
    <cellStyle name="Hipervínculo visitado" xfId="10153" builtinId="9" hidden="1"/>
    <cellStyle name="Hipervínculo visitado" xfId="10154" builtinId="9" hidden="1"/>
    <cellStyle name="Hipervínculo visitado" xfId="10155" builtinId="9" hidden="1"/>
    <cellStyle name="Hipervínculo visitado" xfId="10156" builtinId="9" hidden="1"/>
    <cellStyle name="Hipervínculo visitado" xfId="10157" builtinId="9" hidden="1"/>
    <cellStyle name="Hipervínculo visitado" xfId="10158" builtinId="9" hidden="1"/>
    <cellStyle name="Hipervínculo visitado" xfId="10159" builtinId="9" hidden="1"/>
    <cellStyle name="Hipervínculo visitado" xfId="10160" builtinId="9" hidden="1"/>
    <cellStyle name="Hipervínculo visitado" xfId="10161" builtinId="9" hidden="1"/>
    <cellStyle name="Hipervínculo visitado" xfId="10162" builtinId="9" hidden="1"/>
    <cellStyle name="Hipervínculo visitado" xfId="10163" builtinId="9" hidden="1"/>
    <cellStyle name="Hipervínculo visitado" xfId="10164" builtinId="9" hidden="1"/>
    <cellStyle name="Hipervínculo visitado" xfId="10165" builtinId="9" hidden="1"/>
    <cellStyle name="Hipervínculo visitado" xfId="10166" builtinId="9" hidden="1"/>
    <cellStyle name="Hipervínculo visitado" xfId="10167" builtinId="9" hidden="1"/>
    <cellStyle name="Hipervínculo visitado" xfId="10168" builtinId="9" hidden="1"/>
    <cellStyle name="Hipervínculo visitado" xfId="10169" builtinId="9" hidden="1"/>
    <cellStyle name="Hipervínculo visitado" xfId="10170" builtinId="9" hidden="1"/>
    <cellStyle name="Hipervínculo visitado" xfId="10171" builtinId="9" hidden="1"/>
    <cellStyle name="Hipervínculo visitado" xfId="10172" builtinId="9" hidden="1"/>
    <cellStyle name="Hipervínculo visitado" xfId="10173" builtinId="9" hidden="1"/>
    <cellStyle name="Hipervínculo visitado" xfId="10182" builtinId="9" hidden="1"/>
    <cellStyle name="Hipervínculo visitado" xfId="10183" builtinId="9" hidden="1"/>
    <cellStyle name="Hipervínculo visitado" xfId="10184" builtinId="9" hidden="1"/>
    <cellStyle name="Hipervínculo visitado" xfId="10185" builtinId="9" hidden="1"/>
    <cellStyle name="Hipervínculo visitado" xfId="10186" builtinId="9" hidden="1"/>
    <cellStyle name="Hipervínculo visitado" xfId="10187" builtinId="9" hidden="1"/>
    <cellStyle name="Hipervínculo visitado" xfId="10188" builtinId="9" hidden="1"/>
    <cellStyle name="Hipervínculo visitado" xfId="10189" builtinId="9" hidden="1"/>
    <cellStyle name="Hipervínculo visitado" xfId="10190" builtinId="9" hidden="1"/>
    <cellStyle name="Hipervínculo visitado" xfId="10191" builtinId="9" hidden="1"/>
    <cellStyle name="Hipervínculo visitado" xfId="10192" builtinId="9" hidden="1"/>
    <cellStyle name="Hipervínculo visitado" xfId="10193" builtinId="9" hidden="1"/>
    <cellStyle name="Hipervínculo visitado" xfId="10194" builtinId="9" hidden="1"/>
    <cellStyle name="Hipervínculo visitado" xfId="10195" builtinId="9" hidden="1"/>
    <cellStyle name="Hipervínculo visitado" xfId="10196" builtinId="9" hidden="1"/>
    <cellStyle name="Hipervínculo visitado" xfId="10197" builtinId="9" hidden="1"/>
    <cellStyle name="Hipervínculo visitado" xfId="10198" builtinId="9" hidden="1"/>
    <cellStyle name="Hipervínculo visitado" xfId="10199" builtinId="9" hidden="1"/>
    <cellStyle name="Hipervínculo visitado" xfId="10200" builtinId="9" hidden="1"/>
    <cellStyle name="Hipervínculo visitado" xfId="10201" builtinId="9" hidden="1"/>
    <cellStyle name="Hipervínculo visitado" xfId="10202" builtinId="9" hidden="1"/>
    <cellStyle name="Hipervínculo visitado" xfId="10212" builtinId="9" hidden="1"/>
    <cellStyle name="Hipervínculo visitado" xfId="10213" builtinId="9" hidden="1"/>
    <cellStyle name="Hipervínculo visitado" xfId="10214" builtinId="9" hidden="1"/>
    <cellStyle name="Hipervínculo visitado" xfId="10215" builtinId="9" hidden="1"/>
    <cellStyle name="Hipervínculo visitado" xfId="10216" builtinId="9" hidden="1"/>
    <cellStyle name="Hipervínculo visitado" xfId="10217" builtinId="9" hidden="1"/>
    <cellStyle name="Hipervínculo visitado" xfId="10218" builtinId="9" hidden="1"/>
    <cellStyle name="Hipervínculo visitado" xfId="10219" builtinId="9" hidden="1"/>
    <cellStyle name="Hipervínculo visitado" xfId="10220" builtinId="9" hidden="1"/>
    <cellStyle name="Hipervínculo visitado" xfId="10221" builtinId="9" hidden="1"/>
    <cellStyle name="Hipervínculo visitado" xfId="10222" builtinId="9" hidden="1"/>
    <cellStyle name="Hipervínculo visitado" xfId="10223" builtinId="9" hidden="1"/>
    <cellStyle name="Hipervínculo visitado" xfId="10224" builtinId="9" hidden="1"/>
    <cellStyle name="Hipervínculo visitado" xfId="10225" builtinId="9" hidden="1"/>
    <cellStyle name="Hipervínculo visitado" xfId="10226" builtinId="9" hidden="1"/>
    <cellStyle name="Hipervínculo visitado" xfId="10227" builtinId="9" hidden="1"/>
    <cellStyle name="Hipervínculo visitado" xfId="10228" builtinId="9" hidden="1"/>
    <cellStyle name="Hipervínculo visitado" xfId="10229" builtinId="9" hidden="1"/>
    <cellStyle name="Hipervínculo visitado" xfId="10230" builtinId="9" hidden="1"/>
    <cellStyle name="Hipervínculo visitado" xfId="10231" builtinId="9" hidden="1"/>
    <cellStyle name="Hipervínculo visitado" xfId="10232" builtinId="9" hidden="1"/>
    <cellStyle name="Hipervínculo visitado" xfId="10240" builtinId="9" hidden="1"/>
    <cellStyle name="Hipervínculo visitado" xfId="10241" builtinId="9" hidden="1"/>
    <cellStyle name="Hipervínculo visitado" xfId="10242" builtinId="9" hidden="1"/>
    <cellStyle name="Hipervínculo visitado" xfId="10243" builtinId="9" hidden="1"/>
    <cellStyle name="Hipervínculo visitado" xfId="10244" builtinId="9" hidden="1"/>
    <cellStyle name="Hipervínculo visitado" xfId="10245" builtinId="9" hidden="1"/>
    <cellStyle name="Hipervínculo visitado" xfId="10246" builtinId="9" hidden="1"/>
    <cellStyle name="Hipervínculo visitado" xfId="10247" builtinId="9" hidden="1"/>
    <cellStyle name="Hipervínculo visitado" xfId="10248" builtinId="9" hidden="1"/>
    <cellStyle name="Hipervínculo visitado" xfId="10249" builtinId="9" hidden="1"/>
    <cellStyle name="Hipervínculo visitado" xfId="10250" builtinId="9" hidden="1"/>
    <cellStyle name="Hipervínculo visitado" xfId="10251" builtinId="9" hidden="1"/>
    <cellStyle name="Hipervínculo visitado" xfId="10252" builtinId="9" hidden="1"/>
    <cellStyle name="Hipervínculo visitado" xfId="10253" builtinId="9" hidden="1"/>
    <cellStyle name="Hipervínculo visitado" xfId="10254" builtinId="9" hidden="1"/>
    <cellStyle name="Hipervínculo visitado" xfId="10255" builtinId="9" hidden="1"/>
    <cellStyle name="Hipervínculo visitado" xfId="10256" builtinId="9" hidden="1"/>
    <cellStyle name="Hipervínculo visitado" xfId="10257" builtinId="9" hidden="1"/>
    <cellStyle name="Hipervínculo visitado" xfId="10258" builtinId="9" hidden="1"/>
    <cellStyle name="Hipervínculo visitado" xfId="10259" builtinId="9" hidden="1"/>
    <cellStyle name="Hipervínculo visitado" xfId="10260" builtinId="9" hidden="1"/>
    <cellStyle name="Hipervínculo visitado" xfId="10270" builtinId="9" hidden="1"/>
    <cellStyle name="Hipervínculo visitado" xfId="10271" builtinId="9" hidden="1"/>
    <cellStyle name="Hipervínculo visitado" xfId="10272" builtinId="9" hidden="1"/>
    <cellStyle name="Hipervínculo visitado" xfId="10273" builtinId="9" hidden="1"/>
    <cellStyle name="Hipervínculo visitado" xfId="10274" builtinId="9" hidden="1"/>
    <cellStyle name="Hipervínculo visitado" xfId="10275" builtinId="9" hidden="1"/>
    <cellStyle name="Hipervínculo visitado" xfId="10276" builtinId="9" hidden="1"/>
    <cellStyle name="Hipervínculo visitado" xfId="10277" builtinId="9" hidden="1"/>
    <cellStyle name="Hipervínculo visitado" xfId="10278" builtinId="9" hidden="1"/>
    <cellStyle name="Hipervínculo visitado" xfId="10279" builtinId="9" hidden="1"/>
    <cellStyle name="Hipervínculo visitado" xfId="10280" builtinId="9" hidden="1"/>
    <cellStyle name="Hipervínculo visitado" xfId="10281" builtinId="9" hidden="1"/>
    <cellStyle name="Hipervínculo visitado" xfId="10282" builtinId="9" hidden="1"/>
    <cellStyle name="Hipervínculo visitado" xfId="10283" builtinId="9" hidden="1"/>
    <cellStyle name="Hipervínculo visitado" xfId="10284" builtinId="9" hidden="1"/>
    <cellStyle name="Hipervínculo visitado" xfId="10285" builtinId="9" hidden="1"/>
    <cellStyle name="Hipervínculo visitado" xfId="10286" builtinId="9" hidden="1"/>
    <cellStyle name="Hipervínculo visitado" xfId="10287" builtinId="9" hidden="1"/>
    <cellStyle name="Hipervínculo visitado" xfId="10288" builtinId="9" hidden="1"/>
    <cellStyle name="Hipervínculo visitado" xfId="10289" builtinId="9" hidden="1"/>
    <cellStyle name="Hipervínculo visitado" xfId="10290" builtinId="9" hidden="1"/>
    <cellStyle name="Hipervínculo visitado" xfId="10297" builtinId="9" hidden="1"/>
    <cellStyle name="Hipervínculo visitado" xfId="10298" builtinId="9" hidden="1"/>
    <cellStyle name="Hipervínculo visitado" xfId="10299" builtinId="9" hidden="1"/>
    <cellStyle name="Hipervínculo visitado" xfId="10300" builtinId="9" hidden="1"/>
    <cellStyle name="Hipervínculo visitado" xfId="10301" builtinId="9" hidden="1"/>
    <cellStyle name="Hipervínculo visitado" xfId="10302" builtinId="9" hidden="1"/>
    <cellStyle name="Hipervínculo visitado" xfId="10303" builtinId="9" hidden="1"/>
    <cellStyle name="Hipervínculo visitado" xfId="10304" builtinId="9" hidden="1"/>
    <cellStyle name="Hipervínculo visitado" xfId="10305" builtinId="9" hidden="1"/>
    <cellStyle name="Hipervínculo visitado" xfId="10306" builtinId="9" hidden="1"/>
    <cellStyle name="Hipervínculo visitado" xfId="10307" builtinId="9" hidden="1"/>
    <cellStyle name="Hipervínculo visitado" xfId="10308" builtinId="9" hidden="1"/>
    <cellStyle name="Hipervínculo visitado" xfId="10309" builtinId="9" hidden="1"/>
    <cellStyle name="Hipervínculo visitado" xfId="10310" builtinId="9" hidden="1"/>
    <cellStyle name="Hipervínculo visitado" xfId="10311" builtinId="9" hidden="1"/>
    <cellStyle name="Hipervínculo visitado" xfId="10312" builtinId="9" hidden="1"/>
    <cellStyle name="Hipervínculo visitado" xfId="10313" builtinId="9" hidden="1"/>
    <cellStyle name="Hipervínculo visitado" xfId="10314" builtinId="9" hidden="1"/>
    <cellStyle name="Hipervínculo visitado" xfId="10315" builtinId="9" hidden="1"/>
    <cellStyle name="Hipervínculo visitado" xfId="10316" builtinId="9" hidden="1"/>
    <cellStyle name="Hipervínculo visitado" xfId="10317" builtinId="9" hidden="1"/>
    <cellStyle name="Hipervínculo visitado" xfId="10329" builtinId="9" hidden="1"/>
    <cellStyle name="Hipervínculo visitado" xfId="10330" builtinId="9" hidden="1"/>
    <cellStyle name="Hipervínculo visitado" xfId="10331" builtinId="9" hidden="1"/>
    <cellStyle name="Hipervínculo visitado" xfId="10332" builtinId="9" hidden="1"/>
    <cellStyle name="Hipervínculo visitado" xfId="10333" builtinId="9" hidden="1"/>
    <cellStyle name="Hipervínculo visitado" xfId="10334" builtinId="9" hidden="1"/>
    <cellStyle name="Hipervínculo visitado" xfId="10335" builtinId="9" hidden="1"/>
    <cellStyle name="Hipervínculo visitado" xfId="10336" builtinId="9" hidden="1"/>
    <cellStyle name="Hipervínculo visitado" xfId="10337" builtinId="9" hidden="1"/>
    <cellStyle name="Hipervínculo visitado" xfId="10338" builtinId="9" hidden="1"/>
    <cellStyle name="Hipervínculo visitado" xfId="10339" builtinId="9" hidden="1"/>
    <cellStyle name="Hipervínculo visitado" xfId="10340" builtinId="9" hidden="1"/>
    <cellStyle name="Hipervínculo visitado" xfId="10341" builtinId="9" hidden="1"/>
    <cellStyle name="Hipervínculo visitado" xfId="10342" builtinId="9" hidden="1"/>
    <cellStyle name="Hipervínculo visitado" xfId="10343" builtinId="9" hidden="1"/>
    <cellStyle name="Hipervínculo visitado" xfId="10344" builtinId="9" hidden="1"/>
    <cellStyle name="Hipervínculo visitado" xfId="10345" builtinId="9" hidden="1"/>
    <cellStyle name="Hipervínculo visitado" xfId="10346" builtinId="9" hidden="1"/>
    <cellStyle name="Hipervínculo visitado" xfId="10347" builtinId="9" hidden="1"/>
    <cellStyle name="Hipervínculo visitado" xfId="10348" builtinId="9" hidden="1"/>
    <cellStyle name="Hipervínculo visitado" xfId="10349" builtinId="9" hidden="1"/>
    <cellStyle name="Hipervínculo visitado" xfId="10355" builtinId="9" hidden="1"/>
    <cellStyle name="Hipervínculo visitado" xfId="10356" builtinId="9" hidden="1"/>
    <cellStyle name="Hipervínculo visitado" xfId="10357" builtinId="9" hidden="1"/>
    <cellStyle name="Hipervínculo visitado" xfId="10358" builtinId="9" hidden="1"/>
    <cellStyle name="Hipervínculo visitado" xfId="10359" builtinId="9" hidden="1"/>
    <cellStyle name="Hipervínculo visitado" xfId="10360" builtinId="9" hidden="1"/>
    <cellStyle name="Hipervínculo visitado" xfId="10361" builtinId="9" hidden="1"/>
    <cellStyle name="Hipervínculo visitado" xfId="10362" builtinId="9" hidden="1"/>
    <cellStyle name="Hipervínculo visitado" xfId="10363" builtinId="9" hidden="1"/>
    <cellStyle name="Hipervínculo visitado" xfId="10364" builtinId="9" hidden="1"/>
    <cellStyle name="Hipervínculo visitado" xfId="10365" builtinId="9" hidden="1"/>
    <cellStyle name="Hipervínculo visitado" xfId="10366" builtinId="9" hidden="1"/>
    <cellStyle name="Hipervínculo visitado" xfId="10367" builtinId="9" hidden="1"/>
    <cellStyle name="Hipervínculo visitado" xfId="10368" builtinId="9" hidden="1"/>
    <cellStyle name="Hipervínculo visitado" xfId="10369" builtinId="9" hidden="1"/>
    <cellStyle name="Hipervínculo visitado" xfId="10370" builtinId="9" hidden="1"/>
    <cellStyle name="Hipervínculo visitado" xfId="10371" builtinId="9" hidden="1"/>
    <cellStyle name="Hipervínculo visitado" xfId="10372" builtinId="9" hidden="1"/>
    <cellStyle name="Hipervínculo visitado" xfId="10373" builtinId="9" hidden="1"/>
    <cellStyle name="Hipervínculo visitado" xfId="10374" builtinId="9" hidden="1"/>
    <cellStyle name="Hipervínculo visitado" xfId="10375" builtinId="9" hidden="1"/>
    <cellStyle name="Hipervínculo visitado" xfId="10327" builtinId="9" hidden="1"/>
    <cellStyle name="Hipervínculo visitado" xfId="10328" builtinId="9" hidden="1"/>
    <cellStyle name="Hipervínculo visitado" xfId="10379" builtinId="9" hidden="1"/>
    <cellStyle name="Hipervínculo visitado" xfId="10380" builtinId="9" hidden="1"/>
    <cellStyle name="Hipervínculo visitado" xfId="10381" builtinId="9" hidden="1"/>
    <cellStyle name="Hipervínculo visitado" xfId="10382" builtinId="9" hidden="1"/>
    <cellStyle name="Hipervínculo visitado" xfId="10383" builtinId="9" hidden="1"/>
    <cellStyle name="Hipervínculo visitado" xfId="10384" builtinId="9" hidden="1"/>
    <cellStyle name="Hipervínculo visitado" xfId="10385" builtinId="9" hidden="1"/>
    <cellStyle name="Hipervínculo visitado" xfId="10386" builtinId="9" hidden="1"/>
    <cellStyle name="Hipervínculo visitado" xfId="10387" builtinId="9" hidden="1"/>
    <cellStyle name="Hipervínculo visitado" xfId="10388" builtinId="9" hidden="1"/>
    <cellStyle name="Hipervínculo visitado" xfId="10389" builtinId="9" hidden="1"/>
    <cellStyle name="Hipervínculo visitado" xfId="10390" builtinId="9" hidden="1"/>
    <cellStyle name="Hipervínculo visitado" xfId="10391" builtinId="9" hidden="1"/>
    <cellStyle name="Hipervínculo visitado" xfId="10392" builtinId="9" hidden="1"/>
    <cellStyle name="Hipervínculo visitado" xfId="10393" builtinId="9" hidden="1"/>
    <cellStyle name="Hipervínculo visitado" xfId="10394" builtinId="9" hidden="1"/>
    <cellStyle name="Hipervínculo visitado" xfId="10395" builtinId="9" hidden="1"/>
    <cellStyle name="Hipervínculo visitado" xfId="10396" builtinId="9" hidden="1"/>
    <cellStyle name="Hipervínculo visitado" xfId="10397" builtinId="9" hidden="1"/>
    <cellStyle name="Hipervínculo visitado" xfId="10353" builtinId="9" hidden="1"/>
    <cellStyle name="Hipervínculo visitado" xfId="10354" builtinId="9" hidden="1"/>
    <cellStyle name="Hipervínculo visitado" xfId="10400" builtinId="9" hidden="1"/>
    <cellStyle name="Hipervínculo visitado" xfId="10401" builtinId="9" hidden="1"/>
    <cellStyle name="Hipervínculo visitado" xfId="10402" builtinId="9" hidden="1"/>
    <cellStyle name="Hipervínculo visitado" xfId="10403" builtinId="9" hidden="1"/>
    <cellStyle name="Hipervínculo visitado" xfId="10404" builtinId="9" hidden="1"/>
    <cellStyle name="Hipervínculo visitado" xfId="10405" builtinId="9" hidden="1"/>
    <cellStyle name="Hipervínculo visitado" xfId="10406" builtinId="9" hidden="1"/>
    <cellStyle name="Hipervínculo visitado" xfId="10407" builtinId="9" hidden="1"/>
    <cellStyle name="Hipervínculo visitado" xfId="10408" builtinId="9" hidden="1"/>
    <cellStyle name="Hipervínculo visitado" xfId="10409" builtinId="9" hidden="1"/>
    <cellStyle name="Hipervínculo visitado" xfId="10410" builtinId="9" hidden="1"/>
    <cellStyle name="Hipervínculo visitado" xfId="10411" builtinId="9" hidden="1"/>
    <cellStyle name="Hipervínculo visitado" xfId="10412" builtinId="9" hidden="1"/>
    <cellStyle name="Hipervínculo visitado" xfId="10413" builtinId="9" hidden="1"/>
    <cellStyle name="Hipervínculo visitado" xfId="10414" builtinId="9" hidden="1"/>
    <cellStyle name="Hipervínculo visitado" xfId="10415" builtinId="9" hidden="1"/>
    <cellStyle name="Hipervínculo visitado" xfId="10416" builtinId="9" hidden="1"/>
    <cellStyle name="Hipervínculo visitado" xfId="10417" builtinId="9" hidden="1"/>
    <cellStyle name="Hipervínculo visitado" xfId="10418" builtinId="9" hidden="1"/>
    <cellStyle name="Hipervínculo visitado" xfId="10427" builtinId="9" hidden="1"/>
    <cellStyle name="Hipervínculo visitado" xfId="10428" builtinId="9" hidden="1"/>
    <cellStyle name="Hipervínculo visitado" xfId="10429" builtinId="9" hidden="1"/>
    <cellStyle name="Hipervínculo visitado" xfId="10430" builtinId="9" hidden="1"/>
    <cellStyle name="Hipervínculo visitado" xfId="10431" builtinId="9" hidden="1"/>
    <cellStyle name="Hipervínculo visitado" xfId="10432" builtinId="9" hidden="1"/>
    <cellStyle name="Hipervínculo visitado" xfId="10433" builtinId="9" hidden="1"/>
    <cellStyle name="Hipervínculo visitado" xfId="10434" builtinId="9" hidden="1"/>
    <cellStyle name="Hipervínculo visitado" xfId="10435" builtinId="9" hidden="1"/>
    <cellStyle name="Hipervínculo visitado" xfId="10436" builtinId="9" hidden="1"/>
    <cellStyle name="Hipervínculo visitado" xfId="10437" builtinId="9" hidden="1"/>
    <cellStyle name="Hipervínculo visitado" xfId="10438" builtinId="9" hidden="1"/>
    <cellStyle name="Hipervínculo visitado" xfId="10439" builtinId="9" hidden="1"/>
    <cellStyle name="Hipervínculo visitado" xfId="10440" builtinId="9" hidden="1"/>
    <cellStyle name="Hipervínculo visitado" xfId="10441" builtinId="9" hidden="1"/>
    <cellStyle name="Hipervínculo visitado" xfId="10442" builtinId="9" hidden="1"/>
    <cellStyle name="Hipervínculo visitado" xfId="10443" builtinId="9" hidden="1"/>
    <cellStyle name="Hipervínculo visitado" xfId="10444" builtinId="9" hidden="1"/>
    <cellStyle name="Hipervínculo visitado" xfId="10445" builtinId="9" hidden="1"/>
    <cellStyle name="Hipervínculo visitado" xfId="10446" builtinId="9" hidden="1"/>
    <cellStyle name="Hipervínculo visitado" xfId="10447" builtinId="9" hidden="1"/>
    <cellStyle name="Hipervínculo visitado" xfId="10454" builtinId="9" hidden="1"/>
    <cellStyle name="Hipervínculo visitado" xfId="10455" builtinId="9" hidden="1"/>
    <cellStyle name="Hipervínculo visitado" xfId="10456" builtinId="9" hidden="1"/>
    <cellStyle name="Hipervínculo visitado" xfId="10457" builtinId="9" hidden="1"/>
    <cellStyle name="Hipervínculo visitado" xfId="10458" builtinId="9" hidden="1"/>
    <cellStyle name="Hipervínculo visitado" xfId="10459" builtinId="9" hidden="1"/>
    <cellStyle name="Hipervínculo visitado" xfId="10460" builtinId="9" hidden="1"/>
    <cellStyle name="Hipervínculo visitado" xfId="10461" builtinId="9" hidden="1"/>
    <cellStyle name="Hipervínculo visitado" xfId="10462" builtinId="9" hidden="1"/>
    <cellStyle name="Hipervínculo visitado" xfId="10463" builtinId="9" hidden="1"/>
    <cellStyle name="Hipervínculo visitado" xfId="10464" builtinId="9" hidden="1"/>
    <cellStyle name="Hipervínculo visitado" xfId="10465" builtinId="9" hidden="1"/>
    <cellStyle name="Hipervínculo visitado" xfId="10466" builtinId="9" hidden="1"/>
    <cellStyle name="Hipervínculo visitado" xfId="10467" builtinId="9" hidden="1"/>
    <cellStyle name="Hipervínculo visitado" xfId="10468" builtinId="9" hidden="1"/>
    <cellStyle name="Hipervínculo visitado" xfId="10469" builtinId="9" hidden="1"/>
    <cellStyle name="Hipervínculo visitado" xfId="10470" builtinId="9" hidden="1"/>
    <cellStyle name="Hipervínculo visitado" xfId="10471" builtinId="9" hidden="1"/>
    <cellStyle name="Hipervínculo visitado" xfId="10472" builtinId="9" hidden="1"/>
    <cellStyle name="Hipervínculo visitado" xfId="10473" builtinId="9" hidden="1"/>
    <cellStyle name="Hipervínculo visitado" xfId="10474" builtinId="9" hidden="1"/>
    <cellStyle name="Hipervínculo visitado" xfId="10425" builtinId="9" hidden="1"/>
    <cellStyle name="Hipervínculo visitado" xfId="10426" builtinId="9" hidden="1"/>
    <cellStyle name="Hipervínculo visitado" xfId="10477" builtinId="9" hidden="1"/>
    <cellStyle name="Hipervínculo visitado" xfId="10478" builtinId="9" hidden="1"/>
    <cellStyle name="Hipervínculo visitado" xfId="10479" builtinId="9" hidden="1"/>
    <cellStyle name="Hipervínculo visitado" xfId="10480" builtinId="9" hidden="1"/>
    <cellStyle name="Hipervínculo visitado" xfId="10481" builtinId="9" hidden="1"/>
    <cellStyle name="Hipervínculo visitado" xfId="10482" builtinId="9" hidden="1"/>
    <cellStyle name="Hipervínculo visitado" xfId="10483" builtinId="9" hidden="1"/>
    <cellStyle name="Hipervínculo visitado" xfId="10484" builtinId="9" hidden="1"/>
    <cellStyle name="Hipervínculo visitado" xfId="10485" builtinId="9" hidden="1"/>
    <cellStyle name="Hipervínculo visitado" xfId="10486" builtinId="9" hidden="1"/>
    <cellStyle name="Hipervínculo visitado" xfId="10487" builtinId="9" hidden="1"/>
    <cellStyle name="Hipervínculo visitado" xfId="10488" builtinId="9" hidden="1"/>
    <cellStyle name="Hipervínculo visitado" xfId="10489" builtinId="9" hidden="1"/>
    <cellStyle name="Hipervínculo visitado" xfId="10490" builtinId="9" hidden="1"/>
    <cellStyle name="Hipervínculo visitado" xfId="10491" builtinId="9" hidden="1"/>
    <cellStyle name="Hipervínculo visitado" xfId="10492" builtinId="9" hidden="1"/>
    <cellStyle name="Hipervínculo visitado" xfId="10493" builtinId="9" hidden="1"/>
    <cellStyle name="Hipervínculo visitado" xfId="10494" builtinId="9" hidden="1"/>
    <cellStyle name="Hipervínculo visitado" xfId="10495" builtinId="9" hidden="1"/>
    <cellStyle name="Hipervínculo visitado" xfId="10502" builtinId="9" hidden="1"/>
    <cellStyle name="Hipervínculo visitado" xfId="10503" builtinId="9" hidden="1"/>
    <cellStyle name="Hipervínculo visitado" xfId="10504" builtinId="9" hidden="1"/>
    <cellStyle name="Hipervínculo visitado" xfId="10505" builtinId="9" hidden="1"/>
    <cellStyle name="Hipervínculo visitado" xfId="10506" builtinId="9" hidden="1"/>
    <cellStyle name="Hipervínculo visitado" xfId="10507" builtinId="9" hidden="1"/>
    <cellStyle name="Hipervínculo visitado" xfId="10508" builtinId="9" hidden="1"/>
    <cellStyle name="Hipervínculo visitado" xfId="10509" builtinId="9" hidden="1"/>
    <cellStyle name="Hipervínculo visitado" xfId="10510" builtinId="9" hidden="1"/>
    <cellStyle name="Hipervínculo visitado" xfId="10511" builtinId="9" hidden="1"/>
    <cellStyle name="Hipervínculo visitado" xfId="10512" builtinId="9" hidden="1"/>
    <cellStyle name="Hipervínculo visitado" xfId="10513" builtinId="9" hidden="1"/>
    <cellStyle name="Hipervínculo visitado" xfId="10514" builtinId="9" hidden="1"/>
    <cellStyle name="Hipervínculo visitado" xfId="10515" builtinId="9" hidden="1"/>
    <cellStyle name="Hipervínculo visitado" xfId="10516" builtinId="9" hidden="1"/>
    <cellStyle name="Hipervínculo visitado" xfId="10517" builtinId="9" hidden="1"/>
    <cellStyle name="Hipervínculo visitado" xfId="10518" builtinId="9" hidden="1"/>
    <cellStyle name="Hipervínculo visitado" xfId="10519" builtinId="9" hidden="1"/>
    <cellStyle name="Hipervínculo visitado" xfId="10520" builtinId="9" hidden="1"/>
    <cellStyle name="Hipervínculo visitado" xfId="10521" builtinId="9" hidden="1"/>
    <cellStyle name="Hipervínculo visitado" xfId="10522" builtinId="9" hidden="1"/>
    <cellStyle name="Hipervínculo visitado" xfId="10525" builtinId="9" hidden="1"/>
    <cellStyle name="Hipervínculo visitado" xfId="10526" builtinId="9" hidden="1"/>
    <cellStyle name="Hipervínculo visitado" xfId="10527" builtinId="9" hidden="1"/>
    <cellStyle name="Hipervínculo visitado" xfId="10528" builtinId="9" hidden="1"/>
    <cellStyle name="Hipervínculo visitado" xfId="10529" builtinId="9" hidden="1"/>
    <cellStyle name="Hipervínculo visitado" xfId="10530" builtinId="9" hidden="1"/>
    <cellStyle name="Hipervínculo visitado" xfId="10531" builtinId="9" hidden="1"/>
    <cellStyle name="Hipervínculo visitado" xfId="10532" builtinId="9" hidden="1"/>
    <cellStyle name="Hipervínculo visitado" xfId="10533" builtinId="9" hidden="1"/>
    <cellStyle name="Hipervínculo visitado" xfId="10534" builtinId="9" hidden="1"/>
    <cellStyle name="Hipervínculo visitado" xfId="10535" builtinId="9" hidden="1"/>
    <cellStyle name="Hipervínculo visitado" xfId="10536" builtinId="9" hidden="1"/>
    <cellStyle name="Hipervínculo visitado" xfId="10537" builtinId="9" hidden="1"/>
    <cellStyle name="Hipervínculo visitado" xfId="10538" builtinId="9" hidden="1"/>
    <cellStyle name="Hipervínculo visitado" xfId="10539" builtinId="9" hidden="1"/>
    <cellStyle name="Hipervínculo visitado" xfId="10540" builtinId="9" hidden="1"/>
    <cellStyle name="Hipervínculo visitado" xfId="10541" builtinId="9" hidden="1"/>
    <cellStyle name="Hipervínculo visitado" xfId="10542" builtinId="9" hidden="1"/>
    <cellStyle name="Hipervínculo visitado" xfId="10543" builtinId="9" hidden="1"/>
    <cellStyle name="Hipervínculo visitado" xfId="10544" builtinId="9" hidden="1"/>
    <cellStyle name="Hipervínculo visitado" xfId="10545" builtinId="9" hidden="1"/>
    <cellStyle name="Hipervínculo visitado" xfId="10501" builtinId="9" hidden="1"/>
    <cellStyle name="Hipervínculo visitado" xfId="10548" builtinId="9" hidden="1"/>
    <cellStyle name="Hipervínculo visitado" xfId="10549" builtinId="9" hidden="1"/>
    <cellStyle name="Hipervínculo visitado" xfId="10550" builtinId="9" hidden="1"/>
    <cellStyle name="Hipervínculo visitado" xfId="10551" builtinId="9" hidden="1"/>
    <cellStyle name="Hipervínculo visitado" xfId="10552" builtinId="9" hidden="1"/>
    <cellStyle name="Hipervínculo visitado" xfId="10553" builtinId="9" hidden="1"/>
    <cellStyle name="Hipervínculo visitado" xfId="10554" builtinId="9" hidden="1"/>
    <cellStyle name="Hipervínculo visitado" xfId="10555" builtinId="9" hidden="1"/>
    <cellStyle name="Hipervínculo visitado" xfId="10556" builtinId="9" hidden="1"/>
    <cellStyle name="Hipervínculo visitado" xfId="10557" builtinId="9" hidden="1"/>
    <cellStyle name="Hipervínculo visitado" xfId="10558" builtinId="9" hidden="1"/>
    <cellStyle name="Hipervínculo visitado" xfId="10559" builtinId="9" hidden="1"/>
    <cellStyle name="Hipervínculo visitado" xfId="10560" builtinId="9" hidden="1"/>
    <cellStyle name="Hipervínculo visitado" xfId="10561" builtinId="9" hidden="1"/>
    <cellStyle name="Hipervínculo visitado" xfId="10562" builtinId="9" hidden="1"/>
    <cellStyle name="Hipervínculo visitado" xfId="10563" builtinId="9" hidden="1"/>
    <cellStyle name="Hipervínculo visitado" xfId="10564" builtinId="9" hidden="1"/>
    <cellStyle name="Hipervínculo visitado" xfId="10565" builtinId="9" hidden="1"/>
    <cellStyle name="Hipervínculo visitado" xfId="10566" builtinId="9" hidden="1"/>
    <cellStyle name="Hipervínculo visitado" xfId="10567" builtinId="9" hidden="1"/>
    <cellStyle name="Hipervínculo visitado" xfId="10570" builtinId="9" hidden="1"/>
    <cellStyle name="Hipervínculo visitado" xfId="10571" builtinId="9" hidden="1"/>
    <cellStyle name="Hipervínculo visitado" xfId="10572" builtinId="9" hidden="1"/>
    <cellStyle name="Hipervínculo visitado" xfId="10573" builtinId="9" hidden="1"/>
    <cellStyle name="Hipervínculo visitado" xfId="10574" builtinId="9" hidden="1"/>
    <cellStyle name="Hipervínculo visitado" xfId="10575" builtinId="9" hidden="1"/>
    <cellStyle name="Hipervínculo visitado" xfId="10576" builtinId="9" hidden="1"/>
    <cellStyle name="Hipervínculo visitado" xfId="10577" builtinId="9" hidden="1"/>
    <cellStyle name="Hipervínculo visitado" xfId="10578" builtinId="9" hidden="1"/>
    <cellStyle name="Hipervínculo visitado" xfId="10579" builtinId="9" hidden="1"/>
    <cellStyle name="Hipervínculo visitado" xfId="10580" builtinId="9" hidden="1"/>
    <cellStyle name="Hipervínculo visitado" xfId="10581" builtinId="9" hidden="1"/>
    <cellStyle name="Hipervínculo visitado" xfId="10582" builtinId="9" hidden="1"/>
    <cellStyle name="Hipervínculo visitado" xfId="10583" builtinId="9" hidden="1"/>
    <cellStyle name="Hipervínculo visitado" xfId="10584" builtinId="9" hidden="1"/>
    <cellStyle name="Hipervínculo visitado" xfId="10585" builtinId="9" hidden="1"/>
    <cellStyle name="Hipervínculo visitado" xfId="10586" builtinId="9" hidden="1"/>
    <cellStyle name="Hipervínculo visitado" xfId="10587" builtinId="9" hidden="1"/>
    <cellStyle name="Hipervínculo visitado" xfId="10588" builtinId="9" hidden="1"/>
    <cellStyle name="Hipervínculo visitado" xfId="10589" builtinId="9" hidden="1"/>
    <cellStyle name="Hipervínculo visitado" xfId="10590" builtinId="9" hidden="1"/>
    <cellStyle name="Hipervínculo visitado" xfId="10500" builtinId="9" hidden="1"/>
    <cellStyle name="Hipervínculo visitado" xfId="10592" builtinId="9" hidden="1"/>
    <cellStyle name="Hipervínculo visitado" xfId="10593" builtinId="9" hidden="1"/>
    <cellStyle name="Hipervínculo visitado" xfId="10594" builtinId="9" hidden="1"/>
    <cellStyle name="Hipervínculo visitado" xfId="10595" builtinId="9" hidden="1"/>
    <cellStyle name="Hipervínculo visitado" xfId="10596" builtinId="9" hidden="1"/>
    <cellStyle name="Hipervínculo visitado" xfId="10597" builtinId="9" hidden="1"/>
    <cellStyle name="Hipervínculo visitado" xfId="10598" builtinId="9" hidden="1"/>
    <cellStyle name="Hipervínculo visitado" xfId="10599" builtinId="9" hidden="1"/>
    <cellStyle name="Hipervínculo visitado" xfId="10600" builtinId="9" hidden="1"/>
    <cellStyle name="Hipervínculo visitado" xfId="10601" builtinId="9" hidden="1"/>
    <cellStyle name="Hipervínculo visitado" xfId="10602" builtinId="9" hidden="1"/>
    <cellStyle name="Hipervínculo visitado" xfId="10603" builtinId="9" hidden="1"/>
    <cellStyle name="Hipervínculo visitado" xfId="10604" builtinId="9" hidden="1"/>
    <cellStyle name="Hipervínculo visitado" xfId="10605" builtinId="9" hidden="1"/>
    <cellStyle name="Hipervínculo visitado" xfId="10606" builtinId="9" hidden="1"/>
    <cellStyle name="Hipervínculo visitado" xfId="10607" builtinId="9" hidden="1"/>
    <cellStyle name="Hipervínculo visitado" xfId="10608" builtinId="9" hidden="1"/>
    <cellStyle name="Hipervínculo visitado" xfId="10609" builtinId="9" hidden="1"/>
    <cellStyle name="Hipervínculo visitado" xfId="10610" builtinId="9" hidden="1"/>
    <cellStyle name="Hipervínculo visitado" xfId="10611" builtinId="9" hidden="1"/>
    <cellStyle name="Hipervínculo visitado" xfId="10614" builtinId="9" hidden="1"/>
    <cellStyle name="Hipervínculo visitado" xfId="10615" builtinId="9" hidden="1"/>
    <cellStyle name="Hipervínculo visitado" xfId="10616" builtinId="9" hidden="1"/>
    <cellStyle name="Hipervínculo visitado" xfId="10617" builtinId="9" hidden="1"/>
    <cellStyle name="Hipervínculo visitado" xfId="10618" builtinId="9" hidden="1"/>
    <cellStyle name="Hipervínculo visitado" xfId="10619" builtinId="9" hidden="1"/>
    <cellStyle name="Hipervínculo visitado" xfId="10620" builtinId="9" hidden="1"/>
    <cellStyle name="Hipervínculo visitado" xfId="10621" builtinId="9" hidden="1"/>
    <cellStyle name="Hipervínculo visitado" xfId="10622" builtinId="9" hidden="1"/>
    <cellStyle name="Hipervínculo visitado" xfId="10623" builtinId="9" hidden="1"/>
    <cellStyle name="Hipervínculo visitado" xfId="10624" builtinId="9" hidden="1"/>
    <cellStyle name="Hipervínculo visitado" xfId="10625" builtinId="9" hidden="1"/>
    <cellStyle name="Hipervínculo visitado" xfId="10626" builtinId="9" hidden="1"/>
    <cellStyle name="Hipervínculo visitado" xfId="10627" builtinId="9" hidden="1"/>
    <cellStyle name="Hipervínculo visitado" xfId="10628" builtinId="9" hidden="1"/>
    <cellStyle name="Hipervínculo visitado" xfId="10629" builtinId="9" hidden="1"/>
    <cellStyle name="Hipervínculo visitado" xfId="10630" builtinId="9" hidden="1"/>
    <cellStyle name="Hipervínculo visitado" xfId="10631" builtinId="9" hidden="1"/>
    <cellStyle name="Hipervínculo visitado" xfId="10632" builtinId="9" hidden="1"/>
    <cellStyle name="Hipervínculo visitado" xfId="10633" builtinId="9" hidden="1"/>
    <cellStyle name="Hipervínculo visitado" xfId="10634" builtinId="9" hidden="1"/>
    <cellStyle name="Hipervínculo visitado" xfId="9710" builtinId="9" hidden="1"/>
    <cellStyle name="Hipervínculo visitado" xfId="10635" builtinId="9" hidden="1"/>
    <cellStyle name="Hipervínculo visitado" xfId="10636" builtinId="9" hidden="1"/>
    <cellStyle name="Hipervínculo visitado" xfId="10637" builtinId="9" hidden="1"/>
    <cellStyle name="Hipervínculo visitado" xfId="10638" builtinId="9" hidden="1"/>
    <cellStyle name="Hipervínculo visitado" xfId="10639" builtinId="9" hidden="1"/>
    <cellStyle name="Hipervínculo visitado" xfId="10640" builtinId="9" hidden="1"/>
    <cellStyle name="Hipervínculo visitado" xfId="10641" builtinId="9" hidden="1"/>
    <cellStyle name="Hipervínculo visitado" xfId="10642" builtinId="9" hidden="1"/>
    <cellStyle name="Hipervínculo visitado" xfId="10643" builtinId="9" hidden="1"/>
    <cellStyle name="Hipervínculo visitado" xfId="10644" builtinId="9" hidden="1"/>
    <cellStyle name="Hipervínculo visitado" xfId="10645" builtinId="9" hidden="1"/>
    <cellStyle name="Hipervínculo visitado" xfId="10646" builtinId="9" hidden="1"/>
    <cellStyle name="Hipervínculo visitado" xfId="10647" builtinId="9" hidden="1"/>
    <cellStyle name="Hipervínculo visitado" xfId="10648" builtinId="9" hidden="1"/>
    <cellStyle name="Hipervínculo visitado" xfId="10649" builtinId="9" hidden="1"/>
    <cellStyle name="Hipervínculo visitado" xfId="10650" builtinId="9" hidden="1"/>
    <cellStyle name="Hipervínculo visitado" xfId="10651" builtinId="9" hidden="1"/>
    <cellStyle name="Hipervínculo visitado" xfId="10652" builtinId="9" hidden="1"/>
    <cellStyle name="Hipervínculo visitado" xfId="10653" builtinId="9" hidden="1"/>
    <cellStyle name="Hipervínculo visitado" xfId="10654" builtinId="9" hidden="1"/>
    <cellStyle name="Hipervínculo visitado" xfId="10656" builtinId="9" hidden="1"/>
    <cellStyle name="Hipervínculo visitado" xfId="10657" builtinId="9" hidden="1"/>
    <cellStyle name="Hipervínculo visitado" xfId="10658" builtinId="9" hidden="1"/>
    <cellStyle name="Hipervínculo visitado" xfId="10659" builtinId="9" hidden="1"/>
    <cellStyle name="Hipervínculo visitado" xfId="10660" builtinId="9" hidden="1"/>
    <cellStyle name="Hipervínculo visitado" xfId="10661" builtinId="9" hidden="1"/>
    <cellStyle name="Hipervínculo visitado" xfId="10662" builtinId="9" hidden="1"/>
    <cellStyle name="Hipervínculo visitado" xfId="10663" builtinId="9" hidden="1"/>
    <cellStyle name="Hipervínculo visitado" xfId="10664" builtinId="9" hidden="1"/>
    <cellStyle name="Hipervínculo visitado" xfId="10665" builtinId="9" hidden="1"/>
    <cellStyle name="Hipervínculo visitado" xfId="10666" builtinId="9" hidden="1"/>
    <cellStyle name="Hipervínculo visitado" xfId="10667" builtinId="9" hidden="1"/>
    <cellStyle name="Hipervínculo visitado" xfId="10668" builtinId="9" hidden="1"/>
    <cellStyle name="Hipervínculo visitado" xfId="10669" builtinId="9" hidden="1"/>
    <cellStyle name="Hipervínculo visitado" xfId="10670" builtinId="9" hidden="1"/>
    <cellStyle name="Hipervínculo visitado" xfId="10671" builtinId="9" hidden="1"/>
    <cellStyle name="Hipervínculo visitado" xfId="10672" builtinId="9" hidden="1"/>
    <cellStyle name="Hipervínculo visitado" xfId="10673" builtinId="9" hidden="1"/>
    <cellStyle name="Hipervínculo visitado" xfId="10674" builtinId="9" hidden="1"/>
    <cellStyle name="Hipervínculo visitado" xfId="10675" builtinId="9" hidden="1"/>
    <cellStyle name="Hipervínculo visitado" xfId="10676" builtinId="9" hidden="1"/>
    <cellStyle name="Hipervínculo visitado" xfId="10376" builtinId="9" hidden="1"/>
    <cellStyle name="Hipervínculo visitado" xfId="10677" builtinId="9" hidden="1"/>
    <cellStyle name="Hipervínculo visitado" xfId="10678" builtinId="9" hidden="1"/>
    <cellStyle name="Hipervínculo visitado" xfId="10679" builtinId="9" hidden="1"/>
    <cellStyle name="Hipervínculo visitado" xfId="10680" builtinId="9" hidden="1"/>
    <cellStyle name="Hipervínculo visitado" xfId="10681" builtinId="9" hidden="1"/>
    <cellStyle name="Hipervínculo visitado" xfId="10682" builtinId="9" hidden="1"/>
    <cellStyle name="Hipervínculo visitado" xfId="10683" builtinId="9" hidden="1"/>
    <cellStyle name="Hipervínculo visitado" xfId="10684" builtinId="9" hidden="1"/>
    <cellStyle name="Hipervínculo visitado" xfId="10685" builtinId="9" hidden="1"/>
    <cellStyle name="Hipervínculo visitado" xfId="10686" builtinId="9" hidden="1"/>
    <cellStyle name="Hipervínculo visitado" xfId="10687" builtinId="9" hidden="1"/>
    <cellStyle name="Hipervínculo visitado" xfId="10688" builtinId="9" hidden="1"/>
    <cellStyle name="Hipervínculo visitado" xfId="10689" builtinId="9" hidden="1"/>
    <cellStyle name="Hipervínculo visitado" xfId="10690" builtinId="9" hidden="1"/>
    <cellStyle name="Hipervínculo visitado" xfId="10691" builtinId="9" hidden="1"/>
    <cellStyle name="Hipervínculo visitado" xfId="10692" builtinId="9" hidden="1"/>
    <cellStyle name="Hipervínculo visitado" xfId="10693" builtinId="9" hidden="1"/>
    <cellStyle name="Hipervínculo visitado" xfId="10694" builtinId="9" hidden="1"/>
    <cellStyle name="Hipervínculo visitado" xfId="10695" builtinId="9" hidden="1"/>
    <cellStyle name="Hipervínculo visitado" xfId="10696" builtinId="9" hidden="1"/>
    <cellStyle name="Hipervínculo visitado" xfId="10697" builtinId="9" hidden="1"/>
    <cellStyle name="Hipervínculo visitado" xfId="10698" builtinId="9" hidden="1"/>
    <cellStyle name="Hipervínculo visitado" xfId="10699" builtinId="9" hidden="1"/>
    <cellStyle name="Hipervínculo visitado" xfId="10700" builtinId="9" hidden="1"/>
    <cellStyle name="Hipervínculo visitado" xfId="10701" builtinId="9" hidden="1"/>
    <cellStyle name="Hipervínculo visitado" xfId="10702" builtinId="9" hidden="1"/>
    <cellStyle name="Hipervínculo visitado" xfId="10703" builtinId="9" hidden="1"/>
    <cellStyle name="Hipervínculo visitado" xfId="10704" builtinId="9" hidden="1"/>
    <cellStyle name="Hipervínculo visitado" xfId="10705" builtinId="9" hidden="1"/>
    <cellStyle name="Hipervínculo visitado" xfId="10706" builtinId="9" hidden="1"/>
    <cellStyle name="Hipervínculo visitado" xfId="10707" builtinId="9" hidden="1"/>
    <cellStyle name="Hipervínculo visitado" xfId="10708" builtinId="9" hidden="1"/>
    <cellStyle name="Hipervínculo visitado" xfId="10709" builtinId="9" hidden="1"/>
    <cellStyle name="Hipervínculo visitado" xfId="10710" builtinId="9" hidden="1"/>
    <cellStyle name="Hipervínculo visitado" xfId="10711" builtinId="9" hidden="1"/>
    <cellStyle name="Hipervínculo visitado" xfId="10712" builtinId="9" hidden="1"/>
    <cellStyle name="Hipervínculo visitado" xfId="10713" builtinId="9" hidden="1"/>
    <cellStyle name="Hipervínculo visitado" xfId="10714" builtinId="9" hidden="1"/>
    <cellStyle name="Hipervínculo visitado" xfId="10715" builtinId="9" hidden="1"/>
    <cellStyle name="Hipervínculo visitado" xfId="10716" builtinId="9" hidden="1"/>
    <cellStyle name="Hipervínculo visitado" xfId="10717" builtinId="9" hidden="1"/>
    <cellStyle name="Hipervínculo visitado" xfId="10261" builtinId="9" hidden="1"/>
    <cellStyle name="Hipervínculo visitado" xfId="10718" builtinId="9" hidden="1"/>
    <cellStyle name="Hipervínculo visitado" xfId="10719" builtinId="9" hidden="1"/>
    <cellStyle name="Hipervínculo visitado" xfId="10720" builtinId="9" hidden="1"/>
    <cellStyle name="Hipervínculo visitado" xfId="10721" builtinId="9" hidden="1"/>
    <cellStyle name="Hipervínculo visitado" xfId="10722" builtinId="9" hidden="1"/>
    <cellStyle name="Hipervínculo visitado" xfId="10723" builtinId="9" hidden="1"/>
    <cellStyle name="Hipervínculo visitado" xfId="10724" builtinId="9" hidden="1"/>
    <cellStyle name="Hipervínculo visitado" xfId="10725" builtinId="9" hidden="1"/>
    <cellStyle name="Hipervínculo visitado" xfId="10726" builtinId="9" hidden="1"/>
    <cellStyle name="Hipervínculo visitado" xfId="10727" builtinId="9" hidden="1"/>
    <cellStyle name="Hipervínculo visitado" xfId="10728" builtinId="9" hidden="1"/>
    <cellStyle name="Hipervínculo visitado" xfId="10729" builtinId="9" hidden="1"/>
    <cellStyle name="Hipervínculo visitado" xfId="10730" builtinId="9" hidden="1"/>
    <cellStyle name="Hipervínculo visitado" xfId="10731" builtinId="9" hidden="1"/>
    <cellStyle name="Hipervínculo visitado" xfId="10732" builtinId="9" hidden="1"/>
    <cellStyle name="Hipervínculo visitado" xfId="10733" builtinId="9" hidden="1"/>
    <cellStyle name="Hipervínculo visitado" xfId="10734" builtinId="9" hidden="1"/>
    <cellStyle name="Hipervínculo visitado" xfId="10735" builtinId="9" hidden="1"/>
    <cellStyle name="Hipervínculo visitado" xfId="10736" builtinId="9" hidden="1"/>
    <cellStyle name="Hipervínculo visitado" xfId="10737" builtinId="9" hidden="1"/>
    <cellStyle name="Hipervínculo visitado" xfId="10797" builtinId="9" hidden="1"/>
    <cellStyle name="Hipervínculo visitado" xfId="10798" builtinId="9" hidden="1"/>
    <cellStyle name="Hipervínculo visitado" xfId="10799" builtinId="9" hidden="1"/>
    <cellStyle name="Hipervínculo visitado" xfId="10800" builtinId="9" hidden="1"/>
    <cellStyle name="Hipervínculo visitado" xfId="10801" builtinId="9" hidden="1"/>
    <cellStyle name="Hipervínculo visitado" xfId="10802" builtinId="9" hidden="1"/>
    <cellStyle name="Hipervínculo visitado" xfId="10803" builtinId="9" hidden="1"/>
    <cellStyle name="Hipervínculo visitado" xfId="10804" builtinId="9" hidden="1"/>
    <cellStyle name="Hipervínculo visitado" xfId="10805" builtinId="9" hidden="1"/>
    <cellStyle name="Hipervínculo visitado" xfId="10806" builtinId="9" hidden="1"/>
    <cellStyle name="Hipervínculo visitado" xfId="10807" builtinId="9" hidden="1"/>
    <cellStyle name="Hipervínculo visitado" xfId="10808" builtinId="9" hidden="1"/>
    <cellStyle name="Hipervínculo visitado" xfId="10809" builtinId="9" hidden="1"/>
    <cellStyle name="Hipervínculo visitado" xfId="10810" builtinId="9" hidden="1"/>
    <cellStyle name="Hipervínculo visitado" xfId="10811" builtinId="9" hidden="1"/>
    <cellStyle name="Hipervínculo visitado" xfId="10812" builtinId="9" hidden="1"/>
    <cellStyle name="Hipervínculo visitado" xfId="10813" builtinId="9" hidden="1"/>
    <cellStyle name="Hipervínculo visitado" xfId="10814" builtinId="9" hidden="1"/>
    <cellStyle name="Hipervínculo visitado" xfId="10815" builtinId="9" hidden="1"/>
    <cellStyle name="Hipervínculo visitado" xfId="10816" builtinId="9" hidden="1"/>
    <cellStyle name="Hipervínculo visitado" xfId="10817" builtinId="9" hidden="1"/>
    <cellStyle name="Hipervínculo visitado" xfId="10818" builtinId="9" hidden="1"/>
    <cellStyle name="Hipervínculo visitado" xfId="10819" builtinId="9" hidden="1"/>
    <cellStyle name="Hipervínculo visitado" xfId="10820" builtinId="9" hidden="1"/>
    <cellStyle name="Hipervínculo visitado" xfId="10821" builtinId="9" hidden="1"/>
    <cellStyle name="Hipervínculo visitado" xfId="10822" builtinId="9" hidden="1"/>
    <cellStyle name="Hipervínculo visitado" xfId="10823" builtinId="9" hidden="1"/>
    <cellStyle name="Hipervínculo visitado" xfId="10824" builtinId="9" hidden="1"/>
    <cellStyle name="Hipervínculo visitado" xfId="10825" builtinId="9" hidden="1"/>
    <cellStyle name="Hipervínculo visitado" xfId="10826" builtinId="9" hidden="1"/>
    <cellStyle name="Hipervínculo visitado" xfId="10827" builtinId="9" hidden="1"/>
    <cellStyle name="Hipervínculo visitado" xfId="10828" builtinId="9" hidden="1"/>
    <cellStyle name="Hipervínculo visitado" xfId="10829" builtinId="9" hidden="1"/>
    <cellStyle name="Hipervínculo visitado" xfId="10830" builtinId="9" hidden="1"/>
    <cellStyle name="Hipervínculo visitado" xfId="10831" builtinId="9" hidden="1"/>
    <cellStyle name="Hipervínculo visitado" xfId="10832" builtinId="9" hidden="1"/>
    <cellStyle name="Hipervínculo visitado" xfId="10833" builtinId="9" hidden="1"/>
    <cellStyle name="Hipervínculo visitado" xfId="10834" builtinId="9" hidden="1"/>
    <cellStyle name="Hipervínculo visitado" xfId="10835" builtinId="9" hidden="1"/>
    <cellStyle name="Hipervínculo visitado" xfId="10836" builtinId="9" hidden="1"/>
    <cellStyle name="Hipervínculo visitado" xfId="10837" builtinId="9" hidden="1"/>
    <cellStyle name="Hipervínculo visitado" xfId="10838" builtinId="9" hidden="1"/>
    <cellStyle name="Hipervínculo visitado" xfId="10847" builtinId="9" hidden="1"/>
    <cellStyle name="Hipervínculo visitado" xfId="10848" builtinId="9" hidden="1"/>
    <cellStyle name="Hipervínculo visitado" xfId="10849" builtinId="9" hidden="1"/>
    <cellStyle name="Hipervínculo visitado" xfId="10850" builtinId="9" hidden="1"/>
    <cellStyle name="Hipervínculo visitado" xfId="10851" builtinId="9" hidden="1"/>
    <cellStyle name="Hipervínculo visitado" xfId="10852" builtinId="9" hidden="1"/>
    <cellStyle name="Hipervínculo visitado" xfId="10853" builtinId="9" hidden="1"/>
    <cellStyle name="Hipervínculo visitado" xfId="10854" builtinId="9" hidden="1"/>
    <cellStyle name="Hipervínculo visitado" xfId="10855" builtinId="9" hidden="1"/>
    <cellStyle name="Hipervínculo visitado" xfId="10856" builtinId="9" hidden="1"/>
    <cellStyle name="Hipervínculo visitado" xfId="10857" builtinId="9" hidden="1"/>
    <cellStyle name="Hipervínculo visitado" xfId="10858" builtinId="9" hidden="1"/>
    <cellStyle name="Hipervínculo visitado" xfId="10859" builtinId="9" hidden="1"/>
    <cellStyle name="Hipervínculo visitado" xfId="10860" builtinId="9" hidden="1"/>
    <cellStyle name="Hipervínculo visitado" xfId="10861" builtinId="9" hidden="1"/>
    <cellStyle name="Hipervínculo visitado" xfId="10862" builtinId="9" hidden="1"/>
    <cellStyle name="Hipervínculo visitado" xfId="10863" builtinId="9" hidden="1"/>
    <cellStyle name="Hipervínculo visitado" xfId="10864" builtinId="9" hidden="1"/>
    <cellStyle name="Hipervínculo visitado" xfId="10865" builtinId="9" hidden="1"/>
    <cellStyle name="Hipervínculo visitado" xfId="10866" builtinId="9" hidden="1"/>
    <cellStyle name="Hipervínculo visitado" xfId="10867" builtinId="9" hidden="1"/>
    <cellStyle name="Hipervínculo visitado" xfId="10874" builtinId="9" hidden="1"/>
    <cellStyle name="Hipervínculo visitado" xfId="10875" builtinId="9" hidden="1"/>
    <cellStyle name="Hipervínculo visitado" xfId="10876" builtinId="9" hidden="1"/>
    <cellStyle name="Hipervínculo visitado" xfId="10877" builtinId="9" hidden="1"/>
    <cellStyle name="Hipervínculo visitado" xfId="10878" builtinId="9" hidden="1"/>
    <cellStyle name="Hipervínculo visitado" xfId="10879" builtinId="9" hidden="1"/>
    <cellStyle name="Hipervínculo visitado" xfId="10880" builtinId="9" hidden="1"/>
    <cellStyle name="Hipervínculo visitado" xfId="10881" builtinId="9" hidden="1"/>
    <cellStyle name="Hipervínculo visitado" xfId="10882" builtinId="9" hidden="1"/>
    <cellStyle name="Hipervínculo visitado" xfId="10883" builtinId="9" hidden="1"/>
    <cellStyle name="Hipervínculo visitado" xfId="10884" builtinId="9" hidden="1"/>
    <cellStyle name="Hipervínculo visitado" xfId="10885" builtinId="9" hidden="1"/>
    <cellStyle name="Hipervínculo visitado" xfId="10886" builtinId="9" hidden="1"/>
    <cellStyle name="Hipervínculo visitado" xfId="10887" builtinId="9" hidden="1"/>
    <cellStyle name="Hipervínculo visitado" xfId="10888" builtinId="9" hidden="1"/>
    <cellStyle name="Hipervínculo visitado" xfId="10889" builtinId="9" hidden="1"/>
    <cellStyle name="Hipervínculo visitado" xfId="10890" builtinId="9" hidden="1"/>
    <cellStyle name="Hipervínculo visitado" xfId="10891" builtinId="9" hidden="1"/>
    <cellStyle name="Hipervínculo visitado" xfId="10892" builtinId="9" hidden="1"/>
    <cellStyle name="Hipervínculo visitado" xfId="10893" builtinId="9" hidden="1"/>
    <cellStyle name="Hipervínculo visitado" xfId="10894" builtinId="9" hidden="1"/>
    <cellStyle name="Hipervínculo visitado" xfId="10843" builtinId="9" hidden="1"/>
    <cellStyle name="Hipervínculo visitado" xfId="10844" builtinId="9" hidden="1"/>
    <cellStyle name="Hipervínculo visitado" xfId="10845" builtinId="9" hidden="1"/>
    <cellStyle name="Hipervínculo visitado" xfId="10895" builtinId="9" hidden="1"/>
    <cellStyle name="Hipervínculo visitado" xfId="10896" builtinId="9" hidden="1"/>
    <cellStyle name="Hipervínculo visitado" xfId="10897" builtinId="9" hidden="1"/>
    <cellStyle name="Hipervínculo visitado" xfId="10898" builtinId="9" hidden="1"/>
    <cellStyle name="Hipervínculo visitado" xfId="10899" builtinId="9" hidden="1"/>
    <cellStyle name="Hipervínculo visitado" xfId="10900" builtinId="9" hidden="1"/>
    <cellStyle name="Hipervínculo visitado" xfId="10901" builtinId="9" hidden="1"/>
    <cellStyle name="Hipervínculo visitado" xfId="10902" builtinId="9" hidden="1"/>
    <cellStyle name="Hipervínculo visitado" xfId="10903" builtinId="9" hidden="1"/>
    <cellStyle name="Hipervínculo visitado" xfId="10904" builtinId="9" hidden="1"/>
    <cellStyle name="Hipervínculo visitado" xfId="10905" builtinId="9" hidden="1"/>
    <cellStyle name="Hipervínculo visitado" xfId="10906" builtinId="9" hidden="1"/>
    <cellStyle name="Hipervínculo visitado" xfId="10907" builtinId="9" hidden="1"/>
    <cellStyle name="Hipervínculo visitado" xfId="10908" builtinId="9" hidden="1"/>
    <cellStyle name="Hipervínculo visitado" xfId="10909" builtinId="9" hidden="1"/>
    <cellStyle name="Hipervínculo visitado" xfId="10910" builtinId="9" hidden="1"/>
    <cellStyle name="Hipervínculo visitado" xfId="10911" builtinId="9" hidden="1"/>
    <cellStyle name="Hipervínculo visitado" xfId="10912" builtinId="9" hidden="1"/>
    <cellStyle name="Hipervínculo visitado" xfId="10917" builtinId="9" hidden="1"/>
    <cellStyle name="Hipervínculo visitado" xfId="10918" builtinId="9" hidden="1"/>
    <cellStyle name="Hipervínculo visitado" xfId="10919" builtinId="9" hidden="1"/>
    <cellStyle name="Hipervínculo visitado" xfId="10920" builtinId="9" hidden="1"/>
    <cellStyle name="Hipervínculo visitado" xfId="10921" builtinId="9" hidden="1"/>
    <cellStyle name="Hipervínculo visitado" xfId="10922" builtinId="9" hidden="1"/>
    <cellStyle name="Hipervínculo visitado" xfId="10923" builtinId="9" hidden="1"/>
    <cellStyle name="Hipervínculo visitado" xfId="10924" builtinId="9" hidden="1"/>
    <cellStyle name="Hipervínculo visitado" xfId="10925" builtinId="9" hidden="1"/>
    <cellStyle name="Hipervínculo visitado" xfId="10926" builtinId="9" hidden="1"/>
    <cellStyle name="Hipervínculo visitado" xfId="10927" builtinId="9" hidden="1"/>
    <cellStyle name="Hipervínculo visitado" xfId="10928" builtinId="9" hidden="1"/>
    <cellStyle name="Hipervínculo visitado" xfId="10929" builtinId="9" hidden="1"/>
    <cellStyle name="Hipervínculo visitado" xfId="10930" builtinId="9" hidden="1"/>
    <cellStyle name="Hipervínculo visitado" xfId="10931" builtinId="9" hidden="1"/>
    <cellStyle name="Hipervínculo visitado" xfId="10932" builtinId="9" hidden="1"/>
    <cellStyle name="Hipervínculo visitado" xfId="10933" builtinId="9" hidden="1"/>
    <cellStyle name="Hipervínculo visitado" xfId="10934" builtinId="9" hidden="1"/>
    <cellStyle name="Hipervínculo visitado" xfId="10935" builtinId="9" hidden="1"/>
    <cellStyle name="Hipervínculo visitado" xfId="10936" builtinId="9" hidden="1"/>
    <cellStyle name="Hipervínculo visitado" xfId="10937" builtinId="9" hidden="1"/>
    <cellStyle name="Hipervínculo visitado" xfId="10940" builtinId="9" hidden="1"/>
    <cellStyle name="Hipervínculo visitado" xfId="10941" builtinId="9" hidden="1"/>
    <cellStyle name="Hipervínculo visitado" xfId="10942" builtinId="9" hidden="1"/>
    <cellStyle name="Hipervínculo visitado" xfId="10943" builtinId="9" hidden="1"/>
    <cellStyle name="Hipervínculo visitado" xfId="10944" builtinId="9" hidden="1"/>
    <cellStyle name="Hipervínculo visitado" xfId="10945" builtinId="9" hidden="1"/>
    <cellStyle name="Hipervínculo visitado" xfId="10946" builtinId="9" hidden="1"/>
    <cellStyle name="Hipervínculo visitado" xfId="10947" builtinId="9" hidden="1"/>
    <cellStyle name="Hipervínculo visitado" xfId="10948" builtinId="9" hidden="1"/>
    <cellStyle name="Hipervínculo visitado" xfId="10949" builtinId="9" hidden="1"/>
    <cellStyle name="Hipervínculo visitado" xfId="10950" builtinId="9" hidden="1"/>
    <cellStyle name="Hipervínculo visitado" xfId="10951" builtinId="9" hidden="1"/>
    <cellStyle name="Hipervínculo visitado" xfId="10952" builtinId="9" hidden="1"/>
    <cellStyle name="Hipervínculo visitado" xfId="10953" builtinId="9" hidden="1"/>
    <cellStyle name="Hipervínculo visitado" xfId="10954" builtinId="9" hidden="1"/>
    <cellStyle name="Hipervínculo visitado" xfId="10955" builtinId="9" hidden="1"/>
    <cellStyle name="Hipervínculo visitado" xfId="10956" builtinId="9" hidden="1"/>
    <cellStyle name="Hipervínculo visitado" xfId="10957" builtinId="9" hidden="1"/>
    <cellStyle name="Hipervínculo visitado" xfId="10958" builtinId="9" hidden="1"/>
    <cellStyle name="Hipervínculo visitado" xfId="10959" builtinId="9" hidden="1"/>
    <cellStyle name="Hipervínculo visitado" xfId="10960" builtinId="9" hidden="1"/>
    <cellStyle name="Hipervínculo visitado" xfId="10916" builtinId="9" hidden="1"/>
    <cellStyle name="Hipervínculo visitado" xfId="10961" builtinId="9" hidden="1"/>
    <cellStyle name="Hipervínculo visitado" xfId="10962" builtinId="9" hidden="1"/>
    <cellStyle name="Hipervínculo visitado" xfId="10963" builtinId="9" hidden="1"/>
    <cellStyle name="Hipervínculo visitado" xfId="10964" builtinId="9" hidden="1"/>
    <cellStyle name="Hipervínculo visitado" xfId="10965" builtinId="9" hidden="1"/>
    <cellStyle name="Hipervínculo visitado" xfId="10966" builtinId="9" hidden="1"/>
    <cellStyle name="Hipervínculo visitado" xfId="10967" builtinId="9" hidden="1"/>
    <cellStyle name="Hipervínculo visitado" xfId="10968" builtinId="9" hidden="1"/>
    <cellStyle name="Hipervínculo visitado" xfId="10969" builtinId="9" hidden="1"/>
    <cellStyle name="Hipervínculo visitado" xfId="10970" builtinId="9" hidden="1"/>
    <cellStyle name="Hipervínculo visitado" xfId="10971" builtinId="9" hidden="1"/>
    <cellStyle name="Hipervínculo visitado" xfId="10972" builtinId="9" hidden="1"/>
    <cellStyle name="Hipervínculo visitado" xfId="10973" builtinId="9" hidden="1"/>
    <cellStyle name="Hipervínculo visitado" xfId="10974" builtinId="9" hidden="1"/>
    <cellStyle name="Hipervínculo visitado" xfId="10975" builtinId="9" hidden="1"/>
    <cellStyle name="Hipervínculo visitado" xfId="10976" builtinId="9" hidden="1"/>
    <cellStyle name="Hipervínculo visitado" xfId="10977" builtinId="9" hidden="1"/>
    <cellStyle name="Hipervínculo visitado" xfId="10978" builtinId="9" hidden="1"/>
    <cellStyle name="Hipervínculo visitado" xfId="10979" builtinId="9" hidden="1"/>
    <cellStyle name="Hipervínculo visitado" xfId="10980" builtinId="9" hidden="1"/>
    <cellStyle name="Hipervínculo visitado" xfId="10982" builtinId="9" hidden="1"/>
    <cellStyle name="Hipervínculo visitado" xfId="10983" builtinId="9" hidden="1"/>
    <cellStyle name="Hipervínculo visitado" xfId="10984" builtinId="9" hidden="1"/>
    <cellStyle name="Hipervínculo visitado" xfId="10985" builtinId="9" hidden="1"/>
    <cellStyle name="Hipervínculo visitado" xfId="10986" builtinId="9" hidden="1"/>
    <cellStyle name="Hipervínculo visitado" xfId="10987" builtinId="9" hidden="1"/>
    <cellStyle name="Hipervínculo visitado" xfId="10988" builtinId="9" hidden="1"/>
    <cellStyle name="Hipervínculo visitado" xfId="10989" builtinId="9" hidden="1"/>
    <cellStyle name="Hipervínculo visitado" xfId="10990" builtinId="9" hidden="1"/>
    <cellStyle name="Hipervínculo visitado" xfId="10991" builtinId="9" hidden="1"/>
    <cellStyle name="Hipervínculo visitado" xfId="10992" builtinId="9" hidden="1"/>
    <cellStyle name="Hipervínculo visitado" xfId="10993" builtinId="9" hidden="1"/>
    <cellStyle name="Hipervínculo visitado" xfId="10994" builtinId="9" hidden="1"/>
    <cellStyle name="Hipervínculo visitado" xfId="10995" builtinId="9" hidden="1"/>
    <cellStyle name="Hipervínculo visitado" xfId="10996" builtinId="9" hidden="1"/>
    <cellStyle name="Hipervínculo visitado" xfId="10997" builtinId="9" hidden="1"/>
    <cellStyle name="Hipervínculo visitado" xfId="10998" builtinId="9" hidden="1"/>
    <cellStyle name="Hipervínculo visitado" xfId="10999" builtinId="9" hidden="1"/>
    <cellStyle name="Hipervínculo visitado" xfId="11000" builtinId="9" hidden="1"/>
    <cellStyle name="Hipervínculo visitado" xfId="11001" builtinId="9" hidden="1"/>
    <cellStyle name="Hipervínculo visitado" xfId="11002" builtinId="9" hidden="1"/>
    <cellStyle name="Hipervínculo visitado" xfId="10741" builtinId="9" hidden="1"/>
    <cellStyle name="Hipervínculo visitado" xfId="10868" builtinId="9" hidden="1"/>
    <cellStyle name="Hipervínculo visitado" xfId="10915" builtinId="9" hidden="1"/>
    <cellStyle name="Hipervínculo visitado" xfId="11003" builtinId="9" hidden="1"/>
    <cellStyle name="Hipervínculo visitado" xfId="11004" builtinId="9" hidden="1"/>
    <cellStyle name="Hipervínculo visitado" xfId="11005" builtinId="9" hidden="1"/>
    <cellStyle name="Hipervínculo visitado" xfId="11006" builtinId="9" hidden="1"/>
    <cellStyle name="Hipervínculo visitado" xfId="11007" builtinId="9" hidden="1"/>
    <cellStyle name="Hipervínculo visitado" xfId="11008" builtinId="9" hidden="1"/>
    <cellStyle name="Hipervínculo visitado" xfId="11009" builtinId="9" hidden="1"/>
    <cellStyle name="Hipervínculo visitado" xfId="11010" builtinId="9" hidden="1"/>
    <cellStyle name="Hipervínculo visitado" xfId="11011" builtinId="9" hidden="1"/>
    <cellStyle name="Hipervínculo visitado" xfId="11012" builtinId="9" hidden="1"/>
    <cellStyle name="Hipervínculo visitado" xfId="11013" builtinId="9" hidden="1"/>
    <cellStyle name="Hipervínculo visitado" xfId="11014" builtinId="9" hidden="1"/>
    <cellStyle name="Hipervínculo visitado" xfId="11015" builtinId="9" hidden="1"/>
    <cellStyle name="Hipervínculo visitado" xfId="11016" builtinId="9" hidden="1"/>
    <cellStyle name="Hipervínculo visitado" xfId="11017" builtinId="9" hidden="1"/>
    <cellStyle name="Hipervínculo visitado" xfId="11018" builtinId="9" hidden="1"/>
    <cellStyle name="Hipervínculo visitado" xfId="11019" builtinId="9" hidden="1"/>
    <cellStyle name="Hipervínculo visitado" xfId="11020" builtinId="9" hidden="1"/>
    <cellStyle name="Hipervínculo visitado" xfId="11021" builtinId="9" hidden="1"/>
    <cellStyle name="Hipervínculo visitado" xfId="11022" builtinId="9" hidden="1"/>
    <cellStyle name="Hipervínculo visitado" xfId="11023" builtinId="9" hidden="1"/>
    <cellStyle name="Hipervínculo visitado" xfId="11024" builtinId="9" hidden="1"/>
    <cellStyle name="Hipervínculo visitado" xfId="11025" builtinId="9" hidden="1"/>
    <cellStyle name="Hipervínculo visitado" xfId="11026" builtinId="9" hidden="1"/>
    <cellStyle name="Hipervínculo visitado" xfId="11027" builtinId="9" hidden="1"/>
    <cellStyle name="Hipervínculo visitado" xfId="11028" builtinId="9" hidden="1"/>
    <cellStyle name="Hipervínculo visitado" xfId="11029" builtinId="9" hidden="1"/>
    <cellStyle name="Hipervínculo visitado" xfId="11030" builtinId="9" hidden="1"/>
    <cellStyle name="Hipervínculo visitado" xfId="11031" builtinId="9" hidden="1"/>
    <cellStyle name="Hipervínculo visitado" xfId="11032" builtinId="9" hidden="1"/>
    <cellStyle name="Hipervínculo visitado" xfId="11033" builtinId="9" hidden="1"/>
    <cellStyle name="Hipervínculo visitado" xfId="11034" builtinId="9" hidden="1"/>
    <cellStyle name="Hipervínculo visitado" xfId="11035" builtinId="9" hidden="1"/>
    <cellStyle name="Hipervínculo visitado" xfId="11036" builtinId="9" hidden="1"/>
    <cellStyle name="Hipervínculo visitado" xfId="11037" builtinId="9" hidden="1"/>
    <cellStyle name="Hipervínculo visitado" xfId="11038" builtinId="9" hidden="1"/>
    <cellStyle name="Hipervínculo visitado" xfId="11039" builtinId="9" hidden="1"/>
    <cellStyle name="Hipervínculo visitado" xfId="11040" builtinId="9" hidden="1"/>
    <cellStyle name="Hipervínculo visitado" xfId="11041" builtinId="9" hidden="1"/>
    <cellStyle name="Hipervínculo visitado" xfId="10764" builtinId="9" hidden="1"/>
    <cellStyle name="Hipervínculo visitado" xfId="10763" builtinId="9" hidden="1"/>
    <cellStyle name="Hipervínculo visitado" xfId="10759" builtinId="9" hidden="1"/>
    <cellStyle name="Hipervínculo visitado" xfId="11042" builtinId="9" hidden="1"/>
    <cellStyle name="Hipervínculo visitado" xfId="11043" builtinId="9" hidden="1"/>
    <cellStyle name="Hipervínculo visitado" xfId="11044" builtinId="9" hidden="1"/>
    <cellStyle name="Hipervínculo visitado" xfId="11045" builtinId="9" hidden="1"/>
    <cellStyle name="Hipervínculo visitado" xfId="11046" builtinId="9" hidden="1"/>
    <cellStyle name="Hipervínculo visitado" xfId="11047" builtinId="9" hidden="1"/>
    <cellStyle name="Hipervínculo visitado" xfId="11048" builtinId="9" hidden="1"/>
    <cellStyle name="Hipervínculo visitado" xfId="11049" builtinId="9" hidden="1"/>
    <cellStyle name="Hipervínculo visitado" xfId="11050" builtinId="9" hidden="1"/>
    <cellStyle name="Hipervínculo visitado" xfId="11051" builtinId="9" hidden="1"/>
    <cellStyle name="Hipervínculo visitado" xfId="11052" builtinId="9" hidden="1"/>
    <cellStyle name="Hipervínculo visitado" xfId="11053" builtinId="9" hidden="1"/>
    <cellStyle name="Hipervínculo visitado" xfId="11054" builtinId="9" hidden="1"/>
    <cellStyle name="Hipervínculo visitado" xfId="11055" builtinId="9" hidden="1"/>
    <cellStyle name="Hipervínculo visitado" xfId="11056" builtinId="9" hidden="1"/>
    <cellStyle name="Hipervínculo visitado" xfId="11057" builtinId="9" hidden="1"/>
    <cellStyle name="Hipervínculo visitado" xfId="11058" builtinId="9" hidden="1"/>
    <cellStyle name="Hipervínculo visitado" xfId="11059" builtinId="9" hidden="1"/>
    <cellStyle name="Hipervínculo visitado" xfId="10152" builtinId="9" hidden="1"/>
    <cellStyle name="Hipervínculo visitado" xfId="10120" builtinId="9" hidden="1"/>
    <cellStyle name="Hipervínculo visitado" xfId="10090" builtinId="9" hidden="1"/>
    <cellStyle name="Hipervínculo visitado" xfId="10059" builtinId="9" hidden="1"/>
    <cellStyle name="Hipervínculo visitado" xfId="10030" builtinId="9" hidden="1"/>
    <cellStyle name="Hipervínculo visitado" xfId="9998" builtinId="9" hidden="1"/>
    <cellStyle name="Hipervínculo visitado" xfId="9968" builtinId="9" hidden="1"/>
    <cellStyle name="Hipervínculo visitado" xfId="9936" builtinId="9" hidden="1"/>
    <cellStyle name="Hipervínculo visitado" xfId="4675" builtinId="9" hidden="1"/>
    <cellStyle name="Hipervínculo visitado" xfId="5929" builtinId="9" hidden="1"/>
    <cellStyle name="Hipervínculo visitado" xfId="3973" builtinId="9" hidden="1"/>
    <cellStyle name="Hipervínculo visitado" xfId="5109" builtinId="9" hidden="1"/>
    <cellStyle name="Hipervínculo visitado" xfId="9906" builtinId="9" hidden="1"/>
    <cellStyle name="Hipervínculo visitado" xfId="9875" builtinId="9" hidden="1"/>
    <cellStyle name="Hipervínculo visitado" xfId="9845" builtinId="9" hidden="1"/>
    <cellStyle name="Hipervínculo visitado" xfId="9813" builtinId="9" hidden="1"/>
    <cellStyle name="Hipervínculo visitado" xfId="9782" builtinId="9" hidden="1"/>
    <cellStyle name="Hipervínculo visitado" xfId="9750" builtinId="9" hidden="1"/>
    <cellStyle name="Hipervínculo visitado" xfId="9719" builtinId="9" hidden="1"/>
    <cellStyle name="Hipervínculo visitado" xfId="9687" builtinId="9" hidden="1"/>
    <cellStyle name="Hipervínculo visitado" xfId="9656" builtinId="9" hidden="1"/>
    <cellStyle name="Hipervínculo visitado" xfId="7564" builtinId="9" hidden="1"/>
    <cellStyle name="Hipervínculo visitado" xfId="8284" builtinId="9" hidden="1"/>
    <cellStyle name="Hipervínculo visitado" xfId="11060" builtinId="9" hidden="1"/>
    <cellStyle name="Hipervínculo visitado" xfId="11061" builtinId="9" hidden="1"/>
    <cellStyle name="Hipervínculo visitado" xfId="11062" builtinId="9" hidden="1"/>
    <cellStyle name="Hipervínculo visitado" xfId="11063" builtinId="9" hidden="1"/>
    <cellStyle name="Hipervínculo visitado" xfId="11064" builtinId="9" hidden="1"/>
    <cellStyle name="Hipervínculo visitado" xfId="11065" builtinId="9" hidden="1"/>
    <cellStyle name="Hipervínculo visitado" xfId="11066" builtinId="9" hidden="1"/>
    <cellStyle name="Hipervínculo visitado" xfId="11067" builtinId="9" hidden="1"/>
    <cellStyle name="Hipervínculo visitado" xfId="11068" builtinId="9" hidden="1"/>
    <cellStyle name="Hipervínculo visitado" xfId="11069" builtinId="9" hidden="1"/>
    <cellStyle name="Hipervínculo visitado" xfId="11070" builtinId="9" hidden="1"/>
    <cellStyle name="Hipervínculo visitado" xfId="11071" builtinId="9" hidden="1"/>
    <cellStyle name="Hipervínculo visitado" xfId="11072" builtinId="9" hidden="1"/>
    <cellStyle name="Hipervínculo visitado" xfId="11073" builtinId="9" hidden="1"/>
    <cellStyle name="Hipervínculo visitado" xfId="11074" builtinId="9" hidden="1"/>
    <cellStyle name="Hipervínculo visitado" xfId="11075" builtinId="9" hidden="1"/>
    <cellStyle name="Hipervínculo visitado" xfId="11076" builtinId="9" hidden="1"/>
    <cellStyle name="Hipervínculo visitado" xfId="11077" builtinId="9" hidden="1"/>
    <cellStyle name="Hipervínculo visitado" xfId="11078" builtinId="9" hidden="1"/>
    <cellStyle name="Hipervínculo visitado" xfId="11123" builtinId="9" hidden="1"/>
    <cellStyle name="Hipervínculo visitado" xfId="11124" builtinId="9" hidden="1"/>
    <cellStyle name="Hipervínculo visitado" xfId="11125" builtinId="9" hidden="1"/>
    <cellStyle name="Hipervínculo visitado" xfId="11126" builtinId="9" hidden="1"/>
    <cellStyle name="Hipervínculo visitado" xfId="11127" builtinId="9" hidden="1"/>
    <cellStyle name="Hipervínculo visitado" xfId="11128" builtinId="9" hidden="1"/>
    <cellStyle name="Hipervínculo visitado" xfId="11129" builtinId="9" hidden="1"/>
    <cellStyle name="Hipervínculo visitado" xfId="11130" builtinId="9" hidden="1"/>
    <cellStyle name="Hipervínculo visitado" xfId="11131" builtinId="9" hidden="1"/>
    <cellStyle name="Hipervínculo visitado" xfId="11132" builtinId="9" hidden="1"/>
    <cellStyle name="Hipervínculo visitado" xfId="11133" builtinId="9" hidden="1"/>
    <cellStyle name="Hipervínculo visitado" xfId="11134" builtinId="9" hidden="1"/>
    <cellStyle name="Hipervínculo visitado" xfId="11135" builtinId="9" hidden="1"/>
    <cellStyle name="Hipervínculo visitado" xfId="11136" builtinId="9" hidden="1"/>
    <cellStyle name="Hipervínculo visitado" xfId="11137" builtinId="9" hidden="1"/>
    <cellStyle name="Hipervínculo visitado" xfId="11138" builtinId="9" hidden="1"/>
    <cellStyle name="Hipervínculo visitado" xfId="11139" builtinId="9" hidden="1"/>
    <cellStyle name="Hipervínculo visitado" xfId="11140" builtinId="9" hidden="1"/>
    <cellStyle name="Hipervínculo visitado" xfId="11141" builtinId="9" hidden="1"/>
    <cellStyle name="Hipervínculo visitado" xfId="11142" builtinId="9" hidden="1"/>
    <cellStyle name="Hipervínculo visitado" xfId="11143" builtinId="9" hidden="1"/>
    <cellStyle name="Hipervínculo visitado" xfId="11230" builtinId="9" hidden="1"/>
    <cellStyle name="Hipervínculo visitado" xfId="11231" builtinId="9" hidden="1"/>
    <cellStyle name="Hipervínculo visitado" xfId="11232" builtinId="9" hidden="1"/>
    <cellStyle name="Hipervínculo visitado" xfId="11233" builtinId="9" hidden="1"/>
    <cellStyle name="Hipervínculo visitado" xfId="11234" builtinId="9" hidden="1"/>
    <cellStyle name="Hipervínculo visitado" xfId="11235" builtinId="9" hidden="1"/>
    <cellStyle name="Hipervínculo visitado" xfId="11236" builtinId="9" hidden="1"/>
    <cellStyle name="Hipervínculo visitado" xfId="11237" builtinId="9" hidden="1"/>
    <cellStyle name="Hipervínculo visitado" xfId="11238" builtinId="9" hidden="1"/>
    <cellStyle name="Hipervínculo visitado" xfId="11239" builtinId="9" hidden="1"/>
    <cellStyle name="Hipervínculo visitado" xfId="11240" builtinId="9" hidden="1"/>
    <cellStyle name="Hipervínculo visitado" xfId="11241" builtinId="9" hidden="1"/>
    <cellStyle name="Hipervínculo visitado" xfId="11242" builtinId="9" hidden="1"/>
    <cellStyle name="Hipervínculo visitado" xfId="11243" builtinId="9" hidden="1"/>
    <cellStyle name="Hipervínculo visitado" xfId="11244" builtinId="9" hidden="1"/>
    <cellStyle name="Hipervínculo visitado" xfId="11245" builtinId="9" hidden="1"/>
    <cellStyle name="Hipervínculo visitado" xfId="11246" builtinId="9" hidden="1"/>
    <cellStyle name="Hipervínculo visitado" xfId="11247" builtinId="9" hidden="1"/>
    <cellStyle name="Hipervínculo visitado" xfId="11248" builtinId="9" hidden="1"/>
    <cellStyle name="Hipervínculo visitado" xfId="11249" builtinId="9" hidden="1"/>
    <cellStyle name="Hipervínculo visitado" xfId="11250" builtinId="9" hidden="1"/>
    <cellStyle name="Hipervínculo visitado" xfId="11196" builtinId="9" hidden="1"/>
    <cellStyle name="Hipervínculo visitado" xfId="11322" builtinId="9" hidden="1"/>
    <cellStyle name="Hipervínculo visitado" xfId="11321" builtinId="9" hidden="1"/>
    <cellStyle name="Hipervínculo visitado" xfId="11195" builtinId="9" hidden="1"/>
    <cellStyle name="Hipervínculo visitado" xfId="11320" builtinId="9" hidden="1"/>
    <cellStyle name="Hipervínculo visitado" xfId="11319" builtinId="9" hidden="1"/>
    <cellStyle name="Hipervínculo visitado" xfId="11194" builtinId="9" hidden="1"/>
    <cellStyle name="Hipervínculo visitado" xfId="11318" builtinId="9" hidden="1"/>
    <cellStyle name="Hipervínculo visitado" xfId="11317" builtinId="9" hidden="1"/>
    <cellStyle name="Hipervínculo visitado" xfId="11193" builtinId="9" hidden="1"/>
    <cellStyle name="Hipervínculo visitado" xfId="11316" builtinId="9" hidden="1"/>
    <cellStyle name="Hipervínculo visitado" xfId="11315" builtinId="9" hidden="1"/>
    <cellStyle name="Hipervínculo visitado" xfId="11192" builtinId="9" hidden="1"/>
    <cellStyle name="Hipervínculo visitado" xfId="11314" builtinId="9" hidden="1"/>
    <cellStyle name="Hipervínculo visitado" xfId="11313" builtinId="9" hidden="1"/>
    <cellStyle name="Hipervínculo visitado" xfId="11191" builtinId="9" hidden="1"/>
    <cellStyle name="Hipervínculo visitado" xfId="11312" builtinId="9" hidden="1"/>
    <cellStyle name="Hipervínculo visitado" xfId="11311" builtinId="9" hidden="1"/>
    <cellStyle name="Hipervínculo visitado" xfId="11190" builtinId="9" hidden="1"/>
    <cellStyle name="Hipervínculo visitado" xfId="11310" builtinId="9" hidden="1"/>
    <cellStyle name="Hipervínculo visitado" xfId="11309" builtinId="9" hidden="1"/>
    <cellStyle name="Hipervínculo visitado" xfId="11347" builtinId="9" hidden="1"/>
    <cellStyle name="Hipervínculo visitado" xfId="11091" builtinId="9" hidden="1"/>
    <cellStyle name="Hipervínculo visitado" xfId="11264" builtinId="9" hidden="1"/>
    <cellStyle name="Hipervínculo visitado" xfId="11348" builtinId="9" hidden="1"/>
    <cellStyle name="Hipervínculo visitado" xfId="11265" builtinId="9" hidden="1"/>
    <cellStyle name="Hipervínculo visitado" xfId="11090" builtinId="9" hidden="1"/>
    <cellStyle name="Hipervínculo visitado" xfId="11207" builtinId="9" hidden="1"/>
    <cellStyle name="Hipervínculo visitado" xfId="11266" builtinId="9" hidden="1"/>
    <cellStyle name="Hipervínculo visitado" xfId="11267" builtinId="9" hidden="1"/>
    <cellStyle name="Hipervínculo visitado" xfId="11349" builtinId="9" hidden="1"/>
    <cellStyle name="Hipervínculo visitado" xfId="11089" builtinId="9" hidden="1"/>
    <cellStyle name="Hipervínculo visitado" xfId="11088" builtinId="9" hidden="1"/>
    <cellStyle name="Hipervínculo visitado" xfId="11350" builtinId="9" hidden="1"/>
    <cellStyle name="Hipervínculo visitado" xfId="11268" builtinId="9" hidden="1"/>
    <cellStyle name="Hipervínculo visitado" xfId="11269" builtinId="9" hidden="1"/>
    <cellStyle name="Hipervínculo visitado" xfId="11208" builtinId="9" hidden="1"/>
    <cellStyle name="Hipervínculo visitado" xfId="11087" builtinId="9" hidden="1"/>
    <cellStyle name="Hipervínculo visitado" xfId="11270" builtinId="9" hidden="1"/>
    <cellStyle name="Hipervínculo visitado" xfId="11209" builtinId="9" hidden="1"/>
    <cellStyle name="Hipervínculo visitado" xfId="11271" builtinId="9" hidden="1"/>
    <cellStyle name="Hipervínculo visitado" xfId="11086" builtinId="9" hidden="1"/>
    <cellStyle name="Hipervínculo visitado" xfId="11361" builtinId="9" hidden="1"/>
    <cellStyle name="Hipervínculo visitado" xfId="11185" builtinId="9" hidden="1"/>
    <cellStyle name="Hipervínculo visitado" xfId="11184" builtinId="9" hidden="1"/>
    <cellStyle name="Hipervínculo visitado" xfId="11108" builtinId="9" hidden="1"/>
    <cellStyle name="Hipervínculo visitado" xfId="11110" builtinId="9" hidden="1"/>
    <cellStyle name="Hipervínculo visitado" xfId="11360" builtinId="9" hidden="1"/>
    <cellStyle name="Hipervínculo visitado" xfId="11216" builtinId="9" hidden="1"/>
    <cellStyle name="Hipervínculo visitado" xfId="11288" builtinId="9" hidden="1"/>
    <cellStyle name="Hipervínculo visitado" xfId="11287" builtinId="9" hidden="1"/>
    <cellStyle name="Hipervínculo visitado" xfId="11359" builtinId="9" hidden="1"/>
    <cellStyle name="Hipervínculo visitado" xfId="11111" builtinId="9" hidden="1"/>
    <cellStyle name="Hipervínculo visitado" xfId="11183" builtinId="9" hidden="1"/>
    <cellStyle name="Hipervínculo visitado" xfId="11286" builtinId="9" hidden="1"/>
    <cellStyle name="Hipervínculo visitado" xfId="11115" builtinId="9" hidden="1"/>
    <cellStyle name="Hipervínculo visitado" xfId="11358" builtinId="9" hidden="1"/>
    <cellStyle name="Hipervínculo visitado" xfId="11215" builtinId="9" hidden="1"/>
    <cellStyle name="Hipervínculo visitado" xfId="11357" builtinId="9" hidden="1"/>
    <cellStyle name="Hipervínculo visitado" xfId="11356" builtinId="9" hidden="1"/>
    <cellStyle name="Hipervínculo visitado" xfId="11202" builtinId="9" hidden="1"/>
    <cellStyle name="Hipervínculo visitado" xfId="11201" builtinId="9" hidden="1"/>
    <cellStyle name="Hipervínculo visitado" xfId="11285" builtinId="9" hidden="1"/>
    <cellStyle name="Hipervínculo visitado" xfId="11188" builtinId="9" hidden="1"/>
    <cellStyle name="Hipervínculo visitado" xfId="11198" builtinId="9" hidden="1"/>
    <cellStyle name="Hipervínculo visitado" xfId="11394" builtinId="9" hidden="1"/>
    <cellStyle name="Hipervínculo visitado" xfId="11102" builtinId="9" hidden="1"/>
    <cellStyle name="Hipervínculo visitado" xfId="11393" builtinId="9" hidden="1"/>
    <cellStyle name="Hipervínculo visitado" xfId="11325" builtinId="9" hidden="1"/>
    <cellStyle name="Hipervínculo visitado" xfId="11299" builtinId="9" hidden="1"/>
    <cellStyle name="Hipervínculo visitado" xfId="11392" builtinId="9" hidden="1"/>
    <cellStyle name="Hipervínculo visitado" xfId="11391" builtinId="9" hidden="1"/>
    <cellStyle name="Hipervínculo visitado" xfId="11222" builtinId="9" hidden="1"/>
    <cellStyle name="Hipervínculo visitado" xfId="11326" builtinId="9" hidden="1"/>
    <cellStyle name="Hipervínculo visitado" xfId="11390" builtinId="9" hidden="1"/>
    <cellStyle name="Hipervínculo visitado" xfId="11255" builtinId="9" hidden="1"/>
    <cellStyle name="Hipervínculo visitado" xfId="11084" builtinId="9" hidden="1"/>
    <cellStyle name="Hipervínculo visitado" xfId="11210" builtinId="9" hidden="1"/>
    <cellStyle name="Hipervínculo visitado" xfId="11223" builtinId="9" hidden="1"/>
    <cellStyle name="Hipervínculo visitado" xfId="11389" builtinId="9" hidden="1"/>
    <cellStyle name="Hipervínculo visitado" xfId="11211" builtinId="9" hidden="1"/>
    <cellStyle name="Hipervínculo visitado" xfId="11370" builtinId="9" hidden="1"/>
    <cellStyle name="Hipervínculo visitado" xfId="11083" builtinId="9" hidden="1"/>
    <cellStyle name="Hipervínculo visitado" xfId="11388" builtinId="9" hidden="1"/>
    <cellStyle name="Hipervínculo visitado" xfId="11427" builtinId="9" hidden="1"/>
    <cellStyle name="Hipervínculo visitado" xfId="11341" builtinId="9" hidden="1"/>
    <cellStyle name="Hipervínculo visitado" xfId="11281" builtinId="9" hidden="1"/>
    <cellStyle name="Hipervínculo visitado" xfId="11428" builtinId="9" hidden="1"/>
    <cellStyle name="Hipervínculo visitado" xfId="11116" builtinId="9" hidden="1"/>
    <cellStyle name="Hipervínculo visitado" xfId="11378" builtinId="9" hidden="1"/>
    <cellStyle name="Hipervínculo visitado" xfId="11296" builtinId="9" hidden="1"/>
    <cellStyle name="Hipervínculo visitado" xfId="11252" builtinId="9" hidden="1"/>
    <cellStyle name="Hipervínculo visitado" xfId="11332" builtinId="9" hidden="1"/>
    <cellStyle name="Hipervínculo visitado" xfId="11429" builtinId="9" hidden="1"/>
    <cellStyle name="Hipervínculo visitado" xfId="11377" builtinId="9" hidden="1"/>
    <cellStyle name="Hipervínculo visitado" xfId="11099" builtinId="9" hidden="1"/>
    <cellStyle name="Hipervínculo visitado" xfId="11430" builtinId="9" hidden="1"/>
    <cellStyle name="Hipervínculo visitado" xfId="11251" builtinId="9" hidden="1"/>
    <cellStyle name="Hipervínculo visitado" xfId="11280" builtinId="9" hidden="1"/>
    <cellStyle name="Hipervínculo visitado" xfId="11367" builtinId="9" hidden="1"/>
    <cellStyle name="Hipervínculo visitado" xfId="11226" builtinId="9" hidden="1"/>
    <cellStyle name="Hipervínculo visitado" xfId="11214" builtinId="9" hidden="1"/>
    <cellStyle name="Hipervínculo visitado" xfId="11337" builtinId="9" hidden="1"/>
    <cellStyle name="Hipervínculo visitado" xfId="11117" builtinId="9" hidden="1"/>
    <cellStyle name="Hipervínculo visitado" xfId="11376" builtinId="9" hidden="1"/>
    <cellStyle name="Hipervínculo visitado" xfId="11307" builtinId="9" hidden="1"/>
    <cellStyle name="Hipervínculo visitado" xfId="11336" builtinId="9" hidden="1"/>
    <cellStyle name="Hipervínculo visitado" xfId="11387" builtinId="9" hidden="1"/>
    <cellStyle name="Hipervínculo visitado" xfId="11097" builtinId="9" hidden="1"/>
    <cellStyle name="Hipervínculo visitado" xfId="11352" builtinId="9" hidden="1"/>
    <cellStyle name="Hipervínculo visitado" xfId="11444" builtinId="9" hidden="1"/>
    <cellStyle name="Hipervínculo visitado" xfId="11420" builtinId="9" hidden="1"/>
    <cellStyle name="Hipervínculo visitado" xfId="11082" builtinId="9" hidden="1"/>
    <cellStyle name="Hipervínculo visitado" xfId="11386" builtinId="9" hidden="1"/>
    <cellStyle name="Hipervínculo visitado" xfId="11308" builtinId="9" hidden="1"/>
    <cellStyle name="Hipervínculo visitado" xfId="11443" builtinId="9" hidden="1"/>
    <cellStyle name="Hipervínculo visitado" xfId="11292" builtinId="9" hidden="1"/>
    <cellStyle name="Hipervínculo visitado" xfId="11380" builtinId="9" hidden="1"/>
    <cellStyle name="Hipervínculo visitado" xfId="11256" builtinId="9" hidden="1"/>
    <cellStyle name="Hipervínculo visitado" xfId="11199" builtinId="9" hidden="1"/>
    <cellStyle name="Hipervínculo visitado" xfId="11368" builtinId="9" hidden="1"/>
    <cellStyle name="Hipervínculo visitado" xfId="11442" builtinId="9" hidden="1"/>
    <cellStyle name="Hipervínculo visitado" xfId="11329" builtinId="9" hidden="1"/>
    <cellStyle name="Hipervínculo visitado" xfId="11419" builtinId="9" hidden="1"/>
    <cellStyle name="Hipervínculo visitado" xfId="11302" builtinId="9" hidden="1"/>
    <cellStyle name="Hipervínculo visitado" xfId="11441" builtinId="9" hidden="1"/>
    <cellStyle name="Hipervínculo visitado" xfId="11304" builtinId="9" hidden="1"/>
    <cellStyle name="Hipervínculo visitado" xfId="11417" builtinId="9" hidden="1"/>
    <cellStyle name="Hipervínculo visitado" xfId="11104" builtinId="9" hidden="1"/>
    <cellStyle name="Hipervínculo visitado" xfId="11366" builtinId="9" hidden="1"/>
    <cellStyle name="Hipervínculo visitado" xfId="11362" builtinId="9" hidden="1"/>
    <cellStyle name="Hipervínculo visitado" xfId="11451" builtinId="9" hidden="1"/>
    <cellStyle name="Hipervínculo visitado" xfId="11416" builtinId="9" hidden="1"/>
    <cellStyle name="Hipervínculo visitado" xfId="11396" builtinId="9" hidden="1"/>
    <cellStyle name="Hipervínculo visitado" xfId="11120" builtinId="9" hidden="1"/>
    <cellStyle name="Hipervínculo visitado" xfId="11382" builtinId="9" hidden="1"/>
    <cellStyle name="Hipervínculo visitado" xfId="11229" builtinId="9" hidden="1"/>
    <cellStyle name="Hipervínculo visitado" xfId="11452" builtinId="9" hidden="1"/>
    <cellStyle name="Hipervínculo visitado" xfId="11219" builtinId="9" hidden="1"/>
    <cellStyle name="Hipervínculo visitado" xfId="11178" builtinId="9" hidden="1"/>
    <cellStyle name="Hipervínculo visitado" xfId="11335" builtinId="9" hidden="1"/>
    <cellStyle name="Hipervínculo visitado" xfId="11182" builtinId="9" hidden="1"/>
    <cellStyle name="Hipervínculo visitado" xfId="11197" builtinId="9" hidden="1"/>
    <cellStyle name="Hipervínculo visitado" xfId="11334" builtinId="9" hidden="1"/>
    <cellStyle name="Hipervínculo visitado" xfId="11346" builtinId="9" hidden="1"/>
    <cellStyle name="Hipervínculo visitado" xfId="11423" builtinId="9" hidden="1"/>
    <cellStyle name="Hipervínculo visitado" xfId="11220" builtinId="9" hidden="1"/>
    <cellStyle name="Hipervínculo visitado" xfId="11259" builtinId="9" hidden="1"/>
    <cellStyle name="Hipervínculo visitado" xfId="11181" builtinId="9" hidden="1"/>
    <cellStyle name="Hipervínculo visitado" xfId="11224" builtinId="9" hidden="1"/>
    <cellStyle name="Hipervínculo visitado" xfId="11096" builtinId="9" hidden="1"/>
    <cellStyle name="Hipervínculo visitado" xfId="11283" builtinId="9" hidden="1"/>
    <cellStyle name="Hipervínculo visitado" xfId="11371" builtinId="9" hidden="1"/>
    <cellStyle name="Hipervínculo visitado" xfId="11470" builtinId="9" hidden="1"/>
    <cellStyle name="Hipervínculo visitado" xfId="11381" builtinId="9" hidden="1"/>
    <cellStyle name="Hipervínculo visitado" xfId="11439" builtinId="9" hidden="1"/>
    <cellStyle name="Hipervínculo visitado" xfId="11469" builtinId="9" hidden="1"/>
    <cellStyle name="Hipervínculo visitado" xfId="11425" builtinId="9" hidden="1"/>
    <cellStyle name="Hipervínculo visitado" xfId="11118" builtinId="9" hidden="1"/>
    <cellStyle name="Hipervínculo visitado" xfId="11333" builtinId="9" hidden="1"/>
    <cellStyle name="Hipervínculo visitado" xfId="11293" builtinId="9" hidden="1"/>
    <cellStyle name="Hipervínculo visitado" xfId="11331" builtinId="9" hidden="1"/>
    <cellStyle name="Hipervínculo visitado" xfId="11080" builtinId="9" hidden="1"/>
    <cellStyle name="Hipervínculo visitado" xfId="11468" builtinId="9" hidden="1"/>
    <cellStyle name="Hipervínculo visitado" xfId="11384" builtinId="9" hidden="1"/>
    <cellStyle name="Hipervínculo visitado" xfId="11438" builtinId="9" hidden="1"/>
    <cellStyle name="Hipervínculo visitado" xfId="11298" builtinId="9" hidden="1"/>
    <cellStyle name="Hipervínculo visitado" xfId="11448" builtinId="9" hidden="1"/>
    <cellStyle name="Hipervínculo visitado" xfId="11282" builtinId="9" hidden="1"/>
    <cellStyle name="Hipervínculo visitado" xfId="11340" builtinId="9" hidden="1"/>
    <cellStyle name="Hipervínculo visitado" xfId="11289" builtinId="9" hidden="1"/>
    <cellStyle name="Hipervínculo visitado" xfId="11227" builtinId="9" hidden="1"/>
    <cellStyle name="Hipervínculo visitado" xfId="11275" builtinId="9" hidden="1"/>
    <cellStyle name="Hipervínculo visitado" xfId="11081" builtinId="9" hidden="1"/>
    <cellStyle name="Hipervínculo visitado" xfId="11369" builtinId="9" hidden="1"/>
    <cellStyle name="Hipervínculo visitado" xfId="11465" builtinId="9" hidden="1"/>
    <cellStyle name="Hipervínculo visitado" xfId="11291" builtinId="9" hidden="1"/>
    <cellStyle name="Hipervínculo visitado" xfId="11446" builtinId="9" hidden="1"/>
    <cellStyle name="Hipervínculo visitado" xfId="11464" builtinId="9" hidden="1"/>
    <cellStyle name="Hipervínculo visitado" xfId="11365" builtinId="9" hidden="1"/>
    <cellStyle name="Hipervínculo visitado" xfId="11100" builtinId="9" hidden="1"/>
    <cellStyle name="Hipervínculo visitado" xfId="11447" builtinId="9" hidden="1"/>
    <cellStyle name="Hipervínculo visitado" xfId="11476" builtinId="9" hidden="1"/>
    <cellStyle name="Hipervínculo visitado" xfId="11279" builtinId="9" hidden="1"/>
    <cellStyle name="Hipervínculo visitado" xfId="11092" builtinId="9" hidden="1"/>
    <cellStyle name="Hipervínculo visitado" xfId="11477" builtinId="9" hidden="1"/>
    <cellStyle name="Hipervínculo visitado" xfId="11328" builtinId="9" hidden="1"/>
    <cellStyle name="Hipervínculo visitado" xfId="11372" builtinId="9" hidden="1"/>
    <cellStyle name="Hipervínculo visitado" xfId="11273" builtinId="9" hidden="1"/>
    <cellStyle name="Hipervínculo visitado" xfId="11473" builtinId="9" hidden="1"/>
    <cellStyle name="Hipervínculo visitado" xfId="11205" builtinId="9" hidden="1"/>
    <cellStyle name="Hipervínculo visitado" xfId="11456" builtinId="9" hidden="1"/>
    <cellStyle name="Hipervínculo visitado" xfId="11539" builtinId="9" hidden="1"/>
    <cellStyle name="Hipervínculo visitado" xfId="11436" builtinId="9" hidden="1"/>
    <cellStyle name="Hipervínculo visitado" xfId="11435" builtinId="9" hidden="1"/>
    <cellStyle name="Hipervínculo visitado" xfId="11540" builtinId="9" hidden="1"/>
    <cellStyle name="Hipervínculo visitado" xfId="11119" builtinId="9" hidden="1"/>
    <cellStyle name="Hipervínculo visitado" xfId="11274" builtinId="9" hidden="1"/>
    <cellStyle name="Hipervínculo visitado" xfId="11212" builtinId="9" hidden="1"/>
    <cellStyle name="Hipervínculo visitado" xfId="11217" builtinId="9" hidden="1"/>
    <cellStyle name="Hipervínculo visitado" xfId="11500" builtinId="9" hidden="1"/>
    <cellStyle name="Hipervínculo visitado" xfId="11541" builtinId="9" hidden="1"/>
    <cellStyle name="Hipervínculo visitado" xfId="11499" builtinId="9" hidden="1"/>
    <cellStyle name="Hipervínculo visitado" xfId="11338" builtinId="9" hidden="1"/>
    <cellStyle name="Hipervínculo visitado" xfId="11542" builtinId="9" hidden="1"/>
    <cellStyle name="Hipervínculo visitado" xfId="11225" builtinId="9" hidden="1"/>
    <cellStyle name="Hipervínculo visitado" xfId="11363" builtinId="9" hidden="1"/>
    <cellStyle name="Hipervínculo visitado" xfId="11354" builtinId="9" hidden="1"/>
    <cellStyle name="Hipervínculo visitado" xfId="11461" builtinId="9" hidden="1"/>
    <cellStyle name="Hipervínculo visitado" xfId="11323" builtinId="9" hidden="1"/>
    <cellStyle name="Hipervínculo visitado" xfId="11506" builtinId="9" hidden="1"/>
    <cellStyle name="Hipervínculo visitado" xfId="11546" builtinId="9" hidden="1"/>
    <cellStyle name="Hipervínculo visitado" xfId="11463" builtinId="9" hidden="1"/>
    <cellStyle name="Hipervínculo visitado" xfId="11507" builtinId="9" hidden="1"/>
    <cellStyle name="Hipervínculo visitado" xfId="11462" builtinId="9" hidden="1"/>
    <cellStyle name="Hipervínculo visitado" xfId="11545" builtinId="9" hidden="1"/>
    <cellStyle name="Hipervínculo visitado" xfId="11431" builtinId="9" hidden="1"/>
    <cellStyle name="Hipervínculo visitado" xfId="11272" builtinId="9" hidden="1"/>
    <cellStyle name="Hipervínculo visitado" xfId="11497" builtinId="9" hidden="1"/>
    <cellStyle name="Hipervínculo visitado" xfId="11432" builtinId="9" hidden="1"/>
    <cellStyle name="Hipervínculo visitado" xfId="11418" builtinId="9" hidden="1"/>
    <cellStyle name="Hipervínculo visitado" xfId="11544" builtinId="9" hidden="1"/>
    <cellStyle name="Hipervínculo visitado" xfId="11508" builtinId="9" hidden="1"/>
    <cellStyle name="Hipervínculo visitado" xfId="11253" builtinId="9" hidden="1"/>
    <cellStyle name="Hipervínculo visitado" xfId="11187" builtinId="9" hidden="1"/>
    <cellStyle name="Hipervínculo visitado" xfId="11530" builtinId="9" hidden="1"/>
    <cellStyle name="Hipervínculo visitado" xfId="11543" builtinId="9" hidden="1"/>
    <cellStyle name="Hipervínculo visitado" xfId="11498" builtinId="9" hidden="1"/>
    <cellStyle name="Hipervínculo visitado" xfId="11529" builtinId="9" hidden="1"/>
    <cellStyle name="Hipervínculo visitado" xfId="11434" builtinId="9" hidden="1"/>
    <cellStyle name="Hipervínculo visitado" xfId="11457" builtinId="9" hidden="1"/>
    <cellStyle name="Hipervínculo visitado" xfId="11295" builtinId="9" hidden="1"/>
    <cellStyle name="Hipervínculo visitado" xfId="11582" builtinId="9" hidden="1"/>
    <cellStyle name="Hipervínculo visitado" xfId="11583" builtinId="9" hidden="1"/>
    <cellStyle name="Hipervínculo visitado" xfId="11584" builtinId="9" hidden="1"/>
    <cellStyle name="Hipervínculo visitado" xfId="11585" builtinId="9" hidden="1"/>
    <cellStyle name="Hipervínculo visitado" xfId="11586" builtinId="9" hidden="1"/>
    <cellStyle name="Hipervínculo visitado" xfId="11587" builtinId="9" hidden="1"/>
    <cellStyle name="Hipervínculo visitado" xfId="11588" builtinId="9" hidden="1"/>
    <cellStyle name="Hipervínculo visitado" xfId="11589" builtinId="9" hidden="1"/>
    <cellStyle name="Hipervínculo visitado" xfId="11590" builtinId="9" hidden="1"/>
    <cellStyle name="Hipervínculo visitado" xfId="11591" builtinId="9" hidden="1"/>
    <cellStyle name="Hipervínculo visitado" xfId="11592" builtinId="9" hidden="1"/>
    <cellStyle name="Hipervínculo visitado" xfId="11593" builtinId="9" hidden="1"/>
    <cellStyle name="Hipervínculo visitado" xfId="11594" builtinId="9" hidden="1"/>
    <cellStyle name="Hipervínculo visitado" xfId="11595" builtinId="9" hidden="1"/>
    <cellStyle name="Hipervínculo visitado" xfId="11596" builtinId="9" hidden="1"/>
    <cellStyle name="Hipervínculo visitado" xfId="11597" builtinId="9" hidden="1"/>
    <cellStyle name="Hipervínculo visitado" xfId="11598" builtinId="9" hidden="1"/>
    <cellStyle name="Hipervínculo visitado" xfId="11599" builtinId="9" hidden="1"/>
    <cellStyle name="Hipervínculo visitado" xfId="11600" builtinId="9" hidden="1"/>
    <cellStyle name="Hipervínculo visitado" xfId="11601" builtinId="9" hidden="1"/>
    <cellStyle name="Hipervínculo visitado" xfId="11305" builtinId="9" hidden="1"/>
    <cellStyle name="Hipervínculo visitado" xfId="11531" builtinId="9" hidden="1"/>
    <cellStyle name="Hipervínculo visitado" xfId="11458" builtinId="9" hidden="1"/>
    <cellStyle name="Hipervínculo visitado" xfId="11605" builtinId="9" hidden="1"/>
    <cellStyle name="Hipervínculo visitado" xfId="11606" builtinId="9" hidden="1"/>
    <cellStyle name="Hipervínculo visitado" xfId="11607" builtinId="9" hidden="1"/>
    <cellStyle name="Hipervínculo visitado" xfId="11608" builtinId="9" hidden="1"/>
    <cellStyle name="Hipervínculo visitado" xfId="11609" builtinId="9" hidden="1"/>
    <cellStyle name="Hipervínculo visitado" xfId="11610" builtinId="9" hidden="1"/>
    <cellStyle name="Hipervínculo visitado" xfId="11611" builtinId="9" hidden="1"/>
    <cellStyle name="Hipervínculo visitado" xfId="11612" builtinId="9" hidden="1"/>
    <cellStyle name="Hipervínculo visitado" xfId="11613" builtinId="9" hidden="1"/>
    <cellStyle name="Hipervínculo visitado" xfId="11614" builtinId="9" hidden="1"/>
    <cellStyle name="Hipervínculo visitado" xfId="11615" builtinId="9" hidden="1"/>
    <cellStyle name="Hipervínculo visitado" xfId="11616" builtinId="9" hidden="1"/>
    <cellStyle name="Hipervínculo visitado" xfId="11617" builtinId="9" hidden="1"/>
    <cellStyle name="Hipervínculo visitado" xfId="11618" builtinId="9" hidden="1"/>
    <cellStyle name="Hipervínculo visitado" xfId="11619" builtinId="9" hidden="1"/>
    <cellStyle name="Hipervínculo visitado" xfId="11620" builtinId="9" hidden="1"/>
    <cellStyle name="Hipervínculo visitado" xfId="11621" builtinId="9" hidden="1"/>
    <cellStyle name="Hipervínculo visitado" xfId="11622" builtinId="9" hidden="1"/>
    <cellStyle name="Hipervínculo visitado" xfId="11635" builtinId="9" hidden="1"/>
    <cellStyle name="Hipervínculo visitado" xfId="11636" builtinId="9" hidden="1"/>
    <cellStyle name="Hipervínculo visitado" xfId="11637" builtinId="9" hidden="1"/>
    <cellStyle name="Hipervínculo visitado" xfId="11638" builtinId="9" hidden="1"/>
    <cellStyle name="Hipervínculo visitado" xfId="11639" builtinId="9" hidden="1"/>
    <cellStyle name="Hipervínculo visitado" xfId="11640" builtinId="9" hidden="1"/>
    <cellStyle name="Hipervínculo visitado" xfId="11641" builtinId="9" hidden="1"/>
    <cellStyle name="Hipervínculo visitado" xfId="11642" builtinId="9" hidden="1"/>
    <cellStyle name="Hipervínculo visitado" xfId="11643" builtinId="9" hidden="1"/>
    <cellStyle name="Hipervínculo visitado" xfId="11644" builtinId="9" hidden="1"/>
    <cellStyle name="Hipervínculo visitado" xfId="11645" builtinId="9" hidden="1"/>
    <cellStyle name="Hipervínculo visitado" xfId="11646" builtinId="9" hidden="1"/>
    <cellStyle name="Hipervínculo visitado" xfId="11647" builtinId="9" hidden="1"/>
    <cellStyle name="Hipervínculo visitado" xfId="11648" builtinId="9" hidden="1"/>
    <cellStyle name="Hipervínculo visitado" xfId="11649" builtinId="9" hidden="1"/>
    <cellStyle name="Hipervínculo visitado" xfId="11650" builtinId="9" hidden="1"/>
    <cellStyle name="Hipervínculo visitado" xfId="11651" builtinId="9" hidden="1"/>
    <cellStyle name="Hipervínculo visitado" xfId="11652" builtinId="9" hidden="1"/>
    <cellStyle name="Hipervínculo visitado" xfId="11653" builtinId="9" hidden="1"/>
    <cellStyle name="Hipervínculo visitado" xfId="11654" builtinId="9" hidden="1"/>
    <cellStyle name="Hipervínculo visitado" xfId="11655" builtinId="9" hidden="1"/>
    <cellStyle name="Hipervínculo visitado" xfId="11471" builtinId="9" hidden="1"/>
    <cellStyle name="Hipervínculo visitado" xfId="11659" builtinId="9" hidden="1"/>
    <cellStyle name="Hipervínculo visitado" xfId="11660" builtinId="9" hidden="1"/>
    <cellStyle name="Hipervínculo visitado" xfId="11661" builtinId="9" hidden="1"/>
    <cellStyle name="Hipervínculo visitado" xfId="11662" builtinId="9" hidden="1"/>
    <cellStyle name="Hipervínculo visitado" xfId="11663" builtinId="9" hidden="1"/>
    <cellStyle name="Hipervínculo visitado" xfId="11664" builtinId="9" hidden="1"/>
    <cellStyle name="Hipervínculo visitado" xfId="11665" builtinId="9" hidden="1"/>
    <cellStyle name="Hipervínculo visitado" xfId="11666" builtinId="9" hidden="1"/>
    <cellStyle name="Hipervínculo visitado" xfId="11667" builtinId="9" hidden="1"/>
    <cellStyle name="Hipervínculo visitado" xfId="11668" builtinId="9" hidden="1"/>
    <cellStyle name="Hipervínculo visitado" xfId="11669" builtinId="9" hidden="1"/>
    <cellStyle name="Hipervínculo visitado" xfId="11670" builtinId="9" hidden="1"/>
    <cellStyle name="Hipervínculo visitado" xfId="11671" builtinId="9" hidden="1"/>
    <cellStyle name="Hipervínculo visitado" xfId="11672" builtinId="9" hidden="1"/>
    <cellStyle name="Hipervínculo visitado" xfId="11673" builtinId="9" hidden="1"/>
    <cellStyle name="Hipervínculo visitado" xfId="11674" builtinId="9" hidden="1"/>
    <cellStyle name="Hipervínculo visitado" xfId="11675" builtinId="9" hidden="1"/>
    <cellStyle name="Hipervínculo visitado" xfId="11676" builtinId="9" hidden="1"/>
    <cellStyle name="Hipervínculo visitado" xfId="11677" builtinId="9" hidden="1"/>
    <cellStyle name="Hipervínculo visitado" xfId="11678" builtinId="9" hidden="1"/>
    <cellStyle name="Hipervínculo visitado" xfId="11689" builtinId="9" hidden="1"/>
    <cellStyle name="Hipervínculo visitado" xfId="11690" builtinId="9" hidden="1"/>
    <cellStyle name="Hipervínculo visitado" xfId="11691" builtinId="9" hidden="1"/>
    <cellStyle name="Hipervínculo visitado" xfId="11692" builtinId="9" hidden="1"/>
    <cellStyle name="Hipervínculo visitado" xfId="11693" builtinId="9" hidden="1"/>
    <cellStyle name="Hipervínculo visitado" xfId="11694" builtinId="9" hidden="1"/>
    <cellStyle name="Hipervínculo visitado" xfId="11695" builtinId="9" hidden="1"/>
    <cellStyle name="Hipervínculo visitado" xfId="11696" builtinId="9" hidden="1"/>
    <cellStyle name="Hipervínculo visitado" xfId="11697" builtinId="9" hidden="1"/>
    <cellStyle name="Hipervínculo visitado" xfId="11698" builtinId="9" hidden="1"/>
    <cellStyle name="Hipervínculo visitado" xfId="11699" builtinId="9" hidden="1"/>
    <cellStyle name="Hipervínculo visitado" xfId="11700" builtinId="9" hidden="1"/>
    <cellStyle name="Hipervínculo visitado" xfId="11701" builtinId="9" hidden="1"/>
    <cellStyle name="Hipervínculo visitado" xfId="11702" builtinId="9" hidden="1"/>
    <cellStyle name="Hipervínculo visitado" xfId="11703" builtinId="9" hidden="1"/>
    <cellStyle name="Hipervínculo visitado" xfId="11704" builtinId="9" hidden="1"/>
    <cellStyle name="Hipervínculo visitado" xfId="11705" builtinId="9" hidden="1"/>
    <cellStyle name="Hipervínculo visitado" xfId="11706" builtinId="9" hidden="1"/>
    <cellStyle name="Hipervínculo visitado" xfId="11707" builtinId="9" hidden="1"/>
    <cellStyle name="Hipervínculo visitado" xfId="11708" builtinId="9" hidden="1"/>
    <cellStyle name="Hipervínculo visitado" xfId="11709" builtinId="9" hidden="1"/>
    <cellStyle name="Hipervínculo visitado" xfId="11200" builtinId="9" hidden="1"/>
    <cellStyle name="Hipervínculo visitado" xfId="11383" builtinId="9" hidden="1"/>
    <cellStyle name="Hipervínculo visitado" xfId="11101" builtinId="9" hidden="1"/>
    <cellStyle name="Hipervínculo visitado" xfId="11713" builtinId="9" hidden="1"/>
    <cellStyle name="Hipervínculo visitado" xfId="11714" builtinId="9" hidden="1"/>
    <cellStyle name="Hipervínculo visitado" xfId="11715" builtinId="9" hidden="1"/>
    <cellStyle name="Hipervínculo visitado" xfId="11716" builtinId="9" hidden="1"/>
    <cellStyle name="Hipervínculo visitado" xfId="11717" builtinId="9" hidden="1"/>
    <cellStyle name="Hipervínculo visitado" xfId="11718" builtinId="9" hidden="1"/>
    <cellStyle name="Hipervínculo visitado" xfId="11719" builtinId="9" hidden="1"/>
    <cellStyle name="Hipervínculo visitado" xfId="11720" builtinId="9" hidden="1"/>
    <cellStyle name="Hipervínculo visitado" xfId="11721" builtinId="9" hidden="1"/>
    <cellStyle name="Hipervínculo visitado" xfId="11722" builtinId="9" hidden="1"/>
    <cellStyle name="Hipervínculo visitado" xfId="11723" builtinId="9" hidden="1"/>
    <cellStyle name="Hipervínculo visitado" xfId="11724" builtinId="9" hidden="1"/>
    <cellStyle name="Hipervínculo visitado" xfId="11725" builtinId="9" hidden="1"/>
    <cellStyle name="Hipervínculo visitado" xfId="11726" builtinId="9" hidden="1"/>
    <cellStyle name="Hipervínculo visitado" xfId="11727" builtinId="9" hidden="1"/>
    <cellStyle name="Hipervínculo visitado" xfId="11728" builtinId="9" hidden="1"/>
    <cellStyle name="Hipervínculo visitado" xfId="11729" builtinId="9" hidden="1"/>
    <cellStyle name="Hipervínculo visitado" xfId="11730" builtinId="9" hidden="1"/>
    <cellStyle name="Hipervínculo visitado" xfId="11741" builtinId="9" hidden="1"/>
    <cellStyle name="Hipervínculo visitado" xfId="11742" builtinId="9" hidden="1"/>
    <cellStyle name="Hipervínculo visitado" xfId="11743" builtinId="9" hidden="1"/>
    <cellStyle name="Hipervínculo visitado" xfId="11744" builtinId="9" hidden="1"/>
    <cellStyle name="Hipervínculo visitado" xfId="11745" builtinId="9" hidden="1"/>
    <cellStyle name="Hipervínculo visitado" xfId="11746" builtinId="9" hidden="1"/>
    <cellStyle name="Hipervínculo visitado" xfId="11747" builtinId="9" hidden="1"/>
    <cellStyle name="Hipervínculo visitado" xfId="11748" builtinId="9" hidden="1"/>
    <cellStyle name="Hipervínculo visitado" xfId="11749" builtinId="9" hidden="1"/>
    <cellStyle name="Hipervínculo visitado" xfId="11750" builtinId="9" hidden="1"/>
    <cellStyle name="Hipervínculo visitado" xfId="11751" builtinId="9" hidden="1"/>
    <cellStyle name="Hipervínculo visitado" xfId="11752" builtinId="9" hidden="1"/>
    <cellStyle name="Hipervínculo visitado" xfId="11753" builtinId="9" hidden="1"/>
    <cellStyle name="Hipervínculo visitado" xfId="11754" builtinId="9" hidden="1"/>
    <cellStyle name="Hipervínculo visitado" xfId="11755" builtinId="9" hidden="1"/>
    <cellStyle name="Hipervínculo visitado" xfId="11756" builtinId="9" hidden="1"/>
    <cellStyle name="Hipervínculo visitado" xfId="11757" builtinId="9" hidden="1"/>
    <cellStyle name="Hipervínculo visitado" xfId="11758" builtinId="9" hidden="1"/>
    <cellStyle name="Hipervínculo visitado" xfId="11759" builtinId="9" hidden="1"/>
    <cellStyle name="Hipervínculo visitado" xfId="11760" builtinId="9" hidden="1"/>
    <cellStyle name="Hipervínculo visitado" xfId="11761" builtinId="9" hidden="1"/>
    <cellStyle name="Hipervínculo visitado" xfId="11534" builtinId="9" hidden="1"/>
    <cellStyle name="Hipervínculo visitado" xfId="11553" builtinId="9" hidden="1"/>
    <cellStyle name="Hipervínculo visitado" xfId="11552" builtinId="9" hidden="1"/>
    <cellStyle name="Hipervínculo visitado" xfId="11764" builtinId="9" hidden="1"/>
    <cellStyle name="Hipervínculo visitado" xfId="11765" builtinId="9" hidden="1"/>
    <cellStyle name="Hipervínculo visitado" xfId="11766" builtinId="9" hidden="1"/>
    <cellStyle name="Hipervínculo visitado" xfId="11767" builtinId="9" hidden="1"/>
    <cellStyle name="Hipervínculo visitado" xfId="11768" builtinId="9" hidden="1"/>
    <cellStyle name="Hipervínculo visitado" xfId="11769" builtinId="9" hidden="1"/>
    <cellStyle name="Hipervínculo visitado" xfId="11770" builtinId="9" hidden="1"/>
    <cellStyle name="Hipervínculo visitado" xfId="11771" builtinId="9" hidden="1"/>
    <cellStyle name="Hipervínculo visitado" xfId="11772" builtinId="9" hidden="1"/>
    <cellStyle name="Hipervínculo visitado" xfId="11773" builtinId="9" hidden="1"/>
    <cellStyle name="Hipervínculo visitado" xfId="11774" builtinId="9" hidden="1"/>
    <cellStyle name="Hipervínculo visitado" xfId="11775" builtinId="9" hidden="1"/>
    <cellStyle name="Hipervínculo visitado" xfId="11776" builtinId="9" hidden="1"/>
    <cellStyle name="Hipervínculo visitado" xfId="11777" builtinId="9" hidden="1"/>
    <cellStyle name="Hipervínculo visitado" xfId="11778" builtinId="9" hidden="1"/>
    <cellStyle name="Hipervínculo visitado" xfId="11779" builtinId="9" hidden="1"/>
    <cellStyle name="Hipervínculo visitado" xfId="11780" builtinId="9" hidden="1"/>
    <cellStyle name="Hipervínculo visitado" xfId="11781" builtinId="9" hidden="1"/>
    <cellStyle name="Hipervínculo visitado" xfId="11792" builtinId="9" hidden="1"/>
    <cellStyle name="Hipervínculo visitado" xfId="11793" builtinId="9" hidden="1"/>
    <cellStyle name="Hipervínculo visitado" xfId="11794" builtinId="9" hidden="1"/>
    <cellStyle name="Hipervínculo visitado" xfId="11795" builtinId="9" hidden="1"/>
    <cellStyle name="Hipervínculo visitado" xfId="11796" builtinId="9" hidden="1"/>
    <cellStyle name="Hipervínculo visitado" xfId="11797" builtinId="9" hidden="1"/>
    <cellStyle name="Hipervínculo visitado" xfId="11798" builtinId="9" hidden="1"/>
    <cellStyle name="Hipervínculo visitado" xfId="11799" builtinId="9" hidden="1"/>
    <cellStyle name="Hipervínculo visitado" xfId="11800" builtinId="9" hidden="1"/>
    <cellStyle name="Hipervínculo visitado" xfId="11801" builtinId="9" hidden="1"/>
    <cellStyle name="Hipervínculo visitado" xfId="11802" builtinId="9" hidden="1"/>
    <cellStyle name="Hipervínculo visitado" xfId="11803" builtinId="9" hidden="1"/>
    <cellStyle name="Hipervínculo visitado" xfId="11804" builtinId="9" hidden="1"/>
    <cellStyle name="Hipervínculo visitado" xfId="11805" builtinId="9" hidden="1"/>
    <cellStyle name="Hipervínculo visitado" xfId="11806" builtinId="9" hidden="1"/>
    <cellStyle name="Hipervínculo visitado" xfId="11807" builtinId="9" hidden="1"/>
    <cellStyle name="Hipervínculo visitado" xfId="11808" builtinId="9" hidden="1"/>
    <cellStyle name="Hipervínculo visitado" xfId="11809" builtinId="9" hidden="1"/>
    <cellStyle name="Hipervínculo visitado" xfId="11810" builtinId="9" hidden="1"/>
    <cellStyle name="Hipervínculo visitado" xfId="11811" builtinId="9" hidden="1"/>
    <cellStyle name="Hipervínculo visitado" xfId="11812" builtinId="9" hidden="1"/>
    <cellStyle name="Hipervínculo visitado" xfId="11815" builtinId="9" hidden="1"/>
    <cellStyle name="Hipervínculo visitado" xfId="11816" builtinId="9" hidden="1"/>
    <cellStyle name="Hipervínculo visitado" xfId="11817" builtinId="9" hidden="1"/>
    <cellStyle name="Hipervínculo visitado" xfId="11818" builtinId="9" hidden="1"/>
    <cellStyle name="Hipervínculo visitado" xfId="11819" builtinId="9" hidden="1"/>
    <cellStyle name="Hipervínculo visitado" xfId="11820" builtinId="9" hidden="1"/>
    <cellStyle name="Hipervínculo visitado" xfId="11821" builtinId="9" hidden="1"/>
    <cellStyle name="Hipervínculo visitado" xfId="11822" builtinId="9" hidden="1"/>
    <cellStyle name="Hipervínculo visitado" xfId="11823" builtinId="9" hidden="1"/>
    <cellStyle name="Hipervínculo visitado" xfId="11824" builtinId="9" hidden="1"/>
    <cellStyle name="Hipervínculo visitado" xfId="11825" builtinId="9" hidden="1"/>
    <cellStyle name="Hipervínculo visitado" xfId="11826" builtinId="9" hidden="1"/>
    <cellStyle name="Hipervínculo visitado" xfId="11827" builtinId="9" hidden="1"/>
    <cellStyle name="Hipervínculo visitado" xfId="11828" builtinId="9" hidden="1"/>
    <cellStyle name="Hipervínculo visitado" xfId="11829" builtinId="9" hidden="1"/>
    <cellStyle name="Hipervínculo visitado" xfId="11830" builtinId="9" hidden="1"/>
    <cellStyle name="Hipervínculo visitado" xfId="11831" builtinId="9" hidden="1"/>
    <cellStyle name="Hipervínculo visitado" xfId="11832" builtinId="9" hidden="1"/>
    <cellStyle name="Hipervínculo visitado" xfId="11833" builtinId="9" hidden="1"/>
    <cellStyle name="Hipervínculo visitado" xfId="11834" builtinId="9" hidden="1"/>
    <cellStyle name="Hipervínculo visitado" xfId="11835" builtinId="9" hidden="1"/>
    <cellStyle name="Hipervínculo visitado" xfId="11849" builtinId="9" hidden="1"/>
    <cellStyle name="Hipervínculo visitado" xfId="11850" builtinId="9" hidden="1"/>
    <cellStyle name="Hipervínculo visitado" xfId="11851" builtinId="9" hidden="1"/>
    <cellStyle name="Hipervínculo visitado" xfId="11852" builtinId="9" hidden="1"/>
    <cellStyle name="Hipervínculo visitado" xfId="11853" builtinId="9" hidden="1"/>
    <cellStyle name="Hipervínculo visitado" xfId="11854" builtinId="9" hidden="1"/>
    <cellStyle name="Hipervínculo visitado" xfId="11855" builtinId="9" hidden="1"/>
    <cellStyle name="Hipervínculo visitado" xfId="11856" builtinId="9" hidden="1"/>
    <cellStyle name="Hipervínculo visitado" xfId="11857" builtinId="9" hidden="1"/>
    <cellStyle name="Hipervínculo visitado" xfId="11858" builtinId="9" hidden="1"/>
    <cellStyle name="Hipervínculo visitado" xfId="11859" builtinId="9" hidden="1"/>
    <cellStyle name="Hipervínculo visitado" xfId="11860" builtinId="9" hidden="1"/>
    <cellStyle name="Hipervínculo visitado" xfId="11861" builtinId="9" hidden="1"/>
    <cellStyle name="Hipervínculo visitado" xfId="11862" builtinId="9" hidden="1"/>
    <cellStyle name="Hipervínculo visitado" xfId="11863" builtinId="9" hidden="1"/>
    <cellStyle name="Hipervínculo visitado" xfId="11864" builtinId="9" hidden="1"/>
    <cellStyle name="Hipervínculo visitado" xfId="11865" builtinId="9" hidden="1"/>
    <cellStyle name="Hipervínculo visitado" xfId="11866" builtinId="9" hidden="1"/>
    <cellStyle name="Hipervínculo visitado" xfId="11867" builtinId="9" hidden="1"/>
    <cellStyle name="Hipervínculo visitado" xfId="11868" builtinId="9" hidden="1"/>
    <cellStyle name="Hipervínculo visitado" xfId="11869" builtinId="9" hidden="1"/>
    <cellStyle name="Hipervínculo visitado" xfId="11284" builtinId="9" hidden="1"/>
    <cellStyle name="Hipervínculo visitado" xfId="11870" builtinId="9" hidden="1"/>
    <cellStyle name="Hipervínculo visitado" xfId="11871" builtinId="9" hidden="1"/>
    <cellStyle name="Hipervínculo visitado" xfId="11872" builtinId="9" hidden="1"/>
    <cellStyle name="Hipervínculo visitado" xfId="11873" builtinId="9" hidden="1"/>
    <cellStyle name="Hipervínculo visitado" xfId="11874" builtinId="9" hidden="1"/>
    <cellStyle name="Hipervínculo visitado" xfId="11875" builtinId="9" hidden="1"/>
    <cellStyle name="Hipervínculo visitado" xfId="11876" builtinId="9" hidden="1"/>
    <cellStyle name="Hipervínculo visitado" xfId="11877" builtinId="9" hidden="1"/>
    <cellStyle name="Hipervínculo visitado" xfId="11878" builtinId="9" hidden="1"/>
    <cellStyle name="Hipervínculo visitado" xfId="11879" builtinId="9" hidden="1"/>
    <cellStyle name="Hipervínculo visitado" xfId="11880" builtinId="9" hidden="1"/>
    <cellStyle name="Hipervínculo visitado" xfId="11881" builtinId="9" hidden="1"/>
    <cellStyle name="Hipervínculo visitado" xfId="11882" builtinId="9" hidden="1"/>
    <cellStyle name="Hipervínculo visitado" xfId="11883" builtinId="9" hidden="1"/>
    <cellStyle name="Hipervínculo visitado" xfId="11884" builtinId="9" hidden="1"/>
    <cellStyle name="Hipervínculo visitado" xfId="11885" builtinId="9" hidden="1"/>
    <cellStyle name="Hipervínculo visitado" xfId="11886" builtinId="9" hidden="1"/>
    <cellStyle name="Hipervínculo visitado" xfId="11887" builtinId="9" hidden="1"/>
    <cellStyle name="Hipervínculo visitado" xfId="11888" builtinId="9" hidden="1"/>
    <cellStyle name="Hipervínculo visitado" xfId="11889" builtinId="9" hidden="1"/>
    <cellStyle name="Hipervínculo visitado" xfId="11900" builtinId="9" hidden="1"/>
    <cellStyle name="Hipervínculo visitado" xfId="11901" builtinId="9" hidden="1"/>
    <cellStyle name="Hipervínculo visitado" xfId="11902" builtinId="9" hidden="1"/>
    <cellStyle name="Hipervínculo visitado" xfId="11903" builtinId="9" hidden="1"/>
    <cellStyle name="Hipervínculo visitado" xfId="11904" builtinId="9" hidden="1"/>
    <cellStyle name="Hipervínculo visitado" xfId="11905" builtinId="9" hidden="1"/>
    <cellStyle name="Hipervínculo visitado" xfId="11906" builtinId="9" hidden="1"/>
    <cellStyle name="Hipervínculo visitado" xfId="11907" builtinId="9" hidden="1"/>
    <cellStyle name="Hipervínculo visitado" xfId="11908" builtinId="9" hidden="1"/>
    <cellStyle name="Hipervínculo visitado" xfId="11909" builtinId="9" hidden="1"/>
    <cellStyle name="Hipervínculo visitado" xfId="11910" builtinId="9" hidden="1"/>
    <cellStyle name="Hipervínculo visitado" xfId="11911" builtinId="9" hidden="1"/>
    <cellStyle name="Hipervínculo visitado" xfId="11912" builtinId="9" hidden="1"/>
    <cellStyle name="Hipervínculo visitado" xfId="11913" builtinId="9" hidden="1"/>
    <cellStyle name="Hipervínculo visitado" xfId="11914" builtinId="9" hidden="1"/>
    <cellStyle name="Hipervínculo visitado" xfId="11915" builtinId="9" hidden="1"/>
    <cellStyle name="Hipervínculo visitado" xfId="11916" builtinId="9" hidden="1"/>
    <cellStyle name="Hipervínculo visitado" xfId="11917" builtinId="9" hidden="1"/>
    <cellStyle name="Hipervínculo visitado" xfId="11918" builtinId="9" hidden="1"/>
    <cellStyle name="Hipervínculo visitado" xfId="11919" builtinId="9" hidden="1"/>
    <cellStyle name="Hipervínculo visitado" xfId="11920" builtinId="9" hidden="1"/>
    <cellStyle name="Hipervínculo visitado" xfId="11928" builtinId="9" hidden="1"/>
    <cellStyle name="Hipervínculo visitado" xfId="11929" builtinId="9" hidden="1"/>
    <cellStyle name="Hipervínculo visitado" xfId="11930" builtinId="9" hidden="1"/>
    <cellStyle name="Hipervínculo visitado" xfId="11931" builtinId="9" hidden="1"/>
    <cellStyle name="Hipervínculo visitado" xfId="11932" builtinId="9" hidden="1"/>
    <cellStyle name="Hipervínculo visitado" xfId="11933" builtinId="9" hidden="1"/>
    <cellStyle name="Hipervínculo visitado" xfId="11934" builtinId="9" hidden="1"/>
    <cellStyle name="Hipervínculo visitado" xfId="11935" builtinId="9" hidden="1"/>
    <cellStyle name="Hipervínculo visitado" xfId="11936" builtinId="9" hidden="1"/>
    <cellStyle name="Hipervínculo visitado" xfId="11937" builtinId="9" hidden="1"/>
    <cellStyle name="Hipervínculo visitado" xfId="11938" builtinId="9" hidden="1"/>
    <cellStyle name="Hipervínculo visitado" xfId="11939" builtinId="9" hidden="1"/>
    <cellStyle name="Hipervínculo visitado" xfId="11940" builtinId="9" hidden="1"/>
    <cellStyle name="Hipervínculo visitado" xfId="11941" builtinId="9" hidden="1"/>
    <cellStyle name="Hipervínculo visitado" xfId="11942" builtinId="9" hidden="1"/>
    <cellStyle name="Hipervínculo visitado" xfId="11943" builtinId="9" hidden="1"/>
    <cellStyle name="Hipervínculo visitado" xfId="11944" builtinId="9" hidden="1"/>
    <cellStyle name="Hipervínculo visitado" xfId="11945" builtinId="9" hidden="1"/>
    <cellStyle name="Hipervínculo visitado" xfId="11946" builtinId="9" hidden="1"/>
    <cellStyle name="Hipervínculo visitado" xfId="11947" builtinId="9" hidden="1"/>
    <cellStyle name="Hipervínculo visitado" xfId="11948" builtinId="9" hidden="1"/>
    <cellStyle name="Hipervínculo visitado" xfId="11962" builtinId="9" hidden="1"/>
    <cellStyle name="Hipervínculo visitado" xfId="11963" builtinId="9" hidden="1"/>
    <cellStyle name="Hipervínculo visitado" xfId="11964" builtinId="9" hidden="1"/>
    <cellStyle name="Hipervínculo visitado" xfId="11965" builtinId="9" hidden="1"/>
    <cellStyle name="Hipervínculo visitado" xfId="11966" builtinId="9" hidden="1"/>
    <cellStyle name="Hipervínculo visitado" xfId="11967" builtinId="9" hidden="1"/>
    <cellStyle name="Hipervínculo visitado" xfId="11968" builtinId="9" hidden="1"/>
    <cellStyle name="Hipervínculo visitado" xfId="11969" builtinId="9" hidden="1"/>
    <cellStyle name="Hipervínculo visitado" xfId="11970" builtinId="9" hidden="1"/>
    <cellStyle name="Hipervínculo visitado" xfId="11971" builtinId="9" hidden="1"/>
    <cellStyle name="Hipervínculo visitado" xfId="11972" builtinId="9" hidden="1"/>
    <cellStyle name="Hipervínculo visitado" xfId="11973" builtinId="9" hidden="1"/>
    <cellStyle name="Hipervínculo visitado" xfId="11974" builtinId="9" hidden="1"/>
    <cellStyle name="Hipervínculo visitado" xfId="11975" builtinId="9" hidden="1"/>
    <cellStyle name="Hipervínculo visitado" xfId="11976" builtinId="9" hidden="1"/>
    <cellStyle name="Hipervínculo visitado" xfId="11977" builtinId="9" hidden="1"/>
    <cellStyle name="Hipervínculo visitado" xfId="11978" builtinId="9" hidden="1"/>
    <cellStyle name="Hipervínculo visitado" xfId="11979" builtinId="9" hidden="1"/>
    <cellStyle name="Hipervínculo visitado" xfId="11980" builtinId="9" hidden="1"/>
    <cellStyle name="Hipervínculo visitado" xfId="11981" builtinId="9" hidden="1"/>
    <cellStyle name="Hipervínculo visitado" xfId="11982" builtinId="9" hidden="1"/>
    <cellStyle name="Hipervínculo visitado" xfId="11987" builtinId="9" hidden="1"/>
    <cellStyle name="Hipervínculo visitado" xfId="11988" builtinId="9" hidden="1"/>
    <cellStyle name="Hipervínculo visitado" xfId="11989" builtinId="9" hidden="1"/>
    <cellStyle name="Hipervínculo visitado" xfId="11990" builtinId="9" hidden="1"/>
    <cellStyle name="Hipervínculo visitado" xfId="11991" builtinId="9" hidden="1"/>
    <cellStyle name="Hipervínculo visitado" xfId="11992" builtinId="9" hidden="1"/>
    <cellStyle name="Hipervínculo visitado" xfId="11993" builtinId="9" hidden="1"/>
    <cellStyle name="Hipervínculo visitado" xfId="11994" builtinId="9" hidden="1"/>
    <cellStyle name="Hipervínculo visitado" xfId="11995" builtinId="9" hidden="1"/>
    <cellStyle name="Hipervínculo visitado" xfId="11996" builtinId="9" hidden="1"/>
    <cellStyle name="Hipervínculo visitado" xfId="11997" builtinId="9" hidden="1"/>
    <cellStyle name="Hipervínculo visitado" xfId="11998" builtinId="9" hidden="1"/>
    <cellStyle name="Hipervínculo visitado" xfId="11999" builtinId="9" hidden="1"/>
    <cellStyle name="Hipervínculo visitado" xfId="12000" builtinId="9" hidden="1"/>
    <cellStyle name="Hipervínculo visitado" xfId="12001" builtinId="9" hidden="1"/>
    <cellStyle name="Hipervínculo visitado" xfId="12002" builtinId="9" hidden="1"/>
    <cellStyle name="Hipervínculo visitado" xfId="12003" builtinId="9" hidden="1"/>
    <cellStyle name="Hipervínculo visitado" xfId="12004" builtinId="9" hidden="1"/>
    <cellStyle name="Hipervínculo visitado" xfId="12005" builtinId="9" hidden="1"/>
    <cellStyle name="Hipervínculo visitado" xfId="12006" builtinId="9" hidden="1"/>
    <cellStyle name="Hipervínculo visitado" xfId="12007" builtinId="9" hidden="1"/>
    <cellStyle name="Hipervínculo visitado" xfId="12027" builtinId="9" hidden="1"/>
    <cellStyle name="Hipervínculo visitado" xfId="12028" builtinId="9" hidden="1"/>
    <cellStyle name="Hipervínculo visitado" xfId="12029" builtinId="9" hidden="1"/>
    <cellStyle name="Hipervínculo visitado" xfId="12030" builtinId="9" hidden="1"/>
    <cellStyle name="Hipervínculo visitado" xfId="12031" builtinId="9" hidden="1"/>
    <cellStyle name="Hipervínculo visitado" xfId="12032" builtinId="9" hidden="1"/>
    <cellStyle name="Hipervínculo visitado" xfId="12033" builtinId="9" hidden="1"/>
    <cellStyle name="Hipervínculo visitado" xfId="12034" builtinId="9" hidden="1"/>
    <cellStyle name="Hipervínculo visitado" xfId="12035" builtinId="9" hidden="1"/>
    <cellStyle name="Hipervínculo visitado" xfId="12036" builtinId="9" hidden="1"/>
    <cellStyle name="Hipervínculo visitado" xfId="12037" builtinId="9" hidden="1"/>
    <cellStyle name="Hipervínculo visitado" xfId="12038" builtinId="9" hidden="1"/>
    <cellStyle name="Hipervínculo visitado" xfId="12039" builtinId="9" hidden="1"/>
    <cellStyle name="Hipervínculo visitado" xfId="12040" builtinId="9" hidden="1"/>
    <cellStyle name="Hipervínculo visitado" xfId="12041" builtinId="9" hidden="1"/>
    <cellStyle name="Hipervínculo visitado" xfId="12042" builtinId="9" hidden="1"/>
    <cellStyle name="Hipervínculo visitado" xfId="12043" builtinId="9" hidden="1"/>
    <cellStyle name="Hipervínculo visitado" xfId="12044" builtinId="9" hidden="1"/>
    <cellStyle name="Hipervínculo visitado" xfId="12045" builtinId="9" hidden="1"/>
    <cellStyle name="Hipervínculo visitado" xfId="12046" builtinId="9" hidden="1"/>
    <cellStyle name="Hipervínculo visitado" xfId="12047" builtinId="9" hidden="1"/>
    <cellStyle name="Hipervínculo visitado" xfId="12058" builtinId="9" hidden="1"/>
    <cellStyle name="Hipervínculo visitado" xfId="12059" builtinId="9" hidden="1"/>
    <cellStyle name="Hipervínculo visitado" xfId="12060" builtinId="9" hidden="1"/>
    <cellStyle name="Hipervínculo visitado" xfId="12061" builtinId="9" hidden="1"/>
    <cellStyle name="Hipervínculo visitado" xfId="12062" builtinId="9" hidden="1"/>
    <cellStyle name="Hipervínculo visitado" xfId="12063" builtinId="9" hidden="1"/>
    <cellStyle name="Hipervínculo visitado" xfId="12064" builtinId="9" hidden="1"/>
    <cellStyle name="Hipervínculo visitado" xfId="12065" builtinId="9" hidden="1"/>
    <cellStyle name="Hipervínculo visitado" xfId="12066" builtinId="9" hidden="1"/>
    <cellStyle name="Hipervínculo visitado" xfId="12067" builtinId="9" hidden="1"/>
    <cellStyle name="Hipervínculo visitado" xfId="12068" builtinId="9" hidden="1"/>
    <cellStyle name="Hipervínculo visitado" xfId="12069" builtinId="9" hidden="1"/>
    <cellStyle name="Hipervínculo visitado" xfId="12070" builtinId="9" hidden="1"/>
    <cellStyle name="Hipervínculo visitado" xfId="12071" builtinId="9" hidden="1"/>
    <cellStyle name="Hipervínculo visitado" xfId="12072" builtinId="9" hidden="1"/>
    <cellStyle name="Hipervínculo visitado" xfId="12073" builtinId="9" hidden="1"/>
    <cellStyle name="Hipervínculo visitado" xfId="12074" builtinId="9" hidden="1"/>
    <cellStyle name="Hipervínculo visitado" xfId="12075" builtinId="9" hidden="1"/>
    <cellStyle name="Hipervínculo visitado" xfId="12076" builtinId="9" hidden="1"/>
    <cellStyle name="Hipervínculo visitado" xfId="12077" builtinId="9" hidden="1"/>
    <cellStyle name="Hipervínculo visitado" xfId="12078" builtinId="9" hidden="1"/>
    <cellStyle name="Hipervínculo visitado" xfId="12089" builtinId="9" hidden="1"/>
    <cellStyle name="Hipervínculo visitado" xfId="12090" builtinId="9" hidden="1"/>
    <cellStyle name="Hipervínculo visitado" xfId="12091" builtinId="9" hidden="1"/>
    <cellStyle name="Hipervínculo visitado" xfId="12092" builtinId="9" hidden="1"/>
    <cellStyle name="Hipervínculo visitado" xfId="12093" builtinId="9" hidden="1"/>
    <cellStyle name="Hipervínculo visitado" xfId="12094" builtinId="9" hidden="1"/>
    <cellStyle name="Hipervínculo visitado" xfId="12095" builtinId="9" hidden="1"/>
    <cellStyle name="Hipervínculo visitado" xfId="12096" builtinId="9" hidden="1"/>
    <cellStyle name="Hipervínculo visitado" xfId="12097" builtinId="9" hidden="1"/>
    <cellStyle name="Hipervínculo visitado" xfId="12098" builtinId="9" hidden="1"/>
    <cellStyle name="Hipervínculo visitado" xfId="12099" builtinId="9" hidden="1"/>
    <cellStyle name="Hipervínculo visitado" xfId="12100" builtinId="9" hidden="1"/>
    <cellStyle name="Hipervínculo visitado" xfId="12101" builtinId="9" hidden="1"/>
    <cellStyle name="Hipervínculo visitado" xfId="12102" builtinId="9" hidden="1"/>
    <cellStyle name="Hipervínculo visitado" xfId="12103" builtinId="9" hidden="1"/>
    <cellStyle name="Hipervínculo visitado" xfId="12104" builtinId="9" hidden="1"/>
    <cellStyle name="Hipervínculo visitado" xfId="12105" builtinId="9" hidden="1"/>
    <cellStyle name="Hipervínculo visitado" xfId="12106" builtinId="9" hidden="1"/>
    <cellStyle name="Hipervínculo visitado" xfId="12107" builtinId="9" hidden="1"/>
    <cellStyle name="Hipervínculo visitado" xfId="12108" builtinId="9" hidden="1"/>
    <cellStyle name="Hipervínculo visitado" xfId="12109" builtinId="9" hidden="1"/>
    <cellStyle name="Hipervínculo visitado" xfId="12120" builtinId="9" hidden="1"/>
    <cellStyle name="Hipervínculo visitado" xfId="12121" builtinId="9" hidden="1"/>
    <cellStyle name="Hipervínculo visitado" xfId="12122" builtinId="9" hidden="1"/>
    <cellStyle name="Hipervínculo visitado" xfId="12123" builtinId="9" hidden="1"/>
    <cellStyle name="Hipervínculo visitado" xfId="12124" builtinId="9" hidden="1"/>
    <cellStyle name="Hipervínculo visitado" xfId="12125" builtinId="9" hidden="1"/>
    <cellStyle name="Hipervínculo visitado" xfId="12126" builtinId="9" hidden="1"/>
    <cellStyle name="Hipervínculo visitado" xfId="12127" builtinId="9" hidden="1"/>
    <cellStyle name="Hipervínculo visitado" xfId="12128" builtinId="9" hidden="1"/>
    <cellStyle name="Hipervínculo visitado" xfId="12129" builtinId="9" hidden="1"/>
    <cellStyle name="Hipervínculo visitado" xfId="12130" builtinId="9" hidden="1"/>
    <cellStyle name="Hipervínculo visitado" xfId="12131" builtinId="9" hidden="1"/>
    <cellStyle name="Hipervínculo visitado" xfId="12132" builtinId="9" hidden="1"/>
    <cellStyle name="Hipervínculo visitado" xfId="12133" builtinId="9" hidden="1"/>
    <cellStyle name="Hipervínculo visitado" xfId="12134" builtinId="9" hidden="1"/>
    <cellStyle name="Hipervínculo visitado" xfId="12135" builtinId="9" hidden="1"/>
    <cellStyle name="Hipervínculo visitado" xfId="12136" builtinId="9" hidden="1"/>
    <cellStyle name="Hipervínculo visitado" xfId="12137" builtinId="9" hidden="1"/>
    <cellStyle name="Hipervínculo visitado" xfId="12138" builtinId="9" hidden="1"/>
    <cellStyle name="Hipervínculo visitado" xfId="12139" builtinId="9" hidden="1"/>
    <cellStyle name="Hipervínculo visitado" xfId="12140" builtinId="9" hidden="1"/>
    <cellStyle name="Hipervínculo visitado" xfId="12151" builtinId="9" hidden="1"/>
    <cellStyle name="Hipervínculo visitado" xfId="12152" builtinId="9" hidden="1"/>
    <cellStyle name="Hipervínculo visitado" xfId="12153" builtinId="9" hidden="1"/>
    <cellStyle name="Hipervínculo visitado" xfId="12154" builtinId="9" hidden="1"/>
    <cellStyle name="Hipervínculo visitado" xfId="12155" builtinId="9" hidden="1"/>
    <cellStyle name="Hipervínculo visitado" xfId="12156" builtinId="9" hidden="1"/>
    <cellStyle name="Hipervínculo visitado" xfId="12157" builtinId="9" hidden="1"/>
    <cellStyle name="Hipervínculo visitado" xfId="12158" builtinId="9" hidden="1"/>
    <cellStyle name="Hipervínculo visitado" xfId="12159" builtinId="9" hidden="1"/>
    <cellStyle name="Hipervínculo visitado" xfId="12160" builtinId="9" hidden="1"/>
    <cellStyle name="Hipervínculo visitado" xfId="12161" builtinId="9" hidden="1"/>
    <cellStyle name="Hipervínculo visitado" xfId="12162" builtinId="9" hidden="1"/>
    <cellStyle name="Hipervínculo visitado" xfId="12163" builtinId="9" hidden="1"/>
    <cellStyle name="Hipervínculo visitado" xfId="12164" builtinId="9" hidden="1"/>
    <cellStyle name="Hipervínculo visitado" xfId="12165" builtinId="9" hidden="1"/>
    <cellStyle name="Hipervínculo visitado" xfId="12166" builtinId="9" hidden="1"/>
    <cellStyle name="Hipervínculo visitado" xfId="12167" builtinId="9" hidden="1"/>
    <cellStyle name="Hipervínculo visitado" xfId="12168" builtinId="9" hidden="1"/>
    <cellStyle name="Hipervínculo visitado" xfId="12169" builtinId="9" hidden="1"/>
    <cellStyle name="Hipervínculo visitado" xfId="12170" builtinId="9" hidden="1"/>
    <cellStyle name="Hipervínculo visitado" xfId="12171" builtinId="9" hidden="1"/>
    <cellStyle name="Hipervínculo visitado" xfId="12182" builtinId="9" hidden="1"/>
    <cellStyle name="Hipervínculo visitado" xfId="12183" builtinId="9" hidden="1"/>
    <cellStyle name="Hipervínculo visitado" xfId="12184" builtinId="9" hidden="1"/>
    <cellStyle name="Hipervínculo visitado" xfId="12185" builtinId="9" hidden="1"/>
    <cellStyle name="Hipervínculo visitado" xfId="12186" builtinId="9" hidden="1"/>
    <cellStyle name="Hipervínculo visitado" xfId="12187" builtinId="9" hidden="1"/>
    <cellStyle name="Hipervínculo visitado" xfId="12188" builtinId="9" hidden="1"/>
    <cellStyle name="Hipervínculo visitado" xfId="12189" builtinId="9" hidden="1"/>
    <cellStyle name="Hipervínculo visitado" xfId="12190" builtinId="9" hidden="1"/>
    <cellStyle name="Hipervínculo visitado" xfId="12191" builtinId="9" hidden="1"/>
    <cellStyle name="Hipervínculo visitado" xfId="12192" builtinId="9" hidden="1"/>
    <cellStyle name="Hipervínculo visitado" xfId="12193" builtinId="9" hidden="1"/>
    <cellStyle name="Hipervínculo visitado" xfId="12194" builtinId="9" hidden="1"/>
    <cellStyle name="Hipervínculo visitado" xfId="12195" builtinId="9" hidden="1"/>
    <cellStyle name="Hipervínculo visitado" xfId="12196" builtinId="9" hidden="1"/>
    <cellStyle name="Hipervínculo visitado" xfId="12197" builtinId="9" hidden="1"/>
    <cellStyle name="Hipervínculo visitado" xfId="12198" builtinId="9" hidden="1"/>
    <cellStyle name="Hipervínculo visitado" xfId="12199" builtinId="9" hidden="1"/>
    <cellStyle name="Hipervínculo visitado" xfId="12200" builtinId="9" hidden="1"/>
    <cellStyle name="Hipervínculo visitado" xfId="12201" builtinId="9" hidden="1"/>
    <cellStyle name="Hipervínculo visitado" xfId="12202" builtinId="9" hidden="1"/>
    <cellStyle name="Hipervínculo visitado" xfId="12213" builtinId="9" hidden="1"/>
    <cellStyle name="Hipervínculo visitado" xfId="12214" builtinId="9" hidden="1"/>
    <cellStyle name="Hipervínculo visitado" xfId="12215" builtinId="9" hidden="1"/>
    <cellStyle name="Hipervínculo visitado" xfId="12216" builtinId="9" hidden="1"/>
    <cellStyle name="Hipervínculo visitado" xfId="12217" builtinId="9" hidden="1"/>
    <cellStyle name="Hipervínculo visitado" xfId="12218" builtinId="9" hidden="1"/>
    <cellStyle name="Hipervínculo visitado" xfId="12219" builtinId="9" hidden="1"/>
    <cellStyle name="Hipervínculo visitado" xfId="12220" builtinId="9" hidden="1"/>
    <cellStyle name="Hipervínculo visitado" xfId="12221" builtinId="9" hidden="1"/>
    <cellStyle name="Hipervínculo visitado" xfId="12222" builtinId="9" hidden="1"/>
    <cellStyle name="Hipervínculo visitado" xfId="12223" builtinId="9" hidden="1"/>
    <cellStyle name="Hipervínculo visitado" xfId="12224" builtinId="9" hidden="1"/>
    <cellStyle name="Hipervínculo visitado" xfId="12225" builtinId="9" hidden="1"/>
    <cellStyle name="Hipervínculo visitado" xfId="12226" builtinId="9" hidden="1"/>
    <cellStyle name="Hipervínculo visitado" xfId="12227" builtinId="9" hidden="1"/>
    <cellStyle name="Hipervínculo visitado" xfId="12228" builtinId="9" hidden="1"/>
    <cellStyle name="Hipervínculo visitado" xfId="12229" builtinId="9" hidden="1"/>
    <cellStyle name="Hipervínculo visitado" xfId="12230" builtinId="9" hidden="1"/>
    <cellStyle name="Hipervínculo visitado" xfId="12231" builtinId="9" hidden="1"/>
    <cellStyle name="Hipervínculo visitado" xfId="12232" builtinId="9" hidden="1"/>
    <cellStyle name="Hipervínculo visitado" xfId="12233" builtinId="9" hidden="1"/>
    <cellStyle name="Hipervínculo visitado" xfId="12244" builtinId="9" hidden="1"/>
    <cellStyle name="Hipervínculo visitado" xfId="12245" builtinId="9" hidden="1"/>
    <cellStyle name="Hipervínculo visitado" xfId="12246" builtinId="9" hidden="1"/>
    <cellStyle name="Hipervínculo visitado" xfId="12247" builtinId="9" hidden="1"/>
    <cellStyle name="Hipervínculo visitado" xfId="12248" builtinId="9" hidden="1"/>
    <cellStyle name="Hipervínculo visitado" xfId="12249" builtinId="9" hidden="1"/>
    <cellStyle name="Hipervínculo visitado" xfId="12250" builtinId="9" hidden="1"/>
    <cellStyle name="Hipervínculo visitado" xfId="12251" builtinId="9" hidden="1"/>
    <cellStyle name="Hipervínculo visitado" xfId="12252" builtinId="9" hidden="1"/>
    <cellStyle name="Hipervínculo visitado" xfId="12253" builtinId="9" hidden="1"/>
    <cellStyle name="Hipervínculo visitado" xfId="12254" builtinId="9" hidden="1"/>
    <cellStyle name="Hipervínculo visitado" xfId="12255" builtinId="9" hidden="1"/>
    <cellStyle name="Hipervínculo visitado" xfId="12256" builtinId="9" hidden="1"/>
    <cellStyle name="Hipervínculo visitado" xfId="12257" builtinId="9" hidden="1"/>
    <cellStyle name="Hipervínculo visitado" xfId="12258" builtinId="9" hidden="1"/>
    <cellStyle name="Hipervínculo visitado" xfId="12259" builtinId="9" hidden="1"/>
    <cellStyle name="Hipervínculo visitado" xfId="12260" builtinId="9" hidden="1"/>
    <cellStyle name="Hipervínculo visitado" xfId="12261" builtinId="9" hidden="1"/>
    <cellStyle name="Hipervínculo visitado" xfId="12262" builtinId="9" hidden="1"/>
    <cellStyle name="Hipervínculo visitado" xfId="12263" builtinId="9" hidden="1"/>
    <cellStyle name="Hipervínculo visitado" xfId="12264" builtinId="9" hidden="1"/>
    <cellStyle name="Hipervínculo visitado" xfId="12275" builtinId="9" hidden="1"/>
    <cellStyle name="Hipervínculo visitado" xfId="12276" builtinId="9" hidden="1"/>
    <cellStyle name="Hipervínculo visitado" xfId="12277" builtinId="9" hidden="1"/>
    <cellStyle name="Hipervínculo visitado" xfId="12278" builtinId="9" hidden="1"/>
    <cellStyle name="Hipervínculo visitado" xfId="12279" builtinId="9" hidden="1"/>
    <cellStyle name="Hipervínculo visitado" xfId="12280" builtinId="9" hidden="1"/>
    <cellStyle name="Hipervínculo visitado" xfId="12281" builtinId="9" hidden="1"/>
    <cellStyle name="Hipervínculo visitado" xfId="12282" builtinId="9" hidden="1"/>
    <cellStyle name="Hipervínculo visitado" xfId="12283" builtinId="9" hidden="1"/>
    <cellStyle name="Hipervínculo visitado" xfId="12284" builtinId="9" hidden="1"/>
    <cellStyle name="Hipervínculo visitado" xfId="12285" builtinId="9" hidden="1"/>
    <cellStyle name="Hipervínculo visitado" xfId="12286" builtinId="9" hidden="1"/>
    <cellStyle name="Hipervínculo visitado" xfId="12287" builtinId="9" hidden="1"/>
    <cellStyle name="Hipervínculo visitado" xfId="12288" builtinId="9" hidden="1"/>
    <cellStyle name="Hipervínculo visitado" xfId="12289" builtinId="9" hidden="1"/>
    <cellStyle name="Hipervínculo visitado" xfId="12290" builtinId="9" hidden="1"/>
    <cellStyle name="Hipervínculo visitado" xfId="12291" builtinId="9" hidden="1"/>
    <cellStyle name="Hipervínculo visitado" xfId="12292" builtinId="9" hidden="1"/>
    <cellStyle name="Hipervínculo visitado" xfId="12293" builtinId="9" hidden="1"/>
    <cellStyle name="Hipervínculo visitado" xfId="12294" builtinId="9" hidden="1"/>
    <cellStyle name="Hipervínculo visitado" xfId="12295" builtinId="9" hidden="1"/>
    <cellStyle name="Hipervínculo visitado" xfId="12306" builtinId="9" hidden="1"/>
    <cellStyle name="Hipervínculo visitado" xfId="12307" builtinId="9" hidden="1"/>
    <cellStyle name="Hipervínculo visitado" xfId="12308" builtinId="9" hidden="1"/>
    <cellStyle name="Hipervínculo visitado" xfId="12309" builtinId="9" hidden="1"/>
    <cellStyle name="Hipervínculo visitado" xfId="12310" builtinId="9" hidden="1"/>
    <cellStyle name="Hipervínculo visitado" xfId="12311" builtinId="9" hidden="1"/>
    <cellStyle name="Hipervínculo visitado" xfId="12312" builtinId="9" hidden="1"/>
    <cellStyle name="Hipervínculo visitado" xfId="12313" builtinId="9" hidden="1"/>
    <cellStyle name="Hipervínculo visitado" xfId="12314" builtinId="9" hidden="1"/>
    <cellStyle name="Hipervínculo visitado" xfId="12315" builtinId="9" hidden="1"/>
    <cellStyle name="Hipervínculo visitado" xfId="12316" builtinId="9" hidden="1"/>
    <cellStyle name="Hipervínculo visitado" xfId="12317" builtinId="9" hidden="1"/>
    <cellStyle name="Hipervínculo visitado" xfId="12318" builtinId="9" hidden="1"/>
    <cellStyle name="Hipervínculo visitado" xfId="12319" builtinId="9" hidden="1"/>
    <cellStyle name="Hipervínculo visitado" xfId="12320" builtinId="9" hidden="1"/>
    <cellStyle name="Hipervínculo visitado" xfId="12321" builtinId="9" hidden="1"/>
    <cellStyle name="Hipervínculo visitado" xfId="12322" builtinId="9" hidden="1"/>
    <cellStyle name="Hipervínculo visitado" xfId="12323" builtinId="9" hidden="1"/>
    <cellStyle name="Hipervínculo visitado" xfId="12324" builtinId="9" hidden="1"/>
    <cellStyle name="Hipervínculo visitado" xfId="12325" builtinId="9" hidden="1"/>
    <cellStyle name="Hipervínculo visitado" xfId="12326" builtinId="9" hidden="1"/>
    <cellStyle name="Hipervínculo visitado" xfId="12336" builtinId="9" hidden="1"/>
    <cellStyle name="Hipervínculo visitado" xfId="12337" builtinId="9" hidden="1"/>
    <cellStyle name="Hipervínculo visitado" xfId="12338" builtinId="9" hidden="1"/>
    <cellStyle name="Hipervínculo visitado" xfId="12339" builtinId="9" hidden="1"/>
    <cellStyle name="Hipervínculo visitado" xfId="12340" builtinId="9" hidden="1"/>
    <cellStyle name="Hipervínculo visitado" xfId="12341" builtinId="9" hidden="1"/>
    <cellStyle name="Hipervínculo visitado" xfId="12342" builtinId="9" hidden="1"/>
    <cellStyle name="Hipervínculo visitado" xfId="12343" builtinId="9" hidden="1"/>
    <cellStyle name="Hipervínculo visitado" xfId="12344" builtinId="9" hidden="1"/>
    <cellStyle name="Hipervínculo visitado" xfId="12345" builtinId="9" hidden="1"/>
    <cellStyle name="Hipervínculo visitado" xfId="12346" builtinId="9" hidden="1"/>
    <cellStyle name="Hipervínculo visitado" xfId="12347" builtinId="9" hidden="1"/>
    <cellStyle name="Hipervínculo visitado" xfId="12348" builtinId="9" hidden="1"/>
    <cellStyle name="Hipervínculo visitado" xfId="12349" builtinId="9" hidden="1"/>
    <cellStyle name="Hipervínculo visitado" xfId="12350" builtinId="9" hidden="1"/>
    <cellStyle name="Hipervínculo visitado" xfId="12351" builtinId="9" hidden="1"/>
    <cellStyle name="Hipervínculo visitado" xfId="12352" builtinId="9" hidden="1"/>
    <cellStyle name="Hipervínculo visitado" xfId="12353" builtinId="9" hidden="1"/>
    <cellStyle name="Hipervínculo visitado" xfId="12354" builtinId="9" hidden="1"/>
    <cellStyle name="Hipervínculo visitado" xfId="12355" builtinId="9" hidden="1"/>
    <cellStyle name="Hipervínculo visitado" xfId="12356" builtinId="9" hidden="1"/>
    <cellStyle name="Hipervínculo visitado" xfId="12366" builtinId="9" hidden="1"/>
    <cellStyle name="Hipervínculo visitado" xfId="12367" builtinId="9" hidden="1"/>
    <cellStyle name="Hipervínculo visitado" xfId="12368" builtinId="9" hidden="1"/>
    <cellStyle name="Hipervínculo visitado" xfId="12369" builtinId="9" hidden="1"/>
    <cellStyle name="Hipervínculo visitado" xfId="12370" builtinId="9" hidden="1"/>
    <cellStyle name="Hipervínculo visitado" xfId="12371" builtinId="9" hidden="1"/>
    <cellStyle name="Hipervínculo visitado" xfId="12372" builtinId="9" hidden="1"/>
    <cellStyle name="Hipervínculo visitado" xfId="12373" builtinId="9" hidden="1"/>
    <cellStyle name="Hipervínculo visitado" xfId="12374" builtinId="9" hidden="1"/>
    <cellStyle name="Hipervínculo visitado" xfId="12375" builtinId="9" hidden="1"/>
    <cellStyle name="Hipervínculo visitado" xfId="12376" builtinId="9" hidden="1"/>
    <cellStyle name="Hipervínculo visitado" xfId="12377" builtinId="9" hidden="1"/>
    <cellStyle name="Hipervínculo visitado" xfId="12378" builtinId="9" hidden="1"/>
    <cellStyle name="Hipervínculo visitado" xfId="12379" builtinId="9" hidden="1"/>
    <cellStyle name="Hipervínculo visitado" xfId="12380" builtinId="9" hidden="1"/>
    <cellStyle name="Hipervínculo visitado" xfId="12381" builtinId="9" hidden="1"/>
    <cellStyle name="Hipervínculo visitado" xfId="12382" builtinId="9" hidden="1"/>
    <cellStyle name="Hipervínculo visitado" xfId="12383" builtinId="9" hidden="1"/>
    <cellStyle name="Hipervínculo visitado" xfId="12384" builtinId="9" hidden="1"/>
    <cellStyle name="Hipervínculo visitado" xfId="12385" builtinId="9" hidden="1"/>
    <cellStyle name="Hipervínculo visitado" xfId="12386" builtinId="9" hidden="1"/>
    <cellStyle name="Hipervínculo visitado" xfId="12397" builtinId="9" hidden="1"/>
    <cellStyle name="Hipervínculo visitado" xfId="12398" builtinId="9" hidden="1"/>
    <cellStyle name="Hipervínculo visitado" xfId="12399" builtinId="9" hidden="1"/>
    <cellStyle name="Hipervínculo visitado" xfId="12400" builtinId="9" hidden="1"/>
    <cellStyle name="Hipervínculo visitado" xfId="12401" builtinId="9" hidden="1"/>
    <cellStyle name="Hipervínculo visitado" xfId="12402" builtinId="9" hidden="1"/>
    <cellStyle name="Hipervínculo visitado" xfId="12403" builtinId="9" hidden="1"/>
    <cellStyle name="Hipervínculo visitado" xfId="12404" builtinId="9" hidden="1"/>
    <cellStyle name="Hipervínculo visitado" xfId="12405" builtinId="9" hidden="1"/>
    <cellStyle name="Hipervínculo visitado" xfId="12406" builtinId="9" hidden="1"/>
    <cellStyle name="Hipervínculo visitado" xfId="12407" builtinId="9" hidden="1"/>
    <cellStyle name="Hipervínculo visitado" xfId="12408" builtinId="9" hidden="1"/>
    <cellStyle name="Hipervínculo visitado" xfId="12409" builtinId="9" hidden="1"/>
    <cellStyle name="Hipervínculo visitado" xfId="12410" builtinId="9" hidden="1"/>
    <cellStyle name="Hipervínculo visitado" xfId="12411" builtinId="9" hidden="1"/>
    <cellStyle name="Hipervínculo visitado" xfId="12412" builtinId="9" hidden="1"/>
    <cellStyle name="Hipervínculo visitado" xfId="12413" builtinId="9" hidden="1"/>
    <cellStyle name="Hipervínculo visitado" xfId="12414" builtinId="9" hidden="1"/>
    <cellStyle name="Hipervínculo visitado" xfId="12415" builtinId="9" hidden="1"/>
    <cellStyle name="Hipervínculo visitado" xfId="12416" builtinId="9" hidden="1"/>
    <cellStyle name="Hipervínculo visitado" xfId="12417" builtinId="9" hidden="1"/>
    <cellStyle name="Hipervínculo visitado" xfId="12429" builtinId="9" hidden="1"/>
    <cellStyle name="Hipervínculo visitado" xfId="12430" builtinId="9" hidden="1"/>
    <cellStyle name="Hipervínculo visitado" xfId="12431" builtinId="9" hidden="1"/>
    <cellStyle name="Hipervínculo visitado" xfId="12432" builtinId="9" hidden="1"/>
    <cellStyle name="Hipervínculo visitado" xfId="12433" builtinId="9" hidden="1"/>
    <cellStyle name="Hipervínculo visitado" xfId="12434" builtinId="9" hidden="1"/>
    <cellStyle name="Hipervínculo visitado" xfId="12435" builtinId="9" hidden="1"/>
    <cellStyle name="Hipervínculo visitado" xfId="12436" builtinId="9" hidden="1"/>
    <cellStyle name="Hipervínculo visitado" xfId="12437" builtinId="9" hidden="1"/>
    <cellStyle name="Hipervínculo visitado" xfId="12438" builtinId="9" hidden="1"/>
    <cellStyle name="Hipervínculo visitado" xfId="12439" builtinId="9" hidden="1"/>
    <cellStyle name="Hipervínculo visitado" xfId="12440" builtinId="9" hidden="1"/>
    <cellStyle name="Hipervínculo visitado" xfId="12441" builtinId="9" hidden="1"/>
    <cellStyle name="Hipervínculo visitado" xfId="12442" builtinId="9" hidden="1"/>
    <cellStyle name="Hipervínculo visitado" xfId="12443" builtinId="9" hidden="1"/>
    <cellStyle name="Hipervínculo visitado" xfId="12444" builtinId="9" hidden="1"/>
    <cellStyle name="Hipervínculo visitado" xfId="12445" builtinId="9" hidden="1"/>
    <cellStyle name="Hipervínculo visitado" xfId="12446" builtinId="9" hidden="1"/>
    <cellStyle name="Hipervínculo visitado" xfId="12447" builtinId="9" hidden="1"/>
    <cellStyle name="Hipervínculo visitado" xfId="12448" builtinId="9" hidden="1"/>
    <cellStyle name="Hipervínculo visitado" xfId="12449" builtinId="9" hidden="1"/>
    <cellStyle name="Hipervínculo visitado" xfId="12461" builtinId="9" hidden="1"/>
    <cellStyle name="Hipervínculo visitado" xfId="12462" builtinId="9" hidden="1"/>
    <cellStyle name="Hipervínculo visitado" xfId="12463" builtinId="9" hidden="1"/>
    <cellStyle name="Hipervínculo visitado" xfId="12464" builtinId="9" hidden="1"/>
    <cellStyle name="Hipervínculo visitado" xfId="12465" builtinId="9" hidden="1"/>
    <cellStyle name="Hipervínculo visitado" xfId="12466" builtinId="9" hidden="1"/>
    <cellStyle name="Hipervínculo visitado" xfId="12467" builtinId="9" hidden="1"/>
    <cellStyle name="Hipervínculo visitado" xfId="12468" builtinId="9" hidden="1"/>
    <cellStyle name="Hipervínculo visitado" xfId="12469" builtinId="9" hidden="1"/>
    <cellStyle name="Hipervínculo visitado" xfId="12470" builtinId="9" hidden="1"/>
    <cellStyle name="Hipervínculo visitado" xfId="12471" builtinId="9" hidden="1"/>
    <cellStyle name="Hipervínculo visitado" xfId="12472" builtinId="9" hidden="1"/>
    <cellStyle name="Hipervínculo visitado" xfId="12473" builtinId="9" hidden="1"/>
    <cellStyle name="Hipervínculo visitado" xfId="12474" builtinId="9" hidden="1"/>
    <cellStyle name="Hipervínculo visitado" xfId="12475" builtinId="9" hidden="1"/>
    <cellStyle name="Hipervínculo visitado" xfId="12476" builtinId="9" hidden="1"/>
    <cellStyle name="Hipervínculo visitado" xfId="12477" builtinId="9" hidden="1"/>
    <cellStyle name="Hipervínculo visitado" xfId="12478" builtinId="9" hidden="1"/>
    <cellStyle name="Hipervínculo visitado" xfId="12479" builtinId="9" hidden="1"/>
    <cellStyle name="Hipervínculo visitado" xfId="12480" builtinId="9" hidden="1"/>
    <cellStyle name="Hipervínculo visitado" xfId="12481" builtinId="9" hidden="1"/>
    <cellStyle name="Hipervínculo visitado" xfId="12493" builtinId="9" hidden="1"/>
    <cellStyle name="Hipervínculo visitado" xfId="12494" builtinId="9" hidden="1"/>
    <cellStyle name="Hipervínculo visitado" xfId="12495" builtinId="9" hidden="1"/>
    <cellStyle name="Hipervínculo visitado" xfId="12496" builtinId="9" hidden="1"/>
    <cellStyle name="Hipervínculo visitado" xfId="12497" builtinId="9" hidden="1"/>
    <cellStyle name="Hipervínculo visitado" xfId="12498" builtinId="9" hidden="1"/>
    <cellStyle name="Hipervínculo visitado" xfId="12499" builtinId="9" hidden="1"/>
    <cellStyle name="Hipervínculo visitado" xfId="12500" builtinId="9" hidden="1"/>
    <cellStyle name="Hipervínculo visitado" xfId="12501" builtinId="9" hidden="1"/>
    <cellStyle name="Hipervínculo visitado" xfId="12502" builtinId="9" hidden="1"/>
    <cellStyle name="Hipervínculo visitado" xfId="12503" builtinId="9" hidden="1"/>
    <cellStyle name="Hipervínculo visitado" xfId="12504" builtinId="9" hidden="1"/>
    <cellStyle name="Hipervínculo visitado" xfId="12505" builtinId="9" hidden="1"/>
    <cellStyle name="Hipervínculo visitado" xfId="12506" builtinId="9" hidden="1"/>
    <cellStyle name="Hipervínculo visitado" xfId="12507" builtinId="9" hidden="1"/>
    <cellStyle name="Hipervínculo visitado" xfId="12508" builtinId="9" hidden="1"/>
    <cellStyle name="Hipervínculo visitado" xfId="12509" builtinId="9" hidden="1"/>
    <cellStyle name="Hipervínculo visitado" xfId="12510" builtinId="9" hidden="1"/>
    <cellStyle name="Hipervínculo visitado" xfId="12511" builtinId="9" hidden="1"/>
    <cellStyle name="Hipervínculo visitado" xfId="12512" builtinId="9" hidden="1"/>
    <cellStyle name="Hipervínculo visitado" xfId="12513" builtinId="9" hidden="1"/>
    <cellStyle name="Hipervínculo visitado" xfId="12524" builtinId="9" hidden="1"/>
    <cellStyle name="Hipervínculo visitado" xfId="12525" builtinId="9" hidden="1"/>
    <cellStyle name="Hipervínculo visitado" xfId="12526" builtinId="9" hidden="1"/>
    <cellStyle name="Hipervínculo visitado" xfId="12527" builtinId="9" hidden="1"/>
    <cellStyle name="Hipervínculo visitado" xfId="12528" builtinId="9" hidden="1"/>
    <cellStyle name="Hipervínculo visitado" xfId="12529" builtinId="9" hidden="1"/>
    <cellStyle name="Hipervínculo visitado" xfId="12530" builtinId="9" hidden="1"/>
    <cellStyle name="Hipervínculo visitado" xfId="12531" builtinId="9" hidden="1"/>
    <cellStyle name="Hipervínculo visitado" xfId="12532" builtinId="9" hidden="1"/>
    <cellStyle name="Hipervínculo visitado" xfId="12533" builtinId="9" hidden="1"/>
    <cellStyle name="Hipervínculo visitado" xfId="12534" builtinId="9" hidden="1"/>
    <cellStyle name="Hipervínculo visitado" xfId="12535" builtinId="9" hidden="1"/>
    <cellStyle name="Hipervínculo visitado" xfId="12536" builtinId="9" hidden="1"/>
    <cellStyle name="Hipervínculo visitado" xfId="12537" builtinId="9" hidden="1"/>
    <cellStyle name="Hipervínculo visitado" xfId="12538" builtinId="9" hidden="1"/>
    <cellStyle name="Hipervínculo visitado" xfId="12539" builtinId="9" hidden="1"/>
    <cellStyle name="Hipervínculo visitado" xfId="12540" builtinId="9" hidden="1"/>
    <cellStyle name="Hipervínculo visitado" xfId="12541" builtinId="9" hidden="1"/>
    <cellStyle name="Hipervínculo visitado" xfId="12542" builtinId="9" hidden="1"/>
    <cellStyle name="Hipervínculo visitado" xfId="12543" builtinId="9" hidden="1"/>
    <cellStyle name="Hipervínculo visitado" xfId="12544" builtinId="9" hidden="1"/>
    <cellStyle name="Hipervínculo visitado" xfId="12554" builtinId="9" hidden="1"/>
    <cellStyle name="Hipervínculo visitado" xfId="12555" builtinId="9" hidden="1"/>
    <cellStyle name="Hipervínculo visitado" xfId="12556" builtinId="9" hidden="1"/>
    <cellStyle name="Hipervínculo visitado" xfId="12557" builtinId="9" hidden="1"/>
    <cellStyle name="Hipervínculo visitado" xfId="12558" builtinId="9" hidden="1"/>
    <cellStyle name="Hipervínculo visitado" xfId="12559" builtinId="9" hidden="1"/>
    <cellStyle name="Hipervínculo visitado" xfId="12560" builtinId="9" hidden="1"/>
    <cellStyle name="Hipervínculo visitado" xfId="12561" builtinId="9" hidden="1"/>
    <cellStyle name="Hipervínculo visitado" xfId="12562" builtinId="9" hidden="1"/>
    <cellStyle name="Hipervínculo visitado" xfId="12563" builtinId="9" hidden="1"/>
    <cellStyle name="Hipervínculo visitado" xfId="12564" builtinId="9" hidden="1"/>
    <cellStyle name="Hipervínculo visitado" xfId="12565" builtinId="9" hidden="1"/>
    <cellStyle name="Hipervínculo visitado" xfId="12566" builtinId="9" hidden="1"/>
    <cellStyle name="Hipervínculo visitado" xfId="12567" builtinId="9" hidden="1"/>
    <cellStyle name="Hipervínculo visitado" xfId="12568" builtinId="9" hidden="1"/>
    <cellStyle name="Hipervínculo visitado" xfId="12569" builtinId="9" hidden="1"/>
    <cellStyle name="Hipervínculo visitado" xfId="12570" builtinId="9" hidden="1"/>
    <cellStyle name="Hipervínculo visitado" xfId="12571" builtinId="9" hidden="1"/>
    <cellStyle name="Hipervínculo visitado" xfId="12572" builtinId="9" hidden="1"/>
    <cellStyle name="Hipervínculo visitado" xfId="12573" builtinId="9" hidden="1"/>
    <cellStyle name="Hipervínculo visitado" xfId="12574" builtinId="9" hidden="1"/>
    <cellStyle name="Hipervínculo visitado" xfId="12584" builtinId="9" hidden="1"/>
    <cellStyle name="Hipervínculo visitado" xfId="12585" builtinId="9" hidden="1"/>
    <cellStyle name="Hipervínculo visitado" xfId="12586" builtinId="9" hidden="1"/>
    <cellStyle name="Hipervínculo visitado" xfId="12587" builtinId="9" hidden="1"/>
    <cellStyle name="Hipervínculo visitado" xfId="12588" builtinId="9" hidden="1"/>
    <cellStyle name="Hipervínculo visitado" xfId="12589" builtinId="9" hidden="1"/>
    <cellStyle name="Hipervínculo visitado" xfId="12590" builtinId="9" hidden="1"/>
    <cellStyle name="Hipervínculo visitado" xfId="12591" builtinId="9" hidden="1"/>
    <cellStyle name="Hipervínculo visitado" xfId="12592" builtinId="9" hidden="1"/>
    <cellStyle name="Hipervínculo visitado" xfId="12593" builtinId="9" hidden="1"/>
    <cellStyle name="Hipervínculo visitado" xfId="12594" builtinId="9" hidden="1"/>
    <cellStyle name="Hipervínculo visitado" xfId="12595" builtinId="9" hidden="1"/>
    <cellStyle name="Hipervínculo visitado" xfId="12596" builtinId="9" hidden="1"/>
    <cellStyle name="Hipervínculo visitado" xfId="12597" builtinId="9" hidden="1"/>
    <cellStyle name="Hipervínculo visitado" xfId="12598" builtinId="9" hidden="1"/>
    <cellStyle name="Hipervínculo visitado" xfId="12599" builtinId="9" hidden="1"/>
    <cellStyle name="Hipervínculo visitado" xfId="12600" builtinId="9" hidden="1"/>
    <cellStyle name="Hipervínculo visitado" xfId="12601" builtinId="9" hidden="1"/>
    <cellStyle name="Hipervínculo visitado" xfId="12602" builtinId="9" hidden="1"/>
    <cellStyle name="Hipervínculo visitado" xfId="12603" builtinId="9" hidden="1"/>
    <cellStyle name="Hipervínculo visitado" xfId="12604" builtinId="9" hidden="1"/>
    <cellStyle name="Hipervínculo visitado" xfId="12615" builtinId="9" hidden="1"/>
    <cellStyle name="Hipervínculo visitado" xfId="12616" builtinId="9" hidden="1"/>
    <cellStyle name="Hipervínculo visitado" xfId="12617" builtinId="9" hidden="1"/>
    <cellStyle name="Hipervínculo visitado" xfId="12618" builtinId="9" hidden="1"/>
    <cellStyle name="Hipervínculo visitado" xfId="12619" builtinId="9" hidden="1"/>
    <cellStyle name="Hipervínculo visitado" xfId="12620" builtinId="9" hidden="1"/>
    <cellStyle name="Hipervínculo visitado" xfId="12621" builtinId="9" hidden="1"/>
    <cellStyle name="Hipervínculo visitado" xfId="12622" builtinId="9" hidden="1"/>
    <cellStyle name="Hipervínculo visitado" xfId="12623" builtinId="9" hidden="1"/>
    <cellStyle name="Hipervínculo visitado" xfId="12624" builtinId="9" hidden="1"/>
    <cellStyle name="Hipervínculo visitado" xfId="12625" builtinId="9" hidden="1"/>
    <cellStyle name="Hipervínculo visitado" xfId="12626" builtinId="9" hidden="1"/>
    <cellStyle name="Hipervínculo visitado" xfId="12627" builtinId="9" hidden="1"/>
    <cellStyle name="Hipervínculo visitado" xfId="12628" builtinId="9" hidden="1"/>
    <cellStyle name="Hipervínculo visitado" xfId="12629" builtinId="9" hidden="1"/>
    <cellStyle name="Hipervínculo visitado" xfId="12630" builtinId="9" hidden="1"/>
    <cellStyle name="Hipervínculo visitado" xfId="12631" builtinId="9" hidden="1"/>
    <cellStyle name="Hipervínculo visitado" xfId="12632" builtinId="9" hidden="1"/>
    <cellStyle name="Hipervínculo visitado" xfId="12633" builtinId="9" hidden="1"/>
    <cellStyle name="Hipervínculo visitado" xfId="12634" builtinId="9" hidden="1"/>
    <cellStyle name="Hipervínculo visitado" xfId="12635" builtinId="9" hidden="1"/>
    <cellStyle name="Hipervínculo visitado" xfId="12645" builtinId="9" hidden="1"/>
    <cellStyle name="Hipervínculo visitado" xfId="12646" builtinId="9" hidden="1"/>
    <cellStyle name="Hipervínculo visitado" xfId="12647" builtinId="9" hidden="1"/>
    <cellStyle name="Hipervínculo visitado" xfId="12648" builtinId="9" hidden="1"/>
    <cellStyle name="Hipervínculo visitado" xfId="12649" builtinId="9" hidden="1"/>
    <cellStyle name="Hipervínculo visitado" xfId="12650" builtinId="9" hidden="1"/>
    <cellStyle name="Hipervínculo visitado" xfId="12651" builtinId="9" hidden="1"/>
    <cellStyle name="Hipervínculo visitado" xfId="12652" builtinId="9" hidden="1"/>
    <cellStyle name="Hipervínculo visitado" xfId="12653" builtinId="9" hidden="1"/>
    <cellStyle name="Hipervínculo visitado" xfId="12654" builtinId="9" hidden="1"/>
    <cellStyle name="Hipervínculo visitado" xfId="12655" builtinId="9" hidden="1"/>
    <cellStyle name="Hipervínculo visitado" xfId="12656" builtinId="9" hidden="1"/>
    <cellStyle name="Hipervínculo visitado" xfId="12657" builtinId="9" hidden="1"/>
    <cellStyle name="Hipervínculo visitado" xfId="12658" builtinId="9" hidden="1"/>
    <cellStyle name="Hipervínculo visitado" xfId="12659" builtinId="9" hidden="1"/>
    <cellStyle name="Hipervínculo visitado" xfId="12660" builtinId="9" hidden="1"/>
    <cellStyle name="Hipervínculo visitado" xfId="12661" builtinId="9" hidden="1"/>
    <cellStyle name="Hipervínculo visitado" xfId="12662" builtinId="9" hidden="1"/>
    <cellStyle name="Hipervínculo visitado" xfId="12663" builtinId="9" hidden="1"/>
    <cellStyle name="Hipervínculo visitado" xfId="12664" builtinId="9" hidden="1"/>
    <cellStyle name="Hipervínculo visitado" xfId="12665" builtinId="9" hidden="1"/>
    <cellStyle name="Hipervínculo visitado" xfId="12676" builtinId="9" hidden="1"/>
    <cellStyle name="Hipervínculo visitado" xfId="12677" builtinId="9" hidden="1"/>
    <cellStyle name="Hipervínculo visitado" xfId="12678" builtinId="9" hidden="1"/>
    <cellStyle name="Hipervínculo visitado" xfId="12679" builtinId="9" hidden="1"/>
    <cellStyle name="Hipervínculo visitado" xfId="12680" builtinId="9" hidden="1"/>
    <cellStyle name="Hipervínculo visitado" xfId="12681" builtinId="9" hidden="1"/>
    <cellStyle name="Hipervínculo visitado" xfId="12682" builtinId="9" hidden="1"/>
    <cellStyle name="Hipervínculo visitado" xfId="12683" builtinId="9" hidden="1"/>
    <cellStyle name="Hipervínculo visitado" xfId="12684" builtinId="9" hidden="1"/>
    <cellStyle name="Hipervínculo visitado" xfId="12685" builtinId="9" hidden="1"/>
    <cellStyle name="Hipervínculo visitado" xfId="12686" builtinId="9" hidden="1"/>
    <cellStyle name="Hipervínculo visitado" xfId="12687" builtinId="9" hidden="1"/>
    <cellStyle name="Hipervínculo visitado" xfId="12688" builtinId="9" hidden="1"/>
    <cellStyle name="Hipervínculo visitado" xfId="12689" builtinId="9" hidden="1"/>
    <cellStyle name="Hipervínculo visitado" xfId="12690" builtinId="9" hidden="1"/>
    <cellStyle name="Hipervínculo visitado" xfId="12691" builtinId="9" hidden="1"/>
    <cellStyle name="Hipervínculo visitado" xfId="12692" builtinId="9" hidden="1"/>
    <cellStyle name="Hipervínculo visitado" xfId="12693" builtinId="9" hidden="1"/>
    <cellStyle name="Hipervínculo visitado" xfId="12694" builtinId="9" hidden="1"/>
    <cellStyle name="Hipervínculo visitado" xfId="12695" builtinId="9" hidden="1"/>
    <cellStyle name="Hipervínculo visitado" xfId="12696" builtinId="9" hidden="1"/>
    <cellStyle name="Hipervínculo visitado" xfId="12706" builtinId="9" hidden="1"/>
    <cellStyle name="Hipervínculo visitado" xfId="12707" builtinId="9" hidden="1"/>
    <cellStyle name="Hipervínculo visitado" xfId="12708" builtinId="9" hidden="1"/>
    <cellStyle name="Hipervínculo visitado" xfId="12709" builtinId="9" hidden="1"/>
    <cellStyle name="Hipervínculo visitado" xfId="12710" builtinId="9" hidden="1"/>
    <cellStyle name="Hipervínculo visitado" xfId="12711" builtinId="9" hidden="1"/>
    <cellStyle name="Hipervínculo visitado" xfId="12712" builtinId="9" hidden="1"/>
    <cellStyle name="Hipervínculo visitado" xfId="12713" builtinId="9" hidden="1"/>
    <cellStyle name="Hipervínculo visitado" xfId="12714" builtinId="9" hidden="1"/>
    <cellStyle name="Hipervínculo visitado" xfId="12715" builtinId="9" hidden="1"/>
    <cellStyle name="Hipervínculo visitado" xfId="12716" builtinId="9" hidden="1"/>
    <cellStyle name="Hipervínculo visitado" xfId="12717" builtinId="9" hidden="1"/>
    <cellStyle name="Hipervínculo visitado" xfId="12718" builtinId="9" hidden="1"/>
    <cellStyle name="Hipervínculo visitado" xfId="12719" builtinId="9" hidden="1"/>
    <cellStyle name="Hipervínculo visitado" xfId="12720" builtinId="9" hidden="1"/>
    <cellStyle name="Hipervínculo visitado" xfId="12721" builtinId="9" hidden="1"/>
    <cellStyle name="Hipervínculo visitado" xfId="12722" builtinId="9" hidden="1"/>
    <cellStyle name="Hipervínculo visitado" xfId="12723" builtinId="9" hidden="1"/>
    <cellStyle name="Hipervínculo visitado" xfId="12724" builtinId="9" hidden="1"/>
    <cellStyle name="Hipervínculo visitado" xfId="12725" builtinId="9" hidden="1"/>
    <cellStyle name="Hipervínculo visitado" xfId="12726" builtinId="9" hidden="1"/>
    <cellStyle name="Hipervínculo visitado" xfId="12737" builtinId="9" hidden="1"/>
    <cellStyle name="Hipervínculo visitado" xfId="12738" builtinId="9" hidden="1"/>
    <cellStyle name="Hipervínculo visitado" xfId="12739" builtinId="9" hidden="1"/>
    <cellStyle name="Hipervínculo visitado" xfId="12740" builtinId="9" hidden="1"/>
    <cellStyle name="Hipervínculo visitado" xfId="12741" builtinId="9" hidden="1"/>
    <cellStyle name="Hipervínculo visitado" xfId="12742" builtinId="9" hidden="1"/>
    <cellStyle name="Hipervínculo visitado" xfId="12743" builtinId="9" hidden="1"/>
    <cellStyle name="Hipervínculo visitado" xfId="12744" builtinId="9" hidden="1"/>
    <cellStyle name="Hipervínculo visitado" xfId="12745" builtinId="9" hidden="1"/>
    <cellStyle name="Hipervínculo visitado" xfId="12746" builtinId="9" hidden="1"/>
    <cellStyle name="Hipervínculo visitado" xfId="12747" builtinId="9" hidden="1"/>
    <cellStyle name="Hipervínculo visitado" xfId="12748" builtinId="9" hidden="1"/>
    <cellStyle name="Hipervínculo visitado" xfId="12749" builtinId="9" hidden="1"/>
    <cellStyle name="Hipervínculo visitado" xfId="12750" builtinId="9" hidden="1"/>
    <cellStyle name="Hipervínculo visitado" xfId="12751" builtinId="9" hidden="1"/>
    <cellStyle name="Hipervínculo visitado" xfId="12752" builtinId="9" hidden="1"/>
    <cellStyle name="Hipervínculo visitado" xfId="12753" builtinId="9" hidden="1"/>
    <cellStyle name="Hipervínculo visitado" xfId="12754" builtinId="9" hidden="1"/>
    <cellStyle name="Hipervínculo visitado" xfId="12755" builtinId="9" hidden="1"/>
    <cellStyle name="Hipervínculo visitado" xfId="12756" builtinId="9" hidden="1"/>
    <cellStyle name="Hipervínculo visitado" xfId="12757" builtinId="9" hidden="1"/>
    <cellStyle name="Hipervínculo visitado" xfId="12766" builtinId="9" hidden="1"/>
    <cellStyle name="Hipervínculo visitado" xfId="12767" builtinId="9" hidden="1"/>
    <cellStyle name="Hipervínculo visitado" xfId="12768" builtinId="9" hidden="1"/>
    <cellStyle name="Hipervínculo visitado" xfId="12769" builtinId="9" hidden="1"/>
    <cellStyle name="Hipervínculo visitado" xfId="12770" builtinId="9" hidden="1"/>
    <cellStyle name="Hipervínculo visitado" xfId="12771" builtinId="9" hidden="1"/>
    <cellStyle name="Hipervínculo visitado" xfId="12772" builtinId="9" hidden="1"/>
    <cellStyle name="Hipervínculo visitado" xfId="12773" builtinId="9" hidden="1"/>
    <cellStyle name="Hipervínculo visitado" xfId="12774" builtinId="9" hidden="1"/>
    <cellStyle name="Hipervínculo visitado" xfId="12775" builtinId="9" hidden="1"/>
    <cellStyle name="Hipervínculo visitado" xfId="12776" builtinId="9" hidden="1"/>
    <cellStyle name="Hipervínculo visitado" xfId="12777" builtinId="9" hidden="1"/>
    <cellStyle name="Hipervínculo visitado" xfId="12778" builtinId="9" hidden="1"/>
    <cellStyle name="Hipervínculo visitado" xfId="12779" builtinId="9" hidden="1"/>
    <cellStyle name="Hipervínculo visitado" xfId="12780" builtinId="9" hidden="1"/>
    <cellStyle name="Hipervínculo visitado" xfId="12781" builtinId="9" hidden="1"/>
    <cellStyle name="Hipervínculo visitado" xfId="12782" builtinId="9" hidden="1"/>
    <cellStyle name="Hipervínculo visitado" xfId="12783" builtinId="9" hidden="1"/>
    <cellStyle name="Hipervínculo visitado" xfId="12784" builtinId="9" hidden="1"/>
    <cellStyle name="Hipervínculo visitado" xfId="12785" builtinId="9" hidden="1"/>
    <cellStyle name="Hipervínculo visitado" xfId="12786" builtinId="9" hidden="1"/>
    <cellStyle name="Hipervínculo visitado" xfId="12796" builtinId="9" hidden="1"/>
    <cellStyle name="Hipervínculo visitado" xfId="12797" builtinId="9" hidden="1"/>
    <cellStyle name="Hipervínculo visitado" xfId="12798" builtinId="9" hidden="1"/>
    <cellStyle name="Hipervínculo visitado" xfId="12799" builtinId="9" hidden="1"/>
    <cellStyle name="Hipervínculo visitado" xfId="12800" builtinId="9" hidden="1"/>
    <cellStyle name="Hipervínculo visitado" xfId="12801" builtinId="9" hidden="1"/>
    <cellStyle name="Hipervínculo visitado" xfId="12802" builtinId="9" hidden="1"/>
    <cellStyle name="Hipervínculo visitado" xfId="12803" builtinId="9" hidden="1"/>
    <cellStyle name="Hipervínculo visitado" xfId="12804" builtinId="9" hidden="1"/>
    <cellStyle name="Hipervínculo visitado" xfId="12805" builtinId="9" hidden="1"/>
    <cellStyle name="Hipervínculo visitado" xfId="12806" builtinId="9" hidden="1"/>
    <cellStyle name="Hipervínculo visitado" xfId="12807" builtinId="9" hidden="1"/>
    <cellStyle name="Hipervínculo visitado" xfId="12808" builtinId="9" hidden="1"/>
    <cellStyle name="Hipervínculo visitado" xfId="12809" builtinId="9" hidden="1"/>
    <cellStyle name="Hipervínculo visitado" xfId="12810" builtinId="9" hidden="1"/>
    <cellStyle name="Hipervínculo visitado" xfId="12811" builtinId="9" hidden="1"/>
    <cellStyle name="Hipervínculo visitado" xfId="12812" builtinId="9" hidden="1"/>
    <cellStyle name="Hipervínculo visitado" xfId="12813" builtinId="9" hidden="1"/>
    <cellStyle name="Hipervínculo visitado" xfId="12814" builtinId="9" hidden="1"/>
    <cellStyle name="Hipervínculo visitado" xfId="12815" builtinId="9" hidden="1"/>
    <cellStyle name="Hipervínculo visitado" xfId="12816" builtinId="9" hidden="1"/>
    <cellStyle name="Hipervínculo visitado" xfId="12825" builtinId="9" hidden="1"/>
    <cellStyle name="Hipervínculo visitado" xfId="12826" builtinId="9" hidden="1"/>
    <cellStyle name="Hipervínculo visitado" xfId="12827" builtinId="9" hidden="1"/>
    <cellStyle name="Hipervínculo visitado" xfId="12828" builtinId="9" hidden="1"/>
    <cellStyle name="Hipervínculo visitado" xfId="12829" builtinId="9" hidden="1"/>
    <cellStyle name="Hipervínculo visitado" xfId="12830" builtinId="9" hidden="1"/>
    <cellStyle name="Hipervínculo visitado" xfId="12831" builtinId="9" hidden="1"/>
    <cellStyle name="Hipervínculo visitado" xfId="12832" builtinId="9" hidden="1"/>
    <cellStyle name="Hipervínculo visitado" xfId="12833" builtinId="9" hidden="1"/>
    <cellStyle name="Hipervínculo visitado" xfId="12834" builtinId="9" hidden="1"/>
    <cellStyle name="Hipervínculo visitado" xfId="12835" builtinId="9" hidden="1"/>
    <cellStyle name="Hipervínculo visitado" xfId="12836" builtinId="9" hidden="1"/>
    <cellStyle name="Hipervínculo visitado" xfId="12837" builtinId="9" hidden="1"/>
    <cellStyle name="Hipervínculo visitado" xfId="12838" builtinId="9" hidden="1"/>
    <cellStyle name="Hipervínculo visitado" xfId="12839" builtinId="9" hidden="1"/>
    <cellStyle name="Hipervínculo visitado" xfId="12840" builtinId="9" hidden="1"/>
    <cellStyle name="Hipervínculo visitado" xfId="12841" builtinId="9" hidden="1"/>
    <cellStyle name="Hipervínculo visitado" xfId="12842" builtinId="9" hidden="1"/>
    <cellStyle name="Hipervínculo visitado" xfId="12843" builtinId="9" hidden="1"/>
    <cellStyle name="Hipervínculo visitado" xfId="12844" builtinId="9" hidden="1"/>
    <cellStyle name="Hipervínculo visitado" xfId="12845" builtinId="9" hidden="1"/>
    <cellStyle name="Hipervínculo visitado" xfId="12856" builtinId="9" hidden="1"/>
    <cellStyle name="Hipervínculo visitado" xfId="12857" builtinId="9" hidden="1"/>
    <cellStyle name="Hipervínculo visitado" xfId="12858" builtinId="9" hidden="1"/>
    <cellStyle name="Hipervínculo visitado" xfId="12859" builtinId="9" hidden="1"/>
    <cellStyle name="Hipervínculo visitado" xfId="12860" builtinId="9" hidden="1"/>
    <cellStyle name="Hipervínculo visitado" xfId="12861" builtinId="9" hidden="1"/>
    <cellStyle name="Hipervínculo visitado" xfId="12862" builtinId="9" hidden="1"/>
    <cellStyle name="Hipervínculo visitado" xfId="12863" builtinId="9" hidden="1"/>
    <cellStyle name="Hipervínculo visitado" xfId="12864" builtinId="9" hidden="1"/>
    <cellStyle name="Hipervínculo visitado" xfId="12865" builtinId="9" hidden="1"/>
    <cellStyle name="Hipervínculo visitado" xfId="12866" builtinId="9" hidden="1"/>
    <cellStyle name="Hipervínculo visitado" xfId="12867" builtinId="9" hidden="1"/>
    <cellStyle name="Hipervínculo visitado" xfId="12868" builtinId="9" hidden="1"/>
    <cellStyle name="Hipervínculo visitado" xfId="12869" builtinId="9" hidden="1"/>
    <cellStyle name="Hipervínculo visitado" xfId="12870" builtinId="9" hidden="1"/>
    <cellStyle name="Hipervínculo visitado" xfId="12871" builtinId="9" hidden="1"/>
    <cellStyle name="Hipervínculo visitado" xfId="12872" builtinId="9" hidden="1"/>
    <cellStyle name="Hipervínculo visitado" xfId="12873" builtinId="9" hidden="1"/>
    <cellStyle name="Hipervínculo visitado" xfId="12874" builtinId="9" hidden="1"/>
    <cellStyle name="Hipervínculo visitado" xfId="12875" builtinId="9" hidden="1"/>
    <cellStyle name="Hipervínculo visitado" xfId="12876" builtinId="9" hidden="1"/>
    <cellStyle name="Hipervínculo visitado" xfId="12885" builtinId="9" hidden="1"/>
    <cellStyle name="Hipervínculo visitado" xfId="12886" builtinId="9" hidden="1"/>
    <cellStyle name="Hipervínculo visitado" xfId="12887" builtinId="9" hidden="1"/>
    <cellStyle name="Hipervínculo visitado" xfId="12888" builtinId="9" hidden="1"/>
    <cellStyle name="Hipervínculo visitado" xfId="12889" builtinId="9" hidden="1"/>
    <cellStyle name="Hipervínculo visitado" xfId="12890" builtinId="9" hidden="1"/>
    <cellStyle name="Hipervínculo visitado" xfId="12891" builtinId="9" hidden="1"/>
    <cellStyle name="Hipervínculo visitado" xfId="12892" builtinId="9" hidden="1"/>
    <cellStyle name="Hipervínculo visitado" xfId="12893" builtinId="9" hidden="1"/>
    <cellStyle name="Hipervínculo visitado" xfId="12894" builtinId="9" hidden="1"/>
    <cellStyle name="Hipervínculo visitado" xfId="12895" builtinId="9" hidden="1"/>
    <cellStyle name="Hipervínculo visitado" xfId="12896" builtinId="9" hidden="1"/>
    <cellStyle name="Hipervínculo visitado" xfId="12897" builtinId="9" hidden="1"/>
    <cellStyle name="Hipervínculo visitado" xfId="12898" builtinId="9" hidden="1"/>
    <cellStyle name="Hipervínculo visitado" xfId="12899" builtinId="9" hidden="1"/>
    <cellStyle name="Hipervínculo visitado" xfId="12900" builtinId="9" hidden="1"/>
    <cellStyle name="Hipervínculo visitado" xfId="12901" builtinId="9" hidden="1"/>
    <cellStyle name="Hipervínculo visitado" xfId="12902" builtinId="9" hidden="1"/>
    <cellStyle name="Hipervínculo visitado" xfId="12903" builtinId="9" hidden="1"/>
    <cellStyle name="Hipervínculo visitado" xfId="12904" builtinId="9" hidden="1"/>
    <cellStyle name="Hipervínculo visitado" xfId="12905" builtinId="9" hidden="1"/>
    <cellStyle name="Hipervínculo visitado" xfId="12916" builtinId="9" hidden="1"/>
    <cellStyle name="Hipervínculo visitado" xfId="12917" builtinId="9" hidden="1"/>
    <cellStyle name="Hipervínculo visitado" xfId="12918" builtinId="9" hidden="1"/>
    <cellStyle name="Hipervínculo visitado" xfId="12919" builtinId="9" hidden="1"/>
    <cellStyle name="Hipervínculo visitado" xfId="12920" builtinId="9" hidden="1"/>
    <cellStyle name="Hipervínculo visitado" xfId="12921" builtinId="9" hidden="1"/>
    <cellStyle name="Hipervínculo visitado" xfId="12922" builtinId="9" hidden="1"/>
    <cellStyle name="Hipervínculo visitado" xfId="12923" builtinId="9" hidden="1"/>
    <cellStyle name="Hipervínculo visitado" xfId="12924" builtinId="9" hidden="1"/>
    <cellStyle name="Hipervínculo visitado" xfId="12925" builtinId="9" hidden="1"/>
    <cellStyle name="Hipervínculo visitado" xfId="12926" builtinId="9" hidden="1"/>
    <cellStyle name="Hipervínculo visitado" xfId="12927" builtinId="9" hidden="1"/>
    <cellStyle name="Hipervínculo visitado" xfId="12928" builtinId="9" hidden="1"/>
    <cellStyle name="Hipervínculo visitado" xfId="12929" builtinId="9" hidden="1"/>
    <cellStyle name="Hipervínculo visitado" xfId="12930" builtinId="9" hidden="1"/>
    <cellStyle name="Hipervínculo visitado" xfId="12931" builtinId="9" hidden="1"/>
    <cellStyle name="Hipervínculo visitado" xfId="12932" builtinId="9" hidden="1"/>
    <cellStyle name="Hipervínculo visitado" xfId="12933" builtinId="9" hidden="1"/>
    <cellStyle name="Hipervínculo visitado" xfId="12934" builtinId="9" hidden="1"/>
    <cellStyle name="Hipervínculo visitado" xfId="12935" builtinId="9" hidden="1"/>
    <cellStyle name="Hipervínculo visitado" xfId="12936" builtinId="9" hidden="1"/>
    <cellStyle name="Hipervínculo visitado" xfId="12944" builtinId="9" hidden="1"/>
    <cellStyle name="Hipervínculo visitado" xfId="12945" builtinId="9" hidden="1"/>
    <cellStyle name="Hipervínculo visitado" xfId="12946" builtinId="9" hidden="1"/>
    <cellStyle name="Hipervínculo visitado" xfId="12947" builtinId="9" hidden="1"/>
    <cellStyle name="Hipervínculo visitado" xfId="12948" builtinId="9" hidden="1"/>
    <cellStyle name="Hipervínculo visitado" xfId="12949" builtinId="9" hidden="1"/>
    <cellStyle name="Hipervínculo visitado" xfId="12950" builtinId="9" hidden="1"/>
    <cellStyle name="Hipervínculo visitado" xfId="12951" builtinId="9" hidden="1"/>
    <cellStyle name="Hipervínculo visitado" xfId="12952" builtinId="9" hidden="1"/>
    <cellStyle name="Hipervínculo visitado" xfId="12953" builtinId="9" hidden="1"/>
    <cellStyle name="Hipervínculo visitado" xfId="12954" builtinId="9" hidden="1"/>
    <cellStyle name="Hipervínculo visitado" xfId="12955" builtinId="9" hidden="1"/>
    <cellStyle name="Hipervínculo visitado" xfId="12956" builtinId="9" hidden="1"/>
    <cellStyle name="Hipervínculo visitado" xfId="12957" builtinId="9" hidden="1"/>
    <cellStyle name="Hipervínculo visitado" xfId="12958" builtinId="9" hidden="1"/>
    <cellStyle name="Hipervínculo visitado" xfId="12959" builtinId="9" hidden="1"/>
    <cellStyle name="Hipervínculo visitado" xfId="12960" builtinId="9" hidden="1"/>
    <cellStyle name="Hipervínculo visitado" xfId="12961" builtinId="9" hidden="1"/>
    <cellStyle name="Hipervínculo visitado" xfId="12962" builtinId="9" hidden="1"/>
    <cellStyle name="Hipervínculo visitado" xfId="12963" builtinId="9" hidden="1"/>
    <cellStyle name="Hipervínculo visitado" xfId="12964" builtinId="9" hidden="1"/>
    <cellStyle name="Hipervínculo visitado" xfId="12974" builtinId="9" hidden="1"/>
    <cellStyle name="Hipervínculo visitado" xfId="12975" builtinId="9" hidden="1"/>
    <cellStyle name="Hipervínculo visitado" xfId="12976" builtinId="9" hidden="1"/>
    <cellStyle name="Hipervínculo visitado" xfId="12977" builtinId="9" hidden="1"/>
    <cellStyle name="Hipervínculo visitado" xfId="12978" builtinId="9" hidden="1"/>
    <cellStyle name="Hipervínculo visitado" xfId="12979" builtinId="9" hidden="1"/>
    <cellStyle name="Hipervínculo visitado" xfId="12980" builtinId="9" hidden="1"/>
    <cellStyle name="Hipervínculo visitado" xfId="12981" builtinId="9" hidden="1"/>
    <cellStyle name="Hipervínculo visitado" xfId="12982" builtinId="9" hidden="1"/>
    <cellStyle name="Hipervínculo visitado" xfId="12983" builtinId="9" hidden="1"/>
    <cellStyle name="Hipervínculo visitado" xfId="12984" builtinId="9" hidden="1"/>
    <cellStyle name="Hipervínculo visitado" xfId="12985" builtinId="9" hidden="1"/>
    <cellStyle name="Hipervínculo visitado" xfId="12986" builtinId="9" hidden="1"/>
    <cellStyle name="Hipervínculo visitado" xfId="12987" builtinId="9" hidden="1"/>
    <cellStyle name="Hipervínculo visitado" xfId="12988" builtinId="9" hidden="1"/>
    <cellStyle name="Hipervínculo visitado" xfId="12989" builtinId="9" hidden="1"/>
    <cellStyle name="Hipervínculo visitado" xfId="12990" builtinId="9" hidden="1"/>
    <cellStyle name="Hipervínculo visitado" xfId="12991" builtinId="9" hidden="1"/>
    <cellStyle name="Hipervínculo visitado" xfId="12992" builtinId="9" hidden="1"/>
    <cellStyle name="Hipervínculo visitado" xfId="12993" builtinId="9" hidden="1"/>
    <cellStyle name="Hipervínculo visitado" xfId="12994" builtinId="9" hidden="1"/>
    <cellStyle name="Hipervínculo visitado" xfId="13003" builtinId="9" hidden="1"/>
    <cellStyle name="Hipervínculo visitado" xfId="13004" builtinId="9" hidden="1"/>
    <cellStyle name="Hipervínculo visitado" xfId="13005" builtinId="9" hidden="1"/>
    <cellStyle name="Hipervínculo visitado" xfId="13006" builtinId="9" hidden="1"/>
    <cellStyle name="Hipervínculo visitado" xfId="13007" builtinId="9" hidden="1"/>
    <cellStyle name="Hipervínculo visitado" xfId="13008" builtinId="9" hidden="1"/>
    <cellStyle name="Hipervínculo visitado" xfId="13009" builtinId="9" hidden="1"/>
    <cellStyle name="Hipervínculo visitado" xfId="13010" builtinId="9" hidden="1"/>
    <cellStyle name="Hipervínculo visitado" xfId="13011" builtinId="9" hidden="1"/>
    <cellStyle name="Hipervínculo visitado" xfId="13012" builtinId="9" hidden="1"/>
    <cellStyle name="Hipervínculo visitado" xfId="13013" builtinId="9" hidden="1"/>
    <cellStyle name="Hipervínculo visitado" xfId="13014" builtinId="9" hidden="1"/>
    <cellStyle name="Hipervínculo visitado" xfId="13015" builtinId="9" hidden="1"/>
    <cellStyle name="Hipervínculo visitado" xfId="13016" builtinId="9" hidden="1"/>
    <cellStyle name="Hipervínculo visitado" xfId="13017" builtinId="9" hidden="1"/>
    <cellStyle name="Hipervínculo visitado" xfId="13018" builtinId="9" hidden="1"/>
    <cellStyle name="Hipervínculo visitado" xfId="13019" builtinId="9" hidden="1"/>
    <cellStyle name="Hipervínculo visitado" xfId="13020" builtinId="9" hidden="1"/>
    <cellStyle name="Hipervínculo visitado" xfId="13021" builtinId="9" hidden="1"/>
    <cellStyle name="Hipervínculo visitado" xfId="13022" builtinId="9" hidden="1"/>
    <cellStyle name="Hipervínculo visitado" xfId="13023" builtinId="9" hidden="1"/>
    <cellStyle name="Hipervínculo visitado" xfId="13034" builtinId="9" hidden="1"/>
    <cellStyle name="Hipervínculo visitado" xfId="13035" builtinId="9" hidden="1"/>
    <cellStyle name="Hipervínculo visitado" xfId="13036" builtinId="9" hidden="1"/>
    <cellStyle name="Hipervínculo visitado" xfId="13037" builtinId="9" hidden="1"/>
    <cellStyle name="Hipervínculo visitado" xfId="13038" builtinId="9" hidden="1"/>
    <cellStyle name="Hipervínculo visitado" xfId="13039" builtinId="9" hidden="1"/>
    <cellStyle name="Hipervínculo visitado" xfId="13040" builtinId="9" hidden="1"/>
    <cellStyle name="Hipervínculo visitado" xfId="13041" builtinId="9" hidden="1"/>
    <cellStyle name="Hipervínculo visitado" xfId="13042" builtinId="9" hidden="1"/>
    <cellStyle name="Hipervínculo visitado" xfId="13043" builtinId="9" hidden="1"/>
    <cellStyle name="Hipervínculo visitado" xfId="13044" builtinId="9" hidden="1"/>
    <cellStyle name="Hipervínculo visitado" xfId="13045" builtinId="9" hidden="1"/>
    <cellStyle name="Hipervínculo visitado" xfId="13046" builtinId="9" hidden="1"/>
    <cellStyle name="Hipervínculo visitado" xfId="13047" builtinId="9" hidden="1"/>
    <cellStyle name="Hipervínculo visitado" xfId="13048" builtinId="9" hidden="1"/>
    <cellStyle name="Hipervínculo visitado" xfId="13049" builtinId="9" hidden="1"/>
    <cellStyle name="Hipervínculo visitado" xfId="13050" builtinId="9" hidden="1"/>
    <cellStyle name="Hipervínculo visitado" xfId="13051" builtinId="9" hidden="1"/>
    <cellStyle name="Hipervínculo visitado" xfId="13052" builtinId="9" hidden="1"/>
    <cellStyle name="Hipervínculo visitado" xfId="13053" builtinId="9" hidden="1"/>
    <cellStyle name="Hipervínculo visitado" xfId="13054" builtinId="9" hidden="1"/>
    <cellStyle name="Hipervínculo visitado" xfId="13063" builtinId="9" hidden="1"/>
    <cellStyle name="Hipervínculo visitado" xfId="13064" builtinId="9" hidden="1"/>
    <cellStyle name="Hipervínculo visitado" xfId="13065" builtinId="9" hidden="1"/>
    <cellStyle name="Hipervínculo visitado" xfId="13066" builtinId="9" hidden="1"/>
    <cellStyle name="Hipervínculo visitado" xfId="13067" builtinId="9" hidden="1"/>
    <cellStyle name="Hipervínculo visitado" xfId="13068" builtinId="9" hidden="1"/>
    <cellStyle name="Hipervínculo visitado" xfId="13069" builtinId="9" hidden="1"/>
    <cellStyle name="Hipervínculo visitado" xfId="13070" builtinId="9" hidden="1"/>
    <cellStyle name="Hipervínculo visitado" xfId="13071" builtinId="9" hidden="1"/>
    <cellStyle name="Hipervínculo visitado" xfId="13072" builtinId="9" hidden="1"/>
    <cellStyle name="Hipervínculo visitado" xfId="13073" builtinId="9" hidden="1"/>
    <cellStyle name="Hipervínculo visitado" xfId="13074" builtinId="9" hidden="1"/>
    <cellStyle name="Hipervínculo visitado" xfId="13075" builtinId="9" hidden="1"/>
    <cellStyle name="Hipervínculo visitado" xfId="13076" builtinId="9" hidden="1"/>
    <cellStyle name="Hipervínculo visitado" xfId="13077" builtinId="9" hidden="1"/>
    <cellStyle name="Hipervínculo visitado" xfId="13078" builtinId="9" hidden="1"/>
    <cellStyle name="Hipervínculo visitado" xfId="13079" builtinId="9" hidden="1"/>
    <cellStyle name="Hipervínculo visitado" xfId="13080" builtinId="9" hidden="1"/>
    <cellStyle name="Hipervínculo visitado" xfId="13081" builtinId="9" hidden="1"/>
    <cellStyle name="Hipervínculo visitado" xfId="13082" builtinId="9" hidden="1"/>
    <cellStyle name="Hipervínculo visitado" xfId="13083" builtinId="9" hidden="1"/>
    <cellStyle name="Hipervínculo visitado" xfId="13093" builtinId="9" hidden="1"/>
    <cellStyle name="Hipervínculo visitado" xfId="13094" builtinId="9" hidden="1"/>
    <cellStyle name="Hipervínculo visitado" xfId="13095" builtinId="9" hidden="1"/>
    <cellStyle name="Hipervínculo visitado" xfId="13096" builtinId="9" hidden="1"/>
    <cellStyle name="Hipervínculo visitado" xfId="13097" builtinId="9" hidden="1"/>
    <cellStyle name="Hipervínculo visitado" xfId="13098" builtinId="9" hidden="1"/>
    <cellStyle name="Hipervínculo visitado" xfId="13099" builtinId="9" hidden="1"/>
    <cellStyle name="Hipervínculo visitado" xfId="13100" builtinId="9" hidden="1"/>
    <cellStyle name="Hipervínculo visitado" xfId="13101" builtinId="9" hidden="1"/>
    <cellStyle name="Hipervínculo visitado" xfId="13102" builtinId="9" hidden="1"/>
    <cellStyle name="Hipervínculo visitado" xfId="13103" builtinId="9" hidden="1"/>
    <cellStyle name="Hipervínculo visitado" xfId="13104" builtinId="9" hidden="1"/>
    <cellStyle name="Hipervínculo visitado" xfId="13105" builtinId="9" hidden="1"/>
    <cellStyle name="Hipervínculo visitado" xfId="13106" builtinId="9" hidden="1"/>
    <cellStyle name="Hipervínculo visitado" xfId="13107" builtinId="9" hidden="1"/>
    <cellStyle name="Hipervínculo visitado" xfId="13108" builtinId="9" hidden="1"/>
    <cellStyle name="Hipervínculo visitado" xfId="13109" builtinId="9" hidden="1"/>
    <cellStyle name="Hipervínculo visitado" xfId="13110" builtinId="9" hidden="1"/>
    <cellStyle name="Hipervínculo visitado" xfId="13111" builtinId="9" hidden="1"/>
    <cellStyle name="Hipervínculo visitado" xfId="13112" builtinId="9" hidden="1"/>
    <cellStyle name="Hipervínculo visitado" xfId="13113" builtinId="9" hidden="1"/>
    <cellStyle name="Hipervínculo visitado" xfId="13121" builtinId="9" hidden="1"/>
    <cellStyle name="Hipervínculo visitado" xfId="13122" builtinId="9" hidden="1"/>
    <cellStyle name="Hipervínculo visitado" xfId="13123" builtinId="9" hidden="1"/>
    <cellStyle name="Hipervínculo visitado" xfId="13124" builtinId="9" hidden="1"/>
    <cellStyle name="Hipervínculo visitado" xfId="13125" builtinId="9" hidden="1"/>
    <cellStyle name="Hipervínculo visitado" xfId="13126" builtinId="9" hidden="1"/>
    <cellStyle name="Hipervínculo visitado" xfId="13127" builtinId="9" hidden="1"/>
    <cellStyle name="Hipervínculo visitado" xfId="13128" builtinId="9" hidden="1"/>
    <cellStyle name="Hipervínculo visitado" xfId="13129" builtinId="9" hidden="1"/>
    <cellStyle name="Hipervínculo visitado" xfId="13130" builtinId="9" hidden="1"/>
    <cellStyle name="Hipervínculo visitado" xfId="13131" builtinId="9" hidden="1"/>
    <cellStyle name="Hipervínculo visitado" xfId="13132" builtinId="9" hidden="1"/>
    <cellStyle name="Hipervínculo visitado" xfId="13133" builtinId="9" hidden="1"/>
    <cellStyle name="Hipervínculo visitado" xfId="13134" builtinId="9" hidden="1"/>
    <cellStyle name="Hipervínculo visitado" xfId="13135" builtinId="9" hidden="1"/>
    <cellStyle name="Hipervínculo visitado" xfId="13136" builtinId="9" hidden="1"/>
    <cellStyle name="Hipervínculo visitado" xfId="13137" builtinId="9" hidden="1"/>
    <cellStyle name="Hipervínculo visitado" xfId="13138" builtinId="9" hidden="1"/>
    <cellStyle name="Hipervínculo visitado" xfId="13139" builtinId="9" hidden="1"/>
    <cellStyle name="Hipervínculo visitado" xfId="13140" builtinId="9" hidden="1"/>
    <cellStyle name="Hipervínculo visitado" xfId="13141" builtinId="9" hidden="1"/>
    <cellStyle name="Hipervínculo visitado" xfId="13151" builtinId="9" hidden="1"/>
    <cellStyle name="Hipervínculo visitado" xfId="13152" builtinId="9" hidden="1"/>
    <cellStyle name="Hipervínculo visitado" xfId="13153" builtinId="9" hidden="1"/>
    <cellStyle name="Hipervínculo visitado" xfId="13154" builtinId="9" hidden="1"/>
    <cellStyle name="Hipervínculo visitado" xfId="13155" builtinId="9" hidden="1"/>
    <cellStyle name="Hipervínculo visitado" xfId="13156" builtinId="9" hidden="1"/>
    <cellStyle name="Hipervínculo visitado" xfId="13157" builtinId="9" hidden="1"/>
    <cellStyle name="Hipervínculo visitado" xfId="13158" builtinId="9" hidden="1"/>
    <cellStyle name="Hipervínculo visitado" xfId="13159" builtinId="9" hidden="1"/>
    <cellStyle name="Hipervínculo visitado" xfId="13160" builtinId="9" hidden="1"/>
    <cellStyle name="Hipervínculo visitado" xfId="13161" builtinId="9" hidden="1"/>
    <cellStyle name="Hipervínculo visitado" xfId="13162" builtinId="9" hidden="1"/>
    <cellStyle name="Hipervínculo visitado" xfId="13163" builtinId="9" hidden="1"/>
    <cellStyle name="Hipervínculo visitado" xfId="13164" builtinId="9" hidden="1"/>
    <cellStyle name="Hipervínculo visitado" xfId="13165" builtinId="9" hidden="1"/>
    <cellStyle name="Hipervínculo visitado" xfId="13166" builtinId="9" hidden="1"/>
    <cellStyle name="Hipervínculo visitado" xfId="13167" builtinId="9" hidden="1"/>
    <cellStyle name="Hipervínculo visitado" xfId="13168" builtinId="9" hidden="1"/>
    <cellStyle name="Hipervínculo visitado" xfId="13169" builtinId="9" hidden="1"/>
    <cellStyle name="Hipervínculo visitado" xfId="13170" builtinId="9" hidden="1"/>
    <cellStyle name="Hipervínculo visitado" xfId="13171" builtinId="9" hidden="1"/>
    <cellStyle name="Hipervínculo visitado" xfId="13178" builtinId="9" hidden="1"/>
    <cellStyle name="Hipervínculo visitado" xfId="13179" builtinId="9" hidden="1"/>
    <cellStyle name="Hipervínculo visitado" xfId="13180" builtinId="9" hidden="1"/>
    <cellStyle name="Hipervínculo visitado" xfId="13181" builtinId="9" hidden="1"/>
    <cellStyle name="Hipervínculo visitado" xfId="13182" builtinId="9" hidden="1"/>
    <cellStyle name="Hipervínculo visitado" xfId="13183" builtinId="9" hidden="1"/>
    <cellStyle name="Hipervínculo visitado" xfId="13184" builtinId="9" hidden="1"/>
    <cellStyle name="Hipervínculo visitado" xfId="13185" builtinId="9" hidden="1"/>
    <cellStyle name="Hipervínculo visitado" xfId="13186" builtinId="9" hidden="1"/>
    <cellStyle name="Hipervínculo visitado" xfId="13187" builtinId="9" hidden="1"/>
    <cellStyle name="Hipervínculo visitado" xfId="13188" builtinId="9" hidden="1"/>
    <cellStyle name="Hipervínculo visitado" xfId="13189" builtinId="9" hidden="1"/>
    <cellStyle name="Hipervínculo visitado" xfId="13190" builtinId="9" hidden="1"/>
    <cellStyle name="Hipervínculo visitado" xfId="13191" builtinId="9" hidden="1"/>
    <cellStyle name="Hipervínculo visitado" xfId="13192" builtinId="9" hidden="1"/>
    <cellStyle name="Hipervínculo visitado" xfId="13193" builtinId="9" hidden="1"/>
    <cellStyle name="Hipervínculo visitado" xfId="13194" builtinId="9" hidden="1"/>
    <cellStyle name="Hipervínculo visitado" xfId="13195" builtinId="9" hidden="1"/>
    <cellStyle name="Hipervínculo visitado" xfId="13196" builtinId="9" hidden="1"/>
    <cellStyle name="Hipervínculo visitado" xfId="13197" builtinId="9" hidden="1"/>
    <cellStyle name="Hipervínculo visitado" xfId="13198" builtinId="9" hidden="1"/>
    <cellStyle name="Hipervínculo visitado" xfId="13210" builtinId="9" hidden="1"/>
    <cellStyle name="Hipervínculo visitado" xfId="13211" builtinId="9" hidden="1"/>
    <cellStyle name="Hipervínculo visitado" xfId="13212" builtinId="9" hidden="1"/>
    <cellStyle name="Hipervínculo visitado" xfId="13213" builtinId="9" hidden="1"/>
    <cellStyle name="Hipervínculo visitado" xfId="13214" builtinId="9" hidden="1"/>
    <cellStyle name="Hipervínculo visitado" xfId="13215" builtinId="9" hidden="1"/>
    <cellStyle name="Hipervínculo visitado" xfId="13216" builtinId="9" hidden="1"/>
    <cellStyle name="Hipervínculo visitado" xfId="13217" builtinId="9" hidden="1"/>
    <cellStyle name="Hipervínculo visitado" xfId="13218" builtinId="9" hidden="1"/>
    <cellStyle name="Hipervínculo visitado" xfId="13219" builtinId="9" hidden="1"/>
    <cellStyle name="Hipervínculo visitado" xfId="13220" builtinId="9" hidden="1"/>
    <cellStyle name="Hipervínculo visitado" xfId="13221" builtinId="9" hidden="1"/>
    <cellStyle name="Hipervínculo visitado" xfId="13222" builtinId="9" hidden="1"/>
    <cellStyle name="Hipervínculo visitado" xfId="13223" builtinId="9" hidden="1"/>
    <cellStyle name="Hipervínculo visitado" xfId="13224" builtinId="9" hidden="1"/>
    <cellStyle name="Hipervínculo visitado" xfId="13225" builtinId="9" hidden="1"/>
    <cellStyle name="Hipervínculo visitado" xfId="13226" builtinId="9" hidden="1"/>
    <cellStyle name="Hipervínculo visitado" xfId="13227" builtinId="9" hidden="1"/>
    <cellStyle name="Hipervínculo visitado" xfId="13228" builtinId="9" hidden="1"/>
    <cellStyle name="Hipervínculo visitado" xfId="13229" builtinId="9" hidden="1"/>
    <cellStyle name="Hipervínculo visitado" xfId="13230" builtinId="9" hidden="1"/>
    <cellStyle name="Hipervínculo visitado" xfId="13236" builtinId="9" hidden="1"/>
    <cellStyle name="Hipervínculo visitado" xfId="13237" builtinId="9" hidden="1"/>
    <cellStyle name="Hipervínculo visitado" xfId="13238" builtinId="9" hidden="1"/>
    <cellStyle name="Hipervínculo visitado" xfId="13239" builtinId="9" hidden="1"/>
    <cellStyle name="Hipervínculo visitado" xfId="13240" builtinId="9" hidden="1"/>
    <cellStyle name="Hipervínculo visitado" xfId="13241" builtinId="9" hidden="1"/>
    <cellStyle name="Hipervínculo visitado" xfId="13242" builtinId="9" hidden="1"/>
    <cellStyle name="Hipervínculo visitado" xfId="13243" builtinId="9" hidden="1"/>
    <cellStyle name="Hipervínculo visitado" xfId="13244" builtinId="9" hidden="1"/>
    <cellStyle name="Hipervínculo visitado" xfId="13245" builtinId="9" hidden="1"/>
    <cellStyle name="Hipervínculo visitado" xfId="13246" builtinId="9" hidden="1"/>
    <cellStyle name="Hipervínculo visitado" xfId="13247" builtinId="9" hidden="1"/>
    <cellStyle name="Hipervínculo visitado" xfId="13248" builtinId="9" hidden="1"/>
    <cellStyle name="Hipervínculo visitado" xfId="13249" builtinId="9" hidden="1"/>
    <cellStyle name="Hipervínculo visitado" xfId="13250" builtinId="9" hidden="1"/>
    <cellStyle name="Hipervínculo visitado" xfId="13251" builtinId="9" hidden="1"/>
    <cellStyle name="Hipervínculo visitado" xfId="13252" builtinId="9" hidden="1"/>
    <cellStyle name="Hipervínculo visitado" xfId="13253" builtinId="9" hidden="1"/>
    <cellStyle name="Hipervínculo visitado" xfId="13254" builtinId="9" hidden="1"/>
    <cellStyle name="Hipervínculo visitado" xfId="13255" builtinId="9" hidden="1"/>
    <cellStyle name="Hipervínculo visitado" xfId="13256" builtinId="9" hidden="1"/>
    <cellStyle name="Hipervínculo visitado" xfId="13208" builtinId="9" hidden="1"/>
    <cellStyle name="Hipervínculo visitado" xfId="13209" builtinId="9" hidden="1"/>
    <cellStyle name="Hipervínculo visitado" xfId="13260" builtinId="9" hidden="1"/>
    <cellStyle name="Hipervínculo visitado" xfId="13261" builtinId="9" hidden="1"/>
    <cellStyle name="Hipervínculo visitado" xfId="13262" builtinId="9" hidden="1"/>
    <cellStyle name="Hipervínculo visitado" xfId="13263" builtinId="9" hidden="1"/>
    <cellStyle name="Hipervínculo visitado" xfId="13264" builtinId="9" hidden="1"/>
    <cellStyle name="Hipervínculo visitado" xfId="13265" builtinId="9" hidden="1"/>
    <cellStyle name="Hipervínculo visitado" xfId="13266" builtinId="9" hidden="1"/>
    <cellStyle name="Hipervínculo visitado" xfId="13267" builtinId="9" hidden="1"/>
    <cellStyle name="Hipervínculo visitado" xfId="13268" builtinId="9" hidden="1"/>
    <cellStyle name="Hipervínculo visitado" xfId="13269" builtinId="9" hidden="1"/>
    <cellStyle name="Hipervínculo visitado" xfId="13270" builtinId="9" hidden="1"/>
    <cellStyle name="Hipervínculo visitado" xfId="13271" builtinId="9" hidden="1"/>
    <cellStyle name="Hipervínculo visitado" xfId="13272" builtinId="9" hidden="1"/>
    <cellStyle name="Hipervínculo visitado" xfId="13273" builtinId="9" hidden="1"/>
    <cellStyle name="Hipervínculo visitado" xfId="13274" builtinId="9" hidden="1"/>
    <cellStyle name="Hipervínculo visitado" xfId="13275" builtinId="9" hidden="1"/>
    <cellStyle name="Hipervínculo visitado" xfId="13276" builtinId="9" hidden="1"/>
    <cellStyle name="Hipervínculo visitado" xfId="13277" builtinId="9" hidden="1"/>
    <cellStyle name="Hipervínculo visitado" xfId="13278" builtinId="9" hidden="1"/>
    <cellStyle name="Hipervínculo visitado" xfId="13234" builtinId="9" hidden="1"/>
    <cellStyle name="Hipervínculo visitado" xfId="13235" builtinId="9" hidden="1"/>
    <cellStyle name="Hipervínculo visitado" xfId="13281" builtinId="9" hidden="1"/>
    <cellStyle name="Hipervínculo visitado" xfId="13282" builtinId="9" hidden="1"/>
    <cellStyle name="Hipervínculo visitado" xfId="13283" builtinId="9" hidden="1"/>
    <cellStyle name="Hipervínculo visitado" xfId="13284" builtinId="9" hidden="1"/>
    <cellStyle name="Hipervínculo visitado" xfId="13285" builtinId="9" hidden="1"/>
    <cellStyle name="Hipervínculo visitado" xfId="13286" builtinId="9" hidden="1"/>
    <cellStyle name="Hipervínculo visitado" xfId="13287" builtinId="9" hidden="1"/>
    <cellStyle name="Hipervínculo visitado" xfId="13288" builtinId="9" hidden="1"/>
    <cellStyle name="Hipervínculo visitado" xfId="13289" builtinId="9" hidden="1"/>
    <cellStyle name="Hipervínculo visitado" xfId="13290" builtinId="9" hidden="1"/>
    <cellStyle name="Hipervínculo visitado" xfId="13291" builtinId="9" hidden="1"/>
    <cellStyle name="Hipervínculo visitado" xfId="13292" builtinId="9" hidden="1"/>
    <cellStyle name="Hipervínculo visitado" xfId="13293" builtinId="9" hidden="1"/>
    <cellStyle name="Hipervínculo visitado" xfId="13294" builtinId="9" hidden="1"/>
    <cellStyle name="Hipervínculo visitado" xfId="13295" builtinId="9" hidden="1"/>
    <cellStyle name="Hipervínculo visitado" xfId="13296" builtinId="9" hidden="1"/>
    <cellStyle name="Hipervínculo visitado" xfId="13297" builtinId="9" hidden="1"/>
    <cellStyle name="Hipervínculo visitado" xfId="13298" builtinId="9" hidden="1"/>
    <cellStyle name="Hipervínculo visitado" xfId="13299" builtinId="9" hidden="1"/>
    <cellStyle name="Hipervínculo visitado" xfId="13308" builtinId="9" hidden="1"/>
    <cellStyle name="Hipervínculo visitado" xfId="13309" builtinId="9" hidden="1"/>
    <cellStyle name="Hipervínculo visitado" xfId="13310" builtinId="9" hidden="1"/>
    <cellStyle name="Hipervínculo visitado" xfId="13311" builtinId="9" hidden="1"/>
    <cellStyle name="Hipervínculo visitado" xfId="13312" builtinId="9" hidden="1"/>
    <cellStyle name="Hipervínculo visitado" xfId="13313" builtinId="9" hidden="1"/>
    <cellStyle name="Hipervínculo visitado" xfId="13314" builtinId="9" hidden="1"/>
    <cellStyle name="Hipervínculo visitado" xfId="13315" builtinId="9" hidden="1"/>
    <cellStyle name="Hipervínculo visitado" xfId="13316" builtinId="9" hidden="1"/>
    <cellStyle name="Hipervínculo visitado" xfId="13317" builtinId="9" hidden="1"/>
    <cellStyle name="Hipervínculo visitado" xfId="13318" builtinId="9" hidden="1"/>
    <cellStyle name="Hipervínculo visitado" xfId="13319" builtinId="9" hidden="1"/>
    <cellStyle name="Hipervínculo visitado" xfId="13320" builtinId="9" hidden="1"/>
    <cellStyle name="Hipervínculo visitado" xfId="13321" builtinId="9" hidden="1"/>
    <cellStyle name="Hipervínculo visitado" xfId="13322" builtinId="9" hidden="1"/>
    <cellStyle name="Hipervínculo visitado" xfId="13323" builtinId="9" hidden="1"/>
    <cellStyle name="Hipervínculo visitado" xfId="13324" builtinId="9" hidden="1"/>
    <cellStyle name="Hipervínculo visitado" xfId="13325" builtinId="9" hidden="1"/>
    <cellStyle name="Hipervínculo visitado" xfId="13326" builtinId="9" hidden="1"/>
    <cellStyle name="Hipervínculo visitado" xfId="13327" builtinId="9" hidden="1"/>
    <cellStyle name="Hipervínculo visitado" xfId="13328" builtinId="9" hidden="1"/>
    <cellStyle name="Hipervínculo visitado" xfId="13335" builtinId="9" hidden="1"/>
    <cellStyle name="Hipervínculo visitado" xfId="13336" builtinId="9" hidden="1"/>
    <cellStyle name="Hipervínculo visitado" xfId="13337" builtinId="9" hidden="1"/>
    <cellStyle name="Hipervínculo visitado" xfId="13338" builtinId="9" hidden="1"/>
    <cellStyle name="Hipervínculo visitado" xfId="13339" builtinId="9" hidden="1"/>
    <cellStyle name="Hipervínculo visitado" xfId="13340" builtinId="9" hidden="1"/>
    <cellStyle name="Hipervínculo visitado" xfId="13341" builtinId="9" hidden="1"/>
    <cellStyle name="Hipervínculo visitado" xfId="13342" builtinId="9" hidden="1"/>
    <cellStyle name="Hipervínculo visitado" xfId="13343" builtinId="9" hidden="1"/>
    <cellStyle name="Hipervínculo visitado" xfId="13344" builtinId="9" hidden="1"/>
    <cellStyle name="Hipervínculo visitado" xfId="13345" builtinId="9" hidden="1"/>
    <cellStyle name="Hipervínculo visitado" xfId="13346" builtinId="9" hidden="1"/>
    <cellStyle name="Hipervínculo visitado" xfId="13347" builtinId="9" hidden="1"/>
    <cellStyle name="Hipervínculo visitado" xfId="13348" builtinId="9" hidden="1"/>
    <cellStyle name="Hipervínculo visitado" xfId="13349" builtinId="9" hidden="1"/>
    <cellStyle name="Hipervínculo visitado" xfId="13350" builtinId="9" hidden="1"/>
    <cellStyle name="Hipervínculo visitado" xfId="13351" builtinId="9" hidden="1"/>
    <cellStyle name="Hipervínculo visitado" xfId="13352" builtinId="9" hidden="1"/>
    <cellStyle name="Hipervínculo visitado" xfId="13353" builtinId="9" hidden="1"/>
    <cellStyle name="Hipervínculo visitado" xfId="13354" builtinId="9" hidden="1"/>
    <cellStyle name="Hipervínculo visitado" xfId="13355" builtinId="9" hidden="1"/>
    <cellStyle name="Hipervínculo visitado" xfId="13306" builtinId="9" hidden="1"/>
    <cellStyle name="Hipervínculo visitado" xfId="13307" builtinId="9" hidden="1"/>
    <cellStyle name="Hipervínculo visitado" xfId="13358" builtinId="9" hidden="1"/>
    <cellStyle name="Hipervínculo visitado" xfId="13359" builtinId="9" hidden="1"/>
    <cellStyle name="Hipervínculo visitado" xfId="13360" builtinId="9" hidden="1"/>
    <cellStyle name="Hipervínculo visitado" xfId="13361" builtinId="9" hidden="1"/>
    <cellStyle name="Hipervínculo visitado" xfId="13362" builtinId="9" hidden="1"/>
    <cellStyle name="Hipervínculo visitado" xfId="13363" builtinId="9" hidden="1"/>
    <cellStyle name="Hipervínculo visitado" xfId="13364" builtinId="9" hidden="1"/>
    <cellStyle name="Hipervínculo visitado" xfId="13365" builtinId="9" hidden="1"/>
    <cellStyle name="Hipervínculo visitado" xfId="13366" builtinId="9" hidden="1"/>
    <cellStyle name="Hipervínculo visitado" xfId="13367" builtinId="9" hidden="1"/>
    <cellStyle name="Hipervínculo visitado" xfId="13368" builtinId="9" hidden="1"/>
    <cellStyle name="Hipervínculo visitado" xfId="13369" builtinId="9" hidden="1"/>
    <cellStyle name="Hipervínculo visitado" xfId="13370" builtinId="9" hidden="1"/>
    <cellStyle name="Hipervínculo visitado" xfId="13371" builtinId="9" hidden="1"/>
    <cellStyle name="Hipervínculo visitado" xfId="13372" builtinId="9" hidden="1"/>
    <cellStyle name="Hipervínculo visitado" xfId="13373" builtinId="9" hidden="1"/>
    <cellStyle name="Hipervínculo visitado" xfId="13374" builtinId="9" hidden="1"/>
    <cellStyle name="Hipervínculo visitado" xfId="13375" builtinId="9" hidden="1"/>
    <cellStyle name="Hipervínculo visitado" xfId="13376" builtinId="9" hidden="1"/>
    <cellStyle name="Hipervínculo visitado" xfId="13383" builtinId="9" hidden="1"/>
    <cellStyle name="Hipervínculo visitado" xfId="13384" builtinId="9" hidden="1"/>
    <cellStyle name="Hipervínculo visitado" xfId="13385" builtinId="9" hidden="1"/>
    <cellStyle name="Hipervínculo visitado" xfId="13386" builtinId="9" hidden="1"/>
    <cellStyle name="Hipervínculo visitado" xfId="13387" builtinId="9" hidden="1"/>
    <cellStyle name="Hipervínculo visitado" xfId="13388" builtinId="9" hidden="1"/>
    <cellStyle name="Hipervínculo visitado" xfId="13389" builtinId="9" hidden="1"/>
    <cellStyle name="Hipervínculo visitado" xfId="13390" builtinId="9" hidden="1"/>
    <cellStyle name="Hipervínculo visitado" xfId="13391" builtinId="9" hidden="1"/>
    <cellStyle name="Hipervínculo visitado" xfId="13392" builtinId="9" hidden="1"/>
    <cellStyle name="Hipervínculo visitado" xfId="13393" builtinId="9" hidden="1"/>
    <cellStyle name="Hipervínculo visitado" xfId="13394" builtinId="9" hidden="1"/>
    <cellStyle name="Hipervínculo visitado" xfId="13395" builtinId="9" hidden="1"/>
    <cellStyle name="Hipervínculo visitado" xfId="13396" builtinId="9" hidden="1"/>
    <cellStyle name="Hipervínculo visitado" xfId="13397" builtinId="9" hidden="1"/>
    <cellStyle name="Hipervínculo visitado" xfId="13398" builtinId="9" hidden="1"/>
    <cellStyle name="Hipervínculo visitado" xfId="13399" builtinId="9" hidden="1"/>
    <cellStyle name="Hipervínculo visitado" xfId="13400" builtinId="9" hidden="1"/>
    <cellStyle name="Hipervínculo visitado" xfId="13401" builtinId="9" hidden="1"/>
    <cellStyle name="Hipervínculo visitado" xfId="13402" builtinId="9" hidden="1"/>
    <cellStyle name="Hipervínculo visitado" xfId="13403" builtinId="9" hidden="1"/>
    <cellStyle name="Hipervínculo visitado" xfId="13406" builtinId="9" hidden="1"/>
    <cellStyle name="Hipervínculo visitado" xfId="13407" builtinId="9" hidden="1"/>
    <cellStyle name="Hipervínculo visitado" xfId="13408" builtinId="9" hidden="1"/>
    <cellStyle name="Hipervínculo visitado" xfId="13409" builtinId="9" hidden="1"/>
    <cellStyle name="Hipervínculo visitado" xfId="13410" builtinId="9" hidden="1"/>
    <cellStyle name="Hipervínculo visitado" xfId="13411" builtinId="9" hidden="1"/>
    <cellStyle name="Hipervínculo visitado" xfId="13412" builtinId="9" hidden="1"/>
    <cellStyle name="Hipervínculo visitado" xfId="13413" builtinId="9" hidden="1"/>
    <cellStyle name="Hipervínculo visitado" xfId="13414" builtinId="9" hidden="1"/>
    <cellStyle name="Hipervínculo visitado" xfId="13415" builtinId="9" hidden="1"/>
    <cellStyle name="Hipervínculo visitado" xfId="13416" builtinId="9" hidden="1"/>
    <cellStyle name="Hipervínculo visitado" xfId="13417" builtinId="9" hidden="1"/>
    <cellStyle name="Hipervínculo visitado" xfId="13418" builtinId="9" hidden="1"/>
    <cellStyle name="Hipervínculo visitado" xfId="13419" builtinId="9" hidden="1"/>
    <cellStyle name="Hipervínculo visitado" xfId="13420" builtinId="9" hidden="1"/>
    <cellStyle name="Hipervínculo visitado" xfId="13421" builtinId="9" hidden="1"/>
    <cellStyle name="Hipervínculo visitado" xfId="13422" builtinId="9" hidden="1"/>
    <cellStyle name="Hipervínculo visitado" xfId="13423" builtinId="9" hidden="1"/>
    <cellStyle name="Hipervínculo visitado" xfId="13424" builtinId="9" hidden="1"/>
    <cellStyle name="Hipervínculo visitado" xfId="13425" builtinId="9" hidden="1"/>
    <cellStyle name="Hipervínculo visitado" xfId="13426" builtinId="9" hidden="1"/>
    <cellStyle name="Hipervínculo visitado" xfId="13382" builtinId="9" hidden="1"/>
    <cellStyle name="Hipervínculo visitado" xfId="13429" builtinId="9" hidden="1"/>
    <cellStyle name="Hipervínculo visitado" xfId="13430" builtinId="9" hidden="1"/>
    <cellStyle name="Hipervínculo visitado" xfId="13431" builtinId="9" hidden="1"/>
    <cellStyle name="Hipervínculo visitado" xfId="13432" builtinId="9" hidden="1"/>
    <cellStyle name="Hipervínculo visitado" xfId="13433" builtinId="9" hidden="1"/>
    <cellStyle name="Hipervínculo visitado" xfId="13434" builtinId="9" hidden="1"/>
    <cellStyle name="Hipervínculo visitado" xfId="13435" builtinId="9" hidden="1"/>
    <cellStyle name="Hipervínculo visitado" xfId="13436" builtinId="9" hidden="1"/>
    <cellStyle name="Hipervínculo visitado" xfId="13437" builtinId="9" hidden="1"/>
    <cellStyle name="Hipervínculo visitado" xfId="13438" builtinId="9" hidden="1"/>
    <cellStyle name="Hipervínculo visitado" xfId="13439" builtinId="9" hidden="1"/>
    <cellStyle name="Hipervínculo visitado" xfId="13440" builtinId="9" hidden="1"/>
    <cellStyle name="Hipervínculo visitado" xfId="13441" builtinId="9" hidden="1"/>
    <cellStyle name="Hipervínculo visitado" xfId="13442" builtinId="9" hidden="1"/>
    <cellStyle name="Hipervínculo visitado" xfId="13443" builtinId="9" hidden="1"/>
    <cellStyle name="Hipervínculo visitado" xfId="13444" builtinId="9" hidden="1"/>
    <cellStyle name="Hipervínculo visitado" xfId="13445" builtinId="9" hidden="1"/>
    <cellStyle name="Hipervínculo visitado" xfId="13446" builtinId="9" hidden="1"/>
    <cellStyle name="Hipervínculo visitado" xfId="13447" builtinId="9" hidden="1"/>
    <cellStyle name="Hipervínculo visitado" xfId="13448" builtinId="9" hidden="1"/>
    <cellStyle name="Hipervínculo visitado" xfId="13451" builtinId="9" hidden="1"/>
    <cellStyle name="Hipervínculo visitado" xfId="13452" builtinId="9" hidden="1"/>
    <cellStyle name="Hipervínculo visitado" xfId="13453" builtinId="9" hidden="1"/>
    <cellStyle name="Hipervínculo visitado" xfId="13454" builtinId="9" hidden="1"/>
    <cellStyle name="Hipervínculo visitado" xfId="13455" builtinId="9" hidden="1"/>
    <cellStyle name="Hipervínculo visitado" xfId="13456" builtinId="9" hidden="1"/>
    <cellStyle name="Hipervínculo visitado" xfId="13457" builtinId="9" hidden="1"/>
    <cellStyle name="Hipervínculo visitado" xfId="13458" builtinId="9" hidden="1"/>
    <cellStyle name="Hipervínculo visitado" xfId="13459" builtinId="9" hidden="1"/>
    <cellStyle name="Hipervínculo visitado" xfId="13460" builtinId="9" hidden="1"/>
    <cellStyle name="Hipervínculo visitado" xfId="13461" builtinId="9" hidden="1"/>
    <cellStyle name="Hipervínculo visitado" xfId="13462" builtinId="9" hidden="1"/>
    <cellStyle name="Hipervínculo visitado" xfId="13463" builtinId="9" hidden="1"/>
    <cellStyle name="Hipervínculo visitado" xfId="13464" builtinId="9" hidden="1"/>
    <cellStyle name="Hipervínculo visitado" xfId="13465" builtinId="9" hidden="1"/>
    <cellStyle name="Hipervínculo visitado" xfId="13466" builtinId="9" hidden="1"/>
    <cellStyle name="Hipervínculo visitado" xfId="13467" builtinId="9" hidden="1"/>
    <cellStyle name="Hipervínculo visitado" xfId="13468" builtinId="9" hidden="1"/>
    <cellStyle name="Hipervínculo visitado" xfId="13469" builtinId="9" hidden="1"/>
    <cellStyle name="Hipervínculo visitado" xfId="13470" builtinId="9" hidden="1"/>
    <cellStyle name="Hipervínculo visitado" xfId="13471" builtinId="9" hidden="1"/>
    <cellStyle name="Hipervínculo visitado" xfId="13381" builtinId="9" hidden="1"/>
    <cellStyle name="Hipervínculo visitado" xfId="13473" builtinId="9" hidden="1"/>
    <cellStyle name="Hipervínculo visitado" xfId="13474" builtinId="9" hidden="1"/>
    <cellStyle name="Hipervínculo visitado" xfId="13475" builtinId="9" hidden="1"/>
    <cellStyle name="Hipervínculo visitado" xfId="13476" builtinId="9" hidden="1"/>
    <cellStyle name="Hipervínculo visitado" xfId="13477" builtinId="9" hidden="1"/>
    <cellStyle name="Hipervínculo visitado" xfId="13478" builtinId="9" hidden="1"/>
    <cellStyle name="Hipervínculo visitado" xfId="13479" builtinId="9" hidden="1"/>
    <cellStyle name="Hipervínculo visitado" xfId="13480" builtinId="9" hidden="1"/>
    <cellStyle name="Hipervínculo visitado" xfId="13481" builtinId="9" hidden="1"/>
    <cellStyle name="Hipervínculo visitado" xfId="13482" builtinId="9" hidden="1"/>
    <cellStyle name="Hipervínculo visitado" xfId="13483" builtinId="9" hidden="1"/>
    <cellStyle name="Hipervínculo visitado" xfId="13484" builtinId="9" hidden="1"/>
    <cellStyle name="Hipervínculo visitado" xfId="13485" builtinId="9" hidden="1"/>
    <cellStyle name="Hipervínculo visitado" xfId="13486" builtinId="9" hidden="1"/>
    <cellStyle name="Hipervínculo visitado" xfId="13487" builtinId="9" hidden="1"/>
    <cellStyle name="Hipervínculo visitado" xfId="13488" builtinId="9" hidden="1"/>
    <cellStyle name="Hipervínculo visitado" xfId="13489" builtinId="9" hidden="1"/>
    <cellStyle name="Hipervínculo visitado" xfId="13490" builtinId="9" hidden="1"/>
    <cellStyle name="Hipervínculo visitado" xfId="13491" builtinId="9" hidden="1"/>
    <cellStyle name="Hipervínculo visitado" xfId="13492" builtinId="9" hidden="1"/>
    <cellStyle name="Hipervínculo visitado" xfId="13495" builtinId="9" hidden="1"/>
    <cellStyle name="Hipervínculo visitado" xfId="13496" builtinId="9" hidden="1"/>
    <cellStyle name="Hipervínculo visitado" xfId="13497" builtinId="9" hidden="1"/>
    <cellStyle name="Hipervínculo visitado" xfId="13498" builtinId="9" hidden="1"/>
    <cellStyle name="Hipervínculo visitado" xfId="13499" builtinId="9" hidden="1"/>
    <cellStyle name="Hipervínculo visitado" xfId="13500" builtinId="9" hidden="1"/>
    <cellStyle name="Hipervínculo visitado" xfId="13501" builtinId="9" hidden="1"/>
    <cellStyle name="Hipervínculo visitado" xfId="13502" builtinId="9" hidden="1"/>
    <cellStyle name="Hipervínculo visitado" xfId="13503" builtinId="9" hidden="1"/>
    <cellStyle name="Hipervínculo visitado" xfId="13504" builtinId="9" hidden="1"/>
    <cellStyle name="Hipervínculo visitado" xfId="13505" builtinId="9" hidden="1"/>
    <cellStyle name="Hipervínculo visitado" xfId="13506" builtinId="9" hidden="1"/>
    <cellStyle name="Hipervínculo visitado" xfId="13507" builtinId="9" hidden="1"/>
    <cellStyle name="Hipervínculo visitado" xfId="13508" builtinId="9" hidden="1"/>
    <cellStyle name="Hipervínculo visitado" xfId="13509" builtinId="9" hidden="1"/>
    <cellStyle name="Hipervínculo visitado" xfId="13510" builtinId="9" hidden="1"/>
    <cellStyle name="Hipervínculo visitado" xfId="13511" builtinId="9" hidden="1"/>
    <cellStyle name="Hipervínculo visitado" xfId="13512" builtinId="9" hidden="1"/>
    <cellStyle name="Hipervínculo visitado" xfId="13513" builtinId="9" hidden="1"/>
    <cellStyle name="Hipervínculo visitado" xfId="13514" builtinId="9" hidden="1"/>
    <cellStyle name="Hipervínculo visitado" xfId="13515" builtinId="9" hidden="1"/>
    <cellStyle name="Hipervínculo visitado" xfId="12606" builtinId="9" hidden="1"/>
    <cellStyle name="Hipervínculo visitado" xfId="13516" builtinId="9" hidden="1"/>
    <cellStyle name="Hipervínculo visitado" xfId="13517" builtinId="9" hidden="1"/>
    <cellStyle name="Hipervínculo visitado" xfId="13518" builtinId="9" hidden="1"/>
    <cellStyle name="Hipervínculo visitado" xfId="13519" builtinId="9" hidden="1"/>
    <cellStyle name="Hipervínculo visitado" xfId="13520" builtinId="9" hidden="1"/>
    <cellStyle name="Hipervínculo visitado" xfId="13521" builtinId="9" hidden="1"/>
    <cellStyle name="Hipervínculo visitado" xfId="13522" builtinId="9" hidden="1"/>
    <cellStyle name="Hipervínculo visitado" xfId="13523" builtinId="9" hidden="1"/>
    <cellStyle name="Hipervínculo visitado" xfId="13524" builtinId="9" hidden="1"/>
    <cellStyle name="Hipervínculo visitado" xfId="13525" builtinId="9" hidden="1"/>
    <cellStyle name="Hipervínculo visitado" xfId="13526" builtinId="9" hidden="1"/>
    <cellStyle name="Hipervínculo visitado" xfId="13527" builtinId="9" hidden="1"/>
    <cellStyle name="Hipervínculo visitado" xfId="13528" builtinId="9" hidden="1"/>
    <cellStyle name="Hipervínculo visitado" xfId="13529" builtinId="9" hidden="1"/>
    <cellStyle name="Hipervínculo visitado" xfId="13530" builtinId="9" hidden="1"/>
    <cellStyle name="Hipervínculo visitado" xfId="13531" builtinId="9" hidden="1"/>
    <cellStyle name="Hipervínculo visitado" xfId="13532" builtinId="9" hidden="1"/>
    <cellStyle name="Hipervínculo visitado" xfId="13533" builtinId="9" hidden="1"/>
    <cellStyle name="Hipervínculo visitado" xfId="13534" builtinId="9" hidden="1"/>
    <cellStyle name="Hipervínculo visitado" xfId="13535" builtinId="9" hidden="1"/>
    <cellStyle name="Hipervínculo visitado" xfId="13537" builtinId="9" hidden="1"/>
    <cellStyle name="Hipervínculo visitado" xfId="13538" builtinId="9" hidden="1"/>
    <cellStyle name="Hipervínculo visitado" xfId="13539" builtinId="9" hidden="1"/>
    <cellStyle name="Hipervínculo visitado" xfId="13540" builtinId="9" hidden="1"/>
    <cellStyle name="Hipervínculo visitado" xfId="13541" builtinId="9" hidden="1"/>
    <cellStyle name="Hipervínculo visitado" xfId="13542" builtinId="9" hidden="1"/>
    <cellStyle name="Hipervínculo visitado" xfId="13543" builtinId="9" hidden="1"/>
    <cellStyle name="Hipervínculo visitado" xfId="13544" builtinId="9" hidden="1"/>
    <cellStyle name="Hipervínculo visitado" xfId="13545" builtinId="9" hidden="1"/>
    <cellStyle name="Hipervínculo visitado" xfId="13546" builtinId="9" hidden="1"/>
    <cellStyle name="Hipervínculo visitado" xfId="13547" builtinId="9" hidden="1"/>
    <cellStyle name="Hipervínculo visitado" xfId="13548" builtinId="9" hidden="1"/>
    <cellStyle name="Hipervínculo visitado" xfId="13549" builtinId="9" hidden="1"/>
    <cellStyle name="Hipervínculo visitado" xfId="13550" builtinId="9" hidden="1"/>
    <cellStyle name="Hipervínculo visitado" xfId="13551" builtinId="9" hidden="1"/>
    <cellStyle name="Hipervínculo visitado" xfId="13552" builtinId="9" hidden="1"/>
    <cellStyle name="Hipervínculo visitado" xfId="13553" builtinId="9" hidden="1"/>
    <cellStyle name="Hipervínculo visitado" xfId="13554" builtinId="9" hidden="1"/>
    <cellStyle name="Hipervínculo visitado" xfId="13555" builtinId="9" hidden="1"/>
    <cellStyle name="Hipervínculo visitado" xfId="13556" builtinId="9" hidden="1"/>
    <cellStyle name="Hipervínculo visitado" xfId="13557" builtinId="9" hidden="1"/>
    <cellStyle name="Hipervínculo visitado" xfId="13257" builtinId="9" hidden="1"/>
    <cellStyle name="Hipervínculo visitado" xfId="13558" builtinId="9" hidden="1"/>
    <cellStyle name="Hipervínculo visitado" xfId="13559" builtinId="9" hidden="1"/>
    <cellStyle name="Hipervínculo visitado" xfId="13560" builtinId="9" hidden="1"/>
    <cellStyle name="Hipervínculo visitado" xfId="13561" builtinId="9" hidden="1"/>
    <cellStyle name="Hipervínculo visitado" xfId="13562" builtinId="9" hidden="1"/>
    <cellStyle name="Hipervínculo visitado" xfId="13563" builtinId="9" hidden="1"/>
    <cellStyle name="Hipervínculo visitado" xfId="13564" builtinId="9" hidden="1"/>
    <cellStyle name="Hipervínculo visitado" xfId="13565" builtinId="9" hidden="1"/>
    <cellStyle name="Hipervínculo visitado" xfId="13566" builtinId="9" hidden="1"/>
    <cellStyle name="Hipervínculo visitado" xfId="13567" builtinId="9" hidden="1"/>
    <cellStyle name="Hipervínculo visitado" xfId="13568" builtinId="9" hidden="1"/>
    <cellStyle name="Hipervínculo visitado" xfId="13569" builtinId="9" hidden="1"/>
    <cellStyle name="Hipervínculo visitado" xfId="13570" builtinId="9" hidden="1"/>
    <cellStyle name="Hipervínculo visitado" xfId="13571" builtinId="9" hidden="1"/>
    <cellStyle name="Hipervínculo visitado" xfId="13572" builtinId="9" hidden="1"/>
    <cellStyle name="Hipervínculo visitado" xfId="13573" builtinId="9" hidden="1"/>
    <cellStyle name="Hipervínculo visitado" xfId="13574" builtinId="9" hidden="1"/>
    <cellStyle name="Hipervínculo visitado" xfId="13575" builtinId="9" hidden="1"/>
    <cellStyle name="Hipervínculo visitado" xfId="13576" builtinId="9" hidden="1"/>
    <cellStyle name="Hipervínculo visitado" xfId="13577" builtinId="9" hidden="1"/>
    <cellStyle name="Hipervínculo visitado" xfId="13578" builtinId="9" hidden="1"/>
    <cellStyle name="Hipervínculo visitado" xfId="13579" builtinId="9" hidden="1"/>
    <cellStyle name="Hipervínculo visitado" xfId="13580" builtinId="9" hidden="1"/>
    <cellStyle name="Hipervínculo visitado" xfId="13581" builtinId="9" hidden="1"/>
    <cellStyle name="Hipervínculo visitado" xfId="13582" builtinId="9" hidden="1"/>
    <cellStyle name="Hipervínculo visitado" xfId="13583" builtinId="9" hidden="1"/>
    <cellStyle name="Hipervínculo visitado" xfId="13584" builtinId="9" hidden="1"/>
    <cellStyle name="Hipervínculo visitado" xfId="13585" builtinId="9" hidden="1"/>
    <cellStyle name="Hipervínculo visitado" xfId="13586" builtinId="9" hidden="1"/>
    <cellStyle name="Hipervínculo visitado" xfId="13587" builtinId="9" hidden="1"/>
    <cellStyle name="Hipervínculo visitado" xfId="13588" builtinId="9" hidden="1"/>
    <cellStyle name="Hipervínculo visitado" xfId="13589" builtinId="9" hidden="1"/>
    <cellStyle name="Hipervínculo visitado" xfId="13590" builtinId="9" hidden="1"/>
    <cellStyle name="Hipervínculo visitado" xfId="13591" builtinId="9" hidden="1"/>
    <cellStyle name="Hipervínculo visitado" xfId="13592" builtinId="9" hidden="1"/>
    <cellStyle name="Hipervínculo visitado" xfId="13593" builtinId="9" hidden="1"/>
    <cellStyle name="Hipervínculo visitado" xfId="13594" builtinId="9" hidden="1"/>
    <cellStyle name="Hipervínculo visitado" xfId="13595" builtinId="9" hidden="1"/>
    <cellStyle name="Hipervínculo visitado" xfId="13596" builtinId="9" hidden="1"/>
    <cellStyle name="Hipervínculo visitado" xfId="13597" builtinId="9" hidden="1"/>
    <cellStyle name="Hipervínculo visitado" xfId="13598" builtinId="9" hidden="1"/>
    <cellStyle name="Hipervínculo visitado" xfId="13142" builtinId="9" hidden="1"/>
    <cellStyle name="Hipervínculo visitado" xfId="13599" builtinId="9" hidden="1"/>
    <cellStyle name="Hipervínculo visitado" xfId="13600" builtinId="9" hidden="1"/>
    <cellStyle name="Hipervínculo visitado" xfId="13601" builtinId="9" hidden="1"/>
    <cellStyle name="Hipervínculo visitado" xfId="13602" builtinId="9" hidden="1"/>
    <cellStyle name="Hipervínculo visitado" xfId="13603" builtinId="9" hidden="1"/>
    <cellStyle name="Hipervínculo visitado" xfId="13604" builtinId="9" hidden="1"/>
    <cellStyle name="Hipervínculo visitado" xfId="13605" builtinId="9" hidden="1"/>
    <cellStyle name="Hipervínculo visitado" xfId="13606" builtinId="9" hidden="1"/>
    <cellStyle name="Hipervínculo visitado" xfId="13607" builtinId="9" hidden="1"/>
    <cellStyle name="Hipervínculo visitado" xfId="13608" builtinId="9" hidden="1"/>
    <cellStyle name="Hipervínculo visitado" xfId="13609" builtinId="9" hidden="1"/>
    <cellStyle name="Hipervínculo visitado" xfId="13610" builtinId="9" hidden="1"/>
    <cellStyle name="Hipervínculo visitado" xfId="13611" builtinId="9" hidden="1"/>
    <cellStyle name="Hipervínculo visitado" xfId="13612" builtinId="9" hidden="1"/>
    <cellStyle name="Hipervínculo visitado" xfId="13613" builtinId="9" hidden="1"/>
    <cellStyle name="Hipervínculo visitado" xfId="13614" builtinId="9" hidden="1"/>
    <cellStyle name="Hipervínculo visitado" xfId="13615" builtinId="9" hidden="1"/>
    <cellStyle name="Hipervínculo visitado" xfId="13616" builtinId="9" hidden="1"/>
    <cellStyle name="Hipervínculo visitado" xfId="13617" builtinId="9" hidden="1"/>
    <cellStyle name="Hipervínculo visitado" xfId="13618" builtinId="9" hidden="1"/>
    <cellStyle name="Hipervínculo visitado" xfId="13678" builtinId="9" hidden="1"/>
    <cellStyle name="Hipervínculo visitado" xfId="13679" builtinId="9" hidden="1"/>
    <cellStyle name="Hipervínculo visitado" xfId="13680" builtinId="9" hidden="1"/>
    <cellStyle name="Hipervínculo visitado" xfId="13681" builtinId="9" hidden="1"/>
    <cellStyle name="Hipervínculo visitado" xfId="13682" builtinId="9" hidden="1"/>
    <cellStyle name="Hipervínculo visitado" xfId="13683" builtinId="9" hidden="1"/>
    <cellStyle name="Hipervínculo visitado" xfId="13684" builtinId="9" hidden="1"/>
    <cellStyle name="Hipervínculo visitado" xfId="13685" builtinId="9" hidden="1"/>
    <cellStyle name="Hipervínculo visitado" xfId="13686" builtinId="9" hidden="1"/>
    <cellStyle name="Hipervínculo visitado" xfId="13687" builtinId="9" hidden="1"/>
    <cellStyle name="Hipervínculo visitado" xfId="13688" builtinId="9" hidden="1"/>
    <cellStyle name="Hipervínculo visitado" xfId="13689" builtinId="9" hidden="1"/>
    <cellStyle name="Hipervínculo visitado" xfId="13690" builtinId="9" hidden="1"/>
    <cellStyle name="Hipervínculo visitado" xfId="13691" builtinId="9" hidden="1"/>
    <cellStyle name="Hipervínculo visitado" xfId="13692" builtinId="9" hidden="1"/>
    <cellStyle name="Hipervínculo visitado" xfId="13693" builtinId="9" hidden="1"/>
    <cellStyle name="Hipervínculo visitado" xfId="13694" builtinId="9" hidden="1"/>
    <cellStyle name="Hipervínculo visitado" xfId="13695" builtinId="9" hidden="1"/>
    <cellStyle name="Hipervínculo visitado" xfId="13696" builtinId="9" hidden="1"/>
    <cellStyle name="Hipervínculo visitado" xfId="13697" builtinId="9" hidden="1"/>
    <cellStyle name="Hipervínculo visitado" xfId="13698" builtinId="9" hidden="1"/>
    <cellStyle name="Hipervínculo visitado" xfId="13700" builtinId="9" hidden="1"/>
    <cellStyle name="Hipervínculo visitado" xfId="13701" builtinId="9" hidden="1"/>
    <cellStyle name="Hipervínculo visitado" xfId="13702" builtinId="9" hidden="1"/>
    <cellStyle name="Hipervínculo visitado" xfId="13703" builtinId="9" hidden="1"/>
    <cellStyle name="Hipervínculo visitado" xfId="13704" builtinId="9" hidden="1"/>
    <cellStyle name="Hipervínculo visitado" xfId="13705" builtinId="9" hidden="1"/>
    <cellStyle name="Hipervínculo visitado" xfId="13706" builtinId="9" hidden="1"/>
    <cellStyle name="Hipervínculo visitado" xfId="13707" builtinId="9" hidden="1"/>
    <cellStyle name="Hipervínculo visitado" xfId="13708" builtinId="9" hidden="1"/>
    <cellStyle name="Hipervínculo visitado" xfId="13709" builtinId="9" hidden="1"/>
    <cellStyle name="Hipervínculo visitado" xfId="13710" builtinId="9" hidden="1"/>
    <cellStyle name="Hipervínculo visitado" xfId="13711" builtinId="9" hidden="1"/>
    <cellStyle name="Hipervínculo visitado" xfId="13712" builtinId="9" hidden="1"/>
    <cellStyle name="Hipervínculo visitado" xfId="13713" builtinId="9" hidden="1"/>
    <cellStyle name="Hipervínculo visitado" xfId="13714" builtinId="9" hidden="1"/>
    <cellStyle name="Hipervínculo visitado" xfId="13715" builtinId="9" hidden="1"/>
    <cellStyle name="Hipervínculo visitado" xfId="13716" builtinId="9" hidden="1"/>
    <cellStyle name="Hipervínculo visitado" xfId="13717" builtinId="9" hidden="1"/>
    <cellStyle name="Hipervínculo visitado" xfId="13718" builtinId="9" hidden="1"/>
    <cellStyle name="Hipervínculo visitado" xfId="13719" builtinId="9" hidden="1"/>
    <cellStyle name="Hipervínculo visitado" xfId="13720" builtinId="9" hidden="1"/>
    <cellStyle name="Hipervínculo visitado" xfId="13729" builtinId="9" hidden="1"/>
    <cellStyle name="Hipervínculo visitado" xfId="13730" builtinId="9" hidden="1"/>
    <cellStyle name="Hipervínculo visitado" xfId="13731" builtinId="9" hidden="1"/>
    <cellStyle name="Hipervínculo visitado" xfId="13732" builtinId="9" hidden="1"/>
    <cellStyle name="Hipervínculo visitado" xfId="13733" builtinId="9" hidden="1"/>
    <cellStyle name="Hipervínculo visitado" xfId="13734" builtinId="9" hidden="1"/>
    <cellStyle name="Hipervínculo visitado" xfId="13735" builtinId="9" hidden="1"/>
    <cellStyle name="Hipervínculo visitado" xfId="13736" builtinId="9" hidden="1"/>
    <cellStyle name="Hipervínculo visitado" xfId="13737" builtinId="9" hidden="1"/>
    <cellStyle name="Hipervínculo visitado" xfId="13738" builtinId="9" hidden="1"/>
    <cellStyle name="Hipervínculo visitado" xfId="13739" builtinId="9" hidden="1"/>
    <cellStyle name="Hipervínculo visitado" xfId="13740" builtinId="9" hidden="1"/>
    <cellStyle name="Hipervínculo visitado" xfId="13741" builtinId="9" hidden="1"/>
    <cellStyle name="Hipervínculo visitado" xfId="13742" builtinId="9" hidden="1"/>
    <cellStyle name="Hipervínculo visitado" xfId="13743" builtinId="9" hidden="1"/>
    <cellStyle name="Hipervínculo visitado" xfId="13744" builtinId="9" hidden="1"/>
    <cellStyle name="Hipervínculo visitado" xfId="13745" builtinId="9" hidden="1"/>
    <cellStyle name="Hipervínculo visitado" xfId="13746" builtinId="9" hidden="1"/>
    <cellStyle name="Hipervínculo visitado" xfId="13747" builtinId="9" hidden="1"/>
    <cellStyle name="Hipervínculo visitado" xfId="13748" builtinId="9" hidden="1"/>
    <cellStyle name="Hipervínculo visitado" xfId="13749" builtinId="9" hidden="1"/>
    <cellStyle name="Hipervínculo visitado" xfId="13756" builtinId="9" hidden="1"/>
    <cellStyle name="Hipervínculo visitado" xfId="13757" builtinId="9" hidden="1"/>
    <cellStyle name="Hipervínculo visitado" xfId="13758" builtinId="9" hidden="1"/>
    <cellStyle name="Hipervínculo visitado" xfId="13759" builtinId="9" hidden="1"/>
    <cellStyle name="Hipervínculo visitado" xfId="13760" builtinId="9" hidden="1"/>
    <cellStyle name="Hipervínculo visitado" xfId="13761" builtinId="9" hidden="1"/>
    <cellStyle name="Hipervínculo visitado" xfId="13762" builtinId="9" hidden="1"/>
    <cellStyle name="Hipervínculo visitado" xfId="13763" builtinId="9" hidden="1"/>
    <cellStyle name="Hipervínculo visitado" xfId="13764" builtinId="9" hidden="1"/>
    <cellStyle name="Hipervínculo visitado" xfId="13765" builtinId="9" hidden="1"/>
    <cellStyle name="Hipervínculo visitado" xfId="13766" builtinId="9" hidden="1"/>
    <cellStyle name="Hipervínculo visitado" xfId="13767" builtinId="9" hidden="1"/>
    <cellStyle name="Hipervínculo visitado" xfId="13768" builtinId="9" hidden="1"/>
    <cellStyle name="Hipervínculo visitado" xfId="13769" builtinId="9" hidden="1"/>
    <cellStyle name="Hipervínculo visitado" xfId="13770" builtinId="9" hidden="1"/>
    <cellStyle name="Hipervínculo visitado" xfId="13771" builtinId="9" hidden="1"/>
    <cellStyle name="Hipervínculo visitado" xfId="13772" builtinId="9" hidden="1"/>
    <cellStyle name="Hipervínculo visitado" xfId="13773" builtinId="9" hidden="1"/>
    <cellStyle name="Hipervínculo visitado" xfId="13774" builtinId="9" hidden="1"/>
    <cellStyle name="Hipervínculo visitado" xfId="13775" builtinId="9" hidden="1"/>
    <cellStyle name="Hipervínculo visitado" xfId="13776" builtinId="9" hidden="1"/>
    <cellStyle name="Hipervínculo visitado" xfId="13725" builtinId="9" hidden="1"/>
    <cellStyle name="Hipervínculo visitado" xfId="13726" builtinId="9" hidden="1"/>
    <cellStyle name="Hipervínculo visitado" xfId="13727" builtinId="9" hidden="1"/>
    <cellStyle name="Hipervínculo visitado" xfId="13777" builtinId="9" hidden="1"/>
    <cellStyle name="Hipervínculo visitado" xfId="13778" builtinId="9" hidden="1"/>
    <cellStyle name="Hipervínculo visitado" xfId="13779" builtinId="9" hidden="1"/>
    <cellStyle name="Hipervínculo visitado" xfId="13780" builtinId="9" hidden="1"/>
    <cellStyle name="Hipervínculo visitado" xfId="13781" builtinId="9" hidden="1"/>
    <cellStyle name="Hipervínculo visitado" xfId="13782" builtinId="9" hidden="1"/>
    <cellStyle name="Hipervínculo visitado" xfId="13783" builtinId="9" hidden="1"/>
    <cellStyle name="Hipervínculo visitado" xfId="13784" builtinId="9" hidden="1"/>
    <cellStyle name="Hipervínculo visitado" xfId="13785" builtinId="9" hidden="1"/>
    <cellStyle name="Hipervínculo visitado" xfId="13786" builtinId="9" hidden="1"/>
    <cellStyle name="Hipervínculo visitado" xfId="13787" builtinId="9" hidden="1"/>
    <cellStyle name="Hipervínculo visitado" xfId="13788" builtinId="9" hidden="1"/>
    <cellStyle name="Hipervínculo visitado" xfId="13789" builtinId="9" hidden="1"/>
    <cellStyle name="Hipervínculo visitado" xfId="13790" builtinId="9" hidden="1"/>
    <cellStyle name="Hipervínculo visitado" xfId="13791" builtinId="9" hidden="1"/>
    <cellStyle name="Hipervínculo visitado" xfId="13792" builtinId="9" hidden="1"/>
    <cellStyle name="Hipervínculo visitado" xfId="13793" builtinId="9" hidden="1"/>
    <cellStyle name="Hipervínculo visitado" xfId="13794" builtinId="9" hidden="1"/>
    <cellStyle name="Hipervínculo visitado" xfId="13799" builtinId="9" hidden="1"/>
    <cellStyle name="Hipervínculo visitado" xfId="13800" builtinId="9" hidden="1"/>
    <cellStyle name="Hipervínculo visitado" xfId="13801" builtinId="9" hidden="1"/>
    <cellStyle name="Hipervínculo visitado" xfId="13802" builtinId="9" hidden="1"/>
    <cellStyle name="Hipervínculo visitado" xfId="13803" builtinId="9" hidden="1"/>
    <cellStyle name="Hipervínculo visitado" xfId="13804" builtinId="9" hidden="1"/>
    <cellStyle name="Hipervínculo visitado" xfId="13805" builtinId="9" hidden="1"/>
    <cellStyle name="Hipervínculo visitado" xfId="13806" builtinId="9" hidden="1"/>
    <cellStyle name="Hipervínculo visitado" xfId="13807" builtinId="9" hidden="1"/>
    <cellStyle name="Hipervínculo visitado" xfId="13808" builtinId="9" hidden="1"/>
    <cellStyle name="Hipervínculo visitado" xfId="13809" builtinId="9" hidden="1"/>
    <cellStyle name="Hipervínculo visitado" xfId="13810" builtinId="9" hidden="1"/>
    <cellStyle name="Hipervínculo visitado" xfId="13811" builtinId="9" hidden="1"/>
    <cellStyle name="Hipervínculo visitado" xfId="13812" builtinId="9" hidden="1"/>
    <cellStyle name="Hipervínculo visitado" xfId="13813" builtinId="9" hidden="1"/>
    <cellStyle name="Hipervínculo visitado" xfId="13814" builtinId="9" hidden="1"/>
    <cellStyle name="Hipervínculo visitado" xfId="13815" builtinId="9" hidden="1"/>
    <cellStyle name="Hipervínculo visitado" xfId="13816" builtinId="9" hidden="1"/>
    <cellStyle name="Hipervínculo visitado" xfId="13817" builtinId="9" hidden="1"/>
    <cellStyle name="Hipervínculo visitado" xfId="13818" builtinId="9" hidden="1"/>
    <cellStyle name="Hipervínculo visitado" xfId="13819" builtinId="9" hidden="1"/>
    <cellStyle name="Hipervínculo visitado" xfId="13822" builtinId="9" hidden="1"/>
    <cellStyle name="Hipervínculo visitado" xfId="13823" builtinId="9" hidden="1"/>
    <cellStyle name="Hipervínculo visitado" xfId="13824" builtinId="9" hidden="1"/>
    <cellStyle name="Hipervínculo visitado" xfId="13825" builtinId="9" hidden="1"/>
    <cellStyle name="Hipervínculo visitado" xfId="13826" builtinId="9" hidden="1"/>
    <cellStyle name="Hipervínculo visitado" xfId="13827" builtinId="9" hidden="1"/>
    <cellStyle name="Hipervínculo visitado" xfId="13828" builtinId="9" hidden="1"/>
    <cellStyle name="Hipervínculo visitado" xfId="13829" builtinId="9" hidden="1"/>
    <cellStyle name="Hipervínculo visitado" xfId="13830" builtinId="9" hidden="1"/>
    <cellStyle name="Hipervínculo visitado" xfId="13831" builtinId="9" hidden="1"/>
    <cellStyle name="Hipervínculo visitado" xfId="13832" builtinId="9" hidden="1"/>
    <cellStyle name="Hipervínculo visitado" xfId="13833" builtinId="9" hidden="1"/>
    <cellStyle name="Hipervínculo visitado" xfId="13834" builtinId="9" hidden="1"/>
    <cellStyle name="Hipervínculo visitado" xfId="13835" builtinId="9" hidden="1"/>
    <cellStyle name="Hipervínculo visitado" xfId="13836" builtinId="9" hidden="1"/>
    <cellStyle name="Hipervínculo visitado" xfId="13837" builtinId="9" hidden="1"/>
    <cellStyle name="Hipervínculo visitado" xfId="13838" builtinId="9" hidden="1"/>
    <cellStyle name="Hipervínculo visitado" xfId="13839" builtinId="9" hidden="1"/>
    <cellStyle name="Hipervínculo visitado" xfId="13840" builtinId="9" hidden="1"/>
    <cellStyle name="Hipervínculo visitado" xfId="13841" builtinId="9" hidden="1"/>
    <cellStyle name="Hipervínculo visitado" xfId="13842" builtinId="9" hidden="1"/>
    <cellStyle name="Hipervínculo visitado" xfId="13798" builtinId="9" hidden="1"/>
    <cellStyle name="Hipervínculo visitado" xfId="13843" builtinId="9" hidden="1"/>
    <cellStyle name="Hipervínculo visitado" xfId="13844" builtinId="9" hidden="1"/>
    <cellStyle name="Hipervínculo visitado" xfId="13845" builtinId="9" hidden="1"/>
    <cellStyle name="Hipervínculo visitado" xfId="13846" builtinId="9" hidden="1"/>
    <cellStyle name="Hipervínculo visitado" xfId="13847" builtinId="9" hidden="1"/>
    <cellStyle name="Hipervínculo visitado" xfId="13848" builtinId="9" hidden="1"/>
    <cellStyle name="Hipervínculo visitado" xfId="13849" builtinId="9" hidden="1"/>
    <cellStyle name="Hipervínculo visitado" xfId="13850" builtinId="9" hidden="1"/>
    <cellStyle name="Hipervínculo visitado" xfId="13851" builtinId="9" hidden="1"/>
    <cellStyle name="Hipervínculo visitado" xfId="13852" builtinId="9" hidden="1"/>
    <cellStyle name="Hipervínculo visitado" xfId="13853" builtinId="9" hidden="1"/>
    <cellStyle name="Hipervínculo visitado" xfId="13854" builtinId="9" hidden="1"/>
    <cellStyle name="Hipervínculo visitado" xfId="13855" builtinId="9" hidden="1"/>
    <cellStyle name="Hipervínculo visitado" xfId="13856" builtinId="9" hidden="1"/>
    <cellStyle name="Hipervínculo visitado" xfId="13857" builtinId="9" hidden="1"/>
    <cellStyle name="Hipervínculo visitado" xfId="13858" builtinId="9" hidden="1"/>
    <cellStyle name="Hipervínculo visitado" xfId="13859" builtinId="9" hidden="1"/>
    <cellStyle name="Hipervínculo visitado" xfId="13860" builtinId="9" hidden="1"/>
    <cellStyle name="Hipervínculo visitado" xfId="13861" builtinId="9" hidden="1"/>
    <cellStyle name="Hipervínculo visitado" xfId="13862" builtinId="9" hidden="1"/>
    <cellStyle name="Hipervínculo visitado" xfId="13864" builtinId="9" hidden="1"/>
    <cellStyle name="Hipervínculo visitado" xfId="13865" builtinId="9" hidden="1"/>
    <cellStyle name="Hipervínculo visitado" xfId="13866" builtinId="9" hidden="1"/>
    <cellStyle name="Hipervínculo visitado" xfId="13867" builtinId="9" hidden="1"/>
    <cellStyle name="Hipervínculo visitado" xfId="13868" builtinId="9" hidden="1"/>
    <cellStyle name="Hipervínculo visitado" xfId="13869" builtinId="9" hidden="1"/>
    <cellStyle name="Hipervínculo visitado" xfId="13870" builtinId="9" hidden="1"/>
    <cellStyle name="Hipervínculo visitado" xfId="13871" builtinId="9" hidden="1"/>
    <cellStyle name="Hipervínculo visitado" xfId="13872" builtinId="9" hidden="1"/>
    <cellStyle name="Hipervínculo visitado" xfId="13873" builtinId="9" hidden="1"/>
    <cellStyle name="Hipervínculo visitado" xfId="13874" builtinId="9" hidden="1"/>
    <cellStyle name="Hipervínculo visitado" xfId="13875" builtinId="9" hidden="1"/>
    <cellStyle name="Hipervínculo visitado" xfId="13876" builtinId="9" hidden="1"/>
    <cellStyle name="Hipervínculo visitado" xfId="13877" builtinId="9" hidden="1"/>
    <cellStyle name="Hipervínculo visitado" xfId="13878" builtinId="9" hidden="1"/>
    <cellStyle name="Hipervínculo visitado" xfId="13879" builtinId="9" hidden="1"/>
    <cellStyle name="Hipervínculo visitado" xfId="13880" builtinId="9" hidden="1"/>
    <cellStyle name="Hipervínculo visitado" xfId="13881" builtinId="9" hidden="1"/>
    <cellStyle name="Hipervínculo visitado" xfId="13882" builtinId="9" hidden="1"/>
    <cellStyle name="Hipervínculo visitado" xfId="13883" builtinId="9" hidden="1"/>
    <cellStyle name="Hipervínculo visitado" xfId="13884" builtinId="9" hidden="1"/>
    <cellStyle name="Hipervínculo visitado" xfId="13622" builtinId="9" hidden="1"/>
    <cellStyle name="Hipervínculo visitado" xfId="13750" builtinId="9" hidden="1"/>
    <cellStyle name="Hipervínculo visitado" xfId="13797" builtinId="9" hidden="1"/>
    <cellStyle name="Hipervínculo visitado" xfId="13885" builtinId="9" hidden="1"/>
    <cellStyle name="Hipervínculo visitado" xfId="13886" builtinId="9" hidden="1"/>
    <cellStyle name="Hipervínculo visitado" xfId="13887" builtinId="9" hidden="1"/>
    <cellStyle name="Hipervínculo visitado" xfId="13888" builtinId="9" hidden="1"/>
    <cellStyle name="Hipervínculo visitado" xfId="13889" builtinId="9" hidden="1"/>
    <cellStyle name="Hipervínculo visitado" xfId="13890" builtinId="9" hidden="1"/>
    <cellStyle name="Hipervínculo visitado" xfId="13891" builtinId="9" hidden="1"/>
    <cellStyle name="Hipervínculo visitado" xfId="13892" builtinId="9" hidden="1"/>
    <cellStyle name="Hipervínculo visitado" xfId="13893" builtinId="9" hidden="1"/>
    <cellStyle name="Hipervínculo visitado" xfId="13894" builtinId="9" hidden="1"/>
    <cellStyle name="Hipervínculo visitado" xfId="13895" builtinId="9" hidden="1"/>
    <cellStyle name="Hipervínculo visitado" xfId="13896" builtinId="9" hidden="1"/>
    <cellStyle name="Hipervínculo visitado" xfId="13897" builtinId="9" hidden="1"/>
    <cellStyle name="Hipervínculo visitado" xfId="13898" builtinId="9" hidden="1"/>
    <cellStyle name="Hipervínculo visitado" xfId="13899" builtinId="9" hidden="1"/>
    <cellStyle name="Hipervínculo visitado" xfId="13900" builtinId="9" hidden="1"/>
    <cellStyle name="Hipervínculo visitado" xfId="13901" builtinId="9" hidden="1"/>
    <cellStyle name="Hipervínculo visitado" xfId="13902" builtinId="9" hidden="1"/>
    <cellStyle name="Hipervínculo visitado" xfId="13903" builtinId="9" hidden="1"/>
    <cellStyle name="Hipervínculo visitado" xfId="13904" builtinId="9" hidden="1"/>
    <cellStyle name="Hipervínculo visitado" xfId="13905" builtinId="9" hidden="1"/>
    <cellStyle name="Hipervínculo visitado" xfId="13906" builtinId="9" hidden="1"/>
    <cellStyle name="Hipervínculo visitado" xfId="13907" builtinId="9" hidden="1"/>
    <cellStyle name="Hipervínculo visitado" xfId="13908" builtinId="9" hidden="1"/>
    <cellStyle name="Hipervínculo visitado" xfId="13909" builtinId="9" hidden="1"/>
    <cellStyle name="Hipervínculo visitado" xfId="13910" builtinId="9" hidden="1"/>
    <cellStyle name="Hipervínculo visitado" xfId="13911" builtinId="9" hidden="1"/>
    <cellStyle name="Hipervínculo visitado" xfId="13912" builtinId="9" hidden="1"/>
    <cellStyle name="Hipervínculo visitado" xfId="13913" builtinId="9" hidden="1"/>
    <cellStyle name="Hipervínculo visitado" xfId="13914" builtinId="9" hidden="1"/>
    <cellStyle name="Hipervínculo visitado" xfId="13915" builtinId="9" hidden="1"/>
    <cellStyle name="Hipervínculo visitado" xfId="13916" builtinId="9" hidden="1"/>
    <cellStyle name="Hipervínculo visitado" xfId="13917" builtinId="9" hidden="1"/>
    <cellStyle name="Hipervínculo visitado" xfId="13918" builtinId="9" hidden="1"/>
    <cellStyle name="Hipervínculo visitado" xfId="13919" builtinId="9" hidden="1"/>
    <cellStyle name="Hipervínculo visitado" xfId="13920" builtinId="9" hidden="1"/>
    <cellStyle name="Hipervínculo visitado" xfId="13921" builtinId="9" hidden="1"/>
    <cellStyle name="Hipervínculo visitado" xfId="13922" builtinId="9" hidden="1"/>
    <cellStyle name="Hipervínculo visitado" xfId="13923" builtinId="9" hidden="1"/>
    <cellStyle name="Hipervínculo visitado" xfId="13645" builtinId="9" hidden="1"/>
    <cellStyle name="Hipervínculo visitado" xfId="13644" builtinId="9" hidden="1"/>
    <cellStyle name="Hipervínculo visitado" xfId="13640" builtinId="9" hidden="1"/>
    <cellStyle name="Hipervínculo visitado" xfId="13924" builtinId="9" hidden="1"/>
    <cellStyle name="Hipervínculo visitado" xfId="13925" builtinId="9" hidden="1"/>
    <cellStyle name="Hipervínculo visitado" xfId="13926" builtinId="9" hidden="1"/>
    <cellStyle name="Hipervínculo visitado" xfId="13927" builtinId="9" hidden="1"/>
    <cellStyle name="Hipervínculo visitado" xfId="13928" builtinId="9" hidden="1"/>
    <cellStyle name="Hipervínculo visitado" xfId="13929" builtinId="9" hidden="1"/>
    <cellStyle name="Hipervínculo visitado" xfId="13930" builtinId="9" hidden="1"/>
    <cellStyle name="Hipervínculo visitado" xfId="13931" builtinId="9" hidden="1"/>
    <cellStyle name="Hipervínculo visitado" xfId="13932" builtinId="9" hidden="1"/>
    <cellStyle name="Hipervínculo visitado" xfId="13933" builtinId="9" hidden="1"/>
    <cellStyle name="Hipervínculo visitado" xfId="13934" builtinId="9" hidden="1"/>
    <cellStyle name="Hipervínculo visitado" xfId="13935" builtinId="9" hidden="1"/>
    <cellStyle name="Hipervínculo visitado" xfId="13936" builtinId="9" hidden="1"/>
    <cellStyle name="Hipervínculo visitado" xfId="13937" builtinId="9" hidden="1"/>
    <cellStyle name="Hipervínculo visitado" xfId="13938" builtinId="9" hidden="1"/>
    <cellStyle name="Hipervínculo visitado" xfId="13939" builtinId="9" hidden="1"/>
    <cellStyle name="Hipervínculo visitado" xfId="13940" builtinId="9" hidden="1"/>
    <cellStyle name="Hipervínculo visitado" xfId="13941" builtinId="9" hidden="1"/>
    <cellStyle name="Hipervínculo visitado" xfId="12492" builtinId="9" hidden="1"/>
    <cellStyle name="Hipervínculo visitado" xfId="12460" builtinId="9" hidden="1"/>
    <cellStyle name="Hipervínculo visitado" xfId="12428" builtinId="9" hidden="1"/>
    <cellStyle name="Hipervínculo visitado" xfId="12396" builtinId="9" hidden="1"/>
    <cellStyle name="Hipervínculo visitado" xfId="12365" builtinId="9" hidden="1"/>
    <cellStyle name="Hipervínculo visitado" xfId="13699" builtinId="9" hidden="1"/>
    <cellStyle name="Hipervínculo visitado" xfId="11152" builtinId="9" hidden="1"/>
    <cellStyle name="Hipervínculo visitado" xfId="11151" builtinId="9" hidden="1"/>
    <cellStyle name="Hipervínculo visitado" xfId="11150" builtinId="9" hidden="1"/>
    <cellStyle name="Hipervínculo visitado" xfId="11107" builtinId="9" hidden="1"/>
    <cellStyle name="Hipervínculo visitado" xfId="11149" builtinId="9" hidden="1"/>
    <cellStyle name="Hipervínculo visitado" xfId="11148" builtinId="9" hidden="1"/>
    <cellStyle name="Hipervínculo visitado" xfId="7714" builtinId="9" hidden="1"/>
    <cellStyle name="Hipervínculo visitado" xfId="11106" builtinId="9" hidden="1"/>
    <cellStyle name="Hipervínculo visitado" xfId="11147" builtinId="9" hidden="1"/>
    <cellStyle name="Hipervínculo visitado" xfId="11146" builtinId="9" hidden="1"/>
    <cellStyle name="Hipervínculo visitado" xfId="3425" builtinId="9" hidden="1"/>
    <cellStyle name="Hipervínculo visitado" xfId="11105" builtinId="9" hidden="1"/>
    <cellStyle name="Hipervínculo visitado" xfId="11145" builtinId="9" hidden="1"/>
    <cellStyle name="Hipervínculo visitado" xfId="11144" builtinId="9" hidden="1"/>
    <cellStyle name="Hipervínculo visitado" xfId="8276" builtinId="9" hidden="1"/>
    <cellStyle name="Hipervínculo visitado" xfId="11114" builtinId="9" hidden="1"/>
    <cellStyle name="Hipervínculo visitado" xfId="8278" builtinId="9" hidden="1"/>
    <cellStyle name="Hipervínculo visitado" xfId="13942" builtinId="9" hidden="1"/>
    <cellStyle name="Hipervínculo visitado" xfId="13943" builtinId="9" hidden="1"/>
    <cellStyle name="Hipervínculo visitado" xfId="13944" builtinId="9" hidden="1"/>
    <cellStyle name="Hipervínculo visitado" xfId="13945" builtinId="9" hidden="1"/>
    <cellStyle name="Hipervínculo visitado" xfId="13946" builtinId="9" hidden="1"/>
    <cellStyle name="Hipervínculo visitado" xfId="13947" builtinId="9" hidden="1"/>
    <cellStyle name="Hipervínculo visitado" xfId="13948" builtinId="9" hidden="1"/>
    <cellStyle name="Hipervínculo visitado" xfId="13949" builtinId="9" hidden="1"/>
    <cellStyle name="Hipervínculo visitado" xfId="13950" builtinId="9" hidden="1"/>
    <cellStyle name="Hipervínculo visitado" xfId="13951" builtinId="9" hidden="1"/>
    <cellStyle name="Hipervínculo visitado" xfId="13952" builtinId="9" hidden="1"/>
    <cellStyle name="Hipervínculo visitado" xfId="13953" builtinId="9" hidden="1"/>
    <cellStyle name="Hipervínculo visitado" xfId="13954" builtinId="9" hidden="1"/>
    <cellStyle name="Hipervínculo visitado" xfId="13955" builtinId="9" hidden="1"/>
    <cellStyle name="Hipervínculo visitado" xfId="13956" builtinId="9" hidden="1"/>
    <cellStyle name="Hipervínculo visitado" xfId="13957" builtinId="9" hidden="1"/>
    <cellStyle name="Hipervínculo visitado" xfId="13958" builtinId="9" hidden="1"/>
    <cellStyle name="Hipervínculo visitado" xfId="13959" builtinId="9" hidden="1"/>
    <cellStyle name="Hipervínculo visitado" xfId="13960" builtinId="9" hidden="1"/>
    <cellStyle name="Hipervínculo visitado" xfId="14002" builtinId="9" hidden="1"/>
    <cellStyle name="Hipervínculo visitado" xfId="14003" builtinId="9" hidden="1"/>
    <cellStyle name="Hipervínculo visitado" xfId="14004" builtinId="9" hidden="1"/>
    <cellStyle name="Hipervínculo visitado" xfId="14005" builtinId="9" hidden="1"/>
    <cellStyle name="Hipervínculo visitado" xfId="14006" builtinId="9" hidden="1"/>
    <cellStyle name="Hipervínculo visitado" xfId="14007" builtinId="9" hidden="1"/>
    <cellStyle name="Hipervínculo visitado" xfId="14008" builtinId="9" hidden="1"/>
    <cellStyle name="Hipervínculo visitado" xfId="14009" builtinId="9" hidden="1"/>
    <cellStyle name="Hipervínculo visitado" xfId="14010" builtinId="9" hidden="1"/>
    <cellStyle name="Hipervínculo visitado" xfId="14011" builtinId="9" hidden="1"/>
    <cellStyle name="Hipervínculo visitado" xfId="14012" builtinId="9" hidden="1"/>
    <cellStyle name="Hipervínculo visitado" xfId="14013" builtinId="9" hidden="1"/>
    <cellStyle name="Hipervínculo visitado" xfId="14014" builtinId="9" hidden="1"/>
    <cellStyle name="Hipervínculo visitado" xfId="14015" builtinId="9" hidden="1"/>
    <cellStyle name="Hipervínculo visitado" xfId="14016" builtinId="9" hidden="1"/>
    <cellStyle name="Hipervínculo visitado" xfId="14017" builtinId="9" hidden="1"/>
    <cellStyle name="Hipervínculo visitado" xfId="14018" builtinId="9" hidden="1"/>
    <cellStyle name="Hipervínculo visitado" xfId="14019" builtinId="9" hidden="1"/>
    <cellStyle name="Hipervínculo visitado" xfId="14020" builtinId="9" hidden="1"/>
    <cellStyle name="Hipervínculo visitado" xfId="14021" builtinId="9" hidden="1"/>
    <cellStyle name="Hipervínculo visitado" xfId="14022" builtinId="9" hidden="1"/>
    <cellStyle name="Hipervínculo visitado" xfId="14098" builtinId="9" hidden="1"/>
    <cellStyle name="Hipervínculo visitado" xfId="14099" builtinId="9" hidden="1"/>
    <cellStyle name="Hipervínculo visitado" xfId="14100" builtinId="9" hidden="1"/>
    <cellStyle name="Hipervínculo visitado" xfId="14101" builtinId="9" hidden="1"/>
    <cellStyle name="Hipervínculo visitado" xfId="14102" builtinId="9" hidden="1"/>
    <cellStyle name="Hipervínculo visitado" xfId="14103" builtinId="9" hidden="1"/>
    <cellStyle name="Hipervínculo visitado" xfId="14104" builtinId="9" hidden="1"/>
    <cellStyle name="Hipervínculo visitado" xfId="14105" builtinId="9" hidden="1"/>
    <cellStyle name="Hipervínculo visitado" xfId="14106" builtinId="9" hidden="1"/>
    <cellStyle name="Hipervínculo visitado" xfId="14107" builtinId="9" hidden="1"/>
    <cellStyle name="Hipervínculo visitado" xfId="14108" builtinId="9" hidden="1"/>
    <cellStyle name="Hipervínculo visitado" xfId="14109" builtinId="9" hidden="1"/>
    <cellStyle name="Hipervínculo visitado" xfId="14110" builtinId="9" hidden="1"/>
    <cellStyle name="Hipervínculo visitado" xfId="14111" builtinId="9" hidden="1"/>
    <cellStyle name="Hipervínculo visitado" xfId="14112" builtinId="9" hidden="1"/>
    <cellStyle name="Hipervínculo visitado" xfId="14113" builtinId="9" hidden="1"/>
    <cellStyle name="Hipervínculo visitado" xfId="14114" builtinId="9" hidden="1"/>
    <cellStyle name="Hipervínculo visitado" xfId="14115" builtinId="9" hidden="1"/>
    <cellStyle name="Hipervínculo visitado" xfId="14116" builtinId="9" hidden="1"/>
    <cellStyle name="Hipervínculo visitado" xfId="14117" builtinId="9" hidden="1"/>
    <cellStyle name="Hipervínculo visitado" xfId="14118" builtinId="9" hidden="1"/>
    <cellStyle name="Hipervínculo visitado" xfId="14064" builtinId="9" hidden="1"/>
    <cellStyle name="Hipervínculo visitado" xfId="14190" builtinId="9" hidden="1"/>
    <cellStyle name="Hipervínculo visitado" xfId="14189" builtinId="9" hidden="1"/>
    <cellStyle name="Hipervínculo visitado" xfId="14063" builtinId="9" hidden="1"/>
    <cellStyle name="Hipervínculo visitado" xfId="14188" builtinId="9" hidden="1"/>
    <cellStyle name="Hipervínculo visitado" xfId="14187" builtinId="9" hidden="1"/>
    <cellStyle name="Hipervínculo visitado" xfId="14062" builtinId="9" hidden="1"/>
    <cellStyle name="Hipervínculo visitado" xfId="14186" builtinId="9" hidden="1"/>
    <cellStyle name="Hipervínculo visitado" xfId="14185" builtinId="9" hidden="1"/>
    <cellStyle name="Hipervínculo visitado" xfId="14061" builtinId="9" hidden="1"/>
    <cellStyle name="Hipervínculo visitado" xfId="14184" builtinId="9" hidden="1"/>
    <cellStyle name="Hipervínculo visitado" xfId="14183" builtinId="9" hidden="1"/>
    <cellStyle name="Hipervínculo visitado" xfId="14060" builtinId="9" hidden="1"/>
    <cellStyle name="Hipervínculo visitado" xfId="14182" builtinId="9" hidden="1"/>
    <cellStyle name="Hipervínculo visitado" xfId="14181" builtinId="9" hidden="1"/>
    <cellStyle name="Hipervínculo visitado" xfId="14059" builtinId="9" hidden="1"/>
    <cellStyle name="Hipervínculo visitado" xfId="14180" builtinId="9" hidden="1"/>
    <cellStyle name="Hipervínculo visitado" xfId="14179" builtinId="9" hidden="1"/>
    <cellStyle name="Hipervínculo visitado" xfId="14058" builtinId="9" hidden="1"/>
    <cellStyle name="Hipervínculo visitado" xfId="14178" builtinId="9" hidden="1"/>
    <cellStyle name="Hipervínculo visitado" xfId="14177" builtinId="9" hidden="1"/>
    <cellStyle name="Hipervínculo visitado" xfId="14215" builtinId="9" hidden="1"/>
    <cellStyle name="Hipervínculo visitado" xfId="13973" builtinId="9" hidden="1"/>
    <cellStyle name="Hipervínculo visitado" xfId="14132" builtinId="9" hidden="1"/>
    <cellStyle name="Hipervínculo visitado" xfId="14216" builtinId="9" hidden="1"/>
    <cellStyle name="Hipervínculo visitado" xfId="14133" builtinId="9" hidden="1"/>
    <cellStyle name="Hipervínculo visitado" xfId="13972" builtinId="9" hidden="1"/>
    <cellStyle name="Hipervínculo visitado" xfId="14075" builtinId="9" hidden="1"/>
    <cellStyle name="Hipervínculo visitado" xfId="14134" builtinId="9" hidden="1"/>
    <cellStyle name="Hipervínculo visitado" xfId="14135" builtinId="9" hidden="1"/>
    <cellStyle name="Hipervínculo visitado" xfId="14217" builtinId="9" hidden="1"/>
    <cellStyle name="Hipervínculo visitado" xfId="13971" builtinId="9" hidden="1"/>
    <cellStyle name="Hipervínculo visitado" xfId="13970" builtinId="9" hidden="1"/>
    <cellStyle name="Hipervínculo visitado" xfId="14218" builtinId="9" hidden="1"/>
    <cellStyle name="Hipervínculo visitado" xfId="14136" builtinId="9" hidden="1"/>
    <cellStyle name="Hipervínculo visitado" xfId="14137" builtinId="9" hidden="1"/>
    <cellStyle name="Hipervínculo visitado" xfId="14076" builtinId="9" hidden="1"/>
    <cellStyle name="Hipervínculo visitado" xfId="13969" builtinId="9" hidden="1"/>
    <cellStyle name="Hipervínculo visitado" xfId="14138" builtinId="9" hidden="1"/>
    <cellStyle name="Hipervínculo visitado" xfId="14077" builtinId="9" hidden="1"/>
    <cellStyle name="Hipervínculo visitado" xfId="14139" builtinId="9" hidden="1"/>
    <cellStyle name="Hipervínculo visitado" xfId="13968" builtinId="9" hidden="1"/>
    <cellStyle name="Hipervínculo visitado" xfId="14229" builtinId="9" hidden="1"/>
    <cellStyle name="Hipervínculo visitado" xfId="14053" builtinId="9" hidden="1"/>
    <cellStyle name="Hipervínculo visitado" xfId="14052" builtinId="9" hidden="1"/>
    <cellStyle name="Hipervínculo visitado" xfId="13988" builtinId="9" hidden="1"/>
    <cellStyle name="Hipervínculo visitado" xfId="13989" builtinId="9" hidden="1"/>
    <cellStyle name="Hipervínculo visitado" xfId="14228" builtinId="9" hidden="1"/>
    <cellStyle name="Hipervínculo visitado" xfId="14084" builtinId="9" hidden="1"/>
    <cellStyle name="Hipervínculo visitado" xfId="14156" builtinId="9" hidden="1"/>
    <cellStyle name="Hipervínculo visitado" xfId="14155" builtinId="9" hidden="1"/>
    <cellStyle name="Hipervínculo visitado" xfId="14227" builtinId="9" hidden="1"/>
    <cellStyle name="Hipervínculo visitado" xfId="13990" builtinId="9" hidden="1"/>
    <cellStyle name="Hipervínculo visitado" xfId="14051" builtinId="9" hidden="1"/>
    <cellStyle name="Hipervínculo visitado" xfId="14154" builtinId="9" hidden="1"/>
    <cellStyle name="Hipervínculo visitado" xfId="13994" builtinId="9" hidden="1"/>
    <cellStyle name="Hipervínculo visitado" xfId="14226" builtinId="9" hidden="1"/>
    <cellStyle name="Hipervínculo visitado" xfId="14083" builtinId="9" hidden="1"/>
    <cellStyle name="Hipervínculo visitado" xfId="14225" builtinId="9" hidden="1"/>
    <cellStyle name="Hipervínculo visitado" xfId="14224" builtinId="9" hidden="1"/>
    <cellStyle name="Hipervínculo visitado" xfId="14070" builtinId="9" hidden="1"/>
    <cellStyle name="Hipervínculo visitado" xfId="14069" builtinId="9" hidden="1"/>
    <cellStyle name="Hipervínculo visitado" xfId="14153" builtinId="9" hidden="1"/>
    <cellStyle name="Hipervínculo visitado" xfId="14056" builtinId="9" hidden="1"/>
    <cellStyle name="Hipervínculo visitado" xfId="14066" builtinId="9" hidden="1"/>
    <cellStyle name="Hipervínculo visitado" xfId="14262" builtinId="9" hidden="1"/>
    <cellStyle name="Hipervínculo visitado" xfId="13984" builtinId="9" hidden="1"/>
    <cellStyle name="Hipervínculo visitado" xfId="14261" builtinId="9" hidden="1"/>
    <cellStyle name="Hipervínculo visitado" xfId="14193" builtinId="9" hidden="1"/>
    <cellStyle name="Hipervínculo visitado" xfId="14167" builtinId="9" hidden="1"/>
    <cellStyle name="Hipervínculo visitado" xfId="14260" builtinId="9" hidden="1"/>
    <cellStyle name="Hipervínculo visitado" xfId="14259" builtinId="9" hidden="1"/>
    <cellStyle name="Hipervínculo visitado" xfId="14090" builtinId="9" hidden="1"/>
    <cellStyle name="Hipervínculo visitado" xfId="14194" builtinId="9" hidden="1"/>
    <cellStyle name="Hipervínculo visitado" xfId="14258" builtinId="9" hidden="1"/>
    <cellStyle name="Hipervínculo visitado" xfId="14123" builtinId="9" hidden="1"/>
    <cellStyle name="Hipervínculo visitado" xfId="13966" builtinId="9" hidden="1"/>
    <cellStyle name="Hipervínculo visitado" xfId="14078" builtinId="9" hidden="1"/>
    <cellStyle name="Hipervínculo visitado" xfId="14091" builtinId="9" hidden="1"/>
    <cellStyle name="Hipervínculo visitado" xfId="14257" builtinId="9" hidden="1"/>
    <cellStyle name="Hipervínculo visitado" xfId="14079" builtinId="9" hidden="1"/>
    <cellStyle name="Hipervínculo visitado" xfId="14238" builtinId="9" hidden="1"/>
    <cellStyle name="Hipervínculo visitado" xfId="13965" builtinId="9" hidden="1"/>
    <cellStyle name="Hipervínculo visitado" xfId="14256" builtinId="9" hidden="1"/>
    <cellStyle name="Hipervínculo visitado" xfId="14295" builtinId="9" hidden="1"/>
    <cellStyle name="Hipervínculo visitado" xfId="14209" builtinId="9" hidden="1"/>
    <cellStyle name="Hipervínculo visitado" xfId="14149" builtinId="9" hidden="1"/>
    <cellStyle name="Hipervínculo visitado" xfId="14296" builtinId="9" hidden="1"/>
    <cellStyle name="Hipervínculo visitado" xfId="13995" builtinId="9" hidden="1"/>
    <cellStyle name="Hipervínculo visitado" xfId="14246" builtinId="9" hidden="1"/>
    <cellStyle name="Hipervínculo visitado" xfId="14164" builtinId="9" hidden="1"/>
    <cellStyle name="Hipervínculo visitado" xfId="14120" builtinId="9" hidden="1"/>
    <cellStyle name="Hipervínculo visitado" xfId="14200" builtinId="9" hidden="1"/>
    <cellStyle name="Hipervínculo visitado" xfId="14297" builtinId="9" hidden="1"/>
    <cellStyle name="Hipervínculo visitado" xfId="14245" builtinId="9" hidden="1"/>
    <cellStyle name="Hipervínculo visitado" xfId="13981" builtinId="9" hidden="1"/>
    <cellStyle name="Hipervínculo visitado" xfId="14298" builtinId="9" hidden="1"/>
    <cellStyle name="Hipervínculo visitado" xfId="14119" builtinId="9" hidden="1"/>
    <cellStyle name="Hipervínculo visitado" xfId="14148" builtinId="9" hidden="1"/>
    <cellStyle name="Hipervínculo visitado" xfId="14235" builtinId="9" hidden="1"/>
    <cellStyle name="Hipervínculo visitado" xfId="14094" builtinId="9" hidden="1"/>
    <cellStyle name="Hipervínculo visitado" xfId="14082" builtinId="9" hidden="1"/>
    <cellStyle name="Hipervínculo visitado" xfId="14205" builtinId="9" hidden="1"/>
    <cellStyle name="Hipervínculo visitado" xfId="13996" builtinId="9" hidden="1"/>
    <cellStyle name="Hipervínculo visitado" xfId="14244" builtinId="9" hidden="1"/>
    <cellStyle name="Hipervínculo visitado" xfId="14175" builtinId="9" hidden="1"/>
    <cellStyle name="Hipervínculo visitado" xfId="14204" builtinId="9" hidden="1"/>
    <cellStyle name="Hipervínculo visitado" xfId="14255" builtinId="9" hidden="1"/>
    <cellStyle name="Hipervínculo visitado" xfId="13979" builtinId="9" hidden="1"/>
    <cellStyle name="Hipervínculo visitado" xfId="14220" builtinId="9" hidden="1"/>
    <cellStyle name="Hipervínculo visitado" xfId="14312" builtinId="9" hidden="1"/>
    <cellStyle name="Hipervínculo visitado" xfId="14288" builtinId="9" hidden="1"/>
    <cellStyle name="Hipervínculo visitado" xfId="13964" builtinId="9" hidden="1"/>
    <cellStyle name="Hipervínculo visitado" xfId="14254" builtinId="9" hidden="1"/>
    <cellStyle name="Hipervínculo visitado" xfId="14176" builtinId="9" hidden="1"/>
    <cellStyle name="Hipervínculo visitado" xfId="14311" builtinId="9" hidden="1"/>
    <cellStyle name="Hipervínculo visitado" xfId="14160" builtinId="9" hidden="1"/>
    <cellStyle name="Hipervínculo visitado" xfId="14248" builtinId="9" hidden="1"/>
    <cellStyle name="Hipervínculo visitado" xfId="14124" builtinId="9" hidden="1"/>
    <cellStyle name="Hipervínculo visitado" xfId="14067" builtinId="9" hidden="1"/>
    <cellStyle name="Hipervínculo visitado" xfId="14236" builtinId="9" hidden="1"/>
    <cellStyle name="Hipervínculo visitado" xfId="14310" builtinId="9" hidden="1"/>
    <cellStyle name="Hipervínculo visitado" xfId="14197" builtinId="9" hidden="1"/>
    <cellStyle name="Hipervínculo visitado" xfId="14287" builtinId="9" hidden="1"/>
    <cellStyle name="Hipervínculo visitado" xfId="14170" builtinId="9" hidden="1"/>
    <cellStyle name="Hipervínculo visitado" xfId="14309" builtinId="9" hidden="1"/>
    <cellStyle name="Hipervínculo visitado" xfId="14172" builtinId="9" hidden="1"/>
    <cellStyle name="Hipervínculo visitado" xfId="14285" builtinId="9" hidden="1"/>
    <cellStyle name="Hipervínculo visitado" xfId="13986" builtinId="9" hidden="1"/>
    <cellStyle name="Hipervínculo visitado" xfId="14234" builtinId="9" hidden="1"/>
    <cellStyle name="Hipervínculo visitado" xfId="14230" builtinId="9" hidden="1"/>
    <cellStyle name="Hipervínculo visitado" xfId="14319" builtinId="9" hidden="1"/>
    <cellStyle name="Hipervínculo visitado" xfId="14284" builtinId="9" hidden="1"/>
    <cellStyle name="Hipervínculo visitado" xfId="14264" builtinId="9" hidden="1"/>
    <cellStyle name="Hipervínculo visitado" xfId="13999" builtinId="9" hidden="1"/>
    <cellStyle name="Hipervínculo visitado" xfId="14250" builtinId="9" hidden="1"/>
    <cellStyle name="Hipervínculo visitado" xfId="14097" builtinId="9" hidden="1"/>
    <cellStyle name="Hipervínculo visitado" xfId="14320" builtinId="9" hidden="1"/>
    <cellStyle name="Hipervínculo visitado" xfId="14087" builtinId="9" hidden="1"/>
    <cellStyle name="Hipervínculo visitado" xfId="14046" builtinId="9" hidden="1"/>
    <cellStyle name="Hipervínculo visitado" xfId="14203" builtinId="9" hidden="1"/>
    <cellStyle name="Hipervínculo visitado" xfId="14050" builtinId="9" hidden="1"/>
    <cellStyle name="Hipervínculo visitado" xfId="14065" builtinId="9" hidden="1"/>
    <cellStyle name="Hipervínculo visitado" xfId="14202" builtinId="9" hidden="1"/>
    <cellStyle name="Hipervínculo visitado" xfId="14214" builtinId="9" hidden="1"/>
    <cellStyle name="Hipervínculo visitado" xfId="14291" builtinId="9" hidden="1"/>
    <cellStyle name="Hipervínculo visitado" xfId="14088" builtinId="9" hidden="1"/>
    <cellStyle name="Hipervínculo visitado" xfId="14127" builtinId="9" hidden="1"/>
    <cellStyle name="Hipervínculo visitado" xfId="14049" builtinId="9" hidden="1"/>
    <cellStyle name="Hipervínculo visitado" xfId="14092" builtinId="9" hidden="1"/>
    <cellStyle name="Hipervínculo visitado" xfId="13978" builtinId="9" hidden="1"/>
    <cellStyle name="Hipervínculo visitado" xfId="14151" builtinId="9" hidden="1"/>
    <cellStyle name="Hipervínculo visitado" xfId="14239" builtinId="9" hidden="1"/>
    <cellStyle name="Hipervínculo visitado" xfId="14338" builtinId="9" hidden="1"/>
    <cellStyle name="Hipervínculo visitado" xfId="14249" builtinId="9" hidden="1"/>
    <cellStyle name="Hipervínculo visitado" xfId="14307" builtinId="9" hidden="1"/>
    <cellStyle name="Hipervínculo visitado" xfId="14337" builtinId="9" hidden="1"/>
    <cellStyle name="Hipervínculo visitado" xfId="14293" builtinId="9" hidden="1"/>
    <cellStyle name="Hipervínculo visitado" xfId="13997" builtinId="9" hidden="1"/>
    <cellStyle name="Hipervínculo visitado" xfId="14201" builtinId="9" hidden="1"/>
    <cellStyle name="Hipervínculo visitado" xfId="14161" builtinId="9" hidden="1"/>
    <cellStyle name="Hipervínculo visitado" xfId="14199" builtinId="9" hidden="1"/>
    <cellStyle name="Hipervínculo visitado" xfId="13962" builtinId="9" hidden="1"/>
    <cellStyle name="Hipervínculo visitado" xfId="14336" builtinId="9" hidden="1"/>
    <cellStyle name="Hipervínculo visitado" xfId="14252" builtinId="9" hidden="1"/>
    <cellStyle name="Hipervínculo visitado" xfId="14306" builtinId="9" hidden="1"/>
    <cellStyle name="Hipervínculo visitado" xfId="14166" builtinId="9" hidden="1"/>
    <cellStyle name="Hipervínculo visitado" xfId="14316" builtinId="9" hidden="1"/>
    <cellStyle name="Hipervínculo visitado" xfId="14150" builtinId="9" hidden="1"/>
    <cellStyle name="Hipervínculo visitado" xfId="14208" builtinId="9" hidden="1"/>
    <cellStyle name="Hipervínculo visitado" xfId="14157" builtinId="9" hidden="1"/>
    <cellStyle name="Hipervínculo visitado" xfId="14095" builtinId="9" hidden="1"/>
    <cellStyle name="Hipervínculo visitado" xfId="14143" builtinId="9" hidden="1"/>
    <cellStyle name="Hipervínculo visitado" xfId="13963" builtinId="9" hidden="1"/>
    <cellStyle name="Hipervínculo visitado" xfId="14237" builtinId="9" hidden="1"/>
    <cellStyle name="Hipervínculo visitado" xfId="14333" builtinId="9" hidden="1"/>
    <cellStyle name="Hipervínculo visitado" xfId="14159" builtinId="9" hidden="1"/>
    <cellStyle name="Hipervínculo visitado" xfId="14314" builtinId="9" hidden="1"/>
    <cellStyle name="Hipervínculo visitado" xfId="14332" builtinId="9" hidden="1"/>
    <cellStyle name="Hipervínculo visitado" xfId="14233" builtinId="9" hidden="1"/>
    <cellStyle name="Hipervínculo visitado" xfId="13982" builtinId="9" hidden="1"/>
    <cellStyle name="Hipervínculo visitado" xfId="14315" builtinId="9" hidden="1"/>
    <cellStyle name="Hipervínculo visitado" xfId="14344" builtinId="9" hidden="1"/>
    <cellStyle name="Hipervínculo visitado" xfId="14147" builtinId="9" hidden="1"/>
    <cellStyle name="Hipervínculo visitado" xfId="13974" builtinId="9" hidden="1"/>
    <cellStyle name="Hipervínculo visitado" xfId="14345" builtinId="9" hidden="1"/>
    <cellStyle name="Hipervínculo visitado" xfId="14196" builtinId="9" hidden="1"/>
    <cellStyle name="Hipervínculo visitado" xfId="14240" builtinId="9" hidden="1"/>
    <cellStyle name="Hipervínculo visitado" xfId="14141" builtinId="9" hidden="1"/>
    <cellStyle name="Hipervínculo visitado" xfId="14341" builtinId="9" hidden="1"/>
    <cellStyle name="Hipervínculo visitado" xfId="14073" builtinId="9" hidden="1"/>
    <cellStyle name="Hipervínculo visitado" xfId="14324" builtinId="9" hidden="1"/>
    <cellStyle name="Hipervínculo visitado" xfId="14407" builtinId="9" hidden="1"/>
    <cellStyle name="Hipervínculo visitado" xfId="14304" builtinId="9" hidden="1"/>
    <cellStyle name="Hipervínculo visitado" xfId="14303" builtinId="9" hidden="1"/>
    <cellStyle name="Hipervínculo visitado" xfId="14408" builtinId="9" hidden="1"/>
    <cellStyle name="Hipervínculo visitado" xfId="13998" builtinId="9" hidden="1"/>
    <cellStyle name="Hipervínculo visitado" xfId="14142" builtinId="9" hidden="1"/>
    <cellStyle name="Hipervínculo visitado" xfId="14080" builtinId="9" hidden="1"/>
    <cellStyle name="Hipervínculo visitado" xfId="14085" builtinId="9" hidden="1"/>
    <cellStyle name="Hipervínculo visitado" xfId="14368" builtinId="9" hidden="1"/>
    <cellStyle name="Hipervínculo visitado" xfId="14409" builtinId="9" hidden="1"/>
    <cellStyle name="Hipervínculo visitado" xfId="14367" builtinId="9" hidden="1"/>
    <cellStyle name="Hipervínculo visitado" xfId="14206" builtinId="9" hidden="1"/>
    <cellStyle name="Hipervínculo visitado" xfId="14410" builtinId="9" hidden="1"/>
    <cellStyle name="Hipervínculo visitado" xfId="14093" builtinId="9" hidden="1"/>
    <cellStyle name="Hipervínculo visitado" xfId="14231" builtinId="9" hidden="1"/>
    <cellStyle name="Hipervínculo visitado" xfId="14222" builtinId="9" hidden="1"/>
    <cellStyle name="Hipervínculo visitado" xfId="14329" builtinId="9" hidden="1"/>
    <cellStyle name="Hipervínculo visitado" xfId="14191" builtinId="9" hidden="1"/>
    <cellStyle name="Hipervínculo visitado" xfId="14374" builtinId="9" hidden="1"/>
    <cellStyle name="Hipervínculo visitado" xfId="14414" builtinId="9" hidden="1"/>
    <cellStyle name="Hipervínculo visitado" xfId="14331" builtinId="9" hidden="1"/>
    <cellStyle name="Hipervínculo visitado" xfId="14375" builtinId="9" hidden="1"/>
    <cellStyle name="Hipervínculo visitado" xfId="14330" builtinId="9" hidden="1"/>
    <cellStyle name="Hipervínculo visitado" xfId="14413" builtinId="9" hidden="1"/>
    <cellStyle name="Hipervínculo visitado" xfId="14299" builtinId="9" hidden="1"/>
    <cellStyle name="Hipervínculo visitado" xfId="14140" builtinId="9" hidden="1"/>
    <cellStyle name="Hipervínculo visitado" xfId="14365" builtinId="9" hidden="1"/>
    <cellStyle name="Hipervínculo visitado" xfId="14300" builtinId="9" hidden="1"/>
    <cellStyle name="Hipervínculo visitado" xfId="14286" builtinId="9" hidden="1"/>
    <cellStyle name="Hipervínculo visitado" xfId="14412" builtinId="9" hidden="1"/>
    <cellStyle name="Hipervínculo visitado" xfId="14376" builtinId="9" hidden="1"/>
    <cellStyle name="Hipervínculo visitado" xfId="14121" builtinId="9" hidden="1"/>
    <cellStyle name="Hipervínculo visitado" xfId="14055" builtinId="9" hidden="1"/>
    <cellStyle name="Hipervínculo visitado" xfId="14398" builtinId="9" hidden="1"/>
    <cellStyle name="Hipervínculo visitado" xfId="14411" builtinId="9" hidden="1"/>
    <cellStyle name="Hipervínculo visitado" xfId="14366" builtinId="9" hidden="1"/>
    <cellStyle name="Hipervínculo visitado" xfId="14397" builtinId="9" hidden="1"/>
    <cellStyle name="Hipervínculo visitado" xfId="14302" builtinId="9" hidden="1"/>
    <cellStyle name="Hipervínculo visitado" xfId="14325" builtinId="9" hidden="1"/>
    <cellStyle name="Hipervínculo visitado" xfId="14163" builtinId="9" hidden="1"/>
    <cellStyle name="Hipervínculo visitado" xfId="14450" builtinId="9" hidden="1"/>
    <cellStyle name="Hipervínculo visitado" xfId="14451" builtinId="9" hidden="1"/>
    <cellStyle name="Hipervínculo visitado" xfId="14452" builtinId="9" hidden="1"/>
    <cellStyle name="Hipervínculo visitado" xfId="14453" builtinId="9" hidden="1"/>
    <cellStyle name="Hipervínculo visitado" xfId="14454" builtinId="9" hidden="1"/>
    <cellStyle name="Hipervínculo visitado" xfId="14455" builtinId="9" hidden="1"/>
    <cellStyle name="Hipervínculo visitado" xfId="14456" builtinId="9" hidden="1"/>
    <cellStyle name="Hipervínculo visitado" xfId="14457" builtinId="9" hidden="1"/>
    <cellStyle name="Hipervínculo visitado" xfId="14458" builtinId="9" hidden="1"/>
    <cellStyle name="Hipervínculo visitado" xfId="14459" builtinId="9" hidden="1"/>
    <cellStyle name="Hipervínculo visitado" xfId="14460" builtinId="9" hidden="1"/>
    <cellStyle name="Hipervínculo visitado" xfId="14461" builtinId="9" hidden="1"/>
    <cellStyle name="Hipervínculo visitado" xfId="14462" builtinId="9" hidden="1"/>
    <cellStyle name="Hipervínculo visitado" xfId="14463" builtinId="9" hidden="1"/>
    <cellStyle name="Hipervínculo visitado" xfId="14464" builtinId="9" hidden="1"/>
    <cellStyle name="Hipervínculo visitado" xfId="14465" builtinId="9" hidden="1"/>
    <cellStyle name="Hipervínculo visitado" xfId="14466" builtinId="9" hidden="1"/>
    <cellStyle name="Hipervínculo visitado" xfId="14467" builtinId="9" hidden="1"/>
    <cellStyle name="Hipervínculo visitado" xfId="14468" builtinId="9" hidden="1"/>
    <cellStyle name="Hipervínculo visitado" xfId="14469" builtinId="9" hidden="1"/>
    <cellStyle name="Hipervínculo visitado" xfId="14173" builtinId="9" hidden="1"/>
    <cellStyle name="Hipervínculo visitado" xfId="14399" builtinId="9" hidden="1"/>
    <cellStyle name="Hipervínculo visitado" xfId="14326" builtinId="9" hidden="1"/>
    <cellStyle name="Hipervínculo visitado" xfId="14473" builtinId="9" hidden="1"/>
    <cellStyle name="Hipervínculo visitado" xfId="14474" builtinId="9" hidden="1"/>
    <cellStyle name="Hipervínculo visitado" xfId="14475" builtinId="9" hidden="1"/>
    <cellStyle name="Hipervínculo visitado" xfId="14476" builtinId="9" hidden="1"/>
    <cellStyle name="Hipervínculo visitado" xfId="14477" builtinId="9" hidden="1"/>
    <cellStyle name="Hipervínculo visitado" xfId="14478" builtinId="9" hidden="1"/>
    <cellStyle name="Hipervínculo visitado" xfId="14479" builtinId="9" hidden="1"/>
    <cellStyle name="Hipervínculo visitado" xfId="14480" builtinId="9" hidden="1"/>
    <cellStyle name="Hipervínculo visitado" xfId="14481" builtinId="9" hidden="1"/>
    <cellStyle name="Hipervínculo visitado" xfId="14482" builtinId="9" hidden="1"/>
    <cellStyle name="Hipervínculo visitado" xfId="14483" builtinId="9" hidden="1"/>
    <cellStyle name="Hipervínculo visitado" xfId="14484" builtinId="9" hidden="1"/>
    <cellStyle name="Hipervínculo visitado" xfId="14485" builtinId="9" hidden="1"/>
    <cellStyle name="Hipervínculo visitado" xfId="14486" builtinId="9" hidden="1"/>
    <cellStyle name="Hipervínculo visitado" xfId="14487" builtinId="9" hidden="1"/>
    <cellStyle name="Hipervínculo visitado" xfId="14488" builtinId="9" hidden="1"/>
    <cellStyle name="Hipervínculo visitado" xfId="14489" builtinId="9" hidden="1"/>
    <cellStyle name="Hipervínculo visitado" xfId="14490" builtinId="9" hidden="1"/>
    <cellStyle name="Hipervínculo visitado" xfId="14503" builtinId="9" hidden="1"/>
    <cellStyle name="Hipervínculo visitado" xfId="14504" builtinId="9" hidden="1"/>
    <cellStyle name="Hipervínculo visitado" xfId="14505" builtinId="9" hidden="1"/>
    <cellStyle name="Hipervínculo visitado" xfId="14506" builtinId="9" hidden="1"/>
    <cellStyle name="Hipervínculo visitado" xfId="14507" builtinId="9" hidden="1"/>
    <cellStyle name="Hipervínculo visitado" xfId="14508" builtinId="9" hidden="1"/>
    <cellStyle name="Hipervínculo visitado" xfId="14509" builtinId="9" hidden="1"/>
    <cellStyle name="Hipervínculo visitado" xfId="14510" builtinId="9" hidden="1"/>
    <cellStyle name="Hipervínculo visitado" xfId="14511" builtinId="9" hidden="1"/>
    <cellStyle name="Hipervínculo visitado" xfId="14512" builtinId="9" hidden="1"/>
    <cellStyle name="Hipervínculo visitado" xfId="14513" builtinId="9" hidden="1"/>
    <cellStyle name="Hipervínculo visitado" xfId="14514" builtinId="9" hidden="1"/>
    <cellStyle name="Hipervínculo visitado" xfId="14515" builtinId="9" hidden="1"/>
    <cellStyle name="Hipervínculo visitado" xfId="14516" builtinId="9" hidden="1"/>
    <cellStyle name="Hipervínculo visitado" xfId="14517" builtinId="9" hidden="1"/>
    <cellStyle name="Hipervínculo visitado" xfId="14518" builtinId="9" hidden="1"/>
    <cellStyle name="Hipervínculo visitado" xfId="14519" builtinId="9" hidden="1"/>
    <cellStyle name="Hipervínculo visitado" xfId="14520" builtinId="9" hidden="1"/>
    <cellStyle name="Hipervínculo visitado" xfId="14521" builtinId="9" hidden="1"/>
    <cellStyle name="Hipervínculo visitado" xfId="14522" builtinId="9" hidden="1"/>
    <cellStyle name="Hipervínculo visitado" xfId="14523" builtinId="9" hidden="1"/>
    <cellStyle name="Hipervínculo visitado" xfId="14339" builtinId="9" hidden="1"/>
    <cellStyle name="Hipervínculo visitado" xfId="14527" builtinId="9" hidden="1"/>
    <cellStyle name="Hipervínculo visitado" xfId="14528" builtinId="9" hidden="1"/>
    <cellStyle name="Hipervínculo visitado" xfId="14529" builtinId="9" hidden="1"/>
    <cellStyle name="Hipervínculo visitado" xfId="14530" builtinId="9" hidden="1"/>
    <cellStyle name="Hipervínculo visitado" xfId="14531" builtinId="9" hidden="1"/>
    <cellStyle name="Hipervínculo visitado" xfId="14532" builtinId="9" hidden="1"/>
    <cellStyle name="Hipervínculo visitado" xfId="14533" builtinId="9" hidden="1"/>
    <cellStyle name="Hipervínculo visitado" xfId="14534" builtinId="9" hidden="1"/>
    <cellStyle name="Hipervínculo visitado" xfId="14535" builtinId="9" hidden="1"/>
    <cellStyle name="Hipervínculo visitado" xfId="14536" builtinId="9" hidden="1"/>
    <cellStyle name="Hipervínculo visitado" xfId="14537" builtinId="9" hidden="1"/>
    <cellStyle name="Hipervínculo visitado" xfId="14538" builtinId="9" hidden="1"/>
    <cellStyle name="Hipervínculo visitado" xfId="14539" builtinId="9" hidden="1"/>
    <cellStyle name="Hipervínculo visitado" xfId="14540" builtinId="9" hidden="1"/>
    <cellStyle name="Hipervínculo visitado" xfId="14541" builtinId="9" hidden="1"/>
    <cellStyle name="Hipervínculo visitado" xfId="14542" builtinId="9" hidden="1"/>
    <cellStyle name="Hipervínculo visitado" xfId="14543" builtinId="9" hidden="1"/>
    <cellStyle name="Hipervínculo visitado" xfId="14544" builtinId="9" hidden="1"/>
    <cellStyle name="Hipervínculo visitado" xfId="14545" builtinId="9" hidden="1"/>
    <cellStyle name="Hipervínculo visitado" xfId="14546" builtinId="9" hidden="1"/>
    <cellStyle name="Hipervínculo visitado" xfId="14557" builtinId="9" hidden="1"/>
    <cellStyle name="Hipervínculo visitado" xfId="14558" builtinId="9" hidden="1"/>
    <cellStyle name="Hipervínculo visitado" xfId="14559" builtinId="9" hidden="1"/>
    <cellStyle name="Hipervínculo visitado" xfId="14560" builtinId="9" hidden="1"/>
    <cellStyle name="Hipervínculo visitado" xfId="14561" builtinId="9" hidden="1"/>
    <cellStyle name="Hipervínculo visitado" xfId="14562" builtinId="9" hidden="1"/>
    <cellStyle name="Hipervínculo visitado" xfId="14563" builtinId="9" hidden="1"/>
    <cellStyle name="Hipervínculo visitado" xfId="14564" builtinId="9" hidden="1"/>
    <cellStyle name="Hipervínculo visitado" xfId="14565" builtinId="9" hidden="1"/>
    <cellStyle name="Hipervínculo visitado" xfId="14566" builtinId="9" hidden="1"/>
    <cellStyle name="Hipervínculo visitado" xfId="14567" builtinId="9" hidden="1"/>
    <cellStyle name="Hipervínculo visitado" xfId="14568" builtinId="9" hidden="1"/>
    <cellStyle name="Hipervínculo visitado" xfId="14569" builtinId="9" hidden="1"/>
    <cellStyle name="Hipervínculo visitado" xfId="14570" builtinId="9" hidden="1"/>
    <cellStyle name="Hipervínculo visitado" xfId="14571" builtinId="9" hidden="1"/>
    <cellStyle name="Hipervínculo visitado" xfId="14572" builtinId="9" hidden="1"/>
    <cellStyle name="Hipervínculo visitado" xfId="14573" builtinId="9" hidden="1"/>
    <cellStyle name="Hipervínculo visitado" xfId="14574" builtinId="9" hidden="1"/>
    <cellStyle name="Hipervínculo visitado" xfId="14575" builtinId="9" hidden="1"/>
    <cellStyle name="Hipervínculo visitado" xfId="14576" builtinId="9" hidden="1"/>
    <cellStyle name="Hipervínculo visitado" xfId="14577" builtinId="9" hidden="1"/>
    <cellStyle name="Hipervínculo visitado" xfId="14068" builtinId="9" hidden="1"/>
    <cellStyle name="Hipervínculo visitado" xfId="14251" builtinId="9" hidden="1"/>
    <cellStyle name="Hipervínculo visitado" xfId="13983" builtinId="9" hidden="1"/>
    <cellStyle name="Hipervínculo visitado" xfId="14581" builtinId="9" hidden="1"/>
    <cellStyle name="Hipervínculo visitado" xfId="14582" builtinId="9" hidden="1"/>
    <cellStyle name="Hipervínculo visitado" xfId="14583" builtinId="9" hidden="1"/>
    <cellStyle name="Hipervínculo visitado" xfId="14584" builtinId="9" hidden="1"/>
    <cellStyle name="Hipervínculo visitado" xfId="14585" builtinId="9" hidden="1"/>
    <cellStyle name="Hipervínculo visitado" xfId="14586" builtinId="9" hidden="1"/>
    <cellStyle name="Hipervínculo visitado" xfId="14587" builtinId="9" hidden="1"/>
    <cellStyle name="Hipervínculo visitado" xfId="14588" builtinId="9" hidden="1"/>
    <cellStyle name="Hipervínculo visitado" xfId="14589" builtinId="9" hidden="1"/>
    <cellStyle name="Hipervínculo visitado" xfId="14590" builtinId="9" hidden="1"/>
    <cellStyle name="Hipervínculo visitado" xfId="14591" builtinId="9" hidden="1"/>
    <cellStyle name="Hipervínculo visitado" xfId="14592" builtinId="9" hidden="1"/>
    <cellStyle name="Hipervínculo visitado" xfId="14593" builtinId="9" hidden="1"/>
    <cellStyle name="Hipervínculo visitado" xfId="14594" builtinId="9" hidden="1"/>
    <cellStyle name="Hipervínculo visitado" xfId="14595" builtinId="9" hidden="1"/>
    <cellStyle name="Hipervínculo visitado" xfId="14596" builtinId="9" hidden="1"/>
    <cellStyle name="Hipervínculo visitado" xfId="14597" builtinId="9" hidden="1"/>
    <cellStyle name="Hipervínculo visitado" xfId="14598" builtinId="9" hidden="1"/>
    <cellStyle name="Hipervínculo visitado" xfId="14609" builtinId="9" hidden="1"/>
    <cellStyle name="Hipervínculo visitado" xfId="14610" builtinId="9" hidden="1"/>
    <cellStyle name="Hipervínculo visitado" xfId="14611" builtinId="9" hidden="1"/>
    <cellStyle name="Hipervínculo visitado" xfId="14612" builtinId="9" hidden="1"/>
    <cellStyle name="Hipervínculo visitado" xfId="14613" builtinId="9" hidden="1"/>
    <cellStyle name="Hipervínculo visitado" xfId="14614" builtinId="9" hidden="1"/>
    <cellStyle name="Hipervínculo visitado" xfId="14615" builtinId="9" hidden="1"/>
    <cellStyle name="Hipervínculo visitado" xfId="14616" builtinId="9" hidden="1"/>
    <cellStyle name="Hipervínculo visitado" xfId="14617" builtinId="9" hidden="1"/>
    <cellStyle name="Hipervínculo visitado" xfId="14618" builtinId="9" hidden="1"/>
    <cellStyle name="Hipervínculo visitado" xfId="14619" builtinId="9" hidden="1"/>
    <cellStyle name="Hipervínculo visitado" xfId="14620" builtinId="9" hidden="1"/>
    <cellStyle name="Hipervínculo visitado" xfId="14621" builtinId="9" hidden="1"/>
    <cellStyle name="Hipervínculo visitado" xfId="14622" builtinId="9" hidden="1"/>
    <cellStyle name="Hipervínculo visitado" xfId="14623" builtinId="9" hidden="1"/>
    <cellStyle name="Hipervínculo visitado" xfId="14624" builtinId="9" hidden="1"/>
    <cellStyle name="Hipervínculo visitado" xfId="14625" builtinId="9" hidden="1"/>
    <cellStyle name="Hipervínculo visitado" xfId="14626" builtinId="9" hidden="1"/>
    <cellStyle name="Hipervínculo visitado" xfId="14627" builtinId="9" hidden="1"/>
    <cellStyle name="Hipervínculo visitado" xfId="14628" builtinId="9" hidden="1"/>
    <cellStyle name="Hipervínculo visitado" xfId="14629" builtinId="9" hidden="1"/>
    <cellStyle name="Hipervínculo visitado" xfId="14402" builtinId="9" hidden="1"/>
    <cellStyle name="Hipervínculo visitado" xfId="14421" builtinId="9" hidden="1"/>
    <cellStyle name="Hipervínculo visitado" xfId="14420" builtinId="9" hidden="1"/>
    <cellStyle name="Hipervínculo visitado" xfId="14632" builtinId="9" hidden="1"/>
    <cellStyle name="Hipervínculo visitado" xfId="14633" builtinId="9" hidden="1"/>
    <cellStyle name="Hipervínculo visitado" xfId="14634" builtinId="9" hidden="1"/>
    <cellStyle name="Hipervínculo visitado" xfId="14635" builtinId="9" hidden="1"/>
    <cellStyle name="Hipervínculo visitado" xfId="14636" builtinId="9" hidden="1"/>
    <cellStyle name="Hipervínculo visitado" xfId="14637" builtinId="9" hidden="1"/>
    <cellStyle name="Hipervínculo visitado" xfId="14638" builtinId="9" hidden="1"/>
    <cellStyle name="Hipervínculo visitado" xfId="14639" builtinId="9" hidden="1"/>
    <cellStyle name="Hipervínculo visitado" xfId="14640" builtinId="9" hidden="1"/>
    <cellStyle name="Hipervínculo visitado" xfId="14641" builtinId="9" hidden="1"/>
    <cellStyle name="Hipervínculo visitado" xfId="14642" builtinId="9" hidden="1"/>
    <cellStyle name="Hipervínculo visitado" xfId="14643" builtinId="9" hidden="1"/>
    <cellStyle name="Hipervínculo visitado" xfId="14644" builtinId="9" hidden="1"/>
    <cellStyle name="Hipervínculo visitado" xfId="14645" builtinId="9" hidden="1"/>
    <cellStyle name="Hipervínculo visitado" xfId="14646" builtinId="9" hidden="1"/>
    <cellStyle name="Hipervínculo visitado" xfId="14647" builtinId="9" hidden="1"/>
    <cellStyle name="Hipervínculo visitado" xfId="14648" builtinId="9" hidden="1"/>
    <cellStyle name="Hipervínculo visitado" xfId="14649" builtinId="9" hidden="1"/>
    <cellStyle name="Hipervínculo visitado" xfId="14660" builtinId="9" hidden="1"/>
    <cellStyle name="Hipervínculo visitado" xfId="14661" builtinId="9" hidden="1"/>
    <cellStyle name="Hipervínculo visitado" xfId="14662" builtinId="9" hidden="1"/>
    <cellStyle name="Hipervínculo visitado" xfId="14663" builtinId="9" hidden="1"/>
    <cellStyle name="Hipervínculo visitado" xfId="14664" builtinId="9" hidden="1"/>
    <cellStyle name="Hipervínculo visitado" xfId="14665" builtinId="9" hidden="1"/>
    <cellStyle name="Hipervínculo visitado" xfId="14666" builtinId="9" hidden="1"/>
    <cellStyle name="Hipervínculo visitado" xfId="14667" builtinId="9" hidden="1"/>
    <cellStyle name="Hipervínculo visitado" xfId="14668" builtinId="9" hidden="1"/>
    <cellStyle name="Hipervínculo visitado" xfId="14669" builtinId="9" hidden="1"/>
    <cellStyle name="Hipervínculo visitado" xfId="14670" builtinId="9" hidden="1"/>
    <cellStyle name="Hipervínculo visitado" xfId="14671" builtinId="9" hidden="1"/>
    <cellStyle name="Hipervínculo visitado" xfId="14672" builtinId="9" hidden="1"/>
    <cellStyle name="Hipervínculo visitado" xfId="14673" builtinId="9" hidden="1"/>
    <cellStyle name="Hipervínculo visitado" xfId="14674" builtinId="9" hidden="1"/>
    <cellStyle name="Hipervínculo visitado" xfId="14675" builtinId="9" hidden="1"/>
    <cellStyle name="Hipervínculo visitado" xfId="14676" builtinId="9" hidden="1"/>
    <cellStyle name="Hipervínculo visitado" xfId="14677" builtinId="9" hidden="1"/>
    <cellStyle name="Hipervínculo visitado" xfId="14678" builtinId="9" hidden="1"/>
    <cellStyle name="Hipervínculo visitado" xfId="14679" builtinId="9" hidden="1"/>
    <cellStyle name="Hipervínculo visitado" xfId="14680" builtinId="9" hidden="1"/>
    <cellStyle name="Hipervínculo visitado" xfId="14683" builtinId="9" hidden="1"/>
    <cellStyle name="Hipervínculo visitado" xfId="14684" builtinId="9" hidden="1"/>
    <cellStyle name="Hipervínculo visitado" xfId="14685" builtinId="9" hidden="1"/>
    <cellStyle name="Hipervínculo visitado" xfId="14686" builtinId="9" hidden="1"/>
    <cellStyle name="Hipervínculo visitado" xfId="14687" builtinId="9" hidden="1"/>
    <cellStyle name="Hipervínculo visitado" xfId="14688" builtinId="9" hidden="1"/>
    <cellStyle name="Hipervínculo visitado" xfId="14689" builtinId="9" hidden="1"/>
    <cellStyle name="Hipervínculo visitado" xfId="14690" builtinId="9" hidden="1"/>
    <cellStyle name="Hipervínculo visitado" xfId="14691" builtinId="9" hidden="1"/>
    <cellStyle name="Hipervínculo visitado" xfId="14692" builtinId="9" hidden="1"/>
    <cellStyle name="Hipervínculo visitado" xfId="14693" builtinId="9" hidden="1"/>
    <cellStyle name="Hipervínculo visitado" xfId="14694" builtinId="9" hidden="1"/>
    <cellStyle name="Hipervínculo visitado" xfId="14695" builtinId="9" hidden="1"/>
    <cellStyle name="Hipervínculo visitado" xfId="14696" builtinId="9" hidden="1"/>
    <cellStyle name="Hipervínculo visitado" xfId="14697" builtinId="9" hidden="1"/>
    <cellStyle name="Hipervínculo visitado" xfId="14698" builtinId="9" hidden="1"/>
    <cellStyle name="Hipervínculo visitado" xfId="14699" builtinId="9" hidden="1"/>
    <cellStyle name="Hipervínculo visitado" xfId="14700" builtinId="9" hidden="1"/>
    <cellStyle name="Hipervínculo visitado" xfId="14701" builtinId="9" hidden="1"/>
    <cellStyle name="Hipervínculo visitado" xfId="14702" builtinId="9" hidden="1"/>
    <cellStyle name="Hipervínculo visitado" xfId="14703" builtinId="9" hidden="1"/>
    <cellStyle name="Hipervínculo visitado" xfId="14717" builtinId="9" hidden="1"/>
    <cellStyle name="Hipervínculo visitado" xfId="14718" builtinId="9" hidden="1"/>
    <cellStyle name="Hipervínculo visitado" xfId="14719" builtinId="9" hidden="1"/>
    <cellStyle name="Hipervínculo visitado" xfId="14720" builtinId="9" hidden="1"/>
    <cellStyle name="Hipervínculo visitado" xfId="14721" builtinId="9" hidden="1"/>
    <cellStyle name="Hipervínculo visitado" xfId="14722" builtinId="9" hidden="1"/>
    <cellStyle name="Hipervínculo visitado" xfId="14723" builtinId="9" hidden="1"/>
    <cellStyle name="Hipervínculo visitado" xfId="14724" builtinId="9" hidden="1"/>
    <cellStyle name="Hipervínculo visitado" xfId="14725" builtinId="9" hidden="1"/>
    <cellStyle name="Hipervínculo visitado" xfId="14726" builtinId="9" hidden="1"/>
    <cellStyle name="Hipervínculo visitado" xfId="14727" builtinId="9" hidden="1"/>
    <cellStyle name="Hipervínculo visitado" xfId="14728" builtinId="9" hidden="1"/>
    <cellStyle name="Hipervínculo visitado" xfId="14729" builtinId="9" hidden="1"/>
    <cellStyle name="Hipervínculo visitado" xfId="14730" builtinId="9" hidden="1"/>
    <cellStyle name="Hipervínculo visitado" xfId="14731" builtinId="9" hidden="1"/>
    <cellStyle name="Hipervínculo visitado" xfId="14732" builtinId="9" hidden="1"/>
    <cellStyle name="Hipervínculo visitado" xfId="14733" builtinId="9" hidden="1"/>
    <cellStyle name="Hipervínculo visitado" xfId="14734" builtinId="9" hidden="1"/>
    <cellStyle name="Hipervínculo visitado" xfId="14735" builtinId="9" hidden="1"/>
    <cellStyle name="Hipervínculo visitado" xfId="14736" builtinId="9" hidden="1"/>
    <cellStyle name="Hipervínculo visitado" xfId="14737" builtinId="9" hidden="1"/>
    <cellStyle name="Hipervínculo visitado" xfId="14152" builtinId="9" hidden="1"/>
    <cellStyle name="Hipervínculo visitado" xfId="14738" builtinId="9" hidden="1"/>
    <cellStyle name="Hipervínculo visitado" xfId="14739" builtinId="9" hidden="1"/>
    <cellStyle name="Hipervínculo visitado" xfId="14740" builtinId="9" hidden="1"/>
    <cellStyle name="Hipervínculo visitado" xfId="14741" builtinId="9" hidden="1"/>
    <cellStyle name="Hipervínculo visitado" xfId="14742" builtinId="9" hidden="1"/>
    <cellStyle name="Hipervínculo visitado" xfId="14743" builtinId="9" hidden="1"/>
    <cellStyle name="Hipervínculo visitado" xfId="14744" builtinId="9" hidden="1"/>
    <cellStyle name="Hipervínculo visitado" xfId="14745" builtinId="9" hidden="1"/>
    <cellStyle name="Hipervínculo visitado" xfId="14746" builtinId="9" hidden="1"/>
    <cellStyle name="Hipervínculo visitado" xfId="14747" builtinId="9" hidden="1"/>
    <cellStyle name="Hipervínculo visitado" xfId="14748" builtinId="9" hidden="1"/>
    <cellStyle name="Hipervínculo visitado" xfId="14749" builtinId="9" hidden="1"/>
    <cellStyle name="Hipervínculo visitado" xfId="14750" builtinId="9" hidden="1"/>
    <cellStyle name="Hipervínculo visitado" xfId="14751" builtinId="9" hidden="1"/>
    <cellStyle name="Hipervínculo visitado" xfId="14752" builtinId="9" hidden="1"/>
    <cellStyle name="Hipervínculo visitado" xfId="14753" builtinId="9" hidden="1"/>
    <cellStyle name="Hipervínculo visitado" xfId="14754" builtinId="9" hidden="1"/>
    <cellStyle name="Hipervínculo visitado" xfId="14755" builtinId="9" hidden="1"/>
    <cellStyle name="Hipervínculo visitado" xfId="14756" builtinId="9" hidden="1"/>
    <cellStyle name="Hipervínculo visitado" xfId="14757" builtinId="9" hidden="1"/>
    <cellStyle name="Hipervínculo visitado" xfId="14768" builtinId="9" hidden="1"/>
    <cellStyle name="Hipervínculo visitado" xfId="14769" builtinId="9" hidden="1"/>
    <cellStyle name="Hipervínculo visitado" xfId="14770" builtinId="9" hidden="1"/>
    <cellStyle name="Hipervínculo visitado" xfId="14771" builtinId="9" hidden="1"/>
    <cellStyle name="Hipervínculo visitado" xfId="14772" builtinId="9" hidden="1"/>
    <cellStyle name="Hipervínculo visitado" xfId="14773" builtinId="9" hidden="1"/>
    <cellStyle name="Hipervínculo visitado" xfId="14774" builtinId="9" hidden="1"/>
    <cellStyle name="Hipervínculo visitado" xfId="14775" builtinId="9" hidden="1"/>
    <cellStyle name="Hipervínculo visitado" xfId="14776" builtinId="9" hidden="1"/>
    <cellStyle name="Hipervínculo visitado" xfId="14777" builtinId="9" hidden="1"/>
    <cellStyle name="Hipervínculo visitado" xfId="14778" builtinId="9" hidden="1"/>
    <cellStyle name="Hipervínculo visitado" xfId="14779" builtinId="9" hidden="1"/>
    <cellStyle name="Hipervínculo visitado" xfId="14780" builtinId="9" hidden="1"/>
    <cellStyle name="Hipervínculo visitado" xfId="14781" builtinId="9" hidden="1"/>
    <cellStyle name="Hipervínculo visitado" xfId="14782" builtinId="9" hidden="1"/>
    <cellStyle name="Hipervínculo visitado" xfId="14783" builtinId="9" hidden="1"/>
    <cellStyle name="Hipervínculo visitado" xfId="14784" builtinId="9" hidden="1"/>
    <cellStyle name="Hipervínculo visitado" xfId="14785" builtinId="9" hidden="1"/>
    <cellStyle name="Hipervínculo visitado" xfId="14786" builtinId="9" hidden="1"/>
    <cellStyle name="Hipervínculo visitado" xfId="14787" builtinId="9" hidden="1"/>
    <cellStyle name="Hipervínculo visitado" xfId="14788" builtinId="9" hidden="1"/>
    <cellStyle name="Hipervínculo visitado" xfId="14796" builtinId="9" hidden="1"/>
    <cellStyle name="Hipervínculo visitado" xfId="14797" builtinId="9" hidden="1"/>
    <cellStyle name="Hipervínculo visitado" xfId="14798" builtinId="9" hidden="1"/>
    <cellStyle name="Hipervínculo visitado" xfId="14799" builtinId="9" hidden="1"/>
    <cellStyle name="Hipervínculo visitado" xfId="14800" builtinId="9" hidden="1"/>
    <cellStyle name="Hipervínculo visitado" xfId="14801" builtinId="9" hidden="1"/>
    <cellStyle name="Hipervínculo visitado" xfId="14802" builtinId="9" hidden="1"/>
    <cellStyle name="Hipervínculo visitado" xfId="14803" builtinId="9" hidden="1"/>
    <cellStyle name="Hipervínculo visitado" xfId="14804" builtinId="9" hidden="1"/>
    <cellStyle name="Hipervínculo visitado" xfId="14805" builtinId="9" hidden="1"/>
    <cellStyle name="Hipervínculo visitado" xfId="14806" builtinId="9" hidden="1"/>
    <cellStyle name="Hipervínculo visitado" xfId="14807" builtinId="9" hidden="1"/>
    <cellStyle name="Hipervínculo visitado" xfId="14808" builtinId="9" hidden="1"/>
    <cellStyle name="Hipervínculo visitado" xfId="14809" builtinId="9" hidden="1"/>
    <cellStyle name="Hipervínculo visitado" xfId="14810" builtinId="9" hidden="1"/>
    <cellStyle name="Hipervínculo visitado" xfId="14811" builtinId="9" hidden="1"/>
    <cellStyle name="Hipervínculo visitado" xfId="14812" builtinId="9" hidden="1"/>
    <cellStyle name="Hipervínculo visitado" xfId="14813" builtinId="9" hidden="1"/>
    <cellStyle name="Hipervínculo visitado" xfId="14814" builtinId="9" hidden="1"/>
    <cellStyle name="Hipervínculo visitado" xfId="14815" builtinId="9" hidden="1"/>
    <cellStyle name="Hipervínculo visitado" xfId="14816" builtinId="9" hidden="1"/>
    <cellStyle name="Hipervínculo visitado" xfId="14830" builtinId="9" hidden="1"/>
    <cellStyle name="Hipervínculo visitado" xfId="14831" builtinId="9" hidden="1"/>
    <cellStyle name="Hipervínculo visitado" xfId="14832" builtinId="9" hidden="1"/>
    <cellStyle name="Hipervínculo visitado" xfId="14833" builtinId="9" hidden="1"/>
    <cellStyle name="Hipervínculo visitado" xfId="14834" builtinId="9" hidden="1"/>
    <cellStyle name="Hipervínculo visitado" xfId="14835" builtinId="9" hidden="1"/>
    <cellStyle name="Hipervínculo visitado" xfId="14836" builtinId="9" hidden="1"/>
    <cellStyle name="Hipervínculo visitado" xfId="14837" builtinId="9" hidden="1"/>
    <cellStyle name="Hipervínculo visitado" xfId="14838" builtinId="9" hidden="1"/>
    <cellStyle name="Hipervínculo visitado" xfId="14839" builtinId="9" hidden="1"/>
    <cellStyle name="Hipervínculo visitado" xfId="14840" builtinId="9" hidden="1"/>
    <cellStyle name="Hipervínculo visitado" xfId="14841" builtinId="9" hidden="1"/>
    <cellStyle name="Hipervínculo visitado" xfId="14842" builtinId="9" hidden="1"/>
    <cellStyle name="Hipervínculo visitado" xfId="14843" builtinId="9" hidden="1"/>
    <cellStyle name="Hipervínculo visitado" xfId="14844" builtinId="9" hidden="1"/>
    <cellStyle name="Hipervínculo visitado" xfId="14845" builtinId="9" hidden="1"/>
    <cellStyle name="Hipervínculo visitado" xfId="14846" builtinId="9" hidden="1"/>
    <cellStyle name="Hipervínculo visitado" xfId="14847" builtinId="9" hidden="1"/>
    <cellStyle name="Hipervínculo visitado" xfId="14848" builtinId="9" hidden="1"/>
    <cellStyle name="Hipervínculo visitado" xfId="14849" builtinId="9" hidden="1"/>
    <cellStyle name="Hipervínculo visitado" xfId="14850" builtinId="9" hidden="1"/>
    <cellStyle name="Hipervínculo visitado" xfId="14855" builtinId="9" hidden="1"/>
    <cellStyle name="Hipervínculo visitado" xfId="14856" builtinId="9" hidden="1"/>
    <cellStyle name="Hipervínculo visitado" xfId="14857" builtinId="9" hidden="1"/>
    <cellStyle name="Hipervínculo visitado" xfId="14858" builtinId="9" hidden="1"/>
    <cellStyle name="Hipervínculo visitado" xfId="14859" builtinId="9" hidden="1"/>
    <cellStyle name="Hipervínculo visitado" xfId="14860" builtinId="9" hidden="1"/>
    <cellStyle name="Hipervínculo visitado" xfId="14861" builtinId="9" hidden="1"/>
    <cellStyle name="Hipervínculo visitado" xfId="14862" builtinId="9" hidden="1"/>
    <cellStyle name="Hipervínculo visitado" xfId="14863" builtinId="9" hidden="1"/>
    <cellStyle name="Hipervínculo visitado" xfId="14864" builtinId="9" hidden="1"/>
    <cellStyle name="Hipervínculo visitado" xfId="14865" builtinId="9" hidden="1"/>
    <cellStyle name="Hipervínculo visitado" xfId="14866" builtinId="9" hidden="1"/>
    <cellStyle name="Hipervínculo visitado" xfId="14867" builtinId="9" hidden="1"/>
    <cellStyle name="Hipervínculo visitado" xfId="14868" builtinId="9" hidden="1"/>
    <cellStyle name="Hipervínculo visitado" xfId="14869" builtinId="9" hidden="1"/>
    <cellStyle name="Hipervínculo visitado" xfId="14870" builtinId="9" hidden="1"/>
    <cellStyle name="Hipervínculo visitado" xfId="14871" builtinId="9" hidden="1"/>
    <cellStyle name="Hipervínculo visitado" xfId="14872" builtinId="9" hidden="1"/>
    <cellStyle name="Hipervínculo visitado" xfId="14873" builtinId="9" hidden="1"/>
    <cellStyle name="Hipervínculo visitado" xfId="14874" builtinId="9" hidden="1"/>
    <cellStyle name="Hipervínculo visitado" xfId="14875" builtinId="9" hidden="1"/>
    <cellStyle name="Hipervínculo visitado" xfId="14895" builtinId="9" hidden="1"/>
    <cellStyle name="Hipervínculo visitado" xfId="14896" builtinId="9" hidden="1"/>
    <cellStyle name="Hipervínculo visitado" xfId="14897" builtinId="9" hidden="1"/>
    <cellStyle name="Hipervínculo visitado" xfId="14898" builtinId="9" hidden="1"/>
    <cellStyle name="Hipervínculo visitado" xfId="14899" builtinId="9" hidden="1"/>
    <cellStyle name="Hipervínculo visitado" xfId="14900" builtinId="9" hidden="1"/>
    <cellStyle name="Hipervínculo visitado" xfId="14901" builtinId="9" hidden="1"/>
    <cellStyle name="Hipervínculo visitado" xfId="14902" builtinId="9" hidden="1"/>
    <cellStyle name="Hipervínculo visitado" xfId="14903" builtinId="9" hidden="1"/>
    <cellStyle name="Hipervínculo visitado" xfId="14904" builtinId="9" hidden="1"/>
    <cellStyle name="Hipervínculo visitado" xfId="14905" builtinId="9" hidden="1"/>
    <cellStyle name="Hipervínculo visitado" xfId="14906" builtinId="9" hidden="1"/>
    <cellStyle name="Hipervínculo visitado" xfId="14907" builtinId="9" hidden="1"/>
    <cellStyle name="Hipervínculo visitado" xfId="14908" builtinId="9" hidden="1"/>
    <cellStyle name="Hipervínculo visitado" xfId="14909" builtinId="9" hidden="1"/>
    <cellStyle name="Hipervínculo visitado" xfId="14910" builtinId="9" hidden="1"/>
    <cellStyle name="Hipervínculo visitado" xfId="14911" builtinId="9" hidden="1"/>
    <cellStyle name="Hipervínculo visitado" xfId="14912" builtinId="9" hidden="1"/>
    <cellStyle name="Hipervínculo visitado" xfId="14913" builtinId="9" hidden="1"/>
    <cellStyle name="Hipervínculo visitado" xfId="14914" builtinId="9" hidden="1"/>
    <cellStyle name="Hipervínculo visitado" xfId="14915" builtinId="9" hidden="1"/>
    <cellStyle name="Hipervínculo visitado" xfId="14926" builtinId="9" hidden="1"/>
    <cellStyle name="Hipervínculo visitado" xfId="14927" builtinId="9" hidden="1"/>
    <cellStyle name="Hipervínculo visitado" xfId="14928" builtinId="9" hidden="1"/>
    <cellStyle name="Hipervínculo visitado" xfId="14929" builtinId="9" hidden="1"/>
    <cellStyle name="Hipervínculo visitado" xfId="14930" builtinId="9" hidden="1"/>
    <cellStyle name="Hipervínculo visitado" xfId="14931" builtinId="9" hidden="1"/>
    <cellStyle name="Hipervínculo visitado" xfId="14932" builtinId="9" hidden="1"/>
    <cellStyle name="Hipervínculo visitado" xfId="14933" builtinId="9" hidden="1"/>
    <cellStyle name="Hipervínculo visitado" xfId="14934" builtinId="9" hidden="1"/>
    <cellStyle name="Hipervínculo visitado" xfId="14935" builtinId="9" hidden="1"/>
    <cellStyle name="Hipervínculo visitado" xfId="14936" builtinId="9" hidden="1"/>
    <cellStyle name="Hipervínculo visitado" xfId="14937" builtinId="9" hidden="1"/>
    <cellStyle name="Hipervínculo visitado" xfId="14938" builtinId="9" hidden="1"/>
    <cellStyle name="Hipervínculo visitado" xfId="14939" builtinId="9" hidden="1"/>
    <cellStyle name="Hipervínculo visitado" xfId="14940" builtinId="9" hidden="1"/>
    <cellStyle name="Hipervínculo visitado" xfId="14941" builtinId="9" hidden="1"/>
    <cellStyle name="Hipervínculo visitado" xfId="14942" builtinId="9" hidden="1"/>
    <cellStyle name="Hipervínculo visitado" xfId="14943" builtinId="9" hidden="1"/>
    <cellStyle name="Hipervínculo visitado" xfId="14944" builtinId="9" hidden="1"/>
    <cellStyle name="Hipervínculo visitado" xfId="14945" builtinId="9" hidden="1"/>
    <cellStyle name="Hipervínculo visitado" xfId="14946" builtinId="9" hidden="1"/>
    <cellStyle name="Hipervínculo visitado" xfId="14957" builtinId="9" hidden="1"/>
    <cellStyle name="Hipervínculo visitado" xfId="14958" builtinId="9" hidden="1"/>
    <cellStyle name="Hipervínculo visitado" xfId="14959" builtinId="9" hidden="1"/>
    <cellStyle name="Hipervínculo visitado" xfId="14960" builtinId="9" hidden="1"/>
    <cellStyle name="Hipervínculo visitado" xfId="14961" builtinId="9" hidden="1"/>
    <cellStyle name="Hipervínculo visitado" xfId="14962" builtinId="9" hidden="1"/>
    <cellStyle name="Hipervínculo visitado" xfId="14963" builtinId="9" hidden="1"/>
    <cellStyle name="Hipervínculo visitado" xfId="14964" builtinId="9" hidden="1"/>
    <cellStyle name="Hipervínculo visitado" xfId="14965" builtinId="9" hidden="1"/>
    <cellStyle name="Hipervínculo visitado" xfId="14966" builtinId="9" hidden="1"/>
    <cellStyle name="Hipervínculo visitado" xfId="14967" builtinId="9" hidden="1"/>
    <cellStyle name="Hipervínculo visitado" xfId="14968" builtinId="9" hidden="1"/>
    <cellStyle name="Hipervínculo visitado" xfId="14969" builtinId="9" hidden="1"/>
    <cellStyle name="Hipervínculo visitado" xfId="14970" builtinId="9" hidden="1"/>
    <cellStyle name="Hipervínculo visitado" xfId="14971" builtinId="9" hidden="1"/>
    <cellStyle name="Hipervínculo visitado" xfId="14972" builtinId="9" hidden="1"/>
    <cellStyle name="Hipervínculo visitado" xfId="14973" builtinId="9" hidden="1"/>
    <cellStyle name="Hipervínculo visitado" xfId="14974" builtinId="9" hidden="1"/>
    <cellStyle name="Hipervínculo visitado" xfId="14975" builtinId="9" hidden="1"/>
    <cellStyle name="Hipervínculo visitado" xfId="14976" builtinId="9" hidden="1"/>
    <cellStyle name="Hipervínculo visitado" xfId="14977" builtinId="9" hidden="1"/>
    <cellStyle name="Hipervínculo visitado" xfId="14988" builtinId="9" hidden="1"/>
    <cellStyle name="Hipervínculo visitado" xfId="14989" builtinId="9" hidden="1"/>
    <cellStyle name="Hipervínculo visitado" xfId="14990" builtinId="9" hidden="1"/>
    <cellStyle name="Hipervínculo visitado" xfId="14991" builtinId="9" hidden="1"/>
    <cellStyle name="Hipervínculo visitado" xfId="14992" builtinId="9" hidden="1"/>
    <cellStyle name="Hipervínculo visitado" xfId="14993" builtinId="9" hidden="1"/>
    <cellStyle name="Hipervínculo visitado" xfId="14994" builtinId="9" hidden="1"/>
    <cellStyle name="Hipervínculo visitado" xfId="14995" builtinId="9" hidden="1"/>
    <cellStyle name="Hipervínculo visitado" xfId="14996" builtinId="9" hidden="1"/>
    <cellStyle name="Hipervínculo visitado" xfId="14997" builtinId="9" hidden="1"/>
    <cellStyle name="Hipervínculo visitado" xfId="14998" builtinId="9" hidden="1"/>
    <cellStyle name="Hipervínculo visitado" xfId="14999" builtinId="9" hidden="1"/>
    <cellStyle name="Hipervínculo visitado" xfId="15000" builtinId="9" hidden="1"/>
    <cellStyle name="Hipervínculo visitado" xfId="15001" builtinId="9" hidden="1"/>
    <cellStyle name="Hipervínculo visitado" xfId="15002" builtinId="9" hidden="1"/>
    <cellStyle name="Hipervínculo visitado" xfId="15003" builtinId="9" hidden="1"/>
    <cellStyle name="Hipervínculo visitado" xfId="15004" builtinId="9" hidden="1"/>
    <cellStyle name="Hipervínculo visitado" xfId="15005" builtinId="9" hidden="1"/>
    <cellStyle name="Hipervínculo visitado" xfId="15006" builtinId="9" hidden="1"/>
    <cellStyle name="Hipervínculo visitado" xfId="15007" builtinId="9" hidden="1"/>
    <cellStyle name="Hipervínculo visitado" xfId="15008" builtinId="9" hidden="1"/>
    <cellStyle name="Hipervínculo visitado" xfId="15019" builtinId="9" hidden="1"/>
    <cellStyle name="Hipervínculo visitado" xfId="15020" builtinId="9" hidden="1"/>
    <cellStyle name="Hipervínculo visitado" xfId="15021" builtinId="9" hidden="1"/>
    <cellStyle name="Hipervínculo visitado" xfId="15022" builtinId="9" hidden="1"/>
    <cellStyle name="Hipervínculo visitado" xfId="15023" builtinId="9" hidden="1"/>
    <cellStyle name="Hipervínculo visitado" xfId="15024" builtinId="9" hidden="1"/>
    <cellStyle name="Hipervínculo visitado" xfId="15025" builtinId="9" hidden="1"/>
    <cellStyle name="Hipervínculo visitado" xfId="15026" builtinId="9" hidden="1"/>
    <cellStyle name="Hipervínculo visitado" xfId="15027" builtinId="9" hidden="1"/>
    <cellStyle name="Hipervínculo visitado" xfId="15028" builtinId="9" hidden="1"/>
    <cellStyle name="Hipervínculo visitado" xfId="15029" builtinId="9" hidden="1"/>
    <cellStyle name="Hipervínculo visitado" xfId="15030" builtinId="9" hidden="1"/>
    <cellStyle name="Hipervínculo visitado" xfId="15031" builtinId="9" hidden="1"/>
    <cellStyle name="Hipervínculo visitado" xfId="15032" builtinId="9" hidden="1"/>
    <cellStyle name="Hipervínculo visitado" xfId="15033" builtinId="9" hidden="1"/>
    <cellStyle name="Hipervínculo visitado" xfId="15034" builtinId="9" hidden="1"/>
    <cellStyle name="Hipervínculo visitado" xfId="15035" builtinId="9" hidden="1"/>
    <cellStyle name="Hipervínculo visitado" xfId="15036" builtinId="9" hidden="1"/>
    <cellStyle name="Hipervínculo visitado" xfId="15037" builtinId="9" hidden="1"/>
    <cellStyle name="Hipervínculo visitado" xfId="15038" builtinId="9" hidden="1"/>
    <cellStyle name="Hipervínculo visitado" xfId="15039" builtinId="9" hidden="1"/>
    <cellStyle name="Hipervínculo visitado" xfId="15050" builtinId="9" hidden="1"/>
    <cellStyle name="Hipervínculo visitado" xfId="15051" builtinId="9" hidden="1"/>
    <cellStyle name="Hipervínculo visitado" xfId="15052" builtinId="9" hidden="1"/>
    <cellStyle name="Hipervínculo visitado" xfId="15053" builtinId="9" hidden="1"/>
    <cellStyle name="Hipervínculo visitado" xfId="15054" builtinId="9" hidden="1"/>
    <cellStyle name="Hipervínculo visitado" xfId="15055" builtinId="9" hidden="1"/>
    <cellStyle name="Hipervínculo visitado" xfId="15056" builtinId="9" hidden="1"/>
    <cellStyle name="Hipervínculo visitado" xfId="15057" builtinId="9" hidden="1"/>
    <cellStyle name="Hipervínculo visitado" xfId="15058" builtinId="9" hidden="1"/>
    <cellStyle name="Hipervínculo visitado" xfId="15059" builtinId="9" hidden="1"/>
    <cellStyle name="Hipervínculo visitado" xfId="15060" builtinId="9" hidden="1"/>
    <cellStyle name="Hipervínculo visitado" xfId="15061" builtinId="9" hidden="1"/>
    <cellStyle name="Hipervínculo visitado" xfId="15062" builtinId="9" hidden="1"/>
    <cellStyle name="Hipervínculo visitado" xfId="15063" builtinId="9" hidden="1"/>
    <cellStyle name="Hipervínculo visitado" xfId="15064" builtinId="9" hidden="1"/>
    <cellStyle name="Hipervínculo visitado" xfId="15065" builtinId="9" hidden="1"/>
    <cellStyle name="Hipervínculo visitado" xfId="15066" builtinId="9" hidden="1"/>
    <cellStyle name="Hipervínculo visitado" xfId="15067" builtinId="9" hidden="1"/>
    <cellStyle name="Hipervínculo visitado" xfId="15068" builtinId="9" hidden="1"/>
    <cellStyle name="Hipervínculo visitado" xfId="15069" builtinId="9" hidden="1"/>
    <cellStyle name="Hipervínculo visitado" xfId="15070" builtinId="9" hidden="1"/>
    <cellStyle name="Hipervínculo visitado" xfId="15081" builtinId="9" hidden="1"/>
    <cellStyle name="Hipervínculo visitado" xfId="15082" builtinId="9" hidden="1"/>
    <cellStyle name="Hipervínculo visitado" xfId="15083" builtinId="9" hidden="1"/>
    <cellStyle name="Hipervínculo visitado" xfId="15084" builtinId="9" hidden="1"/>
    <cellStyle name="Hipervínculo visitado" xfId="15085" builtinId="9" hidden="1"/>
    <cellStyle name="Hipervínculo visitado" xfId="15086" builtinId="9" hidden="1"/>
    <cellStyle name="Hipervínculo visitado" xfId="15087" builtinId="9" hidden="1"/>
    <cellStyle name="Hipervínculo visitado" xfId="15088" builtinId="9" hidden="1"/>
    <cellStyle name="Hipervínculo visitado" xfId="15089" builtinId="9" hidden="1"/>
    <cellStyle name="Hipervínculo visitado" xfId="15090" builtinId="9" hidden="1"/>
    <cellStyle name="Hipervínculo visitado" xfId="15091" builtinId="9" hidden="1"/>
    <cellStyle name="Hipervínculo visitado" xfId="15092" builtinId="9" hidden="1"/>
    <cellStyle name="Hipervínculo visitado" xfId="15093" builtinId="9" hidden="1"/>
    <cellStyle name="Hipervínculo visitado" xfId="15094" builtinId="9" hidden="1"/>
    <cellStyle name="Hipervínculo visitado" xfId="15095" builtinId="9" hidden="1"/>
    <cellStyle name="Hipervínculo visitado" xfId="15096" builtinId="9" hidden="1"/>
    <cellStyle name="Hipervínculo visitado" xfId="15097" builtinId="9" hidden="1"/>
    <cellStyle name="Hipervínculo visitado" xfId="15098" builtinId="9" hidden="1"/>
    <cellStyle name="Hipervínculo visitado" xfId="15099" builtinId="9" hidden="1"/>
    <cellStyle name="Hipervínculo visitado" xfId="15100" builtinId="9" hidden="1"/>
    <cellStyle name="Hipervínculo visitado" xfId="15101" builtinId="9" hidden="1"/>
    <cellStyle name="Hipervínculo visitado" xfId="15112" builtinId="9" hidden="1"/>
    <cellStyle name="Hipervínculo visitado" xfId="15113" builtinId="9" hidden="1"/>
    <cellStyle name="Hipervínculo visitado" xfId="15114" builtinId="9" hidden="1"/>
    <cellStyle name="Hipervínculo visitado" xfId="15115" builtinId="9" hidden="1"/>
    <cellStyle name="Hipervínculo visitado" xfId="15116" builtinId="9" hidden="1"/>
    <cellStyle name="Hipervínculo visitado" xfId="15117" builtinId="9" hidden="1"/>
    <cellStyle name="Hipervínculo visitado" xfId="15118" builtinId="9" hidden="1"/>
    <cellStyle name="Hipervínculo visitado" xfId="15119" builtinId="9" hidden="1"/>
    <cellStyle name="Hipervínculo visitado" xfId="15120" builtinId="9" hidden="1"/>
    <cellStyle name="Hipervínculo visitado" xfId="15121" builtinId="9" hidden="1"/>
    <cellStyle name="Hipervínculo visitado" xfId="15122" builtinId="9" hidden="1"/>
    <cellStyle name="Hipervínculo visitado" xfId="15123" builtinId="9" hidden="1"/>
    <cellStyle name="Hipervínculo visitado" xfId="15124" builtinId="9" hidden="1"/>
    <cellStyle name="Hipervínculo visitado" xfId="15125" builtinId="9" hidden="1"/>
    <cellStyle name="Hipervínculo visitado" xfId="15126" builtinId="9" hidden="1"/>
    <cellStyle name="Hipervínculo visitado" xfId="15127" builtinId="9" hidden="1"/>
    <cellStyle name="Hipervínculo visitado" xfId="15128" builtinId="9" hidden="1"/>
    <cellStyle name="Hipervínculo visitado" xfId="15129" builtinId="9" hidden="1"/>
    <cellStyle name="Hipervínculo visitado" xfId="15130" builtinId="9" hidden="1"/>
    <cellStyle name="Hipervínculo visitado" xfId="15131" builtinId="9" hidden="1"/>
    <cellStyle name="Hipervínculo visitado" xfId="15132" builtinId="9" hidden="1"/>
    <cellStyle name="Hipervínculo visitado" xfId="15143" builtinId="9" hidden="1"/>
    <cellStyle name="Hipervínculo visitado" xfId="15144" builtinId="9" hidden="1"/>
    <cellStyle name="Hipervínculo visitado" xfId="15145" builtinId="9" hidden="1"/>
    <cellStyle name="Hipervínculo visitado" xfId="15146" builtinId="9" hidden="1"/>
    <cellStyle name="Hipervínculo visitado" xfId="15147" builtinId="9" hidden="1"/>
    <cellStyle name="Hipervínculo visitado" xfId="15148" builtinId="9" hidden="1"/>
    <cellStyle name="Hipervínculo visitado" xfId="15149" builtinId="9" hidden="1"/>
    <cellStyle name="Hipervínculo visitado" xfId="15150" builtinId="9" hidden="1"/>
    <cellStyle name="Hipervínculo visitado" xfId="15151" builtinId="9" hidden="1"/>
    <cellStyle name="Hipervínculo visitado" xfId="15152" builtinId="9" hidden="1"/>
    <cellStyle name="Hipervínculo visitado" xfId="15153" builtinId="9" hidden="1"/>
    <cellStyle name="Hipervínculo visitado" xfId="15154" builtinId="9" hidden="1"/>
    <cellStyle name="Hipervínculo visitado" xfId="15155" builtinId="9" hidden="1"/>
    <cellStyle name="Hipervínculo visitado" xfId="15156" builtinId="9" hidden="1"/>
    <cellStyle name="Hipervínculo visitado" xfId="15157" builtinId="9" hidden="1"/>
    <cellStyle name="Hipervínculo visitado" xfId="15158" builtinId="9" hidden="1"/>
    <cellStyle name="Hipervínculo visitado" xfId="15159" builtinId="9" hidden="1"/>
    <cellStyle name="Hipervínculo visitado" xfId="15160" builtinId="9" hidden="1"/>
    <cellStyle name="Hipervínculo visitado" xfId="15161" builtinId="9" hidden="1"/>
    <cellStyle name="Hipervínculo visitado" xfId="15162" builtinId="9" hidden="1"/>
    <cellStyle name="Hipervínculo visitado" xfId="15163" builtinId="9" hidden="1"/>
    <cellStyle name="Hipervínculo visitado" xfId="15174" builtinId="9" hidden="1"/>
    <cellStyle name="Hipervínculo visitado" xfId="15175" builtinId="9" hidden="1"/>
    <cellStyle name="Hipervínculo visitado" xfId="15176" builtinId="9" hidden="1"/>
    <cellStyle name="Hipervínculo visitado" xfId="15177" builtinId="9" hidden="1"/>
    <cellStyle name="Hipervínculo visitado" xfId="15178" builtinId="9" hidden="1"/>
    <cellStyle name="Hipervínculo visitado" xfId="15179" builtinId="9" hidden="1"/>
    <cellStyle name="Hipervínculo visitado" xfId="15180" builtinId="9" hidden="1"/>
    <cellStyle name="Hipervínculo visitado" xfId="15181" builtinId="9" hidden="1"/>
    <cellStyle name="Hipervínculo visitado" xfId="15182" builtinId="9" hidden="1"/>
    <cellStyle name="Hipervínculo visitado" xfId="15183" builtinId="9" hidden="1"/>
    <cellStyle name="Hipervínculo visitado" xfId="15184" builtinId="9" hidden="1"/>
    <cellStyle name="Hipervínculo visitado" xfId="15185" builtinId="9" hidden="1"/>
    <cellStyle name="Hipervínculo visitado" xfId="15186" builtinId="9" hidden="1"/>
    <cellStyle name="Hipervínculo visitado" xfId="15187" builtinId="9" hidden="1"/>
    <cellStyle name="Hipervínculo visitado" xfId="15188" builtinId="9" hidden="1"/>
    <cellStyle name="Hipervínculo visitado" xfId="15189" builtinId="9" hidden="1"/>
    <cellStyle name="Hipervínculo visitado" xfId="15190" builtinId="9" hidden="1"/>
    <cellStyle name="Hipervínculo visitado" xfId="15191" builtinId="9" hidden="1"/>
    <cellStyle name="Hipervínculo visitado" xfId="15192" builtinId="9" hidden="1"/>
    <cellStyle name="Hipervínculo visitado" xfId="15193" builtinId="9" hidden="1"/>
    <cellStyle name="Hipervínculo visitado" xfId="15194" builtinId="9" hidden="1"/>
    <cellStyle name="Hipervínculo visitado" xfId="15204" builtinId="9" hidden="1"/>
    <cellStyle name="Hipervínculo visitado" xfId="15205" builtinId="9" hidden="1"/>
    <cellStyle name="Hipervínculo visitado" xfId="15206" builtinId="9" hidden="1"/>
    <cellStyle name="Hipervínculo visitado" xfId="15207" builtinId="9" hidden="1"/>
    <cellStyle name="Hipervínculo visitado" xfId="15208" builtinId="9" hidden="1"/>
    <cellStyle name="Hipervínculo visitado" xfId="15209" builtinId="9" hidden="1"/>
    <cellStyle name="Hipervínculo visitado" xfId="15210" builtinId="9" hidden="1"/>
    <cellStyle name="Hipervínculo visitado" xfId="15211" builtinId="9" hidden="1"/>
    <cellStyle name="Hipervínculo visitado" xfId="15212" builtinId="9" hidden="1"/>
    <cellStyle name="Hipervínculo visitado" xfId="15213" builtinId="9" hidden="1"/>
    <cellStyle name="Hipervínculo visitado" xfId="15214" builtinId="9" hidden="1"/>
    <cellStyle name="Hipervínculo visitado" xfId="15215" builtinId="9" hidden="1"/>
    <cellStyle name="Hipervínculo visitado" xfId="15216" builtinId="9" hidden="1"/>
    <cellStyle name="Hipervínculo visitado" xfId="15217" builtinId="9" hidden="1"/>
    <cellStyle name="Hipervínculo visitado" xfId="15218" builtinId="9" hidden="1"/>
    <cellStyle name="Hipervínculo visitado" xfId="15219" builtinId="9" hidden="1"/>
    <cellStyle name="Hipervínculo visitado" xfId="15220" builtinId="9" hidden="1"/>
    <cellStyle name="Hipervínculo visitado" xfId="15221" builtinId="9" hidden="1"/>
    <cellStyle name="Hipervínculo visitado" xfId="15222" builtinId="9" hidden="1"/>
    <cellStyle name="Hipervínculo visitado" xfId="15223" builtinId="9" hidden="1"/>
    <cellStyle name="Hipervínculo visitado" xfId="15224" builtinId="9" hidden="1"/>
    <cellStyle name="Hipervínculo visitado" xfId="15233" builtinId="9" hidden="1"/>
    <cellStyle name="Hipervínculo visitado" xfId="15234" builtinId="9" hidden="1"/>
    <cellStyle name="Hipervínculo visitado" xfId="15235" builtinId="9" hidden="1"/>
    <cellStyle name="Hipervínculo visitado" xfId="15236" builtinId="9" hidden="1"/>
    <cellStyle name="Hipervínculo visitado" xfId="15237" builtinId="9" hidden="1"/>
    <cellStyle name="Hipervínculo visitado" xfId="15238" builtinId="9" hidden="1"/>
    <cellStyle name="Hipervínculo visitado" xfId="15239" builtinId="9" hidden="1"/>
    <cellStyle name="Hipervínculo visitado" xfId="15240" builtinId="9" hidden="1"/>
    <cellStyle name="Hipervínculo visitado" xfId="15241" builtinId="9" hidden="1"/>
    <cellStyle name="Hipervínculo visitado" xfId="15242" builtinId="9" hidden="1"/>
    <cellStyle name="Hipervínculo visitado" xfId="15243" builtinId="9" hidden="1"/>
    <cellStyle name="Hipervínculo visitado" xfId="15244" builtinId="9" hidden="1"/>
    <cellStyle name="Hipervínculo visitado" xfId="15245" builtinId="9" hidden="1"/>
    <cellStyle name="Hipervínculo visitado" xfId="15246" builtinId="9" hidden="1"/>
    <cellStyle name="Hipervínculo visitado" xfId="15247" builtinId="9" hidden="1"/>
    <cellStyle name="Hipervínculo visitado" xfId="15248" builtinId="9" hidden="1"/>
    <cellStyle name="Hipervínculo visitado" xfId="15249" builtinId="9" hidden="1"/>
    <cellStyle name="Hipervínculo visitado" xfId="15250" builtinId="9" hidden="1"/>
    <cellStyle name="Hipervínculo visitado" xfId="15251" builtinId="9" hidden="1"/>
    <cellStyle name="Hipervínculo visitado" xfId="15252" builtinId="9" hidden="1"/>
    <cellStyle name="Hipervínculo visitado" xfId="15253" builtinId="9" hidden="1"/>
    <cellStyle name="Hipervínculo visitado" xfId="15263" builtinId="9" hidden="1"/>
    <cellStyle name="Hipervínculo visitado" xfId="15264" builtinId="9" hidden="1"/>
    <cellStyle name="Hipervínculo visitado" xfId="15265" builtinId="9" hidden="1"/>
    <cellStyle name="Hipervínculo visitado" xfId="15266" builtinId="9" hidden="1"/>
    <cellStyle name="Hipervínculo visitado" xfId="15267" builtinId="9" hidden="1"/>
    <cellStyle name="Hipervínculo visitado" xfId="15268" builtinId="9" hidden="1"/>
    <cellStyle name="Hipervínculo visitado" xfId="15269" builtinId="9" hidden="1"/>
    <cellStyle name="Hipervínculo visitado" xfId="15270" builtinId="9" hidden="1"/>
    <cellStyle name="Hipervínculo visitado" xfId="15271" builtinId="9" hidden="1"/>
    <cellStyle name="Hipervínculo visitado" xfId="15272" builtinId="9" hidden="1"/>
    <cellStyle name="Hipervínculo visitado" xfId="15273" builtinId="9" hidden="1"/>
    <cellStyle name="Hipervínculo visitado" xfId="15274" builtinId="9" hidden="1"/>
    <cellStyle name="Hipervínculo visitado" xfId="15275" builtinId="9" hidden="1"/>
    <cellStyle name="Hipervínculo visitado" xfId="15276" builtinId="9" hidden="1"/>
    <cellStyle name="Hipervínculo visitado" xfId="15277" builtinId="9" hidden="1"/>
    <cellStyle name="Hipervínculo visitado" xfId="15278" builtinId="9" hidden="1"/>
    <cellStyle name="Hipervínculo visitado" xfId="15279" builtinId="9" hidden="1"/>
    <cellStyle name="Hipervínculo visitado" xfId="15280" builtinId="9" hidden="1"/>
    <cellStyle name="Hipervínculo visitado" xfId="15281" builtinId="9" hidden="1"/>
    <cellStyle name="Hipervínculo visitado" xfId="15282" builtinId="9" hidden="1"/>
    <cellStyle name="Hipervínculo visitado" xfId="15283" builtinId="9" hidden="1"/>
    <cellStyle name="Hipervínculo visitado" xfId="15294" builtinId="9" hidden="1"/>
    <cellStyle name="Hipervínculo visitado" xfId="15295" builtinId="9" hidden="1"/>
    <cellStyle name="Hipervínculo visitado" xfId="15296" builtinId="9" hidden="1"/>
    <cellStyle name="Hipervínculo visitado" xfId="15297" builtinId="9" hidden="1"/>
    <cellStyle name="Hipervínculo visitado" xfId="15298" builtinId="9" hidden="1"/>
    <cellStyle name="Hipervínculo visitado" xfId="15299" builtinId="9" hidden="1"/>
    <cellStyle name="Hipervínculo visitado" xfId="15300" builtinId="9" hidden="1"/>
    <cellStyle name="Hipervínculo visitado" xfId="15301" builtinId="9" hidden="1"/>
    <cellStyle name="Hipervínculo visitado" xfId="15302" builtinId="9" hidden="1"/>
    <cellStyle name="Hipervínculo visitado" xfId="15303" builtinId="9" hidden="1"/>
    <cellStyle name="Hipervínculo visitado" xfId="15304" builtinId="9" hidden="1"/>
    <cellStyle name="Hipervínculo visitado" xfId="15305" builtinId="9" hidden="1"/>
    <cellStyle name="Hipervínculo visitado" xfId="15306" builtinId="9" hidden="1"/>
    <cellStyle name="Hipervínculo visitado" xfId="15307" builtinId="9" hidden="1"/>
    <cellStyle name="Hipervínculo visitado" xfId="15308" builtinId="9" hidden="1"/>
    <cellStyle name="Hipervínculo visitado" xfId="15309" builtinId="9" hidden="1"/>
    <cellStyle name="Hipervínculo visitado" xfId="15310" builtinId="9" hidden="1"/>
    <cellStyle name="Hipervínculo visitado" xfId="15311" builtinId="9" hidden="1"/>
    <cellStyle name="Hipervínculo visitado" xfId="15312" builtinId="9" hidden="1"/>
    <cellStyle name="Hipervínculo visitado" xfId="15313" builtinId="9" hidden="1"/>
    <cellStyle name="Hipervínculo visitado" xfId="15314" builtinId="9" hidden="1"/>
    <cellStyle name="Hipervínculo visitado" xfId="15325" builtinId="9" hidden="1"/>
    <cellStyle name="Hipervínculo visitado" xfId="15326" builtinId="9" hidden="1"/>
    <cellStyle name="Hipervínculo visitado" xfId="15327" builtinId="9" hidden="1"/>
    <cellStyle name="Hipervínculo visitado" xfId="15328" builtinId="9" hidden="1"/>
    <cellStyle name="Hipervínculo visitado" xfId="15329" builtinId="9" hidden="1"/>
    <cellStyle name="Hipervínculo visitado" xfId="15330" builtinId="9" hidden="1"/>
    <cellStyle name="Hipervínculo visitado" xfId="15331" builtinId="9" hidden="1"/>
    <cellStyle name="Hipervínculo visitado" xfId="15332" builtinId="9" hidden="1"/>
    <cellStyle name="Hipervínculo visitado" xfId="15333" builtinId="9" hidden="1"/>
    <cellStyle name="Hipervínculo visitado" xfId="15334" builtinId="9" hidden="1"/>
    <cellStyle name="Hipervínculo visitado" xfId="15335" builtinId="9" hidden="1"/>
    <cellStyle name="Hipervínculo visitado" xfId="15336" builtinId="9" hidden="1"/>
    <cellStyle name="Hipervínculo visitado" xfId="15337" builtinId="9" hidden="1"/>
    <cellStyle name="Hipervínculo visitado" xfId="15338" builtinId="9" hidden="1"/>
    <cellStyle name="Hipervínculo visitado" xfId="15339" builtinId="9" hidden="1"/>
    <cellStyle name="Hipervínculo visitado" xfId="15340" builtinId="9" hidden="1"/>
    <cellStyle name="Hipervínculo visitado" xfId="15341" builtinId="9" hidden="1"/>
    <cellStyle name="Hipervínculo visitado" xfId="15342" builtinId="9" hidden="1"/>
    <cellStyle name="Hipervínculo visitado" xfId="15343" builtinId="9" hidden="1"/>
    <cellStyle name="Hipervínculo visitado" xfId="15344" builtinId="9" hidden="1"/>
    <cellStyle name="Hipervínculo visitado" xfId="15345" builtinId="9" hidden="1"/>
    <cellStyle name="Hipervínculo visitado" xfId="15356" builtinId="9" hidden="1"/>
    <cellStyle name="Hipervínculo visitado" xfId="15357" builtinId="9" hidden="1"/>
    <cellStyle name="Hipervínculo visitado" xfId="15358" builtinId="9" hidden="1"/>
    <cellStyle name="Hipervínculo visitado" xfId="15359" builtinId="9" hidden="1"/>
    <cellStyle name="Hipervínculo visitado" xfId="15360" builtinId="9" hidden="1"/>
    <cellStyle name="Hipervínculo visitado" xfId="15361" builtinId="9" hidden="1"/>
    <cellStyle name="Hipervínculo visitado" xfId="15362" builtinId="9" hidden="1"/>
    <cellStyle name="Hipervínculo visitado" xfId="15363" builtinId="9" hidden="1"/>
    <cellStyle name="Hipervínculo visitado" xfId="15364" builtinId="9" hidden="1"/>
    <cellStyle name="Hipervínculo visitado" xfId="15365" builtinId="9" hidden="1"/>
    <cellStyle name="Hipervínculo visitado" xfId="15366" builtinId="9" hidden="1"/>
    <cellStyle name="Hipervínculo visitado" xfId="15367" builtinId="9" hidden="1"/>
    <cellStyle name="Hipervínculo visitado" xfId="15368" builtinId="9" hidden="1"/>
    <cellStyle name="Hipervínculo visitado" xfId="15369" builtinId="9" hidden="1"/>
    <cellStyle name="Hipervínculo visitado" xfId="15370" builtinId="9" hidden="1"/>
    <cellStyle name="Hipervínculo visitado" xfId="15371" builtinId="9" hidden="1"/>
    <cellStyle name="Hipervínculo visitado" xfId="15372" builtinId="9" hidden="1"/>
    <cellStyle name="Hipervínculo visitado" xfId="15373" builtinId="9" hidden="1"/>
    <cellStyle name="Hipervínculo visitado" xfId="15374" builtinId="9" hidden="1"/>
    <cellStyle name="Hipervínculo visitado" xfId="15375" builtinId="9" hidden="1"/>
    <cellStyle name="Hipervínculo visitado" xfId="15376" builtinId="9" hidden="1"/>
    <cellStyle name="Hipervínculo visitado" xfId="15387" builtinId="9" hidden="1"/>
    <cellStyle name="Hipervínculo visitado" xfId="15388" builtinId="9" hidden="1"/>
    <cellStyle name="Hipervínculo visitado" xfId="15389" builtinId="9" hidden="1"/>
    <cellStyle name="Hipervínculo visitado" xfId="15390" builtinId="9" hidden="1"/>
    <cellStyle name="Hipervínculo visitado" xfId="15391" builtinId="9" hidden="1"/>
    <cellStyle name="Hipervínculo visitado" xfId="15392" builtinId="9" hidden="1"/>
    <cellStyle name="Hipervínculo visitado" xfId="15393" builtinId="9" hidden="1"/>
    <cellStyle name="Hipervínculo visitado" xfId="15394" builtinId="9" hidden="1"/>
    <cellStyle name="Hipervínculo visitado" xfId="15395" builtinId="9" hidden="1"/>
    <cellStyle name="Hipervínculo visitado" xfId="15396" builtinId="9" hidden="1"/>
    <cellStyle name="Hipervínculo visitado" xfId="15397" builtinId="9" hidden="1"/>
    <cellStyle name="Hipervínculo visitado" xfId="15398" builtinId="9" hidden="1"/>
    <cellStyle name="Hipervínculo visitado" xfId="15399" builtinId="9" hidden="1"/>
    <cellStyle name="Hipervínculo visitado" xfId="15400" builtinId="9" hidden="1"/>
    <cellStyle name="Hipervínculo visitado" xfId="15401" builtinId="9" hidden="1"/>
    <cellStyle name="Hipervínculo visitado" xfId="15402" builtinId="9" hidden="1"/>
    <cellStyle name="Hipervínculo visitado" xfId="15403" builtinId="9" hidden="1"/>
    <cellStyle name="Hipervínculo visitado" xfId="15404" builtinId="9" hidden="1"/>
    <cellStyle name="Hipervínculo visitado" xfId="15405" builtinId="9" hidden="1"/>
    <cellStyle name="Hipervínculo visitado" xfId="15406" builtinId="9" hidden="1"/>
    <cellStyle name="Hipervínculo visitado" xfId="15407" builtinId="9" hidden="1"/>
    <cellStyle name="Hipervínculo visitado" xfId="15417" builtinId="9" hidden="1"/>
    <cellStyle name="Hipervínculo visitado" xfId="15418" builtinId="9" hidden="1"/>
    <cellStyle name="Hipervínculo visitado" xfId="15419" builtinId="9" hidden="1"/>
    <cellStyle name="Hipervínculo visitado" xfId="15420" builtinId="9" hidden="1"/>
    <cellStyle name="Hipervínculo visitado" xfId="15421" builtinId="9" hidden="1"/>
    <cellStyle name="Hipervínculo visitado" xfId="15422" builtinId="9" hidden="1"/>
    <cellStyle name="Hipervínculo visitado" xfId="15423" builtinId="9" hidden="1"/>
    <cellStyle name="Hipervínculo visitado" xfId="15424" builtinId="9" hidden="1"/>
    <cellStyle name="Hipervínculo visitado" xfId="15425" builtinId="9" hidden="1"/>
    <cellStyle name="Hipervínculo visitado" xfId="15426" builtinId="9" hidden="1"/>
    <cellStyle name="Hipervínculo visitado" xfId="15427" builtinId="9" hidden="1"/>
    <cellStyle name="Hipervínculo visitado" xfId="15428" builtinId="9" hidden="1"/>
    <cellStyle name="Hipervínculo visitado" xfId="15429" builtinId="9" hidden="1"/>
    <cellStyle name="Hipervínculo visitado" xfId="15430" builtinId="9" hidden="1"/>
    <cellStyle name="Hipervínculo visitado" xfId="15431" builtinId="9" hidden="1"/>
    <cellStyle name="Hipervínculo visitado" xfId="15432" builtinId="9" hidden="1"/>
    <cellStyle name="Hipervínculo visitado" xfId="15433" builtinId="9" hidden="1"/>
    <cellStyle name="Hipervínculo visitado" xfId="15434" builtinId="9" hidden="1"/>
    <cellStyle name="Hipervínculo visitado" xfId="15435" builtinId="9" hidden="1"/>
    <cellStyle name="Hipervínculo visitado" xfId="15436" builtinId="9" hidden="1"/>
    <cellStyle name="Hipervínculo visitado" xfId="15437" builtinId="9" hidden="1"/>
    <cellStyle name="Hipervínculo visitado" xfId="15448" builtinId="9" hidden="1"/>
    <cellStyle name="Hipervínculo visitado" xfId="15449" builtinId="9" hidden="1"/>
    <cellStyle name="Hipervínculo visitado" xfId="15450" builtinId="9" hidden="1"/>
    <cellStyle name="Hipervínculo visitado" xfId="15451" builtinId="9" hidden="1"/>
    <cellStyle name="Hipervínculo visitado" xfId="15452" builtinId="9" hidden="1"/>
    <cellStyle name="Hipervínculo visitado" xfId="15453" builtinId="9" hidden="1"/>
    <cellStyle name="Hipervínculo visitado" xfId="15454" builtinId="9" hidden="1"/>
    <cellStyle name="Hipervínculo visitado" xfId="15455" builtinId="9" hidden="1"/>
    <cellStyle name="Hipervínculo visitado" xfId="15456" builtinId="9" hidden="1"/>
    <cellStyle name="Hipervínculo visitado" xfId="15457" builtinId="9" hidden="1"/>
    <cellStyle name="Hipervínculo visitado" xfId="15458" builtinId="9" hidden="1"/>
    <cellStyle name="Hipervínculo visitado" xfId="15459" builtinId="9" hidden="1"/>
    <cellStyle name="Hipervínculo visitado" xfId="15460" builtinId="9" hidden="1"/>
    <cellStyle name="Hipervínculo visitado" xfId="15461" builtinId="9" hidden="1"/>
    <cellStyle name="Hipervínculo visitado" xfId="15462" builtinId="9" hidden="1"/>
    <cellStyle name="Hipervínculo visitado" xfId="15463" builtinId="9" hidden="1"/>
    <cellStyle name="Hipervínculo visitado" xfId="15464" builtinId="9" hidden="1"/>
    <cellStyle name="Hipervínculo visitado" xfId="15465" builtinId="9" hidden="1"/>
    <cellStyle name="Hipervínculo visitado" xfId="15466" builtinId="9" hidden="1"/>
    <cellStyle name="Hipervínculo visitado" xfId="15467" builtinId="9" hidden="1"/>
    <cellStyle name="Hipervínculo visitado" xfId="15468" builtinId="9" hidden="1"/>
    <cellStyle name="Hipervínculo visitado" xfId="15480" builtinId="9" hidden="1"/>
    <cellStyle name="Hipervínculo visitado" xfId="15481" builtinId="9" hidden="1"/>
    <cellStyle name="Hipervínculo visitado" xfId="15482" builtinId="9" hidden="1"/>
    <cellStyle name="Hipervínculo visitado" xfId="15483" builtinId="9" hidden="1"/>
    <cellStyle name="Hipervínculo visitado" xfId="15484" builtinId="9" hidden="1"/>
    <cellStyle name="Hipervínculo visitado" xfId="15485" builtinId="9" hidden="1"/>
    <cellStyle name="Hipervínculo visitado" xfId="15486" builtinId="9" hidden="1"/>
    <cellStyle name="Hipervínculo visitado" xfId="15487" builtinId="9" hidden="1"/>
    <cellStyle name="Hipervínculo visitado" xfId="15488" builtinId="9" hidden="1"/>
    <cellStyle name="Hipervínculo visitado" xfId="15489" builtinId="9" hidden="1"/>
    <cellStyle name="Hipervínculo visitado" xfId="15490" builtinId="9" hidden="1"/>
    <cellStyle name="Hipervínculo visitado" xfId="15491" builtinId="9" hidden="1"/>
    <cellStyle name="Hipervínculo visitado" xfId="15492" builtinId="9" hidden="1"/>
    <cellStyle name="Hipervínculo visitado" xfId="15493" builtinId="9" hidden="1"/>
    <cellStyle name="Hipervínculo visitado" xfId="15494" builtinId="9" hidden="1"/>
    <cellStyle name="Hipervínculo visitado" xfId="15495" builtinId="9" hidden="1"/>
    <cellStyle name="Hipervínculo visitado" xfId="15496" builtinId="9" hidden="1"/>
    <cellStyle name="Hipervínculo visitado" xfId="15497" builtinId="9" hidden="1"/>
    <cellStyle name="Hipervínculo visitado" xfId="15498" builtinId="9" hidden="1"/>
    <cellStyle name="Hipervínculo visitado" xfId="15499" builtinId="9" hidden="1"/>
    <cellStyle name="Hipervínculo visitado" xfId="15500" builtinId="9" hidden="1"/>
    <cellStyle name="Hipervínculo visitado" xfId="15511" builtinId="9" hidden="1"/>
    <cellStyle name="Hipervínculo visitado" xfId="15512" builtinId="9" hidden="1"/>
    <cellStyle name="Hipervínculo visitado" xfId="15513" builtinId="9" hidden="1"/>
    <cellStyle name="Hipervínculo visitado" xfId="15514" builtinId="9" hidden="1"/>
    <cellStyle name="Hipervínculo visitado" xfId="15515" builtinId="9" hidden="1"/>
    <cellStyle name="Hipervínculo visitado" xfId="15516" builtinId="9" hidden="1"/>
    <cellStyle name="Hipervínculo visitado" xfId="15517" builtinId="9" hidden="1"/>
    <cellStyle name="Hipervínculo visitado" xfId="15518" builtinId="9" hidden="1"/>
    <cellStyle name="Hipervínculo visitado" xfId="15519" builtinId="9" hidden="1"/>
    <cellStyle name="Hipervínculo visitado" xfId="15520" builtinId="9" hidden="1"/>
    <cellStyle name="Hipervínculo visitado" xfId="15521" builtinId="9" hidden="1"/>
    <cellStyle name="Hipervínculo visitado" xfId="15522" builtinId="9" hidden="1"/>
    <cellStyle name="Hipervínculo visitado" xfId="15523" builtinId="9" hidden="1"/>
    <cellStyle name="Hipervínculo visitado" xfId="15524" builtinId="9" hidden="1"/>
    <cellStyle name="Hipervínculo visitado" xfId="15525" builtinId="9" hidden="1"/>
    <cellStyle name="Hipervínculo visitado" xfId="15526" builtinId="9" hidden="1"/>
    <cellStyle name="Hipervínculo visitado" xfId="15527" builtinId="9" hidden="1"/>
    <cellStyle name="Hipervínculo visitado" xfId="15528" builtinId="9" hidden="1"/>
    <cellStyle name="Hipervínculo visitado" xfId="15529" builtinId="9" hidden="1"/>
    <cellStyle name="Hipervínculo visitado" xfId="15530" builtinId="9" hidden="1"/>
    <cellStyle name="Hipervínculo visitado" xfId="15531" builtinId="9" hidden="1"/>
    <cellStyle name="Hipervínculo visitado" xfId="15543" builtinId="9" hidden="1"/>
    <cellStyle name="Hipervínculo visitado" xfId="15544" builtinId="9" hidden="1"/>
    <cellStyle name="Hipervínculo visitado" xfId="15545" builtinId="9" hidden="1"/>
    <cellStyle name="Hipervínculo visitado" xfId="15546" builtinId="9" hidden="1"/>
    <cellStyle name="Hipervínculo visitado" xfId="15547" builtinId="9" hidden="1"/>
    <cellStyle name="Hipervínculo visitado" xfId="15548" builtinId="9" hidden="1"/>
    <cellStyle name="Hipervínculo visitado" xfId="15549" builtinId="9" hidden="1"/>
    <cellStyle name="Hipervínculo visitado" xfId="15550" builtinId="9" hidden="1"/>
    <cellStyle name="Hipervínculo visitado" xfId="15551" builtinId="9" hidden="1"/>
    <cellStyle name="Hipervínculo visitado" xfId="15552" builtinId="9" hidden="1"/>
    <cellStyle name="Hipervínculo visitado" xfId="15553" builtinId="9" hidden="1"/>
    <cellStyle name="Hipervínculo visitado" xfId="15554" builtinId="9" hidden="1"/>
    <cellStyle name="Hipervínculo visitado" xfId="15555" builtinId="9" hidden="1"/>
    <cellStyle name="Hipervínculo visitado" xfId="15556" builtinId="9" hidden="1"/>
    <cellStyle name="Hipervínculo visitado" xfId="15557" builtinId="9" hidden="1"/>
    <cellStyle name="Hipervínculo visitado" xfId="15558" builtinId="9" hidden="1"/>
    <cellStyle name="Hipervínculo visitado" xfId="15559" builtinId="9" hidden="1"/>
    <cellStyle name="Hipervínculo visitado" xfId="15560" builtinId="9" hidden="1"/>
    <cellStyle name="Hipervínculo visitado" xfId="15561" builtinId="9" hidden="1"/>
    <cellStyle name="Hipervínculo visitado" xfId="15562" builtinId="9" hidden="1"/>
    <cellStyle name="Hipervínculo visitado" xfId="15563" builtinId="9" hidden="1"/>
    <cellStyle name="Hipervínculo visitado" xfId="15574" builtinId="9" hidden="1"/>
    <cellStyle name="Hipervínculo visitado" xfId="15575" builtinId="9" hidden="1"/>
    <cellStyle name="Hipervínculo visitado" xfId="15576" builtinId="9" hidden="1"/>
    <cellStyle name="Hipervínculo visitado" xfId="15577" builtinId="9" hidden="1"/>
    <cellStyle name="Hipervínculo visitado" xfId="15578" builtinId="9" hidden="1"/>
    <cellStyle name="Hipervínculo visitado" xfId="15579" builtinId="9" hidden="1"/>
    <cellStyle name="Hipervínculo visitado" xfId="15580" builtinId="9" hidden="1"/>
    <cellStyle name="Hipervínculo visitado" xfId="15581" builtinId="9" hidden="1"/>
    <cellStyle name="Hipervínculo visitado" xfId="15582" builtinId="9" hidden="1"/>
    <cellStyle name="Hipervínculo visitado" xfId="15583" builtinId="9" hidden="1"/>
    <cellStyle name="Hipervínculo visitado" xfId="15584" builtinId="9" hidden="1"/>
    <cellStyle name="Hipervínculo visitado" xfId="15585" builtinId="9" hidden="1"/>
    <cellStyle name="Hipervínculo visitado" xfId="15586" builtinId="9" hidden="1"/>
    <cellStyle name="Hipervínculo visitado" xfId="15587" builtinId="9" hidden="1"/>
    <cellStyle name="Hipervínculo visitado" xfId="15588" builtinId="9" hidden="1"/>
    <cellStyle name="Hipervínculo visitado" xfId="15589" builtinId="9" hidden="1"/>
    <cellStyle name="Hipervínculo visitado" xfId="15590" builtinId="9" hidden="1"/>
    <cellStyle name="Hipervínculo visitado" xfId="15591" builtinId="9" hidden="1"/>
    <cellStyle name="Hipervínculo visitado" xfId="15592" builtinId="9" hidden="1"/>
    <cellStyle name="Hipervínculo visitado" xfId="15593" builtinId="9" hidden="1"/>
    <cellStyle name="Hipervínculo visitado" xfId="15594" builtinId="9" hidden="1"/>
    <cellStyle name="Hipervínculo visitado" xfId="15606" builtinId="9" hidden="1"/>
    <cellStyle name="Hipervínculo visitado" xfId="15607" builtinId="9" hidden="1"/>
    <cellStyle name="Hipervínculo visitado" xfId="15608" builtinId="9" hidden="1"/>
    <cellStyle name="Hipervínculo visitado" xfId="15609" builtinId="9" hidden="1"/>
    <cellStyle name="Hipervínculo visitado" xfId="15610" builtinId="9" hidden="1"/>
    <cellStyle name="Hipervínculo visitado" xfId="15611" builtinId="9" hidden="1"/>
    <cellStyle name="Hipervínculo visitado" xfId="15612" builtinId="9" hidden="1"/>
    <cellStyle name="Hipervínculo visitado" xfId="15613" builtinId="9" hidden="1"/>
    <cellStyle name="Hipervínculo visitado" xfId="15614" builtinId="9" hidden="1"/>
    <cellStyle name="Hipervínculo visitado" xfId="15615" builtinId="9" hidden="1"/>
    <cellStyle name="Hipervínculo visitado" xfId="15616" builtinId="9" hidden="1"/>
    <cellStyle name="Hipervínculo visitado" xfId="15617" builtinId="9" hidden="1"/>
    <cellStyle name="Hipervínculo visitado" xfId="15618" builtinId="9" hidden="1"/>
    <cellStyle name="Hipervínculo visitado" xfId="15619" builtinId="9" hidden="1"/>
    <cellStyle name="Hipervínculo visitado" xfId="15620" builtinId="9" hidden="1"/>
    <cellStyle name="Hipervínculo visitado" xfId="15621" builtinId="9" hidden="1"/>
    <cellStyle name="Hipervínculo visitado" xfId="15622" builtinId="9" hidden="1"/>
    <cellStyle name="Hipervínculo visitado" xfId="15623" builtinId="9" hidden="1"/>
    <cellStyle name="Hipervínculo visitado" xfId="15624" builtinId="9" hidden="1"/>
    <cellStyle name="Hipervínculo visitado" xfId="15625" builtinId="9" hidden="1"/>
    <cellStyle name="Hipervínculo visitado" xfId="15626" builtinId="9" hidden="1"/>
    <cellStyle name="Hipervínculo visitado" xfId="15636" builtinId="9" hidden="1"/>
    <cellStyle name="Hipervínculo visitado" xfId="15637" builtinId="9" hidden="1"/>
    <cellStyle name="Hipervínculo visitado" xfId="15638" builtinId="9" hidden="1"/>
    <cellStyle name="Hipervínculo visitado" xfId="15639" builtinId="9" hidden="1"/>
    <cellStyle name="Hipervínculo visitado" xfId="15640" builtinId="9" hidden="1"/>
    <cellStyle name="Hipervínculo visitado" xfId="15641" builtinId="9" hidden="1"/>
    <cellStyle name="Hipervínculo visitado" xfId="15642" builtinId="9" hidden="1"/>
    <cellStyle name="Hipervínculo visitado" xfId="15643" builtinId="9" hidden="1"/>
    <cellStyle name="Hipervínculo visitado" xfId="15644" builtinId="9" hidden="1"/>
    <cellStyle name="Hipervínculo visitado" xfId="15645" builtinId="9" hidden="1"/>
    <cellStyle name="Hipervínculo visitado" xfId="15646" builtinId="9" hidden="1"/>
    <cellStyle name="Hipervínculo visitado" xfId="15647" builtinId="9" hidden="1"/>
    <cellStyle name="Hipervínculo visitado" xfId="15648" builtinId="9" hidden="1"/>
    <cellStyle name="Hipervínculo visitado" xfId="15649" builtinId="9" hidden="1"/>
    <cellStyle name="Hipervínculo visitado" xfId="15650" builtinId="9" hidden="1"/>
    <cellStyle name="Hipervínculo visitado" xfId="15651" builtinId="9" hidden="1"/>
    <cellStyle name="Hipervínculo visitado" xfId="15652" builtinId="9" hidden="1"/>
    <cellStyle name="Hipervínculo visitado" xfId="15653" builtinId="9" hidden="1"/>
    <cellStyle name="Hipervínculo visitado" xfId="15654" builtinId="9" hidden="1"/>
    <cellStyle name="Hipervínculo visitado" xfId="15655" builtinId="9" hidden="1"/>
    <cellStyle name="Hipervínculo visitado" xfId="15656" builtinId="9" hidden="1"/>
    <cellStyle name="Hipervínculo visitado" xfId="15667" builtinId="9" hidden="1"/>
    <cellStyle name="Hipervínculo visitado" xfId="15668" builtinId="9" hidden="1"/>
    <cellStyle name="Hipervínculo visitado" xfId="15669" builtinId="9" hidden="1"/>
    <cellStyle name="Hipervínculo visitado" xfId="15670" builtinId="9" hidden="1"/>
    <cellStyle name="Hipervínculo visitado" xfId="15671" builtinId="9" hidden="1"/>
    <cellStyle name="Hipervínculo visitado" xfId="15672" builtinId="9" hidden="1"/>
    <cellStyle name="Hipervínculo visitado" xfId="15673" builtinId="9" hidden="1"/>
    <cellStyle name="Hipervínculo visitado" xfId="15674" builtinId="9" hidden="1"/>
    <cellStyle name="Hipervínculo visitado" xfId="15675" builtinId="9" hidden="1"/>
    <cellStyle name="Hipervínculo visitado" xfId="15676" builtinId="9" hidden="1"/>
    <cellStyle name="Hipervínculo visitado" xfId="15677" builtinId="9" hidden="1"/>
    <cellStyle name="Hipervínculo visitado" xfId="15678" builtinId="9" hidden="1"/>
    <cellStyle name="Hipervínculo visitado" xfId="15679" builtinId="9" hidden="1"/>
    <cellStyle name="Hipervínculo visitado" xfId="15680" builtinId="9" hidden="1"/>
    <cellStyle name="Hipervínculo visitado" xfId="15681" builtinId="9" hidden="1"/>
    <cellStyle name="Hipervínculo visitado" xfId="15682" builtinId="9" hidden="1"/>
    <cellStyle name="Hipervínculo visitado" xfId="15683" builtinId="9" hidden="1"/>
    <cellStyle name="Hipervínculo visitado" xfId="15684" builtinId="9" hidden="1"/>
    <cellStyle name="Hipervínculo visitado" xfId="15685" builtinId="9" hidden="1"/>
    <cellStyle name="Hipervínculo visitado" xfId="15686" builtinId="9" hidden="1"/>
    <cellStyle name="Hipervínculo visitado" xfId="15687" builtinId="9" hidden="1"/>
    <cellStyle name="Hipervínculo visitado" xfId="15697" builtinId="9" hidden="1"/>
    <cellStyle name="Hipervínculo visitado" xfId="15698" builtinId="9" hidden="1"/>
    <cellStyle name="Hipervínculo visitado" xfId="15699" builtinId="9" hidden="1"/>
    <cellStyle name="Hipervínculo visitado" xfId="15700" builtinId="9" hidden="1"/>
    <cellStyle name="Hipervínculo visitado" xfId="15701" builtinId="9" hidden="1"/>
    <cellStyle name="Hipervínculo visitado" xfId="15702" builtinId="9" hidden="1"/>
    <cellStyle name="Hipervínculo visitado" xfId="15703" builtinId="9" hidden="1"/>
    <cellStyle name="Hipervínculo visitado" xfId="15704" builtinId="9" hidden="1"/>
    <cellStyle name="Hipervínculo visitado" xfId="15705" builtinId="9" hidden="1"/>
    <cellStyle name="Hipervínculo visitado" xfId="15706" builtinId="9" hidden="1"/>
    <cellStyle name="Hipervínculo visitado" xfId="15707" builtinId="9" hidden="1"/>
    <cellStyle name="Hipervínculo visitado" xfId="15708" builtinId="9" hidden="1"/>
    <cellStyle name="Hipervínculo visitado" xfId="15709" builtinId="9" hidden="1"/>
    <cellStyle name="Hipervínculo visitado" xfId="15710" builtinId="9" hidden="1"/>
    <cellStyle name="Hipervínculo visitado" xfId="15711" builtinId="9" hidden="1"/>
    <cellStyle name="Hipervínculo visitado" xfId="15712" builtinId="9" hidden="1"/>
    <cellStyle name="Hipervínculo visitado" xfId="15713" builtinId="9" hidden="1"/>
    <cellStyle name="Hipervínculo visitado" xfId="15714" builtinId="9" hidden="1"/>
    <cellStyle name="Hipervínculo visitado" xfId="15715" builtinId="9" hidden="1"/>
    <cellStyle name="Hipervínculo visitado" xfId="15716" builtinId="9" hidden="1"/>
    <cellStyle name="Hipervínculo visitado" xfId="15717" builtinId="9" hidden="1"/>
    <cellStyle name="Hipervínculo visitado" xfId="15729" builtinId="9" hidden="1"/>
    <cellStyle name="Hipervínculo visitado" xfId="15730" builtinId="9" hidden="1"/>
    <cellStyle name="Hipervínculo visitado" xfId="15731" builtinId="9" hidden="1"/>
    <cellStyle name="Hipervínculo visitado" xfId="15732" builtinId="9" hidden="1"/>
    <cellStyle name="Hipervínculo visitado" xfId="15733" builtinId="9" hidden="1"/>
    <cellStyle name="Hipervínculo visitado" xfId="15734" builtinId="9" hidden="1"/>
    <cellStyle name="Hipervínculo visitado" xfId="15735" builtinId="9" hidden="1"/>
    <cellStyle name="Hipervínculo visitado" xfId="15736" builtinId="9" hidden="1"/>
    <cellStyle name="Hipervínculo visitado" xfId="15737" builtinId="9" hidden="1"/>
    <cellStyle name="Hipervínculo visitado" xfId="15738" builtinId="9" hidden="1"/>
    <cellStyle name="Hipervínculo visitado" xfId="15739" builtinId="9" hidden="1"/>
    <cellStyle name="Hipervínculo visitado" xfId="15740" builtinId="9" hidden="1"/>
    <cellStyle name="Hipervínculo visitado" xfId="15741" builtinId="9" hidden="1"/>
    <cellStyle name="Hipervínculo visitado" xfId="15742" builtinId="9" hidden="1"/>
    <cellStyle name="Hipervínculo visitado" xfId="15743" builtinId="9" hidden="1"/>
    <cellStyle name="Hipervínculo visitado" xfId="15744" builtinId="9" hidden="1"/>
    <cellStyle name="Hipervínculo visitado" xfId="15745" builtinId="9" hidden="1"/>
    <cellStyle name="Hipervínculo visitado" xfId="15746" builtinId="9" hidden="1"/>
    <cellStyle name="Hipervínculo visitado" xfId="15747" builtinId="9" hidden="1"/>
    <cellStyle name="Hipervínculo visitado" xfId="15748" builtinId="9" hidden="1"/>
    <cellStyle name="Hipervínculo visitado" xfId="15749" builtinId="9" hidden="1"/>
    <cellStyle name="Hipervínculo visitado" xfId="15759" builtinId="9" hidden="1"/>
    <cellStyle name="Hipervínculo visitado" xfId="15760" builtinId="9" hidden="1"/>
    <cellStyle name="Hipervínculo visitado" xfId="15761" builtinId="9" hidden="1"/>
    <cellStyle name="Hipervínculo visitado" xfId="15762" builtinId="9" hidden="1"/>
    <cellStyle name="Hipervínculo visitado" xfId="15763" builtinId="9" hidden="1"/>
    <cellStyle name="Hipervínculo visitado" xfId="15764" builtinId="9" hidden="1"/>
    <cellStyle name="Hipervínculo visitado" xfId="15765" builtinId="9" hidden="1"/>
    <cellStyle name="Hipervínculo visitado" xfId="15766" builtinId="9" hidden="1"/>
    <cellStyle name="Hipervínculo visitado" xfId="15767" builtinId="9" hidden="1"/>
    <cellStyle name="Hipervínculo visitado" xfId="15768" builtinId="9" hidden="1"/>
    <cellStyle name="Hipervínculo visitado" xfId="15769" builtinId="9" hidden="1"/>
    <cellStyle name="Hipervínculo visitado" xfId="15770" builtinId="9" hidden="1"/>
    <cellStyle name="Hipervínculo visitado" xfId="15771" builtinId="9" hidden="1"/>
    <cellStyle name="Hipervínculo visitado" xfId="15772" builtinId="9" hidden="1"/>
    <cellStyle name="Hipervínculo visitado" xfId="15773" builtinId="9" hidden="1"/>
    <cellStyle name="Hipervínculo visitado" xfId="15774" builtinId="9" hidden="1"/>
    <cellStyle name="Hipervínculo visitado" xfId="15775" builtinId="9" hidden="1"/>
    <cellStyle name="Hipervínculo visitado" xfId="15776" builtinId="9" hidden="1"/>
    <cellStyle name="Hipervínculo visitado" xfId="15777" builtinId="9" hidden="1"/>
    <cellStyle name="Hipervínculo visitado" xfId="15778" builtinId="9" hidden="1"/>
    <cellStyle name="Hipervínculo visitado" xfId="15779" builtinId="9" hidden="1"/>
    <cellStyle name="Hipervínculo visitado" xfId="15791" builtinId="9" hidden="1"/>
    <cellStyle name="Hipervínculo visitado" xfId="15792" builtinId="9" hidden="1"/>
    <cellStyle name="Hipervínculo visitado" xfId="15793" builtinId="9" hidden="1"/>
    <cellStyle name="Hipervínculo visitado" xfId="15794" builtinId="9" hidden="1"/>
    <cellStyle name="Hipervínculo visitado" xfId="15795" builtinId="9" hidden="1"/>
    <cellStyle name="Hipervínculo visitado" xfId="15796" builtinId="9" hidden="1"/>
    <cellStyle name="Hipervínculo visitado" xfId="15797" builtinId="9" hidden="1"/>
    <cellStyle name="Hipervínculo visitado" xfId="15798" builtinId="9" hidden="1"/>
    <cellStyle name="Hipervínculo visitado" xfId="15799" builtinId="9" hidden="1"/>
    <cellStyle name="Hipervínculo visitado" xfId="15800" builtinId="9" hidden="1"/>
    <cellStyle name="Hipervínculo visitado" xfId="15801" builtinId="9" hidden="1"/>
    <cellStyle name="Hipervínculo visitado" xfId="15802" builtinId="9" hidden="1"/>
    <cellStyle name="Hipervínculo visitado" xfId="15803" builtinId="9" hidden="1"/>
    <cellStyle name="Hipervínculo visitado" xfId="15804" builtinId="9" hidden="1"/>
    <cellStyle name="Hipervínculo visitado" xfId="15805" builtinId="9" hidden="1"/>
    <cellStyle name="Hipervínculo visitado" xfId="15806" builtinId="9" hidden="1"/>
    <cellStyle name="Hipervínculo visitado" xfId="15807" builtinId="9" hidden="1"/>
    <cellStyle name="Hipervínculo visitado" xfId="15808" builtinId="9" hidden="1"/>
    <cellStyle name="Hipervínculo visitado" xfId="15809" builtinId="9" hidden="1"/>
    <cellStyle name="Hipervínculo visitado" xfId="15810" builtinId="9" hidden="1"/>
    <cellStyle name="Hipervínculo visitado" xfId="15811" builtinId="9" hidden="1"/>
    <cellStyle name="Hipervínculo visitado" xfId="15820" builtinId="9" hidden="1"/>
    <cellStyle name="Hipervínculo visitado" xfId="15821" builtinId="9" hidden="1"/>
    <cellStyle name="Hipervínculo visitado" xfId="15822" builtinId="9" hidden="1"/>
    <cellStyle name="Hipervínculo visitado" xfId="15823" builtinId="9" hidden="1"/>
    <cellStyle name="Hipervínculo visitado" xfId="15824" builtinId="9" hidden="1"/>
    <cellStyle name="Hipervínculo visitado" xfId="15825" builtinId="9" hidden="1"/>
    <cellStyle name="Hipervínculo visitado" xfId="15826" builtinId="9" hidden="1"/>
    <cellStyle name="Hipervínculo visitado" xfId="15827" builtinId="9" hidden="1"/>
    <cellStyle name="Hipervínculo visitado" xfId="15828" builtinId="9" hidden="1"/>
    <cellStyle name="Hipervínculo visitado" xfId="15829" builtinId="9" hidden="1"/>
    <cellStyle name="Hipervínculo visitado" xfId="15830" builtinId="9" hidden="1"/>
    <cellStyle name="Hipervínculo visitado" xfId="15831" builtinId="9" hidden="1"/>
    <cellStyle name="Hipervínculo visitado" xfId="15832" builtinId="9" hidden="1"/>
    <cellStyle name="Hipervínculo visitado" xfId="15833" builtinId="9" hidden="1"/>
    <cellStyle name="Hipervínculo visitado" xfId="15834" builtinId="9" hidden="1"/>
    <cellStyle name="Hipervínculo visitado" xfId="15835" builtinId="9" hidden="1"/>
    <cellStyle name="Hipervínculo visitado" xfId="15836" builtinId="9" hidden="1"/>
    <cellStyle name="Hipervínculo visitado" xfId="15837" builtinId="9" hidden="1"/>
    <cellStyle name="Hipervínculo visitado" xfId="15838" builtinId="9" hidden="1"/>
    <cellStyle name="Hipervínculo visitado" xfId="15839" builtinId="9" hidden="1"/>
    <cellStyle name="Hipervínculo visitado" xfId="15840" builtinId="9" hidden="1"/>
    <cellStyle name="Hipervínculo visitado" xfId="15851" builtinId="9" hidden="1"/>
    <cellStyle name="Hipervínculo visitado" xfId="15852" builtinId="9" hidden="1"/>
    <cellStyle name="Hipervínculo visitado" xfId="15853" builtinId="9" hidden="1"/>
    <cellStyle name="Hipervínculo visitado" xfId="15854" builtinId="9" hidden="1"/>
    <cellStyle name="Hipervínculo visitado" xfId="15855" builtinId="9" hidden="1"/>
    <cellStyle name="Hipervínculo visitado" xfId="15856" builtinId="9" hidden="1"/>
    <cellStyle name="Hipervínculo visitado" xfId="15857" builtinId="9" hidden="1"/>
    <cellStyle name="Hipervínculo visitado" xfId="15858" builtinId="9" hidden="1"/>
    <cellStyle name="Hipervínculo visitado" xfId="15859" builtinId="9" hidden="1"/>
    <cellStyle name="Hipervínculo visitado" xfId="15860" builtinId="9" hidden="1"/>
    <cellStyle name="Hipervínculo visitado" xfId="15861" builtinId="9" hidden="1"/>
    <cellStyle name="Hipervínculo visitado" xfId="15862" builtinId="9" hidden="1"/>
    <cellStyle name="Hipervínculo visitado" xfId="15863" builtinId="9" hidden="1"/>
    <cellStyle name="Hipervínculo visitado" xfId="15864" builtinId="9" hidden="1"/>
    <cellStyle name="Hipervínculo visitado" xfId="15865" builtinId="9" hidden="1"/>
    <cellStyle name="Hipervínculo visitado" xfId="15866" builtinId="9" hidden="1"/>
    <cellStyle name="Hipervínculo visitado" xfId="15867" builtinId="9" hidden="1"/>
    <cellStyle name="Hipervínculo visitado" xfId="15868" builtinId="9" hidden="1"/>
    <cellStyle name="Hipervínculo visitado" xfId="15869" builtinId="9" hidden="1"/>
    <cellStyle name="Hipervínculo visitado" xfId="15870" builtinId="9" hidden="1"/>
    <cellStyle name="Hipervínculo visitado" xfId="15871" builtinId="9" hidden="1"/>
    <cellStyle name="Hipervínculo visitado" xfId="15881" builtinId="9" hidden="1"/>
    <cellStyle name="Hipervínculo visitado" xfId="15882" builtinId="9" hidden="1"/>
    <cellStyle name="Hipervínculo visitado" xfId="15883" builtinId="9" hidden="1"/>
    <cellStyle name="Hipervínculo visitado" xfId="15884" builtinId="9" hidden="1"/>
    <cellStyle name="Hipervínculo visitado" xfId="15885" builtinId="9" hidden="1"/>
    <cellStyle name="Hipervínculo visitado" xfId="15886" builtinId="9" hidden="1"/>
    <cellStyle name="Hipervínculo visitado" xfId="15887" builtinId="9" hidden="1"/>
    <cellStyle name="Hipervínculo visitado" xfId="15888" builtinId="9" hidden="1"/>
    <cellStyle name="Hipervínculo visitado" xfId="15889" builtinId="9" hidden="1"/>
    <cellStyle name="Hipervínculo visitado" xfId="15890" builtinId="9" hidden="1"/>
    <cellStyle name="Hipervínculo visitado" xfId="15891" builtinId="9" hidden="1"/>
    <cellStyle name="Hipervínculo visitado" xfId="15892" builtinId="9" hidden="1"/>
    <cellStyle name="Hipervínculo visitado" xfId="15893" builtinId="9" hidden="1"/>
    <cellStyle name="Hipervínculo visitado" xfId="15894" builtinId="9" hidden="1"/>
    <cellStyle name="Hipervínculo visitado" xfId="15895" builtinId="9" hidden="1"/>
    <cellStyle name="Hipervínculo visitado" xfId="15896" builtinId="9" hidden="1"/>
    <cellStyle name="Hipervínculo visitado" xfId="15897" builtinId="9" hidden="1"/>
    <cellStyle name="Hipervínculo visitado" xfId="15898" builtinId="9" hidden="1"/>
    <cellStyle name="Hipervínculo visitado" xfId="15899" builtinId="9" hidden="1"/>
    <cellStyle name="Hipervínculo visitado" xfId="15900" builtinId="9" hidden="1"/>
    <cellStyle name="Hipervínculo visitado" xfId="15901" builtinId="9" hidden="1"/>
    <cellStyle name="Hipervínculo visitado" xfId="15913" builtinId="9" hidden="1"/>
    <cellStyle name="Hipervínculo visitado" xfId="15914" builtinId="9" hidden="1"/>
    <cellStyle name="Hipervínculo visitado" xfId="15915" builtinId="9" hidden="1"/>
    <cellStyle name="Hipervínculo visitado" xfId="15916" builtinId="9" hidden="1"/>
    <cellStyle name="Hipervínculo visitado" xfId="15917" builtinId="9" hidden="1"/>
    <cellStyle name="Hipervínculo visitado" xfId="15918" builtinId="9" hidden="1"/>
    <cellStyle name="Hipervínculo visitado" xfId="15919" builtinId="9" hidden="1"/>
    <cellStyle name="Hipervínculo visitado" xfId="15920" builtinId="9" hidden="1"/>
    <cellStyle name="Hipervínculo visitado" xfId="15921" builtinId="9" hidden="1"/>
    <cellStyle name="Hipervínculo visitado" xfId="15922" builtinId="9" hidden="1"/>
    <cellStyle name="Hipervínculo visitado" xfId="15923" builtinId="9" hidden="1"/>
    <cellStyle name="Hipervínculo visitado" xfId="15924" builtinId="9" hidden="1"/>
    <cellStyle name="Hipervínculo visitado" xfId="15925" builtinId="9" hidden="1"/>
    <cellStyle name="Hipervínculo visitado" xfId="15926" builtinId="9" hidden="1"/>
    <cellStyle name="Hipervínculo visitado" xfId="15927" builtinId="9" hidden="1"/>
    <cellStyle name="Hipervínculo visitado" xfId="15928" builtinId="9" hidden="1"/>
    <cellStyle name="Hipervínculo visitado" xfId="15929" builtinId="9" hidden="1"/>
    <cellStyle name="Hipervínculo visitado" xfId="15930" builtinId="9" hidden="1"/>
    <cellStyle name="Hipervínculo visitado" xfId="15931" builtinId="9" hidden="1"/>
    <cellStyle name="Hipervínculo visitado" xfId="15932" builtinId="9" hidden="1"/>
    <cellStyle name="Hipervínculo visitado" xfId="15933" builtinId="9" hidden="1"/>
    <cellStyle name="Hipervínculo visitado" xfId="15943" builtinId="9" hidden="1"/>
    <cellStyle name="Hipervínculo visitado" xfId="15944" builtinId="9" hidden="1"/>
    <cellStyle name="Hipervínculo visitado" xfId="15945" builtinId="9" hidden="1"/>
    <cellStyle name="Hipervínculo visitado" xfId="15946" builtinId="9" hidden="1"/>
    <cellStyle name="Hipervínculo visitado" xfId="15947" builtinId="9" hidden="1"/>
    <cellStyle name="Hipervínculo visitado" xfId="15948" builtinId="9" hidden="1"/>
    <cellStyle name="Hipervínculo visitado" xfId="15949" builtinId="9" hidden="1"/>
    <cellStyle name="Hipervínculo visitado" xfId="15950" builtinId="9" hidden="1"/>
    <cellStyle name="Hipervínculo visitado" xfId="15951" builtinId="9" hidden="1"/>
    <cellStyle name="Hipervínculo visitado" xfId="15952" builtinId="9" hidden="1"/>
    <cellStyle name="Hipervínculo visitado" xfId="15953" builtinId="9" hidden="1"/>
    <cellStyle name="Hipervínculo visitado" xfId="15954" builtinId="9" hidden="1"/>
    <cellStyle name="Hipervínculo visitado" xfId="15955" builtinId="9" hidden="1"/>
    <cellStyle name="Hipervínculo visitado" xfId="15956" builtinId="9" hidden="1"/>
    <cellStyle name="Hipervínculo visitado" xfId="15957" builtinId="9" hidden="1"/>
    <cellStyle name="Hipervínculo visitado" xfId="15958" builtinId="9" hidden="1"/>
    <cellStyle name="Hipervínculo visitado" xfId="15959" builtinId="9" hidden="1"/>
    <cellStyle name="Hipervínculo visitado" xfId="15960" builtinId="9" hidden="1"/>
    <cellStyle name="Hipervínculo visitado" xfId="15961" builtinId="9" hidden="1"/>
    <cellStyle name="Hipervínculo visitado" xfId="15962" builtinId="9" hidden="1"/>
    <cellStyle name="Hipervínculo visitado" xfId="15963" builtinId="9" hidden="1"/>
    <cellStyle name="Hipervínculo visitado" xfId="15973" builtinId="9" hidden="1"/>
    <cellStyle name="Hipervínculo visitado" xfId="15974" builtinId="9" hidden="1"/>
    <cellStyle name="Hipervínculo visitado" xfId="15975" builtinId="9" hidden="1"/>
    <cellStyle name="Hipervínculo visitado" xfId="15976" builtinId="9" hidden="1"/>
    <cellStyle name="Hipervínculo visitado" xfId="15977" builtinId="9" hidden="1"/>
    <cellStyle name="Hipervínculo visitado" xfId="15978" builtinId="9" hidden="1"/>
    <cellStyle name="Hipervínculo visitado" xfId="15979" builtinId="9" hidden="1"/>
    <cellStyle name="Hipervínculo visitado" xfId="15980" builtinId="9" hidden="1"/>
    <cellStyle name="Hipervínculo visitado" xfId="15981" builtinId="9" hidden="1"/>
    <cellStyle name="Hipervínculo visitado" xfId="15982" builtinId="9" hidden="1"/>
    <cellStyle name="Hipervínculo visitado" xfId="15983" builtinId="9" hidden="1"/>
    <cellStyle name="Hipervínculo visitado" xfId="15984" builtinId="9" hidden="1"/>
    <cellStyle name="Hipervínculo visitado" xfId="15985" builtinId="9" hidden="1"/>
    <cellStyle name="Hipervínculo visitado" xfId="15986" builtinId="9" hidden="1"/>
    <cellStyle name="Hipervínculo visitado" xfId="15987" builtinId="9" hidden="1"/>
    <cellStyle name="Hipervínculo visitado" xfId="15988" builtinId="9" hidden="1"/>
    <cellStyle name="Hipervínculo visitado" xfId="15989" builtinId="9" hidden="1"/>
    <cellStyle name="Hipervínculo visitado" xfId="15990" builtinId="9" hidden="1"/>
    <cellStyle name="Hipervínculo visitado" xfId="15991" builtinId="9" hidden="1"/>
    <cellStyle name="Hipervínculo visitado" xfId="15992" builtinId="9" hidden="1"/>
    <cellStyle name="Hipervínculo visitado" xfId="15993" builtinId="9" hidden="1"/>
    <cellStyle name="Hipervínculo visitado" xfId="16001" builtinId="9" hidden="1"/>
    <cellStyle name="Hipervínculo visitado" xfId="16002" builtinId="9" hidden="1"/>
    <cellStyle name="Hipervínculo visitado" xfId="16003" builtinId="9" hidden="1"/>
    <cellStyle name="Hipervínculo visitado" xfId="16004" builtinId="9" hidden="1"/>
    <cellStyle name="Hipervínculo visitado" xfId="16005" builtinId="9" hidden="1"/>
    <cellStyle name="Hipervínculo visitado" xfId="16006" builtinId="9" hidden="1"/>
    <cellStyle name="Hipervínculo visitado" xfId="16007" builtinId="9" hidden="1"/>
    <cellStyle name="Hipervínculo visitado" xfId="16008" builtinId="9" hidden="1"/>
    <cellStyle name="Hipervínculo visitado" xfId="16009" builtinId="9" hidden="1"/>
    <cellStyle name="Hipervínculo visitado" xfId="16010" builtinId="9" hidden="1"/>
    <cellStyle name="Hipervínculo visitado" xfId="16011" builtinId="9" hidden="1"/>
    <cellStyle name="Hipervínculo visitado" xfId="16012" builtinId="9" hidden="1"/>
    <cellStyle name="Hipervínculo visitado" xfId="16013" builtinId="9" hidden="1"/>
    <cellStyle name="Hipervínculo visitado" xfId="16014" builtinId="9" hidden="1"/>
    <cellStyle name="Hipervínculo visitado" xfId="16015" builtinId="9" hidden="1"/>
    <cellStyle name="Hipervínculo visitado" xfId="16016" builtinId="9" hidden="1"/>
    <cellStyle name="Hipervínculo visitado" xfId="16017" builtinId="9" hidden="1"/>
    <cellStyle name="Hipervínculo visitado" xfId="16018" builtinId="9" hidden="1"/>
    <cellStyle name="Hipervínculo visitado" xfId="16019" builtinId="9" hidden="1"/>
    <cellStyle name="Hipervínculo visitado" xfId="16020" builtinId="9" hidden="1"/>
    <cellStyle name="Hipervínculo visitado" xfId="16021" builtinId="9" hidden="1"/>
    <cellStyle name="Hipervínculo visitado" xfId="16031" builtinId="9" hidden="1"/>
    <cellStyle name="Hipervínculo visitado" xfId="16032" builtinId="9" hidden="1"/>
    <cellStyle name="Hipervínculo visitado" xfId="16033" builtinId="9" hidden="1"/>
    <cellStyle name="Hipervínculo visitado" xfId="16034" builtinId="9" hidden="1"/>
    <cellStyle name="Hipervínculo visitado" xfId="16035" builtinId="9" hidden="1"/>
    <cellStyle name="Hipervínculo visitado" xfId="16036" builtinId="9" hidden="1"/>
    <cellStyle name="Hipervínculo visitado" xfId="16037" builtinId="9" hidden="1"/>
    <cellStyle name="Hipervínculo visitado" xfId="16038" builtinId="9" hidden="1"/>
    <cellStyle name="Hipervínculo visitado" xfId="16039" builtinId="9" hidden="1"/>
    <cellStyle name="Hipervínculo visitado" xfId="16040" builtinId="9" hidden="1"/>
    <cellStyle name="Hipervínculo visitado" xfId="16041" builtinId="9" hidden="1"/>
    <cellStyle name="Hipervínculo visitado" xfId="16042" builtinId="9" hidden="1"/>
    <cellStyle name="Hipervínculo visitado" xfId="16043" builtinId="9" hidden="1"/>
    <cellStyle name="Hipervínculo visitado" xfId="16044" builtinId="9" hidden="1"/>
    <cellStyle name="Hipervínculo visitado" xfId="16045" builtinId="9" hidden="1"/>
    <cellStyle name="Hipervínculo visitado" xfId="16046" builtinId="9" hidden="1"/>
    <cellStyle name="Hipervínculo visitado" xfId="16047" builtinId="9" hidden="1"/>
    <cellStyle name="Hipervínculo visitado" xfId="16048" builtinId="9" hidden="1"/>
    <cellStyle name="Hipervínculo visitado" xfId="16049" builtinId="9" hidden="1"/>
    <cellStyle name="Hipervínculo visitado" xfId="16050" builtinId="9" hidden="1"/>
    <cellStyle name="Hipervínculo visitado" xfId="16051" builtinId="9" hidden="1"/>
    <cellStyle name="Hipervínculo visitado" xfId="16058" builtinId="9" hidden="1"/>
    <cellStyle name="Hipervínculo visitado" xfId="16059" builtinId="9" hidden="1"/>
    <cellStyle name="Hipervínculo visitado" xfId="16060" builtinId="9" hidden="1"/>
    <cellStyle name="Hipervínculo visitado" xfId="16061" builtinId="9" hidden="1"/>
    <cellStyle name="Hipervínculo visitado" xfId="16062" builtinId="9" hidden="1"/>
    <cellStyle name="Hipervínculo visitado" xfId="16063" builtinId="9" hidden="1"/>
    <cellStyle name="Hipervínculo visitado" xfId="16064" builtinId="9" hidden="1"/>
    <cellStyle name="Hipervínculo visitado" xfId="16065" builtinId="9" hidden="1"/>
    <cellStyle name="Hipervínculo visitado" xfId="16066" builtinId="9" hidden="1"/>
    <cellStyle name="Hipervínculo visitado" xfId="16067" builtinId="9" hidden="1"/>
    <cellStyle name="Hipervínculo visitado" xfId="16068" builtinId="9" hidden="1"/>
    <cellStyle name="Hipervínculo visitado" xfId="16069" builtinId="9" hidden="1"/>
    <cellStyle name="Hipervínculo visitado" xfId="16070" builtinId="9" hidden="1"/>
    <cellStyle name="Hipervínculo visitado" xfId="16071" builtinId="9" hidden="1"/>
    <cellStyle name="Hipervínculo visitado" xfId="16072" builtinId="9" hidden="1"/>
    <cellStyle name="Hipervínculo visitado" xfId="16073" builtinId="9" hidden="1"/>
    <cellStyle name="Hipervínculo visitado" xfId="16074" builtinId="9" hidden="1"/>
    <cellStyle name="Hipervínculo visitado" xfId="16075" builtinId="9" hidden="1"/>
    <cellStyle name="Hipervínculo visitado" xfId="16076" builtinId="9" hidden="1"/>
    <cellStyle name="Hipervínculo visitado" xfId="16077" builtinId="9" hidden="1"/>
    <cellStyle name="Hipervínculo visitado" xfId="16078" builtinId="9" hidden="1"/>
    <cellStyle name="Hipervínculo visitado" xfId="16090" builtinId="9" hidden="1"/>
    <cellStyle name="Hipervínculo visitado" xfId="16091" builtinId="9" hidden="1"/>
    <cellStyle name="Hipervínculo visitado" xfId="16092" builtinId="9" hidden="1"/>
    <cellStyle name="Hipervínculo visitado" xfId="16093" builtinId="9" hidden="1"/>
    <cellStyle name="Hipervínculo visitado" xfId="16094" builtinId="9" hidden="1"/>
    <cellStyle name="Hipervínculo visitado" xfId="16095" builtinId="9" hidden="1"/>
    <cellStyle name="Hipervínculo visitado" xfId="16096" builtinId="9" hidden="1"/>
    <cellStyle name="Hipervínculo visitado" xfId="16097" builtinId="9" hidden="1"/>
    <cellStyle name="Hipervínculo visitado" xfId="16098" builtinId="9" hidden="1"/>
    <cellStyle name="Hipervínculo visitado" xfId="16099" builtinId="9" hidden="1"/>
    <cellStyle name="Hipervínculo visitado" xfId="16100" builtinId="9" hidden="1"/>
    <cellStyle name="Hipervínculo visitado" xfId="16101" builtinId="9" hidden="1"/>
    <cellStyle name="Hipervínculo visitado" xfId="16102" builtinId="9" hidden="1"/>
    <cellStyle name="Hipervínculo visitado" xfId="16103" builtinId="9" hidden="1"/>
    <cellStyle name="Hipervínculo visitado" xfId="16104" builtinId="9" hidden="1"/>
    <cellStyle name="Hipervínculo visitado" xfId="16105" builtinId="9" hidden="1"/>
    <cellStyle name="Hipervínculo visitado" xfId="16106" builtinId="9" hidden="1"/>
    <cellStyle name="Hipervínculo visitado" xfId="16107" builtinId="9" hidden="1"/>
    <cellStyle name="Hipervínculo visitado" xfId="16108" builtinId="9" hidden="1"/>
    <cellStyle name="Hipervínculo visitado" xfId="16109" builtinId="9" hidden="1"/>
    <cellStyle name="Hipervínculo visitado" xfId="16110" builtinId="9" hidden="1"/>
    <cellStyle name="Hipervínculo visitado" xfId="16116" builtinId="9" hidden="1"/>
    <cellStyle name="Hipervínculo visitado" xfId="16117" builtinId="9" hidden="1"/>
    <cellStyle name="Hipervínculo visitado" xfId="16118" builtinId="9" hidden="1"/>
    <cellStyle name="Hipervínculo visitado" xfId="16119" builtinId="9" hidden="1"/>
    <cellStyle name="Hipervínculo visitado" xfId="16120" builtinId="9" hidden="1"/>
    <cellStyle name="Hipervínculo visitado" xfId="16121" builtinId="9" hidden="1"/>
    <cellStyle name="Hipervínculo visitado" xfId="16122" builtinId="9" hidden="1"/>
    <cellStyle name="Hipervínculo visitado" xfId="16123" builtinId="9" hidden="1"/>
    <cellStyle name="Hipervínculo visitado" xfId="16124" builtinId="9" hidden="1"/>
    <cellStyle name="Hipervínculo visitado" xfId="16125" builtinId="9" hidden="1"/>
    <cellStyle name="Hipervínculo visitado" xfId="16126" builtinId="9" hidden="1"/>
    <cellStyle name="Hipervínculo visitado" xfId="16127" builtinId="9" hidden="1"/>
    <cellStyle name="Hipervínculo visitado" xfId="16128" builtinId="9" hidden="1"/>
    <cellStyle name="Hipervínculo visitado" xfId="16129" builtinId="9" hidden="1"/>
    <cellStyle name="Hipervínculo visitado" xfId="16130" builtinId="9" hidden="1"/>
    <cellStyle name="Hipervínculo visitado" xfId="16131" builtinId="9" hidden="1"/>
    <cellStyle name="Hipervínculo visitado" xfId="16132" builtinId="9" hidden="1"/>
    <cellStyle name="Hipervínculo visitado" xfId="16133" builtinId="9" hidden="1"/>
    <cellStyle name="Hipervínculo visitado" xfId="16134" builtinId="9" hidden="1"/>
    <cellStyle name="Hipervínculo visitado" xfId="16135" builtinId="9" hidden="1"/>
    <cellStyle name="Hipervínculo visitado" xfId="16136" builtinId="9" hidden="1"/>
    <cellStyle name="Hipervínculo visitado" xfId="16088" builtinId="9" hidden="1"/>
    <cellStyle name="Hipervínculo visitado" xfId="16089" builtinId="9" hidden="1"/>
    <cellStyle name="Hipervínculo visitado" xfId="16140" builtinId="9" hidden="1"/>
    <cellStyle name="Hipervínculo visitado" xfId="16141" builtinId="9" hidden="1"/>
    <cellStyle name="Hipervínculo visitado" xfId="16142" builtinId="9" hidden="1"/>
    <cellStyle name="Hipervínculo visitado" xfId="16143" builtinId="9" hidden="1"/>
    <cellStyle name="Hipervínculo visitado" xfId="16144" builtinId="9" hidden="1"/>
    <cellStyle name="Hipervínculo visitado" xfId="16145" builtinId="9" hidden="1"/>
    <cellStyle name="Hipervínculo visitado" xfId="16146" builtinId="9" hidden="1"/>
    <cellStyle name="Hipervínculo visitado" xfId="16147" builtinId="9" hidden="1"/>
    <cellStyle name="Hipervínculo visitado" xfId="16148" builtinId="9" hidden="1"/>
    <cellStyle name="Hipervínculo visitado" xfId="16149" builtinId="9" hidden="1"/>
    <cellStyle name="Hipervínculo visitado" xfId="16150" builtinId="9" hidden="1"/>
    <cellStyle name="Hipervínculo visitado" xfId="16151" builtinId="9" hidden="1"/>
    <cellStyle name="Hipervínculo visitado" xfId="16152" builtinId="9" hidden="1"/>
    <cellStyle name="Hipervínculo visitado" xfId="16153" builtinId="9" hidden="1"/>
    <cellStyle name="Hipervínculo visitado" xfId="16154" builtinId="9" hidden="1"/>
    <cellStyle name="Hipervínculo visitado" xfId="16155" builtinId="9" hidden="1"/>
    <cellStyle name="Hipervínculo visitado" xfId="16156" builtinId="9" hidden="1"/>
    <cellStyle name="Hipervínculo visitado" xfId="16157" builtinId="9" hidden="1"/>
    <cellStyle name="Hipervínculo visitado" xfId="16158" builtinId="9" hidden="1"/>
    <cellStyle name="Hipervínculo visitado" xfId="16114" builtinId="9" hidden="1"/>
    <cellStyle name="Hipervínculo visitado" xfId="16115" builtinId="9" hidden="1"/>
    <cellStyle name="Hipervínculo visitado" xfId="16161" builtinId="9" hidden="1"/>
    <cellStyle name="Hipervínculo visitado" xfId="16162" builtinId="9" hidden="1"/>
    <cellStyle name="Hipervínculo visitado" xfId="16163" builtinId="9" hidden="1"/>
    <cellStyle name="Hipervínculo visitado" xfId="16164" builtinId="9" hidden="1"/>
    <cellStyle name="Hipervínculo visitado" xfId="16165" builtinId="9" hidden="1"/>
    <cellStyle name="Hipervínculo visitado" xfId="16166" builtinId="9" hidden="1"/>
    <cellStyle name="Hipervínculo visitado" xfId="16167" builtinId="9" hidden="1"/>
    <cellStyle name="Hipervínculo visitado" xfId="16168" builtinId="9" hidden="1"/>
    <cellStyle name="Hipervínculo visitado" xfId="16169" builtinId="9" hidden="1"/>
    <cellStyle name="Hipervínculo visitado" xfId="16170" builtinId="9" hidden="1"/>
    <cellStyle name="Hipervínculo visitado" xfId="16171" builtinId="9" hidden="1"/>
    <cellStyle name="Hipervínculo visitado" xfId="16172" builtinId="9" hidden="1"/>
    <cellStyle name="Hipervínculo visitado" xfId="16173" builtinId="9" hidden="1"/>
    <cellStyle name="Hipervínculo visitado" xfId="16174" builtinId="9" hidden="1"/>
    <cellStyle name="Hipervínculo visitado" xfId="16175" builtinId="9" hidden="1"/>
    <cellStyle name="Hipervínculo visitado" xfId="16176" builtinId="9" hidden="1"/>
    <cellStyle name="Hipervínculo visitado" xfId="16177" builtinId="9" hidden="1"/>
    <cellStyle name="Hipervínculo visitado" xfId="16178" builtinId="9" hidden="1"/>
    <cellStyle name="Hipervínculo visitado" xfId="16179" builtinId="9" hidden="1"/>
    <cellStyle name="Hipervínculo visitado" xfId="16188" builtinId="9" hidden="1"/>
    <cellStyle name="Hipervínculo visitado" xfId="16189" builtinId="9" hidden="1"/>
    <cellStyle name="Hipervínculo visitado" xfId="16190" builtinId="9" hidden="1"/>
    <cellStyle name="Hipervínculo visitado" xfId="16191" builtinId="9" hidden="1"/>
    <cellStyle name="Hipervínculo visitado" xfId="16192" builtinId="9" hidden="1"/>
    <cellStyle name="Hipervínculo visitado" xfId="16193" builtinId="9" hidden="1"/>
    <cellStyle name="Hipervínculo visitado" xfId="16194" builtinId="9" hidden="1"/>
    <cellStyle name="Hipervínculo visitado" xfId="16195" builtinId="9" hidden="1"/>
    <cellStyle name="Hipervínculo visitado" xfId="16196" builtinId="9" hidden="1"/>
    <cellStyle name="Hipervínculo visitado" xfId="16197" builtinId="9" hidden="1"/>
    <cellStyle name="Hipervínculo visitado" xfId="16198" builtinId="9" hidden="1"/>
    <cellStyle name="Hipervínculo visitado" xfId="16199" builtinId="9" hidden="1"/>
    <cellStyle name="Hipervínculo visitado" xfId="16200" builtinId="9" hidden="1"/>
    <cellStyle name="Hipervínculo visitado" xfId="16201" builtinId="9" hidden="1"/>
    <cellStyle name="Hipervínculo visitado" xfId="16202" builtinId="9" hidden="1"/>
    <cellStyle name="Hipervínculo visitado" xfId="16203" builtinId="9" hidden="1"/>
    <cellStyle name="Hipervínculo visitado" xfId="16204" builtinId="9" hidden="1"/>
    <cellStyle name="Hipervínculo visitado" xfId="16205" builtinId="9" hidden="1"/>
    <cellStyle name="Hipervínculo visitado" xfId="16206" builtinId="9" hidden="1"/>
    <cellStyle name="Hipervínculo visitado" xfId="16207" builtinId="9" hidden="1"/>
    <cellStyle name="Hipervínculo visitado" xfId="16208" builtinId="9" hidden="1"/>
    <cellStyle name="Hipervínculo visitado" xfId="16215" builtinId="9" hidden="1"/>
    <cellStyle name="Hipervínculo visitado" xfId="16216" builtinId="9" hidden="1"/>
    <cellStyle name="Hipervínculo visitado" xfId="16217" builtinId="9" hidden="1"/>
    <cellStyle name="Hipervínculo visitado" xfId="16218" builtinId="9" hidden="1"/>
    <cellStyle name="Hipervínculo visitado" xfId="16219" builtinId="9" hidden="1"/>
    <cellStyle name="Hipervínculo visitado" xfId="16220" builtinId="9" hidden="1"/>
    <cellStyle name="Hipervínculo visitado" xfId="16221" builtinId="9" hidden="1"/>
    <cellStyle name="Hipervínculo visitado" xfId="16222" builtinId="9" hidden="1"/>
    <cellStyle name="Hipervínculo visitado" xfId="16223" builtinId="9" hidden="1"/>
    <cellStyle name="Hipervínculo visitado" xfId="16224" builtinId="9" hidden="1"/>
    <cellStyle name="Hipervínculo visitado" xfId="16225" builtinId="9" hidden="1"/>
    <cellStyle name="Hipervínculo visitado" xfId="16226" builtinId="9" hidden="1"/>
    <cellStyle name="Hipervínculo visitado" xfId="16227" builtinId="9" hidden="1"/>
    <cellStyle name="Hipervínculo visitado" xfId="16228" builtinId="9" hidden="1"/>
    <cellStyle name="Hipervínculo visitado" xfId="16229" builtinId="9" hidden="1"/>
    <cellStyle name="Hipervínculo visitado" xfId="16230" builtinId="9" hidden="1"/>
    <cellStyle name="Hipervínculo visitado" xfId="16231" builtinId="9" hidden="1"/>
    <cellStyle name="Hipervínculo visitado" xfId="16232" builtinId="9" hidden="1"/>
    <cellStyle name="Hipervínculo visitado" xfId="16233" builtinId="9" hidden="1"/>
    <cellStyle name="Hipervínculo visitado" xfId="16234" builtinId="9" hidden="1"/>
    <cellStyle name="Hipervínculo visitado" xfId="16235" builtinId="9" hidden="1"/>
    <cellStyle name="Hipervínculo visitado" xfId="16186" builtinId="9" hidden="1"/>
    <cellStyle name="Hipervínculo visitado" xfId="16187" builtinId="9" hidden="1"/>
    <cellStyle name="Hipervínculo visitado" xfId="16238" builtinId="9" hidden="1"/>
    <cellStyle name="Hipervínculo visitado" xfId="16239" builtinId="9" hidden="1"/>
    <cellStyle name="Hipervínculo visitado" xfId="16240" builtinId="9" hidden="1"/>
    <cellStyle name="Hipervínculo visitado" xfId="16241" builtinId="9" hidden="1"/>
    <cellStyle name="Hipervínculo visitado" xfId="16242" builtinId="9" hidden="1"/>
    <cellStyle name="Hipervínculo visitado" xfId="16243" builtinId="9" hidden="1"/>
    <cellStyle name="Hipervínculo visitado" xfId="16244" builtinId="9" hidden="1"/>
    <cellStyle name="Hipervínculo visitado" xfId="16245" builtinId="9" hidden="1"/>
    <cellStyle name="Hipervínculo visitado" xfId="16246" builtinId="9" hidden="1"/>
    <cellStyle name="Hipervínculo visitado" xfId="16247" builtinId="9" hidden="1"/>
    <cellStyle name="Hipervínculo visitado" xfId="16248" builtinId="9" hidden="1"/>
    <cellStyle name="Hipervínculo visitado" xfId="16249" builtinId="9" hidden="1"/>
    <cellStyle name="Hipervínculo visitado" xfId="16250" builtinId="9" hidden="1"/>
    <cellStyle name="Hipervínculo visitado" xfId="16251" builtinId="9" hidden="1"/>
    <cellStyle name="Hipervínculo visitado" xfId="16252" builtinId="9" hidden="1"/>
    <cellStyle name="Hipervínculo visitado" xfId="16253" builtinId="9" hidden="1"/>
    <cellStyle name="Hipervínculo visitado" xfId="16254" builtinId="9" hidden="1"/>
    <cellStyle name="Hipervínculo visitado" xfId="16255" builtinId="9" hidden="1"/>
    <cellStyle name="Hipervínculo visitado" xfId="16256" builtinId="9" hidden="1"/>
    <cellStyle name="Hipervínculo visitado" xfId="16263" builtinId="9" hidden="1"/>
    <cellStyle name="Hipervínculo visitado" xfId="16264" builtinId="9" hidden="1"/>
    <cellStyle name="Hipervínculo visitado" xfId="16265" builtinId="9" hidden="1"/>
    <cellStyle name="Hipervínculo visitado" xfId="16266" builtinId="9" hidden="1"/>
    <cellStyle name="Hipervínculo visitado" xfId="16267" builtinId="9" hidden="1"/>
    <cellStyle name="Hipervínculo visitado" xfId="16268" builtinId="9" hidden="1"/>
    <cellStyle name="Hipervínculo visitado" xfId="16269" builtinId="9" hidden="1"/>
    <cellStyle name="Hipervínculo visitado" xfId="16270" builtinId="9" hidden="1"/>
    <cellStyle name="Hipervínculo visitado" xfId="16271" builtinId="9" hidden="1"/>
    <cellStyle name="Hipervínculo visitado" xfId="16272" builtinId="9" hidden="1"/>
    <cellStyle name="Hipervínculo visitado" xfId="16273" builtinId="9" hidden="1"/>
    <cellStyle name="Hipervínculo visitado" xfId="16274" builtinId="9" hidden="1"/>
    <cellStyle name="Hipervínculo visitado" xfId="16275" builtinId="9" hidden="1"/>
    <cellStyle name="Hipervínculo visitado" xfId="16276" builtinId="9" hidden="1"/>
    <cellStyle name="Hipervínculo visitado" xfId="16277" builtinId="9" hidden="1"/>
    <cellStyle name="Hipervínculo visitado" xfId="16278" builtinId="9" hidden="1"/>
    <cellStyle name="Hipervínculo visitado" xfId="16279" builtinId="9" hidden="1"/>
    <cellStyle name="Hipervínculo visitado" xfId="16280" builtinId="9" hidden="1"/>
    <cellStyle name="Hipervínculo visitado" xfId="16281" builtinId="9" hidden="1"/>
    <cellStyle name="Hipervínculo visitado" xfId="16282" builtinId="9" hidden="1"/>
    <cellStyle name="Hipervínculo visitado" xfId="16283" builtinId="9" hidden="1"/>
    <cellStyle name="Hipervínculo visitado" xfId="16286" builtinId="9" hidden="1"/>
    <cellStyle name="Hipervínculo visitado" xfId="16287" builtinId="9" hidden="1"/>
    <cellStyle name="Hipervínculo visitado" xfId="16288" builtinId="9" hidden="1"/>
    <cellStyle name="Hipervínculo visitado" xfId="16289" builtinId="9" hidden="1"/>
    <cellStyle name="Hipervínculo visitado" xfId="16290" builtinId="9" hidden="1"/>
    <cellStyle name="Hipervínculo visitado" xfId="16291" builtinId="9" hidden="1"/>
    <cellStyle name="Hipervínculo visitado" xfId="16292" builtinId="9" hidden="1"/>
    <cellStyle name="Hipervínculo visitado" xfId="16293" builtinId="9" hidden="1"/>
    <cellStyle name="Hipervínculo visitado" xfId="16294" builtinId="9" hidden="1"/>
    <cellStyle name="Hipervínculo visitado" xfId="16295" builtinId="9" hidden="1"/>
    <cellStyle name="Hipervínculo visitado" xfId="16296" builtinId="9" hidden="1"/>
    <cellStyle name="Hipervínculo visitado" xfId="16297" builtinId="9" hidden="1"/>
    <cellStyle name="Hipervínculo visitado" xfId="16298" builtinId="9" hidden="1"/>
    <cellStyle name="Hipervínculo visitado" xfId="16299" builtinId="9" hidden="1"/>
    <cellStyle name="Hipervínculo visitado" xfId="16300" builtinId="9" hidden="1"/>
    <cellStyle name="Hipervínculo visitado" xfId="16301" builtinId="9" hidden="1"/>
    <cellStyle name="Hipervínculo visitado" xfId="16302" builtinId="9" hidden="1"/>
    <cellStyle name="Hipervínculo visitado" xfId="16303" builtinId="9" hidden="1"/>
    <cellStyle name="Hipervínculo visitado" xfId="16304" builtinId="9" hidden="1"/>
    <cellStyle name="Hipervínculo visitado" xfId="16305" builtinId="9" hidden="1"/>
    <cellStyle name="Hipervínculo visitado" xfId="16306" builtinId="9" hidden="1"/>
    <cellStyle name="Hipervínculo visitado" xfId="16262" builtinId="9" hidden="1"/>
    <cellStyle name="Hipervínculo visitado" xfId="16309" builtinId="9" hidden="1"/>
    <cellStyle name="Hipervínculo visitado" xfId="16310" builtinId="9" hidden="1"/>
    <cellStyle name="Hipervínculo visitado" xfId="16311" builtinId="9" hidden="1"/>
    <cellStyle name="Hipervínculo visitado" xfId="16312" builtinId="9" hidden="1"/>
    <cellStyle name="Hipervínculo visitado" xfId="16313" builtinId="9" hidden="1"/>
    <cellStyle name="Hipervínculo visitado" xfId="16314" builtinId="9" hidden="1"/>
    <cellStyle name="Hipervínculo visitado" xfId="16315" builtinId="9" hidden="1"/>
    <cellStyle name="Hipervínculo visitado" xfId="16316" builtinId="9" hidden="1"/>
    <cellStyle name="Hipervínculo visitado" xfId="16317" builtinId="9" hidden="1"/>
    <cellStyle name="Hipervínculo visitado" xfId="16318" builtinId="9" hidden="1"/>
    <cellStyle name="Hipervínculo visitado" xfId="16319" builtinId="9" hidden="1"/>
    <cellStyle name="Hipervínculo visitado" xfId="16320" builtinId="9" hidden="1"/>
    <cellStyle name="Hipervínculo visitado" xfId="16321" builtinId="9" hidden="1"/>
    <cellStyle name="Hipervínculo visitado" xfId="16322" builtinId="9" hidden="1"/>
    <cellStyle name="Hipervínculo visitado" xfId="16323" builtinId="9" hidden="1"/>
    <cellStyle name="Hipervínculo visitado" xfId="16324" builtinId="9" hidden="1"/>
    <cellStyle name="Hipervínculo visitado" xfId="16325" builtinId="9" hidden="1"/>
    <cellStyle name="Hipervínculo visitado" xfId="16326" builtinId="9" hidden="1"/>
    <cellStyle name="Hipervínculo visitado" xfId="16327" builtinId="9" hidden="1"/>
    <cellStyle name="Hipervínculo visitado" xfId="16328" builtinId="9" hidden="1"/>
    <cellStyle name="Hipervínculo visitado" xfId="16331" builtinId="9" hidden="1"/>
    <cellStyle name="Hipervínculo visitado" xfId="16332" builtinId="9" hidden="1"/>
    <cellStyle name="Hipervínculo visitado" xfId="16333" builtinId="9" hidden="1"/>
    <cellStyle name="Hipervínculo visitado" xfId="16334" builtinId="9" hidden="1"/>
    <cellStyle name="Hipervínculo visitado" xfId="16335" builtinId="9" hidden="1"/>
    <cellStyle name="Hipervínculo visitado" xfId="16336" builtinId="9" hidden="1"/>
    <cellStyle name="Hipervínculo visitado" xfId="16337" builtinId="9" hidden="1"/>
    <cellStyle name="Hipervínculo visitado" xfId="16338" builtinId="9" hidden="1"/>
    <cellStyle name="Hipervínculo visitado" xfId="16339" builtinId="9" hidden="1"/>
    <cellStyle name="Hipervínculo visitado" xfId="16340" builtinId="9" hidden="1"/>
    <cellStyle name="Hipervínculo visitado" xfId="16341" builtinId="9" hidden="1"/>
    <cellStyle name="Hipervínculo visitado" xfId="16342" builtinId="9" hidden="1"/>
    <cellStyle name="Hipervínculo visitado" xfId="16343" builtinId="9" hidden="1"/>
    <cellStyle name="Hipervínculo visitado" xfId="16344" builtinId="9" hidden="1"/>
    <cellStyle name="Hipervínculo visitado" xfId="16345" builtinId="9" hidden="1"/>
    <cellStyle name="Hipervínculo visitado" xfId="16346" builtinId="9" hidden="1"/>
    <cellStyle name="Hipervínculo visitado" xfId="16347" builtinId="9" hidden="1"/>
    <cellStyle name="Hipervínculo visitado" xfId="16348" builtinId="9" hidden="1"/>
    <cellStyle name="Hipervínculo visitado" xfId="16349" builtinId="9" hidden="1"/>
    <cellStyle name="Hipervínculo visitado" xfId="16350" builtinId="9" hidden="1"/>
    <cellStyle name="Hipervínculo visitado" xfId="16351" builtinId="9" hidden="1"/>
    <cellStyle name="Hipervínculo visitado" xfId="16261" builtinId="9" hidden="1"/>
    <cellStyle name="Hipervínculo visitado" xfId="16353" builtinId="9" hidden="1"/>
    <cellStyle name="Hipervínculo visitado" xfId="16354" builtinId="9" hidden="1"/>
    <cellStyle name="Hipervínculo visitado" xfId="16355" builtinId="9" hidden="1"/>
    <cellStyle name="Hipervínculo visitado" xfId="16356" builtinId="9" hidden="1"/>
    <cellStyle name="Hipervínculo visitado" xfId="16357" builtinId="9" hidden="1"/>
    <cellStyle name="Hipervínculo visitado" xfId="16358" builtinId="9" hidden="1"/>
    <cellStyle name="Hipervínculo visitado" xfId="16359" builtinId="9" hidden="1"/>
    <cellStyle name="Hipervínculo visitado" xfId="16360" builtinId="9" hidden="1"/>
    <cellStyle name="Hipervínculo visitado" xfId="16361" builtinId="9" hidden="1"/>
    <cellStyle name="Hipervínculo visitado" xfId="16362" builtinId="9" hidden="1"/>
    <cellStyle name="Hipervínculo visitado" xfId="16363" builtinId="9" hidden="1"/>
    <cellStyle name="Hipervínculo visitado" xfId="16364" builtinId="9" hidden="1"/>
    <cellStyle name="Hipervínculo visitado" xfId="16365" builtinId="9" hidden="1"/>
    <cellStyle name="Hipervínculo visitado" xfId="16366" builtinId="9" hidden="1"/>
    <cellStyle name="Hipervínculo visitado" xfId="16367" builtinId="9" hidden="1"/>
    <cellStyle name="Hipervínculo visitado" xfId="16368" builtinId="9" hidden="1"/>
    <cellStyle name="Hipervínculo visitado" xfId="16369" builtinId="9" hidden="1"/>
    <cellStyle name="Hipervínculo visitado" xfId="16370" builtinId="9" hidden="1"/>
    <cellStyle name="Hipervínculo visitado" xfId="16371" builtinId="9" hidden="1"/>
    <cellStyle name="Hipervínculo visitado" xfId="16372" builtinId="9" hidden="1"/>
    <cellStyle name="Hipervínculo visitado" xfId="16375" builtinId="9" hidden="1"/>
    <cellStyle name="Hipervínculo visitado" xfId="16376" builtinId="9" hidden="1"/>
    <cellStyle name="Hipervínculo visitado" xfId="16377" builtinId="9" hidden="1"/>
    <cellStyle name="Hipervínculo visitado" xfId="16378" builtinId="9" hidden="1"/>
    <cellStyle name="Hipervínculo visitado" xfId="16379" builtinId="9" hidden="1"/>
    <cellStyle name="Hipervínculo visitado" xfId="16380" builtinId="9" hidden="1"/>
    <cellStyle name="Hipervínculo visitado" xfId="16381" builtinId="9" hidden="1"/>
    <cellStyle name="Hipervínculo visitado" xfId="16382" builtinId="9" hidden="1"/>
    <cellStyle name="Hipervínculo visitado" xfId="16383" builtinId="9" hidden="1"/>
    <cellStyle name="Hipervínculo visitado" xfId="16384" builtinId="9" hidden="1"/>
    <cellStyle name="Hipervínculo visitado" xfId="16385" builtinId="9" hidden="1"/>
    <cellStyle name="Hipervínculo visitado" xfId="16386" builtinId="9" hidden="1"/>
    <cellStyle name="Hipervínculo visitado" xfId="16387" builtinId="9" hidden="1"/>
    <cellStyle name="Hipervínculo visitado" xfId="16388" builtinId="9" hidden="1"/>
    <cellStyle name="Hipervínculo visitado" xfId="16389" builtinId="9" hidden="1"/>
    <cellStyle name="Hipervínculo visitado" xfId="16390" builtinId="9" hidden="1"/>
    <cellStyle name="Hipervínculo visitado" xfId="16391" builtinId="9" hidden="1"/>
    <cellStyle name="Hipervínculo visitado" xfId="16392" builtinId="9" hidden="1"/>
    <cellStyle name="Hipervínculo visitado" xfId="16393" builtinId="9" hidden="1"/>
    <cellStyle name="Hipervínculo visitado" xfId="16394" builtinId="9" hidden="1"/>
    <cellStyle name="Hipervínculo visitado" xfId="16395" builtinId="9" hidden="1"/>
    <cellStyle name="Hipervínculo visitado" xfId="15470" builtinId="9" hidden="1"/>
    <cellStyle name="Hipervínculo visitado" xfId="16396" builtinId="9" hidden="1"/>
    <cellStyle name="Hipervínculo visitado" xfId="16397" builtinId="9" hidden="1"/>
    <cellStyle name="Hipervínculo visitado" xfId="16398" builtinId="9" hidden="1"/>
    <cellStyle name="Hipervínculo visitado" xfId="16399" builtinId="9" hidden="1"/>
    <cellStyle name="Hipervínculo visitado" xfId="16400" builtinId="9" hidden="1"/>
    <cellStyle name="Hipervínculo visitado" xfId="16401" builtinId="9" hidden="1"/>
    <cellStyle name="Hipervínculo visitado" xfId="16402" builtinId="9" hidden="1"/>
    <cellStyle name="Hipervínculo visitado" xfId="16403" builtinId="9" hidden="1"/>
    <cellStyle name="Hipervínculo visitado" xfId="16404" builtinId="9" hidden="1"/>
    <cellStyle name="Hipervínculo visitado" xfId="16405" builtinId="9" hidden="1"/>
    <cellStyle name="Hipervínculo visitado" xfId="16406" builtinId="9" hidden="1"/>
    <cellStyle name="Hipervínculo visitado" xfId="16407" builtinId="9" hidden="1"/>
    <cellStyle name="Hipervínculo visitado" xfId="16408" builtinId="9" hidden="1"/>
    <cellStyle name="Hipervínculo visitado" xfId="16409" builtinId="9" hidden="1"/>
    <cellStyle name="Hipervínculo visitado" xfId="16410" builtinId="9" hidden="1"/>
    <cellStyle name="Hipervínculo visitado" xfId="16411" builtinId="9" hidden="1"/>
    <cellStyle name="Hipervínculo visitado" xfId="16412" builtinId="9" hidden="1"/>
    <cellStyle name="Hipervínculo visitado" xfId="16413" builtinId="9" hidden="1"/>
    <cellStyle name="Hipervínculo visitado" xfId="16414" builtinId="9" hidden="1"/>
    <cellStyle name="Hipervínculo visitado" xfId="16415" builtinId="9" hidden="1"/>
    <cellStyle name="Hipervínculo visitado" xfId="16417" builtinId="9" hidden="1"/>
    <cellStyle name="Hipervínculo visitado" xfId="16418" builtinId="9" hidden="1"/>
    <cellStyle name="Hipervínculo visitado" xfId="16419" builtinId="9" hidden="1"/>
    <cellStyle name="Hipervínculo visitado" xfId="16420" builtinId="9" hidden="1"/>
    <cellStyle name="Hipervínculo visitado" xfId="16421" builtinId="9" hidden="1"/>
    <cellStyle name="Hipervínculo visitado" xfId="16422" builtinId="9" hidden="1"/>
    <cellStyle name="Hipervínculo visitado" xfId="16423" builtinId="9" hidden="1"/>
    <cellStyle name="Hipervínculo visitado" xfId="16424" builtinId="9" hidden="1"/>
    <cellStyle name="Hipervínculo visitado" xfId="16425" builtinId="9" hidden="1"/>
    <cellStyle name="Hipervínculo visitado" xfId="16426" builtinId="9" hidden="1"/>
    <cellStyle name="Hipervínculo visitado" xfId="16427" builtinId="9" hidden="1"/>
    <cellStyle name="Hipervínculo visitado" xfId="16428" builtinId="9" hidden="1"/>
    <cellStyle name="Hipervínculo visitado" xfId="16429" builtinId="9" hidden="1"/>
    <cellStyle name="Hipervínculo visitado" xfId="16430" builtinId="9" hidden="1"/>
    <cellStyle name="Hipervínculo visitado" xfId="16431" builtinId="9" hidden="1"/>
    <cellStyle name="Hipervínculo visitado" xfId="16432" builtinId="9" hidden="1"/>
    <cellStyle name="Hipervínculo visitado" xfId="16433" builtinId="9" hidden="1"/>
    <cellStyle name="Hipervínculo visitado" xfId="16434" builtinId="9" hidden="1"/>
    <cellStyle name="Hipervínculo visitado" xfId="16435" builtinId="9" hidden="1"/>
    <cellStyle name="Hipervínculo visitado" xfId="16436" builtinId="9" hidden="1"/>
    <cellStyle name="Hipervínculo visitado" xfId="16437" builtinId="9" hidden="1"/>
    <cellStyle name="Hipervínculo visitado" xfId="16137" builtinId="9" hidden="1"/>
    <cellStyle name="Hipervínculo visitado" xfId="16438" builtinId="9" hidden="1"/>
    <cellStyle name="Hipervínculo visitado" xfId="16439" builtinId="9" hidden="1"/>
    <cellStyle name="Hipervínculo visitado" xfId="16440" builtinId="9" hidden="1"/>
    <cellStyle name="Hipervínculo visitado" xfId="16441" builtinId="9" hidden="1"/>
    <cellStyle name="Hipervínculo visitado" xfId="16442" builtinId="9" hidden="1"/>
    <cellStyle name="Hipervínculo visitado" xfId="16443" builtinId="9" hidden="1"/>
    <cellStyle name="Hipervínculo visitado" xfId="16444" builtinId="9" hidden="1"/>
    <cellStyle name="Hipervínculo visitado" xfId="16445" builtinId="9" hidden="1"/>
    <cellStyle name="Hipervínculo visitado" xfId="16446" builtinId="9" hidden="1"/>
    <cellStyle name="Hipervínculo visitado" xfId="16447" builtinId="9" hidden="1"/>
    <cellStyle name="Hipervínculo visitado" xfId="16448" builtinId="9" hidden="1"/>
    <cellStyle name="Hipervínculo visitado" xfId="16449" builtinId="9" hidden="1"/>
    <cellStyle name="Hipervínculo visitado" xfId="16450" builtinId="9" hidden="1"/>
    <cellStyle name="Hipervínculo visitado" xfId="16451" builtinId="9" hidden="1"/>
    <cellStyle name="Hipervínculo visitado" xfId="16452" builtinId="9" hidden="1"/>
    <cellStyle name="Hipervínculo visitado" xfId="16453" builtinId="9" hidden="1"/>
    <cellStyle name="Hipervínculo visitado" xfId="16454" builtinId="9" hidden="1"/>
    <cellStyle name="Hipervínculo visitado" xfId="16455" builtinId="9" hidden="1"/>
    <cellStyle name="Hipervínculo visitado" xfId="16456" builtinId="9" hidden="1"/>
    <cellStyle name="Hipervínculo visitado" xfId="16457" builtinId="9" hidden="1"/>
    <cellStyle name="Hipervínculo visitado" xfId="16458" builtinId="9" hidden="1"/>
    <cellStyle name="Hipervínculo visitado" xfId="16459" builtinId="9" hidden="1"/>
    <cellStyle name="Hipervínculo visitado" xfId="16460" builtinId="9" hidden="1"/>
    <cellStyle name="Hipervínculo visitado" xfId="16461" builtinId="9" hidden="1"/>
    <cellStyle name="Hipervínculo visitado" xfId="16462" builtinId="9" hidden="1"/>
    <cellStyle name="Hipervínculo visitado" xfId="16463" builtinId="9" hidden="1"/>
    <cellStyle name="Hipervínculo visitado" xfId="16464" builtinId="9" hidden="1"/>
    <cellStyle name="Hipervínculo visitado" xfId="16465" builtinId="9" hidden="1"/>
    <cellStyle name="Hipervínculo visitado" xfId="16466" builtinId="9" hidden="1"/>
    <cellStyle name="Hipervínculo visitado" xfId="16467" builtinId="9" hidden="1"/>
    <cellStyle name="Hipervínculo visitado" xfId="16468" builtinId="9" hidden="1"/>
    <cellStyle name="Hipervínculo visitado" xfId="16469" builtinId="9" hidden="1"/>
    <cellStyle name="Hipervínculo visitado" xfId="16470" builtinId="9" hidden="1"/>
    <cellStyle name="Hipervínculo visitado" xfId="16471" builtinId="9" hidden="1"/>
    <cellStyle name="Hipervínculo visitado" xfId="16472" builtinId="9" hidden="1"/>
    <cellStyle name="Hipervínculo visitado" xfId="16473" builtinId="9" hidden="1"/>
    <cellStyle name="Hipervínculo visitado" xfId="16474" builtinId="9" hidden="1"/>
    <cellStyle name="Hipervínculo visitado" xfId="16475" builtinId="9" hidden="1"/>
    <cellStyle name="Hipervínculo visitado" xfId="16476" builtinId="9" hidden="1"/>
    <cellStyle name="Hipervínculo visitado" xfId="16477" builtinId="9" hidden="1"/>
    <cellStyle name="Hipervínculo visitado" xfId="16478" builtinId="9" hidden="1"/>
    <cellStyle name="Hipervínculo visitado" xfId="16022" builtinId="9" hidden="1"/>
    <cellStyle name="Hipervínculo visitado" xfId="16479" builtinId="9" hidden="1"/>
    <cellStyle name="Hipervínculo visitado" xfId="16480" builtinId="9" hidden="1"/>
    <cellStyle name="Hipervínculo visitado" xfId="16481" builtinId="9" hidden="1"/>
    <cellStyle name="Hipervínculo visitado" xfId="16482" builtinId="9" hidden="1"/>
    <cellStyle name="Hipervínculo visitado" xfId="16483" builtinId="9" hidden="1"/>
    <cellStyle name="Hipervínculo visitado" xfId="16484" builtinId="9" hidden="1"/>
    <cellStyle name="Hipervínculo visitado" xfId="16485" builtinId="9" hidden="1"/>
    <cellStyle name="Hipervínculo visitado" xfId="16486" builtinId="9" hidden="1"/>
    <cellStyle name="Hipervínculo visitado" xfId="16487" builtinId="9" hidden="1"/>
    <cellStyle name="Hipervínculo visitado" xfId="16488" builtinId="9" hidden="1"/>
    <cellStyle name="Hipervínculo visitado" xfId="16489" builtinId="9" hidden="1"/>
    <cellStyle name="Hipervínculo visitado" xfId="16490" builtinId="9" hidden="1"/>
    <cellStyle name="Hipervínculo visitado" xfId="16491" builtinId="9" hidden="1"/>
    <cellStyle name="Hipervínculo visitado" xfId="16492" builtinId="9" hidden="1"/>
    <cellStyle name="Hipervínculo visitado" xfId="16493" builtinId="9" hidden="1"/>
    <cellStyle name="Hipervínculo visitado" xfId="16494" builtinId="9" hidden="1"/>
    <cellStyle name="Hipervínculo visitado" xfId="16495" builtinId="9" hidden="1"/>
    <cellStyle name="Hipervínculo visitado" xfId="16496" builtinId="9" hidden="1"/>
    <cellStyle name="Hipervínculo visitado" xfId="16497" builtinId="9" hidden="1"/>
    <cellStyle name="Hipervínculo visitado" xfId="16498" builtinId="9" hidden="1"/>
    <cellStyle name="Hipervínculo visitado" xfId="16558" builtinId="9" hidden="1"/>
    <cellStyle name="Hipervínculo visitado" xfId="16559" builtinId="9" hidden="1"/>
    <cellStyle name="Hipervínculo visitado" xfId="16560" builtinId="9" hidden="1"/>
    <cellStyle name="Hipervínculo visitado" xfId="16561" builtinId="9" hidden="1"/>
    <cellStyle name="Hipervínculo visitado" xfId="16562" builtinId="9" hidden="1"/>
    <cellStyle name="Hipervínculo visitado" xfId="16563" builtinId="9" hidden="1"/>
    <cellStyle name="Hipervínculo visitado" xfId="16564" builtinId="9" hidden="1"/>
    <cellStyle name="Hipervínculo visitado" xfId="16565" builtinId="9" hidden="1"/>
    <cellStyle name="Hipervínculo visitado" xfId="16566" builtinId="9" hidden="1"/>
    <cellStyle name="Hipervínculo visitado" xfId="16567" builtinId="9" hidden="1"/>
    <cellStyle name="Hipervínculo visitado" xfId="16568" builtinId="9" hidden="1"/>
    <cellStyle name="Hipervínculo visitado" xfId="16569" builtinId="9" hidden="1"/>
    <cellStyle name="Hipervínculo visitado" xfId="16570" builtinId="9" hidden="1"/>
    <cellStyle name="Hipervínculo visitado" xfId="16571" builtinId="9" hidden="1"/>
    <cellStyle name="Hipervínculo visitado" xfId="16572" builtinId="9" hidden="1"/>
    <cellStyle name="Hipervínculo visitado" xfId="16573" builtinId="9" hidden="1"/>
    <cellStyle name="Hipervínculo visitado" xfId="16574" builtinId="9" hidden="1"/>
    <cellStyle name="Hipervínculo visitado" xfId="16575" builtinId="9" hidden="1"/>
    <cellStyle name="Hipervínculo visitado" xfId="16576" builtinId="9" hidden="1"/>
    <cellStyle name="Hipervínculo visitado" xfId="16577" builtinId="9" hidden="1"/>
    <cellStyle name="Hipervínculo visitado" xfId="16578" builtinId="9" hidden="1"/>
    <cellStyle name="Hipervínculo visitado" xfId="16579" builtinId="9" hidden="1"/>
    <cellStyle name="Hipervínculo visitado" xfId="16580" builtinId="9" hidden="1"/>
    <cellStyle name="Hipervínculo visitado" xfId="16581" builtinId="9" hidden="1"/>
    <cellStyle name="Hipervínculo visitado" xfId="16582" builtinId="9" hidden="1"/>
    <cellStyle name="Hipervínculo visitado" xfId="16583" builtinId="9" hidden="1"/>
    <cellStyle name="Hipervínculo visitado" xfId="16584" builtinId="9" hidden="1"/>
    <cellStyle name="Hipervínculo visitado" xfId="16585" builtinId="9" hidden="1"/>
    <cellStyle name="Hipervínculo visitado" xfId="16586" builtinId="9" hidden="1"/>
    <cellStyle name="Hipervínculo visitado" xfId="16587" builtinId="9" hidden="1"/>
    <cellStyle name="Hipervínculo visitado" xfId="16588" builtinId="9" hidden="1"/>
    <cellStyle name="Hipervínculo visitado" xfId="16589" builtinId="9" hidden="1"/>
    <cellStyle name="Hipervínculo visitado" xfId="16590" builtinId="9" hidden="1"/>
    <cellStyle name="Hipervínculo visitado" xfId="16591" builtinId="9" hidden="1"/>
    <cellStyle name="Hipervínculo visitado" xfId="16592" builtinId="9" hidden="1"/>
    <cellStyle name="Hipervínculo visitado" xfId="16593" builtinId="9" hidden="1"/>
    <cellStyle name="Hipervínculo visitado" xfId="16594" builtinId="9" hidden="1"/>
    <cellStyle name="Hipervínculo visitado" xfId="16595" builtinId="9" hidden="1"/>
    <cellStyle name="Hipervínculo visitado" xfId="16596" builtinId="9" hidden="1"/>
    <cellStyle name="Hipervínculo visitado" xfId="16597" builtinId="9" hidden="1"/>
    <cellStyle name="Hipervínculo visitado" xfId="16598" builtinId="9" hidden="1"/>
    <cellStyle name="Hipervínculo visitado" xfId="16599" builtinId="9" hidden="1"/>
    <cellStyle name="Hipervínculo visitado" xfId="16608" builtinId="9" hidden="1"/>
    <cellStyle name="Hipervínculo visitado" xfId="16609" builtinId="9" hidden="1"/>
    <cellStyle name="Hipervínculo visitado" xfId="16610" builtinId="9" hidden="1"/>
    <cellStyle name="Hipervínculo visitado" xfId="16611" builtinId="9" hidden="1"/>
    <cellStyle name="Hipervínculo visitado" xfId="16612" builtinId="9" hidden="1"/>
    <cellStyle name="Hipervínculo visitado" xfId="16613" builtinId="9" hidden="1"/>
    <cellStyle name="Hipervínculo visitado" xfId="16614" builtinId="9" hidden="1"/>
    <cellStyle name="Hipervínculo visitado" xfId="16615" builtinId="9" hidden="1"/>
    <cellStyle name="Hipervínculo visitado" xfId="16616" builtinId="9" hidden="1"/>
    <cellStyle name="Hipervínculo visitado" xfId="16617" builtinId="9" hidden="1"/>
    <cellStyle name="Hipervínculo visitado" xfId="16618" builtinId="9" hidden="1"/>
    <cellStyle name="Hipervínculo visitado" xfId="16619" builtinId="9" hidden="1"/>
    <cellStyle name="Hipervínculo visitado" xfId="16620" builtinId="9" hidden="1"/>
    <cellStyle name="Hipervínculo visitado" xfId="16621" builtinId="9" hidden="1"/>
    <cellStyle name="Hipervínculo visitado" xfId="16622" builtinId="9" hidden="1"/>
    <cellStyle name="Hipervínculo visitado" xfId="16623" builtinId="9" hidden="1"/>
    <cellStyle name="Hipervínculo visitado" xfId="16624" builtinId="9" hidden="1"/>
    <cellStyle name="Hipervínculo visitado" xfId="16625" builtinId="9" hidden="1"/>
    <cellStyle name="Hipervínculo visitado" xfId="16626" builtinId="9" hidden="1"/>
    <cellStyle name="Hipervínculo visitado" xfId="16627" builtinId="9" hidden="1"/>
    <cellStyle name="Hipervínculo visitado" xfId="16628" builtinId="9" hidden="1"/>
    <cellStyle name="Hipervínculo visitado" xfId="16635" builtinId="9" hidden="1"/>
    <cellStyle name="Hipervínculo visitado" xfId="16636" builtinId="9" hidden="1"/>
    <cellStyle name="Hipervínculo visitado" xfId="16637" builtinId="9" hidden="1"/>
    <cellStyle name="Hipervínculo visitado" xfId="16638" builtinId="9" hidden="1"/>
    <cellStyle name="Hipervínculo visitado" xfId="16639" builtinId="9" hidden="1"/>
    <cellStyle name="Hipervínculo visitado" xfId="16640" builtinId="9" hidden="1"/>
    <cellStyle name="Hipervínculo visitado" xfId="16641" builtinId="9" hidden="1"/>
    <cellStyle name="Hipervínculo visitado" xfId="16642" builtinId="9" hidden="1"/>
    <cellStyle name="Hipervínculo visitado" xfId="16643" builtinId="9" hidden="1"/>
    <cellStyle name="Hipervínculo visitado" xfId="16644" builtinId="9" hidden="1"/>
    <cellStyle name="Hipervínculo visitado" xfId="16645" builtinId="9" hidden="1"/>
    <cellStyle name="Hipervínculo visitado" xfId="16646" builtinId="9" hidden="1"/>
    <cellStyle name="Hipervínculo visitado" xfId="16647" builtinId="9" hidden="1"/>
    <cellStyle name="Hipervínculo visitado" xfId="16648" builtinId="9" hidden="1"/>
    <cellStyle name="Hipervínculo visitado" xfId="16649" builtinId="9" hidden="1"/>
    <cellStyle name="Hipervínculo visitado" xfId="16650" builtinId="9" hidden="1"/>
    <cellStyle name="Hipervínculo visitado" xfId="16651" builtinId="9" hidden="1"/>
    <cellStyle name="Hipervínculo visitado" xfId="16652" builtinId="9" hidden="1"/>
    <cellStyle name="Hipervínculo visitado" xfId="16653" builtinId="9" hidden="1"/>
    <cellStyle name="Hipervínculo visitado" xfId="16654" builtinId="9" hidden="1"/>
    <cellStyle name="Hipervínculo visitado" xfId="16655" builtinId="9" hidden="1"/>
    <cellStyle name="Hipervínculo visitado" xfId="16604" builtinId="9" hidden="1"/>
    <cellStyle name="Hipervínculo visitado" xfId="16605" builtinId="9" hidden="1"/>
    <cellStyle name="Hipervínculo visitado" xfId="16606" builtinId="9" hidden="1"/>
    <cellStyle name="Hipervínculo visitado" xfId="16656" builtinId="9" hidden="1"/>
    <cellStyle name="Hipervínculo visitado" xfId="16657" builtinId="9" hidden="1"/>
    <cellStyle name="Hipervínculo visitado" xfId="16658" builtinId="9" hidden="1"/>
    <cellStyle name="Hipervínculo visitado" xfId="16659" builtinId="9" hidden="1"/>
    <cellStyle name="Hipervínculo visitado" xfId="16660" builtinId="9" hidden="1"/>
    <cellStyle name="Hipervínculo visitado" xfId="16661" builtinId="9" hidden="1"/>
    <cellStyle name="Hipervínculo visitado" xfId="16662" builtinId="9" hidden="1"/>
    <cellStyle name="Hipervínculo visitado" xfId="16663" builtinId="9" hidden="1"/>
    <cellStyle name="Hipervínculo visitado" xfId="16664" builtinId="9" hidden="1"/>
    <cellStyle name="Hipervínculo visitado" xfId="16665" builtinId="9" hidden="1"/>
    <cellStyle name="Hipervínculo visitado" xfId="16666" builtinId="9" hidden="1"/>
    <cellStyle name="Hipervínculo visitado" xfId="16667" builtinId="9" hidden="1"/>
    <cellStyle name="Hipervínculo visitado" xfId="16668" builtinId="9" hidden="1"/>
    <cellStyle name="Hipervínculo visitado" xfId="16669" builtinId="9" hidden="1"/>
    <cellStyle name="Hipervínculo visitado" xfId="16670" builtinId="9" hidden="1"/>
    <cellStyle name="Hipervínculo visitado" xfId="16671" builtinId="9" hidden="1"/>
    <cellStyle name="Hipervínculo visitado" xfId="16672" builtinId="9" hidden="1"/>
    <cellStyle name="Hipervínculo visitado" xfId="16673" builtinId="9" hidden="1"/>
    <cellStyle name="Hipervínculo visitado" xfId="16678" builtinId="9" hidden="1"/>
    <cellStyle name="Hipervínculo visitado" xfId="16679" builtinId="9" hidden="1"/>
    <cellStyle name="Hipervínculo visitado" xfId="16680" builtinId="9" hidden="1"/>
    <cellStyle name="Hipervínculo visitado" xfId="16681" builtinId="9" hidden="1"/>
    <cellStyle name="Hipervínculo visitado" xfId="16682" builtinId="9" hidden="1"/>
    <cellStyle name="Hipervínculo visitado" xfId="16683" builtinId="9" hidden="1"/>
    <cellStyle name="Hipervínculo visitado" xfId="16684" builtinId="9" hidden="1"/>
    <cellStyle name="Hipervínculo visitado" xfId="16685" builtinId="9" hidden="1"/>
    <cellStyle name="Hipervínculo visitado" xfId="16686" builtinId="9" hidden="1"/>
    <cellStyle name="Hipervínculo visitado" xfId="16687" builtinId="9" hidden="1"/>
    <cellStyle name="Hipervínculo visitado" xfId="16688" builtinId="9" hidden="1"/>
    <cellStyle name="Hipervínculo visitado" xfId="16689" builtinId="9" hidden="1"/>
    <cellStyle name="Hipervínculo visitado" xfId="16690" builtinId="9" hidden="1"/>
    <cellStyle name="Hipervínculo visitado" xfId="16691" builtinId="9" hidden="1"/>
    <cellStyle name="Hipervínculo visitado" xfId="16692" builtinId="9" hidden="1"/>
    <cellStyle name="Hipervínculo visitado" xfId="16693" builtinId="9" hidden="1"/>
    <cellStyle name="Hipervínculo visitado" xfId="16694" builtinId="9" hidden="1"/>
    <cellStyle name="Hipervínculo visitado" xfId="16695" builtinId="9" hidden="1"/>
    <cellStyle name="Hipervínculo visitado" xfId="16696" builtinId="9" hidden="1"/>
    <cellStyle name="Hipervínculo visitado" xfId="16697" builtinId="9" hidden="1"/>
    <cellStyle name="Hipervínculo visitado" xfId="16698" builtinId="9" hidden="1"/>
    <cellStyle name="Hipervínculo visitado" xfId="16701" builtinId="9" hidden="1"/>
    <cellStyle name="Hipervínculo visitado" xfId="16702" builtinId="9" hidden="1"/>
    <cellStyle name="Hipervínculo visitado" xfId="16703" builtinId="9" hidden="1"/>
    <cellStyle name="Hipervínculo visitado" xfId="16704" builtinId="9" hidden="1"/>
    <cellStyle name="Hipervínculo visitado" xfId="16705" builtinId="9" hidden="1"/>
    <cellStyle name="Hipervínculo visitado" xfId="16706" builtinId="9" hidden="1"/>
    <cellStyle name="Hipervínculo visitado" xfId="16707" builtinId="9" hidden="1"/>
    <cellStyle name="Hipervínculo visitado" xfId="16708" builtinId="9" hidden="1"/>
    <cellStyle name="Hipervínculo visitado" xfId="16709" builtinId="9" hidden="1"/>
    <cellStyle name="Hipervínculo visitado" xfId="16710" builtinId="9" hidden="1"/>
    <cellStyle name="Hipervínculo visitado" xfId="16711" builtinId="9" hidden="1"/>
    <cellStyle name="Hipervínculo visitado" xfId="16712" builtinId="9" hidden="1"/>
    <cellStyle name="Hipervínculo visitado" xfId="16713" builtinId="9" hidden="1"/>
    <cellStyle name="Hipervínculo visitado" xfId="16714" builtinId="9" hidden="1"/>
    <cellStyle name="Hipervínculo visitado" xfId="16715" builtinId="9" hidden="1"/>
    <cellStyle name="Hipervínculo visitado" xfId="16716" builtinId="9" hidden="1"/>
    <cellStyle name="Hipervínculo visitado" xfId="16717" builtinId="9" hidden="1"/>
    <cellStyle name="Hipervínculo visitado" xfId="16718" builtinId="9" hidden="1"/>
    <cellStyle name="Hipervínculo visitado" xfId="16719" builtinId="9" hidden="1"/>
    <cellStyle name="Hipervínculo visitado" xfId="16720" builtinId="9" hidden="1"/>
    <cellStyle name="Hipervínculo visitado" xfId="16721" builtinId="9" hidden="1"/>
    <cellStyle name="Hipervínculo visitado" xfId="16677" builtinId="9" hidden="1"/>
    <cellStyle name="Hipervínculo visitado" xfId="16722" builtinId="9" hidden="1"/>
    <cellStyle name="Hipervínculo visitado" xfId="16723" builtinId="9" hidden="1"/>
    <cellStyle name="Hipervínculo visitado" xfId="16724" builtinId="9" hidden="1"/>
    <cellStyle name="Hipervínculo visitado" xfId="16725" builtinId="9" hidden="1"/>
    <cellStyle name="Hipervínculo visitado" xfId="16726" builtinId="9" hidden="1"/>
    <cellStyle name="Hipervínculo visitado" xfId="16727" builtinId="9" hidden="1"/>
    <cellStyle name="Hipervínculo visitado" xfId="16728" builtinId="9" hidden="1"/>
    <cellStyle name="Hipervínculo visitado" xfId="16729" builtinId="9" hidden="1"/>
    <cellStyle name="Hipervínculo visitado" xfId="16730" builtinId="9" hidden="1"/>
    <cellStyle name="Hipervínculo visitado" xfId="16731" builtinId="9" hidden="1"/>
    <cellStyle name="Hipervínculo visitado" xfId="16732" builtinId="9" hidden="1"/>
    <cellStyle name="Hipervínculo visitado" xfId="16733" builtinId="9" hidden="1"/>
    <cellStyle name="Hipervínculo visitado" xfId="16734" builtinId="9" hidden="1"/>
    <cellStyle name="Hipervínculo visitado" xfId="16735" builtinId="9" hidden="1"/>
    <cellStyle name="Hipervínculo visitado" xfId="16736" builtinId="9" hidden="1"/>
    <cellStyle name="Hipervínculo visitado" xfId="16737" builtinId="9" hidden="1"/>
    <cellStyle name="Hipervínculo visitado" xfId="16738" builtinId="9" hidden="1"/>
    <cellStyle name="Hipervínculo visitado" xfId="16739" builtinId="9" hidden="1"/>
    <cellStyle name="Hipervínculo visitado" xfId="16740" builtinId="9" hidden="1"/>
    <cellStyle name="Hipervínculo visitado" xfId="16741" builtinId="9" hidden="1"/>
    <cellStyle name="Hipervínculo visitado" xfId="16743" builtinId="9" hidden="1"/>
    <cellStyle name="Hipervínculo visitado" xfId="16744" builtinId="9" hidden="1"/>
    <cellStyle name="Hipervínculo visitado" xfId="16745" builtinId="9" hidden="1"/>
    <cellStyle name="Hipervínculo visitado" xfId="16746" builtinId="9" hidden="1"/>
    <cellStyle name="Hipervínculo visitado" xfId="16747" builtinId="9" hidden="1"/>
    <cellStyle name="Hipervínculo visitado" xfId="16748" builtinId="9" hidden="1"/>
    <cellStyle name="Hipervínculo visitado" xfId="16749" builtinId="9" hidden="1"/>
    <cellStyle name="Hipervínculo visitado" xfId="16750" builtinId="9" hidden="1"/>
    <cellStyle name="Hipervínculo visitado" xfId="16751" builtinId="9" hidden="1"/>
    <cellStyle name="Hipervínculo visitado" xfId="16752" builtinId="9" hidden="1"/>
    <cellStyle name="Hipervínculo visitado" xfId="16753" builtinId="9" hidden="1"/>
    <cellStyle name="Hipervínculo visitado" xfId="16754" builtinId="9" hidden="1"/>
    <cellStyle name="Hipervínculo visitado" xfId="16755" builtinId="9" hidden="1"/>
    <cellStyle name="Hipervínculo visitado" xfId="16756" builtinId="9" hidden="1"/>
    <cellStyle name="Hipervínculo visitado" xfId="16757" builtinId="9" hidden="1"/>
    <cellStyle name="Hipervínculo visitado" xfId="16758" builtinId="9" hidden="1"/>
    <cellStyle name="Hipervínculo visitado" xfId="16759" builtinId="9" hidden="1"/>
    <cellStyle name="Hipervínculo visitado" xfId="16760" builtinId="9" hidden="1"/>
    <cellStyle name="Hipervínculo visitado" xfId="16761" builtinId="9" hidden="1"/>
    <cellStyle name="Hipervínculo visitado" xfId="16762" builtinId="9" hidden="1"/>
    <cellStyle name="Hipervínculo visitado" xfId="16763" builtinId="9" hidden="1"/>
    <cellStyle name="Hipervínculo visitado" xfId="16502" builtinId="9" hidden="1"/>
    <cellStyle name="Hipervínculo visitado" xfId="16629" builtinId="9" hidden="1"/>
    <cellStyle name="Hipervínculo visitado" xfId="16676" builtinId="9" hidden="1"/>
    <cellStyle name="Hipervínculo visitado" xfId="16764" builtinId="9" hidden="1"/>
    <cellStyle name="Hipervínculo visitado" xfId="16765" builtinId="9" hidden="1"/>
    <cellStyle name="Hipervínculo visitado" xfId="16766" builtinId="9" hidden="1"/>
    <cellStyle name="Hipervínculo visitado" xfId="16767" builtinId="9" hidden="1"/>
    <cellStyle name="Hipervínculo visitado" xfId="16768" builtinId="9" hidden="1"/>
    <cellStyle name="Hipervínculo visitado" xfId="16769" builtinId="9" hidden="1"/>
    <cellStyle name="Hipervínculo visitado" xfId="16770" builtinId="9" hidden="1"/>
    <cellStyle name="Hipervínculo visitado" xfId="16771" builtinId="9" hidden="1"/>
    <cellStyle name="Hipervínculo visitado" xfId="16772" builtinId="9" hidden="1"/>
    <cellStyle name="Hipervínculo visitado" xfId="16773" builtinId="9" hidden="1"/>
    <cellStyle name="Hipervínculo visitado" xfId="16774" builtinId="9" hidden="1"/>
    <cellStyle name="Hipervínculo visitado" xfId="16775" builtinId="9" hidden="1"/>
    <cellStyle name="Hipervínculo visitado" xfId="16776" builtinId="9" hidden="1"/>
    <cellStyle name="Hipervínculo visitado" xfId="16777" builtinId="9" hidden="1"/>
    <cellStyle name="Hipervínculo visitado" xfId="16778" builtinId="9" hidden="1"/>
    <cellStyle name="Hipervínculo visitado" xfId="16779" builtinId="9" hidden="1"/>
    <cellStyle name="Hipervínculo visitado" xfId="16780" builtinId="9" hidden="1"/>
    <cellStyle name="Hipervínculo visitado" xfId="16781" builtinId="9" hidden="1"/>
    <cellStyle name="Hipervínculo visitado" xfId="16782" builtinId="9" hidden="1"/>
    <cellStyle name="Hipervínculo visitado" xfId="16783" builtinId="9" hidden="1"/>
    <cellStyle name="Hipervínculo visitado" xfId="16784" builtinId="9" hidden="1"/>
    <cellStyle name="Hipervínculo visitado" xfId="16785" builtinId="9" hidden="1"/>
    <cellStyle name="Hipervínculo visitado" xfId="16786" builtinId="9" hidden="1"/>
    <cellStyle name="Hipervínculo visitado" xfId="16787" builtinId="9" hidden="1"/>
    <cellStyle name="Hipervínculo visitado" xfId="16788" builtinId="9" hidden="1"/>
    <cellStyle name="Hipervínculo visitado" xfId="16789" builtinId="9" hidden="1"/>
    <cellStyle name="Hipervínculo visitado" xfId="16790" builtinId="9" hidden="1"/>
    <cellStyle name="Hipervínculo visitado" xfId="16791" builtinId="9" hidden="1"/>
    <cellStyle name="Hipervínculo visitado" xfId="16792" builtinId="9" hidden="1"/>
    <cellStyle name="Hipervínculo visitado" xfId="16793" builtinId="9" hidden="1"/>
    <cellStyle name="Hipervínculo visitado" xfId="16794" builtinId="9" hidden="1"/>
    <cellStyle name="Hipervínculo visitado" xfId="16795" builtinId="9" hidden="1"/>
    <cellStyle name="Hipervínculo visitado" xfId="16796" builtinId="9" hidden="1"/>
    <cellStyle name="Hipervínculo visitado" xfId="16797" builtinId="9" hidden="1"/>
    <cellStyle name="Hipervínculo visitado" xfId="16798" builtinId="9" hidden="1"/>
    <cellStyle name="Hipervínculo visitado" xfId="16799" builtinId="9" hidden="1"/>
    <cellStyle name="Hipervínculo visitado" xfId="16800" builtinId="9" hidden="1"/>
    <cellStyle name="Hipervínculo visitado" xfId="16801" builtinId="9" hidden="1"/>
    <cellStyle name="Hipervínculo visitado" xfId="16802" builtinId="9" hidden="1"/>
    <cellStyle name="Hipervínculo visitado" xfId="16525" builtinId="9" hidden="1"/>
    <cellStyle name="Hipervínculo visitado" xfId="16524" builtinId="9" hidden="1"/>
    <cellStyle name="Hipervínculo visitado" xfId="16520" builtinId="9" hidden="1"/>
    <cellStyle name="Hipervínculo visitado" xfId="16803" builtinId="9" hidden="1"/>
    <cellStyle name="Hipervínculo visitado" xfId="16804" builtinId="9" hidden="1"/>
    <cellStyle name="Hipervínculo visitado" xfId="16805" builtinId="9" hidden="1"/>
    <cellStyle name="Hipervínculo visitado" xfId="16806" builtinId="9" hidden="1"/>
    <cellStyle name="Hipervínculo visitado" xfId="16807" builtinId="9" hidden="1"/>
    <cellStyle name="Hipervínculo visitado" xfId="16808" builtinId="9" hidden="1"/>
    <cellStyle name="Hipervínculo visitado" xfId="16809" builtinId="9" hidden="1"/>
    <cellStyle name="Hipervínculo visitado" xfId="16810" builtinId="9" hidden="1"/>
    <cellStyle name="Hipervínculo visitado" xfId="16811" builtinId="9" hidden="1"/>
    <cellStyle name="Hipervínculo visitado" xfId="16812" builtinId="9" hidden="1"/>
    <cellStyle name="Hipervínculo visitado" xfId="16813" builtinId="9" hidden="1"/>
    <cellStyle name="Hipervínculo visitado" xfId="16814" builtinId="9" hidden="1"/>
    <cellStyle name="Hipervínculo visitado" xfId="16815" builtinId="9" hidden="1"/>
    <cellStyle name="Hipervínculo visitado" xfId="16816" builtinId="9" hidden="1"/>
    <cellStyle name="Hipervínculo visitado" xfId="16817" builtinId="9" hidden="1"/>
    <cellStyle name="Hipervínculo visitado" xfId="16818" builtinId="9" hidden="1"/>
    <cellStyle name="Hipervínculo visitado" xfId="16819" builtinId="9" hidden="1"/>
    <cellStyle name="Hipervínculo visitado" xfId="16820" builtinId="9" hidden="1"/>
    <cellStyle name="Hipervínculo visitado" xfId="15942" builtinId="9" hidden="1"/>
    <cellStyle name="Hipervínculo visitado" xfId="15912" builtinId="9" hidden="1"/>
    <cellStyle name="Hipervínculo visitado" xfId="15880" builtinId="9" hidden="1"/>
    <cellStyle name="Hipervínculo visitado" xfId="15850" builtinId="9" hidden="1"/>
    <cellStyle name="Hipervínculo visitado" xfId="15819" builtinId="9" hidden="1"/>
    <cellStyle name="Hipervínculo visitado" xfId="15790" builtinId="9" hidden="1"/>
    <cellStyle name="Hipervínculo visitado" xfId="15758" builtinId="9" hidden="1"/>
    <cellStyle name="Hipervínculo visitado" xfId="15728" builtinId="9" hidden="1"/>
    <cellStyle name="Hipervínculo visitado" xfId="15696" builtinId="9" hidden="1"/>
    <cellStyle name="Hipervínculo visitado" xfId="13987" builtinId="9" hidden="1"/>
    <cellStyle name="Hipervínculo visitado" xfId="14024" builtinId="9" hidden="1"/>
    <cellStyle name="Hipervínculo visitado" xfId="14023" builtinId="9" hidden="1"/>
    <cellStyle name="Hipervínculo visitado" xfId="11153" builtinId="9" hidden="1"/>
    <cellStyle name="Hipervínculo visitado" xfId="15666" builtinId="9" hidden="1"/>
    <cellStyle name="Hipervínculo visitado" xfId="15635" builtinId="9" hidden="1"/>
    <cellStyle name="Hipervínculo visitado" xfId="15605" builtinId="9" hidden="1"/>
    <cellStyle name="Hipervínculo visitado" xfId="15573" builtinId="9" hidden="1"/>
    <cellStyle name="Hipervínculo visitado" xfId="15542" builtinId="9" hidden="1"/>
    <cellStyle name="Hipervínculo visitado" xfId="15510" builtinId="9" hidden="1"/>
    <cellStyle name="Hipervínculo visitado" xfId="15479" builtinId="9" hidden="1"/>
    <cellStyle name="Hipervínculo visitado" xfId="15447" builtinId="9" hidden="1"/>
    <cellStyle name="Hipervínculo visitado" xfId="14044" builtinId="9" hidden="1"/>
    <cellStyle name="Hipervínculo visitado" xfId="14045" builtinId="9" hidden="1"/>
    <cellStyle name="Hipervínculo visitado" xfId="16821" builtinId="9" hidden="1"/>
    <cellStyle name="Hipervínculo visitado" xfId="16822" builtinId="9" hidden="1"/>
    <cellStyle name="Hipervínculo visitado" xfId="16823" builtinId="9" hidden="1"/>
    <cellStyle name="Hipervínculo visitado" xfId="16824" builtinId="9" hidden="1"/>
    <cellStyle name="Hipervínculo visitado" xfId="16825" builtinId="9" hidden="1"/>
    <cellStyle name="Hipervínculo visitado" xfId="16826" builtinId="9" hidden="1"/>
    <cellStyle name="Hipervínculo visitado" xfId="16827" builtinId="9" hidden="1"/>
    <cellStyle name="Hipervínculo visitado" xfId="16828" builtinId="9" hidden="1"/>
    <cellStyle name="Hipervínculo visitado" xfId="16829" builtinId="9" hidden="1"/>
    <cellStyle name="Hipervínculo visitado" xfId="16830" builtinId="9" hidden="1"/>
    <cellStyle name="Hipervínculo visitado" xfId="16831" builtinId="9" hidden="1"/>
    <cellStyle name="Hipervínculo visitado" xfId="16832" builtinId="9" hidden="1"/>
    <cellStyle name="Hipervínculo visitado" xfId="16833" builtinId="9" hidden="1"/>
    <cellStyle name="Hipervínculo visitado" xfId="16834" builtinId="9" hidden="1"/>
    <cellStyle name="Hipervínculo visitado" xfId="16835" builtinId="9" hidden="1"/>
    <cellStyle name="Hipervínculo visitado" xfId="16836" builtinId="9" hidden="1"/>
    <cellStyle name="Hipervínculo visitado" xfId="16837" builtinId="9" hidden="1"/>
    <cellStyle name="Hipervínculo visitado" xfId="16838" builtinId="9" hidden="1"/>
    <cellStyle name="Hipervínculo visitado" xfId="16839" builtinId="9" hidden="1"/>
    <cellStyle name="Hipervínculo visitado" xfId="16896" builtinId="9" hidden="1"/>
    <cellStyle name="Hipervínculo visitado" xfId="16897" builtinId="9" hidden="1"/>
    <cellStyle name="Hipervínculo visitado" xfId="16898" builtinId="9" hidden="1"/>
    <cellStyle name="Hipervínculo visitado" xfId="16899" builtinId="9" hidden="1"/>
    <cellStyle name="Hipervínculo visitado" xfId="16900" builtinId="9" hidden="1"/>
    <cellStyle name="Hipervínculo visitado" xfId="16901" builtinId="9" hidden="1"/>
    <cellStyle name="Hipervínculo visitado" xfId="16902" builtinId="9" hidden="1"/>
    <cellStyle name="Hipervínculo visitado" xfId="16903" builtinId="9" hidden="1"/>
    <cellStyle name="Hipervínculo visitado" xfId="16904" builtinId="9" hidden="1"/>
    <cellStyle name="Hipervínculo visitado" xfId="16905" builtinId="9" hidden="1"/>
    <cellStyle name="Hipervínculo visitado" xfId="16906" builtinId="9" hidden="1"/>
    <cellStyle name="Hipervínculo visitado" xfId="16907" builtinId="9" hidden="1"/>
    <cellStyle name="Hipervínculo visitado" xfId="16908" builtinId="9" hidden="1"/>
    <cellStyle name="Hipervínculo visitado" xfId="16909" builtinId="9" hidden="1"/>
    <cellStyle name="Hipervínculo visitado" xfId="16910" builtinId="9" hidden="1"/>
    <cellStyle name="Hipervínculo visitado" xfId="16911" builtinId="9" hidden="1"/>
    <cellStyle name="Hipervínculo visitado" xfId="16912" builtinId="9" hidden="1"/>
    <cellStyle name="Hipervínculo visitado" xfId="16913" builtinId="9" hidden="1"/>
    <cellStyle name="Hipervínculo visitado" xfId="16914" builtinId="9" hidden="1"/>
    <cellStyle name="Hipervínculo visitado" xfId="16915" builtinId="9" hidden="1"/>
    <cellStyle name="Hipervínculo visitado" xfId="16916" builtinId="9" hidden="1"/>
    <cellStyle name="Hipervínculo visitado" xfId="17027" builtinId="9" hidden="1"/>
    <cellStyle name="Hipervínculo visitado" xfId="17028" builtinId="9" hidden="1"/>
    <cellStyle name="Hipervínculo visitado" xfId="17029" builtinId="9" hidden="1"/>
    <cellStyle name="Hipervínculo visitado" xfId="17030" builtinId="9" hidden="1"/>
    <cellStyle name="Hipervínculo visitado" xfId="17031" builtinId="9" hidden="1"/>
    <cellStyle name="Hipervínculo visitado" xfId="17032" builtinId="9" hidden="1"/>
    <cellStyle name="Hipervínculo visitado" xfId="17033" builtinId="9" hidden="1"/>
    <cellStyle name="Hipervínculo visitado" xfId="17034" builtinId="9" hidden="1"/>
    <cellStyle name="Hipervínculo visitado" xfId="17035" builtinId="9" hidden="1"/>
    <cellStyle name="Hipervínculo visitado" xfId="17036" builtinId="9" hidden="1"/>
    <cellStyle name="Hipervínculo visitado" xfId="17037" builtinId="9" hidden="1"/>
    <cellStyle name="Hipervínculo visitado" xfId="17038" builtinId="9" hidden="1"/>
    <cellStyle name="Hipervínculo visitado" xfId="17039" builtinId="9" hidden="1"/>
    <cellStyle name="Hipervínculo visitado" xfId="17040" builtinId="9" hidden="1"/>
    <cellStyle name="Hipervínculo visitado" xfId="17041" builtinId="9" hidden="1"/>
    <cellStyle name="Hipervínculo visitado" xfId="17042" builtinId="9" hidden="1"/>
    <cellStyle name="Hipervínculo visitado" xfId="17043" builtinId="9" hidden="1"/>
    <cellStyle name="Hipervínculo visitado" xfId="17044" builtinId="9" hidden="1"/>
    <cellStyle name="Hipervínculo visitado" xfId="17045" builtinId="9" hidden="1"/>
    <cellStyle name="Hipervínculo visitado" xfId="17046" builtinId="9" hidden="1"/>
    <cellStyle name="Hipervínculo visitado" xfId="17047" builtinId="9" hidden="1"/>
    <cellStyle name="Hipervínculo visitado" xfId="16993" builtinId="9" hidden="1"/>
    <cellStyle name="Hipervínculo visitado" xfId="17119" builtinId="9" hidden="1"/>
    <cellStyle name="Hipervínculo visitado" xfId="17118" builtinId="9" hidden="1"/>
    <cellStyle name="Hipervínculo visitado" xfId="16992" builtinId="9" hidden="1"/>
    <cellStyle name="Hipervínculo visitado" xfId="17117" builtinId="9" hidden="1"/>
    <cellStyle name="Hipervínculo visitado" xfId="17116" builtinId="9" hidden="1"/>
    <cellStyle name="Hipervínculo visitado" xfId="16991" builtinId="9" hidden="1"/>
    <cellStyle name="Hipervínculo visitado" xfId="17115" builtinId="9" hidden="1"/>
    <cellStyle name="Hipervínculo visitado" xfId="17114" builtinId="9" hidden="1"/>
    <cellStyle name="Hipervínculo visitado" xfId="16990" builtinId="9" hidden="1"/>
    <cellStyle name="Hipervínculo visitado" xfId="17113" builtinId="9" hidden="1"/>
    <cellStyle name="Hipervínculo visitado" xfId="17112" builtinId="9" hidden="1"/>
    <cellStyle name="Hipervínculo visitado" xfId="16989" builtinId="9" hidden="1"/>
    <cellStyle name="Hipervínculo visitado" xfId="17111" builtinId="9" hidden="1"/>
    <cellStyle name="Hipervínculo visitado" xfId="17110" builtinId="9" hidden="1"/>
    <cellStyle name="Hipervínculo visitado" xfId="16988" builtinId="9" hidden="1"/>
    <cellStyle name="Hipervínculo visitado" xfId="17109" builtinId="9" hidden="1"/>
    <cellStyle name="Hipervínculo visitado" xfId="17108" builtinId="9" hidden="1"/>
    <cellStyle name="Hipervínculo visitado" xfId="16987" builtinId="9" hidden="1"/>
    <cellStyle name="Hipervínculo visitado" xfId="17107" builtinId="9" hidden="1"/>
    <cellStyle name="Hipervínculo visitado" xfId="17106" builtinId="9" hidden="1"/>
    <cellStyle name="Hipervínculo visitado" xfId="17144" builtinId="9" hidden="1"/>
    <cellStyle name="Hipervínculo visitado" xfId="16852" builtinId="9" hidden="1"/>
    <cellStyle name="Hipervínculo visitado" xfId="17061" builtinId="9" hidden="1"/>
    <cellStyle name="Hipervínculo visitado" xfId="17145" builtinId="9" hidden="1"/>
    <cellStyle name="Hipervínculo visitado" xfId="17062" builtinId="9" hidden="1"/>
    <cellStyle name="Hipervínculo visitado" xfId="16851" builtinId="9" hidden="1"/>
    <cellStyle name="Hipervínculo visitado" xfId="17004" builtinId="9" hidden="1"/>
    <cellStyle name="Hipervínculo visitado" xfId="17063" builtinId="9" hidden="1"/>
    <cellStyle name="Hipervínculo visitado" xfId="17064" builtinId="9" hidden="1"/>
    <cellStyle name="Hipervínculo visitado" xfId="17146" builtinId="9" hidden="1"/>
    <cellStyle name="Hipervínculo visitado" xfId="16850" builtinId="9" hidden="1"/>
    <cellStyle name="Hipervínculo visitado" xfId="16849" builtinId="9" hidden="1"/>
    <cellStyle name="Hipervínculo visitado" xfId="17147" builtinId="9" hidden="1"/>
    <cellStyle name="Hipervínculo visitado" xfId="17065" builtinId="9" hidden="1"/>
    <cellStyle name="Hipervínculo visitado" xfId="17066" builtinId="9" hidden="1"/>
    <cellStyle name="Hipervínculo visitado" xfId="17005" builtinId="9" hidden="1"/>
    <cellStyle name="Hipervínculo visitado" xfId="16848" builtinId="9" hidden="1"/>
    <cellStyle name="Hipervínculo visitado" xfId="17067" builtinId="9" hidden="1"/>
    <cellStyle name="Hipervínculo visitado" xfId="17006" builtinId="9" hidden="1"/>
    <cellStyle name="Hipervínculo visitado" xfId="17068" builtinId="9" hidden="1"/>
    <cellStyle name="Hipervínculo visitado" xfId="16847" builtinId="9" hidden="1"/>
    <cellStyle name="Hipervínculo visitado" xfId="17158" builtinId="9" hidden="1"/>
    <cellStyle name="Hipervínculo visitado" xfId="16982" builtinId="9" hidden="1"/>
    <cellStyle name="Hipervínculo visitado" xfId="16981" builtinId="9" hidden="1"/>
    <cellStyle name="Hipervínculo visitado" xfId="16879" builtinId="9" hidden="1"/>
    <cellStyle name="Hipervínculo visitado" xfId="16882" builtinId="9" hidden="1"/>
    <cellStyle name="Hipervínculo visitado" xfId="17157" builtinId="9" hidden="1"/>
    <cellStyle name="Hipervínculo visitado" xfId="17013" builtinId="9" hidden="1"/>
    <cellStyle name="Hipervínculo visitado" xfId="17085" builtinId="9" hidden="1"/>
    <cellStyle name="Hipervínculo visitado" xfId="17084" builtinId="9" hidden="1"/>
    <cellStyle name="Hipervínculo visitado" xfId="17156" builtinId="9" hidden="1"/>
    <cellStyle name="Hipervínculo visitado" xfId="16883" builtinId="9" hidden="1"/>
    <cellStyle name="Hipervínculo visitado" xfId="16980" builtinId="9" hidden="1"/>
    <cellStyle name="Hipervínculo visitado" xfId="17083" builtinId="9" hidden="1"/>
    <cellStyle name="Hipervínculo visitado" xfId="16888" builtinId="9" hidden="1"/>
    <cellStyle name="Hipervínculo visitado" xfId="17155" builtinId="9" hidden="1"/>
    <cellStyle name="Hipervínculo visitado" xfId="17012" builtinId="9" hidden="1"/>
    <cellStyle name="Hipervínculo visitado" xfId="17154" builtinId="9" hidden="1"/>
    <cellStyle name="Hipervínculo visitado" xfId="17153" builtinId="9" hidden="1"/>
    <cellStyle name="Hipervínculo visitado" xfId="16999" builtinId="9" hidden="1"/>
    <cellStyle name="Hipervínculo visitado" xfId="16998" builtinId="9" hidden="1"/>
    <cellStyle name="Hipervínculo visitado" xfId="17082" builtinId="9" hidden="1"/>
    <cellStyle name="Hipervínculo visitado" xfId="16985" builtinId="9" hidden="1"/>
    <cellStyle name="Hipervínculo visitado" xfId="16995" builtinId="9" hidden="1"/>
    <cellStyle name="Hipervínculo visitado" xfId="17191" builtinId="9" hidden="1"/>
    <cellStyle name="Hipervínculo visitado" xfId="16863" builtinId="9" hidden="1"/>
    <cellStyle name="Hipervínculo visitado" xfId="17190" builtinId="9" hidden="1"/>
    <cellStyle name="Hipervínculo visitado" xfId="17122" builtinId="9" hidden="1"/>
    <cellStyle name="Hipervínculo visitado" xfId="17096" builtinId="9" hidden="1"/>
    <cellStyle name="Hipervínculo visitado" xfId="17189" builtinId="9" hidden="1"/>
    <cellStyle name="Hipervínculo visitado" xfId="17188" builtinId="9" hidden="1"/>
    <cellStyle name="Hipervínculo visitado" xfId="17019" builtinId="9" hidden="1"/>
    <cellStyle name="Hipervínculo visitado" xfId="17123" builtinId="9" hidden="1"/>
    <cellStyle name="Hipervínculo visitado" xfId="17187" builtinId="9" hidden="1"/>
    <cellStyle name="Hipervínculo visitado" xfId="17052" builtinId="9" hidden="1"/>
    <cellStyle name="Hipervínculo visitado" xfId="16845" builtinId="9" hidden="1"/>
    <cellStyle name="Hipervínculo visitado" xfId="17007" builtinId="9" hidden="1"/>
    <cellStyle name="Hipervínculo visitado" xfId="17020" builtinId="9" hidden="1"/>
    <cellStyle name="Hipervínculo visitado" xfId="17186" builtinId="9" hidden="1"/>
    <cellStyle name="Hipervínculo visitado" xfId="17008" builtinId="9" hidden="1"/>
    <cellStyle name="Hipervínculo visitado" xfId="17167" builtinId="9" hidden="1"/>
    <cellStyle name="Hipervínculo visitado" xfId="16844" builtinId="9" hidden="1"/>
    <cellStyle name="Hipervínculo visitado" xfId="17185" builtinId="9" hidden="1"/>
    <cellStyle name="Hipervínculo visitado" xfId="17224" builtinId="9" hidden="1"/>
    <cellStyle name="Hipervínculo visitado" xfId="17138" builtinId="9" hidden="1"/>
    <cellStyle name="Hipervínculo visitado" xfId="17078" builtinId="9" hidden="1"/>
    <cellStyle name="Hipervínculo visitado" xfId="17225" builtinId="9" hidden="1"/>
    <cellStyle name="Hipervínculo visitado" xfId="16889" builtinId="9" hidden="1"/>
    <cellStyle name="Hipervínculo visitado" xfId="17175" builtinId="9" hidden="1"/>
    <cellStyle name="Hipervínculo visitado" xfId="17093" builtinId="9" hidden="1"/>
    <cellStyle name="Hipervínculo visitado" xfId="17049" builtinId="9" hidden="1"/>
    <cellStyle name="Hipervínculo visitado" xfId="17129" builtinId="9" hidden="1"/>
    <cellStyle name="Hipervínculo visitado" xfId="17226" builtinId="9" hidden="1"/>
    <cellStyle name="Hipervínculo visitado" xfId="17174" builtinId="9" hidden="1"/>
    <cellStyle name="Hipervínculo visitado" xfId="16860" builtinId="9" hidden="1"/>
    <cellStyle name="Hipervínculo visitado" xfId="17227" builtinId="9" hidden="1"/>
    <cellStyle name="Hipervínculo visitado" xfId="17048" builtinId="9" hidden="1"/>
    <cellStyle name="Hipervínculo visitado" xfId="17077" builtinId="9" hidden="1"/>
    <cellStyle name="Hipervínculo visitado" xfId="17164" builtinId="9" hidden="1"/>
    <cellStyle name="Hipervínculo visitado" xfId="17023" builtinId="9" hidden="1"/>
    <cellStyle name="Hipervínculo visitado" xfId="17011" builtinId="9" hidden="1"/>
    <cellStyle name="Hipervínculo visitado" xfId="17134" builtinId="9" hidden="1"/>
    <cellStyle name="Hipervínculo visitado" xfId="16890" builtinId="9" hidden="1"/>
    <cellStyle name="Hipervínculo visitado" xfId="17173" builtinId="9" hidden="1"/>
    <cellStyle name="Hipervínculo visitado" xfId="17104" builtinId="9" hidden="1"/>
    <cellStyle name="Hipervínculo visitado" xfId="17133" builtinId="9" hidden="1"/>
    <cellStyle name="Hipervínculo visitado" xfId="17184" builtinId="9" hidden="1"/>
    <cellStyle name="Hipervínculo visitado" xfId="16858" builtinId="9" hidden="1"/>
    <cellStyle name="Hipervínculo visitado" xfId="17149" builtinId="9" hidden="1"/>
    <cellStyle name="Hipervínculo visitado" xfId="17241" builtinId="9" hidden="1"/>
    <cellStyle name="Hipervínculo visitado" xfId="17217" builtinId="9" hidden="1"/>
    <cellStyle name="Hipervínculo visitado" xfId="16843" builtinId="9" hidden="1"/>
    <cellStyle name="Hipervínculo visitado" xfId="17183" builtinId="9" hidden="1"/>
    <cellStyle name="Hipervínculo visitado" xfId="17105" builtinId="9" hidden="1"/>
    <cellStyle name="Hipervínculo visitado" xfId="17240" builtinId="9" hidden="1"/>
    <cellStyle name="Hipervínculo visitado" xfId="17089" builtinId="9" hidden="1"/>
    <cellStyle name="Hipervínculo visitado" xfId="17177" builtinId="9" hidden="1"/>
    <cellStyle name="Hipervínculo visitado" xfId="17053" builtinId="9" hidden="1"/>
    <cellStyle name="Hipervínculo visitado" xfId="16996" builtinId="9" hidden="1"/>
    <cellStyle name="Hipervínculo visitado" xfId="17165" builtinId="9" hidden="1"/>
    <cellStyle name="Hipervínculo visitado" xfId="17239" builtinId="9" hidden="1"/>
    <cellStyle name="Hipervínculo visitado" xfId="17126" builtinId="9" hidden="1"/>
    <cellStyle name="Hipervínculo visitado" xfId="17216" builtinId="9" hidden="1"/>
    <cellStyle name="Hipervínculo visitado" xfId="17099" builtinId="9" hidden="1"/>
    <cellStyle name="Hipervínculo visitado" xfId="17238" builtinId="9" hidden="1"/>
    <cellStyle name="Hipervínculo visitado" xfId="17101" builtinId="9" hidden="1"/>
    <cellStyle name="Hipervínculo visitado" xfId="17214" builtinId="9" hidden="1"/>
    <cellStyle name="Hipervínculo visitado" xfId="16865" builtinId="9" hidden="1"/>
    <cellStyle name="Hipervínculo visitado" xfId="17163" builtinId="9" hidden="1"/>
    <cellStyle name="Hipervínculo visitado" xfId="17159" builtinId="9" hidden="1"/>
    <cellStyle name="Hipervínculo visitado" xfId="17248" builtinId="9" hidden="1"/>
    <cellStyle name="Hipervínculo visitado" xfId="17213" builtinId="9" hidden="1"/>
    <cellStyle name="Hipervínculo visitado" xfId="17193" builtinId="9" hidden="1"/>
    <cellStyle name="Hipervínculo visitado" xfId="16893" builtinId="9" hidden="1"/>
    <cellStyle name="Hipervínculo visitado" xfId="17179" builtinId="9" hidden="1"/>
    <cellStyle name="Hipervínculo visitado" xfId="17026" builtinId="9" hidden="1"/>
    <cellStyle name="Hipervínculo visitado" xfId="17249" builtinId="9" hidden="1"/>
    <cellStyle name="Hipervínculo visitado" xfId="17016" builtinId="9" hidden="1"/>
    <cellStyle name="Hipervínculo visitado" xfId="16975" builtinId="9" hidden="1"/>
    <cellStyle name="Hipervínculo visitado" xfId="17132" builtinId="9" hidden="1"/>
    <cellStyle name="Hipervínculo visitado" xfId="16979" builtinId="9" hidden="1"/>
    <cellStyle name="Hipervínculo visitado" xfId="16994" builtinId="9" hidden="1"/>
    <cellStyle name="Hipervínculo visitado" xfId="17131" builtinId="9" hidden="1"/>
    <cellStyle name="Hipervínculo visitado" xfId="17143" builtinId="9" hidden="1"/>
    <cellStyle name="Hipervínculo visitado" xfId="17220" builtinId="9" hidden="1"/>
    <cellStyle name="Hipervínculo visitado" xfId="17017" builtinId="9" hidden="1"/>
    <cellStyle name="Hipervínculo visitado" xfId="17056" builtinId="9" hidden="1"/>
    <cellStyle name="Hipervínculo visitado" xfId="16978" builtinId="9" hidden="1"/>
    <cellStyle name="Hipervínculo visitado" xfId="17021" builtinId="9" hidden="1"/>
    <cellStyle name="Hipervínculo visitado" xfId="16857" builtinId="9" hidden="1"/>
    <cellStyle name="Hipervínculo visitado" xfId="17080" builtinId="9" hidden="1"/>
    <cellStyle name="Hipervínculo visitado" xfId="17168" builtinId="9" hidden="1"/>
    <cellStyle name="Hipervínculo visitado" xfId="17267" builtinId="9" hidden="1"/>
    <cellStyle name="Hipervínculo visitado" xfId="17178" builtinId="9" hidden="1"/>
    <cellStyle name="Hipervínculo visitado" xfId="17236" builtinId="9" hidden="1"/>
    <cellStyle name="Hipervínculo visitado" xfId="17266" builtinId="9" hidden="1"/>
    <cellStyle name="Hipervínculo visitado" xfId="17222" builtinId="9" hidden="1"/>
    <cellStyle name="Hipervínculo visitado" xfId="16891" builtinId="9" hidden="1"/>
    <cellStyle name="Hipervínculo visitado" xfId="17130" builtinId="9" hidden="1"/>
    <cellStyle name="Hipervínculo visitado" xfId="17090" builtinId="9" hidden="1"/>
    <cellStyle name="Hipervínculo visitado" xfId="17128" builtinId="9" hidden="1"/>
    <cellStyle name="Hipervínculo visitado" xfId="16841" builtinId="9" hidden="1"/>
    <cellStyle name="Hipervínculo visitado" xfId="17265" builtinId="9" hidden="1"/>
    <cellStyle name="Hipervínculo visitado" xfId="17181" builtinId="9" hidden="1"/>
    <cellStyle name="Hipervínculo visitado" xfId="17235" builtinId="9" hidden="1"/>
    <cellStyle name="Hipervínculo visitado" xfId="17095" builtinId="9" hidden="1"/>
    <cellStyle name="Hipervínculo visitado" xfId="17245" builtinId="9" hidden="1"/>
    <cellStyle name="Hipervínculo visitado" xfId="17079" builtinId="9" hidden="1"/>
    <cellStyle name="Hipervínculo visitado" xfId="17137" builtinId="9" hidden="1"/>
    <cellStyle name="Hipervínculo visitado" xfId="17086" builtinId="9" hidden="1"/>
    <cellStyle name="Hipervínculo visitado" xfId="17024" builtinId="9" hidden="1"/>
    <cellStyle name="Hipervínculo visitado" xfId="17072" builtinId="9" hidden="1"/>
    <cellStyle name="Hipervínculo visitado" xfId="16842" builtinId="9" hidden="1"/>
    <cellStyle name="Hipervínculo visitado" xfId="17166" builtinId="9" hidden="1"/>
    <cellStyle name="Hipervínculo visitado" xfId="17262" builtinId="9" hidden="1"/>
    <cellStyle name="Hipervínculo visitado" xfId="17088" builtinId="9" hidden="1"/>
    <cellStyle name="Hipervínculo visitado" xfId="17243" builtinId="9" hidden="1"/>
    <cellStyle name="Hipervínculo visitado" xfId="17261" builtinId="9" hidden="1"/>
    <cellStyle name="Hipervínculo visitado" xfId="17162" builtinId="9" hidden="1"/>
    <cellStyle name="Hipervínculo visitado" xfId="16861" builtinId="9" hidden="1"/>
    <cellStyle name="Hipervínculo visitado" xfId="17244" builtinId="9" hidden="1"/>
    <cellStyle name="Hipervínculo visitado" xfId="17273" builtinId="9" hidden="1"/>
    <cellStyle name="Hipervínculo visitado" xfId="17076" builtinId="9" hidden="1"/>
    <cellStyle name="Hipervínculo visitado" xfId="16853" builtinId="9" hidden="1"/>
    <cellStyle name="Hipervínculo visitado" xfId="17274" builtinId="9" hidden="1"/>
    <cellStyle name="Hipervínculo visitado" xfId="17125" builtinId="9" hidden="1"/>
    <cellStyle name="Hipervínculo visitado" xfId="17169" builtinId="9" hidden="1"/>
    <cellStyle name="Hipervínculo visitado" xfId="17070" builtinId="9" hidden="1"/>
    <cellStyle name="Hipervínculo visitado" xfId="17270" builtinId="9" hidden="1"/>
    <cellStyle name="Hipervínculo visitado" xfId="17002" builtinId="9" hidden="1"/>
    <cellStyle name="Hipervínculo visitado" xfId="17253" builtinId="9" hidden="1"/>
    <cellStyle name="Hipervínculo visitado" xfId="17336" builtinId="9" hidden="1"/>
    <cellStyle name="Hipervínculo visitado" xfId="17233" builtinId="9" hidden="1"/>
    <cellStyle name="Hipervínculo visitado" xfId="17232" builtinId="9" hidden="1"/>
    <cellStyle name="Hipervínculo visitado" xfId="17337" builtinId="9" hidden="1"/>
    <cellStyle name="Hipervínculo visitado" xfId="16892" builtinId="9" hidden="1"/>
    <cellStyle name="Hipervínculo visitado" xfId="17071" builtinId="9" hidden="1"/>
    <cellStyle name="Hipervínculo visitado" xfId="17009" builtinId="9" hidden="1"/>
    <cellStyle name="Hipervínculo visitado" xfId="17014" builtinId="9" hidden="1"/>
    <cellStyle name="Hipervínculo visitado" xfId="17297" builtinId="9" hidden="1"/>
    <cellStyle name="Hipervínculo visitado" xfId="17338" builtinId="9" hidden="1"/>
    <cellStyle name="Hipervínculo visitado" xfId="17296" builtinId="9" hidden="1"/>
    <cellStyle name="Hipervínculo visitado" xfId="17135" builtinId="9" hidden="1"/>
    <cellStyle name="Hipervínculo visitado" xfId="17339" builtinId="9" hidden="1"/>
    <cellStyle name="Hipervínculo visitado" xfId="17022" builtinId="9" hidden="1"/>
    <cellStyle name="Hipervínculo visitado" xfId="17160" builtinId="9" hidden="1"/>
    <cellStyle name="Hipervínculo visitado" xfId="17151" builtinId="9" hidden="1"/>
    <cellStyle name="Hipervínculo visitado" xfId="17258" builtinId="9" hidden="1"/>
    <cellStyle name="Hipervínculo visitado" xfId="17120" builtinId="9" hidden="1"/>
    <cellStyle name="Hipervínculo visitado" xfId="17303" builtinId="9" hidden="1"/>
    <cellStyle name="Hipervínculo visitado" xfId="17343" builtinId="9" hidden="1"/>
    <cellStyle name="Hipervínculo visitado" xfId="17260" builtinId="9" hidden="1"/>
    <cellStyle name="Hipervínculo visitado" xfId="17304" builtinId="9" hidden="1"/>
    <cellStyle name="Hipervínculo visitado" xfId="17259" builtinId="9" hidden="1"/>
    <cellStyle name="Hipervínculo visitado" xfId="17342" builtinId="9" hidden="1"/>
    <cellStyle name="Hipervínculo visitado" xfId="17228" builtinId="9" hidden="1"/>
    <cellStyle name="Hipervínculo visitado" xfId="17069" builtinId="9" hidden="1"/>
    <cellStyle name="Hipervínculo visitado" xfId="17294" builtinId="9" hidden="1"/>
    <cellStyle name="Hipervínculo visitado" xfId="17229" builtinId="9" hidden="1"/>
    <cellStyle name="Hipervínculo visitado" xfId="17215" builtinId="9" hidden="1"/>
    <cellStyle name="Hipervínculo visitado" xfId="17341" builtinId="9" hidden="1"/>
    <cellStyle name="Hipervínculo visitado" xfId="17305" builtinId="9" hidden="1"/>
    <cellStyle name="Hipervínculo visitado" xfId="17050" builtinId="9" hidden="1"/>
    <cellStyle name="Hipervínculo visitado" xfId="16984" builtinId="9" hidden="1"/>
    <cellStyle name="Hipervínculo visitado" xfId="17327" builtinId="9" hidden="1"/>
    <cellStyle name="Hipervínculo visitado" xfId="17340" builtinId="9" hidden="1"/>
    <cellStyle name="Hipervínculo visitado" xfId="17295" builtinId="9" hidden="1"/>
    <cellStyle name="Hipervínculo visitado" xfId="17326" builtinId="9" hidden="1"/>
    <cellStyle name="Hipervínculo visitado" xfId="17231" builtinId="9" hidden="1"/>
    <cellStyle name="Hipervínculo visitado" xfId="17254" builtinId="9" hidden="1"/>
    <cellStyle name="Hipervínculo visitado" xfId="17092" builtinId="9" hidden="1"/>
    <cellStyle name="Hipervínculo visitado" xfId="17379" builtinId="9" hidden="1"/>
    <cellStyle name="Hipervínculo visitado" xfId="17380" builtinId="9" hidden="1"/>
    <cellStyle name="Hipervínculo visitado" xfId="17381" builtinId="9" hidden="1"/>
    <cellStyle name="Hipervínculo visitado" xfId="17382" builtinId="9" hidden="1"/>
    <cellStyle name="Hipervínculo visitado" xfId="17383" builtinId="9" hidden="1"/>
    <cellStyle name="Hipervínculo visitado" xfId="17384" builtinId="9" hidden="1"/>
    <cellStyle name="Hipervínculo visitado" xfId="17385" builtinId="9" hidden="1"/>
    <cellStyle name="Hipervínculo visitado" xfId="17386" builtinId="9" hidden="1"/>
    <cellStyle name="Hipervínculo visitado" xfId="17387" builtinId="9" hidden="1"/>
    <cellStyle name="Hipervínculo visitado" xfId="17388" builtinId="9" hidden="1"/>
    <cellStyle name="Hipervínculo visitado" xfId="17389" builtinId="9" hidden="1"/>
    <cellStyle name="Hipervínculo visitado" xfId="17390" builtinId="9" hidden="1"/>
    <cellStyle name="Hipervínculo visitado" xfId="17391" builtinId="9" hidden="1"/>
    <cellStyle name="Hipervínculo visitado" xfId="17392" builtinId="9" hidden="1"/>
    <cellStyle name="Hipervínculo visitado" xfId="17393" builtinId="9" hidden="1"/>
    <cellStyle name="Hipervínculo visitado" xfId="17394" builtinId="9" hidden="1"/>
    <cellStyle name="Hipervínculo visitado" xfId="17395" builtinId="9" hidden="1"/>
    <cellStyle name="Hipervínculo visitado" xfId="17396" builtinId="9" hidden="1"/>
    <cellStyle name="Hipervínculo visitado" xfId="17397" builtinId="9" hidden="1"/>
    <cellStyle name="Hipervínculo visitado" xfId="17398" builtinId="9" hidden="1"/>
    <cellStyle name="Hipervínculo visitado" xfId="17102" builtinId="9" hidden="1"/>
    <cellStyle name="Hipervínculo visitado" xfId="17328" builtinId="9" hidden="1"/>
    <cellStyle name="Hipervínculo visitado" xfId="17255" builtinId="9" hidden="1"/>
    <cellStyle name="Hipervínculo visitado" xfId="17402" builtinId="9" hidden="1"/>
    <cellStyle name="Hipervínculo visitado" xfId="17403" builtinId="9" hidden="1"/>
    <cellStyle name="Hipervínculo visitado" xfId="17404" builtinId="9" hidden="1"/>
    <cellStyle name="Hipervínculo visitado" xfId="17405" builtinId="9" hidden="1"/>
    <cellStyle name="Hipervínculo visitado" xfId="17406" builtinId="9" hidden="1"/>
    <cellStyle name="Hipervínculo visitado" xfId="17407" builtinId="9" hidden="1"/>
    <cellStyle name="Hipervínculo visitado" xfId="17408" builtinId="9" hidden="1"/>
    <cellStyle name="Hipervínculo visitado" xfId="17409" builtinId="9" hidden="1"/>
    <cellStyle name="Hipervínculo visitado" xfId="17410" builtinId="9" hidden="1"/>
    <cellStyle name="Hipervínculo visitado" xfId="17411" builtinId="9" hidden="1"/>
    <cellStyle name="Hipervínculo visitado" xfId="17412" builtinId="9" hidden="1"/>
    <cellStyle name="Hipervínculo visitado" xfId="17413" builtinId="9" hidden="1"/>
    <cellStyle name="Hipervínculo visitado" xfId="17414" builtinId="9" hidden="1"/>
    <cellStyle name="Hipervínculo visitado" xfId="17415" builtinId="9" hidden="1"/>
    <cellStyle name="Hipervínculo visitado" xfId="17416" builtinId="9" hidden="1"/>
    <cellStyle name="Hipervínculo visitado" xfId="17417" builtinId="9" hidden="1"/>
    <cellStyle name="Hipervínculo visitado" xfId="17418" builtinId="9" hidden="1"/>
    <cellStyle name="Hipervínculo visitado" xfId="17419" builtinId="9" hidden="1"/>
    <cellStyle name="Hipervínculo visitado" xfId="17432" builtinId="9" hidden="1"/>
    <cellStyle name="Hipervínculo visitado" xfId="17433" builtinId="9" hidden="1"/>
    <cellStyle name="Hipervínculo visitado" xfId="17434" builtinId="9" hidden="1"/>
    <cellStyle name="Hipervínculo visitado" xfId="17435" builtinId="9" hidden="1"/>
    <cellStyle name="Hipervínculo visitado" xfId="17436" builtinId="9" hidden="1"/>
    <cellStyle name="Hipervínculo visitado" xfId="17437" builtinId="9" hidden="1"/>
    <cellStyle name="Hipervínculo visitado" xfId="17438" builtinId="9" hidden="1"/>
    <cellStyle name="Hipervínculo visitado" xfId="17439" builtinId="9" hidden="1"/>
    <cellStyle name="Hipervínculo visitado" xfId="17440" builtinId="9" hidden="1"/>
    <cellStyle name="Hipervínculo visitado" xfId="17441" builtinId="9" hidden="1"/>
    <cellStyle name="Hipervínculo visitado" xfId="17442" builtinId="9" hidden="1"/>
    <cellStyle name="Hipervínculo visitado" xfId="17443" builtinId="9" hidden="1"/>
    <cellStyle name="Hipervínculo visitado" xfId="17444" builtinId="9" hidden="1"/>
    <cellStyle name="Hipervínculo visitado" xfId="17445" builtinId="9" hidden="1"/>
    <cellStyle name="Hipervínculo visitado" xfId="17446" builtinId="9" hidden="1"/>
    <cellStyle name="Hipervínculo visitado" xfId="17447" builtinId="9" hidden="1"/>
    <cellStyle name="Hipervínculo visitado" xfId="17448" builtinId="9" hidden="1"/>
    <cellStyle name="Hipervínculo visitado" xfId="17449" builtinId="9" hidden="1"/>
    <cellStyle name="Hipervínculo visitado" xfId="17450" builtinId="9" hidden="1"/>
    <cellStyle name="Hipervínculo visitado" xfId="17451" builtinId="9" hidden="1"/>
    <cellStyle name="Hipervínculo visitado" xfId="17452" builtinId="9" hidden="1"/>
    <cellStyle name="Hipervínculo visitado" xfId="17268" builtinId="9" hidden="1"/>
    <cellStyle name="Hipervínculo visitado" xfId="17456" builtinId="9" hidden="1"/>
    <cellStyle name="Hipervínculo visitado" xfId="17457" builtinId="9" hidden="1"/>
    <cellStyle name="Hipervínculo visitado" xfId="17458" builtinId="9" hidden="1"/>
    <cellStyle name="Hipervínculo visitado" xfId="17459" builtinId="9" hidden="1"/>
    <cellStyle name="Hipervínculo visitado" xfId="17460" builtinId="9" hidden="1"/>
    <cellStyle name="Hipervínculo visitado" xfId="17461" builtinId="9" hidden="1"/>
    <cellStyle name="Hipervínculo visitado" xfId="17462" builtinId="9" hidden="1"/>
    <cellStyle name="Hipervínculo visitado" xfId="17463" builtinId="9" hidden="1"/>
    <cellStyle name="Hipervínculo visitado" xfId="17464" builtinId="9" hidden="1"/>
    <cellStyle name="Hipervínculo visitado" xfId="17465" builtinId="9" hidden="1"/>
    <cellStyle name="Hipervínculo visitado" xfId="17466" builtinId="9" hidden="1"/>
    <cellStyle name="Hipervínculo visitado" xfId="17467" builtinId="9" hidden="1"/>
    <cellStyle name="Hipervínculo visitado" xfId="17468" builtinId="9" hidden="1"/>
    <cellStyle name="Hipervínculo visitado" xfId="17469" builtinId="9" hidden="1"/>
    <cellStyle name="Hipervínculo visitado" xfId="17470" builtinId="9" hidden="1"/>
    <cellStyle name="Hipervínculo visitado" xfId="17471" builtinId="9" hidden="1"/>
    <cellStyle name="Hipervínculo visitado" xfId="17472" builtinId="9" hidden="1"/>
    <cellStyle name="Hipervínculo visitado" xfId="17473" builtinId="9" hidden="1"/>
    <cellStyle name="Hipervínculo visitado" xfId="17474" builtinId="9" hidden="1"/>
    <cellStyle name="Hipervínculo visitado" xfId="17475" builtinId="9" hidden="1"/>
    <cellStyle name="Hipervínculo visitado" xfId="17486" builtinId="9" hidden="1"/>
    <cellStyle name="Hipervínculo visitado" xfId="17487" builtinId="9" hidden="1"/>
    <cellStyle name="Hipervínculo visitado" xfId="17488" builtinId="9" hidden="1"/>
    <cellStyle name="Hipervínculo visitado" xfId="17489" builtinId="9" hidden="1"/>
    <cellStyle name="Hipervínculo visitado" xfId="17490" builtinId="9" hidden="1"/>
    <cellStyle name="Hipervínculo visitado" xfId="17491" builtinId="9" hidden="1"/>
    <cellStyle name="Hipervínculo visitado" xfId="17492" builtinId="9" hidden="1"/>
    <cellStyle name="Hipervínculo visitado" xfId="17493" builtinId="9" hidden="1"/>
    <cellStyle name="Hipervínculo visitado" xfId="17494" builtinId="9" hidden="1"/>
    <cellStyle name="Hipervínculo visitado" xfId="17495" builtinId="9" hidden="1"/>
    <cellStyle name="Hipervínculo visitado" xfId="17496" builtinId="9" hidden="1"/>
    <cellStyle name="Hipervínculo visitado" xfId="17497" builtinId="9" hidden="1"/>
    <cellStyle name="Hipervínculo visitado" xfId="17498" builtinId="9" hidden="1"/>
    <cellStyle name="Hipervínculo visitado" xfId="17499" builtinId="9" hidden="1"/>
    <cellStyle name="Hipervínculo visitado" xfId="17500" builtinId="9" hidden="1"/>
    <cellStyle name="Hipervínculo visitado" xfId="17501" builtinId="9" hidden="1"/>
    <cellStyle name="Hipervínculo visitado" xfId="17502" builtinId="9" hidden="1"/>
    <cellStyle name="Hipervínculo visitado" xfId="17503" builtinId="9" hidden="1"/>
    <cellStyle name="Hipervínculo visitado" xfId="17504" builtinId="9" hidden="1"/>
    <cellStyle name="Hipervínculo visitado" xfId="17505" builtinId="9" hidden="1"/>
    <cellStyle name="Hipervínculo visitado" xfId="17506" builtinId="9" hidden="1"/>
    <cellStyle name="Hipervínculo visitado" xfId="16997" builtinId="9" hidden="1"/>
    <cellStyle name="Hipervínculo visitado" xfId="17180" builtinId="9" hidden="1"/>
    <cellStyle name="Hipervínculo visitado" xfId="16862" builtinId="9" hidden="1"/>
    <cellStyle name="Hipervínculo visitado" xfId="17510" builtinId="9" hidden="1"/>
    <cellStyle name="Hipervínculo visitado" xfId="17511" builtinId="9" hidden="1"/>
    <cellStyle name="Hipervínculo visitado" xfId="17512" builtinId="9" hidden="1"/>
    <cellStyle name="Hipervínculo visitado" xfId="17513" builtinId="9" hidden="1"/>
    <cellStyle name="Hipervínculo visitado" xfId="17514" builtinId="9" hidden="1"/>
    <cellStyle name="Hipervínculo visitado" xfId="17515" builtinId="9" hidden="1"/>
    <cellStyle name="Hipervínculo visitado" xfId="17516" builtinId="9" hidden="1"/>
    <cellStyle name="Hipervínculo visitado" xfId="17517" builtinId="9" hidden="1"/>
    <cellStyle name="Hipervínculo visitado" xfId="17518" builtinId="9" hidden="1"/>
    <cellStyle name="Hipervínculo visitado" xfId="17519" builtinId="9" hidden="1"/>
    <cellStyle name="Hipervínculo visitado" xfId="17520" builtinId="9" hidden="1"/>
    <cellStyle name="Hipervínculo visitado" xfId="17521" builtinId="9" hidden="1"/>
    <cellStyle name="Hipervínculo visitado" xfId="17522" builtinId="9" hidden="1"/>
    <cellStyle name="Hipervínculo visitado" xfId="17523" builtinId="9" hidden="1"/>
    <cellStyle name="Hipervínculo visitado" xfId="17524" builtinId="9" hidden="1"/>
    <cellStyle name="Hipervínculo visitado" xfId="17525" builtinId="9" hidden="1"/>
    <cellStyle name="Hipervínculo visitado" xfId="17526" builtinId="9" hidden="1"/>
    <cellStyle name="Hipervínculo visitado" xfId="17527" builtinId="9" hidden="1"/>
    <cellStyle name="Hipervínculo visitado" xfId="17538" builtinId="9" hidden="1"/>
    <cellStyle name="Hipervínculo visitado" xfId="17539" builtinId="9" hidden="1"/>
    <cellStyle name="Hipervínculo visitado" xfId="17540" builtinId="9" hidden="1"/>
    <cellStyle name="Hipervínculo visitado" xfId="17541" builtinId="9" hidden="1"/>
    <cellStyle name="Hipervínculo visitado" xfId="17542" builtinId="9" hidden="1"/>
    <cellStyle name="Hipervínculo visitado" xfId="17543" builtinId="9" hidden="1"/>
    <cellStyle name="Hipervínculo visitado" xfId="17544" builtinId="9" hidden="1"/>
    <cellStyle name="Hipervínculo visitado" xfId="17545" builtinId="9" hidden="1"/>
    <cellStyle name="Hipervínculo visitado" xfId="17546" builtinId="9" hidden="1"/>
    <cellStyle name="Hipervínculo visitado" xfId="17547" builtinId="9" hidden="1"/>
    <cellStyle name="Hipervínculo visitado" xfId="17548" builtinId="9" hidden="1"/>
    <cellStyle name="Hipervínculo visitado" xfId="17549" builtinId="9" hidden="1"/>
    <cellStyle name="Hipervínculo visitado" xfId="17550" builtinId="9" hidden="1"/>
    <cellStyle name="Hipervínculo visitado" xfId="17551" builtinId="9" hidden="1"/>
    <cellStyle name="Hipervínculo visitado" xfId="17552" builtinId="9" hidden="1"/>
    <cellStyle name="Hipervínculo visitado" xfId="17553" builtinId="9" hidden="1"/>
    <cellStyle name="Hipervínculo visitado" xfId="17554" builtinId="9" hidden="1"/>
    <cellStyle name="Hipervínculo visitado" xfId="17555" builtinId="9" hidden="1"/>
    <cellStyle name="Hipervínculo visitado" xfId="17556" builtinId="9" hidden="1"/>
    <cellStyle name="Hipervínculo visitado" xfId="17557" builtinId="9" hidden="1"/>
    <cellStyle name="Hipervínculo visitado" xfId="17558" builtinId="9" hidden="1"/>
    <cellStyle name="Hipervínculo visitado" xfId="17331" builtinId="9" hidden="1"/>
    <cellStyle name="Hipervínculo visitado" xfId="17350" builtinId="9" hidden="1"/>
    <cellStyle name="Hipervínculo visitado" xfId="17349" builtinId="9" hidden="1"/>
    <cellStyle name="Hipervínculo visitado" xfId="17561" builtinId="9" hidden="1"/>
    <cellStyle name="Hipervínculo visitado" xfId="17562" builtinId="9" hidden="1"/>
    <cellStyle name="Hipervínculo visitado" xfId="17563" builtinId="9" hidden="1"/>
    <cellStyle name="Hipervínculo visitado" xfId="17564" builtinId="9" hidden="1"/>
    <cellStyle name="Hipervínculo visitado" xfId="17565" builtinId="9" hidden="1"/>
    <cellStyle name="Hipervínculo visitado" xfId="17566" builtinId="9" hidden="1"/>
    <cellStyle name="Hipervínculo visitado" xfId="17567" builtinId="9" hidden="1"/>
    <cellStyle name="Hipervínculo visitado" xfId="17568" builtinId="9" hidden="1"/>
    <cellStyle name="Hipervínculo visitado" xfId="17569" builtinId="9" hidden="1"/>
    <cellStyle name="Hipervínculo visitado" xfId="17570" builtinId="9" hidden="1"/>
    <cellStyle name="Hipervínculo visitado" xfId="17571" builtinId="9" hidden="1"/>
    <cellStyle name="Hipervínculo visitado" xfId="17572" builtinId="9" hidden="1"/>
    <cellStyle name="Hipervínculo visitado" xfId="17573" builtinId="9" hidden="1"/>
    <cellStyle name="Hipervínculo visitado" xfId="17574" builtinId="9" hidden="1"/>
    <cellStyle name="Hipervínculo visitado" xfId="17575" builtinId="9" hidden="1"/>
    <cellStyle name="Hipervínculo visitado" xfId="17576" builtinId="9" hidden="1"/>
    <cellStyle name="Hipervínculo visitado" xfId="17577" builtinId="9" hidden="1"/>
    <cellStyle name="Hipervínculo visitado" xfId="17578" builtinId="9" hidden="1"/>
    <cellStyle name="Hipervínculo visitado" xfId="17589" builtinId="9" hidden="1"/>
    <cellStyle name="Hipervínculo visitado" xfId="17590" builtinId="9" hidden="1"/>
    <cellStyle name="Hipervínculo visitado" xfId="17591" builtinId="9" hidden="1"/>
    <cellStyle name="Hipervínculo visitado" xfId="17592" builtinId="9" hidden="1"/>
    <cellStyle name="Hipervínculo visitado" xfId="17593" builtinId="9" hidden="1"/>
    <cellStyle name="Hipervínculo visitado" xfId="17594" builtinId="9" hidden="1"/>
    <cellStyle name="Hipervínculo visitado" xfId="17595" builtinId="9" hidden="1"/>
    <cellStyle name="Hipervínculo visitado" xfId="17596" builtinId="9" hidden="1"/>
    <cellStyle name="Hipervínculo visitado" xfId="17597" builtinId="9" hidden="1"/>
    <cellStyle name="Hipervínculo visitado" xfId="17598" builtinId="9" hidden="1"/>
    <cellStyle name="Hipervínculo visitado" xfId="17599" builtinId="9" hidden="1"/>
    <cellStyle name="Hipervínculo visitado" xfId="17600" builtinId="9" hidden="1"/>
    <cellStyle name="Hipervínculo visitado" xfId="17601" builtinId="9" hidden="1"/>
    <cellStyle name="Hipervínculo visitado" xfId="17602" builtinId="9" hidden="1"/>
    <cellStyle name="Hipervínculo visitado" xfId="17603" builtinId="9" hidden="1"/>
    <cellStyle name="Hipervínculo visitado" xfId="17604" builtinId="9" hidden="1"/>
    <cellStyle name="Hipervínculo visitado" xfId="17605" builtinId="9" hidden="1"/>
    <cellStyle name="Hipervínculo visitado" xfId="17606" builtinId="9" hidden="1"/>
    <cellStyle name="Hipervínculo visitado" xfId="17607" builtinId="9" hidden="1"/>
    <cellStyle name="Hipervínculo visitado" xfId="17608" builtinId="9" hidden="1"/>
    <cellStyle name="Hipervínculo visitado" xfId="17609" builtinId="9" hidden="1"/>
    <cellStyle name="Hipervínculo visitado" xfId="17612" builtinId="9" hidden="1"/>
    <cellStyle name="Hipervínculo visitado" xfId="17613" builtinId="9" hidden="1"/>
    <cellStyle name="Hipervínculo visitado" xfId="17614" builtinId="9" hidden="1"/>
    <cellStyle name="Hipervínculo visitado" xfId="17615" builtinId="9" hidden="1"/>
    <cellStyle name="Hipervínculo visitado" xfId="17616" builtinId="9" hidden="1"/>
    <cellStyle name="Hipervínculo visitado" xfId="17617" builtinId="9" hidden="1"/>
    <cellStyle name="Hipervínculo visitado" xfId="17618" builtinId="9" hidden="1"/>
    <cellStyle name="Hipervínculo visitado" xfId="17619" builtinId="9" hidden="1"/>
    <cellStyle name="Hipervínculo visitado" xfId="17620" builtinId="9" hidden="1"/>
    <cellStyle name="Hipervínculo visitado" xfId="17621" builtinId="9" hidden="1"/>
    <cellStyle name="Hipervínculo visitado" xfId="17622" builtinId="9" hidden="1"/>
    <cellStyle name="Hipervínculo visitado" xfId="17623" builtinId="9" hidden="1"/>
    <cellStyle name="Hipervínculo visitado" xfId="17624" builtinId="9" hidden="1"/>
    <cellStyle name="Hipervínculo visitado" xfId="17625" builtinId="9" hidden="1"/>
    <cellStyle name="Hipervínculo visitado" xfId="17626" builtinId="9" hidden="1"/>
    <cellStyle name="Hipervínculo visitado" xfId="17627" builtinId="9" hidden="1"/>
    <cellStyle name="Hipervínculo visitado" xfId="17628" builtinId="9" hidden="1"/>
    <cellStyle name="Hipervínculo visitado" xfId="17629" builtinId="9" hidden="1"/>
    <cellStyle name="Hipervínculo visitado" xfId="17630" builtinId="9" hidden="1"/>
    <cellStyle name="Hipervínculo visitado" xfId="17631" builtinId="9" hidden="1"/>
    <cellStyle name="Hipervínculo visitado" xfId="17632" builtinId="9" hidden="1"/>
    <cellStyle name="Hipervínculo visitado" xfId="17646" builtinId="9" hidden="1"/>
    <cellStyle name="Hipervínculo visitado" xfId="17647" builtinId="9" hidden="1"/>
    <cellStyle name="Hipervínculo visitado" xfId="17648" builtinId="9" hidden="1"/>
    <cellStyle name="Hipervínculo visitado" xfId="17649" builtinId="9" hidden="1"/>
    <cellStyle name="Hipervínculo visitado" xfId="17650" builtinId="9" hidden="1"/>
    <cellStyle name="Hipervínculo visitado" xfId="17651" builtinId="9" hidden="1"/>
    <cellStyle name="Hipervínculo visitado" xfId="17652" builtinId="9" hidden="1"/>
    <cellStyle name="Hipervínculo visitado" xfId="17653" builtinId="9" hidden="1"/>
    <cellStyle name="Hipervínculo visitado" xfId="17654" builtinId="9" hidden="1"/>
    <cellStyle name="Hipervínculo visitado" xfId="17655" builtinId="9" hidden="1"/>
    <cellStyle name="Hipervínculo visitado" xfId="17656" builtinId="9" hidden="1"/>
    <cellStyle name="Hipervínculo visitado" xfId="17657" builtinId="9" hidden="1"/>
    <cellStyle name="Hipervínculo visitado" xfId="17658" builtinId="9" hidden="1"/>
    <cellStyle name="Hipervínculo visitado" xfId="17659" builtinId="9" hidden="1"/>
    <cellStyle name="Hipervínculo visitado" xfId="17660" builtinId="9" hidden="1"/>
    <cellStyle name="Hipervínculo visitado" xfId="17661" builtinId="9" hidden="1"/>
    <cellStyle name="Hipervínculo visitado" xfId="17662" builtinId="9" hidden="1"/>
    <cellStyle name="Hipervínculo visitado" xfId="17663" builtinId="9" hidden="1"/>
    <cellStyle name="Hipervínculo visitado" xfId="17664" builtinId="9" hidden="1"/>
    <cellStyle name="Hipervínculo visitado" xfId="17665" builtinId="9" hidden="1"/>
    <cellStyle name="Hipervínculo visitado" xfId="17666" builtinId="9" hidden="1"/>
    <cellStyle name="Hipervínculo visitado" xfId="17081" builtinId="9" hidden="1"/>
    <cellStyle name="Hipervínculo visitado" xfId="17667" builtinId="9" hidden="1"/>
    <cellStyle name="Hipervínculo visitado" xfId="17668" builtinId="9" hidden="1"/>
    <cellStyle name="Hipervínculo visitado" xfId="17669" builtinId="9" hidden="1"/>
    <cellStyle name="Hipervínculo visitado" xfId="17670" builtinId="9" hidden="1"/>
    <cellStyle name="Hipervínculo visitado" xfId="17671" builtinId="9" hidden="1"/>
    <cellStyle name="Hipervínculo visitado" xfId="17672" builtinId="9" hidden="1"/>
    <cellStyle name="Hipervínculo visitado" xfId="17673" builtinId="9" hidden="1"/>
    <cellStyle name="Hipervínculo visitado" xfId="17674" builtinId="9" hidden="1"/>
    <cellStyle name="Hipervínculo visitado" xfId="17675" builtinId="9" hidden="1"/>
    <cellStyle name="Hipervínculo visitado" xfId="17676" builtinId="9" hidden="1"/>
    <cellStyle name="Hipervínculo visitado" xfId="17677" builtinId="9" hidden="1"/>
    <cellStyle name="Hipervínculo visitado" xfId="17678" builtinId="9" hidden="1"/>
    <cellStyle name="Hipervínculo visitado" xfId="17679" builtinId="9" hidden="1"/>
    <cellStyle name="Hipervínculo visitado" xfId="17680" builtinId="9" hidden="1"/>
    <cellStyle name="Hipervínculo visitado" xfId="17681" builtinId="9" hidden="1"/>
    <cellStyle name="Hipervínculo visitado" xfId="17682" builtinId="9" hidden="1"/>
    <cellStyle name="Hipervínculo visitado" xfId="17683" builtinId="9" hidden="1"/>
    <cellStyle name="Hipervínculo visitado" xfId="17684" builtinId="9" hidden="1"/>
    <cellStyle name="Hipervínculo visitado" xfId="17685" builtinId="9" hidden="1"/>
    <cellStyle name="Hipervínculo visitado" xfId="17686" builtinId="9" hidden="1"/>
    <cellStyle name="Hipervínculo visitado" xfId="17697" builtinId="9" hidden="1"/>
    <cellStyle name="Hipervínculo visitado" xfId="17698" builtinId="9" hidden="1"/>
    <cellStyle name="Hipervínculo visitado" xfId="17699" builtinId="9" hidden="1"/>
    <cellStyle name="Hipervínculo visitado" xfId="17700" builtinId="9" hidden="1"/>
    <cellStyle name="Hipervínculo visitado" xfId="17701" builtinId="9" hidden="1"/>
    <cellStyle name="Hipervínculo visitado" xfId="17702" builtinId="9" hidden="1"/>
    <cellStyle name="Hipervínculo visitado" xfId="17703" builtinId="9" hidden="1"/>
    <cellStyle name="Hipervínculo visitado" xfId="17704" builtinId="9" hidden="1"/>
    <cellStyle name="Hipervínculo visitado" xfId="17705" builtinId="9" hidden="1"/>
    <cellStyle name="Hipervínculo visitado" xfId="17706" builtinId="9" hidden="1"/>
    <cellStyle name="Hipervínculo visitado" xfId="17707" builtinId="9" hidden="1"/>
    <cellStyle name="Hipervínculo visitado" xfId="17708" builtinId="9" hidden="1"/>
    <cellStyle name="Hipervínculo visitado" xfId="17709" builtinId="9" hidden="1"/>
    <cellStyle name="Hipervínculo visitado" xfId="17710" builtinId="9" hidden="1"/>
    <cellStyle name="Hipervínculo visitado" xfId="17711" builtinId="9" hidden="1"/>
    <cellStyle name="Hipervínculo visitado" xfId="17712" builtinId="9" hidden="1"/>
    <cellStyle name="Hipervínculo visitado" xfId="17713" builtinId="9" hidden="1"/>
    <cellStyle name="Hipervínculo visitado" xfId="17714" builtinId="9" hidden="1"/>
    <cellStyle name="Hipervínculo visitado" xfId="17715" builtinId="9" hidden="1"/>
    <cellStyle name="Hipervínculo visitado" xfId="17716" builtinId="9" hidden="1"/>
    <cellStyle name="Hipervínculo visitado" xfId="17717" builtinId="9" hidden="1"/>
    <cellStyle name="Hipervínculo visitado" xfId="17725" builtinId="9" hidden="1"/>
    <cellStyle name="Hipervínculo visitado" xfId="17726" builtinId="9" hidden="1"/>
    <cellStyle name="Hipervínculo visitado" xfId="17727" builtinId="9" hidden="1"/>
    <cellStyle name="Hipervínculo visitado" xfId="17728" builtinId="9" hidden="1"/>
    <cellStyle name="Hipervínculo visitado" xfId="17729" builtinId="9" hidden="1"/>
    <cellStyle name="Hipervínculo visitado" xfId="17730" builtinId="9" hidden="1"/>
    <cellStyle name="Hipervínculo visitado" xfId="17731" builtinId="9" hidden="1"/>
    <cellStyle name="Hipervínculo visitado" xfId="17732" builtinId="9" hidden="1"/>
    <cellStyle name="Hipervínculo visitado" xfId="17733" builtinId="9" hidden="1"/>
    <cellStyle name="Hipervínculo visitado" xfId="17734" builtinId="9" hidden="1"/>
    <cellStyle name="Hipervínculo visitado" xfId="17735" builtinId="9" hidden="1"/>
    <cellStyle name="Hipervínculo visitado" xfId="17736" builtinId="9" hidden="1"/>
    <cellStyle name="Hipervínculo visitado" xfId="17737" builtinId="9" hidden="1"/>
    <cellStyle name="Hipervínculo visitado" xfId="17738" builtinId="9" hidden="1"/>
    <cellStyle name="Hipervínculo visitado" xfId="17739" builtinId="9" hidden="1"/>
    <cellStyle name="Hipervínculo visitado" xfId="17740" builtinId="9" hidden="1"/>
    <cellStyle name="Hipervínculo visitado" xfId="17741" builtinId="9" hidden="1"/>
    <cellStyle name="Hipervínculo visitado" xfId="17742" builtinId="9" hidden="1"/>
    <cellStyle name="Hipervínculo visitado" xfId="17743" builtinId="9" hidden="1"/>
    <cellStyle name="Hipervínculo visitado" xfId="17744" builtinId="9" hidden="1"/>
    <cellStyle name="Hipervínculo visitado" xfId="17745" builtinId="9" hidden="1"/>
    <cellStyle name="Hipervínculo visitado" xfId="17759" builtinId="9" hidden="1"/>
    <cellStyle name="Hipervínculo visitado" xfId="17760" builtinId="9" hidden="1"/>
    <cellStyle name="Hipervínculo visitado" xfId="17761" builtinId="9" hidden="1"/>
    <cellStyle name="Hipervínculo visitado" xfId="17762" builtinId="9" hidden="1"/>
    <cellStyle name="Hipervínculo visitado" xfId="17763" builtinId="9" hidden="1"/>
    <cellStyle name="Hipervínculo visitado" xfId="17764" builtinId="9" hidden="1"/>
    <cellStyle name="Hipervínculo visitado" xfId="17765" builtinId="9" hidden="1"/>
    <cellStyle name="Hipervínculo visitado" xfId="17766" builtinId="9" hidden="1"/>
    <cellStyle name="Hipervínculo visitado" xfId="17767" builtinId="9" hidden="1"/>
    <cellStyle name="Hipervínculo visitado" xfId="17768" builtinId="9" hidden="1"/>
    <cellStyle name="Hipervínculo visitado" xfId="17769" builtinId="9" hidden="1"/>
    <cellStyle name="Hipervínculo visitado" xfId="17770" builtinId="9" hidden="1"/>
    <cellStyle name="Hipervínculo visitado" xfId="17771" builtinId="9" hidden="1"/>
    <cellStyle name="Hipervínculo visitado" xfId="17772" builtinId="9" hidden="1"/>
    <cellStyle name="Hipervínculo visitado" xfId="17773" builtinId="9" hidden="1"/>
    <cellStyle name="Hipervínculo visitado" xfId="17774" builtinId="9" hidden="1"/>
    <cellStyle name="Hipervínculo visitado" xfId="17775" builtinId="9" hidden="1"/>
    <cellStyle name="Hipervínculo visitado" xfId="17776" builtinId="9" hidden="1"/>
    <cellStyle name="Hipervínculo visitado" xfId="17777" builtinId="9" hidden="1"/>
    <cellStyle name="Hipervínculo visitado" xfId="17778" builtinId="9" hidden="1"/>
    <cellStyle name="Hipervínculo visitado" xfId="17779" builtinId="9" hidden="1"/>
    <cellStyle name="Hipervínculo visitado" xfId="17784" builtinId="9" hidden="1"/>
    <cellStyle name="Hipervínculo visitado" xfId="17785" builtinId="9" hidden="1"/>
    <cellStyle name="Hipervínculo visitado" xfId="17786" builtinId="9" hidden="1"/>
    <cellStyle name="Hipervínculo visitado" xfId="17787" builtinId="9" hidden="1"/>
    <cellStyle name="Hipervínculo visitado" xfId="17788" builtinId="9" hidden="1"/>
    <cellStyle name="Hipervínculo visitado" xfId="17789" builtinId="9" hidden="1"/>
    <cellStyle name="Hipervínculo visitado" xfId="17790" builtinId="9" hidden="1"/>
    <cellStyle name="Hipervínculo visitado" xfId="17791" builtinId="9" hidden="1"/>
    <cellStyle name="Hipervínculo visitado" xfId="17792" builtinId="9" hidden="1"/>
    <cellStyle name="Hipervínculo visitado" xfId="17793" builtinId="9" hidden="1"/>
    <cellStyle name="Hipervínculo visitado" xfId="17794" builtinId="9" hidden="1"/>
    <cellStyle name="Hipervínculo visitado" xfId="17795" builtinId="9" hidden="1"/>
    <cellStyle name="Hipervínculo visitado" xfId="17796" builtinId="9" hidden="1"/>
    <cellStyle name="Hipervínculo visitado" xfId="17797" builtinId="9" hidden="1"/>
    <cellStyle name="Hipervínculo visitado" xfId="17798" builtinId="9" hidden="1"/>
    <cellStyle name="Hipervínculo visitado" xfId="17799" builtinId="9" hidden="1"/>
    <cellStyle name="Hipervínculo visitado" xfId="17800" builtinId="9" hidden="1"/>
    <cellStyle name="Hipervínculo visitado" xfId="17801" builtinId="9" hidden="1"/>
    <cellStyle name="Hipervínculo visitado" xfId="17802" builtinId="9" hidden="1"/>
    <cellStyle name="Hipervínculo visitado" xfId="17803" builtinId="9" hidden="1"/>
    <cellStyle name="Hipervínculo visitado" xfId="17804" builtinId="9" hidden="1"/>
    <cellStyle name="Hipervínculo visitado" xfId="17824" builtinId="9" hidden="1"/>
    <cellStyle name="Hipervínculo visitado" xfId="17825" builtinId="9" hidden="1"/>
    <cellStyle name="Hipervínculo visitado" xfId="17826" builtinId="9" hidden="1"/>
    <cellStyle name="Hipervínculo visitado" xfId="17827" builtinId="9" hidden="1"/>
    <cellStyle name="Hipervínculo visitado" xfId="17828" builtinId="9" hidden="1"/>
    <cellStyle name="Hipervínculo visitado" xfId="17829" builtinId="9" hidden="1"/>
    <cellStyle name="Hipervínculo visitado" xfId="17830" builtinId="9" hidden="1"/>
    <cellStyle name="Hipervínculo visitado" xfId="17831" builtinId="9" hidden="1"/>
    <cellStyle name="Hipervínculo visitado" xfId="17832" builtinId="9" hidden="1"/>
    <cellStyle name="Hipervínculo visitado" xfId="17833" builtinId="9" hidden="1"/>
    <cellStyle name="Hipervínculo visitado" xfId="17834" builtinId="9" hidden="1"/>
    <cellStyle name="Hipervínculo visitado" xfId="17835" builtinId="9" hidden="1"/>
    <cellStyle name="Hipervínculo visitado" xfId="17836" builtinId="9" hidden="1"/>
    <cellStyle name="Hipervínculo visitado" xfId="17837" builtinId="9" hidden="1"/>
    <cellStyle name="Hipervínculo visitado" xfId="17838" builtinId="9" hidden="1"/>
    <cellStyle name="Hipervínculo visitado" xfId="17839" builtinId="9" hidden="1"/>
    <cellStyle name="Hipervínculo visitado" xfId="17840" builtinId="9" hidden="1"/>
    <cellStyle name="Hipervínculo visitado" xfId="17841" builtinId="9" hidden="1"/>
    <cellStyle name="Hipervínculo visitado" xfId="17842" builtinId="9" hidden="1"/>
    <cellStyle name="Hipervínculo visitado" xfId="17843" builtinId="9" hidden="1"/>
    <cellStyle name="Hipervínculo visitado" xfId="17844" builtinId="9" hidden="1"/>
    <cellStyle name="Hipervínculo visitado" xfId="17855" builtinId="9" hidden="1"/>
    <cellStyle name="Hipervínculo visitado" xfId="17856" builtinId="9" hidden="1"/>
    <cellStyle name="Hipervínculo visitado" xfId="17857" builtinId="9" hidden="1"/>
    <cellStyle name="Hipervínculo visitado" xfId="17858" builtinId="9" hidden="1"/>
    <cellStyle name="Hipervínculo visitado" xfId="17859" builtinId="9" hidden="1"/>
    <cellStyle name="Hipervínculo visitado" xfId="17860" builtinId="9" hidden="1"/>
    <cellStyle name="Hipervínculo visitado" xfId="17861" builtinId="9" hidden="1"/>
    <cellStyle name="Hipervínculo visitado" xfId="17862" builtinId="9" hidden="1"/>
    <cellStyle name="Hipervínculo visitado" xfId="17863" builtinId="9" hidden="1"/>
    <cellStyle name="Hipervínculo visitado" xfId="17864" builtinId="9" hidden="1"/>
    <cellStyle name="Hipervínculo visitado" xfId="17865" builtinId="9" hidden="1"/>
    <cellStyle name="Hipervínculo visitado" xfId="17866" builtinId="9" hidden="1"/>
    <cellStyle name="Hipervínculo visitado" xfId="17867" builtinId="9" hidden="1"/>
    <cellStyle name="Hipervínculo visitado" xfId="17868" builtinId="9" hidden="1"/>
    <cellStyle name="Hipervínculo visitado" xfId="17869" builtinId="9" hidden="1"/>
    <cellStyle name="Hipervínculo visitado" xfId="17870" builtinId="9" hidden="1"/>
    <cellStyle name="Hipervínculo visitado" xfId="17871" builtinId="9" hidden="1"/>
    <cellStyle name="Hipervínculo visitado" xfId="17872" builtinId="9" hidden="1"/>
    <cellStyle name="Hipervínculo visitado" xfId="17873" builtinId="9" hidden="1"/>
    <cellStyle name="Hipervínculo visitado" xfId="17874" builtinId="9" hidden="1"/>
    <cellStyle name="Hipervínculo visitado" xfId="17875" builtinId="9" hidden="1"/>
    <cellStyle name="Hipervínculo visitado" xfId="17886" builtinId="9" hidden="1"/>
    <cellStyle name="Hipervínculo visitado" xfId="17887" builtinId="9" hidden="1"/>
    <cellStyle name="Hipervínculo visitado" xfId="17888" builtinId="9" hidden="1"/>
    <cellStyle name="Hipervínculo visitado" xfId="17889" builtinId="9" hidden="1"/>
    <cellStyle name="Hipervínculo visitado" xfId="17890" builtinId="9" hidden="1"/>
    <cellStyle name="Hipervínculo visitado" xfId="17891" builtinId="9" hidden="1"/>
    <cellStyle name="Hipervínculo visitado" xfId="17892" builtinId="9" hidden="1"/>
    <cellStyle name="Hipervínculo visitado" xfId="17893" builtinId="9" hidden="1"/>
    <cellStyle name="Hipervínculo visitado" xfId="17894" builtinId="9" hidden="1"/>
    <cellStyle name="Hipervínculo visitado" xfId="17895" builtinId="9" hidden="1"/>
    <cellStyle name="Hipervínculo visitado" xfId="17896" builtinId="9" hidden="1"/>
    <cellStyle name="Hipervínculo visitado" xfId="17897" builtinId="9" hidden="1"/>
    <cellStyle name="Hipervínculo visitado" xfId="17898" builtinId="9" hidden="1"/>
    <cellStyle name="Hipervínculo visitado" xfId="17899" builtinId="9" hidden="1"/>
    <cellStyle name="Hipervínculo visitado" xfId="17900" builtinId="9" hidden="1"/>
    <cellStyle name="Hipervínculo visitado" xfId="17901" builtinId="9" hidden="1"/>
    <cellStyle name="Hipervínculo visitado" xfId="17902" builtinId="9" hidden="1"/>
    <cellStyle name="Hipervínculo visitado" xfId="17903" builtinId="9" hidden="1"/>
    <cellStyle name="Hipervínculo visitado" xfId="17904" builtinId="9" hidden="1"/>
    <cellStyle name="Hipervínculo visitado" xfId="17905" builtinId="9" hidden="1"/>
    <cellStyle name="Hipervínculo visitado" xfId="17906" builtinId="9" hidden="1"/>
    <cellStyle name="Hipervínculo visitado" xfId="17917" builtinId="9" hidden="1"/>
    <cellStyle name="Hipervínculo visitado" xfId="17918" builtinId="9" hidden="1"/>
    <cellStyle name="Hipervínculo visitado" xfId="17919" builtinId="9" hidden="1"/>
    <cellStyle name="Hipervínculo visitado" xfId="17920" builtinId="9" hidden="1"/>
    <cellStyle name="Hipervínculo visitado" xfId="17921" builtinId="9" hidden="1"/>
    <cellStyle name="Hipervínculo visitado" xfId="17922" builtinId="9" hidden="1"/>
    <cellStyle name="Hipervínculo visitado" xfId="17923" builtinId="9" hidden="1"/>
    <cellStyle name="Hipervínculo visitado" xfId="17924" builtinId="9" hidden="1"/>
    <cellStyle name="Hipervínculo visitado" xfId="17925" builtinId="9" hidden="1"/>
    <cellStyle name="Hipervínculo visitado" xfId="17926" builtinId="9" hidden="1"/>
    <cellStyle name="Hipervínculo visitado" xfId="17927" builtinId="9" hidden="1"/>
    <cellStyle name="Hipervínculo visitado" xfId="17928" builtinId="9" hidden="1"/>
    <cellStyle name="Hipervínculo visitado" xfId="17929" builtinId="9" hidden="1"/>
    <cellStyle name="Hipervínculo visitado" xfId="17930" builtinId="9" hidden="1"/>
    <cellStyle name="Hipervínculo visitado" xfId="17931" builtinId="9" hidden="1"/>
    <cellStyle name="Hipervínculo visitado" xfId="17932" builtinId="9" hidden="1"/>
    <cellStyle name="Hipervínculo visitado" xfId="17933" builtinId="9" hidden="1"/>
    <cellStyle name="Hipervínculo visitado" xfId="17934" builtinId="9" hidden="1"/>
    <cellStyle name="Hipervínculo visitado" xfId="17935" builtinId="9" hidden="1"/>
    <cellStyle name="Hipervínculo visitado" xfId="17936" builtinId="9" hidden="1"/>
    <cellStyle name="Hipervínculo visitado" xfId="17937" builtinId="9" hidden="1"/>
    <cellStyle name="Hipervínculo visitado" xfId="17948" builtinId="9" hidden="1"/>
    <cellStyle name="Hipervínculo visitado" xfId="17949" builtinId="9" hidden="1"/>
    <cellStyle name="Hipervínculo visitado" xfId="17950" builtinId="9" hidden="1"/>
    <cellStyle name="Hipervínculo visitado" xfId="17951" builtinId="9" hidden="1"/>
    <cellStyle name="Hipervínculo visitado" xfId="17952" builtinId="9" hidden="1"/>
    <cellStyle name="Hipervínculo visitado" xfId="17953" builtinId="9" hidden="1"/>
    <cellStyle name="Hipervínculo visitado" xfId="17954" builtinId="9" hidden="1"/>
    <cellStyle name="Hipervínculo visitado" xfId="17955" builtinId="9" hidden="1"/>
    <cellStyle name="Hipervínculo visitado" xfId="17956" builtinId="9" hidden="1"/>
    <cellStyle name="Hipervínculo visitado" xfId="17957" builtinId="9" hidden="1"/>
    <cellStyle name="Hipervínculo visitado" xfId="17958" builtinId="9" hidden="1"/>
    <cellStyle name="Hipervínculo visitado" xfId="17959" builtinId="9" hidden="1"/>
    <cellStyle name="Hipervínculo visitado" xfId="17960" builtinId="9" hidden="1"/>
    <cellStyle name="Hipervínculo visitado" xfId="17961" builtinId="9" hidden="1"/>
    <cellStyle name="Hipervínculo visitado" xfId="17962" builtinId="9" hidden="1"/>
    <cellStyle name="Hipervínculo visitado" xfId="17963" builtinId="9" hidden="1"/>
    <cellStyle name="Hipervínculo visitado" xfId="17964" builtinId="9" hidden="1"/>
    <cellStyle name="Hipervínculo visitado" xfId="17965" builtinId="9" hidden="1"/>
    <cellStyle name="Hipervínculo visitado" xfId="17966" builtinId="9" hidden="1"/>
    <cellStyle name="Hipervínculo visitado" xfId="17967" builtinId="9" hidden="1"/>
    <cellStyle name="Hipervínculo visitado" xfId="17968" builtinId="9" hidden="1"/>
    <cellStyle name="Hipervínculo visitado" xfId="17979" builtinId="9" hidden="1"/>
    <cellStyle name="Hipervínculo visitado" xfId="17980" builtinId="9" hidden="1"/>
    <cellStyle name="Hipervínculo visitado" xfId="17981" builtinId="9" hidden="1"/>
    <cellStyle name="Hipervínculo visitado" xfId="17982" builtinId="9" hidden="1"/>
    <cellStyle name="Hipervínculo visitado" xfId="17983" builtinId="9" hidden="1"/>
    <cellStyle name="Hipervínculo visitado" xfId="17984" builtinId="9" hidden="1"/>
    <cellStyle name="Hipervínculo visitado" xfId="17985" builtinId="9" hidden="1"/>
    <cellStyle name="Hipervínculo visitado" xfId="17986" builtinId="9" hidden="1"/>
    <cellStyle name="Hipervínculo visitado" xfId="17987" builtinId="9" hidden="1"/>
    <cellStyle name="Hipervínculo visitado" xfId="17988" builtinId="9" hidden="1"/>
    <cellStyle name="Hipervínculo visitado" xfId="17989" builtinId="9" hidden="1"/>
    <cellStyle name="Hipervínculo visitado" xfId="17990" builtinId="9" hidden="1"/>
    <cellStyle name="Hipervínculo visitado" xfId="17991" builtinId="9" hidden="1"/>
    <cellStyle name="Hipervínculo visitado" xfId="17992" builtinId="9" hidden="1"/>
    <cellStyle name="Hipervínculo visitado" xfId="17993" builtinId="9" hidden="1"/>
    <cellStyle name="Hipervínculo visitado" xfId="17994" builtinId="9" hidden="1"/>
    <cellStyle name="Hipervínculo visitado" xfId="17995" builtinId="9" hidden="1"/>
    <cellStyle name="Hipervínculo visitado" xfId="17996" builtinId="9" hidden="1"/>
    <cellStyle name="Hipervínculo visitado" xfId="17997" builtinId="9" hidden="1"/>
    <cellStyle name="Hipervínculo visitado" xfId="17998" builtinId="9" hidden="1"/>
    <cellStyle name="Hipervínculo visitado" xfId="17999" builtinId="9" hidden="1"/>
    <cellStyle name="Hipervínculo visitado" xfId="18010" builtinId="9" hidden="1"/>
    <cellStyle name="Hipervínculo visitado" xfId="18011" builtinId="9" hidden="1"/>
    <cellStyle name="Hipervínculo visitado" xfId="18012" builtinId="9" hidden="1"/>
    <cellStyle name="Hipervínculo visitado" xfId="18013" builtinId="9" hidden="1"/>
    <cellStyle name="Hipervínculo visitado" xfId="18014" builtinId="9" hidden="1"/>
    <cellStyle name="Hipervínculo visitado" xfId="18015" builtinId="9" hidden="1"/>
    <cellStyle name="Hipervínculo visitado" xfId="18016" builtinId="9" hidden="1"/>
    <cellStyle name="Hipervínculo visitado" xfId="18017" builtinId="9" hidden="1"/>
    <cellStyle name="Hipervínculo visitado" xfId="18018" builtinId="9" hidden="1"/>
    <cellStyle name="Hipervínculo visitado" xfId="18019" builtinId="9" hidden="1"/>
    <cellStyle name="Hipervínculo visitado" xfId="18020" builtinId="9" hidden="1"/>
    <cellStyle name="Hipervínculo visitado" xfId="18021" builtinId="9" hidden="1"/>
    <cellStyle name="Hipervínculo visitado" xfId="18022" builtinId="9" hidden="1"/>
    <cellStyle name="Hipervínculo visitado" xfId="18023" builtinId="9" hidden="1"/>
    <cellStyle name="Hipervínculo visitado" xfId="18024" builtinId="9" hidden="1"/>
    <cellStyle name="Hipervínculo visitado" xfId="18025" builtinId="9" hidden="1"/>
    <cellStyle name="Hipervínculo visitado" xfId="18026" builtinId="9" hidden="1"/>
    <cellStyle name="Hipervínculo visitado" xfId="18027" builtinId="9" hidden="1"/>
    <cellStyle name="Hipervínculo visitado" xfId="18028" builtinId="9" hidden="1"/>
    <cellStyle name="Hipervínculo visitado" xfId="18029" builtinId="9" hidden="1"/>
    <cellStyle name="Hipervínculo visitado" xfId="18030" builtinId="9" hidden="1"/>
    <cellStyle name="Hipervínculo visitado" xfId="18041" builtinId="9" hidden="1"/>
    <cellStyle name="Hipervínculo visitado" xfId="18042" builtinId="9" hidden="1"/>
    <cellStyle name="Hipervínculo visitado" xfId="18043" builtinId="9" hidden="1"/>
    <cellStyle name="Hipervínculo visitado" xfId="18044" builtinId="9" hidden="1"/>
    <cellStyle name="Hipervínculo visitado" xfId="18045" builtinId="9" hidden="1"/>
    <cellStyle name="Hipervínculo visitado" xfId="18046" builtinId="9" hidden="1"/>
    <cellStyle name="Hipervínculo visitado" xfId="18047" builtinId="9" hidden="1"/>
    <cellStyle name="Hipervínculo visitado" xfId="18048" builtinId="9" hidden="1"/>
    <cellStyle name="Hipervínculo visitado" xfId="18049" builtinId="9" hidden="1"/>
    <cellStyle name="Hipervínculo visitado" xfId="18050" builtinId="9" hidden="1"/>
    <cellStyle name="Hipervínculo visitado" xfId="18051" builtinId="9" hidden="1"/>
    <cellStyle name="Hipervínculo visitado" xfId="18052" builtinId="9" hidden="1"/>
    <cellStyle name="Hipervínculo visitado" xfId="18053" builtinId="9" hidden="1"/>
    <cellStyle name="Hipervínculo visitado" xfId="18054" builtinId="9" hidden="1"/>
    <cellStyle name="Hipervínculo visitado" xfId="18055" builtinId="9" hidden="1"/>
    <cellStyle name="Hipervínculo visitado" xfId="18056" builtinId="9" hidden="1"/>
    <cellStyle name="Hipervínculo visitado" xfId="18057" builtinId="9" hidden="1"/>
    <cellStyle name="Hipervínculo visitado" xfId="18058" builtinId="9" hidden="1"/>
    <cellStyle name="Hipervínculo visitado" xfId="18059" builtinId="9" hidden="1"/>
    <cellStyle name="Hipervínculo visitado" xfId="18060" builtinId="9" hidden="1"/>
    <cellStyle name="Hipervínculo visitado" xfId="18061" builtinId="9" hidden="1"/>
    <cellStyle name="Hipervínculo visitado" xfId="18072" builtinId="9" hidden="1"/>
    <cellStyle name="Hipervínculo visitado" xfId="18073" builtinId="9" hidden="1"/>
    <cellStyle name="Hipervínculo visitado" xfId="18074" builtinId="9" hidden="1"/>
    <cellStyle name="Hipervínculo visitado" xfId="18075" builtinId="9" hidden="1"/>
    <cellStyle name="Hipervínculo visitado" xfId="18076" builtinId="9" hidden="1"/>
    <cellStyle name="Hipervínculo visitado" xfId="18077" builtinId="9" hidden="1"/>
    <cellStyle name="Hipervínculo visitado" xfId="18078" builtinId="9" hidden="1"/>
    <cellStyle name="Hipervínculo visitado" xfId="18079" builtinId="9" hidden="1"/>
    <cellStyle name="Hipervínculo visitado" xfId="18080" builtinId="9" hidden="1"/>
    <cellStyle name="Hipervínculo visitado" xfId="18081" builtinId="9" hidden="1"/>
    <cellStyle name="Hipervínculo visitado" xfId="18082" builtinId="9" hidden="1"/>
    <cellStyle name="Hipervínculo visitado" xfId="18083" builtinId="9" hidden="1"/>
    <cellStyle name="Hipervínculo visitado" xfId="18084" builtinId="9" hidden="1"/>
    <cellStyle name="Hipervínculo visitado" xfId="18085" builtinId="9" hidden="1"/>
    <cellStyle name="Hipervínculo visitado" xfId="18086" builtinId="9" hidden="1"/>
    <cellStyle name="Hipervínculo visitado" xfId="18087" builtinId="9" hidden="1"/>
    <cellStyle name="Hipervínculo visitado" xfId="18088" builtinId="9" hidden="1"/>
    <cellStyle name="Hipervínculo visitado" xfId="18089" builtinId="9" hidden="1"/>
    <cellStyle name="Hipervínculo visitado" xfId="18090" builtinId="9" hidden="1"/>
    <cellStyle name="Hipervínculo visitado" xfId="18091" builtinId="9" hidden="1"/>
    <cellStyle name="Hipervínculo visitado" xfId="18092" builtinId="9" hidden="1"/>
    <cellStyle name="Hipervínculo visitado" xfId="18103" builtinId="9" hidden="1"/>
    <cellStyle name="Hipervínculo visitado" xfId="18104" builtinId="9" hidden="1"/>
    <cellStyle name="Hipervínculo visitado" xfId="18105" builtinId="9" hidden="1"/>
    <cellStyle name="Hipervínculo visitado" xfId="18106" builtinId="9" hidden="1"/>
    <cellStyle name="Hipervínculo visitado" xfId="18107" builtinId="9" hidden="1"/>
    <cellStyle name="Hipervínculo visitado" xfId="18108" builtinId="9" hidden="1"/>
    <cellStyle name="Hipervínculo visitado" xfId="18109" builtinId="9" hidden="1"/>
    <cellStyle name="Hipervínculo visitado" xfId="18110" builtinId="9" hidden="1"/>
    <cellStyle name="Hipervínculo visitado" xfId="18111" builtinId="9" hidden="1"/>
    <cellStyle name="Hipervínculo visitado" xfId="18112" builtinId="9" hidden="1"/>
    <cellStyle name="Hipervínculo visitado" xfId="18113" builtinId="9" hidden="1"/>
    <cellStyle name="Hipervínculo visitado" xfId="18114" builtinId="9" hidden="1"/>
    <cellStyle name="Hipervínculo visitado" xfId="18115" builtinId="9" hidden="1"/>
    <cellStyle name="Hipervínculo visitado" xfId="18116" builtinId="9" hidden="1"/>
    <cellStyle name="Hipervínculo visitado" xfId="18117" builtinId="9" hidden="1"/>
    <cellStyle name="Hipervínculo visitado" xfId="18118" builtinId="9" hidden="1"/>
    <cellStyle name="Hipervínculo visitado" xfId="18119" builtinId="9" hidden="1"/>
    <cellStyle name="Hipervínculo visitado" xfId="18120" builtinId="9" hidden="1"/>
    <cellStyle name="Hipervínculo visitado" xfId="18121" builtinId="9" hidden="1"/>
    <cellStyle name="Hipervínculo visitado" xfId="18122" builtinId="9" hidden="1"/>
    <cellStyle name="Hipervínculo visitado" xfId="18123" builtinId="9" hidden="1"/>
    <cellStyle name="Hipervínculo visitado" xfId="18133" builtinId="9" hidden="1"/>
    <cellStyle name="Hipervínculo visitado" xfId="18134" builtinId="9" hidden="1"/>
    <cellStyle name="Hipervínculo visitado" xfId="18135" builtinId="9" hidden="1"/>
    <cellStyle name="Hipervínculo visitado" xfId="18136" builtinId="9" hidden="1"/>
    <cellStyle name="Hipervínculo visitado" xfId="18137" builtinId="9" hidden="1"/>
    <cellStyle name="Hipervínculo visitado" xfId="18138" builtinId="9" hidden="1"/>
    <cellStyle name="Hipervínculo visitado" xfId="18139" builtinId="9" hidden="1"/>
    <cellStyle name="Hipervínculo visitado" xfId="18140" builtinId="9" hidden="1"/>
    <cellStyle name="Hipervínculo visitado" xfId="18141" builtinId="9" hidden="1"/>
    <cellStyle name="Hipervínculo visitado" xfId="18142" builtinId="9" hidden="1"/>
    <cellStyle name="Hipervínculo visitado" xfId="18143" builtinId="9" hidden="1"/>
    <cellStyle name="Hipervínculo visitado" xfId="18144" builtinId="9" hidden="1"/>
    <cellStyle name="Hipervínculo visitado" xfId="18145" builtinId="9" hidden="1"/>
    <cellStyle name="Hipervínculo visitado" xfId="18146" builtinId="9" hidden="1"/>
    <cellStyle name="Hipervínculo visitado" xfId="18147" builtinId="9" hidden="1"/>
    <cellStyle name="Hipervínculo visitado" xfId="18148" builtinId="9" hidden="1"/>
    <cellStyle name="Hipervínculo visitado" xfId="18149" builtinId="9" hidden="1"/>
    <cellStyle name="Hipervínculo visitado" xfId="18150" builtinId="9" hidden="1"/>
    <cellStyle name="Hipervínculo visitado" xfId="18151" builtinId="9" hidden="1"/>
    <cellStyle name="Hipervínculo visitado" xfId="18152" builtinId="9" hidden="1"/>
    <cellStyle name="Hipervínculo visitado" xfId="18153" builtinId="9" hidden="1"/>
    <cellStyle name="Hipervínculo visitado" xfId="18163" builtinId="9" hidden="1"/>
    <cellStyle name="Hipervínculo visitado" xfId="18164" builtinId="9" hidden="1"/>
    <cellStyle name="Hipervínculo visitado" xfId="18165" builtinId="9" hidden="1"/>
    <cellStyle name="Hipervínculo visitado" xfId="18166" builtinId="9" hidden="1"/>
    <cellStyle name="Hipervínculo visitado" xfId="18167" builtinId="9" hidden="1"/>
    <cellStyle name="Hipervínculo visitado" xfId="18168" builtinId="9" hidden="1"/>
    <cellStyle name="Hipervínculo visitado" xfId="18169" builtinId="9" hidden="1"/>
    <cellStyle name="Hipervínculo visitado" xfId="18170" builtinId="9" hidden="1"/>
    <cellStyle name="Hipervínculo visitado" xfId="18171" builtinId="9" hidden="1"/>
    <cellStyle name="Hipervínculo visitado" xfId="18172" builtinId="9" hidden="1"/>
    <cellStyle name="Hipervínculo visitado" xfId="18173" builtinId="9" hidden="1"/>
    <cellStyle name="Hipervínculo visitado" xfId="18174" builtinId="9" hidden="1"/>
    <cellStyle name="Hipervínculo visitado" xfId="18175" builtinId="9" hidden="1"/>
    <cellStyle name="Hipervínculo visitado" xfId="18176" builtinId="9" hidden="1"/>
    <cellStyle name="Hipervínculo visitado" xfId="18177" builtinId="9" hidden="1"/>
    <cellStyle name="Hipervínculo visitado" xfId="18178" builtinId="9" hidden="1"/>
    <cellStyle name="Hipervínculo visitado" xfId="18179" builtinId="9" hidden="1"/>
    <cellStyle name="Hipervínculo visitado" xfId="18180" builtinId="9" hidden="1"/>
    <cellStyle name="Hipervínculo visitado" xfId="18181" builtinId="9" hidden="1"/>
    <cellStyle name="Hipervínculo visitado" xfId="18182" builtinId="9" hidden="1"/>
    <cellStyle name="Hipervínculo visitado" xfId="18183" builtinId="9" hidden="1"/>
    <cellStyle name="Hipervínculo visitado" xfId="18194" builtinId="9" hidden="1"/>
    <cellStyle name="Hipervínculo visitado" xfId="18195" builtinId="9" hidden="1"/>
    <cellStyle name="Hipervínculo visitado" xfId="18196" builtinId="9" hidden="1"/>
    <cellStyle name="Hipervínculo visitado" xfId="18197" builtinId="9" hidden="1"/>
    <cellStyle name="Hipervínculo visitado" xfId="18198" builtinId="9" hidden="1"/>
    <cellStyle name="Hipervínculo visitado" xfId="18199" builtinId="9" hidden="1"/>
    <cellStyle name="Hipervínculo visitado" xfId="18200" builtinId="9" hidden="1"/>
    <cellStyle name="Hipervínculo visitado" xfId="18201" builtinId="9" hidden="1"/>
    <cellStyle name="Hipervínculo visitado" xfId="18202" builtinId="9" hidden="1"/>
    <cellStyle name="Hipervínculo visitado" xfId="18203" builtinId="9" hidden="1"/>
    <cellStyle name="Hipervínculo visitado" xfId="18204" builtinId="9" hidden="1"/>
    <cellStyle name="Hipervínculo visitado" xfId="18205" builtinId="9" hidden="1"/>
    <cellStyle name="Hipervínculo visitado" xfId="18206" builtinId="9" hidden="1"/>
    <cellStyle name="Hipervínculo visitado" xfId="18207" builtinId="9" hidden="1"/>
    <cellStyle name="Hipervínculo visitado" xfId="18208" builtinId="9" hidden="1"/>
    <cellStyle name="Hipervínculo visitado" xfId="18209" builtinId="9" hidden="1"/>
    <cellStyle name="Hipervínculo visitado" xfId="18210" builtinId="9" hidden="1"/>
    <cellStyle name="Hipervínculo visitado" xfId="18211" builtinId="9" hidden="1"/>
    <cellStyle name="Hipervínculo visitado" xfId="18212" builtinId="9" hidden="1"/>
    <cellStyle name="Hipervínculo visitado" xfId="18213" builtinId="9" hidden="1"/>
    <cellStyle name="Hipervínculo visitado" xfId="18214" builtinId="9" hidden="1"/>
    <cellStyle name="Hipervínculo visitado" xfId="18226" builtinId="9" hidden="1"/>
    <cellStyle name="Hipervínculo visitado" xfId="18227" builtinId="9" hidden="1"/>
    <cellStyle name="Hipervínculo visitado" xfId="18228" builtinId="9" hidden="1"/>
    <cellStyle name="Hipervínculo visitado" xfId="18229" builtinId="9" hidden="1"/>
    <cellStyle name="Hipervínculo visitado" xfId="18230" builtinId="9" hidden="1"/>
    <cellStyle name="Hipervínculo visitado" xfId="18231" builtinId="9" hidden="1"/>
    <cellStyle name="Hipervínculo visitado" xfId="18232" builtinId="9" hidden="1"/>
    <cellStyle name="Hipervínculo visitado" xfId="18233" builtinId="9" hidden="1"/>
    <cellStyle name="Hipervínculo visitado" xfId="18234" builtinId="9" hidden="1"/>
    <cellStyle name="Hipervínculo visitado" xfId="18235" builtinId="9" hidden="1"/>
    <cellStyle name="Hipervínculo visitado" xfId="18236" builtinId="9" hidden="1"/>
    <cellStyle name="Hipervínculo visitado" xfId="18237" builtinId="9" hidden="1"/>
    <cellStyle name="Hipervínculo visitado" xfId="18238" builtinId="9" hidden="1"/>
    <cellStyle name="Hipervínculo visitado" xfId="18239" builtinId="9" hidden="1"/>
    <cellStyle name="Hipervínculo visitado" xfId="18240" builtinId="9" hidden="1"/>
    <cellStyle name="Hipervínculo visitado" xfId="18241" builtinId="9" hidden="1"/>
    <cellStyle name="Hipervínculo visitado" xfId="18242" builtinId="9" hidden="1"/>
    <cellStyle name="Hipervínculo visitado" xfId="18243" builtinId="9" hidden="1"/>
    <cellStyle name="Hipervínculo visitado" xfId="18244" builtinId="9" hidden="1"/>
    <cellStyle name="Hipervínculo visitado" xfId="18245" builtinId="9" hidden="1"/>
    <cellStyle name="Hipervínculo visitado" xfId="18246" builtinId="9" hidden="1"/>
    <cellStyle name="Hipervínculo visitado" xfId="18258" builtinId="9" hidden="1"/>
    <cellStyle name="Hipervínculo visitado" xfId="18259" builtinId="9" hidden="1"/>
    <cellStyle name="Hipervínculo visitado" xfId="18260" builtinId="9" hidden="1"/>
    <cellStyle name="Hipervínculo visitado" xfId="18261" builtinId="9" hidden="1"/>
    <cellStyle name="Hipervínculo visitado" xfId="18262" builtinId="9" hidden="1"/>
    <cellStyle name="Hipervínculo visitado" xfId="18263" builtinId="9" hidden="1"/>
    <cellStyle name="Hipervínculo visitado" xfId="18264" builtinId="9" hidden="1"/>
    <cellStyle name="Hipervínculo visitado" xfId="18265" builtinId="9" hidden="1"/>
    <cellStyle name="Hipervínculo visitado" xfId="18266" builtinId="9" hidden="1"/>
    <cellStyle name="Hipervínculo visitado" xfId="18267" builtinId="9" hidden="1"/>
    <cellStyle name="Hipervínculo visitado" xfId="18268" builtinId="9" hidden="1"/>
    <cellStyle name="Hipervínculo visitado" xfId="18269" builtinId="9" hidden="1"/>
    <cellStyle name="Hipervínculo visitado" xfId="18270" builtinId="9" hidden="1"/>
    <cellStyle name="Hipervínculo visitado" xfId="18271" builtinId="9" hidden="1"/>
    <cellStyle name="Hipervínculo visitado" xfId="18272" builtinId="9" hidden="1"/>
    <cellStyle name="Hipervínculo visitado" xfId="18273" builtinId="9" hidden="1"/>
    <cellStyle name="Hipervínculo visitado" xfId="18274" builtinId="9" hidden="1"/>
    <cellStyle name="Hipervínculo visitado" xfId="18275" builtinId="9" hidden="1"/>
    <cellStyle name="Hipervínculo visitado" xfId="18276" builtinId="9" hidden="1"/>
    <cellStyle name="Hipervínculo visitado" xfId="18277" builtinId="9" hidden="1"/>
    <cellStyle name="Hipervínculo visitado" xfId="18278" builtinId="9" hidden="1"/>
    <cellStyle name="Hipervínculo visitado" xfId="18290" builtinId="9" hidden="1"/>
    <cellStyle name="Hipervínculo visitado" xfId="18291" builtinId="9" hidden="1"/>
    <cellStyle name="Hipervínculo visitado" xfId="18292" builtinId="9" hidden="1"/>
    <cellStyle name="Hipervínculo visitado" xfId="18293" builtinId="9" hidden="1"/>
    <cellStyle name="Hipervínculo visitado" xfId="18294" builtinId="9" hidden="1"/>
    <cellStyle name="Hipervínculo visitado" xfId="18295" builtinId="9" hidden="1"/>
    <cellStyle name="Hipervínculo visitado" xfId="18296" builtinId="9" hidden="1"/>
    <cellStyle name="Hipervínculo visitado" xfId="18297" builtinId="9" hidden="1"/>
    <cellStyle name="Hipervínculo visitado" xfId="18298" builtinId="9" hidden="1"/>
    <cellStyle name="Hipervínculo visitado" xfId="18299" builtinId="9" hidden="1"/>
    <cellStyle name="Hipervínculo visitado" xfId="18300" builtinId="9" hidden="1"/>
    <cellStyle name="Hipervínculo visitado" xfId="18301" builtinId="9" hidden="1"/>
    <cellStyle name="Hipervínculo visitado" xfId="18302" builtinId="9" hidden="1"/>
    <cellStyle name="Hipervínculo visitado" xfId="18303" builtinId="9" hidden="1"/>
    <cellStyle name="Hipervínculo visitado" xfId="18304" builtinId="9" hidden="1"/>
    <cellStyle name="Hipervínculo visitado" xfId="18305" builtinId="9" hidden="1"/>
    <cellStyle name="Hipervínculo visitado" xfId="18306" builtinId="9" hidden="1"/>
    <cellStyle name="Hipervínculo visitado" xfId="18307" builtinId="9" hidden="1"/>
    <cellStyle name="Hipervínculo visitado" xfId="18308" builtinId="9" hidden="1"/>
    <cellStyle name="Hipervínculo visitado" xfId="18309" builtinId="9" hidden="1"/>
    <cellStyle name="Hipervínculo visitado" xfId="18310" builtinId="9" hidden="1"/>
    <cellStyle name="Hipervínculo visitado" xfId="18322" builtinId="9" hidden="1"/>
    <cellStyle name="Hipervínculo visitado" xfId="18323" builtinId="9" hidden="1"/>
    <cellStyle name="Hipervínculo visitado" xfId="18324" builtinId="9" hidden="1"/>
    <cellStyle name="Hipervínculo visitado" xfId="18325" builtinId="9" hidden="1"/>
    <cellStyle name="Hipervínculo visitado" xfId="18326" builtinId="9" hidden="1"/>
    <cellStyle name="Hipervínculo visitado" xfId="18327" builtinId="9" hidden="1"/>
    <cellStyle name="Hipervínculo visitado" xfId="18328" builtinId="9" hidden="1"/>
    <cellStyle name="Hipervínculo visitado" xfId="18329" builtinId="9" hidden="1"/>
    <cellStyle name="Hipervínculo visitado" xfId="18330" builtinId="9" hidden="1"/>
    <cellStyle name="Hipervínculo visitado" xfId="18331" builtinId="9" hidden="1"/>
    <cellStyle name="Hipervínculo visitado" xfId="18332" builtinId="9" hidden="1"/>
    <cellStyle name="Hipervínculo visitado" xfId="18333" builtinId="9" hidden="1"/>
    <cellStyle name="Hipervínculo visitado" xfId="18334" builtinId="9" hidden="1"/>
    <cellStyle name="Hipervínculo visitado" xfId="18335" builtinId="9" hidden="1"/>
    <cellStyle name="Hipervínculo visitado" xfId="18336" builtinId="9" hidden="1"/>
    <cellStyle name="Hipervínculo visitado" xfId="18337" builtinId="9" hidden="1"/>
    <cellStyle name="Hipervínculo visitado" xfId="18338" builtinId="9" hidden="1"/>
    <cellStyle name="Hipervínculo visitado" xfId="18339" builtinId="9" hidden="1"/>
    <cellStyle name="Hipervínculo visitado" xfId="18340" builtinId="9" hidden="1"/>
    <cellStyle name="Hipervínculo visitado" xfId="18341" builtinId="9" hidden="1"/>
    <cellStyle name="Hipervínculo visitado" xfId="18342" builtinId="9" hidden="1"/>
    <cellStyle name="Hipervínculo visitado" xfId="18353" builtinId="9" hidden="1"/>
    <cellStyle name="Hipervínculo visitado" xfId="18354" builtinId="9" hidden="1"/>
    <cellStyle name="Hipervínculo visitado" xfId="18355" builtinId="9" hidden="1"/>
    <cellStyle name="Hipervínculo visitado" xfId="18356" builtinId="9" hidden="1"/>
    <cellStyle name="Hipervínculo visitado" xfId="18357" builtinId="9" hidden="1"/>
    <cellStyle name="Hipervínculo visitado" xfId="18358" builtinId="9" hidden="1"/>
    <cellStyle name="Hipervínculo visitado" xfId="18359" builtinId="9" hidden="1"/>
    <cellStyle name="Hipervínculo visitado" xfId="18360" builtinId="9" hidden="1"/>
    <cellStyle name="Hipervínculo visitado" xfId="18361" builtinId="9" hidden="1"/>
    <cellStyle name="Hipervínculo visitado" xfId="18362" builtinId="9" hidden="1"/>
    <cellStyle name="Hipervínculo visitado" xfId="18363" builtinId="9" hidden="1"/>
    <cellStyle name="Hipervínculo visitado" xfId="18364" builtinId="9" hidden="1"/>
    <cellStyle name="Hipervínculo visitado" xfId="18365" builtinId="9" hidden="1"/>
    <cellStyle name="Hipervínculo visitado" xfId="18366" builtinId="9" hidden="1"/>
    <cellStyle name="Hipervínculo visitado" xfId="18367" builtinId="9" hidden="1"/>
    <cellStyle name="Hipervínculo visitado" xfId="18368" builtinId="9" hidden="1"/>
    <cellStyle name="Hipervínculo visitado" xfId="18369" builtinId="9" hidden="1"/>
    <cellStyle name="Hipervínculo visitado" xfId="18370" builtinId="9" hidden="1"/>
    <cellStyle name="Hipervínculo visitado" xfId="18371" builtinId="9" hidden="1"/>
    <cellStyle name="Hipervínculo visitado" xfId="18372" builtinId="9" hidden="1"/>
    <cellStyle name="Hipervínculo visitado" xfId="18373" builtinId="9" hidden="1"/>
    <cellStyle name="Hipervínculo visitado" xfId="18384" builtinId="9" hidden="1"/>
    <cellStyle name="Hipervínculo visitado" xfId="18385" builtinId="9" hidden="1"/>
    <cellStyle name="Hipervínculo visitado" xfId="18386" builtinId="9" hidden="1"/>
    <cellStyle name="Hipervínculo visitado" xfId="18387" builtinId="9" hidden="1"/>
    <cellStyle name="Hipervínculo visitado" xfId="18388" builtinId="9" hidden="1"/>
    <cellStyle name="Hipervínculo visitado" xfId="18389" builtinId="9" hidden="1"/>
    <cellStyle name="Hipervínculo visitado" xfId="18390" builtinId="9" hidden="1"/>
    <cellStyle name="Hipervínculo visitado" xfId="18391" builtinId="9" hidden="1"/>
    <cellStyle name="Hipervínculo visitado" xfId="18392" builtinId="9" hidden="1"/>
    <cellStyle name="Hipervínculo visitado" xfId="18393" builtinId="9" hidden="1"/>
    <cellStyle name="Hipervínculo visitado" xfId="18394" builtinId="9" hidden="1"/>
    <cellStyle name="Hipervínculo visitado" xfId="18395" builtinId="9" hidden="1"/>
    <cellStyle name="Hipervínculo visitado" xfId="18396" builtinId="9" hidden="1"/>
    <cellStyle name="Hipervínculo visitado" xfId="18397" builtinId="9" hidden="1"/>
    <cellStyle name="Hipervínculo visitado" xfId="18398" builtinId="9" hidden="1"/>
    <cellStyle name="Hipervínculo visitado" xfId="18399" builtinId="9" hidden="1"/>
    <cellStyle name="Hipervínculo visitado" xfId="18400" builtinId="9" hidden="1"/>
    <cellStyle name="Hipervínculo visitado" xfId="18401" builtinId="9" hidden="1"/>
    <cellStyle name="Hipervínculo visitado" xfId="18402" builtinId="9" hidden="1"/>
    <cellStyle name="Hipervínculo visitado" xfId="18403" builtinId="9" hidden="1"/>
    <cellStyle name="Hipervínculo visitado" xfId="18404" builtinId="9" hidden="1"/>
    <cellStyle name="Hipervínculo visitado" xfId="18416" builtinId="9" hidden="1"/>
    <cellStyle name="Hipervínculo visitado" xfId="18417" builtinId="9" hidden="1"/>
    <cellStyle name="Hipervínculo visitado" xfId="18418" builtinId="9" hidden="1"/>
    <cellStyle name="Hipervínculo visitado" xfId="18419" builtinId="9" hidden="1"/>
    <cellStyle name="Hipervínculo visitado" xfId="18420" builtinId="9" hidden="1"/>
    <cellStyle name="Hipervínculo visitado" xfId="18421" builtinId="9" hidden="1"/>
    <cellStyle name="Hipervínculo visitado" xfId="18422" builtinId="9" hidden="1"/>
    <cellStyle name="Hipervínculo visitado" xfId="18423" builtinId="9" hidden="1"/>
    <cellStyle name="Hipervínculo visitado" xfId="18424" builtinId="9" hidden="1"/>
    <cellStyle name="Hipervínculo visitado" xfId="18425" builtinId="9" hidden="1"/>
    <cellStyle name="Hipervínculo visitado" xfId="18426" builtinId="9" hidden="1"/>
    <cellStyle name="Hipervínculo visitado" xfId="18427" builtinId="9" hidden="1"/>
    <cellStyle name="Hipervínculo visitado" xfId="18428" builtinId="9" hidden="1"/>
    <cellStyle name="Hipervínculo visitado" xfId="18429" builtinId="9" hidden="1"/>
    <cellStyle name="Hipervínculo visitado" xfId="18430" builtinId="9" hidden="1"/>
    <cellStyle name="Hipervínculo visitado" xfId="18431" builtinId="9" hidden="1"/>
    <cellStyle name="Hipervínculo visitado" xfId="18432" builtinId="9" hidden="1"/>
    <cellStyle name="Hipervínculo visitado" xfId="18433" builtinId="9" hidden="1"/>
    <cellStyle name="Hipervínculo visitado" xfId="18434" builtinId="9" hidden="1"/>
    <cellStyle name="Hipervínculo visitado" xfId="18435" builtinId="9" hidden="1"/>
    <cellStyle name="Hipervínculo visitado" xfId="18436" builtinId="9" hidden="1"/>
    <cellStyle name="Hipervínculo visitado" xfId="18447" builtinId="9" hidden="1"/>
    <cellStyle name="Hipervínculo visitado" xfId="18448" builtinId="9" hidden="1"/>
    <cellStyle name="Hipervínculo visitado" xfId="18449" builtinId="9" hidden="1"/>
    <cellStyle name="Hipervínculo visitado" xfId="18450" builtinId="9" hidden="1"/>
    <cellStyle name="Hipervínculo visitado" xfId="18451" builtinId="9" hidden="1"/>
    <cellStyle name="Hipervínculo visitado" xfId="18452" builtinId="9" hidden="1"/>
    <cellStyle name="Hipervínculo visitado" xfId="18453" builtinId="9" hidden="1"/>
    <cellStyle name="Hipervínculo visitado" xfId="18454" builtinId="9" hidden="1"/>
    <cellStyle name="Hipervínculo visitado" xfId="18455" builtinId="9" hidden="1"/>
    <cellStyle name="Hipervínculo visitado" xfId="18456" builtinId="9" hidden="1"/>
    <cellStyle name="Hipervínculo visitado" xfId="18457" builtinId="9" hidden="1"/>
    <cellStyle name="Hipervínculo visitado" xfId="18458" builtinId="9" hidden="1"/>
    <cellStyle name="Hipervínculo visitado" xfId="18459" builtinId="9" hidden="1"/>
    <cellStyle name="Hipervínculo visitado" xfId="18460" builtinId="9" hidden="1"/>
    <cellStyle name="Hipervínculo visitado" xfId="18461" builtinId="9" hidden="1"/>
    <cellStyle name="Hipervínculo visitado" xfId="18462" builtinId="9" hidden="1"/>
    <cellStyle name="Hipervínculo visitado" xfId="18463" builtinId="9" hidden="1"/>
    <cellStyle name="Hipervínculo visitado" xfId="18464" builtinId="9" hidden="1"/>
    <cellStyle name="Hipervínculo visitado" xfId="18465" builtinId="9" hidden="1"/>
    <cellStyle name="Hipervínculo visitado" xfId="18466" builtinId="9" hidden="1"/>
    <cellStyle name="Hipervínculo visitado" xfId="18467" builtinId="9" hidden="1"/>
    <cellStyle name="Hipervínculo visitado" xfId="18479" builtinId="9" hidden="1"/>
    <cellStyle name="Hipervínculo visitado" xfId="18480" builtinId="9" hidden="1"/>
    <cellStyle name="Hipervínculo visitado" xfId="18481" builtinId="9" hidden="1"/>
    <cellStyle name="Hipervínculo visitado" xfId="18482" builtinId="9" hidden="1"/>
    <cellStyle name="Hipervínculo visitado" xfId="18483" builtinId="9" hidden="1"/>
    <cellStyle name="Hipervínculo visitado" xfId="18484" builtinId="9" hidden="1"/>
    <cellStyle name="Hipervínculo visitado" xfId="18485" builtinId="9" hidden="1"/>
    <cellStyle name="Hipervínculo visitado" xfId="18486" builtinId="9" hidden="1"/>
    <cellStyle name="Hipervínculo visitado" xfId="18487" builtinId="9" hidden="1"/>
    <cellStyle name="Hipervínculo visitado" xfId="18488" builtinId="9" hidden="1"/>
    <cellStyle name="Hipervínculo visitado" xfId="18489" builtinId="9" hidden="1"/>
    <cellStyle name="Hipervínculo visitado" xfId="18490" builtinId="9" hidden="1"/>
    <cellStyle name="Hipervínculo visitado" xfId="18491" builtinId="9" hidden="1"/>
    <cellStyle name="Hipervínculo visitado" xfId="18492" builtinId="9" hidden="1"/>
    <cellStyle name="Hipervínculo visitado" xfId="18493" builtinId="9" hidden="1"/>
    <cellStyle name="Hipervínculo visitado" xfId="18494" builtinId="9" hidden="1"/>
    <cellStyle name="Hipervínculo visitado" xfId="18495" builtinId="9" hidden="1"/>
    <cellStyle name="Hipervínculo visitado" xfId="18496" builtinId="9" hidden="1"/>
    <cellStyle name="Hipervínculo visitado" xfId="18497" builtinId="9" hidden="1"/>
    <cellStyle name="Hipervínculo visitado" xfId="18498" builtinId="9" hidden="1"/>
    <cellStyle name="Hipervínculo visitado" xfId="18499" builtinId="9" hidden="1"/>
    <cellStyle name="Hipervínculo visitado" xfId="18510" builtinId="9" hidden="1"/>
    <cellStyle name="Hipervínculo visitado" xfId="18511" builtinId="9" hidden="1"/>
    <cellStyle name="Hipervínculo visitado" xfId="18512" builtinId="9" hidden="1"/>
    <cellStyle name="Hipervínculo visitado" xfId="18513" builtinId="9" hidden="1"/>
    <cellStyle name="Hipervínculo visitado" xfId="18514" builtinId="9" hidden="1"/>
    <cellStyle name="Hipervínculo visitado" xfId="18515" builtinId="9" hidden="1"/>
    <cellStyle name="Hipervínculo visitado" xfId="18516" builtinId="9" hidden="1"/>
    <cellStyle name="Hipervínculo visitado" xfId="18517" builtinId="9" hidden="1"/>
    <cellStyle name="Hipervínculo visitado" xfId="18518" builtinId="9" hidden="1"/>
    <cellStyle name="Hipervínculo visitado" xfId="18519" builtinId="9" hidden="1"/>
    <cellStyle name="Hipervínculo visitado" xfId="18520" builtinId="9" hidden="1"/>
    <cellStyle name="Hipervínculo visitado" xfId="18521" builtinId="9" hidden="1"/>
    <cellStyle name="Hipervínculo visitado" xfId="18522" builtinId="9" hidden="1"/>
    <cellStyle name="Hipervínculo visitado" xfId="18523" builtinId="9" hidden="1"/>
    <cellStyle name="Hipervínculo visitado" xfId="18524" builtinId="9" hidden="1"/>
    <cellStyle name="Hipervínculo visitado" xfId="18525" builtinId="9" hidden="1"/>
    <cellStyle name="Hipervínculo visitado" xfId="18526" builtinId="9" hidden="1"/>
    <cellStyle name="Hipervínculo visitado" xfId="18527" builtinId="9" hidden="1"/>
    <cellStyle name="Hipervínculo visitado" xfId="18528" builtinId="9" hidden="1"/>
    <cellStyle name="Hipervínculo visitado" xfId="18529" builtinId="9" hidden="1"/>
    <cellStyle name="Hipervínculo visitado" xfId="18530" builtinId="9" hidden="1"/>
    <cellStyle name="Hipervínculo visitado" xfId="18542" builtinId="9" hidden="1"/>
    <cellStyle name="Hipervínculo visitado" xfId="18543" builtinId="9" hidden="1"/>
    <cellStyle name="Hipervínculo visitado" xfId="18544" builtinId="9" hidden="1"/>
    <cellStyle name="Hipervínculo visitado" xfId="18545" builtinId="9" hidden="1"/>
    <cellStyle name="Hipervínculo visitado" xfId="18546" builtinId="9" hidden="1"/>
    <cellStyle name="Hipervínculo visitado" xfId="18547" builtinId="9" hidden="1"/>
    <cellStyle name="Hipervínculo visitado" xfId="18548" builtinId="9" hidden="1"/>
    <cellStyle name="Hipervínculo visitado" xfId="18549" builtinId="9" hidden="1"/>
    <cellStyle name="Hipervínculo visitado" xfId="18550" builtinId="9" hidden="1"/>
    <cellStyle name="Hipervínculo visitado" xfId="18551" builtinId="9" hidden="1"/>
    <cellStyle name="Hipervínculo visitado" xfId="18552" builtinId="9" hidden="1"/>
    <cellStyle name="Hipervínculo visitado" xfId="18553" builtinId="9" hidden="1"/>
    <cellStyle name="Hipervínculo visitado" xfId="18554" builtinId="9" hidden="1"/>
    <cellStyle name="Hipervínculo visitado" xfId="18555" builtinId="9" hidden="1"/>
    <cellStyle name="Hipervínculo visitado" xfId="18556" builtinId="9" hidden="1"/>
    <cellStyle name="Hipervínculo visitado" xfId="18557" builtinId="9" hidden="1"/>
    <cellStyle name="Hipervínculo visitado" xfId="18558" builtinId="9" hidden="1"/>
    <cellStyle name="Hipervínculo visitado" xfId="18559" builtinId="9" hidden="1"/>
    <cellStyle name="Hipervínculo visitado" xfId="18560" builtinId="9" hidden="1"/>
    <cellStyle name="Hipervínculo visitado" xfId="18561" builtinId="9" hidden="1"/>
    <cellStyle name="Hipervínculo visitado" xfId="18562" builtinId="9" hidden="1"/>
    <cellStyle name="Hipervínculo visitado" xfId="18572" builtinId="9" hidden="1"/>
    <cellStyle name="Hipervínculo visitado" xfId="18573" builtinId="9" hidden="1"/>
    <cellStyle name="Hipervínculo visitado" xfId="18574" builtinId="9" hidden="1"/>
    <cellStyle name="Hipervínculo visitado" xfId="18575" builtinId="9" hidden="1"/>
    <cellStyle name="Hipervínculo visitado" xfId="18576" builtinId="9" hidden="1"/>
    <cellStyle name="Hipervínculo visitado" xfId="18577" builtinId="9" hidden="1"/>
    <cellStyle name="Hipervínculo visitado" xfId="18578" builtinId="9" hidden="1"/>
    <cellStyle name="Hipervínculo visitado" xfId="18579" builtinId="9" hidden="1"/>
    <cellStyle name="Hipervínculo visitado" xfId="18580" builtinId="9" hidden="1"/>
    <cellStyle name="Hipervínculo visitado" xfId="18581" builtinId="9" hidden="1"/>
    <cellStyle name="Hipervínculo visitado" xfId="18582" builtinId="9" hidden="1"/>
    <cellStyle name="Hipervínculo visitado" xfId="18583" builtinId="9" hidden="1"/>
    <cellStyle name="Hipervínculo visitado" xfId="18584" builtinId="9" hidden="1"/>
    <cellStyle name="Hipervínculo visitado" xfId="18585" builtinId="9" hidden="1"/>
    <cellStyle name="Hipervínculo visitado" xfId="18586" builtinId="9" hidden="1"/>
    <cellStyle name="Hipervínculo visitado" xfId="18587" builtinId="9" hidden="1"/>
    <cellStyle name="Hipervínculo visitado" xfId="18588" builtinId="9" hidden="1"/>
    <cellStyle name="Hipervínculo visitado" xfId="18589" builtinId="9" hidden="1"/>
    <cellStyle name="Hipervínculo visitado" xfId="18590" builtinId="9" hidden="1"/>
    <cellStyle name="Hipervínculo visitado" xfId="18591" builtinId="9" hidden="1"/>
    <cellStyle name="Hipervínculo visitado" xfId="18592" builtinId="9" hidden="1"/>
    <cellStyle name="Hipervínculo visitado" xfId="18603" builtinId="9" hidden="1"/>
    <cellStyle name="Hipervínculo visitado" xfId="18604" builtinId="9" hidden="1"/>
    <cellStyle name="Hipervínculo visitado" xfId="18605" builtinId="9" hidden="1"/>
    <cellStyle name="Hipervínculo visitado" xfId="18606" builtinId="9" hidden="1"/>
    <cellStyle name="Hipervínculo visitado" xfId="18607" builtinId="9" hidden="1"/>
    <cellStyle name="Hipervínculo visitado" xfId="18608" builtinId="9" hidden="1"/>
    <cellStyle name="Hipervínculo visitado" xfId="18609" builtinId="9" hidden="1"/>
    <cellStyle name="Hipervínculo visitado" xfId="18610" builtinId="9" hidden="1"/>
    <cellStyle name="Hipervínculo visitado" xfId="18611" builtinId="9" hidden="1"/>
    <cellStyle name="Hipervínculo visitado" xfId="18612" builtinId="9" hidden="1"/>
    <cellStyle name="Hipervínculo visitado" xfId="18613" builtinId="9" hidden="1"/>
    <cellStyle name="Hipervínculo visitado" xfId="18614" builtinId="9" hidden="1"/>
    <cellStyle name="Hipervínculo visitado" xfId="18615" builtinId="9" hidden="1"/>
    <cellStyle name="Hipervínculo visitado" xfId="18616" builtinId="9" hidden="1"/>
    <cellStyle name="Hipervínculo visitado" xfId="18617" builtinId="9" hidden="1"/>
    <cellStyle name="Hipervínculo visitado" xfId="18618" builtinId="9" hidden="1"/>
    <cellStyle name="Hipervínculo visitado" xfId="18619" builtinId="9" hidden="1"/>
    <cellStyle name="Hipervínculo visitado" xfId="18620" builtinId="9" hidden="1"/>
    <cellStyle name="Hipervínculo visitado" xfId="18621" builtinId="9" hidden="1"/>
    <cellStyle name="Hipervínculo visitado" xfId="18622" builtinId="9" hidden="1"/>
    <cellStyle name="Hipervínculo visitado" xfId="18623" builtinId="9" hidden="1"/>
    <cellStyle name="Hipervínculo visitado" xfId="18633" builtinId="9" hidden="1"/>
    <cellStyle name="Hipervínculo visitado" xfId="18634" builtinId="9" hidden="1"/>
    <cellStyle name="Hipervínculo visitado" xfId="18635" builtinId="9" hidden="1"/>
    <cellStyle name="Hipervínculo visitado" xfId="18636" builtinId="9" hidden="1"/>
    <cellStyle name="Hipervínculo visitado" xfId="18637" builtinId="9" hidden="1"/>
    <cellStyle name="Hipervínculo visitado" xfId="18638" builtinId="9" hidden="1"/>
    <cellStyle name="Hipervínculo visitado" xfId="18639" builtinId="9" hidden="1"/>
    <cellStyle name="Hipervínculo visitado" xfId="18640" builtinId="9" hidden="1"/>
    <cellStyle name="Hipervínculo visitado" xfId="18641" builtinId="9" hidden="1"/>
    <cellStyle name="Hipervínculo visitado" xfId="18642" builtinId="9" hidden="1"/>
    <cellStyle name="Hipervínculo visitado" xfId="18643" builtinId="9" hidden="1"/>
    <cellStyle name="Hipervínculo visitado" xfId="18644" builtinId="9" hidden="1"/>
    <cellStyle name="Hipervínculo visitado" xfId="18645" builtinId="9" hidden="1"/>
    <cellStyle name="Hipervínculo visitado" xfId="18646" builtinId="9" hidden="1"/>
    <cellStyle name="Hipervínculo visitado" xfId="18647" builtinId="9" hidden="1"/>
    <cellStyle name="Hipervínculo visitado" xfId="18648" builtinId="9" hidden="1"/>
    <cellStyle name="Hipervínculo visitado" xfId="18649" builtinId="9" hidden="1"/>
    <cellStyle name="Hipervínculo visitado" xfId="18650" builtinId="9" hidden="1"/>
    <cellStyle name="Hipervínculo visitado" xfId="18651" builtinId="9" hidden="1"/>
    <cellStyle name="Hipervínculo visitado" xfId="18652" builtinId="9" hidden="1"/>
    <cellStyle name="Hipervínculo visitado" xfId="18653" builtinId="9" hidden="1"/>
    <cellStyle name="Hipervínculo visitado" xfId="18665" builtinId="9" hidden="1"/>
    <cellStyle name="Hipervínculo visitado" xfId="18666" builtinId="9" hidden="1"/>
    <cellStyle name="Hipervínculo visitado" xfId="18667" builtinId="9" hidden="1"/>
    <cellStyle name="Hipervínculo visitado" xfId="18668" builtinId="9" hidden="1"/>
    <cellStyle name="Hipervínculo visitado" xfId="18669" builtinId="9" hidden="1"/>
    <cellStyle name="Hipervínculo visitado" xfId="18670" builtinId="9" hidden="1"/>
    <cellStyle name="Hipervínculo visitado" xfId="18671" builtinId="9" hidden="1"/>
    <cellStyle name="Hipervínculo visitado" xfId="18672" builtinId="9" hidden="1"/>
    <cellStyle name="Hipervínculo visitado" xfId="18673" builtinId="9" hidden="1"/>
    <cellStyle name="Hipervínculo visitado" xfId="18674" builtinId="9" hidden="1"/>
    <cellStyle name="Hipervínculo visitado" xfId="18675" builtinId="9" hidden="1"/>
    <cellStyle name="Hipervínculo visitado" xfId="18676" builtinId="9" hidden="1"/>
    <cellStyle name="Hipervínculo visitado" xfId="18677" builtinId="9" hidden="1"/>
    <cellStyle name="Hipervínculo visitado" xfId="18678" builtinId="9" hidden="1"/>
    <cellStyle name="Hipervínculo visitado" xfId="18679" builtinId="9" hidden="1"/>
    <cellStyle name="Hipervínculo visitado" xfId="18680" builtinId="9" hidden="1"/>
    <cellStyle name="Hipervínculo visitado" xfId="18681" builtinId="9" hidden="1"/>
    <cellStyle name="Hipervínculo visitado" xfId="18682" builtinId="9" hidden="1"/>
    <cellStyle name="Hipervínculo visitado" xfId="18683" builtinId="9" hidden="1"/>
    <cellStyle name="Hipervínculo visitado" xfId="18684" builtinId="9" hidden="1"/>
    <cellStyle name="Hipervínculo visitado" xfId="18685" builtinId="9" hidden="1"/>
    <cellStyle name="Hipervínculo visitado" xfId="18695" builtinId="9" hidden="1"/>
    <cellStyle name="Hipervínculo visitado" xfId="18696" builtinId="9" hidden="1"/>
    <cellStyle name="Hipervínculo visitado" xfId="18697" builtinId="9" hidden="1"/>
    <cellStyle name="Hipervínculo visitado" xfId="18698" builtinId="9" hidden="1"/>
    <cellStyle name="Hipervínculo visitado" xfId="18699" builtinId="9" hidden="1"/>
    <cellStyle name="Hipervínculo visitado" xfId="18700" builtinId="9" hidden="1"/>
    <cellStyle name="Hipervínculo visitado" xfId="18701" builtinId="9" hidden="1"/>
    <cellStyle name="Hipervínculo visitado" xfId="18702" builtinId="9" hidden="1"/>
    <cellStyle name="Hipervínculo visitado" xfId="18703" builtinId="9" hidden="1"/>
    <cellStyle name="Hipervínculo visitado" xfId="18704" builtinId="9" hidden="1"/>
    <cellStyle name="Hipervínculo visitado" xfId="18705" builtinId="9" hidden="1"/>
    <cellStyle name="Hipervínculo visitado" xfId="18706" builtinId="9" hidden="1"/>
    <cellStyle name="Hipervínculo visitado" xfId="18707" builtinId="9" hidden="1"/>
    <cellStyle name="Hipervínculo visitado" xfId="18708" builtinId="9" hidden="1"/>
    <cellStyle name="Hipervínculo visitado" xfId="18709" builtinId="9" hidden="1"/>
    <cellStyle name="Hipervínculo visitado" xfId="18710" builtinId="9" hidden="1"/>
    <cellStyle name="Hipervínculo visitado" xfId="18711" builtinId="9" hidden="1"/>
    <cellStyle name="Hipervínculo visitado" xfId="18712" builtinId="9" hidden="1"/>
    <cellStyle name="Hipervínculo visitado" xfId="18713" builtinId="9" hidden="1"/>
    <cellStyle name="Hipervínculo visitado" xfId="18714" builtinId="9" hidden="1"/>
    <cellStyle name="Hipervínculo visitado" xfId="18715" builtinId="9" hidden="1"/>
    <cellStyle name="Hipervínculo visitado" xfId="18727" builtinId="9" hidden="1"/>
    <cellStyle name="Hipervínculo visitado" xfId="18728" builtinId="9" hidden="1"/>
    <cellStyle name="Hipervínculo visitado" xfId="18729" builtinId="9" hidden="1"/>
    <cellStyle name="Hipervínculo visitado" xfId="18730" builtinId="9" hidden="1"/>
    <cellStyle name="Hipervínculo visitado" xfId="18731" builtinId="9" hidden="1"/>
    <cellStyle name="Hipervínculo visitado" xfId="18732" builtinId="9" hidden="1"/>
    <cellStyle name="Hipervínculo visitado" xfId="18733" builtinId="9" hidden="1"/>
    <cellStyle name="Hipervínculo visitado" xfId="18734" builtinId="9" hidden="1"/>
    <cellStyle name="Hipervínculo visitado" xfId="18735" builtinId="9" hidden="1"/>
    <cellStyle name="Hipervínculo visitado" xfId="18736" builtinId="9" hidden="1"/>
    <cellStyle name="Hipervínculo visitado" xfId="18737" builtinId="9" hidden="1"/>
    <cellStyle name="Hipervínculo visitado" xfId="18738" builtinId="9" hidden="1"/>
    <cellStyle name="Hipervínculo visitado" xfId="18739" builtinId="9" hidden="1"/>
    <cellStyle name="Hipervínculo visitado" xfId="18740" builtinId="9" hidden="1"/>
    <cellStyle name="Hipervínculo visitado" xfId="18741" builtinId="9" hidden="1"/>
    <cellStyle name="Hipervínculo visitado" xfId="18742" builtinId="9" hidden="1"/>
    <cellStyle name="Hipervínculo visitado" xfId="18743" builtinId="9" hidden="1"/>
    <cellStyle name="Hipervínculo visitado" xfId="18744" builtinId="9" hidden="1"/>
    <cellStyle name="Hipervínculo visitado" xfId="18745" builtinId="9" hidden="1"/>
    <cellStyle name="Hipervínculo visitado" xfId="18746" builtinId="9" hidden="1"/>
    <cellStyle name="Hipervínculo visitado" xfId="18747" builtinId="9" hidden="1"/>
    <cellStyle name="Hipervínculo visitado" xfId="18756" builtinId="9" hidden="1"/>
    <cellStyle name="Hipervínculo visitado" xfId="18757" builtinId="9" hidden="1"/>
    <cellStyle name="Hipervínculo visitado" xfId="18758" builtinId="9" hidden="1"/>
    <cellStyle name="Hipervínculo visitado" xfId="18759" builtinId="9" hidden="1"/>
    <cellStyle name="Hipervínculo visitado" xfId="18760" builtinId="9" hidden="1"/>
    <cellStyle name="Hipervínculo visitado" xfId="18761" builtinId="9" hidden="1"/>
    <cellStyle name="Hipervínculo visitado" xfId="18762" builtinId="9" hidden="1"/>
    <cellStyle name="Hipervínculo visitado" xfId="18763" builtinId="9" hidden="1"/>
    <cellStyle name="Hipervínculo visitado" xfId="18764" builtinId="9" hidden="1"/>
    <cellStyle name="Hipervínculo visitado" xfId="18765" builtinId="9" hidden="1"/>
    <cellStyle name="Hipervínculo visitado" xfId="18766" builtinId="9" hidden="1"/>
    <cellStyle name="Hipervínculo visitado" xfId="18767" builtinId="9" hidden="1"/>
    <cellStyle name="Hipervínculo visitado" xfId="18768" builtinId="9" hidden="1"/>
    <cellStyle name="Hipervínculo visitado" xfId="18769" builtinId="9" hidden="1"/>
    <cellStyle name="Hipervínculo visitado" xfId="18770" builtinId="9" hidden="1"/>
    <cellStyle name="Hipervínculo visitado" xfId="18771" builtinId="9" hidden="1"/>
    <cellStyle name="Hipervínculo visitado" xfId="18772" builtinId="9" hidden="1"/>
    <cellStyle name="Hipervínculo visitado" xfId="18773" builtinId="9" hidden="1"/>
    <cellStyle name="Hipervínculo visitado" xfId="18774" builtinId="9" hidden="1"/>
    <cellStyle name="Hipervínculo visitado" xfId="18775" builtinId="9" hidden="1"/>
    <cellStyle name="Hipervínculo visitado" xfId="18776" builtinId="9" hidden="1"/>
    <cellStyle name="Hipervínculo visitado" xfId="18788" builtinId="9" hidden="1"/>
    <cellStyle name="Hipervínculo visitado" xfId="18789" builtinId="9" hidden="1"/>
    <cellStyle name="Hipervínculo visitado" xfId="18790" builtinId="9" hidden="1"/>
    <cellStyle name="Hipervínculo visitado" xfId="18791" builtinId="9" hidden="1"/>
    <cellStyle name="Hipervínculo visitado" xfId="18792" builtinId="9" hidden="1"/>
    <cellStyle name="Hipervínculo visitado" xfId="18793" builtinId="9" hidden="1"/>
    <cellStyle name="Hipervínculo visitado" xfId="18794" builtinId="9" hidden="1"/>
    <cellStyle name="Hipervínculo visitado" xfId="18795" builtinId="9" hidden="1"/>
    <cellStyle name="Hipervínculo visitado" xfId="18796" builtinId="9" hidden="1"/>
    <cellStyle name="Hipervínculo visitado" xfId="18797" builtinId="9" hidden="1"/>
    <cellStyle name="Hipervínculo visitado" xfId="18798" builtinId="9" hidden="1"/>
    <cellStyle name="Hipervínculo visitado" xfId="18799" builtinId="9" hidden="1"/>
    <cellStyle name="Hipervínculo visitado" xfId="18800" builtinId="9" hidden="1"/>
    <cellStyle name="Hipervínculo visitado" xfId="18801" builtinId="9" hidden="1"/>
    <cellStyle name="Hipervínculo visitado" xfId="18802" builtinId="9" hidden="1"/>
    <cellStyle name="Hipervínculo visitado" xfId="18803" builtinId="9" hidden="1"/>
    <cellStyle name="Hipervínculo visitado" xfId="18804" builtinId="9" hidden="1"/>
    <cellStyle name="Hipervínculo visitado" xfId="18805" builtinId="9" hidden="1"/>
    <cellStyle name="Hipervínculo visitado" xfId="18806" builtinId="9" hidden="1"/>
    <cellStyle name="Hipervínculo visitado" xfId="18807" builtinId="9" hidden="1"/>
    <cellStyle name="Hipervínculo visitado" xfId="18808" builtinId="9" hidden="1"/>
    <cellStyle name="Hipervínculo visitado" xfId="18818" builtinId="9" hidden="1"/>
    <cellStyle name="Hipervínculo visitado" xfId="18819" builtinId="9" hidden="1"/>
    <cellStyle name="Hipervínculo visitado" xfId="18820" builtinId="9" hidden="1"/>
    <cellStyle name="Hipervínculo visitado" xfId="18821" builtinId="9" hidden="1"/>
    <cellStyle name="Hipervínculo visitado" xfId="18822" builtinId="9" hidden="1"/>
    <cellStyle name="Hipervínculo visitado" xfId="18823" builtinId="9" hidden="1"/>
    <cellStyle name="Hipervínculo visitado" xfId="18824" builtinId="9" hidden="1"/>
    <cellStyle name="Hipervínculo visitado" xfId="18825" builtinId="9" hidden="1"/>
    <cellStyle name="Hipervínculo visitado" xfId="18826" builtinId="9" hidden="1"/>
    <cellStyle name="Hipervínculo visitado" xfId="18827" builtinId="9" hidden="1"/>
    <cellStyle name="Hipervínculo visitado" xfId="18828" builtinId="9" hidden="1"/>
    <cellStyle name="Hipervínculo visitado" xfId="18829" builtinId="9" hidden="1"/>
    <cellStyle name="Hipervínculo visitado" xfId="18830" builtinId="9" hidden="1"/>
    <cellStyle name="Hipervínculo visitado" xfId="18831" builtinId="9" hidden="1"/>
    <cellStyle name="Hipervínculo visitado" xfId="18832" builtinId="9" hidden="1"/>
    <cellStyle name="Hipervínculo visitado" xfId="18833" builtinId="9" hidden="1"/>
    <cellStyle name="Hipervínculo visitado" xfId="18834" builtinId="9" hidden="1"/>
    <cellStyle name="Hipervínculo visitado" xfId="18835" builtinId="9" hidden="1"/>
    <cellStyle name="Hipervínculo visitado" xfId="18836" builtinId="9" hidden="1"/>
    <cellStyle name="Hipervínculo visitado" xfId="18837" builtinId="9" hidden="1"/>
    <cellStyle name="Hipervínculo visitado" xfId="18838" builtinId="9" hidden="1"/>
    <cellStyle name="Hipervínculo visitado" xfId="18850" builtinId="9" hidden="1"/>
    <cellStyle name="Hipervínculo visitado" xfId="18851" builtinId="9" hidden="1"/>
    <cellStyle name="Hipervínculo visitado" xfId="18852" builtinId="9" hidden="1"/>
    <cellStyle name="Hipervínculo visitado" xfId="18853" builtinId="9" hidden="1"/>
    <cellStyle name="Hipervínculo visitado" xfId="18854" builtinId="9" hidden="1"/>
    <cellStyle name="Hipervínculo visitado" xfId="18855" builtinId="9" hidden="1"/>
    <cellStyle name="Hipervínculo visitado" xfId="18856" builtinId="9" hidden="1"/>
    <cellStyle name="Hipervínculo visitado" xfId="18857" builtinId="9" hidden="1"/>
    <cellStyle name="Hipervínculo visitado" xfId="18858" builtinId="9" hidden="1"/>
    <cellStyle name="Hipervínculo visitado" xfId="18859" builtinId="9" hidden="1"/>
    <cellStyle name="Hipervínculo visitado" xfId="18860" builtinId="9" hidden="1"/>
    <cellStyle name="Hipervínculo visitado" xfId="18861" builtinId="9" hidden="1"/>
    <cellStyle name="Hipervínculo visitado" xfId="18862" builtinId="9" hidden="1"/>
    <cellStyle name="Hipervínculo visitado" xfId="18863" builtinId="9" hidden="1"/>
    <cellStyle name="Hipervínculo visitado" xfId="18864" builtinId="9" hidden="1"/>
    <cellStyle name="Hipervínculo visitado" xfId="18865" builtinId="9" hidden="1"/>
    <cellStyle name="Hipervínculo visitado" xfId="18866" builtinId="9" hidden="1"/>
    <cellStyle name="Hipervínculo visitado" xfId="18867" builtinId="9" hidden="1"/>
    <cellStyle name="Hipervínculo visitado" xfId="18868" builtinId="9" hidden="1"/>
    <cellStyle name="Hipervínculo visitado" xfId="18869" builtinId="9" hidden="1"/>
    <cellStyle name="Hipervínculo visitado" xfId="18870" builtinId="9" hidden="1"/>
    <cellStyle name="Hipervínculo visitado" xfId="18880" builtinId="9" hidden="1"/>
    <cellStyle name="Hipervínculo visitado" xfId="18881" builtinId="9" hidden="1"/>
    <cellStyle name="Hipervínculo visitado" xfId="18882" builtinId="9" hidden="1"/>
    <cellStyle name="Hipervínculo visitado" xfId="18883" builtinId="9" hidden="1"/>
    <cellStyle name="Hipervínculo visitado" xfId="18884" builtinId="9" hidden="1"/>
    <cellStyle name="Hipervínculo visitado" xfId="18885" builtinId="9" hidden="1"/>
    <cellStyle name="Hipervínculo visitado" xfId="18886" builtinId="9" hidden="1"/>
    <cellStyle name="Hipervínculo visitado" xfId="18887" builtinId="9" hidden="1"/>
    <cellStyle name="Hipervínculo visitado" xfId="18888" builtinId="9" hidden="1"/>
    <cellStyle name="Hipervínculo visitado" xfId="18889" builtinId="9" hidden="1"/>
    <cellStyle name="Hipervínculo visitado" xfId="18890" builtinId="9" hidden="1"/>
    <cellStyle name="Hipervínculo visitado" xfId="18891" builtinId="9" hidden="1"/>
    <cellStyle name="Hipervínculo visitado" xfId="18892" builtinId="9" hidden="1"/>
    <cellStyle name="Hipervínculo visitado" xfId="18893" builtinId="9" hidden="1"/>
    <cellStyle name="Hipervínculo visitado" xfId="18894" builtinId="9" hidden="1"/>
    <cellStyle name="Hipervínculo visitado" xfId="18895" builtinId="9" hidden="1"/>
    <cellStyle name="Hipervínculo visitado" xfId="18896" builtinId="9" hidden="1"/>
    <cellStyle name="Hipervínculo visitado" xfId="18897" builtinId="9" hidden="1"/>
    <cellStyle name="Hipervínculo visitado" xfId="18898" builtinId="9" hidden="1"/>
    <cellStyle name="Hipervínculo visitado" xfId="18899" builtinId="9" hidden="1"/>
    <cellStyle name="Hipervínculo visitado" xfId="18900" builtinId="9" hidden="1"/>
    <cellStyle name="Hipervínculo visitado" xfId="18911" builtinId="9" hidden="1"/>
    <cellStyle name="Hipervínculo visitado" xfId="18912" builtinId="9" hidden="1"/>
    <cellStyle name="Hipervínculo visitado" xfId="18913" builtinId="9" hidden="1"/>
    <cellStyle name="Hipervínculo visitado" xfId="18914" builtinId="9" hidden="1"/>
    <cellStyle name="Hipervínculo visitado" xfId="18915" builtinId="9" hidden="1"/>
    <cellStyle name="Hipervínculo visitado" xfId="18916" builtinId="9" hidden="1"/>
    <cellStyle name="Hipervínculo visitado" xfId="18917" builtinId="9" hidden="1"/>
    <cellStyle name="Hipervínculo visitado" xfId="18918" builtinId="9" hidden="1"/>
    <cellStyle name="Hipervínculo visitado" xfId="18919" builtinId="9" hidden="1"/>
    <cellStyle name="Hipervínculo visitado" xfId="18920" builtinId="9" hidden="1"/>
    <cellStyle name="Hipervínculo visitado" xfId="18921" builtinId="9" hidden="1"/>
    <cellStyle name="Hipervínculo visitado" xfId="18922" builtinId="9" hidden="1"/>
    <cellStyle name="Hipervínculo visitado" xfId="18923" builtinId="9" hidden="1"/>
    <cellStyle name="Hipervínculo visitado" xfId="18924" builtinId="9" hidden="1"/>
    <cellStyle name="Hipervínculo visitado" xfId="18925" builtinId="9" hidden="1"/>
    <cellStyle name="Hipervínculo visitado" xfId="18926" builtinId="9" hidden="1"/>
    <cellStyle name="Hipervínculo visitado" xfId="18927" builtinId="9" hidden="1"/>
    <cellStyle name="Hipervínculo visitado" xfId="18928" builtinId="9" hidden="1"/>
    <cellStyle name="Hipervínculo visitado" xfId="18929" builtinId="9" hidden="1"/>
    <cellStyle name="Hipervínculo visitado" xfId="18930" builtinId="9" hidden="1"/>
    <cellStyle name="Hipervínculo visitado" xfId="18931" builtinId="9" hidden="1"/>
    <cellStyle name="Hipervínculo visitado" xfId="18940" builtinId="9" hidden="1"/>
    <cellStyle name="Hipervínculo visitado" xfId="18941" builtinId="9" hidden="1"/>
    <cellStyle name="Hipervínculo visitado" xfId="18942" builtinId="9" hidden="1"/>
    <cellStyle name="Hipervínculo visitado" xfId="18943" builtinId="9" hidden="1"/>
    <cellStyle name="Hipervínculo visitado" xfId="18944" builtinId="9" hidden="1"/>
    <cellStyle name="Hipervínculo visitado" xfId="18945" builtinId="9" hidden="1"/>
    <cellStyle name="Hipervínculo visitado" xfId="18946" builtinId="9" hidden="1"/>
    <cellStyle name="Hipervínculo visitado" xfId="18947" builtinId="9" hidden="1"/>
    <cellStyle name="Hipervínculo visitado" xfId="18948" builtinId="9" hidden="1"/>
    <cellStyle name="Hipervínculo visitado" xfId="18949" builtinId="9" hidden="1"/>
    <cellStyle name="Hipervínculo visitado" xfId="18950" builtinId="9" hidden="1"/>
    <cellStyle name="Hipervínculo visitado" xfId="18951" builtinId="9" hidden="1"/>
    <cellStyle name="Hipervínculo visitado" xfId="18952" builtinId="9" hidden="1"/>
    <cellStyle name="Hipervínculo visitado" xfId="18953" builtinId="9" hidden="1"/>
    <cellStyle name="Hipervínculo visitado" xfId="18954" builtinId="9" hidden="1"/>
    <cellStyle name="Hipervínculo visitado" xfId="18955" builtinId="9" hidden="1"/>
    <cellStyle name="Hipervínculo visitado" xfId="18956" builtinId="9" hidden="1"/>
    <cellStyle name="Hipervínculo visitado" xfId="18957" builtinId="9" hidden="1"/>
    <cellStyle name="Hipervínculo visitado" xfId="18958" builtinId="9" hidden="1"/>
    <cellStyle name="Hipervínculo visitado" xfId="18959" builtinId="9" hidden="1"/>
    <cellStyle name="Hipervínculo visitado" xfId="18960" builtinId="9" hidden="1"/>
    <cellStyle name="Hipervínculo visitado" xfId="18971" builtinId="9" hidden="1"/>
    <cellStyle name="Hipervínculo visitado" xfId="18972" builtinId="9" hidden="1"/>
    <cellStyle name="Hipervínculo visitado" xfId="18973" builtinId="9" hidden="1"/>
    <cellStyle name="Hipervínculo visitado" xfId="18974" builtinId="9" hidden="1"/>
    <cellStyle name="Hipervínculo visitado" xfId="18975" builtinId="9" hidden="1"/>
    <cellStyle name="Hipervínculo visitado" xfId="18976" builtinId="9" hidden="1"/>
    <cellStyle name="Hipervínculo visitado" xfId="18977" builtinId="9" hidden="1"/>
    <cellStyle name="Hipervínculo visitado" xfId="18978" builtinId="9" hidden="1"/>
    <cellStyle name="Hipervínculo visitado" xfId="18979" builtinId="9" hidden="1"/>
    <cellStyle name="Hipervínculo visitado" xfId="18980" builtinId="9" hidden="1"/>
    <cellStyle name="Hipervínculo visitado" xfId="18981" builtinId="9" hidden="1"/>
    <cellStyle name="Hipervínculo visitado" xfId="18982" builtinId="9" hidden="1"/>
    <cellStyle name="Hipervínculo visitado" xfId="18983" builtinId="9" hidden="1"/>
    <cellStyle name="Hipervínculo visitado" xfId="18984" builtinId="9" hidden="1"/>
    <cellStyle name="Hipervínculo visitado" xfId="18985" builtinId="9" hidden="1"/>
    <cellStyle name="Hipervínculo visitado" xfId="18986" builtinId="9" hidden="1"/>
    <cellStyle name="Hipervínculo visitado" xfId="18987" builtinId="9" hidden="1"/>
    <cellStyle name="Hipervínculo visitado" xfId="18988" builtinId="9" hidden="1"/>
    <cellStyle name="Hipervínculo visitado" xfId="18989" builtinId="9" hidden="1"/>
    <cellStyle name="Hipervínculo visitado" xfId="18990" builtinId="9" hidden="1"/>
    <cellStyle name="Hipervínculo visitado" xfId="18991" builtinId="9" hidden="1"/>
    <cellStyle name="Hipervínculo visitado" xfId="18999" builtinId="9" hidden="1"/>
    <cellStyle name="Hipervínculo visitado" xfId="19000" builtinId="9" hidden="1"/>
    <cellStyle name="Hipervínculo visitado" xfId="19001" builtinId="9" hidden="1"/>
    <cellStyle name="Hipervínculo visitado" xfId="19002" builtinId="9" hidden="1"/>
    <cellStyle name="Hipervínculo visitado" xfId="19003" builtinId="9" hidden="1"/>
    <cellStyle name="Hipervínculo visitado" xfId="19004" builtinId="9" hidden="1"/>
    <cellStyle name="Hipervínculo visitado" xfId="19005" builtinId="9" hidden="1"/>
    <cellStyle name="Hipervínculo visitado" xfId="19006" builtinId="9" hidden="1"/>
    <cellStyle name="Hipervínculo visitado" xfId="19007" builtinId="9" hidden="1"/>
    <cellStyle name="Hipervínculo visitado" xfId="19008" builtinId="9" hidden="1"/>
    <cellStyle name="Hipervínculo visitado" xfId="19009" builtinId="9" hidden="1"/>
    <cellStyle name="Hipervínculo visitado" xfId="19010" builtinId="9" hidden="1"/>
    <cellStyle name="Hipervínculo visitado" xfId="19011" builtinId="9" hidden="1"/>
    <cellStyle name="Hipervínculo visitado" xfId="19012" builtinId="9" hidden="1"/>
    <cellStyle name="Hipervínculo visitado" xfId="19013" builtinId="9" hidden="1"/>
    <cellStyle name="Hipervínculo visitado" xfId="19014" builtinId="9" hidden="1"/>
    <cellStyle name="Hipervínculo visitado" xfId="19015" builtinId="9" hidden="1"/>
    <cellStyle name="Hipervínculo visitado" xfId="19016" builtinId="9" hidden="1"/>
    <cellStyle name="Hipervínculo visitado" xfId="19017" builtinId="9" hidden="1"/>
    <cellStyle name="Hipervínculo visitado" xfId="19018" builtinId="9" hidden="1"/>
    <cellStyle name="Hipervínculo visitado" xfId="19019" builtinId="9" hidden="1"/>
    <cellStyle name="Hipervínculo visitado" xfId="19033" builtinId="9" hidden="1"/>
    <cellStyle name="Hipervínculo visitado" xfId="19034" builtinId="9" hidden="1"/>
    <cellStyle name="Hipervínculo visitado" xfId="19035" builtinId="9" hidden="1"/>
    <cellStyle name="Hipervínculo visitado" xfId="19036" builtinId="9" hidden="1"/>
    <cellStyle name="Hipervínculo visitado" xfId="19037" builtinId="9" hidden="1"/>
    <cellStyle name="Hipervínculo visitado" xfId="19038" builtinId="9" hidden="1"/>
    <cellStyle name="Hipervínculo visitado" xfId="19039" builtinId="9" hidden="1"/>
    <cellStyle name="Hipervínculo visitado" xfId="19040" builtinId="9" hidden="1"/>
    <cellStyle name="Hipervínculo visitado" xfId="19041" builtinId="9" hidden="1"/>
    <cellStyle name="Hipervínculo visitado" xfId="19042" builtinId="9" hidden="1"/>
    <cellStyle name="Hipervínculo visitado" xfId="19043" builtinId="9" hidden="1"/>
    <cellStyle name="Hipervínculo visitado" xfId="19044" builtinId="9" hidden="1"/>
    <cellStyle name="Hipervínculo visitado" xfId="19045" builtinId="9" hidden="1"/>
    <cellStyle name="Hipervínculo visitado" xfId="19046" builtinId="9" hidden="1"/>
    <cellStyle name="Hipervínculo visitado" xfId="19047" builtinId="9" hidden="1"/>
    <cellStyle name="Hipervínculo visitado" xfId="19048" builtinId="9" hidden="1"/>
    <cellStyle name="Hipervínculo visitado" xfId="19049" builtinId="9" hidden="1"/>
    <cellStyle name="Hipervínculo visitado" xfId="19050" builtinId="9" hidden="1"/>
    <cellStyle name="Hipervínculo visitado" xfId="19051" builtinId="9" hidden="1"/>
    <cellStyle name="Hipervínculo visitado" xfId="19052" builtinId="9" hidden="1"/>
    <cellStyle name="Hipervínculo visitado" xfId="19053" builtinId="9" hidden="1"/>
    <cellStyle name="Hipervínculo visitado" xfId="19062" builtinId="9" hidden="1"/>
    <cellStyle name="Hipervínculo visitado" xfId="19063" builtinId="9" hidden="1"/>
    <cellStyle name="Hipervínculo visitado" xfId="19064" builtinId="9" hidden="1"/>
    <cellStyle name="Hipervínculo visitado" xfId="19065" builtinId="9" hidden="1"/>
    <cellStyle name="Hipervínculo visitado" xfId="19066" builtinId="9" hidden="1"/>
    <cellStyle name="Hipervínculo visitado" xfId="19067" builtinId="9" hidden="1"/>
    <cellStyle name="Hipervínculo visitado" xfId="19068" builtinId="9" hidden="1"/>
    <cellStyle name="Hipervínculo visitado" xfId="19069" builtinId="9" hidden="1"/>
    <cellStyle name="Hipervínculo visitado" xfId="19070" builtinId="9" hidden="1"/>
    <cellStyle name="Hipervínculo visitado" xfId="19071" builtinId="9" hidden="1"/>
    <cellStyle name="Hipervínculo visitado" xfId="19072" builtinId="9" hidden="1"/>
    <cellStyle name="Hipervínculo visitado" xfId="19073" builtinId="9" hidden="1"/>
    <cellStyle name="Hipervínculo visitado" xfId="19074" builtinId="9" hidden="1"/>
    <cellStyle name="Hipervínculo visitado" xfId="19075" builtinId="9" hidden="1"/>
    <cellStyle name="Hipervínculo visitado" xfId="19076" builtinId="9" hidden="1"/>
    <cellStyle name="Hipervínculo visitado" xfId="19077" builtinId="9" hidden="1"/>
    <cellStyle name="Hipervínculo visitado" xfId="19078" builtinId="9" hidden="1"/>
    <cellStyle name="Hipervínculo visitado" xfId="19079" builtinId="9" hidden="1"/>
    <cellStyle name="Hipervínculo visitado" xfId="19080" builtinId="9" hidden="1"/>
    <cellStyle name="Hipervínculo visitado" xfId="19081" builtinId="9" hidden="1"/>
    <cellStyle name="Hipervínculo visitado" xfId="19082" builtinId="9" hidden="1"/>
    <cellStyle name="Hipervínculo visitado" xfId="19030" builtinId="9" hidden="1"/>
    <cellStyle name="Hipervínculo visitado" xfId="19031" builtinId="9" hidden="1"/>
    <cellStyle name="Hipervínculo visitado" xfId="19086" builtinId="9" hidden="1"/>
    <cellStyle name="Hipervínculo visitado" xfId="19087" builtinId="9" hidden="1"/>
    <cellStyle name="Hipervínculo visitado" xfId="19088" builtinId="9" hidden="1"/>
    <cellStyle name="Hipervínculo visitado" xfId="19089" builtinId="9" hidden="1"/>
    <cellStyle name="Hipervínculo visitado" xfId="19090" builtinId="9" hidden="1"/>
    <cellStyle name="Hipervínculo visitado" xfId="19091" builtinId="9" hidden="1"/>
    <cellStyle name="Hipervínculo visitado" xfId="19092" builtinId="9" hidden="1"/>
    <cellStyle name="Hipervínculo visitado" xfId="19093" builtinId="9" hidden="1"/>
    <cellStyle name="Hipervínculo visitado" xfId="19094" builtinId="9" hidden="1"/>
    <cellStyle name="Hipervínculo visitado" xfId="19095" builtinId="9" hidden="1"/>
    <cellStyle name="Hipervínculo visitado" xfId="19096" builtinId="9" hidden="1"/>
    <cellStyle name="Hipervínculo visitado" xfId="19097" builtinId="9" hidden="1"/>
    <cellStyle name="Hipervínculo visitado" xfId="19098" builtinId="9" hidden="1"/>
    <cellStyle name="Hipervínculo visitado" xfId="19099" builtinId="9" hidden="1"/>
    <cellStyle name="Hipervínculo visitado" xfId="19100" builtinId="9" hidden="1"/>
    <cellStyle name="Hipervínculo visitado" xfId="19101" builtinId="9" hidden="1"/>
    <cellStyle name="Hipervínculo visitado" xfId="19102" builtinId="9" hidden="1"/>
    <cellStyle name="Hipervínculo visitado" xfId="19103" builtinId="9" hidden="1"/>
    <cellStyle name="Hipervínculo visitado" xfId="19104" builtinId="9" hidden="1"/>
    <cellStyle name="Hipervínculo visitado" xfId="19059" builtinId="9" hidden="1"/>
    <cellStyle name="Hipervínculo visitado" xfId="19060" builtinId="9" hidden="1"/>
    <cellStyle name="Hipervínculo visitado" xfId="19107" builtinId="9" hidden="1"/>
    <cellStyle name="Hipervínculo visitado" xfId="19108" builtinId="9" hidden="1"/>
    <cellStyle name="Hipervínculo visitado" xfId="19109" builtinId="9" hidden="1"/>
    <cellStyle name="Hipervínculo visitado" xfId="19110" builtinId="9" hidden="1"/>
    <cellStyle name="Hipervínculo visitado" xfId="19111" builtinId="9" hidden="1"/>
    <cellStyle name="Hipervínculo visitado" xfId="19112" builtinId="9" hidden="1"/>
    <cellStyle name="Hipervínculo visitado" xfId="19113" builtinId="9" hidden="1"/>
    <cellStyle name="Hipervínculo visitado" xfId="19114" builtinId="9" hidden="1"/>
    <cellStyle name="Hipervínculo visitado" xfId="19115" builtinId="9" hidden="1"/>
    <cellStyle name="Hipervínculo visitado" xfId="19116" builtinId="9" hidden="1"/>
    <cellStyle name="Hipervínculo visitado" xfId="19117" builtinId="9" hidden="1"/>
    <cellStyle name="Hipervínculo visitado" xfId="19118" builtinId="9" hidden="1"/>
    <cellStyle name="Hipervínculo visitado" xfId="19119" builtinId="9" hidden="1"/>
    <cellStyle name="Hipervínculo visitado" xfId="19120" builtinId="9" hidden="1"/>
    <cellStyle name="Hipervínculo visitado" xfId="19121" builtinId="9" hidden="1"/>
    <cellStyle name="Hipervínculo visitado" xfId="19122" builtinId="9" hidden="1"/>
    <cellStyle name="Hipervínculo visitado" xfId="19123" builtinId="9" hidden="1"/>
    <cellStyle name="Hipervínculo visitado" xfId="19124" builtinId="9" hidden="1"/>
    <cellStyle name="Hipervínculo visitado" xfId="19125" builtinId="9" hidden="1"/>
    <cellStyle name="Hipervínculo visitado" xfId="19136" builtinId="9" hidden="1"/>
    <cellStyle name="Hipervínculo visitado" xfId="19137" builtinId="9" hidden="1"/>
    <cellStyle name="Hipervínculo visitado" xfId="19138" builtinId="9" hidden="1"/>
    <cellStyle name="Hipervínculo visitado" xfId="19139" builtinId="9" hidden="1"/>
    <cellStyle name="Hipervínculo visitado" xfId="19140" builtinId="9" hidden="1"/>
    <cellStyle name="Hipervínculo visitado" xfId="19141" builtinId="9" hidden="1"/>
    <cellStyle name="Hipervínculo visitado" xfId="19142" builtinId="9" hidden="1"/>
    <cellStyle name="Hipervínculo visitado" xfId="19143" builtinId="9" hidden="1"/>
    <cellStyle name="Hipervínculo visitado" xfId="19144" builtinId="9" hidden="1"/>
    <cellStyle name="Hipervínculo visitado" xfId="19145" builtinId="9" hidden="1"/>
    <cellStyle name="Hipervínculo visitado" xfId="19146" builtinId="9" hidden="1"/>
    <cellStyle name="Hipervínculo visitado" xfId="19147" builtinId="9" hidden="1"/>
    <cellStyle name="Hipervínculo visitado" xfId="19148" builtinId="9" hidden="1"/>
    <cellStyle name="Hipervínculo visitado" xfId="19149" builtinId="9" hidden="1"/>
    <cellStyle name="Hipervínculo visitado" xfId="19150" builtinId="9" hidden="1"/>
    <cellStyle name="Hipervínculo visitado" xfId="19151" builtinId="9" hidden="1"/>
    <cellStyle name="Hipervínculo visitado" xfId="19152" builtinId="9" hidden="1"/>
    <cellStyle name="Hipervínculo visitado" xfId="19153" builtinId="9" hidden="1"/>
    <cellStyle name="Hipervínculo visitado" xfId="19154" builtinId="9" hidden="1"/>
    <cellStyle name="Hipervínculo visitado" xfId="19155" builtinId="9" hidden="1"/>
    <cellStyle name="Hipervínculo visitado" xfId="19156" builtinId="9" hidden="1"/>
    <cellStyle name="Hipervínculo visitado" xfId="19164" builtinId="9" hidden="1"/>
    <cellStyle name="Hipervínculo visitado" xfId="19165" builtinId="9" hidden="1"/>
    <cellStyle name="Hipervínculo visitado" xfId="19166" builtinId="9" hidden="1"/>
    <cellStyle name="Hipervínculo visitado" xfId="19167" builtinId="9" hidden="1"/>
    <cellStyle name="Hipervínculo visitado" xfId="19168" builtinId="9" hidden="1"/>
    <cellStyle name="Hipervínculo visitado" xfId="19169" builtinId="9" hidden="1"/>
    <cellStyle name="Hipervínculo visitado" xfId="19170" builtinId="9" hidden="1"/>
    <cellStyle name="Hipervínculo visitado" xfId="19171" builtinId="9" hidden="1"/>
    <cellStyle name="Hipervínculo visitado" xfId="19172" builtinId="9" hidden="1"/>
    <cellStyle name="Hipervínculo visitado" xfId="19173" builtinId="9" hidden="1"/>
    <cellStyle name="Hipervínculo visitado" xfId="19174" builtinId="9" hidden="1"/>
    <cellStyle name="Hipervínculo visitado" xfId="19175" builtinId="9" hidden="1"/>
    <cellStyle name="Hipervínculo visitado" xfId="19176" builtinId="9" hidden="1"/>
    <cellStyle name="Hipervínculo visitado" xfId="19177" builtinId="9" hidden="1"/>
    <cellStyle name="Hipervínculo visitado" xfId="19178" builtinId="9" hidden="1"/>
    <cellStyle name="Hipervínculo visitado" xfId="19179" builtinId="9" hidden="1"/>
    <cellStyle name="Hipervínculo visitado" xfId="19180" builtinId="9" hidden="1"/>
    <cellStyle name="Hipervínculo visitado" xfId="19181" builtinId="9" hidden="1"/>
    <cellStyle name="Hipervínculo visitado" xfId="19182" builtinId="9" hidden="1"/>
    <cellStyle name="Hipervínculo visitado" xfId="19183" builtinId="9" hidden="1"/>
    <cellStyle name="Hipervínculo visitado" xfId="19184" builtinId="9" hidden="1"/>
    <cellStyle name="Hipervínculo visitado" xfId="19133" builtinId="9" hidden="1"/>
    <cellStyle name="Hipervínculo visitado" xfId="19134" builtinId="9" hidden="1"/>
    <cellStyle name="Hipervínculo visitado" xfId="19187" builtinId="9" hidden="1"/>
    <cellStyle name="Hipervínculo visitado" xfId="19188" builtinId="9" hidden="1"/>
    <cellStyle name="Hipervínculo visitado" xfId="19189" builtinId="9" hidden="1"/>
    <cellStyle name="Hipervínculo visitado" xfId="19190" builtinId="9" hidden="1"/>
    <cellStyle name="Hipervínculo visitado" xfId="19191" builtinId="9" hidden="1"/>
    <cellStyle name="Hipervínculo visitado" xfId="19192" builtinId="9" hidden="1"/>
    <cellStyle name="Hipervínculo visitado" xfId="19193" builtinId="9" hidden="1"/>
    <cellStyle name="Hipervínculo visitado" xfId="19194" builtinId="9" hidden="1"/>
    <cellStyle name="Hipervínculo visitado" xfId="19195" builtinId="9" hidden="1"/>
    <cellStyle name="Hipervínculo visitado" xfId="19196" builtinId="9" hidden="1"/>
    <cellStyle name="Hipervínculo visitado" xfId="19197" builtinId="9" hidden="1"/>
    <cellStyle name="Hipervínculo visitado" xfId="19198" builtinId="9" hidden="1"/>
    <cellStyle name="Hipervínculo visitado" xfId="19199" builtinId="9" hidden="1"/>
    <cellStyle name="Hipervínculo visitado" xfId="19200" builtinId="9" hidden="1"/>
    <cellStyle name="Hipervínculo visitado" xfId="19201" builtinId="9" hidden="1"/>
    <cellStyle name="Hipervínculo visitado" xfId="19202" builtinId="9" hidden="1"/>
    <cellStyle name="Hipervínculo visitado" xfId="19203" builtinId="9" hidden="1"/>
    <cellStyle name="Hipervínculo visitado" xfId="19204" builtinId="9" hidden="1"/>
    <cellStyle name="Hipervínculo visitado" xfId="19205" builtinId="9" hidden="1"/>
    <cellStyle name="Hipervínculo visitado" xfId="19214" builtinId="9" hidden="1"/>
    <cellStyle name="Hipervínculo visitado" xfId="19215" builtinId="9" hidden="1"/>
    <cellStyle name="Hipervínculo visitado" xfId="19216" builtinId="9" hidden="1"/>
    <cellStyle name="Hipervínculo visitado" xfId="19217" builtinId="9" hidden="1"/>
    <cellStyle name="Hipervínculo visitado" xfId="19218" builtinId="9" hidden="1"/>
    <cellStyle name="Hipervínculo visitado" xfId="19219" builtinId="9" hidden="1"/>
    <cellStyle name="Hipervínculo visitado" xfId="19220" builtinId="9" hidden="1"/>
    <cellStyle name="Hipervínculo visitado" xfId="19221" builtinId="9" hidden="1"/>
    <cellStyle name="Hipervínculo visitado" xfId="19222" builtinId="9" hidden="1"/>
    <cellStyle name="Hipervínculo visitado" xfId="19223" builtinId="9" hidden="1"/>
    <cellStyle name="Hipervínculo visitado" xfId="19224" builtinId="9" hidden="1"/>
    <cellStyle name="Hipervínculo visitado" xfId="19225" builtinId="9" hidden="1"/>
    <cellStyle name="Hipervínculo visitado" xfId="19226" builtinId="9" hidden="1"/>
    <cellStyle name="Hipervínculo visitado" xfId="19227" builtinId="9" hidden="1"/>
    <cellStyle name="Hipervínculo visitado" xfId="19228" builtinId="9" hidden="1"/>
    <cellStyle name="Hipervínculo visitado" xfId="19229" builtinId="9" hidden="1"/>
    <cellStyle name="Hipervínculo visitado" xfId="19230" builtinId="9" hidden="1"/>
    <cellStyle name="Hipervínculo visitado" xfId="19231" builtinId="9" hidden="1"/>
    <cellStyle name="Hipervínculo visitado" xfId="19232" builtinId="9" hidden="1"/>
    <cellStyle name="Hipervínculo visitado" xfId="19233" builtinId="9" hidden="1"/>
    <cellStyle name="Hipervínculo visitado" xfId="19234" builtinId="9" hidden="1"/>
    <cellStyle name="Hipervínculo visitado" xfId="19238" builtinId="9" hidden="1"/>
    <cellStyle name="Hipervínculo visitado" xfId="19239" builtinId="9" hidden="1"/>
    <cellStyle name="Hipervínculo visitado" xfId="19240" builtinId="9" hidden="1"/>
    <cellStyle name="Hipervínculo visitado" xfId="19241" builtinId="9" hidden="1"/>
    <cellStyle name="Hipervínculo visitado" xfId="19242" builtinId="9" hidden="1"/>
    <cellStyle name="Hipervínculo visitado" xfId="19243" builtinId="9" hidden="1"/>
    <cellStyle name="Hipervínculo visitado" xfId="19244" builtinId="9" hidden="1"/>
    <cellStyle name="Hipervínculo visitado" xfId="19245" builtinId="9" hidden="1"/>
    <cellStyle name="Hipervínculo visitado" xfId="19246" builtinId="9" hidden="1"/>
    <cellStyle name="Hipervínculo visitado" xfId="19247" builtinId="9" hidden="1"/>
    <cellStyle name="Hipervínculo visitado" xfId="19248" builtinId="9" hidden="1"/>
    <cellStyle name="Hipervínculo visitado" xfId="19249" builtinId="9" hidden="1"/>
    <cellStyle name="Hipervínculo visitado" xfId="19250" builtinId="9" hidden="1"/>
    <cellStyle name="Hipervínculo visitado" xfId="19251" builtinId="9" hidden="1"/>
    <cellStyle name="Hipervínculo visitado" xfId="19252" builtinId="9" hidden="1"/>
    <cellStyle name="Hipervínculo visitado" xfId="19253" builtinId="9" hidden="1"/>
    <cellStyle name="Hipervínculo visitado" xfId="19254" builtinId="9" hidden="1"/>
    <cellStyle name="Hipervínculo visitado" xfId="19255" builtinId="9" hidden="1"/>
    <cellStyle name="Hipervínculo visitado" xfId="19256" builtinId="9" hidden="1"/>
    <cellStyle name="Hipervínculo visitado" xfId="19257" builtinId="9" hidden="1"/>
    <cellStyle name="Hipervínculo visitado" xfId="19258" builtinId="9" hidden="1"/>
    <cellStyle name="Hipervínculo visitado" xfId="19212" builtinId="9" hidden="1"/>
    <cellStyle name="Hipervínculo visitado" xfId="19261" builtinId="9" hidden="1"/>
    <cellStyle name="Hipervínculo visitado" xfId="19262" builtinId="9" hidden="1"/>
    <cellStyle name="Hipervínculo visitado" xfId="19263" builtinId="9" hidden="1"/>
    <cellStyle name="Hipervínculo visitado" xfId="19264" builtinId="9" hidden="1"/>
    <cellStyle name="Hipervínculo visitado" xfId="19265" builtinId="9" hidden="1"/>
    <cellStyle name="Hipervínculo visitado" xfId="19266" builtinId="9" hidden="1"/>
    <cellStyle name="Hipervínculo visitado" xfId="19267" builtinId="9" hidden="1"/>
    <cellStyle name="Hipervínculo visitado" xfId="19268" builtinId="9" hidden="1"/>
    <cellStyle name="Hipervínculo visitado" xfId="19269" builtinId="9" hidden="1"/>
    <cellStyle name="Hipervínculo visitado" xfId="19270" builtinId="9" hidden="1"/>
    <cellStyle name="Hipervínculo visitado" xfId="19271" builtinId="9" hidden="1"/>
    <cellStyle name="Hipervínculo visitado" xfId="19272" builtinId="9" hidden="1"/>
    <cellStyle name="Hipervínculo visitado" xfId="19273" builtinId="9" hidden="1"/>
    <cellStyle name="Hipervínculo visitado" xfId="19274" builtinId="9" hidden="1"/>
    <cellStyle name="Hipervínculo visitado" xfId="19275" builtinId="9" hidden="1"/>
    <cellStyle name="Hipervínculo visitado" xfId="19276" builtinId="9" hidden="1"/>
    <cellStyle name="Hipervínculo visitado" xfId="19277" builtinId="9" hidden="1"/>
    <cellStyle name="Hipervínculo visitado" xfId="19278" builtinId="9" hidden="1"/>
    <cellStyle name="Hipervínculo visitado" xfId="19279" builtinId="9" hidden="1"/>
    <cellStyle name="Hipervínculo visitado" xfId="19280" builtinId="9" hidden="1"/>
    <cellStyle name="Hipervínculo visitado" xfId="19284" builtinId="9" hidden="1"/>
    <cellStyle name="Hipervínculo visitado" xfId="19285" builtinId="9" hidden="1"/>
    <cellStyle name="Hipervínculo visitado" xfId="19286" builtinId="9" hidden="1"/>
    <cellStyle name="Hipervínculo visitado" xfId="19287" builtinId="9" hidden="1"/>
    <cellStyle name="Hipervínculo visitado" xfId="19288" builtinId="9" hidden="1"/>
    <cellStyle name="Hipervínculo visitado" xfId="19289" builtinId="9" hidden="1"/>
    <cellStyle name="Hipervínculo visitado" xfId="19290" builtinId="9" hidden="1"/>
    <cellStyle name="Hipervínculo visitado" xfId="19291" builtinId="9" hidden="1"/>
    <cellStyle name="Hipervínculo visitado" xfId="19292" builtinId="9" hidden="1"/>
    <cellStyle name="Hipervínculo visitado" xfId="19293" builtinId="9" hidden="1"/>
    <cellStyle name="Hipervínculo visitado" xfId="19294" builtinId="9" hidden="1"/>
    <cellStyle name="Hipervínculo visitado" xfId="19295" builtinId="9" hidden="1"/>
    <cellStyle name="Hipervínculo visitado" xfId="19296" builtinId="9" hidden="1"/>
    <cellStyle name="Hipervínculo visitado" xfId="19297" builtinId="9" hidden="1"/>
    <cellStyle name="Hipervínculo visitado" xfId="19298" builtinId="9" hidden="1"/>
    <cellStyle name="Hipervínculo visitado" xfId="19299" builtinId="9" hidden="1"/>
    <cellStyle name="Hipervínculo visitado" xfId="19300" builtinId="9" hidden="1"/>
    <cellStyle name="Hipervínculo visitado" xfId="19301" builtinId="9" hidden="1"/>
    <cellStyle name="Hipervínculo visitado" xfId="19302" builtinId="9" hidden="1"/>
    <cellStyle name="Hipervínculo visitado" xfId="19303" builtinId="9" hidden="1"/>
    <cellStyle name="Hipervínculo visitado" xfId="19304" builtinId="9" hidden="1"/>
    <cellStyle name="Hipervínculo visitado" xfId="19210" builtinId="9" hidden="1"/>
    <cellStyle name="Hipervínculo visitado" xfId="19306" builtinId="9" hidden="1"/>
    <cellStyle name="Hipervínculo visitado" xfId="19307" builtinId="9" hidden="1"/>
    <cellStyle name="Hipervínculo visitado" xfId="19308" builtinId="9" hidden="1"/>
    <cellStyle name="Hipervínculo visitado" xfId="19309" builtinId="9" hidden="1"/>
    <cellStyle name="Hipervínculo visitado" xfId="19310" builtinId="9" hidden="1"/>
    <cellStyle name="Hipervínculo visitado" xfId="19311" builtinId="9" hidden="1"/>
    <cellStyle name="Hipervínculo visitado" xfId="19312" builtinId="9" hidden="1"/>
    <cellStyle name="Hipervínculo visitado" xfId="19313" builtinId="9" hidden="1"/>
    <cellStyle name="Hipervínculo visitado" xfId="19314" builtinId="9" hidden="1"/>
    <cellStyle name="Hipervínculo visitado" xfId="19315" builtinId="9" hidden="1"/>
    <cellStyle name="Hipervínculo visitado" xfId="19316" builtinId="9" hidden="1"/>
    <cellStyle name="Hipervínculo visitado" xfId="19317" builtinId="9" hidden="1"/>
    <cellStyle name="Hipervínculo visitado" xfId="19318" builtinId="9" hidden="1"/>
    <cellStyle name="Hipervínculo visitado" xfId="19319" builtinId="9" hidden="1"/>
    <cellStyle name="Hipervínculo visitado" xfId="19320" builtinId="9" hidden="1"/>
    <cellStyle name="Hipervínculo visitado" xfId="19321" builtinId="9" hidden="1"/>
    <cellStyle name="Hipervínculo visitado" xfId="19322" builtinId="9" hidden="1"/>
    <cellStyle name="Hipervínculo visitado" xfId="19323" builtinId="9" hidden="1"/>
    <cellStyle name="Hipervínculo visitado" xfId="19324" builtinId="9" hidden="1"/>
    <cellStyle name="Hipervínculo visitado" xfId="19325" builtinId="9" hidden="1"/>
    <cellStyle name="Hipervínculo visitado" xfId="19328" builtinId="9" hidden="1"/>
    <cellStyle name="Hipervínculo visitado" xfId="19329" builtinId="9" hidden="1"/>
    <cellStyle name="Hipervínculo visitado" xfId="19330" builtinId="9" hidden="1"/>
    <cellStyle name="Hipervínculo visitado" xfId="19331" builtinId="9" hidden="1"/>
    <cellStyle name="Hipervínculo visitado" xfId="19332" builtinId="9" hidden="1"/>
    <cellStyle name="Hipervínculo visitado" xfId="19333" builtinId="9" hidden="1"/>
    <cellStyle name="Hipervínculo visitado" xfId="19334" builtinId="9" hidden="1"/>
    <cellStyle name="Hipervínculo visitado" xfId="19335" builtinId="9" hidden="1"/>
    <cellStyle name="Hipervínculo visitado" xfId="19336" builtinId="9" hidden="1"/>
    <cellStyle name="Hipervínculo visitado" xfId="19337" builtinId="9" hidden="1"/>
    <cellStyle name="Hipervínculo visitado" xfId="19338" builtinId="9" hidden="1"/>
    <cellStyle name="Hipervínculo visitado" xfId="19339" builtinId="9" hidden="1"/>
    <cellStyle name="Hipervínculo visitado" xfId="19340" builtinId="9" hidden="1"/>
    <cellStyle name="Hipervínculo visitado" xfId="19341" builtinId="9" hidden="1"/>
    <cellStyle name="Hipervínculo visitado" xfId="19342" builtinId="9" hidden="1"/>
    <cellStyle name="Hipervínculo visitado" xfId="19343" builtinId="9" hidden="1"/>
    <cellStyle name="Hipervínculo visitado" xfId="19344" builtinId="9" hidden="1"/>
    <cellStyle name="Hipervínculo visitado" xfId="19345" builtinId="9" hidden="1"/>
    <cellStyle name="Hipervínculo visitado" xfId="19346" builtinId="9" hidden="1"/>
    <cellStyle name="Hipervínculo visitado" xfId="19347" builtinId="9" hidden="1"/>
    <cellStyle name="Hipervínculo visitado" xfId="19348" builtinId="9" hidden="1"/>
    <cellStyle name="Hipervínculo visitado" xfId="18406" builtinId="9" hidden="1"/>
    <cellStyle name="Hipervínculo visitado" xfId="19349" builtinId="9" hidden="1"/>
    <cellStyle name="Hipervínculo visitado" xfId="19350" builtinId="9" hidden="1"/>
    <cellStyle name="Hipervínculo visitado" xfId="19351" builtinId="9" hidden="1"/>
    <cellStyle name="Hipervínculo visitado" xfId="19352" builtinId="9" hidden="1"/>
    <cellStyle name="Hipervínculo visitado" xfId="19353" builtinId="9" hidden="1"/>
    <cellStyle name="Hipervínculo visitado" xfId="19354" builtinId="9" hidden="1"/>
    <cellStyle name="Hipervínculo visitado" xfId="19355" builtinId="9" hidden="1"/>
    <cellStyle name="Hipervínculo visitado" xfId="19356" builtinId="9" hidden="1"/>
    <cellStyle name="Hipervínculo visitado" xfId="19357" builtinId="9" hidden="1"/>
    <cellStyle name="Hipervínculo visitado" xfId="19358" builtinId="9" hidden="1"/>
    <cellStyle name="Hipervínculo visitado" xfId="19359" builtinId="9" hidden="1"/>
    <cellStyle name="Hipervínculo visitado" xfId="19360" builtinId="9" hidden="1"/>
    <cellStyle name="Hipervínculo visitado" xfId="19361" builtinId="9" hidden="1"/>
    <cellStyle name="Hipervínculo visitado" xfId="19362" builtinId="9" hidden="1"/>
    <cellStyle name="Hipervínculo visitado" xfId="19363" builtinId="9" hidden="1"/>
    <cellStyle name="Hipervínculo visitado" xfId="19364" builtinId="9" hidden="1"/>
    <cellStyle name="Hipervínculo visitado" xfId="19365" builtinId="9" hidden="1"/>
    <cellStyle name="Hipervínculo visitado" xfId="19366" builtinId="9" hidden="1"/>
    <cellStyle name="Hipervínculo visitado" xfId="19367" builtinId="9" hidden="1"/>
    <cellStyle name="Hipervínculo visitado" xfId="19368" builtinId="9" hidden="1"/>
    <cellStyle name="Hipervínculo visitado" xfId="19370" builtinId="9" hidden="1"/>
    <cellStyle name="Hipervínculo visitado" xfId="19371" builtinId="9" hidden="1"/>
    <cellStyle name="Hipervínculo visitado" xfId="19372" builtinId="9" hidden="1"/>
    <cellStyle name="Hipervínculo visitado" xfId="19373" builtinId="9" hidden="1"/>
    <cellStyle name="Hipervínculo visitado" xfId="19374" builtinId="9" hidden="1"/>
    <cellStyle name="Hipervínculo visitado" xfId="19375" builtinId="9" hidden="1"/>
    <cellStyle name="Hipervínculo visitado" xfId="19376" builtinId="9" hidden="1"/>
    <cellStyle name="Hipervínculo visitado" xfId="19377" builtinId="9" hidden="1"/>
    <cellStyle name="Hipervínculo visitado" xfId="19378" builtinId="9" hidden="1"/>
    <cellStyle name="Hipervínculo visitado" xfId="19379" builtinId="9" hidden="1"/>
    <cellStyle name="Hipervínculo visitado" xfId="19380" builtinId="9" hidden="1"/>
    <cellStyle name="Hipervínculo visitado" xfId="19381" builtinId="9" hidden="1"/>
    <cellStyle name="Hipervínculo visitado" xfId="19382" builtinId="9" hidden="1"/>
    <cellStyle name="Hipervínculo visitado" xfId="19383" builtinId="9" hidden="1"/>
    <cellStyle name="Hipervínculo visitado" xfId="19384" builtinId="9" hidden="1"/>
    <cellStyle name="Hipervínculo visitado" xfId="19385" builtinId="9" hidden="1"/>
    <cellStyle name="Hipervínculo visitado" xfId="19386" builtinId="9" hidden="1"/>
    <cellStyle name="Hipervínculo visitado" xfId="19387" builtinId="9" hidden="1"/>
    <cellStyle name="Hipervínculo visitado" xfId="19388" builtinId="9" hidden="1"/>
    <cellStyle name="Hipervínculo visitado" xfId="19389" builtinId="9" hidden="1"/>
    <cellStyle name="Hipervínculo visitado" xfId="19390" builtinId="9" hidden="1"/>
    <cellStyle name="Hipervínculo visitado" xfId="19083" builtinId="9" hidden="1"/>
    <cellStyle name="Hipervínculo visitado" xfId="19391" builtinId="9" hidden="1"/>
    <cellStyle name="Hipervínculo visitado" xfId="19392" builtinId="9" hidden="1"/>
    <cellStyle name="Hipervínculo visitado" xfId="19393" builtinId="9" hidden="1"/>
    <cellStyle name="Hipervínculo visitado" xfId="19394" builtinId="9" hidden="1"/>
    <cellStyle name="Hipervínculo visitado" xfId="19395" builtinId="9" hidden="1"/>
    <cellStyle name="Hipervínculo visitado" xfId="19396" builtinId="9" hidden="1"/>
    <cellStyle name="Hipervínculo visitado" xfId="19397" builtinId="9" hidden="1"/>
    <cellStyle name="Hipervínculo visitado" xfId="19398" builtinId="9" hidden="1"/>
    <cellStyle name="Hipervínculo visitado" xfId="19399" builtinId="9" hidden="1"/>
    <cellStyle name="Hipervínculo visitado" xfId="19400" builtinId="9" hidden="1"/>
    <cellStyle name="Hipervínculo visitado" xfId="19401" builtinId="9" hidden="1"/>
    <cellStyle name="Hipervínculo visitado" xfId="19402" builtinId="9" hidden="1"/>
    <cellStyle name="Hipervínculo visitado" xfId="19403" builtinId="9" hidden="1"/>
    <cellStyle name="Hipervínculo visitado" xfId="19404" builtinId="9" hidden="1"/>
    <cellStyle name="Hipervínculo visitado" xfId="19405" builtinId="9" hidden="1"/>
    <cellStyle name="Hipervínculo visitado" xfId="19406" builtinId="9" hidden="1"/>
    <cellStyle name="Hipervínculo visitado" xfId="19407" builtinId="9" hidden="1"/>
    <cellStyle name="Hipervínculo visitado" xfId="19408" builtinId="9" hidden="1"/>
    <cellStyle name="Hipervínculo visitado" xfId="19409" builtinId="9" hidden="1"/>
    <cellStyle name="Hipervínculo visitado" xfId="19410" builtinId="9" hidden="1"/>
    <cellStyle name="Hipervínculo visitado" xfId="19412" builtinId="9" hidden="1"/>
    <cellStyle name="Hipervínculo visitado" xfId="19413" builtinId="9" hidden="1"/>
    <cellStyle name="Hipervínculo visitado" xfId="19414" builtinId="9" hidden="1"/>
    <cellStyle name="Hipervínculo visitado" xfId="19415" builtinId="9" hidden="1"/>
    <cellStyle name="Hipervínculo visitado" xfId="19416" builtinId="9" hidden="1"/>
    <cellStyle name="Hipervínculo visitado" xfId="19417" builtinId="9" hidden="1"/>
    <cellStyle name="Hipervínculo visitado" xfId="19418" builtinId="9" hidden="1"/>
    <cellStyle name="Hipervínculo visitado" xfId="19419" builtinId="9" hidden="1"/>
    <cellStyle name="Hipervínculo visitado" xfId="19420" builtinId="9" hidden="1"/>
    <cellStyle name="Hipervínculo visitado" xfId="19421" builtinId="9" hidden="1"/>
    <cellStyle name="Hipervínculo visitado" xfId="19422" builtinId="9" hidden="1"/>
    <cellStyle name="Hipervínculo visitado" xfId="19423" builtinId="9" hidden="1"/>
    <cellStyle name="Hipervínculo visitado" xfId="19424" builtinId="9" hidden="1"/>
    <cellStyle name="Hipervínculo visitado" xfId="19425" builtinId="9" hidden="1"/>
    <cellStyle name="Hipervínculo visitado" xfId="19426" builtinId="9" hidden="1"/>
    <cellStyle name="Hipervínculo visitado" xfId="19427" builtinId="9" hidden="1"/>
    <cellStyle name="Hipervínculo visitado" xfId="19428" builtinId="9" hidden="1"/>
    <cellStyle name="Hipervínculo visitado" xfId="19429" builtinId="9" hidden="1"/>
    <cellStyle name="Hipervínculo visitado" xfId="19430" builtinId="9" hidden="1"/>
    <cellStyle name="Hipervínculo visitado" xfId="19431" builtinId="9" hidden="1"/>
    <cellStyle name="Hipervínculo visitado" xfId="19432" builtinId="9" hidden="1"/>
    <cellStyle name="Hipervínculo visitado" xfId="18961" builtinId="9" hidden="1"/>
    <cellStyle name="Hipervínculo visitado" xfId="19433" builtinId="9" hidden="1"/>
    <cellStyle name="Hipervínculo visitado" xfId="19434" builtinId="9" hidden="1"/>
    <cellStyle name="Hipervínculo visitado" xfId="19435" builtinId="9" hidden="1"/>
    <cellStyle name="Hipervínculo visitado" xfId="19436" builtinId="9" hidden="1"/>
    <cellStyle name="Hipervínculo visitado" xfId="19437" builtinId="9" hidden="1"/>
    <cellStyle name="Hipervínculo visitado" xfId="19438" builtinId="9" hidden="1"/>
    <cellStyle name="Hipervínculo visitado" xfId="19439" builtinId="9" hidden="1"/>
    <cellStyle name="Hipervínculo visitado" xfId="19440" builtinId="9" hidden="1"/>
    <cellStyle name="Hipervínculo visitado" xfId="19441" builtinId="9" hidden="1"/>
    <cellStyle name="Hipervínculo visitado" xfId="19442" builtinId="9" hidden="1"/>
    <cellStyle name="Hipervínculo visitado" xfId="19443" builtinId="9" hidden="1"/>
    <cellStyle name="Hipervínculo visitado" xfId="19444" builtinId="9" hidden="1"/>
    <cellStyle name="Hipervínculo visitado" xfId="19445" builtinId="9" hidden="1"/>
    <cellStyle name="Hipervínculo visitado" xfId="19446" builtinId="9" hidden="1"/>
    <cellStyle name="Hipervínculo visitado" xfId="19447" builtinId="9" hidden="1"/>
    <cellStyle name="Hipervínculo visitado" xfId="19448" builtinId="9" hidden="1"/>
    <cellStyle name="Hipervínculo visitado" xfId="19449" builtinId="9" hidden="1"/>
    <cellStyle name="Hipervínculo visitado" xfId="19450" builtinId="9" hidden="1"/>
    <cellStyle name="Hipervínculo visitado" xfId="19451" builtinId="9" hidden="1"/>
    <cellStyle name="Hipervínculo visitado" xfId="19452" builtinId="9" hidden="1"/>
    <cellStyle name="Hipervínculo visitado" xfId="19512" builtinId="9" hidden="1"/>
    <cellStyle name="Hipervínculo visitado" xfId="19513" builtinId="9" hidden="1"/>
    <cellStyle name="Hipervínculo visitado" xfId="19514" builtinId="9" hidden="1"/>
    <cellStyle name="Hipervínculo visitado" xfId="19515" builtinId="9" hidden="1"/>
    <cellStyle name="Hipervínculo visitado" xfId="19516" builtinId="9" hidden="1"/>
    <cellStyle name="Hipervínculo visitado" xfId="19517" builtinId="9" hidden="1"/>
    <cellStyle name="Hipervínculo visitado" xfId="19518" builtinId="9" hidden="1"/>
    <cellStyle name="Hipervínculo visitado" xfId="19519" builtinId="9" hidden="1"/>
    <cellStyle name="Hipervínculo visitado" xfId="19520" builtinId="9" hidden="1"/>
    <cellStyle name="Hipervínculo visitado" xfId="19521" builtinId="9" hidden="1"/>
    <cellStyle name="Hipervínculo visitado" xfId="19522" builtinId="9" hidden="1"/>
    <cellStyle name="Hipervínculo visitado" xfId="19523" builtinId="9" hidden="1"/>
    <cellStyle name="Hipervínculo visitado" xfId="19524" builtinId="9" hidden="1"/>
    <cellStyle name="Hipervínculo visitado" xfId="19525" builtinId="9" hidden="1"/>
    <cellStyle name="Hipervínculo visitado" xfId="19526" builtinId="9" hidden="1"/>
    <cellStyle name="Hipervínculo visitado" xfId="19527" builtinId="9" hidden="1"/>
    <cellStyle name="Hipervínculo visitado" xfId="19528" builtinId="9" hidden="1"/>
    <cellStyle name="Hipervínculo visitado" xfId="19529" builtinId="9" hidden="1"/>
    <cellStyle name="Hipervínculo visitado" xfId="19530" builtinId="9" hidden="1"/>
    <cellStyle name="Hipervínculo visitado" xfId="19531" builtinId="9" hidden="1"/>
    <cellStyle name="Hipervínculo visitado" xfId="19532" builtinId="9" hidden="1"/>
    <cellStyle name="Hipervínculo visitado" xfId="19534" builtinId="9" hidden="1"/>
    <cellStyle name="Hipervínculo visitado" xfId="19535" builtinId="9" hidden="1"/>
    <cellStyle name="Hipervínculo visitado" xfId="19536" builtinId="9" hidden="1"/>
    <cellStyle name="Hipervínculo visitado" xfId="19537" builtinId="9" hidden="1"/>
    <cellStyle name="Hipervínculo visitado" xfId="19538" builtinId="9" hidden="1"/>
    <cellStyle name="Hipervínculo visitado" xfId="19539" builtinId="9" hidden="1"/>
    <cellStyle name="Hipervínculo visitado" xfId="19540" builtinId="9" hidden="1"/>
    <cellStyle name="Hipervínculo visitado" xfId="19541" builtinId="9" hidden="1"/>
    <cellStyle name="Hipervínculo visitado" xfId="19542" builtinId="9" hidden="1"/>
    <cellStyle name="Hipervínculo visitado" xfId="19543" builtinId="9" hidden="1"/>
    <cellStyle name="Hipervínculo visitado" xfId="19544" builtinId="9" hidden="1"/>
    <cellStyle name="Hipervínculo visitado" xfId="19545" builtinId="9" hidden="1"/>
    <cellStyle name="Hipervínculo visitado" xfId="19546" builtinId="9" hidden="1"/>
    <cellStyle name="Hipervínculo visitado" xfId="19547" builtinId="9" hidden="1"/>
    <cellStyle name="Hipervínculo visitado" xfId="19548" builtinId="9" hidden="1"/>
    <cellStyle name="Hipervínculo visitado" xfId="19549" builtinId="9" hidden="1"/>
    <cellStyle name="Hipervínculo visitado" xfId="19550" builtinId="9" hidden="1"/>
    <cellStyle name="Hipervínculo visitado" xfId="19551" builtinId="9" hidden="1"/>
    <cellStyle name="Hipervínculo visitado" xfId="19552" builtinId="9" hidden="1"/>
    <cellStyle name="Hipervínculo visitado" xfId="19553" builtinId="9" hidden="1"/>
    <cellStyle name="Hipervínculo visitado" xfId="19554" builtinId="9" hidden="1"/>
    <cellStyle name="Hipervínculo visitado" xfId="19563" builtinId="9" hidden="1"/>
    <cellStyle name="Hipervínculo visitado" xfId="19564" builtinId="9" hidden="1"/>
    <cellStyle name="Hipervínculo visitado" xfId="19565" builtinId="9" hidden="1"/>
    <cellStyle name="Hipervínculo visitado" xfId="19566" builtinId="9" hidden="1"/>
    <cellStyle name="Hipervínculo visitado" xfId="19567" builtinId="9" hidden="1"/>
    <cellStyle name="Hipervínculo visitado" xfId="19568" builtinId="9" hidden="1"/>
    <cellStyle name="Hipervínculo visitado" xfId="19569" builtinId="9" hidden="1"/>
    <cellStyle name="Hipervínculo visitado" xfId="19570" builtinId="9" hidden="1"/>
    <cellStyle name="Hipervínculo visitado" xfId="19571" builtinId="9" hidden="1"/>
    <cellStyle name="Hipervínculo visitado" xfId="19572" builtinId="9" hidden="1"/>
    <cellStyle name="Hipervínculo visitado" xfId="19573" builtinId="9" hidden="1"/>
    <cellStyle name="Hipervínculo visitado" xfId="19574" builtinId="9" hidden="1"/>
    <cellStyle name="Hipervínculo visitado" xfId="19575" builtinId="9" hidden="1"/>
    <cellStyle name="Hipervínculo visitado" xfId="19576" builtinId="9" hidden="1"/>
    <cellStyle name="Hipervínculo visitado" xfId="19577" builtinId="9" hidden="1"/>
    <cellStyle name="Hipervínculo visitado" xfId="19578" builtinId="9" hidden="1"/>
    <cellStyle name="Hipervínculo visitado" xfId="19579" builtinId="9" hidden="1"/>
    <cellStyle name="Hipervínculo visitado" xfId="19580" builtinId="9" hidden="1"/>
    <cellStyle name="Hipervínculo visitado" xfId="19581" builtinId="9" hidden="1"/>
    <cellStyle name="Hipervínculo visitado" xfId="19582" builtinId="9" hidden="1"/>
    <cellStyle name="Hipervínculo visitado" xfId="19583" builtinId="9" hidden="1"/>
    <cellStyle name="Hipervínculo visitado" xfId="19590" builtinId="9" hidden="1"/>
    <cellStyle name="Hipervínculo visitado" xfId="19591" builtinId="9" hidden="1"/>
    <cellStyle name="Hipervínculo visitado" xfId="19592" builtinId="9" hidden="1"/>
    <cellStyle name="Hipervínculo visitado" xfId="19593" builtinId="9" hidden="1"/>
    <cellStyle name="Hipervínculo visitado" xfId="19594" builtinId="9" hidden="1"/>
    <cellStyle name="Hipervínculo visitado" xfId="19595" builtinId="9" hidden="1"/>
    <cellStyle name="Hipervínculo visitado" xfId="19596" builtinId="9" hidden="1"/>
    <cellStyle name="Hipervínculo visitado" xfId="19597" builtinId="9" hidden="1"/>
    <cellStyle name="Hipervínculo visitado" xfId="19598" builtinId="9" hidden="1"/>
    <cellStyle name="Hipervínculo visitado" xfId="19599" builtinId="9" hidden="1"/>
    <cellStyle name="Hipervínculo visitado" xfId="19600" builtinId="9" hidden="1"/>
    <cellStyle name="Hipervínculo visitado" xfId="19601" builtinId="9" hidden="1"/>
    <cellStyle name="Hipervínculo visitado" xfId="19602" builtinId="9" hidden="1"/>
    <cellStyle name="Hipervínculo visitado" xfId="19603" builtinId="9" hidden="1"/>
    <cellStyle name="Hipervínculo visitado" xfId="19604" builtinId="9" hidden="1"/>
    <cellStyle name="Hipervínculo visitado" xfId="19605" builtinId="9" hidden="1"/>
    <cellStyle name="Hipervínculo visitado" xfId="19606" builtinId="9" hidden="1"/>
    <cellStyle name="Hipervínculo visitado" xfId="19607" builtinId="9" hidden="1"/>
    <cellStyle name="Hipervínculo visitado" xfId="19608" builtinId="9" hidden="1"/>
    <cellStyle name="Hipervínculo visitado" xfId="19609" builtinId="9" hidden="1"/>
    <cellStyle name="Hipervínculo visitado" xfId="19610" builtinId="9" hidden="1"/>
    <cellStyle name="Hipervínculo visitado" xfId="19559" builtinId="9" hidden="1"/>
    <cellStyle name="Hipervínculo visitado" xfId="19560" builtinId="9" hidden="1"/>
    <cellStyle name="Hipervínculo visitado" xfId="19561" builtinId="9" hidden="1"/>
    <cellStyle name="Hipervínculo visitado" xfId="19611" builtinId="9" hidden="1"/>
    <cellStyle name="Hipervínculo visitado" xfId="19612" builtinId="9" hidden="1"/>
    <cellStyle name="Hipervínculo visitado" xfId="19613" builtinId="9" hidden="1"/>
    <cellStyle name="Hipervínculo visitado" xfId="19614" builtinId="9" hidden="1"/>
    <cellStyle name="Hipervínculo visitado" xfId="19615" builtinId="9" hidden="1"/>
    <cellStyle name="Hipervínculo visitado" xfId="19616" builtinId="9" hidden="1"/>
    <cellStyle name="Hipervínculo visitado" xfId="19617" builtinId="9" hidden="1"/>
    <cellStyle name="Hipervínculo visitado" xfId="19618" builtinId="9" hidden="1"/>
    <cellStyle name="Hipervínculo visitado" xfId="19619" builtinId="9" hidden="1"/>
    <cellStyle name="Hipervínculo visitado" xfId="19620" builtinId="9" hidden="1"/>
    <cellStyle name="Hipervínculo visitado" xfId="19621" builtinId="9" hidden="1"/>
    <cellStyle name="Hipervínculo visitado" xfId="19622" builtinId="9" hidden="1"/>
    <cellStyle name="Hipervínculo visitado" xfId="19623" builtinId="9" hidden="1"/>
    <cellStyle name="Hipervínculo visitado" xfId="19624" builtinId="9" hidden="1"/>
    <cellStyle name="Hipervínculo visitado" xfId="19625" builtinId="9" hidden="1"/>
    <cellStyle name="Hipervínculo visitado" xfId="19626" builtinId="9" hidden="1"/>
    <cellStyle name="Hipervínculo visitado" xfId="19627" builtinId="9" hidden="1"/>
    <cellStyle name="Hipervínculo visitado" xfId="19628" builtinId="9" hidden="1"/>
    <cellStyle name="Hipervínculo visitado" xfId="19633" builtinId="9" hidden="1"/>
    <cellStyle name="Hipervínculo visitado" xfId="19634" builtinId="9" hidden="1"/>
    <cellStyle name="Hipervínculo visitado" xfId="19635" builtinId="9" hidden="1"/>
    <cellStyle name="Hipervínculo visitado" xfId="19636" builtinId="9" hidden="1"/>
    <cellStyle name="Hipervínculo visitado" xfId="19637" builtinId="9" hidden="1"/>
    <cellStyle name="Hipervínculo visitado" xfId="19638" builtinId="9" hidden="1"/>
    <cellStyle name="Hipervínculo visitado" xfId="19639" builtinId="9" hidden="1"/>
    <cellStyle name="Hipervínculo visitado" xfId="19640" builtinId="9" hidden="1"/>
    <cellStyle name="Hipervínculo visitado" xfId="19641" builtinId="9" hidden="1"/>
    <cellStyle name="Hipervínculo visitado" xfId="19642" builtinId="9" hidden="1"/>
    <cellStyle name="Hipervínculo visitado" xfId="19643" builtinId="9" hidden="1"/>
    <cellStyle name="Hipervínculo visitado" xfId="19644" builtinId="9" hidden="1"/>
    <cellStyle name="Hipervínculo visitado" xfId="19645" builtinId="9" hidden="1"/>
    <cellStyle name="Hipervínculo visitado" xfId="19646" builtinId="9" hidden="1"/>
    <cellStyle name="Hipervínculo visitado" xfId="19647" builtinId="9" hidden="1"/>
    <cellStyle name="Hipervínculo visitado" xfId="19648" builtinId="9" hidden="1"/>
    <cellStyle name="Hipervínculo visitado" xfId="19649" builtinId="9" hidden="1"/>
    <cellStyle name="Hipervínculo visitado" xfId="19650" builtinId="9" hidden="1"/>
    <cellStyle name="Hipervínculo visitado" xfId="19651" builtinId="9" hidden="1"/>
    <cellStyle name="Hipervínculo visitado" xfId="19652" builtinId="9" hidden="1"/>
    <cellStyle name="Hipervínculo visitado" xfId="19653" builtinId="9" hidden="1"/>
    <cellStyle name="Hipervínculo visitado" xfId="19656" builtinId="9" hidden="1"/>
    <cellStyle name="Hipervínculo visitado" xfId="19657" builtinId="9" hidden="1"/>
    <cellStyle name="Hipervínculo visitado" xfId="19658" builtinId="9" hidden="1"/>
    <cellStyle name="Hipervínculo visitado" xfId="19659" builtinId="9" hidden="1"/>
    <cellStyle name="Hipervínculo visitado" xfId="19660" builtinId="9" hidden="1"/>
    <cellStyle name="Hipervínculo visitado" xfId="19661" builtinId="9" hidden="1"/>
    <cellStyle name="Hipervínculo visitado" xfId="19662" builtinId="9" hidden="1"/>
    <cellStyle name="Hipervínculo visitado" xfId="19663" builtinId="9" hidden="1"/>
    <cellStyle name="Hipervínculo visitado" xfId="19664" builtinId="9" hidden="1"/>
    <cellStyle name="Hipervínculo visitado" xfId="19665" builtinId="9" hidden="1"/>
    <cellStyle name="Hipervínculo visitado" xfId="19666" builtinId="9" hidden="1"/>
    <cellStyle name="Hipervínculo visitado" xfId="19667" builtinId="9" hidden="1"/>
    <cellStyle name="Hipervínculo visitado" xfId="19668" builtinId="9" hidden="1"/>
    <cellStyle name="Hipervínculo visitado" xfId="19669" builtinId="9" hidden="1"/>
    <cellStyle name="Hipervínculo visitado" xfId="19670" builtinId="9" hidden="1"/>
    <cellStyle name="Hipervínculo visitado" xfId="19671" builtinId="9" hidden="1"/>
    <cellStyle name="Hipervínculo visitado" xfId="19672" builtinId="9" hidden="1"/>
    <cellStyle name="Hipervínculo visitado" xfId="19673" builtinId="9" hidden="1"/>
    <cellStyle name="Hipervínculo visitado" xfId="19674" builtinId="9" hidden="1"/>
    <cellStyle name="Hipervínculo visitado" xfId="19675" builtinId="9" hidden="1"/>
    <cellStyle name="Hipervínculo visitado" xfId="19676" builtinId="9" hidden="1"/>
    <cellStyle name="Hipervínculo visitado" xfId="19632" builtinId="9" hidden="1"/>
    <cellStyle name="Hipervínculo visitado" xfId="19677" builtinId="9" hidden="1"/>
    <cellStyle name="Hipervínculo visitado" xfId="19678" builtinId="9" hidden="1"/>
    <cellStyle name="Hipervínculo visitado" xfId="19679" builtinId="9" hidden="1"/>
    <cellStyle name="Hipervínculo visitado" xfId="19680" builtinId="9" hidden="1"/>
    <cellStyle name="Hipervínculo visitado" xfId="19681" builtinId="9" hidden="1"/>
    <cellStyle name="Hipervínculo visitado" xfId="19682" builtinId="9" hidden="1"/>
    <cellStyle name="Hipervínculo visitado" xfId="19683" builtinId="9" hidden="1"/>
    <cellStyle name="Hipervínculo visitado" xfId="19684" builtinId="9" hidden="1"/>
    <cellStyle name="Hipervínculo visitado" xfId="19685" builtinId="9" hidden="1"/>
    <cellStyle name="Hipervínculo visitado" xfId="19686" builtinId="9" hidden="1"/>
    <cellStyle name="Hipervínculo visitado" xfId="19687" builtinId="9" hidden="1"/>
    <cellStyle name="Hipervínculo visitado" xfId="19688" builtinId="9" hidden="1"/>
    <cellStyle name="Hipervínculo visitado" xfId="19689" builtinId="9" hidden="1"/>
    <cellStyle name="Hipervínculo visitado" xfId="19690" builtinId="9" hidden="1"/>
    <cellStyle name="Hipervínculo visitado" xfId="19691" builtinId="9" hidden="1"/>
    <cellStyle name="Hipervínculo visitado" xfId="19692" builtinId="9" hidden="1"/>
    <cellStyle name="Hipervínculo visitado" xfId="19693" builtinId="9" hidden="1"/>
    <cellStyle name="Hipervínculo visitado" xfId="19694" builtinId="9" hidden="1"/>
    <cellStyle name="Hipervínculo visitado" xfId="19695" builtinId="9" hidden="1"/>
    <cellStyle name="Hipervínculo visitado" xfId="19696" builtinId="9" hidden="1"/>
    <cellStyle name="Hipervínculo visitado" xfId="19698" builtinId="9" hidden="1"/>
    <cellStyle name="Hipervínculo visitado" xfId="19699" builtinId="9" hidden="1"/>
    <cellStyle name="Hipervínculo visitado" xfId="19700" builtinId="9" hidden="1"/>
    <cellStyle name="Hipervínculo visitado" xfId="19701" builtinId="9" hidden="1"/>
    <cellStyle name="Hipervínculo visitado" xfId="19702" builtinId="9" hidden="1"/>
    <cellStyle name="Hipervínculo visitado" xfId="19703" builtinId="9" hidden="1"/>
    <cellStyle name="Hipervínculo visitado" xfId="19704" builtinId="9" hidden="1"/>
    <cellStyle name="Hipervínculo visitado" xfId="19705" builtinId="9" hidden="1"/>
    <cellStyle name="Hipervínculo visitado" xfId="19706" builtinId="9" hidden="1"/>
    <cellStyle name="Hipervínculo visitado" xfId="19707" builtinId="9" hidden="1"/>
    <cellStyle name="Hipervínculo visitado" xfId="19708" builtinId="9" hidden="1"/>
    <cellStyle name="Hipervínculo visitado" xfId="19709" builtinId="9" hidden="1"/>
    <cellStyle name="Hipervínculo visitado" xfId="19710" builtinId="9" hidden="1"/>
    <cellStyle name="Hipervínculo visitado" xfId="19711" builtinId="9" hidden="1"/>
    <cellStyle name="Hipervínculo visitado" xfId="19712" builtinId="9" hidden="1"/>
    <cellStyle name="Hipervínculo visitado" xfId="19713" builtinId="9" hidden="1"/>
    <cellStyle name="Hipervínculo visitado" xfId="19714" builtinId="9" hidden="1"/>
    <cellStyle name="Hipervínculo visitado" xfId="19715" builtinId="9" hidden="1"/>
    <cellStyle name="Hipervínculo visitado" xfId="19716" builtinId="9" hidden="1"/>
    <cellStyle name="Hipervínculo visitado" xfId="19717" builtinId="9" hidden="1"/>
    <cellStyle name="Hipervínculo visitado" xfId="19718" builtinId="9" hidden="1"/>
    <cellStyle name="Hipervínculo visitado" xfId="19456" builtinId="9" hidden="1"/>
    <cellStyle name="Hipervínculo visitado" xfId="19584" builtinId="9" hidden="1"/>
    <cellStyle name="Hipervínculo visitado" xfId="19631" builtinId="9" hidden="1"/>
    <cellStyle name="Hipervínculo visitado" xfId="19719" builtinId="9" hidden="1"/>
    <cellStyle name="Hipervínculo visitado" xfId="19720" builtinId="9" hidden="1"/>
    <cellStyle name="Hipervínculo visitado" xfId="19721" builtinId="9" hidden="1"/>
    <cellStyle name="Hipervínculo visitado" xfId="19722" builtinId="9" hidden="1"/>
    <cellStyle name="Hipervínculo visitado" xfId="19723" builtinId="9" hidden="1"/>
    <cellStyle name="Hipervínculo visitado" xfId="19724" builtinId="9" hidden="1"/>
    <cellStyle name="Hipervínculo visitado" xfId="19725" builtinId="9" hidden="1"/>
    <cellStyle name="Hipervínculo visitado" xfId="19726" builtinId="9" hidden="1"/>
    <cellStyle name="Hipervínculo visitado" xfId="19727" builtinId="9" hidden="1"/>
    <cellStyle name="Hipervínculo visitado" xfId="19728" builtinId="9" hidden="1"/>
    <cellStyle name="Hipervínculo visitado" xfId="19729" builtinId="9" hidden="1"/>
    <cellStyle name="Hipervínculo visitado" xfId="19730" builtinId="9" hidden="1"/>
    <cellStyle name="Hipervínculo visitado" xfId="19731" builtinId="9" hidden="1"/>
    <cellStyle name="Hipervínculo visitado" xfId="19732" builtinId="9" hidden="1"/>
    <cellStyle name="Hipervínculo visitado" xfId="19733" builtinId="9" hidden="1"/>
    <cellStyle name="Hipervínculo visitado" xfId="19734" builtinId="9" hidden="1"/>
    <cellStyle name="Hipervínculo visitado" xfId="19735" builtinId="9" hidden="1"/>
    <cellStyle name="Hipervínculo visitado" xfId="19736" builtinId="9" hidden="1"/>
    <cellStyle name="Hipervínculo visitado" xfId="19737" builtinId="9" hidden="1"/>
    <cellStyle name="Hipervínculo visitado" xfId="19738" builtinId="9" hidden="1"/>
    <cellStyle name="Hipervínculo visitado" xfId="19739" builtinId="9" hidden="1"/>
    <cellStyle name="Hipervínculo visitado" xfId="19740" builtinId="9" hidden="1"/>
    <cellStyle name="Hipervínculo visitado" xfId="19741" builtinId="9" hidden="1"/>
    <cellStyle name="Hipervínculo visitado" xfId="19742" builtinId="9" hidden="1"/>
    <cellStyle name="Hipervínculo visitado" xfId="19743" builtinId="9" hidden="1"/>
    <cellStyle name="Hipervínculo visitado" xfId="19744" builtinId="9" hidden="1"/>
    <cellStyle name="Hipervínculo visitado" xfId="19745" builtinId="9" hidden="1"/>
    <cellStyle name="Hipervínculo visitado" xfId="19746" builtinId="9" hidden="1"/>
    <cellStyle name="Hipervínculo visitado" xfId="19747" builtinId="9" hidden="1"/>
    <cellStyle name="Hipervínculo visitado" xfId="19748" builtinId="9" hidden="1"/>
    <cellStyle name="Hipervínculo visitado" xfId="19749" builtinId="9" hidden="1"/>
    <cellStyle name="Hipervínculo visitado" xfId="19750" builtinId="9" hidden="1"/>
    <cellStyle name="Hipervínculo visitado" xfId="19751" builtinId="9" hidden="1"/>
    <cellStyle name="Hipervínculo visitado" xfId="19752" builtinId="9" hidden="1"/>
    <cellStyle name="Hipervínculo visitado" xfId="19753" builtinId="9" hidden="1"/>
    <cellStyle name="Hipervínculo visitado" xfId="19754" builtinId="9" hidden="1"/>
    <cellStyle name="Hipervínculo visitado" xfId="19755" builtinId="9" hidden="1"/>
    <cellStyle name="Hipervínculo visitado" xfId="19756" builtinId="9" hidden="1"/>
    <cellStyle name="Hipervínculo visitado" xfId="19757" builtinId="9" hidden="1"/>
    <cellStyle name="Hipervínculo visitado" xfId="19479" builtinId="9" hidden="1"/>
    <cellStyle name="Hipervínculo visitado" xfId="19478" builtinId="9" hidden="1"/>
    <cellStyle name="Hipervínculo visitado" xfId="19474" builtinId="9" hidden="1"/>
    <cellStyle name="Hipervínculo visitado" xfId="19758" builtinId="9" hidden="1"/>
    <cellStyle name="Hipervínculo visitado" xfId="19759" builtinId="9" hidden="1"/>
    <cellStyle name="Hipervínculo visitado" xfId="19760" builtinId="9" hidden="1"/>
    <cellStyle name="Hipervínculo visitado" xfId="19761" builtinId="9" hidden="1"/>
    <cellStyle name="Hipervínculo visitado" xfId="19762" builtinId="9" hidden="1"/>
    <cellStyle name="Hipervínculo visitado" xfId="19763" builtinId="9" hidden="1"/>
    <cellStyle name="Hipervínculo visitado" xfId="19764" builtinId="9" hidden="1"/>
    <cellStyle name="Hipervínculo visitado" xfId="19765" builtinId="9" hidden="1"/>
    <cellStyle name="Hipervínculo visitado" xfId="19766" builtinId="9" hidden="1"/>
    <cellStyle name="Hipervínculo visitado" xfId="19767" builtinId="9" hidden="1"/>
    <cellStyle name="Hipervínculo visitado" xfId="19768" builtinId="9" hidden="1"/>
    <cellStyle name="Hipervínculo visitado" xfId="19769" builtinId="9" hidden="1"/>
    <cellStyle name="Hipervínculo visitado" xfId="19770" builtinId="9" hidden="1"/>
    <cellStyle name="Hipervínculo visitado" xfId="19771" builtinId="9" hidden="1"/>
    <cellStyle name="Hipervínculo visitado" xfId="19772" builtinId="9" hidden="1"/>
    <cellStyle name="Hipervínculo visitado" xfId="19773" builtinId="9" hidden="1"/>
    <cellStyle name="Hipervínculo visitado" xfId="19774" builtinId="9" hidden="1"/>
    <cellStyle name="Hipervínculo visitado" xfId="19775" builtinId="9" hidden="1"/>
    <cellStyle name="Hipervínculo visitado" xfId="18289" builtinId="9" hidden="1"/>
    <cellStyle name="Hipervínculo visitado" xfId="18257" builtinId="9" hidden="1"/>
    <cellStyle name="Hipervínculo visitado" xfId="18225" builtinId="9" hidden="1"/>
    <cellStyle name="Hipervínculo visitado" xfId="18193" builtinId="9" hidden="1"/>
    <cellStyle name="Hipervínculo visitado" xfId="18162" builtinId="9" hidden="1"/>
    <cellStyle name="Hipervínculo visitado" xfId="19533" builtinId="9" hidden="1"/>
    <cellStyle name="Hipervínculo visitado" xfId="16927" builtinId="9" hidden="1"/>
    <cellStyle name="Hipervínculo visitado" xfId="16926" builtinId="9" hidden="1"/>
    <cellStyle name="Hipervínculo visitado" xfId="16925" builtinId="9" hidden="1"/>
    <cellStyle name="Hipervínculo visitado" xfId="16869" builtinId="9" hidden="1"/>
    <cellStyle name="Hipervínculo visitado" xfId="16924" builtinId="9" hidden="1"/>
    <cellStyle name="Hipervínculo visitado" xfId="16923" builtinId="9" hidden="1"/>
    <cellStyle name="Hipervínculo visitado" xfId="14025" builtinId="9" hidden="1"/>
    <cellStyle name="Hipervínculo visitado" xfId="16868" builtinId="9" hidden="1"/>
    <cellStyle name="Hipervínculo visitado" xfId="16922" builtinId="9" hidden="1"/>
    <cellStyle name="Hipervínculo visitado" xfId="16921" builtinId="9" hidden="1"/>
    <cellStyle name="Hipervínculo visitado" xfId="11109" builtinId="9" hidden="1"/>
    <cellStyle name="Hipervínculo visitado" xfId="16867" builtinId="9" hidden="1"/>
    <cellStyle name="Hipervínculo visitado" xfId="16920" builtinId="9" hidden="1"/>
    <cellStyle name="Hipervínculo visitado" xfId="16919" builtinId="9" hidden="1"/>
    <cellStyle name="Hipervínculo visitado" xfId="13991" builtinId="9" hidden="1"/>
    <cellStyle name="Hipervínculo visitado" xfId="16954" builtinId="9" hidden="1"/>
    <cellStyle name="Hipervínculo visitado" xfId="16887" builtinId="9" hidden="1"/>
    <cellStyle name="Hipervínculo visitado" xfId="14037" builtinId="9" hidden="1"/>
    <cellStyle name="Hipervínculo visitado" xfId="19776" builtinId="9" hidden="1"/>
    <cellStyle name="Hipervínculo visitado" xfId="19777" builtinId="9" hidden="1"/>
    <cellStyle name="Hipervínculo visitado" xfId="19778" builtinId="9" hidden="1"/>
    <cellStyle name="Hipervínculo visitado" xfId="19779" builtinId="9" hidden="1"/>
    <cellStyle name="Hipervínculo visitado" xfId="19780" builtinId="9" hidden="1"/>
    <cellStyle name="Hipervínculo visitado" xfId="19781" builtinId="9" hidden="1"/>
    <cellStyle name="Hipervínculo visitado" xfId="19782" builtinId="9" hidden="1"/>
    <cellStyle name="Hipervínculo visitado" xfId="19783" builtinId="9" hidden="1"/>
    <cellStyle name="Hipervínculo visitado" xfId="19784" builtinId="9" hidden="1"/>
    <cellStyle name="Hipervínculo visitado" xfId="19785" builtinId="9" hidden="1"/>
    <cellStyle name="Hipervínculo visitado" xfId="19786" builtinId="9" hidden="1"/>
    <cellStyle name="Hipervínculo visitado" xfId="19787" builtinId="9" hidden="1"/>
    <cellStyle name="Hipervínculo visitado" xfId="19788" builtinId="9" hidden="1"/>
    <cellStyle name="Hipervínculo visitado" xfId="19789" builtinId="9" hidden="1"/>
    <cellStyle name="Hipervínculo visitado" xfId="19790" builtinId="9" hidden="1"/>
    <cellStyle name="Hipervínculo visitado" xfId="19791" builtinId="9" hidden="1"/>
    <cellStyle name="Hipervínculo visitado" xfId="19792" builtinId="9" hidden="1"/>
    <cellStyle name="Hipervínculo visitado" xfId="19793" builtinId="9" hidden="1"/>
    <cellStyle name="Hipervínculo visitado" xfId="16929" builtinId="9" hidden="1"/>
    <cellStyle name="Hipervínculo visitado" xfId="16928" builtinId="9" hidden="1"/>
    <cellStyle name="Hipervínculo visitado" xfId="13992" builtinId="9" hidden="1"/>
    <cellStyle name="Hipervínculo visitado" xfId="19797" builtinId="9" hidden="1"/>
    <cellStyle name="Hipervínculo visitado" xfId="19798" builtinId="9" hidden="1"/>
    <cellStyle name="Hipervínculo visitado" xfId="19799" builtinId="9" hidden="1"/>
    <cellStyle name="Hipervínculo visitado" xfId="19800" builtinId="9" hidden="1"/>
    <cellStyle name="Hipervínculo visitado" xfId="19801" builtinId="9" hidden="1"/>
    <cellStyle name="Hipervínculo visitado" xfId="19802" builtinId="9" hidden="1"/>
    <cellStyle name="Hipervínculo visitado" xfId="19803" builtinId="9" hidden="1"/>
    <cellStyle name="Hipervínculo visitado" xfId="19804" builtinId="9" hidden="1"/>
    <cellStyle name="Hipervínculo visitado" xfId="19805" builtinId="9" hidden="1"/>
    <cellStyle name="Hipervínculo visitado" xfId="19806" builtinId="9" hidden="1"/>
    <cellStyle name="Hipervínculo visitado" xfId="19807" builtinId="9" hidden="1"/>
    <cellStyle name="Hipervínculo visitado" xfId="19808" builtinId="9" hidden="1"/>
    <cellStyle name="Hipervínculo visitado" xfId="19809" builtinId="9" hidden="1"/>
    <cellStyle name="Hipervínculo visitado" xfId="19810" builtinId="9" hidden="1"/>
    <cellStyle name="Hipervínculo visitado" xfId="19811" builtinId="9" hidden="1"/>
    <cellStyle name="Hipervínculo visitado" xfId="19812" builtinId="9" hidden="1"/>
    <cellStyle name="Hipervínculo visitado" xfId="19813" builtinId="9" hidden="1"/>
    <cellStyle name="Hipervínculo visitado" xfId="19814" builtinId="9" hidden="1"/>
    <cellStyle name="Hipervínculo visitado" xfId="19826" builtinId="9" hidden="1"/>
    <cellStyle name="Hipervínculo visitado" xfId="19827" builtinId="9" hidden="1"/>
    <cellStyle name="Hipervínculo visitado" xfId="19828" builtinId="9" hidden="1"/>
    <cellStyle name="Hipervínculo visitado" xfId="19829" builtinId="9" hidden="1"/>
    <cellStyle name="Hipervínculo visitado" xfId="19830" builtinId="9" hidden="1"/>
    <cellStyle name="Hipervínculo visitado" xfId="19831" builtinId="9" hidden="1"/>
    <cellStyle name="Hipervínculo visitado" xfId="19832" builtinId="9" hidden="1"/>
    <cellStyle name="Hipervínculo visitado" xfId="19833" builtinId="9" hidden="1"/>
    <cellStyle name="Hipervínculo visitado" xfId="19834" builtinId="9" hidden="1"/>
    <cellStyle name="Hipervínculo visitado" xfId="19835" builtinId="9" hidden="1"/>
    <cellStyle name="Hipervínculo visitado" xfId="19836" builtinId="9" hidden="1"/>
    <cellStyle name="Hipervínculo visitado" xfId="19837" builtinId="9" hidden="1"/>
    <cellStyle name="Hipervínculo visitado" xfId="19838" builtinId="9" hidden="1"/>
    <cellStyle name="Hipervínculo visitado" xfId="19839" builtinId="9" hidden="1"/>
    <cellStyle name="Hipervínculo visitado" xfId="19840" builtinId="9" hidden="1"/>
    <cellStyle name="Hipervínculo visitado" xfId="19841" builtinId="9" hidden="1"/>
    <cellStyle name="Hipervínculo visitado" xfId="19842" builtinId="9" hidden="1"/>
    <cellStyle name="Hipervínculo visitado" xfId="19843" builtinId="9" hidden="1"/>
    <cellStyle name="Hipervínculo visitado" xfId="19844" builtinId="9" hidden="1"/>
    <cellStyle name="Hipervínculo visitado" xfId="19845" builtinId="9" hidden="1"/>
    <cellStyle name="Hipervínculo visitado" xfId="19846" builtinId="9" hidden="1"/>
    <cellStyle name="Hipervínculo visitado" xfId="19928" builtinId="9" hidden="1"/>
    <cellStyle name="Hipervínculo visitado" xfId="19929" builtinId="9" hidden="1"/>
    <cellStyle name="Hipervínculo visitado" xfId="19930" builtinId="9" hidden="1"/>
    <cellStyle name="Hipervínculo visitado" xfId="19931" builtinId="9" hidden="1"/>
    <cellStyle name="Hipervínculo visitado" xfId="19932" builtinId="9" hidden="1"/>
    <cellStyle name="Hipervínculo visitado" xfId="19933" builtinId="9" hidden="1"/>
    <cellStyle name="Hipervínculo visitado" xfId="19934" builtinId="9" hidden="1"/>
    <cellStyle name="Hipervínculo visitado" xfId="19935" builtinId="9" hidden="1"/>
    <cellStyle name="Hipervínculo visitado" xfId="19936" builtinId="9" hidden="1"/>
    <cellStyle name="Hipervínculo visitado" xfId="19937" builtinId="9" hidden="1"/>
    <cellStyle name="Hipervínculo visitado" xfId="19938" builtinId="9" hidden="1"/>
    <cellStyle name="Hipervínculo visitado" xfId="19939" builtinId="9" hidden="1"/>
    <cellStyle name="Hipervínculo visitado" xfId="19940" builtinId="9" hidden="1"/>
    <cellStyle name="Hipervínculo visitado" xfId="19941" builtinId="9" hidden="1"/>
    <cellStyle name="Hipervínculo visitado" xfId="19942" builtinId="9" hidden="1"/>
    <cellStyle name="Hipervínculo visitado" xfId="19943" builtinId="9" hidden="1"/>
    <cellStyle name="Hipervínculo visitado" xfId="19944" builtinId="9" hidden="1"/>
    <cellStyle name="Hipervínculo visitado" xfId="19945" builtinId="9" hidden="1"/>
    <cellStyle name="Hipervínculo visitado" xfId="19946" builtinId="9" hidden="1"/>
    <cellStyle name="Hipervínculo visitado" xfId="19947" builtinId="9" hidden="1"/>
    <cellStyle name="Hipervínculo visitado" xfId="19948" builtinId="9" hidden="1"/>
    <cellStyle name="Hipervínculo visitado" xfId="20138" builtinId="9" hidden="1"/>
    <cellStyle name="Hipervínculo visitado" xfId="20139" builtinId="9" hidden="1"/>
    <cellStyle name="Hipervínculo visitado" xfId="20140" builtinId="9" hidden="1"/>
    <cellStyle name="Hipervínculo visitado" xfId="20141" builtinId="9" hidden="1"/>
    <cellStyle name="Hipervínculo visitado" xfId="20142" builtinId="9" hidden="1"/>
    <cellStyle name="Hipervínculo visitado" xfId="20143" builtinId="9" hidden="1"/>
    <cellStyle name="Hipervínculo visitado" xfId="20144" builtinId="9" hidden="1"/>
    <cellStyle name="Hipervínculo visitado" xfId="20145" builtinId="9" hidden="1"/>
    <cellStyle name="Hipervínculo visitado" xfId="20146" builtinId="9" hidden="1"/>
    <cellStyle name="Hipervínculo visitado" xfId="20147" builtinId="9" hidden="1"/>
    <cellStyle name="Hipervínculo visitado" xfId="20148" builtinId="9" hidden="1"/>
    <cellStyle name="Hipervínculo visitado" xfId="20149" builtinId="9" hidden="1"/>
    <cellStyle name="Hipervínculo visitado" xfId="20150" builtinId="9" hidden="1"/>
    <cellStyle name="Hipervínculo visitado" xfId="20151" builtinId="9" hidden="1"/>
    <cellStyle name="Hipervínculo visitado" xfId="20152" builtinId="9" hidden="1"/>
    <cellStyle name="Hipervínculo visitado" xfId="20153" builtinId="9" hidden="1"/>
    <cellStyle name="Hipervínculo visitado" xfId="20154" builtinId="9" hidden="1"/>
    <cellStyle name="Hipervínculo visitado" xfId="20155" builtinId="9" hidden="1"/>
    <cellStyle name="Hipervínculo visitado" xfId="20156" builtinId="9" hidden="1"/>
    <cellStyle name="Hipervínculo visitado" xfId="20157" builtinId="9" hidden="1"/>
    <cellStyle name="Hipervínculo visitado" xfId="20158" builtinId="9" hidden="1"/>
    <cellStyle name="Hipervínculo visitado" xfId="20104" builtinId="9" hidden="1"/>
    <cellStyle name="Hipervínculo visitado" xfId="20230" builtinId="9" hidden="1"/>
    <cellStyle name="Hipervínculo visitado" xfId="20229" builtinId="9" hidden="1"/>
    <cellStyle name="Hipervínculo visitado" xfId="20103" builtinId="9" hidden="1"/>
    <cellStyle name="Hipervínculo visitado" xfId="20228" builtinId="9" hidden="1"/>
    <cellStyle name="Hipervínculo visitado" xfId="20227" builtinId="9" hidden="1"/>
    <cellStyle name="Hipervínculo visitado" xfId="20102" builtinId="9" hidden="1"/>
    <cellStyle name="Hipervínculo visitado" xfId="20226" builtinId="9" hidden="1"/>
    <cellStyle name="Hipervínculo visitado" xfId="20225" builtinId="9" hidden="1"/>
    <cellStyle name="Hipervínculo visitado" xfId="20101" builtinId="9" hidden="1"/>
    <cellStyle name="Hipervínculo visitado" xfId="20224" builtinId="9" hidden="1"/>
    <cellStyle name="Hipervínculo visitado" xfId="20223" builtinId="9" hidden="1"/>
    <cellStyle name="Hipervínculo visitado" xfId="20100" builtinId="9" hidden="1"/>
    <cellStyle name="Hipervínculo visitado" xfId="20222" builtinId="9" hidden="1"/>
    <cellStyle name="Hipervínculo visitado" xfId="20221" builtinId="9" hidden="1"/>
    <cellStyle name="Hipervínculo visitado" xfId="20099" builtinId="9" hidden="1"/>
    <cellStyle name="Hipervínculo visitado" xfId="20220" builtinId="9" hidden="1"/>
    <cellStyle name="Hipervínculo visitado" xfId="20219" builtinId="9" hidden="1"/>
    <cellStyle name="Hipervínculo visitado" xfId="20098" builtinId="9" hidden="1"/>
    <cellStyle name="Hipervínculo visitado" xfId="20218" builtinId="9" hidden="1"/>
    <cellStyle name="Hipervínculo visitado" xfId="20217" builtinId="9" hidden="1"/>
    <cellStyle name="Hipervínculo visitado" xfId="20255" builtinId="9" hidden="1"/>
    <cellStyle name="Hipervínculo visitado" xfId="19865" builtinId="9" hidden="1"/>
    <cellStyle name="Hipervínculo visitado" xfId="20172" builtinId="9" hidden="1"/>
    <cellStyle name="Hipervínculo visitado" xfId="20256" builtinId="9" hidden="1"/>
    <cellStyle name="Hipervínculo visitado" xfId="20173" builtinId="9" hidden="1"/>
    <cellStyle name="Hipervínculo visitado" xfId="19862" builtinId="9" hidden="1"/>
    <cellStyle name="Hipervínculo visitado" xfId="20115" builtinId="9" hidden="1"/>
    <cellStyle name="Hipervínculo visitado" xfId="20174" builtinId="9" hidden="1"/>
    <cellStyle name="Hipervínculo visitado" xfId="20175" builtinId="9" hidden="1"/>
    <cellStyle name="Hipervínculo visitado" xfId="20257" builtinId="9" hidden="1"/>
    <cellStyle name="Hipervínculo visitado" xfId="19859" builtinId="9" hidden="1"/>
    <cellStyle name="Hipervínculo visitado" xfId="19858" builtinId="9" hidden="1"/>
    <cellStyle name="Hipervínculo visitado" xfId="20258" builtinId="9" hidden="1"/>
    <cellStyle name="Hipervínculo visitado" xfId="20176" builtinId="9" hidden="1"/>
    <cellStyle name="Hipervínculo visitado" xfId="20177" builtinId="9" hidden="1"/>
    <cellStyle name="Hipervínculo visitado" xfId="20116" builtinId="9" hidden="1"/>
    <cellStyle name="Hipervínculo visitado" xfId="19857" builtinId="9" hidden="1"/>
    <cellStyle name="Hipervínculo visitado" xfId="20178" builtinId="9" hidden="1"/>
    <cellStyle name="Hipervínculo visitado" xfId="20117" builtinId="9" hidden="1"/>
    <cellStyle name="Hipervínculo visitado" xfId="20179" builtinId="9" hidden="1"/>
    <cellStyle name="Hipervínculo visitado" xfId="19856" builtinId="9" hidden="1"/>
    <cellStyle name="Hipervínculo visitado" xfId="20269" builtinId="9" hidden="1"/>
    <cellStyle name="Hipervínculo visitado" xfId="20093" builtinId="9" hidden="1"/>
    <cellStyle name="Hipervínculo visitado" xfId="20092" builtinId="9" hidden="1"/>
    <cellStyle name="Hipervínculo visitado" xfId="19911" builtinId="9" hidden="1"/>
    <cellStyle name="Hipervínculo visitado" xfId="19914" builtinId="9" hidden="1"/>
    <cellStyle name="Hipervínculo visitado" xfId="20268" builtinId="9" hidden="1"/>
    <cellStyle name="Hipervínculo visitado" xfId="20124" builtinId="9" hidden="1"/>
    <cellStyle name="Hipervínculo visitado" xfId="20196" builtinId="9" hidden="1"/>
    <cellStyle name="Hipervínculo visitado" xfId="20195" builtinId="9" hidden="1"/>
    <cellStyle name="Hipervínculo visitado" xfId="20267" builtinId="9" hidden="1"/>
    <cellStyle name="Hipervínculo visitado" xfId="19915" builtinId="9" hidden="1"/>
    <cellStyle name="Hipervínculo visitado" xfId="20091" builtinId="9" hidden="1"/>
    <cellStyle name="Hipervínculo visitado" xfId="20194" builtinId="9" hidden="1"/>
    <cellStyle name="Hipervínculo visitado" xfId="19920" builtinId="9" hidden="1"/>
    <cellStyle name="Hipervínculo visitado" xfId="20266" builtinId="9" hidden="1"/>
    <cellStyle name="Hipervínculo visitado" xfId="20123" builtinId="9" hidden="1"/>
    <cellStyle name="Hipervínculo visitado" xfId="20265" builtinId="9" hidden="1"/>
    <cellStyle name="Hipervínculo visitado" xfId="20264" builtinId="9" hidden="1"/>
    <cellStyle name="Hipervínculo visitado" xfId="20110" builtinId="9" hidden="1"/>
    <cellStyle name="Hipervínculo visitado" xfId="20109" builtinId="9" hidden="1"/>
    <cellStyle name="Hipervínculo visitado" xfId="20193" builtinId="9" hidden="1"/>
    <cellStyle name="Hipervínculo visitado" xfId="20096" builtinId="9" hidden="1"/>
    <cellStyle name="Hipervínculo visitado" xfId="20106" builtinId="9" hidden="1"/>
    <cellStyle name="Hipervínculo visitado" xfId="20302" builtinId="9" hidden="1"/>
    <cellStyle name="Hipervínculo visitado" xfId="19886" builtinId="9" hidden="1"/>
    <cellStyle name="Hipervínculo visitado" xfId="20301" builtinId="9" hidden="1"/>
    <cellStyle name="Hipervínculo visitado" xfId="20233" builtinId="9" hidden="1"/>
    <cellStyle name="Hipervínculo visitado" xfId="20207" builtinId="9" hidden="1"/>
    <cellStyle name="Hipervínculo visitado" xfId="20300" builtinId="9" hidden="1"/>
    <cellStyle name="Hipervínculo visitado" xfId="20299" builtinId="9" hidden="1"/>
    <cellStyle name="Hipervínculo visitado" xfId="20130" builtinId="9" hidden="1"/>
    <cellStyle name="Hipervínculo visitado" xfId="20234" builtinId="9" hidden="1"/>
    <cellStyle name="Hipervínculo visitado" xfId="20298" builtinId="9" hidden="1"/>
    <cellStyle name="Hipervínculo visitado" xfId="20163" builtinId="9" hidden="1"/>
    <cellStyle name="Hipervínculo visitado" xfId="19854" builtinId="9" hidden="1"/>
    <cellStyle name="Hipervínculo visitado" xfId="20118" builtinId="9" hidden="1"/>
    <cellStyle name="Hipervínculo visitado" xfId="20131" builtinId="9" hidden="1"/>
    <cellStyle name="Hipervínculo visitado" xfId="20297" builtinId="9" hidden="1"/>
    <cellStyle name="Hipervínculo visitado" xfId="20119" builtinId="9" hidden="1"/>
    <cellStyle name="Hipervínculo visitado" xfId="20278" builtinId="9" hidden="1"/>
    <cellStyle name="Hipervínculo visitado" xfId="19853" builtinId="9" hidden="1"/>
    <cellStyle name="Hipervínculo visitado" xfId="20296" builtinId="9" hidden="1"/>
    <cellStyle name="Hipervínculo visitado" xfId="20335" builtinId="9" hidden="1"/>
    <cellStyle name="Hipervínculo visitado" xfId="20249" builtinId="9" hidden="1"/>
    <cellStyle name="Hipervínculo visitado" xfId="20189" builtinId="9" hidden="1"/>
    <cellStyle name="Hipervínculo visitado" xfId="20336" builtinId="9" hidden="1"/>
    <cellStyle name="Hipervínculo visitado" xfId="19921" builtinId="9" hidden="1"/>
    <cellStyle name="Hipervínculo visitado" xfId="20286" builtinId="9" hidden="1"/>
    <cellStyle name="Hipervínculo visitado" xfId="20204" builtinId="9" hidden="1"/>
    <cellStyle name="Hipervínculo visitado" xfId="20160" builtinId="9" hidden="1"/>
    <cellStyle name="Hipervínculo visitado" xfId="20240" builtinId="9" hidden="1"/>
    <cellStyle name="Hipervínculo visitado" xfId="20337" builtinId="9" hidden="1"/>
    <cellStyle name="Hipervínculo visitado" xfId="20285" builtinId="9" hidden="1"/>
    <cellStyle name="Hipervínculo visitado" xfId="19879" builtinId="9" hidden="1"/>
    <cellStyle name="Hipervínculo visitado" xfId="20338" builtinId="9" hidden="1"/>
    <cellStyle name="Hipervínculo visitado" xfId="20159" builtinId="9" hidden="1"/>
    <cellStyle name="Hipervínculo visitado" xfId="20188" builtinId="9" hidden="1"/>
    <cellStyle name="Hipervínculo visitado" xfId="20275" builtinId="9" hidden="1"/>
    <cellStyle name="Hipervínculo visitado" xfId="20134" builtinId="9" hidden="1"/>
    <cellStyle name="Hipervínculo visitado" xfId="20122" builtinId="9" hidden="1"/>
    <cellStyle name="Hipervínculo visitado" xfId="20245" builtinId="9" hidden="1"/>
    <cellStyle name="Hipervínculo visitado" xfId="19922" builtinId="9" hidden="1"/>
    <cellStyle name="Hipervínculo visitado" xfId="20284" builtinId="9" hidden="1"/>
    <cellStyle name="Hipervínculo visitado" xfId="20215" builtinId="9" hidden="1"/>
    <cellStyle name="Hipervínculo visitado" xfId="20244" builtinId="9" hidden="1"/>
    <cellStyle name="Hipervínculo visitado" xfId="20295" builtinId="9" hidden="1"/>
    <cellStyle name="Hipervínculo visitado" xfId="19877" builtinId="9" hidden="1"/>
    <cellStyle name="Hipervínculo visitado" xfId="20260" builtinId="9" hidden="1"/>
    <cellStyle name="Hipervínculo visitado" xfId="20352" builtinId="9" hidden="1"/>
    <cellStyle name="Hipervínculo visitado" xfId="20328" builtinId="9" hidden="1"/>
    <cellStyle name="Hipervínculo visitado" xfId="19852" builtinId="9" hidden="1"/>
    <cellStyle name="Hipervínculo visitado" xfId="20294" builtinId="9" hidden="1"/>
    <cellStyle name="Hipervínculo visitado" xfId="20216" builtinId="9" hidden="1"/>
    <cellStyle name="Hipervínculo visitado" xfId="20351" builtinId="9" hidden="1"/>
    <cellStyle name="Hipervínculo visitado" xfId="20200" builtinId="9" hidden="1"/>
    <cellStyle name="Hipervínculo visitado" xfId="20288" builtinId="9" hidden="1"/>
    <cellStyle name="Hipervínculo visitado" xfId="20164" builtinId="9" hidden="1"/>
    <cellStyle name="Hipervínculo visitado" xfId="20107" builtinId="9" hidden="1"/>
    <cellStyle name="Hipervínculo visitado" xfId="20276" builtinId="9" hidden="1"/>
    <cellStyle name="Hipervínculo visitado" xfId="20350" builtinId="9" hidden="1"/>
    <cellStyle name="Hipervínculo visitado" xfId="20237" builtinId="9" hidden="1"/>
    <cellStyle name="Hipervínculo visitado" xfId="20327" builtinId="9" hidden="1"/>
    <cellStyle name="Hipervínculo visitado" xfId="20210" builtinId="9" hidden="1"/>
    <cellStyle name="Hipervínculo visitado" xfId="20349" builtinId="9" hidden="1"/>
    <cellStyle name="Hipervínculo visitado" xfId="20212" builtinId="9" hidden="1"/>
    <cellStyle name="Hipervínculo visitado" xfId="20325" builtinId="9" hidden="1"/>
    <cellStyle name="Hipervínculo visitado" xfId="19900" builtinId="9" hidden="1"/>
    <cellStyle name="Hipervínculo visitado" xfId="20274" builtinId="9" hidden="1"/>
    <cellStyle name="Hipervínculo visitado" xfId="20270" builtinId="9" hidden="1"/>
    <cellStyle name="Hipervínculo visitado" xfId="20359" builtinId="9" hidden="1"/>
    <cellStyle name="Hipervínculo visitado" xfId="20324" builtinId="9" hidden="1"/>
    <cellStyle name="Hipervínculo visitado" xfId="20304" builtinId="9" hidden="1"/>
    <cellStyle name="Hipervínculo visitado" xfId="19925" builtinId="9" hidden="1"/>
    <cellStyle name="Hipervínculo visitado" xfId="20290" builtinId="9" hidden="1"/>
    <cellStyle name="Hipervínculo visitado" xfId="20137" builtinId="9" hidden="1"/>
    <cellStyle name="Hipervínculo visitado" xfId="20360" builtinId="9" hidden="1"/>
    <cellStyle name="Hipervínculo visitado" xfId="20127" builtinId="9" hidden="1"/>
    <cellStyle name="Hipervínculo visitado" xfId="20086" builtinId="9" hidden="1"/>
    <cellStyle name="Hipervínculo visitado" xfId="20243" builtinId="9" hidden="1"/>
    <cellStyle name="Hipervínculo visitado" xfId="20090" builtinId="9" hidden="1"/>
    <cellStyle name="Hipervínculo visitado" xfId="20105" builtinId="9" hidden="1"/>
    <cellStyle name="Hipervínculo visitado" xfId="20242" builtinId="9" hidden="1"/>
    <cellStyle name="Hipervínculo visitado" xfId="20254" builtinId="9" hidden="1"/>
    <cellStyle name="Hipervínculo visitado" xfId="20331" builtinId="9" hidden="1"/>
    <cellStyle name="Hipervínculo visitado" xfId="20128" builtinId="9" hidden="1"/>
    <cellStyle name="Hipervínculo visitado" xfId="20167" builtinId="9" hidden="1"/>
    <cellStyle name="Hipervínculo visitado" xfId="20089" builtinId="9" hidden="1"/>
    <cellStyle name="Hipervínculo visitado" xfId="20132" builtinId="9" hidden="1"/>
    <cellStyle name="Hipervínculo visitado" xfId="19876" builtinId="9" hidden="1"/>
    <cellStyle name="Hipervínculo visitado" xfId="20191" builtinId="9" hidden="1"/>
    <cellStyle name="Hipervínculo visitado" xfId="20279" builtinId="9" hidden="1"/>
    <cellStyle name="Hipervínculo visitado" xfId="20378" builtinId="9" hidden="1"/>
    <cellStyle name="Hipervínculo visitado" xfId="20289" builtinId="9" hidden="1"/>
    <cellStyle name="Hipervínculo visitado" xfId="20347" builtinId="9" hidden="1"/>
    <cellStyle name="Hipervínculo visitado" xfId="20377" builtinId="9" hidden="1"/>
    <cellStyle name="Hipervínculo visitado" xfId="20333" builtinId="9" hidden="1"/>
    <cellStyle name="Hipervínculo visitado" xfId="19923" builtinId="9" hidden="1"/>
    <cellStyle name="Hipervínculo visitado" xfId="20241" builtinId="9" hidden="1"/>
    <cellStyle name="Hipervínculo visitado" xfId="20201" builtinId="9" hidden="1"/>
    <cellStyle name="Hipervínculo visitado" xfId="20239" builtinId="9" hidden="1"/>
    <cellStyle name="Hipervínculo visitado" xfId="19848" builtinId="9" hidden="1"/>
    <cellStyle name="Hipervínculo visitado" xfId="20376" builtinId="9" hidden="1"/>
    <cellStyle name="Hipervínculo visitado" xfId="20292" builtinId="9" hidden="1"/>
    <cellStyle name="Hipervínculo visitado" xfId="20346" builtinId="9" hidden="1"/>
    <cellStyle name="Hipervínculo visitado" xfId="20206" builtinId="9" hidden="1"/>
    <cellStyle name="Hipervínculo visitado" xfId="20356" builtinId="9" hidden="1"/>
    <cellStyle name="Hipervínculo visitado" xfId="20190" builtinId="9" hidden="1"/>
    <cellStyle name="Hipervínculo visitado" xfId="20248" builtinId="9" hidden="1"/>
    <cellStyle name="Hipervínculo visitado" xfId="20197" builtinId="9" hidden="1"/>
    <cellStyle name="Hipervínculo visitado" xfId="20135" builtinId="9" hidden="1"/>
    <cellStyle name="Hipervínculo visitado" xfId="20183" builtinId="9" hidden="1"/>
    <cellStyle name="Hipervínculo visitado" xfId="19849" builtinId="9" hidden="1"/>
    <cellStyle name="Hipervínculo visitado" xfId="20277" builtinId="9" hidden="1"/>
    <cellStyle name="Hipervínculo visitado" xfId="20373" builtinId="9" hidden="1"/>
    <cellStyle name="Hipervínculo visitado" xfId="20199" builtinId="9" hidden="1"/>
    <cellStyle name="Hipervínculo visitado" xfId="20354" builtinId="9" hidden="1"/>
    <cellStyle name="Hipervínculo visitado" xfId="20372" builtinId="9" hidden="1"/>
    <cellStyle name="Hipervínculo visitado" xfId="20273" builtinId="9" hidden="1"/>
    <cellStyle name="Hipervínculo visitado" xfId="19882" builtinId="9" hidden="1"/>
    <cellStyle name="Hipervínculo visitado" xfId="20355" builtinId="9" hidden="1"/>
    <cellStyle name="Hipervínculo visitado" xfId="20384" builtinId="9" hidden="1"/>
    <cellStyle name="Hipervínculo visitado" xfId="20187" builtinId="9" hidden="1"/>
    <cellStyle name="Hipervínculo visitado" xfId="19866" builtinId="9" hidden="1"/>
    <cellStyle name="Hipervínculo visitado" xfId="20385" builtinId="9" hidden="1"/>
    <cellStyle name="Hipervínculo visitado" xfId="20236" builtinId="9" hidden="1"/>
    <cellStyle name="Hipervínculo visitado" xfId="20280" builtinId="9" hidden="1"/>
    <cellStyle name="Hipervínculo visitado" xfId="20181" builtinId="9" hidden="1"/>
    <cellStyle name="Hipervínculo visitado" xfId="20381" builtinId="9" hidden="1"/>
    <cellStyle name="Hipervínculo visitado" xfId="20113" builtinId="9" hidden="1"/>
    <cellStyle name="Hipervínculo visitado" xfId="20364" builtinId="9" hidden="1"/>
    <cellStyle name="Hipervínculo visitado" xfId="20447" builtinId="9" hidden="1"/>
    <cellStyle name="Hipervínculo visitado" xfId="20344" builtinId="9" hidden="1"/>
    <cellStyle name="Hipervínculo visitado" xfId="20343" builtinId="9" hidden="1"/>
    <cellStyle name="Hipervínculo visitado" xfId="20448" builtinId="9" hidden="1"/>
    <cellStyle name="Hipervínculo visitado" xfId="19924" builtinId="9" hidden="1"/>
    <cellStyle name="Hipervínculo visitado" xfId="20182" builtinId="9" hidden="1"/>
    <cellStyle name="Hipervínculo visitado" xfId="20120" builtinId="9" hidden="1"/>
    <cellStyle name="Hipervínculo visitado" xfId="20125" builtinId="9" hidden="1"/>
    <cellStyle name="Hipervínculo visitado" xfId="20408" builtinId="9" hidden="1"/>
    <cellStyle name="Hipervínculo visitado" xfId="20449" builtinId="9" hidden="1"/>
    <cellStyle name="Hipervínculo visitado" xfId="20407" builtinId="9" hidden="1"/>
    <cellStyle name="Hipervínculo visitado" xfId="20246" builtinId="9" hidden="1"/>
    <cellStyle name="Hipervínculo visitado" xfId="20450" builtinId="9" hidden="1"/>
    <cellStyle name="Hipervínculo visitado" xfId="20133" builtinId="9" hidden="1"/>
    <cellStyle name="Hipervínculo visitado" xfId="20271" builtinId="9" hidden="1"/>
    <cellStyle name="Hipervínculo visitado" xfId="20262" builtinId="9" hidden="1"/>
    <cellStyle name="Hipervínculo visitado" xfId="20369" builtinId="9" hidden="1"/>
    <cellStyle name="Hipervínculo visitado" xfId="20231" builtinId="9" hidden="1"/>
    <cellStyle name="Hipervínculo visitado" xfId="20414" builtinId="9" hidden="1"/>
    <cellStyle name="Hipervínculo visitado" xfId="20454" builtinId="9" hidden="1"/>
    <cellStyle name="Hipervínculo visitado" xfId="20371" builtinId="9" hidden="1"/>
    <cellStyle name="Hipervínculo visitado" xfId="20415" builtinId="9" hidden="1"/>
    <cellStyle name="Hipervínculo visitado" xfId="20370" builtinId="9" hidden="1"/>
    <cellStyle name="Hipervínculo visitado" xfId="20453" builtinId="9" hidden="1"/>
    <cellStyle name="Hipervínculo visitado" xfId="20339" builtinId="9" hidden="1"/>
    <cellStyle name="Hipervínculo visitado" xfId="20180" builtinId="9" hidden="1"/>
    <cellStyle name="Hipervínculo visitado" xfId="20405" builtinId="9" hidden="1"/>
    <cellStyle name="Hipervínculo visitado" xfId="20340" builtinId="9" hidden="1"/>
    <cellStyle name="Hipervínculo visitado" xfId="20326" builtinId="9" hidden="1"/>
    <cellStyle name="Hipervínculo visitado" xfId="20452" builtinId="9" hidden="1"/>
    <cellStyle name="Hipervínculo visitado" xfId="20416" builtinId="9" hidden="1"/>
    <cellStyle name="Hipervínculo visitado" xfId="20161" builtinId="9" hidden="1"/>
    <cellStyle name="Hipervínculo visitado" xfId="20095" builtinId="9" hidden="1"/>
    <cellStyle name="Hipervínculo visitado" xfId="20438" builtinId="9" hidden="1"/>
    <cellStyle name="Hipervínculo visitado" xfId="20451" builtinId="9" hidden="1"/>
    <cellStyle name="Hipervínculo visitado" xfId="20406" builtinId="9" hidden="1"/>
    <cellStyle name="Hipervínculo visitado" xfId="20437" builtinId="9" hidden="1"/>
    <cellStyle name="Hipervínculo visitado" xfId="20342" builtinId="9" hidden="1"/>
    <cellStyle name="Hipervínculo visitado" xfId="20365" builtinId="9" hidden="1"/>
    <cellStyle name="Hipervínculo visitado" xfId="20203" builtinId="9" hidden="1"/>
    <cellStyle name="Hipervínculo visitado" xfId="20490" builtinId="9" hidden="1"/>
    <cellStyle name="Hipervínculo visitado" xfId="20491" builtinId="9" hidden="1"/>
    <cellStyle name="Hipervínculo visitado" xfId="20492" builtinId="9" hidden="1"/>
    <cellStyle name="Hipervínculo visitado" xfId="20493" builtinId="9" hidden="1"/>
    <cellStyle name="Hipervínculo visitado" xfId="20494" builtinId="9" hidden="1"/>
    <cellStyle name="Hipervínculo visitado" xfId="20495" builtinId="9" hidden="1"/>
    <cellStyle name="Hipervínculo visitado" xfId="20496" builtinId="9" hidden="1"/>
    <cellStyle name="Hipervínculo visitado" xfId="20497" builtinId="9" hidden="1"/>
    <cellStyle name="Hipervínculo visitado" xfId="20498" builtinId="9" hidden="1"/>
    <cellStyle name="Hipervínculo visitado" xfId="20499" builtinId="9" hidden="1"/>
    <cellStyle name="Hipervínculo visitado" xfId="20500" builtinId="9" hidden="1"/>
    <cellStyle name="Hipervínculo visitado" xfId="20501" builtinId="9" hidden="1"/>
    <cellStyle name="Hipervínculo visitado" xfId="20502" builtinId="9" hidden="1"/>
    <cellStyle name="Hipervínculo visitado" xfId="20503" builtinId="9" hidden="1"/>
    <cellStyle name="Hipervínculo visitado" xfId="20504" builtinId="9" hidden="1"/>
    <cellStyle name="Hipervínculo visitado" xfId="20505" builtinId="9" hidden="1"/>
    <cellStyle name="Hipervínculo visitado" xfId="20506" builtinId="9" hidden="1"/>
    <cellStyle name="Hipervínculo visitado" xfId="20507" builtinId="9" hidden="1"/>
    <cellStyle name="Hipervínculo visitado" xfId="20508" builtinId="9" hidden="1"/>
    <cellStyle name="Hipervínculo visitado" xfId="20509" builtinId="9" hidden="1"/>
    <cellStyle name="Hipervínculo visitado" xfId="20213" builtinId="9" hidden="1"/>
    <cellStyle name="Hipervínculo visitado" xfId="20439" builtinId="9" hidden="1"/>
    <cellStyle name="Hipervínculo visitado" xfId="20366" builtinId="9" hidden="1"/>
    <cellStyle name="Hipervínculo visitado" xfId="20513" builtinId="9" hidden="1"/>
    <cellStyle name="Hipervínculo visitado" xfId="20514" builtinId="9" hidden="1"/>
    <cellStyle name="Hipervínculo visitado" xfId="20515" builtinId="9" hidden="1"/>
    <cellStyle name="Hipervínculo visitado" xfId="20516" builtinId="9" hidden="1"/>
    <cellStyle name="Hipervínculo visitado" xfId="20517" builtinId="9" hidden="1"/>
    <cellStyle name="Hipervínculo visitado" xfId="20518" builtinId="9" hidden="1"/>
    <cellStyle name="Hipervínculo visitado" xfId="20519" builtinId="9" hidden="1"/>
    <cellStyle name="Hipervínculo visitado" xfId="20520" builtinId="9" hidden="1"/>
    <cellStyle name="Hipervínculo visitado" xfId="20521" builtinId="9" hidden="1"/>
    <cellStyle name="Hipervínculo visitado" xfId="20522" builtinId="9" hidden="1"/>
    <cellStyle name="Hipervínculo visitado" xfId="20523" builtinId="9" hidden="1"/>
    <cellStyle name="Hipervínculo visitado" xfId="20524" builtinId="9" hidden="1"/>
    <cellStyle name="Hipervínculo visitado" xfId="20525" builtinId="9" hidden="1"/>
    <cellStyle name="Hipervínculo visitado" xfId="20526" builtinId="9" hidden="1"/>
    <cellStyle name="Hipervínculo visitado" xfId="20527" builtinId="9" hidden="1"/>
    <cellStyle name="Hipervínculo visitado" xfId="20528" builtinId="9" hidden="1"/>
    <cellStyle name="Hipervínculo visitado" xfId="20529" builtinId="9" hidden="1"/>
    <cellStyle name="Hipervínculo visitado" xfId="20530" builtinId="9" hidden="1"/>
    <cellStyle name="Hipervínculo visitado" xfId="20543" builtinId="9" hidden="1"/>
    <cellStyle name="Hipervínculo visitado" xfId="20544" builtinId="9" hidden="1"/>
    <cellStyle name="Hipervínculo visitado" xfId="20545" builtinId="9" hidden="1"/>
    <cellStyle name="Hipervínculo visitado" xfId="20546" builtinId="9" hidden="1"/>
    <cellStyle name="Hipervínculo visitado" xfId="20547" builtinId="9" hidden="1"/>
    <cellStyle name="Hipervínculo visitado" xfId="20548" builtinId="9" hidden="1"/>
    <cellStyle name="Hipervínculo visitado" xfId="20549" builtinId="9" hidden="1"/>
    <cellStyle name="Hipervínculo visitado" xfId="20550" builtinId="9" hidden="1"/>
    <cellStyle name="Hipervínculo visitado" xfId="20551" builtinId="9" hidden="1"/>
    <cellStyle name="Hipervínculo visitado" xfId="20552" builtinId="9" hidden="1"/>
    <cellStyle name="Hipervínculo visitado" xfId="20553" builtinId="9" hidden="1"/>
    <cellStyle name="Hipervínculo visitado" xfId="20554" builtinId="9" hidden="1"/>
    <cellStyle name="Hipervínculo visitado" xfId="20555" builtinId="9" hidden="1"/>
    <cellStyle name="Hipervínculo visitado" xfId="20556" builtinId="9" hidden="1"/>
    <cellStyle name="Hipervínculo visitado" xfId="20557" builtinId="9" hidden="1"/>
    <cellStyle name="Hipervínculo visitado" xfId="20558" builtinId="9" hidden="1"/>
    <cellStyle name="Hipervínculo visitado" xfId="20559" builtinId="9" hidden="1"/>
    <cellStyle name="Hipervínculo visitado" xfId="20560" builtinId="9" hidden="1"/>
    <cellStyle name="Hipervínculo visitado" xfId="20561" builtinId="9" hidden="1"/>
    <cellStyle name="Hipervínculo visitado" xfId="20562" builtinId="9" hidden="1"/>
    <cellStyle name="Hipervínculo visitado" xfId="20563" builtinId="9" hidden="1"/>
    <cellStyle name="Hipervínculo visitado" xfId="20379" builtinId="9" hidden="1"/>
    <cellStyle name="Hipervínculo visitado" xfId="20567" builtinId="9" hidden="1"/>
    <cellStyle name="Hipervínculo visitado" xfId="20568" builtinId="9" hidden="1"/>
    <cellStyle name="Hipervínculo visitado" xfId="20569" builtinId="9" hidden="1"/>
    <cellStyle name="Hipervínculo visitado" xfId="20570" builtinId="9" hidden="1"/>
    <cellStyle name="Hipervínculo visitado" xfId="20571" builtinId="9" hidden="1"/>
    <cellStyle name="Hipervínculo visitado" xfId="20572" builtinId="9" hidden="1"/>
    <cellStyle name="Hipervínculo visitado" xfId="20573" builtinId="9" hidden="1"/>
    <cellStyle name="Hipervínculo visitado" xfId="20574" builtinId="9" hidden="1"/>
    <cellStyle name="Hipervínculo visitado" xfId="20575" builtinId="9" hidden="1"/>
    <cellStyle name="Hipervínculo visitado" xfId="20576" builtinId="9" hidden="1"/>
    <cellStyle name="Hipervínculo visitado" xfId="20577" builtinId="9" hidden="1"/>
    <cellStyle name="Hipervínculo visitado" xfId="20578" builtinId="9" hidden="1"/>
    <cellStyle name="Hipervínculo visitado" xfId="20579" builtinId="9" hidden="1"/>
    <cellStyle name="Hipervínculo visitado" xfId="20580" builtinId="9" hidden="1"/>
    <cellStyle name="Hipervínculo visitado" xfId="20581" builtinId="9" hidden="1"/>
    <cellStyle name="Hipervínculo visitado" xfId="20582" builtinId="9" hidden="1"/>
    <cellStyle name="Hipervínculo visitado" xfId="20583" builtinId="9" hidden="1"/>
    <cellStyle name="Hipervínculo visitado" xfId="20584" builtinId="9" hidden="1"/>
    <cellStyle name="Hipervínculo visitado" xfId="20585" builtinId="9" hidden="1"/>
    <cellStyle name="Hipervínculo visitado" xfId="20586" builtinId="9" hidden="1"/>
    <cellStyle name="Hipervínculo visitado" xfId="20597" builtinId="9" hidden="1"/>
    <cellStyle name="Hipervínculo visitado" xfId="20598" builtinId="9" hidden="1"/>
    <cellStyle name="Hipervínculo visitado" xfId="20599" builtinId="9" hidden="1"/>
    <cellStyle name="Hipervínculo visitado" xfId="20600" builtinId="9" hidden="1"/>
    <cellStyle name="Hipervínculo visitado" xfId="20601" builtinId="9" hidden="1"/>
    <cellStyle name="Hipervínculo visitado" xfId="20602" builtinId="9" hidden="1"/>
    <cellStyle name="Hipervínculo visitado" xfId="20603" builtinId="9" hidden="1"/>
    <cellStyle name="Hipervínculo visitado" xfId="20604" builtinId="9" hidden="1"/>
    <cellStyle name="Hipervínculo visitado" xfId="20605" builtinId="9" hidden="1"/>
    <cellStyle name="Hipervínculo visitado" xfId="20606" builtinId="9" hidden="1"/>
    <cellStyle name="Hipervínculo visitado" xfId="20607" builtinId="9" hidden="1"/>
    <cellStyle name="Hipervínculo visitado" xfId="20608" builtinId="9" hidden="1"/>
    <cellStyle name="Hipervínculo visitado" xfId="20609" builtinId="9" hidden="1"/>
    <cellStyle name="Hipervínculo visitado" xfId="20610" builtinId="9" hidden="1"/>
    <cellStyle name="Hipervínculo visitado" xfId="20611" builtinId="9" hidden="1"/>
    <cellStyle name="Hipervínculo visitado" xfId="20612" builtinId="9" hidden="1"/>
    <cellStyle name="Hipervínculo visitado" xfId="20613" builtinId="9" hidden="1"/>
    <cellStyle name="Hipervínculo visitado" xfId="20614" builtinId="9" hidden="1"/>
    <cellStyle name="Hipervínculo visitado" xfId="20615" builtinId="9" hidden="1"/>
    <cellStyle name="Hipervínculo visitado" xfId="20616" builtinId="9" hidden="1"/>
    <cellStyle name="Hipervínculo visitado" xfId="20617" builtinId="9" hidden="1"/>
    <cellStyle name="Hipervínculo visitado" xfId="20108" builtinId="9" hidden="1"/>
    <cellStyle name="Hipervínculo visitado" xfId="20291" builtinId="9" hidden="1"/>
    <cellStyle name="Hipervínculo visitado" xfId="19885" builtinId="9" hidden="1"/>
    <cellStyle name="Hipervínculo visitado" xfId="20621" builtinId="9" hidden="1"/>
    <cellStyle name="Hipervínculo visitado" xfId="20622" builtinId="9" hidden="1"/>
    <cellStyle name="Hipervínculo visitado" xfId="20623" builtinId="9" hidden="1"/>
    <cellStyle name="Hipervínculo visitado" xfId="20624" builtinId="9" hidden="1"/>
    <cellStyle name="Hipervínculo visitado" xfId="20625" builtinId="9" hidden="1"/>
    <cellStyle name="Hipervínculo visitado" xfId="20626" builtinId="9" hidden="1"/>
    <cellStyle name="Hipervínculo visitado" xfId="20627" builtinId="9" hidden="1"/>
    <cellStyle name="Hipervínculo visitado" xfId="20628" builtinId="9" hidden="1"/>
    <cellStyle name="Hipervínculo visitado" xfId="20629" builtinId="9" hidden="1"/>
    <cellStyle name="Hipervínculo visitado" xfId="20630" builtinId="9" hidden="1"/>
    <cellStyle name="Hipervínculo visitado" xfId="20631" builtinId="9" hidden="1"/>
    <cellStyle name="Hipervínculo visitado" xfId="20632" builtinId="9" hidden="1"/>
    <cellStyle name="Hipervínculo visitado" xfId="20633" builtinId="9" hidden="1"/>
    <cellStyle name="Hipervínculo visitado" xfId="20634" builtinId="9" hidden="1"/>
    <cellStyle name="Hipervínculo visitado" xfId="20635" builtinId="9" hidden="1"/>
    <cellStyle name="Hipervínculo visitado" xfId="20636" builtinId="9" hidden="1"/>
    <cellStyle name="Hipervínculo visitado" xfId="20637" builtinId="9" hidden="1"/>
    <cellStyle name="Hipervínculo visitado" xfId="20638" builtinId="9" hidden="1"/>
    <cellStyle name="Hipervínculo visitado" xfId="20649" builtinId="9" hidden="1"/>
    <cellStyle name="Hipervínculo visitado" xfId="20650" builtinId="9" hidden="1"/>
    <cellStyle name="Hipervínculo visitado" xfId="20651" builtinId="9" hidden="1"/>
    <cellStyle name="Hipervínculo visitado" xfId="20652" builtinId="9" hidden="1"/>
    <cellStyle name="Hipervínculo visitado" xfId="20653" builtinId="9" hidden="1"/>
    <cellStyle name="Hipervínculo visitado" xfId="20654" builtinId="9" hidden="1"/>
    <cellStyle name="Hipervínculo visitado" xfId="20655" builtinId="9" hidden="1"/>
    <cellStyle name="Hipervínculo visitado" xfId="20656" builtinId="9" hidden="1"/>
    <cellStyle name="Hipervínculo visitado" xfId="20657" builtinId="9" hidden="1"/>
    <cellStyle name="Hipervínculo visitado" xfId="20658" builtinId="9" hidden="1"/>
    <cellStyle name="Hipervínculo visitado" xfId="20659" builtinId="9" hidden="1"/>
    <cellStyle name="Hipervínculo visitado" xfId="20660" builtinId="9" hidden="1"/>
    <cellStyle name="Hipervínculo visitado" xfId="20661" builtinId="9" hidden="1"/>
    <cellStyle name="Hipervínculo visitado" xfId="20662" builtinId="9" hidden="1"/>
    <cellStyle name="Hipervínculo visitado" xfId="20663" builtinId="9" hidden="1"/>
    <cellStyle name="Hipervínculo visitado" xfId="20664" builtinId="9" hidden="1"/>
    <cellStyle name="Hipervínculo visitado" xfId="20665" builtinId="9" hidden="1"/>
    <cellStyle name="Hipervínculo visitado" xfId="20666" builtinId="9" hidden="1"/>
    <cellStyle name="Hipervínculo visitado" xfId="20667" builtinId="9" hidden="1"/>
    <cellStyle name="Hipervínculo visitado" xfId="20668" builtinId="9" hidden="1"/>
    <cellStyle name="Hipervínculo visitado" xfId="20669" builtinId="9" hidden="1"/>
    <cellStyle name="Hipervínculo visitado" xfId="20442" builtinId="9" hidden="1"/>
    <cellStyle name="Hipervínculo visitado" xfId="20461" builtinId="9" hidden="1"/>
    <cellStyle name="Hipervínculo visitado" xfId="20460" builtinId="9" hidden="1"/>
    <cellStyle name="Hipervínculo visitado" xfId="20672" builtinId="9" hidden="1"/>
    <cellStyle name="Hipervínculo visitado" xfId="20673" builtinId="9" hidden="1"/>
    <cellStyle name="Hipervínculo visitado" xfId="20674" builtinId="9" hidden="1"/>
    <cellStyle name="Hipervínculo visitado" xfId="20675" builtinId="9" hidden="1"/>
    <cellStyle name="Hipervínculo visitado" xfId="20676" builtinId="9" hidden="1"/>
    <cellStyle name="Hipervínculo visitado" xfId="20677" builtinId="9" hidden="1"/>
    <cellStyle name="Hipervínculo visitado" xfId="20678" builtinId="9" hidden="1"/>
    <cellStyle name="Hipervínculo visitado" xfId="20679" builtinId="9" hidden="1"/>
    <cellStyle name="Hipervínculo visitado" xfId="20680" builtinId="9" hidden="1"/>
    <cellStyle name="Hipervínculo visitado" xfId="20681" builtinId="9" hidden="1"/>
    <cellStyle name="Hipervínculo visitado" xfId="20682" builtinId="9" hidden="1"/>
    <cellStyle name="Hipervínculo visitado" xfId="20683" builtinId="9" hidden="1"/>
    <cellStyle name="Hipervínculo visitado" xfId="20684" builtinId="9" hidden="1"/>
    <cellStyle name="Hipervínculo visitado" xfId="20685" builtinId="9" hidden="1"/>
    <cellStyle name="Hipervínculo visitado" xfId="20686" builtinId="9" hidden="1"/>
    <cellStyle name="Hipervínculo visitado" xfId="20687" builtinId="9" hidden="1"/>
    <cellStyle name="Hipervínculo visitado" xfId="20688" builtinId="9" hidden="1"/>
    <cellStyle name="Hipervínculo visitado" xfId="20689" builtinId="9" hidden="1"/>
    <cellStyle name="Hipervínculo visitado" xfId="20700" builtinId="9" hidden="1"/>
    <cellStyle name="Hipervínculo visitado" xfId="20701" builtinId="9" hidden="1"/>
    <cellStyle name="Hipervínculo visitado" xfId="20702" builtinId="9" hidden="1"/>
    <cellStyle name="Hipervínculo visitado" xfId="20703" builtinId="9" hidden="1"/>
    <cellStyle name="Hipervínculo visitado" xfId="20704" builtinId="9" hidden="1"/>
    <cellStyle name="Hipervínculo visitado" xfId="20705" builtinId="9" hidden="1"/>
    <cellStyle name="Hipervínculo visitado" xfId="20706" builtinId="9" hidden="1"/>
    <cellStyle name="Hipervínculo visitado" xfId="20707" builtinId="9" hidden="1"/>
    <cellStyle name="Hipervínculo visitado" xfId="20708" builtinId="9" hidden="1"/>
    <cellStyle name="Hipervínculo visitado" xfId="20709" builtinId="9" hidden="1"/>
    <cellStyle name="Hipervínculo visitado" xfId="20710" builtinId="9" hidden="1"/>
    <cellStyle name="Hipervínculo visitado" xfId="20711" builtinId="9" hidden="1"/>
    <cellStyle name="Hipervínculo visitado" xfId="20712" builtinId="9" hidden="1"/>
    <cellStyle name="Hipervínculo visitado" xfId="20713" builtinId="9" hidden="1"/>
    <cellStyle name="Hipervínculo visitado" xfId="20714" builtinId="9" hidden="1"/>
    <cellStyle name="Hipervínculo visitado" xfId="20715" builtinId="9" hidden="1"/>
    <cellStyle name="Hipervínculo visitado" xfId="20716" builtinId="9" hidden="1"/>
    <cellStyle name="Hipervínculo visitado" xfId="20717" builtinId="9" hidden="1"/>
    <cellStyle name="Hipervínculo visitado" xfId="20718" builtinId="9" hidden="1"/>
    <cellStyle name="Hipervínculo visitado" xfId="20719" builtinId="9" hidden="1"/>
    <cellStyle name="Hipervínculo visitado" xfId="20720" builtinId="9" hidden="1"/>
    <cellStyle name="Hipervínculo visitado" xfId="20723" builtinId="9" hidden="1"/>
    <cellStyle name="Hipervínculo visitado" xfId="20724" builtinId="9" hidden="1"/>
    <cellStyle name="Hipervínculo visitado" xfId="20725" builtinId="9" hidden="1"/>
    <cellStyle name="Hipervínculo visitado" xfId="20726" builtinId="9" hidden="1"/>
    <cellStyle name="Hipervínculo visitado" xfId="20727" builtinId="9" hidden="1"/>
    <cellStyle name="Hipervínculo visitado" xfId="20728" builtinId="9" hidden="1"/>
    <cellStyle name="Hipervínculo visitado" xfId="20729" builtinId="9" hidden="1"/>
    <cellStyle name="Hipervínculo visitado" xfId="20730" builtinId="9" hidden="1"/>
    <cellStyle name="Hipervínculo visitado" xfId="20731" builtinId="9" hidden="1"/>
    <cellStyle name="Hipervínculo visitado" xfId="20732" builtinId="9" hidden="1"/>
    <cellStyle name="Hipervínculo visitado" xfId="20733" builtinId="9" hidden="1"/>
    <cellStyle name="Hipervínculo visitado" xfId="20734" builtinId="9" hidden="1"/>
    <cellStyle name="Hipervínculo visitado" xfId="20735" builtinId="9" hidden="1"/>
    <cellStyle name="Hipervínculo visitado" xfId="20736" builtinId="9" hidden="1"/>
    <cellStyle name="Hipervínculo visitado" xfId="20737" builtinId="9" hidden="1"/>
    <cellStyle name="Hipervínculo visitado" xfId="20738" builtinId="9" hidden="1"/>
    <cellStyle name="Hipervínculo visitado" xfId="20739" builtinId="9" hidden="1"/>
    <cellStyle name="Hipervínculo visitado" xfId="20740" builtinId="9" hidden="1"/>
    <cellStyle name="Hipervínculo visitado" xfId="20741" builtinId="9" hidden="1"/>
    <cellStyle name="Hipervínculo visitado" xfId="20742" builtinId="9" hidden="1"/>
    <cellStyle name="Hipervínculo visitado" xfId="20743" builtinId="9" hidden="1"/>
    <cellStyle name="Hipervínculo visitado" xfId="20757" builtinId="9" hidden="1"/>
    <cellStyle name="Hipervínculo visitado" xfId="20758" builtinId="9" hidden="1"/>
    <cellStyle name="Hipervínculo visitado" xfId="20759" builtinId="9" hidden="1"/>
    <cellStyle name="Hipervínculo visitado" xfId="20760" builtinId="9" hidden="1"/>
    <cellStyle name="Hipervínculo visitado" xfId="20761" builtinId="9" hidden="1"/>
    <cellStyle name="Hipervínculo visitado" xfId="20762" builtinId="9" hidden="1"/>
    <cellStyle name="Hipervínculo visitado" xfId="20763" builtinId="9" hidden="1"/>
    <cellStyle name="Hipervínculo visitado" xfId="20764" builtinId="9" hidden="1"/>
    <cellStyle name="Hipervínculo visitado" xfId="20765" builtinId="9" hidden="1"/>
    <cellStyle name="Hipervínculo visitado" xfId="20766" builtinId="9" hidden="1"/>
    <cellStyle name="Hipervínculo visitado" xfId="20767" builtinId="9" hidden="1"/>
    <cellStyle name="Hipervínculo visitado" xfId="20768" builtinId="9" hidden="1"/>
    <cellStyle name="Hipervínculo visitado" xfId="20769" builtinId="9" hidden="1"/>
    <cellStyle name="Hipervínculo visitado" xfId="20770" builtinId="9" hidden="1"/>
    <cellStyle name="Hipervínculo visitado" xfId="20771" builtinId="9" hidden="1"/>
    <cellStyle name="Hipervínculo visitado" xfId="20772" builtinId="9" hidden="1"/>
    <cellStyle name="Hipervínculo visitado" xfId="20773" builtinId="9" hidden="1"/>
    <cellStyle name="Hipervínculo visitado" xfId="20774" builtinId="9" hidden="1"/>
    <cellStyle name="Hipervínculo visitado" xfId="20775" builtinId="9" hidden="1"/>
    <cellStyle name="Hipervínculo visitado" xfId="20776" builtinId="9" hidden="1"/>
    <cellStyle name="Hipervínculo visitado" xfId="20777" builtinId="9" hidden="1"/>
    <cellStyle name="Hipervínculo visitado" xfId="20192" builtinId="9" hidden="1"/>
    <cellStyle name="Hipervínculo visitado" xfId="20778" builtinId="9" hidden="1"/>
    <cellStyle name="Hipervínculo visitado" xfId="20779" builtinId="9" hidden="1"/>
    <cellStyle name="Hipervínculo visitado" xfId="20780" builtinId="9" hidden="1"/>
    <cellStyle name="Hipervínculo visitado" xfId="20781" builtinId="9" hidden="1"/>
    <cellStyle name="Hipervínculo visitado" xfId="20782" builtinId="9" hidden="1"/>
    <cellStyle name="Hipervínculo visitado" xfId="20783" builtinId="9" hidden="1"/>
    <cellStyle name="Hipervínculo visitado" xfId="20784" builtinId="9" hidden="1"/>
    <cellStyle name="Hipervínculo visitado" xfId="20785" builtinId="9" hidden="1"/>
    <cellStyle name="Hipervínculo visitado" xfId="20786" builtinId="9" hidden="1"/>
    <cellStyle name="Hipervínculo visitado" xfId="20787" builtinId="9" hidden="1"/>
    <cellStyle name="Hipervínculo visitado" xfId="20788" builtinId="9" hidden="1"/>
    <cellStyle name="Hipervínculo visitado" xfId="20789" builtinId="9" hidden="1"/>
    <cellStyle name="Hipervínculo visitado" xfId="20790" builtinId="9" hidden="1"/>
    <cellStyle name="Hipervínculo visitado" xfId="20791" builtinId="9" hidden="1"/>
    <cellStyle name="Hipervínculo visitado" xfId="20792" builtinId="9" hidden="1"/>
    <cellStyle name="Hipervínculo visitado" xfId="20793" builtinId="9" hidden="1"/>
    <cellStyle name="Hipervínculo visitado" xfId="20794" builtinId="9" hidden="1"/>
    <cellStyle name="Hipervínculo visitado" xfId="20795" builtinId="9" hidden="1"/>
    <cellStyle name="Hipervínculo visitado" xfId="20796" builtinId="9" hidden="1"/>
    <cellStyle name="Hipervínculo visitado" xfId="20797" builtinId="9" hidden="1"/>
    <cellStyle name="Hipervínculo visitado" xfId="20808" builtinId="9" hidden="1"/>
    <cellStyle name="Hipervínculo visitado" xfId="20809" builtinId="9" hidden="1"/>
    <cellStyle name="Hipervínculo visitado" xfId="20810" builtinId="9" hidden="1"/>
    <cellStyle name="Hipervínculo visitado" xfId="20811" builtinId="9" hidden="1"/>
    <cellStyle name="Hipervínculo visitado" xfId="20812" builtinId="9" hidden="1"/>
    <cellStyle name="Hipervínculo visitado" xfId="20813" builtinId="9" hidden="1"/>
    <cellStyle name="Hipervínculo visitado" xfId="20814" builtinId="9" hidden="1"/>
    <cellStyle name="Hipervínculo visitado" xfId="20815" builtinId="9" hidden="1"/>
    <cellStyle name="Hipervínculo visitado" xfId="20816" builtinId="9" hidden="1"/>
    <cellStyle name="Hipervínculo visitado" xfId="20817" builtinId="9" hidden="1"/>
    <cellStyle name="Hipervínculo visitado" xfId="20818" builtinId="9" hidden="1"/>
    <cellStyle name="Hipervínculo visitado" xfId="20819" builtinId="9" hidden="1"/>
    <cellStyle name="Hipervínculo visitado" xfId="20820" builtinId="9" hidden="1"/>
    <cellStyle name="Hipervínculo visitado" xfId="20821" builtinId="9" hidden="1"/>
    <cellStyle name="Hipervínculo visitado" xfId="20822" builtinId="9" hidden="1"/>
    <cellStyle name="Hipervínculo visitado" xfId="20823" builtinId="9" hidden="1"/>
    <cellStyle name="Hipervínculo visitado" xfId="20824" builtinId="9" hidden="1"/>
    <cellStyle name="Hipervínculo visitado" xfId="20825" builtinId="9" hidden="1"/>
    <cellStyle name="Hipervínculo visitado" xfId="20826" builtinId="9" hidden="1"/>
    <cellStyle name="Hipervínculo visitado" xfId="20827" builtinId="9" hidden="1"/>
    <cellStyle name="Hipervínculo visitado" xfId="20828" builtinId="9" hidden="1"/>
    <cellStyle name="Hipervínculo visitado" xfId="20836" builtinId="9" hidden="1"/>
    <cellStyle name="Hipervínculo visitado" xfId="20837" builtinId="9" hidden="1"/>
    <cellStyle name="Hipervínculo visitado" xfId="20838" builtinId="9" hidden="1"/>
    <cellStyle name="Hipervínculo visitado" xfId="20839" builtinId="9" hidden="1"/>
    <cellStyle name="Hipervínculo visitado" xfId="20840" builtinId="9" hidden="1"/>
    <cellStyle name="Hipervínculo visitado" xfId="20841" builtinId="9" hidden="1"/>
    <cellStyle name="Hipervínculo visitado" xfId="20842" builtinId="9" hidden="1"/>
    <cellStyle name="Hipervínculo visitado" xfId="20843" builtinId="9" hidden="1"/>
    <cellStyle name="Hipervínculo visitado" xfId="20844" builtinId="9" hidden="1"/>
    <cellStyle name="Hipervínculo visitado" xfId="20845" builtinId="9" hidden="1"/>
    <cellStyle name="Hipervínculo visitado" xfId="20846" builtinId="9" hidden="1"/>
    <cellStyle name="Hipervínculo visitado" xfId="20847" builtinId="9" hidden="1"/>
    <cellStyle name="Hipervínculo visitado" xfId="20848" builtinId="9" hidden="1"/>
    <cellStyle name="Hipervínculo visitado" xfId="20849" builtinId="9" hidden="1"/>
    <cellStyle name="Hipervínculo visitado" xfId="20850" builtinId="9" hidden="1"/>
    <cellStyle name="Hipervínculo visitado" xfId="20851" builtinId="9" hidden="1"/>
    <cellStyle name="Hipervínculo visitado" xfId="20852" builtinId="9" hidden="1"/>
    <cellStyle name="Hipervínculo visitado" xfId="20853" builtinId="9" hidden="1"/>
    <cellStyle name="Hipervínculo visitado" xfId="20854" builtinId="9" hidden="1"/>
    <cellStyle name="Hipervínculo visitado" xfId="20855" builtinId="9" hidden="1"/>
    <cellStyle name="Hipervínculo visitado" xfId="20856" builtinId="9" hidden="1"/>
    <cellStyle name="Hipervínculo visitado" xfId="20870" builtinId="9" hidden="1"/>
    <cellStyle name="Hipervínculo visitado" xfId="20871" builtinId="9" hidden="1"/>
    <cellStyle name="Hipervínculo visitado" xfId="20872" builtinId="9" hidden="1"/>
    <cellStyle name="Hipervínculo visitado" xfId="20873" builtinId="9" hidden="1"/>
    <cellStyle name="Hipervínculo visitado" xfId="20874" builtinId="9" hidden="1"/>
    <cellStyle name="Hipervínculo visitado" xfId="20875" builtinId="9" hidden="1"/>
    <cellStyle name="Hipervínculo visitado" xfId="20876" builtinId="9" hidden="1"/>
    <cellStyle name="Hipervínculo visitado" xfId="20877" builtinId="9" hidden="1"/>
    <cellStyle name="Hipervínculo visitado" xfId="20878" builtinId="9" hidden="1"/>
    <cellStyle name="Hipervínculo visitado" xfId="20879" builtinId="9" hidden="1"/>
    <cellStyle name="Hipervínculo visitado" xfId="20880" builtinId="9" hidden="1"/>
    <cellStyle name="Hipervínculo visitado" xfId="20881" builtinId="9" hidden="1"/>
    <cellStyle name="Hipervínculo visitado" xfId="20882" builtinId="9" hidden="1"/>
    <cellStyle name="Hipervínculo visitado" xfId="20883" builtinId="9" hidden="1"/>
    <cellStyle name="Hipervínculo visitado" xfId="20884" builtinId="9" hidden="1"/>
    <cellStyle name="Hipervínculo visitado" xfId="20885" builtinId="9" hidden="1"/>
    <cellStyle name="Hipervínculo visitado" xfId="20886" builtinId="9" hidden="1"/>
    <cellStyle name="Hipervínculo visitado" xfId="20887" builtinId="9" hidden="1"/>
    <cellStyle name="Hipervínculo visitado" xfId="20888" builtinId="9" hidden="1"/>
    <cellStyle name="Hipervínculo visitado" xfId="20889" builtinId="9" hidden="1"/>
    <cellStyle name="Hipervínculo visitado" xfId="20890" builtinId="9" hidden="1"/>
    <cellStyle name="Hipervínculo visitado" xfId="20895" builtinId="9" hidden="1"/>
    <cellStyle name="Hipervínculo visitado" xfId="20896" builtinId="9" hidden="1"/>
    <cellStyle name="Hipervínculo visitado" xfId="20897" builtinId="9" hidden="1"/>
    <cellStyle name="Hipervínculo visitado" xfId="20898" builtinId="9" hidden="1"/>
    <cellStyle name="Hipervínculo visitado" xfId="20899" builtinId="9" hidden="1"/>
    <cellStyle name="Hipervínculo visitado" xfId="20900" builtinId="9" hidden="1"/>
    <cellStyle name="Hipervínculo visitado" xfId="20901" builtinId="9" hidden="1"/>
    <cellStyle name="Hipervínculo visitado" xfId="20902" builtinId="9" hidden="1"/>
    <cellStyle name="Hipervínculo visitado" xfId="20903" builtinId="9" hidden="1"/>
    <cellStyle name="Hipervínculo visitado" xfId="20904" builtinId="9" hidden="1"/>
    <cellStyle name="Hipervínculo visitado" xfId="20905" builtinId="9" hidden="1"/>
    <cellStyle name="Hipervínculo visitado" xfId="20906" builtinId="9" hidden="1"/>
    <cellStyle name="Hipervínculo visitado" xfId="20907" builtinId="9" hidden="1"/>
    <cellStyle name="Hipervínculo visitado" xfId="20908" builtinId="9" hidden="1"/>
    <cellStyle name="Hipervínculo visitado" xfId="20909" builtinId="9" hidden="1"/>
    <cellStyle name="Hipervínculo visitado" xfId="20910" builtinId="9" hidden="1"/>
    <cellStyle name="Hipervínculo visitado" xfId="20911" builtinId="9" hidden="1"/>
    <cellStyle name="Hipervínculo visitado" xfId="20912" builtinId="9" hidden="1"/>
    <cellStyle name="Hipervínculo visitado" xfId="20913" builtinId="9" hidden="1"/>
    <cellStyle name="Hipervínculo visitado" xfId="20914" builtinId="9" hidden="1"/>
    <cellStyle name="Hipervínculo visitado" xfId="20915" builtinId="9" hidden="1"/>
    <cellStyle name="Hipervínculo visitado" xfId="20935" builtinId="9" hidden="1"/>
    <cellStyle name="Hipervínculo visitado" xfId="20936" builtinId="9" hidden="1"/>
    <cellStyle name="Hipervínculo visitado" xfId="20937" builtinId="9" hidden="1"/>
    <cellStyle name="Hipervínculo visitado" xfId="20938" builtinId="9" hidden="1"/>
    <cellStyle name="Hipervínculo visitado" xfId="20939" builtinId="9" hidden="1"/>
    <cellStyle name="Hipervínculo visitado" xfId="20940" builtinId="9" hidden="1"/>
    <cellStyle name="Hipervínculo visitado" xfId="20941" builtinId="9" hidden="1"/>
    <cellStyle name="Hipervínculo visitado" xfId="20942" builtinId="9" hidden="1"/>
    <cellStyle name="Hipervínculo visitado" xfId="20943" builtinId="9" hidden="1"/>
    <cellStyle name="Hipervínculo visitado" xfId="20944" builtinId="9" hidden="1"/>
    <cellStyle name="Hipervínculo visitado" xfId="20945" builtinId="9" hidden="1"/>
    <cellStyle name="Hipervínculo visitado" xfId="20946" builtinId="9" hidden="1"/>
    <cellStyle name="Hipervínculo visitado" xfId="20947" builtinId="9" hidden="1"/>
    <cellStyle name="Hipervínculo visitado" xfId="20948" builtinId="9" hidden="1"/>
    <cellStyle name="Hipervínculo visitado" xfId="20949" builtinId="9" hidden="1"/>
    <cellStyle name="Hipervínculo visitado" xfId="20950" builtinId="9" hidden="1"/>
    <cellStyle name="Hipervínculo visitado" xfId="20951" builtinId="9" hidden="1"/>
    <cellStyle name="Hipervínculo visitado" xfId="20952" builtinId="9" hidden="1"/>
    <cellStyle name="Hipervínculo visitado" xfId="20953" builtinId="9" hidden="1"/>
    <cellStyle name="Hipervínculo visitado" xfId="20954" builtinId="9" hidden="1"/>
    <cellStyle name="Hipervínculo visitado" xfId="20955" builtinId="9" hidden="1"/>
    <cellStyle name="Hipervínculo visitado" xfId="20966" builtinId="9" hidden="1"/>
    <cellStyle name="Hipervínculo visitado" xfId="20967" builtinId="9" hidden="1"/>
    <cellStyle name="Hipervínculo visitado" xfId="20968" builtinId="9" hidden="1"/>
    <cellStyle name="Hipervínculo visitado" xfId="20969" builtinId="9" hidden="1"/>
    <cellStyle name="Hipervínculo visitado" xfId="20970" builtinId="9" hidden="1"/>
    <cellStyle name="Hipervínculo visitado" xfId="20971" builtinId="9" hidden="1"/>
    <cellStyle name="Hipervínculo visitado" xfId="20972" builtinId="9" hidden="1"/>
    <cellStyle name="Hipervínculo visitado" xfId="20973" builtinId="9" hidden="1"/>
    <cellStyle name="Hipervínculo visitado" xfId="20974" builtinId="9" hidden="1"/>
    <cellStyle name="Hipervínculo visitado" xfId="20975" builtinId="9" hidden="1"/>
    <cellStyle name="Hipervínculo visitado" xfId="20976" builtinId="9" hidden="1"/>
    <cellStyle name="Hipervínculo visitado" xfId="20977" builtinId="9" hidden="1"/>
    <cellStyle name="Hipervínculo visitado" xfId="20978" builtinId="9" hidden="1"/>
    <cellStyle name="Hipervínculo visitado" xfId="20979" builtinId="9" hidden="1"/>
    <cellStyle name="Hipervínculo visitado" xfId="20980" builtinId="9" hidden="1"/>
    <cellStyle name="Hipervínculo visitado" xfId="20981" builtinId="9" hidden="1"/>
    <cellStyle name="Hipervínculo visitado" xfId="20982" builtinId="9" hidden="1"/>
    <cellStyle name="Hipervínculo visitado" xfId="20983" builtinId="9" hidden="1"/>
    <cellStyle name="Hipervínculo visitado" xfId="20984" builtinId="9" hidden="1"/>
    <cellStyle name="Hipervínculo visitado" xfId="20985" builtinId="9" hidden="1"/>
    <cellStyle name="Hipervínculo visitado" xfId="20986" builtinId="9" hidden="1"/>
    <cellStyle name="Hipervínculo visitado" xfId="20997" builtinId="9" hidden="1"/>
    <cellStyle name="Hipervínculo visitado" xfId="20998" builtinId="9" hidden="1"/>
    <cellStyle name="Hipervínculo visitado" xfId="20999" builtinId="9" hidden="1"/>
    <cellStyle name="Hipervínculo visitado" xfId="21000" builtinId="9" hidden="1"/>
    <cellStyle name="Hipervínculo visitado" xfId="21001" builtinId="9" hidden="1"/>
    <cellStyle name="Hipervínculo visitado" xfId="21002" builtinId="9" hidden="1"/>
    <cellStyle name="Hipervínculo visitado" xfId="21003" builtinId="9" hidden="1"/>
    <cellStyle name="Hipervínculo visitado" xfId="21004" builtinId="9" hidden="1"/>
    <cellStyle name="Hipervínculo visitado" xfId="21005" builtinId="9" hidden="1"/>
    <cellStyle name="Hipervínculo visitado" xfId="21006" builtinId="9" hidden="1"/>
    <cellStyle name="Hipervínculo visitado" xfId="21007" builtinId="9" hidden="1"/>
    <cellStyle name="Hipervínculo visitado" xfId="21008" builtinId="9" hidden="1"/>
    <cellStyle name="Hipervínculo visitado" xfId="21009" builtinId="9" hidden="1"/>
    <cellStyle name="Hipervínculo visitado" xfId="21010" builtinId="9" hidden="1"/>
    <cellStyle name="Hipervínculo visitado" xfId="21011" builtinId="9" hidden="1"/>
    <cellStyle name="Hipervínculo visitado" xfId="21012" builtinId="9" hidden="1"/>
    <cellStyle name="Hipervínculo visitado" xfId="21013" builtinId="9" hidden="1"/>
    <cellStyle name="Hipervínculo visitado" xfId="21014" builtinId="9" hidden="1"/>
    <cellStyle name="Hipervínculo visitado" xfId="21015" builtinId="9" hidden="1"/>
    <cellStyle name="Hipervínculo visitado" xfId="21016" builtinId="9" hidden="1"/>
    <cellStyle name="Hipervínculo visitado" xfId="21017" builtinId="9" hidden="1"/>
    <cellStyle name="Hipervínculo visitado" xfId="21028" builtinId="9" hidden="1"/>
    <cellStyle name="Hipervínculo visitado" xfId="21029" builtinId="9" hidden="1"/>
    <cellStyle name="Hipervínculo visitado" xfId="21030" builtinId="9" hidden="1"/>
    <cellStyle name="Hipervínculo visitado" xfId="21031" builtinId="9" hidden="1"/>
    <cellStyle name="Hipervínculo visitado" xfId="21032" builtinId="9" hidden="1"/>
    <cellStyle name="Hipervínculo visitado" xfId="21033" builtinId="9" hidden="1"/>
    <cellStyle name="Hipervínculo visitado" xfId="21034" builtinId="9" hidden="1"/>
    <cellStyle name="Hipervínculo visitado" xfId="21035" builtinId="9" hidden="1"/>
    <cellStyle name="Hipervínculo visitado" xfId="21036" builtinId="9" hidden="1"/>
    <cellStyle name="Hipervínculo visitado" xfId="21037" builtinId="9" hidden="1"/>
    <cellStyle name="Hipervínculo visitado" xfId="21038" builtinId="9" hidden="1"/>
    <cellStyle name="Hipervínculo visitado" xfId="21039" builtinId="9" hidden="1"/>
    <cellStyle name="Hipervínculo visitado" xfId="21040" builtinId="9" hidden="1"/>
    <cellStyle name="Hipervínculo visitado" xfId="21041" builtinId="9" hidden="1"/>
    <cellStyle name="Hipervínculo visitado" xfId="21042" builtinId="9" hidden="1"/>
    <cellStyle name="Hipervínculo visitado" xfId="21043" builtinId="9" hidden="1"/>
    <cellStyle name="Hipervínculo visitado" xfId="21044" builtinId="9" hidden="1"/>
    <cellStyle name="Hipervínculo visitado" xfId="21045" builtinId="9" hidden="1"/>
    <cellStyle name="Hipervínculo visitado" xfId="21046" builtinId="9" hidden="1"/>
    <cellStyle name="Hipervínculo visitado" xfId="21047" builtinId="9" hidden="1"/>
    <cellStyle name="Hipervínculo visitado" xfId="21048" builtinId="9" hidden="1"/>
    <cellStyle name="Hipervínculo visitado" xfId="21059" builtinId="9" hidden="1"/>
    <cellStyle name="Hipervínculo visitado" xfId="21060" builtinId="9" hidden="1"/>
    <cellStyle name="Hipervínculo visitado" xfId="21061" builtinId="9" hidden="1"/>
    <cellStyle name="Hipervínculo visitado" xfId="21062" builtinId="9" hidden="1"/>
    <cellStyle name="Hipervínculo visitado" xfId="21063" builtinId="9" hidden="1"/>
    <cellStyle name="Hipervínculo visitado" xfId="21064" builtinId="9" hidden="1"/>
    <cellStyle name="Hipervínculo visitado" xfId="21065" builtinId="9" hidden="1"/>
    <cellStyle name="Hipervínculo visitado" xfId="21066" builtinId="9" hidden="1"/>
    <cellStyle name="Hipervínculo visitado" xfId="21067" builtinId="9" hidden="1"/>
    <cellStyle name="Hipervínculo visitado" xfId="21068" builtinId="9" hidden="1"/>
    <cellStyle name="Hipervínculo visitado" xfId="21069" builtinId="9" hidden="1"/>
    <cellStyle name="Hipervínculo visitado" xfId="21070" builtinId="9" hidden="1"/>
    <cellStyle name="Hipervínculo visitado" xfId="21071" builtinId="9" hidden="1"/>
    <cellStyle name="Hipervínculo visitado" xfId="21072" builtinId="9" hidden="1"/>
    <cellStyle name="Hipervínculo visitado" xfId="21073" builtinId="9" hidden="1"/>
    <cellStyle name="Hipervínculo visitado" xfId="21074" builtinId="9" hidden="1"/>
    <cellStyle name="Hipervínculo visitado" xfId="21075" builtinId="9" hidden="1"/>
    <cellStyle name="Hipervínculo visitado" xfId="21076" builtinId="9" hidden="1"/>
    <cellStyle name="Hipervínculo visitado" xfId="21077" builtinId="9" hidden="1"/>
    <cellStyle name="Hipervínculo visitado" xfId="21078" builtinId="9" hidden="1"/>
    <cellStyle name="Hipervínculo visitado" xfId="21079" builtinId="9" hidden="1"/>
    <cellStyle name="Hipervínculo visitado" xfId="21090" builtinId="9" hidden="1"/>
    <cellStyle name="Hipervínculo visitado" xfId="21091" builtinId="9" hidden="1"/>
    <cellStyle name="Hipervínculo visitado" xfId="21092" builtinId="9" hidden="1"/>
    <cellStyle name="Hipervínculo visitado" xfId="21093" builtinId="9" hidden="1"/>
    <cellStyle name="Hipervínculo visitado" xfId="21094" builtinId="9" hidden="1"/>
    <cellStyle name="Hipervínculo visitado" xfId="21095" builtinId="9" hidden="1"/>
    <cellStyle name="Hipervínculo visitado" xfId="21096" builtinId="9" hidden="1"/>
    <cellStyle name="Hipervínculo visitado" xfId="21097" builtinId="9" hidden="1"/>
    <cellStyle name="Hipervínculo visitado" xfId="21098" builtinId="9" hidden="1"/>
    <cellStyle name="Hipervínculo visitado" xfId="21099" builtinId="9" hidden="1"/>
    <cellStyle name="Hipervínculo visitado" xfId="21100" builtinId="9" hidden="1"/>
    <cellStyle name="Hipervínculo visitado" xfId="21101" builtinId="9" hidden="1"/>
    <cellStyle name="Hipervínculo visitado" xfId="21102" builtinId="9" hidden="1"/>
    <cellStyle name="Hipervínculo visitado" xfId="21103" builtinId="9" hidden="1"/>
    <cellStyle name="Hipervínculo visitado" xfId="21104" builtinId="9" hidden="1"/>
    <cellStyle name="Hipervínculo visitado" xfId="21105" builtinId="9" hidden="1"/>
    <cellStyle name="Hipervínculo visitado" xfId="21106" builtinId="9" hidden="1"/>
    <cellStyle name="Hipervínculo visitado" xfId="21107" builtinId="9" hidden="1"/>
    <cellStyle name="Hipervínculo visitado" xfId="21108" builtinId="9" hidden="1"/>
    <cellStyle name="Hipervínculo visitado" xfId="21109" builtinId="9" hidden="1"/>
    <cellStyle name="Hipervínculo visitado" xfId="21110" builtinId="9" hidden="1"/>
    <cellStyle name="Hipervínculo visitado" xfId="21121" builtinId="9" hidden="1"/>
    <cellStyle name="Hipervínculo visitado" xfId="21122" builtinId="9" hidden="1"/>
    <cellStyle name="Hipervínculo visitado" xfId="21123" builtinId="9" hidden="1"/>
    <cellStyle name="Hipervínculo visitado" xfId="21124" builtinId="9" hidden="1"/>
    <cellStyle name="Hipervínculo visitado" xfId="21125" builtinId="9" hidden="1"/>
    <cellStyle name="Hipervínculo visitado" xfId="21126" builtinId="9" hidden="1"/>
    <cellStyle name="Hipervínculo visitado" xfId="21127" builtinId="9" hidden="1"/>
    <cellStyle name="Hipervínculo visitado" xfId="21128" builtinId="9" hidden="1"/>
    <cellStyle name="Hipervínculo visitado" xfId="21129" builtinId="9" hidden="1"/>
    <cellStyle name="Hipervínculo visitado" xfId="21130" builtinId="9" hidden="1"/>
    <cellStyle name="Hipervínculo visitado" xfId="21131" builtinId="9" hidden="1"/>
    <cellStyle name="Hipervínculo visitado" xfId="21132" builtinId="9" hidden="1"/>
    <cellStyle name="Hipervínculo visitado" xfId="21133" builtinId="9" hidden="1"/>
    <cellStyle name="Hipervínculo visitado" xfId="21134" builtinId="9" hidden="1"/>
    <cellStyle name="Hipervínculo visitado" xfId="21135" builtinId="9" hidden="1"/>
    <cellStyle name="Hipervínculo visitado" xfId="21136" builtinId="9" hidden="1"/>
    <cellStyle name="Hipervínculo visitado" xfId="21137" builtinId="9" hidden="1"/>
    <cellStyle name="Hipervínculo visitado" xfId="21138" builtinId="9" hidden="1"/>
    <cellStyle name="Hipervínculo visitado" xfId="21139" builtinId="9" hidden="1"/>
    <cellStyle name="Hipervínculo visitado" xfId="21140" builtinId="9" hidden="1"/>
    <cellStyle name="Hipervínculo visitado" xfId="21141" builtinId="9" hidden="1"/>
    <cellStyle name="Hipervínculo visitado" xfId="21152" builtinId="9" hidden="1"/>
    <cellStyle name="Hipervínculo visitado" xfId="21153" builtinId="9" hidden="1"/>
    <cellStyle name="Hipervínculo visitado" xfId="21154" builtinId="9" hidden="1"/>
    <cellStyle name="Hipervínculo visitado" xfId="21155" builtinId="9" hidden="1"/>
    <cellStyle name="Hipervínculo visitado" xfId="21156" builtinId="9" hidden="1"/>
    <cellStyle name="Hipervínculo visitado" xfId="21157" builtinId="9" hidden="1"/>
    <cellStyle name="Hipervínculo visitado" xfId="21158" builtinId="9" hidden="1"/>
    <cellStyle name="Hipervínculo visitado" xfId="21159" builtinId="9" hidden="1"/>
    <cellStyle name="Hipervínculo visitado" xfId="21160" builtinId="9" hidden="1"/>
    <cellStyle name="Hipervínculo visitado" xfId="21161" builtinId="9" hidden="1"/>
    <cellStyle name="Hipervínculo visitado" xfId="21162" builtinId="9" hidden="1"/>
    <cellStyle name="Hipervínculo visitado" xfId="21163" builtinId="9" hidden="1"/>
    <cellStyle name="Hipervínculo visitado" xfId="21164" builtinId="9" hidden="1"/>
    <cellStyle name="Hipervínculo visitado" xfId="21165" builtinId="9" hidden="1"/>
    <cellStyle name="Hipervínculo visitado" xfId="21166" builtinId="9" hidden="1"/>
    <cellStyle name="Hipervínculo visitado" xfId="21167" builtinId="9" hidden="1"/>
    <cellStyle name="Hipervínculo visitado" xfId="21168" builtinId="9" hidden="1"/>
    <cellStyle name="Hipervínculo visitado" xfId="21169" builtinId="9" hidden="1"/>
    <cellStyle name="Hipervínculo visitado" xfId="21170" builtinId="9" hidden="1"/>
    <cellStyle name="Hipervínculo visitado" xfId="21171" builtinId="9" hidden="1"/>
    <cellStyle name="Hipervínculo visitado" xfId="21172" builtinId="9" hidden="1"/>
    <cellStyle name="Hipervínculo visitado" xfId="21183" builtinId="9" hidden="1"/>
    <cellStyle name="Hipervínculo visitado" xfId="21184" builtinId="9" hidden="1"/>
    <cellStyle name="Hipervínculo visitado" xfId="21185" builtinId="9" hidden="1"/>
    <cellStyle name="Hipervínculo visitado" xfId="21186" builtinId="9" hidden="1"/>
    <cellStyle name="Hipervínculo visitado" xfId="21187" builtinId="9" hidden="1"/>
    <cellStyle name="Hipervínculo visitado" xfId="21188" builtinId="9" hidden="1"/>
    <cellStyle name="Hipervínculo visitado" xfId="21189" builtinId="9" hidden="1"/>
    <cellStyle name="Hipervínculo visitado" xfId="21190" builtinId="9" hidden="1"/>
    <cellStyle name="Hipervínculo visitado" xfId="21191" builtinId="9" hidden="1"/>
    <cellStyle name="Hipervínculo visitado" xfId="21192" builtinId="9" hidden="1"/>
    <cellStyle name="Hipervínculo visitado" xfId="21193" builtinId="9" hidden="1"/>
    <cellStyle name="Hipervínculo visitado" xfId="21194" builtinId="9" hidden="1"/>
    <cellStyle name="Hipervínculo visitado" xfId="21195" builtinId="9" hidden="1"/>
    <cellStyle name="Hipervínculo visitado" xfId="21196" builtinId="9" hidden="1"/>
    <cellStyle name="Hipervínculo visitado" xfId="21197" builtinId="9" hidden="1"/>
    <cellStyle name="Hipervínculo visitado" xfId="21198" builtinId="9" hidden="1"/>
    <cellStyle name="Hipervínculo visitado" xfId="21199" builtinId="9" hidden="1"/>
    <cellStyle name="Hipervínculo visitado" xfId="21200" builtinId="9" hidden="1"/>
    <cellStyle name="Hipervínculo visitado" xfId="21201" builtinId="9" hidden="1"/>
    <cellStyle name="Hipervínculo visitado" xfId="21202" builtinId="9" hidden="1"/>
    <cellStyle name="Hipervínculo visitado" xfId="21203" builtinId="9" hidden="1"/>
    <cellStyle name="Hipervínculo visitado" xfId="21214" builtinId="9" hidden="1"/>
    <cellStyle name="Hipervínculo visitado" xfId="21215" builtinId="9" hidden="1"/>
    <cellStyle name="Hipervínculo visitado" xfId="21216" builtinId="9" hidden="1"/>
    <cellStyle name="Hipervínculo visitado" xfId="21217" builtinId="9" hidden="1"/>
    <cellStyle name="Hipervínculo visitado" xfId="21218" builtinId="9" hidden="1"/>
    <cellStyle name="Hipervínculo visitado" xfId="21219" builtinId="9" hidden="1"/>
    <cellStyle name="Hipervínculo visitado" xfId="21220" builtinId="9" hidden="1"/>
    <cellStyle name="Hipervínculo visitado" xfId="21221" builtinId="9" hidden="1"/>
    <cellStyle name="Hipervínculo visitado" xfId="21222" builtinId="9" hidden="1"/>
    <cellStyle name="Hipervínculo visitado" xfId="21223" builtinId="9" hidden="1"/>
    <cellStyle name="Hipervínculo visitado" xfId="21224" builtinId="9" hidden="1"/>
    <cellStyle name="Hipervínculo visitado" xfId="21225" builtinId="9" hidden="1"/>
    <cellStyle name="Hipervínculo visitado" xfId="21226" builtinId="9" hidden="1"/>
    <cellStyle name="Hipervínculo visitado" xfId="21227" builtinId="9" hidden="1"/>
    <cellStyle name="Hipervínculo visitado" xfId="21228" builtinId="9" hidden="1"/>
    <cellStyle name="Hipervínculo visitado" xfId="21229" builtinId="9" hidden="1"/>
    <cellStyle name="Hipervínculo visitado" xfId="21230" builtinId="9" hidden="1"/>
    <cellStyle name="Hipervínculo visitado" xfId="21231" builtinId="9" hidden="1"/>
    <cellStyle name="Hipervínculo visitado" xfId="21232" builtinId="9" hidden="1"/>
    <cellStyle name="Hipervínculo visitado" xfId="21233" builtinId="9" hidden="1"/>
    <cellStyle name="Hipervínculo visitado" xfId="21234" builtinId="9" hidden="1"/>
    <cellStyle name="Hipervínculo visitado" xfId="21244" builtinId="9" hidden="1"/>
    <cellStyle name="Hipervínculo visitado" xfId="21245" builtinId="9" hidden="1"/>
    <cellStyle name="Hipervínculo visitado" xfId="21246" builtinId="9" hidden="1"/>
    <cellStyle name="Hipervínculo visitado" xfId="21247" builtinId="9" hidden="1"/>
    <cellStyle name="Hipervínculo visitado" xfId="21248" builtinId="9" hidden="1"/>
    <cellStyle name="Hipervínculo visitado" xfId="21249" builtinId="9" hidden="1"/>
    <cellStyle name="Hipervínculo visitado" xfId="21250" builtinId="9" hidden="1"/>
    <cellStyle name="Hipervínculo visitado" xfId="21251" builtinId="9" hidden="1"/>
    <cellStyle name="Hipervínculo visitado" xfId="21252" builtinId="9" hidden="1"/>
    <cellStyle name="Hipervínculo visitado" xfId="21253" builtinId="9" hidden="1"/>
    <cellStyle name="Hipervínculo visitado" xfId="21254" builtinId="9" hidden="1"/>
    <cellStyle name="Hipervínculo visitado" xfId="21255" builtinId="9" hidden="1"/>
    <cellStyle name="Hipervínculo visitado" xfId="21256" builtinId="9" hidden="1"/>
    <cellStyle name="Hipervínculo visitado" xfId="21257" builtinId="9" hidden="1"/>
    <cellStyle name="Hipervínculo visitado" xfId="21258" builtinId="9" hidden="1"/>
    <cellStyle name="Hipervínculo visitado" xfId="21259" builtinId="9" hidden="1"/>
    <cellStyle name="Hipervínculo visitado" xfId="21260" builtinId="9" hidden="1"/>
    <cellStyle name="Hipervínculo visitado" xfId="21261" builtinId="9" hidden="1"/>
    <cellStyle name="Hipervínculo visitado" xfId="21262" builtinId="9" hidden="1"/>
    <cellStyle name="Hipervínculo visitado" xfId="21263" builtinId="9" hidden="1"/>
    <cellStyle name="Hipervínculo visitado" xfId="21264" builtinId="9" hidden="1"/>
    <cellStyle name="Hipervínculo visitado" xfId="21274" builtinId="9" hidden="1"/>
    <cellStyle name="Hipervínculo visitado" xfId="21275" builtinId="9" hidden="1"/>
    <cellStyle name="Hipervínculo visitado" xfId="21276" builtinId="9" hidden="1"/>
    <cellStyle name="Hipervínculo visitado" xfId="21277" builtinId="9" hidden="1"/>
    <cellStyle name="Hipervínculo visitado" xfId="21278" builtinId="9" hidden="1"/>
    <cellStyle name="Hipervínculo visitado" xfId="21279" builtinId="9" hidden="1"/>
    <cellStyle name="Hipervínculo visitado" xfId="21280" builtinId="9" hidden="1"/>
    <cellStyle name="Hipervínculo visitado" xfId="21281" builtinId="9" hidden="1"/>
    <cellStyle name="Hipervínculo visitado" xfId="21282" builtinId="9" hidden="1"/>
    <cellStyle name="Hipervínculo visitado" xfId="21283" builtinId="9" hidden="1"/>
    <cellStyle name="Hipervínculo visitado" xfId="21284" builtinId="9" hidden="1"/>
    <cellStyle name="Hipervínculo visitado" xfId="21285" builtinId="9" hidden="1"/>
    <cellStyle name="Hipervínculo visitado" xfId="21286" builtinId="9" hidden="1"/>
    <cellStyle name="Hipervínculo visitado" xfId="21287" builtinId="9" hidden="1"/>
    <cellStyle name="Hipervínculo visitado" xfId="21288" builtinId="9" hidden="1"/>
    <cellStyle name="Hipervínculo visitado" xfId="21289" builtinId="9" hidden="1"/>
    <cellStyle name="Hipervínculo visitado" xfId="21290" builtinId="9" hidden="1"/>
    <cellStyle name="Hipervínculo visitado" xfId="21291" builtinId="9" hidden="1"/>
    <cellStyle name="Hipervínculo visitado" xfId="21292" builtinId="9" hidden="1"/>
    <cellStyle name="Hipervínculo visitado" xfId="21293" builtinId="9" hidden="1"/>
    <cellStyle name="Hipervínculo visitado" xfId="21294" builtinId="9" hidden="1"/>
    <cellStyle name="Hipervínculo visitado" xfId="21305" builtinId="9" hidden="1"/>
    <cellStyle name="Hipervínculo visitado" xfId="21306" builtinId="9" hidden="1"/>
    <cellStyle name="Hipervínculo visitado" xfId="21307" builtinId="9" hidden="1"/>
    <cellStyle name="Hipervínculo visitado" xfId="21308" builtinId="9" hidden="1"/>
    <cellStyle name="Hipervínculo visitado" xfId="21309" builtinId="9" hidden="1"/>
    <cellStyle name="Hipervínculo visitado" xfId="21310" builtinId="9" hidden="1"/>
    <cellStyle name="Hipervínculo visitado" xfId="21311" builtinId="9" hidden="1"/>
    <cellStyle name="Hipervínculo visitado" xfId="21312" builtinId="9" hidden="1"/>
    <cellStyle name="Hipervínculo visitado" xfId="21313" builtinId="9" hidden="1"/>
    <cellStyle name="Hipervínculo visitado" xfId="21314" builtinId="9" hidden="1"/>
    <cellStyle name="Hipervínculo visitado" xfId="21315" builtinId="9" hidden="1"/>
    <cellStyle name="Hipervínculo visitado" xfId="21316" builtinId="9" hidden="1"/>
    <cellStyle name="Hipervínculo visitado" xfId="21317" builtinId="9" hidden="1"/>
    <cellStyle name="Hipervínculo visitado" xfId="21318" builtinId="9" hidden="1"/>
    <cellStyle name="Hipervínculo visitado" xfId="21319" builtinId="9" hidden="1"/>
    <cellStyle name="Hipervínculo visitado" xfId="21320" builtinId="9" hidden="1"/>
    <cellStyle name="Hipervínculo visitado" xfId="21321" builtinId="9" hidden="1"/>
    <cellStyle name="Hipervínculo visitado" xfId="21322" builtinId="9" hidden="1"/>
    <cellStyle name="Hipervínculo visitado" xfId="21323" builtinId="9" hidden="1"/>
    <cellStyle name="Hipervínculo visitado" xfId="21324" builtinId="9" hidden="1"/>
    <cellStyle name="Hipervínculo visitado" xfId="21325" builtinId="9" hidden="1"/>
    <cellStyle name="Hipervínculo visitado" xfId="21337" builtinId="9" hidden="1"/>
    <cellStyle name="Hipervínculo visitado" xfId="21338" builtinId="9" hidden="1"/>
    <cellStyle name="Hipervínculo visitado" xfId="21339" builtinId="9" hidden="1"/>
    <cellStyle name="Hipervínculo visitado" xfId="21340" builtinId="9" hidden="1"/>
    <cellStyle name="Hipervínculo visitado" xfId="21341" builtinId="9" hidden="1"/>
    <cellStyle name="Hipervínculo visitado" xfId="21342" builtinId="9" hidden="1"/>
    <cellStyle name="Hipervínculo visitado" xfId="21343" builtinId="9" hidden="1"/>
    <cellStyle name="Hipervínculo visitado" xfId="21344" builtinId="9" hidden="1"/>
    <cellStyle name="Hipervínculo visitado" xfId="21345" builtinId="9" hidden="1"/>
    <cellStyle name="Hipervínculo visitado" xfId="21346" builtinId="9" hidden="1"/>
    <cellStyle name="Hipervínculo visitado" xfId="21347" builtinId="9" hidden="1"/>
    <cellStyle name="Hipervínculo visitado" xfId="21348" builtinId="9" hidden="1"/>
    <cellStyle name="Hipervínculo visitado" xfId="21349" builtinId="9" hidden="1"/>
    <cellStyle name="Hipervínculo visitado" xfId="21350" builtinId="9" hidden="1"/>
    <cellStyle name="Hipervínculo visitado" xfId="21351" builtinId="9" hidden="1"/>
    <cellStyle name="Hipervínculo visitado" xfId="21352" builtinId="9" hidden="1"/>
    <cellStyle name="Hipervínculo visitado" xfId="21353" builtinId="9" hidden="1"/>
    <cellStyle name="Hipervínculo visitado" xfId="21354" builtinId="9" hidden="1"/>
    <cellStyle name="Hipervínculo visitado" xfId="21355" builtinId="9" hidden="1"/>
    <cellStyle name="Hipervínculo visitado" xfId="21356" builtinId="9" hidden="1"/>
    <cellStyle name="Hipervínculo visitado" xfId="21357" builtinId="9" hidden="1"/>
    <cellStyle name="Hipervínculo visitado" xfId="21369" builtinId="9" hidden="1"/>
    <cellStyle name="Hipervínculo visitado" xfId="21370" builtinId="9" hidden="1"/>
    <cellStyle name="Hipervínculo visitado" xfId="21371" builtinId="9" hidden="1"/>
    <cellStyle name="Hipervínculo visitado" xfId="21372" builtinId="9" hidden="1"/>
    <cellStyle name="Hipervínculo visitado" xfId="21373" builtinId="9" hidden="1"/>
    <cellStyle name="Hipervínculo visitado" xfId="21374" builtinId="9" hidden="1"/>
    <cellStyle name="Hipervínculo visitado" xfId="21375" builtinId="9" hidden="1"/>
    <cellStyle name="Hipervínculo visitado" xfId="21376" builtinId="9" hidden="1"/>
    <cellStyle name="Hipervínculo visitado" xfId="21377" builtinId="9" hidden="1"/>
    <cellStyle name="Hipervínculo visitado" xfId="21378" builtinId="9" hidden="1"/>
    <cellStyle name="Hipervínculo visitado" xfId="21379" builtinId="9" hidden="1"/>
    <cellStyle name="Hipervínculo visitado" xfId="21380" builtinId="9" hidden="1"/>
    <cellStyle name="Hipervínculo visitado" xfId="21381" builtinId="9" hidden="1"/>
    <cellStyle name="Hipervínculo visitado" xfId="21382" builtinId="9" hidden="1"/>
    <cellStyle name="Hipervínculo visitado" xfId="21383" builtinId="9" hidden="1"/>
    <cellStyle name="Hipervínculo visitado" xfId="21384" builtinId="9" hidden="1"/>
    <cellStyle name="Hipervínculo visitado" xfId="21385" builtinId="9" hidden="1"/>
    <cellStyle name="Hipervínculo visitado" xfId="21386" builtinId="9" hidden="1"/>
    <cellStyle name="Hipervínculo visitado" xfId="21387" builtinId="9" hidden="1"/>
    <cellStyle name="Hipervínculo visitado" xfId="21388" builtinId="9" hidden="1"/>
    <cellStyle name="Hipervínculo visitado" xfId="21389" builtinId="9" hidden="1"/>
    <cellStyle name="Hipervínculo visitado" xfId="21401" builtinId="9" hidden="1"/>
    <cellStyle name="Hipervínculo visitado" xfId="21402" builtinId="9" hidden="1"/>
    <cellStyle name="Hipervínculo visitado" xfId="21403" builtinId="9" hidden="1"/>
    <cellStyle name="Hipervínculo visitado" xfId="21404" builtinId="9" hidden="1"/>
    <cellStyle name="Hipervínculo visitado" xfId="21405" builtinId="9" hidden="1"/>
    <cellStyle name="Hipervínculo visitado" xfId="21406" builtinId="9" hidden="1"/>
    <cellStyle name="Hipervínculo visitado" xfId="21407" builtinId="9" hidden="1"/>
    <cellStyle name="Hipervínculo visitado" xfId="21408" builtinId="9" hidden="1"/>
    <cellStyle name="Hipervínculo visitado" xfId="21409" builtinId="9" hidden="1"/>
    <cellStyle name="Hipervínculo visitado" xfId="21410" builtinId="9" hidden="1"/>
    <cellStyle name="Hipervínculo visitado" xfId="21411" builtinId="9" hidden="1"/>
    <cellStyle name="Hipervínculo visitado" xfId="21412" builtinId="9" hidden="1"/>
    <cellStyle name="Hipervínculo visitado" xfId="21413" builtinId="9" hidden="1"/>
    <cellStyle name="Hipervínculo visitado" xfId="21414" builtinId="9" hidden="1"/>
    <cellStyle name="Hipervínculo visitado" xfId="21415" builtinId="9" hidden="1"/>
    <cellStyle name="Hipervínculo visitado" xfId="21416" builtinId="9" hidden="1"/>
    <cellStyle name="Hipervínculo visitado" xfId="21417" builtinId="9" hidden="1"/>
    <cellStyle name="Hipervínculo visitado" xfId="21418" builtinId="9" hidden="1"/>
    <cellStyle name="Hipervínculo visitado" xfId="21419" builtinId="9" hidden="1"/>
    <cellStyle name="Hipervínculo visitado" xfId="21420" builtinId="9" hidden="1"/>
    <cellStyle name="Hipervínculo visitado" xfId="21421" builtinId="9" hidden="1"/>
    <cellStyle name="Hipervínculo visitado" xfId="21432" builtinId="9" hidden="1"/>
    <cellStyle name="Hipervínculo visitado" xfId="21433" builtinId="9" hidden="1"/>
    <cellStyle name="Hipervínculo visitado" xfId="21434" builtinId="9" hidden="1"/>
    <cellStyle name="Hipervínculo visitado" xfId="21435" builtinId="9" hidden="1"/>
    <cellStyle name="Hipervínculo visitado" xfId="21436" builtinId="9" hidden="1"/>
    <cellStyle name="Hipervínculo visitado" xfId="21437" builtinId="9" hidden="1"/>
    <cellStyle name="Hipervínculo visitado" xfId="21438" builtinId="9" hidden="1"/>
    <cellStyle name="Hipervínculo visitado" xfId="21439" builtinId="9" hidden="1"/>
    <cellStyle name="Hipervínculo visitado" xfId="21440" builtinId="9" hidden="1"/>
    <cellStyle name="Hipervínculo visitado" xfId="21441" builtinId="9" hidden="1"/>
    <cellStyle name="Hipervínculo visitado" xfId="21442" builtinId="9" hidden="1"/>
    <cellStyle name="Hipervínculo visitado" xfId="21443" builtinId="9" hidden="1"/>
    <cellStyle name="Hipervínculo visitado" xfId="21444" builtinId="9" hidden="1"/>
    <cellStyle name="Hipervínculo visitado" xfId="21445" builtinId="9" hidden="1"/>
    <cellStyle name="Hipervínculo visitado" xfId="21446" builtinId="9" hidden="1"/>
    <cellStyle name="Hipervínculo visitado" xfId="21447" builtinId="9" hidden="1"/>
    <cellStyle name="Hipervínculo visitado" xfId="21448" builtinId="9" hidden="1"/>
    <cellStyle name="Hipervínculo visitado" xfId="21449" builtinId="9" hidden="1"/>
    <cellStyle name="Hipervínculo visitado" xfId="21450" builtinId="9" hidden="1"/>
    <cellStyle name="Hipervínculo visitado" xfId="21451" builtinId="9" hidden="1"/>
    <cellStyle name="Hipervínculo visitado" xfId="21452" builtinId="9" hidden="1"/>
    <cellStyle name="Hipervínculo visitado" xfId="21464" builtinId="9" hidden="1"/>
    <cellStyle name="Hipervínculo visitado" xfId="21465" builtinId="9" hidden="1"/>
    <cellStyle name="Hipervínculo visitado" xfId="21466" builtinId="9" hidden="1"/>
    <cellStyle name="Hipervínculo visitado" xfId="21467" builtinId="9" hidden="1"/>
    <cellStyle name="Hipervínculo visitado" xfId="21468" builtinId="9" hidden="1"/>
    <cellStyle name="Hipervínculo visitado" xfId="21469" builtinId="9" hidden="1"/>
    <cellStyle name="Hipervínculo visitado" xfId="21470" builtinId="9" hidden="1"/>
    <cellStyle name="Hipervínculo visitado" xfId="21471" builtinId="9" hidden="1"/>
    <cellStyle name="Hipervínculo visitado" xfId="21472" builtinId="9" hidden="1"/>
    <cellStyle name="Hipervínculo visitado" xfId="21473" builtinId="9" hidden="1"/>
    <cellStyle name="Hipervínculo visitado" xfId="21474" builtinId="9" hidden="1"/>
    <cellStyle name="Hipervínculo visitado" xfId="21475" builtinId="9" hidden="1"/>
    <cellStyle name="Hipervínculo visitado" xfId="21476" builtinId="9" hidden="1"/>
    <cellStyle name="Hipervínculo visitado" xfId="21477" builtinId="9" hidden="1"/>
    <cellStyle name="Hipervínculo visitado" xfId="21478" builtinId="9" hidden="1"/>
    <cellStyle name="Hipervínculo visitado" xfId="21479" builtinId="9" hidden="1"/>
    <cellStyle name="Hipervínculo visitado" xfId="21480" builtinId="9" hidden="1"/>
    <cellStyle name="Hipervínculo visitado" xfId="21481" builtinId="9" hidden="1"/>
    <cellStyle name="Hipervínculo visitado" xfId="21482" builtinId="9" hidden="1"/>
    <cellStyle name="Hipervínculo visitado" xfId="21483" builtinId="9" hidden="1"/>
    <cellStyle name="Hipervínculo visitado" xfId="21484" builtinId="9" hidden="1"/>
    <cellStyle name="Hipervínculo visitado" xfId="21495" builtinId="9" hidden="1"/>
    <cellStyle name="Hipervínculo visitado" xfId="21496" builtinId="9" hidden="1"/>
    <cellStyle name="Hipervínculo visitado" xfId="21497" builtinId="9" hidden="1"/>
    <cellStyle name="Hipervínculo visitado" xfId="21498" builtinId="9" hidden="1"/>
    <cellStyle name="Hipervínculo visitado" xfId="21499" builtinId="9" hidden="1"/>
    <cellStyle name="Hipervínculo visitado" xfId="21500" builtinId="9" hidden="1"/>
    <cellStyle name="Hipervínculo visitado" xfId="21501" builtinId="9" hidden="1"/>
    <cellStyle name="Hipervínculo visitado" xfId="21502" builtinId="9" hidden="1"/>
    <cellStyle name="Hipervínculo visitado" xfId="21503" builtinId="9" hidden="1"/>
    <cellStyle name="Hipervínculo visitado" xfId="21504" builtinId="9" hidden="1"/>
    <cellStyle name="Hipervínculo visitado" xfId="21505" builtinId="9" hidden="1"/>
    <cellStyle name="Hipervínculo visitado" xfId="21506" builtinId="9" hidden="1"/>
    <cellStyle name="Hipervínculo visitado" xfId="21507" builtinId="9" hidden="1"/>
    <cellStyle name="Hipervínculo visitado" xfId="21508" builtinId="9" hidden="1"/>
    <cellStyle name="Hipervínculo visitado" xfId="21509" builtinId="9" hidden="1"/>
    <cellStyle name="Hipervínculo visitado" xfId="21510" builtinId="9" hidden="1"/>
    <cellStyle name="Hipervínculo visitado" xfId="21511" builtinId="9" hidden="1"/>
    <cellStyle name="Hipervínculo visitado" xfId="21512" builtinId="9" hidden="1"/>
    <cellStyle name="Hipervínculo visitado" xfId="21513" builtinId="9" hidden="1"/>
    <cellStyle name="Hipervínculo visitado" xfId="21514" builtinId="9" hidden="1"/>
    <cellStyle name="Hipervínculo visitado" xfId="21515" builtinId="9" hidden="1"/>
    <cellStyle name="Hipervínculo visitado" xfId="21526" builtinId="9" hidden="1"/>
    <cellStyle name="Hipervínculo visitado" xfId="21527" builtinId="9" hidden="1"/>
    <cellStyle name="Hipervínculo visitado" xfId="21528" builtinId="9" hidden="1"/>
    <cellStyle name="Hipervínculo visitado" xfId="21529" builtinId="9" hidden="1"/>
    <cellStyle name="Hipervínculo visitado" xfId="21530" builtinId="9" hidden="1"/>
    <cellStyle name="Hipervínculo visitado" xfId="21531" builtinId="9" hidden="1"/>
    <cellStyle name="Hipervínculo visitado" xfId="21532" builtinId="9" hidden="1"/>
    <cellStyle name="Hipervínculo visitado" xfId="21533" builtinId="9" hidden="1"/>
    <cellStyle name="Hipervínculo visitado" xfId="21534" builtinId="9" hidden="1"/>
    <cellStyle name="Hipervínculo visitado" xfId="21535" builtinId="9" hidden="1"/>
    <cellStyle name="Hipervínculo visitado" xfId="21536" builtinId="9" hidden="1"/>
    <cellStyle name="Hipervínculo visitado" xfId="21537" builtinId="9" hidden="1"/>
    <cellStyle name="Hipervínculo visitado" xfId="21538" builtinId="9" hidden="1"/>
    <cellStyle name="Hipervínculo visitado" xfId="21539" builtinId="9" hidden="1"/>
    <cellStyle name="Hipervínculo visitado" xfId="21540" builtinId="9" hidden="1"/>
    <cellStyle name="Hipervínculo visitado" xfId="21541" builtinId="9" hidden="1"/>
    <cellStyle name="Hipervínculo visitado" xfId="21542" builtinId="9" hidden="1"/>
    <cellStyle name="Hipervínculo visitado" xfId="21543" builtinId="9" hidden="1"/>
    <cellStyle name="Hipervínculo visitado" xfId="21544" builtinId="9" hidden="1"/>
    <cellStyle name="Hipervínculo visitado" xfId="21545" builtinId="9" hidden="1"/>
    <cellStyle name="Hipervínculo visitado" xfId="21546" builtinId="9" hidden="1"/>
    <cellStyle name="Hipervínculo visitado" xfId="21556" builtinId="9" hidden="1"/>
    <cellStyle name="Hipervínculo visitado" xfId="21557" builtinId="9" hidden="1"/>
    <cellStyle name="Hipervínculo visitado" xfId="21558" builtinId="9" hidden="1"/>
    <cellStyle name="Hipervínculo visitado" xfId="21559" builtinId="9" hidden="1"/>
    <cellStyle name="Hipervínculo visitado" xfId="21560" builtinId="9" hidden="1"/>
    <cellStyle name="Hipervínculo visitado" xfId="21561" builtinId="9" hidden="1"/>
    <cellStyle name="Hipervínculo visitado" xfId="21562" builtinId="9" hidden="1"/>
    <cellStyle name="Hipervínculo visitado" xfId="21563" builtinId="9" hidden="1"/>
    <cellStyle name="Hipervínculo visitado" xfId="21564" builtinId="9" hidden="1"/>
    <cellStyle name="Hipervínculo visitado" xfId="21565" builtinId="9" hidden="1"/>
    <cellStyle name="Hipervínculo visitado" xfId="21566" builtinId="9" hidden="1"/>
    <cellStyle name="Hipervínculo visitado" xfId="21567" builtinId="9" hidden="1"/>
    <cellStyle name="Hipervínculo visitado" xfId="21568" builtinId="9" hidden="1"/>
    <cellStyle name="Hipervínculo visitado" xfId="21569" builtinId="9" hidden="1"/>
    <cellStyle name="Hipervínculo visitado" xfId="21570" builtinId="9" hidden="1"/>
    <cellStyle name="Hipervínculo visitado" xfId="21571" builtinId="9" hidden="1"/>
    <cellStyle name="Hipervínculo visitado" xfId="21572" builtinId="9" hidden="1"/>
    <cellStyle name="Hipervínculo visitado" xfId="21573" builtinId="9" hidden="1"/>
    <cellStyle name="Hipervínculo visitado" xfId="21574" builtinId="9" hidden="1"/>
    <cellStyle name="Hipervínculo visitado" xfId="21575" builtinId="9" hidden="1"/>
    <cellStyle name="Hipervínculo visitado" xfId="21576" builtinId="9" hidden="1"/>
    <cellStyle name="Hipervínculo visitado" xfId="21587" builtinId="9" hidden="1"/>
    <cellStyle name="Hipervínculo visitado" xfId="21588" builtinId="9" hidden="1"/>
    <cellStyle name="Hipervínculo visitado" xfId="21589" builtinId="9" hidden="1"/>
    <cellStyle name="Hipervínculo visitado" xfId="21590" builtinId="9" hidden="1"/>
    <cellStyle name="Hipervínculo visitado" xfId="21591" builtinId="9" hidden="1"/>
    <cellStyle name="Hipervínculo visitado" xfId="21592" builtinId="9" hidden="1"/>
    <cellStyle name="Hipervínculo visitado" xfId="21593" builtinId="9" hidden="1"/>
    <cellStyle name="Hipervínculo visitado" xfId="21594" builtinId="9" hidden="1"/>
    <cellStyle name="Hipervínculo visitado" xfId="21595" builtinId="9" hidden="1"/>
    <cellStyle name="Hipervínculo visitado" xfId="21596" builtinId="9" hidden="1"/>
    <cellStyle name="Hipervínculo visitado" xfId="21597" builtinId="9" hidden="1"/>
    <cellStyle name="Hipervínculo visitado" xfId="21598" builtinId="9" hidden="1"/>
    <cellStyle name="Hipervínculo visitado" xfId="21599" builtinId="9" hidden="1"/>
    <cellStyle name="Hipervínculo visitado" xfId="21600" builtinId="9" hidden="1"/>
    <cellStyle name="Hipervínculo visitado" xfId="21601" builtinId="9" hidden="1"/>
    <cellStyle name="Hipervínculo visitado" xfId="21602" builtinId="9" hidden="1"/>
    <cellStyle name="Hipervínculo visitado" xfId="21603" builtinId="9" hidden="1"/>
    <cellStyle name="Hipervínculo visitado" xfId="21604" builtinId="9" hidden="1"/>
    <cellStyle name="Hipervínculo visitado" xfId="21605" builtinId="9" hidden="1"/>
    <cellStyle name="Hipervínculo visitado" xfId="21606" builtinId="9" hidden="1"/>
    <cellStyle name="Hipervínculo visitado" xfId="21607" builtinId="9" hidden="1"/>
    <cellStyle name="Hipervínculo visitado" xfId="21618" builtinId="9" hidden="1"/>
    <cellStyle name="Hipervínculo visitado" xfId="21619" builtinId="9" hidden="1"/>
    <cellStyle name="Hipervínculo visitado" xfId="21620" builtinId="9" hidden="1"/>
    <cellStyle name="Hipervínculo visitado" xfId="21621" builtinId="9" hidden="1"/>
    <cellStyle name="Hipervínculo visitado" xfId="21622" builtinId="9" hidden="1"/>
    <cellStyle name="Hipervínculo visitado" xfId="21623" builtinId="9" hidden="1"/>
    <cellStyle name="Hipervínculo visitado" xfId="21624" builtinId="9" hidden="1"/>
    <cellStyle name="Hipervínculo visitado" xfId="21625" builtinId="9" hidden="1"/>
    <cellStyle name="Hipervínculo visitado" xfId="21626" builtinId="9" hidden="1"/>
    <cellStyle name="Hipervínculo visitado" xfId="21627" builtinId="9" hidden="1"/>
    <cellStyle name="Hipervínculo visitado" xfId="21628" builtinId="9" hidden="1"/>
    <cellStyle name="Hipervínculo visitado" xfId="21629" builtinId="9" hidden="1"/>
    <cellStyle name="Hipervínculo visitado" xfId="21630" builtinId="9" hidden="1"/>
    <cellStyle name="Hipervínculo visitado" xfId="21631" builtinId="9" hidden="1"/>
    <cellStyle name="Hipervínculo visitado" xfId="21632" builtinId="9" hidden="1"/>
    <cellStyle name="Hipervínculo visitado" xfId="21633" builtinId="9" hidden="1"/>
    <cellStyle name="Hipervínculo visitado" xfId="21634" builtinId="9" hidden="1"/>
    <cellStyle name="Hipervínculo visitado" xfId="21635" builtinId="9" hidden="1"/>
    <cellStyle name="Hipervínculo visitado" xfId="21636" builtinId="9" hidden="1"/>
    <cellStyle name="Hipervínculo visitado" xfId="21637" builtinId="9" hidden="1"/>
    <cellStyle name="Hipervínculo visitado" xfId="21638" builtinId="9" hidden="1"/>
    <cellStyle name="Hipervínculo visitado" xfId="21649" builtinId="9" hidden="1"/>
    <cellStyle name="Hipervínculo visitado" xfId="21650" builtinId="9" hidden="1"/>
    <cellStyle name="Hipervínculo visitado" xfId="21651" builtinId="9" hidden="1"/>
    <cellStyle name="Hipervínculo visitado" xfId="21652" builtinId="9" hidden="1"/>
    <cellStyle name="Hipervínculo visitado" xfId="21653" builtinId="9" hidden="1"/>
    <cellStyle name="Hipervínculo visitado" xfId="21654" builtinId="9" hidden="1"/>
    <cellStyle name="Hipervínculo visitado" xfId="21655" builtinId="9" hidden="1"/>
    <cellStyle name="Hipervínculo visitado" xfId="21656" builtinId="9" hidden="1"/>
    <cellStyle name="Hipervínculo visitado" xfId="21657" builtinId="9" hidden="1"/>
    <cellStyle name="Hipervínculo visitado" xfId="21658" builtinId="9" hidden="1"/>
    <cellStyle name="Hipervínculo visitado" xfId="21659" builtinId="9" hidden="1"/>
    <cellStyle name="Hipervínculo visitado" xfId="21660" builtinId="9" hidden="1"/>
    <cellStyle name="Hipervínculo visitado" xfId="21661" builtinId="9" hidden="1"/>
    <cellStyle name="Hipervínculo visitado" xfId="21662" builtinId="9" hidden="1"/>
    <cellStyle name="Hipervínculo visitado" xfId="21663" builtinId="9" hidden="1"/>
    <cellStyle name="Hipervínculo visitado" xfId="21664" builtinId="9" hidden="1"/>
    <cellStyle name="Hipervínculo visitado" xfId="21665" builtinId="9" hidden="1"/>
    <cellStyle name="Hipervínculo visitado" xfId="21666" builtinId="9" hidden="1"/>
    <cellStyle name="Hipervínculo visitado" xfId="21667" builtinId="9" hidden="1"/>
    <cellStyle name="Hipervínculo visitado" xfId="21668" builtinId="9" hidden="1"/>
    <cellStyle name="Hipervínculo visitado" xfId="21669" builtinId="9" hidden="1"/>
    <cellStyle name="Hipervínculo visitado" xfId="21678" builtinId="9" hidden="1"/>
    <cellStyle name="Hipervínculo visitado" xfId="21679" builtinId="9" hidden="1"/>
    <cellStyle name="Hipervínculo visitado" xfId="21680" builtinId="9" hidden="1"/>
    <cellStyle name="Hipervínculo visitado" xfId="21681" builtinId="9" hidden="1"/>
    <cellStyle name="Hipervínculo visitado" xfId="21682" builtinId="9" hidden="1"/>
    <cellStyle name="Hipervínculo visitado" xfId="21683" builtinId="9" hidden="1"/>
    <cellStyle name="Hipervínculo visitado" xfId="21684" builtinId="9" hidden="1"/>
    <cellStyle name="Hipervínculo visitado" xfId="21685" builtinId="9" hidden="1"/>
    <cellStyle name="Hipervínculo visitado" xfId="21686" builtinId="9" hidden="1"/>
    <cellStyle name="Hipervínculo visitado" xfId="21687" builtinId="9" hidden="1"/>
    <cellStyle name="Hipervínculo visitado" xfId="21688" builtinId="9" hidden="1"/>
    <cellStyle name="Hipervínculo visitado" xfId="21689" builtinId="9" hidden="1"/>
    <cellStyle name="Hipervínculo visitado" xfId="21690" builtinId="9" hidden="1"/>
    <cellStyle name="Hipervínculo visitado" xfId="21691" builtinId="9" hidden="1"/>
    <cellStyle name="Hipervínculo visitado" xfId="21692" builtinId="9" hidden="1"/>
    <cellStyle name="Hipervínculo visitado" xfId="21693" builtinId="9" hidden="1"/>
    <cellStyle name="Hipervínculo visitado" xfId="21694" builtinId="9" hidden="1"/>
    <cellStyle name="Hipervínculo visitado" xfId="21695" builtinId="9" hidden="1"/>
    <cellStyle name="Hipervínculo visitado" xfId="21696" builtinId="9" hidden="1"/>
    <cellStyle name="Hipervínculo visitado" xfId="21697" builtinId="9" hidden="1"/>
    <cellStyle name="Hipervínculo visitado" xfId="21698" builtinId="9" hidden="1"/>
    <cellStyle name="Hipervínculo visitado" xfId="21708" builtinId="9" hidden="1"/>
    <cellStyle name="Hipervínculo visitado" xfId="21709" builtinId="9" hidden="1"/>
    <cellStyle name="Hipervínculo visitado" xfId="21710" builtinId="9" hidden="1"/>
    <cellStyle name="Hipervínculo visitado" xfId="21711" builtinId="9" hidden="1"/>
    <cellStyle name="Hipervínculo visitado" xfId="21712" builtinId="9" hidden="1"/>
    <cellStyle name="Hipervínculo visitado" xfId="21713" builtinId="9" hidden="1"/>
    <cellStyle name="Hipervínculo visitado" xfId="21714" builtinId="9" hidden="1"/>
    <cellStyle name="Hipervínculo visitado" xfId="21715" builtinId="9" hidden="1"/>
    <cellStyle name="Hipervínculo visitado" xfId="21716" builtinId="9" hidden="1"/>
    <cellStyle name="Hipervínculo visitado" xfId="21717" builtinId="9" hidden="1"/>
    <cellStyle name="Hipervínculo visitado" xfId="21718" builtinId="9" hidden="1"/>
    <cellStyle name="Hipervínculo visitado" xfId="21719" builtinId="9" hidden="1"/>
    <cellStyle name="Hipervínculo visitado" xfId="21720" builtinId="9" hidden="1"/>
    <cellStyle name="Hipervínculo visitado" xfId="21721" builtinId="9" hidden="1"/>
    <cellStyle name="Hipervínculo visitado" xfId="21722" builtinId="9" hidden="1"/>
    <cellStyle name="Hipervínculo visitado" xfId="21723" builtinId="9" hidden="1"/>
    <cellStyle name="Hipervínculo visitado" xfId="21724" builtinId="9" hidden="1"/>
    <cellStyle name="Hipervínculo visitado" xfId="21725" builtinId="9" hidden="1"/>
    <cellStyle name="Hipervínculo visitado" xfId="21726" builtinId="9" hidden="1"/>
    <cellStyle name="Hipervínculo visitado" xfId="21727" builtinId="9" hidden="1"/>
    <cellStyle name="Hipervínculo visitado" xfId="21728" builtinId="9" hidden="1"/>
    <cellStyle name="Hipervínculo visitado" xfId="21737" builtinId="9" hidden="1"/>
    <cellStyle name="Hipervínculo visitado" xfId="21738" builtinId="9" hidden="1"/>
    <cellStyle name="Hipervínculo visitado" xfId="21739" builtinId="9" hidden="1"/>
    <cellStyle name="Hipervínculo visitado" xfId="21740" builtinId="9" hidden="1"/>
    <cellStyle name="Hipervínculo visitado" xfId="21741" builtinId="9" hidden="1"/>
    <cellStyle name="Hipervínculo visitado" xfId="21742" builtinId="9" hidden="1"/>
    <cellStyle name="Hipervínculo visitado" xfId="21743" builtinId="9" hidden="1"/>
    <cellStyle name="Hipervínculo visitado" xfId="21744" builtinId="9" hidden="1"/>
    <cellStyle name="Hipervínculo visitado" xfId="21745" builtinId="9" hidden="1"/>
    <cellStyle name="Hipervínculo visitado" xfId="21746" builtinId="9" hidden="1"/>
    <cellStyle name="Hipervínculo visitado" xfId="21747" builtinId="9" hidden="1"/>
    <cellStyle name="Hipervínculo visitado" xfId="21748" builtinId="9" hidden="1"/>
    <cellStyle name="Hipervínculo visitado" xfId="21749" builtinId="9" hidden="1"/>
    <cellStyle name="Hipervínculo visitado" xfId="21750" builtinId="9" hidden="1"/>
    <cellStyle name="Hipervínculo visitado" xfId="21751" builtinId="9" hidden="1"/>
    <cellStyle name="Hipervínculo visitado" xfId="21752" builtinId="9" hidden="1"/>
    <cellStyle name="Hipervínculo visitado" xfId="21753" builtinId="9" hidden="1"/>
    <cellStyle name="Hipervínculo visitado" xfId="21754" builtinId="9" hidden="1"/>
    <cellStyle name="Hipervínculo visitado" xfId="21755" builtinId="9" hidden="1"/>
    <cellStyle name="Hipervínculo visitado" xfId="21756" builtinId="9" hidden="1"/>
    <cellStyle name="Hipervínculo visitado" xfId="21757" builtinId="9" hidden="1"/>
    <cellStyle name="Hipervínculo visitado" xfId="21768" builtinId="9" hidden="1"/>
    <cellStyle name="Hipervínculo visitado" xfId="21769" builtinId="9" hidden="1"/>
    <cellStyle name="Hipervínculo visitado" xfId="21770" builtinId="9" hidden="1"/>
    <cellStyle name="Hipervínculo visitado" xfId="21771" builtinId="9" hidden="1"/>
    <cellStyle name="Hipervínculo visitado" xfId="21772" builtinId="9" hidden="1"/>
    <cellStyle name="Hipervínculo visitado" xfId="21773" builtinId="9" hidden="1"/>
    <cellStyle name="Hipervínculo visitado" xfId="21774" builtinId="9" hidden="1"/>
    <cellStyle name="Hipervínculo visitado" xfId="21775" builtinId="9" hidden="1"/>
    <cellStyle name="Hipervínculo visitado" xfId="21776" builtinId="9" hidden="1"/>
    <cellStyle name="Hipervínculo visitado" xfId="21777" builtinId="9" hidden="1"/>
    <cellStyle name="Hipervínculo visitado" xfId="21778" builtinId="9" hidden="1"/>
    <cellStyle name="Hipervínculo visitado" xfId="21779" builtinId="9" hidden="1"/>
    <cellStyle name="Hipervínculo visitado" xfId="21780" builtinId="9" hidden="1"/>
    <cellStyle name="Hipervínculo visitado" xfId="21781" builtinId="9" hidden="1"/>
    <cellStyle name="Hipervínculo visitado" xfId="21782" builtinId="9" hidden="1"/>
    <cellStyle name="Hipervínculo visitado" xfId="21783" builtinId="9" hidden="1"/>
    <cellStyle name="Hipervínculo visitado" xfId="21784" builtinId="9" hidden="1"/>
    <cellStyle name="Hipervínculo visitado" xfId="21785" builtinId="9" hidden="1"/>
    <cellStyle name="Hipervínculo visitado" xfId="21786" builtinId="9" hidden="1"/>
    <cellStyle name="Hipervínculo visitado" xfId="21787" builtinId="9" hidden="1"/>
    <cellStyle name="Hipervínculo visitado" xfId="21788" builtinId="9" hidden="1"/>
    <cellStyle name="Hipervínculo visitado" xfId="21797" builtinId="9" hidden="1"/>
    <cellStyle name="Hipervínculo visitado" xfId="21798" builtinId="9" hidden="1"/>
    <cellStyle name="Hipervínculo visitado" xfId="21799" builtinId="9" hidden="1"/>
    <cellStyle name="Hipervínculo visitado" xfId="21800" builtinId="9" hidden="1"/>
    <cellStyle name="Hipervínculo visitado" xfId="21801" builtinId="9" hidden="1"/>
    <cellStyle name="Hipervínculo visitado" xfId="21802" builtinId="9" hidden="1"/>
    <cellStyle name="Hipervínculo visitado" xfId="21803" builtinId="9" hidden="1"/>
    <cellStyle name="Hipervínculo visitado" xfId="21804" builtinId="9" hidden="1"/>
    <cellStyle name="Hipervínculo visitado" xfId="21805" builtinId="9" hidden="1"/>
    <cellStyle name="Hipervínculo visitado" xfId="21806" builtinId="9" hidden="1"/>
    <cellStyle name="Hipervínculo visitado" xfId="21807" builtinId="9" hidden="1"/>
    <cellStyle name="Hipervínculo visitado" xfId="21808" builtinId="9" hidden="1"/>
    <cellStyle name="Hipervínculo visitado" xfId="21809" builtinId="9" hidden="1"/>
    <cellStyle name="Hipervínculo visitado" xfId="21810" builtinId="9" hidden="1"/>
    <cellStyle name="Hipervínculo visitado" xfId="21811" builtinId="9" hidden="1"/>
    <cellStyle name="Hipervínculo visitado" xfId="21812" builtinId="9" hidden="1"/>
    <cellStyle name="Hipervínculo visitado" xfId="21813" builtinId="9" hidden="1"/>
    <cellStyle name="Hipervínculo visitado" xfId="21814" builtinId="9" hidden="1"/>
    <cellStyle name="Hipervínculo visitado" xfId="21815" builtinId="9" hidden="1"/>
    <cellStyle name="Hipervínculo visitado" xfId="21816" builtinId="9" hidden="1"/>
    <cellStyle name="Hipervínculo visitado" xfId="21817" builtinId="9" hidden="1"/>
    <cellStyle name="Hipervínculo visitado" xfId="21828" builtinId="9" hidden="1"/>
    <cellStyle name="Hipervínculo visitado" xfId="21829" builtinId="9" hidden="1"/>
    <cellStyle name="Hipervínculo visitado" xfId="21830" builtinId="9" hidden="1"/>
    <cellStyle name="Hipervínculo visitado" xfId="21831" builtinId="9" hidden="1"/>
    <cellStyle name="Hipervínculo visitado" xfId="21832" builtinId="9" hidden="1"/>
    <cellStyle name="Hipervínculo visitado" xfId="21833" builtinId="9" hidden="1"/>
    <cellStyle name="Hipervínculo visitado" xfId="21834" builtinId="9" hidden="1"/>
    <cellStyle name="Hipervínculo visitado" xfId="21835" builtinId="9" hidden="1"/>
    <cellStyle name="Hipervínculo visitado" xfId="21836" builtinId="9" hidden="1"/>
    <cellStyle name="Hipervínculo visitado" xfId="21837" builtinId="9" hidden="1"/>
    <cellStyle name="Hipervínculo visitado" xfId="21838" builtinId="9" hidden="1"/>
    <cellStyle name="Hipervínculo visitado" xfId="21839" builtinId="9" hidden="1"/>
    <cellStyle name="Hipervínculo visitado" xfId="21840" builtinId="9" hidden="1"/>
    <cellStyle name="Hipervínculo visitado" xfId="21841" builtinId="9" hidden="1"/>
    <cellStyle name="Hipervínculo visitado" xfId="21842" builtinId="9" hidden="1"/>
    <cellStyle name="Hipervínculo visitado" xfId="21843" builtinId="9" hidden="1"/>
    <cellStyle name="Hipervínculo visitado" xfId="21844" builtinId="9" hidden="1"/>
    <cellStyle name="Hipervínculo visitado" xfId="21845" builtinId="9" hidden="1"/>
    <cellStyle name="Hipervínculo visitado" xfId="21846" builtinId="9" hidden="1"/>
    <cellStyle name="Hipervínculo visitado" xfId="21847" builtinId="9" hidden="1"/>
    <cellStyle name="Hipervínculo visitado" xfId="21848" builtinId="9" hidden="1"/>
    <cellStyle name="Hipervínculo visitado" xfId="21856" builtinId="9" hidden="1"/>
    <cellStyle name="Hipervínculo visitado" xfId="21857" builtinId="9" hidden="1"/>
    <cellStyle name="Hipervínculo visitado" xfId="21858" builtinId="9" hidden="1"/>
    <cellStyle name="Hipervínculo visitado" xfId="21859" builtinId="9" hidden="1"/>
    <cellStyle name="Hipervínculo visitado" xfId="21860" builtinId="9" hidden="1"/>
    <cellStyle name="Hipervínculo visitado" xfId="21861" builtinId="9" hidden="1"/>
    <cellStyle name="Hipervínculo visitado" xfId="21862" builtinId="9" hidden="1"/>
    <cellStyle name="Hipervínculo visitado" xfId="21863" builtinId="9" hidden="1"/>
    <cellStyle name="Hipervínculo visitado" xfId="21864" builtinId="9" hidden="1"/>
    <cellStyle name="Hipervínculo visitado" xfId="21865" builtinId="9" hidden="1"/>
    <cellStyle name="Hipervínculo visitado" xfId="21866" builtinId="9" hidden="1"/>
    <cellStyle name="Hipervínculo visitado" xfId="21867" builtinId="9" hidden="1"/>
    <cellStyle name="Hipervínculo visitado" xfId="21868" builtinId="9" hidden="1"/>
    <cellStyle name="Hipervínculo visitado" xfId="21869" builtinId="9" hidden="1"/>
    <cellStyle name="Hipervínculo visitado" xfId="21870" builtinId="9" hidden="1"/>
    <cellStyle name="Hipervínculo visitado" xfId="21871" builtinId="9" hidden="1"/>
    <cellStyle name="Hipervínculo visitado" xfId="21872" builtinId="9" hidden="1"/>
    <cellStyle name="Hipervínculo visitado" xfId="21873" builtinId="9" hidden="1"/>
    <cellStyle name="Hipervínculo visitado" xfId="21874" builtinId="9" hidden="1"/>
    <cellStyle name="Hipervínculo visitado" xfId="21875" builtinId="9" hidden="1"/>
    <cellStyle name="Hipervínculo visitado" xfId="21876" builtinId="9" hidden="1"/>
    <cellStyle name="Hipervínculo visitado" xfId="21887" builtinId="9" hidden="1"/>
    <cellStyle name="Hipervínculo visitado" xfId="21888" builtinId="9" hidden="1"/>
    <cellStyle name="Hipervínculo visitado" xfId="21889" builtinId="9" hidden="1"/>
    <cellStyle name="Hipervínculo visitado" xfId="21890" builtinId="9" hidden="1"/>
    <cellStyle name="Hipervínculo visitado" xfId="21891" builtinId="9" hidden="1"/>
    <cellStyle name="Hipervínculo visitado" xfId="21892" builtinId="9" hidden="1"/>
    <cellStyle name="Hipervínculo visitado" xfId="21893" builtinId="9" hidden="1"/>
    <cellStyle name="Hipervínculo visitado" xfId="21894" builtinId="9" hidden="1"/>
    <cellStyle name="Hipervínculo visitado" xfId="21895" builtinId="9" hidden="1"/>
    <cellStyle name="Hipervínculo visitado" xfId="21896" builtinId="9" hidden="1"/>
    <cellStyle name="Hipervínculo visitado" xfId="21897" builtinId="9" hidden="1"/>
    <cellStyle name="Hipervínculo visitado" xfId="21898" builtinId="9" hidden="1"/>
    <cellStyle name="Hipervínculo visitado" xfId="21899" builtinId="9" hidden="1"/>
    <cellStyle name="Hipervínculo visitado" xfId="21900" builtinId="9" hidden="1"/>
    <cellStyle name="Hipervínculo visitado" xfId="21901" builtinId="9" hidden="1"/>
    <cellStyle name="Hipervínculo visitado" xfId="21902" builtinId="9" hidden="1"/>
    <cellStyle name="Hipervínculo visitado" xfId="21903" builtinId="9" hidden="1"/>
    <cellStyle name="Hipervínculo visitado" xfId="21904" builtinId="9" hidden="1"/>
    <cellStyle name="Hipervínculo visitado" xfId="21905" builtinId="9" hidden="1"/>
    <cellStyle name="Hipervínculo visitado" xfId="21906" builtinId="9" hidden="1"/>
    <cellStyle name="Hipervínculo visitado" xfId="21907" builtinId="9" hidden="1"/>
    <cellStyle name="Hipervínculo visitado" xfId="21916" builtinId="9" hidden="1"/>
    <cellStyle name="Hipervínculo visitado" xfId="21917" builtinId="9" hidden="1"/>
    <cellStyle name="Hipervínculo visitado" xfId="21918" builtinId="9" hidden="1"/>
    <cellStyle name="Hipervínculo visitado" xfId="21919" builtinId="9" hidden="1"/>
    <cellStyle name="Hipervínculo visitado" xfId="21920" builtinId="9" hidden="1"/>
    <cellStyle name="Hipervínculo visitado" xfId="21921" builtinId="9" hidden="1"/>
    <cellStyle name="Hipervínculo visitado" xfId="21922" builtinId="9" hidden="1"/>
    <cellStyle name="Hipervínculo visitado" xfId="21923" builtinId="9" hidden="1"/>
    <cellStyle name="Hipervínculo visitado" xfId="21924" builtinId="9" hidden="1"/>
    <cellStyle name="Hipervínculo visitado" xfId="21925" builtinId="9" hidden="1"/>
    <cellStyle name="Hipervínculo visitado" xfId="21926" builtinId="9" hidden="1"/>
    <cellStyle name="Hipervínculo visitado" xfId="21927" builtinId="9" hidden="1"/>
    <cellStyle name="Hipervínculo visitado" xfId="21928" builtinId="9" hidden="1"/>
    <cellStyle name="Hipervínculo visitado" xfId="21929" builtinId="9" hidden="1"/>
    <cellStyle name="Hipervínculo visitado" xfId="21930" builtinId="9" hidden="1"/>
    <cellStyle name="Hipervínculo visitado" xfId="21931" builtinId="9" hidden="1"/>
    <cellStyle name="Hipervínculo visitado" xfId="21932" builtinId="9" hidden="1"/>
    <cellStyle name="Hipervínculo visitado" xfId="21933" builtinId="9" hidden="1"/>
    <cellStyle name="Hipervínculo visitado" xfId="21934" builtinId="9" hidden="1"/>
    <cellStyle name="Hipervínculo visitado" xfId="21935" builtinId="9" hidden="1"/>
    <cellStyle name="Hipervínculo visitado" xfId="21936" builtinId="9" hidden="1"/>
    <cellStyle name="Hipervínculo visitado" xfId="21947" builtinId="9" hidden="1"/>
    <cellStyle name="Hipervínculo visitado" xfId="21948" builtinId="9" hidden="1"/>
    <cellStyle name="Hipervínculo visitado" xfId="21949" builtinId="9" hidden="1"/>
    <cellStyle name="Hipervínculo visitado" xfId="21950" builtinId="9" hidden="1"/>
    <cellStyle name="Hipervínculo visitado" xfId="21951" builtinId="9" hidden="1"/>
    <cellStyle name="Hipervínculo visitado" xfId="21952" builtinId="9" hidden="1"/>
    <cellStyle name="Hipervínculo visitado" xfId="21953" builtinId="9" hidden="1"/>
    <cellStyle name="Hipervínculo visitado" xfId="21954" builtinId="9" hidden="1"/>
    <cellStyle name="Hipervínculo visitado" xfId="21955" builtinId="9" hidden="1"/>
    <cellStyle name="Hipervínculo visitado" xfId="21956" builtinId="9" hidden="1"/>
    <cellStyle name="Hipervínculo visitado" xfId="21957" builtinId="9" hidden="1"/>
    <cellStyle name="Hipervínculo visitado" xfId="21958" builtinId="9" hidden="1"/>
    <cellStyle name="Hipervínculo visitado" xfId="21959" builtinId="9" hidden="1"/>
    <cellStyle name="Hipervínculo visitado" xfId="21960" builtinId="9" hidden="1"/>
    <cellStyle name="Hipervínculo visitado" xfId="21961" builtinId="9" hidden="1"/>
    <cellStyle name="Hipervínculo visitado" xfId="21962" builtinId="9" hidden="1"/>
    <cellStyle name="Hipervínculo visitado" xfId="21963" builtinId="9" hidden="1"/>
    <cellStyle name="Hipervínculo visitado" xfId="21964" builtinId="9" hidden="1"/>
    <cellStyle name="Hipervínculo visitado" xfId="21965" builtinId="9" hidden="1"/>
    <cellStyle name="Hipervínculo visitado" xfId="21966" builtinId="9" hidden="1"/>
    <cellStyle name="Hipervínculo visitado" xfId="21967" builtinId="9" hidden="1"/>
    <cellStyle name="Hipervínculo visitado" xfId="21976" builtinId="9" hidden="1"/>
    <cellStyle name="Hipervínculo visitado" xfId="21977" builtinId="9" hidden="1"/>
    <cellStyle name="Hipervínculo visitado" xfId="21978" builtinId="9" hidden="1"/>
    <cellStyle name="Hipervínculo visitado" xfId="21979" builtinId="9" hidden="1"/>
    <cellStyle name="Hipervínculo visitado" xfId="21980" builtinId="9" hidden="1"/>
    <cellStyle name="Hipervínculo visitado" xfId="21981" builtinId="9" hidden="1"/>
    <cellStyle name="Hipervínculo visitado" xfId="21982" builtinId="9" hidden="1"/>
    <cellStyle name="Hipervínculo visitado" xfId="21983" builtinId="9" hidden="1"/>
    <cellStyle name="Hipervínculo visitado" xfId="21984" builtinId="9" hidden="1"/>
    <cellStyle name="Hipervínculo visitado" xfId="21985" builtinId="9" hidden="1"/>
    <cellStyle name="Hipervínculo visitado" xfId="21986" builtinId="9" hidden="1"/>
    <cellStyle name="Hipervínculo visitado" xfId="21987" builtinId="9" hidden="1"/>
    <cellStyle name="Hipervínculo visitado" xfId="21988" builtinId="9" hidden="1"/>
    <cellStyle name="Hipervínculo visitado" xfId="21989" builtinId="9" hidden="1"/>
    <cellStyle name="Hipervínculo visitado" xfId="21990" builtinId="9" hidden="1"/>
    <cellStyle name="Hipervínculo visitado" xfId="21991" builtinId="9" hidden="1"/>
    <cellStyle name="Hipervínculo visitado" xfId="21992" builtinId="9" hidden="1"/>
    <cellStyle name="Hipervínculo visitado" xfId="21993" builtinId="9" hidden="1"/>
    <cellStyle name="Hipervínculo visitado" xfId="21994" builtinId="9" hidden="1"/>
    <cellStyle name="Hipervínculo visitado" xfId="21995" builtinId="9" hidden="1"/>
    <cellStyle name="Hipervínculo visitado" xfId="21996" builtinId="9" hidden="1"/>
    <cellStyle name="Hipervínculo visitado" xfId="22006" builtinId="9" hidden="1"/>
    <cellStyle name="Hipervínculo visitado" xfId="22007" builtinId="9" hidden="1"/>
    <cellStyle name="Hipervínculo visitado" xfId="22008" builtinId="9" hidden="1"/>
    <cellStyle name="Hipervínculo visitado" xfId="22009" builtinId="9" hidden="1"/>
    <cellStyle name="Hipervínculo visitado" xfId="22010" builtinId="9" hidden="1"/>
    <cellStyle name="Hipervínculo visitado" xfId="22011" builtinId="9" hidden="1"/>
    <cellStyle name="Hipervínculo visitado" xfId="22012" builtinId="9" hidden="1"/>
    <cellStyle name="Hipervínculo visitado" xfId="22013" builtinId="9" hidden="1"/>
    <cellStyle name="Hipervínculo visitado" xfId="22014" builtinId="9" hidden="1"/>
    <cellStyle name="Hipervínculo visitado" xfId="22015" builtinId="9" hidden="1"/>
    <cellStyle name="Hipervínculo visitado" xfId="22016" builtinId="9" hidden="1"/>
    <cellStyle name="Hipervínculo visitado" xfId="22017" builtinId="9" hidden="1"/>
    <cellStyle name="Hipervínculo visitado" xfId="22018" builtinId="9" hidden="1"/>
    <cellStyle name="Hipervínculo visitado" xfId="22019" builtinId="9" hidden="1"/>
    <cellStyle name="Hipervínculo visitado" xfId="22020" builtinId="9" hidden="1"/>
    <cellStyle name="Hipervínculo visitado" xfId="22021" builtinId="9" hidden="1"/>
    <cellStyle name="Hipervínculo visitado" xfId="22022" builtinId="9" hidden="1"/>
    <cellStyle name="Hipervínculo visitado" xfId="22023" builtinId="9" hidden="1"/>
    <cellStyle name="Hipervínculo visitado" xfId="22024" builtinId="9" hidden="1"/>
    <cellStyle name="Hipervínculo visitado" xfId="22025" builtinId="9" hidden="1"/>
    <cellStyle name="Hipervínculo visitado" xfId="22026" builtinId="9" hidden="1"/>
    <cellStyle name="Hipervínculo visitado" xfId="22034" builtinId="9" hidden="1"/>
    <cellStyle name="Hipervínculo visitado" xfId="22035" builtinId="9" hidden="1"/>
    <cellStyle name="Hipervínculo visitado" xfId="22036" builtinId="9" hidden="1"/>
    <cellStyle name="Hipervínculo visitado" xfId="22037" builtinId="9" hidden="1"/>
    <cellStyle name="Hipervínculo visitado" xfId="22038" builtinId="9" hidden="1"/>
    <cellStyle name="Hipervínculo visitado" xfId="22039" builtinId="9" hidden="1"/>
    <cellStyle name="Hipervínculo visitado" xfId="22040" builtinId="9" hidden="1"/>
    <cellStyle name="Hipervínculo visitado" xfId="22041" builtinId="9" hidden="1"/>
    <cellStyle name="Hipervínculo visitado" xfId="22042" builtinId="9" hidden="1"/>
    <cellStyle name="Hipervínculo visitado" xfId="22043" builtinId="9" hidden="1"/>
    <cellStyle name="Hipervínculo visitado" xfId="22044" builtinId="9" hidden="1"/>
    <cellStyle name="Hipervínculo visitado" xfId="22045" builtinId="9" hidden="1"/>
    <cellStyle name="Hipervínculo visitado" xfId="22046" builtinId="9" hidden="1"/>
    <cellStyle name="Hipervínculo visitado" xfId="22047" builtinId="9" hidden="1"/>
    <cellStyle name="Hipervínculo visitado" xfId="22048" builtinId="9" hidden="1"/>
    <cellStyle name="Hipervínculo visitado" xfId="22049" builtinId="9" hidden="1"/>
    <cellStyle name="Hipervínculo visitado" xfId="22050" builtinId="9" hidden="1"/>
    <cellStyle name="Hipervínculo visitado" xfId="22051" builtinId="9" hidden="1"/>
    <cellStyle name="Hipervínculo visitado" xfId="22052" builtinId="9" hidden="1"/>
    <cellStyle name="Hipervínculo visitado" xfId="22053" builtinId="9" hidden="1"/>
    <cellStyle name="Hipervínculo visitado" xfId="22054" builtinId="9" hidden="1"/>
    <cellStyle name="Hipervínculo visitado" xfId="22064" builtinId="9" hidden="1"/>
    <cellStyle name="Hipervínculo visitado" xfId="22065" builtinId="9" hidden="1"/>
    <cellStyle name="Hipervínculo visitado" xfId="22066" builtinId="9" hidden="1"/>
    <cellStyle name="Hipervínculo visitado" xfId="22067" builtinId="9" hidden="1"/>
    <cellStyle name="Hipervínculo visitado" xfId="22068" builtinId="9" hidden="1"/>
    <cellStyle name="Hipervínculo visitado" xfId="22069" builtinId="9" hidden="1"/>
    <cellStyle name="Hipervínculo visitado" xfId="22070" builtinId="9" hidden="1"/>
    <cellStyle name="Hipervínculo visitado" xfId="22071" builtinId="9" hidden="1"/>
    <cellStyle name="Hipervínculo visitado" xfId="22072" builtinId="9" hidden="1"/>
    <cellStyle name="Hipervínculo visitado" xfId="22073" builtinId="9" hidden="1"/>
    <cellStyle name="Hipervínculo visitado" xfId="22074" builtinId="9" hidden="1"/>
    <cellStyle name="Hipervínculo visitado" xfId="22075" builtinId="9" hidden="1"/>
    <cellStyle name="Hipervínculo visitado" xfId="22076" builtinId="9" hidden="1"/>
    <cellStyle name="Hipervínculo visitado" xfId="22077" builtinId="9" hidden="1"/>
    <cellStyle name="Hipervínculo visitado" xfId="22078" builtinId="9" hidden="1"/>
    <cellStyle name="Hipervínculo visitado" xfId="22079" builtinId="9" hidden="1"/>
    <cellStyle name="Hipervínculo visitado" xfId="22080" builtinId="9" hidden="1"/>
    <cellStyle name="Hipervínculo visitado" xfId="22081" builtinId="9" hidden="1"/>
    <cellStyle name="Hipervínculo visitado" xfId="22082" builtinId="9" hidden="1"/>
    <cellStyle name="Hipervínculo visitado" xfId="22083" builtinId="9" hidden="1"/>
    <cellStyle name="Hipervínculo visitado" xfId="22084" builtinId="9" hidden="1"/>
    <cellStyle name="Hipervínculo visitado" xfId="22091" builtinId="9" hidden="1"/>
    <cellStyle name="Hipervínculo visitado" xfId="22092" builtinId="9" hidden="1"/>
    <cellStyle name="Hipervínculo visitado" xfId="22093" builtinId="9" hidden="1"/>
    <cellStyle name="Hipervínculo visitado" xfId="22094" builtinId="9" hidden="1"/>
    <cellStyle name="Hipervínculo visitado" xfId="22095" builtinId="9" hidden="1"/>
    <cellStyle name="Hipervínculo visitado" xfId="22096" builtinId="9" hidden="1"/>
    <cellStyle name="Hipervínculo visitado" xfId="22097" builtinId="9" hidden="1"/>
    <cellStyle name="Hipervínculo visitado" xfId="22098" builtinId="9" hidden="1"/>
    <cellStyle name="Hipervínculo visitado" xfId="22099" builtinId="9" hidden="1"/>
    <cellStyle name="Hipervínculo visitado" xfId="22100" builtinId="9" hidden="1"/>
    <cellStyle name="Hipervínculo visitado" xfId="22101" builtinId="9" hidden="1"/>
    <cellStyle name="Hipervínculo visitado" xfId="22102" builtinId="9" hidden="1"/>
    <cellStyle name="Hipervínculo visitado" xfId="22103" builtinId="9" hidden="1"/>
    <cellStyle name="Hipervínculo visitado" xfId="22104" builtinId="9" hidden="1"/>
    <cellStyle name="Hipervínculo visitado" xfId="22105" builtinId="9" hidden="1"/>
    <cellStyle name="Hipervínculo visitado" xfId="22106" builtinId="9" hidden="1"/>
    <cellStyle name="Hipervínculo visitado" xfId="22107" builtinId="9" hidden="1"/>
    <cellStyle name="Hipervínculo visitado" xfId="22108" builtinId="9" hidden="1"/>
    <cellStyle name="Hipervínculo visitado" xfId="22109" builtinId="9" hidden="1"/>
    <cellStyle name="Hipervínculo visitado" xfId="22110" builtinId="9" hidden="1"/>
    <cellStyle name="Hipervínculo visitado" xfId="22111" builtinId="9" hidden="1"/>
    <cellStyle name="Hipervínculo visitado" xfId="22125" builtinId="9" hidden="1"/>
    <cellStyle name="Hipervínculo visitado" xfId="22126" builtinId="9" hidden="1"/>
    <cellStyle name="Hipervínculo visitado" xfId="22127" builtinId="9" hidden="1"/>
    <cellStyle name="Hipervínculo visitado" xfId="22128" builtinId="9" hidden="1"/>
    <cellStyle name="Hipervínculo visitado" xfId="22129" builtinId="9" hidden="1"/>
    <cellStyle name="Hipervínculo visitado" xfId="22130" builtinId="9" hidden="1"/>
    <cellStyle name="Hipervínculo visitado" xfId="22131" builtinId="9" hidden="1"/>
    <cellStyle name="Hipervínculo visitado" xfId="22132" builtinId="9" hidden="1"/>
    <cellStyle name="Hipervínculo visitado" xfId="22133" builtinId="9" hidden="1"/>
    <cellStyle name="Hipervínculo visitado" xfId="22134" builtinId="9" hidden="1"/>
    <cellStyle name="Hipervínculo visitado" xfId="22135" builtinId="9" hidden="1"/>
    <cellStyle name="Hipervínculo visitado" xfId="22136" builtinId="9" hidden="1"/>
    <cellStyle name="Hipervínculo visitado" xfId="22137" builtinId="9" hidden="1"/>
    <cellStyle name="Hipervínculo visitado" xfId="22138" builtinId="9" hidden="1"/>
    <cellStyle name="Hipervínculo visitado" xfId="22139" builtinId="9" hidden="1"/>
    <cellStyle name="Hipervínculo visitado" xfId="22140" builtinId="9" hidden="1"/>
    <cellStyle name="Hipervínculo visitado" xfId="22141" builtinId="9" hidden="1"/>
    <cellStyle name="Hipervínculo visitado" xfId="22142" builtinId="9" hidden="1"/>
    <cellStyle name="Hipervínculo visitado" xfId="22143" builtinId="9" hidden="1"/>
    <cellStyle name="Hipervínculo visitado" xfId="22144" builtinId="9" hidden="1"/>
    <cellStyle name="Hipervínculo visitado" xfId="22145" builtinId="9" hidden="1"/>
    <cellStyle name="Hipervínculo visitado" xfId="22153" builtinId="9" hidden="1"/>
    <cellStyle name="Hipervínculo visitado" xfId="22154" builtinId="9" hidden="1"/>
    <cellStyle name="Hipervínculo visitado" xfId="22155" builtinId="9" hidden="1"/>
    <cellStyle name="Hipervínculo visitado" xfId="22156" builtinId="9" hidden="1"/>
    <cellStyle name="Hipervínculo visitado" xfId="22157" builtinId="9" hidden="1"/>
    <cellStyle name="Hipervínculo visitado" xfId="22158" builtinId="9" hidden="1"/>
    <cellStyle name="Hipervínculo visitado" xfId="22159" builtinId="9" hidden="1"/>
    <cellStyle name="Hipervínculo visitado" xfId="22160" builtinId="9" hidden="1"/>
    <cellStyle name="Hipervínculo visitado" xfId="22161" builtinId="9" hidden="1"/>
    <cellStyle name="Hipervínculo visitado" xfId="22162" builtinId="9" hidden="1"/>
    <cellStyle name="Hipervínculo visitado" xfId="22163" builtinId="9" hidden="1"/>
    <cellStyle name="Hipervínculo visitado" xfId="22164" builtinId="9" hidden="1"/>
    <cellStyle name="Hipervínculo visitado" xfId="22165" builtinId="9" hidden="1"/>
    <cellStyle name="Hipervínculo visitado" xfId="22166" builtinId="9" hidden="1"/>
    <cellStyle name="Hipervínculo visitado" xfId="22167" builtinId="9" hidden="1"/>
    <cellStyle name="Hipervínculo visitado" xfId="22168" builtinId="9" hidden="1"/>
    <cellStyle name="Hipervínculo visitado" xfId="22169" builtinId="9" hidden="1"/>
    <cellStyle name="Hipervínculo visitado" xfId="22170" builtinId="9" hidden="1"/>
    <cellStyle name="Hipervínculo visitado" xfId="22171" builtinId="9" hidden="1"/>
    <cellStyle name="Hipervínculo visitado" xfId="22172" builtinId="9" hidden="1"/>
    <cellStyle name="Hipervínculo visitado" xfId="22173" builtinId="9" hidden="1"/>
    <cellStyle name="Hipervínculo visitado" xfId="22122" builtinId="9" hidden="1"/>
    <cellStyle name="Hipervínculo visitado" xfId="22123" builtinId="9" hidden="1"/>
    <cellStyle name="Hipervínculo visitado" xfId="22177" builtinId="9" hidden="1"/>
    <cellStyle name="Hipervínculo visitado" xfId="22178" builtinId="9" hidden="1"/>
    <cellStyle name="Hipervínculo visitado" xfId="22179" builtinId="9" hidden="1"/>
    <cellStyle name="Hipervínculo visitado" xfId="22180" builtinId="9" hidden="1"/>
    <cellStyle name="Hipervínculo visitado" xfId="22181" builtinId="9" hidden="1"/>
    <cellStyle name="Hipervínculo visitado" xfId="22182" builtinId="9" hidden="1"/>
    <cellStyle name="Hipervínculo visitado" xfId="22183" builtinId="9" hidden="1"/>
    <cellStyle name="Hipervínculo visitado" xfId="22184" builtinId="9" hidden="1"/>
    <cellStyle name="Hipervínculo visitado" xfId="22185" builtinId="9" hidden="1"/>
    <cellStyle name="Hipervínculo visitado" xfId="22186" builtinId="9" hidden="1"/>
    <cellStyle name="Hipervínculo visitado" xfId="22187" builtinId="9" hidden="1"/>
    <cellStyle name="Hipervínculo visitado" xfId="22188" builtinId="9" hidden="1"/>
    <cellStyle name="Hipervínculo visitado" xfId="22189" builtinId="9" hidden="1"/>
    <cellStyle name="Hipervínculo visitado" xfId="22190" builtinId="9" hidden="1"/>
    <cellStyle name="Hipervínculo visitado" xfId="22191" builtinId="9" hidden="1"/>
    <cellStyle name="Hipervínculo visitado" xfId="22192" builtinId="9" hidden="1"/>
    <cellStyle name="Hipervínculo visitado" xfId="22193" builtinId="9" hidden="1"/>
    <cellStyle name="Hipervínculo visitado" xfId="22194" builtinId="9" hidden="1"/>
    <cellStyle name="Hipervínculo visitado" xfId="22195" builtinId="9" hidden="1"/>
    <cellStyle name="Hipervínculo visitado" xfId="22150" builtinId="9" hidden="1"/>
    <cellStyle name="Hipervínculo visitado" xfId="22151" builtinId="9" hidden="1"/>
    <cellStyle name="Hipervínculo visitado" xfId="22198" builtinId="9" hidden="1"/>
    <cellStyle name="Hipervínculo visitado" xfId="22199" builtinId="9" hidden="1"/>
    <cellStyle name="Hipervínculo visitado" xfId="22200" builtinId="9" hidden="1"/>
    <cellStyle name="Hipervínculo visitado" xfId="22201" builtinId="9" hidden="1"/>
    <cellStyle name="Hipervínculo visitado" xfId="22202" builtinId="9" hidden="1"/>
    <cellStyle name="Hipervínculo visitado" xfId="22203" builtinId="9" hidden="1"/>
    <cellStyle name="Hipervínculo visitado" xfId="22204" builtinId="9" hidden="1"/>
    <cellStyle name="Hipervínculo visitado" xfId="22205" builtinId="9" hidden="1"/>
    <cellStyle name="Hipervínculo visitado" xfId="22206" builtinId="9" hidden="1"/>
    <cellStyle name="Hipervínculo visitado" xfId="22207" builtinId="9" hidden="1"/>
    <cellStyle name="Hipervínculo visitado" xfId="22208" builtinId="9" hidden="1"/>
    <cellStyle name="Hipervínculo visitado" xfId="22209" builtinId="9" hidden="1"/>
    <cellStyle name="Hipervínculo visitado" xfId="22210" builtinId="9" hidden="1"/>
    <cellStyle name="Hipervínculo visitado" xfId="22211" builtinId="9" hidden="1"/>
    <cellStyle name="Hipervínculo visitado" xfId="22212" builtinId="9" hidden="1"/>
    <cellStyle name="Hipervínculo visitado" xfId="22213" builtinId="9" hidden="1"/>
    <cellStyle name="Hipervínculo visitado" xfId="22214" builtinId="9" hidden="1"/>
    <cellStyle name="Hipervínculo visitado" xfId="22215" builtinId="9" hidden="1"/>
    <cellStyle name="Hipervínculo visitado" xfId="22216" builtinId="9" hidden="1"/>
    <cellStyle name="Hipervínculo visitado" xfId="22227" builtinId="9" hidden="1"/>
    <cellStyle name="Hipervínculo visitado" xfId="22228" builtinId="9" hidden="1"/>
    <cellStyle name="Hipervínculo visitado" xfId="22229" builtinId="9" hidden="1"/>
    <cellStyle name="Hipervínculo visitado" xfId="22230" builtinId="9" hidden="1"/>
    <cellStyle name="Hipervínculo visitado" xfId="22231" builtinId="9" hidden="1"/>
    <cellStyle name="Hipervínculo visitado" xfId="22232" builtinId="9" hidden="1"/>
    <cellStyle name="Hipervínculo visitado" xfId="22233" builtinId="9" hidden="1"/>
    <cellStyle name="Hipervínculo visitado" xfId="22234" builtinId="9" hidden="1"/>
    <cellStyle name="Hipervínculo visitado" xfId="22235" builtinId="9" hidden="1"/>
    <cellStyle name="Hipervínculo visitado" xfId="22236" builtinId="9" hidden="1"/>
    <cellStyle name="Hipervínculo visitado" xfId="22237" builtinId="9" hidden="1"/>
    <cellStyle name="Hipervínculo visitado" xfId="22238" builtinId="9" hidden="1"/>
    <cellStyle name="Hipervínculo visitado" xfId="22239" builtinId="9" hidden="1"/>
    <cellStyle name="Hipervínculo visitado" xfId="22240" builtinId="9" hidden="1"/>
    <cellStyle name="Hipervínculo visitado" xfId="22241" builtinId="9" hidden="1"/>
    <cellStyle name="Hipervínculo visitado" xfId="22242" builtinId="9" hidden="1"/>
    <cellStyle name="Hipervínculo visitado" xfId="22243" builtinId="9" hidden="1"/>
    <cellStyle name="Hipervínculo visitado" xfId="22244" builtinId="9" hidden="1"/>
    <cellStyle name="Hipervínculo visitado" xfId="22245" builtinId="9" hidden="1"/>
    <cellStyle name="Hipervínculo visitado" xfId="22246" builtinId="9" hidden="1"/>
    <cellStyle name="Hipervínculo visitado" xfId="22247" builtinId="9" hidden="1"/>
    <cellStyle name="Hipervínculo visitado" xfId="22255" builtinId="9" hidden="1"/>
    <cellStyle name="Hipervínculo visitado" xfId="22256" builtinId="9" hidden="1"/>
    <cellStyle name="Hipervínculo visitado" xfId="22257" builtinId="9" hidden="1"/>
    <cellStyle name="Hipervínculo visitado" xfId="22258" builtinId="9" hidden="1"/>
    <cellStyle name="Hipervínculo visitado" xfId="22259" builtinId="9" hidden="1"/>
    <cellStyle name="Hipervínculo visitado" xfId="22260" builtinId="9" hidden="1"/>
    <cellStyle name="Hipervínculo visitado" xfId="22261" builtinId="9" hidden="1"/>
    <cellStyle name="Hipervínculo visitado" xfId="22262" builtinId="9" hidden="1"/>
    <cellStyle name="Hipervínculo visitado" xfId="22263" builtinId="9" hidden="1"/>
    <cellStyle name="Hipervínculo visitado" xfId="22264" builtinId="9" hidden="1"/>
    <cellStyle name="Hipervínculo visitado" xfId="22265" builtinId="9" hidden="1"/>
    <cellStyle name="Hipervínculo visitado" xfId="22266" builtinId="9" hidden="1"/>
    <cellStyle name="Hipervínculo visitado" xfId="22267" builtinId="9" hidden="1"/>
    <cellStyle name="Hipervínculo visitado" xfId="22268" builtinId="9" hidden="1"/>
    <cellStyle name="Hipervínculo visitado" xfId="22269" builtinId="9" hidden="1"/>
    <cellStyle name="Hipervínculo visitado" xfId="22270" builtinId="9" hidden="1"/>
    <cellStyle name="Hipervínculo visitado" xfId="22271" builtinId="9" hidden="1"/>
    <cellStyle name="Hipervínculo visitado" xfId="22272" builtinId="9" hidden="1"/>
    <cellStyle name="Hipervínculo visitado" xfId="22273" builtinId="9" hidden="1"/>
    <cellStyle name="Hipervínculo visitado" xfId="22274" builtinId="9" hidden="1"/>
    <cellStyle name="Hipervínculo visitado" xfId="22275" builtinId="9" hidden="1"/>
    <cellStyle name="Hipervínculo visitado" xfId="22224" builtinId="9" hidden="1"/>
    <cellStyle name="Hipervínculo visitado" xfId="22225" builtinId="9" hidden="1"/>
    <cellStyle name="Hipervínculo visitado" xfId="22278" builtinId="9" hidden="1"/>
    <cellStyle name="Hipervínculo visitado" xfId="22279" builtinId="9" hidden="1"/>
    <cellStyle name="Hipervínculo visitado" xfId="22280" builtinId="9" hidden="1"/>
    <cellStyle name="Hipervínculo visitado" xfId="22281" builtinId="9" hidden="1"/>
    <cellStyle name="Hipervínculo visitado" xfId="22282" builtinId="9" hidden="1"/>
    <cellStyle name="Hipervínculo visitado" xfId="22283" builtinId="9" hidden="1"/>
    <cellStyle name="Hipervínculo visitado" xfId="22284" builtinId="9" hidden="1"/>
    <cellStyle name="Hipervínculo visitado" xfId="22285" builtinId="9" hidden="1"/>
    <cellStyle name="Hipervínculo visitado" xfId="22286" builtinId="9" hidden="1"/>
    <cellStyle name="Hipervínculo visitado" xfId="22287" builtinId="9" hidden="1"/>
    <cellStyle name="Hipervínculo visitado" xfId="22288" builtinId="9" hidden="1"/>
    <cellStyle name="Hipervínculo visitado" xfId="22289" builtinId="9" hidden="1"/>
    <cellStyle name="Hipervínculo visitado" xfId="22290" builtinId="9" hidden="1"/>
    <cellStyle name="Hipervínculo visitado" xfId="22291" builtinId="9" hidden="1"/>
    <cellStyle name="Hipervínculo visitado" xfId="22292" builtinId="9" hidden="1"/>
    <cellStyle name="Hipervínculo visitado" xfId="22293" builtinId="9" hidden="1"/>
    <cellStyle name="Hipervínculo visitado" xfId="22294" builtinId="9" hidden="1"/>
    <cellStyle name="Hipervínculo visitado" xfId="22295" builtinId="9" hidden="1"/>
    <cellStyle name="Hipervínculo visitado" xfId="22296" builtinId="9" hidden="1"/>
    <cellStyle name="Hipervínculo visitado" xfId="22305" builtinId="9" hidden="1"/>
    <cellStyle name="Hipervínculo visitado" xfId="22306" builtinId="9" hidden="1"/>
    <cellStyle name="Hipervínculo visitado" xfId="22307" builtinId="9" hidden="1"/>
    <cellStyle name="Hipervínculo visitado" xfId="22308" builtinId="9" hidden="1"/>
    <cellStyle name="Hipervínculo visitado" xfId="22309" builtinId="9" hidden="1"/>
    <cellStyle name="Hipervínculo visitado" xfId="22310" builtinId="9" hidden="1"/>
    <cellStyle name="Hipervínculo visitado" xfId="22311" builtinId="9" hidden="1"/>
    <cellStyle name="Hipervínculo visitado" xfId="22312" builtinId="9" hidden="1"/>
    <cellStyle name="Hipervínculo visitado" xfId="22313" builtinId="9" hidden="1"/>
    <cellStyle name="Hipervínculo visitado" xfId="22314" builtinId="9" hidden="1"/>
    <cellStyle name="Hipervínculo visitado" xfId="22315" builtinId="9" hidden="1"/>
    <cellStyle name="Hipervínculo visitado" xfId="22316" builtinId="9" hidden="1"/>
    <cellStyle name="Hipervínculo visitado" xfId="22317" builtinId="9" hidden="1"/>
    <cellStyle name="Hipervínculo visitado" xfId="22318" builtinId="9" hidden="1"/>
    <cellStyle name="Hipervínculo visitado" xfId="22319" builtinId="9" hidden="1"/>
    <cellStyle name="Hipervínculo visitado" xfId="22320" builtinId="9" hidden="1"/>
    <cellStyle name="Hipervínculo visitado" xfId="22321" builtinId="9" hidden="1"/>
    <cellStyle name="Hipervínculo visitado" xfId="22322" builtinId="9" hidden="1"/>
    <cellStyle name="Hipervínculo visitado" xfId="22323" builtinId="9" hidden="1"/>
    <cellStyle name="Hipervínculo visitado" xfId="22324" builtinId="9" hidden="1"/>
    <cellStyle name="Hipervínculo visitado" xfId="22325" builtinId="9" hidden="1"/>
    <cellStyle name="Hipervínculo visitado" xfId="22329" builtinId="9" hidden="1"/>
    <cellStyle name="Hipervínculo visitado" xfId="22330" builtinId="9" hidden="1"/>
    <cellStyle name="Hipervínculo visitado" xfId="22331" builtinId="9" hidden="1"/>
    <cellStyle name="Hipervínculo visitado" xfId="22332" builtinId="9" hidden="1"/>
    <cellStyle name="Hipervínculo visitado" xfId="22333" builtinId="9" hidden="1"/>
    <cellStyle name="Hipervínculo visitado" xfId="22334" builtinId="9" hidden="1"/>
    <cellStyle name="Hipervínculo visitado" xfId="22335" builtinId="9" hidden="1"/>
    <cellStyle name="Hipervínculo visitado" xfId="22336" builtinId="9" hidden="1"/>
    <cellStyle name="Hipervínculo visitado" xfId="22337" builtinId="9" hidden="1"/>
    <cellStyle name="Hipervínculo visitado" xfId="22338" builtinId="9" hidden="1"/>
    <cellStyle name="Hipervínculo visitado" xfId="22339" builtinId="9" hidden="1"/>
    <cellStyle name="Hipervínculo visitado" xfId="22340" builtinId="9" hidden="1"/>
    <cellStyle name="Hipervínculo visitado" xfId="22341" builtinId="9" hidden="1"/>
    <cellStyle name="Hipervínculo visitado" xfId="22342" builtinId="9" hidden="1"/>
    <cellStyle name="Hipervínculo visitado" xfId="22343" builtinId="9" hidden="1"/>
    <cellStyle name="Hipervínculo visitado" xfId="22344" builtinId="9" hidden="1"/>
    <cellStyle name="Hipervínculo visitado" xfId="22345" builtinId="9" hidden="1"/>
    <cellStyle name="Hipervínculo visitado" xfId="22346" builtinId="9" hidden="1"/>
    <cellStyle name="Hipervínculo visitado" xfId="22347" builtinId="9" hidden="1"/>
    <cellStyle name="Hipervínculo visitado" xfId="22348" builtinId="9" hidden="1"/>
    <cellStyle name="Hipervínculo visitado" xfId="22349" builtinId="9" hidden="1"/>
    <cellStyle name="Hipervínculo visitado" xfId="22303" builtinId="9" hidden="1"/>
    <cellStyle name="Hipervínculo visitado" xfId="22352" builtinId="9" hidden="1"/>
    <cellStyle name="Hipervínculo visitado" xfId="22353" builtinId="9" hidden="1"/>
    <cellStyle name="Hipervínculo visitado" xfId="22354" builtinId="9" hidden="1"/>
    <cellStyle name="Hipervínculo visitado" xfId="22355" builtinId="9" hidden="1"/>
    <cellStyle name="Hipervínculo visitado" xfId="22356" builtinId="9" hidden="1"/>
    <cellStyle name="Hipervínculo visitado" xfId="22357" builtinId="9" hidden="1"/>
    <cellStyle name="Hipervínculo visitado" xfId="22358" builtinId="9" hidden="1"/>
    <cellStyle name="Hipervínculo visitado" xfId="22359" builtinId="9" hidden="1"/>
    <cellStyle name="Hipervínculo visitado" xfId="22360" builtinId="9" hidden="1"/>
    <cellStyle name="Hipervínculo visitado" xfId="22361" builtinId="9" hidden="1"/>
    <cellStyle name="Hipervínculo visitado" xfId="22362" builtinId="9" hidden="1"/>
    <cellStyle name="Hipervínculo visitado" xfId="22363" builtinId="9" hidden="1"/>
    <cellStyle name="Hipervínculo visitado" xfId="22364" builtinId="9" hidden="1"/>
    <cellStyle name="Hipervínculo visitado" xfId="22365" builtinId="9" hidden="1"/>
    <cellStyle name="Hipervínculo visitado" xfId="22366" builtinId="9" hidden="1"/>
    <cellStyle name="Hipervínculo visitado" xfId="22367" builtinId="9" hidden="1"/>
    <cellStyle name="Hipervínculo visitado" xfId="22368" builtinId="9" hidden="1"/>
    <cellStyle name="Hipervínculo visitado" xfId="22369" builtinId="9" hidden="1"/>
    <cellStyle name="Hipervínculo visitado" xfId="22370" builtinId="9" hidden="1"/>
    <cellStyle name="Hipervínculo visitado" xfId="22371" builtinId="9" hidden="1"/>
    <cellStyle name="Hipervínculo visitado" xfId="22375" builtinId="9" hidden="1"/>
    <cellStyle name="Hipervínculo visitado" xfId="22376" builtinId="9" hidden="1"/>
    <cellStyle name="Hipervínculo visitado" xfId="22377" builtinId="9" hidden="1"/>
    <cellStyle name="Hipervínculo visitado" xfId="22378" builtinId="9" hidden="1"/>
    <cellStyle name="Hipervínculo visitado" xfId="22379" builtinId="9" hidden="1"/>
    <cellStyle name="Hipervínculo visitado" xfId="22380" builtinId="9" hidden="1"/>
    <cellStyle name="Hipervínculo visitado" xfId="22381" builtinId="9" hidden="1"/>
    <cellStyle name="Hipervínculo visitado" xfId="22382" builtinId="9" hidden="1"/>
    <cellStyle name="Hipervínculo visitado" xfId="22383" builtinId="9" hidden="1"/>
    <cellStyle name="Hipervínculo visitado" xfId="22384" builtinId="9" hidden="1"/>
    <cellStyle name="Hipervínculo visitado" xfId="22385" builtinId="9" hidden="1"/>
    <cellStyle name="Hipervínculo visitado" xfId="22386" builtinId="9" hidden="1"/>
    <cellStyle name="Hipervínculo visitado" xfId="22387" builtinId="9" hidden="1"/>
    <cellStyle name="Hipervínculo visitado" xfId="22388" builtinId="9" hidden="1"/>
    <cellStyle name="Hipervínculo visitado" xfId="22389" builtinId="9" hidden="1"/>
    <cellStyle name="Hipervínculo visitado" xfId="22390" builtinId="9" hidden="1"/>
    <cellStyle name="Hipervínculo visitado" xfId="22391" builtinId="9" hidden="1"/>
    <cellStyle name="Hipervínculo visitado" xfId="22392" builtinId="9" hidden="1"/>
    <cellStyle name="Hipervínculo visitado" xfId="22393" builtinId="9" hidden="1"/>
    <cellStyle name="Hipervínculo visitado" xfId="22394" builtinId="9" hidden="1"/>
    <cellStyle name="Hipervínculo visitado" xfId="22395" builtinId="9" hidden="1"/>
    <cellStyle name="Hipervínculo visitado" xfId="22301" builtinId="9" hidden="1"/>
    <cellStyle name="Hipervínculo visitado" xfId="22397" builtinId="9" hidden="1"/>
    <cellStyle name="Hipervínculo visitado" xfId="22398" builtinId="9" hidden="1"/>
    <cellStyle name="Hipervínculo visitado" xfId="22399" builtinId="9" hidden="1"/>
    <cellStyle name="Hipervínculo visitado" xfId="22400" builtinId="9" hidden="1"/>
    <cellStyle name="Hipervínculo visitado" xfId="22401" builtinId="9" hidden="1"/>
    <cellStyle name="Hipervínculo visitado" xfId="22402" builtinId="9" hidden="1"/>
    <cellStyle name="Hipervínculo visitado" xfId="22403" builtinId="9" hidden="1"/>
    <cellStyle name="Hipervínculo visitado" xfId="22404" builtinId="9" hidden="1"/>
    <cellStyle name="Hipervínculo visitado" xfId="22405" builtinId="9" hidden="1"/>
    <cellStyle name="Hipervínculo visitado" xfId="22406" builtinId="9" hidden="1"/>
    <cellStyle name="Hipervínculo visitado" xfId="22407" builtinId="9" hidden="1"/>
    <cellStyle name="Hipervínculo visitado" xfId="22408" builtinId="9" hidden="1"/>
    <cellStyle name="Hipervínculo visitado" xfId="22409" builtinId="9" hidden="1"/>
    <cellStyle name="Hipervínculo visitado" xfId="22410" builtinId="9" hidden="1"/>
    <cellStyle name="Hipervínculo visitado" xfId="22411" builtinId="9" hidden="1"/>
    <cellStyle name="Hipervínculo visitado" xfId="22412" builtinId="9" hidden="1"/>
    <cellStyle name="Hipervínculo visitado" xfId="22413" builtinId="9" hidden="1"/>
    <cellStyle name="Hipervínculo visitado" xfId="22414" builtinId="9" hidden="1"/>
    <cellStyle name="Hipervínculo visitado" xfId="22415" builtinId="9" hidden="1"/>
    <cellStyle name="Hipervínculo visitado" xfId="22416" builtinId="9" hidden="1"/>
    <cellStyle name="Hipervínculo visitado" xfId="22420" builtinId="9" hidden="1"/>
    <cellStyle name="Hipervínculo visitado" xfId="22421" builtinId="9" hidden="1"/>
    <cellStyle name="Hipervínculo visitado" xfId="22422" builtinId="9" hidden="1"/>
    <cellStyle name="Hipervínculo visitado" xfId="22423" builtinId="9" hidden="1"/>
    <cellStyle name="Hipervínculo visitado" xfId="22424" builtinId="9" hidden="1"/>
    <cellStyle name="Hipervínculo visitado" xfId="22425" builtinId="9" hidden="1"/>
    <cellStyle name="Hipervínculo visitado" xfId="22426" builtinId="9" hidden="1"/>
    <cellStyle name="Hipervínculo visitado" xfId="22427" builtinId="9" hidden="1"/>
    <cellStyle name="Hipervínculo visitado" xfId="22428" builtinId="9" hidden="1"/>
    <cellStyle name="Hipervínculo visitado" xfId="22429" builtinId="9" hidden="1"/>
    <cellStyle name="Hipervínculo visitado" xfId="22430" builtinId="9" hidden="1"/>
    <cellStyle name="Hipervínculo visitado" xfId="22431" builtinId="9" hidden="1"/>
    <cellStyle name="Hipervínculo visitado" xfId="22432" builtinId="9" hidden="1"/>
    <cellStyle name="Hipervínculo visitado" xfId="22433" builtinId="9" hidden="1"/>
    <cellStyle name="Hipervínculo visitado" xfId="22434" builtinId="9" hidden="1"/>
    <cellStyle name="Hipervínculo visitado" xfId="22435" builtinId="9" hidden="1"/>
    <cellStyle name="Hipervínculo visitado" xfId="22436" builtinId="9" hidden="1"/>
    <cellStyle name="Hipervínculo visitado" xfId="22437" builtinId="9" hidden="1"/>
    <cellStyle name="Hipervínculo visitado" xfId="22438" builtinId="9" hidden="1"/>
    <cellStyle name="Hipervínculo visitado" xfId="22439" builtinId="9" hidden="1"/>
    <cellStyle name="Hipervínculo visitado" xfId="22440" builtinId="9" hidden="1"/>
    <cellStyle name="Hipervínculo visitado" xfId="21517" builtinId="9" hidden="1"/>
    <cellStyle name="Hipervínculo visitado" xfId="22441" builtinId="9" hidden="1"/>
    <cellStyle name="Hipervínculo visitado" xfId="22442" builtinId="9" hidden="1"/>
    <cellStyle name="Hipervínculo visitado" xfId="22443" builtinId="9" hidden="1"/>
    <cellStyle name="Hipervínculo visitado" xfId="22444" builtinId="9" hidden="1"/>
    <cellStyle name="Hipervínculo visitado" xfId="22445" builtinId="9" hidden="1"/>
    <cellStyle name="Hipervínculo visitado" xfId="22446" builtinId="9" hidden="1"/>
    <cellStyle name="Hipervínculo visitado" xfId="22447" builtinId="9" hidden="1"/>
    <cellStyle name="Hipervínculo visitado" xfId="22448" builtinId="9" hidden="1"/>
    <cellStyle name="Hipervínculo visitado" xfId="22449" builtinId="9" hidden="1"/>
    <cellStyle name="Hipervínculo visitado" xfId="22450" builtinId="9" hidden="1"/>
    <cellStyle name="Hipervínculo visitado" xfId="22451" builtinId="9" hidden="1"/>
    <cellStyle name="Hipervínculo visitado" xfId="22452" builtinId="9" hidden="1"/>
    <cellStyle name="Hipervínculo visitado" xfId="22453" builtinId="9" hidden="1"/>
    <cellStyle name="Hipervínculo visitado" xfId="22454" builtinId="9" hidden="1"/>
    <cellStyle name="Hipervínculo visitado" xfId="22455" builtinId="9" hidden="1"/>
    <cellStyle name="Hipervínculo visitado" xfId="22456" builtinId="9" hidden="1"/>
    <cellStyle name="Hipervínculo visitado" xfId="22457" builtinId="9" hidden="1"/>
    <cellStyle name="Hipervínculo visitado" xfId="22458" builtinId="9" hidden="1"/>
    <cellStyle name="Hipervínculo visitado" xfId="22459" builtinId="9" hidden="1"/>
    <cellStyle name="Hipervínculo visitado" xfId="22460" builtinId="9" hidden="1"/>
    <cellStyle name="Hipervínculo visitado" xfId="22463" builtinId="9" hidden="1"/>
    <cellStyle name="Hipervínculo visitado" xfId="22464" builtinId="9" hidden="1"/>
    <cellStyle name="Hipervínculo visitado" xfId="22465" builtinId="9" hidden="1"/>
    <cellStyle name="Hipervínculo visitado" xfId="22466" builtinId="9" hidden="1"/>
    <cellStyle name="Hipervínculo visitado" xfId="22467" builtinId="9" hidden="1"/>
    <cellStyle name="Hipervínculo visitado" xfId="22468" builtinId="9" hidden="1"/>
    <cellStyle name="Hipervínculo visitado" xfId="22469" builtinId="9" hidden="1"/>
    <cellStyle name="Hipervínculo visitado" xfId="22470" builtinId="9" hidden="1"/>
    <cellStyle name="Hipervínculo visitado" xfId="22471" builtinId="9" hidden="1"/>
    <cellStyle name="Hipervínculo visitado" xfId="22472" builtinId="9" hidden="1"/>
    <cellStyle name="Hipervínculo visitado" xfId="22473" builtinId="9" hidden="1"/>
    <cellStyle name="Hipervínculo visitado" xfId="22474" builtinId="9" hidden="1"/>
    <cellStyle name="Hipervínculo visitado" xfId="22475" builtinId="9" hidden="1"/>
    <cellStyle name="Hipervínculo visitado" xfId="22476" builtinId="9" hidden="1"/>
    <cellStyle name="Hipervínculo visitado" xfId="22477" builtinId="9" hidden="1"/>
    <cellStyle name="Hipervínculo visitado" xfId="22478" builtinId="9" hidden="1"/>
    <cellStyle name="Hipervínculo visitado" xfId="22479" builtinId="9" hidden="1"/>
    <cellStyle name="Hipervínculo visitado" xfId="22480" builtinId="9" hidden="1"/>
    <cellStyle name="Hipervínculo visitado" xfId="22481" builtinId="9" hidden="1"/>
    <cellStyle name="Hipervínculo visitado" xfId="22482" builtinId="9" hidden="1"/>
    <cellStyle name="Hipervínculo visitado" xfId="22483" builtinId="9" hidden="1"/>
    <cellStyle name="Hipervínculo visitado" xfId="22174" builtinId="9" hidden="1"/>
    <cellStyle name="Hipervínculo visitado" xfId="22484" builtinId="9" hidden="1"/>
    <cellStyle name="Hipervínculo visitado" xfId="22485" builtinId="9" hidden="1"/>
    <cellStyle name="Hipervínculo visitado" xfId="22486" builtinId="9" hidden="1"/>
    <cellStyle name="Hipervínculo visitado" xfId="22487" builtinId="9" hidden="1"/>
    <cellStyle name="Hipervínculo visitado" xfId="22488" builtinId="9" hidden="1"/>
    <cellStyle name="Hipervínculo visitado" xfId="22489" builtinId="9" hidden="1"/>
    <cellStyle name="Hipervínculo visitado" xfId="22490" builtinId="9" hidden="1"/>
    <cellStyle name="Hipervínculo visitado" xfId="22491" builtinId="9" hidden="1"/>
    <cellStyle name="Hipervínculo visitado" xfId="22492" builtinId="9" hidden="1"/>
    <cellStyle name="Hipervínculo visitado" xfId="22493" builtinId="9" hidden="1"/>
    <cellStyle name="Hipervínculo visitado" xfId="22494" builtinId="9" hidden="1"/>
    <cellStyle name="Hipervínculo visitado" xfId="22495" builtinId="9" hidden="1"/>
    <cellStyle name="Hipervínculo visitado" xfId="22496" builtinId="9" hidden="1"/>
    <cellStyle name="Hipervínculo visitado" xfId="22497" builtinId="9" hidden="1"/>
    <cellStyle name="Hipervínculo visitado" xfId="22498" builtinId="9" hidden="1"/>
    <cellStyle name="Hipervínculo visitado" xfId="22499" builtinId="9" hidden="1"/>
    <cellStyle name="Hipervínculo visitado" xfId="22500" builtinId="9" hidden="1"/>
    <cellStyle name="Hipervínculo visitado" xfId="22501" builtinId="9" hidden="1"/>
    <cellStyle name="Hipervínculo visitado" xfId="22502" builtinId="9" hidden="1"/>
    <cellStyle name="Hipervínculo visitado" xfId="22503" builtinId="9" hidden="1"/>
    <cellStyle name="Hipervínculo visitado" xfId="22505" builtinId="9" hidden="1"/>
    <cellStyle name="Hipervínculo visitado" xfId="22506" builtinId="9" hidden="1"/>
    <cellStyle name="Hipervínculo visitado" xfId="22507" builtinId="9" hidden="1"/>
    <cellStyle name="Hipervínculo visitado" xfId="22508" builtinId="9" hidden="1"/>
    <cellStyle name="Hipervínculo visitado" xfId="22509" builtinId="9" hidden="1"/>
    <cellStyle name="Hipervínculo visitado" xfId="22510" builtinId="9" hidden="1"/>
    <cellStyle name="Hipervínculo visitado" xfId="22511" builtinId="9" hidden="1"/>
    <cellStyle name="Hipervínculo visitado" xfId="22512" builtinId="9" hidden="1"/>
    <cellStyle name="Hipervínculo visitado" xfId="22513" builtinId="9" hidden="1"/>
    <cellStyle name="Hipervínculo visitado" xfId="22514" builtinId="9" hidden="1"/>
    <cellStyle name="Hipervínculo visitado" xfId="22515" builtinId="9" hidden="1"/>
    <cellStyle name="Hipervínculo visitado" xfId="22516" builtinId="9" hidden="1"/>
    <cellStyle name="Hipervínculo visitado" xfId="22517" builtinId="9" hidden="1"/>
    <cellStyle name="Hipervínculo visitado" xfId="22518" builtinId="9" hidden="1"/>
    <cellStyle name="Hipervínculo visitado" xfId="22519" builtinId="9" hidden="1"/>
    <cellStyle name="Hipervínculo visitado" xfId="22520" builtinId="9" hidden="1"/>
    <cellStyle name="Hipervínculo visitado" xfId="22521" builtinId="9" hidden="1"/>
    <cellStyle name="Hipervínculo visitado" xfId="22522" builtinId="9" hidden="1"/>
    <cellStyle name="Hipervínculo visitado" xfId="22523" builtinId="9" hidden="1"/>
    <cellStyle name="Hipervínculo visitado" xfId="22524" builtinId="9" hidden="1"/>
    <cellStyle name="Hipervínculo visitado" xfId="22525" builtinId="9" hidden="1"/>
    <cellStyle name="Hipervínculo visitado" xfId="22055" builtinId="9" hidden="1"/>
    <cellStyle name="Hipervínculo visitado" xfId="22526" builtinId="9" hidden="1"/>
    <cellStyle name="Hipervínculo visitado" xfId="22527" builtinId="9" hidden="1"/>
    <cellStyle name="Hipervínculo visitado" xfId="22528" builtinId="9" hidden="1"/>
    <cellStyle name="Hipervínculo visitado" xfId="22529" builtinId="9" hidden="1"/>
    <cellStyle name="Hipervínculo visitado" xfId="22530" builtinId="9" hidden="1"/>
    <cellStyle name="Hipervínculo visitado" xfId="22531" builtinId="9" hidden="1"/>
    <cellStyle name="Hipervínculo visitado" xfId="22532" builtinId="9" hidden="1"/>
    <cellStyle name="Hipervínculo visitado" xfId="22533" builtinId="9" hidden="1"/>
    <cellStyle name="Hipervínculo visitado" xfId="22534" builtinId="9" hidden="1"/>
    <cellStyle name="Hipervínculo visitado" xfId="22535" builtinId="9" hidden="1"/>
    <cellStyle name="Hipervínculo visitado" xfId="22536" builtinId="9" hidden="1"/>
    <cellStyle name="Hipervínculo visitado" xfId="22537" builtinId="9" hidden="1"/>
    <cellStyle name="Hipervínculo visitado" xfId="22538" builtinId="9" hidden="1"/>
    <cellStyle name="Hipervínculo visitado" xfId="22539" builtinId="9" hidden="1"/>
    <cellStyle name="Hipervínculo visitado" xfId="22540" builtinId="9" hidden="1"/>
    <cellStyle name="Hipervínculo visitado" xfId="22541" builtinId="9" hidden="1"/>
    <cellStyle name="Hipervínculo visitado" xfId="22542" builtinId="9" hidden="1"/>
    <cellStyle name="Hipervínculo visitado" xfId="22543" builtinId="9" hidden="1"/>
    <cellStyle name="Hipervínculo visitado" xfId="22544" builtinId="9" hidden="1"/>
    <cellStyle name="Hipervínculo visitado" xfId="22545" builtinId="9" hidden="1"/>
    <cellStyle name="Hipervínculo visitado" xfId="22607" builtinId="9" hidden="1"/>
    <cellStyle name="Hipervínculo visitado" xfId="22608" builtinId="9" hidden="1"/>
    <cellStyle name="Hipervínculo visitado" xfId="22609" builtinId="9" hidden="1"/>
    <cellStyle name="Hipervínculo visitado" xfId="22610" builtinId="9" hidden="1"/>
    <cellStyle name="Hipervínculo visitado" xfId="22611" builtinId="9" hidden="1"/>
    <cellStyle name="Hipervínculo visitado" xfId="22612" builtinId="9" hidden="1"/>
    <cellStyle name="Hipervínculo visitado" xfId="22613" builtinId="9" hidden="1"/>
    <cellStyle name="Hipervínculo visitado" xfId="22614" builtinId="9" hidden="1"/>
    <cellStyle name="Hipervínculo visitado" xfId="22615" builtinId="9" hidden="1"/>
    <cellStyle name="Hipervínculo visitado" xfId="22616" builtinId="9" hidden="1"/>
    <cellStyle name="Hipervínculo visitado" xfId="22617" builtinId="9" hidden="1"/>
    <cellStyle name="Hipervínculo visitado" xfId="22618" builtinId="9" hidden="1"/>
    <cellStyle name="Hipervínculo visitado" xfId="22619" builtinId="9" hidden="1"/>
    <cellStyle name="Hipervínculo visitado" xfId="22620" builtinId="9" hidden="1"/>
    <cellStyle name="Hipervínculo visitado" xfId="22621" builtinId="9" hidden="1"/>
    <cellStyle name="Hipervínculo visitado" xfId="22622" builtinId="9" hidden="1"/>
    <cellStyle name="Hipervínculo visitado" xfId="22623" builtinId="9" hidden="1"/>
    <cellStyle name="Hipervínculo visitado" xfId="22624" builtinId="9" hidden="1"/>
    <cellStyle name="Hipervínculo visitado" xfId="22625" builtinId="9" hidden="1"/>
    <cellStyle name="Hipervínculo visitado" xfId="22626" builtinId="9" hidden="1"/>
    <cellStyle name="Hipervínculo visitado" xfId="22627" builtinId="9" hidden="1"/>
    <cellStyle name="Hipervínculo visitado" xfId="22630" builtinId="9" hidden="1"/>
    <cellStyle name="Hipervínculo visitado" xfId="22631" builtinId="9" hidden="1"/>
    <cellStyle name="Hipervínculo visitado" xfId="22632" builtinId="9" hidden="1"/>
    <cellStyle name="Hipervínculo visitado" xfId="22633" builtinId="9" hidden="1"/>
    <cellStyle name="Hipervínculo visitado" xfId="22634" builtinId="9" hidden="1"/>
    <cellStyle name="Hipervínculo visitado" xfId="22635" builtinId="9" hidden="1"/>
    <cellStyle name="Hipervínculo visitado" xfId="22636" builtinId="9" hidden="1"/>
    <cellStyle name="Hipervínculo visitado" xfId="22637" builtinId="9" hidden="1"/>
    <cellStyle name="Hipervínculo visitado" xfId="22638" builtinId="9" hidden="1"/>
    <cellStyle name="Hipervínculo visitado" xfId="22639" builtinId="9" hidden="1"/>
    <cellStyle name="Hipervínculo visitado" xfId="22640" builtinId="9" hidden="1"/>
    <cellStyle name="Hipervínculo visitado" xfId="22641" builtinId="9" hidden="1"/>
    <cellStyle name="Hipervínculo visitado" xfId="22642" builtinId="9" hidden="1"/>
    <cellStyle name="Hipervínculo visitado" xfId="22643" builtinId="9" hidden="1"/>
    <cellStyle name="Hipervínculo visitado" xfId="22644" builtinId="9" hidden="1"/>
    <cellStyle name="Hipervínculo visitado" xfId="22645" builtinId="9" hidden="1"/>
    <cellStyle name="Hipervínculo visitado" xfId="22646" builtinId="9" hidden="1"/>
    <cellStyle name="Hipervínculo visitado" xfId="22647" builtinId="9" hidden="1"/>
    <cellStyle name="Hipervínculo visitado" xfId="22648" builtinId="9" hidden="1"/>
    <cellStyle name="Hipervínculo visitado" xfId="22649" builtinId="9" hidden="1"/>
    <cellStyle name="Hipervínculo visitado" xfId="22650" builtinId="9" hidden="1"/>
    <cellStyle name="Hipervínculo visitado" xfId="22659" builtinId="9" hidden="1"/>
    <cellStyle name="Hipervínculo visitado" xfId="22660" builtinId="9" hidden="1"/>
    <cellStyle name="Hipervínculo visitado" xfId="22661" builtinId="9" hidden="1"/>
    <cellStyle name="Hipervínculo visitado" xfId="22662" builtinId="9" hidden="1"/>
    <cellStyle name="Hipervínculo visitado" xfId="22663" builtinId="9" hidden="1"/>
    <cellStyle name="Hipervínculo visitado" xfId="22664" builtinId="9" hidden="1"/>
    <cellStyle name="Hipervínculo visitado" xfId="22665" builtinId="9" hidden="1"/>
    <cellStyle name="Hipervínculo visitado" xfId="22666" builtinId="9" hidden="1"/>
    <cellStyle name="Hipervínculo visitado" xfId="22667" builtinId="9" hidden="1"/>
    <cellStyle name="Hipervínculo visitado" xfId="22668" builtinId="9" hidden="1"/>
    <cellStyle name="Hipervínculo visitado" xfId="22669" builtinId="9" hidden="1"/>
    <cellStyle name="Hipervínculo visitado" xfId="22670" builtinId="9" hidden="1"/>
    <cellStyle name="Hipervínculo visitado" xfId="22671" builtinId="9" hidden="1"/>
    <cellStyle name="Hipervínculo visitado" xfId="22672" builtinId="9" hidden="1"/>
    <cellStyle name="Hipervínculo visitado" xfId="22673" builtinId="9" hidden="1"/>
    <cellStyle name="Hipervínculo visitado" xfId="22674" builtinId="9" hidden="1"/>
    <cellStyle name="Hipervínculo visitado" xfId="22675" builtinId="9" hidden="1"/>
    <cellStyle name="Hipervínculo visitado" xfId="22676" builtinId="9" hidden="1"/>
    <cellStyle name="Hipervínculo visitado" xfId="22677" builtinId="9" hidden="1"/>
    <cellStyle name="Hipervínculo visitado" xfId="22678" builtinId="9" hidden="1"/>
    <cellStyle name="Hipervínculo visitado" xfId="22679" builtinId="9" hidden="1"/>
    <cellStyle name="Hipervínculo visitado" xfId="22686" builtinId="9" hidden="1"/>
    <cellStyle name="Hipervínculo visitado" xfId="22687" builtinId="9" hidden="1"/>
    <cellStyle name="Hipervínculo visitado" xfId="22688" builtinId="9" hidden="1"/>
    <cellStyle name="Hipervínculo visitado" xfId="22689" builtinId="9" hidden="1"/>
    <cellStyle name="Hipervínculo visitado" xfId="22690" builtinId="9" hidden="1"/>
    <cellStyle name="Hipervínculo visitado" xfId="22691" builtinId="9" hidden="1"/>
    <cellStyle name="Hipervínculo visitado" xfId="22692" builtinId="9" hidden="1"/>
    <cellStyle name="Hipervínculo visitado" xfId="22693" builtinId="9" hidden="1"/>
    <cellStyle name="Hipervínculo visitado" xfId="22694" builtinId="9" hidden="1"/>
    <cellStyle name="Hipervínculo visitado" xfId="22695" builtinId="9" hidden="1"/>
    <cellStyle name="Hipervínculo visitado" xfId="22696" builtinId="9" hidden="1"/>
    <cellStyle name="Hipervínculo visitado" xfId="22697" builtinId="9" hidden="1"/>
    <cellStyle name="Hipervínculo visitado" xfId="22698" builtinId="9" hidden="1"/>
    <cellStyle name="Hipervínculo visitado" xfId="22699" builtinId="9" hidden="1"/>
    <cellStyle name="Hipervínculo visitado" xfId="22700" builtinId="9" hidden="1"/>
    <cellStyle name="Hipervínculo visitado" xfId="22701" builtinId="9" hidden="1"/>
    <cellStyle name="Hipervínculo visitado" xfId="22702" builtinId="9" hidden="1"/>
    <cellStyle name="Hipervínculo visitado" xfId="22703" builtinId="9" hidden="1"/>
    <cellStyle name="Hipervínculo visitado" xfId="22704" builtinId="9" hidden="1"/>
    <cellStyle name="Hipervínculo visitado" xfId="22705" builtinId="9" hidden="1"/>
    <cellStyle name="Hipervínculo visitado" xfId="22706" builtinId="9" hidden="1"/>
    <cellStyle name="Hipervínculo visitado" xfId="22655" builtinId="9" hidden="1"/>
    <cellStyle name="Hipervínculo visitado" xfId="22656" builtinId="9" hidden="1"/>
    <cellStyle name="Hipervínculo visitado" xfId="22657" builtinId="9" hidden="1"/>
    <cellStyle name="Hipervínculo visitado" xfId="22707" builtinId="9" hidden="1"/>
    <cellStyle name="Hipervínculo visitado" xfId="22708" builtinId="9" hidden="1"/>
    <cellStyle name="Hipervínculo visitado" xfId="22709" builtinId="9" hidden="1"/>
    <cellStyle name="Hipervínculo visitado" xfId="22710" builtinId="9" hidden="1"/>
    <cellStyle name="Hipervínculo visitado" xfId="22711" builtinId="9" hidden="1"/>
    <cellStyle name="Hipervínculo visitado" xfId="22712" builtinId="9" hidden="1"/>
    <cellStyle name="Hipervínculo visitado" xfId="22713" builtinId="9" hidden="1"/>
    <cellStyle name="Hipervínculo visitado" xfId="22714" builtinId="9" hidden="1"/>
    <cellStyle name="Hipervínculo visitado" xfId="22715" builtinId="9" hidden="1"/>
    <cellStyle name="Hipervínculo visitado" xfId="22716" builtinId="9" hidden="1"/>
    <cellStyle name="Hipervínculo visitado" xfId="22717" builtinId="9" hidden="1"/>
    <cellStyle name="Hipervínculo visitado" xfId="22718" builtinId="9" hidden="1"/>
    <cellStyle name="Hipervínculo visitado" xfId="22719" builtinId="9" hidden="1"/>
    <cellStyle name="Hipervínculo visitado" xfId="22720" builtinId="9" hidden="1"/>
    <cellStyle name="Hipervínculo visitado" xfId="22721" builtinId="9" hidden="1"/>
    <cellStyle name="Hipervínculo visitado" xfId="22722" builtinId="9" hidden="1"/>
    <cellStyle name="Hipervínculo visitado" xfId="22723" builtinId="9" hidden="1"/>
    <cellStyle name="Hipervínculo visitado" xfId="22724" builtinId="9" hidden="1"/>
    <cellStyle name="Hipervínculo visitado" xfId="22729" builtinId="9" hidden="1"/>
    <cellStyle name="Hipervínculo visitado" xfId="22730" builtinId="9" hidden="1"/>
    <cellStyle name="Hipervínculo visitado" xfId="22731" builtinId="9" hidden="1"/>
    <cellStyle name="Hipervínculo visitado" xfId="22732" builtinId="9" hidden="1"/>
    <cellStyle name="Hipervínculo visitado" xfId="22733" builtinId="9" hidden="1"/>
    <cellStyle name="Hipervínculo visitado" xfId="22734" builtinId="9" hidden="1"/>
    <cellStyle name="Hipervínculo visitado" xfId="22735" builtinId="9" hidden="1"/>
    <cellStyle name="Hipervínculo visitado" xfId="22736" builtinId="9" hidden="1"/>
    <cellStyle name="Hipervínculo visitado" xfId="22737" builtinId="9" hidden="1"/>
    <cellStyle name="Hipervínculo visitado" xfId="22738" builtinId="9" hidden="1"/>
    <cellStyle name="Hipervínculo visitado" xfId="22739" builtinId="9" hidden="1"/>
    <cellStyle name="Hipervínculo visitado" xfId="22740" builtinId="9" hidden="1"/>
    <cellStyle name="Hipervínculo visitado" xfId="22741" builtinId="9" hidden="1"/>
    <cellStyle name="Hipervínculo visitado" xfId="22742" builtinId="9" hidden="1"/>
    <cellStyle name="Hipervínculo visitado" xfId="22743" builtinId="9" hidden="1"/>
    <cellStyle name="Hipervínculo visitado" xfId="22744" builtinId="9" hidden="1"/>
    <cellStyle name="Hipervínculo visitado" xfId="22745" builtinId="9" hidden="1"/>
    <cellStyle name="Hipervínculo visitado" xfId="22746" builtinId="9" hidden="1"/>
    <cellStyle name="Hipervínculo visitado" xfId="22747" builtinId="9" hidden="1"/>
    <cellStyle name="Hipervínculo visitado" xfId="22748" builtinId="9" hidden="1"/>
    <cellStyle name="Hipervínculo visitado" xfId="22749" builtinId="9" hidden="1"/>
    <cellStyle name="Hipervínculo visitado" xfId="22752" builtinId="9" hidden="1"/>
    <cellStyle name="Hipervínculo visitado" xfId="22753" builtinId="9" hidden="1"/>
    <cellStyle name="Hipervínculo visitado" xfId="22754" builtinId="9" hidden="1"/>
    <cellStyle name="Hipervínculo visitado" xfId="22755" builtinId="9" hidden="1"/>
    <cellStyle name="Hipervínculo visitado" xfId="22756" builtinId="9" hidden="1"/>
    <cellStyle name="Hipervínculo visitado" xfId="22757" builtinId="9" hidden="1"/>
    <cellStyle name="Hipervínculo visitado" xfId="22758" builtinId="9" hidden="1"/>
    <cellStyle name="Hipervínculo visitado" xfId="22759" builtinId="9" hidden="1"/>
    <cellStyle name="Hipervínculo visitado" xfId="22760" builtinId="9" hidden="1"/>
    <cellStyle name="Hipervínculo visitado" xfId="22761" builtinId="9" hidden="1"/>
    <cellStyle name="Hipervínculo visitado" xfId="22762" builtinId="9" hidden="1"/>
    <cellStyle name="Hipervínculo visitado" xfId="22763" builtinId="9" hidden="1"/>
    <cellStyle name="Hipervínculo visitado" xfId="22764" builtinId="9" hidden="1"/>
    <cellStyle name="Hipervínculo visitado" xfId="22765" builtinId="9" hidden="1"/>
    <cellStyle name="Hipervínculo visitado" xfId="22766" builtinId="9" hidden="1"/>
    <cellStyle name="Hipervínculo visitado" xfId="22767" builtinId="9" hidden="1"/>
    <cellStyle name="Hipervínculo visitado" xfId="22768" builtinId="9" hidden="1"/>
    <cellStyle name="Hipervínculo visitado" xfId="22769" builtinId="9" hidden="1"/>
    <cellStyle name="Hipervínculo visitado" xfId="22770" builtinId="9" hidden="1"/>
    <cellStyle name="Hipervínculo visitado" xfId="22771" builtinId="9" hidden="1"/>
    <cellStyle name="Hipervínculo visitado" xfId="22772" builtinId="9" hidden="1"/>
    <cellStyle name="Hipervínculo visitado" xfId="22728" builtinId="9" hidden="1"/>
    <cellStyle name="Hipervínculo visitado" xfId="22773" builtinId="9" hidden="1"/>
    <cellStyle name="Hipervínculo visitado" xfId="22774" builtinId="9" hidden="1"/>
    <cellStyle name="Hipervínculo visitado" xfId="22775" builtinId="9" hidden="1"/>
    <cellStyle name="Hipervínculo visitado" xfId="22776" builtinId="9" hidden="1"/>
    <cellStyle name="Hipervínculo visitado" xfId="22777" builtinId="9" hidden="1"/>
    <cellStyle name="Hipervínculo visitado" xfId="22778" builtinId="9" hidden="1"/>
    <cellStyle name="Hipervínculo visitado" xfId="22779" builtinId="9" hidden="1"/>
    <cellStyle name="Hipervínculo visitado" xfId="22780" builtinId="9" hidden="1"/>
    <cellStyle name="Hipervínculo visitado" xfId="22781" builtinId="9" hidden="1"/>
    <cellStyle name="Hipervínculo visitado" xfId="22782" builtinId="9" hidden="1"/>
    <cellStyle name="Hipervínculo visitado" xfId="22783" builtinId="9" hidden="1"/>
    <cellStyle name="Hipervínculo visitado" xfId="22784" builtinId="9" hidden="1"/>
    <cellStyle name="Hipervínculo visitado" xfId="22785" builtinId="9" hidden="1"/>
    <cellStyle name="Hipervínculo visitado" xfId="22786" builtinId="9" hidden="1"/>
    <cellStyle name="Hipervínculo visitado" xfId="22787" builtinId="9" hidden="1"/>
    <cellStyle name="Hipervínculo visitado" xfId="22788" builtinId="9" hidden="1"/>
    <cellStyle name="Hipervínculo visitado" xfId="22789" builtinId="9" hidden="1"/>
    <cellStyle name="Hipervínculo visitado" xfId="22790" builtinId="9" hidden="1"/>
    <cellStyle name="Hipervínculo visitado" xfId="22791" builtinId="9" hidden="1"/>
    <cellStyle name="Hipervínculo visitado" xfId="22792" builtinId="9" hidden="1"/>
    <cellStyle name="Hipervínculo visitado" xfId="22794" builtinId="9" hidden="1"/>
    <cellStyle name="Hipervínculo visitado" xfId="22795" builtinId="9" hidden="1"/>
    <cellStyle name="Hipervínculo visitado" xfId="22796" builtinId="9" hidden="1"/>
    <cellStyle name="Hipervínculo visitado" xfId="22797" builtinId="9" hidden="1"/>
    <cellStyle name="Hipervínculo visitado" xfId="22798" builtinId="9" hidden="1"/>
    <cellStyle name="Hipervínculo visitado" xfId="22799" builtinId="9" hidden="1"/>
    <cellStyle name="Hipervínculo visitado" xfId="22800" builtinId="9" hidden="1"/>
    <cellStyle name="Hipervínculo visitado" xfId="22801" builtinId="9" hidden="1"/>
    <cellStyle name="Hipervínculo visitado" xfId="22802" builtinId="9" hidden="1"/>
    <cellStyle name="Hipervínculo visitado" xfId="22803" builtinId="9" hidden="1"/>
    <cellStyle name="Hipervínculo visitado" xfId="22804" builtinId="9" hidden="1"/>
    <cellStyle name="Hipervínculo visitado" xfId="22805" builtinId="9" hidden="1"/>
    <cellStyle name="Hipervínculo visitado" xfId="22806" builtinId="9" hidden="1"/>
    <cellStyle name="Hipervínculo visitado" xfId="22807" builtinId="9" hidden="1"/>
    <cellStyle name="Hipervínculo visitado" xfId="22808" builtinId="9" hidden="1"/>
    <cellStyle name="Hipervínculo visitado" xfId="22809" builtinId="9" hidden="1"/>
    <cellStyle name="Hipervínculo visitado" xfId="22810" builtinId="9" hidden="1"/>
    <cellStyle name="Hipervínculo visitado" xfId="22811" builtinId="9" hidden="1"/>
    <cellStyle name="Hipervínculo visitado" xfId="22812" builtinId="9" hidden="1"/>
    <cellStyle name="Hipervínculo visitado" xfId="22813" builtinId="9" hidden="1"/>
    <cellStyle name="Hipervínculo visitado" xfId="22814" builtinId="9" hidden="1"/>
    <cellStyle name="Hipervínculo visitado" xfId="22549" builtinId="9" hidden="1"/>
    <cellStyle name="Hipervínculo visitado" xfId="22680" builtinId="9" hidden="1"/>
    <cellStyle name="Hipervínculo visitado" xfId="22727" builtinId="9" hidden="1"/>
    <cellStyle name="Hipervínculo visitado" xfId="22815" builtinId="9" hidden="1"/>
    <cellStyle name="Hipervínculo visitado" xfId="22816" builtinId="9" hidden="1"/>
    <cellStyle name="Hipervínculo visitado" xfId="22817" builtinId="9" hidden="1"/>
    <cellStyle name="Hipervínculo visitado" xfId="22818" builtinId="9" hidden="1"/>
    <cellStyle name="Hipervínculo visitado" xfId="22819" builtinId="9" hidden="1"/>
    <cellStyle name="Hipervínculo visitado" xfId="22820" builtinId="9" hidden="1"/>
    <cellStyle name="Hipervínculo visitado" xfId="22821" builtinId="9" hidden="1"/>
    <cellStyle name="Hipervínculo visitado" xfId="22822" builtinId="9" hidden="1"/>
    <cellStyle name="Hipervínculo visitado" xfId="22823" builtinId="9" hidden="1"/>
    <cellStyle name="Hipervínculo visitado" xfId="22824" builtinId="9" hidden="1"/>
    <cellStyle name="Hipervínculo visitado" xfId="22825" builtinId="9" hidden="1"/>
    <cellStyle name="Hipervínculo visitado" xfId="22826" builtinId="9" hidden="1"/>
    <cellStyle name="Hipervínculo visitado" xfId="22827" builtinId="9" hidden="1"/>
    <cellStyle name="Hipervínculo visitado" xfId="22828" builtinId="9" hidden="1"/>
    <cellStyle name="Hipervínculo visitado" xfId="22829" builtinId="9" hidden="1"/>
    <cellStyle name="Hipervínculo visitado" xfId="22830" builtinId="9" hidden="1"/>
    <cellStyle name="Hipervínculo visitado" xfId="22831" builtinId="9" hidden="1"/>
    <cellStyle name="Hipervínculo visitado" xfId="22832" builtinId="9" hidden="1"/>
    <cellStyle name="Hipervínculo visitado" xfId="22833" builtinId="9" hidden="1"/>
    <cellStyle name="Hipervínculo visitado" xfId="22834" builtinId="9" hidden="1"/>
    <cellStyle name="Hipervínculo visitado" xfId="22835" builtinId="9" hidden="1"/>
    <cellStyle name="Hipervínculo visitado" xfId="22836" builtinId="9" hidden="1"/>
    <cellStyle name="Hipervínculo visitado" xfId="22837" builtinId="9" hidden="1"/>
    <cellStyle name="Hipervínculo visitado" xfId="22838" builtinId="9" hidden="1"/>
    <cellStyle name="Hipervínculo visitado" xfId="22839" builtinId="9" hidden="1"/>
    <cellStyle name="Hipervínculo visitado" xfId="22840" builtinId="9" hidden="1"/>
    <cellStyle name="Hipervínculo visitado" xfId="22841" builtinId="9" hidden="1"/>
    <cellStyle name="Hipervínculo visitado" xfId="22842" builtinId="9" hidden="1"/>
    <cellStyle name="Hipervínculo visitado" xfId="22843" builtinId="9" hidden="1"/>
    <cellStyle name="Hipervínculo visitado" xfId="22844" builtinId="9" hidden="1"/>
    <cellStyle name="Hipervínculo visitado" xfId="22845" builtinId="9" hidden="1"/>
    <cellStyle name="Hipervínculo visitado" xfId="22846" builtinId="9" hidden="1"/>
    <cellStyle name="Hipervínculo visitado" xfId="22847" builtinId="9" hidden="1"/>
    <cellStyle name="Hipervínculo visitado" xfId="22848" builtinId="9" hidden="1"/>
    <cellStyle name="Hipervínculo visitado" xfId="22849" builtinId="9" hidden="1"/>
    <cellStyle name="Hipervínculo visitado" xfId="22850" builtinId="9" hidden="1"/>
    <cellStyle name="Hipervínculo visitado" xfId="22851" builtinId="9" hidden="1"/>
    <cellStyle name="Hipervínculo visitado" xfId="22852" builtinId="9" hidden="1"/>
    <cellStyle name="Hipervínculo visitado" xfId="22853" builtinId="9" hidden="1"/>
    <cellStyle name="Hipervínculo visitado" xfId="22574" builtinId="9" hidden="1"/>
    <cellStyle name="Hipervínculo visitado" xfId="22573" builtinId="9" hidden="1"/>
    <cellStyle name="Hipervínculo visitado" xfId="22567" builtinId="9" hidden="1"/>
    <cellStyle name="Hipervínculo visitado" xfId="22854" builtinId="9" hidden="1"/>
    <cellStyle name="Hipervínculo visitado" xfId="22855" builtinId="9" hidden="1"/>
    <cellStyle name="Hipervínculo visitado" xfId="22856" builtinId="9" hidden="1"/>
    <cellStyle name="Hipervínculo visitado" xfId="22857" builtinId="9" hidden="1"/>
    <cellStyle name="Hipervínculo visitado" xfId="22858" builtinId="9" hidden="1"/>
    <cellStyle name="Hipervínculo visitado" xfId="22859" builtinId="9" hidden="1"/>
    <cellStyle name="Hipervínculo visitado" xfId="22860" builtinId="9" hidden="1"/>
    <cellStyle name="Hipervínculo visitado" xfId="22861" builtinId="9" hidden="1"/>
    <cellStyle name="Hipervínculo visitado" xfId="22862" builtinId="9" hidden="1"/>
    <cellStyle name="Hipervínculo visitado" xfId="22863" builtinId="9" hidden="1"/>
    <cellStyle name="Hipervínculo visitado" xfId="22864" builtinId="9" hidden="1"/>
    <cellStyle name="Hipervínculo visitado" xfId="22865" builtinId="9" hidden="1"/>
    <cellStyle name="Hipervínculo visitado" xfId="22866" builtinId="9" hidden="1"/>
    <cellStyle name="Hipervínculo visitado" xfId="22867" builtinId="9" hidden="1"/>
    <cellStyle name="Hipervínculo visitado" xfId="22868" builtinId="9" hidden="1"/>
    <cellStyle name="Hipervínculo visitado" xfId="22869" builtinId="9" hidden="1"/>
    <cellStyle name="Hipervínculo visitado" xfId="22870" builtinId="9" hidden="1"/>
    <cellStyle name="Hipervínculo visitado" xfId="22871" builtinId="9" hidden="1"/>
    <cellStyle name="Hipervínculo visitado" xfId="19905" builtinId="9" hidden="1"/>
    <cellStyle name="Hipervínculo visitado" xfId="20039" builtinId="9" hidden="1"/>
    <cellStyle name="Hipervínculo visitado" xfId="20038" builtinId="9" hidden="1"/>
    <cellStyle name="Hipervínculo visitado" xfId="16878" builtinId="9" hidden="1"/>
    <cellStyle name="Hipervínculo visitado" xfId="16942" builtinId="9" hidden="1"/>
    <cellStyle name="Hipervínculo visitado" xfId="21400" builtinId="9" hidden="1"/>
    <cellStyle name="Hipervínculo visitado" xfId="21368" builtinId="9" hidden="1"/>
    <cellStyle name="Hipervínculo visitado" xfId="21336" builtinId="9" hidden="1"/>
    <cellStyle name="Hipervínculo visitado" xfId="21304" builtinId="9" hidden="1"/>
    <cellStyle name="Hipervínculo visitado" xfId="21273" builtinId="9" hidden="1"/>
    <cellStyle name="Hipervínculo visitado" xfId="22628" builtinId="9" hidden="1"/>
    <cellStyle name="Hipervínculo visitado" xfId="20037" builtinId="9" hidden="1"/>
    <cellStyle name="Hipervínculo visitado" xfId="20036" builtinId="9" hidden="1"/>
    <cellStyle name="Hipervínculo visitado" xfId="20035" builtinId="9" hidden="1"/>
    <cellStyle name="Hipervínculo visitado" xfId="19904" builtinId="9" hidden="1"/>
    <cellStyle name="Hipervínculo visitado" xfId="20034" builtinId="9" hidden="1"/>
    <cellStyle name="Hipervínculo visitado" xfId="20033" builtinId="9" hidden="1"/>
    <cellStyle name="Hipervínculo visitado" xfId="16941" builtinId="9" hidden="1"/>
    <cellStyle name="Hipervínculo visitado" xfId="19903" builtinId="9" hidden="1"/>
    <cellStyle name="Hipervínculo visitado" xfId="20032" builtinId="9" hidden="1"/>
    <cellStyle name="Hipervínculo visitado" xfId="20031" builtinId="9" hidden="1"/>
    <cellStyle name="Hipervínculo visitado" xfId="19888" builtinId="9" hidden="1"/>
    <cellStyle name="Hipervínculo visitado" xfId="19991" builtinId="9" hidden="1"/>
    <cellStyle name="Hipervínculo visitado" xfId="19990" builtinId="9" hidden="1"/>
    <cellStyle name="Hipervínculo visitado" xfId="19989" builtinId="9" hidden="1"/>
    <cellStyle name="Hipervínculo visitado" xfId="19988" builtinId="9" hidden="1"/>
    <cellStyle name="Hipervínculo visitado" xfId="19987" builtinId="9" hidden="1"/>
    <cellStyle name="Hipervínculo visitado" xfId="16917" builtinId="9" hidden="1"/>
    <cellStyle name="Hipervínculo visitado" xfId="19795" builtinId="9" hidden="1"/>
    <cellStyle name="Hipervínculo visitado" xfId="19986" builtinId="9" hidden="1"/>
    <cellStyle name="Hipervínculo visitado" xfId="19985" builtinId="9" hidden="1"/>
    <cellStyle name="Hipervínculo visitado" xfId="19984" builtinId="9" hidden="1"/>
    <cellStyle name="Hipervínculo visitado" xfId="19983" builtinId="9" hidden="1"/>
    <cellStyle name="Hipervínculo visitado" xfId="19817" builtinId="9" hidden="1"/>
    <cellStyle name="Hipervínculo visitado" xfId="19211" builtinId="9" hidden="1"/>
    <cellStyle name="Hipervínculo visitado" xfId="19237" builtinId="9" hidden="1"/>
    <cellStyle name="Hipervínculo visitado" xfId="19816" builtinId="9" hidden="1"/>
    <cellStyle name="Hipervínculo visitado" xfId="19884" builtinId="9" hidden="1"/>
    <cellStyle name="Hipervínculo visitado" xfId="19982" builtinId="9" hidden="1"/>
    <cellStyle name="Hipervínculo visitado" xfId="19981" builtinId="9" hidden="1"/>
    <cellStyle name="Hipervínculo visitado" xfId="19796" builtinId="9" hidden="1"/>
    <cellStyle name="Hipervínculo visitado" xfId="19883" builtinId="9" hidden="1"/>
    <cellStyle name="Hipervínculo visitado" xfId="22932" builtinId="9" hidden="1"/>
    <cellStyle name="Hipervínculo visitado" xfId="22933" builtinId="9" hidden="1"/>
    <cellStyle name="Hipervínculo visitado" xfId="22934" builtinId="9" hidden="1"/>
    <cellStyle name="Hipervínculo visitado" xfId="22935" builtinId="9" hidden="1"/>
    <cellStyle name="Hipervínculo visitado" xfId="22936" builtinId="9" hidden="1"/>
    <cellStyle name="Hipervínculo visitado" xfId="22937" builtinId="9" hidden="1"/>
    <cellStyle name="Hipervínculo visitado" xfId="22938" builtinId="9" hidden="1"/>
    <cellStyle name="Hipervínculo visitado" xfId="22939" builtinId="9" hidden="1"/>
    <cellStyle name="Hipervínculo visitado" xfId="22940" builtinId="9" hidden="1"/>
    <cellStyle name="Hipervínculo visitado" xfId="22941" builtinId="9" hidden="1"/>
    <cellStyle name="Hipervínculo visitado" xfId="22942" builtinId="9" hidden="1"/>
    <cellStyle name="Hipervínculo visitado" xfId="22943" builtinId="9" hidden="1"/>
    <cellStyle name="Hipervínculo visitado" xfId="22944" builtinId="9" hidden="1"/>
    <cellStyle name="Hipervínculo visitado" xfId="22945" builtinId="9" hidden="1"/>
    <cellStyle name="Hipervínculo visitado" xfId="22946" builtinId="9" hidden="1"/>
    <cellStyle name="Hipervínculo visitado" xfId="22947" builtinId="9" hidden="1"/>
    <cellStyle name="Hipervínculo visitado" xfId="22948" builtinId="9" hidden="1"/>
    <cellStyle name="Hipervínculo visitado" xfId="22949" builtinId="9" hidden="1"/>
    <cellStyle name="Hipervínculo visitado" xfId="22950" builtinId="9" hidden="1"/>
    <cellStyle name="Hipervínculo visitado" xfId="22951" builtinId="9" hidden="1"/>
    <cellStyle name="Hipervínculo visitado" xfId="22952" builtinId="9" hidden="1"/>
    <cellStyle name="Hipervínculo visitado" xfId="22903" builtinId="9" hidden="1"/>
    <cellStyle name="Hipervínculo visitado" xfId="23014" builtinId="9" hidden="1"/>
    <cellStyle name="Hipervínculo visitado" xfId="23013" builtinId="9" hidden="1"/>
    <cellStyle name="Hipervínculo visitado" xfId="22902" builtinId="9" hidden="1"/>
    <cellStyle name="Hipervínculo visitado" xfId="23012" builtinId="9" hidden="1"/>
    <cellStyle name="Hipervínculo visitado" xfId="23011" builtinId="9" hidden="1"/>
    <cellStyle name="Hipervínculo visitado" xfId="22901" builtinId="9" hidden="1"/>
    <cellStyle name="Hipervínculo visitado" xfId="23010" builtinId="9" hidden="1"/>
    <cellStyle name="Hipervínculo visitado" xfId="23009" builtinId="9" hidden="1"/>
    <cellStyle name="Hipervínculo visitado" xfId="22900" builtinId="9" hidden="1"/>
    <cellStyle name="Hipervínculo visitado" xfId="23008" builtinId="9" hidden="1"/>
    <cellStyle name="Hipervínculo visitado" xfId="23007" builtinId="9" hidden="1"/>
    <cellStyle name="Hipervínculo visitado" xfId="22899" builtinId="9" hidden="1"/>
    <cellStyle name="Hipervínculo visitado" xfId="23006" builtinId="9" hidden="1"/>
    <cellStyle name="Hipervínculo visitado" xfId="23005" builtinId="9" hidden="1"/>
    <cellStyle name="Hipervínculo visitado" xfId="22898" builtinId="9" hidden="1"/>
    <cellStyle name="Hipervínculo visitado" xfId="23004" builtinId="9" hidden="1"/>
    <cellStyle name="Hipervínculo visitado" xfId="23003" builtinId="9" hidden="1"/>
    <cellStyle name="Hipervínculo visitado" xfId="22897" builtinId="9" hidden="1"/>
    <cellStyle name="Hipervínculo visitado" xfId="23002" builtinId="9" hidden="1"/>
    <cellStyle name="Hipervínculo visitado" xfId="23001" builtinId="9" hidden="1"/>
    <cellStyle name="Hipervínculo visitado" xfId="23032" builtinId="9" hidden="1"/>
    <cellStyle name="Hipervínculo visitado" xfId="20023" builtinId="9" hidden="1"/>
    <cellStyle name="Hipervínculo visitado" xfId="22961" builtinId="9" hidden="1"/>
    <cellStyle name="Hipervínculo visitado" xfId="23033" builtinId="9" hidden="1"/>
    <cellStyle name="Hipervínculo visitado" xfId="22962" builtinId="9" hidden="1"/>
    <cellStyle name="Hipervínculo visitado" xfId="16876" builtinId="9" hidden="1"/>
    <cellStyle name="Hipervínculo visitado" xfId="22912" builtinId="9" hidden="1"/>
    <cellStyle name="Hipervínculo visitado" xfId="22963" builtinId="9" hidden="1"/>
    <cellStyle name="Hipervínculo visitado" xfId="22964" builtinId="9" hidden="1"/>
    <cellStyle name="Hipervínculo visitado" xfId="23034" builtinId="9" hidden="1"/>
    <cellStyle name="Hipervínculo visitado" xfId="19899" builtinId="9" hidden="1"/>
    <cellStyle name="Hipervínculo visitado" xfId="14029" builtinId="9" hidden="1"/>
    <cellStyle name="Hipervínculo visitado" xfId="23035" builtinId="9" hidden="1"/>
    <cellStyle name="Hipervínculo visitado" xfId="22965" builtinId="9" hidden="1"/>
    <cellStyle name="Hipervínculo visitado" xfId="22966" builtinId="9" hidden="1"/>
    <cellStyle name="Hipervínculo visitado" xfId="22913" builtinId="9" hidden="1"/>
    <cellStyle name="Hipervínculo visitado" xfId="16871" builtinId="9" hidden="1"/>
    <cellStyle name="Hipervínculo visitado" xfId="22967" builtinId="9" hidden="1"/>
    <cellStyle name="Hipervínculo visitado" xfId="22914" builtinId="9" hidden="1"/>
    <cellStyle name="Hipervínculo visitado" xfId="22968" builtinId="9" hidden="1"/>
    <cellStyle name="Hipervínculo visitado" xfId="16940" builtinId="9" hidden="1"/>
    <cellStyle name="Hipervínculo visitado" xfId="23044" builtinId="9" hidden="1"/>
    <cellStyle name="Hipervínculo visitado" xfId="22893" builtinId="9" hidden="1"/>
    <cellStyle name="Hipervínculo visitado" xfId="22892" builtinId="9" hidden="1"/>
    <cellStyle name="Hipervínculo visitado" xfId="19997" builtinId="9" hidden="1"/>
    <cellStyle name="Hipervínculo visitado" xfId="19996" builtinId="9" hidden="1"/>
    <cellStyle name="Hipervínculo visitado" xfId="23043" builtinId="9" hidden="1"/>
    <cellStyle name="Hipervínculo visitado" xfId="22920" builtinId="9" hidden="1"/>
    <cellStyle name="Hipervínculo visitado" xfId="22983" builtinId="9" hidden="1"/>
    <cellStyle name="Hipervínculo visitado" xfId="22982" builtinId="9" hidden="1"/>
    <cellStyle name="Hipervínculo visitado" xfId="23042" builtinId="9" hidden="1"/>
    <cellStyle name="Hipervínculo visitado" xfId="19995" builtinId="9" hidden="1"/>
    <cellStyle name="Hipervínculo visitado" xfId="22891" builtinId="9" hidden="1"/>
    <cellStyle name="Hipervínculo visitado" xfId="22981" builtinId="9" hidden="1"/>
    <cellStyle name="Hipervínculo visitado" xfId="19994" builtinId="9" hidden="1"/>
    <cellStyle name="Hipervínculo visitado" xfId="23041" builtinId="9" hidden="1"/>
    <cellStyle name="Hipervínculo visitado" xfId="22919" builtinId="9" hidden="1"/>
    <cellStyle name="Hipervínculo visitado" xfId="23040" builtinId="9" hidden="1"/>
    <cellStyle name="Hipervínculo visitado" xfId="23039" builtinId="9" hidden="1"/>
    <cellStyle name="Hipervínculo visitado" xfId="22909" builtinId="9" hidden="1"/>
    <cellStyle name="Hipervínculo visitado" xfId="22908" builtinId="9" hidden="1"/>
    <cellStyle name="Hipervínculo visitado" xfId="22980" builtinId="9" hidden="1"/>
    <cellStyle name="Hipervínculo visitado" xfId="22896" builtinId="9" hidden="1"/>
    <cellStyle name="Hipervínculo visitado" xfId="22905" builtinId="9" hidden="1"/>
    <cellStyle name="Hipervínculo visitado" xfId="23073" builtinId="9" hidden="1"/>
    <cellStyle name="Hipervínculo visitado" xfId="16938" builtinId="9" hidden="1"/>
    <cellStyle name="Hipervínculo visitado" xfId="23072" builtinId="9" hidden="1"/>
    <cellStyle name="Hipervínculo visitado" xfId="23016" builtinId="9" hidden="1"/>
    <cellStyle name="Hipervínculo visitado" xfId="22994" builtinId="9" hidden="1"/>
    <cellStyle name="Hipervínculo visitado" xfId="23071" builtinId="9" hidden="1"/>
    <cellStyle name="Hipervínculo visitado" xfId="23070" builtinId="9" hidden="1"/>
    <cellStyle name="Hipervínculo visitado" xfId="22925" builtinId="9" hidden="1"/>
    <cellStyle name="Hipervínculo visitado" xfId="23017" builtinId="9" hidden="1"/>
    <cellStyle name="Hipervínculo visitado" xfId="23069" builtinId="9" hidden="1"/>
    <cellStyle name="Hipervínculo visitado" xfId="22957" builtinId="9" hidden="1"/>
    <cellStyle name="Hipervínculo visitado" xfId="20027" builtinId="9" hidden="1"/>
    <cellStyle name="Hipervínculo visitado" xfId="22915" builtinId="9" hidden="1"/>
    <cellStyle name="Hipervínculo visitado" xfId="22926" builtinId="9" hidden="1"/>
    <cellStyle name="Hipervínculo visitado" xfId="23068" builtinId="9" hidden="1"/>
    <cellStyle name="Hipervínculo visitado" xfId="22916" builtinId="9" hidden="1"/>
    <cellStyle name="Hipervínculo visitado" xfId="23052" builtinId="9" hidden="1"/>
    <cellStyle name="Hipervínculo visitado" xfId="20028" builtinId="9" hidden="1"/>
    <cellStyle name="Hipervínculo visitado" xfId="23067" builtinId="9" hidden="1"/>
    <cellStyle name="Hipervínculo visitado" xfId="23084" builtinId="9" hidden="1"/>
    <cellStyle name="Hipervínculo visitado" xfId="23030" builtinId="9" hidden="1"/>
    <cellStyle name="Hipervínculo visitado" xfId="22976" builtinId="9" hidden="1"/>
    <cellStyle name="Hipervínculo visitado" xfId="23085" builtinId="9" hidden="1"/>
    <cellStyle name="Hipervínculo visitado" xfId="19056" builtinId="9" hidden="1"/>
    <cellStyle name="Hipervínculo visitado" xfId="23058" builtinId="9" hidden="1"/>
    <cellStyle name="Hipervínculo visitado" xfId="22991" builtinId="9" hidden="1"/>
    <cellStyle name="Hipervínculo visitado" xfId="22954" builtinId="9" hidden="1"/>
    <cellStyle name="Hipervínculo visitado" xfId="23022" builtinId="9" hidden="1"/>
    <cellStyle name="Hipervínculo visitado" xfId="23086" builtinId="9" hidden="1"/>
    <cellStyle name="Hipervínculo visitado" xfId="23057" builtinId="9" hidden="1"/>
    <cellStyle name="Hipervínculo visitado" xfId="19894" builtinId="9" hidden="1"/>
    <cellStyle name="Hipervínculo visitado" xfId="23087" builtinId="9" hidden="1"/>
    <cellStyle name="Hipervínculo visitado" xfId="22953" builtinId="9" hidden="1"/>
    <cellStyle name="Hipervínculo visitado" xfId="22975" builtinId="9" hidden="1"/>
    <cellStyle name="Hipervínculo visitado" xfId="23049" builtinId="9" hidden="1"/>
    <cellStyle name="Hipervínculo visitado" xfId="22929" builtinId="9" hidden="1"/>
    <cellStyle name="Hipervínculo visitado" xfId="22918" builtinId="9" hidden="1"/>
    <cellStyle name="Hipervínculo visitado" xfId="23027" builtinId="9" hidden="1"/>
    <cellStyle name="Hipervínculo visitado" xfId="19889" builtinId="9" hidden="1"/>
    <cellStyle name="Hipervínculo visitado" xfId="23056" builtinId="9" hidden="1"/>
    <cellStyle name="Hipervínculo visitado" xfId="22999" builtinId="9" hidden="1"/>
    <cellStyle name="Hipervínculo visitado" xfId="23026" builtinId="9" hidden="1"/>
    <cellStyle name="Hipervínculo visitado" xfId="23066" builtinId="9" hidden="1"/>
    <cellStyle name="Hipervínculo visitado" xfId="20018" builtinId="9" hidden="1"/>
    <cellStyle name="Hipervínculo visitado" xfId="23037" builtinId="9" hidden="1"/>
    <cellStyle name="Hipervínculo visitado" xfId="23099" builtinId="9" hidden="1"/>
    <cellStyle name="Hipervínculo visitado" xfId="23079" builtinId="9" hidden="1"/>
    <cellStyle name="Hipervínculo visitado" xfId="19901" builtinId="9" hidden="1"/>
    <cellStyle name="Hipervínculo visitado" xfId="23065" builtinId="9" hidden="1"/>
    <cellStyle name="Hipervínculo visitado" xfId="23000" builtinId="9" hidden="1"/>
    <cellStyle name="Hipervínculo visitado" xfId="23098" builtinId="9" hidden="1"/>
    <cellStyle name="Hipervínculo visitado" xfId="22987" builtinId="9" hidden="1"/>
    <cellStyle name="Hipervínculo visitado" xfId="23060" builtinId="9" hidden="1"/>
    <cellStyle name="Hipervínculo visitado" xfId="22958" builtinId="9" hidden="1"/>
    <cellStyle name="Hipervínculo visitado" xfId="22906" builtinId="9" hidden="1"/>
    <cellStyle name="Hipervínculo visitado" xfId="23050" builtinId="9" hidden="1"/>
    <cellStyle name="Hipervínculo visitado" xfId="23097" builtinId="9" hidden="1"/>
    <cellStyle name="Hipervínculo visitado" xfId="23019" builtinId="9" hidden="1"/>
    <cellStyle name="Hipervínculo visitado" xfId="23078" builtinId="9" hidden="1"/>
    <cellStyle name="Hipervínculo visitado" xfId="22996" builtinId="9" hidden="1"/>
    <cellStyle name="Hipervínculo visitado" xfId="23096" builtinId="9" hidden="1"/>
    <cellStyle name="Hipervínculo visitado" xfId="22997" builtinId="9" hidden="1"/>
    <cellStyle name="Hipervínculo visitado" xfId="23076" builtinId="9" hidden="1"/>
    <cellStyle name="Hipervínculo visitado" xfId="19411" builtinId="9" hidden="1"/>
    <cellStyle name="Hipervínculo visitado" xfId="23048" builtinId="9" hidden="1"/>
    <cellStyle name="Hipervínculo visitado" xfId="23045" builtinId="9" hidden="1"/>
    <cellStyle name="Hipervínculo visitado" xfId="23104" builtinId="9" hidden="1"/>
    <cellStyle name="Hipervínculo visitado" xfId="23075" builtinId="9" hidden="1"/>
    <cellStyle name="Hipervínculo visitado" xfId="23074" builtinId="9" hidden="1"/>
    <cellStyle name="Hipervínculo visitado" xfId="19283" builtinId="9" hidden="1"/>
    <cellStyle name="Hipervínculo visitado" xfId="23062" builtinId="9" hidden="1"/>
    <cellStyle name="Hipervínculo visitado" xfId="22931" builtinId="9" hidden="1"/>
    <cellStyle name="Hipervínculo visitado" xfId="23105" builtinId="9" hidden="1"/>
    <cellStyle name="Hipervínculo visitado" xfId="22923" builtinId="9" hidden="1"/>
    <cellStyle name="Hipervínculo visitado" xfId="22887" builtinId="9" hidden="1"/>
    <cellStyle name="Hipervínculo visitado" xfId="23025" builtinId="9" hidden="1"/>
    <cellStyle name="Hipervínculo visitado" xfId="22890" builtinId="9" hidden="1"/>
    <cellStyle name="Hipervínculo visitado" xfId="22904" builtinId="9" hidden="1"/>
    <cellStyle name="Hipervínculo visitado" xfId="23024" builtinId="9" hidden="1"/>
    <cellStyle name="Hipervínculo visitado" xfId="23031" builtinId="9" hidden="1"/>
    <cellStyle name="Hipervínculo visitado" xfId="23082" builtinId="9" hidden="1"/>
    <cellStyle name="Hipervínculo visitado" xfId="22924" builtinId="9" hidden="1"/>
    <cellStyle name="Hipervínculo visitado" xfId="22959" builtinId="9" hidden="1"/>
    <cellStyle name="Hipervínculo visitado" xfId="22889" builtinId="9" hidden="1"/>
    <cellStyle name="Hipervínculo visitado" xfId="22927" builtinId="9" hidden="1"/>
    <cellStyle name="Hipervínculo visitado" xfId="20019" builtinId="9" hidden="1"/>
    <cellStyle name="Hipervínculo visitado" xfId="22978" builtinId="9" hidden="1"/>
    <cellStyle name="Hipervínculo visitado" xfId="23053" builtinId="9" hidden="1"/>
    <cellStyle name="Hipervínculo visitado" xfId="23120" builtinId="9" hidden="1"/>
    <cellStyle name="Hipervínculo visitado" xfId="23061" builtinId="9" hidden="1"/>
    <cellStyle name="Hipervínculo visitado" xfId="23095" builtinId="9" hidden="1"/>
    <cellStyle name="Hipervínculo visitado" xfId="23119" builtinId="9" hidden="1"/>
    <cellStyle name="Hipervínculo visitado" xfId="23083" builtinId="9" hidden="1"/>
    <cellStyle name="Hipervínculo visitado" xfId="19993" builtinId="9" hidden="1"/>
    <cellStyle name="Hipervínculo visitado" xfId="23023" builtinId="9" hidden="1"/>
    <cellStyle name="Hipervínculo visitado" xfId="22988" builtinId="9" hidden="1"/>
    <cellStyle name="Hipervínculo visitado" xfId="23021" builtinId="9" hidden="1"/>
    <cellStyle name="Hipervínculo visitado" xfId="19902" builtinId="9" hidden="1"/>
    <cellStyle name="Hipervínculo visitado" xfId="23118" builtinId="9" hidden="1"/>
    <cellStyle name="Hipervínculo visitado" xfId="23064" builtinId="9" hidden="1"/>
    <cellStyle name="Hipervínculo visitado" xfId="23094" builtinId="9" hidden="1"/>
    <cellStyle name="Hipervínculo visitado" xfId="22993" builtinId="9" hidden="1"/>
    <cellStyle name="Hipervínculo visitado" xfId="23102" builtinId="9" hidden="1"/>
    <cellStyle name="Hipervínculo visitado" xfId="22977" builtinId="9" hidden="1"/>
    <cellStyle name="Hipervínculo visitado" xfId="23029" builtinId="9" hidden="1"/>
    <cellStyle name="Hipervínculo visitado" xfId="22984" builtinId="9" hidden="1"/>
    <cellStyle name="Hipervínculo visitado" xfId="22930" builtinId="9" hidden="1"/>
    <cellStyle name="Hipervínculo visitado" xfId="22972" builtinId="9" hidden="1"/>
    <cellStyle name="Hipervínculo visitado" xfId="20030" builtinId="9" hidden="1"/>
    <cellStyle name="Hipervínculo visitado" xfId="23051" builtinId="9" hidden="1"/>
    <cellStyle name="Hipervínculo visitado" xfId="23115" builtinId="9" hidden="1"/>
    <cellStyle name="Hipervínculo visitado" xfId="22986" builtinId="9" hidden="1"/>
    <cellStyle name="Hipervínculo visitado" xfId="23100" builtinId="9" hidden="1"/>
    <cellStyle name="Hipervínculo visitado" xfId="23114" builtinId="9" hidden="1"/>
    <cellStyle name="Hipervínculo visitado" xfId="23047" builtinId="9" hidden="1"/>
    <cellStyle name="Hipervínculo visitado" xfId="16875" builtinId="9" hidden="1"/>
    <cellStyle name="Hipervínculo visitado" xfId="23101" builtinId="9" hidden="1"/>
    <cellStyle name="Hipervínculo visitado" xfId="23124" builtinId="9" hidden="1"/>
    <cellStyle name="Hipervínculo visitado" xfId="22974" builtinId="9" hidden="1"/>
    <cellStyle name="Hipervínculo visitado" xfId="19794" builtinId="9" hidden="1"/>
    <cellStyle name="Hipervínculo visitado" xfId="23125" builtinId="9" hidden="1"/>
    <cellStyle name="Hipervínculo visitado" xfId="23018" builtinId="9" hidden="1"/>
    <cellStyle name="Hipervínculo visitado" xfId="23054" builtinId="9" hidden="1"/>
    <cellStyle name="Hipervínculo visitado" xfId="22970" builtinId="9" hidden="1"/>
    <cellStyle name="Hipervínculo visitado" xfId="23122" builtinId="9" hidden="1"/>
    <cellStyle name="Hipervínculo visitado" xfId="22911" builtinId="9" hidden="1"/>
    <cellStyle name="Hipervínculo visitado" xfId="23106" builtinId="9" hidden="1"/>
    <cellStyle name="Hipervínculo visitado" xfId="23142" builtinId="9" hidden="1"/>
    <cellStyle name="Hipervínculo visitado" xfId="23092" builtinId="9" hidden="1"/>
    <cellStyle name="Hipervínculo visitado" xfId="23091" builtinId="9" hidden="1"/>
    <cellStyle name="Hipervínculo visitado" xfId="23143" builtinId="9" hidden="1"/>
    <cellStyle name="Hipervínculo visitado" xfId="19992" builtinId="9" hidden="1"/>
    <cellStyle name="Hipervínculo visitado" xfId="22971" builtinId="9" hidden="1"/>
    <cellStyle name="Hipervínculo visitado" xfId="22917" builtinId="9" hidden="1"/>
    <cellStyle name="Hipervínculo visitado" xfId="22921" builtinId="9" hidden="1"/>
    <cellStyle name="Hipervínculo visitado" xfId="23131" builtinId="9" hidden="1"/>
    <cellStyle name="Hipervínculo visitado" xfId="23144" builtinId="9" hidden="1"/>
    <cellStyle name="Hipervínculo visitado" xfId="23130" builtinId="9" hidden="1"/>
    <cellStyle name="Hipervínculo visitado" xfId="23028" builtinId="9" hidden="1"/>
    <cellStyle name="Hipervínculo visitado" xfId="23145" builtinId="9" hidden="1"/>
    <cellStyle name="Hipervínculo visitado" xfId="22928" builtinId="9" hidden="1"/>
    <cellStyle name="Hipervínculo visitado" xfId="23046" builtinId="9" hidden="1"/>
    <cellStyle name="Hipervínculo visitado" xfId="23038" builtinId="9" hidden="1"/>
    <cellStyle name="Hipervínculo visitado" xfId="23111" builtinId="9" hidden="1"/>
    <cellStyle name="Hipervínculo visitado" xfId="23015" builtinId="9" hidden="1"/>
    <cellStyle name="Hipervínculo visitado" xfId="23132" builtinId="9" hidden="1"/>
    <cellStyle name="Hipervínculo visitado" xfId="23149" builtinId="9" hidden="1"/>
    <cellStyle name="Hipervínculo visitado" xfId="23113" builtinId="9" hidden="1"/>
    <cellStyle name="Hipervínculo visitado" xfId="23133" builtinId="9" hidden="1"/>
    <cellStyle name="Hipervínculo visitado" xfId="23112" builtinId="9" hidden="1"/>
    <cellStyle name="Hipervínculo visitado" xfId="23148" builtinId="9" hidden="1"/>
    <cellStyle name="Hipervínculo visitado" xfId="23088" builtinId="9" hidden="1"/>
    <cellStyle name="Hipervínculo visitado" xfId="22969" builtinId="9" hidden="1"/>
    <cellStyle name="Hipervínculo visitado" xfId="23128" builtinId="9" hidden="1"/>
    <cellStyle name="Hipervínculo visitado" xfId="23089" builtinId="9" hidden="1"/>
    <cellStyle name="Hipervínculo visitado" xfId="23077" builtinId="9" hidden="1"/>
    <cellStyle name="Hipervínculo visitado" xfId="23147" builtinId="9" hidden="1"/>
    <cellStyle name="Hipervínculo visitado" xfId="23134" builtinId="9" hidden="1"/>
    <cellStyle name="Hipervínculo visitado" xfId="22955" builtinId="9" hidden="1"/>
    <cellStyle name="Hipervínculo visitado" xfId="22895" builtinId="9" hidden="1"/>
    <cellStyle name="Hipervínculo visitado" xfId="23139" builtinId="9" hidden="1"/>
    <cellStyle name="Hipervínculo visitado" xfId="23146" builtinId="9" hidden="1"/>
    <cellStyle name="Hipervínculo visitado" xfId="23129" builtinId="9" hidden="1"/>
    <cellStyle name="Hipervínculo visitado" xfId="23138" builtinId="9" hidden="1"/>
    <cellStyle name="Hipervínculo visitado" xfId="23090" builtinId="9" hidden="1"/>
    <cellStyle name="Hipervínculo visitado" xfId="23107" builtinId="9" hidden="1"/>
    <cellStyle name="Hipervínculo visitado" xfId="22990" builtinId="9" hidden="1"/>
    <cellStyle name="Hipervínculo visitado" xfId="23158" builtinId="9" hidden="1"/>
    <cellStyle name="Hipervínculo visitado" xfId="23159" builtinId="9" hidden="1"/>
    <cellStyle name="Hipervínculo visitado" xfId="23160" builtinId="9" hidden="1"/>
    <cellStyle name="Hipervínculo visitado" xfId="23161" builtinId="9" hidden="1"/>
    <cellStyle name="Hipervínculo visitado" xfId="23162" builtinId="9" hidden="1"/>
    <cellStyle name="Hipervínculo visitado" xfId="23163" builtinId="9" hidden="1"/>
    <cellStyle name="Hipervínculo visitado" xfId="23164" builtinId="9" hidden="1"/>
    <cellStyle name="Hipervínculo visitado" xfId="23165" builtinId="9" hidden="1"/>
    <cellStyle name="Hipervínculo visitado" xfId="23166" builtinId="9" hidden="1"/>
    <cellStyle name="Hipervínculo visitado" xfId="23167" builtinId="9" hidden="1"/>
    <cellStyle name="Hipervínculo visitado" xfId="23168" builtinId="9" hidden="1"/>
    <cellStyle name="Hipervínculo visitado" xfId="23169" builtinId="9" hidden="1"/>
    <cellStyle name="Hipervínculo visitado" xfId="23170" builtinId="9" hidden="1"/>
    <cellStyle name="Hipervínculo visitado" xfId="23171" builtinId="9" hidden="1"/>
    <cellStyle name="Hipervínculo visitado" xfId="23172" builtinId="9" hidden="1"/>
    <cellStyle name="Hipervínculo visitado" xfId="23173" builtinId="9" hidden="1"/>
    <cellStyle name="Hipervínculo visitado" xfId="23174" builtinId="9" hidden="1"/>
    <cellStyle name="Hipervínculo visitado" xfId="23175" builtinId="9" hidden="1"/>
    <cellStyle name="Hipervínculo visitado" xfId="23176" builtinId="9" hidden="1"/>
    <cellStyle name="Hipervínculo visitado" xfId="23177" builtinId="9" hidden="1"/>
    <cellStyle name="Hipervínculo visitado" xfId="22998" builtinId="9" hidden="1"/>
    <cellStyle name="Hipervínculo visitado" xfId="23140" builtinId="9" hidden="1"/>
    <cellStyle name="Hipervínculo visitado" xfId="23108" builtinId="9" hidden="1"/>
    <cellStyle name="Hipervínculo visitado" xfId="23179" builtinId="9" hidden="1"/>
    <cellStyle name="Hipervínculo visitado" xfId="23180" builtinId="9" hidden="1"/>
    <cellStyle name="Hipervínculo visitado" xfId="23181" builtinId="9" hidden="1"/>
    <cellStyle name="Hipervínculo visitado" xfId="23182" builtinId="9" hidden="1"/>
    <cellStyle name="Hipervínculo visitado" xfId="23183" builtinId="9" hidden="1"/>
    <cellStyle name="Hipervínculo visitado" xfId="23184" builtinId="9" hidden="1"/>
    <cellStyle name="Hipervínculo visitado" xfId="23185" builtinId="9" hidden="1"/>
    <cellStyle name="Hipervínculo visitado" xfId="23186" builtinId="9" hidden="1"/>
    <cellStyle name="Hipervínculo visitado" xfId="23187" builtinId="9" hidden="1"/>
    <cellStyle name="Hipervínculo visitado" xfId="23188" builtinId="9" hidden="1"/>
    <cellStyle name="Hipervínculo visitado" xfId="23189" builtinId="9" hidden="1"/>
    <cellStyle name="Hipervínculo visitado" xfId="23190" builtinId="9" hidden="1"/>
    <cellStyle name="Hipervínculo visitado" xfId="23191" builtinId="9" hidden="1"/>
    <cellStyle name="Hipervínculo visitado" xfId="23192" builtinId="9" hidden="1"/>
    <cellStyle name="Hipervínculo visitado" xfId="23193" builtinId="9" hidden="1"/>
    <cellStyle name="Hipervínculo visitado" xfId="23194" builtinId="9" hidden="1"/>
    <cellStyle name="Hipervínculo visitado" xfId="23195" builtinId="9" hidden="1"/>
    <cellStyle name="Hipervínculo visitado" xfId="23196" builtinId="9" hidden="1"/>
    <cellStyle name="Hipervínculo visitado" xfId="23202" builtinId="9" hidden="1"/>
    <cellStyle name="Hipervínculo visitado" xfId="23203" builtinId="9" hidden="1"/>
    <cellStyle name="Hipervínculo visitado" xfId="23204" builtinId="9" hidden="1"/>
    <cellStyle name="Hipervínculo visitado" xfId="23205" builtinId="9" hidden="1"/>
    <cellStyle name="Hipervínculo visitado" xfId="23206" builtinId="9" hidden="1"/>
    <cellStyle name="Hipervínculo visitado" xfId="23207" builtinId="9" hidden="1"/>
    <cellStyle name="Hipervínculo visitado" xfId="23208" builtinId="9" hidden="1"/>
    <cellStyle name="Hipervínculo visitado" xfId="23209" builtinId="9" hidden="1"/>
    <cellStyle name="Hipervínculo visitado" xfId="23210" builtinId="9" hidden="1"/>
    <cellStyle name="Hipervínculo visitado" xfId="23211" builtinId="9" hidden="1"/>
    <cellStyle name="Hipervínculo visitado" xfId="23212" builtinId="9" hidden="1"/>
    <cellStyle name="Hipervínculo visitado" xfId="23213" builtinId="9" hidden="1"/>
    <cellStyle name="Hipervínculo visitado" xfId="23214" builtinId="9" hidden="1"/>
    <cellStyle name="Hipervínculo visitado" xfId="23215" builtinId="9" hidden="1"/>
    <cellStyle name="Hipervínculo visitado" xfId="23216" builtinId="9" hidden="1"/>
    <cellStyle name="Hipervínculo visitado" xfId="23217" builtinId="9" hidden="1"/>
    <cellStyle name="Hipervínculo visitado" xfId="23218" builtinId="9" hidden="1"/>
    <cellStyle name="Hipervínculo visitado" xfId="23219" builtinId="9" hidden="1"/>
    <cellStyle name="Hipervínculo visitado" xfId="23220" builtinId="9" hidden="1"/>
    <cellStyle name="Hipervínculo visitado" xfId="23221" builtinId="9" hidden="1"/>
    <cellStyle name="Hipervínculo visitado" xfId="23222" builtinId="9" hidden="1"/>
    <cellStyle name="Hipervínculo visitado" xfId="23121" builtinId="9" hidden="1"/>
    <cellStyle name="Hipervínculo visitado" xfId="23224" builtinId="9" hidden="1"/>
    <cellStyle name="Hipervínculo visitado" xfId="23225" builtinId="9" hidden="1"/>
    <cellStyle name="Hipervínculo visitado" xfId="23226" builtinId="9" hidden="1"/>
    <cellStyle name="Hipervínculo visitado" xfId="23227" builtinId="9" hidden="1"/>
    <cellStyle name="Hipervínculo visitado" xfId="23228" builtinId="9" hidden="1"/>
    <cellStyle name="Hipervínculo visitado" xfId="23229" builtinId="9" hidden="1"/>
    <cellStyle name="Hipervínculo visitado" xfId="23230" builtinId="9" hidden="1"/>
    <cellStyle name="Hipervínculo visitado" xfId="23231" builtinId="9" hidden="1"/>
    <cellStyle name="Hipervínculo visitado" xfId="23232" builtinId="9" hidden="1"/>
    <cellStyle name="Hipervínculo visitado" xfId="23233" builtinId="9" hidden="1"/>
    <cellStyle name="Hipervínculo visitado" xfId="23234" builtinId="9" hidden="1"/>
    <cellStyle name="Hipervínculo visitado" xfId="23235" builtinId="9" hidden="1"/>
    <cellStyle name="Hipervínculo visitado" xfId="23236" builtinId="9" hidden="1"/>
    <cellStyle name="Hipervínculo visitado" xfId="23237" builtinId="9" hidden="1"/>
    <cellStyle name="Hipervínculo visitado" xfId="23238" builtinId="9" hidden="1"/>
    <cellStyle name="Hipervínculo visitado" xfId="23239" builtinId="9" hidden="1"/>
    <cellStyle name="Hipervínculo visitado" xfId="23240" builtinId="9" hidden="1"/>
    <cellStyle name="Hipervínculo visitado" xfId="23241" builtinId="9" hidden="1"/>
    <cellStyle name="Hipervínculo visitado" xfId="23242" builtinId="9" hidden="1"/>
    <cellStyle name="Hipervínculo visitado" xfId="23243" builtinId="9" hidden="1"/>
    <cellStyle name="Hipervínculo visitado" xfId="23247" builtinId="9" hidden="1"/>
    <cellStyle name="Hipervínculo visitado" xfId="23248" builtinId="9" hidden="1"/>
    <cellStyle name="Hipervínculo visitado" xfId="23249" builtinId="9" hidden="1"/>
    <cellStyle name="Hipervínculo visitado" xfId="23250" builtinId="9" hidden="1"/>
    <cellStyle name="Hipervínculo visitado" xfId="23251" builtinId="9" hidden="1"/>
    <cellStyle name="Hipervínculo visitado" xfId="23252" builtinId="9" hidden="1"/>
    <cellStyle name="Hipervínculo visitado" xfId="23253" builtinId="9" hidden="1"/>
    <cellStyle name="Hipervínculo visitado" xfId="23254" builtinId="9" hidden="1"/>
    <cellStyle name="Hipervínculo visitado" xfId="23255" builtinId="9" hidden="1"/>
    <cellStyle name="Hipervínculo visitado" xfId="23256" builtinId="9" hidden="1"/>
    <cellStyle name="Hipervínculo visitado" xfId="23257" builtinId="9" hidden="1"/>
    <cellStyle name="Hipervínculo visitado" xfId="23258" builtinId="9" hidden="1"/>
    <cellStyle name="Hipervínculo visitado" xfId="23259" builtinId="9" hidden="1"/>
    <cellStyle name="Hipervínculo visitado" xfId="23260" builtinId="9" hidden="1"/>
    <cellStyle name="Hipervínculo visitado" xfId="23261" builtinId="9" hidden="1"/>
    <cellStyle name="Hipervínculo visitado" xfId="23262" builtinId="9" hidden="1"/>
    <cellStyle name="Hipervínculo visitado" xfId="23263" builtinId="9" hidden="1"/>
    <cellStyle name="Hipervínculo visitado" xfId="23264" builtinId="9" hidden="1"/>
    <cellStyle name="Hipervínculo visitado" xfId="23265" builtinId="9" hidden="1"/>
    <cellStyle name="Hipervínculo visitado" xfId="23266" builtinId="9" hidden="1"/>
    <cellStyle name="Hipervínculo visitado" xfId="23267" builtinId="9" hidden="1"/>
    <cellStyle name="Hipervínculo visitado" xfId="22907" builtinId="9" hidden="1"/>
    <cellStyle name="Hipervínculo visitado" xfId="23063" builtinId="9" hidden="1"/>
    <cellStyle name="Hipervínculo visitado" xfId="20014" builtinId="9" hidden="1"/>
    <cellStyle name="Hipervínculo visitado" xfId="23269" builtinId="9" hidden="1"/>
    <cellStyle name="Hipervínculo visitado" xfId="23270" builtinId="9" hidden="1"/>
    <cellStyle name="Hipervínculo visitado" xfId="23271" builtinId="9" hidden="1"/>
    <cellStyle name="Hipervínculo visitado" xfId="23272" builtinId="9" hidden="1"/>
    <cellStyle name="Hipervínculo visitado" xfId="23273" builtinId="9" hidden="1"/>
    <cellStyle name="Hipervínculo visitado" xfId="23274" builtinId="9" hidden="1"/>
    <cellStyle name="Hipervínculo visitado" xfId="23275" builtinId="9" hidden="1"/>
    <cellStyle name="Hipervínculo visitado" xfId="23276" builtinId="9" hidden="1"/>
    <cellStyle name="Hipervínculo visitado" xfId="23277" builtinId="9" hidden="1"/>
    <cellStyle name="Hipervínculo visitado" xfId="23278" builtinId="9" hidden="1"/>
    <cellStyle name="Hipervínculo visitado" xfId="23279" builtinId="9" hidden="1"/>
    <cellStyle name="Hipervínculo visitado" xfId="23280" builtinId="9" hidden="1"/>
    <cellStyle name="Hipervínculo visitado" xfId="23281" builtinId="9" hidden="1"/>
    <cellStyle name="Hipervínculo visitado" xfId="23282" builtinId="9" hidden="1"/>
    <cellStyle name="Hipervínculo visitado" xfId="23283" builtinId="9" hidden="1"/>
    <cellStyle name="Hipervínculo visitado" xfId="23284" builtinId="9" hidden="1"/>
    <cellStyle name="Hipervínculo visitado" xfId="23285" builtinId="9" hidden="1"/>
    <cellStyle name="Hipervínculo visitado" xfId="23286" builtinId="9" hidden="1"/>
    <cellStyle name="Hipervínculo visitado" xfId="23289" builtinId="9" hidden="1"/>
    <cellStyle name="Hipervínculo visitado" xfId="23290" builtinId="9" hidden="1"/>
    <cellStyle name="Hipervínculo visitado" xfId="23291" builtinId="9" hidden="1"/>
    <cellStyle name="Hipervínculo visitado" xfId="23292" builtinId="9" hidden="1"/>
    <cellStyle name="Hipervínculo visitado" xfId="23293" builtinId="9" hidden="1"/>
    <cellStyle name="Hipervínculo visitado" xfId="23294" builtinId="9" hidden="1"/>
    <cellStyle name="Hipervínculo visitado" xfId="23295" builtinId="9" hidden="1"/>
    <cellStyle name="Hipervínculo visitado" xfId="23296" builtinId="9" hidden="1"/>
    <cellStyle name="Hipervínculo visitado" xfId="23297" builtinId="9" hidden="1"/>
    <cellStyle name="Hipervínculo visitado" xfId="23298" builtinId="9" hidden="1"/>
    <cellStyle name="Hipervínculo visitado" xfId="23299" builtinId="9" hidden="1"/>
    <cellStyle name="Hipervínculo visitado" xfId="23300" builtinId="9" hidden="1"/>
    <cellStyle name="Hipervínculo visitado" xfId="23301" builtinId="9" hidden="1"/>
    <cellStyle name="Hipervínculo visitado" xfId="23302" builtinId="9" hidden="1"/>
    <cellStyle name="Hipervínculo visitado" xfId="23303" builtinId="9" hidden="1"/>
    <cellStyle name="Hipervínculo visitado" xfId="23304" builtinId="9" hidden="1"/>
    <cellStyle name="Hipervínculo visitado" xfId="23305" builtinId="9" hidden="1"/>
    <cellStyle name="Hipervínculo visitado" xfId="23306" builtinId="9" hidden="1"/>
    <cellStyle name="Hipervínculo visitado" xfId="23307" builtinId="9" hidden="1"/>
    <cellStyle name="Hipervínculo visitado" xfId="23308" builtinId="9" hidden="1"/>
    <cellStyle name="Hipervínculo visitado" xfId="23309" builtinId="9" hidden="1"/>
    <cellStyle name="Hipervínculo visitado" xfId="23141" builtinId="9" hidden="1"/>
    <cellStyle name="Hipervínculo visitado" xfId="23152" builtinId="9" hidden="1"/>
    <cellStyle name="Hipervínculo visitado" xfId="23151" builtinId="9" hidden="1"/>
    <cellStyle name="Hipervínculo visitado" xfId="23310" builtinId="9" hidden="1"/>
    <cellStyle name="Hipervínculo visitado" xfId="23311" builtinId="9" hidden="1"/>
    <cellStyle name="Hipervínculo visitado" xfId="23312" builtinId="9" hidden="1"/>
    <cellStyle name="Hipervínculo visitado" xfId="23313" builtinId="9" hidden="1"/>
    <cellStyle name="Hipervínculo visitado" xfId="23314" builtinId="9" hidden="1"/>
    <cellStyle name="Hipervínculo visitado" xfId="23315" builtinId="9" hidden="1"/>
    <cellStyle name="Hipervínculo visitado" xfId="23316" builtinId="9" hidden="1"/>
    <cellStyle name="Hipervínculo visitado" xfId="23317" builtinId="9" hidden="1"/>
    <cellStyle name="Hipervínculo visitado" xfId="23318" builtinId="9" hidden="1"/>
    <cellStyle name="Hipervínculo visitado" xfId="23319" builtinId="9" hidden="1"/>
    <cellStyle name="Hipervínculo visitado" xfId="23320" builtinId="9" hidden="1"/>
    <cellStyle name="Hipervínculo visitado" xfId="23321" builtinId="9" hidden="1"/>
    <cellStyle name="Hipervínculo visitado" xfId="23322" builtinId="9" hidden="1"/>
    <cellStyle name="Hipervínculo visitado" xfId="23323" builtinId="9" hidden="1"/>
    <cellStyle name="Hipervínculo visitado" xfId="23324" builtinId="9" hidden="1"/>
    <cellStyle name="Hipervínculo visitado" xfId="23325" builtinId="9" hidden="1"/>
    <cellStyle name="Hipervínculo visitado" xfId="23326" builtinId="9" hidden="1"/>
    <cellStyle name="Hipervínculo visitado" xfId="23327" builtinId="9" hidden="1"/>
    <cellStyle name="Hipervínculo visitado" xfId="23328" builtinId="9" hidden="1"/>
    <cellStyle name="Hipervínculo visitado" xfId="23329" builtinId="9" hidden="1"/>
    <cellStyle name="Hipervínculo visitado" xfId="23330" builtinId="9" hidden="1"/>
    <cellStyle name="Hipervínculo visitado" xfId="23331" builtinId="9" hidden="1"/>
    <cellStyle name="Hipervínculo visitado" xfId="23332" builtinId="9" hidden="1"/>
    <cellStyle name="Hipervínculo visitado" xfId="23333" builtinId="9" hidden="1"/>
    <cellStyle name="Hipervínculo visitado" xfId="23334" builtinId="9" hidden="1"/>
    <cellStyle name="Hipervínculo visitado" xfId="23335" builtinId="9" hidden="1"/>
    <cellStyle name="Hipervínculo visitado" xfId="23336" builtinId="9" hidden="1"/>
    <cellStyle name="Hipervínculo visitado" xfId="23337" builtinId="9" hidden="1"/>
    <cellStyle name="Hipervínculo visitado" xfId="23338" builtinId="9" hidden="1"/>
    <cellStyle name="Hipervínculo visitado" xfId="23339" builtinId="9" hidden="1"/>
    <cellStyle name="Hipervínculo visitado" xfId="23340" builtinId="9" hidden="1"/>
    <cellStyle name="Hipervínculo visitado" xfId="23341" builtinId="9" hidden="1"/>
    <cellStyle name="Hipervínculo visitado" xfId="23342" builtinId="9" hidden="1"/>
    <cellStyle name="Hipervínculo visitado" xfId="23343" builtinId="9" hidden="1"/>
    <cellStyle name="Hipervínculo visitado" xfId="23344" builtinId="9" hidden="1"/>
    <cellStyle name="Hipervínculo visitado" xfId="23345" builtinId="9" hidden="1"/>
    <cellStyle name="Hipervínculo visitado" xfId="23346" builtinId="9" hidden="1"/>
    <cellStyle name="Hipervínculo visitado" xfId="23347" builtinId="9" hidden="1"/>
    <cellStyle name="Hipervínculo visitado" xfId="23348" builtinId="9" hidden="1"/>
    <cellStyle name="Hipervínculo visitado" xfId="23349" builtinId="9" hidden="1"/>
    <cellStyle name="Hipervínculo visitado" xfId="23350" builtinId="9" hidden="1"/>
    <cellStyle name="Hipervínculo visitado" xfId="23351" builtinId="9" hidden="1"/>
    <cellStyle name="Hipervínculo visitado" xfId="23352" builtinId="9" hidden="1"/>
    <cellStyle name="Hipervínculo visitado" xfId="23353" builtinId="9" hidden="1"/>
    <cellStyle name="Hipervínculo visitado" xfId="23354" builtinId="9" hidden="1"/>
    <cellStyle name="Hipervínculo visitado" xfId="23355" builtinId="9" hidden="1"/>
    <cellStyle name="Hipervínculo visitado" xfId="23356" builtinId="9" hidden="1"/>
    <cellStyle name="Hipervínculo visitado" xfId="23357" builtinId="9" hidden="1"/>
    <cellStyle name="Hipervínculo visitado" xfId="23358" builtinId="9" hidden="1"/>
    <cellStyle name="Hipervínculo visitado" xfId="23359" builtinId="9" hidden="1"/>
    <cellStyle name="Hipervínculo visitado" xfId="23360" builtinId="9" hidden="1"/>
    <cellStyle name="Hipervínculo visitado" xfId="23361" builtinId="9" hidden="1"/>
    <cellStyle name="Hipervínculo visitado" xfId="23362" builtinId="9" hidden="1"/>
    <cellStyle name="Hipervínculo visitado" xfId="23363" builtinId="9" hidden="1"/>
    <cellStyle name="Hipervínculo visitado" xfId="23364" builtinId="9" hidden="1"/>
    <cellStyle name="Hipervínculo visitado" xfId="23365" builtinId="9" hidden="1"/>
    <cellStyle name="Hipervínculo visitado" xfId="23366" builtinId="9" hidden="1"/>
    <cellStyle name="Hipervínculo visitado" xfId="23367" builtinId="9" hidden="1"/>
    <cellStyle name="Hipervínculo visitado" xfId="23368" builtinId="9" hidden="1"/>
    <cellStyle name="Hipervínculo visitado" xfId="23369" builtinId="9" hidden="1"/>
    <cellStyle name="Hipervínculo visitado" xfId="23371" builtinId="9" hidden="1"/>
    <cellStyle name="Hipervínculo visitado" xfId="23372" builtinId="9" hidden="1"/>
    <cellStyle name="Hipervínculo visitado" xfId="23373" builtinId="9" hidden="1"/>
    <cellStyle name="Hipervínculo visitado" xfId="23374" builtinId="9" hidden="1"/>
    <cellStyle name="Hipervínculo visitado" xfId="23375" builtinId="9" hidden="1"/>
    <cellStyle name="Hipervínculo visitado" xfId="23376" builtinId="9" hidden="1"/>
    <cellStyle name="Hipervínculo visitado" xfId="23377" builtinId="9" hidden="1"/>
    <cellStyle name="Hipervínculo visitado" xfId="23378" builtinId="9" hidden="1"/>
    <cellStyle name="Hipervínculo visitado" xfId="23379" builtinId="9" hidden="1"/>
    <cellStyle name="Hipervínculo visitado" xfId="23380" builtinId="9" hidden="1"/>
    <cellStyle name="Hipervínculo visitado" xfId="23381" builtinId="9" hidden="1"/>
    <cellStyle name="Hipervínculo visitado" xfId="23382" builtinId="9" hidden="1"/>
    <cellStyle name="Hipervínculo visitado" xfId="23383" builtinId="9" hidden="1"/>
    <cellStyle name="Hipervínculo visitado" xfId="23384" builtinId="9" hidden="1"/>
    <cellStyle name="Hipervínculo visitado" xfId="23385" builtinId="9" hidden="1"/>
    <cellStyle name="Hipervínculo visitado" xfId="23386" builtinId="9" hidden="1"/>
    <cellStyle name="Hipervínculo visitado" xfId="23387" builtinId="9" hidden="1"/>
    <cellStyle name="Hipervínculo visitado" xfId="23388" builtinId="9" hidden="1"/>
    <cellStyle name="Hipervínculo visitado" xfId="23389" builtinId="9" hidden="1"/>
    <cellStyle name="Hipervínculo visitado" xfId="23390" builtinId="9" hidden="1"/>
    <cellStyle name="Hipervínculo visitado" xfId="23391" builtinId="9" hidden="1"/>
    <cellStyle name="Hipervínculo visitado" xfId="22979" builtinId="9" hidden="1"/>
    <cellStyle name="Hipervínculo visitado" xfId="23392" builtinId="9" hidden="1"/>
    <cellStyle name="Hipervínculo visitado" xfId="23393" builtinId="9" hidden="1"/>
    <cellStyle name="Hipervínculo visitado" xfId="23394" builtinId="9" hidden="1"/>
    <cellStyle name="Hipervínculo visitado" xfId="23395" builtinId="9" hidden="1"/>
    <cellStyle name="Hipervínculo visitado" xfId="23396" builtinId="9" hidden="1"/>
    <cellStyle name="Hipervínculo visitado" xfId="23397" builtinId="9" hidden="1"/>
    <cellStyle name="Hipervínculo visitado" xfId="23398" builtinId="9" hidden="1"/>
    <cellStyle name="Hipervínculo visitado" xfId="23399" builtinId="9" hidden="1"/>
    <cellStyle name="Hipervínculo visitado" xfId="23400" builtinId="9" hidden="1"/>
    <cellStyle name="Hipervínculo visitado" xfId="23401" builtinId="9" hidden="1"/>
    <cellStyle name="Hipervínculo visitado" xfId="23402" builtinId="9" hidden="1"/>
    <cellStyle name="Hipervínculo visitado" xfId="23403" builtinId="9" hidden="1"/>
    <cellStyle name="Hipervínculo visitado" xfId="23404" builtinId="9" hidden="1"/>
    <cellStyle name="Hipervínculo visitado" xfId="23405" builtinId="9" hidden="1"/>
    <cellStyle name="Hipervínculo visitado" xfId="23406" builtinId="9" hidden="1"/>
    <cellStyle name="Hipervínculo visitado" xfId="23407" builtinId="9" hidden="1"/>
    <cellStyle name="Hipervínculo visitado" xfId="23408" builtinId="9" hidden="1"/>
    <cellStyle name="Hipervínculo visitado" xfId="23409" builtinId="9" hidden="1"/>
    <cellStyle name="Hipervínculo visitado" xfId="23410" builtinId="9" hidden="1"/>
    <cellStyle name="Hipervínculo visitado" xfId="23411" builtinId="9" hidden="1"/>
    <cellStyle name="Hipervínculo visitado" xfId="23412" builtinId="9" hidden="1"/>
    <cellStyle name="Hipervínculo visitado" xfId="23413" builtinId="9" hidden="1"/>
    <cellStyle name="Hipervínculo visitado" xfId="23414" builtinId="9" hidden="1"/>
    <cellStyle name="Hipervínculo visitado" xfId="23415" builtinId="9" hidden="1"/>
    <cellStyle name="Hipervínculo visitado" xfId="23416" builtinId="9" hidden="1"/>
    <cellStyle name="Hipervínculo visitado" xfId="23417" builtinId="9" hidden="1"/>
    <cellStyle name="Hipervínculo visitado" xfId="23418" builtinId="9" hidden="1"/>
    <cellStyle name="Hipervínculo visitado" xfId="23419" builtinId="9" hidden="1"/>
    <cellStyle name="Hipervínculo visitado" xfId="23420" builtinId="9" hidden="1"/>
    <cellStyle name="Hipervínculo visitado" xfId="23421" builtinId="9" hidden="1"/>
    <cellStyle name="Hipervínculo visitado" xfId="23422" builtinId="9" hidden="1"/>
    <cellStyle name="Hipervínculo visitado" xfId="23423" builtinId="9" hidden="1"/>
    <cellStyle name="Hipervínculo visitado" xfId="23424" builtinId="9" hidden="1"/>
    <cellStyle name="Hipervínculo visitado" xfId="23425" builtinId="9" hidden="1"/>
    <cellStyle name="Hipervínculo visitado" xfId="23426" builtinId="9" hidden="1"/>
    <cellStyle name="Hipervínculo visitado" xfId="23427" builtinId="9" hidden="1"/>
    <cellStyle name="Hipervínculo visitado" xfId="23428" builtinId="9" hidden="1"/>
    <cellStyle name="Hipervínculo visitado" xfId="23429" builtinId="9" hidden="1"/>
    <cellStyle name="Hipervínculo visitado" xfId="23430" builtinId="9" hidden="1"/>
    <cellStyle name="Hipervínculo visitado" xfId="23431" builtinId="9" hidden="1"/>
    <cellStyle name="Hipervínculo visitado" xfId="23432" builtinId="9" hidden="1"/>
    <cellStyle name="Hipervínculo visitado" xfId="23437" builtinId="9" hidden="1"/>
    <cellStyle name="Hipervínculo visitado" xfId="23438" builtinId="9" hidden="1"/>
    <cellStyle name="Hipervínculo visitado" xfId="23439" builtinId="9" hidden="1"/>
    <cellStyle name="Hipervínculo visitado" xfId="23440" builtinId="9" hidden="1"/>
    <cellStyle name="Hipervínculo visitado" xfId="23441" builtinId="9" hidden="1"/>
    <cellStyle name="Hipervínculo visitado" xfId="23442" builtinId="9" hidden="1"/>
    <cellStyle name="Hipervínculo visitado" xfId="23443" builtinId="9" hidden="1"/>
    <cellStyle name="Hipervínculo visitado" xfId="23444" builtinId="9" hidden="1"/>
    <cellStyle name="Hipervínculo visitado" xfId="23445" builtinId="9" hidden="1"/>
    <cellStyle name="Hipervínculo visitado" xfId="23446" builtinId="9" hidden="1"/>
    <cellStyle name="Hipervínculo visitado" xfId="23447" builtinId="9" hidden="1"/>
    <cellStyle name="Hipervínculo visitado" xfId="23448" builtinId="9" hidden="1"/>
    <cellStyle name="Hipervínculo visitado" xfId="23449" builtinId="9" hidden="1"/>
    <cellStyle name="Hipervínculo visitado" xfId="23450" builtinId="9" hidden="1"/>
    <cellStyle name="Hipervínculo visitado" xfId="23451" builtinId="9" hidden="1"/>
    <cellStyle name="Hipervínculo visitado" xfId="23452" builtinId="9" hidden="1"/>
    <cellStyle name="Hipervínculo visitado" xfId="23453" builtinId="9" hidden="1"/>
    <cellStyle name="Hipervínculo visitado" xfId="23454" builtinId="9" hidden="1"/>
    <cellStyle name="Hipervínculo visitado" xfId="23455" builtinId="9" hidden="1"/>
    <cellStyle name="Hipervínculo visitado" xfId="23456" builtinId="9" hidden="1"/>
    <cellStyle name="Hipervínculo visitado" xfId="23457" builtinId="9" hidden="1"/>
    <cellStyle name="Hipervínculo visitado" xfId="23461" builtinId="9" hidden="1"/>
    <cellStyle name="Hipervínculo visitado" xfId="23462" builtinId="9" hidden="1"/>
    <cellStyle name="Hipervínculo visitado" xfId="23463" builtinId="9" hidden="1"/>
    <cellStyle name="Hipervínculo visitado" xfId="23464" builtinId="9" hidden="1"/>
    <cellStyle name="Hipervínculo visitado" xfId="23465" builtinId="9" hidden="1"/>
    <cellStyle name="Hipervínculo visitado" xfId="23466" builtinId="9" hidden="1"/>
    <cellStyle name="Hipervínculo visitado" xfId="23467" builtinId="9" hidden="1"/>
    <cellStyle name="Hipervínculo visitado" xfId="23468" builtinId="9" hidden="1"/>
    <cellStyle name="Hipervínculo visitado" xfId="23469" builtinId="9" hidden="1"/>
    <cellStyle name="Hipervínculo visitado" xfId="23470" builtinId="9" hidden="1"/>
    <cellStyle name="Hipervínculo visitado" xfId="23471" builtinId="9" hidden="1"/>
    <cellStyle name="Hipervínculo visitado" xfId="23472" builtinId="9" hidden="1"/>
    <cellStyle name="Hipervínculo visitado" xfId="23473" builtinId="9" hidden="1"/>
    <cellStyle name="Hipervínculo visitado" xfId="23474" builtinId="9" hidden="1"/>
    <cellStyle name="Hipervínculo visitado" xfId="23475" builtinId="9" hidden="1"/>
    <cellStyle name="Hipervínculo visitado" xfId="23476" builtinId="9" hidden="1"/>
    <cellStyle name="Hipervínculo visitado" xfId="23477" builtinId="9" hidden="1"/>
    <cellStyle name="Hipervínculo visitado" xfId="23478" builtinId="9" hidden="1"/>
    <cellStyle name="Hipervínculo visitado" xfId="23479" builtinId="9" hidden="1"/>
    <cellStyle name="Hipervínculo visitado" xfId="23480" builtinId="9" hidden="1"/>
    <cellStyle name="Hipervínculo visitado" xfId="23481" builtinId="9" hidden="1"/>
    <cellStyle name="Hipervínculo visitado" xfId="23484" builtinId="9" hidden="1"/>
    <cellStyle name="Hipervínculo visitado" xfId="23485" builtinId="9" hidden="1"/>
    <cellStyle name="Hipervínculo visitado" xfId="23486" builtinId="9" hidden="1"/>
    <cellStyle name="Hipervínculo visitado" xfId="23487" builtinId="9" hidden="1"/>
    <cellStyle name="Hipervínculo visitado" xfId="23488" builtinId="9" hidden="1"/>
    <cellStyle name="Hipervínculo visitado" xfId="23489" builtinId="9" hidden="1"/>
    <cellStyle name="Hipervínculo visitado" xfId="23490" builtinId="9" hidden="1"/>
    <cellStyle name="Hipervínculo visitado" xfId="23491" builtinId="9" hidden="1"/>
    <cellStyle name="Hipervínculo visitado" xfId="23492" builtinId="9" hidden="1"/>
    <cellStyle name="Hipervínculo visitado" xfId="23493" builtinId="9" hidden="1"/>
    <cellStyle name="Hipervínculo visitado" xfId="23494" builtinId="9" hidden="1"/>
    <cellStyle name="Hipervínculo visitado" xfId="23495" builtinId="9" hidden="1"/>
    <cellStyle name="Hipervínculo visitado" xfId="23496" builtinId="9" hidden="1"/>
    <cellStyle name="Hipervínculo visitado" xfId="23497" builtinId="9" hidden="1"/>
    <cellStyle name="Hipervínculo visitado" xfId="23498" builtinId="9" hidden="1"/>
    <cellStyle name="Hipervínculo visitado" xfId="23499" builtinId="9" hidden="1"/>
    <cellStyle name="Hipervínculo visitado" xfId="23500" builtinId="9" hidden="1"/>
    <cellStyle name="Hipervínculo visitado" xfId="23501" builtinId="9" hidden="1"/>
    <cellStyle name="Hipervínculo visitado" xfId="23502" builtinId="9" hidden="1"/>
    <cellStyle name="Hipervínculo visitado" xfId="23503" builtinId="9" hidden="1"/>
    <cellStyle name="Hipervínculo visitado" xfId="23504" builtinId="9" hidden="1"/>
    <cellStyle name="Hipervínculo visitado" xfId="23510" builtinId="9" hidden="1"/>
    <cellStyle name="Hipervínculo visitado" xfId="23511" builtinId="9" hidden="1"/>
    <cellStyle name="Hipervínculo visitado" xfId="23512" builtinId="9" hidden="1"/>
    <cellStyle name="Hipervínculo visitado" xfId="23513" builtinId="9" hidden="1"/>
    <cellStyle name="Hipervínculo visitado" xfId="23514" builtinId="9" hidden="1"/>
    <cellStyle name="Hipervínculo visitado" xfId="23515" builtinId="9" hidden="1"/>
    <cellStyle name="Hipervínculo visitado" xfId="23516" builtinId="9" hidden="1"/>
    <cellStyle name="Hipervínculo visitado" xfId="23517" builtinId="9" hidden="1"/>
    <cellStyle name="Hipervínculo visitado" xfId="23518" builtinId="9" hidden="1"/>
    <cellStyle name="Hipervínculo visitado" xfId="23519" builtinId="9" hidden="1"/>
    <cellStyle name="Hipervínculo visitado" xfId="23520" builtinId="9" hidden="1"/>
    <cellStyle name="Hipervínculo visitado" xfId="23521" builtinId="9" hidden="1"/>
    <cellStyle name="Hipervínculo visitado" xfId="23522" builtinId="9" hidden="1"/>
    <cellStyle name="Hipervínculo visitado" xfId="23523" builtinId="9" hidden="1"/>
    <cellStyle name="Hipervínculo visitado" xfId="23524" builtinId="9" hidden="1"/>
    <cellStyle name="Hipervínculo visitado" xfId="23525" builtinId="9" hidden="1"/>
    <cellStyle name="Hipervínculo visitado" xfId="23526" builtinId="9" hidden="1"/>
    <cellStyle name="Hipervínculo visitado" xfId="23527" builtinId="9" hidden="1"/>
    <cellStyle name="Hipervínculo visitado" xfId="23528" builtinId="9" hidden="1"/>
    <cellStyle name="Hipervínculo visitado" xfId="23529" builtinId="9" hidden="1"/>
    <cellStyle name="Hipervínculo visitado" xfId="23530" builtinId="9" hidden="1"/>
    <cellStyle name="Hipervínculo visitado" xfId="23534" builtinId="9" hidden="1"/>
    <cellStyle name="Hipervínculo visitado" xfId="23535" builtinId="9" hidden="1"/>
    <cellStyle name="Hipervínculo visitado" xfId="23536" builtinId="9" hidden="1"/>
    <cellStyle name="Hipervínculo visitado" xfId="23537" builtinId="9" hidden="1"/>
    <cellStyle name="Hipervínculo visitado" xfId="23538" builtinId="9" hidden="1"/>
    <cellStyle name="Hipervínculo visitado" xfId="23539" builtinId="9" hidden="1"/>
    <cellStyle name="Hipervínculo visitado" xfId="23540" builtinId="9" hidden="1"/>
    <cellStyle name="Hipervínculo visitado" xfId="23541" builtinId="9" hidden="1"/>
    <cellStyle name="Hipervínculo visitado" xfId="23542" builtinId="9" hidden="1"/>
    <cellStyle name="Hipervínculo visitado" xfId="23543" builtinId="9" hidden="1"/>
    <cellStyle name="Hipervínculo visitado" xfId="23544" builtinId="9" hidden="1"/>
    <cellStyle name="Hipervínculo visitado" xfId="23545" builtinId="9" hidden="1"/>
    <cellStyle name="Hipervínculo visitado" xfId="23546" builtinId="9" hidden="1"/>
    <cellStyle name="Hipervínculo visitado" xfId="23547" builtinId="9" hidden="1"/>
    <cellStyle name="Hipervínculo visitado" xfId="23548" builtinId="9" hidden="1"/>
    <cellStyle name="Hipervínculo visitado" xfId="23549" builtinId="9" hidden="1"/>
    <cellStyle name="Hipervínculo visitado" xfId="23550" builtinId="9" hidden="1"/>
    <cellStyle name="Hipervínculo visitado" xfId="23551" builtinId="9" hidden="1"/>
    <cellStyle name="Hipervínculo visitado" xfId="23552" builtinId="9" hidden="1"/>
    <cellStyle name="Hipervínculo visitado" xfId="23553" builtinId="9" hidden="1"/>
    <cellStyle name="Hipervínculo visitado" xfId="23554" builtinId="9" hidden="1"/>
    <cellStyle name="Hipervínculo visitado" xfId="23557" builtinId="9" hidden="1"/>
    <cellStyle name="Hipervínculo visitado" xfId="23558" builtinId="9" hidden="1"/>
    <cellStyle name="Hipervínculo visitado" xfId="23559" builtinId="9" hidden="1"/>
    <cellStyle name="Hipervínculo visitado" xfId="23560" builtinId="9" hidden="1"/>
    <cellStyle name="Hipervínculo visitado" xfId="23561" builtinId="9" hidden="1"/>
    <cellStyle name="Hipervínculo visitado" xfId="23562" builtinId="9" hidden="1"/>
    <cellStyle name="Hipervínculo visitado" xfId="23563" builtinId="9" hidden="1"/>
    <cellStyle name="Hipervínculo visitado" xfId="23564" builtinId="9" hidden="1"/>
    <cellStyle name="Hipervínculo visitado" xfId="23565" builtinId="9" hidden="1"/>
    <cellStyle name="Hipervínculo visitado" xfId="23566" builtinId="9" hidden="1"/>
    <cellStyle name="Hipervínculo visitado" xfId="23567" builtinId="9" hidden="1"/>
    <cellStyle name="Hipervínculo visitado" xfId="23568" builtinId="9" hidden="1"/>
    <cellStyle name="Hipervínculo visitado" xfId="23569" builtinId="9" hidden="1"/>
    <cellStyle name="Hipervínculo visitado" xfId="23570" builtinId="9" hidden="1"/>
    <cellStyle name="Hipervínculo visitado" xfId="23571" builtinId="9" hidden="1"/>
    <cellStyle name="Hipervínculo visitado" xfId="23572" builtinId="9" hidden="1"/>
    <cellStyle name="Hipervínculo visitado" xfId="23573" builtinId="9" hidden="1"/>
    <cellStyle name="Hipervínculo visitado" xfId="23574" builtinId="9" hidden="1"/>
    <cellStyle name="Hipervínculo visitado" xfId="23575" builtinId="9" hidden="1"/>
    <cellStyle name="Hipervínculo visitado" xfId="23576" builtinId="9" hidden="1"/>
    <cellStyle name="Hipervínculo visitado" xfId="23577" builtinId="9" hidden="1"/>
    <cellStyle name="Hipervínculo visitado" xfId="23581" builtinId="9" hidden="1"/>
    <cellStyle name="Hipervínculo visitado" xfId="23582" builtinId="9" hidden="1"/>
    <cellStyle name="Hipervínculo visitado" xfId="23583" builtinId="9" hidden="1"/>
    <cellStyle name="Hipervínculo visitado" xfId="23584" builtinId="9" hidden="1"/>
    <cellStyle name="Hipervínculo visitado" xfId="23585" builtinId="9" hidden="1"/>
    <cellStyle name="Hipervínculo visitado" xfId="23586" builtinId="9" hidden="1"/>
    <cellStyle name="Hipervínculo visitado" xfId="23587" builtinId="9" hidden="1"/>
    <cellStyle name="Hipervínculo visitado" xfId="23588" builtinId="9" hidden="1"/>
    <cellStyle name="Hipervínculo visitado" xfId="23589" builtinId="9" hidden="1"/>
    <cellStyle name="Hipervínculo visitado" xfId="23590" builtinId="9" hidden="1"/>
    <cellStyle name="Hipervínculo visitado" xfId="23591" builtinId="9" hidden="1"/>
    <cellStyle name="Hipervínculo visitado" xfId="23592" builtinId="9" hidden="1"/>
    <cellStyle name="Hipervínculo visitado" xfId="23593" builtinId="9" hidden="1"/>
    <cellStyle name="Hipervínculo visitado" xfId="23594" builtinId="9" hidden="1"/>
    <cellStyle name="Hipervínculo visitado" xfId="23595" builtinId="9" hidden="1"/>
    <cellStyle name="Hipervínculo visitado" xfId="23596" builtinId="9" hidden="1"/>
    <cellStyle name="Hipervínculo visitado" xfId="23597" builtinId="9" hidden="1"/>
    <cellStyle name="Hipervínculo visitado" xfId="23598" builtinId="9" hidden="1"/>
    <cellStyle name="Hipervínculo visitado" xfId="23599" builtinId="9" hidden="1"/>
    <cellStyle name="Hipervínculo visitado" xfId="23600" builtinId="9" hidden="1"/>
    <cellStyle name="Hipervínculo visitado" xfId="23601" builtinId="9" hidden="1"/>
    <cellStyle name="Hipervínculo visitado" xfId="23606" builtinId="9" hidden="1"/>
    <cellStyle name="Hipervínculo visitado" xfId="23607" builtinId="9" hidden="1"/>
    <cellStyle name="Hipervínculo visitado" xfId="23608" builtinId="9" hidden="1"/>
    <cellStyle name="Hipervínculo visitado" xfId="23609" builtinId="9" hidden="1"/>
    <cellStyle name="Hipervínculo visitado" xfId="23610" builtinId="9" hidden="1"/>
    <cellStyle name="Hipervínculo visitado" xfId="23611" builtinId="9" hidden="1"/>
    <cellStyle name="Hipervínculo visitado" xfId="23612" builtinId="9" hidden="1"/>
    <cellStyle name="Hipervínculo visitado" xfId="23613" builtinId="9" hidden="1"/>
    <cellStyle name="Hipervínculo visitado" xfId="23614" builtinId="9" hidden="1"/>
    <cellStyle name="Hipervínculo visitado" xfId="23615" builtinId="9" hidden="1"/>
    <cellStyle name="Hipervínculo visitado" xfId="23616" builtinId="9" hidden="1"/>
    <cellStyle name="Hipervínculo visitado" xfId="23617" builtinId="9" hidden="1"/>
    <cellStyle name="Hipervínculo visitado" xfId="23618" builtinId="9" hidden="1"/>
    <cellStyle name="Hipervínculo visitado" xfId="23619" builtinId="9" hidden="1"/>
    <cellStyle name="Hipervínculo visitado" xfId="23620" builtinId="9" hidden="1"/>
    <cellStyle name="Hipervínculo visitado" xfId="23621" builtinId="9" hidden="1"/>
    <cellStyle name="Hipervínculo visitado" xfId="23622" builtinId="9" hidden="1"/>
    <cellStyle name="Hipervínculo visitado" xfId="23623" builtinId="9" hidden="1"/>
    <cellStyle name="Hipervínculo visitado" xfId="23624" builtinId="9" hidden="1"/>
    <cellStyle name="Hipervínculo visitado" xfId="23625" builtinId="9" hidden="1"/>
    <cellStyle name="Hipervínculo visitado" xfId="23626" builtinId="9" hidden="1"/>
    <cellStyle name="Hipervínculo visitado" xfId="23629" builtinId="9" hidden="1"/>
    <cellStyle name="Hipervínculo visitado" xfId="23630" builtinId="9" hidden="1"/>
    <cellStyle name="Hipervínculo visitado" xfId="23631" builtinId="9" hidden="1"/>
    <cellStyle name="Hipervínculo visitado" xfId="23632" builtinId="9" hidden="1"/>
    <cellStyle name="Hipervínculo visitado" xfId="23633" builtinId="9" hidden="1"/>
    <cellStyle name="Hipervínculo visitado" xfId="23634" builtinId="9" hidden="1"/>
    <cellStyle name="Hipervínculo visitado" xfId="23635" builtinId="9" hidden="1"/>
    <cellStyle name="Hipervínculo visitado" xfId="23636" builtinId="9" hidden="1"/>
    <cellStyle name="Hipervínculo visitado" xfId="23637" builtinId="9" hidden="1"/>
    <cellStyle name="Hipervínculo visitado" xfId="23638" builtinId="9" hidden="1"/>
    <cellStyle name="Hipervínculo visitado" xfId="23639" builtinId="9" hidden="1"/>
    <cellStyle name="Hipervínculo visitado" xfId="23640" builtinId="9" hidden="1"/>
    <cellStyle name="Hipervínculo visitado" xfId="23641" builtinId="9" hidden="1"/>
    <cellStyle name="Hipervínculo visitado" xfId="23642" builtinId="9" hidden="1"/>
    <cellStyle name="Hipervínculo visitado" xfId="23643" builtinId="9" hidden="1"/>
    <cellStyle name="Hipervínculo visitado" xfId="23644" builtinId="9" hidden="1"/>
    <cellStyle name="Hipervínculo visitado" xfId="23645" builtinId="9" hidden="1"/>
    <cellStyle name="Hipervínculo visitado" xfId="23646" builtinId="9" hidden="1"/>
    <cellStyle name="Hipervínculo visitado" xfId="23647" builtinId="9" hidden="1"/>
    <cellStyle name="Hipervínculo visitado" xfId="23648" builtinId="9" hidden="1"/>
    <cellStyle name="Hipervínculo visitado" xfId="23649" builtinId="9" hidden="1"/>
    <cellStyle name="Hipervínculo visitado" xfId="23652" builtinId="9" hidden="1"/>
    <cellStyle name="Hipervínculo visitado" xfId="23653" builtinId="9" hidden="1"/>
    <cellStyle name="Hipervínculo visitado" xfId="23654" builtinId="9" hidden="1"/>
    <cellStyle name="Hipervínculo visitado" xfId="23655" builtinId="9" hidden="1"/>
    <cellStyle name="Hipervínculo visitado" xfId="23656" builtinId="9" hidden="1"/>
    <cellStyle name="Hipervínculo visitado" xfId="23657" builtinId="9" hidden="1"/>
    <cellStyle name="Hipervínculo visitado" xfId="23658" builtinId="9" hidden="1"/>
    <cellStyle name="Hipervínculo visitado" xfId="23659" builtinId="9" hidden="1"/>
    <cellStyle name="Hipervínculo visitado" xfId="23660" builtinId="9" hidden="1"/>
    <cellStyle name="Hipervínculo visitado" xfId="23661" builtinId="9" hidden="1"/>
    <cellStyle name="Hipervínculo visitado" xfId="23662" builtinId="9" hidden="1"/>
    <cellStyle name="Hipervínculo visitado" xfId="23663" builtinId="9" hidden="1"/>
    <cellStyle name="Hipervínculo visitado" xfId="23664" builtinId="9" hidden="1"/>
    <cellStyle name="Hipervínculo visitado" xfId="23665" builtinId="9" hidden="1"/>
    <cellStyle name="Hipervínculo visitado" xfId="23666" builtinId="9" hidden="1"/>
    <cellStyle name="Hipervínculo visitado" xfId="23667" builtinId="9" hidden="1"/>
    <cellStyle name="Hipervínculo visitado" xfId="23668" builtinId="9" hidden="1"/>
    <cellStyle name="Hipervínculo visitado" xfId="23669" builtinId="9" hidden="1"/>
    <cellStyle name="Hipervínculo visitado" xfId="23670" builtinId="9" hidden="1"/>
    <cellStyle name="Hipervínculo visitado" xfId="23671" builtinId="9" hidden="1"/>
    <cellStyle name="Hipervínculo visitado" xfId="23672" builtinId="9" hidden="1"/>
    <cellStyle name="Hipervínculo visitado" xfId="23677" builtinId="9" hidden="1"/>
    <cellStyle name="Hipervínculo visitado" xfId="23678" builtinId="9" hidden="1"/>
    <cellStyle name="Hipervínculo visitado" xfId="23679" builtinId="9" hidden="1"/>
    <cellStyle name="Hipervínculo visitado" xfId="23680" builtinId="9" hidden="1"/>
    <cellStyle name="Hipervínculo visitado" xfId="23681" builtinId="9" hidden="1"/>
    <cellStyle name="Hipervínculo visitado" xfId="23682" builtinId="9" hidden="1"/>
    <cellStyle name="Hipervínculo visitado" xfId="23683" builtinId="9" hidden="1"/>
    <cellStyle name="Hipervínculo visitado" xfId="23684" builtinId="9" hidden="1"/>
    <cellStyle name="Hipervínculo visitado" xfId="23685" builtinId="9" hidden="1"/>
    <cellStyle name="Hipervínculo visitado" xfId="23686" builtinId="9" hidden="1"/>
    <cellStyle name="Hipervínculo visitado" xfId="23687" builtinId="9" hidden="1"/>
    <cellStyle name="Hipervínculo visitado" xfId="23688" builtinId="9" hidden="1"/>
    <cellStyle name="Hipervínculo visitado" xfId="23689" builtinId="9" hidden="1"/>
    <cellStyle name="Hipervínculo visitado" xfId="23690" builtinId="9" hidden="1"/>
    <cellStyle name="Hipervínculo visitado" xfId="23691" builtinId="9" hidden="1"/>
    <cellStyle name="Hipervínculo visitado" xfId="23692" builtinId="9" hidden="1"/>
    <cellStyle name="Hipervínculo visitado" xfId="23693" builtinId="9" hidden="1"/>
    <cellStyle name="Hipervínculo visitado" xfId="23694" builtinId="9" hidden="1"/>
    <cellStyle name="Hipervínculo visitado" xfId="23695" builtinId="9" hidden="1"/>
    <cellStyle name="Hipervínculo visitado" xfId="23696" builtinId="9" hidden="1"/>
    <cellStyle name="Hipervínculo visitado" xfId="23697" builtinId="9" hidden="1"/>
    <cellStyle name="Hipervínculo visitado" xfId="23700" builtinId="9" hidden="1"/>
    <cellStyle name="Hipervínculo visitado" xfId="23701" builtinId="9" hidden="1"/>
    <cellStyle name="Hipervínculo visitado" xfId="23702" builtinId="9" hidden="1"/>
    <cellStyle name="Hipervínculo visitado" xfId="23703" builtinId="9" hidden="1"/>
    <cellStyle name="Hipervínculo visitado" xfId="23704" builtinId="9" hidden="1"/>
    <cellStyle name="Hipervínculo visitado" xfId="23705" builtinId="9" hidden="1"/>
    <cellStyle name="Hipervínculo visitado" xfId="23706" builtinId="9" hidden="1"/>
    <cellStyle name="Hipervínculo visitado" xfId="23707" builtinId="9" hidden="1"/>
    <cellStyle name="Hipervínculo visitado" xfId="23708" builtinId="9" hidden="1"/>
    <cellStyle name="Hipervínculo visitado" xfId="23709" builtinId="9" hidden="1"/>
    <cellStyle name="Hipervínculo visitado" xfId="23710" builtinId="9" hidden="1"/>
    <cellStyle name="Hipervínculo visitado" xfId="23711" builtinId="9" hidden="1"/>
    <cellStyle name="Hipervínculo visitado" xfId="23712" builtinId="9" hidden="1"/>
    <cellStyle name="Hipervínculo visitado" xfId="23713" builtinId="9" hidden="1"/>
    <cellStyle name="Hipervínculo visitado" xfId="23714" builtinId="9" hidden="1"/>
    <cellStyle name="Hipervínculo visitado" xfId="23715" builtinId="9" hidden="1"/>
    <cellStyle name="Hipervínculo visitado" xfId="23716" builtinId="9" hidden="1"/>
    <cellStyle name="Hipervínculo visitado" xfId="23717" builtinId="9" hidden="1"/>
    <cellStyle name="Hipervínculo visitado" xfId="23718" builtinId="9" hidden="1"/>
    <cellStyle name="Hipervínculo visitado" xfId="23719" builtinId="9" hidden="1"/>
    <cellStyle name="Hipervínculo visitado" xfId="23720" builtinId="9" hidden="1"/>
    <cellStyle name="Hipervínculo visitado" xfId="23722" builtinId="9" hidden="1"/>
    <cellStyle name="Hipervínculo visitado" xfId="23723" builtinId="9" hidden="1"/>
    <cellStyle name="Hipervínculo visitado" xfId="23724" builtinId="9" hidden="1"/>
    <cellStyle name="Hipervínculo visitado" xfId="23725" builtinId="9" hidden="1"/>
    <cellStyle name="Hipervínculo visitado" xfId="23726" builtinId="9" hidden="1"/>
    <cellStyle name="Hipervínculo visitado" xfId="23727" builtinId="9" hidden="1"/>
    <cellStyle name="Hipervínculo visitado" xfId="23728" builtinId="9" hidden="1"/>
    <cellStyle name="Hipervínculo visitado" xfId="23729" builtinId="9" hidden="1"/>
    <cellStyle name="Hipervínculo visitado" xfId="23730" builtinId="9" hidden="1"/>
    <cellStyle name="Hipervínculo visitado" xfId="23731" builtinId="9" hidden="1"/>
    <cellStyle name="Hipervínculo visitado" xfId="23732" builtinId="9" hidden="1"/>
    <cellStyle name="Hipervínculo visitado" xfId="23733" builtinId="9" hidden="1"/>
    <cellStyle name="Hipervínculo visitado" xfId="23734" builtinId="9" hidden="1"/>
    <cellStyle name="Hipervínculo visitado" xfId="23735" builtinId="9" hidden="1"/>
    <cellStyle name="Hipervínculo visitado" xfId="23736" builtinId="9" hidden="1"/>
    <cellStyle name="Hipervínculo visitado" xfId="23737" builtinId="9" hidden="1"/>
    <cellStyle name="Hipervínculo visitado" xfId="23738" builtinId="9" hidden="1"/>
    <cellStyle name="Hipervínculo visitado" xfId="23739" builtinId="9" hidden="1"/>
    <cellStyle name="Hipervínculo visitado" xfId="23740" builtinId="9" hidden="1"/>
    <cellStyle name="Hipervínculo visitado" xfId="23741" builtinId="9" hidden="1"/>
    <cellStyle name="Hipervínculo visitado" xfId="23742" builtinId="9" hidden="1"/>
    <cellStyle name="Hipervínculo visitado" xfId="23745" builtinId="9" hidden="1"/>
    <cellStyle name="Hipervínculo visitado" xfId="23746" builtinId="9" hidden="1"/>
    <cellStyle name="Hipervínculo visitado" xfId="23747" builtinId="9" hidden="1"/>
    <cellStyle name="Hipervínculo visitado" xfId="23748" builtinId="9" hidden="1"/>
    <cellStyle name="Hipervínculo visitado" xfId="23749" builtinId="9" hidden="1"/>
    <cellStyle name="Hipervínculo visitado" xfId="23750" builtinId="9" hidden="1"/>
    <cellStyle name="Hipervínculo visitado" xfId="23751" builtinId="9" hidden="1"/>
    <cellStyle name="Hipervínculo visitado" xfId="23752" builtinId="9" hidden="1"/>
    <cellStyle name="Hipervínculo visitado" xfId="23753" builtinId="9" hidden="1"/>
    <cellStyle name="Hipervínculo visitado" xfId="23754" builtinId="9" hidden="1"/>
    <cellStyle name="Hipervínculo visitado" xfId="23755" builtinId="9" hidden="1"/>
    <cellStyle name="Hipervínculo visitado" xfId="23756" builtinId="9" hidden="1"/>
    <cellStyle name="Hipervínculo visitado" xfId="23757" builtinId="9" hidden="1"/>
    <cellStyle name="Hipervínculo visitado" xfId="23758" builtinId="9" hidden="1"/>
    <cellStyle name="Hipervínculo visitado" xfId="23759" builtinId="9" hidden="1"/>
    <cellStyle name="Hipervínculo visitado" xfId="23760" builtinId="9" hidden="1"/>
    <cellStyle name="Hipervínculo visitado" xfId="23761" builtinId="9" hidden="1"/>
    <cellStyle name="Hipervínculo visitado" xfId="23762" builtinId="9" hidden="1"/>
    <cellStyle name="Hipervínculo visitado" xfId="23763" builtinId="9" hidden="1"/>
    <cellStyle name="Hipervínculo visitado" xfId="23764" builtinId="9" hidden="1"/>
    <cellStyle name="Hipervínculo visitado" xfId="23765" builtinId="9" hidden="1"/>
    <cellStyle name="Hipervínculo visitado" xfId="23768" builtinId="9" hidden="1"/>
    <cellStyle name="Hipervínculo visitado" xfId="23769" builtinId="9" hidden="1"/>
    <cellStyle name="Hipervínculo visitado" xfId="23770" builtinId="9" hidden="1"/>
    <cellStyle name="Hipervínculo visitado" xfId="23771" builtinId="9" hidden="1"/>
    <cellStyle name="Hipervínculo visitado" xfId="23772" builtinId="9" hidden="1"/>
    <cellStyle name="Hipervínculo visitado" xfId="23773" builtinId="9" hidden="1"/>
    <cellStyle name="Hipervínculo visitado" xfId="23774" builtinId="9" hidden="1"/>
    <cellStyle name="Hipervínculo visitado" xfId="23775" builtinId="9" hidden="1"/>
    <cellStyle name="Hipervínculo visitado" xfId="23776" builtinId="9" hidden="1"/>
    <cellStyle name="Hipervínculo visitado" xfId="23777" builtinId="9" hidden="1"/>
    <cellStyle name="Hipervínculo visitado" xfId="23778" builtinId="9" hidden="1"/>
    <cellStyle name="Hipervínculo visitado" xfId="23779" builtinId="9" hidden="1"/>
    <cellStyle name="Hipervínculo visitado" xfId="23780" builtinId="9" hidden="1"/>
    <cellStyle name="Hipervínculo visitado" xfId="23781" builtinId="9" hidden="1"/>
    <cellStyle name="Hipervínculo visitado" xfId="23782" builtinId="9" hidden="1"/>
    <cellStyle name="Hipervínculo visitado" xfId="23783" builtinId="9" hidden="1"/>
    <cellStyle name="Hipervínculo visitado" xfId="23784" builtinId="9" hidden="1"/>
    <cellStyle name="Hipervínculo visitado" xfId="23785" builtinId="9" hidden="1"/>
    <cellStyle name="Hipervínculo visitado" xfId="23786" builtinId="9" hidden="1"/>
    <cellStyle name="Hipervínculo visitado" xfId="23787" builtinId="9" hidden="1"/>
    <cellStyle name="Hipervínculo visitado" xfId="23788" builtinId="9" hidden="1"/>
    <cellStyle name="Hipervínculo visitado" xfId="23790" builtinId="9" hidden="1"/>
    <cellStyle name="Hipervínculo visitado" xfId="23791" builtinId="9" hidden="1"/>
    <cellStyle name="Hipervínculo visitado" xfId="23792" builtinId="9" hidden="1"/>
    <cellStyle name="Hipervínculo visitado" xfId="23793" builtinId="9" hidden="1"/>
    <cellStyle name="Hipervínculo visitado" xfId="23794" builtinId="9" hidden="1"/>
    <cellStyle name="Hipervínculo visitado" xfId="23795" builtinId="9" hidden="1"/>
    <cellStyle name="Hipervínculo visitado" xfId="23796" builtinId="9" hidden="1"/>
    <cellStyle name="Hipervínculo visitado" xfId="23797" builtinId="9" hidden="1"/>
    <cellStyle name="Hipervínculo visitado" xfId="23798" builtinId="9" hidden="1"/>
    <cellStyle name="Hipervínculo visitado" xfId="23799" builtinId="9" hidden="1"/>
    <cellStyle name="Hipervínculo visitado" xfId="23800" builtinId="9" hidden="1"/>
    <cellStyle name="Hipervínculo visitado" xfId="23801" builtinId="9" hidden="1"/>
    <cellStyle name="Hipervínculo visitado" xfId="23802" builtinId="9" hidden="1"/>
    <cellStyle name="Hipervínculo visitado" xfId="23803" builtinId="9" hidden="1"/>
    <cellStyle name="Hipervínculo visitado" xfId="23804" builtinId="9" hidden="1"/>
    <cellStyle name="Hipervínculo visitado" xfId="23805" builtinId="9" hidden="1"/>
    <cellStyle name="Hipervínculo visitado" xfId="23806" builtinId="9" hidden="1"/>
    <cellStyle name="Hipervínculo visitado" xfId="23807" builtinId="9" hidden="1"/>
    <cellStyle name="Hipervínculo visitado" xfId="23808" builtinId="9" hidden="1"/>
    <cellStyle name="Hipervínculo visitado" xfId="23809" builtinId="9" hidden="1"/>
    <cellStyle name="Hipervínculo visitado" xfId="23810" builtinId="9" hidden="1"/>
    <cellStyle name="Hipervínculo visitado" xfId="23812" builtinId="9" hidden="1"/>
    <cellStyle name="Hipervínculo visitado" xfId="23813" builtinId="9" hidden="1"/>
    <cellStyle name="Hipervínculo visitado" xfId="23814" builtinId="9" hidden="1"/>
    <cellStyle name="Hipervínculo visitado" xfId="23815" builtinId="9" hidden="1"/>
    <cellStyle name="Hipervínculo visitado" xfId="23816" builtinId="9" hidden="1"/>
    <cellStyle name="Hipervínculo visitado" xfId="23817" builtinId="9" hidden="1"/>
    <cellStyle name="Hipervínculo visitado" xfId="23818" builtinId="9" hidden="1"/>
    <cellStyle name="Hipervínculo visitado" xfId="23819" builtinId="9" hidden="1"/>
    <cellStyle name="Hipervínculo visitado" xfId="23820" builtinId="9" hidden="1"/>
    <cellStyle name="Hipervínculo visitado" xfId="23821" builtinId="9" hidden="1"/>
    <cellStyle name="Hipervínculo visitado" xfId="23822" builtinId="9" hidden="1"/>
    <cellStyle name="Hipervínculo visitado" xfId="23823" builtinId="9" hidden="1"/>
    <cellStyle name="Hipervínculo visitado" xfId="23824" builtinId="9" hidden="1"/>
    <cellStyle name="Hipervínculo visitado" xfId="23825" builtinId="9" hidden="1"/>
    <cellStyle name="Hipervínculo visitado" xfId="23826" builtinId="9" hidden="1"/>
    <cellStyle name="Hipervínculo visitado" xfId="23827" builtinId="9" hidden="1"/>
    <cellStyle name="Hipervínculo visitado" xfId="23828" builtinId="9" hidden="1"/>
    <cellStyle name="Hipervínculo visitado" xfId="23829" builtinId="9" hidden="1"/>
    <cellStyle name="Hipervínculo visitado" xfId="23830" builtinId="9" hidden="1"/>
    <cellStyle name="Hipervínculo visitado" xfId="23831" builtinId="9" hidden="1"/>
    <cellStyle name="Hipervínculo visitado" xfId="23832" builtinId="9" hidden="1"/>
    <cellStyle name="Hipervínculo visitado" xfId="23835" builtinId="9" hidden="1"/>
    <cellStyle name="Hipervínculo visitado" xfId="23836" builtinId="9" hidden="1"/>
    <cellStyle name="Hipervínculo visitado" xfId="23837" builtinId="9" hidden="1"/>
    <cellStyle name="Hipervínculo visitado" xfId="23838" builtinId="9" hidden="1"/>
    <cellStyle name="Hipervínculo visitado" xfId="23839" builtinId="9" hidden="1"/>
    <cellStyle name="Hipervínculo visitado" xfId="23840" builtinId="9" hidden="1"/>
    <cellStyle name="Hipervínculo visitado" xfId="23841" builtinId="9" hidden="1"/>
    <cellStyle name="Hipervínculo visitado" xfId="23842" builtinId="9" hidden="1"/>
    <cellStyle name="Hipervínculo visitado" xfId="23843" builtinId="9" hidden="1"/>
    <cellStyle name="Hipervínculo visitado" xfId="23844" builtinId="9" hidden="1"/>
    <cellStyle name="Hipervínculo visitado" xfId="23845" builtinId="9" hidden="1"/>
    <cellStyle name="Hipervínculo visitado" xfId="23846" builtinId="9" hidden="1"/>
    <cellStyle name="Hipervínculo visitado" xfId="23847" builtinId="9" hidden="1"/>
    <cellStyle name="Hipervínculo visitado" xfId="23848" builtinId="9" hidden="1"/>
    <cellStyle name="Hipervínculo visitado" xfId="23849" builtinId="9" hidden="1"/>
    <cellStyle name="Hipervínculo visitado" xfId="23850" builtinId="9" hidden="1"/>
    <cellStyle name="Hipervínculo visitado" xfId="23851" builtinId="9" hidden="1"/>
    <cellStyle name="Hipervínculo visitado" xfId="23852" builtinId="9" hidden="1"/>
    <cellStyle name="Hipervínculo visitado" xfId="23853" builtinId="9" hidden="1"/>
    <cellStyle name="Hipervínculo visitado" xfId="23854" builtinId="9" hidden="1"/>
    <cellStyle name="Hipervínculo visitado" xfId="23855" builtinId="9" hidden="1"/>
    <cellStyle name="Hipervínculo visitado" xfId="23860" builtinId="9" hidden="1"/>
    <cellStyle name="Hipervínculo visitado" xfId="23861" builtinId="9" hidden="1"/>
    <cellStyle name="Hipervínculo visitado" xfId="23862" builtinId="9" hidden="1"/>
    <cellStyle name="Hipervínculo visitado" xfId="23863" builtinId="9" hidden="1"/>
    <cellStyle name="Hipervínculo visitado" xfId="23864" builtinId="9" hidden="1"/>
    <cellStyle name="Hipervínculo visitado" xfId="23865" builtinId="9" hidden="1"/>
    <cellStyle name="Hipervínculo visitado" xfId="23866" builtinId="9" hidden="1"/>
    <cellStyle name="Hipervínculo visitado" xfId="23867" builtinId="9" hidden="1"/>
    <cellStyle name="Hipervínculo visitado" xfId="23868" builtinId="9" hidden="1"/>
    <cellStyle name="Hipervínculo visitado" xfId="23869" builtinId="9" hidden="1"/>
    <cellStyle name="Hipervínculo visitado" xfId="23870" builtinId="9" hidden="1"/>
    <cellStyle name="Hipervínculo visitado" xfId="23871" builtinId="9" hidden="1"/>
    <cellStyle name="Hipervínculo visitado" xfId="23872" builtinId="9" hidden="1"/>
    <cellStyle name="Hipervínculo visitado" xfId="23873" builtinId="9" hidden="1"/>
    <cellStyle name="Hipervínculo visitado" xfId="23874" builtinId="9" hidden="1"/>
    <cellStyle name="Hipervínculo visitado" xfId="23875" builtinId="9" hidden="1"/>
    <cellStyle name="Hipervínculo visitado" xfId="23876" builtinId="9" hidden="1"/>
    <cellStyle name="Hipervínculo visitado" xfId="23877" builtinId="9" hidden="1"/>
    <cellStyle name="Hipervínculo visitado" xfId="23878" builtinId="9" hidden="1"/>
    <cellStyle name="Hipervínculo visitado" xfId="23879" builtinId="9" hidden="1"/>
    <cellStyle name="Hipervínculo visitado" xfId="23880" builtinId="9" hidden="1"/>
    <cellStyle name="Hipervínculo visitado" xfId="23882" builtinId="9" hidden="1"/>
    <cellStyle name="Hipervínculo visitado" xfId="23883" builtinId="9" hidden="1"/>
    <cellStyle name="Hipervínculo visitado" xfId="23884" builtinId="9" hidden="1"/>
    <cellStyle name="Hipervínculo visitado" xfId="23885" builtinId="9" hidden="1"/>
    <cellStyle name="Hipervínculo visitado" xfId="23886" builtinId="9" hidden="1"/>
    <cellStyle name="Hipervínculo visitado" xfId="23887" builtinId="9" hidden="1"/>
    <cellStyle name="Hipervínculo visitado" xfId="23888" builtinId="9" hidden="1"/>
    <cellStyle name="Hipervínculo visitado" xfId="23889" builtinId="9" hidden="1"/>
    <cellStyle name="Hipervínculo visitado" xfId="23890" builtinId="9" hidden="1"/>
    <cellStyle name="Hipervínculo visitado" xfId="23891" builtinId="9" hidden="1"/>
    <cellStyle name="Hipervínculo visitado" xfId="23892" builtinId="9" hidden="1"/>
    <cellStyle name="Hipervínculo visitado" xfId="23893" builtinId="9" hidden="1"/>
    <cellStyle name="Hipervínculo visitado" xfId="23894" builtinId="9" hidden="1"/>
    <cellStyle name="Hipervínculo visitado" xfId="23895" builtinId="9" hidden="1"/>
    <cellStyle name="Hipervínculo visitado" xfId="23896" builtinId="9" hidden="1"/>
    <cellStyle name="Hipervínculo visitado" xfId="23897" builtinId="9" hidden="1"/>
    <cellStyle name="Hipervínculo visitado" xfId="23898" builtinId="9" hidden="1"/>
    <cellStyle name="Hipervínculo visitado" xfId="23899" builtinId="9" hidden="1"/>
    <cellStyle name="Hipervínculo visitado" xfId="23900" builtinId="9" hidden="1"/>
    <cellStyle name="Hipervínculo visitado" xfId="23901" builtinId="9" hidden="1"/>
    <cellStyle name="Hipervínculo visitado" xfId="23902" builtinId="9" hidden="1"/>
    <cellStyle name="Hipervínculo visitado" xfId="23904" builtinId="9" hidden="1"/>
    <cellStyle name="Hipervínculo visitado" xfId="23905" builtinId="9" hidden="1"/>
    <cellStyle name="Hipervínculo visitado" xfId="23906" builtinId="9" hidden="1"/>
    <cellStyle name="Hipervínculo visitado" xfId="23907" builtinId="9" hidden="1"/>
    <cellStyle name="Hipervínculo visitado" xfId="23908" builtinId="9" hidden="1"/>
    <cellStyle name="Hipervínculo visitado" xfId="23909" builtinId="9" hidden="1"/>
    <cellStyle name="Hipervínculo visitado" xfId="23910" builtinId="9" hidden="1"/>
    <cellStyle name="Hipervínculo visitado" xfId="23911" builtinId="9" hidden="1"/>
    <cellStyle name="Hipervínculo visitado" xfId="23912" builtinId="9" hidden="1"/>
    <cellStyle name="Hipervínculo visitado" xfId="23913" builtinId="9" hidden="1"/>
    <cellStyle name="Hipervínculo visitado" xfId="23914" builtinId="9" hidden="1"/>
    <cellStyle name="Hipervínculo visitado" xfId="23915" builtinId="9" hidden="1"/>
    <cellStyle name="Hipervínculo visitado" xfId="23916" builtinId="9" hidden="1"/>
    <cellStyle name="Hipervínculo visitado" xfId="23917" builtinId="9" hidden="1"/>
    <cellStyle name="Hipervínculo visitado" xfId="23918" builtinId="9" hidden="1"/>
    <cellStyle name="Hipervínculo visitado" xfId="23919" builtinId="9" hidden="1"/>
    <cellStyle name="Hipervínculo visitado" xfId="23920" builtinId="9" hidden="1"/>
    <cellStyle name="Hipervínculo visitado" xfId="23921" builtinId="9" hidden="1"/>
    <cellStyle name="Hipervínculo visitado" xfId="23922" builtinId="9" hidden="1"/>
    <cellStyle name="Hipervínculo visitado" xfId="23923" builtinId="9" hidden="1"/>
    <cellStyle name="Hipervínculo visitado" xfId="23924" builtinId="9" hidden="1"/>
    <cellStyle name="Hipervínculo visitado" xfId="23927" builtinId="9" hidden="1"/>
    <cellStyle name="Hipervínculo visitado" xfId="23928" builtinId="9" hidden="1"/>
    <cellStyle name="Hipervínculo visitado" xfId="23929" builtinId="9" hidden="1"/>
    <cellStyle name="Hipervínculo visitado" xfId="23930" builtinId="9" hidden="1"/>
    <cellStyle name="Hipervínculo visitado" xfId="23931" builtinId="9" hidden="1"/>
    <cellStyle name="Hipervínculo visitado" xfId="23932" builtinId="9" hidden="1"/>
    <cellStyle name="Hipervínculo visitado" xfId="23933" builtinId="9" hidden="1"/>
    <cellStyle name="Hipervínculo visitado" xfId="23934" builtinId="9" hidden="1"/>
    <cellStyle name="Hipervínculo visitado" xfId="23935" builtinId="9" hidden="1"/>
    <cellStyle name="Hipervínculo visitado" xfId="23936" builtinId="9" hidden="1"/>
    <cellStyle name="Hipervínculo visitado" xfId="23937" builtinId="9" hidden="1"/>
    <cellStyle name="Hipervínculo visitado" xfId="23938" builtinId="9" hidden="1"/>
    <cellStyle name="Hipervínculo visitado" xfId="23939" builtinId="9" hidden="1"/>
    <cellStyle name="Hipervínculo visitado" xfId="23940" builtinId="9" hidden="1"/>
    <cellStyle name="Hipervínculo visitado" xfId="23941" builtinId="9" hidden="1"/>
    <cellStyle name="Hipervínculo visitado" xfId="23942" builtinId="9" hidden="1"/>
    <cellStyle name="Hipervínculo visitado" xfId="23943" builtinId="9" hidden="1"/>
    <cellStyle name="Hipervínculo visitado" xfId="23944" builtinId="9" hidden="1"/>
    <cellStyle name="Hipervínculo visitado" xfId="23945" builtinId="9" hidden="1"/>
    <cellStyle name="Hipervínculo visitado" xfId="23946" builtinId="9" hidden="1"/>
    <cellStyle name="Hipervínculo visitado" xfId="23947" builtinId="9" hidden="1"/>
    <cellStyle name="Hipervínculo visitado" xfId="23951" builtinId="9" hidden="1"/>
    <cellStyle name="Hipervínculo visitado" xfId="23952" builtinId="9" hidden="1"/>
    <cellStyle name="Hipervínculo visitado" xfId="23953" builtinId="9" hidden="1"/>
    <cellStyle name="Hipervínculo visitado" xfId="23954" builtinId="9" hidden="1"/>
    <cellStyle name="Hipervínculo visitado" xfId="23955" builtinId="9" hidden="1"/>
    <cellStyle name="Hipervínculo visitado" xfId="23956" builtinId="9" hidden="1"/>
    <cellStyle name="Hipervínculo visitado" xfId="23957" builtinId="9" hidden="1"/>
    <cellStyle name="Hipervínculo visitado" xfId="23958" builtinId="9" hidden="1"/>
    <cellStyle name="Hipervínculo visitado" xfId="23959" builtinId="9" hidden="1"/>
    <cellStyle name="Hipervínculo visitado" xfId="23960" builtinId="9" hidden="1"/>
    <cellStyle name="Hipervínculo visitado" xfId="23961" builtinId="9" hidden="1"/>
    <cellStyle name="Hipervínculo visitado" xfId="23962" builtinId="9" hidden="1"/>
    <cellStyle name="Hipervínculo visitado" xfId="23963" builtinId="9" hidden="1"/>
    <cellStyle name="Hipervínculo visitado" xfId="23964" builtinId="9" hidden="1"/>
    <cellStyle name="Hipervínculo visitado" xfId="23965" builtinId="9" hidden="1"/>
    <cellStyle name="Hipervínculo visitado" xfId="23966" builtinId="9" hidden="1"/>
    <cellStyle name="Hipervínculo visitado" xfId="23967" builtinId="9" hidden="1"/>
    <cellStyle name="Hipervínculo visitado" xfId="23968" builtinId="9" hidden="1"/>
    <cellStyle name="Hipervínculo visitado" xfId="23969" builtinId="9" hidden="1"/>
    <cellStyle name="Hipervínculo visitado" xfId="23970" builtinId="9" hidden="1"/>
    <cellStyle name="Hipervínculo visitado" xfId="23971" builtinId="9" hidden="1"/>
    <cellStyle name="Hipervínculo visitado" xfId="23975" builtinId="9" hidden="1"/>
    <cellStyle name="Hipervínculo visitado" xfId="23976" builtinId="9" hidden="1"/>
    <cellStyle name="Hipervínculo visitado" xfId="23977" builtinId="9" hidden="1"/>
    <cellStyle name="Hipervínculo visitado" xfId="23978" builtinId="9" hidden="1"/>
    <cellStyle name="Hipervínculo visitado" xfId="23979" builtinId="9" hidden="1"/>
    <cellStyle name="Hipervínculo visitado" xfId="23980" builtinId="9" hidden="1"/>
    <cellStyle name="Hipervínculo visitado" xfId="23981" builtinId="9" hidden="1"/>
    <cellStyle name="Hipervínculo visitado" xfId="23982" builtinId="9" hidden="1"/>
    <cellStyle name="Hipervínculo visitado" xfId="23983" builtinId="9" hidden="1"/>
    <cellStyle name="Hipervínculo visitado" xfId="23984" builtinId="9" hidden="1"/>
    <cellStyle name="Hipervínculo visitado" xfId="23985" builtinId="9" hidden="1"/>
    <cellStyle name="Hipervínculo visitado" xfId="23986" builtinId="9" hidden="1"/>
    <cellStyle name="Hipervínculo visitado" xfId="23987" builtinId="9" hidden="1"/>
    <cellStyle name="Hipervínculo visitado" xfId="23988" builtinId="9" hidden="1"/>
    <cellStyle name="Hipervínculo visitado" xfId="23989" builtinId="9" hidden="1"/>
    <cellStyle name="Hipervínculo visitado" xfId="23990" builtinId="9" hidden="1"/>
    <cellStyle name="Hipervínculo visitado" xfId="23991" builtinId="9" hidden="1"/>
    <cellStyle name="Hipervínculo visitado" xfId="23992" builtinId="9" hidden="1"/>
    <cellStyle name="Hipervínculo visitado" xfId="23993" builtinId="9" hidden="1"/>
    <cellStyle name="Hipervínculo visitado" xfId="23994" builtinId="9" hidden="1"/>
    <cellStyle name="Hipervínculo visitado" xfId="23995" builtinId="9" hidden="1"/>
    <cellStyle name="Hipervínculo visitado" xfId="23998" builtinId="9" hidden="1"/>
    <cellStyle name="Hipervínculo visitado" xfId="23999" builtinId="9" hidden="1"/>
    <cellStyle name="Hipervínculo visitado" xfId="24000" builtinId="9" hidden="1"/>
    <cellStyle name="Hipervínculo visitado" xfId="24001" builtinId="9" hidden="1"/>
    <cellStyle name="Hipervínculo visitado" xfId="24002" builtinId="9" hidden="1"/>
    <cellStyle name="Hipervínculo visitado" xfId="24003" builtinId="9" hidden="1"/>
    <cellStyle name="Hipervínculo visitado" xfId="24004" builtinId="9" hidden="1"/>
    <cellStyle name="Hipervínculo visitado" xfId="24005" builtinId="9" hidden="1"/>
    <cellStyle name="Hipervínculo visitado" xfId="24006" builtinId="9" hidden="1"/>
    <cellStyle name="Hipervínculo visitado" xfId="24007" builtinId="9" hidden="1"/>
    <cellStyle name="Hipervínculo visitado" xfId="24008" builtinId="9" hidden="1"/>
    <cellStyle name="Hipervínculo visitado" xfId="24009" builtinId="9" hidden="1"/>
    <cellStyle name="Hipervínculo visitado" xfId="24010" builtinId="9" hidden="1"/>
    <cellStyle name="Hipervínculo visitado" xfId="24011" builtinId="9" hidden="1"/>
    <cellStyle name="Hipervínculo visitado" xfId="24012" builtinId="9" hidden="1"/>
    <cellStyle name="Hipervínculo visitado" xfId="24013" builtinId="9" hidden="1"/>
    <cellStyle name="Hipervínculo visitado" xfId="24014" builtinId="9" hidden="1"/>
    <cellStyle name="Hipervínculo visitado" xfId="24015" builtinId="9" hidden="1"/>
    <cellStyle name="Hipervínculo visitado" xfId="24016" builtinId="9" hidden="1"/>
    <cellStyle name="Hipervínculo visitado" xfId="24017" builtinId="9" hidden="1"/>
    <cellStyle name="Hipervínculo visitado" xfId="24018" builtinId="9" hidden="1"/>
    <cellStyle name="Hipervínculo visitado" xfId="24022" builtinId="9" hidden="1"/>
    <cellStyle name="Hipervínculo visitado" xfId="24023" builtinId="9" hidden="1"/>
    <cellStyle name="Hipervínculo visitado" xfId="24024" builtinId="9" hidden="1"/>
    <cellStyle name="Hipervínculo visitado" xfId="24025" builtinId="9" hidden="1"/>
    <cellStyle name="Hipervínculo visitado" xfId="24026" builtinId="9" hidden="1"/>
    <cellStyle name="Hipervínculo visitado" xfId="24027" builtinId="9" hidden="1"/>
    <cellStyle name="Hipervínculo visitado" xfId="24028" builtinId="9" hidden="1"/>
    <cellStyle name="Hipervínculo visitado" xfId="24029" builtinId="9" hidden="1"/>
    <cellStyle name="Hipervínculo visitado" xfId="24030" builtinId="9" hidden="1"/>
    <cellStyle name="Hipervínculo visitado" xfId="24031" builtinId="9" hidden="1"/>
    <cellStyle name="Hipervínculo visitado" xfId="24032" builtinId="9" hidden="1"/>
    <cellStyle name="Hipervínculo visitado" xfId="24033" builtinId="9" hidden="1"/>
    <cellStyle name="Hipervínculo visitado" xfId="24034" builtinId="9" hidden="1"/>
    <cellStyle name="Hipervínculo visitado" xfId="24035" builtinId="9" hidden="1"/>
    <cellStyle name="Hipervínculo visitado" xfId="24036" builtinId="9" hidden="1"/>
    <cellStyle name="Hipervínculo visitado" xfId="24037" builtinId="9" hidden="1"/>
    <cellStyle name="Hipervínculo visitado" xfId="24038" builtinId="9" hidden="1"/>
    <cellStyle name="Hipervínculo visitado" xfId="24039" builtinId="9" hidden="1"/>
    <cellStyle name="Hipervínculo visitado" xfId="24040" builtinId="9" hidden="1"/>
    <cellStyle name="Hipervínculo visitado" xfId="24041" builtinId="9" hidden="1"/>
    <cellStyle name="Hipervínculo visitado" xfId="24042" builtinId="9" hidden="1"/>
    <cellStyle name="Hipervínculo visitado" xfId="24045" builtinId="9" hidden="1"/>
    <cellStyle name="Hipervínculo visitado" xfId="24046" builtinId="9" hidden="1"/>
    <cellStyle name="Hipervínculo visitado" xfId="24047" builtinId="9" hidden="1"/>
    <cellStyle name="Hipervínculo visitado" xfId="24048" builtinId="9" hidden="1"/>
    <cellStyle name="Hipervínculo visitado" xfId="24049" builtinId="9" hidden="1"/>
    <cellStyle name="Hipervínculo visitado" xfId="24050" builtinId="9" hidden="1"/>
    <cellStyle name="Hipervínculo visitado" xfId="24051" builtinId="9" hidden="1"/>
    <cellStyle name="Hipervínculo visitado" xfId="24052" builtinId="9" hidden="1"/>
    <cellStyle name="Hipervínculo visitado" xfId="24053" builtinId="9" hidden="1"/>
    <cellStyle name="Hipervínculo visitado" xfId="24054" builtinId="9" hidden="1"/>
    <cellStyle name="Hipervínculo visitado" xfId="24055" builtinId="9" hidden="1"/>
    <cellStyle name="Hipervínculo visitado" xfId="24056" builtinId="9" hidden="1"/>
    <cellStyle name="Hipervínculo visitado" xfId="24057" builtinId="9" hidden="1"/>
    <cellStyle name="Hipervínculo visitado" xfId="24058" builtinId="9" hidden="1"/>
    <cellStyle name="Hipervínculo visitado" xfId="24059" builtinId="9" hidden="1"/>
    <cellStyle name="Hipervínculo visitado" xfId="24060" builtinId="9" hidden="1"/>
    <cellStyle name="Hipervínculo visitado" xfId="24061" builtinId="9" hidden="1"/>
    <cellStyle name="Hipervínculo visitado" xfId="24062" builtinId="9" hidden="1"/>
    <cellStyle name="Hipervínculo visitado" xfId="24063" builtinId="9" hidden="1"/>
    <cellStyle name="Hipervínculo visitado" xfId="24064" builtinId="9" hidden="1"/>
    <cellStyle name="Hipervínculo visitado" xfId="24065" builtinId="9" hidden="1"/>
    <cellStyle name="Hipervínculo visitado" xfId="24068" builtinId="9" hidden="1"/>
    <cellStyle name="Hipervínculo visitado" xfId="24069" builtinId="9" hidden="1"/>
    <cellStyle name="Hipervínculo visitado" xfId="24070" builtinId="9" hidden="1"/>
    <cellStyle name="Hipervínculo visitado" xfId="24071" builtinId="9" hidden="1"/>
    <cellStyle name="Hipervínculo visitado" xfId="24072" builtinId="9" hidden="1"/>
    <cellStyle name="Hipervínculo visitado" xfId="24073" builtinId="9" hidden="1"/>
    <cellStyle name="Hipervínculo visitado" xfId="24074" builtinId="9" hidden="1"/>
    <cellStyle name="Hipervínculo visitado" xfId="24075" builtinId="9" hidden="1"/>
    <cellStyle name="Hipervínculo visitado" xfId="24076" builtinId="9" hidden="1"/>
    <cellStyle name="Hipervínculo visitado" xfId="24077" builtinId="9" hidden="1"/>
    <cellStyle name="Hipervínculo visitado" xfId="24078" builtinId="9" hidden="1"/>
    <cellStyle name="Hipervínculo visitado" xfId="24079" builtinId="9" hidden="1"/>
    <cellStyle name="Hipervínculo visitado" xfId="24080" builtinId="9" hidden="1"/>
    <cellStyle name="Hipervínculo visitado" xfId="24081" builtinId="9" hidden="1"/>
    <cellStyle name="Hipervínculo visitado" xfId="24082" builtinId="9" hidden="1"/>
    <cellStyle name="Hipervínculo visitado" xfId="24083" builtinId="9" hidden="1"/>
    <cellStyle name="Hipervínculo visitado" xfId="24084" builtinId="9" hidden="1"/>
    <cellStyle name="Hipervínculo visitado" xfId="24085" builtinId="9" hidden="1"/>
    <cellStyle name="Hipervínculo visitado" xfId="24086" builtinId="9" hidden="1"/>
    <cellStyle name="Hipervínculo visitado" xfId="24087" builtinId="9" hidden="1"/>
    <cellStyle name="Hipervínculo visitado" xfId="24088" builtinId="9" hidden="1"/>
    <cellStyle name="Hipervínculo visitado" xfId="24090" builtinId="9" hidden="1"/>
    <cellStyle name="Hipervínculo visitado" xfId="24091" builtinId="9" hidden="1"/>
    <cellStyle name="Hipervínculo visitado" xfId="24092" builtinId="9" hidden="1"/>
    <cellStyle name="Hipervínculo visitado" xfId="24093" builtinId="9" hidden="1"/>
    <cellStyle name="Hipervínculo visitado" xfId="24094" builtinId="9" hidden="1"/>
    <cellStyle name="Hipervínculo visitado" xfId="24095" builtinId="9" hidden="1"/>
    <cellStyle name="Hipervínculo visitado" xfId="24096" builtinId="9" hidden="1"/>
    <cellStyle name="Hipervínculo visitado" xfId="24097" builtinId="9" hidden="1"/>
    <cellStyle name="Hipervínculo visitado" xfId="24098" builtinId="9" hidden="1"/>
    <cellStyle name="Hipervínculo visitado" xfId="24099" builtinId="9" hidden="1"/>
    <cellStyle name="Hipervínculo visitado" xfId="24100" builtinId="9" hidden="1"/>
    <cellStyle name="Hipervínculo visitado" xfId="24101" builtinId="9" hidden="1"/>
    <cellStyle name="Hipervínculo visitado" xfId="24102" builtinId="9" hidden="1"/>
    <cellStyle name="Hipervínculo visitado" xfId="24103" builtinId="9" hidden="1"/>
    <cellStyle name="Hipervínculo visitado" xfId="24104" builtinId="9" hidden="1"/>
    <cellStyle name="Hipervínculo visitado" xfId="24105" builtinId="9" hidden="1"/>
    <cellStyle name="Hipervínculo visitado" xfId="24106" builtinId="9" hidden="1"/>
    <cellStyle name="Hipervínculo visitado" xfId="24107" builtinId="9" hidden="1"/>
    <cellStyle name="Hipervínculo visitado" xfId="24108" builtinId="9" hidden="1"/>
    <cellStyle name="Hipervínculo visitado" xfId="24109" builtinId="9" hidden="1"/>
    <cellStyle name="Hipervínculo visitado" xfId="24110" builtinId="9" hidden="1"/>
    <cellStyle name="Hipervínculo visitado" xfId="24113" builtinId="9" hidden="1"/>
    <cellStyle name="Hipervínculo visitado" xfId="24114" builtinId="9" hidden="1"/>
    <cellStyle name="Hipervínculo visitado" xfId="24115" builtinId="9" hidden="1"/>
    <cellStyle name="Hipervínculo visitado" xfId="24116" builtinId="9" hidden="1"/>
    <cellStyle name="Hipervínculo visitado" xfId="24117" builtinId="9" hidden="1"/>
    <cellStyle name="Hipervínculo visitado" xfId="24118" builtinId="9" hidden="1"/>
    <cellStyle name="Hipervínculo visitado" xfId="24119" builtinId="9" hidden="1"/>
    <cellStyle name="Hipervínculo visitado" xfId="24120" builtinId="9" hidden="1"/>
    <cellStyle name="Hipervínculo visitado" xfId="24121" builtinId="9" hidden="1"/>
    <cellStyle name="Hipervínculo visitado" xfId="24122" builtinId="9" hidden="1"/>
    <cellStyle name="Hipervínculo visitado" xfId="24123" builtinId="9" hidden="1"/>
    <cellStyle name="Hipervínculo visitado" xfId="24124" builtinId="9" hidden="1"/>
    <cellStyle name="Hipervínculo visitado" xfId="24125" builtinId="9" hidden="1"/>
    <cellStyle name="Hipervínculo visitado" xfId="24126" builtinId="9" hidden="1"/>
    <cellStyle name="Hipervínculo visitado" xfId="24127" builtinId="9" hidden="1"/>
    <cellStyle name="Hipervínculo visitado" xfId="24128" builtinId="9" hidden="1"/>
    <cellStyle name="Hipervínculo visitado" xfId="24129" builtinId="9" hidden="1"/>
    <cellStyle name="Hipervínculo visitado" xfId="24130" builtinId="9" hidden="1"/>
    <cellStyle name="Hipervínculo visitado" xfId="24131" builtinId="9" hidden="1"/>
    <cellStyle name="Hipervínculo visitado" xfId="24132" builtinId="9" hidden="1"/>
    <cellStyle name="Hipervínculo visitado" xfId="24133" builtinId="9" hidden="1"/>
    <cellStyle name="Hipervínculo visitado" xfId="24136" builtinId="9" hidden="1"/>
    <cellStyle name="Hipervínculo visitado" xfId="24137" builtinId="9" hidden="1"/>
    <cellStyle name="Hipervínculo visitado" xfId="24138" builtinId="9" hidden="1"/>
    <cellStyle name="Hipervínculo visitado" xfId="24139" builtinId="9" hidden="1"/>
    <cellStyle name="Hipervínculo visitado" xfId="24140" builtinId="9" hidden="1"/>
    <cellStyle name="Hipervínculo visitado" xfId="24141" builtinId="9" hidden="1"/>
    <cellStyle name="Hipervínculo visitado" xfId="24142" builtinId="9" hidden="1"/>
    <cellStyle name="Hipervínculo visitado" xfId="24143" builtinId="9" hidden="1"/>
    <cellStyle name="Hipervínculo visitado" xfId="24144" builtinId="9" hidden="1"/>
    <cellStyle name="Hipervínculo visitado" xfId="24145" builtinId="9" hidden="1"/>
    <cellStyle name="Hipervínculo visitado" xfId="24146" builtinId="9" hidden="1"/>
    <cellStyle name="Hipervínculo visitado" xfId="24147" builtinId="9" hidden="1"/>
    <cellStyle name="Hipervínculo visitado" xfId="24148" builtinId="9" hidden="1"/>
    <cellStyle name="Hipervínculo visitado" xfId="24149" builtinId="9" hidden="1"/>
    <cellStyle name="Hipervínculo visitado" xfId="24150" builtinId="9" hidden="1"/>
    <cellStyle name="Hipervínculo visitado" xfId="24151" builtinId="9" hidden="1"/>
    <cellStyle name="Hipervínculo visitado" xfId="24152" builtinId="9" hidden="1"/>
    <cellStyle name="Hipervínculo visitado" xfId="24153" builtinId="9" hidden="1"/>
    <cellStyle name="Hipervínculo visitado" xfId="24154" builtinId="9" hidden="1"/>
    <cellStyle name="Hipervínculo visitado" xfId="24155" builtinId="9" hidden="1"/>
    <cellStyle name="Hipervínculo visitado" xfId="24156" builtinId="9" hidden="1"/>
    <cellStyle name="Hipervínculo visitado" xfId="24158" builtinId="9" hidden="1"/>
    <cellStyle name="Hipervínculo visitado" xfId="24159" builtinId="9" hidden="1"/>
    <cellStyle name="Hipervínculo visitado" xfId="24160" builtinId="9" hidden="1"/>
    <cellStyle name="Hipervínculo visitado" xfId="24161" builtinId="9" hidden="1"/>
    <cellStyle name="Hipervínculo visitado" xfId="24162" builtinId="9" hidden="1"/>
    <cellStyle name="Hipervínculo visitado" xfId="24163" builtinId="9" hidden="1"/>
    <cellStyle name="Hipervínculo visitado" xfId="24164" builtinId="9" hidden="1"/>
    <cellStyle name="Hipervínculo visitado" xfId="24165" builtinId="9" hidden="1"/>
    <cellStyle name="Hipervínculo visitado" xfId="24166" builtinId="9" hidden="1"/>
    <cellStyle name="Hipervínculo visitado" xfId="24167" builtinId="9" hidden="1"/>
    <cellStyle name="Hipervínculo visitado" xfId="24168" builtinId="9" hidden="1"/>
    <cellStyle name="Hipervínculo visitado" xfId="24169" builtinId="9" hidden="1"/>
    <cellStyle name="Hipervínculo visitado" xfId="24170" builtinId="9" hidden="1"/>
    <cellStyle name="Hipervínculo visitado" xfId="24171" builtinId="9" hidden="1"/>
    <cellStyle name="Hipervínculo visitado" xfId="24172" builtinId="9" hidden="1"/>
    <cellStyle name="Hipervínculo visitado" xfId="24173" builtinId="9" hidden="1"/>
    <cellStyle name="Hipervínculo visitado" xfId="24174" builtinId="9" hidden="1"/>
    <cellStyle name="Hipervínculo visitado" xfId="24175" builtinId="9" hidden="1"/>
    <cellStyle name="Hipervínculo visitado" xfId="24176" builtinId="9" hidden="1"/>
    <cellStyle name="Hipervínculo visitado" xfId="24177" builtinId="9" hidden="1"/>
    <cellStyle name="Hipervínculo visitado" xfId="24178" builtinId="9" hidden="1"/>
    <cellStyle name="Hipervínculo visitado" xfId="24181" builtinId="9" hidden="1"/>
    <cellStyle name="Hipervínculo visitado" xfId="24182" builtinId="9" hidden="1"/>
    <cellStyle name="Hipervínculo visitado" xfId="24183" builtinId="9" hidden="1"/>
    <cellStyle name="Hipervínculo visitado" xfId="24184" builtinId="9" hidden="1"/>
    <cellStyle name="Hipervínculo visitado" xfId="24185" builtinId="9" hidden="1"/>
    <cellStyle name="Hipervínculo visitado" xfId="24186" builtinId="9" hidden="1"/>
    <cellStyle name="Hipervínculo visitado" xfId="24187" builtinId="9" hidden="1"/>
    <cellStyle name="Hipervínculo visitado" xfId="24188" builtinId="9" hidden="1"/>
    <cellStyle name="Hipervínculo visitado" xfId="24189" builtinId="9" hidden="1"/>
    <cellStyle name="Hipervínculo visitado" xfId="24190" builtinId="9" hidden="1"/>
    <cellStyle name="Hipervínculo visitado" xfId="24191" builtinId="9" hidden="1"/>
    <cellStyle name="Hipervínculo visitado" xfId="24192" builtinId="9" hidden="1"/>
    <cellStyle name="Hipervínculo visitado" xfId="24193" builtinId="9" hidden="1"/>
    <cellStyle name="Hipervínculo visitado" xfId="24194" builtinId="9" hidden="1"/>
    <cellStyle name="Hipervínculo visitado" xfId="24195" builtinId="9" hidden="1"/>
    <cellStyle name="Hipervínculo visitado" xfId="24196" builtinId="9" hidden="1"/>
    <cellStyle name="Hipervínculo visitado" xfId="24197" builtinId="9" hidden="1"/>
    <cellStyle name="Hipervínculo visitado" xfId="24198" builtinId="9" hidden="1"/>
    <cellStyle name="Hipervínculo visitado" xfId="24199" builtinId="9" hidden="1"/>
    <cellStyle name="Hipervínculo visitado" xfId="24200" builtinId="9" hidden="1"/>
    <cellStyle name="Hipervínculo visitado" xfId="24201" builtinId="9" hidden="1"/>
    <cellStyle name="Hipervínculo visitado" xfId="24203" builtinId="9" hidden="1"/>
    <cellStyle name="Hipervínculo visitado" xfId="24204" builtinId="9" hidden="1"/>
    <cellStyle name="Hipervínculo visitado" xfId="24205" builtinId="9" hidden="1"/>
    <cellStyle name="Hipervínculo visitado" xfId="24206" builtinId="9" hidden="1"/>
    <cellStyle name="Hipervínculo visitado" xfId="24207" builtinId="9" hidden="1"/>
    <cellStyle name="Hipervínculo visitado" xfId="24208" builtinId="9" hidden="1"/>
    <cellStyle name="Hipervínculo visitado" xfId="24209" builtinId="9" hidden="1"/>
    <cellStyle name="Hipervínculo visitado" xfId="24210" builtinId="9" hidden="1"/>
    <cellStyle name="Hipervínculo visitado" xfId="24211" builtinId="9" hidden="1"/>
    <cellStyle name="Hipervínculo visitado" xfId="24212" builtinId="9" hidden="1"/>
    <cellStyle name="Hipervínculo visitado" xfId="24213" builtinId="9" hidden="1"/>
    <cellStyle name="Hipervínculo visitado" xfId="24214" builtinId="9" hidden="1"/>
    <cellStyle name="Hipervínculo visitado" xfId="24215" builtinId="9" hidden="1"/>
    <cellStyle name="Hipervínculo visitado" xfId="24216" builtinId="9" hidden="1"/>
    <cellStyle name="Hipervínculo visitado" xfId="24217" builtinId="9" hidden="1"/>
    <cellStyle name="Hipervínculo visitado" xfId="24218" builtinId="9" hidden="1"/>
    <cellStyle name="Hipervínculo visitado" xfId="24219" builtinId="9" hidden="1"/>
    <cellStyle name="Hipervínculo visitado" xfId="24220" builtinId="9" hidden="1"/>
    <cellStyle name="Hipervínculo visitado" xfId="24221" builtinId="9" hidden="1"/>
    <cellStyle name="Hipervínculo visitado" xfId="24222" builtinId="9" hidden="1"/>
    <cellStyle name="Hipervínculo visitado" xfId="24223" builtinId="9" hidden="1"/>
    <cellStyle name="Hipervínculo visitado" xfId="24226" builtinId="9" hidden="1"/>
    <cellStyle name="Hipervínculo visitado" xfId="24227" builtinId="9" hidden="1"/>
    <cellStyle name="Hipervínculo visitado" xfId="24228" builtinId="9" hidden="1"/>
    <cellStyle name="Hipervínculo visitado" xfId="24229" builtinId="9" hidden="1"/>
    <cellStyle name="Hipervínculo visitado" xfId="24230" builtinId="9" hidden="1"/>
    <cellStyle name="Hipervínculo visitado" xfId="24231" builtinId="9" hidden="1"/>
    <cellStyle name="Hipervínculo visitado" xfId="24232" builtinId="9" hidden="1"/>
    <cellStyle name="Hipervínculo visitado" xfId="24233" builtinId="9" hidden="1"/>
    <cellStyle name="Hipervínculo visitado" xfId="24234" builtinId="9" hidden="1"/>
    <cellStyle name="Hipervínculo visitado" xfId="24235" builtinId="9" hidden="1"/>
    <cellStyle name="Hipervínculo visitado" xfId="24236" builtinId="9" hidden="1"/>
    <cellStyle name="Hipervínculo visitado" xfId="24237" builtinId="9" hidden="1"/>
    <cellStyle name="Hipervínculo visitado" xfId="24238" builtinId="9" hidden="1"/>
    <cellStyle name="Hipervínculo visitado" xfId="24239" builtinId="9" hidden="1"/>
    <cellStyle name="Hipervínculo visitado" xfId="24240" builtinId="9" hidden="1"/>
    <cellStyle name="Hipervínculo visitado" xfId="24241" builtinId="9" hidden="1"/>
    <cellStyle name="Hipervínculo visitado" xfId="24242" builtinId="9" hidden="1"/>
    <cellStyle name="Hipervínculo visitado" xfId="24243" builtinId="9" hidden="1"/>
    <cellStyle name="Hipervínculo visitado" xfId="24244" builtinId="9" hidden="1"/>
    <cellStyle name="Hipervínculo visitado" xfId="24245" builtinId="9" hidden="1"/>
    <cellStyle name="Hipervínculo visitado" xfId="24246" builtinId="9" hidden="1"/>
    <cellStyle name="Hipervínculo visitado" xfId="24248" builtinId="9" hidden="1"/>
    <cellStyle name="Hipervínculo visitado" xfId="24249" builtinId="9" hidden="1"/>
    <cellStyle name="Hipervínculo visitado" xfId="24250" builtinId="9" hidden="1"/>
    <cellStyle name="Hipervínculo visitado" xfId="24251" builtinId="9" hidden="1"/>
    <cellStyle name="Hipervínculo visitado" xfId="24252" builtinId="9" hidden="1"/>
    <cellStyle name="Hipervínculo visitado" xfId="24253" builtinId="9" hidden="1"/>
    <cellStyle name="Hipervínculo visitado" xfId="24254" builtinId="9" hidden="1"/>
    <cellStyle name="Hipervínculo visitado" xfId="24255" builtinId="9" hidden="1"/>
    <cellStyle name="Hipervínculo visitado" xfId="24256" builtinId="9" hidden="1"/>
    <cellStyle name="Hipervínculo visitado" xfId="24257" builtinId="9" hidden="1"/>
    <cellStyle name="Hipervínculo visitado" xfId="24258" builtinId="9" hidden="1"/>
    <cellStyle name="Hipervínculo visitado" xfId="24259" builtinId="9" hidden="1"/>
    <cellStyle name="Hipervínculo visitado" xfId="24260" builtinId="9" hidden="1"/>
    <cellStyle name="Hipervínculo visitado" xfId="24261" builtinId="9" hidden="1"/>
    <cellStyle name="Hipervínculo visitado" xfId="24262" builtinId="9" hidden="1"/>
    <cellStyle name="Hipervínculo visitado" xfId="24263" builtinId="9" hidden="1"/>
    <cellStyle name="Hipervínculo visitado" xfId="24264" builtinId="9" hidden="1"/>
    <cellStyle name="Hipervínculo visitado" xfId="24265" builtinId="9" hidden="1"/>
    <cellStyle name="Hipervínculo visitado" xfId="24266" builtinId="9" hidden="1"/>
    <cellStyle name="Hipervínculo visitado" xfId="24267" builtinId="9" hidden="1"/>
    <cellStyle name="Hipervínculo visitado" xfId="24268" builtinId="9" hidden="1"/>
    <cellStyle name="Hipervínculo visitado" xfId="24270" builtinId="9" hidden="1"/>
    <cellStyle name="Hipervínculo visitado" xfId="24271" builtinId="9" hidden="1"/>
    <cellStyle name="Hipervínculo visitado" xfId="24272" builtinId="9" hidden="1"/>
    <cellStyle name="Hipervínculo visitado" xfId="24273" builtinId="9" hidden="1"/>
    <cellStyle name="Hipervínculo visitado" xfId="24274" builtinId="9" hidden="1"/>
    <cellStyle name="Hipervínculo visitado" xfId="24275" builtinId="9" hidden="1"/>
    <cellStyle name="Hipervínculo visitado" xfId="24276" builtinId="9" hidden="1"/>
    <cellStyle name="Hipervínculo visitado" xfId="24277" builtinId="9" hidden="1"/>
    <cellStyle name="Hipervínculo visitado" xfId="24278" builtinId="9" hidden="1"/>
    <cellStyle name="Hipervínculo visitado" xfId="24279" builtinId="9" hidden="1"/>
    <cellStyle name="Hipervínculo visitado" xfId="24280" builtinId="9" hidden="1"/>
    <cellStyle name="Hipervínculo visitado" xfId="24281" builtinId="9" hidden="1"/>
    <cellStyle name="Hipervínculo visitado" xfId="24282" builtinId="9" hidden="1"/>
    <cellStyle name="Hipervínculo visitado" xfId="24283" builtinId="9" hidden="1"/>
    <cellStyle name="Hipervínculo visitado" xfId="24284" builtinId="9" hidden="1"/>
    <cellStyle name="Hipervínculo visitado" xfId="24285" builtinId="9" hidden="1"/>
    <cellStyle name="Hipervínculo visitado" xfId="24286" builtinId="9" hidden="1"/>
    <cellStyle name="Hipervínculo visitado" xfId="24287" builtinId="9" hidden="1"/>
    <cellStyle name="Hipervínculo visitado" xfId="24288" builtinId="9" hidden="1"/>
    <cellStyle name="Hipervínculo visitado" xfId="24289" builtinId="9" hidden="1"/>
    <cellStyle name="Hipervínculo visitado" xfId="24290" builtinId="9" hidden="1"/>
    <cellStyle name="Hipervínculo visitado" xfId="24292" builtinId="9" hidden="1"/>
    <cellStyle name="Hipervínculo visitado" xfId="24293" builtinId="9" hidden="1"/>
    <cellStyle name="Hipervínculo visitado" xfId="24294" builtinId="9" hidden="1"/>
    <cellStyle name="Hipervínculo visitado" xfId="24295" builtinId="9" hidden="1"/>
    <cellStyle name="Hipervínculo visitado" xfId="24296" builtinId="9" hidden="1"/>
    <cellStyle name="Hipervínculo visitado" xfId="24297" builtinId="9" hidden="1"/>
    <cellStyle name="Hipervínculo visitado" xfId="24298" builtinId="9" hidden="1"/>
    <cellStyle name="Hipervínculo visitado" xfId="24299" builtinId="9" hidden="1"/>
    <cellStyle name="Hipervínculo visitado" xfId="24300" builtinId="9" hidden="1"/>
    <cellStyle name="Hipervínculo visitado" xfId="24301" builtinId="9" hidden="1"/>
    <cellStyle name="Hipervínculo visitado" xfId="24302" builtinId="9" hidden="1"/>
    <cellStyle name="Hipervínculo visitado" xfId="24303" builtinId="9" hidden="1"/>
    <cellStyle name="Hipervínculo visitado" xfId="24304" builtinId="9" hidden="1"/>
    <cellStyle name="Hipervínculo visitado" xfId="24305" builtinId="9" hidden="1"/>
    <cellStyle name="Hipervínculo visitado" xfId="24306" builtinId="9" hidden="1"/>
    <cellStyle name="Hipervínculo visitado" xfId="24307" builtinId="9" hidden="1"/>
    <cellStyle name="Hipervínculo visitado" xfId="24308" builtinId="9" hidden="1"/>
    <cellStyle name="Hipervínculo visitado" xfId="24309" builtinId="9" hidden="1"/>
    <cellStyle name="Hipervínculo visitado" xfId="24310" builtinId="9" hidden="1"/>
    <cellStyle name="Hipervínculo visitado" xfId="24311" builtinId="9" hidden="1"/>
    <cellStyle name="Hipervínculo visitado" xfId="24312" builtinId="9" hidden="1"/>
    <cellStyle name="Hipervínculo visitado" xfId="24314" builtinId="9" hidden="1"/>
    <cellStyle name="Hipervínculo visitado" xfId="24315" builtinId="9" hidden="1"/>
    <cellStyle name="Hipervínculo visitado" xfId="24316" builtinId="9" hidden="1"/>
    <cellStyle name="Hipervínculo visitado" xfId="24317" builtinId="9" hidden="1"/>
    <cellStyle name="Hipervínculo visitado" xfId="24318" builtinId="9" hidden="1"/>
    <cellStyle name="Hipervínculo visitado" xfId="24319" builtinId="9" hidden="1"/>
    <cellStyle name="Hipervínculo visitado" xfId="24320" builtinId="9" hidden="1"/>
    <cellStyle name="Hipervínculo visitado" xfId="24321" builtinId="9" hidden="1"/>
    <cellStyle name="Hipervínculo visitado" xfId="24322" builtinId="9" hidden="1"/>
    <cellStyle name="Hipervínculo visitado" xfId="24323" builtinId="9" hidden="1"/>
    <cellStyle name="Hipervínculo visitado" xfId="24324" builtinId="9" hidden="1"/>
    <cellStyle name="Hipervínculo visitado" xfId="24325" builtinId="9" hidden="1"/>
    <cellStyle name="Hipervínculo visitado" xfId="24326" builtinId="9" hidden="1"/>
    <cellStyle name="Hipervínculo visitado" xfId="24327" builtinId="9" hidden="1"/>
    <cellStyle name="Hipervínculo visitado" xfId="24328" builtinId="9" hidden="1"/>
    <cellStyle name="Hipervínculo visitado" xfId="24329" builtinId="9" hidden="1"/>
    <cellStyle name="Hipervínculo visitado" xfId="24330" builtinId="9" hidden="1"/>
    <cellStyle name="Hipervínculo visitado" xfId="24331" builtinId="9" hidden="1"/>
    <cellStyle name="Hipervínculo visitado" xfId="24332" builtinId="9" hidden="1"/>
    <cellStyle name="Hipervínculo visitado" xfId="24333" builtinId="9" hidden="1"/>
    <cellStyle name="Hipervínculo visitado" xfId="24334" builtinId="9" hidden="1"/>
    <cellStyle name="Hipervínculo visitado" xfId="24337" builtinId="9" hidden="1"/>
    <cellStyle name="Hipervínculo visitado" xfId="24338" builtinId="9" hidden="1"/>
    <cellStyle name="Hipervínculo visitado" xfId="24339" builtinId="9" hidden="1"/>
    <cellStyle name="Hipervínculo visitado" xfId="24340" builtinId="9" hidden="1"/>
    <cellStyle name="Hipervínculo visitado" xfId="24341" builtinId="9" hidden="1"/>
    <cellStyle name="Hipervínculo visitado" xfId="24342" builtinId="9" hidden="1"/>
    <cellStyle name="Hipervínculo visitado" xfId="24343" builtinId="9" hidden="1"/>
    <cellStyle name="Hipervínculo visitado" xfId="24344" builtinId="9" hidden="1"/>
    <cellStyle name="Hipervínculo visitado" xfId="24345" builtinId="9" hidden="1"/>
    <cellStyle name="Hipervínculo visitado" xfId="24346" builtinId="9" hidden="1"/>
    <cellStyle name="Hipervínculo visitado" xfId="24347" builtinId="9" hidden="1"/>
    <cellStyle name="Hipervínculo visitado" xfId="24348" builtinId="9" hidden="1"/>
    <cellStyle name="Hipervínculo visitado" xfId="24349" builtinId="9" hidden="1"/>
    <cellStyle name="Hipervínculo visitado" xfId="24350" builtinId="9" hidden="1"/>
    <cellStyle name="Hipervínculo visitado" xfId="24351" builtinId="9" hidden="1"/>
    <cellStyle name="Hipervínculo visitado" xfId="24352" builtinId="9" hidden="1"/>
    <cellStyle name="Hipervínculo visitado" xfId="24353" builtinId="9" hidden="1"/>
    <cellStyle name="Hipervínculo visitado" xfId="24354" builtinId="9" hidden="1"/>
    <cellStyle name="Hipervínculo visitado" xfId="24355" builtinId="9" hidden="1"/>
    <cellStyle name="Hipervínculo visitado" xfId="24356" builtinId="9" hidden="1"/>
    <cellStyle name="Hipervínculo visitado" xfId="24357" builtinId="9" hidden="1"/>
    <cellStyle name="Hipervínculo visitado" xfId="24361" builtinId="9" hidden="1"/>
    <cellStyle name="Hipervínculo visitado" xfId="24362" builtinId="9" hidden="1"/>
    <cellStyle name="Hipervínculo visitado" xfId="24363" builtinId="9" hidden="1"/>
    <cellStyle name="Hipervínculo visitado" xfId="24364" builtinId="9" hidden="1"/>
    <cellStyle name="Hipervínculo visitado" xfId="24365" builtinId="9" hidden="1"/>
    <cellStyle name="Hipervínculo visitado" xfId="24366" builtinId="9" hidden="1"/>
    <cellStyle name="Hipervínculo visitado" xfId="24367" builtinId="9" hidden="1"/>
    <cellStyle name="Hipervínculo visitado" xfId="24368" builtinId="9" hidden="1"/>
    <cellStyle name="Hipervínculo visitado" xfId="24369" builtinId="9" hidden="1"/>
    <cellStyle name="Hipervínculo visitado" xfId="24370" builtinId="9" hidden="1"/>
    <cellStyle name="Hipervínculo visitado" xfId="24371" builtinId="9" hidden="1"/>
    <cellStyle name="Hipervínculo visitado" xfId="24372" builtinId="9" hidden="1"/>
    <cellStyle name="Hipervínculo visitado" xfId="24373" builtinId="9" hidden="1"/>
    <cellStyle name="Hipervínculo visitado" xfId="24374" builtinId="9" hidden="1"/>
    <cellStyle name="Hipervínculo visitado" xfId="24375" builtinId="9" hidden="1"/>
    <cellStyle name="Hipervínculo visitado" xfId="24376" builtinId="9" hidden="1"/>
    <cellStyle name="Hipervínculo visitado" xfId="24377" builtinId="9" hidden="1"/>
    <cellStyle name="Hipervínculo visitado" xfId="24378" builtinId="9" hidden="1"/>
    <cellStyle name="Hipervínculo visitado" xfId="24379" builtinId="9" hidden="1"/>
    <cellStyle name="Hipervínculo visitado" xfId="24380" builtinId="9" hidden="1"/>
    <cellStyle name="Hipervínculo visitado" xfId="24381" builtinId="9" hidden="1"/>
    <cellStyle name="Hipervínculo visitado" xfId="24385" builtinId="9" hidden="1"/>
    <cellStyle name="Hipervínculo visitado" xfId="24386" builtinId="9" hidden="1"/>
    <cellStyle name="Hipervínculo visitado" xfId="24387" builtinId="9" hidden="1"/>
    <cellStyle name="Hipervínculo visitado" xfId="24388" builtinId="9" hidden="1"/>
    <cellStyle name="Hipervínculo visitado" xfId="24389" builtinId="9" hidden="1"/>
    <cellStyle name="Hipervínculo visitado" xfId="24390" builtinId="9" hidden="1"/>
    <cellStyle name="Hipervínculo visitado" xfId="24391" builtinId="9" hidden="1"/>
    <cellStyle name="Hipervínculo visitado" xfId="24392" builtinId="9" hidden="1"/>
    <cellStyle name="Hipervínculo visitado" xfId="24393" builtinId="9" hidden="1"/>
    <cellStyle name="Hipervínculo visitado" xfId="24394" builtinId="9" hidden="1"/>
    <cellStyle name="Hipervínculo visitado" xfId="24395" builtinId="9" hidden="1"/>
    <cellStyle name="Hipervínculo visitado" xfId="24396" builtinId="9" hidden="1"/>
    <cellStyle name="Hipervínculo visitado" xfId="24397" builtinId="9" hidden="1"/>
    <cellStyle name="Hipervínculo visitado" xfId="24398" builtinId="9" hidden="1"/>
    <cellStyle name="Hipervínculo visitado" xfId="24399" builtinId="9" hidden="1"/>
    <cellStyle name="Hipervínculo visitado" xfId="24400" builtinId="9" hidden="1"/>
    <cellStyle name="Hipervínculo visitado" xfId="24401" builtinId="9" hidden="1"/>
    <cellStyle name="Hipervínculo visitado" xfId="24402" builtinId="9" hidden="1"/>
    <cellStyle name="Hipervínculo visitado" xfId="24403" builtinId="9" hidden="1"/>
    <cellStyle name="Hipervínculo visitado" xfId="24404" builtinId="9" hidden="1"/>
    <cellStyle name="Hipervínculo visitado" xfId="24405" builtinId="9" hidden="1"/>
    <cellStyle name="Hipervínculo visitado" xfId="24412" builtinId="9" hidden="1"/>
    <cellStyle name="Hipervínculo visitado" xfId="24413" builtinId="9" hidden="1"/>
    <cellStyle name="Hipervínculo visitado" xfId="24414" builtinId="9" hidden="1"/>
    <cellStyle name="Hipervínculo visitado" xfId="24415" builtinId="9" hidden="1"/>
    <cellStyle name="Hipervínculo visitado" xfId="24416" builtinId="9" hidden="1"/>
    <cellStyle name="Hipervínculo visitado" xfId="24417" builtinId="9" hidden="1"/>
    <cellStyle name="Hipervínculo visitado" xfId="24418" builtinId="9" hidden="1"/>
    <cellStyle name="Hipervínculo visitado" xfId="24419" builtinId="9" hidden="1"/>
    <cellStyle name="Hipervínculo visitado" xfId="24420" builtinId="9" hidden="1"/>
    <cellStyle name="Hipervínculo visitado" xfId="24421" builtinId="9" hidden="1"/>
    <cellStyle name="Hipervínculo visitado" xfId="24422" builtinId="9" hidden="1"/>
    <cellStyle name="Hipervínculo visitado" xfId="24423" builtinId="9" hidden="1"/>
    <cellStyle name="Hipervínculo visitado" xfId="24424" builtinId="9" hidden="1"/>
    <cellStyle name="Hipervínculo visitado" xfId="24425" builtinId="9" hidden="1"/>
    <cellStyle name="Hipervínculo visitado" xfId="24426" builtinId="9" hidden="1"/>
    <cellStyle name="Hipervínculo visitado" xfId="24427" builtinId="9" hidden="1"/>
    <cellStyle name="Hipervínculo visitado" xfId="24428" builtinId="9" hidden="1"/>
    <cellStyle name="Hipervínculo visitado" xfId="24429" builtinId="9" hidden="1"/>
    <cellStyle name="Hipervínculo visitado" xfId="24430" builtinId="9" hidden="1"/>
    <cellStyle name="Hipervínculo visitado" xfId="24431" builtinId="9" hidden="1"/>
    <cellStyle name="Hipervínculo visitado" xfId="24432" builtinId="9" hidden="1"/>
    <cellStyle name="Hipervínculo visitado" xfId="24437" builtinId="9" hidden="1"/>
    <cellStyle name="Hipervínculo visitado" xfId="24438" builtinId="9" hidden="1"/>
    <cellStyle name="Hipervínculo visitado" xfId="24439" builtinId="9" hidden="1"/>
    <cellStyle name="Hipervínculo visitado" xfId="24440" builtinId="9" hidden="1"/>
    <cellStyle name="Hipervínculo visitado" xfId="24441" builtinId="9" hidden="1"/>
    <cellStyle name="Hipervínculo visitado" xfId="24442" builtinId="9" hidden="1"/>
    <cellStyle name="Hipervínculo visitado" xfId="24443" builtinId="9" hidden="1"/>
    <cellStyle name="Hipervínculo visitado" xfId="24444" builtinId="9" hidden="1"/>
    <cellStyle name="Hipervínculo visitado" xfId="24445" builtinId="9" hidden="1"/>
    <cellStyle name="Hipervínculo visitado" xfId="24446" builtinId="9" hidden="1"/>
    <cellStyle name="Hipervínculo visitado" xfId="24447" builtinId="9" hidden="1"/>
    <cellStyle name="Hipervínculo visitado" xfId="24448" builtinId="9" hidden="1"/>
    <cellStyle name="Hipervínculo visitado" xfId="24449" builtinId="9" hidden="1"/>
    <cellStyle name="Hipervínculo visitado" xfId="24450" builtinId="9" hidden="1"/>
    <cellStyle name="Hipervínculo visitado" xfId="24451" builtinId="9" hidden="1"/>
    <cellStyle name="Hipervínculo visitado" xfId="24452" builtinId="9" hidden="1"/>
    <cellStyle name="Hipervínculo visitado" xfId="24453" builtinId="9" hidden="1"/>
    <cellStyle name="Hipervínculo visitado" xfId="24454" builtinId="9" hidden="1"/>
    <cellStyle name="Hipervínculo visitado" xfId="24455" builtinId="9" hidden="1"/>
    <cellStyle name="Hipervínculo visitado" xfId="24456" builtinId="9" hidden="1"/>
    <cellStyle name="Hipervínculo visitado" xfId="24457" builtinId="9" hidden="1"/>
    <cellStyle name="Hipervínculo visitado" xfId="24409" builtinId="9" hidden="1"/>
    <cellStyle name="Hipervínculo visitado" xfId="24410" builtinId="9" hidden="1"/>
    <cellStyle name="Hipervínculo visitado" xfId="24459" builtinId="9" hidden="1"/>
    <cellStyle name="Hipervínculo visitado" xfId="24460" builtinId="9" hidden="1"/>
    <cellStyle name="Hipervínculo visitado" xfId="24461" builtinId="9" hidden="1"/>
    <cellStyle name="Hipervínculo visitado" xfId="24462" builtinId="9" hidden="1"/>
    <cellStyle name="Hipervínculo visitado" xfId="24463" builtinId="9" hidden="1"/>
    <cellStyle name="Hipervínculo visitado" xfId="24464" builtinId="9" hidden="1"/>
    <cellStyle name="Hipervínculo visitado" xfId="24465" builtinId="9" hidden="1"/>
    <cellStyle name="Hipervínculo visitado" xfId="24466" builtinId="9" hidden="1"/>
    <cellStyle name="Hipervínculo visitado" xfId="24467" builtinId="9" hidden="1"/>
    <cellStyle name="Hipervínculo visitado" xfId="24468" builtinId="9" hidden="1"/>
    <cellStyle name="Hipervínculo visitado" xfId="24469" builtinId="9" hidden="1"/>
    <cellStyle name="Hipervínculo visitado" xfId="24470" builtinId="9" hidden="1"/>
    <cellStyle name="Hipervínculo visitado" xfId="24471" builtinId="9" hidden="1"/>
    <cellStyle name="Hipervínculo visitado" xfId="24472" builtinId="9" hidden="1"/>
    <cellStyle name="Hipervínculo visitado" xfId="24473" builtinId="9" hidden="1"/>
    <cellStyle name="Hipervínculo visitado" xfId="24474" builtinId="9" hidden="1"/>
    <cellStyle name="Hipervínculo visitado" xfId="24475" builtinId="9" hidden="1"/>
    <cellStyle name="Hipervínculo visitado" xfId="24476" builtinId="9" hidden="1"/>
    <cellStyle name="Hipervínculo visitado" xfId="24477" builtinId="9" hidden="1"/>
    <cellStyle name="Hipervínculo visitado" xfId="24434" builtinId="9" hidden="1"/>
    <cellStyle name="Hipervínculo visitado" xfId="24435" builtinId="9" hidden="1"/>
    <cellStyle name="Hipervínculo visitado" xfId="24478" builtinId="9" hidden="1"/>
    <cellStyle name="Hipervínculo visitado" xfId="24479" builtinId="9" hidden="1"/>
    <cellStyle name="Hipervínculo visitado" xfId="24480" builtinId="9" hidden="1"/>
    <cellStyle name="Hipervínculo visitado" xfId="24481" builtinId="9" hidden="1"/>
    <cellStyle name="Hipervínculo visitado" xfId="24482" builtinId="9" hidden="1"/>
    <cellStyle name="Hipervínculo visitado" xfId="24483" builtinId="9" hidden="1"/>
    <cellStyle name="Hipervínculo visitado" xfId="24484" builtinId="9" hidden="1"/>
    <cellStyle name="Hipervínculo visitado" xfId="24485" builtinId="9" hidden="1"/>
    <cellStyle name="Hipervínculo visitado" xfId="24486" builtinId="9" hidden="1"/>
    <cellStyle name="Hipervínculo visitado" xfId="24487" builtinId="9" hidden="1"/>
    <cellStyle name="Hipervínculo visitado" xfId="24488" builtinId="9" hidden="1"/>
    <cellStyle name="Hipervínculo visitado" xfId="24489" builtinId="9" hidden="1"/>
    <cellStyle name="Hipervínculo visitado" xfId="24490" builtinId="9" hidden="1"/>
    <cellStyle name="Hipervínculo visitado" xfId="24491" builtinId="9" hidden="1"/>
    <cellStyle name="Hipervínculo visitado" xfId="24492" builtinId="9" hidden="1"/>
    <cellStyle name="Hipervínculo visitado" xfId="24493" builtinId="9" hidden="1"/>
    <cellStyle name="Hipervínculo visitado" xfId="24494" builtinId="9" hidden="1"/>
    <cellStyle name="Hipervínculo visitado" xfId="24495" builtinId="9" hidden="1"/>
    <cellStyle name="Hipervínculo visitado" xfId="24496" builtinId="9" hidden="1"/>
    <cellStyle name="Hipervínculo visitado" xfId="24500" builtinId="9" hidden="1"/>
    <cellStyle name="Hipervínculo visitado" xfId="24501" builtinId="9" hidden="1"/>
    <cellStyle name="Hipervínculo visitado" xfId="24502" builtinId="9" hidden="1"/>
    <cellStyle name="Hipervínculo visitado" xfId="24503" builtinId="9" hidden="1"/>
    <cellStyle name="Hipervínculo visitado" xfId="24504" builtinId="9" hidden="1"/>
    <cellStyle name="Hipervínculo visitado" xfId="24505" builtinId="9" hidden="1"/>
    <cellStyle name="Hipervínculo visitado" xfId="24506" builtinId="9" hidden="1"/>
    <cellStyle name="Hipervínculo visitado" xfId="24507" builtinId="9" hidden="1"/>
    <cellStyle name="Hipervínculo visitado" xfId="24508" builtinId="9" hidden="1"/>
    <cellStyle name="Hipervínculo visitado" xfId="24509" builtinId="9" hidden="1"/>
    <cellStyle name="Hipervínculo visitado" xfId="24510" builtinId="9" hidden="1"/>
    <cellStyle name="Hipervínculo visitado" xfId="24511" builtinId="9" hidden="1"/>
    <cellStyle name="Hipervínculo visitado" xfId="24512" builtinId="9" hidden="1"/>
    <cellStyle name="Hipervínculo visitado" xfId="24513" builtinId="9" hidden="1"/>
    <cellStyle name="Hipervínculo visitado" xfId="24514" builtinId="9" hidden="1"/>
    <cellStyle name="Hipervínculo visitado" xfId="24515" builtinId="9" hidden="1"/>
    <cellStyle name="Hipervínculo visitado" xfId="24516" builtinId="9" hidden="1"/>
    <cellStyle name="Hipervínculo visitado" xfId="24517" builtinId="9" hidden="1"/>
    <cellStyle name="Hipervínculo visitado" xfId="24518" builtinId="9" hidden="1"/>
    <cellStyle name="Hipervínculo visitado" xfId="24519" builtinId="9" hidden="1"/>
    <cellStyle name="Hipervínculo visitado" xfId="24520" builtinId="9" hidden="1"/>
    <cellStyle name="Hipervínculo visitado" xfId="24522" builtinId="9" hidden="1"/>
    <cellStyle name="Hipervínculo visitado" xfId="24523" builtinId="9" hidden="1"/>
    <cellStyle name="Hipervínculo visitado" xfId="24524" builtinId="9" hidden="1"/>
    <cellStyle name="Hipervínculo visitado" xfId="24525" builtinId="9" hidden="1"/>
    <cellStyle name="Hipervínculo visitado" xfId="24526" builtinId="9" hidden="1"/>
    <cellStyle name="Hipervínculo visitado" xfId="24527" builtinId="9" hidden="1"/>
    <cellStyle name="Hipervínculo visitado" xfId="24528" builtinId="9" hidden="1"/>
    <cellStyle name="Hipervínculo visitado" xfId="24529" builtinId="9" hidden="1"/>
    <cellStyle name="Hipervínculo visitado" xfId="24530" builtinId="9" hidden="1"/>
    <cellStyle name="Hipervínculo visitado" xfId="24531" builtinId="9" hidden="1"/>
    <cellStyle name="Hipervínculo visitado" xfId="24532" builtinId="9" hidden="1"/>
    <cellStyle name="Hipervínculo visitado" xfId="24533" builtinId="9" hidden="1"/>
    <cellStyle name="Hipervínculo visitado" xfId="24534" builtinId="9" hidden="1"/>
    <cellStyle name="Hipervínculo visitado" xfId="24535" builtinId="9" hidden="1"/>
    <cellStyle name="Hipervínculo visitado" xfId="24536" builtinId="9" hidden="1"/>
    <cellStyle name="Hipervínculo visitado" xfId="24537" builtinId="9" hidden="1"/>
    <cellStyle name="Hipervínculo visitado" xfId="24538" builtinId="9" hidden="1"/>
    <cellStyle name="Hipervínculo visitado" xfId="24539" builtinId="9" hidden="1"/>
    <cellStyle name="Hipervínculo visitado" xfId="24540" builtinId="9" hidden="1"/>
    <cellStyle name="Hipervínculo visitado" xfId="24541" builtinId="9" hidden="1"/>
    <cellStyle name="Hipervínculo visitado" xfId="24542" builtinId="9" hidden="1"/>
    <cellStyle name="Hipervínculo visitado" xfId="24498" builtinId="9" hidden="1"/>
    <cellStyle name="Hipervínculo visitado" xfId="24499" builtinId="9" hidden="1"/>
    <cellStyle name="Hipervínculo visitado" xfId="24543" builtinId="9" hidden="1"/>
    <cellStyle name="Hipervínculo visitado" xfId="24544" builtinId="9" hidden="1"/>
    <cellStyle name="Hipervínculo visitado" xfId="24545" builtinId="9" hidden="1"/>
    <cellStyle name="Hipervínculo visitado" xfId="24546" builtinId="9" hidden="1"/>
    <cellStyle name="Hipervínculo visitado" xfId="24547" builtinId="9" hidden="1"/>
    <cellStyle name="Hipervínculo visitado" xfId="24548" builtinId="9" hidden="1"/>
    <cellStyle name="Hipervínculo visitado" xfId="24549" builtinId="9" hidden="1"/>
    <cellStyle name="Hipervínculo visitado" xfId="24550" builtinId="9" hidden="1"/>
    <cellStyle name="Hipervínculo visitado" xfId="24551" builtinId="9" hidden="1"/>
    <cellStyle name="Hipervínculo visitado" xfId="24552" builtinId="9" hidden="1"/>
    <cellStyle name="Hipervínculo visitado" xfId="24553" builtinId="9" hidden="1"/>
    <cellStyle name="Hipervínculo visitado" xfId="24554" builtinId="9" hidden="1"/>
    <cellStyle name="Hipervínculo visitado" xfId="24555" builtinId="9" hidden="1"/>
    <cellStyle name="Hipervínculo visitado" xfId="24556" builtinId="9" hidden="1"/>
    <cellStyle name="Hipervínculo visitado" xfId="24557" builtinId="9" hidden="1"/>
    <cellStyle name="Hipervínculo visitado" xfId="24558" builtinId="9" hidden="1"/>
    <cellStyle name="Hipervínculo visitado" xfId="24559" builtinId="9" hidden="1"/>
    <cellStyle name="Hipervínculo visitado" xfId="24560" builtinId="9" hidden="1"/>
    <cellStyle name="Hipervínculo visitado" xfId="24561" builtinId="9" hidden="1"/>
    <cellStyle name="Hipervínculo visitado" xfId="24564" builtinId="9" hidden="1"/>
    <cellStyle name="Hipervínculo visitado" xfId="24565" builtinId="9" hidden="1"/>
    <cellStyle name="Hipervínculo visitado" xfId="24566" builtinId="9" hidden="1"/>
    <cellStyle name="Hipervínculo visitado" xfId="24567" builtinId="9" hidden="1"/>
    <cellStyle name="Hipervínculo visitado" xfId="24568" builtinId="9" hidden="1"/>
    <cellStyle name="Hipervínculo visitado" xfId="24569" builtinId="9" hidden="1"/>
    <cellStyle name="Hipervínculo visitado" xfId="24570" builtinId="9" hidden="1"/>
    <cellStyle name="Hipervínculo visitado" xfId="24571" builtinId="9" hidden="1"/>
    <cellStyle name="Hipervínculo visitado" xfId="24572" builtinId="9" hidden="1"/>
    <cellStyle name="Hipervínculo visitado" xfId="24573" builtinId="9" hidden="1"/>
    <cellStyle name="Hipervínculo visitado" xfId="24574" builtinId="9" hidden="1"/>
    <cellStyle name="Hipervínculo visitado" xfId="24575" builtinId="9" hidden="1"/>
    <cellStyle name="Hipervínculo visitado" xfId="24576" builtinId="9" hidden="1"/>
    <cellStyle name="Hipervínculo visitado" xfId="24577" builtinId="9" hidden="1"/>
    <cellStyle name="Hipervínculo visitado" xfId="24578" builtinId="9" hidden="1"/>
    <cellStyle name="Hipervínculo visitado" xfId="24579" builtinId="9" hidden="1"/>
    <cellStyle name="Hipervínculo visitado" xfId="24580" builtinId="9" hidden="1"/>
    <cellStyle name="Hipervínculo visitado" xfId="24581" builtinId="9" hidden="1"/>
    <cellStyle name="Hipervínculo visitado" xfId="24582" builtinId="9" hidden="1"/>
    <cellStyle name="Hipervínculo visitado" xfId="24583" builtinId="9" hidden="1"/>
    <cellStyle name="Hipervínculo visitado" xfId="24584" builtinId="9" hidden="1"/>
    <cellStyle name="Hipervínculo visitado" xfId="24586" builtinId="9" hidden="1"/>
    <cellStyle name="Hipervínculo visitado" xfId="24587" builtinId="9" hidden="1"/>
    <cellStyle name="Hipervínculo visitado" xfId="24588" builtinId="9" hidden="1"/>
    <cellStyle name="Hipervínculo visitado" xfId="24589" builtinId="9" hidden="1"/>
    <cellStyle name="Hipervínculo visitado" xfId="24590" builtinId="9" hidden="1"/>
    <cellStyle name="Hipervínculo visitado" xfId="24591" builtinId="9" hidden="1"/>
    <cellStyle name="Hipervínculo visitado" xfId="24592" builtinId="9" hidden="1"/>
    <cellStyle name="Hipervínculo visitado" xfId="24593" builtinId="9" hidden="1"/>
    <cellStyle name="Hipervínculo visitado" xfId="24594" builtinId="9" hidden="1"/>
    <cellStyle name="Hipervínculo visitado" xfId="24595" builtinId="9" hidden="1"/>
    <cellStyle name="Hipervínculo visitado" xfId="24596" builtinId="9" hidden="1"/>
    <cellStyle name="Hipervínculo visitado" xfId="24597" builtinId="9" hidden="1"/>
    <cellStyle name="Hipervínculo visitado" xfId="24598" builtinId="9" hidden="1"/>
    <cellStyle name="Hipervínculo visitado" xfId="24599" builtinId="9" hidden="1"/>
    <cellStyle name="Hipervínculo visitado" xfId="24600" builtinId="9" hidden="1"/>
    <cellStyle name="Hipervínculo visitado" xfId="24601" builtinId="9" hidden="1"/>
    <cellStyle name="Hipervínculo visitado" xfId="24602" builtinId="9" hidden="1"/>
    <cellStyle name="Hipervínculo visitado" xfId="24603" builtinId="9" hidden="1"/>
    <cellStyle name="Hipervínculo visitado" xfId="24604" builtinId="9" hidden="1"/>
    <cellStyle name="Hipervínculo visitado" xfId="24605" builtinId="9" hidden="1"/>
    <cellStyle name="Hipervínculo visitado" xfId="24606" builtinId="9" hidden="1"/>
    <cellStyle name="Hipervínculo visitado" xfId="24563" builtinId="9" hidden="1"/>
    <cellStyle name="Hipervínculo visitado" xfId="24608" builtinId="9" hidden="1"/>
    <cellStyle name="Hipervínculo visitado" xfId="24609" builtinId="9" hidden="1"/>
    <cellStyle name="Hipervínculo visitado" xfId="24610" builtinId="9" hidden="1"/>
    <cellStyle name="Hipervínculo visitado" xfId="24611" builtinId="9" hidden="1"/>
    <cellStyle name="Hipervínculo visitado" xfId="24612" builtinId="9" hidden="1"/>
    <cellStyle name="Hipervínculo visitado" xfId="24613" builtinId="9" hidden="1"/>
    <cellStyle name="Hipervínculo visitado" xfId="24614" builtinId="9" hidden="1"/>
    <cellStyle name="Hipervínculo visitado" xfId="24615" builtinId="9" hidden="1"/>
    <cellStyle name="Hipervínculo visitado" xfId="24616" builtinId="9" hidden="1"/>
    <cellStyle name="Hipervínculo visitado" xfId="24617" builtinId="9" hidden="1"/>
    <cellStyle name="Hipervínculo visitado" xfId="24618" builtinId="9" hidden="1"/>
    <cellStyle name="Hipervínculo visitado" xfId="24619" builtinId="9" hidden="1"/>
    <cellStyle name="Hipervínculo visitado" xfId="24620" builtinId="9" hidden="1"/>
    <cellStyle name="Hipervínculo visitado" xfId="24621" builtinId="9" hidden="1"/>
    <cellStyle name="Hipervínculo visitado" xfId="24622" builtinId="9" hidden="1"/>
    <cellStyle name="Hipervínculo visitado" xfId="24623" builtinId="9" hidden="1"/>
    <cellStyle name="Hipervínculo visitado" xfId="24624" builtinId="9" hidden="1"/>
    <cellStyle name="Hipervínculo visitado" xfId="24625" builtinId="9" hidden="1"/>
    <cellStyle name="Hipervínculo visitado" xfId="24626" builtinId="9" hidden="1"/>
    <cellStyle name="Hipervínculo visitado" xfId="24627" builtinId="9" hidden="1"/>
    <cellStyle name="Hipervínculo visitado" xfId="24628" builtinId="9" hidden="1"/>
    <cellStyle name="Hipervínculo visitado" xfId="24629" builtinId="9" hidden="1"/>
    <cellStyle name="Hipervínculo visitado" xfId="24630" builtinId="9" hidden="1"/>
    <cellStyle name="Hipervínculo visitado" xfId="24631" builtinId="9" hidden="1"/>
    <cellStyle name="Hipervínculo visitado" xfId="24632" builtinId="9" hidden="1"/>
    <cellStyle name="Hipervínculo visitado" xfId="24633" builtinId="9" hidden="1"/>
    <cellStyle name="Hipervínculo visitado" xfId="24634" builtinId="9" hidden="1"/>
    <cellStyle name="Hipervínculo visitado" xfId="24635" builtinId="9" hidden="1"/>
    <cellStyle name="Hipervínculo visitado" xfId="24636" builtinId="9" hidden="1"/>
    <cellStyle name="Hipervínculo visitado" xfId="24637" builtinId="9" hidden="1"/>
    <cellStyle name="Hipervínculo visitado" xfId="24638" builtinId="9" hidden="1"/>
    <cellStyle name="Hipervínculo visitado" xfId="24639" builtinId="9" hidden="1"/>
    <cellStyle name="Hipervínculo visitado" xfId="24640" builtinId="9" hidden="1"/>
    <cellStyle name="Hipervínculo visitado" xfId="24641" builtinId="9" hidden="1"/>
    <cellStyle name="Hipervínculo visitado" xfId="24642" builtinId="9" hidden="1"/>
    <cellStyle name="Hipervínculo visitado" xfId="24643" builtinId="9" hidden="1"/>
    <cellStyle name="Hipervínculo visitado" xfId="24644" builtinId="9" hidden="1"/>
    <cellStyle name="Hipervínculo visitado" xfId="24645" builtinId="9" hidden="1"/>
    <cellStyle name="Hipervínculo visitado" xfId="24646" builtinId="9" hidden="1"/>
    <cellStyle name="Hipervínculo visitado" xfId="24647" builtinId="9" hidden="1"/>
    <cellStyle name="Hipervínculo visitado" xfId="24648" builtinId="9" hidden="1"/>
    <cellStyle name="Hipervínculo visitado" xfId="24562" builtinId="9" hidden="1"/>
    <cellStyle name="Hipervínculo visitado" xfId="24650" builtinId="9" hidden="1"/>
    <cellStyle name="Hipervínculo visitado" xfId="24651" builtinId="9" hidden="1"/>
    <cellStyle name="Hipervínculo visitado" xfId="24652" builtinId="9" hidden="1"/>
    <cellStyle name="Hipervínculo visitado" xfId="24653" builtinId="9" hidden="1"/>
    <cellStyle name="Hipervínculo visitado" xfId="24654" builtinId="9" hidden="1"/>
    <cellStyle name="Hipervínculo visitado" xfId="24655" builtinId="9" hidden="1"/>
    <cellStyle name="Hipervínculo visitado" xfId="24656" builtinId="9" hidden="1"/>
    <cellStyle name="Hipervínculo visitado" xfId="24657" builtinId="9" hidden="1"/>
    <cellStyle name="Hipervínculo visitado" xfId="24658" builtinId="9" hidden="1"/>
    <cellStyle name="Hipervínculo visitado" xfId="24659" builtinId="9" hidden="1"/>
    <cellStyle name="Hipervínculo visitado" xfId="24660" builtinId="9" hidden="1"/>
    <cellStyle name="Hipervínculo visitado" xfId="24661" builtinId="9" hidden="1"/>
    <cellStyle name="Hipervínculo visitado" xfId="24662" builtinId="9" hidden="1"/>
    <cellStyle name="Hipervínculo visitado" xfId="24663" builtinId="9" hidden="1"/>
    <cellStyle name="Hipervínculo visitado" xfId="24664" builtinId="9" hidden="1"/>
    <cellStyle name="Hipervínculo visitado" xfId="24665" builtinId="9" hidden="1"/>
    <cellStyle name="Hipervínculo visitado" xfId="24666" builtinId="9" hidden="1"/>
    <cellStyle name="Hipervínculo visitado" xfId="24667" builtinId="9" hidden="1"/>
    <cellStyle name="Hipervínculo visitado" xfId="24668" builtinId="9" hidden="1"/>
    <cellStyle name="Hipervínculo visitado" xfId="24669" builtinId="9" hidden="1"/>
    <cellStyle name="Hipervínculo visitado" xfId="24670" builtinId="9" hidden="1"/>
    <cellStyle name="Hipervínculo visitado" xfId="24671" builtinId="9" hidden="1"/>
    <cellStyle name="Hipervínculo visitado" xfId="24672" builtinId="9" hidden="1"/>
    <cellStyle name="Hipervínculo visitado" xfId="24673" builtinId="9" hidden="1"/>
    <cellStyle name="Hipervínculo visitado" xfId="24674" builtinId="9" hidden="1"/>
    <cellStyle name="Hipervínculo visitado" xfId="24675" builtinId="9" hidden="1"/>
    <cellStyle name="Hipervínculo visitado" xfId="24676" builtinId="9" hidden="1"/>
    <cellStyle name="Hipervínculo visitado" xfId="24677" builtinId="9" hidden="1"/>
    <cellStyle name="Hipervínculo visitado" xfId="24678" builtinId="9" hidden="1"/>
    <cellStyle name="Hipervínculo visitado" xfId="24679" builtinId="9" hidden="1"/>
    <cellStyle name="Hipervínculo visitado" xfId="24680" builtinId="9" hidden="1"/>
    <cellStyle name="Hipervínculo visitado" xfId="24681" builtinId="9" hidden="1"/>
    <cellStyle name="Hipervínculo visitado" xfId="24682" builtinId="9" hidden="1"/>
    <cellStyle name="Hipervínculo visitado" xfId="24683" builtinId="9" hidden="1"/>
    <cellStyle name="Hipervínculo visitado" xfId="24684" builtinId="9" hidden="1"/>
    <cellStyle name="Hipervínculo visitado" xfId="24685" builtinId="9" hidden="1"/>
    <cellStyle name="Hipervínculo visitado" xfId="24686" builtinId="9" hidden="1"/>
    <cellStyle name="Hipervínculo visitado" xfId="24687" builtinId="9" hidden="1"/>
    <cellStyle name="Hipervínculo visitado" xfId="24688" builtinId="9" hidden="1"/>
    <cellStyle name="Hipervínculo visitado" xfId="24689" builtinId="9" hidden="1"/>
    <cellStyle name="Hipervínculo visitado" xfId="24690" builtinId="9" hidden="1"/>
    <cellStyle name="Hipervínculo visitado" xfId="23949" builtinId="9" hidden="1"/>
    <cellStyle name="Hipervínculo visitado" xfId="24691" builtinId="9" hidden="1"/>
    <cellStyle name="Hipervínculo visitado" xfId="24692" builtinId="9" hidden="1"/>
    <cellStyle name="Hipervínculo visitado" xfId="24693" builtinId="9" hidden="1"/>
    <cellStyle name="Hipervínculo visitado" xfId="24694" builtinId="9" hidden="1"/>
    <cellStyle name="Hipervínculo visitado" xfId="24695" builtinId="9" hidden="1"/>
    <cellStyle name="Hipervínculo visitado" xfId="24696" builtinId="9" hidden="1"/>
    <cellStyle name="Hipervínculo visitado" xfId="24697" builtinId="9" hidden="1"/>
    <cellStyle name="Hipervínculo visitado" xfId="24698" builtinId="9" hidden="1"/>
    <cellStyle name="Hipervínculo visitado" xfId="24699" builtinId="9" hidden="1"/>
    <cellStyle name="Hipervínculo visitado" xfId="24700" builtinId="9" hidden="1"/>
    <cellStyle name="Hipervínculo visitado" xfId="24701" builtinId="9" hidden="1"/>
    <cellStyle name="Hipervínculo visitado" xfId="24702" builtinId="9" hidden="1"/>
    <cellStyle name="Hipervínculo visitado" xfId="24703" builtinId="9" hidden="1"/>
    <cellStyle name="Hipervínculo visitado" xfId="24704" builtinId="9" hidden="1"/>
    <cellStyle name="Hipervínculo visitado" xfId="24705" builtinId="9" hidden="1"/>
    <cellStyle name="Hipervínculo visitado" xfId="24706" builtinId="9" hidden="1"/>
    <cellStyle name="Hipervínculo visitado" xfId="24707" builtinId="9" hidden="1"/>
    <cellStyle name="Hipervínculo visitado" xfId="24708" builtinId="9" hidden="1"/>
    <cellStyle name="Hipervínculo visitado" xfId="24709" builtinId="9" hidden="1"/>
    <cellStyle name="Hipervínculo visitado" xfId="24710" builtinId="9" hidden="1"/>
    <cellStyle name="Hipervínculo visitado" xfId="24711" builtinId="9" hidden="1"/>
    <cellStyle name="Hipervínculo visitado" xfId="24712" builtinId="9" hidden="1"/>
    <cellStyle name="Hipervínculo visitado" xfId="24713" builtinId="9" hidden="1"/>
    <cellStyle name="Hipervínculo visitado" xfId="24714" builtinId="9" hidden="1"/>
    <cellStyle name="Hipervínculo visitado" xfId="24715" builtinId="9" hidden="1"/>
    <cellStyle name="Hipervínculo visitado" xfId="24716" builtinId="9" hidden="1"/>
    <cellStyle name="Hipervínculo visitado" xfId="24717" builtinId="9" hidden="1"/>
    <cellStyle name="Hipervínculo visitado" xfId="24718" builtinId="9" hidden="1"/>
    <cellStyle name="Hipervínculo visitado" xfId="24719" builtinId="9" hidden="1"/>
    <cellStyle name="Hipervínculo visitado" xfId="24720" builtinId="9" hidden="1"/>
    <cellStyle name="Hipervínculo visitado" xfId="24721" builtinId="9" hidden="1"/>
    <cellStyle name="Hipervínculo visitado" xfId="24722" builtinId="9" hidden="1"/>
    <cellStyle name="Hipervínculo visitado" xfId="24723" builtinId="9" hidden="1"/>
    <cellStyle name="Hipervínculo visitado" xfId="24724" builtinId="9" hidden="1"/>
    <cellStyle name="Hipervínculo visitado" xfId="24725" builtinId="9" hidden="1"/>
    <cellStyle name="Hipervínculo visitado" xfId="24726" builtinId="9" hidden="1"/>
    <cellStyle name="Hipervínculo visitado" xfId="24727" builtinId="9" hidden="1"/>
    <cellStyle name="Hipervínculo visitado" xfId="24728" builtinId="9" hidden="1"/>
    <cellStyle name="Hipervínculo visitado" xfId="24729" builtinId="9" hidden="1"/>
    <cellStyle name="Hipervínculo visitado" xfId="24730" builtinId="9" hidden="1"/>
    <cellStyle name="Hipervínculo visitado" xfId="24731" builtinId="9" hidden="1"/>
    <cellStyle name="Hipervínculo visitado" xfId="24458" builtinId="9" hidden="1"/>
    <cellStyle name="Hipervínculo visitado" xfId="24732" builtinId="9" hidden="1"/>
    <cellStyle name="Hipervínculo visitado" xfId="24733" builtinId="9" hidden="1"/>
    <cellStyle name="Hipervínculo visitado" xfId="24734" builtinId="9" hidden="1"/>
    <cellStyle name="Hipervínculo visitado" xfId="24735" builtinId="9" hidden="1"/>
    <cellStyle name="Hipervínculo visitado" xfId="24736" builtinId="9" hidden="1"/>
    <cellStyle name="Hipervínculo visitado" xfId="24737" builtinId="9" hidden="1"/>
    <cellStyle name="Hipervínculo visitado" xfId="24738" builtinId="9" hidden="1"/>
    <cellStyle name="Hipervínculo visitado" xfId="24739" builtinId="9" hidden="1"/>
    <cellStyle name="Hipervínculo visitado" xfId="24740" builtinId="9" hidden="1"/>
    <cellStyle name="Hipervínculo visitado" xfId="24741" builtinId="9" hidden="1"/>
    <cellStyle name="Hipervínculo visitado" xfId="24742" builtinId="9" hidden="1"/>
    <cellStyle name="Hipervínculo visitado" xfId="24743" builtinId="9" hidden="1"/>
    <cellStyle name="Hipervínculo visitado" xfId="24744" builtinId="9" hidden="1"/>
    <cellStyle name="Hipervínculo visitado" xfId="24745" builtinId="9" hidden="1"/>
    <cellStyle name="Hipervínculo visitado" xfId="24746" builtinId="9" hidden="1"/>
    <cellStyle name="Hipervínculo visitado" xfId="24747" builtinId="9" hidden="1"/>
    <cellStyle name="Hipervínculo visitado" xfId="24748" builtinId="9" hidden="1"/>
    <cellStyle name="Hipervínculo visitado" xfId="24749" builtinId="9" hidden="1"/>
    <cellStyle name="Hipervínculo visitado" xfId="24750" builtinId="9" hidden="1"/>
    <cellStyle name="Hipervínculo visitado" xfId="24751" builtinId="9" hidden="1"/>
    <cellStyle name="Hipervínculo visitado" xfId="24752" builtinId="9" hidden="1"/>
    <cellStyle name="Hipervínculo visitado" xfId="24753" builtinId="9" hidden="1"/>
    <cellStyle name="Hipervínculo visitado" xfId="24754" builtinId="9" hidden="1"/>
    <cellStyle name="Hipervínculo visitado" xfId="24755" builtinId="9" hidden="1"/>
    <cellStyle name="Hipervínculo visitado" xfId="24756" builtinId="9" hidden="1"/>
    <cellStyle name="Hipervínculo visitado" xfId="24757" builtinId="9" hidden="1"/>
    <cellStyle name="Hipervínculo visitado" xfId="24758" builtinId="9" hidden="1"/>
    <cellStyle name="Hipervínculo visitado" xfId="24759" builtinId="9" hidden="1"/>
    <cellStyle name="Hipervínculo visitado" xfId="24760" builtinId="9" hidden="1"/>
    <cellStyle name="Hipervínculo visitado" xfId="24761" builtinId="9" hidden="1"/>
    <cellStyle name="Hipervínculo visitado" xfId="24762" builtinId="9" hidden="1"/>
    <cellStyle name="Hipervínculo visitado" xfId="24763" builtinId="9" hidden="1"/>
    <cellStyle name="Hipervínculo visitado" xfId="24764" builtinId="9" hidden="1"/>
    <cellStyle name="Hipervínculo visitado" xfId="24765" builtinId="9" hidden="1"/>
    <cellStyle name="Hipervínculo visitado" xfId="24766" builtinId="9" hidden="1"/>
    <cellStyle name="Hipervínculo visitado" xfId="24767" builtinId="9" hidden="1"/>
    <cellStyle name="Hipervínculo visitado" xfId="24768" builtinId="9" hidden="1"/>
    <cellStyle name="Hipervínculo visitado" xfId="24769" builtinId="9" hidden="1"/>
    <cellStyle name="Hipervínculo visitado" xfId="24770" builtinId="9" hidden="1"/>
    <cellStyle name="Hipervínculo visitado" xfId="24771" builtinId="9" hidden="1"/>
    <cellStyle name="Hipervínculo visitado" xfId="24772" builtinId="9" hidden="1"/>
    <cellStyle name="Hipervínculo visitado" xfId="24358" builtinId="9" hidden="1"/>
    <cellStyle name="Hipervínculo visitado" xfId="24773" builtinId="9" hidden="1"/>
    <cellStyle name="Hipervínculo visitado" xfId="24774" builtinId="9" hidden="1"/>
    <cellStyle name="Hipervínculo visitado" xfId="24775" builtinId="9" hidden="1"/>
    <cellStyle name="Hipervínculo visitado" xfId="24776" builtinId="9" hidden="1"/>
    <cellStyle name="Hipervínculo visitado" xfId="24777" builtinId="9" hidden="1"/>
    <cellStyle name="Hipervínculo visitado" xfId="24778" builtinId="9" hidden="1"/>
    <cellStyle name="Hipervínculo visitado" xfId="24779" builtinId="9" hidden="1"/>
    <cellStyle name="Hipervínculo visitado" xfId="24780" builtinId="9" hidden="1"/>
    <cellStyle name="Hipervínculo visitado" xfId="24781" builtinId="9" hidden="1"/>
    <cellStyle name="Hipervínculo visitado" xfId="24782" builtinId="9" hidden="1"/>
    <cellStyle name="Hipervínculo visitado" xfId="24783" builtinId="9" hidden="1"/>
    <cellStyle name="Hipervínculo visitado" xfId="24784" builtinId="9" hidden="1"/>
    <cellStyle name="Hipervínculo visitado" xfId="24785" builtinId="9" hidden="1"/>
    <cellStyle name="Hipervínculo visitado" xfId="24786" builtinId="9" hidden="1"/>
    <cellStyle name="Hipervínculo visitado" xfId="24787" builtinId="9" hidden="1"/>
    <cellStyle name="Hipervínculo visitado" xfId="24788" builtinId="9" hidden="1"/>
    <cellStyle name="Hipervínculo visitado" xfId="24789" builtinId="9" hidden="1"/>
    <cellStyle name="Hipervínculo visitado" xfId="24790" builtinId="9" hidden="1"/>
    <cellStyle name="Hipervínculo visitado" xfId="24791" builtinId="9" hidden="1"/>
    <cellStyle name="Hipervínculo visitado" xfId="24792" builtinId="9" hidden="1"/>
    <cellStyle name="Hipervínculo visitado" xfId="24815" builtinId="9" hidden="1"/>
    <cellStyle name="Hipervínculo visitado" xfId="24816" builtinId="9" hidden="1"/>
    <cellStyle name="Hipervínculo visitado" xfId="24817" builtinId="9" hidden="1"/>
    <cellStyle name="Hipervínculo visitado" xfId="24818" builtinId="9" hidden="1"/>
    <cellStyle name="Hipervínculo visitado" xfId="24819" builtinId="9" hidden="1"/>
    <cellStyle name="Hipervínculo visitado" xfId="24820" builtinId="9" hidden="1"/>
    <cellStyle name="Hipervínculo visitado" xfId="24821" builtinId="9" hidden="1"/>
    <cellStyle name="Hipervínculo visitado" xfId="24822" builtinId="9" hidden="1"/>
    <cellStyle name="Hipervínculo visitado" xfId="24823" builtinId="9" hidden="1"/>
    <cellStyle name="Hipervínculo visitado" xfId="24824" builtinId="9" hidden="1"/>
    <cellStyle name="Hipervínculo visitado" xfId="24825" builtinId="9" hidden="1"/>
    <cellStyle name="Hipervínculo visitado" xfId="24826" builtinId="9" hidden="1"/>
    <cellStyle name="Hipervínculo visitado" xfId="24827" builtinId="9" hidden="1"/>
    <cellStyle name="Hipervínculo visitado" xfId="24828" builtinId="9" hidden="1"/>
    <cellStyle name="Hipervínculo visitado" xfId="24829" builtinId="9" hidden="1"/>
    <cellStyle name="Hipervínculo visitado" xfId="24830" builtinId="9" hidden="1"/>
    <cellStyle name="Hipervínculo visitado" xfId="24831" builtinId="9" hidden="1"/>
    <cellStyle name="Hipervínculo visitado" xfId="24832" builtinId="9" hidden="1"/>
    <cellStyle name="Hipervínculo visitado" xfId="24833" builtinId="9" hidden="1"/>
    <cellStyle name="Hipervínculo visitado" xfId="24834" builtinId="9" hidden="1"/>
    <cellStyle name="Hipervínculo visitado" xfId="24835" builtinId="9" hidden="1"/>
    <cellStyle name="Hipervínculo visitado" xfId="24838" builtinId="9" hidden="1"/>
    <cellStyle name="Hipervínculo visitado" xfId="24839" builtinId="9" hidden="1"/>
    <cellStyle name="Hipervínculo visitado" xfId="24840" builtinId="9" hidden="1"/>
    <cellStyle name="Hipervínculo visitado" xfId="24841" builtinId="9" hidden="1"/>
    <cellStyle name="Hipervínculo visitado" xfId="24842" builtinId="9" hidden="1"/>
    <cellStyle name="Hipervínculo visitado" xfId="24843" builtinId="9" hidden="1"/>
    <cellStyle name="Hipervínculo visitado" xfId="24844" builtinId="9" hidden="1"/>
    <cellStyle name="Hipervínculo visitado" xfId="24845" builtinId="9" hidden="1"/>
    <cellStyle name="Hipervínculo visitado" xfId="24846" builtinId="9" hidden="1"/>
    <cellStyle name="Hipervínculo visitado" xfId="24847" builtinId="9" hidden="1"/>
    <cellStyle name="Hipervínculo visitado" xfId="24848" builtinId="9" hidden="1"/>
    <cellStyle name="Hipervínculo visitado" xfId="24849" builtinId="9" hidden="1"/>
    <cellStyle name="Hipervínculo visitado" xfId="24850" builtinId="9" hidden="1"/>
    <cellStyle name="Hipervínculo visitado" xfId="24851" builtinId="9" hidden="1"/>
    <cellStyle name="Hipervínculo visitado" xfId="24852" builtinId="9" hidden="1"/>
    <cellStyle name="Hipervínculo visitado" xfId="24853" builtinId="9" hidden="1"/>
    <cellStyle name="Hipervínculo visitado" xfId="24854" builtinId="9" hidden="1"/>
    <cellStyle name="Hipervínculo visitado" xfId="24855" builtinId="9" hidden="1"/>
    <cellStyle name="Hipervínculo visitado" xfId="24856" builtinId="9" hidden="1"/>
    <cellStyle name="Hipervínculo visitado" xfId="24857" builtinId="9" hidden="1"/>
    <cellStyle name="Hipervínculo visitado" xfId="24858" builtinId="9" hidden="1"/>
    <cellStyle name="Hipervínculo visitado" xfId="24864" builtinId="9" hidden="1"/>
    <cellStyle name="Hipervínculo visitado" xfId="24865" builtinId="9" hidden="1"/>
    <cellStyle name="Hipervínculo visitado" xfId="24866" builtinId="9" hidden="1"/>
    <cellStyle name="Hipervínculo visitado" xfId="24867" builtinId="9" hidden="1"/>
    <cellStyle name="Hipervínculo visitado" xfId="24868" builtinId="9" hidden="1"/>
    <cellStyle name="Hipervínculo visitado" xfId="24869" builtinId="9" hidden="1"/>
    <cellStyle name="Hipervínculo visitado" xfId="24870" builtinId="9" hidden="1"/>
    <cellStyle name="Hipervínculo visitado" xfId="24871" builtinId="9" hidden="1"/>
    <cellStyle name="Hipervínculo visitado" xfId="24872" builtinId="9" hidden="1"/>
    <cellStyle name="Hipervínculo visitado" xfId="24873" builtinId="9" hidden="1"/>
    <cellStyle name="Hipervínculo visitado" xfId="24874" builtinId="9" hidden="1"/>
    <cellStyle name="Hipervínculo visitado" xfId="24875" builtinId="9" hidden="1"/>
    <cellStyle name="Hipervínculo visitado" xfId="24876" builtinId="9" hidden="1"/>
    <cellStyle name="Hipervínculo visitado" xfId="24877" builtinId="9" hidden="1"/>
    <cellStyle name="Hipervínculo visitado" xfId="24878" builtinId="9" hidden="1"/>
    <cellStyle name="Hipervínculo visitado" xfId="24879" builtinId="9" hidden="1"/>
    <cellStyle name="Hipervínculo visitado" xfId="24880" builtinId="9" hidden="1"/>
    <cellStyle name="Hipervínculo visitado" xfId="24881" builtinId="9" hidden="1"/>
    <cellStyle name="Hipervínculo visitado" xfId="24882" builtinId="9" hidden="1"/>
    <cellStyle name="Hipervínculo visitado" xfId="24883" builtinId="9" hidden="1"/>
    <cellStyle name="Hipervínculo visitado" xfId="24884" builtinId="9" hidden="1"/>
    <cellStyle name="Hipervínculo visitado" xfId="24886" builtinId="9" hidden="1"/>
    <cellStyle name="Hipervínculo visitado" xfId="24887" builtinId="9" hidden="1"/>
    <cellStyle name="Hipervínculo visitado" xfId="24888" builtinId="9" hidden="1"/>
    <cellStyle name="Hipervínculo visitado" xfId="24889" builtinId="9" hidden="1"/>
    <cellStyle name="Hipervínculo visitado" xfId="24890" builtinId="9" hidden="1"/>
    <cellStyle name="Hipervínculo visitado" xfId="24891" builtinId="9" hidden="1"/>
    <cellStyle name="Hipervínculo visitado" xfId="24892" builtinId="9" hidden="1"/>
    <cellStyle name="Hipervínculo visitado" xfId="24893" builtinId="9" hidden="1"/>
    <cellStyle name="Hipervínculo visitado" xfId="24894" builtinId="9" hidden="1"/>
    <cellStyle name="Hipervínculo visitado" xfId="24895" builtinId="9" hidden="1"/>
    <cellStyle name="Hipervínculo visitado" xfId="24896" builtinId="9" hidden="1"/>
    <cellStyle name="Hipervínculo visitado" xfId="24897" builtinId="9" hidden="1"/>
    <cellStyle name="Hipervínculo visitado" xfId="24898" builtinId="9" hidden="1"/>
    <cellStyle name="Hipervínculo visitado" xfId="24899" builtinId="9" hidden="1"/>
    <cellStyle name="Hipervínculo visitado" xfId="24900" builtinId="9" hidden="1"/>
    <cellStyle name="Hipervínculo visitado" xfId="24901" builtinId="9" hidden="1"/>
    <cellStyle name="Hipervínculo visitado" xfId="24902" builtinId="9" hidden="1"/>
    <cellStyle name="Hipervínculo visitado" xfId="24903" builtinId="9" hidden="1"/>
    <cellStyle name="Hipervínculo visitado" xfId="24904" builtinId="9" hidden="1"/>
    <cellStyle name="Hipervínculo visitado" xfId="24905" builtinId="9" hidden="1"/>
    <cellStyle name="Hipervínculo visitado" xfId="24906" builtinId="9" hidden="1"/>
    <cellStyle name="Hipervínculo visitado" xfId="24861" builtinId="9" hidden="1"/>
    <cellStyle name="Hipervínculo visitado" xfId="24862" builtinId="9" hidden="1"/>
    <cellStyle name="Hipervínculo visitado" xfId="24863" builtinId="9" hidden="1"/>
    <cellStyle name="Hipervínculo visitado" xfId="24907" builtinId="9" hidden="1"/>
    <cellStyle name="Hipervínculo visitado" xfId="24908" builtinId="9" hidden="1"/>
    <cellStyle name="Hipervínculo visitado" xfId="24909" builtinId="9" hidden="1"/>
    <cellStyle name="Hipervínculo visitado" xfId="24910" builtinId="9" hidden="1"/>
    <cellStyle name="Hipervínculo visitado" xfId="24911" builtinId="9" hidden="1"/>
    <cellStyle name="Hipervínculo visitado" xfId="24912" builtinId="9" hidden="1"/>
    <cellStyle name="Hipervínculo visitado" xfId="24913" builtinId="9" hidden="1"/>
    <cellStyle name="Hipervínculo visitado" xfId="24914" builtinId="9" hidden="1"/>
    <cellStyle name="Hipervínculo visitado" xfId="24915" builtinId="9" hidden="1"/>
    <cellStyle name="Hipervínculo visitado" xfId="24916" builtinId="9" hidden="1"/>
    <cellStyle name="Hipervínculo visitado" xfId="24917" builtinId="9" hidden="1"/>
    <cellStyle name="Hipervínculo visitado" xfId="24918" builtinId="9" hidden="1"/>
    <cellStyle name="Hipervínculo visitado" xfId="24919" builtinId="9" hidden="1"/>
    <cellStyle name="Hipervínculo visitado" xfId="24920" builtinId="9" hidden="1"/>
    <cellStyle name="Hipervínculo visitado" xfId="24921" builtinId="9" hidden="1"/>
    <cellStyle name="Hipervínculo visitado" xfId="24922" builtinId="9" hidden="1"/>
    <cellStyle name="Hipervínculo visitado" xfId="24923" builtinId="9" hidden="1"/>
    <cellStyle name="Hipervínculo visitado" xfId="24924" builtinId="9" hidden="1"/>
    <cellStyle name="Hipervínculo visitado" xfId="24929" builtinId="9" hidden="1"/>
    <cellStyle name="Hipervínculo visitado" xfId="24930" builtinId="9" hidden="1"/>
    <cellStyle name="Hipervínculo visitado" xfId="24931" builtinId="9" hidden="1"/>
    <cellStyle name="Hipervínculo visitado" xfId="24932" builtinId="9" hidden="1"/>
    <cellStyle name="Hipervínculo visitado" xfId="24933" builtinId="9" hidden="1"/>
    <cellStyle name="Hipervínculo visitado" xfId="24934" builtinId="9" hidden="1"/>
    <cellStyle name="Hipervínculo visitado" xfId="24935" builtinId="9" hidden="1"/>
    <cellStyle name="Hipervínculo visitado" xfId="24936" builtinId="9" hidden="1"/>
    <cellStyle name="Hipervínculo visitado" xfId="24937" builtinId="9" hidden="1"/>
    <cellStyle name="Hipervínculo visitado" xfId="24938" builtinId="9" hidden="1"/>
    <cellStyle name="Hipervínculo visitado" xfId="24939" builtinId="9" hidden="1"/>
    <cellStyle name="Hipervínculo visitado" xfId="24940" builtinId="9" hidden="1"/>
    <cellStyle name="Hipervínculo visitado" xfId="24941" builtinId="9" hidden="1"/>
    <cellStyle name="Hipervínculo visitado" xfId="24942" builtinId="9" hidden="1"/>
    <cellStyle name="Hipervínculo visitado" xfId="24943" builtinId="9" hidden="1"/>
    <cellStyle name="Hipervínculo visitado" xfId="24944" builtinId="9" hidden="1"/>
    <cellStyle name="Hipervínculo visitado" xfId="24945" builtinId="9" hidden="1"/>
    <cellStyle name="Hipervínculo visitado" xfId="24946" builtinId="9" hidden="1"/>
    <cellStyle name="Hipervínculo visitado" xfId="24947" builtinId="9" hidden="1"/>
    <cellStyle name="Hipervínculo visitado" xfId="24948" builtinId="9" hidden="1"/>
    <cellStyle name="Hipervínculo visitado" xfId="24949" builtinId="9" hidden="1"/>
    <cellStyle name="Hipervínculo visitado" xfId="24950" builtinId="9" hidden="1"/>
    <cellStyle name="Hipervínculo visitado" xfId="24951" builtinId="9" hidden="1"/>
    <cellStyle name="Hipervínculo visitado" xfId="24952" builtinId="9" hidden="1"/>
    <cellStyle name="Hipervínculo visitado" xfId="24953" builtinId="9" hidden="1"/>
    <cellStyle name="Hipervínculo visitado" xfId="24954" builtinId="9" hidden="1"/>
    <cellStyle name="Hipervínculo visitado" xfId="24955" builtinId="9" hidden="1"/>
    <cellStyle name="Hipervínculo visitado" xfId="24956" builtinId="9" hidden="1"/>
    <cellStyle name="Hipervínculo visitado" xfId="24957" builtinId="9" hidden="1"/>
    <cellStyle name="Hipervínculo visitado" xfId="24958" builtinId="9" hidden="1"/>
    <cellStyle name="Hipervínculo visitado" xfId="24959" builtinId="9" hidden="1"/>
    <cellStyle name="Hipervínculo visitado" xfId="24960" builtinId="9" hidden="1"/>
    <cellStyle name="Hipervínculo visitado" xfId="24961" builtinId="9" hidden="1"/>
    <cellStyle name="Hipervínculo visitado" xfId="24962" builtinId="9" hidden="1"/>
    <cellStyle name="Hipervínculo visitado" xfId="24963" builtinId="9" hidden="1"/>
    <cellStyle name="Hipervínculo visitado" xfId="24964" builtinId="9" hidden="1"/>
    <cellStyle name="Hipervínculo visitado" xfId="24965" builtinId="9" hidden="1"/>
    <cellStyle name="Hipervínculo visitado" xfId="24966" builtinId="9" hidden="1"/>
    <cellStyle name="Hipervínculo visitado" xfId="24967" builtinId="9" hidden="1"/>
    <cellStyle name="Hipervínculo visitado" xfId="24968" builtinId="9" hidden="1"/>
    <cellStyle name="Hipervínculo visitado" xfId="24969" builtinId="9" hidden="1"/>
    <cellStyle name="Hipervínculo visitado" xfId="24970" builtinId="9" hidden="1"/>
    <cellStyle name="Hipervínculo visitado" xfId="24928" builtinId="9" hidden="1"/>
    <cellStyle name="Hipervínculo visitado" xfId="24971" builtinId="9" hidden="1"/>
    <cellStyle name="Hipervínculo visitado" xfId="24972" builtinId="9" hidden="1"/>
    <cellStyle name="Hipervínculo visitado" xfId="24973" builtinId="9" hidden="1"/>
    <cellStyle name="Hipervínculo visitado" xfId="24974" builtinId="9" hidden="1"/>
    <cellStyle name="Hipervínculo visitado" xfId="24975" builtinId="9" hidden="1"/>
    <cellStyle name="Hipervínculo visitado" xfId="24976" builtinId="9" hidden="1"/>
    <cellStyle name="Hipervínculo visitado" xfId="24977" builtinId="9" hidden="1"/>
    <cellStyle name="Hipervínculo visitado" xfId="24978" builtinId="9" hidden="1"/>
    <cellStyle name="Hipervínculo visitado" xfId="24979" builtinId="9" hidden="1"/>
    <cellStyle name="Hipervínculo visitado" xfId="24980" builtinId="9" hidden="1"/>
    <cellStyle name="Hipervínculo visitado" xfId="24981" builtinId="9" hidden="1"/>
    <cellStyle name="Hipervínculo visitado" xfId="24982" builtinId="9" hidden="1"/>
    <cellStyle name="Hipervínculo visitado" xfId="24983" builtinId="9" hidden="1"/>
    <cellStyle name="Hipervínculo visitado" xfId="24984" builtinId="9" hidden="1"/>
    <cellStyle name="Hipervínculo visitado" xfId="24985" builtinId="9" hidden="1"/>
    <cellStyle name="Hipervínculo visitado" xfId="24986" builtinId="9" hidden="1"/>
    <cellStyle name="Hipervínculo visitado" xfId="24987" builtinId="9" hidden="1"/>
    <cellStyle name="Hipervínculo visitado" xfId="24988" builtinId="9" hidden="1"/>
    <cellStyle name="Hipervínculo visitado" xfId="24989" builtinId="9" hidden="1"/>
    <cellStyle name="Hipervínculo visitado" xfId="24990" builtinId="9" hidden="1"/>
    <cellStyle name="Hipervínculo visitado" xfId="24991" builtinId="9" hidden="1"/>
    <cellStyle name="Hipervínculo visitado" xfId="24992" builtinId="9" hidden="1"/>
    <cellStyle name="Hipervínculo visitado" xfId="24993" builtinId="9" hidden="1"/>
    <cellStyle name="Hipervínculo visitado" xfId="24994" builtinId="9" hidden="1"/>
    <cellStyle name="Hipervínculo visitado" xfId="24995" builtinId="9" hidden="1"/>
    <cellStyle name="Hipervínculo visitado" xfId="24996" builtinId="9" hidden="1"/>
    <cellStyle name="Hipervínculo visitado" xfId="24997" builtinId="9" hidden="1"/>
    <cellStyle name="Hipervínculo visitado" xfId="24998" builtinId="9" hidden="1"/>
    <cellStyle name="Hipervínculo visitado" xfId="24999" builtinId="9" hidden="1"/>
    <cellStyle name="Hipervínculo visitado" xfId="25000" builtinId="9" hidden="1"/>
    <cellStyle name="Hipervínculo visitado" xfId="25001" builtinId="9" hidden="1"/>
    <cellStyle name="Hipervínculo visitado" xfId="25002" builtinId="9" hidden="1"/>
    <cellStyle name="Hipervínculo visitado" xfId="25003" builtinId="9" hidden="1"/>
    <cellStyle name="Hipervínculo visitado" xfId="25004" builtinId="9" hidden="1"/>
    <cellStyle name="Hipervínculo visitado" xfId="25005" builtinId="9" hidden="1"/>
    <cellStyle name="Hipervínculo visitado" xfId="25006" builtinId="9" hidden="1"/>
    <cellStyle name="Hipervínculo visitado" xfId="25007" builtinId="9" hidden="1"/>
    <cellStyle name="Hipervínculo visitado" xfId="25008" builtinId="9" hidden="1"/>
    <cellStyle name="Hipervínculo visitado" xfId="25009" builtinId="9" hidden="1"/>
    <cellStyle name="Hipervínculo visitado" xfId="25010" builtinId="9" hidden="1"/>
    <cellStyle name="Hipervínculo visitado" xfId="25011" builtinId="9" hidden="1"/>
    <cellStyle name="Hipervínculo visitado" xfId="24794" builtinId="9" hidden="1"/>
    <cellStyle name="Hipervínculo visitado" xfId="24885" builtinId="9" hidden="1"/>
    <cellStyle name="Hipervínculo visitado" xfId="24927" builtinId="9" hidden="1"/>
    <cellStyle name="Hipervínculo visitado" xfId="25012" builtinId="9" hidden="1"/>
    <cellStyle name="Hipervínculo visitado" xfId="25013" builtinId="9" hidden="1"/>
    <cellStyle name="Hipervínculo visitado" xfId="25014" builtinId="9" hidden="1"/>
    <cellStyle name="Hipervínculo visitado" xfId="25015" builtinId="9" hidden="1"/>
    <cellStyle name="Hipervínculo visitado" xfId="25016" builtinId="9" hidden="1"/>
    <cellStyle name="Hipervínculo visitado" xfId="25017" builtinId="9" hidden="1"/>
    <cellStyle name="Hipervínculo visitado" xfId="25018" builtinId="9" hidden="1"/>
    <cellStyle name="Hipervínculo visitado" xfId="25019" builtinId="9" hidden="1"/>
    <cellStyle name="Hipervínculo visitado" xfId="25020" builtinId="9" hidden="1"/>
    <cellStyle name="Hipervínculo visitado" xfId="25021" builtinId="9" hidden="1"/>
    <cellStyle name="Hipervínculo visitado" xfId="25022" builtinId="9" hidden="1"/>
    <cellStyle name="Hipervínculo visitado" xfId="25023" builtinId="9" hidden="1"/>
    <cellStyle name="Hipervínculo visitado" xfId="25024" builtinId="9" hidden="1"/>
    <cellStyle name="Hipervínculo visitado" xfId="25025" builtinId="9" hidden="1"/>
    <cellStyle name="Hipervínculo visitado" xfId="25026" builtinId="9" hidden="1"/>
    <cellStyle name="Hipervínculo visitado" xfId="25027" builtinId="9" hidden="1"/>
    <cellStyle name="Hipervínculo visitado" xfId="25028" builtinId="9" hidden="1"/>
    <cellStyle name="Hipervínculo visitado" xfId="25029" builtinId="9" hidden="1"/>
    <cellStyle name="Hipervínculo visitado" xfId="25030" builtinId="9" hidden="1"/>
    <cellStyle name="Hipervínculo visitado" xfId="25031" builtinId="9" hidden="1"/>
    <cellStyle name="Hipervínculo visitado" xfId="25032" builtinId="9" hidden="1"/>
    <cellStyle name="Hipervínculo visitado" xfId="25033" builtinId="9" hidden="1"/>
    <cellStyle name="Hipervínculo visitado" xfId="25034" builtinId="9" hidden="1"/>
    <cellStyle name="Hipervínculo visitado" xfId="25035" builtinId="9" hidden="1"/>
    <cellStyle name="Hipervínculo visitado" xfId="25036" builtinId="9" hidden="1"/>
    <cellStyle name="Hipervínculo visitado" xfId="25037" builtinId="9" hidden="1"/>
    <cellStyle name="Hipervínculo visitado" xfId="25038" builtinId="9" hidden="1"/>
    <cellStyle name="Hipervínculo visitado" xfId="25039" builtinId="9" hidden="1"/>
    <cellStyle name="Hipervínculo visitado" xfId="25040" builtinId="9" hidden="1"/>
    <cellStyle name="Hipervínculo visitado" xfId="25041" builtinId="9" hidden="1"/>
    <cellStyle name="Hipervínculo visitado" xfId="25042" builtinId="9" hidden="1"/>
    <cellStyle name="Hipervínculo visitado" xfId="25043" builtinId="9" hidden="1"/>
    <cellStyle name="Hipervínculo visitado" xfId="25044" builtinId="9" hidden="1"/>
    <cellStyle name="Hipervínculo visitado" xfId="25045" builtinId="9" hidden="1"/>
    <cellStyle name="Hipervínculo visitado" xfId="25046" builtinId="9" hidden="1"/>
    <cellStyle name="Hipervínculo visitado" xfId="25047" builtinId="9" hidden="1"/>
    <cellStyle name="Hipervínculo visitado" xfId="25048" builtinId="9" hidden="1"/>
    <cellStyle name="Hipervínculo visitado" xfId="25049" builtinId="9" hidden="1"/>
    <cellStyle name="Hipervínculo visitado" xfId="25050" builtinId="9" hidden="1"/>
    <cellStyle name="Hipervínculo visitado" xfId="24803" builtinId="9" hidden="1"/>
    <cellStyle name="Hipervínculo visitado" xfId="24802" builtinId="9" hidden="1"/>
    <cellStyle name="Hipervínculo visitado" xfId="24798" builtinId="9" hidden="1"/>
    <cellStyle name="Hipervínculo visitado" xfId="25051" builtinId="9" hidden="1"/>
    <cellStyle name="Hipervínculo visitado" xfId="25052" builtinId="9" hidden="1"/>
    <cellStyle name="Hipervínculo visitado" xfId="25053" builtinId="9" hidden="1"/>
    <cellStyle name="Hipervínculo visitado" xfId="25054" builtinId="9" hidden="1"/>
    <cellStyle name="Hipervínculo visitado" xfId="25055" builtinId="9" hidden="1"/>
    <cellStyle name="Hipervínculo visitado" xfId="25056" builtinId="9" hidden="1"/>
    <cellStyle name="Hipervínculo visitado" xfId="25057" builtinId="9" hidden="1"/>
    <cellStyle name="Hipervínculo visitado" xfId="25058" builtinId="9" hidden="1"/>
    <cellStyle name="Hipervínculo visitado" xfId="25059" builtinId="9" hidden="1"/>
    <cellStyle name="Hipervínculo visitado" xfId="25060" builtinId="9" hidden="1"/>
    <cellStyle name="Hipervínculo visitado" xfId="25061" builtinId="9" hidden="1"/>
    <cellStyle name="Hipervínculo visitado" xfId="25062" builtinId="9" hidden="1"/>
    <cellStyle name="Hipervínculo visitado" xfId="25063" builtinId="9" hidden="1"/>
    <cellStyle name="Hipervínculo visitado" xfId="25064" builtinId="9" hidden="1"/>
    <cellStyle name="Hipervínculo visitado" xfId="25065" builtinId="9" hidden="1"/>
    <cellStyle name="Hipervínculo visitado" xfId="25066" builtinId="9" hidden="1"/>
    <cellStyle name="Hipervínculo visitado" xfId="25067" builtinId="9" hidden="1"/>
    <cellStyle name="Hipervínculo visitado" xfId="25068" builtinId="9" hidden="1"/>
    <cellStyle name="Hipervínculo visitado" xfId="24383" builtinId="9" hidden="1"/>
    <cellStyle name="Hipervínculo visitado" xfId="24359" builtinId="9" hidden="1"/>
    <cellStyle name="Hipervínculo visitado" xfId="24335" builtinId="9" hidden="1"/>
    <cellStyle name="Hipervínculo visitado" xfId="24313" builtinId="9" hidden="1"/>
    <cellStyle name="Hipervínculo visitado" xfId="24291" builtinId="9" hidden="1"/>
    <cellStyle name="Hipervínculo visitado" xfId="24269" builtinId="9" hidden="1"/>
    <cellStyle name="Hipervínculo visitado" xfId="23036" builtinId="9" hidden="1"/>
    <cellStyle name="Hipervínculo visitado" xfId="24247" builtinId="9" hidden="1"/>
    <cellStyle name="Hipervínculo visitado" xfId="24225" builtinId="9" hidden="1"/>
    <cellStyle name="Hipervínculo visitado" xfId="24202" builtinId="9" hidden="1"/>
    <cellStyle name="Hipervínculo visitado" xfId="24180" builtinId="9" hidden="1"/>
    <cellStyle name="Hipervínculo visitado" xfId="24157" builtinId="9" hidden="1"/>
    <cellStyle name="Hipervínculo visitado" xfId="24135" builtinId="9" hidden="1"/>
    <cellStyle name="Hipervínculo visitado" xfId="24111" builtinId="9" hidden="1"/>
    <cellStyle name="Hipervínculo visitado" xfId="24089" builtinId="9" hidden="1"/>
    <cellStyle name="Hipervínculo visitado" xfId="24067" builtinId="9" hidden="1"/>
    <cellStyle name="Hipervínculo visitado" xfId="24044" builtinId="9" hidden="1"/>
    <cellStyle name="Hipervínculo visitado" xfId="22960" builtinId="9" hidden="1"/>
    <cellStyle name="Hipervínculo visitado" xfId="24021" builtinId="9" hidden="1"/>
    <cellStyle name="Hipervínculo visitado" xfId="23997" builtinId="9" hidden="1"/>
    <cellStyle name="Hipervínculo visitado" xfId="23973" builtinId="9" hidden="1"/>
    <cellStyle name="Hipervínculo visitado" xfId="23507" builtinId="9" hidden="1"/>
    <cellStyle name="Hipervínculo visitado" xfId="23103" builtinId="9" hidden="1"/>
    <cellStyle name="Hipervínculo visitado" xfId="23459" builtinId="9" hidden="1"/>
    <cellStyle name="Hipervínculo visitado" xfId="23223" builtinId="9" hidden="1"/>
    <cellStyle name="Hipervínculo visitado" xfId="23370" builtinId="9" hidden="1"/>
    <cellStyle name="Hipervínculo visitado" xfId="23268" builtinId="9" hidden="1"/>
    <cellStyle name="Hipervínculo visitado" xfId="23093" builtinId="9" hidden="1"/>
    <cellStyle name="Hipervínculo visitado" xfId="23178" builtinId="9" hidden="1"/>
    <cellStyle name="Hipervínculo visitado" xfId="23020" builtinId="9" hidden="1"/>
    <cellStyle name="Hipervínculo visitado" xfId="21617" builtinId="9" hidden="1"/>
    <cellStyle name="Hipervínculo visitado" xfId="23699" builtinId="9" hidden="1"/>
    <cellStyle name="Hipervínculo visitado" xfId="23675" builtinId="9" hidden="1"/>
    <cellStyle name="Hipervínculo visitado" xfId="23650" builtinId="9" hidden="1"/>
    <cellStyle name="Hipervínculo visitado" xfId="23628" builtinId="9" hidden="1"/>
    <cellStyle name="Hipervínculo visitado" xfId="23604" builtinId="9" hidden="1"/>
    <cellStyle name="Hipervínculo visitado" xfId="23579" builtinId="9" hidden="1"/>
    <cellStyle name="Hipervínculo visitado" xfId="23556" builtinId="9" hidden="1"/>
    <cellStyle name="Hipervínculo visitado" xfId="23532" builtinId="9" hidden="1"/>
    <cellStyle name="Hipervínculo visitado" xfId="23508" builtinId="9" hidden="1"/>
    <cellStyle name="Hipervínculo visitado" xfId="23154" builtinId="9" hidden="1"/>
    <cellStyle name="Hipervínculo visitado" xfId="23080" builtinId="9" hidden="1"/>
    <cellStyle name="Hipervínculo visitado" xfId="23287" builtinId="9" hidden="1"/>
    <cellStyle name="Hipervínculo visitado" xfId="23244" builtinId="9" hidden="1"/>
    <cellStyle name="Hipervínculo visitado" xfId="23201" builtinId="9" hidden="1"/>
    <cellStyle name="Hipervínculo visitado" xfId="20040" builtinId="9" hidden="1"/>
    <cellStyle name="Hipervínculo visitado" xfId="23153" builtinId="9" hidden="1"/>
    <cellStyle name="Hipervínculo visitado" xfId="23117" builtinId="9" hidden="1"/>
    <cellStyle name="Hipervínculo visitado" xfId="24808" builtinId="9" hidden="1"/>
    <cellStyle name="Hipervínculo visitado" xfId="24860" builtinId="9" hidden="1"/>
    <cellStyle name="Hipervínculo visitado" xfId="24801" builtinId="9" hidden="1"/>
    <cellStyle name="Hipervínculo visitado" xfId="22973" builtinId="9" hidden="1"/>
    <cellStyle name="Hipervínculo visitado" xfId="24793" builtinId="9" hidden="1"/>
    <cellStyle name="Hipervínculo visitado" xfId="24810" builtinId="9" hidden="1"/>
    <cellStyle name="Hipervínculo visitado" xfId="24813" builtinId="9" hidden="1"/>
    <cellStyle name="Hipervínculo visitado" xfId="24796" builtinId="9" hidden="1"/>
    <cellStyle name="Hipervínculo visitado" xfId="23055" builtinId="9" hidden="1"/>
    <cellStyle name="Hipervínculo visitado" xfId="23157" builtinId="9" hidden="1"/>
    <cellStyle name="Hipervínculo visitado" xfId="24585" builtinId="9" hidden="1"/>
    <cellStyle name="Hipervínculo visitado" xfId="24179" builtinId="9" hidden="1"/>
    <cellStyle name="Hipervínculo visitado" xfId="23858" builtinId="9" hidden="1"/>
    <cellStyle name="Hipervínculo visitado" xfId="24521" builtinId="9" hidden="1"/>
    <cellStyle name="Hipervínculo visitado" xfId="23081" builtinId="9" hidden="1"/>
    <cellStyle name="Hipervínculo visitado" xfId="23531" builtinId="9" hidden="1"/>
    <cellStyle name="Hipervínculo visitado" xfId="23744" builtinId="9" hidden="1"/>
    <cellStyle name="Hipervínculo visitado" xfId="23198" builtinId="9" hidden="1"/>
    <cellStyle name="Hipervínculo visitado" xfId="23156" builtinId="9" hidden="1"/>
    <cellStyle name="Hipervínculo visitado" xfId="23676" builtinId="9" hidden="1"/>
    <cellStyle name="Hipervínculo visitado" xfId="23435" builtinId="9" hidden="1"/>
    <cellStyle name="Hipervínculo visitado" xfId="23436" builtinId="9" hidden="1"/>
    <cellStyle name="Hipervínculo visitado" xfId="23651" builtinId="9" hidden="1"/>
    <cellStyle name="Hipervínculo visitado" xfId="20020" builtinId="9" hidden="1"/>
    <cellStyle name="Hipervínculo visitado" xfId="23199" builtinId="9" hidden="1"/>
    <cellStyle name="Hipervínculo visitado" xfId="23743" builtinId="9" hidden="1"/>
    <cellStyle name="Hipervínculo visitado" xfId="23580" builtinId="9" hidden="1"/>
    <cellStyle name="Hipervínculo visitado" xfId="23506" builtinId="9" hidden="1"/>
    <cellStyle name="Hipervínculo visitado" xfId="23673" builtinId="9" hidden="1"/>
    <cellStyle name="Hipervínculo visitado" xfId="23110" builtinId="9" hidden="1"/>
    <cellStyle name="Hipervínculo visitado" xfId="23482" builtinId="9" hidden="1"/>
    <cellStyle name="Hipervínculo visitado" xfId="23509" builtinId="9" hidden="1"/>
    <cellStyle name="Hipervínculo visitado" xfId="23433" builtinId="9" hidden="1"/>
    <cellStyle name="Hipervínculo visitado" xfId="23602" builtinId="9" hidden="1"/>
    <cellStyle name="Hipervínculo visitado" xfId="23135" builtinId="9" hidden="1"/>
    <cellStyle name="Hipervínculo visitado" xfId="23126" builtinId="9" hidden="1"/>
    <cellStyle name="Hipervínculo visitado" xfId="14027" builtinId="9" hidden="1"/>
    <cellStyle name="Hipervínculo visitado" xfId="19955" builtinId="9" hidden="1"/>
    <cellStyle name="Hipervínculo visitado" xfId="16937" builtinId="9" hidden="1"/>
    <cellStyle name="Hipervínculo visitado" xfId="19956" builtinId="9" hidden="1"/>
    <cellStyle name="Hipervínculo visitado" xfId="19861" builtinId="9" hidden="1"/>
    <cellStyle name="Hipervínculo visitado" xfId="21455" builtinId="9" hidden="1"/>
    <cellStyle name="Hipervínculo visitado" xfId="22462" builtinId="9" hidden="1"/>
    <cellStyle name="Hipervínculo visitado" xfId="24837" builtinId="9" hidden="1"/>
    <cellStyle name="Hipervínculo visitado" xfId="16933" builtinId="9" hidden="1"/>
    <cellStyle name="Hipervínculo visitado" xfId="16934" builtinId="9" hidden="1"/>
    <cellStyle name="Hipervínculo visitado" xfId="16873" builtinId="9" hidden="1"/>
    <cellStyle name="Hipervínculo visitado" xfId="20007" builtinId="9" hidden="1"/>
    <cellStyle name="Hipervínculo visitado" xfId="19957" builtinId="9" hidden="1"/>
    <cellStyle name="Hipervínculo visitado" xfId="19958" builtinId="9" hidden="1"/>
    <cellStyle name="Hipervínculo visitado" xfId="21878" builtinId="9" hidden="1"/>
    <cellStyle name="Hipervínculo visitado" xfId="20008" builtinId="9" hidden="1"/>
    <cellStyle name="Hipervínculo visitado" xfId="19864" builtinId="9" hidden="1"/>
    <cellStyle name="Hipervínculo visitado" xfId="19959" builtinId="9" hidden="1"/>
    <cellStyle name="Hipervínculo visitado" xfId="22504" builtinId="9" hidden="1"/>
    <cellStyle name="Hipervínculo visitado" xfId="20010" builtinId="9" hidden="1"/>
    <cellStyle name="Hipervínculo visitado" xfId="19960" builtinId="9" hidden="1"/>
    <cellStyle name="Hipervínculo visitado" xfId="20002" builtinId="9" hidden="1"/>
    <cellStyle name="Hipervínculo visitado" xfId="19972" builtinId="9" hidden="1"/>
    <cellStyle name="Hipervínculo visitado" xfId="20021" builtinId="9" hidden="1"/>
    <cellStyle name="Hipervínculo visitado" xfId="20043" builtinId="9" hidden="1"/>
    <cellStyle name="Hipervínculo visitado" xfId="20053" builtinId="9" hidden="1"/>
    <cellStyle name="Hipervínculo visitado" xfId="20052" builtinId="9" hidden="1"/>
    <cellStyle name="Hipervínculo visitado" xfId="19950" builtinId="9" hidden="1"/>
    <cellStyle name="Hipervínculo visitado" xfId="19971" builtinId="9" hidden="1"/>
    <cellStyle name="Hipervínculo visitado" xfId="19135" builtinId="9" hidden="1"/>
    <cellStyle name="Hipervínculo visitado" xfId="19949" builtinId="9" hidden="1"/>
    <cellStyle name="Hipervínculo visitado" xfId="16939" builtinId="9" hidden="1"/>
    <cellStyle name="Hipervínculo visitado" xfId="14032" builtinId="9" hidden="1"/>
    <cellStyle name="Hipervínculo visitado" xfId="20001" builtinId="9" hidden="1"/>
    <cellStyle name="Hipervínculo visitado" xfId="19874" builtinId="9" hidden="1"/>
    <cellStyle name="Hipervínculo visitado" xfId="19970" builtinId="9" hidden="1"/>
    <cellStyle name="Hipervínculo visitado" xfId="20042" builtinId="9" hidden="1"/>
    <cellStyle name="Hipervínculo visitado" xfId="19895" builtinId="9" hidden="1"/>
    <cellStyle name="Hipervínculo visitado" xfId="16880" builtinId="9" hidden="1"/>
    <cellStyle name="Hipervínculo visitado" xfId="18352" builtinId="9" hidden="1"/>
    <cellStyle name="Hipervínculo visitado" xfId="16946" builtinId="9" hidden="1"/>
    <cellStyle name="Hipervínculo visitado" xfId="19969" builtinId="9" hidden="1"/>
    <cellStyle name="Hipervínculo visitado" xfId="20024" builtinId="9" hidden="1"/>
    <cellStyle name="Hipervínculo visitado" xfId="23123" builtinId="9" hidden="1"/>
    <cellStyle name="Hipervínculo visitado" xfId="19907" builtinId="9" hidden="1"/>
    <cellStyle name="Hipervínculo visitado" xfId="19976" builtinId="9" hidden="1"/>
    <cellStyle name="Hipervínculo visitado" xfId="20013" builtinId="9" hidden="1"/>
    <cellStyle name="Hipervínculo visitado" xfId="23856" builtinId="9" hidden="1"/>
    <cellStyle name="Hipervínculo visitado" xfId="22328" builtinId="9" hidden="1"/>
    <cellStyle name="Hipervínculo visitado" xfId="19867" builtinId="9" hidden="1"/>
    <cellStyle name="Hipervínculo visitado" xfId="20012" builtinId="9" hidden="1"/>
    <cellStyle name="Hipervínculo visitado" xfId="19880" builtinId="9" hidden="1"/>
    <cellStyle name="Hipervínculo visitado" xfId="23925" builtinId="9" hidden="1"/>
    <cellStyle name="Hipervínculo visitado" xfId="23948" builtinId="9" hidden="1"/>
    <cellStyle name="Hipervínculo visitado" xfId="19916" builtinId="9" hidden="1"/>
    <cellStyle name="Hipervínculo visitado" xfId="22568" builtinId="9" hidden="1"/>
    <cellStyle name="Hipervínculo visitado" xfId="19815" builtinId="9" hidden="1"/>
    <cellStyle name="Hipervínculo visitado" xfId="20004" builtinId="9" hidden="1"/>
    <cellStyle name="Hipervínculo visitado" xfId="22956" builtinId="9" hidden="1"/>
    <cellStyle name="Hipervínculo visitado" xfId="19963" builtinId="9" hidden="1"/>
    <cellStyle name="Hipervínculo visitado" xfId="18632" builtinId="9" hidden="1"/>
    <cellStyle name="Hipervínculo visitado" xfId="19964" builtinId="9" hidden="1"/>
    <cellStyle name="Hipervínculo visitado" xfId="23972" builtinId="9" hidden="1"/>
    <cellStyle name="Hipervínculo visitado" xfId="16884" builtinId="9" hidden="1"/>
    <cellStyle name="Hipervínculo visitado" xfId="22223" builtinId="9" hidden="1"/>
    <cellStyle name="Hipervínculo visitado" xfId="22254" builtinId="9" hidden="1"/>
    <cellStyle name="Hipervínculo visitado" xfId="24497" builtinId="9" hidden="1"/>
    <cellStyle name="Hipervínculo visitado" xfId="22888" builtinId="9" hidden="1"/>
    <cellStyle name="Hipervínculo visitado" xfId="19917" builtinId="9" hidden="1"/>
    <cellStyle name="Hipervínculo visitado" xfId="20006" builtinId="9" hidden="1"/>
    <cellStyle name="Hipervínculo visitado" xfId="20048" builtinId="9" hidden="1"/>
    <cellStyle name="Hipervínculo visitado" xfId="16944" builtinId="9" hidden="1"/>
    <cellStyle name="Hipervínculo visitado" xfId="19881" builtinId="9" hidden="1"/>
    <cellStyle name="Hipervínculo visitado" xfId="24382" builtinId="9" hidden="1"/>
    <cellStyle name="Hipervínculo visitado" xfId="16870" builtinId="9" hidden="1"/>
    <cellStyle name="Hipervínculo visitado" xfId="19908" builtinId="9" hidden="1"/>
    <cellStyle name="Hipervínculo visitado" xfId="23603" builtinId="9" hidden="1"/>
    <cellStyle name="Hipervínculo visitado" xfId="19978" builtinId="9" hidden="1"/>
    <cellStyle name="Hipervínculo visitado" xfId="22374" builtinId="9" hidden="1"/>
    <cellStyle name="Hipervínculo visitado" xfId="20026" builtinId="9" hidden="1"/>
    <cellStyle name="Hipervínculo visitado" xfId="20059" builtinId="9" hidden="1"/>
    <cellStyle name="Hipervínculo visitado" xfId="19952" builtinId="9" hidden="1"/>
    <cellStyle name="Hipervínculo visitado" xfId="19951" builtinId="9" hidden="1"/>
    <cellStyle name="Hipervínculo visitado" xfId="20047" builtinId="9" hidden="1"/>
    <cellStyle name="Hipervínculo visitado" xfId="13993" builtinId="9" hidden="1"/>
    <cellStyle name="Hipervínculo visitado" xfId="18602" builtinId="9" hidden="1"/>
    <cellStyle name="Hipervínculo visitado" xfId="25081" builtinId="9" hidden="1"/>
    <cellStyle name="Hipervínculo visitado" xfId="23155" builtinId="9" hidden="1"/>
    <cellStyle name="Hipervínculo visitado" xfId="25080" builtinId="9" hidden="1"/>
    <cellStyle name="Hipervínculo visitado" xfId="19896" builtinId="9" hidden="1"/>
    <cellStyle name="Hipervínculo visitado" xfId="19967" builtinId="9" hidden="1"/>
    <cellStyle name="Hipervínculo visitado" xfId="25079" builtinId="9" hidden="1"/>
    <cellStyle name="Hipervínculo visitado" xfId="25078" builtinId="9" hidden="1"/>
    <cellStyle name="Hipervínculo visitado" xfId="18879" builtinId="9" hidden="1"/>
    <cellStyle name="Hipervínculo visitado" xfId="19163" builtinId="9" hidden="1"/>
    <cellStyle name="Hipervínculo visitado" xfId="25077" builtinId="9" hidden="1"/>
    <cellStyle name="Hipervínculo visitado" xfId="11154" builtinId="9" hidden="1"/>
    <cellStyle name="Hipervínculo visitado" xfId="24019" builtinId="9" hidden="1"/>
    <cellStyle name="Hipervínculo visitado" xfId="18664" builtinId="9" hidden="1"/>
    <cellStyle name="Hipervínculo visitado" xfId="18910" builtinId="9" hidden="1"/>
    <cellStyle name="Hipervínculo visitado" xfId="25076" builtinId="9" hidden="1"/>
    <cellStyle name="Hipervínculo visitado" xfId="22302" builtinId="9" hidden="1"/>
    <cellStyle name="Hipervínculo visitado" xfId="19821" builtinId="9" hidden="1"/>
    <cellStyle name="Hipervínculo visitado" xfId="24043" builtinId="9" hidden="1"/>
    <cellStyle name="Hipervínculo visitado" xfId="25075" builtinId="9" hidden="1"/>
    <cellStyle name="Hipervínculo visitado" xfId="25114" builtinId="9" hidden="1"/>
    <cellStyle name="Hipervínculo visitado" xfId="16947" builtinId="9" hidden="1"/>
    <cellStyle name="Hipervínculo visitado" xfId="22985" builtinId="9" hidden="1"/>
    <cellStyle name="Hipervínculo visitado" xfId="25115" builtinId="9" hidden="1"/>
    <cellStyle name="Hipervínculo visitado" xfId="23674" builtinId="9" hidden="1"/>
    <cellStyle name="Hipervínculo visitado" xfId="20084" builtinId="9" hidden="1"/>
    <cellStyle name="Hipervínculo visitado" xfId="19909" builtinId="9" hidden="1"/>
    <cellStyle name="Hipervínculo visitado" xfId="20009" builtinId="9" hidden="1"/>
    <cellStyle name="Hipervínculo visitado" xfId="20022" builtinId="9" hidden="1"/>
    <cellStyle name="Hipervínculo visitado" xfId="25116" builtinId="9" hidden="1"/>
    <cellStyle name="Hipervínculo visitado" xfId="19980" builtinId="9" hidden="1"/>
    <cellStyle name="Hipervínculo visitado" xfId="23136" builtinId="9" hidden="1"/>
    <cellStyle name="Hipervínculo visitado" xfId="25117" builtinId="9" hidden="1"/>
    <cellStyle name="Hipervínculo visitado" xfId="19863" builtinId="9" hidden="1"/>
    <cellStyle name="Hipervínculo visitado" xfId="22989" builtinId="9" hidden="1"/>
    <cellStyle name="Hipervínculo visitado" xfId="20063" builtinId="9" hidden="1"/>
    <cellStyle name="Hipervínculo visitado" xfId="22419" builtinId="9" hidden="1"/>
    <cellStyle name="Hipervínculo visitado" xfId="18726" builtinId="9" hidden="1"/>
    <cellStyle name="Hipervínculo visitado" xfId="19897" builtinId="9" hidden="1"/>
    <cellStyle name="Hipervínculo visitado" xfId="23555" builtinId="9" hidden="1"/>
    <cellStyle name="Hipervínculo visitado" xfId="19979" builtinId="9" hidden="1"/>
    <cellStyle name="Hipervínculo visitado" xfId="16945" builtinId="9" hidden="1"/>
    <cellStyle name="Hipervínculo visitado" xfId="24799" builtinId="9" hidden="1"/>
    <cellStyle name="Hipervínculo visitado" xfId="25074" builtinId="9" hidden="1"/>
    <cellStyle name="Hipervínculo visitado" xfId="23245" builtinId="9" hidden="1"/>
    <cellStyle name="Hipervínculo visitado" xfId="20058" builtinId="9" hidden="1"/>
    <cellStyle name="Hipervínculo visitado" xfId="25131" builtinId="9" hidden="1"/>
    <cellStyle name="Hipervínculo visitado" xfId="25107" builtinId="9" hidden="1"/>
    <cellStyle name="Hipervínculo visitado" xfId="24066" builtinId="9" hidden="1"/>
    <cellStyle name="Hipervínculo visitado" xfId="25073" builtinId="9" hidden="1"/>
    <cellStyle name="Hipervínculo visitado" xfId="16953" builtinId="9" hidden="1"/>
    <cellStyle name="Hipervínculo visitado" xfId="25130" builtinId="9" hidden="1"/>
    <cellStyle name="Hipervínculo visitado" xfId="20049" builtinId="9" hidden="1"/>
    <cellStyle name="Hipervínculo visitado" xfId="19823" builtinId="9" hidden="1"/>
    <cellStyle name="Hipervínculo visitado" xfId="20044" builtinId="9" hidden="1"/>
    <cellStyle name="Hipervínculo visitado" xfId="19906" builtinId="9" hidden="1"/>
    <cellStyle name="Hipervínculo visitado" xfId="19919" builtinId="9" hidden="1"/>
    <cellStyle name="Hipervínculo visitado" xfId="25129" builtinId="9" hidden="1"/>
    <cellStyle name="Hipervínculo visitado" xfId="20055" builtinId="9" hidden="1"/>
    <cellStyle name="Hipervínculo visitado" xfId="25106" builtinId="9" hidden="1"/>
    <cellStyle name="Hipervínculo visitado" xfId="20017" builtinId="9" hidden="1"/>
    <cellStyle name="Hipervínculo visitado" xfId="25128" builtinId="9" hidden="1"/>
    <cellStyle name="Hipervínculo visitado" xfId="19058" builtinId="9" hidden="1"/>
    <cellStyle name="Hipervínculo visitado" xfId="25104" builtinId="9" hidden="1"/>
    <cellStyle name="Hipervínculo visitado" xfId="20041" builtinId="9" hidden="1"/>
    <cellStyle name="Hipervínculo visitado" xfId="20062" builtinId="9" hidden="1"/>
    <cellStyle name="Hipervínculo visitado" xfId="20060" builtinId="9" hidden="1"/>
    <cellStyle name="Hipervínculo visitado" xfId="25138" builtinId="9" hidden="1"/>
    <cellStyle name="Hipervínculo visitado" xfId="25103" builtinId="9" hidden="1"/>
    <cellStyle name="Hipervínculo visitado" xfId="25083" builtinId="9" hidden="1"/>
    <cellStyle name="Hipervínculo visitado" xfId="22922" builtinId="9" hidden="1"/>
    <cellStyle name="Hipervínculo visitado" xfId="25069" builtinId="9" hidden="1"/>
    <cellStyle name="Hipervínculo visitado" xfId="14026" builtinId="9" hidden="1"/>
    <cellStyle name="Hipervínculo visitado" xfId="25139" builtinId="9" hidden="1"/>
    <cellStyle name="Hipervínculo visitado" xfId="20005" builtinId="9" hidden="1"/>
    <cellStyle name="Hipervínculo visitado" xfId="22873" builtinId="9" hidden="1"/>
    <cellStyle name="Hipervínculo visitado" xfId="14033" builtinId="9" hidden="1"/>
    <cellStyle name="Hipervínculo visitado" xfId="16930" builtinId="9" hidden="1"/>
    <cellStyle name="Hipervínculo visitado" xfId="19850" builtinId="9" hidden="1"/>
    <cellStyle name="Hipervínculo visitado" xfId="19974" builtinId="9" hidden="1"/>
    <cellStyle name="Hipervínculo visitado" xfId="19975" builtinId="9" hidden="1"/>
    <cellStyle name="Hipervínculo visitado" xfId="25110" builtinId="9" hidden="1"/>
    <cellStyle name="Hipervínculo visitado" xfId="18817" builtinId="9" hidden="1"/>
    <cellStyle name="Hipervínculo visitado" xfId="18998" builtinId="9" hidden="1"/>
    <cellStyle name="Hipervínculo visitado" xfId="22629" builtinId="9" hidden="1"/>
    <cellStyle name="Hipervínculo visitado" xfId="19953" builtinId="9" hidden="1"/>
    <cellStyle name="Hipervínculo visitado" xfId="23505" builtinId="9" hidden="1"/>
    <cellStyle name="Hipervínculo visitado" xfId="23059" builtinId="9" hidden="1"/>
    <cellStyle name="Hipervínculo visitado" xfId="16877" builtinId="9" hidden="1"/>
    <cellStyle name="Hipervínculo visitado" xfId="25157" builtinId="9" hidden="1"/>
    <cellStyle name="Hipervínculo visitado" xfId="19824" builtinId="9" hidden="1"/>
    <cellStyle name="Hipervínculo visitado" xfId="25126" builtinId="9" hidden="1"/>
    <cellStyle name="Hipervínculo visitado" xfId="25156" builtinId="9" hidden="1"/>
    <cellStyle name="Hipervínculo visitado" xfId="25112" builtinId="9" hidden="1"/>
    <cellStyle name="Hipervínculo visitado" xfId="23627" builtinId="9" hidden="1"/>
    <cellStyle name="Hipervínculo visitado" xfId="19973" builtinId="9" hidden="1"/>
    <cellStyle name="Hipervínculo visitado" xfId="19893" builtinId="9" hidden="1"/>
    <cellStyle name="Hipervínculo visitado" xfId="24800" builtinId="9" hidden="1"/>
    <cellStyle name="Hipervínculo visitado" xfId="23698" builtinId="9" hidden="1"/>
    <cellStyle name="Hipervínculo visitado" xfId="25155" builtinId="9" hidden="1"/>
    <cellStyle name="Hipervínculo visitado" xfId="25071" builtinId="9" hidden="1"/>
    <cellStyle name="Hipervínculo visitado" xfId="25125" builtinId="9" hidden="1"/>
    <cellStyle name="Hipervínculo visitado" xfId="20016" builtinId="9" hidden="1"/>
    <cellStyle name="Hipervínculo visitado" xfId="25135" builtinId="9" hidden="1"/>
    <cellStyle name="Hipervínculo visitado" xfId="19061" builtinId="9" hidden="1"/>
    <cellStyle name="Hipervínculo visitado" xfId="11155" builtinId="9" hidden="1"/>
    <cellStyle name="Hipervínculo visitado" xfId="20015" builtinId="9" hidden="1"/>
    <cellStyle name="Hipervínculo visitado" xfId="19954" builtinId="9" hidden="1"/>
    <cellStyle name="Hipervínculo visitado" xfId="22995" builtinId="9" hidden="1"/>
    <cellStyle name="Hipervínculo visitado" xfId="23857" builtinId="9" hidden="1"/>
    <cellStyle name="Hipervínculo visitado" xfId="14034" builtinId="9" hidden="1"/>
    <cellStyle name="Hipervínculo visitado" xfId="25152" builtinId="9" hidden="1"/>
    <cellStyle name="Hipervínculo visitado" xfId="19966" builtinId="9" hidden="1"/>
    <cellStyle name="Hipervínculo visitado" xfId="25133" builtinId="9" hidden="1"/>
    <cellStyle name="Hipervínculo visitado" xfId="25151" builtinId="9" hidden="1"/>
    <cellStyle name="Hipervínculo visitado" xfId="11112" builtinId="9" hidden="1"/>
    <cellStyle name="Hipervínculo visitado" xfId="22884" builtinId="9" hidden="1"/>
    <cellStyle name="Hipervínculo visitado" xfId="25134" builtinId="9" hidden="1"/>
    <cellStyle name="Hipervínculo visitado" xfId="25163" builtinId="9" hidden="1"/>
    <cellStyle name="Hipervínculo visitado" xfId="19032" builtinId="9" hidden="1"/>
    <cellStyle name="Hipervínculo visitado" xfId="23766" builtinId="9" hidden="1"/>
    <cellStyle name="Hipervínculo visitado" xfId="25164" builtinId="9" hidden="1"/>
    <cellStyle name="Hipervínculo visitado" xfId="20054" builtinId="9" hidden="1"/>
    <cellStyle name="Hipervínculo visitado" xfId="19213" builtinId="9" hidden="1"/>
    <cellStyle name="Hipervínculo visitado" xfId="16943" builtinId="9" hidden="1"/>
    <cellStyle name="Hipervínculo visitado" xfId="25160" builtinId="9" hidden="1"/>
    <cellStyle name="Hipervínculo visitado" xfId="19851" builtinId="9" hidden="1"/>
    <cellStyle name="Hipervínculo visitado" xfId="25143" builtinId="9" hidden="1"/>
    <cellStyle name="Hipervínculo visitado" xfId="25226" builtinId="9" hidden="1"/>
    <cellStyle name="Hipervínculo visitado" xfId="25123" builtinId="9" hidden="1"/>
    <cellStyle name="Hipervínculo visitado" xfId="25122" builtinId="9" hidden="1"/>
    <cellStyle name="Hipervínculo visitado" xfId="25227" builtinId="9" hidden="1"/>
    <cellStyle name="Hipervínculo visitado" xfId="23434" builtinId="9" hidden="1"/>
    <cellStyle name="Hipervínculo visitado" xfId="20046" builtinId="9" hidden="1"/>
    <cellStyle name="Hipervínculo visitado" xfId="19890" builtinId="9" hidden="1"/>
    <cellStyle name="Hipervínculo visitado" xfId="18755" builtinId="9" hidden="1"/>
    <cellStyle name="Hipervínculo visitado" xfId="25187" builtinId="9" hidden="1"/>
    <cellStyle name="Hipervínculo visitado" xfId="25228" builtinId="9" hidden="1"/>
    <cellStyle name="Hipervínculo visitado" xfId="25186" builtinId="9" hidden="1"/>
    <cellStyle name="Hipervínculo visitado" xfId="14028" builtinId="9" hidden="1"/>
    <cellStyle name="Hipervínculo visitado" xfId="25229" builtinId="9" hidden="1"/>
    <cellStyle name="Hipervínculo visitado" xfId="22148" builtinId="9" hidden="1"/>
    <cellStyle name="Hipervínculo visitado" xfId="20061" builtinId="9" hidden="1"/>
    <cellStyle name="Hipervínculo visitado" xfId="16874" builtinId="9" hidden="1"/>
    <cellStyle name="Hipervínculo visitado" xfId="25148" builtinId="9" hidden="1"/>
    <cellStyle name="Hipervínculo visitado" xfId="19875" builtinId="9" hidden="1"/>
    <cellStyle name="Hipervínculo visitado" xfId="25193" builtinId="9" hidden="1"/>
    <cellStyle name="Hipervínculo visitado" xfId="25233" builtinId="9" hidden="1"/>
    <cellStyle name="Hipervínculo visitado" xfId="25150" builtinId="9" hidden="1"/>
    <cellStyle name="Hipervínculo visitado" xfId="25194" builtinId="9" hidden="1"/>
    <cellStyle name="Hipervínculo visitado" xfId="25149" builtinId="9" hidden="1"/>
    <cellStyle name="Hipervínculo visitado" xfId="25232" builtinId="9" hidden="1"/>
    <cellStyle name="Hipervínculo visitado" xfId="25118" builtinId="9" hidden="1"/>
    <cellStyle name="Hipervínculo visitado" xfId="19868" builtinId="9" hidden="1"/>
    <cellStyle name="Hipervínculo visitado" xfId="25184" builtinId="9" hidden="1"/>
    <cellStyle name="Hipervínculo visitado" xfId="25119" builtinId="9" hidden="1"/>
    <cellStyle name="Hipervínculo visitado" xfId="25105" builtinId="9" hidden="1"/>
    <cellStyle name="Hipervínculo visitado" xfId="25231" builtinId="9" hidden="1"/>
    <cellStyle name="Hipervínculo visitado" xfId="25195" builtinId="9" hidden="1"/>
    <cellStyle name="Hipervínculo visitado" xfId="16866" builtinId="9" hidden="1"/>
    <cellStyle name="Hipervínculo visitado" xfId="14031" builtinId="9" hidden="1"/>
    <cellStyle name="Hipervínculo visitado" xfId="25217" builtinId="9" hidden="1"/>
    <cellStyle name="Hipervínculo visitado" xfId="25230" builtinId="9" hidden="1"/>
    <cellStyle name="Hipervínculo visitado" xfId="25185" builtinId="9" hidden="1"/>
    <cellStyle name="Hipervínculo visitado" xfId="25216" builtinId="9" hidden="1"/>
    <cellStyle name="Hipervínculo visitado" xfId="25121" builtinId="9" hidden="1"/>
    <cellStyle name="Hipervínculo visitado" xfId="25144" builtinId="9" hidden="1"/>
    <cellStyle name="Hipervínculo visitado" xfId="19029" builtinId="9" hidden="1"/>
    <cellStyle name="Hipervínculo visitado" xfId="25269" builtinId="9" hidden="1"/>
    <cellStyle name="Hipervínculo visitado" xfId="25270" builtinId="9" hidden="1"/>
    <cellStyle name="Hipervínculo visitado" xfId="25271" builtinId="9" hidden="1"/>
    <cellStyle name="Hipervínculo visitado" xfId="25272" builtinId="9" hidden="1"/>
    <cellStyle name="Hipervínculo visitado" xfId="25273" builtinId="9" hidden="1"/>
    <cellStyle name="Hipervínculo visitado" xfId="25274" builtinId="9" hidden="1"/>
    <cellStyle name="Hipervínculo visitado" xfId="25275" builtinId="9" hidden="1"/>
    <cellStyle name="Hipervínculo visitado" xfId="25276" builtinId="9" hidden="1"/>
    <cellStyle name="Hipervínculo visitado" xfId="25277" builtinId="9" hidden="1"/>
    <cellStyle name="Hipervínculo visitado" xfId="25278" builtinId="9" hidden="1"/>
    <cellStyle name="Hipervínculo visitado" xfId="25279" builtinId="9" hidden="1"/>
    <cellStyle name="Hipervínculo visitado" xfId="25280" builtinId="9" hidden="1"/>
    <cellStyle name="Hipervínculo visitado" xfId="25281" builtinId="9" hidden="1"/>
    <cellStyle name="Hipervínculo visitado" xfId="25282" builtinId="9" hidden="1"/>
    <cellStyle name="Hipervínculo visitado" xfId="25283" builtinId="9" hidden="1"/>
    <cellStyle name="Hipervínculo visitado" xfId="25284" builtinId="9" hidden="1"/>
    <cellStyle name="Hipervínculo visitado" xfId="25285" builtinId="9" hidden="1"/>
    <cellStyle name="Hipervínculo visitado" xfId="25286" builtinId="9" hidden="1"/>
    <cellStyle name="Hipervínculo visitado" xfId="25287" builtinId="9" hidden="1"/>
    <cellStyle name="Hipervínculo visitado" xfId="25288" builtinId="9" hidden="1"/>
    <cellStyle name="Hipervínculo visitado" xfId="20051" builtinId="9" hidden="1"/>
    <cellStyle name="Hipervínculo visitado" xfId="25218" builtinId="9" hidden="1"/>
    <cellStyle name="Hipervínculo visitado" xfId="25145" builtinId="9" hidden="1"/>
    <cellStyle name="Hipervínculo visitado" xfId="25292" builtinId="9" hidden="1"/>
    <cellStyle name="Hipervínculo visitado" xfId="25293" builtinId="9" hidden="1"/>
    <cellStyle name="Hipervínculo visitado" xfId="25294" builtinId="9" hidden="1"/>
    <cellStyle name="Hipervínculo visitado" xfId="25295" builtinId="9" hidden="1"/>
    <cellStyle name="Hipervínculo visitado" xfId="25296" builtinId="9" hidden="1"/>
    <cellStyle name="Hipervínculo visitado" xfId="25297" builtinId="9" hidden="1"/>
    <cellStyle name="Hipervínculo visitado" xfId="25298" builtinId="9" hidden="1"/>
    <cellStyle name="Hipervínculo visitado" xfId="25299" builtinId="9" hidden="1"/>
    <cellStyle name="Hipervínculo visitado" xfId="25300" builtinId="9" hidden="1"/>
    <cellStyle name="Hipervínculo visitado" xfId="25301" builtinId="9" hidden="1"/>
    <cellStyle name="Hipervínculo visitado" xfId="25302" builtinId="9" hidden="1"/>
    <cellStyle name="Hipervínculo visitado" xfId="25303" builtinId="9" hidden="1"/>
    <cellStyle name="Hipervínculo visitado" xfId="25304" builtinId="9" hidden="1"/>
    <cellStyle name="Hipervínculo visitado" xfId="25305" builtinId="9" hidden="1"/>
    <cellStyle name="Hipervínculo visitado" xfId="25306" builtinId="9" hidden="1"/>
    <cellStyle name="Hipervínculo visitado" xfId="25307" builtinId="9" hidden="1"/>
    <cellStyle name="Hipervínculo visitado" xfId="25308" builtinId="9" hidden="1"/>
    <cellStyle name="Hipervínculo visitado" xfId="25309" builtinId="9" hidden="1"/>
    <cellStyle name="Hipervínculo visitado" xfId="25322" builtinId="9" hidden="1"/>
    <cellStyle name="Hipervínculo visitado" xfId="25323" builtinId="9" hidden="1"/>
    <cellStyle name="Hipervínculo visitado" xfId="25324" builtinId="9" hidden="1"/>
    <cellStyle name="Hipervínculo visitado" xfId="25325" builtinId="9" hidden="1"/>
    <cellStyle name="Hipervínculo visitado" xfId="25326" builtinId="9" hidden="1"/>
    <cellStyle name="Hipervínculo visitado" xfId="25327" builtinId="9" hidden="1"/>
    <cellStyle name="Hipervínculo visitado" xfId="25328" builtinId="9" hidden="1"/>
    <cellStyle name="Hipervínculo visitado" xfId="25329" builtinId="9" hidden="1"/>
    <cellStyle name="Hipervínculo visitado" xfId="25330" builtinId="9" hidden="1"/>
    <cellStyle name="Hipervínculo visitado" xfId="25331" builtinId="9" hidden="1"/>
    <cellStyle name="Hipervínculo visitado" xfId="25332" builtinId="9" hidden="1"/>
    <cellStyle name="Hipervínculo visitado" xfId="25333" builtinId="9" hidden="1"/>
    <cellStyle name="Hipervínculo visitado" xfId="25334" builtinId="9" hidden="1"/>
    <cellStyle name="Hipervínculo visitado" xfId="25335" builtinId="9" hidden="1"/>
    <cellStyle name="Hipervínculo visitado" xfId="25336" builtinId="9" hidden="1"/>
    <cellStyle name="Hipervínculo visitado" xfId="25337" builtinId="9" hidden="1"/>
    <cellStyle name="Hipervínculo visitado" xfId="25338" builtinId="9" hidden="1"/>
    <cellStyle name="Hipervínculo visitado" xfId="25339" builtinId="9" hidden="1"/>
    <cellStyle name="Hipervínculo visitado" xfId="25340" builtinId="9" hidden="1"/>
    <cellStyle name="Hipervínculo visitado" xfId="25341" builtinId="9" hidden="1"/>
    <cellStyle name="Hipervínculo visitado" xfId="25342" builtinId="9" hidden="1"/>
    <cellStyle name="Hipervínculo visitado" xfId="25158" builtinId="9" hidden="1"/>
    <cellStyle name="Hipervínculo visitado" xfId="25346" builtinId="9" hidden="1"/>
    <cellStyle name="Hipervínculo visitado" xfId="25347" builtinId="9" hidden="1"/>
    <cellStyle name="Hipervínculo visitado" xfId="25348" builtinId="9" hidden="1"/>
    <cellStyle name="Hipervínculo visitado" xfId="25349" builtinId="9" hidden="1"/>
    <cellStyle name="Hipervínculo visitado" xfId="25350" builtinId="9" hidden="1"/>
    <cellStyle name="Hipervínculo visitado" xfId="25351" builtinId="9" hidden="1"/>
    <cellStyle name="Hipervínculo visitado" xfId="25352" builtinId="9" hidden="1"/>
    <cellStyle name="Hipervínculo visitado" xfId="25353" builtinId="9" hidden="1"/>
    <cellStyle name="Hipervínculo visitado" xfId="25354" builtinId="9" hidden="1"/>
    <cellStyle name="Hipervínculo visitado" xfId="25355" builtinId="9" hidden="1"/>
    <cellStyle name="Hipervínculo visitado" xfId="25356" builtinId="9" hidden="1"/>
    <cellStyle name="Hipervínculo visitado" xfId="25357" builtinId="9" hidden="1"/>
    <cellStyle name="Hipervínculo visitado" xfId="25358" builtinId="9" hidden="1"/>
    <cellStyle name="Hipervínculo visitado" xfId="25359" builtinId="9" hidden="1"/>
    <cellStyle name="Hipervínculo visitado" xfId="25360" builtinId="9" hidden="1"/>
    <cellStyle name="Hipervínculo visitado" xfId="25361" builtinId="9" hidden="1"/>
    <cellStyle name="Hipervínculo visitado" xfId="25362" builtinId="9" hidden="1"/>
    <cellStyle name="Hipervínculo visitado" xfId="25363" builtinId="9" hidden="1"/>
    <cellStyle name="Hipervínculo visitado" xfId="25364" builtinId="9" hidden="1"/>
    <cellStyle name="Hipervínculo visitado" xfId="25365" builtinId="9" hidden="1"/>
    <cellStyle name="Hipervínculo visitado" xfId="25376" builtinId="9" hidden="1"/>
    <cellStyle name="Hipervínculo visitado" xfId="25377" builtinId="9" hidden="1"/>
    <cellStyle name="Hipervínculo visitado" xfId="25378" builtinId="9" hidden="1"/>
    <cellStyle name="Hipervínculo visitado" xfId="25379" builtinId="9" hidden="1"/>
    <cellStyle name="Hipervínculo visitado" xfId="25380" builtinId="9" hidden="1"/>
    <cellStyle name="Hipervínculo visitado" xfId="25381" builtinId="9" hidden="1"/>
    <cellStyle name="Hipervínculo visitado" xfId="25382" builtinId="9" hidden="1"/>
    <cellStyle name="Hipervínculo visitado" xfId="25383" builtinId="9" hidden="1"/>
    <cellStyle name="Hipervínculo visitado" xfId="25384" builtinId="9" hidden="1"/>
    <cellStyle name="Hipervínculo visitado" xfId="25385" builtinId="9" hidden="1"/>
    <cellStyle name="Hipervínculo visitado" xfId="25386" builtinId="9" hidden="1"/>
    <cellStyle name="Hipervínculo visitado" xfId="25387" builtinId="9" hidden="1"/>
    <cellStyle name="Hipervínculo visitado" xfId="25388" builtinId="9" hidden="1"/>
    <cellStyle name="Hipervínculo visitado" xfId="25389" builtinId="9" hidden="1"/>
    <cellStyle name="Hipervínculo visitado" xfId="25390" builtinId="9" hidden="1"/>
    <cellStyle name="Hipervínculo visitado" xfId="25391" builtinId="9" hidden="1"/>
    <cellStyle name="Hipervínculo visitado" xfId="25392" builtinId="9" hidden="1"/>
    <cellStyle name="Hipervínculo visitado" xfId="25393" builtinId="9" hidden="1"/>
    <cellStyle name="Hipervínculo visitado" xfId="25394" builtinId="9" hidden="1"/>
    <cellStyle name="Hipervínculo visitado" xfId="25395" builtinId="9" hidden="1"/>
    <cellStyle name="Hipervínculo visitado" xfId="25396" builtinId="9" hidden="1"/>
    <cellStyle name="Hipervínculo visitado" xfId="19891" builtinId="9" hidden="1"/>
    <cellStyle name="Hipervínculo visitado" xfId="25070" builtinId="9" hidden="1"/>
    <cellStyle name="Hipervínculo visitado" xfId="23246" builtinId="9" hidden="1"/>
    <cellStyle name="Hipervínculo visitado" xfId="25400" builtinId="9" hidden="1"/>
    <cellStyle name="Hipervínculo visitado" xfId="25401" builtinId="9" hidden="1"/>
    <cellStyle name="Hipervínculo visitado" xfId="25402" builtinId="9" hidden="1"/>
    <cellStyle name="Hipervínculo visitado" xfId="25403" builtinId="9" hidden="1"/>
    <cellStyle name="Hipervínculo visitado" xfId="25404" builtinId="9" hidden="1"/>
    <cellStyle name="Hipervínculo visitado" xfId="25405" builtinId="9" hidden="1"/>
    <cellStyle name="Hipervínculo visitado" xfId="25406" builtinId="9" hidden="1"/>
    <cellStyle name="Hipervínculo visitado" xfId="25407" builtinId="9" hidden="1"/>
    <cellStyle name="Hipervínculo visitado" xfId="25408" builtinId="9" hidden="1"/>
    <cellStyle name="Hipervínculo visitado" xfId="25409" builtinId="9" hidden="1"/>
    <cellStyle name="Hipervínculo visitado" xfId="25410" builtinId="9" hidden="1"/>
    <cellStyle name="Hipervínculo visitado" xfId="25411" builtinId="9" hidden="1"/>
    <cellStyle name="Hipervínculo visitado" xfId="25412" builtinId="9" hidden="1"/>
    <cellStyle name="Hipervínculo visitado" xfId="25413" builtinId="9" hidden="1"/>
    <cellStyle name="Hipervínculo visitado" xfId="25414" builtinId="9" hidden="1"/>
    <cellStyle name="Hipervínculo visitado" xfId="25415" builtinId="9" hidden="1"/>
    <cellStyle name="Hipervínculo visitado" xfId="25416" builtinId="9" hidden="1"/>
    <cellStyle name="Hipervínculo visitado" xfId="25417" builtinId="9" hidden="1"/>
    <cellStyle name="Hipervínculo visitado" xfId="25428" builtinId="9" hidden="1"/>
    <cellStyle name="Hipervínculo visitado" xfId="25429" builtinId="9" hidden="1"/>
    <cellStyle name="Hipervínculo visitado" xfId="25430" builtinId="9" hidden="1"/>
    <cellStyle name="Hipervínculo visitado" xfId="25431" builtinId="9" hidden="1"/>
    <cellStyle name="Hipervínculo visitado" xfId="25432" builtinId="9" hidden="1"/>
    <cellStyle name="Hipervínculo visitado" xfId="25433" builtinId="9" hidden="1"/>
    <cellStyle name="Hipervínculo visitado" xfId="25434" builtinId="9" hidden="1"/>
    <cellStyle name="Hipervínculo visitado" xfId="25435" builtinId="9" hidden="1"/>
    <cellStyle name="Hipervínculo visitado" xfId="25436" builtinId="9" hidden="1"/>
    <cellStyle name="Hipervínculo visitado" xfId="25437" builtinId="9" hidden="1"/>
    <cellStyle name="Hipervínculo visitado" xfId="25438" builtinId="9" hidden="1"/>
    <cellStyle name="Hipervínculo visitado" xfId="25439" builtinId="9" hidden="1"/>
    <cellStyle name="Hipervínculo visitado" xfId="25440" builtinId="9" hidden="1"/>
    <cellStyle name="Hipervínculo visitado" xfId="25441" builtinId="9" hidden="1"/>
    <cellStyle name="Hipervínculo visitado" xfId="25442" builtinId="9" hidden="1"/>
    <cellStyle name="Hipervínculo visitado" xfId="25443" builtinId="9" hidden="1"/>
    <cellStyle name="Hipervínculo visitado" xfId="25444" builtinId="9" hidden="1"/>
    <cellStyle name="Hipervínculo visitado" xfId="25445" builtinId="9" hidden="1"/>
    <cellStyle name="Hipervínculo visitado" xfId="25446" builtinId="9" hidden="1"/>
    <cellStyle name="Hipervínculo visitado" xfId="25447" builtinId="9" hidden="1"/>
    <cellStyle name="Hipervínculo visitado" xfId="25448" builtinId="9" hidden="1"/>
    <cellStyle name="Hipervínculo visitado" xfId="25221" builtinId="9" hidden="1"/>
    <cellStyle name="Hipervínculo visitado" xfId="25240" builtinId="9" hidden="1"/>
    <cellStyle name="Hipervínculo visitado" xfId="25239" builtinId="9" hidden="1"/>
    <cellStyle name="Hipervínculo visitado" xfId="25451" builtinId="9" hidden="1"/>
    <cellStyle name="Hipervínculo visitado" xfId="25452" builtinId="9" hidden="1"/>
    <cellStyle name="Hipervínculo visitado" xfId="25453" builtinId="9" hidden="1"/>
    <cellStyle name="Hipervínculo visitado" xfId="25454" builtinId="9" hidden="1"/>
    <cellStyle name="Hipervínculo visitado" xfId="25455" builtinId="9" hidden="1"/>
    <cellStyle name="Hipervínculo visitado" xfId="25456" builtinId="9" hidden="1"/>
    <cellStyle name="Hipervínculo visitado" xfId="25457" builtinId="9" hidden="1"/>
    <cellStyle name="Hipervínculo visitado" xfId="25458" builtinId="9" hidden="1"/>
    <cellStyle name="Hipervínculo visitado" xfId="25459" builtinId="9" hidden="1"/>
    <cellStyle name="Hipervínculo visitado" xfId="25460" builtinId="9" hidden="1"/>
    <cellStyle name="Hipervínculo visitado" xfId="25461" builtinId="9" hidden="1"/>
    <cellStyle name="Hipervínculo visitado" xfId="25462" builtinId="9" hidden="1"/>
    <cellStyle name="Hipervínculo visitado" xfId="25463" builtinId="9" hidden="1"/>
    <cellStyle name="Hipervínculo visitado" xfId="25464" builtinId="9" hidden="1"/>
    <cellStyle name="Hipervínculo visitado" xfId="25465" builtinId="9" hidden="1"/>
    <cellStyle name="Hipervínculo visitado" xfId="25466" builtinId="9" hidden="1"/>
    <cellStyle name="Hipervínculo visitado" xfId="25467" builtinId="9" hidden="1"/>
    <cellStyle name="Hipervínculo visitado" xfId="25468" builtinId="9" hidden="1"/>
    <cellStyle name="Hipervínculo visitado" xfId="25479" builtinId="9" hidden="1"/>
    <cellStyle name="Hipervínculo visitado" xfId="25480" builtinId="9" hidden="1"/>
    <cellStyle name="Hipervínculo visitado" xfId="25481" builtinId="9" hidden="1"/>
    <cellStyle name="Hipervínculo visitado" xfId="25482" builtinId="9" hidden="1"/>
    <cellStyle name="Hipervínculo visitado" xfId="25483" builtinId="9" hidden="1"/>
    <cellStyle name="Hipervínculo visitado" xfId="25484" builtinId="9" hidden="1"/>
    <cellStyle name="Hipervínculo visitado" xfId="25485" builtinId="9" hidden="1"/>
    <cellStyle name="Hipervínculo visitado" xfId="25486" builtinId="9" hidden="1"/>
    <cellStyle name="Hipervínculo visitado" xfId="25487" builtinId="9" hidden="1"/>
    <cellStyle name="Hipervínculo visitado" xfId="25488" builtinId="9" hidden="1"/>
    <cellStyle name="Hipervínculo visitado" xfId="25489" builtinId="9" hidden="1"/>
    <cellStyle name="Hipervínculo visitado" xfId="25490" builtinId="9" hidden="1"/>
    <cellStyle name="Hipervínculo visitado" xfId="25491" builtinId="9" hidden="1"/>
    <cellStyle name="Hipervínculo visitado" xfId="25492" builtinId="9" hidden="1"/>
    <cellStyle name="Hipervínculo visitado" xfId="25493" builtinId="9" hidden="1"/>
    <cellStyle name="Hipervínculo visitado" xfId="25494" builtinId="9" hidden="1"/>
    <cellStyle name="Hipervínculo visitado" xfId="25495" builtinId="9" hidden="1"/>
    <cellStyle name="Hipervínculo visitado" xfId="25496" builtinId="9" hidden="1"/>
    <cellStyle name="Hipervínculo visitado" xfId="25497" builtinId="9" hidden="1"/>
    <cellStyle name="Hipervínculo visitado" xfId="25498" builtinId="9" hidden="1"/>
    <cellStyle name="Hipervínculo visitado" xfId="25499" builtinId="9" hidden="1"/>
    <cellStyle name="Hipervínculo visitado" xfId="25502" builtinId="9" hidden="1"/>
    <cellStyle name="Hipervínculo visitado" xfId="25503" builtinId="9" hidden="1"/>
    <cellStyle name="Hipervínculo visitado" xfId="25504" builtinId="9" hidden="1"/>
    <cellStyle name="Hipervínculo visitado" xfId="25505" builtinId="9" hidden="1"/>
    <cellStyle name="Hipervínculo visitado" xfId="25506" builtinId="9" hidden="1"/>
    <cellStyle name="Hipervínculo visitado" xfId="25507" builtinId="9" hidden="1"/>
    <cellStyle name="Hipervínculo visitado" xfId="25508" builtinId="9" hidden="1"/>
    <cellStyle name="Hipervínculo visitado" xfId="25509" builtinId="9" hidden="1"/>
    <cellStyle name="Hipervínculo visitado" xfId="25510" builtinId="9" hidden="1"/>
    <cellStyle name="Hipervínculo visitado" xfId="25511" builtinId="9" hidden="1"/>
    <cellStyle name="Hipervínculo visitado" xfId="25512" builtinId="9" hidden="1"/>
    <cellStyle name="Hipervínculo visitado" xfId="25513" builtinId="9" hidden="1"/>
    <cellStyle name="Hipervínculo visitado" xfId="25514" builtinId="9" hidden="1"/>
    <cellStyle name="Hipervínculo visitado" xfId="25515" builtinId="9" hidden="1"/>
    <cellStyle name="Hipervínculo visitado" xfId="25516" builtinId="9" hidden="1"/>
    <cellStyle name="Hipervínculo visitado" xfId="25517" builtinId="9" hidden="1"/>
    <cellStyle name="Hipervínculo visitado" xfId="25518" builtinId="9" hidden="1"/>
    <cellStyle name="Hipervínculo visitado" xfId="25519" builtinId="9" hidden="1"/>
    <cellStyle name="Hipervínculo visitado" xfId="25520" builtinId="9" hidden="1"/>
    <cellStyle name="Hipervínculo visitado" xfId="25521" builtinId="9" hidden="1"/>
    <cellStyle name="Hipervínculo visitado" xfId="25522" builtinId="9" hidden="1"/>
    <cellStyle name="Hipervínculo visitado" xfId="25536" builtinId="9" hidden="1"/>
    <cellStyle name="Hipervínculo visitado" xfId="25537" builtinId="9" hidden="1"/>
    <cellStyle name="Hipervínculo visitado" xfId="25538" builtinId="9" hidden="1"/>
    <cellStyle name="Hipervínculo visitado" xfId="25539" builtinId="9" hidden="1"/>
    <cellStyle name="Hipervínculo visitado" xfId="25540" builtinId="9" hidden="1"/>
    <cellStyle name="Hipervínculo visitado" xfId="25541" builtinId="9" hidden="1"/>
    <cellStyle name="Hipervínculo visitado" xfId="25542" builtinId="9" hidden="1"/>
    <cellStyle name="Hipervínculo visitado" xfId="25543" builtinId="9" hidden="1"/>
    <cellStyle name="Hipervínculo visitado" xfId="25544" builtinId="9" hidden="1"/>
    <cellStyle name="Hipervínculo visitado" xfId="25545" builtinId="9" hidden="1"/>
    <cellStyle name="Hipervínculo visitado" xfId="25546" builtinId="9" hidden="1"/>
    <cellStyle name="Hipervínculo visitado" xfId="25547" builtinId="9" hidden="1"/>
    <cellStyle name="Hipervínculo visitado" xfId="25548" builtinId="9" hidden="1"/>
    <cellStyle name="Hipervínculo visitado" xfId="25549" builtinId="9" hidden="1"/>
    <cellStyle name="Hipervínculo visitado" xfId="25550" builtinId="9" hidden="1"/>
    <cellStyle name="Hipervínculo visitado" xfId="25551" builtinId="9" hidden="1"/>
    <cellStyle name="Hipervínculo visitado" xfId="25552" builtinId="9" hidden="1"/>
    <cellStyle name="Hipervínculo visitado" xfId="25553" builtinId="9" hidden="1"/>
    <cellStyle name="Hipervínculo visitado" xfId="25554" builtinId="9" hidden="1"/>
    <cellStyle name="Hipervínculo visitado" xfId="25555" builtinId="9" hidden="1"/>
    <cellStyle name="Hipervínculo visitado" xfId="25556" builtinId="9" hidden="1"/>
    <cellStyle name="Hipervínculo visitado" xfId="14043" builtinId="9" hidden="1"/>
    <cellStyle name="Hipervínculo visitado" xfId="25557" builtinId="9" hidden="1"/>
    <cellStyle name="Hipervínculo visitado" xfId="25558" builtinId="9" hidden="1"/>
    <cellStyle name="Hipervínculo visitado" xfId="25559" builtinId="9" hidden="1"/>
    <cellStyle name="Hipervínculo visitado" xfId="25560" builtinId="9" hidden="1"/>
    <cellStyle name="Hipervínculo visitado" xfId="25561" builtinId="9" hidden="1"/>
    <cellStyle name="Hipervínculo visitado" xfId="25562" builtinId="9" hidden="1"/>
    <cellStyle name="Hipervínculo visitado" xfId="25563" builtinId="9" hidden="1"/>
    <cellStyle name="Hipervínculo visitado" xfId="25564" builtinId="9" hidden="1"/>
    <cellStyle name="Hipervínculo visitado" xfId="25565" builtinId="9" hidden="1"/>
    <cellStyle name="Hipervínculo visitado" xfId="25566" builtinId="9" hidden="1"/>
    <cellStyle name="Hipervínculo visitado" xfId="25567" builtinId="9" hidden="1"/>
    <cellStyle name="Hipervínculo visitado" xfId="25568" builtinId="9" hidden="1"/>
    <cellStyle name="Hipervínculo visitado" xfId="25569" builtinId="9" hidden="1"/>
    <cellStyle name="Hipervínculo visitado" xfId="25570" builtinId="9" hidden="1"/>
    <cellStyle name="Hipervínculo visitado" xfId="25571" builtinId="9" hidden="1"/>
    <cellStyle name="Hipervínculo visitado" xfId="25572" builtinId="9" hidden="1"/>
    <cellStyle name="Hipervínculo visitado" xfId="25573" builtinId="9" hidden="1"/>
    <cellStyle name="Hipervínculo visitado" xfId="25574" builtinId="9" hidden="1"/>
    <cellStyle name="Hipervínculo visitado" xfId="25575" builtinId="9" hidden="1"/>
    <cellStyle name="Hipervínculo visitado" xfId="25576" builtinId="9" hidden="1"/>
    <cellStyle name="Hipervínculo visitado" xfId="25587" builtinId="9" hidden="1"/>
    <cellStyle name="Hipervínculo visitado" xfId="25588" builtinId="9" hidden="1"/>
    <cellStyle name="Hipervínculo visitado" xfId="25589" builtinId="9" hidden="1"/>
    <cellStyle name="Hipervínculo visitado" xfId="25590" builtinId="9" hidden="1"/>
    <cellStyle name="Hipervínculo visitado" xfId="25591" builtinId="9" hidden="1"/>
    <cellStyle name="Hipervínculo visitado" xfId="25592" builtinId="9" hidden="1"/>
    <cellStyle name="Hipervínculo visitado" xfId="25593" builtinId="9" hidden="1"/>
    <cellStyle name="Hipervínculo visitado" xfId="25594" builtinId="9" hidden="1"/>
    <cellStyle name="Hipervínculo visitado" xfId="25595" builtinId="9" hidden="1"/>
    <cellStyle name="Hipervínculo visitado" xfId="25596" builtinId="9" hidden="1"/>
    <cellStyle name="Hipervínculo visitado" xfId="25597" builtinId="9" hidden="1"/>
    <cellStyle name="Hipervínculo visitado" xfId="25598" builtinId="9" hidden="1"/>
    <cellStyle name="Hipervínculo visitado" xfId="25599" builtinId="9" hidden="1"/>
    <cellStyle name="Hipervínculo visitado" xfId="25600" builtinId="9" hidden="1"/>
    <cellStyle name="Hipervínculo visitado" xfId="25601" builtinId="9" hidden="1"/>
    <cellStyle name="Hipervínculo visitado" xfId="25602" builtinId="9" hidden="1"/>
    <cellStyle name="Hipervínculo visitado" xfId="25603" builtinId="9" hidden="1"/>
    <cellStyle name="Hipervínculo visitado" xfId="25604" builtinId="9" hidden="1"/>
    <cellStyle name="Hipervínculo visitado" xfId="25605" builtinId="9" hidden="1"/>
    <cellStyle name="Hipervínculo visitado" xfId="25606" builtinId="9" hidden="1"/>
    <cellStyle name="Hipervínculo visitado" xfId="25607" builtinId="9" hidden="1"/>
    <cellStyle name="Hipervínculo visitado" xfId="25615" builtinId="9" hidden="1"/>
    <cellStyle name="Hipervínculo visitado" xfId="25616" builtinId="9" hidden="1"/>
    <cellStyle name="Hipervínculo visitado" xfId="25617" builtinId="9" hidden="1"/>
    <cellStyle name="Hipervínculo visitado" xfId="25618" builtinId="9" hidden="1"/>
    <cellStyle name="Hipervínculo visitado" xfId="25619" builtinId="9" hidden="1"/>
    <cellStyle name="Hipervínculo visitado" xfId="25620" builtinId="9" hidden="1"/>
    <cellStyle name="Hipervínculo visitado" xfId="25621" builtinId="9" hidden="1"/>
    <cellStyle name="Hipervínculo visitado" xfId="25622" builtinId="9" hidden="1"/>
    <cellStyle name="Hipervínculo visitado" xfId="25623" builtinId="9" hidden="1"/>
    <cellStyle name="Hipervínculo visitado" xfId="25624" builtinId="9" hidden="1"/>
    <cellStyle name="Hipervínculo visitado" xfId="25625" builtinId="9" hidden="1"/>
    <cellStyle name="Hipervínculo visitado" xfId="25626" builtinId="9" hidden="1"/>
    <cellStyle name="Hipervínculo visitado" xfId="25627" builtinId="9" hidden="1"/>
    <cellStyle name="Hipervínculo visitado" xfId="25628" builtinId="9" hidden="1"/>
    <cellStyle name="Hipervínculo visitado" xfId="25629" builtinId="9" hidden="1"/>
    <cellStyle name="Hipervínculo visitado" xfId="25630" builtinId="9" hidden="1"/>
    <cellStyle name="Hipervínculo visitado" xfId="25631" builtinId="9" hidden="1"/>
    <cellStyle name="Hipervínculo visitado" xfId="25632" builtinId="9" hidden="1"/>
    <cellStyle name="Hipervínculo visitado" xfId="25633" builtinId="9" hidden="1"/>
    <cellStyle name="Hipervínculo visitado" xfId="25634" builtinId="9" hidden="1"/>
    <cellStyle name="Hipervínculo visitado" xfId="25635" builtinId="9" hidden="1"/>
    <cellStyle name="Hipervínculo visitado" xfId="25649" builtinId="9" hidden="1"/>
    <cellStyle name="Hipervínculo visitado" xfId="25650" builtinId="9" hidden="1"/>
    <cellStyle name="Hipervínculo visitado" xfId="25651" builtinId="9" hidden="1"/>
    <cellStyle name="Hipervínculo visitado" xfId="25652" builtinId="9" hidden="1"/>
    <cellStyle name="Hipervínculo visitado" xfId="25653" builtinId="9" hidden="1"/>
    <cellStyle name="Hipervínculo visitado" xfId="25654" builtinId="9" hidden="1"/>
    <cellStyle name="Hipervínculo visitado" xfId="25655" builtinId="9" hidden="1"/>
    <cellStyle name="Hipervínculo visitado" xfId="25656" builtinId="9" hidden="1"/>
    <cellStyle name="Hipervínculo visitado" xfId="25657" builtinId="9" hidden="1"/>
    <cellStyle name="Hipervínculo visitado" xfId="25658" builtinId="9" hidden="1"/>
    <cellStyle name="Hipervínculo visitado" xfId="25659" builtinId="9" hidden="1"/>
    <cellStyle name="Hipervínculo visitado" xfId="25660" builtinId="9" hidden="1"/>
    <cellStyle name="Hipervínculo visitado" xfId="25661" builtinId="9" hidden="1"/>
    <cellStyle name="Hipervínculo visitado" xfId="25662" builtinId="9" hidden="1"/>
    <cellStyle name="Hipervínculo visitado" xfId="25663" builtinId="9" hidden="1"/>
    <cellStyle name="Hipervínculo visitado" xfId="25664" builtinId="9" hidden="1"/>
    <cellStyle name="Hipervínculo visitado" xfId="25665" builtinId="9" hidden="1"/>
    <cellStyle name="Hipervínculo visitado" xfId="25666" builtinId="9" hidden="1"/>
    <cellStyle name="Hipervínculo visitado" xfId="25667" builtinId="9" hidden="1"/>
    <cellStyle name="Hipervínculo visitado" xfId="25668" builtinId="9" hidden="1"/>
    <cellStyle name="Hipervínculo visitado" xfId="25669" builtinId="9" hidden="1"/>
    <cellStyle name="Hipervínculo visitado" xfId="25674" builtinId="9" hidden="1"/>
    <cellStyle name="Hipervínculo visitado" xfId="25675" builtinId="9" hidden="1"/>
    <cellStyle name="Hipervínculo visitado" xfId="25676" builtinId="9" hidden="1"/>
    <cellStyle name="Hipervínculo visitado" xfId="25677" builtinId="9" hidden="1"/>
    <cellStyle name="Hipervínculo visitado" xfId="25678" builtinId="9" hidden="1"/>
    <cellStyle name="Hipervínculo visitado" xfId="25679" builtinId="9" hidden="1"/>
    <cellStyle name="Hipervínculo visitado" xfId="25680" builtinId="9" hidden="1"/>
    <cellStyle name="Hipervínculo visitado" xfId="25681" builtinId="9" hidden="1"/>
    <cellStyle name="Hipervínculo visitado" xfId="25682" builtinId="9" hidden="1"/>
    <cellStyle name="Hipervínculo visitado" xfId="25683" builtinId="9" hidden="1"/>
    <cellStyle name="Hipervínculo visitado" xfId="25684" builtinId="9" hidden="1"/>
    <cellStyle name="Hipervínculo visitado" xfId="25685" builtinId="9" hidden="1"/>
    <cellStyle name="Hipervínculo visitado" xfId="25686" builtinId="9" hidden="1"/>
    <cellStyle name="Hipervínculo visitado" xfId="25687" builtinId="9" hidden="1"/>
    <cellStyle name="Hipervínculo visitado" xfId="25688" builtinId="9" hidden="1"/>
    <cellStyle name="Hipervínculo visitado" xfId="25689" builtinId="9" hidden="1"/>
    <cellStyle name="Hipervínculo visitado" xfId="25690" builtinId="9" hidden="1"/>
    <cellStyle name="Hipervínculo visitado" xfId="25691" builtinId="9" hidden="1"/>
    <cellStyle name="Hipervínculo visitado" xfId="25692" builtinId="9" hidden="1"/>
    <cellStyle name="Hipervínculo visitado" xfId="25693" builtinId="9" hidden="1"/>
    <cellStyle name="Hipervínculo visitado" xfId="25694" builtinId="9" hidden="1"/>
    <cellStyle name="Hipervínculo visitado" xfId="25714" builtinId="9" hidden="1"/>
    <cellStyle name="Hipervínculo visitado" xfId="25715" builtinId="9" hidden="1"/>
    <cellStyle name="Hipervínculo visitado" xfId="25716" builtinId="9" hidden="1"/>
    <cellStyle name="Hipervínculo visitado" xfId="25717" builtinId="9" hidden="1"/>
    <cellStyle name="Hipervínculo visitado" xfId="25718" builtinId="9" hidden="1"/>
    <cellStyle name="Hipervínculo visitado" xfId="25719" builtinId="9" hidden="1"/>
    <cellStyle name="Hipervínculo visitado" xfId="25720" builtinId="9" hidden="1"/>
    <cellStyle name="Hipervínculo visitado" xfId="25721" builtinId="9" hidden="1"/>
    <cellStyle name="Hipervínculo visitado" xfId="25722" builtinId="9" hidden="1"/>
    <cellStyle name="Hipervínculo visitado" xfId="25723" builtinId="9" hidden="1"/>
    <cellStyle name="Hipervínculo visitado" xfId="25724" builtinId="9" hidden="1"/>
    <cellStyle name="Hipervínculo visitado" xfId="25725" builtinId="9" hidden="1"/>
    <cellStyle name="Hipervínculo visitado" xfId="25726" builtinId="9" hidden="1"/>
    <cellStyle name="Hipervínculo visitado" xfId="25727" builtinId="9" hidden="1"/>
    <cellStyle name="Hipervínculo visitado" xfId="25728" builtinId="9" hidden="1"/>
    <cellStyle name="Hipervínculo visitado" xfId="25729" builtinId="9" hidden="1"/>
    <cellStyle name="Hipervínculo visitado" xfId="25730" builtinId="9" hidden="1"/>
    <cellStyle name="Hipervínculo visitado" xfId="25731" builtinId="9" hidden="1"/>
    <cellStyle name="Hipervínculo visitado" xfId="25732" builtinId="9" hidden="1"/>
    <cellStyle name="Hipervínculo visitado" xfId="25733" builtinId="9" hidden="1"/>
    <cellStyle name="Hipervínculo visitado" xfId="25734" builtinId="9" hidden="1"/>
    <cellStyle name="Hipervínculo visitado" xfId="25745" builtinId="9" hidden="1"/>
    <cellStyle name="Hipervínculo visitado" xfId="25746" builtinId="9" hidden="1"/>
    <cellStyle name="Hipervínculo visitado" xfId="25747" builtinId="9" hidden="1"/>
    <cellStyle name="Hipervínculo visitado" xfId="25748" builtinId="9" hidden="1"/>
    <cellStyle name="Hipervínculo visitado" xfId="25749" builtinId="9" hidden="1"/>
    <cellStyle name="Hipervínculo visitado" xfId="25750" builtinId="9" hidden="1"/>
    <cellStyle name="Hipervínculo visitado" xfId="25751" builtinId="9" hidden="1"/>
    <cellStyle name="Hipervínculo visitado" xfId="25752" builtinId="9" hidden="1"/>
    <cellStyle name="Hipervínculo visitado" xfId="25753" builtinId="9" hidden="1"/>
    <cellStyle name="Hipervínculo visitado" xfId="25754" builtinId="9" hidden="1"/>
    <cellStyle name="Hipervínculo visitado" xfId="25755" builtinId="9" hidden="1"/>
    <cellStyle name="Hipervínculo visitado" xfId="25756" builtinId="9" hidden="1"/>
    <cellStyle name="Hipervínculo visitado" xfId="25757" builtinId="9" hidden="1"/>
    <cellStyle name="Hipervínculo visitado" xfId="25758" builtinId="9" hidden="1"/>
    <cellStyle name="Hipervínculo visitado" xfId="25759" builtinId="9" hidden="1"/>
    <cellStyle name="Hipervínculo visitado" xfId="25760" builtinId="9" hidden="1"/>
    <cellStyle name="Hipervínculo visitado" xfId="25761" builtinId="9" hidden="1"/>
    <cellStyle name="Hipervínculo visitado" xfId="25762" builtinId="9" hidden="1"/>
    <cellStyle name="Hipervínculo visitado" xfId="25763" builtinId="9" hidden="1"/>
    <cellStyle name="Hipervínculo visitado" xfId="25764" builtinId="9" hidden="1"/>
    <cellStyle name="Hipervínculo visitado" xfId="25765" builtinId="9" hidden="1"/>
    <cellStyle name="Hipervínculo visitado" xfId="25776" builtinId="9" hidden="1"/>
    <cellStyle name="Hipervínculo visitado" xfId="25777" builtinId="9" hidden="1"/>
    <cellStyle name="Hipervínculo visitado" xfId="25778" builtinId="9" hidden="1"/>
    <cellStyle name="Hipervínculo visitado" xfId="25779" builtinId="9" hidden="1"/>
    <cellStyle name="Hipervínculo visitado" xfId="25780" builtinId="9" hidden="1"/>
    <cellStyle name="Hipervínculo visitado" xfId="25781" builtinId="9" hidden="1"/>
    <cellStyle name="Hipervínculo visitado" xfId="25782" builtinId="9" hidden="1"/>
    <cellStyle name="Hipervínculo visitado" xfId="25783" builtinId="9" hidden="1"/>
    <cellStyle name="Hipervínculo visitado" xfId="25784" builtinId="9" hidden="1"/>
    <cellStyle name="Hipervínculo visitado" xfId="25785" builtinId="9" hidden="1"/>
    <cellStyle name="Hipervínculo visitado" xfId="25786" builtinId="9" hidden="1"/>
    <cellStyle name="Hipervínculo visitado" xfId="25787" builtinId="9" hidden="1"/>
    <cellStyle name="Hipervínculo visitado" xfId="25788" builtinId="9" hidden="1"/>
    <cellStyle name="Hipervínculo visitado" xfId="25789" builtinId="9" hidden="1"/>
    <cellStyle name="Hipervínculo visitado" xfId="25790" builtinId="9" hidden="1"/>
    <cellStyle name="Hipervínculo visitado" xfId="25791" builtinId="9" hidden="1"/>
    <cellStyle name="Hipervínculo visitado" xfId="25792" builtinId="9" hidden="1"/>
    <cellStyle name="Hipervínculo visitado" xfId="25793" builtinId="9" hidden="1"/>
    <cellStyle name="Hipervínculo visitado" xfId="25794" builtinId="9" hidden="1"/>
    <cellStyle name="Hipervínculo visitado" xfId="25795" builtinId="9" hidden="1"/>
    <cellStyle name="Hipervínculo visitado" xfId="25796" builtinId="9" hidden="1"/>
    <cellStyle name="Hipervínculo visitado" xfId="25807" builtinId="9" hidden="1"/>
    <cellStyle name="Hipervínculo visitado" xfId="25808" builtinId="9" hidden="1"/>
    <cellStyle name="Hipervínculo visitado" xfId="25809" builtinId="9" hidden="1"/>
    <cellStyle name="Hipervínculo visitado" xfId="25810" builtinId="9" hidden="1"/>
    <cellStyle name="Hipervínculo visitado" xfId="25811" builtinId="9" hidden="1"/>
    <cellStyle name="Hipervínculo visitado" xfId="25812" builtinId="9" hidden="1"/>
    <cellStyle name="Hipervínculo visitado" xfId="25813" builtinId="9" hidden="1"/>
    <cellStyle name="Hipervínculo visitado" xfId="25814" builtinId="9" hidden="1"/>
    <cellStyle name="Hipervínculo visitado" xfId="25815" builtinId="9" hidden="1"/>
    <cellStyle name="Hipervínculo visitado" xfId="25816" builtinId="9" hidden="1"/>
    <cellStyle name="Hipervínculo visitado" xfId="25817" builtinId="9" hidden="1"/>
    <cellStyle name="Hipervínculo visitado" xfId="25818" builtinId="9" hidden="1"/>
    <cellStyle name="Hipervínculo visitado" xfId="25819" builtinId="9" hidden="1"/>
    <cellStyle name="Hipervínculo visitado" xfId="25820" builtinId="9" hidden="1"/>
    <cellStyle name="Hipervínculo visitado" xfId="25821" builtinId="9" hidden="1"/>
    <cellStyle name="Hipervínculo visitado" xfId="25822" builtinId="9" hidden="1"/>
    <cellStyle name="Hipervínculo visitado" xfId="25823" builtinId="9" hidden="1"/>
    <cellStyle name="Hipervínculo visitado" xfId="25824" builtinId="9" hidden="1"/>
    <cellStyle name="Hipervínculo visitado" xfId="25825" builtinId="9" hidden="1"/>
    <cellStyle name="Hipervínculo visitado" xfId="25826" builtinId="9" hidden="1"/>
    <cellStyle name="Hipervínculo visitado" xfId="25827" builtinId="9" hidden="1"/>
    <cellStyle name="Hipervínculo visitado" xfId="25838" builtinId="9" hidden="1"/>
    <cellStyle name="Hipervínculo visitado" xfId="25839" builtinId="9" hidden="1"/>
    <cellStyle name="Hipervínculo visitado" xfId="25840" builtinId="9" hidden="1"/>
    <cellStyle name="Hipervínculo visitado" xfId="25841" builtinId="9" hidden="1"/>
    <cellStyle name="Hipervínculo visitado" xfId="25842" builtinId="9" hidden="1"/>
    <cellStyle name="Hipervínculo visitado" xfId="25843" builtinId="9" hidden="1"/>
    <cellStyle name="Hipervínculo visitado" xfId="25844" builtinId="9" hidden="1"/>
    <cellStyle name="Hipervínculo visitado" xfId="25845" builtinId="9" hidden="1"/>
    <cellStyle name="Hipervínculo visitado" xfId="25846" builtinId="9" hidden="1"/>
    <cellStyle name="Hipervínculo visitado" xfId="25847" builtinId="9" hidden="1"/>
    <cellStyle name="Hipervínculo visitado" xfId="25848" builtinId="9" hidden="1"/>
    <cellStyle name="Hipervínculo visitado" xfId="25849" builtinId="9" hidden="1"/>
    <cellStyle name="Hipervínculo visitado" xfId="25850" builtinId="9" hidden="1"/>
    <cellStyle name="Hipervínculo visitado" xfId="25851" builtinId="9" hidden="1"/>
    <cellStyle name="Hipervínculo visitado" xfId="25852" builtinId="9" hidden="1"/>
    <cellStyle name="Hipervínculo visitado" xfId="25853" builtinId="9" hidden="1"/>
    <cellStyle name="Hipervínculo visitado" xfId="25854" builtinId="9" hidden="1"/>
    <cellStyle name="Hipervínculo visitado" xfId="25855" builtinId="9" hidden="1"/>
    <cellStyle name="Hipervínculo visitado" xfId="25856" builtinId="9" hidden="1"/>
    <cellStyle name="Hipervínculo visitado" xfId="25857" builtinId="9" hidden="1"/>
    <cellStyle name="Hipervínculo visitado" xfId="25858" builtinId="9" hidden="1"/>
    <cellStyle name="Hipervínculo visitado" xfId="25869" builtinId="9" hidden="1"/>
    <cellStyle name="Hipervínculo visitado" xfId="25870" builtinId="9" hidden="1"/>
    <cellStyle name="Hipervínculo visitado" xfId="25871" builtinId="9" hidden="1"/>
    <cellStyle name="Hipervínculo visitado" xfId="25872" builtinId="9" hidden="1"/>
    <cellStyle name="Hipervínculo visitado" xfId="25873" builtinId="9" hidden="1"/>
    <cellStyle name="Hipervínculo visitado" xfId="25874" builtinId="9" hidden="1"/>
    <cellStyle name="Hipervínculo visitado" xfId="25875" builtinId="9" hidden="1"/>
    <cellStyle name="Hipervínculo visitado" xfId="25876" builtinId="9" hidden="1"/>
    <cellStyle name="Hipervínculo visitado" xfId="25877" builtinId="9" hidden="1"/>
    <cellStyle name="Hipervínculo visitado" xfId="25878" builtinId="9" hidden="1"/>
    <cellStyle name="Hipervínculo visitado" xfId="25879" builtinId="9" hidden="1"/>
    <cellStyle name="Hipervínculo visitado" xfId="25880" builtinId="9" hidden="1"/>
    <cellStyle name="Hipervínculo visitado" xfId="25881" builtinId="9" hidden="1"/>
    <cellStyle name="Hipervínculo visitado" xfId="25882" builtinId="9" hidden="1"/>
    <cellStyle name="Hipervínculo visitado" xfId="25883" builtinId="9" hidden="1"/>
    <cellStyle name="Hipervínculo visitado" xfId="25884" builtinId="9" hidden="1"/>
    <cellStyle name="Hipervínculo visitado" xfId="25885" builtinId="9" hidden="1"/>
    <cellStyle name="Hipervínculo visitado" xfId="25886" builtinId="9" hidden="1"/>
    <cellStyle name="Hipervínculo visitado" xfId="25887" builtinId="9" hidden="1"/>
    <cellStyle name="Hipervínculo visitado" xfId="25888" builtinId="9" hidden="1"/>
    <cellStyle name="Hipervínculo visitado" xfId="25889" builtinId="9" hidden="1"/>
    <cellStyle name="Hipervínculo visitado" xfId="25900" builtinId="9" hidden="1"/>
    <cellStyle name="Hipervínculo visitado" xfId="25901" builtinId="9" hidden="1"/>
    <cellStyle name="Hipervínculo visitado" xfId="25902" builtinId="9" hidden="1"/>
    <cellStyle name="Hipervínculo visitado" xfId="25903" builtinId="9" hidden="1"/>
    <cellStyle name="Hipervínculo visitado" xfId="25904" builtinId="9" hidden="1"/>
    <cellStyle name="Hipervínculo visitado" xfId="25905" builtinId="9" hidden="1"/>
    <cellStyle name="Hipervínculo visitado" xfId="25906" builtinId="9" hidden="1"/>
    <cellStyle name="Hipervínculo visitado" xfId="25907" builtinId="9" hidden="1"/>
    <cellStyle name="Hipervínculo visitado" xfId="25908" builtinId="9" hidden="1"/>
    <cellStyle name="Hipervínculo visitado" xfId="25909" builtinId="9" hidden="1"/>
    <cellStyle name="Hipervínculo visitado" xfId="25910" builtinId="9" hidden="1"/>
    <cellStyle name="Hipervínculo visitado" xfId="25911" builtinId="9" hidden="1"/>
    <cellStyle name="Hipervínculo visitado" xfId="25912" builtinId="9" hidden="1"/>
    <cellStyle name="Hipervínculo visitado" xfId="25913" builtinId="9" hidden="1"/>
    <cellStyle name="Hipervínculo visitado" xfId="25914" builtinId="9" hidden="1"/>
    <cellStyle name="Hipervínculo visitado" xfId="25915" builtinId="9" hidden="1"/>
    <cellStyle name="Hipervínculo visitado" xfId="25916" builtinId="9" hidden="1"/>
    <cellStyle name="Hipervínculo visitado" xfId="25917" builtinId="9" hidden="1"/>
    <cellStyle name="Hipervínculo visitado" xfId="25918" builtinId="9" hidden="1"/>
    <cellStyle name="Hipervínculo visitado" xfId="25919" builtinId="9" hidden="1"/>
    <cellStyle name="Hipervínculo visitado" xfId="25920" builtinId="9" hidden="1"/>
    <cellStyle name="Hipervínculo visitado" xfId="25931" builtinId="9" hidden="1"/>
    <cellStyle name="Hipervínculo visitado" xfId="25932" builtinId="9" hidden="1"/>
    <cellStyle name="Hipervínculo visitado" xfId="25933" builtinId="9" hidden="1"/>
    <cellStyle name="Hipervínculo visitado" xfId="25934" builtinId="9" hidden="1"/>
    <cellStyle name="Hipervínculo visitado" xfId="25935" builtinId="9" hidden="1"/>
    <cellStyle name="Hipervínculo visitado" xfId="25936" builtinId="9" hidden="1"/>
    <cellStyle name="Hipervínculo visitado" xfId="25937" builtinId="9" hidden="1"/>
    <cellStyle name="Hipervínculo visitado" xfId="25938" builtinId="9" hidden="1"/>
    <cellStyle name="Hipervínculo visitado" xfId="25939" builtinId="9" hidden="1"/>
    <cellStyle name="Hipervínculo visitado" xfId="25940" builtinId="9" hidden="1"/>
    <cellStyle name="Hipervínculo visitado" xfId="25941" builtinId="9" hidden="1"/>
    <cellStyle name="Hipervínculo visitado" xfId="25942" builtinId="9" hidden="1"/>
    <cellStyle name="Hipervínculo visitado" xfId="25943" builtinId="9" hidden="1"/>
    <cellStyle name="Hipervínculo visitado" xfId="25944" builtinId="9" hidden="1"/>
    <cellStyle name="Hipervínculo visitado" xfId="25945" builtinId="9" hidden="1"/>
    <cellStyle name="Hipervínculo visitado" xfId="25946" builtinId="9" hidden="1"/>
    <cellStyle name="Hipervínculo visitado" xfId="25947" builtinId="9" hidden="1"/>
    <cellStyle name="Hipervínculo visitado" xfId="25948" builtinId="9" hidden="1"/>
    <cellStyle name="Hipervínculo visitado" xfId="25949" builtinId="9" hidden="1"/>
    <cellStyle name="Hipervínculo visitado" xfId="25950" builtinId="9" hidden="1"/>
    <cellStyle name="Hipervínculo visitado" xfId="25951" builtinId="9" hidden="1"/>
    <cellStyle name="Hipervínculo visitado" xfId="25962" builtinId="9" hidden="1"/>
    <cellStyle name="Hipervínculo visitado" xfId="25963" builtinId="9" hidden="1"/>
    <cellStyle name="Hipervínculo visitado" xfId="25964" builtinId="9" hidden="1"/>
    <cellStyle name="Hipervínculo visitado" xfId="25965" builtinId="9" hidden="1"/>
    <cellStyle name="Hipervínculo visitado" xfId="25966" builtinId="9" hidden="1"/>
    <cellStyle name="Hipervínculo visitado" xfId="25967" builtinId="9" hidden="1"/>
    <cellStyle name="Hipervínculo visitado" xfId="25968" builtinId="9" hidden="1"/>
    <cellStyle name="Hipervínculo visitado" xfId="25969" builtinId="9" hidden="1"/>
    <cellStyle name="Hipervínculo visitado" xfId="25970" builtinId="9" hidden="1"/>
    <cellStyle name="Hipervínculo visitado" xfId="25971" builtinId="9" hidden="1"/>
    <cellStyle name="Hipervínculo visitado" xfId="25972" builtinId="9" hidden="1"/>
    <cellStyle name="Hipervínculo visitado" xfId="25973" builtinId="9" hidden="1"/>
    <cellStyle name="Hipervínculo visitado" xfId="25974" builtinId="9" hidden="1"/>
    <cellStyle name="Hipervínculo visitado" xfId="25975" builtinId="9" hidden="1"/>
    <cellStyle name="Hipervínculo visitado" xfId="25976" builtinId="9" hidden="1"/>
    <cellStyle name="Hipervínculo visitado" xfId="25977" builtinId="9" hidden="1"/>
    <cellStyle name="Hipervínculo visitado" xfId="25978" builtinId="9" hidden="1"/>
    <cellStyle name="Hipervínculo visitado" xfId="25979" builtinId="9" hidden="1"/>
    <cellStyle name="Hipervínculo visitado" xfId="25980" builtinId="9" hidden="1"/>
    <cellStyle name="Hipervínculo visitado" xfId="25981" builtinId="9" hidden="1"/>
    <cellStyle name="Hipervínculo visitado" xfId="25982" builtinId="9" hidden="1"/>
    <cellStyle name="Hipervínculo visitado" xfId="25993" builtinId="9" hidden="1"/>
    <cellStyle name="Hipervínculo visitado" xfId="25994" builtinId="9" hidden="1"/>
    <cellStyle name="Hipervínculo visitado" xfId="25995" builtinId="9" hidden="1"/>
    <cellStyle name="Hipervínculo visitado" xfId="25996" builtinId="9" hidden="1"/>
    <cellStyle name="Hipervínculo visitado" xfId="25997" builtinId="9" hidden="1"/>
    <cellStyle name="Hipervínculo visitado" xfId="25998" builtinId="9" hidden="1"/>
    <cellStyle name="Hipervínculo visitado" xfId="25999" builtinId="9" hidden="1"/>
    <cellStyle name="Hipervínculo visitado" xfId="26000" builtinId="9" hidden="1"/>
    <cellStyle name="Hipervínculo visitado" xfId="26001" builtinId="9" hidden="1"/>
    <cellStyle name="Hipervínculo visitado" xfId="26002" builtinId="9" hidden="1"/>
    <cellStyle name="Hipervínculo visitado" xfId="26003" builtinId="9" hidden="1"/>
    <cellStyle name="Hipervínculo visitado" xfId="26004" builtinId="9" hidden="1"/>
    <cellStyle name="Hipervínculo visitado" xfId="26005" builtinId="9" hidden="1"/>
    <cellStyle name="Hipervínculo visitado" xfId="26006" builtinId="9" hidden="1"/>
    <cellStyle name="Hipervínculo visitado" xfId="26007" builtinId="9" hidden="1"/>
    <cellStyle name="Hipervínculo visitado" xfId="26008" builtinId="9" hidden="1"/>
    <cellStyle name="Hipervínculo visitado" xfId="26009" builtinId="9" hidden="1"/>
    <cellStyle name="Hipervínculo visitado" xfId="26010" builtinId="9" hidden="1"/>
    <cellStyle name="Hipervínculo visitado" xfId="26011" builtinId="9" hidden="1"/>
    <cellStyle name="Hipervínculo visitado" xfId="26012" builtinId="9" hidden="1"/>
    <cellStyle name="Hipervínculo visitado" xfId="26013" builtinId="9" hidden="1"/>
    <cellStyle name="Hipervínculo visitado" xfId="26023" builtinId="9" hidden="1"/>
    <cellStyle name="Hipervínculo visitado" xfId="26024" builtinId="9" hidden="1"/>
    <cellStyle name="Hipervínculo visitado" xfId="26025" builtinId="9" hidden="1"/>
    <cellStyle name="Hipervínculo visitado" xfId="26026" builtinId="9" hidden="1"/>
    <cellStyle name="Hipervínculo visitado" xfId="26027" builtinId="9" hidden="1"/>
    <cellStyle name="Hipervínculo visitado" xfId="26028" builtinId="9" hidden="1"/>
    <cellStyle name="Hipervínculo visitado" xfId="26029" builtinId="9" hidden="1"/>
    <cellStyle name="Hipervínculo visitado" xfId="26030" builtinId="9" hidden="1"/>
    <cellStyle name="Hipervínculo visitado" xfId="26031" builtinId="9" hidden="1"/>
    <cellStyle name="Hipervínculo visitado" xfId="26032" builtinId="9" hidden="1"/>
    <cellStyle name="Hipervínculo visitado" xfId="26033" builtinId="9" hidden="1"/>
    <cellStyle name="Hipervínculo visitado" xfId="26034" builtinId="9" hidden="1"/>
    <cellStyle name="Hipervínculo visitado" xfId="26035" builtinId="9" hidden="1"/>
    <cellStyle name="Hipervínculo visitado" xfId="26036" builtinId="9" hidden="1"/>
    <cellStyle name="Hipervínculo visitado" xfId="26037" builtinId="9" hidden="1"/>
    <cellStyle name="Hipervínculo visitado" xfId="26038" builtinId="9" hidden="1"/>
    <cellStyle name="Hipervínculo visitado" xfId="26039" builtinId="9" hidden="1"/>
    <cellStyle name="Hipervínculo visitado" xfId="26040" builtinId="9" hidden="1"/>
    <cellStyle name="Hipervínculo visitado" xfId="26041" builtinId="9" hidden="1"/>
    <cellStyle name="Hipervínculo visitado" xfId="26042" builtinId="9" hidden="1"/>
    <cellStyle name="Hipervínculo visitado" xfId="26043" builtinId="9" hidden="1"/>
    <cellStyle name="Hipervínculo visitado" xfId="26053" builtinId="9" hidden="1"/>
    <cellStyle name="Hipervínculo visitado" xfId="26054" builtinId="9" hidden="1"/>
    <cellStyle name="Hipervínculo visitado" xfId="26055" builtinId="9" hidden="1"/>
    <cellStyle name="Hipervínculo visitado" xfId="26056" builtinId="9" hidden="1"/>
    <cellStyle name="Hipervínculo visitado" xfId="26057" builtinId="9" hidden="1"/>
    <cellStyle name="Hipervínculo visitado" xfId="26058" builtinId="9" hidden="1"/>
    <cellStyle name="Hipervínculo visitado" xfId="26059" builtinId="9" hidden="1"/>
    <cellStyle name="Hipervínculo visitado" xfId="26060" builtinId="9" hidden="1"/>
    <cellStyle name="Hipervínculo visitado" xfId="26061" builtinId="9" hidden="1"/>
    <cellStyle name="Hipervínculo visitado" xfId="26062" builtinId="9" hidden="1"/>
    <cellStyle name="Hipervínculo visitado" xfId="26063" builtinId="9" hidden="1"/>
    <cellStyle name="Hipervínculo visitado" xfId="26064" builtinId="9" hidden="1"/>
    <cellStyle name="Hipervínculo visitado" xfId="26065" builtinId="9" hidden="1"/>
    <cellStyle name="Hipervínculo visitado" xfId="26066" builtinId="9" hidden="1"/>
    <cellStyle name="Hipervínculo visitado" xfId="26067" builtinId="9" hidden="1"/>
    <cellStyle name="Hipervínculo visitado" xfId="26068" builtinId="9" hidden="1"/>
    <cellStyle name="Hipervínculo visitado" xfId="26069" builtinId="9" hidden="1"/>
    <cellStyle name="Hipervínculo visitado" xfId="26070" builtinId="9" hidden="1"/>
    <cellStyle name="Hipervínculo visitado" xfId="26071" builtinId="9" hidden="1"/>
    <cellStyle name="Hipervínculo visitado" xfId="26072" builtinId="9" hidden="1"/>
    <cellStyle name="Hipervínculo visitado" xfId="26073" builtinId="9" hidden="1"/>
    <cellStyle name="Hipervínculo visitado" xfId="26084" builtinId="9" hidden="1"/>
    <cellStyle name="Hipervínculo visitado" xfId="26085" builtinId="9" hidden="1"/>
    <cellStyle name="Hipervínculo visitado" xfId="26086" builtinId="9" hidden="1"/>
    <cellStyle name="Hipervínculo visitado" xfId="26087" builtinId="9" hidden="1"/>
    <cellStyle name="Hipervínculo visitado" xfId="26088" builtinId="9" hidden="1"/>
    <cellStyle name="Hipervínculo visitado" xfId="26089" builtinId="9" hidden="1"/>
    <cellStyle name="Hipervínculo visitado" xfId="26090" builtinId="9" hidden="1"/>
    <cellStyle name="Hipervínculo visitado" xfId="26091" builtinId="9" hidden="1"/>
    <cellStyle name="Hipervínculo visitado" xfId="26092" builtinId="9" hidden="1"/>
    <cellStyle name="Hipervínculo visitado" xfId="26093" builtinId="9" hidden="1"/>
    <cellStyle name="Hipervínculo visitado" xfId="26094" builtinId="9" hidden="1"/>
    <cellStyle name="Hipervínculo visitado" xfId="26095" builtinId="9" hidden="1"/>
    <cellStyle name="Hipervínculo visitado" xfId="26096" builtinId="9" hidden="1"/>
    <cellStyle name="Hipervínculo visitado" xfId="26097" builtinId="9" hidden="1"/>
    <cellStyle name="Hipervínculo visitado" xfId="26098" builtinId="9" hidden="1"/>
    <cellStyle name="Hipervínculo visitado" xfId="26099" builtinId="9" hidden="1"/>
    <cellStyle name="Hipervínculo visitado" xfId="26100" builtinId="9" hidden="1"/>
    <cellStyle name="Hipervínculo visitado" xfId="26101" builtinId="9" hidden="1"/>
    <cellStyle name="Hipervínculo visitado" xfId="26102" builtinId="9" hidden="1"/>
    <cellStyle name="Hipervínculo visitado" xfId="26103" builtinId="9" hidden="1"/>
    <cellStyle name="Hipervínculo visitado" xfId="26104" builtinId="9" hidden="1"/>
    <cellStyle name="Hipervínculo visitado" xfId="26116" builtinId="9" hidden="1"/>
    <cellStyle name="Hipervínculo visitado" xfId="26117" builtinId="9" hidden="1"/>
    <cellStyle name="Hipervínculo visitado" xfId="26118" builtinId="9" hidden="1"/>
    <cellStyle name="Hipervínculo visitado" xfId="26119" builtinId="9" hidden="1"/>
    <cellStyle name="Hipervínculo visitado" xfId="26120" builtinId="9" hidden="1"/>
    <cellStyle name="Hipervínculo visitado" xfId="26121" builtinId="9" hidden="1"/>
    <cellStyle name="Hipervínculo visitado" xfId="26122" builtinId="9" hidden="1"/>
    <cellStyle name="Hipervínculo visitado" xfId="26123" builtinId="9" hidden="1"/>
    <cellStyle name="Hipervínculo visitado" xfId="26124" builtinId="9" hidden="1"/>
    <cellStyle name="Hipervínculo visitado" xfId="26125" builtinId="9" hidden="1"/>
    <cellStyle name="Hipervínculo visitado" xfId="26126" builtinId="9" hidden="1"/>
    <cellStyle name="Hipervínculo visitado" xfId="26127" builtinId="9" hidden="1"/>
    <cellStyle name="Hipervínculo visitado" xfId="26128" builtinId="9" hidden="1"/>
    <cellStyle name="Hipervínculo visitado" xfId="26129" builtinId="9" hidden="1"/>
    <cellStyle name="Hipervínculo visitado" xfId="26130" builtinId="9" hidden="1"/>
    <cellStyle name="Hipervínculo visitado" xfId="26131" builtinId="9" hidden="1"/>
    <cellStyle name="Hipervínculo visitado" xfId="26132" builtinId="9" hidden="1"/>
    <cellStyle name="Hipervínculo visitado" xfId="26133" builtinId="9" hidden="1"/>
    <cellStyle name="Hipervínculo visitado" xfId="26134" builtinId="9" hidden="1"/>
    <cellStyle name="Hipervínculo visitado" xfId="26135" builtinId="9" hidden="1"/>
    <cellStyle name="Hipervínculo visitado" xfId="26136" builtinId="9" hidden="1"/>
    <cellStyle name="Hipervínculo visitado" xfId="26148" builtinId="9" hidden="1"/>
    <cellStyle name="Hipervínculo visitado" xfId="26149" builtinId="9" hidden="1"/>
    <cellStyle name="Hipervínculo visitado" xfId="26150" builtinId="9" hidden="1"/>
    <cellStyle name="Hipervínculo visitado" xfId="26151" builtinId="9" hidden="1"/>
    <cellStyle name="Hipervínculo visitado" xfId="26152" builtinId="9" hidden="1"/>
    <cellStyle name="Hipervínculo visitado" xfId="26153" builtinId="9" hidden="1"/>
    <cellStyle name="Hipervínculo visitado" xfId="26154" builtinId="9" hidden="1"/>
    <cellStyle name="Hipervínculo visitado" xfId="26155" builtinId="9" hidden="1"/>
    <cellStyle name="Hipervínculo visitado" xfId="26156" builtinId="9" hidden="1"/>
    <cellStyle name="Hipervínculo visitado" xfId="26157" builtinId="9" hidden="1"/>
    <cellStyle name="Hipervínculo visitado" xfId="26158" builtinId="9" hidden="1"/>
    <cellStyle name="Hipervínculo visitado" xfId="26159" builtinId="9" hidden="1"/>
    <cellStyle name="Hipervínculo visitado" xfId="26160" builtinId="9" hidden="1"/>
    <cellStyle name="Hipervínculo visitado" xfId="26161" builtinId="9" hidden="1"/>
    <cellStyle name="Hipervínculo visitado" xfId="26162" builtinId="9" hidden="1"/>
    <cellStyle name="Hipervínculo visitado" xfId="26163" builtinId="9" hidden="1"/>
    <cellStyle name="Hipervínculo visitado" xfId="26164" builtinId="9" hidden="1"/>
    <cellStyle name="Hipervínculo visitado" xfId="26165" builtinId="9" hidden="1"/>
    <cellStyle name="Hipervínculo visitado" xfId="26166" builtinId="9" hidden="1"/>
    <cellStyle name="Hipervínculo visitado" xfId="26167" builtinId="9" hidden="1"/>
    <cellStyle name="Hipervínculo visitado" xfId="26168" builtinId="9" hidden="1"/>
    <cellStyle name="Hipervínculo visitado" xfId="26180" builtinId="9" hidden="1"/>
    <cellStyle name="Hipervínculo visitado" xfId="26181" builtinId="9" hidden="1"/>
    <cellStyle name="Hipervínculo visitado" xfId="26182" builtinId="9" hidden="1"/>
    <cellStyle name="Hipervínculo visitado" xfId="26183" builtinId="9" hidden="1"/>
    <cellStyle name="Hipervínculo visitado" xfId="26184" builtinId="9" hidden="1"/>
    <cellStyle name="Hipervínculo visitado" xfId="26185" builtinId="9" hidden="1"/>
    <cellStyle name="Hipervínculo visitado" xfId="26186" builtinId="9" hidden="1"/>
    <cellStyle name="Hipervínculo visitado" xfId="26187" builtinId="9" hidden="1"/>
    <cellStyle name="Hipervínculo visitado" xfId="26188" builtinId="9" hidden="1"/>
    <cellStyle name="Hipervínculo visitado" xfId="26189" builtinId="9" hidden="1"/>
    <cellStyle name="Hipervínculo visitado" xfId="26190" builtinId="9" hidden="1"/>
    <cellStyle name="Hipervínculo visitado" xfId="26191" builtinId="9" hidden="1"/>
    <cellStyle name="Hipervínculo visitado" xfId="26192" builtinId="9" hidden="1"/>
    <cellStyle name="Hipervínculo visitado" xfId="26193" builtinId="9" hidden="1"/>
    <cellStyle name="Hipervínculo visitado" xfId="26194" builtinId="9" hidden="1"/>
    <cellStyle name="Hipervínculo visitado" xfId="26195" builtinId="9" hidden="1"/>
    <cellStyle name="Hipervínculo visitado" xfId="26196" builtinId="9" hidden="1"/>
    <cellStyle name="Hipervínculo visitado" xfId="26197" builtinId="9" hidden="1"/>
    <cellStyle name="Hipervínculo visitado" xfId="26198" builtinId="9" hidden="1"/>
    <cellStyle name="Hipervínculo visitado" xfId="26199" builtinId="9" hidden="1"/>
    <cellStyle name="Hipervínculo visitado" xfId="26200" builtinId="9" hidden="1"/>
    <cellStyle name="Hipervínculo visitado" xfId="26211" builtinId="9" hidden="1"/>
    <cellStyle name="Hipervínculo visitado" xfId="26212" builtinId="9" hidden="1"/>
    <cellStyle name="Hipervínculo visitado" xfId="26213" builtinId="9" hidden="1"/>
    <cellStyle name="Hipervínculo visitado" xfId="26214" builtinId="9" hidden="1"/>
    <cellStyle name="Hipervínculo visitado" xfId="26215" builtinId="9" hidden="1"/>
    <cellStyle name="Hipervínculo visitado" xfId="26216" builtinId="9" hidden="1"/>
    <cellStyle name="Hipervínculo visitado" xfId="26217" builtinId="9" hidden="1"/>
    <cellStyle name="Hipervínculo visitado" xfId="26218" builtinId="9" hidden="1"/>
    <cellStyle name="Hipervínculo visitado" xfId="26219" builtinId="9" hidden="1"/>
    <cellStyle name="Hipervínculo visitado" xfId="26220" builtinId="9" hidden="1"/>
    <cellStyle name="Hipervínculo visitado" xfId="26221" builtinId="9" hidden="1"/>
    <cellStyle name="Hipervínculo visitado" xfId="26222" builtinId="9" hidden="1"/>
    <cellStyle name="Hipervínculo visitado" xfId="26223" builtinId="9" hidden="1"/>
    <cellStyle name="Hipervínculo visitado" xfId="26224" builtinId="9" hidden="1"/>
    <cellStyle name="Hipervínculo visitado" xfId="26225" builtinId="9" hidden="1"/>
    <cellStyle name="Hipervínculo visitado" xfId="26226" builtinId="9" hidden="1"/>
    <cellStyle name="Hipervínculo visitado" xfId="26227" builtinId="9" hidden="1"/>
    <cellStyle name="Hipervínculo visitado" xfId="26228" builtinId="9" hidden="1"/>
    <cellStyle name="Hipervínculo visitado" xfId="26229" builtinId="9" hidden="1"/>
    <cellStyle name="Hipervínculo visitado" xfId="26230" builtinId="9" hidden="1"/>
    <cellStyle name="Hipervínculo visitado" xfId="26231" builtinId="9" hidden="1"/>
    <cellStyle name="Hipervínculo visitado" xfId="26241" builtinId="9" hidden="1"/>
    <cellStyle name="Hipervínculo visitado" xfId="26242" builtinId="9" hidden="1"/>
    <cellStyle name="Hipervínculo visitado" xfId="26243" builtinId="9" hidden="1"/>
    <cellStyle name="Hipervínculo visitado" xfId="26244" builtinId="9" hidden="1"/>
    <cellStyle name="Hipervínculo visitado" xfId="26245" builtinId="9" hidden="1"/>
    <cellStyle name="Hipervínculo visitado" xfId="26246" builtinId="9" hidden="1"/>
    <cellStyle name="Hipervínculo visitado" xfId="26247" builtinId="9" hidden="1"/>
    <cellStyle name="Hipervínculo visitado" xfId="26248" builtinId="9" hidden="1"/>
    <cellStyle name="Hipervínculo visitado" xfId="26249" builtinId="9" hidden="1"/>
    <cellStyle name="Hipervínculo visitado" xfId="26250" builtinId="9" hidden="1"/>
    <cellStyle name="Hipervínculo visitado" xfId="26251" builtinId="9" hidden="1"/>
    <cellStyle name="Hipervínculo visitado" xfId="26252" builtinId="9" hidden="1"/>
    <cellStyle name="Hipervínculo visitado" xfId="26253" builtinId="9" hidden="1"/>
    <cellStyle name="Hipervínculo visitado" xfId="26254" builtinId="9" hidden="1"/>
    <cellStyle name="Hipervínculo visitado" xfId="26255" builtinId="9" hidden="1"/>
    <cellStyle name="Hipervínculo visitado" xfId="26256" builtinId="9" hidden="1"/>
    <cellStyle name="Hipervínculo visitado" xfId="26257" builtinId="9" hidden="1"/>
    <cellStyle name="Hipervínculo visitado" xfId="26258" builtinId="9" hidden="1"/>
    <cellStyle name="Hipervínculo visitado" xfId="26259" builtinId="9" hidden="1"/>
    <cellStyle name="Hipervínculo visitado" xfId="26260" builtinId="9" hidden="1"/>
    <cellStyle name="Hipervínculo visitado" xfId="26261" builtinId="9" hidden="1"/>
    <cellStyle name="Hipervínculo visitado" xfId="26271" builtinId="9" hidden="1"/>
    <cellStyle name="Hipervínculo visitado" xfId="26272" builtinId="9" hidden="1"/>
    <cellStyle name="Hipervínculo visitado" xfId="26273" builtinId="9" hidden="1"/>
    <cellStyle name="Hipervínculo visitado" xfId="26274" builtinId="9" hidden="1"/>
    <cellStyle name="Hipervínculo visitado" xfId="26275" builtinId="9" hidden="1"/>
    <cellStyle name="Hipervínculo visitado" xfId="26276" builtinId="9" hidden="1"/>
    <cellStyle name="Hipervínculo visitado" xfId="26277" builtinId="9" hidden="1"/>
    <cellStyle name="Hipervínculo visitado" xfId="26278" builtinId="9" hidden="1"/>
    <cellStyle name="Hipervínculo visitado" xfId="26279" builtinId="9" hidden="1"/>
    <cellStyle name="Hipervínculo visitado" xfId="26280" builtinId="9" hidden="1"/>
    <cellStyle name="Hipervínculo visitado" xfId="26281" builtinId="9" hidden="1"/>
    <cellStyle name="Hipervínculo visitado" xfId="26282" builtinId="9" hidden="1"/>
    <cellStyle name="Hipervínculo visitado" xfId="26283" builtinId="9" hidden="1"/>
    <cellStyle name="Hipervínculo visitado" xfId="26284" builtinId="9" hidden="1"/>
    <cellStyle name="Hipervínculo visitado" xfId="26285" builtinId="9" hidden="1"/>
    <cellStyle name="Hipervínculo visitado" xfId="26286" builtinId="9" hidden="1"/>
    <cellStyle name="Hipervínculo visitado" xfId="26287" builtinId="9" hidden="1"/>
    <cellStyle name="Hipervínculo visitado" xfId="26288" builtinId="9" hidden="1"/>
    <cellStyle name="Hipervínculo visitado" xfId="26289" builtinId="9" hidden="1"/>
    <cellStyle name="Hipervínculo visitado" xfId="26290" builtinId="9" hidden="1"/>
    <cellStyle name="Hipervínculo visitado" xfId="26291" builtinId="9" hidden="1"/>
    <cellStyle name="Hipervínculo visitado" xfId="26302" builtinId="9" hidden="1"/>
    <cellStyle name="Hipervínculo visitado" xfId="26303" builtinId="9" hidden="1"/>
    <cellStyle name="Hipervínculo visitado" xfId="26304" builtinId="9" hidden="1"/>
    <cellStyle name="Hipervínculo visitado" xfId="26305" builtinId="9" hidden="1"/>
    <cellStyle name="Hipervínculo visitado" xfId="26306" builtinId="9" hidden="1"/>
    <cellStyle name="Hipervínculo visitado" xfId="26307" builtinId="9" hidden="1"/>
    <cellStyle name="Hipervínculo visitado" xfId="26308" builtinId="9" hidden="1"/>
    <cellStyle name="Hipervínculo visitado" xfId="26309" builtinId="9" hidden="1"/>
    <cellStyle name="Hipervínculo visitado" xfId="26310" builtinId="9" hidden="1"/>
    <cellStyle name="Hipervínculo visitado" xfId="26311" builtinId="9" hidden="1"/>
    <cellStyle name="Hipervínculo visitado" xfId="26312" builtinId="9" hidden="1"/>
    <cellStyle name="Hipervínculo visitado" xfId="26313" builtinId="9" hidden="1"/>
    <cellStyle name="Hipervínculo visitado" xfId="26314" builtinId="9" hidden="1"/>
    <cellStyle name="Hipervínculo visitado" xfId="26315" builtinId="9" hidden="1"/>
    <cellStyle name="Hipervínculo visitado" xfId="26316" builtinId="9" hidden="1"/>
    <cellStyle name="Hipervínculo visitado" xfId="26317" builtinId="9" hidden="1"/>
    <cellStyle name="Hipervínculo visitado" xfId="26318" builtinId="9" hidden="1"/>
    <cellStyle name="Hipervínculo visitado" xfId="26319" builtinId="9" hidden="1"/>
    <cellStyle name="Hipervínculo visitado" xfId="26320" builtinId="9" hidden="1"/>
    <cellStyle name="Hipervínculo visitado" xfId="26321" builtinId="9" hidden="1"/>
    <cellStyle name="Hipervínculo visitado" xfId="26322" builtinId="9" hidden="1"/>
    <cellStyle name="Hipervínculo visitado" xfId="26332" builtinId="9" hidden="1"/>
    <cellStyle name="Hipervínculo visitado" xfId="26333" builtinId="9" hidden="1"/>
    <cellStyle name="Hipervínculo visitado" xfId="26334" builtinId="9" hidden="1"/>
    <cellStyle name="Hipervínculo visitado" xfId="26335" builtinId="9" hidden="1"/>
    <cellStyle name="Hipervínculo visitado" xfId="26336" builtinId="9" hidden="1"/>
    <cellStyle name="Hipervínculo visitado" xfId="26337" builtinId="9" hidden="1"/>
    <cellStyle name="Hipervínculo visitado" xfId="26338" builtinId="9" hidden="1"/>
    <cellStyle name="Hipervínculo visitado" xfId="26339" builtinId="9" hidden="1"/>
    <cellStyle name="Hipervínculo visitado" xfId="26340" builtinId="9" hidden="1"/>
    <cellStyle name="Hipervínculo visitado" xfId="26341" builtinId="9" hidden="1"/>
    <cellStyle name="Hipervínculo visitado" xfId="26342" builtinId="9" hidden="1"/>
    <cellStyle name="Hipervínculo visitado" xfId="26343" builtinId="9" hidden="1"/>
    <cellStyle name="Hipervínculo visitado" xfId="26344" builtinId="9" hidden="1"/>
    <cellStyle name="Hipervínculo visitado" xfId="26345" builtinId="9" hidden="1"/>
    <cellStyle name="Hipervínculo visitado" xfId="26346" builtinId="9" hidden="1"/>
    <cellStyle name="Hipervínculo visitado" xfId="26347" builtinId="9" hidden="1"/>
    <cellStyle name="Hipervínculo visitado" xfId="26348" builtinId="9" hidden="1"/>
    <cellStyle name="Hipervínculo visitado" xfId="26349" builtinId="9" hidden="1"/>
    <cellStyle name="Hipervínculo visitado" xfId="26350" builtinId="9" hidden="1"/>
    <cellStyle name="Hipervínculo visitado" xfId="26351" builtinId="9" hidden="1"/>
    <cellStyle name="Hipervínculo visitado" xfId="26352" builtinId="9" hidden="1"/>
    <cellStyle name="Hipervínculo visitado" xfId="26363" builtinId="9" hidden="1"/>
    <cellStyle name="Hipervínculo visitado" xfId="26364" builtinId="9" hidden="1"/>
    <cellStyle name="Hipervínculo visitado" xfId="26365" builtinId="9" hidden="1"/>
    <cellStyle name="Hipervínculo visitado" xfId="26366" builtinId="9" hidden="1"/>
    <cellStyle name="Hipervínculo visitado" xfId="26367" builtinId="9" hidden="1"/>
    <cellStyle name="Hipervínculo visitado" xfId="26368" builtinId="9" hidden="1"/>
    <cellStyle name="Hipervínculo visitado" xfId="26369" builtinId="9" hidden="1"/>
    <cellStyle name="Hipervínculo visitado" xfId="26370" builtinId="9" hidden="1"/>
    <cellStyle name="Hipervínculo visitado" xfId="26371" builtinId="9" hidden="1"/>
    <cellStyle name="Hipervínculo visitado" xfId="26372" builtinId="9" hidden="1"/>
    <cellStyle name="Hipervínculo visitado" xfId="26373" builtinId="9" hidden="1"/>
    <cellStyle name="Hipervínculo visitado" xfId="26374" builtinId="9" hidden="1"/>
    <cellStyle name="Hipervínculo visitado" xfId="26375" builtinId="9" hidden="1"/>
    <cellStyle name="Hipervínculo visitado" xfId="26376" builtinId="9" hidden="1"/>
    <cellStyle name="Hipervínculo visitado" xfId="26377" builtinId="9" hidden="1"/>
    <cellStyle name="Hipervínculo visitado" xfId="26378" builtinId="9" hidden="1"/>
    <cellStyle name="Hipervínculo visitado" xfId="26379" builtinId="9" hidden="1"/>
    <cellStyle name="Hipervínculo visitado" xfId="26380" builtinId="9" hidden="1"/>
    <cellStyle name="Hipervínculo visitado" xfId="26381" builtinId="9" hidden="1"/>
    <cellStyle name="Hipervínculo visitado" xfId="26382" builtinId="9" hidden="1"/>
    <cellStyle name="Hipervínculo visitado" xfId="26383" builtinId="9" hidden="1"/>
    <cellStyle name="Hipervínculo visitado" xfId="26393" builtinId="9" hidden="1"/>
    <cellStyle name="Hipervínculo visitado" xfId="26394" builtinId="9" hidden="1"/>
    <cellStyle name="Hipervínculo visitado" xfId="26395" builtinId="9" hidden="1"/>
    <cellStyle name="Hipervínculo visitado" xfId="26396" builtinId="9" hidden="1"/>
    <cellStyle name="Hipervínculo visitado" xfId="26397" builtinId="9" hidden="1"/>
    <cellStyle name="Hipervínculo visitado" xfId="26398" builtinId="9" hidden="1"/>
    <cellStyle name="Hipervínculo visitado" xfId="26399" builtinId="9" hidden="1"/>
    <cellStyle name="Hipervínculo visitado" xfId="26400" builtinId="9" hidden="1"/>
    <cellStyle name="Hipervínculo visitado" xfId="26401" builtinId="9" hidden="1"/>
    <cellStyle name="Hipervínculo visitado" xfId="26402" builtinId="9" hidden="1"/>
    <cellStyle name="Hipervínculo visitado" xfId="26403" builtinId="9" hidden="1"/>
    <cellStyle name="Hipervínculo visitado" xfId="26404" builtinId="9" hidden="1"/>
    <cellStyle name="Hipervínculo visitado" xfId="26405" builtinId="9" hidden="1"/>
    <cellStyle name="Hipervínculo visitado" xfId="26406" builtinId="9" hidden="1"/>
    <cellStyle name="Hipervínculo visitado" xfId="26407" builtinId="9" hidden="1"/>
    <cellStyle name="Hipervínculo visitado" xfId="26408" builtinId="9" hidden="1"/>
    <cellStyle name="Hipervínculo visitado" xfId="26409" builtinId="9" hidden="1"/>
    <cellStyle name="Hipervínculo visitado" xfId="26410" builtinId="9" hidden="1"/>
    <cellStyle name="Hipervínculo visitado" xfId="26411" builtinId="9" hidden="1"/>
    <cellStyle name="Hipervínculo visitado" xfId="26412" builtinId="9" hidden="1"/>
    <cellStyle name="Hipervínculo visitado" xfId="26413" builtinId="9" hidden="1"/>
    <cellStyle name="Hipervínculo visitado" xfId="26424" builtinId="9" hidden="1"/>
    <cellStyle name="Hipervínculo visitado" xfId="26425" builtinId="9" hidden="1"/>
    <cellStyle name="Hipervínculo visitado" xfId="26426" builtinId="9" hidden="1"/>
    <cellStyle name="Hipervínculo visitado" xfId="26427" builtinId="9" hidden="1"/>
    <cellStyle name="Hipervínculo visitado" xfId="26428" builtinId="9" hidden="1"/>
    <cellStyle name="Hipervínculo visitado" xfId="26429" builtinId="9" hidden="1"/>
    <cellStyle name="Hipervínculo visitado" xfId="26430" builtinId="9" hidden="1"/>
    <cellStyle name="Hipervínculo visitado" xfId="26431" builtinId="9" hidden="1"/>
    <cellStyle name="Hipervínculo visitado" xfId="26432" builtinId="9" hidden="1"/>
    <cellStyle name="Hipervínculo visitado" xfId="26433" builtinId="9" hidden="1"/>
    <cellStyle name="Hipervínculo visitado" xfId="26434" builtinId="9" hidden="1"/>
    <cellStyle name="Hipervínculo visitado" xfId="26435" builtinId="9" hidden="1"/>
    <cellStyle name="Hipervínculo visitado" xfId="26436" builtinId="9" hidden="1"/>
    <cellStyle name="Hipervínculo visitado" xfId="26437" builtinId="9" hidden="1"/>
    <cellStyle name="Hipervínculo visitado" xfId="26438" builtinId="9" hidden="1"/>
    <cellStyle name="Hipervínculo visitado" xfId="26439" builtinId="9" hidden="1"/>
    <cellStyle name="Hipervínculo visitado" xfId="26440" builtinId="9" hidden="1"/>
    <cellStyle name="Hipervínculo visitado" xfId="26441" builtinId="9" hidden="1"/>
    <cellStyle name="Hipervínculo visitado" xfId="26442" builtinId="9" hidden="1"/>
    <cellStyle name="Hipervínculo visitado" xfId="26443" builtinId="9" hidden="1"/>
    <cellStyle name="Hipervínculo visitado" xfId="26444" builtinId="9" hidden="1"/>
    <cellStyle name="Hipervínculo visitado" xfId="26453" builtinId="9" hidden="1"/>
    <cellStyle name="Hipervínculo visitado" xfId="26454" builtinId="9" hidden="1"/>
    <cellStyle name="Hipervínculo visitado" xfId="26455" builtinId="9" hidden="1"/>
    <cellStyle name="Hipervínculo visitado" xfId="26456" builtinId="9" hidden="1"/>
    <cellStyle name="Hipervínculo visitado" xfId="26457" builtinId="9" hidden="1"/>
    <cellStyle name="Hipervínculo visitado" xfId="26458" builtinId="9" hidden="1"/>
    <cellStyle name="Hipervínculo visitado" xfId="26459" builtinId="9" hidden="1"/>
    <cellStyle name="Hipervínculo visitado" xfId="26460" builtinId="9" hidden="1"/>
    <cellStyle name="Hipervínculo visitado" xfId="26461" builtinId="9" hidden="1"/>
    <cellStyle name="Hipervínculo visitado" xfId="26462" builtinId="9" hidden="1"/>
    <cellStyle name="Hipervínculo visitado" xfId="26463" builtinId="9" hidden="1"/>
    <cellStyle name="Hipervínculo visitado" xfId="26464" builtinId="9" hidden="1"/>
    <cellStyle name="Hipervínculo visitado" xfId="26465" builtinId="9" hidden="1"/>
    <cellStyle name="Hipervínculo visitado" xfId="26466" builtinId="9" hidden="1"/>
    <cellStyle name="Hipervínculo visitado" xfId="26467" builtinId="9" hidden="1"/>
    <cellStyle name="Hipervínculo visitado" xfId="26468" builtinId="9" hidden="1"/>
    <cellStyle name="Hipervínculo visitado" xfId="26469" builtinId="9" hidden="1"/>
    <cellStyle name="Hipervínculo visitado" xfId="26470" builtinId="9" hidden="1"/>
    <cellStyle name="Hipervínculo visitado" xfId="26471" builtinId="9" hidden="1"/>
    <cellStyle name="Hipervínculo visitado" xfId="26472" builtinId="9" hidden="1"/>
    <cellStyle name="Hipervínculo visitado" xfId="26473" builtinId="9" hidden="1"/>
    <cellStyle name="Hipervínculo visitado" xfId="26483" builtinId="9" hidden="1"/>
    <cellStyle name="Hipervínculo visitado" xfId="26484" builtinId="9" hidden="1"/>
    <cellStyle name="Hipervínculo visitado" xfId="26485" builtinId="9" hidden="1"/>
    <cellStyle name="Hipervínculo visitado" xfId="26486" builtinId="9" hidden="1"/>
    <cellStyle name="Hipervínculo visitado" xfId="26487" builtinId="9" hidden="1"/>
    <cellStyle name="Hipervínculo visitado" xfId="26488" builtinId="9" hidden="1"/>
    <cellStyle name="Hipervínculo visitado" xfId="26489" builtinId="9" hidden="1"/>
    <cellStyle name="Hipervínculo visitado" xfId="26490" builtinId="9" hidden="1"/>
    <cellStyle name="Hipervínculo visitado" xfId="26491" builtinId="9" hidden="1"/>
    <cellStyle name="Hipervínculo visitado" xfId="26492" builtinId="9" hidden="1"/>
    <cellStyle name="Hipervínculo visitado" xfId="26493" builtinId="9" hidden="1"/>
    <cellStyle name="Hipervínculo visitado" xfId="26494" builtinId="9" hidden="1"/>
    <cellStyle name="Hipervínculo visitado" xfId="26495" builtinId="9" hidden="1"/>
    <cellStyle name="Hipervínculo visitado" xfId="26496" builtinId="9" hidden="1"/>
    <cellStyle name="Hipervínculo visitado" xfId="26497" builtinId="9" hidden="1"/>
    <cellStyle name="Hipervínculo visitado" xfId="26498" builtinId="9" hidden="1"/>
    <cellStyle name="Hipervínculo visitado" xfId="26499" builtinId="9" hidden="1"/>
    <cellStyle name="Hipervínculo visitado" xfId="26500" builtinId="9" hidden="1"/>
    <cellStyle name="Hipervínculo visitado" xfId="26501" builtinId="9" hidden="1"/>
    <cellStyle name="Hipervínculo visitado" xfId="26502" builtinId="9" hidden="1"/>
    <cellStyle name="Hipervínculo visitado" xfId="26503" builtinId="9" hidden="1"/>
    <cellStyle name="Hipervínculo visitado" xfId="26512" builtinId="9" hidden="1"/>
    <cellStyle name="Hipervínculo visitado" xfId="26513" builtinId="9" hidden="1"/>
    <cellStyle name="Hipervínculo visitado" xfId="26514" builtinId="9" hidden="1"/>
    <cellStyle name="Hipervínculo visitado" xfId="26515" builtinId="9" hidden="1"/>
    <cellStyle name="Hipervínculo visitado" xfId="26516" builtinId="9" hidden="1"/>
    <cellStyle name="Hipervínculo visitado" xfId="26517" builtinId="9" hidden="1"/>
    <cellStyle name="Hipervínculo visitado" xfId="26518" builtinId="9" hidden="1"/>
    <cellStyle name="Hipervínculo visitado" xfId="26519" builtinId="9" hidden="1"/>
    <cellStyle name="Hipervínculo visitado" xfId="26520" builtinId="9" hidden="1"/>
    <cellStyle name="Hipervínculo visitado" xfId="26521" builtinId="9" hidden="1"/>
    <cellStyle name="Hipervínculo visitado" xfId="26522" builtinId="9" hidden="1"/>
    <cellStyle name="Hipervínculo visitado" xfId="26523" builtinId="9" hidden="1"/>
    <cellStyle name="Hipervínculo visitado" xfId="26524" builtinId="9" hidden="1"/>
    <cellStyle name="Hipervínculo visitado" xfId="26525" builtinId="9" hidden="1"/>
    <cellStyle name="Hipervínculo visitado" xfId="26526" builtinId="9" hidden="1"/>
    <cellStyle name="Hipervínculo visitado" xfId="26527" builtinId="9" hidden="1"/>
    <cellStyle name="Hipervínculo visitado" xfId="26528" builtinId="9" hidden="1"/>
    <cellStyle name="Hipervínculo visitado" xfId="26529" builtinId="9" hidden="1"/>
    <cellStyle name="Hipervínculo visitado" xfId="26530" builtinId="9" hidden="1"/>
    <cellStyle name="Hipervínculo visitado" xfId="26531" builtinId="9" hidden="1"/>
    <cellStyle name="Hipervínculo visitado" xfId="26532" builtinId="9" hidden="1"/>
    <cellStyle name="Hipervínculo visitado" xfId="26543" builtinId="9" hidden="1"/>
    <cellStyle name="Hipervínculo visitado" xfId="26544" builtinId="9" hidden="1"/>
    <cellStyle name="Hipervínculo visitado" xfId="26545" builtinId="9" hidden="1"/>
    <cellStyle name="Hipervínculo visitado" xfId="26546" builtinId="9" hidden="1"/>
    <cellStyle name="Hipervínculo visitado" xfId="26547" builtinId="9" hidden="1"/>
    <cellStyle name="Hipervínculo visitado" xfId="26548" builtinId="9" hidden="1"/>
    <cellStyle name="Hipervínculo visitado" xfId="26549" builtinId="9" hidden="1"/>
    <cellStyle name="Hipervínculo visitado" xfId="26550" builtinId="9" hidden="1"/>
    <cellStyle name="Hipervínculo visitado" xfId="26551" builtinId="9" hidden="1"/>
    <cellStyle name="Hipervínculo visitado" xfId="26552" builtinId="9" hidden="1"/>
    <cellStyle name="Hipervínculo visitado" xfId="26553" builtinId="9" hidden="1"/>
    <cellStyle name="Hipervínculo visitado" xfId="26554" builtinId="9" hidden="1"/>
    <cellStyle name="Hipervínculo visitado" xfId="26555" builtinId="9" hidden="1"/>
    <cellStyle name="Hipervínculo visitado" xfId="26556" builtinId="9" hidden="1"/>
    <cellStyle name="Hipervínculo visitado" xfId="26557" builtinId="9" hidden="1"/>
    <cellStyle name="Hipervínculo visitado" xfId="26558" builtinId="9" hidden="1"/>
    <cellStyle name="Hipervínculo visitado" xfId="26559" builtinId="9" hidden="1"/>
    <cellStyle name="Hipervínculo visitado" xfId="26560" builtinId="9" hidden="1"/>
    <cellStyle name="Hipervínculo visitado" xfId="26561" builtinId="9" hidden="1"/>
    <cellStyle name="Hipervínculo visitado" xfId="26562" builtinId="9" hidden="1"/>
    <cellStyle name="Hipervínculo visitado" xfId="26563" builtinId="9" hidden="1"/>
    <cellStyle name="Hipervínculo visitado" xfId="26572" builtinId="9" hidden="1"/>
    <cellStyle name="Hipervínculo visitado" xfId="26573" builtinId="9" hidden="1"/>
    <cellStyle name="Hipervínculo visitado" xfId="26574" builtinId="9" hidden="1"/>
    <cellStyle name="Hipervínculo visitado" xfId="26575" builtinId="9" hidden="1"/>
    <cellStyle name="Hipervínculo visitado" xfId="26576" builtinId="9" hidden="1"/>
    <cellStyle name="Hipervínculo visitado" xfId="26577" builtinId="9" hidden="1"/>
    <cellStyle name="Hipervínculo visitado" xfId="26578" builtinId="9" hidden="1"/>
    <cellStyle name="Hipervínculo visitado" xfId="26579" builtinId="9" hidden="1"/>
    <cellStyle name="Hipervínculo visitado" xfId="26580" builtinId="9" hidden="1"/>
    <cellStyle name="Hipervínculo visitado" xfId="26581" builtinId="9" hidden="1"/>
    <cellStyle name="Hipervínculo visitado" xfId="26582" builtinId="9" hidden="1"/>
    <cellStyle name="Hipervínculo visitado" xfId="26583" builtinId="9" hidden="1"/>
    <cellStyle name="Hipervínculo visitado" xfId="26584" builtinId="9" hidden="1"/>
    <cellStyle name="Hipervínculo visitado" xfId="26585" builtinId="9" hidden="1"/>
    <cellStyle name="Hipervínculo visitado" xfId="26586" builtinId="9" hidden="1"/>
    <cellStyle name="Hipervínculo visitado" xfId="26587" builtinId="9" hidden="1"/>
    <cellStyle name="Hipervínculo visitado" xfId="26588" builtinId="9" hidden="1"/>
    <cellStyle name="Hipervínculo visitado" xfId="26589" builtinId="9" hidden="1"/>
    <cellStyle name="Hipervínculo visitado" xfId="26590" builtinId="9" hidden="1"/>
    <cellStyle name="Hipervínculo visitado" xfId="26591" builtinId="9" hidden="1"/>
    <cellStyle name="Hipervínculo visitado" xfId="26592" builtinId="9" hidden="1"/>
    <cellStyle name="Hipervínculo visitado" xfId="26603" builtinId="9" hidden="1"/>
    <cellStyle name="Hipervínculo visitado" xfId="26604" builtinId="9" hidden="1"/>
    <cellStyle name="Hipervínculo visitado" xfId="26605" builtinId="9" hidden="1"/>
    <cellStyle name="Hipervínculo visitado" xfId="26606" builtinId="9" hidden="1"/>
    <cellStyle name="Hipervínculo visitado" xfId="26607" builtinId="9" hidden="1"/>
    <cellStyle name="Hipervínculo visitado" xfId="26608" builtinId="9" hidden="1"/>
    <cellStyle name="Hipervínculo visitado" xfId="26609" builtinId="9" hidden="1"/>
    <cellStyle name="Hipervínculo visitado" xfId="26610" builtinId="9" hidden="1"/>
    <cellStyle name="Hipervínculo visitado" xfId="26611" builtinId="9" hidden="1"/>
    <cellStyle name="Hipervínculo visitado" xfId="26612" builtinId="9" hidden="1"/>
    <cellStyle name="Hipervínculo visitado" xfId="26613" builtinId="9" hidden="1"/>
    <cellStyle name="Hipervínculo visitado" xfId="26614" builtinId="9" hidden="1"/>
    <cellStyle name="Hipervínculo visitado" xfId="26615" builtinId="9" hidden="1"/>
    <cellStyle name="Hipervínculo visitado" xfId="26616" builtinId="9" hidden="1"/>
    <cellStyle name="Hipervínculo visitado" xfId="26617" builtinId="9" hidden="1"/>
    <cellStyle name="Hipervínculo visitado" xfId="26618" builtinId="9" hidden="1"/>
    <cellStyle name="Hipervínculo visitado" xfId="26619" builtinId="9" hidden="1"/>
    <cellStyle name="Hipervínculo visitado" xfId="26620" builtinId="9" hidden="1"/>
    <cellStyle name="Hipervínculo visitado" xfId="26621" builtinId="9" hidden="1"/>
    <cellStyle name="Hipervínculo visitado" xfId="26622" builtinId="9" hidden="1"/>
    <cellStyle name="Hipervínculo visitado" xfId="26623" builtinId="9" hidden="1"/>
    <cellStyle name="Hipervínculo visitado" xfId="26631" builtinId="9" hidden="1"/>
    <cellStyle name="Hipervínculo visitado" xfId="26632" builtinId="9" hidden="1"/>
    <cellStyle name="Hipervínculo visitado" xfId="26633" builtinId="9" hidden="1"/>
    <cellStyle name="Hipervínculo visitado" xfId="26634" builtinId="9" hidden="1"/>
    <cellStyle name="Hipervínculo visitado" xfId="26635" builtinId="9" hidden="1"/>
    <cellStyle name="Hipervínculo visitado" xfId="26636" builtinId="9" hidden="1"/>
    <cellStyle name="Hipervínculo visitado" xfId="26637" builtinId="9" hidden="1"/>
    <cellStyle name="Hipervínculo visitado" xfId="26638" builtinId="9" hidden="1"/>
    <cellStyle name="Hipervínculo visitado" xfId="26639" builtinId="9" hidden="1"/>
    <cellStyle name="Hipervínculo visitado" xfId="26640" builtinId="9" hidden="1"/>
    <cellStyle name="Hipervínculo visitado" xfId="26641" builtinId="9" hidden="1"/>
    <cellStyle name="Hipervínculo visitado" xfId="26642" builtinId="9" hidden="1"/>
    <cellStyle name="Hipervínculo visitado" xfId="26643" builtinId="9" hidden="1"/>
    <cellStyle name="Hipervínculo visitado" xfId="26644" builtinId="9" hidden="1"/>
    <cellStyle name="Hipervínculo visitado" xfId="26645" builtinId="9" hidden="1"/>
    <cellStyle name="Hipervínculo visitado" xfId="26646" builtinId="9" hidden="1"/>
    <cellStyle name="Hipervínculo visitado" xfId="26647" builtinId="9" hidden="1"/>
    <cellStyle name="Hipervínculo visitado" xfId="26648" builtinId="9" hidden="1"/>
    <cellStyle name="Hipervínculo visitado" xfId="26649" builtinId="9" hidden="1"/>
    <cellStyle name="Hipervínculo visitado" xfId="26650" builtinId="9" hidden="1"/>
    <cellStyle name="Hipervínculo visitado" xfId="26651" builtinId="9" hidden="1"/>
    <cellStyle name="Hipervínculo visitado" xfId="26661" builtinId="9" hidden="1"/>
    <cellStyle name="Hipervínculo visitado" xfId="26662" builtinId="9" hidden="1"/>
    <cellStyle name="Hipervínculo visitado" xfId="26663" builtinId="9" hidden="1"/>
    <cellStyle name="Hipervínculo visitado" xfId="26664" builtinId="9" hidden="1"/>
    <cellStyle name="Hipervínculo visitado" xfId="26665" builtinId="9" hidden="1"/>
    <cellStyle name="Hipervínculo visitado" xfId="26666" builtinId="9" hidden="1"/>
    <cellStyle name="Hipervínculo visitado" xfId="26667" builtinId="9" hidden="1"/>
    <cellStyle name="Hipervínculo visitado" xfId="26668" builtinId="9" hidden="1"/>
    <cellStyle name="Hipervínculo visitado" xfId="26669" builtinId="9" hidden="1"/>
    <cellStyle name="Hipervínculo visitado" xfId="26670" builtinId="9" hidden="1"/>
    <cellStyle name="Hipervínculo visitado" xfId="26671" builtinId="9" hidden="1"/>
    <cellStyle name="Hipervínculo visitado" xfId="26672" builtinId="9" hidden="1"/>
    <cellStyle name="Hipervínculo visitado" xfId="26673" builtinId="9" hidden="1"/>
    <cellStyle name="Hipervínculo visitado" xfId="26674" builtinId="9" hidden="1"/>
    <cellStyle name="Hipervínculo visitado" xfId="26675" builtinId="9" hidden="1"/>
    <cellStyle name="Hipervínculo visitado" xfId="26676" builtinId="9" hidden="1"/>
    <cellStyle name="Hipervínculo visitado" xfId="26677" builtinId="9" hidden="1"/>
    <cellStyle name="Hipervínculo visitado" xfId="26678" builtinId="9" hidden="1"/>
    <cellStyle name="Hipervínculo visitado" xfId="26679" builtinId="9" hidden="1"/>
    <cellStyle name="Hipervínculo visitado" xfId="26680" builtinId="9" hidden="1"/>
    <cellStyle name="Hipervínculo visitado" xfId="26681" builtinId="9" hidden="1"/>
    <cellStyle name="Hipervínculo visitado" xfId="26690" builtinId="9" hidden="1"/>
    <cellStyle name="Hipervínculo visitado" xfId="26691" builtinId="9" hidden="1"/>
    <cellStyle name="Hipervínculo visitado" xfId="26692" builtinId="9" hidden="1"/>
    <cellStyle name="Hipervínculo visitado" xfId="26693" builtinId="9" hidden="1"/>
    <cellStyle name="Hipervínculo visitado" xfId="26694" builtinId="9" hidden="1"/>
    <cellStyle name="Hipervínculo visitado" xfId="26695" builtinId="9" hidden="1"/>
    <cellStyle name="Hipervínculo visitado" xfId="26696" builtinId="9" hidden="1"/>
    <cellStyle name="Hipervínculo visitado" xfId="26697" builtinId="9" hidden="1"/>
    <cellStyle name="Hipervínculo visitado" xfId="26698" builtinId="9" hidden="1"/>
    <cellStyle name="Hipervínculo visitado" xfId="26699" builtinId="9" hidden="1"/>
    <cellStyle name="Hipervínculo visitado" xfId="26700" builtinId="9" hidden="1"/>
    <cellStyle name="Hipervínculo visitado" xfId="26701" builtinId="9" hidden="1"/>
    <cellStyle name="Hipervínculo visitado" xfId="26702" builtinId="9" hidden="1"/>
    <cellStyle name="Hipervínculo visitado" xfId="26703" builtinId="9" hidden="1"/>
    <cellStyle name="Hipervínculo visitado" xfId="26704" builtinId="9" hidden="1"/>
    <cellStyle name="Hipervínculo visitado" xfId="26705" builtinId="9" hidden="1"/>
    <cellStyle name="Hipervínculo visitado" xfId="26706" builtinId="9" hidden="1"/>
    <cellStyle name="Hipervínculo visitado" xfId="26707" builtinId="9" hidden="1"/>
    <cellStyle name="Hipervínculo visitado" xfId="26708" builtinId="9" hidden="1"/>
    <cellStyle name="Hipervínculo visitado" xfId="26709" builtinId="9" hidden="1"/>
    <cellStyle name="Hipervínculo visitado" xfId="26710" builtinId="9" hidden="1"/>
    <cellStyle name="Hipervínculo visitado" xfId="26721" builtinId="9" hidden="1"/>
    <cellStyle name="Hipervínculo visitado" xfId="26722" builtinId="9" hidden="1"/>
    <cellStyle name="Hipervínculo visitado" xfId="26723" builtinId="9" hidden="1"/>
    <cellStyle name="Hipervínculo visitado" xfId="26724" builtinId="9" hidden="1"/>
    <cellStyle name="Hipervínculo visitado" xfId="26725" builtinId="9" hidden="1"/>
    <cellStyle name="Hipervínculo visitado" xfId="26726" builtinId="9" hidden="1"/>
    <cellStyle name="Hipervínculo visitado" xfId="26727" builtinId="9" hidden="1"/>
    <cellStyle name="Hipervínculo visitado" xfId="26728" builtinId="9" hidden="1"/>
    <cellStyle name="Hipervínculo visitado" xfId="26729" builtinId="9" hidden="1"/>
    <cellStyle name="Hipervínculo visitado" xfId="26730" builtinId="9" hidden="1"/>
    <cellStyle name="Hipervínculo visitado" xfId="26731" builtinId="9" hidden="1"/>
    <cellStyle name="Hipervínculo visitado" xfId="26732" builtinId="9" hidden="1"/>
    <cellStyle name="Hipervínculo visitado" xfId="26733" builtinId="9" hidden="1"/>
    <cellStyle name="Hipervínculo visitado" xfId="26734" builtinId="9" hidden="1"/>
    <cellStyle name="Hipervínculo visitado" xfId="26735" builtinId="9" hidden="1"/>
    <cellStyle name="Hipervínculo visitado" xfId="26736" builtinId="9" hidden="1"/>
    <cellStyle name="Hipervínculo visitado" xfId="26737" builtinId="9" hidden="1"/>
    <cellStyle name="Hipervínculo visitado" xfId="26738" builtinId="9" hidden="1"/>
    <cellStyle name="Hipervínculo visitado" xfId="26739" builtinId="9" hidden="1"/>
    <cellStyle name="Hipervínculo visitado" xfId="26740" builtinId="9" hidden="1"/>
    <cellStyle name="Hipervínculo visitado" xfId="26741" builtinId="9" hidden="1"/>
    <cellStyle name="Hipervínculo visitado" xfId="26750" builtinId="9" hidden="1"/>
    <cellStyle name="Hipervínculo visitado" xfId="26751" builtinId="9" hidden="1"/>
    <cellStyle name="Hipervínculo visitado" xfId="26752" builtinId="9" hidden="1"/>
    <cellStyle name="Hipervínculo visitado" xfId="26753" builtinId="9" hidden="1"/>
    <cellStyle name="Hipervínculo visitado" xfId="26754" builtinId="9" hidden="1"/>
    <cellStyle name="Hipervínculo visitado" xfId="26755" builtinId="9" hidden="1"/>
    <cellStyle name="Hipervínculo visitado" xfId="26756" builtinId="9" hidden="1"/>
    <cellStyle name="Hipervínculo visitado" xfId="26757" builtinId="9" hidden="1"/>
    <cellStyle name="Hipervínculo visitado" xfId="26758" builtinId="9" hidden="1"/>
    <cellStyle name="Hipervínculo visitado" xfId="26759" builtinId="9" hidden="1"/>
    <cellStyle name="Hipervínculo visitado" xfId="26760" builtinId="9" hidden="1"/>
    <cellStyle name="Hipervínculo visitado" xfId="26761" builtinId="9" hidden="1"/>
    <cellStyle name="Hipervínculo visitado" xfId="26762" builtinId="9" hidden="1"/>
    <cellStyle name="Hipervínculo visitado" xfId="26763" builtinId="9" hidden="1"/>
    <cellStyle name="Hipervínculo visitado" xfId="26764" builtinId="9" hidden="1"/>
    <cellStyle name="Hipervínculo visitado" xfId="26765" builtinId="9" hidden="1"/>
    <cellStyle name="Hipervínculo visitado" xfId="26766" builtinId="9" hidden="1"/>
    <cellStyle name="Hipervínculo visitado" xfId="26767" builtinId="9" hidden="1"/>
    <cellStyle name="Hipervínculo visitado" xfId="26768" builtinId="9" hidden="1"/>
    <cellStyle name="Hipervínculo visitado" xfId="26769" builtinId="9" hidden="1"/>
    <cellStyle name="Hipervínculo visitado" xfId="26770" builtinId="9" hidden="1"/>
    <cellStyle name="Hipervínculo visitado" xfId="26780" builtinId="9" hidden="1"/>
    <cellStyle name="Hipervínculo visitado" xfId="26781" builtinId="9" hidden="1"/>
    <cellStyle name="Hipervínculo visitado" xfId="26782" builtinId="9" hidden="1"/>
    <cellStyle name="Hipervínculo visitado" xfId="26783" builtinId="9" hidden="1"/>
    <cellStyle name="Hipervínculo visitado" xfId="26784" builtinId="9" hidden="1"/>
    <cellStyle name="Hipervínculo visitado" xfId="26785" builtinId="9" hidden="1"/>
    <cellStyle name="Hipervínculo visitado" xfId="26786" builtinId="9" hidden="1"/>
    <cellStyle name="Hipervínculo visitado" xfId="26787" builtinId="9" hidden="1"/>
    <cellStyle name="Hipervínculo visitado" xfId="26788" builtinId="9" hidden="1"/>
    <cellStyle name="Hipervínculo visitado" xfId="26789" builtinId="9" hidden="1"/>
    <cellStyle name="Hipervínculo visitado" xfId="26790" builtinId="9" hidden="1"/>
    <cellStyle name="Hipervínculo visitado" xfId="26791" builtinId="9" hidden="1"/>
    <cellStyle name="Hipervínculo visitado" xfId="26792" builtinId="9" hidden="1"/>
    <cellStyle name="Hipervínculo visitado" xfId="26793" builtinId="9" hidden="1"/>
    <cellStyle name="Hipervínculo visitado" xfId="26794" builtinId="9" hidden="1"/>
    <cellStyle name="Hipervínculo visitado" xfId="26795" builtinId="9" hidden="1"/>
    <cellStyle name="Hipervínculo visitado" xfId="26796" builtinId="9" hidden="1"/>
    <cellStyle name="Hipervínculo visitado" xfId="26797" builtinId="9" hidden="1"/>
    <cellStyle name="Hipervínculo visitado" xfId="26798" builtinId="9" hidden="1"/>
    <cellStyle name="Hipervínculo visitado" xfId="26799" builtinId="9" hidden="1"/>
    <cellStyle name="Hipervínculo visitado" xfId="26800" builtinId="9" hidden="1"/>
    <cellStyle name="Hipervínculo visitado" xfId="26808" builtinId="9" hidden="1"/>
    <cellStyle name="Hipervínculo visitado" xfId="26809" builtinId="9" hidden="1"/>
    <cellStyle name="Hipervínculo visitado" xfId="26810" builtinId="9" hidden="1"/>
    <cellStyle name="Hipervínculo visitado" xfId="26811" builtinId="9" hidden="1"/>
    <cellStyle name="Hipervínculo visitado" xfId="26812" builtinId="9" hidden="1"/>
    <cellStyle name="Hipervínculo visitado" xfId="26813" builtinId="9" hidden="1"/>
    <cellStyle name="Hipervínculo visitado" xfId="26814" builtinId="9" hidden="1"/>
    <cellStyle name="Hipervínculo visitado" xfId="26815" builtinId="9" hidden="1"/>
    <cellStyle name="Hipervínculo visitado" xfId="26816" builtinId="9" hidden="1"/>
    <cellStyle name="Hipervínculo visitado" xfId="26817" builtinId="9" hidden="1"/>
    <cellStyle name="Hipervínculo visitado" xfId="26818" builtinId="9" hidden="1"/>
    <cellStyle name="Hipervínculo visitado" xfId="26819" builtinId="9" hidden="1"/>
    <cellStyle name="Hipervínculo visitado" xfId="26820" builtinId="9" hidden="1"/>
    <cellStyle name="Hipervínculo visitado" xfId="26821" builtinId="9" hidden="1"/>
    <cellStyle name="Hipervínculo visitado" xfId="26822" builtinId="9" hidden="1"/>
    <cellStyle name="Hipervínculo visitado" xfId="26823" builtinId="9" hidden="1"/>
    <cellStyle name="Hipervínculo visitado" xfId="26824" builtinId="9" hidden="1"/>
    <cellStyle name="Hipervínculo visitado" xfId="26825" builtinId="9" hidden="1"/>
    <cellStyle name="Hipervínculo visitado" xfId="26826" builtinId="9" hidden="1"/>
    <cellStyle name="Hipervínculo visitado" xfId="26827" builtinId="9" hidden="1"/>
    <cellStyle name="Hipervínculo visitado" xfId="26828" builtinId="9" hidden="1"/>
    <cellStyle name="Hipervínculo visitado" xfId="26838" builtinId="9" hidden="1"/>
    <cellStyle name="Hipervínculo visitado" xfId="26839" builtinId="9" hidden="1"/>
    <cellStyle name="Hipervínculo visitado" xfId="26840" builtinId="9" hidden="1"/>
    <cellStyle name="Hipervínculo visitado" xfId="26841" builtinId="9" hidden="1"/>
    <cellStyle name="Hipervínculo visitado" xfId="26842" builtinId="9" hidden="1"/>
    <cellStyle name="Hipervínculo visitado" xfId="26843" builtinId="9" hidden="1"/>
    <cellStyle name="Hipervínculo visitado" xfId="26844" builtinId="9" hidden="1"/>
    <cellStyle name="Hipervínculo visitado" xfId="26845" builtinId="9" hidden="1"/>
    <cellStyle name="Hipervínculo visitado" xfId="26846" builtinId="9" hidden="1"/>
    <cellStyle name="Hipervínculo visitado" xfId="26847" builtinId="9" hidden="1"/>
    <cellStyle name="Hipervínculo visitado" xfId="26848" builtinId="9" hidden="1"/>
    <cellStyle name="Hipervínculo visitado" xfId="26849" builtinId="9" hidden="1"/>
    <cellStyle name="Hipervínculo visitado" xfId="26850" builtinId="9" hidden="1"/>
    <cellStyle name="Hipervínculo visitado" xfId="26851" builtinId="9" hidden="1"/>
    <cellStyle name="Hipervínculo visitado" xfId="26852" builtinId="9" hidden="1"/>
    <cellStyle name="Hipervínculo visitado" xfId="26853" builtinId="9" hidden="1"/>
    <cellStyle name="Hipervínculo visitado" xfId="26854" builtinId="9" hidden="1"/>
    <cellStyle name="Hipervínculo visitado" xfId="26855" builtinId="9" hidden="1"/>
    <cellStyle name="Hipervínculo visitado" xfId="26856" builtinId="9" hidden="1"/>
    <cellStyle name="Hipervínculo visitado" xfId="26857" builtinId="9" hidden="1"/>
    <cellStyle name="Hipervínculo visitado" xfId="26858" builtinId="9" hidden="1"/>
    <cellStyle name="Hipervínculo visitado" xfId="26865" builtinId="9" hidden="1"/>
    <cellStyle name="Hipervínculo visitado" xfId="26866" builtinId="9" hidden="1"/>
    <cellStyle name="Hipervínculo visitado" xfId="26867" builtinId="9" hidden="1"/>
    <cellStyle name="Hipervínculo visitado" xfId="26868" builtinId="9" hidden="1"/>
    <cellStyle name="Hipervínculo visitado" xfId="26869" builtinId="9" hidden="1"/>
    <cellStyle name="Hipervínculo visitado" xfId="26870" builtinId="9" hidden="1"/>
    <cellStyle name="Hipervínculo visitado" xfId="26871" builtinId="9" hidden="1"/>
    <cellStyle name="Hipervínculo visitado" xfId="26872" builtinId="9" hidden="1"/>
    <cellStyle name="Hipervínculo visitado" xfId="26873" builtinId="9" hidden="1"/>
    <cellStyle name="Hipervínculo visitado" xfId="26874" builtinId="9" hidden="1"/>
    <cellStyle name="Hipervínculo visitado" xfId="26875" builtinId="9" hidden="1"/>
    <cellStyle name="Hipervínculo visitado" xfId="26876" builtinId="9" hidden="1"/>
    <cellStyle name="Hipervínculo visitado" xfId="26877" builtinId="9" hidden="1"/>
    <cellStyle name="Hipervínculo visitado" xfId="26878" builtinId="9" hidden="1"/>
    <cellStyle name="Hipervínculo visitado" xfId="26879" builtinId="9" hidden="1"/>
    <cellStyle name="Hipervínculo visitado" xfId="26880" builtinId="9" hidden="1"/>
    <cellStyle name="Hipervínculo visitado" xfId="26881" builtinId="9" hidden="1"/>
    <cellStyle name="Hipervínculo visitado" xfId="26882" builtinId="9" hidden="1"/>
    <cellStyle name="Hipervínculo visitado" xfId="26883" builtinId="9" hidden="1"/>
    <cellStyle name="Hipervínculo visitado" xfId="26884" builtinId="9" hidden="1"/>
    <cellStyle name="Hipervínculo visitado" xfId="26885" builtinId="9" hidden="1"/>
    <cellStyle name="Hipervínculo visitado" xfId="26897" builtinId="9" hidden="1"/>
    <cellStyle name="Hipervínculo visitado" xfId="26898" builtinId="9" hidden="1"/>
    <cellStyle name="Hipervínculo visitado" xfId="26899" builtinId="9" hidden="1"/>
    <cellStyle name="Hipervínculo visitado" xfId="26900" builtinId="9" hidden="1"/>
    <cellStyle name="Hipervínculo visitado" xfId="26901" builtinId="9" hidden="1"/>
    <cellStyle name="Hipervínculo visitado" xfId="26902" builtinId="9" hidden="1"/>
    <cellStyle name="Hipervínculo visitado" xfId="26903" builtinId="9" hidden="1"/>
    <cellStyle name="Hipervínculo visitado" xfId="26904" builtinId="9" hidden="1"/>
    <cellStyle name="Hipervínculo visitado" xfId="26905" builtinId="9" hidden="1"/>
    <cellStyle name="Hipervínculo visitado" xfId="26906" builtinId="9" hidden="1"/>
    <cellStyle name="Hipervínculo visitado" xfId="26907" builtinId="9" hidden="1"/>
    <cellStyle name="Hipervínculo visitado" xfId="26908" builtinId="9" hidden="1"/>
    <cellStyle name="Hipervínculo visitado" xfId="26909" builtinId="9" hidden="1"/>
    <cellStyle name="Hipervínculo visitado" xfId="26910" builtinId="9" hidden="1"/>
    <cellStyle name="Hipervínculo visitado" xfId="26911" builtinId="9" hidden="1"/>
    <cellStyle name="Hipervínculo visitado" xfId="26912" builtinId="9" hidden="1"/>
    <cellStyle name="Hipervínculo visitado" xfId="26913" builtinId="9" hidden="1"/>
    <cellStyle name="Hipervínculo visitado" xfId="26914" builtinId="9" hidden="1"/>
    <cellStyle name="Hipervínculo visitado" xfId="26915" builtinId="9" hidden="1"/>
    <cellStyle name="Hipervínculo visitado" xfId="26916" builtinId="9" hidden="1"/>
    <cellStyle name="Hipervínculo visitado" xfId="26917" builtinId="9" hidden="1"/>
    <cellStyle name="Hipervínculo visitado" xfId="26923" builtinId="9" hidden="1"/>
    <cellStyle name="Hipervínculo visitado" xfId="26924" builtinId="9" hidden="1"/>
    <cellStyle name="Hipervínculo visitado" xfId="26925" builtinId="9" hidden="1"/>
    <cellStyle name="Hipervínculo visitado" xfId="26926" builtinId="9" hidden="1"/>
    <cellStyle name="Hipervínculo visitado" xfId="26927" builtinId="9" hidden="1"/>
    <cellStyle name="Hipervínculo visitado" xfId="26928" builtinId="9" hidden="1"/>
    <cellStyle name="Hipervínculo visitado" xfId="26929" builtinId="9" hidden="1"/>
    <cellStyle name="Hipervínculo visitado" xfId="26930" builtinId="9" hidden="1"/>
    <cellStyle name="Hipervínculo visitado" xfId="26931" builtinId="9" hidden="1"/>
    <cellStyle name="Hipervínculo visitado" xfId="26932" builtinId="9" hidden="1"/>
    <cellStyle name="Hipervínculo visitado" xfId="26933" builtinId="9" hidden="1"/>
    <cellStyle name="Hipervínculo visitado" xfId="26934" builtinId="9" hidden="1"/>
    <cellStyle name="Hipervínculo visitado" xfId="26935" builtinId="9" hidden="1"/>
    <cellStyle name="Hipervínculo visitado" xfId="26936" builtinId="9" hidden="1"/>
    <cellStyle name="Hipervínculo visitado" xfId="26937" builtinId="9" hidden="1"/>
    <cellStyle name="Hipervínculo visitado" xfId="26938" builtinId="9" hidden="1"/>
    <cellStyle name="Hipervínculo visitado" xfId="26939" builtinId="9" hidden="1"/>
    <cellStyle name="Hipervínculo visitado" xfId="26940" builtinId="9" hidden="1"/>
    <cellStyle name="Hipervínculo visitado" xfId="26941" builtinId="9" hidden="1"/>
    <cellStyle name="Hipervínculo visitado" xfId="26942" builtinId="9" hidden="1"/>
    <cellStyle name="Hipervínculo visitado" xfId="26943" builtinId="9" hidden="1"/>
    <cellStyle name="Hipervínculo visitado" xfId="26895" builtinId="9" hidden="1"/>
    <cellStyle name="Hipervínculo visitado" xfId="26896" builtinId="9" hidden="1"/>
    <cellStyle name="Hipervínculo visitado" xfId="26947" builtinId="9" hidden="1"/>
    <cellStyle name="Hipervínculo visitado" xfId="26948" builtinId="9" hidden="1"/>
    <cellStyle name="Hipervínculo visitado" xfId="26949" builtinId="9" hidden="1"/>
    <cellStyle name="Hipervínculo visitado" xfId="26950" builtinId="9" hidden="1"/>
    <cellStyle name="Hipervínculo visitado" xfId="26951" builtinId="9" hidden="1"/>
    <cellStyle name="Hipervínculo visitado" xfId="26952" builtinId="9" hidden="1"/>
    <cellStyle name="Hipervínculo visitado" xfId="26953" builtinId="9" hidden="1"/>
    <cellStyle name="Hipervínculo visitado" xfId="26954" builtinId="9" hidden="1"/>
    <cellStyle name="Hipervínculo visitado" xfId="26955" builtinId="9" hidden="1"/>
    <cellStyle name="Hipervínculo visitado" xfId="26956" builtinId="9" hidden="1"/>
    <cellStyle name="Hipervínculo visitado" xfId="26957" builtinId="9" hidden="1"/>
    <cellStyle name="Hipervínculo visitado" xfId="26958" builtinId="9" hidden="1"/>
    <cellStyle name="Hipervínculo visitado" xfId="26959" builtinId="9" hidden="1"/>
    <cellStyle name="Hipervínculo visitado" xfId="26960" builtinId="9" hidden="1"/>
    <cellStyle name="Hipervínculo visitado" xfId="26961" builtinId="9" hidden="1"/>
    <cellStyle name="Hipervínculo visitado" xfId="26962" builtinId="9" hidden="1"/>
    <cellStyle name="Hipervínculo visitado" xfId="26963" builtinId="9" hidden="1"/>
    <cellStyle name="Hipervínculo visitado" xfId="26964" builtinId="9" hidden="1"/>
    <cellStyle name="Hipervínculo visitado" xfId="26965" builtinId="9" hidden="1"/>
    <cellStyle name="Hipervínculo visitado" xfId="26921" builtinId="9" hidden="1"/>
    <cellStyle name="Hipervínculo visitado" xfId="26922" builtinId="9" hidden="1"/>
    <cellStyle name="Hipervínculo visitado" xfId="26968" builtinId="9" hidden="1"/>
    <cellStyle name="Hipervínculo visitado" xfId="26969" builtinId="9" hidden="1"/>
    <cellStyle name="Hipervínculo visitado" xfId="26970" builtinId="9" hidden="1"/>
    <cellStyle name="Hipervínculo visitado" xfId="26971" builtinId="9" hidden="1"/>
    <cellStyle name="Hipervínculo visitado" xfId="26972" builtinId="9" hidden="1"/>
    <cellStyle name="Hipervínculo visitado" xfId="26973" builtinId="9" hidden="1"/>
    <cellStyle name="Hipervínculo visitado" xfId="26974" builtinId="9" hidden="1"/>
    <cellStyle name="Hipervínculo visitado" xfId="26975" builtinId="9" hidden="1"/>
    <cellStyle name="Hipervínculo visitado" xfId="26976" builtinId="9" hidden="1"/>
    <cellStyle name="Hipervínculo visitado" xfId="26977" builtinId="9" hidden="1"/>
    <cellStyle name="Hipervínculo visitado" xfId="26978" builtinId="9" hidden="1"/>
    <cellStyle name="Hipervínculo visitado" xfId="26979" builtinId="9" hidden="1"/>
    <cellStyle name="Hipervínculo visitado" xfId="26980" builtinId="9" hidden="1"/>
    <cellStyle name="Hipervínculo visitado" xfId="26981" builtinId="9" hidden="1"/>
    <cellStyle name="Hipervínculo visitado" xfId="26982" builtinId="9" hidden="1"/>
    <cellStyle name="Hipervínculo visitado" xfId="26983" builtinId="9" hidden="1"/>
    <cellStyle name="Hipervínculo visitado" xfId="26984" builtinId="9" hidden="1"/>
    <cellStyle name="Hipervínculo visitado" xfId="26985" builtinId="9" hidden="1"/>
    <cellStyle name="Hipervínculo visitado" xfId="26986" builtinId="9" hidden="1"/>
    <cellStyle name="Hipervínculo visitado" xfId="26995" builtinId="9" hidden="1"/>
    <cellStyle name="Hipervínculo visitado" xfId="26996" builtinId="9" hidden="1"/>
    <cellStyle name="Hipervínculo visitado" xfId="26997" builtinId="9" hidden="1"/>
    <cellStyle name="Hipervínculo visitado" xfId="26998" builtinId="9" hidden="1"/>
    <cellStyle name="Hipervínculo visitado" xfId="26999" builtinId="9" hidden="1"/>
    <cellStyle name="Hipervínculo visitado" xfId="27000" builtinId="9" hidden="1"/>
    <cellStyle name="Hipervínculo visitado" xfId="27001" builtinId="9" hidden="1"/>
    <cellStyle name="Hipervínculo visitado" xfId="27002" builtinId="9" hidden="1"/>
    <cellStyle name="Hipervínculo visitado" xfId="27003" builtinId="9" hidden="1"/>
    <cellStyle name="Hipervínculo visitado" xfId="27004" builtinId="9" hidden="1"/>
    <cellStyle name="Hipervínculo visitado" xfId="27005" builtinId="9" hidden="1"/>
    <cellStyle name="Hipervínculo visitado" xfId="27006" builtinId="9" hidden="1"/>
    <cellStyle name="Hipervínculo visitado" xfId="27007" builtinId="9" hidden="1"/>
    <cellStyle name="Hipervínculo visitado" xfId="27008" builtinId="9" hidden="1"/>
    <cellStyle name="Hipervínculo visitado" xfId="27009" builtinId="9" hidden="1"/>
    <cellStyle name="Hipervínculo visitado" xfId="27010" builtinId="9" hidden="1"/>
    <cellStyle name="Hipervínculo visitado" xfId="27011" builtinId="9" hidden="1"/>
    <cellStyle name="Hipervínculo visitado" xfId="27012" builtinId="9" hidden="1"/>
    <cellStyle name="Hipervínculo visitado" xfId="27013" builtinId="9" hidden="1"/>
    <cellStyle name="Hipervínculo visitado" xfId="27014" builtinId="9" hidden="1"/>
    <cellStyle name="Hipervínculo visitado" xfId="27015" builtinId="9" hidden="1"/>
    <cellStyle name="Hipervínculo visitado" xfId="27022" builtinId="9" hidden="1"/>
    <cellStyle name="Hipervínculo visitado" xfId="27023" builtinId="9" hidden="1"/>
    <cellStyle name="Hipervínculo visitado" xfId="27024" builtinId="9" hidden="1"/>
    <cellStyle name="Hipervínculo visitado" xfId="27025" builtinId="9" hidden="1"/>
    <cellStyle name="Hipervínculo visitado" xfId="27026" builtinId="9" hidden="1"/>
    <cellStyle name="Hipervínculo visitado" xfId="27027" builtinId="9" hidden="1"/>
    <cellStyle name="Hipervínculo visitado" xfId="27028" builtinId="9" hidden="1"/>
    <cellStyle name="Hipervínculo visitado" xfId="27029" builtinId="9" hidden="1"/>
    <cellStyle name="Hipervínculo visitado" xfId="27030" builtinId="9" hidden="1"/>
    <cellStyle name="Hipervínculo visitado" xfId="27031" builtinId="9" hidden="1"/>
    <cellStyle name="Hipervínculo visitado" xfId="27032" builtinId="9" hidden="1"/>
    <cellStyle name="Hipervínculo visitado" xfId="27033" builtinId="9" hidden="1"/>
    <cellStyle name="Hipervínculo visitado" xfId="27034" builtinId="9" hidden="1"/>
    <cellStyle name="Hipervínculo visitado" xfId="27035" builtinId="9" hidden="1"/>
    <cellStyle name="Hipervínculo visitado" xfId="27036" builtinId="9" hidden="1"/>
    <cellStyle name="Hipervínculo visitado" xfId="27037" builtinId="9" hidden="1"/>
    <cellStyle name="Hipervínculo visitado" xfId="27038" builtinId="9" hidden="1"/>
    <cellStyle name="Hipervínculo visitado" xfId="27039" builtinId="9" hidden="1"/>
    <cellStyle name="Hipervínculo visitado" xfId="27040" builtinId="9" hidden="1"/>
    <cellStyle name="Hipervínculo visitado" xfId="27041" builtinId="9" hidden="1"/>
    <cellStyle name="Hipervínculo visitado" xfId="27042" builtinId="9" hidden="1"/>
    <cellStyle name="Hipervínculo visitado" xfId="26993" builtinId="9" hidden="1"/>
    <cellStyle name="Hipervínculo visitado" xfId="26994" builtinId="9" hidden="1"/>
    <cellStyle name="Hipervínculo visitado" xfId="27045" builtinId="9" hidden="1"/>
    <cellStyle name="Hipervínculo visitado" xfId="27046" builtinId="9" hidden="1"/>
    <cellStyle name="Hipervínculo visitado" xfId="27047" builtinId="9" hidden="1"/>
    <cellStyle name="Hipervínculo visitado" xfId="27048" builtinId="9" hidden="1"/>
    <cellStyle name="Hipervínculo visitado" xfId="27049" builtinId="9" hidden="1"/>
    <cellStyle name="Hipervínculo visitado" xfId="27050" builtinId="9" hidden="1"/>
    <cellStyle name="Hipervínculo visitado" xfId="27051" builtinId="9" hidden="1"/>
    <cellStyle name="Hipervínculo visitado" xfId="27052" builtinId="9" hidden="1"/>
    <cellStyle name="Hipervínculo visitado" xfId="27053" builtinId="9" hidden="1"/>
    <cellStyle name="Hipervínculo visitado" xfId="27054" builtinId="9" hidden="1"/>
    <cellStyle name="Hipervínculo visitado" xfId="27055" builtinId="9" hidden="1"/>
    <cellStyle name="Hipervínculo visitado" xfId="27056" builtinId="9" hidden="1"/>
    <cellStyle name="Hipervínculo visitado" xfId="27057" builtinId="9" hidden="1"/>
    <cellStyle name="Hipervínculo visitado" xfId="27058" builtinId="9" hidden="1"/>
    <cellStyle name="Hipervínculo visitado" xfId="27059" builtinId="9" hidden="1"/>
    <cellStyle name="Hipervínculo visitado" xfId="27060" builtinId="9" hidden="1"/>
    <cellStyle name="Hipervínculo visitado" xfId="27061" builtinId="9" hidden="1"/>
    <cellStyle name="Hipervínculo visitado" xfId="27062" builtinId="9" hidden="1"/>
    <cellStyle name="Hipervínculo visitado" xfId="27063" builtinId="9" hidden="1"/>
    <cellStyle name="Hipervínculo visitado" xfId="27070" builtinId="9" hidden="1"/>
    <cellStyle name="Hipervínculo visitado" xfId="27071" builtinId="9" hidden="1"/>
    <cellStyle name="Hipervínculo visitado" xfId="27072" builtinId="9" hidden="1"/>
    <cellStyle name="Hipervínculo visitado" xfId="27073" builtinId="9" hidden="1"/>
    <cellStyle name="Hipervínculo visitado" xfId="27074" builtinId="9" hidden="1"/>
    <cellStyle name="Hipervínculo visitado" xfId="27075" builtinId="9" hidden="1"/>
    <cellStyle name="Hipervínculo visitado" xfId="27076" builtinId="9" hidden="1"/>
    <cellStyle name="Hipervínculo visitado" xfId="27077" builtinId="9" hidden="1"/>
    <cellStyle name="Hipervínculo visitado" xfId="27078" builtinId="9" hidden="1"/>
    <cellStyle name="Hipervínculo visitado" xfId="27079" builtinId="9" hidden="1"/>
    <cellStyle name="Hipervínculo visitado" xfId="27080" builtinId="9" hidden="1"/>
    <cellStyle name="Hipervínculo visitado" xfId="27081" builtinId="9" hidden="1"/>
    <cellStyle name="Hipervínculo visitado" xfId="27082" builtinId="9" hidden="1"/>
    <cellStyle name="Hipervínculo visitado" xfId="27083" builtinId="9" hidden="1"/>
    <cellStyle name="Hipervínculo visitado" xfId="27084" builtinId="9" hidden="1"/>
    <cellStyle name="Hipervínculo visitado" xfId="27085" builtinId="9" hidden="1"/>
    <cellStyle name="Hipervínculo visitado" xfId="27086" builtinId="9" hidden="1"/>
    <cellStyle name="Hipervínculo visitado" xfId="27087" builtinId="9" hidden="1"/>
    <cellStyle name="Hipervínculo visitado" xfId="27088" builtinId="9" hidden="1"/>
    <cellStyle name="Hipervínculo visitado" xfId="27089" builtinId="9" hidden="1"/>
    <cellStyle name="Hipervínculo visitado" xfId="27090" builtinId="9" hidden="1"/>
    <cellStyle name="Hipervínculo visitado" xfId="27093" builtinId="9" hidden="1"/>
    <cellStyle name="Hipervínculo visitado" xfId="27094" builtinId="9" hidden="1"/>
    <cellStyle name="Hipervínculo visitado" xfId="27095" builtinId="9" hidden="1"/>
    <cellStyle name="Hipervínculo visitado" xfId="27096" builtinId="9" hidden="1"/>
    <cellStyle name="Hipervínculo visitado" xfId="27097" builtinId="9" hidden="1"/>
    <cellStyle name="Hipervínculo visitado" xfId="27098" builtinId="9" hidden="1"/>
    <cellStyle name="Hipervínculo visitado" xfId="27099" builtinId="9" hidden="1"/>
    <cellStyle name="Hipervínculo visitado" xfId="27100" builtinId="9" hidden="1"/>
    <cellStyle name="Hipervínculo visitado" xfId="27101" builtinId="9" hidden="1"/>
    <cellStyle name="Hipervínculo visitado" xfId="27102" builtinId="9" hidden="1"/>
    <cellStyle name="Hipervínculo visitado" xfId="27103" builtinId="9" hidden="1"/>
    <cellStyle name="Hipervínculo visitado" xfId="27104" builtinId="9" hidden="1"/>
    <cellStyle name="Hipervínculo visitado" xfId="27105" builtinId="9" hidden="1"/>
    <cellStyle name="Hipervínculo visitado" xfId="27106" builtinId="9" hidden="1"/>
    <cellStyle name="Hipervínculo visitado" xfId="27107" builtinId="9" hidden="1"/>
    <cellStyle name="Hipervínculo visitado" xfId="27108" builtinId="9" hidden="1"/>
    <cellStyle name="Hipervínculo visitado" xfId="27109" builtinId="9" hidden="1"/>
    <cellStyle name="Hipervínculo visitado" xfId="27110" builtinId="9" hidden="1"/>
    <cellStyle name="Hipervínculo visitado" xfId="27111" builtinId="9" hidden="1"/>
    <cellStyle name="Hipervínculo visitado" xfId="27112" builtinId="9" hidden="1"/>
    <cellStyle name="Hipervínculo visitado" xfId="27113" builtinId="9" hidden="1"/>
    <cellStyle name="Hipervínculo visitado" xfId="27069" builtinId="9" hidden="1"/>
    <cellStyle name="Hipervínculo visitado" xfId="27116" builtinId="9" hidden="1"/>
    <cellStyle name="Hipervínculo visitado" xfId="27117" builtinId="9" hidden="1"/>
    <cellStyle name="Hipervínculo visitado" xfId="27118" builtinId="9" hidden="1"/>
    <cellStyle name="Hipervínculo visitado" xfId="27119" builtinId="9" hidden="1"/>
    <cellStyle name="Hipervínculo visitado" xfId="27120" builtinId="9" hidden="1"/>
    <cellStyle name="Hipervínculo visitado" xfId="27121" builtinId="9" hidden="1"/>
    <cellStyle name="Hipervínculo visitado" xfId="27122" builtinId="9" hidden="1"/>
    <cellStyle name="Hipervínculo visitado" xfId="27123" builtinId="9" hidden="1"/>
    <cellStyle name="Hipervínculo visitado" xfId="27124" builtinId="9" hidden="1"/>
    <cellStyle name="Hipervínculo visitado" xfId="27125" builtinId="9" hidden="1"/>
    <cellStyle name="Hipervínculo visitado" xfId="27126" builtinId="9" hidden="1"/>
    <cellStyle name="Hipervínculo visitado" xfId="27127" builtinId="9" hidden="1"/>
    <cellStyle name="Hipervínculo visitado" xfId="27128" builtinId="9" hidden="1"/>
    <cellStyle name="Hipervínculo visitado" xfId="27129" builtinId="9" hidden="1"/>
    <cellStyle name="Hipervínculo visitado" xfId="27130" builtinId="9" hidden="1"/>
    <cellStyle name="Hipervínculo visitado" xfId="27131" builtinId="9" hidden="1"/>
    <cellStyle name="Hipervínculo visitado" xfId="27132" builtinId="9" hidden="1"/>
    <cellStyle name="Hipervínculo visitado" xfId="27133" builtinId="9" hidden="1"/>
    <cellStyle name="Hipervínculo visitado" xfId="27134" builtinId="9" hidden="1"/>
    <cellStyle name="Hipervínculo visitado" xfId="27135" builtinId="9" hidden="1"/>
    <cellStyle name="Hipervínculo visitado" xfId="27138" builtinId="9" hidden="1"/>
    <cellStyle name="Hipervínculo visitado" xfId="27139" builtinId="9" hidden="1"/>
    <cellStyle name="Hipervínculo visitado" xfId="27140" builtinId="9" hidden="1"/>
    <cellStyle name="Hipervínculo visitado" xfId="27141" builtinId="9" hidden="1"/>
    <cellStyle name="Hipervínculo visitado" xfId="27142" builtinId="9" hidden="1"/>
    <cellStyle name="Hipervínculo visitado" xfId="27143" builtinId="9" hidden="1"/>
    <cellStyle name="Hipervínculo visitado" xfId="27144" builtinId="9" hidden="1"/>
    <cellStyle name="Hipervínculo visitado" xfId="27145" builtinId="9" hidden="1"/>
    <cellStyle name="Hipervínculo visitado" xfId="27146" builtinId="9" hidden="1"/>
    <cellStyle name="Hipervínculo visitado" xfId="27147" builtinId="9" hidden="1"/>
    <cellStyle name="Hipervínculo visitado" xfId="27148" builtinId="9" hidden="1"/>
    <cellStyle name="Hipervínculo visitado" xfId="27149" builtinId="9" hidden="1"/>
    <cellStyle name="Hipervínculo visitado" xfId="27150" builtinId="9" hidden="1"/>
    <cellStyle name="Hipervínculo visitado" xfId="27151" builtinId="9" hidden="1"/>
    <cellStyle name="Hipervínculo visitado" xfId="27152" builtinId="9" hidden="1"/>
    <cellStyle name="Hipervínculo visitado" xfId="27153" builtinId="9" hidden="1"/>
    <cellStyle name="Hipervínculo visitado" xfId="27154" builtinId="9" hidden="1"/>
    <cellStyle name="Hipervínculo visitado" xfId="27155" builtinId="9" hidden="1"/>
    <cellStyle name="Hipervínculo visitado" xfId="27156" builtinId="9" hidden="1"/>
    <cellStyle name="Hipervínculo visitado" xfId="27157" builtinId="9" hidden="1"/>
    <cellStyle name="Hipervínculo visitado" xfId="27158" builtinId="9" hidden="1"/>
    <cellStyle name="Hipervínculo visitado" xfId="27068" builtinId="9" hidden="1"/>
    <cellStyle name="Hipervínculo visitado" xfId="27160" builtinId="9" hidden="1"/>
    <cellStyle name="Hipervínculo visitado" xfId="27161" builtinId="9" hidden="1"/>
    <cellStyle name="Hipervínculo visitado" xfId="27162" builtinId="9" hidden="1"/>
    <cellStyle name="Hipervínculo visitado" xfId="27163" builtinId="9" hidden="1"/>
    <cellStyle name="Hipervínculo visitado" xfId="27164" builtinId="9" hidden="1"/>
    <cellStyle name="Hipervínculo visitado" xfId="27165" builtinId="9" hidden="1"/>
    <cellStyle name="Hipervínculo visitado" xfId="27166" builtinId="9" hidden="1"/>
    <cellStyle name="Hipervínculo visitado" xfId="27167" builtinId="9" hidden="1"/>
    <cellStyle name="Hipervínculo visitado" xfId="27168" builtinId="9" hidden="1"/>
    <cellStyle name="Hipervínculo visitado" xfId="27169" builtinId="9" hidden="1"/>
    <cellStyle name="Hipervínculo visitado" xfId="27170" builtinId="9" hidden="1"/>
    <cellStyle name="Hipervínculo visitado" xfId="27171" builtinId="9" hidden="1"/>
    <cellStyle name="Hipervínculo visitado" xfId="27172" builtinId="9" hidden="1"/>
    <cellStyle name="Hipervínculo visitado" xfId="27173" builtinId="9" hidden="1"/>
    <cellStyle name="Hipervínculo visitado" xfId="27174" builtinId="9" hidden="1"/>
    <cellStyle name="Hipervínculo visitado" xfId="27175" builtinId="9" hidden="1"/>
    <cellStyle name="Hipervínculo visitado" xfId="27176" builtinId="9" hidden="1"/>
    <cellStyle name="Hipervínculo visitado" xfId="27177" builtinId="9" hidden="1"/>
    <cellStyle name="Hipervínculo visitado" xfId="27178" builtinId="9" hidden="1"/>
    <cellStyle name="Hipervínculo visitado" xfId="27179" builtinId="9" hidden="1"/>
    <cellStyle name="Hipervínculo visitado" xfId="27182" builtinId="9" hidden="1"/>
    <cellStyle name="Hipervínculo visitado" xfId="27183" builtinId="9" hidden="1"/>
    <cellStyle name="Hipervínculo visitado" xfId="27184" builtinId="9" hidden="1"/>
    <cellStyle name="Hipervínculo visitado" xfId="27185" builtinId="9" hidden="1"/>
    <cellStyle name="Hipervínculo visitado" xfId="27186" builtinId="9" hidden="1"/>
    <cellStyle name="Hipervínculo visitado" xfId="27187" builtinId="9" hidden="1"/>
    <cellStyle name="Hipervínculo visitado" xfId="27188" builtinId="9" hidden="1"/>
    <cellStyle name="Hipervínculo visitado" xfId="27189" builtinId="9" hidden="1"/>
    <cellStyle name="Hipervínculo visitado" xfId="27190" builtinId="9" hidden="1"/>
    <cellStyle name="Hipervínculo visitado" xfId="27191" builtinId="9" hidden="1"/>
    <cellStyle name="Hipervínculo visitado" xfId="27192" builtinId="9" hidden="1"/>
    <cellStyle name="Hipervínculo visitado" xfId="27193" builtinId="9" hidden="1"/>
    <cellStyle name="Hipervínculo visitado" xfId="27194" builtinId="9" hidden="1"/>
    <cellStyle name="Hipervínculo visitado" xfId="27195" builtinId="9" hidden="1"/>
    <cellStyle name="Hipervínculo visitado" xfId="27196" builtinId="9" hidden="1"/>
    <cellStyle name="Hipervínculo visitado" xfId="27197" builtinId="9" hidden="1"/>
    <cellStyle name="Hipervínculo visitado" xfId="27198" builtinId="9" hidden="1"/>
    <cellStyle name="Hipervínculo visitado" xfId="27199" builtinId="9" hidden="1"/>
    <cellStyle name="Hipervínculo visitado" xfId="27200" builtinId="9" hidden="1"/>
    <cellStyle name="Hipervínculo visitado" xfId="27201" builtinId="9" hidden="1"/>
    <cellStyle name="Hipervínculo visitado" xfId="27202" builtinId="9" hidden="1"/>
    <cellStyle name="Hipervínculo visitado" xfId="26293" builtinId="9" hidden="1"/>
    <cellStyle name="Hipervínculo visitado" xfId="27203" builtinId="9" hidden="1"/>
    <cellStyle name="Hipervínculo visitado" xfId="27204" builtinId="9" hidden="1"/>
    <cellStyle name="Hipervínculo visitado" xfId="27205" builtinId="9" hidden="1"/>
    <cellStyle name="Hipervínculo visitado" xfId="27206" builtinId="9" hidden="1"/>
    <cellStyle name="Hipervínculo visitado" xfId="27207" builtinId="9" hidden="1"/>
    <cellStyle name="Hipervínculo visitado" xfId="27208" builtinId="9" hidden="1"/>
    <cellStyle name="Hipervínculo visitado" xfId="27209" builtinId="9" hidden="1"/>
    <cellStyle name="Hipervínculo visitado" xfId="27210" builtinId="9" hidden="1"/>
    <cellStyle name="Hipervínculo visitado" xfId="27211" builtinId="9" hidden="1"/>
    <cellStyle name="Hipervínculo visitado" xfId="27212" builtinId="9" hidden="1"/>
    <cellStyle name="Hipervínculo visitado" xfId="27213" builtinId="9" hidden="1"/>
    <cellStyle name="Hipervínculo visitado" xfId="27214" builtinId="9" hidden="1"/>
    <cellStyle name="Hipervínculo visitado" xfId="27215" builtinId="9" hidden="1"/>
    <cellStyle name="Hipervínculo visitado" xfId="27216" builtinId="9" hidden="1"/>
    <cellStyle name="Hipervínculo visitado" xfId="27217" builtinId="9" hidden="1"/>
    <cellStyle name="Hipervínculo visitado" xfId="27218" builtinId="9" hidden="1"/>
    <cellStyle name="Hipervínculo visitado" xfId="27219" builtinId="9" hidden="1"/>
    <cellStyle name="Hipervínculo visitado" xfId="27220" builtinId="9" hidden="1"/>
    <cellStyle name="Hipervínculo visitado" xfId="27221" builtinId="9" hidden="1"/>
    <cellStyle name="Hipervínculo visitado" xfId="27222" builtinId="9" hidden="1"/>
    <cellStyle name="Hipervínculo visitado" xfId="27224" builtinId="9" hidden="1"/>
    <cellStyle name="Hipervínculo visitado" xfId="27225" builtinId="9" hidden="1"/>
    <cellStyle name="Hipervínculo visitado" xfId="27226" builtinId="9" hidden="1"/>
    <cellStyle name="Hipervínculo visitado" xfId="27227" builtinId="9" hidden="1"/>
    <cellStyle name="Hipervínculo visitado" xfId="27228" builtinId="9" hidden="1"/>
    <cellStyle name="Hipervínculo visitado" xfId="27229" builtinId="9" hidden="1"/>
    <cellStyle name="Hipervínculo visitado" xfId="27230" builtinId="9" hidden="1"/>
    <cellStyle name="Hipervínculo visitado" xfId="27231" builtinId="9" hidden="1"/>
    <cellStyle name="Hipervínculo visitado" xfId="27232" builtinId="9" hidden="1"/>
    <cellStyle name="Hipervínculo visitado" xfId="27233" builtinId="9" hidden="1"/>
    <cellStyle name="Hipervínculo visitado" xfId="27234" builtinId="9" hidden="1"/>
    <cellStyle name="Hipervínculo visitado" xfId="27235" builtinId="9" hidden="1"/>
    <cellStyle name="Hipervínculo visitado" xfId="27236" builtinId="9" hidden="1"/>
    <cellStyle name="Hipervínculo visitado" xfId="27237" builtinId="9" hidden="1"/>
    <cellStyle name="Hipervínculo visitado" xfId="27238" builtinId="9" hidden="1"/>
    <cellStyle name="Hipervínculo visitado" xfId="27239" builtinId="9" hidden="1"/>
    <cellStyle name="Hipervínculo visitado" xfId="27240" builtinId="9" hidden="1"/>
    <cellStyle name="Hipervínculo visitado" xfId="27241" builtinId="9" hidden="1"/>
    <cellStyle name="Hipervínculo visitado" xfId="27242" builtinId="9" hidden="1"/>
    <cellStyle name="Hipervínculo visitado" xfId="27243" builtinId="9" hidden="1"/>
    <cellStyle name="Hipervínculo visitado" xfId="27244" builtinId="9" hidden="1"/>
    <cellStyle name="Hipervínculo visitado" xfId="26944" builtinId="9" hidden="1"/>
    <cellStyle name="Hipervínculo visitado" xfId="27245" builtinId="9" hidden="1"/>
    <cellStyle name="Hipervínculo visitado" xfId="27246" builtinId="9" hidden="1"/>
    <cellStyle name="Hipervínculo visitado" xfId="27247" builtinId="9" hidden="1"/>
    <cellStyle name="Hipervínculo visitado" xfId="27248" builtinId="9" hidden="1"/>
    <cellStyle name="Hipervínculo visitado" xfId="27249" builtinId="9" hidden="1"/>
    <cellStyle name="Hipervínculo visitado" xfId="27250" builtinId="9" hidden="1"/>
    <cellStyle name="Hipervínculo visitado" xfId="27251" builtinId="9" hidden="1"/>
    <cellStyle name="Hipervínculo visitado" xfId="27252" builtinId="9" hidden="1"/>
    <cellStyle name="Hipervínculo visitado" xfId="27253" builtinId="9" hidden="1"/>
    <cellStyle name="Hipervínculo visitado" xfId="27254" builtinId="9" hidden="1"/>
    <cellStyle name="Hipervínculo visitado" xfId="27255" builtinId="9" hidden="1"/>
    <cellStyle name="Hipervínculo visitado" xfId="27256" builtinId="9" hidden="1"/>
    <cellStyle name="Hipervínculo visitado" xfId="27257" builtinId="9" hidden="1"/>
    <cellStyle name="Hipervínculo visitado" xfId="27258" builtinId="9" hidden="1"/>
    <cellStyle name="Hipervínculo visitado" xfId="27259" builtinId="9" hidden="1"/>
    <cellStyle name="Hipervínculo visitado" xfId="27260" builtinId="9" hidden="1"/>
    <cellStyle name="Hipervínculo visitado" xfId="27261" builtinId="9" hidden="1"/>
    <cellStyle name="Hipervínculo visitado" xfId="27262" builtinId="9" hidden="1"/>
    <cellStyle name="Hipervínculo visitado" xfId="27263" builtinId="9" hidden="1"/>
    <cellStyle name="Hipervínculo visitado" xfId="27264" builtinId="9" hidden="1"/>
    <cellStyle name="Hipervínculo visitado" xfId="27265" builtinId="9" hidden="1"/>
    <cellStyle name="Hipervínculo visitado" xfId="27266" builtinId="9" hidden="1"/>
    <cellStyle name="Hipervínculo visitado" xfId="27267" builtinId="9" hidden="1"/>
    <cellStyle name="Hipervínculo visitado" xfId="27268" builtinId="9" hidden="1"/>
    <cellStyle name="Hipervínculo visitado" xfId="27269" builtinId="9" hidden="1"/>
    <cellStyle name="Hipervínculo visitado" xfId="27270" builtinId="9" hidden="1"/>
    <cellStyle name="Hipervínculo visitado" xfId="27271" builtinId="9" hidden="1"/>
    <cellStyle name="Hipervínculo visitado" xfId="27272" builtinId="9" hidden="1"/>
    <cellStyle name="Hipervínculo visitado" xfId="27273" builtinId="9" hidden="1"/>
    <cellStyle name="Hipervínculo visitado" xfId="27274" builtinId="9" hidden="1"/>
    <cellStyle name="Hipervínculo visitado" xfId="27275" builtinId="9" hidden="1"/>
    <cellStyle name="Hipervínculo visitado" xfId="27276" builtinId="9" hidden="1"/>
    <cellStyle name="Hipervínculo visitado" xfId="27277" builtinId="9" hidden="1"/>
    <cellStyle name="Hipervínculo visitado" xfId="27278" builtinId="9" hidden="1"/>
    <cellStyle name="Hipervínculo visitado" xfId="27279" builtinId="9" hidden="1"/>
    <cellStyle name="Hipervínculo visitado" xfId="27280" builtinId="9" hidden="1"/>
    <cellStyle name="Hipervínculo visitado" xfId="27281" builtinId="9" hidden="1"/>
    <cellStyle name="Hipervínculo visitado" xfId="27282" builtinId="9" hidden="1"/>
    <cellStyle name="Hipervínculo visitado" xfId="27283" builtinId="9" hidden="1"/>
    <cellStyle name="Hipervínculo visitado" xfId="27284" builtinId="9" hidden="1"/>
    <cellStyle name="Hipervínculo visitado" xfId="27285" builtinId="9" hidden="1"/>
    <cellStyle name="Hipervínculo visitado" xfId="26829" builtinId="9" hidden="1"/>
    <cellStyle name="Hipervínculo visitado" xfId="27286" builtinId="9" hidden="1"/>
    <cellStyle name="Hipervínculo visitado" xfId="27287" builtinId="9" hidden="1"/>
    <cellStyle name="Hipervínculo visitado" xfId="27288" builtinId="9" hidden="1"/>
    <cellStyle name="Hipervínculo visitado" xfId="27289" builtinId="9" hidden="1"/>
    <cellStyle name="Hipervínculo visitado" xfId="27290" builtinId="9" hidden="1"/>
    <cellStyle name="Hipervínculo visitado" xfId="27291" builtinId="9" hidden="1"/>
    <cellStyle name="Hipervínculo visitado" xfId="27292" builtinId="9" hidden="1"/>
    <cellStyle name="Hipervínculo visitado" xfId="27293" builtinId="9" hidden="1"/>
    <cellStyle name="Hipervínculo visitado" xfId="27294" builtinId="9" hidden="1"/>
    <cellStyle name="Hipervínculo visitado" xfId="27295" builtinId="9" hidden="1"/>
    <cellStyle name="Hipervínculo visitado" xfId="27296" builtinId="9" hidden="1"/>
    <cellStyle name="Hipervínculo visitado" xfId="27297" builtinId="9" hidden="1"/>
    <cellStyle name="Hipervínculo visitado" xfId="27298" builtinId="9" hidden="1"/>
    <cellStyle name="Hipervínculo visitado" xfId="27299" builtinId="9" hidden="1"/>
    <cellStyle name="Hipervínculo visitado" xfId="27300" builtinId="9" hidden="1"/>
    <cellStyle name="Hipervínculo visitado" xfId="27301" builtinId="9" hidden="1"/>
    <cellStyle name="Hipervínculo visitado" xfId="27302" builtinId="9" hidden="1"/>
    <cellStyle name="Hipervínculo visitado" xfId="27303" builtinId="9" hidden="1"/>
    <cellStyle name="Hipervínculo visitado" xfId="27304" builtinId="9" hidden="1"/>
    <cellStyle name="Hipervínculo visitado" xfId="27305" builtinId="9" hidden="1"/>
    <cellStyle name="Hipervínculo visitado" xfId="27365" builtinId="9" hidden="1"/>
    <cellStyle name="Hipervínculo visitado" xfId="27366" builtinId="9" hidden="1"/>
    <cellStyle name="Hipervínculo visitado" xfId="27367" builtinId="9" hidden="1"/>
    <cellStyle name="Hipervínculo visitado" xfId="27368" builtinId="9" hidden="1"/>
    <cellStyle name="Hipervínculo visitado" xfId="27369" builtinId="9" hidden="1"/>
    <cellStyle name="Hipervínculo visitado" xfId="27370" builtinId="9" hidden="1"/>
    <cellStyle name="Hipervínculo visitado" xfId="27371" builtinId="9" hidden="1"/>
    <cellStyle name="Hipervínculo visitado" xfId="27372" builtinId="9" hidden="1"/>
    <cellStyle name="Hipervínculo visitado" xfId="27373" builtinId="9" hidden="1"/>
    <cellStyle name="Hipervínculo visitado" xfId="27374" builtinId="9" hidden="1"/>
    <cellStyle name="Hipervínculo visitado" xfId="27375" builtinId="9" hidden="1"/>
    <cellStyle name="Hipervínculo visitado" xfId="27376" builtinId="9" hidden="1"/>
    <cellStyle name="Hipervínculo visitado" xfId="27377" builtinId="9" hidden="1"/>
    <cellStyle name="Hipervínculo visitado" xfId="27378" builtinId="9" hidden="1"/>
    <cellStyle name="Hipervínculo visitado" xfId="27379" builtinId="9" hidden="1"/>
    <cellStyle name="Hipervínculo visitado" xfId="27380" builtinId="9" hidden="1"/>
    <cellStyle name="Hipervínculo visitado" xfId="27381" builtinId="9" hidden="1"/>
    <cellStyle name="Hipervínculo visitado" xfId="27382" builtinId="9" hidden="1"/>
    <cellStyle name="Hipervínculo visitado" xfId="27383" builtinId="9" hidden="1"/>
    <cellStyle name="Hipervínculo visitado" xfId="27384" builtinId="9" hidden="1"/>
    <cellStyle name="Hipervínculo visitado" xfId="27385" builtinId="9" hidden="1"/>
    <cellStyle name="Hipervínculo visitado" xfId="27387" builtinId="9" hidden="1"/>
    <cellStyle name="Hipervínculo visitado" xfId="27388" builtinId="9" hidden="1"/>
    <cellStyle name="Hipervínculo visitado" xfId="27389" builtinId="9" hidden="1"/>
    <cellStyle name="Hipervínculo visitado" xfId="27390" builtinId="9" hidden="1"/>
    <cellStyle name="Hipervínculo visitado" xfId="27391" builtinId="9" hidden="1"/>
    <cellStyle name="Hipervínculo visitado" xfId="27392" builtinId="9" hidden="1"/>
    <cellStyle name="Hipervínculo visitado" xfId="27393" builtinId="9" hidden="1"/>
    <cellStyle name="Hipervínculo visitado" xfId="27394" builtinId="9" hidden="1"/>
    <cellStyle name="Hipervínculo visitado" xfId="27395" builtinId="9" hidden="1"/>
    <cellStyle name="Hipervínculo visitado" xfId="27396" builtinId="9" hidden="1"/>
    <cellStyle name="Hipervínculo visitado" xfId="27397" builtinId="9" hidden="1"/>
    <cellStyle name="Hipervínculo visitado" xfId="27398" builtinId="9" hidden="1"/>
    <cellStyle name="Hipervínculo visitado" xfId="27399" builtinId="9" hidden="1"/>
    <cellStyle name="Hipervínculo visitado" xfId="27400" builtinId="9" hidden="1"/>
    <cellStyle name="Hipervínculo visitado" xfId="27401" builtinId="9" hidden="1"/>
    <cellStyle name="Hipervínculo visitado" xfId="27402" builtinId="9" hidden="1"/>
    <cellStyle name="Hipervínculo visitado" xfId="27403" builtinId="9" hidden="1"/>
    <cellStyle name="Hipervínculo visitado" xfId="27404" builtinId="9" hidden="1"/>
    <cellStyle name="Hipervínculo visitado" xfId="27405" builtinId="9" hidden="1"/>
    <cellStyle name="Hipervínculo visitado" xfId="27406" builtinId="9" hidden="1"/>
    <cellStyle name="Hipervínculo visitado" xfId="27407" builtinId="9" hidden="1"/>
    <cellStyle name="Hipervínculo visitado" xfId="27416" builtinId="9" hidden="1"/>
    <cellStyle name="Hipervínculo visitado" xfId="27417" builtinId="9" hidden="1"/>
    <cellStyle name="Hipervínculo visitado" xfId="27418" builtinId="9" hidden="1"/>
    <cellStyle name="Hipervínculo visitado" xfId="27419" builtinId="9" hidden="1"/>
    <cellStyle name="Hipervínculo visitado" xfId="27420" builtinId="9" hidden="1"/>
    <cellStyle name="Hipervínculo visitado" xfId="27421" builtinId="9" hidden="1"/>
    <cellStyle name="Hipervínculo visitado" xfId="27422" builtinId="9" hidden="1"/>
    <cellStyle name="Hipervínculo visitado" xfId="27423" builtinId="9" hidden="1"/>
    <cellStyle name="Hipervínculo visitado" xfId="27424" builtinId="9" hidden="1"/>
    <cellStyle name="Hipervínculo visitado" xfId="27425" builtinId="9" hidden="1"/>
    <cellStyle name="Hipervínculo visitado" xfId="27426" builtinId="9" hidden="1"/>
    <cellStyle name="Hipervínculo visitado" xfId="27427" builtinId="9" hidden="1"/>
    <cellStyle name="Hipervínculo visitado" xfId="27428" builtinId="9" hidden="1"/>
    <cellStyle name="Hipervínculo visitado" xfId="27429" builtinId="9" hidden="1"/>
    <cellStyle name="Hipervínculo visitado" xfId="27430" builtinId="9" hidden="1"/>
    <cellStyle name="Hipervínculo visitado" xfId="27431" builtinId="9" hidden="1"/>
    <cellStyle name="Hipervínculo visitado" xfId="27432" builtinId="9" hidden="1"/>
    <cellStyle name="Hipervínculo visitado" xfId="27433" builtinId="9" hidden="1"/>
    <cellStyle name="Hipervínculo visitado" xfId="27434" builtinId="9" hidden="1"/>
    <cellStyle name="Hipervínculo visitado" xfId="27435" builtinId="9" hidden="1"/>
    <cellStyle name="Hipervínculo visitado" xfId="27436" builtinId="9" hidden="1"/>
    <cellStyle name="Hipervínculo visitado" xfId="27443" builtinId="9" hidden="1"/>
    <cellStyle name="Hipervínculo visitado" xfId="27444" builtinId="9" hidden="1"/>
    <cellStyle name="Hipervínculo visitado" xfId="27445" builtinId="9" hidden="1"/>
    <cellStyle name="Hipervínculo visitado" xfId="27446" builtinId="9" hidden="1"/>
    <cellStyle name="Hipervínculo visitado" xfId="27447" builtinId="9" hidden="1"/>
    <cellStyle name="Hipervínculo visitado" xfId="27448" builtinId="9" hidden="1"/>
    <cellStyle name="Hipervínculo visitado" xfId="27449" builtinId="9" hidden="1"/>
    <cellStyle name="Hipervínculo visitado" xfId="27450" builtinId="9" hidden="1"/>
    <cellStyle name="Hipervínculo visitado" xfId="27451" builtinId="9" hidden="1"/>
    <cellStyle name="Hipervínculo visitado" xfId="27452" builtinId="9" hidden="1"/>
    <cellStyle name="Hipervínculo visitado" xfId="27453" builtinId="9" hidden="1"/>
    <cellStyle name="Hipervínculo visitado" xfId="27454" builtinId="9" hidden="1"/>
    <cellStyle name="Hipervínculo visitado" xfId="27455" builtinId="9" hidden="1"/>
    <cellStyle name="Hipervínculo visitado" xfId="27456" builtinId="9" hidden="1"/>
    <cellStyle name="Hipervínculo visitado" xfId="27457" builtinId="9" hidden="1"/>
    <cellStyle name="Hipervínculo visitado" xfId="27458" builtinId="9" hidden="1"/>
    <cellStyle name="Hipervínculo visitado" xfId="27459" builtinId="9" hidden="1"/>
    <cellStyle name="Hipervínculo visitado" xfId="27460" builtinId="9" hidden="1"/>
    <cellStyle name="Hipervínculo visitado" xfId="27461" builtinId="9" hidden="1"/>
    <cellStyle name="Hipervínculo visitado" xfId="27462" builtinId="9" hidden="1"/>
    <cellStyle name="Hipervínculo visitado" xfId="27463" builtinId="9" hidden="1"/>
    <cellStyle name="Hipervínculo visitado" xfId="27412" builtinId="9" hidden="1"/>
    <cellStyle name="Hipervínculo visitado" xfId="27413" builtinId="9" hidden="1"/>
    <cellStyle name="Hipervínculo visitado" xfId="27414" builtinId="9" hidden="1"/>
    <cellStyle name="Hipervínculo visitado" xfId="27464" builtinId="9" hidden="1"/>
    <cellStyle name="Hipervínculo visitado" xfId="27465" builtinId="9" hidden="1"/>
    <cellStyle name="Hipervínculo visitado" xfId="27466" builtinId="9" hidden="1"/>
    <cellStyle name="Hipervínculo visitado" xfId="27467" builtinId="9" hidden="1"/>
    <cellStyle name="Hipervínculo visitado" xfId="27468" builtinId="9" hidden="1"/>
    <cellStyle name="Hipervínculo visitado" xfId="27469" builtinId="9" hidden="1"/>
    <cellStyle name="Hipervínculo visitado" xfId="27470" builtinId="9" hidden="1"/>
    <cellStyle name="Hipervínculo visitado" xfId="27471" builtinId="9" hidden="1"/>
    <cellStyle name="Hipervínculo visitado" xfId="27472" builtinId="9" hidden="1"/>
    <cellStyle name="Hipervínculo visitado" xfId="27473" builtinId="9" hidden="1"/>
    <cellStyle name="Hipervínculo visitado" xfId="27474" builtinId="9" hidden="1"/>
    <cellStyle name="Hipervínculo visitado" xfId="27475" builtinId="9" hidden="1"/>
    <cellStyle name="Hipervínculo visitado" xfId="27476" builtinId="9" hidden="1"/>
    <cellStyle name="Hipervínculo visitado" xfId="27477" builtinId="9" hidden="1"/>
    <cellStyle name="Hipervínculo visitado" xfId="27478" builtinId="9" hidden="1"/>
    <cellStyle name="Hipervínculo visitado" xfId="27479" builtinId="9" hidden="1"/>
    <cellStyle name="Hipervínculo visitado" xfId="27480" builtinId="9" hidden="1"/>
    <cellStyle name="Hipervínculo visitado" xfId="27481" builtinId="9" hidden="1"/>
    <cellStyle name="Hipervínculo visitado" xfId="27486" builtinId="9" hidden="1"/>
    <cellStyle name="Hipervínculo visitado" xfId="27487" builtinId="9" hidden="1"/>
    <cellStyle name="Hipervínculo visitado" xfId="27488" builtinId="9" hidden="1"/>
    <cellStyle name="Hipervínculo visitado" xfId="27489" builtinId="9" hidden="1"/>
    <cellStyle name="Hipervínculo visitado" xfId="27490" builtinId="9" hidden="1"/>
    <cellStyle name="Hipervínculo visitado" xfId="27491" builtinId="9" hidden="1"/>
    <cellStyle name="Hipervínculo visitado" xfId="27492" builtinId="9" hidden="1"/>
    <cellStyle name="Hipervínculo visitado" xfId="27493" builtinId="9" hidden="1"/>
    <cellStyle name="Hipervínculo visitado" xfId="27494" builtinId="9" hidden="1"/>
    <cellStyle name="Hipervínculo visitado" xfId="27495" builtinId="9" hidden="1"/>
    <cellStyle name="Hipervínculo visitado" xfId="27496" builtinId="9" hidden="1"/>
    <cellStyle name="Hipervínculo visitado" xfId="27497" builtinId="9" hidden="1"/>
    <cellStyle name="Hipervínculo visitado" xfId="27498" builtinId="9" hidden="1"/>
    <cellStyle name="Hipervínculo visitado" xfId="27499" builtinId="9" hidden="1"/>
    <cellStyle name="Hipervínculo visitado" xfId="27500" builtinId="9" hidden="1"/>
    <cellStyle name="Hipervínculo visitado" xfId="27501" builtinId="9" hidden="1"/>
    <cellStyle name="Hipervínculo visitado" xfId="27502" builtinId="9" hidden="1"/>
    <cellStyle name="Hipervínculo visitado" xfId="27503" builtinId="9" hidden="1"/>
    <cellStyle name="Hipervínculo visitado" xfId="27504" builtinId="9" hidden="1"/>
    <cellStyle name="Hipervínculo visitado" xfId="27505" builtinId="9" hidden="1"/>
    <cellStyle name="Hipervínculo visitado" xfId="27506" builtinId="9" hidden="1"/>
    <cellStyle name="Hipervínculo visitado" xfId="27509" builtinId="9" hidden="1"/>
    <cellStyle name="Hipervínculo visitado" xfId="27510" builtinId="9" hidden="1"/>
    <cellStyle name="Hipervínculo visitado" xfId="27511" builtinId="9" hidden="1"/>
    <cellStyle name="Hipervínculo visitado" xfId="27512" builtinId="9" hidden="1"/>
    <cellStyle name="Hipervínculo visitado" xfId="27513" builtinId="9" hidden="1"/>
    <cellStyle name="Hipervínculo visitado" xfId="27514" builtinId="9" hidden="1"/>
    <cellStyle name="Hipervínculo visitado" xfId="27515" builtinId="9" hidden="1"/>
    <cellStyle name="Hipervínculo visitado" xfId="27516" builtinId="9" hidden="1"/>
    <cellStyle name="Hipervínculo visitado" xfId="27517" builtinId="9" hidden="1"/>
    <cellStyle name="Hipervínculo visitado" xfId="27518" builtinId="9" hidden="1"/>
    <cellStyle name="Hipervínculo visitado" xfId="27519" builtinId="9" hidden="1"/>
    <cellStyle name="Hipervínculo visitado" xfId="27520" builtinId="9" hidden="1"/>
    <cellStyle name="Hipervínculo visitado" xfId="27521" builtinId="9" hidden="1"/>
    <cellStyle name="Hipervínculo visitado" xfId="27522" builtinId="9" hidden="1"/>
    <cellStyle name="Hipervínculo visitado" xfId="27523" builtinId="9" hidden="1"/>
    <cellStyle name="Hipervínculo visitado" xfId="27524" builtinId="9" hidden="1"/>
    <cellStyle name="Hipervínculo visitado" xfId="27525" builtinId="9" hidden="1"/>
    <cellStyle name="Hipervínculo visitado" xfId="27526" builtinId="9" hidden="1"/>
    <cellStyle name="Hipervínculo visitado" xfId="27527" builtinId="9" hidden="1"/>
    <cellStyle name="Hipervínculo visitado" xfId="27528" builtinId="9" hidden="1"/>
    <cellStyle name="Hipervínculo visitado" xfId="27529" builtinId="9" hidden="1"/>
    <cellStyle name="Hipervínculo visitado" xfId="27485" builtinId="9" hidden="1"/>
    <cellStyle name="Hipervínculo visitado" xfId="27530" builtinId="9" hidden="1"/>
    <cellStyle name="Hipervínculo visitado" xfId="27531" builtinId="9" hidden="1"/>
    <cellStyle name="Hipervínculo visitado" xfId="27532" builtinId="9" hidden="1"/>
    <cellStyle name="Hipervínculo visitado" xfId="27533" builtinId="9" hidden="1"/>
    <cellStyle name="Hipervínculo visitado" xfId="27534" builtinId="9" hidden="1"/>
    <cellStyle name="Hipervínculo visitado" xfId="27535" builtinId="9" hidden="1"/>
    <cellStyle name="Hipervínculo visitado" xfId="27536" builtinId="9" hidden="1"/>
    <cellStyle name="Hipervínculo visitado" xfId="27537" builtinId="9" hidden="1"/>
    <cellStyle name="Hipervínculo visitado" xfId="27538" builtinId="9" hidden="1"/>
    <cellStyle name="Hipervínculo visitado" xfId="27539" builtinId="9" hidden="1"/>
    <cellStyle name="Hipervínculo visitado" xfId="27540" builtinId="9" hidden="1"/>
    <cellStyle name="Hipervínculo visitado" xfId="27541" builtinId="9" hidden="1"/>
    <cellStyle name="Hipervínculo visitado" xfId="27542" builtinId="9" hidden="1"/>
    <cellStyle name="Hipervínculo visitado" xfId="27543" builtinId="9" hidden="1"/>
    <cellStyle name="Hipervínculo visitado" xfId="27544" builtinId="9" hidden="1"/>
    <cellStyle name="Hipervínculo visitado" xfId="27545" builtinId="9" hidden="1"/>
    <cellStyle name="Hipervínculo visitado" xfId="27546" builtinId="9" hidden="1"/>
    <cellStyle name="Hipervínculo visitado" xfId="27547" builtinId="9" hidden="1"/>
    <cellStyle name="Hipervínculo visitado" xfId="27548" builtinId="9" hidden="1"/>
    <cellStyle name="Hipervínculo visitado" xfId="27549" builtinId="9" hidden="1"/>
    <cellStyle name="Hipervínculo visitado" xfId="27551" builtinId="9" hidden="1"/>
    <cellStyle name="Hipervínculo visitado" xfId="27552" builtinId="9" hidden="1"/>
    <cellStyle name="Hipervínculo visitado" xfId="27553" builtinId="9" hidden="1"/>
    <cellStyle name="Hipervínculo visitado" xfId="27554" builtinId="9" hidden="1"/>
    <cellStyle name="Hipervínculo visitado" xfId="27555" builtinId="9" hidden="1"/>
    <cellStyle name="Hipervínculo visitado" xfId="27556" builtinId="9" hidden="1"/>
    <cellStyle name="Hipervínculo visitado" xfId="27557" builtinId="9" hidden="1"/>
    <cellStyle name="Hipervínculo visitado" xfId="27558" builtinId="9" hidden="1"/>
    <cellStyle name="Hipervínculo visitado" xfId="27559" builtinId="9" hidden="1"/>
    <cellStyle name="Hipervínculo visitado" xfId="27560" builtinId="9" hidden="1"/>
    <cellStyle name="Hipervínculo visitado" xfId="27561" builtinId="9" hidden="1"/>
    <cellStyle name="Hipervínculo visitado" xfId="27562" builtinId="9" hidden="1"/>
    <cellStyle name="Hipervínculo visitado" xfId="27563" builtinId="9" hidden="1"/>
    <cellStyle name="Hipervínculo visitado" xfId="27564" builtinId="9" hidden="1"/>
    <cellStyle name="Hipervínculo visitado" xfId="27565" builtinId="9" hidden="1"/>
    <cellStyle name="Hipervínculo visitado" xfId="27566" builtinId="9" hidden="1"/>
    <cellStyle name="Hipervínculo visitado" xfId="27567" builtinId="9" hidden="1"/>
    <cellStyle name="Hipervínculo visitado" xfId="27568" builtinId="9" hidden="1"/>
    <cellStyle name="Hipervínculo visitado" xfId="27569" builtinId="9" hidden="1"/>
    <cellStyle name="Hipervínculo visitado" xfId="27570" builtinId="9" hidden="1"/>
    <cellStyle name="Hipervínculo visitado" xfId="27571" builtinId="9" hidden="1"/>
    <cellStyle name="Hipervínculo visitado" xfId="27309" builtinId="9" hidden="1"/>
    <cellStyle name="Hipervínculo visitado" xfId="27437" builtinId="9" hidden="1"/>
    <cellStyle name="Hipervínculo visitado" xfId="27484" builtinId="9" hidden="1"/>
    <cellStyle name="Hipervínculo visitado" xfId="27572" builtinId="9" hidden="1"/>
    <cellStyle name="Hipervínculo visitado" xfId="27573" builtinId="9" hidden="1"/>
    <cellStyle name="Hipervínculo visitado" xfId="27574" builtinId="9" hidden="1"/>
    <cellStyle name="Hipervínculo visitado" xfId="27575" builtinId="9" hidden="1"/>
    <cellStyle name="Hipervínculo visitado" xfId="27576" builtinId="9" hidden="1"/>
    <cellStyle name="Hipervínculo visitado" xfId="27577" builtinId="9" hidden="1"/>
    <cellStyle name="Hipervínculo visitado" xfId="27578" builtinId="9" hidden="1"/>
    <cellStyle name="Hipervínculo visitado" xfId="27579" builtinId="9" hidden="1"/>
    <cellStyle name="Hipervínculo visitado" xfId="27580" builtinId="9" hidden="1"/>
    <cellStyle name="Hipervínculo visitado" xfId="27581" builtinId="9" hidden="1"/>
    <cellStyle name="Hipervínculo visitado" xfId="27582" builtinId="9" hidden="1"/>
    <cellStyle name="Hipervínculo visitado" xfId="27583" builtinId="9" hidden="1"/>
    <cellStyle name="Hipervínculo visitado" xfId="27584" builtinId="9" hidden="1"/>
    <cellStyle name="Hipervínculo visitado" xfId="27585" builtinId="9" hidden="1"/>
    <cellStyle name="Hipervínculo visitado" xfId="27586" builtinId="9" hidden="1"/>
    <cellStyle name="Hipervínculo visitado" xfId="27587" builtinId="9" hidden="1"/>
    <cellStyle name="Hipervínculo visitado" xfId="27588" builtinId="9" hidden="1"/>
    <cellStyle name="Hipervínculo visitado" xfId="27589" builtinId="9" hidden="1"/>
    <cellStyle name="Hipervínculo visitado" xfId="27590" builtinId="9" hidden="1"/>
    <cellStyle name="Hipervínculo visitado" xfId="27591" builtinId="9" hidden="1"/>
    <cellStyle name="Hipervínculo visitado" xfId="27592" builtinId="9" hidden="1"/>
    <cellStyle name="Hipervínculo visitado" xfId="27593" builtinId="9" hidden="1"/>
    <cellStyle name="Hipervínculo visitado" xfId="27594" builtinId="9" hidden="1"/>
    <cellStyle name="Hipervínculo visitado" xfId="27595" builtinId="9" hidden="1"/>
    <cellStyle name="Hipervínculo visitado" xfId="27596" builtinId="9" hidden="1"/>
    <cellStyle name="Hipervínculo visitado" xfId="27597" builtinId="9" hidden="1"/>
    <cellStyle name="Hipervínculo visitado" xfId="27598" builtinId="9" hidden="1"/>
    <cellStyle name="Hipervínculo visitado" xfId="27599" builtinId="9" hidden="1"/>
    <cellStyle name="Hipervínculo visitado" xfId="27600" builtinId="9" hidden="1"/>
    <cellStyle name="Hipervínculo visitado" xfId="27601" builtinId="9" hidden="1"/>
    <cellStyle name="Hipervínculo visitado" xfId="27602" builtinId="9" hidden="1"/>
    <cellStyle name="Hipervínculo visitado" xfId="27603" builtinId="9" hidden="1"/>
    <cellStyle name="Hipervínculo visitado" xfId="27604" builtinId="9" hidden="1"/>
    <cellStyle name="Hipervínculo visitado" xfId="27605" builtinId="9" hidden="1"/>
    <cellStyle name="Hipervínculo visitado" xfId="27606" builtinId="9" hidden="1"/>
    <cellStyle name="Hipervínculo visitado" xfId="27607" builtinId="9" hidden="1"/>
    <cellStyle name="Hipervínculo visitado" xfId="27608" builtinId="9" hidden="1"/>
    <cellStyle name="Hipervínculo visitado" xfId="27609" builtinId="9" hidden="1"/>
    <cellStyle name="Hipervínculo visitado" xfId="27610" builtinId="9" hidden="1"/>
    <cellStyle name="Hipervínculo visitado" xfId="27332" builtinId="9" hidden="1"/>
    <cellStyle name="Hipervínculo visitado" xfId="27331" builtinId="9" hidden="1"/>
    <cellStyle name="Hipervínculo visitado" xfId="27327" builtinId="9" hidden="1"/>
    <cellStyle name="Hipervínculo visitado" xfId="27611" builtinId="9" hidden="1"/>
    <cellStyle name="Hipervínculo visitado" xfId="27612" builtinId="9" hidden="1"/>
    <cellStyle name="Hipervínculo visitado" xfId="27613" builtinId="9" hidden="1"/>
    <cellStyle name="Hipervínculo visitado" xfId="27614" builtinId="9" hidden="1"/>
    <cellStyle name="Hipervínculo visitado" xfId="27615" builtinId="9" hidden="1"/>
    <cellStyle name="Hipervínculo visitado" xfId="27616" builtinId="9" hidden="1"/>
    <cellStyle name="Hipervínculo visitado" xfId="27617" builtinId="9" hidden="1"/>
    <cellStyle name="Hipervínculo visitado" xfId="27618" builtinId="9" hidden="1"/>
    <cellStyle name="Hipervínculo visitado" xfId="27619" builtinId="9" hidden="1"/>
    <cellStyle name="Hipervínculo visitado" xfId="27620" builtinId="9" hidden="1"/>
    <cellStyle name="Hipervínculo visitado" xfId="27621" builtinId="9" hidden="1"/>
    <cellStyle name="Hipervínculo visitado" xfId="27622" builtinId="9" hidden="1"/>
    <cellStyle name="Hipervínculo visitado" xfId="27623" builtinId="9" hidden="1"/>
    <cellStyle name="Hipervínculo visitado" xfId="27624" builtinId="9" hidden="1"/>
    <cellStyle name="Hipervínculo visitado" xfId="27625" builtinId="9" hidden="1"/>
    <cellStyle name="Hipervínculo visitado" xfId="27626" builtinId="9" hidden="1"/>
    <cellStyle name="Hipervínculo visitado" xfId="27627" builtinId="9" hidden="1"/>
    <cellStyle name="Hipervínculo visitado" xfId="27628" builtinId="9" hidden="1"/>
    <cellStyle name="Hipervínculo visitado" xfId="26179" builtinId="9" hidden="1"/>
    <cellStyle name="Hipervínculo visitado" xfId="26147" builtinId="9" hidden="1"/>
    <cellStyle name="Hipervínculo visitado" xfId="26115" builtinId="9" hidden="1"/>
    <cellStyle name="Hipervínculo visitado" xfId="26083" builtinId="9" hidden="1"/>
    <cellStyle name="Hipervínculo visitado" xfId="26052" builtinId="9" hidden="1"/>
    <cellStyle name="Hipervínculo visitado" xfId="27386" builtinId="9" hidden="1"/>
    <cellStyle name="Hipervínculo visitado" xfId="22883" builtinId="9" hidden="1"/>
    <cellStyle name="Hipervínculo visitado" xfId="18778" builtinId="9" hidden="1"/>
    <cellStyle name="Hipervínculo visitado" xfId="24336" builtinId="9" hidden="1"/>
    <cellStyle name="Hipervínculo visitado" xfId="24806" builtinId="9" hidden="1"/>
    <cellStyle name="Hipervínculo visitado" xfId="24360" builtinId="9" hidden="1"/>
    <cellStyle name="Hipervínculo visitado" xfId="24384" builtinId="9" hidden="1"/>
    <cellStyle name="Hipervínculo visitado" xfId="23127" builtinId="9" hidden="1"/>
    <cellStyle name="Hipervínculo visitado" xfId="24809" builtinId="9" hidden="1"/>
    <cellStyle name="Hipervínculo visitado" xfId="24411" builtinId="9" hidden="1"/>
    <cellStyle name="Hipervínculo visitado" xfId="24436" builtinId="9" hidden="1"/>
    <cellStyle name="Hipervínculo visitado" xfId="23950" builtinId="9" hidden="1"/>
    <cellStyle name="Hipervínculo visitado" xfId="14030" builtinId="9" hidden="1"/>
    <cellStyle name="Hipervínculo visitado" xfId="24408" builtinId="9" hidden="1"/>
    <cellStyle name="Hipervínculo visitado" xfId="24433" builtinId="9" hidden="1"/>
    <cellStyle name="Hipervínculo visitado" xfId="23137" builtinId="9" hidden="1"/>
    <cellStyle name="Hipervínculo visitado" xfId="23721" builtinId="9" hidden="1"/>
    <cellStyle name="Hipervínculo visitado" xfId="24795" builtinId="9" hidden="1"/>
    <cellStyle name="Hipervínculo visitado" xfId="27629" builtinId="9" hidden="1"/>
    <cellStyle name="Hipervínculo visitado" xfId="27630" builtinId="9" hidden="1"/>
    <cellStyle name="Hipervínculo visitado" xfId="27631" builtinId="9" hidden="1"/>
    <cellStyle name="Hipervínculo visitado" xfId="27632" builtinId="9" hidden="1"/>
    <cellStyle name="Hipervínculo visitado" xfId="27633" builtinId="9" hidden="1"/>
    <cellStyle name="Hipervínculo visitado" xfId="27634" builtinId="9" hidden="1"/>
    <cellStyle name="Hipervínculo visitado" xfId="27635" builtinId="9" hidden="1"/>
    <cellStyle name="Hipervínculo visitado" xfId="27636" builtinId="9" hidden="1"/>
    <cellStyle name="Hipervínculo visitado" xfId="27637" builtinId="9" hidden="1"/>
    <cellStyle name="Hipervínculo visitado" xfId="27638" builtinId="9" hidden="1"/>
    <cellStyle name="Hipervínculo visitado" xfId="27639" builtinId="9" hidden="1"/>
    <cellStyle name="Hipervínculo visitado" xfId="27640" builtinId="9" hidden="1"/>
    <cellStyle name="Hipervínculo visitado" xfId="27641" builtinId="9" hidden="1"/>
    <cellStyle name="Hipervínculo visitado" xfId="27642" builtinId="9" hidden="1"/>
    <cellStyle name="Hipervínculo visitado" xfId="27643" builtinId="9" hidden="1"/>
    <cellStyle name="Hipervínculo visitado" xfId="27644" builtinId="9" hidden="1"/>
    <cellStyle name="Hipervínculo visitado" xfId="27645" builtinId="9" hidden="1"/>
    <cellStyle name="Hipervínculo visitado" xfId="27646" builtinId="9" hidden="1"/>
    <cellStyle name="Hipervínculo visitado" xfId="27647" builtinId="9" hidden="1"/>
    <cellStyle name="Hipervínculo visitado" xfId="27692" builtinId="9" hidden="1"/>
    <cellStyle name="Hipervínculo visitado" xfId="27693" builtinId="9" hidden="1"/>
    <cellStyle name="Hipervínculo visitado" xfId="27694" builtinId="9" hidden="1"/>
    <cellStyle name="Hipervínculo visitado" xfId="27695" builtinId="9" hidden="1"/>
    <cellStyle name="Hipervínculo visitado" xfId="27696" builtinId="9" hidden="1"/>
    <cellStyle name="Hipervínculo visitado" xfId="27697" builtinId="9" hidden="1"/>
    <cellStyle name="Hipervínculo visitado" xfId="27698" builtinId="9" hidden="1"/>
    <cellStyle name="Hipervínculo visitado" xfId="27699" builtinId="9" hidden="1"/>
    <cellStyle name="Hipervínculo visitado" xfId="27700" builtinId="9" hidden="1"/>
    <cellStyle name="Hipervínculo visitado" xfId="27701" builtinId="9" hidden="1"/>
    <cellStyle name="Hipervínculo visitado" xfId="27702" builtinId="9" hidden="1"/>
    <cellStyle name="Hipervínculo visitado" xfId="27703" builtinId="9" hidden="1"/>
    <cellStyle name="Hipervínculo visitado" xfId="27704" builtinId="9" hidden="1"/>
    <cellStyle name="Hipervínculo visitado" xfId="27705" builtinId="9" hidden="1"/>
    <cellStyle name="Hipervínculo visitado" xfId="27706" builtinId="9" hidden="1"/>
    <cellStyle name="Hipervínculo visitado" xfId="27707" builtinId="9" hidden="1"/>
    <cellStyle name="Hipervínculo visitado" xfId="27708" builtinId="9" hidden="1"/>
    <cellStyle name="Hipervínculo visitado" xfId="27709" builtinId="9" hidden="1"/>
    <cellStyle name="Hipervínculo visitado" xfId="27710" builtinId="9" hidden="1"/>
    <cellStyle name="Hipervínculo visitado" xfId="27711" builtinId="9" hidden="1"/>
    <cellStyle name="Hipervínculo visitado" xfId="27712" builtinId="9" hidden="1"/>
    <cellStyle name="Hipervínculo visitado" xfId="27801" builtinId="9" hidden="1"/>
    <cellStyle name="Hipervínculo visitado" xfId="27802" builtinId="9" hidden="1"/>
    <cellStyle name="Hipervínculo visitado" xfId="27803" builtinId="9" hidden="1"/>
    <cellStyle name="Hipervínculo visitado" xfId="27804" builtinId="9" hidden="1"/>
    <cellStyle name="Hipervínculo visitado" xfId="27805" builtinId="9" hidden="1"/>
    <cellStyle name="Hipervínculo visitado" xfId="27806" builtinId="9" hidden="1"/>
    <cellStyle name="Hipervínculo visitado" xfId="27807" builtinId="9" hidden="1"/>
    <cellStyle name="Hipervínculo visitado" xfId="27808" builtinId="9" hidden="1"/>
    <cellStyle name="Hipervínculo visitado" xfId="27809" builtinId="9" hidden="1"/>
    <cellStyle name="Hipervínculo visitado" xfId="27810" builtinId="9" hidden="1"/>
    <cellStyle name="Hipervínculo visitado" xfId="27811" builtinId="9" hidden="1"/>
    <cellStyle name="Hipervínculo visitado" xfId="27812" builtinId="9" hidden="1"/>
    <cellStyle name="Hipervínculo visitado" xfId="27813" builtinId="9" hidden="1"/>
    <cellStyle name="Hipervínculo visitado" xfId="27814" builtinId="9" hidden="1"/>
    <cellStyle name="Hipervínculo visitado" xfId="27815" builtinId="9" hidden="1"/>
    <cellStyle name="Hipervínculo visitado" xfId="27816" builtinId="9" hidden="1"/>
    <cellStyle name="Hipervínculo visitado" xfId="27817" builtinId="9" hidden="1"/>
    <cellStyle name="Hipervínculo visitado" xfId="27818" builtinId="9" hidden="1"/>
    <cellStyle name="Hipervínculo visitado" xfId="27819" builtinId="9" hidden="1"/>
    <cellStyle name="Hipervínculo visitado" xfId="27820" builtinId="9" hidden="1"/>
    <cellStyle name="Hipervínculo visitado" xfId="27821" builtinId="9" hidden="1"/>
    <cellStyle name="Hipervínculo visitado" xfId="27767" builtinId="9" hidden="1"/>
    <cellStyle name="Hipervínculo visitado" xfId="27893" builtinId="9" hidden="1"/>
    <cellStyle name="Hipervínculo visitado" xfId="27892" builtinId="9" hidden="1"/>
    <cellStyle name="Hipervínculo visitado" xfId="27766" builtinId="9" hidden="1"/>
    <cellStyle name="Hipervínculo visitado" xfId="27891" builtinId="9" hidden="1"/>
    <cellStyle name="Hipervínculo visitado" xfId="27890" builtinId="9" hidden="1"/>
    <cellStyle name="Hipervínculo visitado" xfId="27765" builtinId="9" hidden="1"/>
    <cellStyle name="Hipervínculo visitado" xfId="27889" builtinId="9" hidden="1"/>
    <cellStyle name="Hipervínculo visitado" xfId="27888" builtinId="9" hidden="1"/>
    <cellStyle name="Hipervínculo visitado" xfId="27764" builtinId="9" hidden="1"/>
    <cellStyle name="Hipervínculo visitado" xfId="27887" builtinId="9" hidden="1"/>
    <cellStyle name="Hipervínculo visitado" xfId="27886" builtinId="9" hidden="1"/>
    <cellStyle name="Hipervínculo visitado" xfId="27763" builtinId="9" hidden="1"/>
    <cellStyle name="Hipervínculo visitado" xfId="27885" builtinId="9" hidden="1"/>
    <cellStyle name="Hipervínculo visitado" xfId="27884" builtinId="9" hidden="1"/>
    <cellStyle name="Hipervínculo visitado" xfId="27762" builtinId="9" hidden="1"/>
    <cellStyle name="Hipervínculo visitado" xfId="27883" builtinId="9" hidden="1"/>
    <cellStyle name="Hipervínculo visitado" xfId="27882" builtinId="9" hidden="1"/>
    <cellStyle name="Hipervínculo visitado" xfId="27761" builtinId="9" hidden="1"/>
    <cellStyle name="Hipervínculo visitado" xfId="27881" builtinId="9" hidden="1"/>
    <cellStyle name="Hipervínculo visitado" xfId="27880" builtinId="9" hidden="1"/>
    <cellStyle name="Hipervínculo visitado" xfId="27918" builtinId="9" hidden="1"/>
    <cellStyle name="Hipervínculo visitado" xfId="27660" builtinId="9" hidden="1"/>
    <cellStyle name="Hipervínculo visitado" xfId="27835" builtinId="9" hidden="1"/>
    <cellStyle name="Hipervínculo visitado" xfId="27919" builtinId="9" hidden="1"/>
    <cellStyle name="Hipervínculo visitado" xfId="27836" builtinId="9" hidden="1"/>
    <cellStyle name="Hipervínculo visitado" xfId="27659" builtinId="9" hidden="1"/>
    <cellStyle name="Hipervínculo visitado" xfId="27778" builtinId="9" hidden="1"/>
    <cellStyle name="Hipervínculo visitado" xfId="27837" builtinId="9" hidden="1"/>
    <cellStyle name="Hipervínculo visitado" xfId="27838" builtinId="9" hidden="1"/>
    <cellStyle name="Hipervínculo visitado" xfId="27920" builtinId="9" hidden="1"/>
    <cellStyle name="Hipervínculo visitado" xfId="27658" builtinId="9" hidden="1"/>
    <cellStyle name="Hipervínculo visitado" xfId="27657" builtinId="9" hidden="1"/>
    <cellStyle name="Hipervínculo visitado" xfId="27921" builtinId="9" hidden="1"/>
    <cellStyle name="Hipervínculo visitado" xfId="27839" builtinId="9" hidden="1"/>
    <cellStyle name="Hipervínculo visitado" xfId="27840" builtinId="9" hidden="1"/>
    <cellStyle name="Hipervínculo visitado" xfId="27779" builtinId="9" hidden="1"/>
    <cellStyle name="Hipervínculo visitado" xfId="27656" builtinId="9" hidden="1"/>
    <cellStyle name="Hipervínculo visitado" xfId="27841" builtinId="9" hidden="1"/>
    <cellStyle name="Hipervínculo visitado" xfId="27780" builtinId="9" hidden="1"/>
    <cellStyle name="Hipervínculo visitado" xfId="27842" builtinId="9" hidden="1"/>
    <cellStyle name="Hipervínculo visitado" xfId="27655" builtinId="9" hidden="1"/>
    <cellStyle name="Hipervínculo visitado" xfId="27932" builtinId="9" hidden="1"/>
    <cellStyle name="Hipervínculo visitado" xfId="27756" builtinId="9" hidden="1"/>
    <cellStyle name="Hipervínculo visitado" xfId="27755" builtinId="9" hidden="1"/>
    <cellStyle name="Hipervínculo visitado" xfId="27678" builtinId="9" hidden="1"/>
    <cellStyle name="Hipervínculo visitado" xfId="27680" builtinId="9" hidden="1"/>
    <cellStyle name="Hipervínculo visitado" xfId="27931" builtinId="9" hidden="1"/>
    <cellStyle name="Hipervínculo visitado" xfId="27787" builtinId="9" hidden="1"/>
    <cellStyle name="Hipervínculo visitado" xfId="27859" builtinId="9" hidden="1"/>
    <cellStyle name="Hipervínculo visitado" xfId="27858" builtinId="9" hidden="1"/>
    <cellStyle name="Hipervínculo visitado" xfId="27930" builtinId="9" hidden="1"/>
    <cellStyle name="Hipervínculo visitado" xfId="27681" builtinId="9" hidden="1"/>
    <cellStyle name="Hipervínculo visitado" xfId="27754" builtinId="9" hidden="1"/>
    <cellStyle name="Hipervínculo visitado" xfId="27857" builtinId="9" hidden="1"/>
    <cellStyle name="Hipervínculo visitado" xfId="27684" builtinId="9" hidden="1"/>
    <cellStyle name="Hipervínculo visitado" xfId="27929" builtinId="9" hidden="1"/>
    <cellStyle name="Hipervínculo visitado" xfId="27786" builtinId="9" hidden="1"/>
    <cellStyle name="Hipervínculo visitado" xfId="27928" builtinId="9" hidden="1"/>
    <cellStyle name="Hipervínculo visitado" xfId="27927" builtinId="9" hidden="1"/>
    <cellStyle name="Hipervínculo visitado" xfId="27773" builtinId="9" hidden="1"/>
    <cellStyle name="Hipervínculo visitado" xfId="27772" builtinId="9" hidden="1"/>
    <cellStyle name="Hipervínculo visitado" xfId="27856" builtinId="9" hidden="1"/>
    <cellStyle name="Hipervínculo visitado" xfId="27759" builtinId="9" hidden="1"/>
    <cellStyle name="Hipervínculo visitado" xfId="27769" builtinId="9" hidden="1"/>
    <cellStyle name="Hipervínculo visitado" xfId="27965" builtinId="9" hidden="1"/>
    <cellStyle name="Hipervínculo visitado" xfId="27671" builtinId="9" hidden="1"/>
    <cellStyle name="Hipervínculo visitado" xfId="27964" builtinId="9" hidden="1"/>
    <cellStyle name="Hipervínculo visitado" xfId="27896" builtinId="9" hidden="1"/>
    <cellStyle name="Hipervínculo visitado" xfId="27870" builtinId="9" hidden="1"/>
    <cellStyle name="Hipervínculo visitado" xfId="27963" builtinId="9" hidden="1"/>
    <cellStyle name="Hipervínculo visitado" xfId="27962" builtinId="9" hidden="1"/>
    <cellStyle name="Hipervínculo visitado" xfId="27793" builtinId="9" hidden="1"/>
    <cellStyle name="Hipervínculo visitado" xfId="27897" builtinId="9" hidden="1"/>
    <cellStyle name="Hipervínculo visitado" xfId="27961" builtinId="9" hidden="1"/>
    <cellStyle name="Hipervínculo visitado" xfId="27826" builtinId="9" hidden="1"/>
    <cellStyle name="Hipervínculo visitado" xfId="27653" builtinId="9" hidden="1"/>
    <cellStyle name="Hipervínculo visitado" xfId="27781" builtinId="9" hidden="1"/>
    <cellStyle name="Hipervínculo visitado" xfId="27794" builtinId="9" hidden="1"/>
    <cellStyle name="Hipervínculo visitado" xfId="27960" builtinId="9" hidden="1"/>
    <cellStyle name="Hipervínculo visitado" xfId="27782" builtinId="9" hidden="1"/>
    <cellStyle name="Hipervínculo visitado" xfId="27941" builtinId="9" hidden="1"/>
    <cellStyle name="Hipervínculo visitado" xfId="27652" builtinId="9" hidden="1"/>
    <cellStyle name="Hipervínculo visitado" xfId="27959" builtinId="9" hidden="1"/>
    <cellStyle name="Hipervínculo visitado" xfId="27998" builtinId="9" hidden="1"/>
    <cellStyle name="Hipervínculo visitado" xfId="27912" builtinId="9" hidden="1"/>
    <cellStyle name="Hipervínculo visitado" xfId="27852" builtinId="9" hidden="1"/>
    <cellStyle name="Hipervínculo visitado" xfId="27999" builtinId="9" hidden="1"/>
    <cellStyle name="Hipervínculo visitado" xfId="27685" builtinId="9" hidden="1"/>
    <cellStyle name="Hipervínculo visitado" xfId="27949" builtinId="9" hidden="1"/>
    <cellStyle name="Hipervínculo visitado" xfId="27867" builtinId="9" hidden="1"/>
    <cellStyle name="Hipervínculo visitado" xfId="27823" builtinId="9" hidden="1"/>
    <cellStyle name="Hipervínculo visitado" xfId="27903" builtinId="9" hidden="1"/>
    <cellStyle name="Hipervínculo visitado" xfId="28000" builtinId="9" hidden="1"/>
    <cellStyle name="Hipervínculo visitado" xfId="27948" builtinId="9" hidden="1"/>
    <cellStyle name="Hipervínculo visitado" xfId="27668" builtinId="9" hidden="1"/>
    <cellStyle name="Hipervínculo visitado" xfId="28001" builtinId="9" hidden="1"/>
    <cellStyle name="Hipervínculo visitado" xfId="27822" builtinId="9" hidden="1"/>
    <cellStyle name="Hipervínculo visitado" xfId="27851" builtinId="9" hidden="1"/>
    <cellStyle name="Hipervínculo visitado" xfId="27938" builtinId="9" hidden="1"/>
    <cellStyle name="Hipervínculo visitado" xfId="27797" builtinId="9" hidden="1"/>
    <cellStyle name="Hipervínculo visitado" xfId="27785" builtinId="9" hidden="1"/>
    <cellStyle name="Hipervínculo visitado" xfId="27908" builtinId="9" hidden="1"/>
    <cellStyle name="Hipervínculo visitado" xfId="27686" builtinId="9" hidden="1"/>
    <cellStyle name="Hipervínculo visitado" xfId="27947" builtinId="9" hidden="1"/>
    <cellStyle name="Hipervínculo visitado" xfId="27878" builtinId="9" hidden="1"/>
    <cellStyle name="Hipervínculo visitado" xfId="27907" builtinId="9" hidden="1"/>
    <cellStyle name="Hipervínculo visitado" xfId="27958" builtinId="9" hidden="1"/>
    <cellStyle name="Hipervínculo visitado" xfId="27666" builtinId="9" hidden="1"/>
    <cellStyle name="Hipervínculo visitado" xfId="27923" builtinId="9" hidden="1"/>
    <cellStyle name="Hipervínculo visitado" xfId="28015" builtinId="9" hidden="1"/>
    <cellStyle name="Hipervínculo visitado" xfId="27991" builtinId="9" hidden="1"/>
    <cellStyle name="Hipervínculo visitado" xfId="27651" builtinId="9" hidden="1"/>
    <cellStyle name="Hipervínculo visitado" xfId="27957" builtinId="9" hidden="1"/>
    <cellStyle name="Hipervínculo visitado" xfId="27879" builtinId="9" hidden="1"/>
    <cellStyle name="Hipervínculo visitado" xfId="28014" builtinId="9" hidden="1"/>
    <cellStyle name="Hipervínculo visitado" xfId="27863" builtinId="9" hidden="1"/>
    <cellStyle name="Hipervínculo visitado" xfId="27951" builtinId="9" hidden="1"/>
    <cellStyle name="Hipervínculo visitado" xfId="27827" builtinId="9" hidden="1"/>
    <cellStyle name="Hipervínculo visitado" xfId="27770" builtinId="9" hidden="1"/>
    <cellStyle name="Hipervínculo visitado" xfId="27939" builtinId="9" hidden="1"/>
    <cellStyle name="Hipervínculo visitado" xfId="28013" builtinId="9" hidden="1"/>
    <cellStyle name="Hipervínculo visitado" xfId="27900" builtinId="9" hidden="1"/>
    <cellStyle name="Hipervínculo visitado" xfId="27990" builtinId="9" hidden="1"/>
    <cellStyle name="Hipervínculo visitado" xfId="27873" builtinId="9" hidden="1"/>
    <cellStyle name="Hipervínculo visitado" xfId="28012" builtinId="9" hidden="1"/>
    <cellStyle name="Hipervínculo visitado" xfId="27875" builtinId="9" hidden="1"/>
    <cellStyle name="Hipervínculo visitado" xfId="27988" builtinId="9" hidden="1"/>
    <cellStyle name="Hipervínculo visitado" xfId="27673" builtinId="9" hidden="1"/>
    <cellStyle name="Hipervínculo visitado" xfId="27937" builtinId="9" hidden="1"/>
    <cellStyle name="Hipervínculo visitado" xfId="27933" builtinId="9" hidden="1"/>
    <cellStyle name="Hipervínculo visitado" xfId="28022" builtinId="9" hidden="1"/>
    <cellStyle name="Hipervínculo visitado" xfId="27987" builtinId="9" hidden="1"/>
    <cellStyle name="Hipervínculo visitado" xfId="27967" builtinId="9" hidden="1"/>
    <cellStyle name="Hipervínculo visitado" xfId="27689" builtinId="9" hidden="1"/>
    <cellStyle name="Hipervínculo visitado" xfId="27953" builtinId="9" hidden="1"/>
    <cellStyle name="Hipervínculo visitado" xfId="27800" builtinId="9" hidden="1"/>
    <cellStyle name="Hipervínculo visitado" xfId="28023" builtinId="9" hidden="1"/>
    <cellStyle name="Hipervínculo visitado" xfId="27790" builtinId="9" hidden="1"/>
    <cellStyle name="Hipervínculo visitado" xfId="27749" builtinId="9" hidden="1"/>
    <cellStyle name="Hipervínculo visitado" xfId="27906" builtinId="9" hidden="1"/>
    <cellStyle name="Hipervínculo visitado" xfId="27753" builtinId="9" hidden="1"/>
    <cellStyle name="Hipervínculo visitado" xfId="27768" builtinId="9" hidden="1"/>
    <cellStyle name="Hipervínculo visitado" xfId="27905" builtinId="9" hidden="1"/>
    <cellStyle name="Hipervínculo visitado" xfId="27917" builtinId="9" hidden="1"/>
    <cellStyle name="Hipervínculo visitado" xfId="27994" builtinId="9" hidden="1"/>
    <cellStyle name="Hipervínculo visitado" xfId="27791" builtinId="9" hidden="1"/>
    <cellStyle name="Hipervínculo visitado" xfId="27830" builtinId="9" hidden="1"/>
    <cellStyle name="Hipervínculo visitado" xfId="27752" builtinId="9" hidden="1"/>
    <cellStyle name="Hipervínculo visitado" xfId="27795" builtinId="9" hidden="1"/>
    <cellStyle name="Hipervínculo visitado" xfId="27665" builtinId="9" hidden="1"/>
    <cellStyle name="Hipervínculo visitado" xfId="27854" builtinId="9" hidden="1"/>
    <cellStyle name="Hipervínculo visitado" xfId="27942" builtinId="9" hidden="1"/>
    <cellStyle name="Hipervínculo visitado" xfId="28041" builtinId="9" hidden="1"/>
    <cellStyle name="Hipervínculo visitado" xfId="27952" builtinId="9" hidden="1"/>
    <cellStyle name="Hipervínculo visitado" xfId="28010" builtinId="9" hidden="1"/>
    <cellStyle name="Hipervínculo visitado" xfId="28040" builtinId="9" hidden="1"/>
    <cellStyle name="Hipervínculo visitado" xfId="27996" builtinId="9" hidden="1"/>
    <cellStyle name="Hipervínculo visitado" xfId="27687" builtinId="9" hidden="1"/>
    <cellStyle name="Hipervínculo visitado" xfId="27904" builtinId="9" hidden="1"/>
    <cellStyle name="Hipervínculo visitado" xfId="27864" builtinId="9" hidden="1"/>
    <cellStyle name="Hipervínculo visitado" xfId="27902" builtinId="9" hidden="1"/>
    <cellStyle name="Hipervínculo visitado" xfId="27649" builtinId="9" hidden="1"/>
    <cellStyle name="Hipervínculo visitado" xfId="28039" builtinId="9" hidden="1"/>
    <cellStyle name="Hipervínculo visitado" xfId="27955" builtinId="9" hidden="1"/>
    <cellStyle name="Hipervínculo visitado" xfId="28009" builtinId="9" hidden="1"/>
    <cellStyle name="Hipervínculo visitado" xfId="27869" builtinId="9" hidden="1"/>
    <cellStyle name="Hipervínculo visitado" xfId="28019" builtinId="9" hidden="1"/>
    <cellStyle name="Hipervínculo visitado" xfId="27853" builtinId="9" hidden="1"/>
    <cellStyle name="Hipervínculo visitado" xfId="27911" builtinId="9" hidden="1"/>
    <cellStyle name="Hipervínculo visitado" xfId="27860" builtinId="9" hidden="1"/>
    <cellStyle name="Hipervínculo visitado" xfId="27798" builtinId="9" hidden="1"/>
    <cellStyle name="Hipervínculo visitado" xfId="27846" builtinId="9" hidden="1"/>
    <cellStyle name="Hipervínculo visitado" xfId="27650" builtinId="9" hidden="1"/>
    <cellStyle name="Hipervínculo visitado" xfId="27940" builtinId="9" hidden="1"/>
    <cellStyle name="Hipervínculo visitado" xfId="28036" builtinId="9" hidden="1"/>
    <cellStyle name="Hipervínculo visitado" xfId="27862" builtinId="9" hidden="1"/>
    <cellStyle name="Hipervínculo visitado" xfId="28017" builtinId="9" hidden="1"/>
    <cellStyle name="Hipervínculo visitado" xfId="28035" builtinId="9" hidden="1"/>
    <cellStyle name="Hipervínculo visitado" xfId="27936" builtinId="9" hidden="1"/>
    <cellStyle name="Hipervínculo visitado" xfId="27669" builtinId="9" hidden="1"/>
    <cellStyle name="Hipervínculo visitado" xfId="28018" builtinId="9" hidden="1"/>
    <cellStyle name="Hipervínculo visitado" xfId="28047" builtinId="9" hidden="1"/>
    <cellStyle name="Hipervínculo visitado" xfId="27850" builtinId="9" hidden="1"/>
    <cellStyle name="Hipervínculo visitado" xfId="27661" builtinId="9" hidden="1"/>
    <cellStyle name="Hipervínculo visitado" xfId="28048" builtinId="9" hidden="1"/>
    <cellStyle name="Hipervínculo visitado" xfId="27899" builtinId="9" hidden="1"/>
    <cellStyle name="Hipervínculo visitado" xfId="27943" builtinId="9" hidden="1"/>
    <cellStyle name="Hipervínculo visitado" xfId="27844" builtinId="9" hidden="1"/>
    <cellStyle name="Hipervínculo visitado" xfId="28044" builtinId="9" hidden="1"/>
    <cellStyle name="Hipervínculo visitado" xfId="27776" builtinId="9" hidden="1"/>
    <cellStyle name="Hipervínculo visitado" xfId="28027" builtinId="9" hidden="1"/>
    <cellStyle name="Hipervínculo visitado" xfId="28110" builtinId="9" hidden="1"/>
    <cellStyle name="Hipervínculo visitado" xfId="28007" builtinId="9" hidden="1"/>
    <cellStyle name="Hipervínculo visitado" xfId="28006" builtinId="9" hidden="1"/>
    <cellStyle name="Hipervínculo visitado" xfId="28111" builtinId="9" hidden="1"/>
    <cellStyle name="Hipervínculo visitado" xfId="27688" builtinId="9" hidden="1"/>
    <cellStyle name="Hipervínculo visitado" xfId="27845" builtinId="9" hidden="1"/>
    <cellStyle name="Hipervínculo visitado" xfId="27783" builtinId="9" hidden="1"/>
    <cellStyle name="Hipervínculo visitado" xfId="27788" builtinId="9" hidden="1"/>
    <cellStyle name="Hipervínculo visitado" xfId="28071" builtinId="9" hidden="1"/>
    <cellStyle name="Hipervínculo visitado" xfId="28112" builtinId="9" hidden="1"/>
    <cellStyle name="Hipervínculo visitado" xfId="28070" builtinId="9" hidden="1"/>
    <cellStyle name="Hipervínculo visitado" xfId="27909" builtinId="9" hidden="1"/>
    <cellStyle name="Hipervínculo visitado" xfId="28113" builtinId="9" hidden="1"/>
    <cellStyle name="Hipervínculo visitado" xfId="27796" builtinId="9" hidden="1"/>
    <cellStyle name="Hipervínculo visitado" xfId="27934" builtinId="9" hidden="1"/>
    <cellStyle name="Hipervínculo visitado" xfId="27925" builtinId="9" hidden="1"/>
    <cellStyle name="Hipervínculo visitado" xfId="28032" builtinId="9" hidden="1"/>
    <cellStyle name="Hipervínculo visitado" xfId="27894" builtinId="9" hidden="1"/>
    <cellStyle name="Hipervínculo visitado" xfId="28077" builtinId="9" hidden="1"/>
    <cellStyle name="Hipervínculo visitado" xfId="28117" builtinId="9" hidden="1"/>
    <cellStyle name="Hipervínculo visitado" xfId="28034" builtinId="9" hidden="1"/>
    <cellStyle name="Hipervínculo visitado" xfId="28078" builtinId="9" hidden="1"/>
    <cellStyle name="Hipervínculo visitado" xfId="28033" builtinId="9" hidden="1"/>
    <cellStyle name="Hipervínculo visitado" xfId="28116" builtinId="9" hidden="1"/>
    <cellStyle name="Hipervínculo visitado" xfId="28002" builtinId="9" hidden="1"/>
    <cellStyle name="Hipervínculo visitado" xfId="27843" builtinId="9" hidden="1"/>
    <cellStyle name="Hipervínculo visitado" xfId="28068" builtinId="9" hidden="1"/>
    <cellStyle name="Hipervínculo visitado" xfId="28003" builtinId="9" hidden="1"/>
    <cellStyle name="Hipervínculo visitado" xfId="27989" builtinId="9" hidden="1"/>
    <cellStyle name="Hipervínculo visitado" xfId="28115" builtinId="9" hidden="1"/>
    <cellStyle name="Hipervínculo visitado" xfId="28079" builtinId="9" hidden="1"/>
    <cellStyle name="Hipervínculo visitado" xfId="27824" builtinId="9" hidden="1"/>
    <cellStyle name="Hipervínculo visitado" xfId="27758" builtinId="9" hidden="1"/>
    <cellStyle name="Hipervínculo visitado" xfId="28101" builtinId="9" hidden="1"/>
    <cellStyle name="Hipervínculo visitado" xfId="28114" builtinId="9" hidden="1"/>
    <cellStyle name="Hipervínculo visitado" xfId="28069" builtinId="9" hidden="1"/>
    <cellStyle name="Hipervínculo visitado" xfId="28100" builtinId="9" hidden="1"/>
    <cellStyle name="Hipervínculo visitado" xfId="28005" builtinId="9" hidden="1"/>
    <cellStyle name="Hipervínculo visitado" xfId="28028" builtinId="9" hidden="1"/>
    <cellStyle name="Hipervínculo visitado" xfId="27866" builtinId="9" hidden="1"/>
    <cellStyle name="Hipervínculo visitado" xfId="28153" builtinId="9" hidden="1"/>
    <cellStyle name="Hipervínculo visitado" xfId="28154" builtinId="9" hidden="1"/>
    <cellStyle name="Hipervínculo visitado" xfId="28155" builtinId="9" hidden="1"/>
    <cellStyle name="Hipervínculo visitado" xfId="28156" builtinId="9" hidden="1"/>
    <cellStyle name="Hipervínculo visitado" xfId="28157" builtinId="9" hidden="1"/>
    <cellStyle name="Hipervínculo visitado" xfId="28158" builtinId="9" hidden="1"/>
    <cellStyle name="Hipervínculo visitado" xfId="28159" builtinId="9" hidden="1"/>
    <cellStyle name="Hipervínculo visitado" xfId="28160" builtinId="9" hidden="1"/>
    <cellStyle name="Hipervínculo visitado" xfId="28161" builtinId="9" hidden="1"/>
    <cellStyle name="Hipervínculo visitado" xfId="28162" builtinId="9" hidden="1"/>
    <cellStyle name="Hipervínculo visitado" xfId="28163" builtinId="9" hidden="1"/>
    <cellStyle name="Hipervínculo visitado" xfId="28164" builtinId="9" hidden="1"/>
    <cellStyle name="Hipervínculo visitado" xfId="28165" builtinId="9" hidden="1"/>
    <cellStyle name="Hipervínculo visitado" xfId="28166" builtinId="9" hidden="1"/>
    <cellStyle name="Hipervínculo visitado" xfId="28167" builtinId="9" hidden="1"/>
    <cellStyle name="Hipervínculo visitado" xfId="28168" builtinId="9" hidden="1"/>
    <cellStyle name="Hipervínculo visitado" xfId="28169" builtinId="9" hidden="1"/>
    <cellStyle name="Hipervínculo visitado" xfId="28170" builtinId="9" hidden="1"/>
    <cellStyle name="Hipervínculo visitado" xfId="28171" builtinId="9" hidden="1"/>
    <cellStyle name="Hipervínculo visitado" xfId="28172" builtinId="9" hidden="1"/>
    <cellStyle name="Hipervínculo visitado" xfId="27876" builtinId="9" hidden="1"/>
    <cellStyle name="Hipervínculo visitado" xfId="28102" builtinId="9" hidden="1"/>
    <cellStyle name="Hipervínculo visitado" xfId="28029" builtinId="9" hidden="1"/>
    <cellStyle name="Hipervínculo visitado" xfId="28176" builtinId="9" hidden="1"/>
    <cellStyle name="Hipervínculo visitado" xfId="28177" builtinId="9" hidden="1"/>
    <cellStyle name="Hipervínculo visitado" xfId="28178" builtinId="9" hidden="1"/>
    <cellStyle name="Hipervínculo visitado" xfId="28179" builtinId="9" hidden="1"/>
    <cellStyle name="Hipervínculo visitado" xfId="28180" builtinId="9" hidden="1"/>
    <cellStyle name="Hipervínculo visitado" xfId="28181" builtinId="9" hidden="1"/>
    <cellStyle name="Hipervínculo visitado" xfId="28182" builtinId="9" hidden="1"/>
    <cellStyle name="Hipervínculo visitado" xfId="28183" builtinId="9" hidden="1"/>
    <cellStyle name="Hipervínculo visitado" xfId="28184" builtinId="9" hidden="1"/>
    <cellStyle name="Hipervínculo visitado" xfId="28185" builtinId="9" hidden="1"/>
    <cellStyle name="Hipervínculo visitado" xfId="28186" builtinId="9" hidden="1"/>
    <cellStyle name="Hipervínculo visitado" xfId="28187" builtinId="9" hidden="1"/>
    <cellStyle name="Hipervínculo visitado" xfId="28188" builtinId="9" hidden="1"/>
    <cellStyle name="Hipervínculo visitado" xfId="28189" builtinId="9" hidden="1"/>
    <cellStyle name="Hipervínculo visitado" xfId="28190" builtinId="9" hidden="1"/>
    <cellStyle name="Hipervínculo visitado" xfId="28191" builtinId="9" hidden="1"/>
    <cellStyle name="Hipervínculo visitado" xfId="28192" builtinId="9" hidden="1"/>
    <cellStyle name="Hipervínculo visitado" xfId="28193" builtinId="9" hidden="1"/>
    <cellStyle name="Hipervínculo visitado" xfId="28206" builtinId="9" hidden="1"/>
    <cellStyle name="Hipervínculo visitado" xfId="28207" builtinId="9" hidden="1"/>
    <cellStyle name="Hipervínculo visitado" xfId="28208" builtinId="9" hidden="1"/>
    <cellStyle name="Hipervínculo visitado" xfId="28209" builtinId="9" hidden="1"/>
    <cellStyle name="Hipervínculo visitado" xfId="28210" builtinId="9" hidden="1"/>
    <cellStyle name="Hipervínculo visitado" xfId="28211" builtinId="9" hidden="1"/>
    <cellStyle name="Hipervínculo visitado" xfId="28212" builtinId="9" hidden="1"/>
    <cellStyle name="Hipervínculo visitado" xfId="28213" builtinId="9" hidden="1"/>
    <cellStyle name="Hipervínculo visitado" xfId="28214" builtinId="9" hidden="1"/>
    <cellStyle name="Hipervínculo visitado" xfId="28215" builtinId="9" hidden="1"/>
    <cellStyle name="Hipervínculo visitado" xfId="28216" builtinId="9" hidden="1"/>
    <cellStyle name="Hipervínculo visitado" xfId="28217" builtinId="9" hidden="1"/>
    <cellStyle name="Hipervínculo visitado" xfId="28218" builtinId="9" hidden="1"/>
    <cellStyle name="Hipervínculo visitado" xfId="28219" builtinId="9" hidden="1"/>
    <cellStyle name="Hipervínculo visitado" xfId="28220" builtinId="9" hidden="1"/>
    <cellStyle name="Hipervínculo visitado" xfId="28221" builtinId="9" hidden="1"/>
    <cellStyle name="Hipervínculo visitado" xfId="28222" builtinId="9" hidden="1"/>
    <cellStyle name="Hipervínculo visitado" xfId="28223" builtinId="9" hidden="1"/>
    <cellStyle name="Hipervínculo visitado" xfId="28224" builtinId="9" hidden="1"/>
    <cellStyle name="Hipervínculo visitado" xfId="28225" builtinId="9" hidden="1"/>
    <cellStyle name="Hipervínculo visitado" xfId="28226" builtinId="9" hidden="1"/>
    <cellStyle name="Hipervínculo visitado" xfId="28042" builtinId="9" hidden="1"/>
    <cellStyle name="Hipervínculo visitado" xfId="28230" builtinId="9" hidden="1"/>
    <cellStyle name="Hipervínculo visitado" xfId="28231" builtinId="9" hidden="1"/>
    <cellStyle name="Hipervínculo visitado" xfId="28232" builtinId="9" hidden="1"/>
    <cellStyle name="Hipervínculo visitado" xfId="28233" builtinId="9" hidden="1"/>
    <cellStyle name="Hipervínculo visitado" xfId="28234" builtinId="9" hidden="1"/>
    <cellStyle name="Hipervínculo visitado" xfId="28235" builtinId="9" hidden="1"/>
    <cellStyle name="Hipervínculo visitado" xfId="28236" builtinId="9" hidden="1"/>
    <cellStyle name="Hipervínculo visitado" xfId="28237" builtinId="9" hidden="1"/>
    <cellStyle name="Hipervínculo visitado" xfId="28238" builtinId="9" hidden="1"/>
    <cellStyle name="Hipervínculo visitado" xfId="28239" builtinId="9" hidden="1"/>
    <cellStyle name="Hipervínculo visitado" xfId="28240" builtinId="9" hidden="1"/>
    <cellStyle name="Hipervínculo visitado" xfId="28241" builtinId="9" hidden="1"/>
    <cellStyle name="Hipervínculo visitado" xfId="28242" builtinId="9" hidden="1"/>
    <cellStyle name="Hipervínculo visitado" xfId="28243" builtinId="9" hidden="1"/>
    <cellStyle name="Hipervínculo visitado" xfId="28244" builtinId="9" hidden="1"/>
    <cellStyle name="Hipervínculo visitado" xfId="28245" builtinId="9" hidden="1"/>
    <cellStyle name="Hipervínculo visitado" xfId="28246" builtinId="9" hidden="1"/>
    <cellStyle name="Hipervínculo visitado" xfId="28247" builtinId="9" hidden="1"/>
    <cellStyle name="Hipervínculo visitado" xfId="28248" builtinId="9" hidden="1"/>
    <cellStyle name="Hipervínculo visitado" xfId="28249" builtinId="9" hidden="1"/>
    <cellStyle name="Hipervínculo visitado" xfId="28260" builtinId="9" hidden="1"/>
    <cellStyle name="Hipervínculo visitado" xfId="28261" builtinId="9" hidden="1"/>
    <cellStyle name="Hipervínculo visitado" xfId="28262" builtinId="9" hidden="1"/>
    <cellStyle name="Hipervínculo visitado" xfId="28263" builtinId="9" hidden="1"/>
    <cellStyle name="Hipervínculo visitado" xfId="28264" builtinId="9" hidden="1"/>
    <cellStyle name="Hipervínculo visitado" xfId="28265" builtinId="9" hidden="1"/>
    <cellStyle name="Hipervínculo visitado" xfId="28266" builtinId="9" hidden="1"/>
    <cellStyle name="Hipervínculo visitado" xfId="28267" builtinId="9" hidden="1"/>
    <cellStyle name="Hipervínculo visitado" xfId="28268" builtinId="9" hidden="1"/>
    <cellStyle name="Hipervínculo visitado" xfId="28269" builtinId="9" hidden="1"/>
    <cellStyle name="Hipervínculo visitado" xfId="28270" builtinId="9" hidden="1"/>
    <cellStyle name="Hipervínculo visitado" xfId="28271" builtinId="9" hidden="1"/>
    <cellStyle name="Hipervínculo visitado" xfId="28272" builtinId="9" hidden="1"/>
    <cellStyle name="Hipervínculo visitado" xfId="28273" builtinId="9" hidden="1"/>
    <cellStyle name="Hipervínculo visitado" xfId="28274" builtinId="9" hidden="1"/>
    <cellStyle name="Hipervínculo visitado" xfId="28275" builtinId="9" hidden="1"/>
    <cellStyle name="Hipervínculo visitado" xfId="28276" builtinId="9" hidden="1"/>
    <cellStyle name="Hipervínculo visitado" xfId="28277" builtinId="9" hidden="1"/>
    <cellStyle name="Hipervínculo visitado" xfId="28278" builtinId="9" hidden="1"/>
    <cellStyle name="Hipervínculo visitado" xfId="28279" builtinId="9" hidden="1"/>
    <cellStyle name="Hipervínculo visitado" xfId="28280" builtinId="9" hidden="1"/>
    <cellStyle name="Hipervínculo visitado" xfId="27771" builtinId="9" hidden="1"/>
    <cellStyle name="Hipervínculo visitado" xfId="27954" builtinId="9" hidden="1"/>
    <cellStyle name="Hipervínculo visitado" xfId="27670" builtinId="9" hidden="1"/>
    <cellStyle name="Hipervínculo visitado" xfId="28284" builtinId="9" hidden="1"/>
    <cellStyle name="Hipervínculo visitado" xfId="28285" builtinId="9" hidden="1"/>
    <cellStyle name="Hipervínculo visitado" xfId="28286" builtinId="9" hidden="1"/>
    <cellStyle name="Hipervínculo visitado" xfId="28287" builtinId="9" hidden="1"/>
    <cellStyle name="Hipervínculo visitado" xfId="28288" builtinId="9" hidden="1"/>
    <cellStyle name="Hipervínculo visitado" xfId="28289" builtinId="9" hidden="1"/>
    <cellStyle name="Hipervínculo visitado" xfId="28290" builtinId="9" hidden="1"/>
    <cellStyle name="Hipervínculo visitado" xfId="28291" builtinId="9" hidden="1"/>
    <cellStyle name="Hipervínculo visitado" xfId="28292" builtinId="9" hidden="1"/>
    <cellStyle name="Hipervínculo visitado" xfId="28293" builtinId="9" hidden="1"/>
    <cellStyle name="Hipervínculo visitado" xfId="28294" builtinId="9" hidden="1"/>
    <cellStyle name="Hipervínculo visitado" xfId="28295" builtinId="9" hidden="1"/>
    <cellStyle name="Hipervínculo visitado" xfId="28296" builtinId="9" hidden="1"/>
    <cellStyle name="Hipervínculo visitado" xfId="28297" builtinId="9" hidden="1"/>
    <cellStyle name="Hipervínculo visitado" xfId="28298" builtinId="9" hidden="1"/>
    <cellStyle name="Hipervínculo visitado" xfId="28299" builtinId="9" hidden="1"/>
    <cellStyle name="Hipervínculo visitado" xfId="28300" builtinId="9" hidden="1"/>
    <cellStyle name="Hipervínculo visitado" xfId="28301" builtinId="9" hidden="1"/>
    <cellStyle name="Hipervínculo visitado" xfId="28312" builtinId="9" hidden="1"/>
    <cellStyle name="Hipervínculo visitado" xfId="28313" builtinId="9" hidden="1"/>
    <cellStyle name="Hipervínculo visitado" xfId="28314" builtinId="9" hidden="1"/>
    <cellStyle name="Hipervínculo visitado" xfId="28315" builtinId="9" hidden="1"/>
    <cellStyle name="Hipervínculo visitado" xfId="28316" builtinId="9" hidden="1"/>
    <cellStyle name="Hipervínculo visitado" xfId="28317" builtinId="9" hidden="1"/>
    <cellStyle name="Hipervínculo visitado" xfId="28318" builtinId="9" hidden="1"/>
    <cellStyle name="Hipervínculo visitado" xfId="28319" builtinId="9" hidden="1"/>
    <cellStyle name="Hipervínculo visitado" xfId="28320" builtinId="9" hidden="1"/>
    <cellStyle name="Hipervínculo visitado" xfId="28321" builtinId="9" hidden="1"/>
    <cellStyle name="Hipervínculo visitado" xfId="28322" builtinId="9" hidden="1"/>
    <cellStyle name="Hipervínculo visitado" xfId="28323" builtinId="9" hidden="1"/>
    <cellStyle name="Hipervínculo visitado" xfId="28324" builtinId="9" hidden="1"/>
    <cellStyle name="Hipervínculo visitado" xfId="28325" builtinId="9" hidden="1"/>
    <cellStyle name="Hipervínculo visitado" xfId="28326" builtinId="9" hidden="1"/>
    <cellStyle name="Hipervínculo visitado" xfId="28327" builtinId="9" hidden="1"/>
    <cellStyle name="Hipervínculo visitado" xfId="28328" builtinId="9" hidden="1"/>
    <cellStyle name="Hipervínculo visitado" xfId="28329" builtinId="9" hidden="1"/>
    <cellStyle name="Hipervínculo visitado" xfId="28330" builtinId="9" hidden="1"/>
    <cellStyle name="Hipervínculo visitado" xfId="28331" builtinId="9" hidden="1"/>
    <cellStyle name="Hipervínculo visitado" xfId="28332" builtinId="9" hidden="1"/>
    <cellStyle name="Hipervínculo visitado" xfId="28105" builtinId="9" hidden="1"/>
    <cellStyle name="Hipervínculo visitado" xfId="28124" builtinId="9" hidden="1"/>
    <cellStyle name="Hipervínculo visitado" xfId="28123" builtinId="9" hidden="1"/>
    <cellStyle name="Hipervínculo visitado" xfId="28335" builtinId="9" hidden="1"/>
    <cellStyle name="Hipervínculo visitado" xfId="28336" builtinId="9" hidden="1"/>
    <cellStyle name="Hipervínculo visitado" xfId="28337" builtinId="9" hidden="1"/>
    <cellStyle name="Hipervínculo visitado" xfId="28338" builtinId="9" hidden="1"/>
    <cellStyle name="Hipervínculo visitado" xfId="28339" builtinId="9" hidden="1"/>
    <cellStyle name="Hipervínculo visitado" xfId="28340" builtinId="9" hidden="1"/>
    <cellStyle name="Hipervínculo visitado" xfId="28341" builtinId="9" hidden="1"/>
    <cellStyle name="Hipervínculo visitado" xfId="28342" builtinId="9" hidden="1"/>
    <cellStyle name="Hipervínculo visitado" xfId="28343" builtinId="9" hidden="1"/>
    <cellStyle name="Hipervínculo visitado" xfId="28344" builtinId="9" hidden="1"/>
    <cellStyle name="Hipervínculo visitado" xfId="28345" builtinId="9" hidden="1"/>
    <cellStyle name="Hipervínculo visitado" xfId="28346" builtinId="9" hidden="1"/>
    <cellStyle name="Hipervínculo visitado" xfId="28347" builtinId="9" hidden="1"/>
    <cellStyle name="Hipervínculo visitado" xfId="28348" builtinId="9" hidden="1"/>
    <cellStyle name="Hipervínculo visitado" xfId="28349" builtinId="9" hidden="1"/>
    <cellStyle name="Hipervínculo visitado" xfId="28350" builtinId="9" hidden="1"/>
    <cellStyle name="Hipervínculo visitado" xfId="28351" builtinId="9" hidden="1"/>
    <cellStyle name="Hipervínculo visitado" xfId="28352" builtinId="9" hidden="1"/>
    <cellStyle name="Hipervínculo visitado" xfId="28363" builtinId="9" hidden="1"/>
    <cellStyle name="Hipervínculo visitado" xfId="28364" builtinId="9" hidden="1"/>
    <cellStyle name="Hipervínculo visitado" xfId="28365" builtinId="9" hidden="1"/>
    <cellStyle name="Hipervínculo visitado" xfId="28366" builtinId="9" hidden="1"/>
    <cellStyle name="Hipervínculo visitado" xfId="28367" builtinId="9" hidden="1"/>
    <cellStyle name="Hipervínculo visitado" xfId="28368" builtinId="9" hidden="1"/>
    <cellStyle name="Hipervínculo visitado" xfId="28369" builtinId="9" hidden="1"/>
    <cellStyle name="Hipervínculo visitado" xfId="28370" builtinId="9" hidden="1"/>
    <cellStyle name="Hipervínculo visitado" xfId="28371" builtinId="9" hidden="1"/>
    <cellStyle name="Hipervínculo visitado" xfId="28372" builtinId="9" hidden="1"/>
    <cellStyle name="Hipervínculo visitado" xfId="28373" builtinId="9" hidden="1"/>
    <cellStyle name="Hipervínculo visitado" xfId="28374" builtinId="9" hidden="1"/>
    <cellStyle name="Hipervínculo visitado" xfId="28375" builtinId="9" hidden="1"/>
    <cellStyle name="Hipervínculo visitado" xfId="28376" builtinId="9" hidden="1"/>
    <cellStyle name="Hipervínculo visitado" xfId="28377" builtinId="9" hidden="1"/>
    <cellStyle name="Hipervínculo visitado" xfId="28378" builtinId="9" hidden="1"/>
    <cellStyle name="Hipervínculo visitado" xfId="28379" builtinId="9" hidden="1"/>
    <cellStyle name="Hipervínculo visitado" xfId="28380" builtinId="9" hidden="1"/>
    <cellStyle name="Hipervínculo visitado" xfId="28381" builtinId="9" hidden="1"/>
    <cellStyle name="Hipervínculo visitado" xfId="28382" builtinId="9" hidden="1"/>
    <cellStyle name="Hipervínculo visitado" xfId="28383" builtinId="9" hidden="1"/>
    <cellStyle name="Hipervínculo visitado" xfId="28386" builtinId="9" hidden="1"/>
    <cellStyle name="Hipervínculo visitado" xfId="28387" builtinId="9" hidden="1"/>
    <cellStyle name="Hipervínculo visitado" xfId="28388" builtinId="9" hidden="1"/>
    <cellStyle name="Hipervínculo visitado" xfId="28389" builtinId="9" hidden="1"/>
    <cellStyle name="Hipervínculo visitado" xfId="28390" builtinId="9" hidden="1"/>
    <cellStyle name="Hipervínculo visitado" xfId="28391" builtinId="9" hidden="1"/>
    <cellStyle name="Hipervínculo visitado" xfId="28392" builtinId="9" hidden="1"/>
    <cellStyle name="Hipervínculo visitado" xfId="28393" builtinId="9" hidden="1"/>
    <cellStyle name="Hipervínculo visitado" xfId="28394" builtinId="9" hidden="1"/>
    <cellStyle name="Hipervínculo visitado" xfId="28395" builtinId="9" hidden="1"/>
    <cellStyle name="Hipervínculo visitado" xfId="28396" builtinId="9" hidden="1"/>
    <cellStyle name="Hipervínculo visitado" xfId="28397" builtinId="9" hidden="1"/>
    <cellStyle name="Hipervínculo visitado" xfId="28398" builtinId="9" hidden="1"/>
    <cellStyle name="Hipervínculo visitado" xfId="28399" builtinId="9" hidden="1"/>
    <cellStyle name="Hipervínculo visitado" xfId="28400" builtinId="9" hidden="1"/>
    <cellStyle name="Hipervínculo visitado" xfId="28401" builtinId="9" hidden="1"/>
    <cellStyle name="Hipervínculo visitado" xfId="28402" builtinId="9" hidden="1"/>
    <cellStyle name="Hipervínculo visitado" xfId="28403" builtinId="9" hidden="1"/>
    <cellStyle name="Hipervínculo visitado" xfId="28404" builtinId="9" hidden="1"/>
    <cellStyle name="Hipervínculo visitado" xfId="28405" builtinId="9" hidden="1"/>
    <cellStyle name="Hipervínculo visitado" xfId="28406" builtinId="9" hidden="1"/>
    <cellStyle name="Hipervínculo visitado" xfId="28420" builtinId="9" hidden="1"/>
    <cellStyle name="Hipervínculo visitado" xfId="28421" builtinId="9" hidden="1"/>
    <cellStyle name="Hipervínculo visitado" xfId="28422" builtinId="9" hidden="1"/>
    <cellStyle name="Hipervínculo visitado" xfId="28423" builtinId="9" hidden="1"/>
    <cellStyle name="Hipervínculo visitado" xfId="28424" builtinId="9" hidden="1"/>
    <cellStyle name="Hipervínculo visitado" xfId="28425" builtinId="9" hidden="1"/>
    <cellStyle name="Hipervínculo visitado" xfId="28426" builtinId="9" hidden="1"/>
    <cellStyle name="Hipervínculo visitado" xfId="28427" builtinId="9" hidden="1"/>
    <cellStyle name="Hipervínculo visitado" xfId="28428" builtinId="9" hidden="1"/>
    <cellStyle name="Hipervínculo visitado" xfId="28429" builtinId="9" hidden="1"/>
    <cellStyle name="Hipervínculo visitado" xfId="28430" builtinId="9" hidden="1"/>
    <cellStyle name="Hipervínculo visitado" xfId="28431" builtinId="9" hidden="1"/>
    <cellStyle name="Hipervínculo visitado" xfId="28432" builtinId="9" hidden="1"/>
    <cellStyle name="Hipervínculo visitado" xfId="28433" builtinId="9" hidden="1"/>
    <cellStyle name="Hipervínculo visitado" xfId="28434" builtinId="9" hidden="1"/>
    <cellStyle name="Hipervínculo visitado" xfId="28435" builtinId="9" hidden="1"/>
    <cellStyle name="Hipervínculo visitado" xfId="28436" builtinId="9" hidden="1"/>
    <cellStyle name="Hipervínculo visitado" xfId="28437" builtinId="9" hidden="1"/>
    <cellStyle name="Hipervínculo visitado" xfId="28438" builtinId="9" hidden="1"/>
    <cellStyle name="Hipervínculo visitado" xfId="28439" builtinId="9" hidden="1"/>
    <cellStyle name="Hipervínculo visitado" xfId="28440" builtinId="9" hidden="1"/>
    <cellStyle name="Hipervínculo visitado" xfId="27855" builtinId="9" hidden="1"/>
    <cellStyle name="Hipervínculo visitado" xfId="28441" builtinId="9" hidden="1"/>
    <cellStyle name="Hipervínculo visitado" xfId="28442" builtinId="9" hidden="1"/>
    <cellStyle name="Hipervínculo visitado" xfId="28443" builtinId="9" hidden="1"/>
    <cellStyle name="Hipervínculo visitado" xfId="28444" builtinId="9" hidden="1"/>
    <cellStyle name="Hipervínculo visitado" xfId="28445" builtinId="9" hidden="1"/>
    <cellStyle name="Hipervínculo visitado" xfId="28446" builtinId="9" hidden="1"/>
    <cellStyle name="Hipervínculo visitado" xfId="28447" builtinId="9" hidden="1"/>
    <cellStyle name="Hipervínculo visitado" xfId="28448" builtinId="9" hidden="1"/>
    <cellStyle name="Hipervínculo visitado" xfId="28449" builtinId="9" hidden="1"/>
    <cellStyle name="Hipervínculo visitado" xfId="28450" builtinId="9" hidden="1"/>
    <cellStyle name="Hipervínculo visitado" xfId="28451" builtinId="9" hidden="1"/>
    <cellStyle name="Hipervínculo visitado" xfId="28452" builtinId="9" hidden="1"/>
    <cellStyle name="Hipervínculo visitado" xfId="28453" builtinId="9" hidden="1"/>
    <cellStyle name="Hipervínculo visitado" xfId="28454" builtinId="9" hidden="1"/>
    <cellStyle name="Hipervínculo visitado" xfId="28455" builtinId="9" hidden="1"/>
    <cellStyle name="Hipervínculo visitado" xfId="28456" builtinId="9" hidden="1"/>
    <cellStyle name="Hipervínculo visitado" xfId="28457" builtinId="9" hidden="1"/>
    <cellStyle name="Hipervínculo visitado" xfId="28458" builtinId="9" hidden="1"/>
    <cellStyle name="Hipervínculo visitado" xfId="28459" builtinId="9" hidden="1"/>
    <cellStyle name="Hipervínculo visitado" xfId="28460" builtinId="9" hidden="1"/>
    <cellStyle name="Hipervínculo visitado" xfId="28471" builtinId="9" hidden="1"/>
    <cellStyle name="Hipervínculo visitado" xfId="28472" builtinId="9" hidden="1"/>
    <cellStyle name="Hipervínculo visitado" xfId="28473" builtinId="9" hidden="1"/>
    <cellStyle name="Hipervínculo visitado" xfId="28474" builtinId="9" hidden="1"/>
    <cellStyle name="Hipervínculo visitado" xfId="28475" builtinId="9" hidden="1"/>
    <cellStyle name="Hipervínculo visitado" xfId="28476" builtinId="9" hidden="1"/>
    <cellStyle name="Hipervínculo visitado" xfId="28477" builtinId="9" hidden="1"/>
    <cellStyle name="Hipervínculo visitado" xfId="28478" builtinId="9" hidden="1"/>
    <cellStyle name="Hipervínculo visitado" xfId="28479" builtinId="9" hidden="1"/>
    <cellStyle name="Hipervínculo visitado" xfId="28480" builtinId="9" hidden="1"/>
    <cellStyle name="Hipervínculo visitado" xfId="28481" builtinId="9" hidden="1"/>
    <cellStyle name="Hipervínculo visitado" xfId="28482" builtinId="9" hidden="1"/>
    <cellStyle name="Hipervínculo visitado" xfId="28483" builtinId="9" hidden="1"/>
    <cellStyle name="Hipervínculo visitado" xfId="28484" builtinId="9" hidden="1"/>
    <cellStyle name="Hipervínculo visitado" xfId="28485" builtinId="9" hidden="1"/>
    <cellStyle name="Hipervínculo visitado" xfId="28486" builtinId="9" hidden="1"/>
    <cellStyle name="Hipervínculo visitado" xfId="28487" builtinId="9" hidden="1"/>
    <cellStyle name="Hipervínculo visitado" xfId="28488" builtinId="9" hidden="1"/>
    <cellStyle name="Hipervínculo visitado" xfId="28489" builtinId="9" hidden="1"/>
    <cellStyle name="Hipervínculo visitado" xfId="28490" builtinId="9" hidden="1"/>
    <cellStyle name="Hipervínculo visitado" xfId="28491" builtinId="9" hidden="1"/>
    <cellStyle name="Hipervínculo visitado" xfId="28499" builtinId="9" hidden="1"/>
    <cellStyle name="Hipervínculo visitado" xfId="28500" builtinId="9" hidden="1"/>
    <cellStyle name="Hipervínculo visitado" xfId="28501" builtinId="9" hidden="1"/>
    <cellStyle name="Hipervínculo visitado" xfId="28502" builtinId="9" hidden="1"/>
    <cellStyle name="Hipervínculo visitado" xfId="28503" builtinId="9" hidden="1"/>
    <cellStyle name="Hipervínculo visitado" xfId="28504" builtinId="9" hidden="1"/>
    <cellStyle name="Hipervínculo visitado" xfId="28505" builtinId="9" hidden="1"/>
    <cellStyle name="Hipervínculo visitado" xfId="28506" builtinId="9" hidden="1"/>
    <cellStyle name="Hipervínculo visitado" xfId="28507" builtinId="9" hidden="1"/>
    <cellStyle name="Hipervínculo visitado" xfId="28508" builtinId="9" hidden="1"/>
    <cellStyle name="Hipervínculo visitado" xfId="28509" builtinId="9" hidden="1"/>
    <cellStyle name="Hipervínculo visitado" xfId="28510" builtinId="9" hidden="1"/>
    <cellStyle name="Hipervínculo visitado" xfId="28511" builtinId="9" hidden="1"/>
    <cellStyle name="Hipervínculo visitado" xfId="28512" builtinId="9" hidden="1"/>
    <cellStyle name="Hipervínculo visitado" xfId="28513" builtinId="9" hidden="1"/>
    <cellStyle name="Hipervínculo visitado" xfId="28514" builtinId="9" hidden="1"/>
    <cellStyle name="Hipervínculo visitado" xfId="28515" builtinId="9" hidden="1"/>
    <cellStyle name="Hipervínculo visitado" xfId="28516" builtinId="9" hidden="1"/>
    <cellStyle name="Hipervínculo visitado" xfId="28517" builtinId="9" hidden="1"/>
    <cellStyle name="Hipervínculo visitado" xfId="28518" builtinId="9" hidden="1"/>
    <cellStyle name="Hipervínculo visitado" xfId="28519" builtinId="9" hidden="1"/>
    <cellStyle name="Hipervínculo visitado" xfId="28533" builtinId="9" hidden="1"/>
    <cellStyle name="Hipervínculo visitado" xfId="28534" builtinId="9" hidden="1"/>
    <cellStyle name="Hipervínculo visitado" xfId="28535" builtinId="9" hidden="1"/>
    <cellStyle name="Hipervínculo visitado" xfId="28536" builtinId="9" hidden="1"/>
    <cellStyle name="Hipervínculo visitado" xfId="28537" builtinId="9" hidden="1"/>
    <cellStyle name="Hipervínculo visitado" xfId="28538" builtinId="9" hidden="1"/>
    <cellStyle name="Hipervínculo visitado" xfId="28539" builtinId="9" hidden="1"/>
    <cellStyle name="Hipervínculo visitado" xfId="28540" builtinId="9" hidden="1"/>
    <cellStyle name="Hipervínculo visitado" xfId="28541" builtinId="9" hidden="1"/>
    <cellStyle name="Hipervínculo visitado" xfId="28542" builtinId="9" hidden="1"/>
    <cellStyle name="Hipervínculo visitado" xfId="28543" builtinId="9" hidden="1"/>
    <cellStyle name="Hipervínculo visitado" xfId="28544" builtinId="9" hidden="1"/>
    <cellStyle name="Hipervínculo visitado" xfId="28545" builtinId="9" hidden="1"/>
    <cellStyle name="Hipervínculo visitado" xfId="28546" builtinId="9" hidden="1"/>
    <cellStyle name="Hipervínculo visitado" xfId="28547" builtinId="9" hidden="1"/>
    <cellStyle name="Hipervínculo visitado" xfId="28548" builtinId="9" hidden="1"/>
    <cellStyle name="Hipervínculo visitado" xfId="28549" builtinId="9" hidden="1"/>
    <cellStyle name="Hipervínculo visitado" xfId="28550" builtinId="9" hidden="1"/>
    <cellStyle name="Hipervínculo visitado" xfId="28551" builtinId="9" hidden="1"/>
    <cellStyle name="Hipervínculo visitado" xfId="28552" builtinId="9" hidden="1"/>
    <cellStyle name="Hipervínculo visitado" xfId="28553" builtinId="9" hidden="1"/>
    <cellStyle name="Hipervínculo visitado" xfId="28558" builtinId="9" hidden="1"/>
    <cellStyle name="Hipervínculo visitado" xfId="28559" builtinId="9" hidden="1"/>
    <cellStyle name="Hipervínculo visitado" xfId="28560" builtinId="9" hidden="1"/>
    <cellStyle name="Hipervínculo visitado" xfId="28561" builtinId="9" hidden="1"/>
    <cellStyle name="Hipervínculo visitado" xfId="28562" builtinId="9" hidden="1"/>
    <cellStyle name="Hipervínculo visitado" xfId="28563" builtinId="9" hidden="1"/>
    <cellStyle name="Hipervínculo visitado" xfId="28564" builtinId="9" hidden="1"/>
    <cellStyle name="Hipervínculo visitado" xfId="28565" builtinId="9" hidden="1"/>
    <cellStyle name="Hipervínculo visitado" xfId="28566" builtinId="9" hidden="1"/>
    <cellStyle name="Hipervínculo visitado" xfId="28567" builtinId="9" hidden="1"/>
    <cellStyle name="Hipervínculo visitado" xfId="28568" builtinId="9" hidden="1"/>
    <cellStyle name="Hipervínculo visitado" xfId="28569" builtinId="9" hidden="1"/>
    <cellStyle name="Hipervínculo visitado" xfId="28570" builtinId="9" hidden="1"/>
    <cellStyle name="Hipervínculo visitado" xfId="28571" builtinId="9" hidden="1"/>
    <cellStyle name="Hipervínculo visitado" xfId="28572" builtinId="9" hidden="1"/>
    <cellStyle name="Hipervínculo visitado" xfId="28573" builtinId="9" hidden="1"/>
    <cellStyle name="Hipervínculo visitado" xfId="28574" builtinId="9" hidden="1"/>
    <cellStyle name="Hipervínculo visitado" xfId="28575" builtinId="9" hidden="1"/>
    <cellStyle name="Hipervínculo visitado" xfId="28576" builtinId="9" hidden="1"/>
    <cellStyle name="Hipervínculo visitado" xfId="28577" builtinId="9" hidden="1"/>
    <cellStyle name="Hipervínculo visitado" xfId="28578" builtinId="9" hidden="1"/>
    <cellStyle name="Hipervínculo visitado" xfId="28598" builtinId="9" hidden="1"/>
    <cellStyle name="Hipervínculo visitado" xfId="28599" builtinId="9" hidden="1"/>
    <cellStyle name="Hipervínculo visitado" xfId="28600" builtinId="9" hidden="1"/>
    <cellStyle name="Hipervínculo visitado" xfId="28601" builtinId="9" hidden="1"/>
    <cellStyle name="Hipervínculo visitado" xfId="28602" builtinId="9" hidden="1"/>
    <cellStyle name="Hipervínculo visitado" xfId="28603" builtinId="9" hidden="1"/>
    <cellStyle name="Hipervínculo visitado" xfId="28604" builtinId="9" hidden="1"/>
    <cellStyle name="Hipervínculo visitado" xfId="28605" builtinId="9" hidden="1"/>
    <cellStyle name="Hipervínculo visitado" xfId="28606" builtinId="9" hidden="1"/>
    <cellStyle name="Hipervínculo visitado" xfId="28607" builtinId="9" hidden="1"/>
    <cellStyle name="Hipervínculo visitado" xfId="28608" builtinId="9" hidden="1"/>
    <cellStyle name="Hipervínculo visitado" xfId="28609" builtinId="9" hidden="1"/>
    <cellStyle name="Hipervínculo visitado" xfId="28610" builtinId="9" hidden="1"/>
    <cellStyle name="Hipervínculo visitado" xfId="28611" builtinId="9" hidden="1"/>
    <cellStyle name="Hipervínculo visitado" xfId="28612" builtinId="9" hidden="1"/>
    <cellStyle name="Hipervínculo visitado" xfId="28613" builtinId="9" hidden="1"/>
    <cellStyle name="Hipervínculo visitado" xfId="28614" builtinId="9" hidden="1"/>
    <cellStyle name="Hipervínculo visitado" xfId="28615" builtinId="9" hidden="1"/>
    <cellStyle name="Hipervínculo visitado" xfId="28616" builtinId="9" hidden="1"/>
    <cellStyle name="Hipervínculo visitado" xfId="28617" builtinId="9" hidden="1"/>
    <cellStyle name="Hipervínculo visitado" xfId="28618" builtinId="9" hidden="1"/>
    <cellStyle name="Hipervínculo visitado" xfId="28629" builtinId="9" hidden="1"/>
    <cellStyle name="Hipervínculo visitado" xfId="28630" builtinId="9" hidden="1"/>
    <cellStyle name="Hipervínculo visitado" xfId="28631" builtinId="9" hidden="1"/>
    <cellStyle name="Hipervínculo visitado" xfId="28632" builtinId="9" hidden="1"/>
    <cellStyle name="Hipervínculo visitado" xfId="28633" builtinId="9" hidden="1"/>
    <cellStyle name="Hipervínculo visitado" xfId="28634" builtinId="9" hidden="1"/>
    <cellStyle name="Hipervínculo visitado" xfId="28635" builtinId="9" hidden="1"/>
    <cellStyle name="Hipervínculo visitado" xfId="28636" builtinId="9" hidden="1"/>
    <cellStyle name="Hipervínculo visitado" xfId="28637" builtinId="9" hidden="1"/>
    <cellStyle name="Hipervínculo visitado" xfId="28638" builtinId="9" hidden="1"/>
    <cellStyle name="Hipervínculo visitado" xfId="28639" builtinId="9" hidden="1"/>
    <cellStyle name="Hipervínculo visitado" xfId="28640" builtinId="9" hidden="1"/>
    <cellStyle name="Hipervínculo visitado" xfId="28641" builtinId="9" hidden="1"/>
    <cellStyle name="Hipervínculo visitado" xfId="28642" builtinId="9" hidden="1"/>
    <cellStyle name="Hipervínculo visitado" xfId="28643" builtinId="9" hidden="1"/>
    <cellStyle name="Hipervínculo visitado" xfId="28644" builtinId="9" hidden="1"/>
    <cellStyle name="Hipervínculo visitado" xfId="28645" builtinId="9" hidden="1"/>
    <cellStyle name="Hipervínculo visitado" xfId="28646" builtinId="9" hidden="1"/>
    <cellStyle name="Hipervínculo visitado" xfId="28647" builtinId="9" hidden="1"/>
    <cellStyle name="Hipervínculo visitado" xfId="28648" builtinId="9" hidden="1"/>
    <cellStyle name="Hipervínculo visitado" xfId="28649" builtinId="9" hidden="1"/>
    <cellStyle name="Hipervínculo visitado" xfId="28660" builtinId="9" hidden="1"/>
    <cellStyle name="Hipervínculo visitado" xfId="28661" builtinId="9" hidden="1"/>
    <cellStyle name="Hipervínculo visitado" xfId="28662" builtinId="9" hidden="1"/>
    <cellStyle name="Hipervínculo visitado" xfId="28663" builtinId="9" hidden="1"/>
    <cellStyle name="Hipervínculo visitado" xfId="28664" builtinId="9" hidden="1"/>
    <cellStyle name="Hipervínculo visitado" xfId="28665" builtinId="9" hidden="1"/>
    <cellStyle name="Hipervínculo visitado" xfId="28666" builtinId="9" hidden="1"/>
    <cellStyle name="Hipervínculo visitado" xfId="28667" builtinId="9" hidden="1"/>
    <cellStyle name="Hipervínculo visitado" xfId="28668" builtinId="9" hidden="1"/>
    <cellStyle name="Hipervínculo visitado" xfId="28669" builtinId="9" hidden="1"/>
    <cellStyle name="Hipervínculo visitado" xfId="28670" builtinId="9" hidden="1"/>
    <cellStyle name="Hipervínculo visitado" xfId="28671" builtinId="9" hidden="1"/>
    <cellStyle name="Hipervínculo visitado" xfId="28672" builtinId="9" hidden="1"/>
    <cellStyle name="Hipervínculo visitado" xfId="28673" builtinId="9" hidden="1"/>
    <cellStyle name="Hipervínculo visitado" xfId="28674" builtinId="9" hidden="1"/>
    <cellStyle name="Hipervínculo visitado" xfId="28675" builtinId="9" hidden="1"/>
    <cellStyle name="Hipervínculo visitado" xfId="28676" builtinId="9" hidden="1"/>
    <cellStyle name="Hipervínculo visitado" xfId="28677" builtinId="9" hidden="1"/>
    <cellStyle name="Hipervínculo visitado" xfId="28678" builtinId="9" hidden="1"/>
    <cellStyle name="Hipervínculo visitado" xfId="28679" builtinId="9" hidden="1"/>
    <cellStyle name="Hipervínculo visitado" xfId="28680" builtinId="9" hidden="1"/>
    <cellStyle name="Hipervínculo visitado" xfId="28691" builtinId="9" hidden="1"/>
    <cellStyle name="Hipervínculo visitado" xfId="28692" builtinId="9" hidden="1"/>
    <cellStyle name="Hipervínculo visitado" xfId="28693" builtinId="9" hidden="1"/>
    <cellStyle name="Hipervínculo visitado" xfId="28694" builtinId="9" hidden="1"/>
    <cellStyle name="Hipervínculo visitado" xfId="28695" builtinId="9" hidden="1"/>
    <cellStyle name="Hipervínculo visitado" xfId="28696" builtinId="9" hidden="1"/>
    <cellStyle name="Hipervínculo visitado" xfId="28697" builtinId="9" hidden="1"/>
    <cellStyle name="Hipervínculo visitado" xfId="28698" builtinId="9" hidden="1"/>
    <cellStyle name="Hipervínculo visitado" xfId="28699" builtinId="9" hidden="1"/>
    <cellStyle name="Hipervínculo visitado" xfId="28700" builtinId="9" hidden="1"/>
    <cellStyle name="Hipervínculo visitado" xfId="28701" builtinId="9" hidden="1"/>
    <cellStyle name="Hipervínculo visitado" xfId="28702" builtinId="9" hidden="1"/>
    <cellStyle name="Hipervínculo visitado" xfId="28703" builtinId="9" hidden="1"/>
    <cellStyle name="Hipervínculo visitado" xfId="28704" builtinId="9" hidden="1"/>
    <cellStyle name="Hipervínculo visitado" xfId="28705" builtinId="9" hidden="1"/>
    <cellStyle name="Hipervínculo visitado" xfId="28706" builtinId="9" hidden="1"/>
    <cellStyle name="Hipervínculo visitado" xfId="28707" builtinId="9" hidden="1"/>
    <cellStyle name="Hipervínculo visitado" xfId="28708" builtinId="9" hidden="1"/>
    <cellStyle name="Hipervínculo visitado" xfId="28709" builtinId="9" hidden="1"/>
    <cellStyle name="Hipervínculo visitado" xfId="28710" builtinId="9" hidden="1"/>
    <cellStyle name="Hipervínculo visitado" xfId="28711" builtinId="9" hidden="1"/>
    <cellStyle name="Hipervínculo visitado" xfId="28722" builtinId="9" hidden="1"/>
    <cellStyle name="Hipervínculo visitado" xfId="28723" builtinId="9" hidden="1"/>
    <cellStyle name="Hipervínculo visitado" xfId="28724" builtinId="9" hidden="1"/>
    <cellStyle name="Hipervínculo visitado" xfId="28725" builtinId="9" hidden="1"/>
    <cellStyle name="Hipervínculo visitado" xfId="28726" builtinId="9" hidden="1"/>
    <cellStyle name="Hipervínculo visitado" xfId="28727" builtinId="9" hidden="1"/>
    <cellStyle name="Hipervínculo visitado" xfId="28728" builtinId="9" hidden="1"/>
    <cellStyle name="Hipervínculo visitado" xfId="28729" builtinId="9" hidden="1"/>
    <cellStyle name="Hipervínculo visitado" xfId="28730" builtinId="9" hidden="1"/>
    <cellStyle name="Hipervínculo visitado" xfId="28731" builtinId="9" hidden="1"/>
    <cellStyle name="Hipervínculo visitado" xfId="28732" builtinId="9" hidden="1"/>
    <cellStyle name="Hipervínculo visitado" xfId="28733" builtinId="9" hidden="1"/>
    <cellStyle name="Hipervínculo visitado" xfId="28734" builtinId="9" hidden="1"/>
    <cellStyle name="Hipervínculo visitado" xfId="28735" builtinId="9" hidden="1"/>
    <cellStyle name="Hipervínculo visitado" xfId="28736" builtinId="9" hidden="1"/>
    <cellStyle name="Hipervínculo visitado" xfId="28737" builtinId="9" hidden="1"/>
    <cellStyle name="Hipervínculo visitado" xfId="28738" builtinId="9" hidden="1"/>
    <cellStyle name="Hipervínculo visitado" xfId="28739" builtinId="9" hidden="1"/>
    <cellStyle name="Hipervínculo visitado" xfId="28740" builtinId="9" hidden="1"/>
    <cellStyle name="Hipervínculo visitado" xfId="28741" builtinId="9" hidden="1"/>
    <cellStyle name="Hipervínculo visitado" xfId="28742" builtinId="9" hidden="1"/>
    <cellStyle name="Hipervínculo visitado" xfId="28753" builtinId="9" hidden="1"/>
    <cellStyle name="Hipervínculo visitado" xfId="28754" builtinId="9" hidden="1"/>
    <cellStyle name="Hipervínculo visitado" xfId="28755" builtinId="9" hidden="1"/>
    <cellStyle name="Hipervínculo visitado" xfId="28756" builtinId="9" hidden="1"/>
    <cellStyle name="Hipervínculo visitado" xfId="28757" builtinId="9" hidden="1"/>
    <cellStyle name="Hipervínculo visitado" xfId="28758" builtinId="9" hidden="1"/>
    <cellStyle name="Hipervínculo visitado" xfId="28759" builtinId="9" hidden="1"/>
    <cellStyle name="Hipervínculo visitado" xfId="28760" builtinId="9" hidden="1"/>
    <cellStyle name="Hipervínculo visitado" xfId="28761" builtinId="9" hidden="1"/>
    <cellStyle name="Hipervínculo visitado" xfId="28762" builtinId="9" hidden="1"/>
    <cellStyle name="Hipervínculo visitado" xfId="28763" builtinId="9" hidden="1"/>
    <cellStyle name="Hipervínculo visitado" xfId="28764" builtinId="9" hidden="1"/>
    <cellStyle name="Hipervínculo visitado" xfId="28765" builtinId="9" hidden="1"/>
    <cellStyle name="Hipervínculo visitado" xfId="28766" builtinId="9" hidden="1"/>
    <cellStyle name="Hipervínculo visitado" xfId="28767" builtinId="9" hidden="1"/>
    <cellStyle name="Hipervínculo visitado" xfId="28768" builtinId="9" hidden="1"/>
    <cellStyle name="Hipervínculo visitado" xfId="28769" builtinId="9" hidden="1"/>
    <cellStyle name="Hipervínculo visitado" xfId="28770" builtinId="9" hidden="1"/>
    <cellStyle name="Hipervínculo visitado" xfId="28771" builtinId="9" hidden="1"/>
    <cellStyle name="Hipervínculo visitado" xfId="28772" builtinId="9" hidden="1"/>
    <cellStyle name="Hipervínculo visitado" xfId="28773" builtinId="9" hidden="1"/>
    <cellStyle name="Hipervínculo visitado" xfId="28784" builtinId="9" hidden="1"/>
    <cellStyle name="Hipervínculo visitado" xfId="28785" builtinId="9" hidden="1"/>
    <cellStyle name="Hipervínculo visitado" xfId="28786" builtinId="9" hidden="1"/>
    <cellStyle name="Hipervínculo visitado" xfId="28787" builtinId="9" hidden="1"/>
    <cellStyle name="Hipervínculo visitado" xfId="28788" builtinId="9" hidden="1"/>
    <cellStyle name="Hipervínculo visitado" xfId="28789" builtinId="9" hidden="1"/>
    <cellStyle name="Hipervínculo visitado" xfId="28790" builtinId="9" hidden="1"/>
    <cellStyle name="Hipervínculo visitado" xfId="28791" builtinId="9" hidden="1"/>
    <cellStyle name="Hipervínculo visitado" xfId="28792" builtinId="9" hidden="1"/>
    <cellStyle name="Hipervínculo visitado" xfId="28793" builtinId="9" hidden="1"/>
    <cellStyle name="Hipervínculo visitado" xfId="28794" builtinId="9" hidden="1"/>
    <cellStyle name="Hipervínculo visitado" xfId="28795" builtinId="9" hidden="1"/>
    <cellStyle name="Hipervínculo visitado" xfId="28796" builtinId="9" hidden="1"/>
    <cellStyle name="Hipervínculo visitado" xfId="28797" builtinId="9" hidden="1"/>
    <cellStyle name="Hipervínculo visitado" xfId="28798" builtinId="9" hidden="1"/>
    <cellStyle name="Hipervínculo visitado" xfId="28799" builtinId="9" hidden="1"/>
    <cellStyle name="Hipervínculo visitado" xfId="28800" builtinId="9" hidden="1"/>
    <cellStyle name="Hipervínculo visitado" xfId="28801" builtinId="9" hidden="1"/>
    <cellStyle name="Hipervínculo visitado" xfId="28802" builtinId="9" hidden="1"/>
    <cellStyle name="Hipervínculo visitado" xfId="28803" builtinId="9" hidden="1"/>
    <cellStyle name="Hipervínculo visitado" xfId="28804" builtinId="9" hidden="1"/>
    <cellStyle name="Hipervínculo visitado" xfId="28815" builtinId="9" hidden="1"/>
    <cellStyle name="Hipervínculo visitado" xfId="28816" builtinId="9" hidden="1"/>
    <cellStyle name="Hipervínculo visitado" xfId="28817" builtinId="9" hidden="1"/>
    <cellStyle name="Hipervínculo visitado" xfId="28818" builtinId="9" hidden="1"/>
    <cellStyle name="Hipervínculo visitado" xfId="28819" builtinId="9" hidden="1"/>
    <cellStyle name="Hipervínculo visitado" xfId="28820" builtinId="9" hidden="1"/>
    <cellStyle name="Hipervínculo visitado" xfId="28821" builtinId="9" hidden="1"/>
    <cellStyle name="Hipervínculo visitado" xfId="28822" builtinId="9" hidden="1"/>
    <cellStyle name="Hipervínculo visitado" xfId="28823" builtinId="9" hidden="1"/>
    <cellStyle name="Hipervínculo visitado" xfId="28824" builtinId="9" hidden="1"/>
    <cellStyle name="Hipervínculo visitado" xfId="28825" builtinId="9" hidden="1"/>
    <cellStyle name="Hipervínculo visitado" xfId="28826" builtinId="9" hidden="1"/>
    <cellStyle name="Hipervínculo visitado" xfId="28827" builtinId="9" hidden="1"/>
    <cellStyle name="Hipervínculo visitado" xfId="28828" builtinId="9" hidden="1"/>
    <cellStyle name="Hipervínculo visitado" xfId="28829" builtinId="9" hidden="1"/>
    <cellStyle name="Hipervínculo visitado" xfId="28830" builtinId="9" hidden="1"/>
    <cellStyle name="Hipervínculo visitado" xfId="28831" builtinId="9" hidden="1"/>
    <cellStyle name="Hipervínculo visitado" xfId="28832" builtinId="9" hidden="1"/>
    <cellStyle name="Hipervínculo visitado" xfId="28833" builtinId="9" hidden="1"/>
    <cellStyle name="Hipervínculo visitado" xfId="28834" builtinId="9" hidden="1"/>
    <cellStyle name="Hipervínculo visitado" xfId="28835" builtinId="9" hidden="1"/>
    <cellStyle name="Hipervínculo visitado" xfId="28846" builtinId="9" hidden="1"/>
    <cellStyle name="Hipervínculo visitado" xfId="28847" builtinId="9" hidden="1"/>
    <cellStyle name="Hipervínculo visitado" xfId="28848" builtinId="9" hidden="1"/>
    <cellStyle name="Hipervínculo visitado" xfId="28849" builtinId="9" hidden="1"/>
    <cellStyle name="Hipervínculo visitado" xfId="28850" builtinId="9" hidden="1"/>
    <cellStyle name="Hipervínculo visitado" xfId="28851" builtinId="9" hidden="1"/>
    <cellStyle name="Hipervínculo visitado" xfId="28852" builtinId="9" hidden="1"/>
    <cellStyle name="Hipervínculo visitado" xfId="28853" builtinId="9" hidden="1"/>
    <cellStyle name="Hipervínculo visitado" xfId="28854" builtinId="9" hidden="1"/>
    <cellStyle name="Hipervínculo visitado" xfId="28855" builtinId="9" hidden="1"/>
    <cellStyle name="Hipervínculo visitado" xfId="28856" builtinId="9" hidden="1"/>
    <cellStyle name="Hipervínculo visitado" xfId="28857" builtinId="9" hidden="1"/>
    <cellStyle name="Hipervínculo visitado" xfId="28858" builtinId="9" hidden="1"/>
    <cellStyle name="Hipervínculo visitado" xfId="28859" builtinId="9" hidden="1"/>
    <cellStyle name="Hipervínculo visitado" xfId="28860" builtinId="9" hidden="1"/>
    <cellStyle name="Hipervínculo visitado" xfId="28861" builtinId="9" hidden="1"/>
    <cellStyle name="Hipervínculo visitado" xfId="28862" builtinId="9" hidden="1"/>
    <cellStyle name="Hipervínculo visitado" xfId="28863" builtinId="9" hidden="1"/>
    <cellStyle name="Hipervínculo visitado" xfId="28864" builtinId="9" hidden="1"/>
    <cellStyle name="Hipervínculo visitado" xfId="28865" builtinId="9" hidden="1"/>
    <cellStyle name="Hipervínculo visitado" xfId="28866" builtinId="9" hidden="1"/>
    <cellStyle name="Hipervínculo visitado" xfId="28877" builtinId="9" hidden="1"/>
    <cellStyle name="Hipervínculo visitado" xfId="28878" builtinId="9" hidden="1"/>
    <cellStyle name="Hipervínculo visitado" xfId="28879" builtinId="9" hidden="1"/>
    <cellStyle name="Hipervínculo visitado" xfId="28880" builtinId="9" hidden="1"/>
    <cellStyle name="Hipervínculo visitado" xfId="28881" builtinId="9" hidden="1"/>
    <cellStyle name="Hipervínculo visitado" xfId="28882" builtinId="9" hidden="1"/>
    <cellStyle name="Hipervínculo visitado" xfId="28883" builtinId="9" hidden="1"/>
    <cellStyle name="Hipervínculo visitado" xfId="28884" builtinId="9" hidden="1"/>
    <cellStyle name="Hipervínculo visitado" xfId="28885" builtinId="9" hidden="1"/>
    <cellStyle name="Hipervínculo visitado" xfId="28886" builtinId="9" hidden="1"/>
    <cellStyle name="Hipervínculo visitado" xfId="28887" builtinId="9" hidden="1"/>
    <cellStyle name="Hipervínculo visitado" xfId="28888" builtinId="9" hidden="1"/>
    <cellStyle name="Hipervínculo visitado" xfId="28889" builtinId="9" hidden="1"/>
    <cellStyle name="Hipervínculo visitado" xfId="28890" builtinId="9" hidden="1"/>
    <cellStyle name="Hipervínculo visitado" xfId="28891" builtinId="9" hidden="1"/>
    <cellStyle name="Hipervínculo visitado" xfId="28892" builtinId="9" hidden="1"/>
    <cellStyle name="Hipervínculo visitado" xfId="28893" builtinId="9" hidden="1"/>
    <cellStyle name="Hipervínculo visitado" xfId="28894" builtinId="9" hidden="1"/>
    <cellStyle name="Hipervínculo visitado" xfId="28895" builtinId="9" hidden="1"/>
    <cellStyle name="Hipervínculo visitado" xfId="28896" builtinId="9" hidden="1"/>
    <cellStyle name="Hipervínculo visitado" xfId="28897" builtinId="9" hidden="1"/>
    <cellStyle name="Hipervínculo visitado" xfId="28907" builtinId="9" hidden="1"/>
    <cellStyle name="Hipervínculo visitado" xfId="28908" builtinId="9" hidden="1"/>
    <cellStyle name="Hipervínculo visitado" xfId="28909" builtinId="9" hidden="1"/>
    <cellStyle name="Hipervínculo visitado" xfId="28910" builtinId="9" hidden="1"/>
    <cellStyle name="Hipervínculo visitado" xfId="28911" builtinId="9" hidden="1"/>
    <cellStyle name="Hipervínculo visitado" xfId="28912" builtinId="9" hidden="1"/>
    <cellStyle name="Hipervínculo visitado" xfId="28913" builtinId="9" hidden="1"/>
    <cellStyle name="Hipervínculo visitado" xfId="28914" builtinId="9" hidden="1"/>
    <cellStyle name="Hipervínculo visitado" xfId="28915" builtinId="9" hidden="1"/>
    <cellStyle name="Hipervínculo visitado" xfId="28916" builtinId="9" hidden="1"/>
    <cellStyle name="Hipervínculo visitado" xfId="28917" builtinId="9" hidden="1"/>
    <cellStyle name="Hipervínculo visitado" xfId="28918" builtinId="9" hidden="1"/>
    <cellStyle name="Hipervínculo visitado" xfId="28919" builtinId="9" hidden="1"/>
    <cellStyle name="Hipervínculo visitado" xfId="28920" builtinId="9" hidden="1"/>
    <cellStyle name="Hipervínculo visitado" xfId="28921" builtinId="9" hidden="1"/>
    <cellStyle name="Hipervínculo visitado" xfId="28922" builtinId="9" hidden="1"/>
    <cellStyle name="Hipervínculo visitado" xfId="28923" builtinId="9" hidden="1"/>
    <cellStyle name="Hipervínculo visitado" xfId="28924" builtinId="9" hidden="1"/>
    <cellStyle name="Hipervínculo visitado" xfId="28925" builtinId="9" hidden="1"/>
    <cellStyle name="Hipervínculo visitado" xfId="28926" builtinId="9" hidden="1"/>
    <cellStyle name="Hipervínculo visitado" xfId="28927" builtinId="9" hidden="1"/>
    <cellStyle name="Hipervínculo visitado" xfId="28937" builtinId="9" hidden="1"/>
    <cellStyle name="Hipervínculo visitado" xfId="28938" builtinId="9" hidden="1"/>
    <cellStyle name="Hipervínculo visitado" xfId="28939" builtinId="9" hidden="1"/>
    <cellStyle name="Hipervínculo visitado" xfId="28940" builtinId="9" hidden="1"/>
    <cellStyle name="Hipervínculo visitado" xfId="28941" builtinId="9" hidden="1"/>
    <cellStyle name="Hipervínculo visitado" xfId="28942" builtinId="9" hidden="1"/>
    <cellStyle name="Hipervínculo visitado" xfId="28943" builtinId="9" hidden="1"/>
    <cellStyle name="Hipervínculo visitado" xfId="28944" builtinId="9" hidden="1"/>
    <cellStyle name="Hipervínculo visitado" xfId="28945" builtinId="9" hidden="1"/>
    <cellStyle name="Hipervínculo visitado" xfId="28946" builtinId="9" hidden="1"/>
    <cellStyle name="Hipervínculo visitado" xfId="28947" builtinId="9" hidden="1"/>
    <cellStyle name="Hipervínculo visitado" xfId="28948" builtinId="9" hidden="1"/>
    <cellStyle name="Hipervínculo visitado" xfId="28949" builtinId="9" hidden="1"/>
    <cellStyle name="Hipervínculo visitado" xfId="28950" builtinId="9" hidden="1"/>
    <cellStyle name="Hipervínculo visitado" xfId="28951" builtinId="9" hidden="1"/>
    <cellStyle name="Hipervínculo visitado" xfId="28952" builtinId="9" hidden="1"/>
    <cellStyle name="Hipervínculo visitado" xfId="28953" builtinId="9" hidden="1"/>
    <cellStyle name="Hipervínculo visitado" xfId="28954" builtinId="9" hidden="1"/>
    <cellStyle name="Hipervínculo visitado" xfId="28955" builtinId="9" hidden="1"/>
    <cellStyle name="Hipervínculo visitado" xfId="28956" builtinId="9" hidden="1"/>
    <cellStyle name="Hipervínculo visitado" xfId="28957" builtinId="9" hidden="1"/>
    <cellStyle name="Hipervínculo visitado" xfId="28968" builtinId="9" hidden="1"/>
    <cellStyle name="Hipervínculo visitado" xfId="28969" builtinId="9" hidden="1"/>
    <cellStyle name="Hipervínculo visitado" xfId="28970" builtinId="9" hidden="1"/>
    <cellStyle name="Hipervínculo visitado" xfId="28971" builtinId="9" hidden="1"/>
    <cellStyle name="Hipervínculo visitado" xfId="28972" builtinId="9" hidden="1"/>
    <cellStyle name="Hipervínculo visitado" xfId="28973" builtinId="9" hidden="1"/>
    <cellStyle name="Hipervínculo visitado" xfId="28974" builtinId="9" hidden="1"/>
    <cellStyle name="Hipervínculo visitado" xfId="28975" builtinId="9" hidden="1"/>
    <cellStyle name="Hipervínculo visitado" xfId="28976" builtinId="9" hidden="1"/>
    <cellStyle name="Hipervínculo visitado" xfId="28977" builtinId="9" hidden="1"/>
    <cellStyle name="Hipervínculo visitado" xfId="28978" builtinId="9" hidden="1"/>
    <cellStyle name="Hipervínculo visitado" xfId="28979" builtinId="9" hidden="1"/>
    <cellStyle name="Hipervínculo visitado" xfId="28980" builtinId="9" hidden="1"/>
    <cellStyle name="Hipervínculo visitado" xfId="28981" builtinId="9" hidden="1"/>
    <cellStyle name="Hipervínculo visitado" xfId="28982" builtinId="9" hidden="1"/>
    <cellStyle name="Hipervínculo visitado" xfId="28983" builtinId="9" hidden="1"/>
    <cellStyle name="Hipervínculo visitado" xfId="28984" builtinId="9" hidden="1"/>
    <cellStyle name="Hipervínculo visitado" xfId="28985" builtinId="9" hidden="1"/>
    <cellStyle name="Hipervínculo visitado" xfId="28986" builtinId="9" hidden="1"/>
    <cellStyle name="Hipervínculo visitado" xfId="28987" builtinId="9" hidden="1"/>
    <cellStyle name="Hipervínculo visitado" xfId="28988" builtinId="9" hidden="1"/>
    <cellStyle name="Hipervínculo visitado" xfId="29000" builtinId="9" hidden="1"/>
    <cellStyle name="Hipervínculo visitado" xfId="29001" builtinId="9" hidden="1"/>
    <cellStyle name="Hipervínculo visitado" xfId="29002" builtinId="9" hidden="1"/>
    <cellStyle name="Hipervínculo visitado" xfId="29003" builtinId="9" hidden="1"/>
    <cellStyle name="Hipervínculo visitado" xfId="29004" builtinId="9" hidden="1"/>
    <cellStyle name="Hipervínculo visitado" xfId="29005" builtinId="9" hidden="1"/>
    <cellStyle name="Hipervínculo visitado" xfId="29006" builtinId="9" hidden="1"/>
    <cellStyle name="Hipervínculo visitado" xfId="29007" builtinId="9" hidden="1"/>
    <cellStyle name="Hipervínculo visitado" xfId="29008" builtinId="9" hidden="1"/>
    <cellStyle name="Hipervínculo visitado" xfId="29009" builtinId="9" hidden="1"/>
    <cellStyle name="Hipervínculo visitado" xfId="29010" builtinId="9" hidden="1"/>
    <cellStyle name="Hipervínculo visitado" xfId="29011" builtinId="9" hidden="1"/>
    <cellStyle name="Hipervínculo visitado" xfId="29012" builtinId="9" hidden="1"/>
    <cellStyle name="Hipervínculo visitado" xfId="29013" builtinId="9" hidden="1"/>
    <cellStyle name="Hipervínculo visitado" xfId="29014" builtinId="9" hidden="1"/>
    <cellStyle name="Hipervínculo visitado" xfId="29015" builtinId="9" hidden="1"/>
    <cellStyle name="Hipervínculo visitado" xfId="29016" builtinId="9" hidden="1"/>
    <cellStyle name="Hipervínculo visitado" xfId="29017" builtinId="9" hidden="1"/>
    <cellStyle name="Hipervínculo visitado" xfId="29018" builtinId="9" hidden="1"/>
    <cellStyle name="Hipervínculo visitado" xfId="29019" builtinId="9" hidden="1"/>
    <cellStyle name="Hipervínculo visitado" xfId="29020" builtinId="9" hidden="1"/>
    <cellStyle name="Hipervínculo visitado" xfId="29032" builtinId="9" hidden="1"/>
    <cellStyle name="Hipervínculo visitado" xfId="29033" builtinId="9" hidden="1"/>
    <cellStyle name="Hipervínculo visitado" xfId="29034" builtinId="9" hidden="1"/>
    <cellStyle name="Hipervínculo visitado" xfId="29035" builtinId="9" hidden="1"/>
    <cellStyle name="Hipervínculo visitado" xfId="29036" builtinId="9" hidden="1"/>
    <cellStyle name="Hipervínculo visitado" xfId="29037" builtinId="9" hidden="1"/>
    <cellStyle name="Hipervínculo visitado" xfId="29038" builtinId="9" hidden="1"/>
    <cellStyle name="Hipervínculo visitado" xfId="29039" builtinId="9" hidden="1"/>
    <cellStyle name="Hipervínculo visitado" xfId="29040" builtinId="9" hidden="1"/>
    <cellStyle name="Hipervínculo visitado" xfId="29041" builtinId="9" hidden="1"/>
    <cellStyle name="Hipervínculo visitado" xfId="29042" builtinId="9" hidden="1"/>
    <cellStyle name="Hipervínculo visitado" xfId="29043" builtinId="9" hidden="1"/>
    <cellStyle name="Hipervínculo visitado" xfId="29044" builtinId="9" hidden="1"/>
    <cellStyle name="Hipervínculo visitado" xfId="29045" builtinId="9" hidden="1"/>
    <cellStyle name="Hipervínculo visitado" xfId="29046" builtinId="9" hidden="1"/>
    <cellStyle name="Hipervínculo visitado" xfId="29047" builtinId="9" hidden="1"/>
    <cellStyle name="Hipervínculo visitado" xfId="29048" builtinId="9" hidden="1"/>
    <cellStyle name="Hipervínculo visitado" xfId="29049" builtinId="9" hidden="1"/>
    <cellStyle name="Hipervínculo visitado" xfId="29050" builtinId="9" hidden="1"/>
    <cellStyle name="Hipervínculo visitado" xfId="29051" builtinId="9" hidden="1"/>
    <cellStyle name="Hipervínculo visitado" xfId="29052" builtinId="9" hidden="1"/>
    <cellStyle name="Hipervínculo visitado" xfId="29063" builtinId="9" hidden="1"/>
    <cellStyle name="Hipervínculo visitado" xfId="29064" builtinId="9" hidden="1"/>
    <cellStyle name="Hipervínculo visitado" xfId="29065" builtinId="9" hidden="1"/>
    <cellStyle name="Hipervínculo visitado" xfId="29066" builtinId="9" hidden="1"/>
    <cellStyle name="Hipervínculo visitado" xfId="29067" builtinId="9" hidden="1"/>
    <cellStyle name="Hipervínculo visitado" xfId="29068" builtinId="9" hidden="1"/>
    <cellStyle name="Hipervínculo visitado" xfId="29069" builtinId="9" hidden="1"/>
    <cellStyle name="Hipervínculo visitado" xfId="29070" builtinId="9" hidden="1"/>
    <cellStyle name="Hipervínculo visitado" xfId="29071" builtinId="9" hidden="1"/>
    <cellStyle name="Hipervínculo visitado" xfId="29072" builtinId="9" hidden="1"/>
    <cellStyle name="Hipervínculo visitado" xfId="29073" builtinId="9" hidden="1"/>
    <cellStyle name="Hipervínculo visitado" xfId="29074" builtinId="9" hidden="1"/>
    <cellStyle name="Hipervínculo visitado" xfId="29075" builtinId="9" hidden="1"/>
    <cellStyle name="Hipervínculo visitado" xfId="29076" builtinId="9" hidden="1"/>
    <cellStyle name="Hipervínculo visitado" xfId="29077" builtinId="9" hidden="1"/>
    <cellStyle name="Hipervínculo visitado" xfId="29078" builtinId="9" hidden="1"/>
    <cellStyle name="Hipervínculo visitado" xfId="29079" builtinId="9" hidden="1"/>
    <cellStyle name="Hipervínculo visitado" xfId="29080" builtinId="9" hidden="1"/>
    <cellStyle name="Hipervínculo visitado" xfId="29081" builtinId="9" hidden="1"/>
    <cellStyle name="Hipervínculo visitado" xfId="29082" builtinId="9" hidden="1"/>
    <cellStyle name="Hipervínculo visitado" xfId="29083" builtinId="9" hidden="1"/>
    <cellStyle name="Hipervínculo visitado" xfId="29094" builtinId="9" hidden="1"/>
    <cellStyle name="Hipervínculo visitado" xfId="29095" builtinId="9" hidden="1"/>
    <cellStyle name="Hipervínculo visitado" xfId="29096" builtinId="9" hidden="1"/>
    <cellStyle name="Hipervínculo visitado" xfId="29097" builtinId="9" hidden="1"/>
    <cellStyle name="Hipervínculo visitado" xfId="29098" builtinId="9" hidden="1"/>
    <cellStyle name="Hipervínculo visitado" xfId="29099" builtinId="9" hidden="1"/>
    <cellStyle name="Hipervínculo visitado" xfId="29100" builtinId="9" hidden="1"/>
    <cellStyle name="Hipervínculo visitado" xfId="29101" builtinId="9" hidden="1"/>
    <cellStyle name="Hipervínculo visitado" xfId="29102" builtinId="9" hidden="1"/>
    <cellStyle name="Hipervínculo visitado" xfId="29103" builtinId="9" hidden="1"/>
    <cellStyle name="Hipervínculo visitado" xfId="29104" builtinId="9" hidden="1"/>
    <cellStyle name="Hipervínculo visitado" xfId="29105" builtinId="9" hidden="1"/>
    <cellStyle name="Hipervínculo visitado" xfId="29106" builtinId="9" hidden="1"/>
    <cellStyle name="Hipervínculo visitado" xfId="29107" builtinId="9" hidden="1"/>
    <cellStyle name="Hipervínculo visitado" xfId="29108" builtinId="9" hidden="1"/>
    <cellStyle name="Hipervínculo visitado" xfId="29109" builtinId="9" hidden="1"/>
    <cellStyle name="Hipervínculo visitado" xfId="29110" builtinId="9" hidden="1"/>
    <cellStyle name="Hipervínculo visitado" xfId="29111" builtinId="9" hidden="1"/>
    <cellStyle name="Hipervínculo visitado" xfId="29112" builtinId="9" hidden="1"/>
    <cellStyle name="Hipervínculo visitado" xfId="29113" builtinId="9" hidden="1"/>
    <cellStyle name="Hipervínculo visitado" xfId="29114" builtinId="9" hidden="1"/>
    <cellStyle name="Hipervínculo visitado" xfId="29124" builtinId="9" hidden="1"/>
    <cellStyle name="Hipervínculo visitado" xfId="29125" builtinId="9" hidden="1"/>
    <cellStyle name="Hipervínculo visitado" xfId="29126" builtinId="9" hidden="1"/>
    <cellStyle name="Hipervínculo visitado" xfId="29127" builtinId="9" hidden="1"/>
    <cellStyle name="Hipervínculo visitado" xfId="29128" builtinId="9" hidden="1"/>
    <cellStyle name="Hipervínculo visitado" xfId="29129" builtinId="9" hidden="1"/>
    <cellStyle name="Hipervínculo visitado" xfId="29130" builtinId="9" hidden="1"/>
    <cellStyle name="Hipervínculo visitado" xfId="29131" builtinId="9" hidden="1"/>
    <cellStyle name="Hipervínculo visitado" xfId="29132" builtinId="9" hidden="1"/>
    <cellStyle name="Hipervínculo visitado" xfId="29133" builtinId="9" hidden="1"/>
    <cellStyle name="Hipervínculo visitado" xfId="29134" builtinId="9" hidden="1"/>
    <cellStyle name="Hipervínculo visitado" xfId="29135" builtinId="9" hidden="1"/>
    <cellStyle name="Hipervínculo visitado" xfId="29136" builtinId="9" hidden="1"/>
    <cellStyle name="Hipervínculo visitado" xfId="29137" builtinId="9" hidden="1"/>
    <cellStyle name="Hipervínculo visitado" xfId="29138" builtinId="9" hidden="1"/>
    <cellStyle name="Hipervínculo visitado" xfId="29139" builtinId="9" hidden="1"/>
    <cellStyle name="Hipervínculo visitado" xfId="29140" builtinId="9" hidden="1"/>
    <cellStyle name="Hipervínculo visitado" xfId="29141" builtinId="9" hidden="1"/>
    <cellStyle name="Hipervínculo visitado" xfId="29142" builtinId="9" hidden="1"/>
    <cellStyle name="Hipervínculo visitado" xfId="29143" builtinId="9" hidden="1"/>
    <cellStyle name="Hipervínculo visitado" xfId="29144" builtinId="9" hidden="1"/>
    <cellStyle name="Hipervínculo visitado" xfId="29154" builtinId="9" hidden="1"/>
    <cellStyle name="Hipervínculo visitado" xfId="29155" builtinId="9" hidden="1"/>
    <cellStyle name="Hipervínculo visitado" xfId="29156" builtinId="9" hidden="1"/>
    <cellStyle name="Hipervínculo visitado" xfId="29157" builtinId="9" hidden="1"/>
    <cellStyle name="Hipervínculo visitado" xfId="29158" builtinId="9" hidden="1"/>
    <cellStyle name="Hipervínculo visitado" xfId="29159" builtinId="9" hidden="1"/>
    <cellStyle name="Hipervínculo visitado" xfId="29160" builtinId="9" hidden="1"/>
    <cellStyle name="Hipervínculo visitado" xfId="29161" builtinId="9" hidden="1"/>
    <cellStyle name="Hipervínculo visitado" xfId="29162" builtinId="9" hidden="1"/>
    <cellStyle name="Hipervínculo visitado" xfId="29163" builtinId="9" hidden="1"/>
    <cellStyle name="Hipervínculo visitado" xfId="29164" builtinId="9" hidden="1"/>
    <cellStyle name="Hipervínculo visitado" xfId="29165" builtinId="9" hidden="1"/>
    <cellStyle name="Hipervínculo visitado" xfId="29166" builtinId="9" hidden="1"/>
    <cellStyle name="Hipervínculo visitado" xfId="29167" builtinId="9" hidden="1"/>
    <cellStyle name="Hipervínculo visitado" xfId="29168" builtinId="9" hidden="1"/>
    <cellStyle name="Hipervínculo visitado" xfId="29169" builtinId="9" hidden="1"/>
    <cellStyle name="Hipervínculo visitado" xfId="29170" builtinId="9" hidden="1"/>
    <cellStyle name="Hipervínculo visitado" xfId="29171" builtinId="9" hidden="1"/>
    <cellStyle name="Hipervínculo visitado" xfId="29172" builtinId="9" hidden="1"/>
    <cellStyle name="Hipervínculo visitado" xfId="29173" builtinId="9" hidden="1"/>
    <cellStyle name="Hipervínculo visitado" xfId="29174" builtinId="9" hidden="1"/>
    <cellStyle name="Hipervínculo visitado" xfId="29185" builtinId="9" hidden="1"/>
    <cellStyle name="Hipervínculo visitado" xfId="29186" builtinId="9" hidden="1"/>
    <cellStyle name="Hipervínculo visitado" xfId="29187" builtinId="9" hidden="1"/>
    <cellStyle name="Hipervínculo visitado" xfId="29188" builtinId="9" hidden="1"/>
    <cellStyle name="Hipervínculo visitado" xfId="29189" builtinId="9" hidden="1"/>
    <cellStyle name="Hipervínculo visitado" xfId="29190" builtinId="9" hidden="1"/>
    <cellStyle name="Hipervínculo visitado" xfId="29191" builtinId="9" hidden="1"/>
    <cellStyle name="Hipervínculo visitado" xfId="29192" builtinId="9" hidden="1"/>
    <cellStyle name="Hipervínculo visitado" xfId="29193" builtinId="9" hidden="1"/>
    <cellStyle name="Hipervínculo visitado" xfId="29194" builtinId="9" hidden="1"/>
    <cellStyle name="Hipervínculo visitado" xfId="29195" builtinId="9" hidden="1"/>
    <cellStyle name="Hipervínculo visitado" xfId="29196" builtinId="9" hidden="1"/>
    <cellStyle name="Hipervínculo visitado" xfId="29197" builtinId="9" hidden="1"/>
    <cellStyle name="Hipervínculo visitado" xfId="29198" builtinId="9" hidden="1"/>
    <cellStyle name="Hipervínculo visitado" xfId="29199" builtinId="9" hidden="1"/>
    <cellStyle name="Hipervínculo visitado" xfId="29200" builtinId="9" hidden="1"/>
    <cellStyle name="Hipervínculo visitado" xfId="29201" builtinId="9" hidden="1"/>
    <cellStyle name="Hipervínculo visitado" xfId="29202" builtinId="9" hidden="1"/>
    <cellStyle name="Hipervínculo visitado" xfId="29203" builtinId="9" hidden="1"/>
    <cellStyle name="Hipervínculo visitado" xfId="29204" builtinId="9" hidden="1"/>
    <cellStyle name="Hipervínculo visitado" xfId="29205" builtinId="9" hidden="1"/>
    <cellStyle name="Hipervínculo visitado" xfId="29215" builtinId="9" hidden="1"/>
    <cellStyle name="Hipervínculo visitado" xfId="29216" builtinId="9" hidden="1"/>
    <cellStyle name="Hipervínculo visitado" xfId="29217" builtinId="9" hidden="1"/>
    <cellStyle name="Hipervínculo visitado" xfId="29218" builtinId="9" hidden="1"/>
    <cellStyle name="Hipervínculo visitado" xfId="29219" builtinId="9" hidden="1"/>
    <cellStyle name="Hipervínculo visitado" xfId="29220" builtinId="9" hidden="1"/>
    <cellStyle name="Hipervínculo visitado" xfId="29221" builtinId="9" hidden="1"/>
    <cellStyle name="Hipervínculo visitado" xfId="29222" builtinId="9" hidden="1"/>
    <cellStyle name="Hipervínculo visitado" xfId="29223" builtinId="9" hidden="1"/>
    <cellStyle name="Hipervínculo visitado" xfId="29224" builtinId="9" hidden="1"/>
    <cellStyle name="Hipervínculo visitado" xfId="29225" builtinId="9" hidden="1"/>
    <cellStyle name="Hipervínculo visitado" xfId="29226" builtinId="9" hidden="1"/>
    <cellStyle name="Hipervínculo visitado" xfId="29227" builtinId="9" hidden="1"/>
    <cellStyle name="Hipervínculo visitado" xfId="29228" builtinId="9" hidden="1"/>
    <cellStyle name="Hipervínculo visitado" xfId="29229" builtinId="9" hidden="1"/>
    <cellStyle name="Hipervínculo visitado" xfId="29230" builtinId="9" hidden="1"/>
    <cellStyle name="Hipervínculo visitado" xfId="29231" builtinId="9" hidden="1"/>
    <cellStyle name="Hipervínculo visitado" xfId="29232" builtinId="9" hidden="1"/>
    <cellStyle name="Hipervínculo visitado" xfId="29233" builtinId="9" hidden="1"/>
    <cellStyle name="Hipervínculo visitado" xfId="29234" builtinId="9" hidden="1"/>
    <cellStyle name="Hipervínculo visitado" xfId="29235" builtinId="9" hidden="1"/>
    <cellStyle name="Hipervínculo visitado" xfId="29246" builtinId="9" hidden="1"/>
    <cellStyle name="Hipervínculo visitado" xfId="29247" builtinId="9" hidden="1"/>
    <cellStyle name="Hipervínculo visitado" xfId="29248" builtinId="9" hidden="1"/>
    <cellStyle name="Hipervínculo visitado" xfId="29249" builtinId="9" hidden="1"/>
    <cellStyle name="Hipervínculo visitado" xfId="29250" builtinId="9" hidden="1"/>
    <cellStyle name="Hipervínculo visitado" xfId="29251" builtinId="9" hidden="1"/>
    <cellStyle name="Hipervínculo visitado" xfId="29252" builtinId="9" hidden="1"/>
    <cellStyle name="Hipervínculo visitado" xfId="29253" builtinId="9" hidden="1"/>
    <cellStyle name="Hipervínculo visitado" xfId="29254" builtinId="9" hidden="1"/>
    <cellStyle name="Hipervínculo visitado" xfId="29255" builtinId="9" hidden="1"/>
    <cellStyle name="Hipervínculo visitado" xfId="29256" builtinId="9" hidden="1"/>
    <cellStyle name="Hipervínculo visitado" xfId="29257" builtinId="9" hidden="1"/>
    <cellStyle name="Hipervínculo visitado" xfId="29258" builtinId="9" hidden="1"/>
    <cellStyle name="Hipervínculo visitado" xfId="29259" builtinId="9" hidden="1"/>
    <cellStyle name="Hipervínculo visitado" xfId="29260" builtinId="9" hidden="1"/>
    <cellStyle name="Hipervínculo visitado" xfId="29261" builtinId="9" hidden="1"/>
    <cellStyle name="Hipervínculo visitado" xfId="29262" builtinId="9" hidden="1"/>
    <cellStyle name="Hipervínculo visitado" xfId="29263" builtinId="9" hidden="1"/>
    <cellStyle name="Hipervínculo visitado" xfId="29264" builtinId="9" hidden="1"/>
    <cellStyle name="Hipervínculo visitado" xfId="29265" builtinId="9" hidden="1"/>
    <cellStyle name="Hipervínculo visitado" xfId="29266" builtinId="9" hidden="1"/>
    <cellStyle name="Hipervínculo visitado" xfId="29276" builtinId="9" hidden="1"/>
    <cellStyle name="Hipervínculo visitado" xfId="29277" builtinId="9" hidden="1"/>
    <cellStyle name="Hipervínculo visitado" xfId="29278" builtinId="9" hidden="1"/>
    <cellStyle name="Hipervínculo visitado" xfId="29279" builtinId="9" hidden="1"/>
    <cellStyle name="Hipervínculo visitado" xfId="29280" builtinId="9" hidden="1"/>
    <cellStyle name="Hipervínculo visitado" xfId="29281" builtinId="9" hidden="1"/>
    <cellStyle name="Hipervínculo visitado" xfId="29282" builtinId="9" hidden="1"/>
    <cellStyle name="Hipervínculo visitado" xfId="29283" builtinId="9" hidden="1"/>
    <cellStyle name="Hipervínculo visitado" xfId="29284" builtinId="9" hidden="1"/>
    <cellStyle name="Hipervínculo visitado" xfId="29285" builtinId="9" hidden="1"/>
    <cellStyle name="Hipervínculo visitado" xfId="29286" builtinId="9" hidden="1"/>
    <cellStyle name="Hipervínculo visitado" xfId="29287" builtinId="9" hidden="1"/>
    <cellStyle name="Hipervínculo visitado" xfId="29288" builtinId="9" hidden="1"/>
    <cellStyle name="Hipervínculo visitado" xfId="29289" builtinId="9" hidden="1"/>
    <cellStyle name="Hipervínculo visitado" xfId="29290" builtinId="9" hidden="1"/>
    <cellStyle name="Hipervínculo visitado" xfId="29291" builtinId="9" hidden="1"/>
    <cellStyle name="Hipervínculo visitado" xfId="29292" builtinId="9" hidden="1"/>
    <cellStyle name="Hipervínculo visitado" xfId="29293" builtinId="9" hidden="1"/>
    <cellStyle name="Hipervínculo visitado" xfId="29294" builtinId="9" hidden="1"/>
    <cellStyle name="Hipervínculo visitado" xfId="29295" builtinId="9" hidden="1"/>
    <cellStyle name="Hipervínculo visitado" xfId="29296" builtinId="9" hidden="1"/>
    <cellStyle name="Hipervínculo visitado" xfId="29307" builtinId="9" hidden="1"/>
    <cellStyle name="Hipervínculo visitado" xfId="29308" builtinId="9" hidden="1"/>
    <cellStyle name="Hipervínculo visitado" xfId="29309" builtinId="9" hidden="1"/>
    <cellStyle name="Hipervínculo visitado" xfId="29310" builtinId="9" hidden="1"/>
    <cellStyle name="Hipervínculo visitado" xfId="29311" builtinId="9" hidden="1"/>
    <cellStyle name="Hipervínculo visitado" xfId="29312" builtinId="9" hidden="1"/>
    <cellStyle name="Hipervínculo visitado" xfId="29313" builtinId="9" hidden="1"/>
    <cellStyle name="Hipervínculo visitado" xfId="29314" builtinId="9" hidden="1"/>
    <cellStyle name="Hipervínculo visitado" xfId="29315" builtinId="9" hidden="1"/>
    <cellStyle name="Hipervínculo visitado" xfId="29316" builtinId="9" hidden="1"/>
    <cellStyle name="Hipervínculo visitado" xfId="29317" builtinId="9" hidden="1"/>
    <cellStyle name="Hipervínculo visitado" xfId="29318" builtinId="9" hidden="1"/>
    <cellStyle name="Hipervínculo visitado" xfId="29319" builtinId="9" hidden="1"/>
    <cellStyle name="Hipervínculo visitado" xfId="29320" builtinId="9" hidden="1"/>
    <cellStyle name="Hipervínculo visitado" xfId="29321" builtinId="9" hidden="1"/>
    <cellStyle name="Hipervínculo visitado" xfId="29322" builtinId="9" hidden="1"/>
    <cellStyle name="Hipervínculo visitado" xfId="29323" builtinId="9" hidden="1"/>
    <cellStyle name="Hipervínculo visitado" xfId="29324" builtinId="9" hidden="1"/>
    <cellStyle name="Hipervínculo visitado" xfId="29325" builtinId="9" hidden="1"/>
    <cellStyle name="Hipervínculo visitado" xfId="29326" builtinId="9" hidden="1"/>
    <cellStyle name="Hipervínculo visitado" xfId="29327" builtinId="9" hidden="1"/>
    <cellStyle name="Hipervínculo visitado" xfId="29336" builtinId="9" hidden="1"/>
    <cellStyle name="Hipervínculo visitado" xfId="29337" builtinId="9" hidden="1"/>
    <cellStyle name="Hipervínculo visitado" xfId="29338" builtinId="9" hidden="1"/>
    <cellStyle name="Hipervínculo visitado" xfId="29339" builtinId="9" hidden="1"/>
    <cellStyle name="Hipervínculo visitado" xfId="29340" builtinId="9" hidden="1"/>
    <cellStyle name="Hipervínculo visitado" xfId="29341" builtinId="9" hidden="1"/>
    <cellStyle name="Hipervínculo visitado" xfId="29342" builtinId="9" hidden="1"/>
    <cellStyle name="Hipervínculo visitado" xfId="29343" builtinId="9" hidden="1"/>
    <cellStyle name="Hipervínculo visitado" xfId="29344" builtinId="9" hidden="1"/>
    <cellStyle name="Hipervínculo visitado" xfId="29345" builtinId="9" hidden="1"/>
    <cellStyle name="Hipervínculo visitado" xfId="29346" builtinId="9" hidden="1"/>
    <cellStyle name="Hipervínculo visitado" xfId="29347" builtinId="9" hidden="1"/>
    <cellStyle name="Hipervínculo visitado" xfId="29348" builtinId="9" hidden="1"/>
    <cellStyle name="Hipervínculo visitado" xfId="29349" builtinId="9" hidden="1"/>
    <cellStyle name="Hipervínculo visitado" xfId="29350" builtinId="9" hidden="1"/>
    <cellStyle name="Hipervínculo visitado" xfId="29351" builtinId="9" hidden="1"/>
    <cellStyle name="Hipervínculo visitado" xfId="29352" builtinId="9" hidden="1"/>
    <cellStyle name="Hipervínculo visitado" xfId="29353" builtinId="9" hidden="1"/>
    <cellStyle name="Hipervínculo visitado" xfId="29354" builtinId="9" hidden="1"/>
    <cellStyle name="Hipervínculo visitado" xfId="29355" builtinId="9" hidden="1"/>
    <cellStyle name="Hipervínculo visitado" xfId="29356" builtinId="9" hidden="1"/>
    <cellStyle name="Hipervínculo visitado" xfId="29366" builtinId="9" hidden="1"/>
    <cellStyle name="Hipervínculo visitado" xfId="29367" builtinId="9" hidden="1"/>
    <cellStyle name="Hipervínculo visitado" xfId="29368" builtinId="9" hidden="1"/>
    <cellStyle name="Hipervínculo visitado" xfId="29369" builtinId="9" hidden="1"/>
    <cellStyle name="Hipervínculo visitado" xfId="29370" builtinId="9" hidden="1"/>
    <cellStyle name="Hipervínculo visitado" xfId="29371" builtinId="9" hidden="1"/>
    <cellStyle name="Hipervínculo visitado" xfId="29372" builtinId="9" hidden="1"/>
    <cellStyle name="Hipervínculo visitado" xfId="29373" builtinId="9" hidden="1"/>
    <cellStyle name="Hipervínculo visitado" xfId="29374" builtinId="9" hidden="1"/>
    <cellStyle name="Hipervínculo visitado" xfId="29375" builtinId="9" hidden="1"/>
    <cellStyle name="Hipervínculo visitado" xfId="29376" builtinId="9" hidden="1"/>
    <cellStyle name="Hipervínculo visitado" xfId="29377" builtinId="9" hidden="1"/>
    <cellStyle name="Hipervínculo visitado" xfId="29378" builtinId="9" hidden="1"/>
    <cellStyle name="Hipervínculo visitado" xfId="29379" builtinId="9" hidden="1"/>
    <cellStyle name="Hipervínculo visitado" xfId="29380" builtinId="9" hidden="1"/>
    <cellStyle name="Hipervínculo visitado" xfId="29381" builtinId="9" hidden="1"/>
    <cellStyle name="Hipervínculo visitado" xfId="29382" builtinId="9" hidden="1"/>
    <cellStyle name="Hipervínculo visitado" xfId="29383" builtinId="9" hidden="1"/>
    <cellStyle name="Hipervínculo visitado" xfId="29384" builtinId="9" hidden="1"/>
    <cellStyle name="Hipervínculo visitado" xfId="29385" builtinId="9" hidden="1"/>
    <cellStyle name="Hipervínculo visitado" xfId="29386" builtinId="9" hidden="1"/>
    <cellStyle name="Hipervínculo visitado" xfId="29395" builtinId="9" hidden="1"/>
    <cellStyle name="Hipervínculo visitado" xfId="29396" builtinId="9" hidden="1"/>
    <cellStyle name="Hipervínculo visitado" xfId="29397" builtinId="9" hidden="1"/>
    <cellStyle name="Hipervínculo visitado" xfId="29398" builtinId="9" hidden="1"/>
    <cellStyle name="Hipervínculo visitado" xfId="29399" builtinId="9" hidden="1"/>
    <cellStyle name="Hipervínculo visitado" xfId="29400" builtinId="9" hidden="1"/>
    <cellStyle name="Hipervínculo visitado" xfId="29401" builtinId="9" hidden="1"/>
    <cellStyle name="Hipervínculo visitado" xfId="29402" builtinId="9" hidden="1"/>
    <cellStyle name="Hipervínculo visitado" xfId="29403" builtinId="9" hidden="1"/>
    <cellStyle name="Hipervínculo visitado" xfId="29404" builtinId="9" hidden="1"/>
    <cellStyle name="Hipervínculo visitado" xfId="29405" builtinId="9" hidden="1"/>
    <cellStyle name="Hipervínculo visitado" xfId="29406" builtinId="9" hidden="1"/>
    <cellStyle name="Hipervínculo visitado" xfId="29407" builtinId="9" hidden="1"/>
    <cellStyle name="Hipervínculo visitado" xfId="29408" builtinId="9" hidden="1"/>
    <cellStyle name="Hipervínculo visitado" xfId="29409" builtinId="9" hidden="1"/>
    <cellStyle name="Hipervínculo visitado" xfId="29410" builtinId="9" hidden="1"/>
    <cellStyle name="Hipervínculo visitado" xfId="29411" builtinId="9" hidden="1"/>
    <cellStyle name="Hipervínculo visitado" xfId="29412" builtinId="9" hidden="1"/>
    <cellStyle name="Hipervínculo visitado" xfId="29413" builtinId="9" hidden="1"/>
    <cellStyle name="Hipervínculo visitado" xfId="29414" builtinId="9" hidden="1"/>
    <cellStyle name="Hipervínculo visitado" xfId="29415" builtinId="9" hidden="1"/>
    <cellStyle name="Hipervínculo visitado" xfId="29426" builtinId="9" hidden="1"/>
    <cellStyle name="Hipervínculo visitado" xfId="29427" builtinId="9" hidden="1"/>
    <cellStyle name="Hipervínculo visitado" xfId="29428" builtinId="9" hidden="1"/>
    <cellStyle name="Hipervínculo visitado" xfId="29429" builtinId="9" hidden="1"/>
    <cellStyle name="Hipervínculo visitado" xfId="29430" builtinId="9" hidden="1"/>
    <cellStyle name="Hipervínculo visitado" xfId="29431" builtinId="9" hidden="1"/>
    <cellStyle name="Hipervínculo visitado" xfId="29432" builtinId="9" hidden="1"/>
    <cellStyle name="Hipervínculo visitado" xfId="29433" builtinId="9" hidden="1"/>
    <cellStyle name="Hipervínculo visitado" xfId="29434" builtinId="9" hidden="1"/>
    <cellStyle name="Hipervínculo visitado" xfId="29435" builtinId="9" hidden="1"/>
    <cellStyle name="Hipervínculo visitado" xfId="29436" builtinId="9" hidden="1"/>
    <cellStyle name="Hipervínculo visitado" xfId="29437" builtinId="9" hidden="1"/>
    <cellStyle name="Hipervínculo visitado" xfId="29438" builtinId="9" hidden="1"/>
    <cellStyle name="Hipervínculo visitado" xfId="29439" builtinId="9" hidden="1"/>
    <cellStyle name="Hipervínculo visitado" xfId="29440" builtinId="9" hidden="1"/>
    <cellStyle name="Hipervínculo visitado" xfId="29441" builtinId="9" hidden="1"/>
    <cellStyle name="Hipervínculo visitado" xfId="29442" builtinId="9" hidden="1"/>
    <cellStyle name="Hipervínculo visitado" xfId="29443" builtinId="9" hidden="1"/>
    <cellStyle name="Hipervínculo visitado" xfId="29444" builtinId="9" hidden="1"/>
    <cellStyle name="Hipervínculo visitado" xfId="29445" builtinId="9" hidden="1"/>
    <cellStyle name="Hipervínculo visitado" xfId="29446" builtinId="9" hidden="1"/>
    <cellStyle name="Hipervínculo visitado" xfId="29455" builtinId="9" hidden="1"/>
    <cellStyle name="Hipervínculo visitado" xfId="29456" builtinId="9" hidden="1"/>
    <cellStyle name="Hipervínculo visitado" xfId="29457" builtinId="9" hidden="1"/>
    <cellStyle name="Hipervínculo visitado" xfId="29458" builtinId="9" hidden="1"/>
    <cellStyle name="Hipervínculo visitado" xfId="29459" builtinId="9" hidden="1"/>
    <cellStyle name="Hipervínculo visitado" xfId="29460" builtinId="9" hidden="1"/>
    <cellStyle name="Hipervínculo visitado" xfId="29461" builtinId="9" hidden="1"/>
    <cellStyle name="Hipervínculo visitado" xfId="29462" builtinId="9" hidden="1"/>
    <cellStyle name="Hipervínculo visitado" xfId="29463" builtinId="9" hidden="1"/>
    <cellStyle name="Hipervínculo visitado" xfId="29464" builtinId="9" hidden="1"/>
    <cellStyle name="Hipervínculo visitado" xfId="29465" builtinId="9" hidden="1"/>
    <cellStyle name="Hipervínculo visitado" xfId="29466" builtinId="9" hidden="1"/>
    <cellStyle name="Hipervínculo visitado" xfId="29467" builtinId="9" hidden="1"/>
    <cellStyle name="Hipervínculo visitado" xfId="29468" builtinId="9" hidden="1"/>
    <cellStyle name="Hipervínculo visitado" xfId="29469" builtinId="9" hidden="1"/>
    <cellStyle name="Hipervínculo visitado" xfId="29470" builtinId="9" hidden="1"/>
    <cellStyle name="Hipervínculo visitado" xfId="29471" builtinId="9" hidden="1"/>
    <cellStyle name="Hipervínculo visitado" xfId="29472" builtinId="9" hidden="1"/>
    <cellStyle name="Hipervínculo visitado" xfId="29473" builtinId="9" hidden="1"/>
    <cellStyle name="Hipervínculo visitado" xfId="29474" builtinId="9" hidden="1"/>
    <cellStyle name="Hipervínculo visitado" xfId="29475" builtinId="9" hidden="1"/>
    <cellStyle name="Hipervínculo visitado" xfId="29486" builtinId="9" hidden="1"/>
    <cellStyle name="Hipervínculo visitado" xfId="29487" builtinId="9" hidden="1"/>
    <cellStyle name="Hipervínculo visitado" xfId="29488" builtinId="9" hidden="1"/>
    <cellStyle name="Hipervínculo visitado" xfId="29489" builtinId="9" hidden="1"/>
    <cellStyle name="Hipervínculo visitado" xfId="29490" builtinId="9" hidden="1"/>
    <cellStyle name="Hipervínculo visitado" xfId="29491" builtinId="9" hidden="1"/>
    <cellStyle name="Hipervínculo visitado" xfId="29492" builtinId="9" hidden="1"/>
    <cellStyle name="Hipervínculo visitado" xfId="29493" builtinId="9" hidden="1"/>
    <cellStyle name="Hipervínculo visitado" xfId="29494" builtinId="9" hidden="1"/>
    <cellStyle name="Hipervínculo visitado" xfId="29495" builtinId="9" hidden="1"/>
    <cellStyle name="Hipervínculo visitado" xfId="29496" builtinId="9" hidden="1"/>
    <cellStyle name="Hipervínculo visitado" xfId="29497" builtinId="9" hidden="1"/>
    <cellStyle name="Hipervínculo visitado" xfId="29498" builtinId="9" hidden="1"/>
    <cellStyle name="Hipervínculo visitado" xfId="29499" builtinId="9" hidden="1"/>
    <cellStyle name="Hipervínculo visitado" xfId="29500" builtinId="9" hidden="1"/>
    <cellStyle name="Hipervínculo visitado" xfId="29501" builtinId="9" hidden="1"/>
    <cellStyle name="Hipervínculo visitado" xfId="29502" builtinId="9" hidden="1"/>
    <cellStyle name="Hipervínculo visitado" xfId="29503" builtinId="9" hidden="1"/>
    <cellStyle name="Hipervínculo visitado" xfId="29504" builtinId="9" hidden="1"/>
    <cellStyle name="Hipervínculo visitado" xfId="29505" builtinId="9" hidden="1"/>
    <cellStyle name="Hipervínculo visitado" xfId="29506" builtinId="9" hidden="1"/>
    <cellStyle name="Hipervínculo visitado" xfId="29514" builtinId="9" hidden="1"/>
    <cellStyle name="Hipervínculo visitado" xfId="29515" builtinId="9" hidden="1"/>
    <cellStyle name="Hipervínculo visitado" xfId="29516" builtinId="9" hidden="1"/>
    <cellStyle name="Hipervínculo visitado" xfId="29517" builtinId="9" hidden="1"/>
    <cellStyle name="Hipervínculo visitado" xfId="29518" builtinId="9" hidden="1"/>
    <cellStyle name="Hipervínculo visitado" xfId="29519" builtinId="9" hidden="1"/>
    <cellStyle name="Hipervínculo visitado" xfId="29520" builtinId="9" hidden="1"/>
    <cellStyle name="Hipervínculo visitado" xfId="29521" builtinId="9" hidden="1"/>
    <cellStyle name="Hipervínculo visitado" xfId="29522" builtinId="9" hidden="1"/>
    <cellStyle name="Hipervínculo visitado" xfId="29523" builtinId="9" hidden="1"/>
    <cellStyle name="Hipervínculo visitado" xfId="29524" builtinId="9" hidden="1"/>
    <cellStyle name="Hipervínculo visitado" xfId="29525" builtinId="9" hidden="1"/>
    <cellStyle name="Hipervínculo visitado" xfId="29526" builtinId="9" hidden="1"/>
    <cellStyle name="Hipervínculo visitado" xfId="29527" builtinId="9" hidden="1"/>
    <cellStyle name="Hipervínculo visitado" xfId="29528" builtinId="9" hidden="1"/>
    <cellStyle name="Hipervínculo visitado" xfId="29529" builtinId="9" hidden="1"/>
    <cellStyle name="Hipervínculo visitado" xfId="29530" builtinId="9" hidden="1"/>
    <cellStyle name="Hipervínculo visitado" xfId="29531" builtinId="9" hidden="1"/>
    <cellStyle name="Hipervínculo visitado" xfId="29532" builtinId="9" hidden="1"/>
    <cellStyle name="Hipervínculo visitado" xfId="29533" builtinId="9" hidden="1"/>
    <cellStyle name="Hipervínculo visitado" xfId="29534" builtinId="9" hidden="1"/>
    <cellStyle name="Hipervínculo visitado" xfId="29544" builtinId="9" hidden="1"/>
    <cellStyle name="Hipervínculo visitado" xfId="29545" builtinId="9" hidden="1"/>
    <cellStyle name="Hipervínculo visitado" xfId="29546" builtinId="9" hidden="1"/>
    <cellStyle name="Hipervínculo visitado" xfId="29547" builtinId="9" hidden="1"/>
    <cellStyle name="Hipervínculo visitado" xfId="29548" builtinId="9" hidden="1"/>
    <cellStyle name="Hipervínculo visitado" xfId="29549" builtinId="9" hidden="1"/>
    <cellStyle name="Hipervínculo visitado" xfId="29550" builtinId="9" hidden="1"/>
    <cellStyle name="Hipervínculo visitado" xfId="29551" builtinId="9" hidden="1"/>
    <cellStyle name="Hipervínculo visitado" xfId="29552" builtinId="9" hidden="1"/>
    <cellStyle name="Hipervínculo visitado" xfId="29553" builtinId="9" hidden="1"/>
    <cellStyle name="Hipervínculo visitado" xfId="29554" builtinId="9" hidden="1"/>
    <cellStyle name="Hipervínculo visitado" xfId="29555" builtinId="9" hidden="1"/>
    <cellStyle name="Hipervínculo visitado" xfId="29556" builtinId="9" hidden="1"/>
    <cellStyle name="Hipervínculo visitado" xfId="29557" builtinId="9" hidden="1"/>
    <cellStyle name="Hipervínculo visitado" xfId="29558" builtinId="9" hidden="1"/>
    <cellStyle name="Hipervínculo visitado" xfId="29559" builtinId="9" hidden="1"/>
    <cellStyle name="Hipervínculo visitado" xfId="29560" builtinId="9" hidden="1"/>
    <cellStyle name="Hipervínculo visitado" xfId="29561" builtinId="9" hidden="1"/>
    <cellStyle name="Hipervínculo visitado" xfId="29562" builtinId="9" hidden="1"/>
    <cellStyle name="Hipervínculo visitado" xfId="29563" builtinId="9" hidden="1"/>
    <cellStyle name="Hipervínculo visitado" xfId="29564" builtinId="9" hidden="1"/>
    <cellStyle name="Hipervínculo visitado" xfId="29573" builtinId="9" hidden="1"/>
    <cellStyle name="Hipervínculo visitado" xfId="29574" builtinId="9" hidden="1"/>
    <cellStyle name="Hipervínculo visitado" xfId="29575" builtinId="9" hidden="1"/>
    <cellStyle name="Hipervínculo visitado" xfId="29576" builtinId="9" hidden="1"/>
    <cellStyle name="Hipervínculo visitado" xfId="29577" builtinId="9" hidden="1"/>
    <cellStyle name="Hipervínculo visitado" xfId="29578" builtinId="9" hidden="1"/>
    <cellStyle name="Hipervínculo visitado" xfId="29579" builtinId="9" hidden="1"/>
    <cellStyle name="Hipervínculo visitado" xfId="29580" builtinId="9" hidden="1"/>
    <cellStyle name="Hipervínculo visitado" xfId="29581" builtinId="9" hidden="1"/>
    <cellStyle name="Hipervínculo visitado" xfId="29582" builtinId="9" hidden="1"/>
    <cellStyle name="Hipervínculo visitado" xfId="29583" builtinId="9" hidden="1"/>
    <cellStyle name="Hipervínculo visitado" xfId="29584" builtinId="9" hidden="1"/>
    <cellStyle name="Hipervínculo visitado" xfId="29585" builtinId="9" hidden="1"/>
    <cellStyle name="Hipervínculo visitado" xfId="29586" builtinId="9" hidden="1"/>
    <cellStyle name="Hipervínculo visitado" xfId="29587" builtinId="9" hidden="1"/>
    <cellStyle name="Hipervínculo visitado" xfId="29588" builtinId="9" hidden="1"/>
    <cellStyle name="Hipervínculo visitado" xfId="29589" builtinId="9" hidden="1"/>
    <cellStyle name="Hipervínculo visitado" xfId="29590" builtinId="9" hidden="1"/>
    <cellStyle name="Hipervínculo visitado" xfId="29591" builtinId="9" hidden="1"/>
    <cellStyle name="Hipervínculo visitado" xfId="29592" builtinId="9" hidden="1"/>
    <cellStyle name="Hipervínculo visitado" xfId="29593" builtinId="9" hidden="1"/>
    <cellStyle name="Hipervínculo visitado" xfId="29604" builtinId="9" hidden="1"/>
    <cellStyle name="Hipervínculo visitado" xfId="29605" builtinId="9" hidden="1"/>
    <cellStyle name="Hipervínculo visitado" xfId="29606" builtinId="9" hidden="1"/>
    <cellStyle name="Hipervínculo visitado" xfId="29607" builtinId="9" hidden="1"/>
    <cellStyle name="Hipervínculo visitado" xfId="29608" builtinId="9" hidden="1"/>
    <cellStyle name="Hipervínculo visitado" xfId="29609" builtinId="9" hidden="1"/>
    <cellStyle name="Hipervínculo visitado" xfId="29610" builtinId="9" hidden="1"/>
    <cellStyle name="Hipervínculo visitado" xfId="29611" builtinId="9" hidden="1"/>
    <cellStyle name="Hipervínculo visitado" xfId="29612" builtinId="9" hidden="1"/>
    <cellStyle name="Hipervínculo visitado" xfId="29613" builtinId="9" hidden="1"/>
    <cellStyle name="Hipervínculo visitado" xfId="29614" builtinId="9" hidden="1"/>
    <cellStyle name="Hipervínculo visitado" xfId="29615" builtinId="9" hidden="1"/>
    <cellStyle name="Hipervínculo visitado" xfId="29616" builtinId="9" hidden="1"/>
    <cellStyle name="Hipervínculo visitado" xfId="29617" builtinId="9" hidden="1"/>
    <cellStyle name="Hipervínculo visitado" xfId="29618" builtinId="9" hidden="1"/>
    <cellStyle name="Hipervínculo visitado" xfId="29619" builtinId="9" hidden="1"/>
    <cellStyle name="Hipervínculo visitado" xfId="29620" builtinId="9" hidden="1"/>
    <cellStyle name="Hipervínculo visitado" xfId="29621" builtinId="9" hidden="1"/>
    <cellStyle name="Hipervínculo visitado" xfId="29622" builtinId="9" hidden="1"/>
    <cellStyle name="Hipervínculo visitado" xfId="29623" builtinId="9" hidden="1"/>
    <cellStyle name="Hipervínculo visitado" xfId="29624" builtinId="9" hidden="1"/>
    <cellStyle name="Hipervínculo visitado" xfId="29633" builtinId="9" hidden="1"/>
    <cellStyle name="Hipervínculo visitado" xfId="29634" builtinId="9" hidden="1"/>
    <cellStyle name="Hipervínculo visitado" xfId="29635" builtinId="9" hidden="1"/>
    <cellStyle name="Hipervínculo visitado" xfId="29636" builtinId="9" hidden="1"/>
    <cellStyle name="Hipervínculo visitado" xfId="29637" builtinId="9" hidden="1"/>
    <cellStyle name="Hipervínculo visitado" xfId="29638" builtinId="9" hidden="1"/>
    <cellStyle name="Hipervínculo visitado" xfId="29639" builtinId="9" hidden="1"/>
    <cellStyle name="Hipervínculo visitado" xfId="29640" builtinId="9" hidden="1"/>
    <cellStyle name="Hipervínculo visitado" xfId="29641" builtinId="9" hidden="1"/>
    <cellStyle name="Hipervínculo visitado" xfId="29642" builtinId="9" hidden="1"/>
    <cellStyle name="Hipervínculo visitado" xfId="29643" builtinId="9" hidden="1"/>
    <cellStyle name="Hipervínculo visitado" xfId="29644" builtinId="9" hidden="1"/>
    <cellStyle name="Hipervínculo visitado" xfId="29645" builtinId="9" hidden="1"/>
    <cellStyle name="Hipervínculo visitado" xfId="29646" builtinId="9" hidden="1"/>
    <cellStyle name="Hipervínculo visitado" xfId="29647" builtinId="9" hidden="1"/>
    <cellStyle name="Hipervínculo visitado" xfId="29648" builtinId="9" hidden="1"/>
    <cellStyle name="Hipervínculo visitado" xfId="29649" builtinId="9" hidden="1"/>
    <cellStyle name="Hipervínculo visitado" xfId="29650" builtinId="9" hidden="1"/>
    <cellStyle name="Hipervínculo visitado" xfId="29651" builtinId="9" hidden="1"/>
    <cellStyle name="Hipervínculo visitado" xfId="29652" builtinId="9" hidden="1"/>
    <cellStyle name="Hipervínculo visitado" xfId="29653" builtinId="9" hidden="1"/>
    <cellStyle name="Hipervínculo visitado" xfId="29663" builtinId="9" hidden="1"/>
    <cellStyle name="Hipervínculo visitado" xfId="29664" builtinId="9" hidden="1"/>
    <cellStyle name="Hipervínculo visitado" xfId="29665" builtinId="9" hidden="1"/>
    <cellStyle name="Hipervínculo visitado" xfId="29666" builtinId="9" hidden="1"/>
    <cellStyle name="Hipervínculo visitado" xfId="29667" builtinId="9" hidden="1"/>
    <cellStyle name="Hipervínculo visitado" xfId="29668" builtinId="9" hidden="1"/>
    <cellStyle name="Hipervínculo visitado" xfId="29669" builtinId="9" hidden="1"/>
    <cellStyle name="Hipervínculo visitado" xfId="29670" builtinId="9" hidden="1"/>
    <cellStyle name="Hipervínculo visitado" xfId="29671" builtinId="9" hidden="1"/>
    <cellStyle name="Hipervínculo visitado" xfId="29672" builtinId="9" hidden="1"/>
    <cellStyle name="Hipervínculo visitado" xfId="29673" builtinId="9" hidden="1"/>
    <cellStyle name="Hipervínculo visitado" xfId="29674" builtinId="9" hidden="1"/>
    <cellStyle name="Hipervínculo visitado" xfId="29675" builtinId="9" hidden="1"/>
    <cellStyle name="Hipervínculo visitado" xfId="29676" builtinId="9" hidden="1"/>
    <cellStyle name="Hipervínculo visitado" xfId="29677" builtinId="9" hidden="1"/>
    <cellStyle name="Hipervínculo visitado" xfId="29678" builtinId="9" hidden="1"/>
    <cellStyle name="Hipervínculo visitado" xfId="29679" builtinId="9" hidden="1"/>
    <cellStyle name="Hipervínculo visitado" xfId="29680" builtinId="9" hidden="1"/>
    <cellStyle name="Hipervínculo visitado" xfId="29681" builtinId="9" hidden="1"/>
    <cellStyle name="Hipervínculo visitado" xfId="29682" builtinId="9" hidden="1"/>
    <cellStyle name="Hipervínculo visitado" xfId="29683" builtinId="9" hidden="1"/>
    <cellStyle name="Hipervínculo visitado" xfId="29691" builtinId="9" hidden="1"/>
    <cellStyle name="Hipervínculo visitado" xfId="29692" builtinId="9" hidden="1"/>
    <cellStyle name="Hipervínculo visitado" xfId="29693" builtinId="9" hidden="1"/>
    <cellStyle name="Hipervínculo visitado" xfId="29694" builtinId="9" hidden="1"/>
    <cellStyle name="Hipervínculo visitado" xfId="29695" builtinId="9" hidden="1"/>
    <cellStyle name="Hipervínculo visitado" xfId="29696" builtinId="9" hidden="1"/>
    <cellStyle name="Hipervínculo visitado" xfId="29697" builtinId="9" hidden="1"/>
    <cellStyle name="Hipervínculo visitado" xfId="29698" builtinId="9" hidden="1"/>
    <cellStyle name="Hipervínculo visitado" xfId="29699" builtinId="9" hidden="1"/>
    <cellStyle name="Hipervínculo visitado" xfId="29700" builtinId="9" hidden="1"/>
    <cellStyle name="Hipervínculo visitado" xfId="29701" builtinId="9" hidden="1"/>
    <cellStyle name="Hipervínculo visitado" xfId="29702" builtinId="9" hidden="1"/>
    <cellStyle name="Hipervínculo visitado" xfId="29703" builtinId="9" hidden="1"/>
    <cellStyle name="Hipervínculo visitado" xfId="29704" builtinId="9" hidden="1"/>
    <cellStyle name="Hipervínculo visitado" xfId="29705" builtinId="9" hidden="1"/>
    <cellStyle name="Hipervínculo visitado" xfId="29706" builtinId="9" hidden="1"/>
    <cellStyle name="Hipervínculo visitado" xfId="29707" builtinId="9" hidden="1"/>
    <cellStyle name="Hipervínculo visitado" xfId="29708" builtinId="9" hidden="1"/>
    <cellStyle name="Hipervínculo visitado" xfId="29709" builtinId="9" hidden="1"/>
    <cellStyle name="Hipervínculo visitado" xfId="29710" builtinId="9" hidden="1"/>
    <cellStyle name="Hipervínculo visitado" xfId="29711" builtinId="9" hidden="1"/>
    <cellStyle name="Hipervínculo visitado" xfId="29721" builtinId="9" hidden="1"/>
    <cellStyle name="Hipervínculo visitado" xfId="29722" builtinId="9" hidden="1"/>
    <cellStyle name="Hipervínculo visitado" xfId="29723" builtinId="9" hidden="1"/>
    <cellStyle name="Hipervínculo visitado" xfId="29724" builtinId="9" hidden="1"/>
    <cellStyle name="Hipervínculo visitado" xfId="29725" builtinId="9" hidden="1"/>
    <cellStyle name="Hipervínculo visitado" xfId="29726" builtinId="9" hidden="1"/>
    <cellStyle name="Hipervínculo visitado" xfId="29727" builtinId="9" hidden="1"/>
    <cellStyle name="Hipervínculo visitado" xfId="29728" builtinId="9" hidden="1"/>
    <cellStyle name="Hipervínculo visitado" xfId="29729" builtinId="9" hidden="1"/>
    <cellStyle name="Hipervínculo visitado" xfId="29730" builtinId="9" hidden="1"/>
    <cellStyle name="Hipervínculo visitado" xfId="29731" builtinId="9" hidden="1"/>
    <cellStyle name="Hipervínculo visitado" xfId="29732" builtinId="9" hidden="1"/>
    <cellStyle name="Hipervínculo visitado" xfId="29733" builtinId="9" hidden="1"/>
    <cellStyle name="Hipervínculo visitado" xfId="29734" builtinId="9" hidden="1"/>
    <cellStyle name="Hipervínculo visitado" xfId="29735" builtinId="9" hidden="1"/>
    <cellStyle name="Hipervínculo visitado" xfId="29736" builtinId="9" hidden="1"/>
    <cellStyle name="Hipervínculo visitado" xfId="29737" builtinId="9" hidden="1"/>
    <cellStyle name="Hipervínculo visitado" xfId="29738" builtinId="9" hidden="1"/>
    <cellStyle name="Hipervínculo visitado" xfId="29739" builtinId="9" hidden="1"/>
    <cellStyle name="Hipervínculo visitado" xfId="29740" builtinId="9" hidden="1"/>
    <cellStyle name="Hipervínculo visitado" xfId="29741" builtinId="9" hidden="1"/>
    <cellStyle name="Hipervínculo visitado" xfId="29748" builtinId="9" hidden="1"/>
    <cellStyle name="Hipervínculo visitado" xfId="29749" builtinId="9" hidden="1"/>
    <cellStyle name="Hipervínculo visitado" xfId="29750" builtinId="9" hidden="1"/>
    <cellStyle name="Hipervínculo visitado" xfId="29751" builtinId="9" hidden="1"/>
    <cellStyle name="Hipervínculo visitado" xfId="29752" builtinId="9" hidden="1"/>
    <cellStyle name="Hipervínculo visitado" xfId="29753" builtinId="9" hidden="1"/>
    <cellStyle name="Hipervínculo visitado" xfId="29754" builtinId="9" hidden="1"/>
    <cellStyle name="Hipervínculo visitado" xfId="29755" builtinId="9" hidden="1"/>
    <cellStyle name="Hipervínculo visitado" xfId="29756" builtinId="9" hidden="1"/>
    <cellStyle name="Hipervínculo visitado" xfId="29757" builtinId="9" hidden="1"/>
    <cellStyle name="Hipervínculo visitado" xfId="29758" builtinId="9" hidden="1"/>
    <cellStyle name="Hipervínculo visitado" xfId="29759" builtinId="9" hidden="1"/>
    <cellStyle name="Hipervínculo visitado" xfId="29760" builtinId="9" hidden="1"/>
    <cellStyle name="Hipervínculo visitado" xfId="29761" builtinId="9" hidden="1"/>
    <cellStyle name="Hipervínculo visitado" xfId="29762" builtinId="9" hidden="1"/>
    <cellStyle name="Hipervínculo visitado" xfId="29763" builtinId="9" hidden="1"/>
    <cellStyle name="Hipervínculo visitado" xfId="29764" builtinId="9" hidden="1"/>
    <cellStyle name="Hipervínculo visitado" xfId="29765" builtinId="9" hidden="1"/>
    <cellStyle name="Hipervínculo visitado" xfId="29766" builtinId="9" hidden="1"/>
    <cellStyle name="Hipervínculo visitado" xfId="29767" builtinId="9" hidden="1"/>
    <cellStyle name="Hipervínculo visitado" xfId="29768" builtinId="9" hidden="1"/>
    <cellStyle name="Hipervínculo visitado" xfId="29780" builtinId="9" hidden="1"/>
    <cellStyle name="Hipervínculo visitado" xfId="29781" builtinId="9" hidden="1"/>
    <cellStyle name="Hipervínculo visitado" xfId="29782" builtinId="9" hidden="1"/>
    <cellStyle name="Hipervínculo visitado" xfId="29783" builtinId="9" hidden="1"/>
    <cellStyle name="Hipervínculo visitado" xfId="29784" builtinId="9" hidden="1"/>
    <cellStyle name="Hipervínculo visitado" xfId="29785" builtinId="9" hidden="1"/>
    <cellStyle name="Hipervínculo visitado" xfId="29786" builtinId="9" hidden="1"/>
    <cellStyle name="Hipervínculo visitado" xfId="29787" builtinId="9" hidden="1"/>
    <cellStyle name="Hipervínculo visitado" xfId="29788" builtinId="9" hidden="1"/>
    <cellStyle name="Hipervínculo visitado" xfId="29789" builtinId="9" hidden="1"/>
    <cellStyle name="Hipervínculo visitado" xfId="29790" builtinId="9" hidden="1"/>
    <cellStyle name="Hipervínculo visitado" xfId="29791" builtinId="9" hidden="1"/>
    <cellStyle name="Hipervínculo visitado" xfId="29792" builtinId="9" hidden="1"/>
    <cellStyle name="Hipervínculo visitado" xfId="29793" builtinId="9" hidden="1"/>
    <cellStyle name="Hipervínculo visitado" xfId="29794" builtinId="9" hidden="1"/>
    <cellStyle name="Hipervínculo visitado" xfId="29795" builtinId="9" hidden="1"/>
    <cellStyle name="Hipervínculo visitado" xfId="29796" builtinId="9" hidden="1"/>
    <cellStyle name="Hipervínculo visitado" xfId="29797" builtinId="9" hidden="1"/>
    <cellStyle name="Hipervínculo visitado" xfId="29798" builtinId="9" hidden="1"/>
    <cellStyle name="Hipervínculo visitado" xfId="29799" builtinId="9" hidden="1"/>
    <cellStyle name="Hipervínculo visitado" xfId="29800" builtinId="9" hidden="1"/>
    <cellStyle name="Hipervínculo visitado" xfId="29806" builtinId="9" hidden="1"/>
    <cellStyle name="Hipervínculo visitado" xfId="29807" builtinId="9" hidden="1"/>
    <cellStyle name="Hipervínculo visitado" xfId="29808" builtinId="9" hidden="1"/>
    <cellStyle name="Hipervínculo visitado" xfId="29809" builtinId="9" hidden="1"/>
    <cellStyle name="Hipervínculo visitado" xfId="29810" builtinId="9" hidden="1"/>
    <cellStyle name="Hipervínculo visitado" xfId="29811" builtinId="9" hidden="1"/>
    <cellStyle name="Hipervínculo visitado" xfId="29812" builtinId="9" hidden="1"/>
    <cellStyle name="Hipervínculo visitado" xfId="29813" builtinId="9" hidden="1"/>
    <cellStyle name="Hipervínculo visitado" xfId="29814" builtinId="9" hidden="1"/>
    <cellStyle name="Hipervínculo visitado" xfId="29815" builtinId="9" hidden="1"/>
    <cellStyle name="Hipervínculo visitado" xfId="29816" builtinId="9" hidden="1"/>
    <cellStyle name="Hipervínculo visitado" xfId="29817" builtinId="9" hidden="1"/>
    <cellStyle name="Hipervínculo visitado" xfId="29818" builtinId="9" hidden="1"/>
    <cellStyle name="Hipervínculo visitado" xfId="29819" builtinId="9" hidden="1"/>
    <cellStyle name="Hipervínculo visitado" xfId="29820" builtinId="9" hidden="1"/>
    <cellStyle name="Hipervínculo visitado" xfId="29821" builtinId="9" hidden="1"/>
    <cellStyle name="Hipervínculo visitado" xfId="29822" builtinId="9" hidden="1"/>
    <cellStyle name="Hipervínculo visitado" xfId="29823" builtinId="9" hidden="1"/>
    <cellStyle name="Hipervínculo visitado" xfId="29824" builtinId="9" hidden="1"/>
    <cellStyle name="Hipervínculo visitado" xfId="29825" builtinId="9" hidden="1"/>
    <cellStyle name="Hipervínculo visitado" xfId="29826" builtinId="9" hidden="1"/>
    <cellStyle name="Hipervínculo visitado" xfId="29778" builtinId="9" hidden="1"/>
    <cellStyle name="Hipervínculo visitado" xfId="29779" builtinId="9" hidden="1"/>
    <cellStyle name="Hipervínculo visitado" xfId="29830" builtinId="9" hidden="1"/>
    <cellStyle name="Hipervínculo visitado" xfId="29831" builtinId="9" hidden="1"/>
    <cellStyle name="Hipervínculo visitado" xfId="29832" builtinId="9" hidden="1"/>
    <cellStyle name="Hipervínculo visitado" xfId="29833" builtinId="9" hidden="1"/>
    <cellStyle name="Hipervínculo visitado" xfId="29834" builtinId="9" hidden="1"/>
    <cellStyle name="Hipervínculo visitado" xfId="29835" builtinId="9" hidden="1"/>
    <cellStyle name="Hipervínculo visitado" xfId="29836" builtinId="9" hidden="1"/>
    <cellStyle name="Hipervínculo visitado" xfId="29837" builtinId="9" hidden="1"/>
    <cellStyle name="Hipervínculo visitado" xfId="29838" builtinId="9" hidden="1"/>
    <cellStyle name="Hipervínculo visitado" xfId="29839" builtinId="9" hidden="1"/>
    <cellStyle name="Hipervínculo visitado" xfId="29840" builtinId="9" hidden="1"/>
    <cellStyle name="Hipervínculo visitado" xfId="29841" builtinId="9" hidden="1"/>
    <cellStyle name="Hipervínculo visitado" xfId="29842" builtinId="9" hidden="1"/>
    <cellStyle name="Hipervínculo visitado" xfId="29843" builtinId="9" hidden="1"/>
    <cellStyle name="Hipervínculo visitado" xfId="29844" builtinId="9" hidden="1"/>
    <cellStyle name="Hipervínculo visitado" xfId="29845" builtinId="9" hidden="1"/>
    <cellStyle name="Hipervínculo visitado" xfId="29846" builtinId="9" hidden="1"/>
    <cellStyle name="Hipervínculo visitado" xfId="29847" builtinId="9" hidden="1"/>
    <cellStyle name="Hipervínculo visitado" xfId="29848" builtinId="9" hidden="1"/>
    <cellStyle name="Hipervínculo visitado" xfId="29804" builtinId="9" hidden="1"/>
    <cellStyle name="Hipervínculo visitado" xfId="29805" builtinId="9" hidden="1"/>
    <cellStyle name="Hipervínculo visitado" xfId="29851" builtinId="9" hidden="1"/>
    <cellStyle name="Hipervínculo visitado" xfId="29852" builtinId="9" hidden="1"/>
    <cellStyle name="Hipervínculo visitado" xfId="29853" builtinId="9" hidden="1"/>
    <cellStyle name="Hipervínculo visitado" xfId="29854" builtinId="9" hidden="1"/>
    <cellStyle name="Hipervínculo visitado" xfId="29855" builtinId="9" hidden="1"/>
    <cellStyle name="Hipervínculo visitado" xfId="29856" builtinId="9" hidden="1"/>
    <cellStyle name="Hipervínculo visitado" xfId="29857" builtinId="9" hidden="1"/>
    <cellStyle name="Hipervínculo visitado" xfId="29858" builtinId="9" hidden="1"/>
    <cellStyle name="Hipervínculo visitado" xfId="29859" builtinId="9" hidden="1"/>
    <cellStyle name="Hipervínculo visitado" xfId="29860" builtinId="9" hidden="1"/>
    <cellStyle name="Hipervínculo visitado" xfId="29861" builtinId="9" hidden="1"/>
    <cellStyle name="Hipervínculo visitado" xfId="29862" builtinId="9" hidden="1"/>
    <cellStyle name="Hipervínculo visitado" xfId="29863" builtinId="9" hidden="1"/>
    <cellStyle name="Hipervínculo visitado" xfId="29864" builtinId="9" hidden="1"/>
    <cellStyle name="Hipervínculo visitado" xfId="29865" builtinId="9" hidden="1"/>
    <cellStyle name="Hipervínculo visitado" xfId="29866" builtinId="9" hidden="1"/>
    <cellStyle name="Hipervínculo visitado" xfId="29867" builtinId="9" hidden="1"/>
    <cellStyle name="Hipervínculo visitado" xfId="29868" builtinId="9" hidden="1"/>
    <cellStyle name="Hipervínculo visitado" xfId="29869" builtinId="9" hidden="1"/>
    <cellStyle name="Hipervínculo visitado" xfId="29878" builtinId="9" hidden="1"/>
    <cellStyle name="Hipervínculo visitado" xfId="29879" builtinId="9" hidden="1"/>
    <cellStyle name="Hipervínculo visitado" xfId="29880" builtinId="9" hidden="1"/>
    <cellStyle name="Hipervínculo visitado" xfId="29881" builtinId="9" hidden="1"/>
    <cellStyle name="Hipervínculo visitado" xfId="29882" builtinId="9" hidden="1"/>
    <cellStyle name="Hipervínculo visitado" xfId="29883" builtinId="9" hidden="1"/>
    <cellStyle name="Hipervínculo visitado" xfId="29884" builtinId="9" hidden="1"/>
    <cellStyle name="Hipervínculo visitado" xfId="29885" builtinId="9" hidden="1"/>
    <cellStyle name="Hipervínculo visitado" xfId="29886" builtinId="9" hidden="1"/>
    <cellStyle name="Hipervínculo visitado" xfId="29887" builtinId="9" hidden="1"/>
    <cellStyle name="Hipervínculo visitado" xfId="29888" builtinId="9" hidden="1"/>
    <cellStyle name="Hipervínculo visitado" xfId="29889" builtinId="9" hidden="1"/>
    <cellStyle name="Hipervínculo visitado" xfId="29890" builtinId="9" hidden="1"/>
    <cellStyle name="Hipervínculo visitado" xfId="29891" builtinId="9" hidden="1"/>
    <cellStyle name="Hipervínculo visitado" xfId="29892" builtinId="9" hidden="1"/>
    <cellStyle name="Hipervínculo visitado" xfId="29893" builtinId="9" hidden="1"/>
    <cellStyle name="Hipervínculo visitado" xfId="29894" builtinId="9" hidden="1"/>
    <cellStyle name="Hipervínculo visitado" xfId="29895" builtinId="9" hidden="1"/>
    <cellStyle name="Hipervínculo visitado" xfId="29896" builtinId="9" hidden="1"/>
    <cellStyle name="Hipervínculo visitado" xfId="29897" builtinId="9" hidden="1"/>
    <cellStyle name="Hipervínculo visitado" xfId="29898" builtinId="9" hidden="1"/>
    <cellStyle name="Hipervínculo visitado" xfId="29905" builtinId="9" hidden="1"/>
    <cellStyle name="Hipervínculo visitado" xfId="29906" builtinId="9" hidden="1"/>
    <cellStyle name="Hipervínculo visitado" xfId="29907" builtinId="9" hidden="1"/>
    <cellStyle name="Hipervínculo visitado" xfId="29908" builtinId="9" hidden="1"/>
    <cellStyle name="Hipervínculo visitado" xfId="29909" builtinId="9" hidden="1"/>
    <cellStyle name="Hipervínculo visitado" xfId="29910" builtinId="9" hidden="1"/>
    <cellStyle name="Hipervínculo visitado" xfId="29911" builtinId="9" hidden="1"/>
    <cellStyle name="Hipervínculo visitado" xfId="29912" builtinId="9" hidden="1"/>
    <cellStyle name="Hipervínculo visitado" xfId="29913" builtinId="9" hidden="1"/>
    <cellStyle name="Hipervínculo visitado" xfId="29914" builtinId="9" hidden="1"/>
    <cellStyle name="Hipervínculo visitado" xfId="29915" builtinId="9" hidden="1"/>
    <cellStyle name="Hipervínculo visitado" xfId="29916" builtinId="9" hidden="1"/>
    <cellStyle name="Hipervínculo visitado" xfId="29917" builtinId="9" hidden="1"/>
    <cellStyle name="Hipervínculo visitado" xfId="29918" builtinId="9" hidden="1"/>
    <cellStyle name="Hipervínculo visitado" xfId="29919" builtinId="9" hidden="1"/>
    <cellStyle name="Hipervínculo visitado" xfId="29920" builtinId="9" hidden="1"/>
    <cellStyle name="Hipervínculo visitado" xfId="29921" builtinId="9" hidden="1"/>
    <cellStyle name="Hipervínculo visitado" xfId="29922" builtinId="9" hidden="1"/>
    <cellStyle name="Hipervínculo visitado" xfId="29923" builtinId="9" hidden="1"/>
    <cellStyle name="Hipervínculo visitado" xfId="29924" builtinId="9" hidden="1"/>
    <cellStyle name="Hipervínculo visitado" xfId="29925" builtinId="9" hidden="1"/>
    <cellStyle name="Hipervínculo visitado" xfId="29876" builtinId="9" hidden="1"/>
    <cellStyle name="Hipervínculo visitado" xfId="29877" builtinId="9" hidden="1"/>
    <cellStyle name="Hipervínculo visitado" xfId="29928" builtinId="9" hidden="1"/>
    <cellStyle name="Hipervínculo visitado" xfId="29929" builtinId="9" hidden="1"/>
    <cellStyle name="Hipervínculo visitado" xfId="29930" builtinId="9" hidden="1"/>
    <cellStyle name="Hipervínculo visitado" xfId="29931" builtinId="9" hidden="1"/>
    <cellStyle name="Hipervínculo visitado" xfId="29932" builtinId="9" hidden="1"/>
    <cellStyle name="Hipervínculo visitado" xfId="29933" builtinId="9" hidden="1"/>
    <cellStyle name="Hipervínculo visitado" xfId="29934" builtinId="9" hidden="1"/>
    <cellStyle name="Hipervínculo visitado" xfId="29935" builtinId="9" hidden="1"/>
    <cellStyle name="Hipervínculo visitado" xfId="29936" builtinId="9" hidden="1"/>
    <cellStyle name="Hipervínculo visitado" xfId="29937" builtinId="9" hidden="1"/>
    <cellStyle name="Hipervínculo visitado" xfId="29938" builtinId="9" hidden="1"/>
    <cellStyle name="Hipervínculo visitado" xfId="29939" builtinId="9" hidden="1"/>
    <cellStyle name="Hipervínculo visitado" xfId="29940" builtinId="9" hidden="1"/>
    <cellStyle name="Hipervínculo visitado" xfId="29941" builtinId="9" hidden="1"/>
    <cellStyle name="Hipervínculo visitado" xfId="29942" builtinId="9" hidden="1"/>
    <cellStyle name="Hipervínculo visitado" xfId="29943" builtinId="9" hidden="1"/>
    <cellStyle name="Hipervínculo visitado" xfId="29944" builtinId="9" hidden="1"/>
    <cellStyle name="Hipervínculo visitado" xfId="29945" builtinId="9" hidden="1"/>
    <cellStyle name="Hipervínculo visitado" xfId="29946" builtinId="9" hidden="1"/>
    <cellStyle name="Hipervínculo visitado" xfId="29953" builtinId="9" hidden="1"/>
    <cellStyle name="Hipervínculo visitado" xfId="29954" builtinId="9" hidden="1"/>
    <cellStyle name="Hipervínculo visitado" xfId="29955" builtinId="9" hidden="1"/>
    <cellStyle name="Hipervínculo visitado" xfId="29956" builtinId="9" hidden="1"/>
    <cellStyle name="Hipervínculo visitado" xfId="29957" builtinId="9" hidden="1"/>
    <cellStyle name="Hipervínculo visitado" xfId="29958" builtinId="9" hidden="1"/>
    <cellStyle name="Hipervínculo visitado" xfId="29959" builtinId="9" hidden="1"/>
    <cellStyle name="Hipervínculo visitado" xfId="29960" builtinId="9" hidden="1"/>
    <cellStyle name="Hipervínculo visitado" xfId="29961" builtinId="9" hidden="1"/>
    <cellStyle name="Hipervínculo visitado" xfId="29962" builtinId="9" hidden="1"/>
    <cellStyle name="Hipervínculo visitado" xfId="29963" builtinId="9" hidden="1"/>
    <cellStyle name="Hipervínculo visitado" xfId="29964" builtinId="9" hidden="1"/>
    <cellStyle name="Hipervínculo visitado" xfId="29965" builtinId="9" hidden="1"/>
    <cellStyle name="Hipervínculo visitado" xfId="29966" builtinId="9" hidden="1"/>
    <cellStyle name="Hipervínculo visitado" xfId="29967" builtinId="9" hidden="1"/>
    <cellStyle name="Hipervínculo visitado" xfId="29968" builtinId="9" hidden="1"/>
    <cellStyle name="Hipervínculo visitado" xfId="29969" builtinId="9" hidden="1"/>
    <cellStyle name="Hipervínculo visitado" xfId="29970" builtinId="9" hidden="1"/>
    <cellStyle name="Hipervínculo visitado" xfId="29971" builtinId="9" hidden="1"/>
    <cellStyle name="Hipervínculo visitado" xfId="29972" builtinId="9" hidden="1"/>
    <cellStyle name="Hipervínculo visitado" xfId="29973" builtinId="9" hidden="1"/>
    <cellStyle name="Hipervínculo visitado" xfId="29976" builtinId="9" hidden="1"/>
    <cellStyle name="Hipervínculo visitado" xfId="29977" builtinId="9" hidden="1"/>
    <cellStyle name="Hipervínculo visitado" xfId="29978" builtinId="9" hidden="1"/>
    <cellStyle name="Hipervínculo visitado" xfId="29979" builtinId="9" hidden="1"/>
    <cellStyle name="Hipervínculo visitado" xfId="29980" builtinId="9" hidden="1"/>
    <cellStyle name="Hipervínculo visitado" xfId="29981" builtinId="9" hidden="1"/>
    <cellStyle name="Hipervínculo visitado" xfId="29982" builtinId="9" hidden="1"/>
    <cellStyle name="Hipervínculo visitado" xfId="29983" builtinId="9" hidden="1"/>
    <cellStyle name="Hipervínculo visitado" xfId="29984" builtinId="9" hidden="1"/>
    <cellStyle name="Hipervínculo visitado" xfId="29985" builtinId="9" hidden="1"/>
    <cellStyle name="Hipervínculo visitado" xfId="29986" builtinId="9" hidden="1"/>
    <cellStyle name="Hipervínculo visitado" xfId="29987" builtinId="9" hidden="1"/>
    <cellStyle name="Hipervínculo visitado" xfId="29988" builtinId="9" hidden="1"/>
    <cellStyle name="Hipervínculo visitado" xfId="29989" builtinId="9" hidden="1"/>
    <cellStyle name="Hipervínculo visitado" xfId="29990" builtinId="9" hidden="1"/>
    <cellStyle name="Hipervínculo visitado" xfId="29991" builtinId="9" hidden="1"/>
    <cellStyle name="Hipervínculo visitado" xfId="29992" builtinId="9" hidden="1"/>
    <cellStyle name="Hipervínculo visitado" xfId="29993" builtinId="9" hidden="1"/>
    <cellStyle name="Hipervínculo visitado" xfId="29994" builtinId="9" hidden="1"/>
    <cellStyle name="Hipervínculo visitado" xfId="29995" builtinId="9" hidden="1"/>
    <cellStyle name="Hipervínculo visitado" xfId="29996" builtinId="9" hidden="1"/>
    <cellStyle name="Hipervínculo visitado" xfId="29952" builtinId="9" hidden="1"/>
    <cellStyle name="Hipervínculo visitado" xfId="29999" builtinId="9" hidden="1"/>
    <cellStyle name="Hipervínculo visitado" xfId="30000" builtinId="9" hidden="1"/>
    <cellStyle name="Hipervínculo visitado" xfId="30001" builtinId="9" hidden="1"/>
    <cellStyle name="Hipervínculo visitado" xfId="30002" builtinId="9" hidden="1"/>
    <cellStyle name="Hipervínculo visitado" xfId="30003" builtinId="9" hidden="1"/>
    <cellStyle name="Hipervínculo visitado" xfId="30004" builtinId="9" hidden="1"/>
    <cellStyle name="Hipervínculo visitado" xfId="30005" builtinId="9" hidden="1"/>
    <cellStyle name="Hipervínculo visitado" xfId="30006" builtinId="9" hidden="1"/>
    <cellStyle name="Hipervínculo visitado" xfId="30007" builtinId="9" hidden="1"/>
    <cellStyle name="Hipervínculo visitado" xfId="30008" builtinId="9" hidden="1"/>
    <cellStyle name="Hipervínculo visitado" xfId="30009" builtinId="9" hidden="1"/>
    <cellStyle name="Hipervínculo visitado" xfId="30010" builtinId="9" hidden="1"/>
    <cellStyle name="Hipervínculo visitado" xfId="30011" builtinId="9" hidden="1"/>
    <cellStyle name="Hipervínculo visitado" xfId="30012" builtinId="9" hidden="1"/>
    <cellStyle name="Hipervínculo visitado" xfId="30013" builtinId="9" hidden="1"/>
    <cellStyle name="Hipervínculo visitado" xfId="30014" builtinId="9" hidden="1"/>
    <cellStyle name="Hipervínculo visitado" xfId="30015" builtinId="9" hidden="1"/>
    <cellStyle name="Hipervínculo visitado" xfId="30016" builtinId="9" hidden="1"/>
    <cellStyle name="Hipervínculo visitado" xfId="30017" builtinId="9" hidden="1"/>
    <cellStyle name="Hipervínculo visitado" xfId="30018" builtinId="9" hidden="1"/>
    <cellStyle name="Hipervínculo visitado" xfId="30021" builtinId="9" hidden="1"/>
    <cellStyle name="Hipervínculo visitado" xfId="30022" builtinId="9" hidden="1"/>
    <cellStyle name="Hipervínculo visitado" xfId="30023" builtinId="9" hidden="1"/>
    <cellStyle name="Hipervínculo visitado" xfId="30024" builtinId="9" hidden="1"/>
    <cellStyle name="Hipervínculo visitado" xfId="30025" builtinId="9" hidden="1"/>
    <cellStyle name="Hipervínculo visitado" xfId="30026" builtinId="9" hidden="1"/>
    <cellStyle name="Hipervínculo visitado" xfId="30027" builtinId="9" hidden="1"/>
    <cellStyle name="Hipervínculo visitado" xfId="30028" builtinId="9" hidden="1"/>
    <cellStyle name="Hipervínculo visitado" xfId="30029" builtinId="9" hidden="1"/>
    <cellStyle name="Hipervínculo visitado" xfId="30030" builtinId="9" hidden="1"/>
    <cellStyle name="Hipervínculo visitado" xfId="30031" builtinId="9" hidden="1"/>
    <cellStyle name="Hipervínculo visitado" xfId="30032" builtinId="9" hidden="1"/>
    <cellStyle name="Hipervínculo visitado" xfId="30033" builtinId="9" hidden="1"/>
    <cellStyle name="Hipervínculo visitado" xfId="30034" builtinId="9" hidden="1"/>
    <cellStyle name="Hipervínculo visitado" xfId="30035" builtinId="9" hidden="1"/>
    <cellStyle name="Hipervínculo visitado" xfId="30036" builtinId="9" hidden="1"/>
    <cellStyle name="Hipervínculo visitado" xfId="30037" builtinId="9" hidden="1"/>
    <cellStyle name="Hipervínculo visitado" xfId="30038" builtinId="9" hidden="1"/>
    <cellStyle name="Hipervínculo visitado" xfId="30039" builtinId="9" hidden="1"/>
    <cellStyle name="Hipervínculo visitado" xfId="30040" builtinId="9" hidden="1"/>
    <cellStyle name="Hipervínculo visitado" xfId="30041" builtinId="9" hidden="1"/>
    <cellStyle name="Hipervínculo visitado" xfId="29951" builtinId="9" hidden="1"/>
    <cellStyle name="Hipervínculo visitado" xfId="30043" builtinId="9" hidden="1"/>
    <cellStyle name="Hipervínculo visitado" xfId="30044" builtinId="9" hidden="1"/>
    <cellStyle name="Hipervínculo visitado" xfId="30045" builtinId="9" hidden="1"/>
    <cellStyle name="Hipervínculo visitado" xfId="30046" builtinId="9" hidden="1"/>
    <cellStyle name="Hipervínculo visitado" xfId="30047" builtinId="9" hidden="1"/>
    <cellStyle name="Hipervínculo visitado" xfId="30048" builtinId="9" hidden="1"/>
    <cellStyle name="Hipervínculo visitado" xfId="30049" builtinId="9" hidden="1"/>
    <cellStyle name="Hipervínculo visitado" xfId="30050" builtinId="9" hidden="1"/>
    <cellStyle name="Hipervínculo visitado" xfId="30051" builtinId="9" hidden="1"/>
    <cellStyle name="Hipervínculo visitado" xfId="30052" builtinId="9" hidden="1"/>
    <cellStyle name="Hipervínculo visitado" xfId="30053" builtinId="9" hidden="1"/>
    <cellStyle name="Hipervínculo visitado" xfId="30054" builtinId="9" hidden="1"/>
    <cellStyle name="Hipervínculo visitado" xfId="30055" builtinId="9" hidden="1"/>
    <cellStyle name="Hipervínculo visitado" xfId="30056" builtinId="9" hidden="1"/>
    <cellStyle name="Hipervínculo visitado" xfId="30057" builtinId="9" hidden="1"/>
    <cellStyle name="Hipervínculo visitado" xfId="30058" builtinId="9" hidden="1"/>
    <cellStyle name="Hipervínculo visitado" xfId="30059" builtinId="9" hidden="1"/>
    <cellStyle name="Hipervínculo visitado" xfId="30060" builtinId="9" hidden="1"/>
    <cellStyle name="Hipervínculo visitado" xfId="30061" builtinId="9" hidden="1"/>
    <cellStyle name="Hipervínculo visitado" xfId="30062" builtinId="9" hidden="1"/>
    <cellStyle name="Hipervínculo visitado" xfId="30065" builtinId="9" hidden="1"/>
    <cellStyle name="Hipervínculo visitado" xfId="30066" builtinId="9" hidden="1"/>
    <cellStyle name="Hipervínculo visitado" xfId="30067" builtinId="9" hidden="1"/>
    <cellStyle name="Hipervínculo visitado" xfId="30068" builtinId="9" hidden="1"/>
    <cellStyle name="Hipervínculo visitado" xfId="30069" builtinId="9" hidden="1"/>
    <cellStyle name="Hipervínculo visitado" xfId="30070" builtinId="9" hidden="1"/>
    <cellStyle name="Hipervínculo visitado" xfId="30071" builtinId="9" hidden="1"/>
    <cellStyle name="Hipervínculo visitado" xfId="30072" builtinId="9" hidden="1"/>
    <cellStyle name="Hipervínculo visitado" xfId="30073" builtinId="9" hidden="1"/>
    <cellStyle name="Hipervínculo visitado" xfId="30074" builtinId="9" hidden="1"/>
    <cellStyle name="Hipervínculo visitado" xfId="30075" builtinId="9" hidden="1"/>
    <cellStyle name="Hipervínculo visitado" xfId="30076" builtinId="9" hidden="1"/>
    <cellStyle name="Hipervínculo visitado" xfId="30077" builtinId="9" hidden="1"/>
    <cellStyle name="Hipervínculo visitado" xfId="30078" builtinId="9" hidden="1"/>
    <cellStyle name="Hipervínculo visitado" xfId="30079" builtinId="9" hidden="1"/>
    <cellStyle name="Hipervínculo visitado" xfId="30080" builtinId="9" hidden="1"/>
    <cellStyle name="Hipervínculo visitado" xfId="30081" builtinId="9" hidden="1"/>
    <cellStyle name="Hipervínculo visitado" xfId="30082" builtinId="9" hidden="1"/>
    <cellStyle name="Hipervínculo visitado" xfId="30083" builtinId="9" hidden="1"/>
    <cellStyle name="Hipervínculo visitado" xfId="30084" builtinId="9" hidden="1"/>
    <cellStyle name="Hipervínculo visitado" xfId="30085" builtinId="9" hidden="1"/>
    <cellStyle name="Hipervínculo visitado" xfId="29176" builtinId="9" hidden="1"/>
    <cellStyle name="Hipervínculo visitado" xfId="30086" builtinId="9" hidden="1"/>
    <cellStyle name="Hipervínculo visitado" xfId="30087" builtinId="9" hidden="1"/>
    <cellStyle name="Hipervínculo visitado" xfId="30088" builtinId="9" hidden="1"/>
    <cellStyle name="Hipervínculo visitado" xfId="30089" builtinId="9" hidden="1"/>
    <cellStyle name="Hipervínculo visitado" xfId="30090" builtinId="9" hidden="1"/>
    <cellStyle name="Hipervínculo visitado" xfId="30091" builtinId="9" hidden="1"/>
    <cellStyle name="Hipervínculo visitado" xfId="30092" builtinId="9" hidden="1"/>
    <cellStyle name="Hipervínculo visitado" xfId="30093" builtinId="9" hidden="1"/>
    <cellStyle name="Hipervínculo visitado" xfId="30094" builtinId="9" hidden="1"/>
    <cellStyle name="Hipervínculo visitado" xfId="30095" builtinId="9" hidden="1"/>
    <cellStyle name="Hipervínculo visitado" xfId="30096" builtinId="9" hidden="1"/>
    <cellStyle name="Hipervínculo visitado" xfId="30097" builtinId="9" hidden="1"/>
    <cellStyle name="Hipervínculo visitado" xfId="30098" builtinId="9" hidden="1"/>
    <cellStyle name="Hipervínculo visitado" xfId="30099" builtinId="9" hidden="1"/>
    <cellStyle name="Hipervínculo visitado" xfId="30100" builtinId="9" hidden="1"/>
    <cellStyle name="Hipervínculo visitado" xfId="30101" builtinId="9" hidden="1"/>
    <cellStyle name="Hipervínculo visitado" xfId="30102" builtinId="9" hidden="1"/>
    <cellStyle name="Hipervínculo visitado" xfId="30103" builtinId="9" hidden="1"/>
    <cellStyle name="Hipervínculo visitado" xfId="30104" builtinId="9" hidden="1"/>
    <cellStyle name="Hipervínculo visitado" xfId="30105" builtinId="9" hidden="1"/>
    <cellStyle name="Hipervínculo visitado" xfId="30107" builtinId="9" hidden="1"/>
    <cellStyle name="Hipervínculo visitado" xfId="30108" builtinId="9" hidden="1"/>
    <cellStyle name="Hipervínculo visitado" xfId="30109" builtinId="9" hidden="1"/>
    <cellStyle name="Hipervínculo visitado" xfId="30110" builtinId="9" hidden="1"/>
    <cellStyle name="Hipervínculo visitado" xfId="30111" builtinId="9" hidden="1"/>
    <cellStyle name="Hipervínculo visitado" xfId="30112" builtinId="9" hidden="1"/>
    <cellStyle name="Hipervínculo visitado" xfId="30113" builtinId="9" hidden="1"/>
    <cellStyle name="Hipervínculo visitado" xfId="30114" builtinId="9" hidden="1"/>
    <cellStyle name="Hipervínculo visitado" xfId="30115" builtinId="9" hidden="1"/>
    <cellStyle name="Hipervínculo visitado" xfId="30116" builtinId="9" hidden="1"/>
    <cellStyle name="Hipervínculo visitado" xfId="30117" builtinId="9" hidden="1"/>
    <cellStyle name="Hipervínculo visitado" xfId="30118" builtinId="9" hidden="1"/>
    <cellStyle name="Hipervínculo visitado" xfId="30119" builtinId="9" hidden="1"/>
    <cellStyle name="Hipervínculo visitado" xfId="30120" builtinId="9" hidden="1"/>
    <cellStyle name="Hipervínculo visitado" xfId="30121" builtinId="9" hidden="1"/>
    <cellStyle name="Hipervínculo visitado" xfId="30122" builtinId="9" hidden="1"/>
    <cellStyle name="Hipervínculo visitado" xfId="30123" builtinId="9" hidden="1"/>
    <cellStyle name="Hipervínculo visitado" xfId="30124" builtinId="9" hidden="1"/>
    <cellStyle name="Hipervínculo visitado" xfId="30125" builtinId="9" hidden="1"/>
    <cellStyle name="Hipervínculo visitado" xfId="30126" builtinId="9" hidden="1"/>
    <cellStyle name="Hipervínculo visitado" xfId="30127" builtinId="9" hidden="1"/>
    <cellStyle name="Hipervínculo visitado" xfId="29827" builtinId="9" hidden="1"/>
    <cellStyle name="Hipervínculo visitado" xfId="30128" builtinId="9" hidden="1"/>
    <cellStyle name="Hipervínculo visitado" xfId="30129" builtinId="9" hidden="1"/>
    <cellStyle name="Hipervínculo visitado" xfId="30130" builtinId="9" hidden="1"/>
    <cellStyle name="Hipervínculo visitado" xfId="30131" builtinId="9" hidden="1"/>
    <cellStyle name="Hipervínculo visitado" xfId="30132" builtinId="9" hidden="1"/>
    <cellStyle name="Hipervínculo visitado" xfId="30133" builtinId="9" hidden="1"/>
    <cellStyle name="Hipervínculo visitado" xfId="30134" builtinId="9" hidden="1"/>
    <cellStyle name="Hipervínculo visitado" xfId="30135" builtinId="9" hidden="1"/>
    <cellStyle name="Hipervínculo visitado" xfId="30136" builtinId="9" hidden="1"/>
    <cellStyle name="Hipervínculo visitado" xfId="30137" builtinId="9" hidden="1"/>
    <cellStyle name="Hipervínculo visitado" xfId="30138" builtinId="9" hidden="1"/>
    <cellStyle name="Hipervínculo visitado" xfId="30139" builtinId="9" hidden="1"/>
    <cellStyle name="Hipervínculo visitado" xfId="30140" builtinId="9" hidden="1"/>
    <cellStyle name="Hipervínculo visitado" xfId="30141" builtinId="9" hidden="1"/>
    <cellStyle name="Hipervínculo visitado" xfId="30142" builtinId="9" hidden="1"/>
    <cellStyle name="Hipervínculo visitado" xfId="30143" builtinId="9" hidden="1"/>
    <cellStyle name="Hipervínculo visitado" xfId="30144" builtinId="9" hidden="1"/>
    <cellStyle name="Hipervínculo visitado" xfId="30145" builtinId="9" hidden="1"/>
    <cellStyle name="Hipervínculo visitado" xfId="30146" builtinId="9" hidden="1"/>
    <cellStyle name="Hipervínculo visitado" xfId="30147" builtinId="9" hidden="1"/>
    <cellStyle name="Hipervínculo visitado" xfId="30148" builtinId="9" hidden="1"/>
    <cellStyle name="Hipervínculo visitado" xfId="30149" builtinId="9" hidden="1"/>
    <cellStyle name="Hipervínculo visitado" xfId="30150" builtinId="9" hidden="1"/>
    <cellStyle name="Hipervínculo visitado" xfId="30151" builtinId="9" hidden="1"/>
    <cellStyle name="Hipervínculo visitado" xfId="30152" builtinId="9" hidden="1"/>
    <cellStyle name="Hipervínculo visitado" xfId="30153" builtinId="9" hidden="1"/>
    <cellStyle name="Hipervínculo visitado" xfId="30154" builtinId="9" hidden="1"/>
    <cellStyle name="Hipervínculo visitado" xfId="30155" builtinId="9" hidden="1"/>
    <cellStyle name="Hipervínculo visitado" xfId="30156" builtinId="9" hidden="1"/>
    <cellStyle name="Hipervínculo visitado" xfId="30157" builtinId="9" hidden="1"/>
    <cellStyle name="Hipervínculo visitado" xfId="30158" builtinId="9" hidden="1"/>
    <cellStyle name="Hipervínculo visitado" xfId="30159" builtinId="9" hidden="1"/>
    <cellStyle name="Hipervínculo visitado" xfId="30160" builtinId="9" hidden="1"/>
    <cellStyle name="Hipervínculo visitado" xfId="30161" builtinId="9" hidden="1"/>
    <cellStyle name="Hipervínculo visitado" xfId="30162" builtinId="9" hidden="1"/>
    <cellStyle name="Hipervínculo visitado" xfId="30163" builtinId="9" hidden="1"/>
    <cellStyle name="Hipervínculo visitado" xfId="30164" builtinId="9" hidden="1"/>
    <cellStyle name="Hipervínculo visitado" xfId="30165" builtinId="9" hidden="1"/>
    <cellStyle name="Hipervínculo visitado" xfId="30166" builtinId="9" hidden="1"/>
    <cellStyle name="Hipervínculo visitado" xfId="30167" builtinId="9" hidden="1"/>
    <cellStyle name="Hipervínculo visitado" xfId="30168" builtinId="9" hidden="1"/>
    <cellStyle name="Hipervínculo visitado" xfId="29712" builtinId="9" hidden="1"/>
    <cellStyle name="Hipervínculo visitado" xfId="30169" builtinId="9" hidden="1"/>
    <cellStyle name="Hipervínculo visitado" xfId="30170" builtinId="9" hidden="1"/>
    <cellStyle name="Hipervínculo visitado" xfId="30171" builtinId="9" hidden="1"/>
    <cellStyle name="Hipervínculo visitado" xfId="30172" builtinId="9" hidden="1"/>
    <cellStyle name="Hipervínculo visitado" xfId="30173" builtinId="9" hidden="1"/>
    <cellStyle name="Hipervínculo visitado" xfId="30174" builtinId="9" hidden="1"/>
    <cellStyle name="Hipervínculo visitado" xfId="30175" builtinId="9" hidden="1"/>
    <cellStyle name="Hipervínculo visitado" xfId="30176" builtinId="9" hidden="1"/>
    <cellStyle name="Hipervínculo visitado" xfId="30177" builtinId="9" hidden="1"/>
    <cellStyle name="Hipervínculo visitado" xfId="30178" builtinId="9" hidden="1"/>
    <cellStyle name="Hipervínculo visitado" xfId="30179" builtinId="9" hidden="1"/>
    <cellStyle name="Hipervínculo visitado" xfId="30180" builtinId="9" hidden="1"/>
    <cellStyle name="Hipervínculo visitado" xfId="30181" builtinId="9" hidden="1"/>
    <cellStyle name="Hipervínculo visitado" xfId="30182" builtinId="9" hidden="1"/>
    <cellStyle name="Hipervínculo visitado" xfId="30183" builtinId="9" hidden="1"/>
    <cellStyle name="Hipervínculo visitado" xfId="30184" builtinId="9" hidden="1"/>
    <cellStyle name="Hipervínculo visitado" xfId="30185" builtinId="9" hidden="1"/>
    <cellStyle name="Hipervínculo visitado" xfId="30186" builtinId="9" hidden="1"/>
    <cellStyle name="Hipervínculo visitado" xfId="30187" builtinId="9" hidden="1"/>
    <cellStyle name="Hipervínculo visitado" xfId="30188" builtinId="9" hidden="1"/>
    <cellStyle name="Hipervínculo visitado" xfId="30248" builtinId="9" hidden="1"/>
    <cellStyle name="Hipervínculo visitado" xfId="30249" builtinId="9" hidden="1"/>
    <cellStyle name="Hipervínculo visitado" xfId="30250" builtinId="9" hidden="1"/>
    <cellStyle name="Hipervínculo visitado" xfId="30251" builtinId="9" hidden="1"/>
    <cellStyle name="Hipervínculo visitado" xfId="30252" builtinId="9" hidden="1"/>
    <cellStyle name="Hipervínculo visitado" xfId="30253" builtinId="9" hidden="1"/>
    <cellStyle name="Hipervínculo visitado" xfId="30254" builtinId="9" hidden="1"/>
    <cellStyle name="Hipervínculo visitado" xfId="30255" builtinId="9" hidden="1"/>
    <cellStyle name="Hipervínculo visitado" xfId="30256" builtinId="9" hidden="1"/>
    <cellStyle name="Hipervínculo visitado" xfId="30257" builtinId="9" hidden="1"/>
    <cellStyle name="Hipervínculo visitado" xfId="30258" builtinId="9" hidden="1"/>
    <cellStyle name="Hipervínculo visitado" xfId="30259" builtinId="9" hidden="1"/>
    <cellStyle name="Hipervínculo visitado" xfId="30260" builtinId="9" hidden="1"/>
    <cellStyle name="Hipervínculo visitado" xfId="30261" builtinId="9" hidden="1"/>
    <cellStyle name="Hipervínculo visitado" xfId="30262" builtinId="9" hidden="1"/>
    <cellStyle name="Hipervínculo visitado" xfId="30263" builtinId="9" hidden="1"/>
    <cellStyle name="Hipervínculo visitado" xfId="30264" builtinId="9" hidden="1"/>
    <cellStyle name="Hipervínculo visitado" xfId="30265" builtinId="9" hidden="1"/>
    <cellStyle name="Hipervínculo visitado" xfId="30266" builtinId="9" hidden="1"/>
    <cellStyle name="Hipervínculo visitado" xfId="30267" builtinId="9" hidden="1"/>
    <cellStyle name="Hipervínculo visitado" xfId="30268" builtinId="9" hidden="1"/>
    <cellStyle name="Hipervínculo visitado" xfId="30270" builtinId="9" hidden="1"/>
    <cellStyle name="Hipervínculo visitado" xfId="30271" builtinId="9" hidden="1"/>
    <cellStyle name="Hipervínculo visitado" xfId="30272" builtinId="9" hidden="1"/>
    <cellStyle name="Hipervínculo visitado" xfId="30273" builtinId="9" hidden="1"/>
    <cellStyle name="Hipervínculo visitado" xfId="30274" builtinId="9" hidden="1"/>
    <cellStyle name="Hipervínculo visitado" xfId="30275" builtinId="9" hidden="1"/>
    <cellStyle name="Hipervínculo visitado" xfId="30276" builtinId="9" hidden="1"/>
    <cellStyle name="Hipervínculo visitado" xfId="30277" builtinId="9" hidden="1"/>
    <cellStyle name="Hipervínculo visitado" xfId="30278" builtinId="9" hidden="1"/>
    <cellStyle name="Hipervínculo visitado" xfId="30279" builtinId="9" hidden="1"/>
    <cellStyle name="Hipervínculo visitado" xfId="30280" builtinId="9" hidden="1"/>
    <cellStyle name="Hipervínculo visitado" xfId="30281" builtinId="9" hidden="1"/>
    <cellStyle name="Hipervínculo visitado" xfId="30282" builtinId="9" hidden="1"/>
    <cellStyle name="Hipervínculo visitado" xfId="30283" builtinId="9" hidden="1"/>
    <cellStyle name="Hipervínculo visitado" xfId="30284" builtinId="9" hidden="1"/>
    <cellStyle name="Hipervínculo visitado" xfId="30285" builtinId="9" hidden="1"/>
    <cellStyle name="Hipervínculo visitado" xfId="30286" builtinId="9" hidden="1"/>
    <cellStyle name="Hipervínculo visitado" xfId="30287" builtinId="9" hidden="1"/>
    <cellStyle name="Hipervínculo visitado" xfId="30288" builtinId="9" hidden="1"/>
    <cellStyle name="Hipervínculo visitado" xfId="30289" builtinId="9" hidden="1"/>
    <cellStyle name="Hipervínculo visitado" xfId="30290" builtinId="9" hidden="1"/>
    <cellStyle name="Hipervínculo visitado" xfId="30299" builtinId="9" hidden="1"/>
    <cellStyle name="Hipervínculo visitado" xfId="30300" builtinId="9" hidden="1"/>
    <cellStyle name="Hipervínculo visitado" xfId="30301" builtinId="9" hidden="1"/>
    <cellStyle name="Hipervínculo visitado" xfId="30302" builtinId="9" hidden="1"/>
    <cellStyle name="Hipervínculo visitado" xfId="30303" builtinId="9" hidden="1"/>
    <cellStyle name="Hipervínculo visitado" xfId="30304" builtinId="9" hidden="1"/>
    <cellStyle name="Hipervínculo visitado" xfId="30305" builtinId="9" hidden="1"/>
    <cellStyle name="Hipervínculo visitado" xfId="30306" builtinId="9" hidden="1"/>
    <cellStyle name="Hipervínculo visitado" xfId="30307" builtinId="9" hidden="1"/>
    <cellStyle name="Hipervínculo visitado" xfId="30308" builtinId="9" hidden="1"/>
    <cellStyle name="Hipervínculo visitado" xfId="30309" builtinId="9" hidden="1"/>
    <cellStyle name="Hipervínculo visitado" xfId="30310" builtinId="9" hidden="1"/>
    <cellStyle name="Hipervínculo visitado" xfId="30311" builtinId="9" hidden="1"/>
    <cellStyle name="Hipervínculo visitado" xfId="30312" builtinId="9" hidden="1"/>
    <cellStyle name="Hipervínculo visitado" xfId="30313" builtinId="9" hidden="1"/>
    <cellStyle name="Hipervínculo visitado" xfId="30314" builtinId="9" hidden="1"/>
    <cellStyle name="Hipervínculo visitado" xfId="30315" builtinId="9" hidden="1"/>
    <cellStyle name="Hipervínculo visitado" xfId="30316" builtinId="9" hidden="1"/>
    <cellStyle name="Hipervínculo visitado" xfId="30317" builtinId="9" hidden="1"/>
    <cellStyle name="Hipervínculo visitado" xfId="30318" builtinId="9" hidden="1"/>
    <cellStyle name="Hipervínculo visitado" xfId="30319" builtinId="9" hidden="1"/>
    <cellStyle name="Hipervínculo visitado" xfId="30326" builtinId="9" hidden="1"/>
    <cellStyle name="Hipervínculo visitado" xfId="30327" builtinId="9" hidden="1"/>
    <cellStyle name="Hipervínculo visitado" xfId="30328" builtinId="9" hidden="1"/>
    <cellStyle name="Hipervínculo visitado" xfId="30329" builtinId="9" hidden="1"/>
    <cellStyle name="Hipervínculo visitado" xfId="30330" builtinId="9" hidden="1"/>
    <cellStyle name="Hipervínculo visitado" xfId="30331" builtinId="9" hidden="1"/>
    <cellStyle name="Hipervínculo visitado" xfId="30332" builtinId="9" hidden="1"/>
    <cellStyle name="Hipervínculo visitado" xfId="30333" builtinId="9" hidden="1"/>
    <cellStyle name="Hipervínculo visitado" xfId="30334" builtinId="9" hidden="1"/>
    <cellStyle name="Hipervínculo visitado" xfId="30335" builtinId="9" hidden="1"/>
    <cellStyle name="Hipervínculo visitado" xfId="30336" builtinId="9" hidden="1"/>
    <cellStyle name="Hipervínculo visitado" xfId="30337" builtinId="9" hidden="1"/>
    <cellStyle name="Hipervínculo visitado" xfId="30338" builtinId="9" hidden="1"/>
    <cellStyle name="Hipervínculo visitado" xfId="30339" builtinId="9" hidden="1"/>
    <cellStyle name="Hipervínculo visitado" xfId="30340" builtinId="9" hidden="1"/>
    <cellStyle name="Hipervínculo visitado" xfId="30341" builtinId="9" hidden="1"/>
    <cellStyle name="Hipervínculo visitado" xfId="30342" builtinId="9" hidden="1"/>
    <cellStyle name="Hipervínculo visitado" xfId="30343" builtinId="9" hidden="1"/>
    <cellStyle name="Hipervínculo visitado" xfId="30344" builtinId="9" hidden="1"/>
    <cellStyle name="Hipervínculo visitado" xfId="30345" builtinId="9" hidden="1"/>
    <cellStyle name="Hipervínculo visitado" xfId="30346" builtinId="9" hidden="1"/>
    <cellStyle name="Hipervínculo visitado" xfId="30295" builtinId="9" hidden="1"/>
    <cellStyle name="Hipervínculo visitado" xfId="30296" builtinId="9" hidden="1"/>
    <cellStyle name="Hipervínculo visitado" xfId="30297" builtinId="9" hidden="1"/>
    <cellStyle name="Hipervínculo visitado" xfId="30347" builtinId="9" hidden="1"/>
    <cellStyle name="Hipervínculo visitado" xfId="30348" builtinId="9" hidden="1"/>
    <cellStyle name="Hipervínculo visitado" xfId="30349" builtinId="9" hidden="1"/>
    <cellStyle name="Hipervínculo visitado" xfId="30350" builtinId="9" hidden="1"/>
    <cellStyle name="Hipervínculo visitado" xfId="30351" builtinId="9" hidden="1"/>
    <cellStyle name="Hipervínculo visitado" xfId="30352" builtinId="9" hidden="1"/>
    <cellStyle name="Hipervínculo visitado" xfId="30353" builtinId="9" hidden="1"/>
    <cellStyle name="Hipervínculo visitado" xfId="30354" builtinId="9" hidden="1"/>
    <cellStyle name="Hipervínculo visitado" xfId="30355" builtinId="9" hidden="1"/>
    <cellStyle name="Hipervínculo visitado" xfId="30356" builtinId="9" hidden="1"/>
    <cellStyle name="Hipervínculo visitado" xfId="30357" builtinId="9" hidden="1"/>
    <cellStyle name="Hipervínculo visitado" xfId="30358" builtinId="9" hidden="1"/>
    <cellStyle name="Hipervínculo visitado" xfId="30359" builtinId="9" hidden="1"/>
    <cellStyle name="Hipervínculo visitado" xfId="30360" builtinId="9" hidden="1"/>
    <cellStyle name="Hipervínculo visitado" xfId="30361" builtinId="9" hidden="1"/>
    <cellStyle name="Hipervínculo visitado" xfId="30362" builtinId="9" hidden="1"/>
    <cellStyle name="Hipervínculo visitado" xfId="30363" builtinId="9" hidden="1"/>
    <cellStyle name="Hipervínculo visitado" xfId="30364" builtinId="9" hidden="1"/>
    <cellStyle name="Hipervínculo visitado" xfId="30369" builtinId="9" hidden="1"/>
    <cellStyle name="Hipervínculo visitado" xfId="30370" builtinId="9" hidden="1"/>
    <cellStyle name="Hipervínculo visitado" xfId="30371" builtinId="9" hidden="1"/>
    <cellStyle name="Hipervínculo visitado" xfId="30372" builtinId="9" hidden="1"/>
    <cellStyle name="Hipervínculo visitado" xfId="30373" builtinId="9" hidden="1"/>
    <cellStyle name="Hipervínculo visitado" xfId="30374" builtinId="9" hidden="1"/>
    <cellStyle name="Hipervínculo visitado" xfId="30375" builtinId="9" hidden="1"/>
    <cellStyle name="Hipervínculo visitado" xfId="30376" builtinId="9" hidden="1"/>
    <cellStyle name="Hipervínculo visitado" xfId="30377" builtinId="9" hidden="1"/>
    <cellStyle name="Hipervínculo visitado" xfId="30378" builtinId="9" hidden="1"/>
    <cellStyle name="Hipervínculo visitado" xfId="30379" builtinId="9" hidden="1"/>
    <cellStyle name="Hipervínculo visitado" xfId="30380" builtinId="9" hidden="1"/>
    <cellStyle name="Hipervínculo visitado" xfId="30381" builtinId="9" hidden="1"/>
    <cellStyle name="Hipervínculo visitado" xfId="30382" builtinId="9" hidden="1"/>
    <cellStyle name="Hipervínculo visitado" xfId="30383" builtinId="9" hidden="1"/>
    <cellStyle name="Hipervínculo visitado" xfId="30384" builtinId="9" hidden="1"/>
    <cellStyle name="Hipervínculo visitado" xfId="30385" builtinId="9" hidden="1"/>
    <cellStyle name="Hipervínculo visitado" xfId="30386" builtinId="9" hidden="1"/>
    <cellStyle name="Hipervínculo visitado" xfId="30387" builtinId="9" hidden="1"/>
    <cellStyle name="Hipervínculo visitado" xfId="30388" builtinId="9" hidden="1"/>
    <cellStyle name="Hipervínculo visitado" xfId="30389" builtinId="9" hidden="1"/>
    <cellStyle name="Hipervínculo visitado" xfId="30392" builtinId="9" hidden="1"/>
    <cellStyle name="Hipervínculo visitado" xfId="30393" builtinId="9" hidden="1"/>
    <cellStyle name="Hipervínculo visitado" xfId="30394" builtinId="9" hidden="1"/>
    <cellStyle name="Hipervínculo visitado" xfId="30395" builtinId="9" hidden="1"/>
    <cellStyle name="Hipervínculo visitado" xfId="30396" builtinId="9" hidden="1"/>
    <cellStyle name="Hipervínculo visitado" xfId="30397" builtinId="9" hidden="1"/>
    <cellStyle name="Hipervínculo visitado" xfId="30398" builtinId="9" hidden="1"/>
    <cellStyle name="Hipervínculo visitado" xfId="30399" builtinId="9" hidden="1"/>
    <cellStyle name="Hipervínculo visitado" xfId="30400" builtinId="9" hidden="1"/>
    <cellStyle name="Hipervínculo visitado" xfId="30401" builtinId="9" hidden="1"/>
    <cellStyle name="Hipervínculo visitado" xfId="30402" builtinId="9" hidden="1"/>
    <cellStyle name="Hipervínculo visitado" xfId="30403" builtinId="9" hidden="1"/>
    <cellStyle name="Hipervínculo visitado" xfId="30404" builtinId="9" hidden="1"/>
    <cellStyle name="Hipervínculo visitado" xfId="30405" builtinId="9" hidden="1"/>
    <cellStyle name="Hipervínculo visitado" xfId="30406" builtinId="9" hidden="1"/>
    <cellStyle name="Hipervínculo visitado" xfId="30407" builtinId="9" hidden="1"/>
    <cellStyle name="Hipervínculo visitado" xfId="30408" builtinId="9" hidden="1"/>
    <cellStyle name="Hipervínculo visitado" xfId="30409" builtinId="9" hidden="1"/>
    <cellStyle name="Hipervínculo visitado" xfId="30410" builtinId="9" hidden="1"/>
    <cellStyle name="Hipervínculo visitado" xfId="30411" builtinId="9" hidden="1"/>
    <cellStyle name="Hipervínculo visitado" xfId="30412" builtinId="9" hidden="1"/>
    <cellStyle name="Hipervínculo visitado" xfId="30368" builtinId="9" hidden="1"/>
    <cellStyle name="Hipervínculo visitado" xfId="30413" builtinId="9" hidden="1"/>
    <cellStyle name="Hipervínculo visitado" xfId="30414" builtinId="9" hidden="1"/>
    <cellStyle name="Hipervínculo visitado" xfId="30415" builtinId="9" hidden="1"/>
    <cellStyle name="Hipervínculo visitado" xfId="30416" builtinId="9" hidden="1"/>
    <cellStyle name="Hipervínculo visitado" xfId="30417" builtinId="9" hidden="1"/>
    <cellStyle name="Hipervínculo visitado" xfId="30418" builtinId="9" hidden="1"/>
    <cellStyle name="Hipervínculo visitado" xfId="30419" builtinId="9" hidden="1"/>
    <cellStyle name="Hipervínculo visitado" xfId="30420" builtinId="9" hidden="1"/>
    <cellStyle name="Hipervínculo visitado" xfId="30421" builtinId="9" hidden="1"/>
    <cellStyle name="Hipervínculo visitado" xfId="30422" builtinId="9" hidden="1"/>
    <cellStyle name="Hipervínculo visitado" xfId="30423" builtinId="9" hidden="1"/>
    <cellStyle name="Hipervínculo visitado" xfId="30424" builtinId="9" hidden="1"/>
    <cellStyle name="Hipervínculo visitado" xfId="30425" builtinId="9" hidden="1"/>
    <cellStyle name="Hipervínculo visitado" xfId="30426" builtinId="9" hidden="1"/>
    <cellStyle name="Hipervínculo visitado" xfId="30427" builtinId="9" hidden="1"/>
    <cellStyle name="Hipervínculo visitado" xfId="30428" builtinId="9" hidden="1"/>
    <cellStyle name="Hipervínculo visitado" xfId="30429" builtinId="9" hidden="1"/>
    <cellStyle name="Hipervínculo visitado" xfId="30430" builtinId="9" hidden="1"/>
    <cellStyle name="Hipervínculo visitado" xfId="30431" builtinId="9" hidden="1"/>
    <cellStyle name="Hipervínculo visitado" xfId="30432" builtinId="9" hidden="1"/>
    <cellStyle name="Hipervínculo visitado" xfId="30434" builtinId="9" hidden="1"/>
    <cellStyle name="Hipervínculo visitado" xfId="30435" builtinId="9" hidden="1"/>
    <cellStyle name="Hipervínculo visitado" xfId="30436" builtinId="9" hidden="1"/>
    <cellStyle name="Hipervínculo visitado" xfId="30437" builtinId="9" hidden="1"/>
    <cellStyle name="Hipervínculo visitado" xfId="30438" builtinId="9" hidden="1"/>
    <cellStyle name="Hipervínculo visitado" xfId="30439" builtinId="9" hidden="1"/>
    <cellStyle name="Hipervínculo visitado" xfId="30440" builtinId="9" hidden="1"/>
    <cellStyle name="Hipervínculo visitado" xfId="30441" builtinId="9" hidden="1"/>
    <cellStyle name="Hipervínculo visitado" xfId="30442" builtinId="9" hidden="1"/>
    <cellStyle name="Hipervínculo visitado" xfId="30443" builtinId="9" hidden="1"/>
    <cellStyle name="Hipervínculo visitado" xfId="30444" builtinId="9" hidden="1"/>
    <cellStyle name="Hipervínculo visitado" xfId="30445" builtinId="9" hidden="1"/>
    <cellStyle name="Hipervínculo visitado" xfId="30446" builtinId="9" hidden="1"/>
    <cellStyle name="Hipervínculo visitado" xfId="30447" builtinId="9" hidden="1"/>
    <cellStyle name="Hipervínculo visitado" xfId="30448" builtinId="9" hidden="1"/>
    <cellStyle name="Hipervínculo visitado" xfId="30449" builtinId="9" hidden="1"/>
    <cellStyle name="Hipervínculo visitado" xfId="30450" builtinId="9" hidden="1"/>
    <cellStyle name="Hipervínculo visitado" xfId="30451" builtinId="9" hidden="1"/>
    <cellStyle name="Hipervínculo visitado" xfId="30452" builtinId="9" hidden="1"/>
    <cellStyle name="Hipervínculo visitado" xfId="30453" builtinId="9" hidden="1"/>
    <cellStyle name="Hipervínculo visitado" xfId="30454" builtinId="9" hidden="1"/>
    <cellStyle name="Hipervínculo visitado" xfId="30192" builtinId="9" hidden="1"/>
    <cellStyle name="Hipervínculo visitado" xfId="30320" builtinId="9" hidden="1"/>
    <cellStyle name="Hipervínculo visitado" xfId="30367" builtinId="9" hidden="1"/>
    <cellStyle name="Hipervínculo visitado" xfId="30455" builtinId="9" hidden="1"/>
    <cellStyle name="Hipervínculo visitado" xfId="30456" builtinId="9" hidden="1"/>
    <cellStyle name="Hipervínculo visitado" xfId="30457" builtinId="9" hidden="1"/>
    <cellStyle name="Hipervínculo visitado" xfId="30458" builtinId="9" hidden="1"/>
    <cellStyle name="Hipervínculo visitado" xfId="30459" builtinId="9" hidden="1"/>
    <cellStyle name="Hipervínculo visitado" xfId="30460" builtinId="9" hidden="1"/>
    <cellStyle name="Hipervínculo visitado" xfId="30461" builtinId="9" hidden="1"/>
    <cellStyle name="Hipervínculo visitado" xfId="30462" builtinId="9" hidden="1"/>
    <cellStyle name="Hipervínculo visitado" xfId="30463" builtinId="9" hidden="1"/>
    <cellStyle name="Hipervínculo visitado" xfId="30464" builtinId="9" hidden="1"/>
    <cellStyle name="Hipervínculo visitado" xfId="30465" builtinId="9" hidden="1"/>
    <cellStyle name="Hipervínculo visitado" xfId="30466" builtinId="9" hidden="1"/>
    <cellStyle name="Hipervínculo visitado" xfId="30467" builtinId="9" hidden="1"/>
    <cellStyle name="Hipervínculo visitado" xfId="30468" builtinId="9" hidden="1"/>
    <cellStyle name="Hipervínculo visitado" xfId="30469" builtinId="9" hidden="1"/>
    <cellStyle name="Hipervínculo visitado" xfId="30470" builtinId="9" hidden="1"/>
    <cellStyle name="Hipervínculo visitado" xfId="30471" builtinId="9" hidden="1"/>
    <cellStyle name="Hipervínculo visitado" xfId="30472" builtinId="9" hidden="1"/>
    <cellStyle name="Hipervínculo visitado" xfId="30473" builtinId="9" hidden="1"/>
    <cellStyle name="Hipervínculo visitado" xfId="30474" builtinId="9" hidden="1"/>
    <cellStyle name="Hipervínculo visitado" xfId="30475" builtinId="9" hidden="1"/>
    <cellStyle name="Hipervínculo visitado" xfId="30476" builtinId="9" hidden="1"/>
    <cellStyle name="Hipervínculo visitado" xfId="30477" builtinId="9" hidden="1"/>
    <cellStyle name="Hipervínculo visitado" xfId="30478" builtinId="9" hidden="1"/>
    <cellStyle name="Hipervínculo visitado" xfId="30479" builtinId="9" hidden="1"/>
    <cellStyle name="Hipervínculo visitado" xfId="30480" builtinId="9" hidden="1"/>
    <cellStyle name="Hipervínculo visitado" xfId="30481" builtinId="9" hidden="1"/>
    <cellStyle name="Hipervínculo visitado" xfId="30482" builtinId="9" hidden="1"/>
    <cellStyle name="Hipervínculo visitado" xfId="30483" builtinId="9" hidden="1"/>
    <cellStyle name="Hipervínculo visitado" xfId="30484" builtinId="9" hidden="1"/>
    <cellStyle name="Hipervínculo visitado" xfId="30485" builtinId="9" hidden="1"/>
    <cellStyle name="Hipervínculo visitado" xfId="30486" builtinId="9" hidden="1"/>
    <cellStyle name="Hipervínculo visitado" xfId="30487" builtinId="9" hidden="1"/>
    <cellStyle name="Hipervínculo visitado" xfId="30488" builtinId="9" hidden="1"/>
    <cellStyle name="Hipervínculo visitado" xfId="30489" builtinId="9" hidden="1"/>
    <cellStyle name="Hipervínculo visitado" xfId="30490" builtinId="9" hidden="1"/>
    <cellStyle name="Hipervínculo visitado" xfId="30491" builtinId="9" hidden="1"/>
    <cellStyle name="Hipervínculo visitado" xfId="30492" builtinId="9" hidden="1"/>
    <cellStyle name="Hipervínculo visitado" xfId="30493" builtinId="9" hidden="1"/>
    <cellStyle name="Hipervínculo visitado" xfId="30215" builtinId="9" hidden="1"/>
    <cellStyle name="Hipervínculo visitado" xfId="30214" builtinId="9" hidden="1"/>
    <cellStyle name="Hipervínculo visitado" xfId="30210" builtinId="9" hidden="1"/>
    <cellStyle name="Hipervínculo visitado" xfId="30494" builtinId="9" hidden="1"/>
    <cellStyle name="Hipervínculo visitado" xfId="30495" builtinId="9" hidden="1"/>
    <cellStyle name="Hipervínculo visitado" xfId="30496" builtinId="9" hidden="1"/>
    <cellStyle name="Hipervínculo visitado" xfId="30497" builtinId="9" hidden="1"/>
    <cellStyle name="Hipervínculo visitado" xfId="30498" builtinId="9" hidden="1"/>
    <cellStyle name="Hipervínculo visitado" xfId="30499" builtinId="9" hidden="1"/>
    <cellStyle name="Hipervínculo visitado" xfId="30500" builtinId="9" hidden="1"/>
    <cellStyle name="Hipervínculo visitado" xfId="30501" builtinId="9" hidden="1"/>
    <cellStyle name="Hipervínculo visitado" xfId="30502" builtinId="9" hidden="1"/>
    <cellStyle name="Hipervínculo visitado" xfId="30503" builtinId="9" hidden="1"/>
    <cellStyle name="Hipervínculo visitado" xfId="30504" builtinId="9" hidden="1"/>
    <cellStyle name="Hipervínculo visitado" xfId="30505" builtinId="9" hidden="1"/>
    <cellStyle name="Hipervínculo visitado" xfId="30506" builtinId="9" hidden="1"/>
    <cellStyle name="Hipervínculo visitado" xfId="30507" builtinId="9" hidden="1"/>
    <cellStyle name="Hipervínculo visitado" xfId="30508" builtinId="9" hidden="1"/>
    <cellStyle name="Hipervínculo visitado" xfId="30509" builtinId="9" hidden="1"/>
    <cellStyle name="Hipervínculo visitado" xfId="30510" builtinId="9" hidden="1"/>
    <cellStyle name="Hipervínculo visitado" xfId="30511" builtinId="9" hidden="1"/>
    <cellStyle name="Hipervínculo visitado" xfId="29031" builtinId="9" hidden="1"/>
    <cellStyle name="Hipervínculo visitado" xfId="28999" builtinId="9" hidden="1"/>
    <cellStyle name="Hipervínculo visitado" xfId="28967" builtinId="9" hidden="1"/>
    <cellStyle name="Hipervínculo visitado" xfId="28936" builtinId="9" hidden="1"/>
    <cellStyle name="Hipervínculo visitado" xfId="30269" builtinId="9" hidden="1"/>
    <cellStyle name="Hipervínculo visitado" xfId="27721" builtinId="9" hidden="1"/>
    <cellStyle name="Hipervínculo visitado" xfId="27720" builtinId="9" hidden="1"/>
    <cellStyle name="Hipervínculo visitado" xfId="27719" builtinId="9" hidden="1"/>
    <cellStyle name="Hipervínculo visitado" xfId="27677" builtinId="9" hidden="1"/>
    <cellStyle name="Hipervínculo visitado" xfId="27718" builtinId="9" hidden="1"/>
    <cellStyle name="Hipervínculo visitado" xfId="27717" builtinId="9" hidden="1"/>
    <cellStyle name="Hipervínculo visitado" xfId="24649" builtinId="9" hidden="1"/>
    <cellStyle name="Hipervínculo visitado" xfId="27676" builtinId="9" hidden="1"/>
    <cellStyle name="Hipervínculo visitado" xfId="27716" builtinId="9" hidden="1"/>
    <cellStyle name="Hipervínculo visitado" xfId="27715" builtinId="9" hidden="1"/>
    <cellStyle name="Hipervínculo visitado" xfId="19998" builtinId="9" hidden="1"/>
    <cellStyle name="Hipervínculo visitado" xfId="27675" builtinId="9" hidden="1"/>
    <cellStyle name="Hipervínculo visitado" xfId="27714" builtinId="9" hidden="1"/>
    <cellStyle name="Hipervínculo visitado" xfId="27713" builtinId="9" hidden="1"/>
    <cellStyle name="Hipervínculo visitado" xfId="24112" builtinId="9" hidden="1"/>
    <cellStyle name="Hipervínculo visitado" xfId="27674" builtinId="9" hidden="1"/>
    <cellStyle name="Hipervínculo visitado" xfId="27728" builtinId="9" hidden="1"/>
    <cellStyle name="Hipervínculo visitado" xfId="27683" builtinId="9" hidden="1"/>
    <cellStyle name="Hipervínculo visitado" xfId="30512" builtinId="9" hidden="1"/>
    <cellStyle name="Hipervínculo visitado" xfId="30513" builtinId="9" hidden="1"/>
    <cellStyle name="Hipervínculo visitado" xfId="30514" builtinId="9" hidden="1"/>
    <cellStyle name="Hipervínculo visitado" xfId="30515" builtinId="9" hidden="1"/>
    <cellStyle name="Hipervínculo visitado" xfId="30516" builtinId="9" hidden="1"/>
    <cellStyle name="Hipervínculo visitado" xfId="30517" builtinId="9" hidden="1"/>
    <cellStyle name="Hipervínculo visitado" xfId="30518" builtinId="9" hidden="1"/>
    <cellStyle name="Hipervínculo visitado" xfId="30519" builtinId="9" hidden="1"/>
    <cellStyle name="Hipervínculo visitado" xfId="30520" builtinId="9" hidden="1"/>
    <cellStyle name="Hipervínculo visitado" xfId="30521" builtinId="9" hidden="1"/>
    <cellStyle name="Hipervínculo visitado" xfId="30522" builtinId="9" hidden="1"/>
    <cellStyle name="Hipervínculo visitado" xfId="30523" builtinId="9" hidden="1"/>
    <cellStyle name="Hipervínculo visitado" xfId="30524" builtinId="9" hidden="1"/>
    <cellStyle name="Hipervínculo visitado" xfId="30525" builtinId="9" hidden="1"/>
    <cellStyle name="Hipervínculo visitado" xfId="30526" builtinId="9" hidden="1"/>
    <cellStyle name="Hipervínculo visitado" xfId="30527" builtinId="9" hidden="1"/>
    <cellStyle name="Hipervínculo visitado" xfId="30528" builtinId="9" hidden="1"/>
    <cellStyle name="Hipervínculo visitado" xfId="30529" builtinId="9" hidden="1"/>
    <cellStyle name="Hipervínculo visitado" xfId="30530" builtinId="9" hidden="1"/>
    <cellStyle name="Hipervínculo visitado" xfId="30570" builtinId="9" hidden="1"/>
    <cellStyle name="Hipervínculo visitado" xfId="30571" builtinId="9" hidden="1"/>
    <cellStyle name="Hipervínculo visitado" xfId="30572" builtinId="9" hidden="1"/>
    <cellStyle name="Hipervínculo visitado" xfId="30573" builtinId="9" hidden="1"/>
    <cellStyle name="Hipervínculo visitado" xfId="30574" builtinId="9" hidden="1"/>
    <cellStyle name="Hipervínculo visitado" xfId="30575" builtinId="9" hidden="1"/>
    <cellStyle name="Hipervínculo visitado" xfId="30576" builtinId="9" hidden="1"/>
    <cellStyle name="Hipervínculo visitado" xfId="30577" builtinId="9" hidden="1"/>
    <cellStyle name="Hipervínculo visitado" xfId="30578" builtinId="9" hidden="1"/>
    <cellStyle name="Hipervínculo visitado" xfId="30579" builtinId="9" hidden="1"/>
    <cellStyle name="Hipervínculo visitado" xfId="30580" builtinId="9" hidden="1"/>
    <cellStyle name="Hipervínculo visitado" xfId="30581" builtinId="9" hidden="1"/>
    <cellStyle name="Hipervínculo visitado" xfId="30582" builtinId="9" hidden="1"/>
    <cellStyle name="Hipervínculo visitado" xfId="30583" builtinId="9" hidden="1"/>
    <cellStyle name="Hipervínculo visitado" xfId="30584" builtinId="9" hidden="1"/>
    <cellStyle name="Hipervínculo visitado" xfId="30585" builtinId="9" hidden="1"/>
    <cellStyle name="Hipervínculo visitado" xfId="30586" builtinId="9" hidden="1"/>
    <cellStyle name="Hipervínculo visitado" xfId="30587" builtinId="9" hidden="1"/>
    <cellStyle name="Hipervínculo visitado" xfId="30588" builtinId="9" hidden="1"/>
    <cellStyle name="Hipervínculo visitado" xfId="30589" builtinId="9" hidden="1"/>
    <cellStyle name="Hipervínculo visitado" xfId="30590" builtinId="9" hidden="1"/>
    <cellStyle name="Hipervínculo visitado" xfId="30656" builtinId="9" hidden="1"/>
    <cellStyle name="Hipervínculo visitado" xfId="30657" builtinId="9" hidden="1"/>
    <cellStyle name="Hipervínculo visitado" xfId="30658" builtinId="9" hidden="1"/>
    <cellStyle name="Hipervínculo visitado" xfId="30659" builtinId="9" hidden="1"/>
    <cellStyle name="Hipervínculo visitado" xfId="30660" builtinId="9" hidden="1"/>
    <cellStyle name="Hipervínculo visitado" xfId="30661" builtinId="9" hidden="1"/>
    <cellStyle name="Hipervínculo visitado" xfId="30662" builtinId="9" hidden="1"/>
    <cellStyle name="Hipervínculo visitado" xfId="30663" builtinId="9" hidden="1"/>
    <cellStyle name="Hipervínculo visitado" xfId="30664" builtinId="9" hidden="1"/>
    <cellStyle name="Hipervínculo visitado" xfId="30665" builtinId="9" hidden="1"/>
    <cellStyle name="Hipervínculo visitado" xfId="30666" builtinId="9" hidden="1"/>
    <cellStyle name="Hipervínculo visitado" xfId="30667" builtinId="9" hidden="1"/>
    <cellStyle name="Hipervínculo visitado" xfId="30668" builtinId="9" hidden="1"/>
    <cellStyle name="Hipervínculo visitado" xfId="30669" builtinId="9" hidden="1"/>
    <cellStyle name="Hipervínculo visitado" xfId="30670" builtinId="9" hidden="1"/>
    <cellStyle name="Hipervínculo visitado" xfId="30671" builtinId="9" hidden="1"/>
    <cellStyle name="Hipervínculo visitado" xfId="30672" builtinId="9" hidden="1"/>
    <cellStyle name="Hipervínculo visitado" xfId="30673" builtinId="9" hidden="1"/>
    <cellStyle name="Hipervínculo visitado" xfId="30674" builtinId="9" hidden="1"/>
    <cellStyle name="Hipervínculo visitado" xfId="30675" builtinId="9" hidden="1"/>
    <cellStyle name="Hipervínculo visitado" xfId="30676" builtinId="9" hidden="1"/>
    <cellStyle name="Hipervínculo visitado" xfId="30622" builtinId="9" hidden="1"/>
    <cellStyle name="Hipervínculo visitado" xfId="30748" builtinId="9" hidden="1"/>
    <cellStyle name="Hipervínculo visitado" xfId="30747" builtinId="9" hidden="1"/>
    <cellStyle name="Hipervínculo visitado" xfId="30621" builtinId="9" hidden="1"/>
    <cellStyle name="Hipervínculo visitado" xfId="30746" builtinId="9" hidden="1"/>
    <cellStyle name="Hipervínculo visitado" xfId="30745" builtinId="9" hidden="1"/>
    <cellStyle name="Hipervínculo visitado" xfId="30620" builtinId="9" hidden="1"/>
    <cellStyle name="Hipervínculo visitado" xfId="30744" builtinId="9" hidden="1"/>
    <cellStyle name="Hipervínculo visitado" xfId="30743" builtinId="9" hidden="1"/>
    <cellStyle name="Hipervínculo visitado" xfId="30619" builtinId="9" hidden="1"/>
    <cellStyle name="Hipervínculo visitado" xfId="30742" builtinId="9" hidden="1"/>
    <cellStyle name="Hipervínculo visitado" xfId="30741" builtinId="9" hidden="1"/>
    <cellStyle name="Hipervínculo visitado" xfId="30618" builtinId="9" hidden="1"/>
    <cellStyle name="Hipervínculo visitado" xfId="30740" builtinId="9" hidden="1"/>
    <cellStyle name="Hipervínculo visitado" xfId="30739" builtinId="9" hidden="1"/>
    <cellStyle name="Hipervínculo visitado" xfId="30617" builtinId="9" hidden="1"/>
    <cellStyle name="Hipervínculo visitado" xfId="30738" builtinId="9" hidden="1"/>
    <cellStyle name="Hipervínculo visitado" xfId="30737" builtinId="9" hidden="1"/>
    <cellStyle name="Hipervínculo visitado" xfId="30616" builtinId="9" hidden="1"/>
    <cellStyle name="Hipervínculo visitado" xfId="30736" builtinId="9" hidden="1"/>
    <cellStyle name="Hipervínculo visitado" xfId="30735" builtinId="9" hidden="1"/>
    <cellStyle name="Hipervínculo visitado" xfId="30773" builtinId="9" hidden="1"/>
    <cellStyle name="Hipervínculo visitado" xfId="30543" builtinId="9" hidden="1"/>
    <cellStyle name="Hipervínculo visitado" xfId="30690" builtinId="9" hidden="1"/>
    <cellStyle name="Hipervínculo visitado" xfId="30774" builtinId="9" hidden="1"/>
    <cellStyle name="Hipervínculo visitado" xfId="30691" builtinId="9" hidden="1"/>
    <cellStyle name="Hipervínculo visitado" xfId="30542" builtinId="9" hidden="1"/>
    <cellStyle name="Hipervínculo visitado" xfId="30633" builtinId="9" hidden="1"/>
    <cellStyle name="Hipervínculo visitado" xfId="30692" builtinId="9" hidden="1"/>
    <cellStyle name="Hipervínculo visitado" xfId="30693" builtinId="9" hidden="1"/>
    <cellStyle name="Hipervínculo visitado" xfId="30775" builtinId="9" hidden="1"/>
    <cellStyle name="Hipervínculo visitado" xfId="30541" builtinId="9" hidden="1"/>
    <cellStyle name="Hipervínculo visitado" xfId="30540" builtinId="9" hidden="1"/>
    <cellStyle name="Hipervínculo visitado" xfId="30776" builtinId="9" hidden="1"/>
    <cellStyle name="Hipervínculo visitado" xfId="30694" builtinId="9" hidden="1"/>
    <cellStyle name="Hipervínculo visitado" xfId="30695" builtinId="9" hidden="1"/>
    <cellStyle name="Hipervínculo visitado" xfId="30634" builtinId="9" hidden="1"/>
    <cellStyle name="Hipervínculo visitado" xfId="30539" builtinId="9" hidden="1"/>
    <cellStyle name="Hipervínculo visitado" xfId="30696" builtinId="9" hidden="1"/>
    <cellStyle name="Hipervínculo visitado" xfId="30635" builtinId="9" hidden="1"/>
    <cellStyle name="Hipervínculo visitado" xfId="30697" builtinId="9" hidden="1"/>
    <cellStyle name="Hipervínculo visitado" xfId="30538" builtinId="9" hidden="1"/>
    <cellStyle name="Hipervínculo visitado" xfId="30787" builtinId="9" hidden="1"/>
    <cellStyle name="Hipervínculo visitado" xfId="30611" builtinId="9" hidden="1"/>
    <cellStyle name="Hipervínculo visitado" xfId="30610" builtinId="9" hidden="1"/>
    <cellStyle name="Hipervínculo visitado" xfId="30558" builtinId="9" hidden="1"/>
    <cellStyle name="Hipervínculo visitado" xfId="30559" builtinId="9" hidden="1"/>
    <cellStyle name="Hipervínculo visitado" xfId="30786" builtinId="9" hidden="1"/>
    <cellStyle name="Hipervínculo visitado" xfId="30642" builtinId="9" hidden="1"/>
    <cellStyle name="Hipervínculo visitado" xfId="30714" builtinId="9" hidden="1"/>
    <cellStyle name="Hipervínculo visitado" xfId="30713" builtinId="9" hidden="1"/>
    <cellStyle name="Hipervínculo visitado" xfId="30785" builtinId="9" hidden="1"/>
    <cellStyle name="Hipervínculo visitado" xfId="30560" builtinId="9" hidden="1"/>
    <cellStyle name="Hipervínculo visitado" xfId="30609" builtinId="9" hidden="1"/>
    <cellStyle name="Hipervínculo visitado" xfId="30712" builtinId="9" hidden="1"/>
    <cellStyle name="Hipervínculo visitado" xfId="30562" builtinId="9" hidden="1"/>
    <cellStyle name="Hipervínculo visitado" xfId="30784" builtinId="9" hidden="1"/>
    <cellStyle name="Hipervínculo visitado" xfId="30641" builtinId="9" hidden="1"/>
    <cellStyle name="Hipervínculo visitado" xfId="30783" builtinId="9" hidden="1"/>
    <cellStyle name="Hipervínculo visitado" xfId="30782" builtinId="9" hidden="1"/>
    <cellStyle name="Hipervínculo visitado" xfId="30628" builtinId="9" hidden="1"/>
    <cellStyle name="Hipervínculo visitado" xfId="30627" builtinId="9" hidden="1"/>
    <cellStyle name="Hipervínculo visitado" xfId="30711" builtinId="9" hidden="1"/>
    <cellStyle name="Hipervínculo visitado" xfId="30614" builtinId="9" hidden="1"/>
    <cellStyle name="Hipervínculo visitado" xfId="30624" builtinId="9" hidden="1"/>
    <cellStyle name="Hipervínculo visitado" xfId="30820" builtinId="9" hidden="1"/>
    <cellStyle name="Hipervínculo visitado" xfId="30554" builtinId="9" hidden="1"/>
    <cellStyle name="Hipervínculo visitado" xfId="30819" builtinId="9" hidden="1"/>
    <cellStyle name="Hipervínculo visitado" xfId="30751" builtinId="9" hidden="1"/>
    <cellStyle name="Hipervínculo visitado" xfId="30725" builtinId="9" hidden="1"/>
    <cellStyle name="Hipervínculo visitado" xfId="30818" builtinId="9" hidden="1"/>
    <cellStyle name="Hipervínculo visitado" xfId="30817" builtinId="9" hidden="1"/>
    <cellStyle name="Hipervínculo visitado" xfId="30648" builtinId="9" hidden="1"/>
    <cellStyle name="Hipervínculo visitado" xfId="30752" builtinId="9" hidden="1"/>
    <cellStyle name="Hipervínculo visitado" xfId="30816" builtinId="9" hidden="1"/>
    <cellStyle name="Hipervínculo visitado" xfId="30681" builtinId="9" hidden="1"/>
    <cellStyle name="Hipervínculo visitado" xfId="30536" builtinId="9" hidden="1"/>
    <cellStyle name="Hipervínculo visitado" xfId="30636" builtinId="9" hidden="1"/>
    <cellStyle name="Hipervínculo visitado" xfId="30649" builtinId="9" hidden="1"/>
    <cellStyle name="Hipervínculo visitado" xfId="30815" builtinId="9" hidden="1"/>
    <cellStyle name="Hipervínculo visitado" xfId="30637" builtinId="9" hidden="1"/>
    <cellStyle name="Hipervínculo visitado" xfId="30796" builtinId="9" hidden="1"/>
    <cellStyle name="Hipervínculo visitado" xfId="30535" builtinId="9" hidden="1"/>
    <cellStyle name="Hipervínculo visitado" xfId="30814" builtinId="9" hidden="1"/>
    <cellStyle name="Hipervínculo visitado" xfId="30853" builtinId="9" hidden="1"/>
    <cellStyle name="Hipervínculo visitado" xfId="30767" builtinId="9" hidden="1"/>
    <cellStyle name="Hipervínculo visitado" xfId="30707" builtinId="9" hidden="1"/>
    <cellStyle name="Hipervínculo visitado" xfId="30854" builtinId="9" hidden="1"/>
    <cellStyle name="Hipervínculo visitado" xfId="30563" builtinId="9" hidden="1"/>
    <cellStyle name="Hipervínculo visitado" xfId="30804" builtinId="9" hidden="1"/>
    <cellStyle name="Hipervínculo visitado" xfId="30722" builtinId="9" hidden="1"/>
    <cellStyle name="Hipervínculo visitado" xfId="30678" builtinId="9" hidden="1"/>
    <cellStyle name="Hipervínculo visitado" xfId="30758" builtinId="9" hidden="1"/>
    <cellStyle name="Hipervínculo visitado" xfId="30855" builtinId="9" hidden="1"/>
    <cellStyle name="Hipervínculo visitado" xfId="30803" builtinId="9" hidden="1"/>
    <cellStyle name="Hipervínculo visitado" xfId="30551" builtinId="9" hidden="1"/>
    <cellStyle name="Hipervínculo visitado" xfId="30856" builtinId="9" hidden="1"/>
    <cellStyle name="Hipervínculo visitado" xfId="30677" builtinId="9" hidden="1"/>
    <cellStyle name="Hipervínculo visitado" xfId="30706" builtinId="9" hidden="1"/>
    <cellStyle name="Hipervínculo visitado" xfId="30793" builtinId="9" hidden="1"/>
    <cellStyle name="Hipervínculo visitado" xfId="30652" builtinId="9" hidden="1"/>
    <cellStyle name="Hipervínculo visitado" xfId="30640" builtinId="9" hidden="1"/>
    <cellStyle name="Hipervínculo visitado" xfId="30763" builtinId="9" hidden="1"/>
    <cellStyle name="Hipervínculo visitado" xfId="30564" builtinId="9" hidden="1"/>
    <cellStyle name="Hipervínculo visitado" xfId="30802" builtinId="9" hidden="1"/>
    <cellStyle name="Hipervínculo visitado" xfId="30733" builtinId="9" hidden="1"/>
    <cellStyle name="Hipervínculo visitado" xfId="30762" builtinId="9" hidden="1"/>
    <cellStyle name="Hipervínculo visitado" xfId="30813" builtinId="9" hidden="1"/>
    <cellStyle name="Hipervínculo visitado" xfId="30549" builtinId="9" hidden="1"/>
    <cellStyle name="Hipervínculo visitado" xfId="30778" builtinId="9" hidden="1"/>
    <cellStyle name="Hipervínculo visitado" xfId="30870" builtinId="9" hidden="1"/>
    <cellStyle name="Hipervínculo visitado" xfId="30846" builtinId="9" hidden="1"/>
    <cellStyle name="Hipervínculo visitado" xfId="30534" builtinId="9" hidden="1"/>
    <cellStyle name="Hipervínculo visitado" xfId="30812" builtinId="9" hidden="1"/>
    <cellStyle name="Hipervínculo visitado" xfId="30734" builtinId="9" hidden="1"/>
    <cellStyle name="Hipervínculo visitado" xfId="30869" builtinId="9" hidden="1"/>
    <cellStyle name="Hipervínculo visitado" xfId="30718" builtinId="9" hidden="1"/>
    <cellStyle name="Hipervínculo visitado" xfId="30806" builtinId="9" hidden="1"/>
    <cellStyle name="Hipervínculo visitado" xfId="30682" builtinId="9" hidden="1"/>
    <cellStyle name="Hipervínculo visitado" xfId="30625" builtinId="9" hidden="1"/>
    <cellStyle name="Hipervínculo visitado" xfId="30794" builtinId="9" hidden="1"/>
    <cellStyle name="Hipervínculo visitado" xfId="30868" builtinId="9" hidden="1"/>
    <cellStyle name="Hipervínculo visitado" xfId="30755" builtinId="9" hidden="1"/>
    <cellStyle name="Hipervínculo visitado" xfId="30845" builtinId="9" hidden="1"/>
    <cellStyle name="Hipervínculo visitado" xfId="30728" builtinId="9" hidden="1"/>
    <cellStyle name="Hipervínculo visitado" xfId="30867" builtinId="9" hidden="1"/>
    <cellStyle name="Hipervínculo visitado" xfId="30730" builtinId="9" hidden="1"/>
    <cellStyle name="Hipervínculo visitado" xfId="30843" builtinId="9" hidden="1"/>
    <cellStyle name="Hipervínculo visitado" xfId="30556" builtinId="9" hidden="1"/>
    <cellStyle name="Hipervínculo visitado" xfId="30792" builtinId="9" hidden="1"/>
    <cellStyle name="Hipervínculo visitado" xfId="30788" builtinId="9" hidden="1"/>
    <cellStyle name="Hipervínculo visitado" xfId="30877" builtinId="9" hidden="1"/>
    <cellStyle name="Hipervínculo visitado" xfId="30842" builtinId="9" hidden="1"/>
    <cellStyle name="Hipervínculo visitado" xfId="30822" builtinId="9" hidden="1"/>
    <cellStyle name="Hipervínculo visitado" xfId="30567" builtinId="9" hidden="1"/>
    <cellStyle name="Hipervínculo visitado" xfId="30808" builtinId="9" hidden="1"/>
    <cellStyle name="Hipervínculo visitado" xfId="30655" builtinId="9" hidden="1"/>
    <cellStyle name="Hipervínculo visitado" xfId="30878" builtinId="9" hidden="1"/>
    <cellStyle name="Hipervínculo visitado" xfId="30645" builtinId="9" hidden="1"/>
    <cellStyle name="Hipervínculo visitado" xfId="30604" builtinId="9" hidden="1"/>
    <cellStyle name="Hipervínculo visitado" xfId="30761" builtinId="9" hidden="1"/>
    <cellStyle name="Hipervínculo visitado" xfId="30608" builtinId="9" hidden="1"/>
    <cellStyle name="Hipervínculo visitado" xfId="30623" builtinId="9" hidden="1"/>
    <cellStyle name="Hipervínculo visitado" xfId="30760" builtinId="9" hidden="1"/>
    <cellStyle name="Hipervínculo visitado" xfId="30772" builtinId="9" hidden="1"/>
    <cellStyle name="Hipervínculo visitado" xfId="30849" builtinId="9" hidden="1"/>
    <cellStyle name="Hipervínculo visitado" xfId="30646" builtinId="9" hidden="1"/>
    <cellStyle name="Hipervínculo visitado" xfId="30685" builtinId="9" hidden="1"/>
    <cellStyle name="Hipervínculo visitado" xfId="30607" builtinId="9" hidden="1"/>
    <cellStyle name="Hipervínculo visitado" xfId="30650" builtinId="9" hidden="1"/>
    <cellStyle name="Hipervínculo visitado" xfId="30548" builtinId="9" hidden="1"/>
    <cellStyle name="Hipervínculo visitado" xfId="30709" builtinId="9" hidden="1"/>
    <cellStyle name="Hipervínculo visitado" xfId="30797" builtinId="9" hidden="1"/>
    <cellStyle name="Hipervínculo visitado" xfId="30896" builtinId="9" hidden="1"/>
    <cellStyle name="Hipervínculo visitado" xfId="30807" builtinId="9" hidden="1"/>
    <cellStyle name="Hipervínculo visitado" xfId="30865" builtinId="9" hidden="1"/>
    <cellStyle name="Hipervínculo visitado" xfId="30895" builtinId="9" hidden="1"/>
    <cellStyle name="Hipervínculo visitado" xfId="30851" builtinId="9" hidden="1"/>
    <cellStyle name="Hipervínculo visitado" xfId="30565" builtinId="9" hidden="1"/>
    <cellStyle name="Hipervínculo visitado" xfId="30759" builtinId="9" hidden="1"/>
    <cellStyle name="Hipervínculo visitado" xfId="30719" builtinId="9" hidden="1"/>
    <cellStyle name="Hipervínculo visitado" xfId="30757" builtinId="9" hidden="1"/>
    <cellStyle name="Hipervínculo visitado" xfId="30532" builtinId="9" hidden="1"/>
    <cellStyle name="Hipervínculo visitado" xfId="30894" builtinId="9" hidden="1"/>
    <cellStyle name="Hipervínculo visitado" xfId="30810" builtinId="9" hidden="1"/>
    <cellStyle name="Hipervínculo visitado" xfId="30864" builtinId="9" hidden="1"/>
    <cellStyle name="Hipervínculo visitado" xfId="30724" builtinId="9" hidden="1"/>
    <cellStyle name="Hipervínculo visitado" xfId="30874" builtinId="9" hidden="1"/>
    <cellStyle name="Hipervínculo visitado" xfId="30708" builtinId="9" hidden="1"/>
    <cellStyle name="Hipervínculo visitado" xfId="30766" builtinId="9" hidden="1"/>
    <cellStyle name="Hipervínculo visitado" xfId="30715" builtinId="9" hidden="1"/>
    <cellStyle name="Hipervínculo visitado" xfId="30653" builtinId="9" hidden="1"/>
    <cellStyle name="Hipervínculo visitado" xfId="30701" builtinId="9" hidden="1"/>
    <cellStyle name="Hipervínculo visitado" xfId="30533" builtinId="9" hidden="1"/>
    <cellStyle name="Hipervínculo visitado" xfId="30795" builtinId="9" hidden="1"/>
    <cellStyle name="Hipervínculo visitado" xfId="30891" builtinId="9" hidden="1"/>
    <cellStyle name="Hipervínculo visitado" xfId="30717" builtinId="9" hidden="1"/>
    <cellStyle name="Hipervínculo visitado" xfId="30872" builtinId="9" hidden="1"/>
    <cellStyle name="Hipervínculo visitado" xfId="30890" builtinId="9" hidden="1"/>
    <cellStyle name="Hipervínculo visitado" xfId="30791" builtinId="9" hidden="1"/>
    <cellStyle name="Hipervínculo visitado" xfId="30552" builtinId="9" hidden="1"/>
    <cellStyle name="Hipervínculo visitado" xfId="30873" builtinId="9" hidden="1"/>
    <cellStyle name="Hipervínculo visitado" xfId="30902" builtinId="9" hidden="1"/>
    <cellStyle name="Hipervínculo visitado" xfId="30705" builtinId="9" hidden="1"/>
    <cellStyle name="Hipervínculo visitado" xfId="30544" builtinId="9" hidden="1"/>
    <cellStyle name="Hipervínculo visitado" xfId="30903" builtinId="9" hidden="1"/>
    <cellStyle name="Hipervínculo visitado" xfId="30754" builtinId="9" hidden="1"/>
    <cellStyle name="Hipervínculo visitado" xfId="30798" builtinId="9" hidden="1"/>
    <cellStyle name="Hipervínculo visitado" xfId="30699" builtinId="9" hidden="1"/>
    <cellStyle name="Hipervínculo visitado" xfId="30899" builtinId="9" hidden="1"/>
    <cellStyle name="Hipervínculo visitado" xfId="30631" builtinId="9" hidden="1"/>
    <cellStyle name="Hipervínculo visitado" xfId="30882" builtinId="9" hidden="1"/>
    <cellStyle name="Hipervínculo visitado" xfId="30965" builtinId="9" hidden="1"/>
    <cellStyle name="Hipervínculo visitado" xfId="30862" builtinId="9" hidden="1"/>
    <cellStyle name="Hipervínculo visitado" xfId="30861" builtinId="9" hidden="1"/>
    <cellStyle name="Hipervínculo visitado" xfId="30966" builtinId="9" hidden="1"/>
    <cellStyle name="Hipervínculo visitado" xfId="30566" builtinId="9" hidden="1"/>
    <cellStyle name="Hipervínculo visitado" xfId="30700" builtinId="9" hidden="1"/>
    <cellStyle name="Hipervínculo visitado" xfId="30638" builtinId="9" hidden="1"/>
    <cellStyle name="Hipervínculo visitado" xfId="30643" builtinId="9" hidden="1"/>
    <cellStyle name="Hipervínculo visitado" xfId="30926" builtinId="9" hidden="1"/>
    <cellStyle name="Hipervínculo visitado" xfId="30967" builtinId="9" hidden="1"/>
    <cellStyle name="Hipervínculo visitado" xfId="30925" builtinId="9" hidden="1"/>
    <cellStyle name="Hipervínculo visitado" xfId="30764" builtinId="9" hidden="1"/>
    <cellStyle name="Hipervínculo visitado" xfId="30968" builtinId="9" hidden="1"/>
    <cellStyle name="Hipervínculo visitado" xfId="30651" builtinId="9" hidden="1"/>
    <cellStyle name="Hipervínculo visitado" xfId="30789" builtinId="9" hidden="1"/>
    <cellStyle name="Hipervínculo visitado" xfId="30780" builtinId="9" hidden="1"/>
    <cellStyle name="Hipervínculo visitado" xfId="30887" builtinId="9" hidden="1"/>
    <cellStyle name="Hipervínculo visitado" xfId="30749" builtinId="9" hidden="1"/>
    <cellStyle name="Hipervínculo visitado" xfId="30932" builtinId="9" hidden="1"/>
    <cellStyle name="Hipervínculo visitado" xfId="30972" builtinId="9" hidden="1"/>
    <cellStyle name="Hipervínculo visitado" xfId="30889" builtinId="9" hidden="1"/>
    <cellStyle name="Hipervínculo visitado" xfId="30933" builtinId="9" hidden="1"/>
    <cellStyle name="Hipervínculo visitado" xfId="30888" builtinId="9" hidden="1"/>
    <cellStyle name="Hipervínculo visitado" xfId="30971" builtinId="9" hidden="1"/>
    <cellStyle name="Hipervínculo visitado" xfId="30857" builtinId="9" hidden="1"/>
    <cellStyle name="Hipervínculo visitado" xfId="30698" builtinId="9" hidden="1"/>
    <cellStyle name="Hipervínculo visitado" xfId="30923" builtinId="9" hidden="1"/>
    <cellStyle name="Hipervínculo visitado" xfId="30858" builtinId="9" hidden="1"/>
    <cellStyle name="Hipervínculo visitado" xfId="30844" builtinId="9" hidden="1"/>
    <cellStyle name="Hipervínculo visitado" xfId="30970" builtinId="9" hidden="1"/>
    <cellStyle name="Hipervínculo visitado" xfId="30934" builtinId="9" hidden="1"/>
    <cellStyle name="Hipervínculo visitado" xfId="30679" builtinId="9" hidden="1"/>
    <cellStyle name="Hipervínculo visitado" xfId="30613" builtinId="9" hidden="1"/>
    <cellStyle name="Hipervínculo visitado" xfId="30956" builtinId="9" hidden="1"/>
    <cellStyle name="Hipervínculo visitado" xfId="30969" builtinId="9" hidden="1"/>
    <cellStyle name="Hipervínculo visitado" xfId="30924" builtinId="9" hidden="1"/>
    <cellStyle name="Hipervínculo visitado" xfId="30955" builtinId="9" hidden="1"/>
    <cellStyle name="Hipervínculo visitado" xfId="30860" builtinId="9" hidden="1"/>
    <cellStyle name="Hipervínculo visitado" xfId="30883" builtinId="9" hidden="1"/>
    <cellStyle name="Hipervínculo visitado" xfId="30721" builtinId="9" hidden="1"/>
    <cellStyle name="Hipervínculo visitado" xfId="31008" builtinId="9" hidden="1"/>
    <cellStyle name="Hipervínculo visitado" xfId="31009" builtinId="9" hidden="1"/>
    <cellStyle name="Hipervínculo visitado" xfId="31010" builtinId="9" hidden="1"/>
    <cellStyle name="Hipervínculo visitado" xfId="31011" builtinId="9" hidden="1"/>
    <cellStyle name="Hipervínculo visitado" xfId="31012" builtinId="9" hidden="1"/>
    <cellStyle name="Hipervínculo visitado" xfId="31013" builtinId="9" hidden="1"/>
    <cellStyle name="Hipervínculo visitado" xfId="31014" builtinId="9" hidden="1"/>
    <cellStyle name="Hipervínculo visitado" xfId="31015" builtinId="9" hidden="1"/>
    <cellStyle name="Hipervínculo visitado" xfId="31016" builtinId="9" hidden="1"/>
    <cellStyle name="Hipervínculo visitado" xfId="31017" builtinId="9" hidden="1"/>
    <cellStyle name="Hipervínculo visitado" xfId="31018" builtinId="9" hidden="1"/>
    <cellStyle name="Hipervínculo visitado" xfId="31019" builtinId="9" hidden="1"/>
    <cellStyle name="Hipervínculo visitado" xfId="31020" builtinId="9" hidden="1"/>
    <cellStyle name="Hipervínculo visitado" xfId="31021" builtinId="9" hidden="1"/>
    <cellStyle name="Hipervínculo visitado" xfId="31022" builtinId="9" hidden="1"/>
    <cellStyle name="Hipervínculo visitado" xfId="31023" builtinId="9" hidden="1"/>
    <cellStyle name="Hipervínculo visitado" xfId="31024" builtinId="9" hidden="1"/>
    <cellStyle name="Hipervínculo visitado" xfId="31025" builtinId="9" hidden="1"/>
    <cellStyle name="Hipervínculo visitado" xfId="31026" builtinId="9" hidden="1"/>
    <cellStyle name="Hipervínculo visitado" xfId="31027" builtinId="9" hidden="1"/>
    <cellStyle name="Hipervínculo visitado" xfId="30731" builtinId="9" hidden="1"/>
    <cellStyle name="Hipervínculo visitado" xfId="30957" builtinId="9" hidden="1"/>
    <cellStyle name="Hipervínculo visitado" xfId="30884" builtinId="9" hidden="1"/>
    <cellStyle name="Hipervínculo visitado" xfId="31031" builtinId="9" hidden="1"/>
    <cellStyle name="Hipervínculo visitado" xfId="31032" builtinId="9" hidden="1"/>
    <cellStyle name="Hipervínculo visitado" xfId="31033" builtinId="9" hidden="1"/>
    <cellStyle name="Hipervínculo visitado" xfId="31034" builtinId="9" hidden="1"/>
    <cellStyle name="Hipervínculo visitado" xfId="31035" builtinId="9" hidden="1"/>
    <cellStyle name="Hipervínculo visitado" xfId="31036" builtinId="9" hidden="1"/>
    <cellStyle name="Hipervínculo visitado" xfId="31037" builtinId="9" hidden="1"/>
    <cellStyle name="Hipervínculo visitado" xfId="31038" builtinId="9" hidden="1"/>
    <cellStyle name="Hipervínculo visitado" xfId="31039" builtinId="9" hidden="1"/>
    <cellStyle name="Hipervínculo visitado" xfId="31040" builtinId="9" hidden="1"/>
    <cellStyle name="Hipervínculo visitado" xfId="31041" builtinId="9" hidden="1"/>
    <cellStyle name="Hipervínculo visitado" xfId="31042" builtinId="9" hidden="1"/>
    <cellStyle name="Hipervínculo visitado" xfId="31043" builtinId="9" hidden="1"/>
    <cellStyle name="Hipervínculo visitado" xfId="31044" builtinId="9" hidden="1"/>
    <cellStyle name="Hipervínculo visitado" xfId="31045" builtinId="9" hidden="1"/>
    <cellStyle name="Hipervínculo visitado" xfId="31046" builtinId="9" hidden="1"/>
    <cellStyle name="Hipervínculo visitado" xfId="31047" builtinId="9" hidden="1"/>
    <cellStyle name="Hipervínculo visitado" xfId="31048" builtinId="9" hidden="1"/>
    <cellStyle name="Hipervínculo visitado" xfId="31061" builtinId="9" hidden="1"/>
    <cellStyle name="Hipervínculo visitado" xfId="31062" builtinId="9" hidden="1"/>
    <cellStyle name="Hipervínculo visitado" xfId="31063" builtinId="9" hidden="1"/>
    <cellStyle name="Hipervínculo visitado" xfId="31064" builtinId="9" hidden="1"/>
    <cellStyle name="Hipervínculo visitado" xfId="31065" builtinId="9" hidden="1"/>
    <cellStyle name="Hipervínculo visitado" xfId="31066" builtinId="9" hidden="1"/>
    <cellStyle name="Hipervínculo visitado" xfId="31067" builtinId="9" hidden="1"/>
    <cellStyle name="Hipervínculo visitado" xfId="31068" builtinId="9" hidden="1"/>
    <cellStyle name="Hipervínculo visitado" xfId="31069" builtinId="9" hidden="1"/>
    <cellStyle name="Hipervínculo visitado" xfId="31070" builtinId="9" hidden="1"/>
    <cellStyle name="Hipervínculo visitado" xfId="31071" builtinId="9" hidden="1"/>
    <cellStyle name="Hipervínculo visitado" xfId="31072" builtinId="9" hidden="1"/>
    <cellStyle name="Hipervínculo visitado" xfId="31073" builtinId="9" hidden="1"/>
    <cellStyle name="Hipervínculo visitado" xfId="31074" builtinId="9" hidden="1"/>
    <cellStyle name="Hipervínculo visitado" xfId="31075" builtinId="9" hidden="1"/>
    <cellStyle name="Hipervínculo visitado" xfId="31076" builtinId="9" hidden="1"/>
    <cellStyle name="Hipervínculo visitado" xfId="31077" builtinId="9" hidden="1"/>
    <cellStyle name="Hipervínculo visitado" xfId="31078" builtinId="9" hidden="1"/>
    <cellStyle name="Hipervínculo visitado" xfId="31079" builtinId="9" hidden="1"/>
    <cellStyle name="Hipervínculo visitado" xfId="31080" builtinId="9" hidden="1"/>
    <cellStyle name="Hipervínculo visitado" xfId="31081" builtinId="9" hidden="1"/>
    <cellStyle name="Hipervínculo visitado" xfId="30897" builtinId="9" hidden="1"/>
    <cellStyle name="Hipervínculo visitado" xfId="31085" builtinId="9" hidden="1"/>
    <cellStyle name="Hipervínculo visitado" xfId="31086" builtinId="9" hidden="1"/>
    <cellStyle name="Hipervínculo visitado" xfId="31087" builtinId="9" hidden="1"/>
    <cellStyle name="Hipervínculo visitado" xfId="31088" builtinId="9" hidden="1"/>
    <cellStyle name="Hipervínculo visitado" xfId="31089" builtinId="9" hidden="1"/>
    <cellStyle name="Hipervínculo visitado" xfId="31090" builtinId="9" hidden="1"/>
    <cellStyle name="Hipervínculo visitado" xfId="31091" builtinId="9" hidden="1"/>
    <cellStyle name="Hipervínculo visitado" xfId="31092" builtinId="9" hidden="1"/>
    <cellStyle name="Hipervínculo visitado" xfId="31093" builtinId="9" hidden="1"/>
    <cellStyle name="Hipervínculo visitado" xfId="31094" builtinId="9" hidden="1"/>
    <cellStyle name="Hipervínculo visitado" xfId="31095" builtinId="9" hidden="1"/>
    <cellStyle name="Hipervínculo visitado" xfId="31096" builtinId="9" hidden="1"/>
    <cellStyle name="Hipervínculo visitado" xfId="31097" builtinId="9" hidden="1"/>
    <cellStyle name="Hipervínculo visitado" xfId="31098" builtinId="9" hidden="1"/>
    <cellStyle name="Hipervínculo visitado" xfId="31099" builtinId="9" hidden="1"/>
    <cellStyle name="Hipervínculo visitado" xfId="31100" builtinId="9" hidden="1"/>
    <cellStyle name="Hipervínculo visitado" xfId="31101" builtinId="9" hidden="1"/>
    <cellStyle name="Hipervínculo visitado" xfId="31102" builtinId="9" hidden="1"/>
    <cellStyle name="Hipervínculo visitado" xfId="31103" builtinId="9" hidden="1"/>
    <cellStyle name="Hipervínculo visitado" xfId="31104" builtinId="9" hidden="1"/>
    <cellStyle name="Hipervínculo visitado" xfId="31115" builtinId="9" hidden="1"/>
    <cellStyle name="Hipervínculo visitado" xfId="31116" builtinId="9" hidden="1"/>
    <cellStyle name="Hipervínculo visitado" xfId="31117" builtinId="9" hidden="1"/>
    <cellStyle name="Hipervínculo visitado" xfId="31118" builtinId="9" hidden="1"/>
    <cellStyle name="Hipervínculo visitado" xfId="31119" builtinId="9" hidden="1"/>
    <cellStyle name="Hipervínculo visitado" xfId="31120" builtinId="9" hidden="1"/>
    <cellStyle name="Hipervínculo visitado" xfId="31121" builtinId="9" hidden="1"/>
    <cellStyle name="Hipervínculo visitado" xfId="31122" builtinId="9" hidden="1"/>
    <cellStyle name="Hipervínculo visitado" xfId="31123" builtinId="9" hidden="1"/>
    <cellStyle name="Hipervínculo visitado" xfId="31124" builtinId="9" hidden="1"/>
    <cellStyle name="Hipervínculo visitado" xfId="31125" builtinId="9" hidden="1"/>
    <cellStyle name="Hipervínculo visitado" xfId="31126" builtinId="9" hidden="1"/>
    <cellStyle name="Hipervínculo visitado" xfId="31127" builtinId="9" hidden="1"/>
    <cellStyle name="Hipervínculo visitado" xfId="31128" builtinId="9" hidden="1"/>
    <cellStyle name="Hipervínculo visitado" xfId="31129" builtinId="9" hidden="1"/>
    <cellStyle name="Hipervínculo visitado" xfId="31130" builtinId="9" hidden="1"/>
    <cellStyle name="Hipervínculo visitado" xfId="31131" builtinId="9" hidden="1"/>
    <cellStyle name="Hipervínculo visitado" xfId="31132" builtinId="9" hidden="1"/>
    <cellStyle name="Hipervínculo visitado" xfId="31133" builtinId="9" hidden="1"/>
    <cellStyle name="Hipervínculo visitado" xfId="31134" builtinId="9" hidden="1"/>
    <cellStyle name="Hipervínculo visitado" xfId="31135" builtinId="9" hidden="1"/>
    <cellStyle name="Hipervínculo visitado" xfId="30626" builtinId="9" hidden="1"/>
    <cellStyle name="Hipervínculo visitado" xfId="30809" builtinId="9" hidden="1"/>
    <cellStyle name="Hipervínculo visitado" xfId="30553" builtinId="9" hidden="1"/>
    <cellStyle name="Hipervínculo visitado" xfId="31139" builtinId="9" hidden="1"/>
    <cellStyle name="Hipervínculo visitado" xfId="31140" builtinId="9" hidden="1"/>
    <cellStyle name="Hipervínculo visitado" xfId="31141" builtinId="9" hidden="1"/>
    <cellStyle name="Hipervínculo visitado" xfId="31142" builtinId="9" hidden="1"/>
    <cellStyle name="Hipervínculo visitado" xfId="31143" builtinId="9" hidden="1"/>
    <cellStyle name="Hipervínculo visitado" xfId="31144" builtinId="9" hidden="1"/>
    <cellStyle name="Hipervínculo visitado" xfId="31145" builtinId="9" hidden="1"/>
    <cellStyle name="Hipervínculo visitado" xfId="31146" builtinId="9" hidden="1"/>
    <cellStyle name="Hipervínculo visitado" xfId="31147" builtinId="9" hidden="1"/>
    <cellStyle name="Hipervínculo visitado" xfId="31148" builtinId="9" hidden="1"/>
    <cellStyle name="Hipervínculo visitado" xfId="31149" builtinId="9" hidden="1"/>
    <cellStyle name="Hipervínculo visitado" xfId="31150" builtinId="9" hidden="1"/>
    <cellStyle name="Hipervínculo visitado" xfId="31151" builtinId="9" hidden="1"/>
    <cellStyle name="Hipervínculo visitado" xfId="31152" builtinId="9" hidden="1"/>
    <cellStyle name="Hipervínculo visitado" xfId="31153" builtinId="9" hidden="1"/>
    <cellStyle name="Hipervínculo visitado" xfId="31154" builtinId="9" hidden="1"/>
    <cellStyle name="Hipervínculo visitado" xfId="31155" builtinId="9" hidden="1"/>
    <cellStyle name="Hipervínculo visitado" xfId="31156" builtinId="9" hidden="1"/>
    <cellStyle name="Hipervínculo visitado" xfId="31167" builtinId="9" hidden="1"/>
    <cellStyle name="Hipervínculo visitado" xfId="31168" builtinId="9" hidden="1"/>
    <cellStyle name="Hipervínculo visitado" xfId="31169" builtinId="9" hidden="1"/>
    <cellStyle name="Hipervínculo visitado" xfId="31170" builtinId="9" hidden="1"/>
    <cellStyle name="Hipervínculo visitado" xfId="31171" builtinId="9" hidden="1"/>
    <cellStyle name="Hipervínculo visitado" xfId="31172" builtinId="9" hidden="1"/>
    <cellStyle name="Hipervínculo visitado" xfId="31173" builtinId="9" hidden="1"/>
    <cellStyle name="Hipervínculo visitado" xfId="31174" builtinId="9" hidden="1"/>
    <cellStyle name="Hipervínculo visitado" xfId="31175" builtinId="9" hidden="1"/>
    <cellStyle name="Hipervínculo visitado" xfId="31176" builtinId="9" hidden="1"/>
    <cellStyle name="Hipervínculo visitado" xfId="31177" builtinId="9" hidden="1"/>
    <cellStyle name="Hipervínculo visitado" xfId="31178" builtinId="9" hidden="1"/>
    <cellStyle name="Hipervínculo visitado" xfId="31179" builtinId="9" hidden="1"/>
    <cellStyle name="Hipervínculo visitado" xfId="31180" builtinId="9" hidden="1"/>
    <cellStyle name="Hipervínculo visitado" xfId="31181" builtinId="9" hidden="1"/>
    <cellStyle name="Hipervínculo visitado" xfId="31182" builtinId="9" hidden="1"/>
    <cellStyle name="Hipervínculo visitado" xfId="31183" builtinId="9" hidden="1"/>
    <cellStyle name="Hipervínculo visitado" xfId="31184" builtinId="9" hidden="1"/>
    <cellStyle name="Hipervínculo visitado" xfId="31185" builtinId="9" hidden="1"/>
    <cellStyle name="Hipervínculo visitado" xfId="31186" builtinId="9" hidden="1"/>
    <cellStyle name="Hipervínculo visitado" xfId="31187" builtinId="9" hidden="1"/>
    <cellStyle name="Hipervínculo visitado" xfId="30960" builtinId="9" hidden="1"/>
    <cellStyle name="Hipervínculo visitado" xfId="30979" builtinId="9" hidden="1"/>
    <cellStyle name="Hipervínculo visitado" xfId="30978" builtinId="9" hidden="1"/>
    <cellStyle name="Hipervínculo visitado" xfId="31190" builtinId="9" hidden="1"/>
    <cellStyle name="Hipervínculo visitado" xfId="31191" builtinId="9" hidden="1"/>
    <cellStyle name="Hipervínculo visitado" xfId="31192" builtinId="9" hidden="1"/>
    <cellStyle name="Hipervínculo visitado" xfId="31193" builtinId="9" hidden="1"/>
    <cellStyle name="Hipervínculo visitado" xfId="31194" builtinId="9" hidden="1"/>
    <cellStyle name="Hipervínculo visitado" xfId="31195" builtinId="9" hidden="1"/>
    <cellStyle name="Hipervínculo visitado" xfId="31196" builtinId="9" hidden="1"/>
    <cellStyle name="Hipervínculo visitado" xfId="31197" builtinId="9" hidden="1"/>
    <cellStyle name="Hipervínculo visitado" xfId="31198" builtinId="9" hidden="1"/>
    <cellStyle name="Hipervínculo visitado" xfId="31199" builtinId="9" hidden="1"/>
    <cellStyle name="Hipervínculo visitado" xfId="31200" builtinId="9" hidden="1"/>
    <cellStyle name="Hipervínculo visitado" xfId="31201" builtinId="9" hidden="1"/>
    <cellStyle name="Hipervínculo visitado" xfId="31202" builtinId="9" hidden="1"/>
    <cellStyle name="Hipervínculo visitado" xfId="31203" builtinId="9" hidden="1"/>
    <cellStyle name="Hipervínculo visitado" xfId="31204" builtinId="9" hidden="1"/>
    <cellStyle name="Hipervínculo visitado" xfId="31205" builtinId="9" hidden="1"/>
    <cellStyle name="Hipervínculo visitado" xfId="31206" builtinId="9" hidden="1"/>
    <cellStyle name="Hipervínculo visitado" xfId="31207" builtinId="9" hidden="1"/>
    <cellStyle name="Hipervínculo visitado" xfId="31218" builtinId="9" hidden="1"/>
    <cellStyle name="Hipervínculo visitado" xfId="31219" builtinId="9" hidden="1"/>
    <cellStyle name="Hipervínculo visitado" xfId="31220" builtinId="9" hidden="1"/>
    <cellStyle name="Hipervínculo visitado" xfId="31221" builtinId="9" hidden="1"/>
    <cellStyle name="Hipervínculo visitado" xfId="31222" builtinId="9" hidden="1"/>
    <cellStyle name="Hipervínculo visitado" xfId="31223" builtinId="9" hidden="1"/>
    <cellStyle name="Hipervínculo visitado" xfId="31224" builtinId="9" hidden="1"/>
    <cellStyle name="Hipervínculo visitado" xfId="31225" builtinId="9" hidden="1"/>
    <cellStyle name="Hipervínculo visitado" xfId="31226" builtinId="9" hidden="1"/>
    <cellStyle name="Hipervínculo visitado" xfId="31227" builtinId="9" hidden="1"/>
    <cellStyle name="Hipervínculo visitado" xfId="31228" builtinId="9" hidden="1"/>
    <cellStyle name="Hipervínculo visitado" xfId="31229" builtinId="9" hidden="1"/>
    <cellStyle name="Hipervínculo visitado" xfId="31230" builtinId="9" hidden="1"/>
    <cellStyle name="Hipervínculo visitado" xfId="31231" builtinId="9" hidden="1"/>
    <cellStyle name="Hipervínculo visitado" xfId="31232" builtinId="9" hidden="1"/>
    <cellStyle name="Hipervínculo visitado" xfId="31233" builtinId="9" hidden="1"/>
    <cellStyle name="Hipervínculo visitado" xfId="31234" builtinId="9" hidden="1"/>
    <cellStyle name="Hipervínculo visitado" xfId="31235" builtinId="9" hidden="1"/>
    <cellStyle name="Hipervínculo visitado" xfId="31236" builtinId="9" hidden="1"/>
    <cellStyle name="Hipervínculo visitado" xfId="31237" builtinId="9" hidden="1"/>
    <cellStyle name="Hipervínculo visitado" xfId="31238" builtinId="9" hidden="1"/>
    <cellStyle name="Hipervínculo visitado" xfId="31241" builtinId="9" hidden="1"/>
    <cellStyle name="Hipervínculo visitado" xfId="31242" builtinId="9" hidden="1"/>
    <cellStyle name="Hipervínculo visitado" xfId="31243" builtinId="9" hidden="1"/>
    <cellStyle name="Hipervínculo visitado" xfId="31244" builtinId="9" hidden="1"/>
    <cellStyle name="Hipervínculo visitado" xfId="31245" builtinId="9" hidden="1"/>
    <cellStyle name="Hipervínculo visitado" xfId="31246" builtinId="9" hidden="1"/>
    <cellStyle name="Hipervínculo visitado" xfId="31247" builtinId="9" hidden="1"/>
    <cellStyle name="Hipervínculo visitado" xfId="31248" builtinId="9" hidden="1"/>
    <cellStyle name="Hipervínculo visitado" xfId="31249" builtinId="9" hidden="1"/>
    <cellStyle name="Hipervínculo visitado" xfId="31250" builtinId="9" hidden="1"/>
    <cellStyle name="Hipervínculo visitado" xfId="31251" builtinId="9" hidden="1"/>
    <cellStyle name="Hipervínculo visitado" xfId="31252" builtinId="9" hidden="1"/>
    <cellStyle name="Hipervínculo visitado" xfId="31253" builtinId="9" hidden="1"/>
    <cellStyle name="Hipervínculo visitado" xfId="31254" builtinId="9" hidden="1"/>
    <cellStyle name="Hipervínculo visitado" xfId="31255" builtinId="9" hidden="1"/>
    <cellStyle name="Hipervínculo visitado" xfId="31256" builtinId="9" hidden="1"/>
    <cellStyle name="Hipervínculo visitado" xfId="31257" builtinId="9" hidden="1"/>
    <cellStyle name="Hipervínculo visitado" xfId="31258" builtinId="9" hidden="1"/>
    <cellStyle name="Hipervínculo visitado" xfId="31259" builtinId="9" hidden="1"/>
    <cellStyle name="Hipervínculo visitado" xfId="31260" builtinId="9" hidden="1"/>
    <cellStyle name="Hipervínculo visitado" xfId="31261" builtinId="9" hidden="1"/>
    <cellStyle name="Hipervínculo visitado" xfId="31275" builtinId="9" hidden="1"/>
    <cellStyle name="Hipervínculo visitado" xfId="31276" builtinId="9" hidden="1"/>
    <cellStyle name="Hipervínculo visitado" xfId="31277" builtinId="9" hidden="1"/>
    <cellStyle name="Hipervínculo visitado" xfId="31278" builtinId="9" hidden="1"/>
    <cellStyle name="Hipervínculo visitado" xfId="31279" builtinId="9" hidden="1"/>
    <cellStyle name="Hipervínculo visitado" xfId="31280" builtinId="9" hidden="1"/>
    <cellStyle name="Hipervínculo visitado" xfId="31281" builtinId="9" hidden="1"/>
    <cellStyle name="Hipervínculo visitado" xfId="31282" builtinId="9" hidden="1"/>
    <cellStyle name="Hipervínculo visitado" xfId="31283" builtinId="9" hidden="1"/>
    <cellStyle name="Hipervínculo visitado" xfId="31284" builtinId="9" hidden="1"/>
    <cellStyle name="Hipervínculo visitado" xfId="31285" builtinId="9" hidden="1"/>
    <cellStyle name="Hipervínculo visitado" xfId="31286" builtinId="9" hidden="1"/>
    <cellStyle name="Hipervínculo visitado" xfId="31287" builtinId="9" hidden="1"/>
    <cellStyle name="Hipervínculo visitado" xfId="31288" builtinId="9" hidden="1"/>
    <cellStyle name="Hipervínculo visitado" xfId="31289" builtinId="9" hidden="1"/>
    <cellStyle name="Hipervínculo visitado" xfId="31290" builtinId="9" hidden="1"/>
    <cellStyle name="Hipervínculo visitado" xfId="31291" builtinId="9" hidden="1"/>
    <cellStyle name="Hipervínculo visitado" xfId="31292" builtinId="9" hidden="1"/>
    <cellStyle name="Hipervínculo visitado" xfId="31293" builtinId="9" hidden="1"/>
    <cellStyle name="Hipervínculo visitado" xfId="31294" builtinId="9" hidden="1"/>
    <cellStyle name="Hipervínculo visitado" xfId="31295" builtinId="9" hidden="1"/>
    <cellStyle name="Hipervínculo visitado" xfId="30710" builtinId="9" hidden="1"/>
    <cellStyle name="Hipervínculo visitado" xfId="31296" builtinId="9" hidden="1"/>
    <cellStyle name="Hipervínculo visitado" xfId="31297" builtinId="9" hidden="1"/>
    <cellStyle name="Hipervínculo visitado" xfId="31298" builtinId="9" hidden="1"/>
    <cellStyle name="Hipervínculo visitado" xfId="31299" builtinId="9" hidden="1"/>
    <cellStyle name="Hipervínculo visitado" xfId="31300" builtinId="9" hidden="1"/>
    <cellStyle name="Hipervínculo visitado" xfId="31301" builtinId="9" hidden="1"/>
    <cellStyle name="Hipervínculo visitado" xfId="31302" builtinId="9" hidden="1"/>
    <cellStyle name="Hipervínculo visitado" xfId="31303" builtinId="9" hidden="1"/>
    <cellStyle name="Hipervínculo visitado" xfId="31304" builtinId="9" hidden="1"/>
    <cellStyle name="Hipervínculo visitado" xfId="31305" builtinId="9" hidden="1"/>
    <cellStyle name="Hipervínculo visitado" xfId="31306" builtinId="9" hidden="1"/>
    <cellStyle name="Hipervínculo visitado" xfId="31307" builtinId="9" hidden="1"/>
    <cellStyle name="Hipervínculo visitado" xfId="31308" builtinId="9" hidden="1"/>
    <cellStyle name="Hipervínculo visitado" xfId="31309" builtinId="9" hidden="1"/>
    <cellStyle name="Hipervínculo visitado" xfId="31310" builtinId="9" hidden="1"/>
    <cellStyle name="Hipervínculo visitado" xfId="31311" builtinId="9" hidden="1"/>
    <cellStyle name="Hipervínculo visitado" xfId="31312" builtinId="9" hidden="1"/>
    <cellStyle name="Hipervínculo visitado" xfId="31313" builtinId="9" hidden="1"/>
    <cellStyle name="Hipervínculo visitado" xfId="31314" builtinId="9" hidden="1"/>
    <cellStyle name="Hipervínculo visitado" xfId="31315" builtinId="9" hidden="1"/>
    <cellStyle name="Hipervínculo visitado" xfId="31326" builtinId="9" hidden="1"/>
    <cellStyle name="Hipervínculo visitado" xfId="31327" builtinId="9" hidden="1"/>
    <cellStyle name="Hipervínculo visitado" xfId="31328" builtinId="9" hidden="1"/>
    <cellStyle name="Hipervínculo visitado" xfId="31329" builtinId="9" hidden="1"/>
    <cellStyle name="Hipervínculo visitado" xfId="31330" builtinId="9" hidden="1"/>
    <cellStyle name="Hipervínculo visitado" xfId="31331" builtinId="9" hidden="1"/>
    <cellStyle name="Hipervínculo visitado" xfId="31332" builtinId="9" hidden="1"/>
    <cellStyle name="Hipervínculo visitado" xfId="31333" builtinId="9" hidden="1"/>
    <cellStyle name="Hipervínculo visitado" xfId="31334" builtinId="9" hidden="1"/>
    <cellStyle name="Hipervínculo visitado" xfId="31335" builtinId="9" hidden="1"/>
    <cellStyle name="Hipervínculo visitado" xfId="31336" builtinId="9" hidden="1"/>
    <cellStyle name="Hipervínculo visitado" xfId="31337" builtinId="9" hidden="1"/>
    <cellStyle name="Hipervínculo visitado" xfId="31338" builtinId="9" hidden="1"/>
    <cellStyle name="Hipervínculo visitado" xfId="31339" builtinId="9" hidden="1"/>
    <cellStyle name="Hipervínculo visitado" xfId="31340" builtinId="9" hidden="1"/>
    <cellStyle name="Hipervínculo visitado" xfId="31341" builtinId="9" hidden="1"/>
    <cellStyle name="Hipervínculo visitado" xfId="31342" builtinId="9" hidden="1"/>
    <cellStyle name="Hipervínculo visitado" xfId="31343" builtinId="9" hidden="1"/>
    <cellStyle name="Hipervínculo visitado" xfId="31344" builtinId="9" hidden="1"/>
    <cellStyle name="Hipervínculo visitado" xfId="31345" builtinId="9" hidden="1"/>
    <cellStyle name="Hipervínculo visitado" xfId="31346" builtinId="9" hidden="1"/>
    <cellStyle name="Hipervínculo visitado" xfId="31354" builtinId="9" hidden="1"/>
    <cellStyle name="Hipervínculo visitado" xfId="31355" builtinId="9" hidden="1"/>
    <cellStyle name="Hipervínculo visitado" xfId="31356" builtinId="9" hidden="1"/>
    <cellStyle name="Hipervínculo visitado" xfId="31357" builtinId="9" hidden="1"/>
    <cellStyle name="Hipervínculo visitado" xfId="31358" builtinId="9" hidden="1"/>
    <cellStyle name="Hipervínculo visitado" xfId="31359" builtinId="9" hidden="1"/>
    <cellStyle name="Hipervínculo visitado" xfId="31360" builtinId="9" hidden="1"/>
    <cellStyle name="Hipervínculo visitado" xfId="31361" builtinId="9" hidden="1"/>
    <cellStyle name="Hipervínculo visitado" xfId="31362" builtinId="9" hidden="1"/>
    <cellStyle name="Hipervínculo visitado" xfId="31363" builtinId="9" hidden="1"/>
    <cellStyle name="Hipervínculo visitado" xfId="31364" builtinId="9" hidden="1"/>
    <cellStyle name="Hipervínculo visitado" xfId="31365" builtinId="9" hidden="1"/>
    <cellStyle name="Hipervínculo visitado" xfId="31366" builtinId="9" hidden="1"/>
    <cellStyle name="Hipervínculo visitado" xfId="31367" builtinId="9" hidden="1"/>
    <cellStyle name="Hipervínculo visitado" xfId="31368" builtinId="9" hidden="1"/>
    <cellStyle name="Hipervínculo visitado" xfId="31369" builtinId="9" hidden="1"/>
    <cellStyle name="Hipervínculo visitado" xfId="31370" builtinId="9" hidden="1"/>
    <cellStyle name="Hipervínculo visitado" xfId="31371" builtinId="9" hidden="1"/>
    <cellStyle name="Hipervínculo visitado" xfId="31372" builtinId="9" hidden="1"/>
    <cellStyle name="Hipervínculo visitado" xfId="31373" builtinId="9" hidden="1"/>
    <cellStyle name="Hipervínculo visitado" xfId="31374" builtinId="9" hidden="1"/>
    <cellStyle name="Hipervínculo visitado" xfId="31388" builtinId="9" hidden="1"/>
    <cellStyle name="Hipervínculo visitado" xfId="31389" builtinId="9" hidden="1"/>
    <cellStyle name="Hipervínculo visitado" xfId="31390" builtinId="9" hidden="1"/>
    <cellStyle name="Hipervínculo visitado" xfId="31391" builtinId="9" hidden="1"/>
    <cellStyle name="Hipervínculo visitado" xfId="31392" builtinId="9" hidden="1"/>
    <cellStyle name="Hipervínculo visitado" xfId="31393" builtinId="9" hidden="1"/>
    <cellStyle name="Hipervínculo visitado" xfId="31394" builtinId="9" hidden="1"/>
    <cellStyle name="Hipervínculo visitado" xfId="31395" builtinId="9" hidden="1"/>
    <cellStyle name="Hipervínculo visitado" xfId="31396" builtinId="9" hidden="1"/>
    <cellStyle name="Hipervínculo visitado" xfId="31397" builtinId="9" hidden="1"/>
    <cellStyle name="Hipervínculo visitado" xfId="31398" builtinId="9" hidden="1"/>
    <cellStyle name="Hipervínculo visitado" xfId="31399" builtinId="9" hidden="1"/>
    <cellStyle name="Hipervínculo visitado" xfId="31400" builtinId="9" hidden="1"/>
    <cellStyle name="Hipervínculo visitado" xfId="31401" builtinId="9" hidden="1"/>
    <cellStyle name="Hipervínculo visitado" xfId="31402" builtinId="9" hidden="1"/>
    <cellStyle name="Hipervínculo visitado" xfId="31403" builtinId="9" hidden="1"/>
    <cellStyle name="Hipervínculo visitado" xfId="31404" builtinId="9" hidden="1"/>
    <cellStyle name="Hipervínculo visitado" xfId="31405" builtinId="9" hidden="1"/>
    <cellStyle name="Hipervínculo visitado" xfId="31406" builtinId="9" hidden="1"/>
    <cellStyle name="Hipervínculo visitado" xfId="31407" builtinId="9" hidden="1"/>
    <cellStyle name="Hipervínculo visitado" xfId="31408" builtinId="9" hidden="1"/>
    <cellStyle name="Hipervínculo visitado" xfId="31413" builtinId="9" hidden="1"/>
    <cellStyle name="Hipervínculo visitado" xfId="31414" builtinId="9" hidden="1"/>
    <cellStyle name="Hipervínculo visitado" xfId="31415" builtinId="9" hidden="1"/>
    <cellStyle name="Hipervínculo visitado" xfId="31416" builtinId="9" hidden="1"/>
    <cellStyle name="Hipervínculo visitado" xfId="31417" builtinId="9" hidden="1"/>
    <cellStyle name="Hipervínculo visitado" xfId="31418" builtinId="9" hidden="1"/>
    <cellStyle name="Hipervínculo visitado" xfId="31419" builtinId="9" hidden="1"/>
    <cellStyle name="Hipervínculo visitado" xfId="31420" builtinId="9" hidden="1"/>
    <cellStyle name="Hipervínculo visitado" xfId="31421" builtinId="9" hidden="1"/>
    <cellStyle name="Hipervínculo visitado" xfId="31422" builtinId="9" hidden="1"/>
    <cellStyle name="Hipervínculo visitado" xfId="31423" builtinId="9" hidden="1"/>
    <cellStyle name="Hipervínculo visitado" xfId="31424" builtinId="9" hidden="1"/>
    <cellStyle name="Hipervínculo visitado" xfId="31425" builtinId="9" hidden="1"/>
    <cellStyle name="Hipervínculo visitado" xfId="31426" builtinId="9" hidden="1"/>
    <cellStyle name="Hipervínculo visitado" xfId="31427" builtinId="9" hidden="1"/>
    <cellStyle name="Hipervínculo visitado" xfId="31428" builtinId="9" hidden="1"/>
    <cellStyle name="Hipervínculo visitado" xfId="31429" builtinId="9" hidden="1"/>
    <cellStyle name="Hipervínculo visitado" xfId="31430" builtinId="9" hidden="1"/>
    <cellStyle name="Hipervínculo visitado" xfId="31431" builtinId="9" hidden="1"/>
    <cellStyle name="Hipervínculo visitado" xfId="31432" builtinId="9" hidden="1"/>
    <cellStyle name="Hipervínculo visitado" xfId="31433" builtinId="9" hidden="1"/>
    <cellStyle name="Hipervínculo visitado" xfId="31453" builtinId="9" hidden="1"/>
    <cellStyle name="Hipervínculo visitado" xfId="31454" builtinId="9" hidden="1"/>
    <cellStyle name="Hipervínculo visitado" xfId="31455" builtinId="9" hidden="1"/>
    <cellStyle name="Hipervínculo visitado" xfId="31456" builtinId="9" hidden="1"/>
    <cellStyle name="Hipervínculo visitado" xfId="31457" builtinId="9" hidden="1"/>
    <cellStyle name="Hipervínculo visitado" xfId="31458" builtinId="9" hidden="1"/>
    <cellStyle name="Hipervínculo visitado" xfId="31459" builtinId="9" hidden="1"/>
    <cellStyle name="Hipervínculo visitado" xfId="31460" builtinId="9" hidden="1"/>
    <cellStyle name="Hipervínculo visitado" xfId="31461" builtinId="9" hidden="1"/>
    <cellStyle name="Hipervínculo visitado" xfId="31462" builtinId="9" hidden="1"/>
    <cellStyle name="Hipervínculo visitado" xfId="31463" builtinId="9" hidden="1"/>
    <cellStyle name="Hipervínculo visitado" xfId="31464" builtinId="9" hidden="1"/>
    <cellStyle name="Hipervínculo visitado" xfId="31465" builtinId="9" hidden="1"/>
    <cellStyle name="Hipervínculo visitado" xfId="31466" builtinId="9" hidden="1"/>
    <cellStyle name="Hipervínculo visitado" xfId="31467" builtinId="9" hidden="1"/>
    <cellStyle name="Hipervínculo visitado" xfId="31468" builtinId="9" hidden="1"/>
    <cellStyle name="Hipervínculo visitado" xfId="31469" builtinId="9" hidden="1"/>
    <cellStyle name="Hipervínculo visitado" xfId="31470" builtinId="9" hidden="1"/>
    <cellStyle name="Hipervínculo visitado" xfId="31471" builtinId="9" hidden="1"/>
    <cellStyle name="Hipervínculo visitado" xfId="31472" builtinId="9" hidden="1"/>
    <cellStyle name="Hipervínculo visitado" xfId="31473" builtinId="9" hidden="1"/>
    <cellStyle name="Hipervínculo visitado" xfId="31484" builtinId="9" hidden="1"/>
    <cellStyle name="Hipervínculo visitado" xfId="31485" builtinId="9" hidden="1"/>
    <cellStyle name="Hipervínculo visitado" xfId="31486" builtinId="9" hidden="1"/>
    <cellStyle name="Hipervínculo visitado" xfId="31487" builtinId="9" hidden="1"/>
    <cellStyle name="Hipervínculo visitado" xfId="31488" builtinId="9" hidden="1"/>
    <cellStyle name="Hipervínculo visitado" xfId="31489" builtinId="9" hidden="1"/>
    <cellStyle name="Hipervínculo visitado" xfId="31490" builtinId="9" hidden="1"/>
    <cellStyle name="Hipervínculo visitado" xfId="31491" builtinId="9" hidden="1"/>
    <cellStyle name="Hipervínculo visitado" xfId="31492" builtinId="9" hidden="1"/>
    <cellStyle name="Hipervínculo visitado" xfId="31493" builtinId="9" hidden="1"/>
    <cellStyle name="Hipervínculo visitado" xfId="31494" builtinId="9" hidden="1"/>
    <cellStyle name="Hipervínculo visitado" xfId="31495" builtinId="9" hidden="1"/>
    <cellStyle name="Hipervínculo visitado" xfId="31496" builtinId="9" hidden="1"/>
    <cellStyle name="Hipervínculo visitado" xfId="31497" builtinId="9" hidden="1"/>
    <cellStyle name="Hipervínculo visitado" xfId="31498" builtinId="9" hidden="1"/>
    <cellStyle name="Hipervínculo visitado" xfId="31499" builtinId="9" hidden="1"/>
    <cellStyle name="Hipervínculo visitado" xfId="31500" builtinId="9" hidden="1"/>
    <cellStyle name="Hipervínculo visitado" xfId="31501" builtinId="9" hidden="1"/>
    <cellStyle name="Hipervínculo visitado" xfId="31502" builtinId="9" hidden="1"/>
    <cellStyle name="Hipervínculo visitado" xfId="31503" builtinId="9" hidden="1"/>
    <cellStyle name="Hipervínculo visitado" xfId="31504" builtinId="9" hidden="1"/>
    <cellStyle name="Hipervínculo visitado" xfId="31515" builtinId="9" hidden="1"/>
    <cellStyle name="Hipervínculo visitado" xfId="31516" builtinId="9" hidden="1"/>
    <cellStyle name="Hipervínculo visitado" xfId="31517" builtinId="9" hidden="1"/>
    <cellStyle name="Hipervínculo visitado" xfId="31518" builtinId="9" hidden="1"/>
    <cellStyle name="Hipervínculo visitado" xfId="31519" builtinId="9" hidden="1"/>
    <cellStyle name="Hipervínculo visitado" xfId="31520" builtinId="9" hidden="1"/>
    <cellStyle name="Hipervínculo visitado" xfId="31521" builtinId="9" hidden="1"/>
    <cellStyle name="Hipervínculo visitado" xfId="31522" builtinId="9" hidden="1"/>
    <cellStyle name="Hipervínculo visitado" xfId="31523" builtinId="9" hidden="1"/>
    <cellStyle name="Hipervínculo visitado" xfId="31524" builtinId="9" hidden="1"/>
    <cellStyle name="Hipervínculo visitado" xfId="31525" builtinId="9" hidden="1"/>
    <cellStyle name="Hipervínculo visitado" xfId="31526" builtinId="9" hidden="1"/>
    <cellStyle name="Hipervínculo visitado" xfId="31527" builtinId="9" hidden="1"/>
    <cellStyle name="Hipervínculo visitado" xfId="31528" builtinId="9" hidden="1"/>
    <cellStyle name="Hipervínculo visitado" xfId="31529" builtinId="9" hidden="1"/>
    <cellStyle name="Hipervínculo visitado" xfId="31530" builtinId="9" hidden="1"/>
    <cellStyle name="Hipervínculo visitado" xfId="31531" builtinId="9" hidden="1"/>
    <cellStyle name="Hipervínculo visitado" xfId="31532" builtinId="9" hidden="1"/>
    <cellStyle name="Hipervínculo visitado" xfId="31533" builtinId="9" hidden="1"/>
    <cellStyle name="Hipervínculo visitado" xfId="31534" builtinId="9" hidden="1"/>
    <cellStyle name="Hipervínculo visitado" xfId="31535" builtinId="9" hidden="1"/>
    <cellStyle name="Hipervínculo visitado" xfId="31546" builtinId="9" hidden="1"/>
    <cellStyle name="Hipervínculo visitado" xfId="31547" builtinId="9" hidden="1"/>
    <cellStyle name="Hipervínculo visitado" xfId="31548" builtinId="9" hidden="1"/>
    <cellStyle name="Hipervínculo visitado" xfId="31549" builtinId="9" hidden="1"/>
    <cellStyle name="Hipervínculo visitado" xfId="31550" builtinId="9" hidden="1"/>
    <cellStyle name="Hipervínculo visitado" xfId="31551" builtinId="9" hidden="1"/>
    <cellStyle name="Hipervínculo visitado" xfId="31552" builtinId="9" hidden="1"/>
    <cellStyle name="Hipervínculo visitado" xfId="31553" builtinId="9" hidden="1"/>
    <cellStyle name="Hipervínculo visitado" xfId="31554" builtinId="9" hidden="1"/>
    <cellStyle name="Hipervínculo visitado" xfId="31555" builtinId="9" hidden="1"/>
    <cellStyle name="Hipervínculo visitado" xfId="31556" builtinId="9" hidden="1"/>
    <cellStyle name="Hipervínculo visitado" xfId="31557" builtinId="9" hidden="1"/>
    <cellStyle name="Hipervínculo visitado" xfId="31558" builtinId="9" hidden="1"/>
    <cellStyle name="Hipervínculo visitado" xfId="31559" builtinId="9" hidden="1"/>
    <cellStyle name="Hipervínculo visitado" xfId="31560" builtinId="9" hidden="1"/>
    <cellStyle name="Hipervínculo visitado" xfId="31561" builtinId="9" hidden="1"/>
    <cellStyle name="Hipervínculo visitado" xfId="31562" builtinId="9" hidden="1"/>
    <cellStyle name="Hipervínculo visitado" xfId="31563" builtinId="9" hidden="1"/>
    <cellStyle name="Hipervínculo visitado" xfId="31564" builtinId="9" hidden="1"/>
    <cellStyle name="Hipervínculo visitado" xfId="31565" builtinId="9" hidden="1"/>
    <cellStyle name="Hipervínculo visitado" xfId="31566" builtinId="9" hidden="1"/>
    <cellStyle name="Hipervínculo visitado" xfId="31577" builtinId="9" hidden="1"/>
    <cellStyle name="Hipervínculo visitado" xfId="31578" builtinId="9" hidden="1"/>
    <cellStyle name="Hipervínculo visitado" xfId="31579" builtinId="9" hidden="1"/>
    <cellStyle name="Hipervínculo visitado" xfId="31580" builtinId="9" hidden="1"/>
    <cellStyle name="Hipervínculo visitado" xfId="31581" builtinId="9" hidden="1"/>
    <cellStyle name="Hipervínculo visitado" xfId="31582" builtinId="9" hidden="1"/>
    <cellStyle name="Hipervínculo visitado" xfId="31583" builtinId="9" hidden="1"/>
    <cellStyle name="Hipervínculo visitado" xfId="31584" builtinId="9" hidden="1"/>
    <cellStyle name="Hipervínculo visitado" xfId="31585" builtinId="9" hidden="1"/>
    <cellStyle name="Hipervínculo visitado" xfId="31586" builtinId="9" hidden="1"/>
    <cellStyle name="Hipervínculo visitado" xfId="31587" builtinId="9" hidden="1"/>
    <cellStyle name="Hipervínculo visitado" xfId="31588" builtinId="9" hidden="1"/>
    <cellStyle name="Hipervínculo visitado" xfId="31589" builtinId="9" hidden="1"/>
    <cellStyle name="Hipervínculo visitado" xfId="31590" builtinId="9" hidden="1"/>
    <cellStyle name="Hipervínculo visitado" xfId="31591" builtinId="9" hidden="1"/>
    <cellStyle name="Hipervínculo visitado" xfId="31592" builtinId="9" hidden="1"/>
    <cellStyle name="Hipervínculo visitado" xfId="31593" builtinId="9" hidden="1"/>
    <cellStyle name="Hipervínculo visitado" xfId="31594" builtinId="9" hidden="1"/>
    <cellStyle name="Hipervínculo visitado" xfId="31595" builtinId="9" hidden="1"/>
    <cellStyle name="Hipervínculo visitado" xfId="31596" builtinId="9" hidden="1"/>
    <cellStyle name="Hipervínculo visitado" xfId="31597" builtinId="9" hidden="1"/>
    <cellStyle name="Hipervínculo visitado" xfId="31608" builtinId="9" hidden="1"/>
    <cellStyle name="Hipervínculo visitado" xfId="31609" builtinId="9" hidden="1"/>
    <cellStyle name="Hipervínculo visitado" xfId="31610" builtinId="9" hidden="1"/>
    <cellStyle name="Hipervínculo visitado" xfId="31611" builtinId="9" hidden="1"/>
    <cellStyle name="Hipervínculo visitado" xfId="31612" builtinId="9" hidden="1"/>
    <cellStyle name="Hipervínculo visitado" xfId="31613" builtinId="9" hidden="1"/>
    <cellStyle name="Hipervínculo visitado" xfId="31614" builtinId="9" hidden="1"/>
    <cellStyle name="Hipervínculo visitado" xfId="31615" builtinId="9" hidden="1"/>
    <cellStyle name="Hipervínculo visitado" xfId="31616" builtinId="9" hidden="1"/>
    <cellStyle name="Hipervínculo visitado" xfId="31617" builtinId="9" hidden="1"/>
    <cellStyle name="Hipervínculo visitado" xfId="31618" builtinId="9" hidden="1"/>
    <cellStyle name="Hipervínculo visitado" xfId="31619" builtinId="9" hidden="1"/>
    <cellStyle name="Hipervínculo visitado" xfId="31620" builtinId="9" hidden="1"/>
    <cellStyle name="Hipervínculo visitado" xfId="31621" builtinId="9" hidden="1"/>
    <cellStyle name="Hipervínculo visitado" xfId="31622" builtinId="9" hidden="1"/>
    <cellStyle name="Hipervínculo visitado" xfId="31623" builtinId="9" hidden="1"/>
    <cellStyle name="Hipervínculo visitado" xfId="31624" builtinId="9" hidden="1"/>
    <cellStyle name="Hipervínculo visitado" xfId="31625" builtinId="9" hidden="1"/>
    <cellStyle name="Hipervínculo visitado" xfId="31626" builtinId="9" hidden="1"/>
    <cellStyle name="Hipervínculo visitado" xfId="31627" builtinId="9" hidden="1"/>
    <cellStyle name="Hipervínculo visitado" xfId="31628" builtinId="9" hidden="1"/>
    <cellStyle name="Hipervínculo visitado" xfId="31639" builtinId="9" hidden="1"/>
    <cellStyle name="Hipervínculo visitado" xfId="31640" builtinId="9" hidden="1"/>
    <cellStyle name="Hipervínculo visitado" xfId="31641" builtinId="9" hidden="1"/>
    <cellStyle name="Hipervínculo visitado" xfId="31642" builtinId="9" hidden="1"/>
    <cellStyle name="Hipervínculo visitado" xfId="31643" builtinId="9" hidden="1"/>
    <cellStyle name="Hipervínculo visitado" xfId="31644" builtinId="9" hidden="1"/>
    <cellStyle name="Hipervínculo visitado" xfId="31645" builtinId="9" hidden="1"/>
    <cellStyle name="Hipervínculo visitado" xfId="31646" builtinId="9" hidden="1"/>
    <cellStyle name="Hipervínculo visitado" xfId="31647" builtinId="9" hidden="1"/>
    <cellStyle name="Hipervínculo visitado" xfId="31648" builtinId="9" hidden="1"/>
    <cellStyle name="Hipervínculo visitado" xfId="31649" builtinId="9" hidden="1"/>
    <cellStyle name="Hipervínculo visitado" xfId="31650" builtinId="9" hidden="1"/>
    <cellStyle name="Hipervínculo visitado" xfId="31651" builtinId="9" hidden="1"/>
    <cellStyle name="Hipervínculo visitado" xfId="31652" builtinId="9" hidden="1"/>
    <cellStyle name="Hipervínculo visitado" xfId="31653" builtinId="9" hidden="1"/>
    <cellStyle name="Hipervínculo visitado" xfId="31654" builtinId="9" hidden="1"/>
    <cellStyle name="Hipervínculo visitado" xfId="31655" builtinId="9" hidden="1"/>
    <cellStyle name="Hipervínculo visitado" xfId="31656" builtinId="9" hidden="1"/>
    <cellStyle name="Hipervínculo visitado" xfId="31657" builtinId="9" hidden="1"/>
    <cellStyle name="Hipervínculo visitado" xfId="31658" builtinId="9" hidden="1"/>
    <cellStyle name="Hipervínculo visitado" xfId="31659" builtinId="9" hidden="1"/>
    <cellStyle name="Hipervínculo visitado" xfId="31670" builtinId="9" hidden="1"/>
    <cellStyle name="Hipervínculo visitado" xfId="31671" builtinId="9" hidden="1"/>
    <cellStyle name="Hipervínculo visitado" xfId="31672" builtinId="9" hidden="1"/>
    <cellStyle name="Hipervínculo visitado" xfId="31673" builtinId="9" hidden="1"/>
    <cellStyle name="Hipervínculo visitado" xfId="31674" builtinId="9" hidden="1"/>
    <cellStyle name="Hipervínculo visitado" xfId="31675" builtinId="9" hidden="1"/>
    <cellStyle name="Hipervínculo visitado" xfId="31676" builtinId="9" hidden="1"/>
    <cellStyle name="Hipervínculo visitado" xfId="31677" builtinId="9" hidden="1"/>
    <cellStyle name="Hipervínculo visitado" xfId="31678" builtinId="9" hidden="1"/>
    <cellStyle name="Hipervínculo visitado" xfId="31679" builtinId="9" hidden="1"/>
    <cellStyle name="Hipervínculo visitado" xfId="31680" builtinId="9" hidden="1"/>
    <cellStyle name="Hipervínculo visitado" xfId="31681" builtinId="9" hidden="1"/>
    <cellStyle name="Hipervínculo visitado" xfId="31682" builtinId="9" hidden="1"/>
    <cellStyle name="Hipervínculo visitado" xfId="31683" builtinId="9" hidden="1"/>
    <cellStyle name="Hipervínculo visitado" xfId="31684" builtinId="9" hidden="1"/>
    <cellStyle name="Hipervínculo visitado" xfId="31685" builtinId="9" hidden="1"/>
    <cellStyle name="Hipervínculo visitado" xfId="31686" builtinId="9" hidden="1"/>
    <cellStyle name="Hipervínculo visitado" xfId="31687" builtinId="9" hidden="1"/>
    <cellStyle name="Hipervínculo visitado" xfId="31688" builtinId="9" hidden="1"/>
    <cellStyle name="Hipervínculo visitado" xfId="31689" builtinId="9" hidden="1"/>
    <cellStyle name="Hipervínculo visitado" xfId="31690" builtinId="9" hidden="1"/>
    <cellStyle name="Hipervínculo visitado" xfId="31701" builtinId="9" hidden="1"/>
    <cellStyle name="Hipervínculo visitado" xfId="31702" builtinId="9" hidden="1"/>
    <cellStyle name="Hipervínculo visitado" xfId="31703" builtinId="9" hidden="1"/>
    <cellStyle name="Hipervínculo visitado" xfId="31704" builtinId="9" hidden="1"/>
    <cellStyle name="Hipervínculo visitado" xfId="31705" builtinId="9" hidden="1"/>
    <cellStyle name="Hipervínculo visitado" xfId="31706" builtinId="9" hidden="1"/>
    <cellStyle name="Hipervínculo visitado" xfId="31707" builtinId="9" hidden="1"/>
    <cellStyle name="Hipervínculo visitado" xfId="31708" builtinId="9" hidden="1"/>
    <cellStyle name="Hipervínculo visitado" xfId="31709" builtinId="9" hidden="1"/>
    <cellStyle name="Hipervínculo visitado" xfId="31710" builtinId="9" hidden="1"/>
    <cellStyle name="Hipervínculo visitado" xfId="31711" builtinId="9" hidden="1"/>
    <cellStyle name="Hipervínculo visitado" xfId="31712" builtinId="9" hidden="1"/>
    <cellStyle name="Hipervínculo visitado" xfId="31713" builtinId="9" hidden="1"/>
    <cellStyle name="Hipervínculo visitado" xfId="31714" builtinId="9" hidden="1"/>
    <cellStyle name="Hipervínculo visitado" xfId="31715" builtinId="9" hidden="1"/>
    <cellStyle name="Hipervínculo visitado" xfId="31716" builtinId="9" hidden="1"/>
    <cellStyle name="Hipervínculo visitado" xfId="31717" builtinId="9" hidden="1"/>
    <cellStyle name="Hipervínculo visitado" xfId="31718" builtinId="9" hidden="1"/>
    <cellStyle name="Hipervínculo visitado" xfId="31719" builtinId="9" hidden="1"/>
    <cellStyle name="Hipervínculo visitado" xfId="31720" builtinId="9" hidden="1"/>
    <cellStyle name="Hipervínculo visitado" xfId="31721" builtinId="9" hidden="1"/>
    <cellStyle name="Hipervínculo visitado" xfId="31732" builtinId="9" hidden="1"/>
    <cellStyle name="Hipervínculo visitado" xfId="31733" builtinId="9" hidden="1"/>
    <cellStyle name="Hipervínculo visitado" xfId="31734" builtinId="9" hidden="1"/>
    <cellStyle name="Hipervínculo visitado" xfId="31735" builtinId="9" hidden="1"/>
    <cellStyle name="Hipervínculo visitado" xfId="31736" builtinId="9" hidden="1"/>
    <cellStyle name="Hipervínculo visitado" xfId="31737" builtinId="9" hidden="1"/>
    <cellStyle name="Hipervínculo visitado" xfId="31738" builtinId="9" hidden="1"/>
    <cellStyle name="Hipervínculo visitado" xfId="31739" builtinId="9" hidden="1"/>
    <cellStyle name="Hipervínculo visitado" xfId="31740" builtinId="9" hidden="1"/>
    <cellStyle name="Hipervínculo visitado" xfId="31741" builtinId="9" hidden="1"/>
    <cellStyle name="Hipervínculo visitado" xfId="31742" builtinId="9" hidden="1"/>
    <cellStyle name="Hipervínculo visitado" xfId="31743" builtinId="9" hidden="1"/>
    <cellStyle name="Hipervínculo visitado" xfId="31744" builtinId="9" hidden="1"/>
    <cellStyle name="Hipervínculo visitado" xfId="31745" builtinId="9" hidden="1"/>
    <cellStyle name="Hipervínculo visitado" xfId="31746" builtinId="9" hidden="1"/>
    <cellStyle name="Hipervínculo visitado" xfId="31747" builtinId="9" hidden="1"/>
    <cellStyle name="Hipervínculo visitado" xfId="31748" builtinId="9" hidden="1"/>
    <cellStyle name="Hipervínculo visitado" xfId="31749" builtinId="9" hidden="1"/>
    <cellStyle name="Hipervínculo visitado" xfId="31750" builtinId="9" hidden="1"/>
    <cellStyle name="Hipervínculo visitado" xfId="31751" builtinId="9" hidden="1"/>
    <cellStyle name="Hipervínculo visitado" xfId="31752" builtinId="9" hidden="1"/>
    <cellStyle name="Hipervínculo visitado" xfId="31762" builtinId="9" hidden="1"/>
    <cellStyle name="Hipervínculo visitado" xfId="31763" builtinId="9" hidden="1"/>
    <cellStyle name="Hipervínculo visitado" xfId="31764" builtinId="9" hidden="1"/>
    <cellStyle name="Hipervínculo visitado" xfId="31765" builtinId="9" hidden="1"/>
    <cellStyle name="Hipervínculo visitado" xfId="31766" builtinId="9" hidden="1"/>
    <cellStyle name="Hipervínculo visitado" xfId="31767" builtinId="9" hidden="1"/>
    <cellStyle name="Hipervínculo visitado" xfId="31768" builtinId="9" hidden="1"/>
    <cellStyle name="Hipervínculo visitado" xfId="31769" builtinId="9" hidden="1"/>
    <cellStyle name="Hipervínculo visitado" xfId="31770" builtinId="9" hidden="1"/>
    <cellStyle name="Hipervínculo visitado" xfId="31771" builtinId="9" hidden="1"/>
    <cellStyle name="Hipervínculo visitado" xfId="31772" builtinId="9" hidden="1"/>
    <cellStyle name="Hipervínculo visitado" xfId="31773" builtinId="9" hidden="1"/>
    <cellStyle name="Hipervínculo visitado" xfId="31774" builtinId="9" hidden="1"/>
    <cellStyle name="Hipervínculo visitado" xfId="31775" builtinId="9" hidden="1"/>
    <cellStyle name="Hipervínculo visitado" xfId="31776" builtinId="9" hidden="1"/>
    <cellStyle name="Hipervínculo visitado" xfId="31777" builtinId="9" hidden="1"/>
    <cellStyle name="Hipervínculo visitado" xfId="31778" builtinId="9" hidden="1"/>
    <cellStyle name="Hipervínculo visitado" xfId="31779" builtinId="9" hidden="1"/>
    <cellStyle name="Hipervínculo visitado" xfId="31780" builtinId="9" hidden="1"/>
    <cellStyle name="Hipervínculo visitado" xfId="31781" builtinId="9" hidden="1"/>
    <cellStyle name="Hipervínculo visitado" xfId="31782" builtinId="9" hidden="1"/>
    <cellStyle name="Hipervínculo visitado" xfId="31791" builtinId="9" hidden="1"/>
    <cellStyle name="Hipervínculo visitado" xfId="31792" builtinId="9" hidden="1"/>
    <cellStyle name="Hipervínculo visitado" xfId="31793" builtinId="9" hidden="1"/>
    <cellStyle name="Hipervínculo visitado" xfId="31794" builtinId="9" hidden="1"/>
    <cellStyle name="Hipervínculo visitado" xfId="31795" builtinId="9" hidden="1"/>
    <cellStyle name="Hipervínculo visitado" xfId="31796" builtinId="9" hidden="1"/>
    <cellStyle name="Hipervínculo visitado" xfId="31797" builtinId="9" hidden="1"/>
    <cellStyle name="Hipervínculo visitado" xfId="31798" builtinId="9" hidden="1"/>
    <cellStyle name="Hipervínculo visitado" xfId="31799" builtinId="9" hidden="1"/>
    <cellStyle name="Hipervínculo visitado" xfId="31800" builtinId="9" hidden="1"/>
    <cellStyle name="Hipervínculo visitado" xfId="31801" builtinId="9" hidden="1"/>
    <cellStyle name="Hipervínculo visitado" xfId="31802" builtinId="9" hidden="1"/>
    <cellStyle name="Hipervínculo visitado" xfId="31803" builtinId="9" hidden="1"/>
    <cellStyle name="Hipervínculo visitado" xfId="31804" builtinId="9" hidden="1"/>
    <cellStyle name="Hipervínculo visitado" xfId="31805" builtinId="9" hidden="1"/>
    <cellStyle name="Hipervínculo visitado" xfId="31806" builtinId="9" hidden="1"/>
    <cellStyle name="Hipervínculo visitado" xfId="31807" builtinId="9" hidden="1"/>
    <cellStyle name="Hipervínculo visitado" xfId="31808" builtinId="9" hidden="1"/>
    <cellStyle name="Hipervínculo visitado" xfId="31809" builtinId="9" hidden="1"/>
    <cellStyle name="Hipervínculo visitado" xfId="31810" builtinId="9" hidden="1"/>
    <cellStyle name="Hipervínculo visitado" xfId="31811" builtinId="9" hidden="1"/>
    <cellStyle name="Hipervínculo visitado" xfId="31821" builtinId="9" hidden="1"/>
    <cellStyle name="Hipervínculo visitado" xfId="31822" builtinId="9" hidden="1"/>
    <cellStyle name="Hipervínculo visitado" xfId="31823" builtinId="9" hidden="1"/>
    <cellStyle name="Hipervínculo visitado" xfId="31824" builtinId="9" hidden="1"/>
    <cellStyle name="Hipervínculo visitado" xfId="31825" builtinId="9" hidden="1"/>
    <cellStyle name="Hipervínculo visitado" xfId="31826" builtinId="9" hidden="1"/>
    <cellStyle name="Hipervínculo visitado" xfId="31827" builtinId="9" hidden="1"/>
    <cellStyle name="Hipervínculo visitado" xfId="31828" builtinId="9" hidden="1"/>
    <cellStyle name="Hipervínculo visitado" xfId="31829" builtinId="9" hidden="1"/>
    <cellStyle name="Hipervínculo visitado" xfId="31830" builtinId="9" hidden="1"/>
    <cellStyle name="Hipervínculo visitado" xfId="31831" builtinId="9" hidden="1"/>
    <cellStyle name="Hipervínculo visitado" xfId="31832" builtinId="9" hidden="1"/>
    <cellStyle name="Hipervínculo visitado" xfId="31833" builtinId="9" hidden="1"/>
    <cellStyle name="Hipervínculo visitado" xfId="31834" builtinId="9" hidden="1"/>
    <cellStyle name="Hipervínculo visitado" xfId="31835" builtinId="9" hidden="1"/>
    <cellStyle name="Hipervínculo visitado" xfId="31836" builtinId="9" hidden="1"/>
    <cellStyle name="Hipervínculo visitado" xfId="31837" builtinId="9" hidden="1"/>
    <cellStyle name="Hipervínculo visitado" xfId="31838" builtinId="9" hidden="1"/>
    <cellStyle name="Hipervínculo visitado" xfId="31839" builtinId="9" hidden="1"/>
    <cellStyle name="Hipervínculo visitado" xfId="31840" builtinId="9" hidden="1"/>
    <cellStyle name="Hipervínculo visitado" xfId="31841" builtinId="9" hidden="1"/>
    <cellStyle name="Hipervínculo visitado" xfId="31852" builtinId="9" hidden="1"/>
    <cellStyle name="Hipervínculo visitado" xfId="31853" builtinId="9" hidden="1"/>
    <cellStyle name="Hipervínculo visitado" xfId="31854" builtinId="9" hidden="1"/>
    <cellStyle name="Hipervínculo visitado" xfId="31855" builtinId="9" hidden="1"/>
    <cellStyle name="Hipervínculo visitado" xfId="31856" builtinId="9" hidden="1"/>
    <cellStyle name="Hipervínculo visitado" xfId="31857" builtinId="9" hidden="1"/>
    <cellStyle name="Hipervínculo visitado" xfId="31858" builtinId="9" hidden="1"/>
    <cellStyle name="Hipervínculo visitado" xfId="31859" builtinId="9" hidden="1"/>
    <cellStyle name="Hipervínculo visitado" xfId="31860" builtinId="9" hidden="1"/>
    <cellStyle name="Hipervínculo visitado" xfId="31861" builtinId="9" hidden="1"/>
    <cellStyle name="Hipervínculo visitado" xfId="31862" builtinId="9" hidden="1"/>
    <cellStyle name="Hipervínculo visitado" xfId="31863" builtinId="9" hidden="1"/>
    <cellStyle name="Hipervínculo visitado" xfId="31864" builtinId="9" hidden="1"/>
    <cellStyle name="Hipervínculo visitado" xfId="31865" builtinId="9" hidden="1"/>
    <cellStyle name="Hipervínculo visitado" xfId="31866" builtinId="9" hidden="1"/>
    <cellStyle name="Hipervínculo visitado" xfId="31867" builtinId="9" hidden="1"/>
    <cellStyle name="Hipervínculo visitado" xfId="31868" builtinId="9" hidden="1"/>
    <cellStyle name="Hipervínculo visitado" xfId="31869" builtinId="9" hidden="1"/>
    <cellStyle name="Hipervínculo visitado" xfId="31870" builtinId="9" hidden="1"/>
    <cellStyle name="Hipervínculo visitado" xfId="31871" builtinId="9" hidden="1"/>
    <cellStyle name="Hipervínculo visitado" xfId="31872" builtinId="9" hidden="1"/>
    <cellStyle name="Hipervínculo visitado" xfId="31883" builtinId="9" hidden="1"/>
    <cellStyle name="Hipervínculo visitado" xfId="31884" builtinId="9" hidden="1"/>
    <cellStyle name="Hipervínculo visitado" xfId="31885" builtinId="9" hidden="1"/>
    <cellStyle name="Hipervínculo visitado" xfId="31886" builtinId="9" hidden="1"/>
    <cellStyle name="Hipervínculo visitado" xfId="31887" builtinId="9" hidden="1"/>
    <cellStyle name="Hipervínculo visitado" xfId="31888" builtinId="9" hidden="1"/>
    <cellStyle name="Hipervínculo visitado" xfId="31889" builtinId="9" hidden="1"/>
    <cellStyle name="Hipervínculo visitado" xfId="31890" builtinId="9" hidden="1"/>
    <cellStyle name="Hipervínculo visitado" xfId="31891" builtinId="9" hidden="1"/>
    <cellStyle name="Hipervínculo visitado" xfId="31892" builtinId="9" hidden="1"/>
    <cellStyle name="Hipervínculo visitado" xfId="31893" builtinId="9" hidden="1"/>
    <cellStyle name="Hipervínculo visitado" xfId="31894" builtinId="9" hidden="1"/>
    <cellStyle name="Hipervínculo visitado" xfId="31895" builtinId="9" hidden="1"/>
    <cellStyle name="Hipervínculo visitado" xfId="31896" builtinId="9" hidden="1"/>
    <cellStyle name="Hipervínculo visitado" xfId="31897" builtinId="9" hidden="1"/>
    <cellStyle name="Hipervínculo visitado" xfId="31898" builtinId="9" hidden="1"/>
    <cellStyle name="Hipervínculo visitado" xfId="31899" builtinId="9" hidden="1"/>
    <cellStyle name="Hipervínculo visitado" xfId="31900" builtinId="9" hidden="1"/>
    <cellStyle name="Hipervínculo visitado" xfId="31901" builtinId="9" hidden="1"/>
    <cellStyle name="Hipervínculo visitado" xfId="31902" builtinId="9" hidden="1"/>
    <cellStyle name="Hipervínculo visitado" xfId="31903" builtinId="9" hidden="1"/>
    <cellStyle name="Hipervínculo visitado" xfId="31914" builtinId="9" hidden="1"/>
    <cellStyle name="Hipervínculo visitado" xfId="31915" builtinId="9" hidden="1"/>
    <cellStyle name="Hipervínculo visitado" xfId="31916" builtinId="9" hidden="1"/>
    <cellStyle name="Hipervínculo visitado" xfId="31917" builtinId="9" hidden="1"/>
    <cellStyle name="Hipervínculo visitado" xfId="31918" builtinId="9" hidden="1"/>
    <cellStyle name="Hipervínculo visitado" xfId="31919" builtinId="9" hidden="1"/>
    <cellStyle name="Hipervínculo visitado" xfId="31920" builtinId="9" hidden="1"/>
    <cellStyle name="Hipervínculo visitado" xfId="31921" builtinId="9" hidden="1"/>
    <cellStyle name="Hipervínculo visitado" xfId="31922" builtinId="9" hidden="1"/>
    <cellStyle name="Hipervínculo visitado" xfId="31923" builtinId="9" hidden="1"/>
    <cellStyle name="Hipervínculo visitado" xfId="31924" builtinId="9" hidden="1"/>
    <cellStyle name="Hipervínculo visitado" xfId="31925" builtinId="9" hidden="1"/>
    <cellStyle name="Hipervínculo visitado" xfId="31926" builtinId="9" hidden="1"/>
    <cellStyle name="Hipervínculo visitado" xfId="31927" builtinId="9" hidden="1"/>
    <cellStyle name="Hipervínculo visitado" xfId="31928" builtinId="9" hidden="1"/>
    <cellStyle name="Hipervínculo visitado" xfId="31929" builtinId="9" hidden="1"/>
    <cellStyle name="Hipervínculo visitado" xfId="31930" builtinId="9" hidden="1"/>
    <cellStyle name="Hipervínculo visitado" xfId="31931" builtinId="9" hidden="1"/>
    <cellStyle name="Hipervínculo visitado" xfId="31932" builtinId="9" hidden="1"/>
    <cellStyle name="Hipervínculo visitado" xfId="31933" builtinId="9" hidden="1"/>
    <cellStyle name="Hipervínculo visitado" xfId="31934" builtinId="9" hidden="1"/>
    <cellStyle name="Hipervínculo visitado" xfId="31945" builtinId="9" hidden="1"/>
    <cellStyle name="Hipervínculo visitado" xfId="31946" builtinId="9" hidden="1"/>
    <cellStyle name="Hipervínculo visitado" xfId="31947" builtinId="9" hidden="1"/>
    <cellStyle name="Hipervínculo visitado" xfId="31948" builtinId="9" hidden="1"/>
    <cellStyle name="Hipervínculo visitado" xfId="31949" builtinId="9" hidden="1"/>
    <cellStyle name="Hipervínculo visitado" xfId="31950" builtinId="9" hidden="1"/>
    <cellStyle name="Hipervínculo visitado" xfId="31951" builtinId="9" hidden="1"/>
    <cellStyle name="Hipervínculo visitado" xfId="31952" builtinId="9" hidden="1"/>
    <cellStyle name="Hipervínculo visitado" xfId="31953" builtinId="9" hidden="1"/>
    <cellStyle name="Hipervínculo visitado" xfId="31954" builtinId="9" hidden="1"/>
    <cellStyle name="Hipervínculo visitado" xfId="31955" builtinId="9" hidden="1"/>
    <cellStyle name="Hipervínculo visitado" xfId="31956" builtinId="9" hidden="1"/>
    <cellStyle name="Hipervínculo visitado" xfId="31957" builtinId="9" hidden="1"/>
    <cellStyle name="Hipervínculo visitado" xfId="31958" builtinId="9" hidden="1"/>
    <cellStyle name="Hipervínculo visitado" xfId="31959" builtinId="9" hidden="1"/>
    <cellStyle name="Hipervínculo visitado" xfId="31960" builtinId="9" hidden="1"/>
    <cellStyle name="Hipervínculo visitado" xfId="31961" builtinId="9" hidden="1"/>
    <cellStyle name="Hipervínculo visitado" xfId="31962" builtinId="9" hidden="1"/>
    <cellStyle name="Hipervínculo visitado" xfId="31963" builtinId="9" hidden="1"/>
    <cellStyle name="Hipervínculo visitado" xfId="31964" builtinId="9" hidden="1"/>
    <cellStyle name="Hipervínculo visitado" xfId="31965" builtinId="9" hidden="1"/>
    <cellStyle name="Hipervínculo visitado" xfId="31975" builtinId="9" hidden="1"/>
    <cellStyle name="Hipervínculo visitado" xfId="31976" builtinId="9" hidden="1"/>
    <cellStyle name="Hipervínculo visitado" xfId="31977" builtinId="9" hidden="1"/>
    <cellStyle name="Hipervínculo visitado" xfId="31978" builtinId="9" hidden="1"/>
    <cellStyle name="Hipervínculo visitado" xfId="31979" builtinId="9" hidden="1"/>
    <cellStyle name="Hipervínculo visitado" xfId="31980" builtinId="9" hidden="1"/>
    <cellStyle name="Hipervínculo visitado" xfId="31981" builtinId="9" hidden="1"/>
    <cellStyle name="Hipervínculo visitado" xfId="31982" builtinId="9" hidden="1"/>
    <cellStyle name="Hipervínculo visitado" xfId="31983" builtinId="9" hidden="1"/>
    <cellStyle name="Hipervínculo visitado" xfId="31984" builtinId="9" hidden="1"/>
    <cellStyle name="Hipervínculo visitado" xfId="31985" builtinId="9" hidden="1"/>
    <cellStyle name="Hipervínculo visitado" xfId="31986" builtinId="9" hidden="1"/>
    <cellStyle name="Hipervínculo visitado" xfId="31987" builtinId="9" hidden="1"/>
    <cellStyle name="Hipervínculo visitado" xfId="31988" builtinId="9" hidden="1"/>
    <cellStyle name="Hipervínculo visitado" xfId="31989" builtinId="9" hidden="1"/>
    <cellStyle name="Hipervínculo visitado" xfId="31990" builtinId="9" hidden="1"/>
    <cellStyle name="Hipervínculo visitado" xfId="31991" builtinId="9" hidden="1"/>
    <cellStyle name="Hipervínculo visitado" xfId="31992" builtinId="9" hidden="1"/>
    <cellStyle name="Hipervínculo visitado" xfId="31993" builtinId="9" hidden="1"/>
    <cellStyle name="Hipervínculo visitado" xfId="31994" builtinId="9" hidden="1"/>
    <cellStyle name="Hipervínculo visitado" xfId="31995" builtinId="9" hidden="1"/>
    <cellStyle name="Hipervínculo visitado" xfId="32005" builtinId="9" hidden="1"/>
    <cellStyle name="Hipervínculo visitado" xfId="32006" builtinId="9" hidden="1"/>
    <cellStyle name="Hipervínculo visitado" xfId="32007" builtinId="9" hidden="1"/>
    <cellStyle name="Hipervínculo visitado" xfId="32008" builtinId="9" hidden="1"/>
    <cellStyle name="Hipervínculo visitado" xfId="32009" builtinId="9" hidden="1"/>
    <cellStyle name="Hipervínculo visitado" xfId="32010" builtinId="9" hidden="1"/>
    <cellStyle name="Hipervínculo visitado" xfId="32011" builtinId="9" hidden="1"/>
    <cellStyle name="Hipervínculo visitado" xfId="32012" builtinId="9" hidden="1"/>
    <cellStyle name="Hipervínculo visitado" xfId="32013" builtinId="9" hidden="1"/>
    <cellStyle name="Hipervínculo visitado" xfId="32014" builtinId="9" hidden="1"/>
    <cellStyle name="Hipervínculo visitado" xfId="32015" builtinId="9" hidden="1"/>
    <cellStyle name="Hipervínculo visitado" xfId="32016" builtinId="9" hidden="1"/>
    <cellStyle name="Hipervínculo visitado" xfId="32017" builtinId="9" hidden="1"/>
    <cellStyle name="Hipervínculo visitado" xfId="32018" builtinId="9" hidden="1"/>
    <cellStyle name="Hipervínculo visitado" xfId="32019" builtinId="9" hidden="1"/>
    <cellStyle name="Hipervínculo visitado" xfId="32020" builtinId="9" hidden="1"/>
    <cellStyle name="Hipervínculo visitado" xfId="32021" builtinId="9" hidden="1"/>
    <cellStyle name="Hipervínculo visitado" xfId="32022" builtinId="9" hidden="1"/>
    <cellStyle name="Hipervínculo visitado" xfId="32023" builtinId="9" hidden="1"/>
    <cellStyle name="Hipervínculo visitado" xfId="32024" builtinId="9" hidden="1"/>
    <cellStyle name="Hipervínculo visitado" xfId="32025" builtinId="9" hidden="1"/>
    <cellStyle name="Hipervínculo visitado" xfId="32036" builtinId="9" hidden="1"/>
    <cellStyle name="Hipervínculo visitado" xfId="32037" builtinId="9" hidden="1"/>
    <cellStyle name="Hipervínculo visitado" xfId="32038" builtinId="9" hidden="1"/>
    <cellStyle name="Hipervínculo visitado" xfId="32039" builtinId="9" hidden="1"/>
    <cellStyle name="Hipervínculo visitado" xfId="32040" builtinId="9" hidden="1"/>
    <cellStyle name="Hipervínculo visitado" xfId="32041" builtinId="9" hidden="1"/>
    <cellStyle name="Hipervínculo visitado" xfId="32042" builtinId="9" hidden="1"/>
    <cellStyle name="Hipervínculo visitado" xfId="32043" builtinId="9" hidden="1"/>
    <cellStyle name="Hipervínculo visitado" xfId="32044" builtinId="9" hidden="1"/>
    <cellStyle name="Hipervínculo visitado" xfId="32045" builtinId="9" hidden="1"/>
    <cellStyle name="Hipervínculo visitado" xfId="32046" builtinId="9" hidden="1"/>
    <cellStyle name="Hipervínculo visitado" xfId="32047" builtinId="9" hidden="1"/>
    <cellStyle name="Hipervínculo visitado" xfId="32048" builtinId="9" hidden="1"/>
    <cellStyle name="Hipervínculo visitado" xfId="32049" builtinId="9" hidden="1"/>
    <cellStyle name="Hipervínculo visitado" xfId="32050" builtinId="9" hidden="1"/>
    <cellStyle name="Hipervínculo visitado" xfId="32051" builtinId="9" hidden="1"/>
    <cellStyle name="Hipervínculo visitado" xfId="32052" builtinId="9" hidden="1"/>
    <cellStyle name="Hipervínculo visitado" xfId="32053" builtinId="9" hidden="1"/>
    <cellStyle name="Hipervínculo visitado" xfId="32054" builtinId="9" hidden="1"/>
    <cellStyle name="Hipervínculo visitado" xfId="32055" builtinId="9" hidden="1"/>
    <cellStyle name="Hipervínculo visitado" xfId="32056" builtinId="9" hidden="1"/>
    <cellStyle name="Hipervínculo visitado" xfId="32067" builtinId="9" hidden="1"/>
    <cellStyle name="Hipervínculo visitado" xfId="32068" builtinId="9" hidden="1"/>
    <cellStyle name="Hipervínculo visitado" xfId="32069" builtinId="9" hidden="1"/>
    <cellStyle name="Hipervínculo visitado" xfId="32070" builtinId="9" hidden="1"/>
    <cellStyle name="Hipervínculo visitado" xfId="32071" builtinId="9" hidden="1"/>
    <cellStyle name="Hipervínculo visitado" xfId="32072" builtinId="9" hidden="1"/>
    <cellStyle name="Hipervínculo visitado" xfId="32073" builtinId="9" hidden="1"/>
    <cellStyle name="Hipervínculo visitado" xfId="32074" builtinId="9" hidden="1"/>
    <cellStyle name="Hipervínculo visitado" xfId="32075" builtinId="9" hidden="1"/>
    <cellStyle name="Hipervínculo visitado" xfId="32076" builtinId="9" hidden="1"/>
    <cellStyle name="Hipervínculo visitado" xfId="32077" builtinId="9" hidden="1"/>
    <cellStyle name="Hipervínculo visitado" xfId="32078" builtinId="9" hidden="1"/>
    <cellStyle name="Hipervínculo visitado" xfId="32079" builtinId="9" hidden="1"/>
    <cellStyle name="Hipervínculo visitado" xfId="32080" builtinId="9" hidden="1"/>
    <cellStyle name="Hipervínculo visitado" xfId="32081" builtinId="9" hidden="1"/>
    <cellStyle name="Hipervínculo visitado" xfId="32082" builtinId="9" hidden="1"/>
    <cellStyle name="Hipervínculo visitado" xfId="32083" builtinId="9" hidden="1"/>
    <cellStyle name="Hipervínculo visitado" xfId="32084" builtinId="9" hidden="1"/>
    <cellStyle name="Hipervínculo visitado" xfId="32085" builtinId="9" hidden="1"/>
    <cellStyle name="Hipervínculo visitado" xfId="32086" builtinId="9" hidden="1"/>
    <cellStyle name="Hipervínculo visitado" xfId="32087" builtinId="9" hidden="1"/>
    <cellStyle name="Hipervínculo visitado" xfId="32099" builtinId="9" hidden="1"/>
    <cellStyle name="Hipervínculo visitado" xfId="32100" builtinId="9" hidden="1"/>
    <cellStyle name="Hipervínculo visitado" xfId="32101" builtinId="9" hidden="1"/>
    <cellStyle name="Hipervínculo visitado" xfId="32102" builtinId="9" hidden="1"/>
    <cellStyle name="Hipervínculo visitado" xfId="32103" builtinId="9" hidden="1"/>
    <cellStyle name="Hipervínculo visitado" xfId="32104" builtinId="9" hidden="1"/>
    <cellStyle name="Hipervínculo visitado" xfId="32105" builtinId="9" hidden="1"/>
    <cellStyle name="Hipervínculo visitado" xfId="32106" builtinId="9" hidden="1"/>
    <cellStyle name="Hipervínculo visitado" xfId="32107" builtinId="9" hidden="1"/>
    <cellStyle name="Hipervínculo visitado" xfId="32108" builtinId="9" hidden="1"/>
    <cellStyle name="Hipervínculo visitado" xfId="32109" builtinId="9" hidden="1"/>
    <cellStyle name="Hipervínculo visitado" xfId="32110" builtinId="9" hidden="1"/>
    <cellStyle name="Hipervínculo visitado" xfId="32111" builtinId="9" hidden="1"/>
    <cellStyle name="Hipervínculo visitado" xfId="32112" builtinId="9" hidden="1"/>
    <cellStyle name="Hipervínculo visitado" xfId="32113" builtinId="9" hidden="1"/>
    <cellStyle name="Hipervínculo visitado" xfId="32114" builtinId="9" hidden="1"/>
    <cellStyle name="Hipervínculo visitado" xfId="32115" builtinId="9" hidden="1"/>
    <cellStyle name="Hipervínculo visitado" xfId="32116" builtinId="9" hidden="1"/>
    <cellStyle name="Hipervínculo visitado" xfId="32117" builtinId="9" hidden="1"/>
    <cellStyle name="Hipervínculo visitado" xfId="32118" builtinId="9" hidden="1"/>
    <cellStyle name="Hipervínculo visitado" xfId="32119" builtinId="9" hidden="1"/>
    <cellStyle name="Hipervínculo visitado" xfId="32130" builtinId="9" hidden="1"/>
    <cellStyle name="Hipervínculo visitado" xfId="32131" builtinId="9" hidden="1"/>
    <cellStyle name="Hipervínculo visitado" xfId="32132" builtinId="9" hidden="1"/>
    <cellStyle name="Hipervínculo visitado" xfId="32133" builtinId="9" hidden="1"/>
    <cellStyle name="Hipervínculo visitado" xfId="32134" builtinId="9" hidden="1"/>
    <cellStyle name="Hipervínculo visitado" xfId="32135" builtinId="9" hidden="1"/>
    <cellStyle name="Hipervínculo visitado" xfId="32136" builtinId="9" hidden="1"/>
    <cellStyle name="Hipervínculo visitado" xfId="32137" builtinId="9" hidden="1"/>
    <cellStyle name="Hipervínculo visitado" xfId="32138" builtinId="9" hidden="1"/>
    <cellStyle name="Hipervínculo visitado" xfId="32139" builtinId="9" hidden="1"/>
    <cellStyle name="Hipervínculo visitado" xfId="32140" builtinId="9" hidden="1"/>
    <cellStyle name="Hipervínculo visitado" xfId="32141" builtinId="9" hidden="1"/>
    <cellStyle name="Hipervínculo visitado" xfId="32142" builtinId="9" hidden="1"/>
    <cellStyle name="Hipervínculo visitado" xfId="32143" builtinId="9" hidden="1"/>
    <cellStyle name="Hipervínculo visitado" xfId="32144" builtinId="9" hidden="1"/>
    <cellStyle name="Hipervínculo visitado" xfId="32145" builtinId="9" hidden="1"/>
    <cellStyle name="Hipervínculo visitado" xfId="32146" builtinId="9" hidden="1"/>
    <cellStyle name="Hipervínculo visitado" xfId="32147" builtinId="9" hidden="1"/>
    <cellStyle name="Hipervínculo visitado" xfId="32148" builtinId="9" hidden="1"/>
    <cellStyle name="Hipervínculo visitado" xfId="32149" builtinId="9" hidden="1"/>
    <cellStyle name="Hipervínculo visitado" xfId="32150" builtinId="9" hidden="1"/>
    <cellStyle name="Hipervínculo visitado" xfId="32162" builtinId="9" hidden="1"/>
    <cellStyle name="Hipervínculo visitado" xfId="32163" builtinId="9" hidden="1"/>
    <cellStyle name="Hipervínculo visitado" xfId="32164" builtinId="9" hidden="1"/>
    <cellStyle name="Hipervínculo visitado" xfId="32165" builtinId="9" hidden="1"/>
    <cellStyle name="Hipervínculo visitado" xfId="32166" builtinId="9" hidden="1"/>
    <cellStyle name="Hipervínculo visitado" xfId="32167" builtinId="9" hidden="1"/>
    <cellStyle name="Hipervínculo visitado" xfId="32168" builtinId="9" hidden="1"/>
    <cellStyle name="Hipervínculo visitado" xfId="32169" builtinId="9" hidden="1"/>
    <cellStyle name="Hipervínculo visitado" xfId="32170" builtinId="9" hidden="1"/>
    <cellStyle name="Hipervínculo visitado" xfId="32171" builtinId="9" hidden="1"/>
    <cellStyle name="Hipervínculo visitado" xfId="32172" builtinId="9" hidden="1"/>
    <cellStyle name="Hipervínculo visitado" xfId="32173" builtinId="9" hidden="1"/>
    <cellStyle name="Hipervínculo visitado" xfId="32174" builtinId="9" hidden="1"/>
    <cellStyle name="Hipervínculo visitado" xfId="32175" builtinId="9" hidden="1"/>
    <cellStyle name="Hipervínculo visitado" xfId="32176" builtinId="9" hidden="1"/>
    <cellStyle name="Hipervínculo visitado" xfId="32177" builtinId="9" hidden="1"/>
    <cellStyle name="Hipervínculo visitado" xfId="32178" builtinId="9" hidden="1"/>
    <cellStyle name="Hipervínculo visitado" xfId="32179" builtinId="9" hidden="1"/>
    <cellStyle name="Hipervínculo visitado" xfId="32180" builtinId="9" hidden="1"/>
    <cellStyle name="Hipervínculo visitado" xfId="32181" builtinId="9" hidden="1"/>
    <cellStyle name="Hipervínculo visitado" xfId="32182" builtinId="9" hidden="1"/>
    <cellStyle name="Hipervínculo visitado" xfId="32192" builtinId="9" hidden="1"/>
    <cellStyle name="Hipervínculo visitado" xfId="32193" builtinId="9" hidden="1"/>
    <cellStyle name="Hipervínculo visitado" xfId="32194" builtinId="9" hidden="1"/>
    <cellStyle name="Hipervínculo visitado" xfId="32195" builtinId="9" hidden="1"/>
    <cellStyle name="Hipervínculo visitado" xfId="32196" builtinId="9" hidden="1"/>
    <cellStyle name="Hipervínculo visitado" xfId="32197" builtinId="9" hidden="1"/>
    <cellStyle name="Hipervínculo visitado" xfId="32198" builtinId="9" hidden="1"/>
    <cellStyle name="Hipervínculo visitado" xfId="32199" builtinId="9" hidden="1"/>
    <cellStyle name="Hipervínculo visitado" xfId="32200" builtinId="9" hidden="1"/>
    <cellStyle name="Hipervínculo visitado" xfId="32201" builtinId="9" hidden="1"/>
    <cellStyle name="Hipervínculo visitado" xfId="32202" builtinId="9" hidden="1"/>
    <cellStyle name="Hipervínculo visitado" xfId="32203" builtinId="9" hidden="1"/>
    <cellStyle name="Hipervínculo visitado" xfId="32204" builtinId="9" hidden="1"/>
    <cellStyle name="Hipervínculo visitado" xfId="32205" builtinId="9" hidden="1"/>
    <cellStyle name="Hipervínculo visitado" xfId="32206" builtinId="9" hidden="1"/>
    <cellStyle name="Hipervínculo visitado" xfId="32207" builtinId="9" hidden="1"/>
    <cellStyle name="Hipervínculo visitado" xfId="32208" builtinId="9" hidden="1"/>
    <cellStyle name="Hipervínculo visitado" xfId="32209" builtinId="9" hidden="1"/>
    <cellStyle name="Hipervínculo visitado" xfId="32210" builtinId="9" hidden="1"/>
    <cellStyle name="Hipervínculo visitado" xfId="32211" builtinId="9" hidden="1"/>
    <cellStyle name="Hipervínculo visitado" xfId="32212" builtinId="9" hidden="1"/>
    <cellStyle name="Hipervínculo visitado" xfId="32223" builtinId="9" hidden="1"/>
    <cellStyle name="Hipervínculo visitado" xfId="32224" builtinId="9" hidden="1"/>
    <cellStyle name="Hipervínculo visitado" xfId="32225" builtinId="9" hidden="1"/>
    <cellStyle name="Hipervínculo visitado" xfId="32226" builtinId="9" hidden="1"/>
    <cellStyle name="Hipervínculo visitado" xfId="32227" builtinId="9" hidden="1"/>
    <cellStyle name="Hipervínculo visitado" xfId="32228" builtinId="9" hidden="1"/>
    <cellStyle name="Hipervínculo visitado" xfId="32229" builtinId="9" hidden="1"/>
    <cellStyle name="Hipervínculo visitado" xfId="32230" builtinId="9" hidden="1"/>
    <cellStyle name="Hipervínculo visitado" xfId="32231" builtinId="9" hidden="1"/>
    <cellStyle name="Hipervínculo visitado" xfId="32232" builtinId="9" hidden="1"/>
    <cellStyle name="Hipervínculo visitado" xfId="32233" builtinId="9" hidden="1"/>
    <cellStyle name="Hipervínculo visitado" xfId="32234" builtinId="9" hidden="1"/>
    <cellStyle name="Hipervínculo visitado" xfId="32235" builtinId="9" hidden="1"/>
    <cellStyle name="Hipervínculo visitado" xfId="32236" builtinId="9" hidden="1"/>
    <cellStyle name="Hipervínculo visitado" xfId="32237" builtinId="9" hidden="1"/>
    <cellStyle name="Hipervínculo visitado" xfId="32238" builtinId="9" hidden="1"/>
    <cellStyle name="Hipervínculo visitado" xfId="32239" builtinId="9" hidden="1"/>
    <cellStyle name="Hipervínculo visitado" xfId="32240" builtinId="9" hidden="1"/>
    <cellStyle name="Hipervínculo visitado" xfId="32241" builtinId="9" hidden="1"/>
    <cellStyle name="Hipervínculo visitado" xfId="32242" builtinId="9" hidden="1"/>
    <cellStyle name="Hipervínculo visitado" xfId="32243" builtinId="9" hidden="1"/>
    <cellStyle name="Hipervínculo visitado" xfId="32253" builtinId="9" hidden="1"/>
    <cellStyle name="Hipervínculo visitado" xfId="32254" builtinId="9" hidden="1"/>
    <cellStyle name="Hipervínculo visitado" xfId="32255" builtinId="9" hidden="1"/>
    <cellStyle name="Hipervínculo visitado" xfId="32256" builtinId="9" hidden="1"/>
    <cellStyle name="Hipervínculo visitado" xfId="32257" builtinId="9" hidden="1"/>
    <cellStyle name="Hipervínculo visitado" xfId="32258" builtinId="9" hidden="1"/>
    <cellStyle name="Hipervínculo visitado" xfId="32259" builtinId="9" hidden="1"/>
    <cellStyle name="Hipervínculo visitado" xfId="32260" builtinId="9" hidden="1"/>
    <cellStyle name="Hipervínculo visitado" xfId="32261" builtinId="9" hidden="1"/>
    <cellStyle name="Hipervínculo visitado" xfId="32262" builtinId="9" hidden="1"/>
    <cellStyle name="Hipervínculo visitado" xfId="32263" builtinId="9" hidden="1"/>
    <cellStyle name="Hipervínculo visitado" xfId="32264" builtinId="9" hidden="1"/>
    <cellStyle name="Hipervínculo visitado" xfId="32265" builtinId="9" hidden="1"/>
    <cellStyle name="Hipervínculo visitado" xfId="32266" builtinId="9" hidden="1"/>
    <cellStyle name="Hipervínculo visitado" xfId="32267" builtinId="9" hidden="1"/>
    <cellStyle name="Hipervínculo visitado" xfId="32268" builtinId="9" hidden="1"/>
    <cellStyle name="Hipervínculo visitado" xfId="32269" builtinId="9" hidden="1"/>
    <cellStyle name="Hipervínculo visitado" xfId="32270" builtinId="9" hidden="1"/>
    <cellStyle name="Hipervínculo visitado" xfId="32271" builtinId="9" hidden="1"/>
    <cellStyle name="Hipervínculo visitado" xfId="32272" builtinId="9" hidden="1"/>
    <cellStyle name="Hipervínculo visitado" xfId="32273" builtinId="9" hidden="1"/>
    <cellStyle name="Hipervínculo visitado" xfId="32285" builtinId="9" hidden="1"/>
    <cellStyle name="Hipervínculo visitado" xfId="32286" builtinId="9" hidden="1"/>
    <cellStyle name="Hipervínculo visitado" xfId="32287" builtinId="9" hidden="1"/>
    <cellStyle name="Hipervínculo visitado" xfId="32288" builtinId="9" hidden="1"/>
    <cellStyle name="Hipervínculo visitado" xfId="32289" builtinId="9" hidden="1"/>
    <cellStyle name="Hipervínculo visitado" xfId="32290" builtinId="9" hidden="1"/>
    <cellStyle name="Hipervínculo visitado" xfId="32291" builtinId="9" hidden="1"/>
    <cellStyle name="Hipervínculo visitado" xfId="32292" builtinId="9" hidden="1"/>
    <cellStyle name="Hipervínculo visitado" xfId="32293" builtinId="9" hidden="1"/>
    <cellStyle name="Hipervínculo visitado" xfId="32294" builtinId="9" hidden="1"/>
    <cellStyle name="Hipervínculo visitado" xfId="32295" builtinId="9" hidden="1"/>
    <cellStyle name="Hipervínculo visitado" xfId="32296" builtinId="9" hidden="1"/>
    <cellStyle name="Hipervínculo visitado" xfId="32297" builtinId="9" hidden="1"/>
    <cellStyle name="Hipervínculo visitado" xfId="32298" builtinId="9" hidden="1"/>
    <cellStyle name="Hipervínculo visitado" xfId="32299" builtinId="9" hidden="1"/>
    <cellStyle name="Hipervínculo visitado" xfId="32300" builtinId="9" hidden="1"/>
    <cellStyle name="Hipervínculo visitado" xfId="32301" builtinId="9" hidden="1"/>
    <cellStyle name="Hipervínculo visitado" xfId="32302" builtinId="9" hidden="1"/>
    <cellStyle name="Hipervínculo visitado" xfId="32303" builtinId="9" hidden="1"/>
    <cellStyle name="Hipervínculo visitado" xfId="32304" builtinId="9" hidden="1"/>
    <cellStyle name="Hipervínculo visitado" xfId="32305" builtinId="9" hidden="1"/>
    <cellStyle name="Hipervínculo visitado" xfId="32315" builtinId="9" hidden="1"/>
    <cellStyle name="Hipervínculo visitado" xfId="32316" builtinId="9" hidden="1"/>
    <cellStyle name="Hipervínculo visitado" xfId="32317" builtinId="9" hidden="1"/>
    <cellStyle name="Hipervínculo visitado" xfId="32318" builtinId="9" hidden="1"/>
    <cellStyle name="Hipervínculo visitado" xfId="32319" builtinId="9" hidden="1"/>
    <cellStyle name="Hipervínculo visitado" xfId="32320" builtinId="9" hidden="1"/>
    <cellStyle name="Hipervínculo visitado" xfId="32321" builtinId="9" hidden="1"/>
    <cellStyle name="Hipervínculo visitado" xfId="32322" builtinId="9" hidden="1"/>
    <cellStyle name="Hipervínculo visitado" xfId="32323" builtinId="9" hidden="1"/>
    <cellStyle name="Hipervínculo visitado" xfId="32324" builtinId="9" hidden="1"/>
    <cellStyle name="Hipervínculo visitado" xfId="32325" builtinId="9" hidden="1"/>
    <cellStyle name="Hipervínculo visitado" xfId="32326" builtinId="9" hidden="1"/>
    <cellStyle name="Hipervínculo visitado" xfId="32327" builtinId="9" hidden="1"/>
    <cellStyle name="Hipervínculo visitado" xfId="32328" builtinId="9" hidden="1"/>
    <cellStyle name="Hipervínculo visitado" xfId="32329" builtinId="9" hidden="1"/>
    <cellStyle name="Hipervínculo visitado" xfId="32330" builtinId="9" hidden="1"/>
    <cellStyle name="Hipervínculo visitado" xfId="32331" builtinId="9" hidden="1"/>
    <cellStyle name="Hipervínculo visitado" xfId="32332" builtinId="9" hidden="1"/>
    <cellStyle name="Hipervínculo visitado" xfId="32333" builtinId="9" hidden="1"/>
    <cellStyle name="Hipervínculo visitado" xfId="32334" builtinId="9" hidden="1"/>
    <cellStyle name="Hipervínculo visitado" xfId="32335" builtinId="9" hidden="1"/>
    <cellStyle name="Hipervínculo visitado" xfId="32347" builtinId="9" hidden="1"/>
    <cellStyle name="Hipervínculo visitado" xfId="32348" builtinId="9" hidden="1"/>
    <cellStyle name="Hipervínculo visitado" xfId="32349" builtinId="9" hidden="1"/>
    <cellStyle name="Hipervínculo visitado" xfId="32350" builtinId="9" hidden="1"/>
    <cellStyle name="Hipervínculo visitado" xfId="32351" builtinId="9" hidden="1"/>
    <cellStyle name="Hipervínculo visitado" xfId="32352" builtinId="9" hidden="1"/>
    <cellStyle name="Hipervínculo visitado" xfId="32353" builtinId="9" hidden="1"/>
    <cellStyle name="Hipervínculo visitado" xfId="32354" builtinId="9" hidden="1"/>
    <cellStyle name="Hipervínculo visitado" xfId="32355" builtinId="9" hidden="1"/>
    <cellStyle name="Hipervínculo visitado" xfId="32356" builtinId="9" hidden="1"/>
    <cellStyle name="Hipervínculo visitado" xfId="32357" builtinId="9" hidden="1"/>
    <cellStyle name="Hipervínculo visitado" xfId="32358" builtinId="9" hidden="1"/>
    <cellStyle name="Hipervínculo visitado" xfId="32359" builtinId="9" hidden="1"/>
    <cellStyle name="Hipervínculo visitado" xfId="32360" builtinId="9" hidden="1"/>
    <cellStyle name="Hipervínculo visitado" xfId="32361" builtinId="9" hidden="1"/>
    <cellStyle name="Hipervínculo visitado" xfId="32362" builtinId="9" hidden="1"/>
    <cellStyle name="Hipervínculo visitado" xfId="32363" builtinId="9" hidden="1"/>
    <cellStyle name="Hipervínculo visitado" xfId="32364" builtinId="9" hidden="1"/>
    <cellStyle name="Hipervínculo visitado" xfId="32365" builtinId="9" hidden="1"/>
    <cellStyle name="Hipervínculo visitado" xfId="32366" builtinId="9" hidden="1"/>
    <cellStyle name="Hipervínculo visitado" xfId="32367" builtinId="9" hidden="1"/>
    <cellStyle name="Hipervínculo visitado" xfId="32376" builtinId="9" hidden="1"/>
    <cellStyle name="Hipervínculo visitado" xfId="32377" builtinId="9" hidden="1"/>
    <cellStyle name="Hipervínculo visitado" xfId="32378" builtinId="9" hidden="1"/>
    <cellStyle name="Hipervínculo visitado" xfId="32379" builtinId="9" hidden="1"/>
    <cellStyle name="Hipervínculo visitado" xfId="32380" builtinId="9" hidden="1"/>
    <cellStyle name="Hipervínculo visitado" xfId="32381" builtinId="9" hidden="1"/>
    <cellStyle name="Hipervínculo visitado" xfId="32382" builtinId="9" hidden="1"/>
    <cellStyle name="Hipervínculo visitado" xfId="32383" builtinId="9" hidden="1"/>
    <cellStyle name="Hipervínculo visitado" xfId="32384" builtinId="9" hidden="1"/>
    <cellStyle name="Hipervínculo visitado" xfId="32385" builtinId="9" hidden="1"/>
    <cellStyle name="Hipervínculo visitado" xfId="32386" builtinId="9" hidden="1"/>
    <cellStyle name="Hipervínculo visitado" xfId="32387" builtinId="9" hidden="1"/>
    <cellStyle name="Hipervínculo visitado" xfId="32388" builtinId="9" hidden="1"/>
    <cellStyle name="Hipervínculo visitado" xfId="32389" builtinId="9" hidden="1"/>
    <cellStyle name="Hipervínculo visitado" xfId="32390" builtinId="9" hidden="1"/>
    <cellStyle name="Hipervínculo visitado" xfId="32391" builtinId="9" hidden="1"/>
    <cellStyle name="Hipervínculo visitado" xfId="32392" builtinId="9" hidden="1"/>
    <cellStyle name="Hipervínculo visitado" xfId="32393" builtinId="9" hidden="1"/>
    <cellStyle name="Hipervínculo visitado" xfId="32394" builtinId="9" hidden="1"/>
    <cellStyle name="Hipervínculo visitado" xfId="32395" builtinId="9" hidden="1"/>
    <cellStyle name="Hipervínculo visitado" xfId="32396" builtinId="9" hidden="1"/>
    <cellStyle name="Hipervínculo visitado" xfId="32407" builtinId="9" hidden="1"/>
    <cellStyle name="Hipervínculo visitado" xfId="32408" builtinId="9" hidden="1"/>
    <cellStyle name="Hipervínculo visitado" xfId="32409" builtinId="9" hidden="1"/>
    <cellStyle name="Hipervínculo visitado" xfId="32410" builtinId="9" hidden="1"/>
    <cellStyle name="Hipervínculo visitado" xfId="32411" builtinId="9" hidden="1"/>
    <cellStyle name="Hipervínculo visitado" xfId="32412" builtinId="9" hidden="1"/>
    <cellStyle name="Hipervínculo visitado" xfId="32413" builtinId="9" hidden="1"/>
    <cellStyle name="Hipervínculo visitado" xfId="32414" builtinId="9" hidden="1"/>
    <cellStyle name="Hipervínculo visitado" xfId="32415" builtinId="9" hidden="1"/>
    <cellStyle name="Hipervínculo visitado" xfId="32416" builtinId="9" hidden="1"/>
    <cellStyle name="Hipervínculo visitado" xfId="32417" builtinId="9" hidden="1"/>
    <cellStyle name="Hipervínculo visitado" xfId="32418" builtinId="9" hidden="1"/>
    <cellStyle name="Hipervínculo visitado" xfId="32419" builtinId="9" hidden="1"/>
    <cellStyle name="Hipervínculo visitado" xfId="32420" builtinId="9" hidden="1"/>
    <cellStyle name="Hipervínculo visitado" xfId="32421" builtinId="9" hidden="1"/>
    <cellStyle name="Hipervínculo visitado" xfId="32422" builtinId="9" hidden="1"/>
    <cellStyle name="Hipervínculo visitado" xfId="32423" builtinId="9" hidden="1"/>
    <cellStyle name="Hipervínculo visitado" xfId="32424" builtinId="9" hidden="1"/>
    <cellStyle name="Hipervínculo visitado" xfId="32425" builtinId="9" hidden="1"/>
    <cellStyle name="Hipervínculo visitado" xfId="32426" builtinId="9" hidden="1"/>
    <cellStyle name="Hipervínculo visitado" xfId="32427" builtinId="9" hidden="1"/>
    <cellStyle name="Hipervínculo visitado" xfId="32437" builtinId="9" hidden="1"/>
    <cellStyle name="Hipervínculo visitado" xfId="32438" builtinId="9" hidden="1"/>
    <cellStyle name="Hipervínculo visitado" xfId="32439" builtinId="9" hidden="1"/>
    <cellStyle name="Hipervínculo visitado" xfId="32440" builtinId="9" hidden="1"/>
    <cellStyle name="Hipervínculo visitado" xfId="32441" builtinId="9" hidden="1"/>
    <cellStyle name="Hipervínculo visitado" xfId="32442" builtinId="9" hidden="1"/>
    <cellStyle name="Hipervínculo visitado" xfId="32443" builtinId="9" hidden="1"/>
    <cellStyle name="Hipervínculo visitado" xfId="32444" builtinId="9" hidden="1"/>
    <cellStyle name="Hipervínculo visitado" xfId="32445" builtinId="9" hidden="1"/>
    <cellStyle name="Hipervínculo visitado" xfId="32446" builtinId="9" hidden="1"/>
    <cellStyle name="Hipervínculo visitado" xfId="32447" builtinId="9" hidden="1"/>
    <cellStyle name="Hipervínculo visitado" xfId="32448" builtinId="9" hidden="1"/>
    <cellStyle name="Hipervínculo visitado" xfId="32449" builtinId="9" hidden="1"/>
    <cellStyle name="Hipervínculo visitado" xfId="32450" builtinId="9" hidden="1"/>
    <cellStyle name="Hipervínculo visitado" xfId="32451" builtinId="9" hidden="1"/>
    <cellStyle name="Hipervínculo visitado" xfId="32452" builtinId="9" hidden="1"/>
    <cellStyle name="Hipervínculo visitado" xfId="32453" builtinId="9" hidden="1"/>
    <cellStyle name="Hipervínculo visitado" xfId="32454" builtinId="9" hidden="1"/>
    <cellStyle name="Hipervínculo visitado" xfId="32455" builtinId="9" hidden="1"/>
    <cellStyle name="Hipervínculo visitado" xfId="32456" builtinId="9" hidden="1"/>
    <cellStyle name="Hipervínculo visitado" xfId="32457" builtinId="9" hidden="1"/>
    <cellStyle name="Hipervínculo visitado" xfId="32469" builtinId="9" hidden="1"/>
    <cellStyle name="Hipervínculo visitado" xfId="32470" builtinId="9" hidden="1"/>
    <cellStyle name="Hipervínculo visitado" xfId="32471" builtinId="9" hidden="1"/>
    <cellStyle name="Hipervínculo visitado" xfId="32472" builtinId="9" hidden="1"/>
    <cellStyle name="Hipervínculo visitado" xfId="32473" builtinId="9" hidden="1"/>
    <cellStyle name="Hipervínculo visitado" xfId="32474" builtinId="9" hidden="1"/>
    <cellStyle name="Hipervínculo visitado" xfId="32475" builtinId="9" hidden="1"/>
    <cellStyle name="Hipervínculo visitado" xfId="32476" builtinId="9" hidden="1"/>
    <cellStyle name="Hipervínculo visitado" xfId="32477" builtinId="9" hidden="1"/>
    <cellStyle name="Hipervínculo visitado" xfId="32478" builtinId="9" hidden="1"/>
    <cellStyle name="Hipervínculo visitado" xfId="32479" builtinId="9" hidden="1"/>
    <cellStyle name="Hipervínculo visitado" xfId="32480" builtinId="9" hidden="1"/>
    <cellStyle name="Hipervínculo visitado" xfId="32481" builtinId="9" hidden="1"/>
    <cellStyle name="Hipervínculo visitado" xfId="32482" builtinId="9" hidden="1"/>
    <cellStyle name="Hipervínculo visitado" xfId="32483" builtinId="9" hidden="1"/>
    <cellStyle name="Hipervínculo visitado" xfId="32484" builtinId="9" hidden="1"/>
    <cellStyle name="Hipervínculo visitado" xfId="32485" builtinId="9" hidden="1"/>
    <cellStyle name="Hipervínculo visitado" xfId="32486" builtinId="9" hidden="1"/>
    <cellStyle name="Hipervínculo visitado" xfId="32487" builtinId="9" hidden="1"/>
    <cellStyle name="Hipervínculo visitado" xfId="32488" builtinId="9" hidden="1"/>
    <cellStyle name="Hipervínculo visitado" xfId="32489" builtinId="9" hidden="1"/>
    <cellStyle name="Hipervínculo visitado" xfId="32499" builtinId="9" hidden="1"/>
    <cellStyle name="Hipervínculo visitado" xfId="32500" builtinId="9" hidden="1"/>
    <cellStyle name="Hipervínculo visitado" xfId="32501" builtinId="9" hidden="1"/>
    <cellStyle name="Hipervínculo visitado" xfId="32502" builtinId="9" hidden="1"/>
    <cellStyle name="Hipervínculo visitado" xfId="32503" builtinId="9" hidden="1"/>
    <cellStyle name="Hipervínculo visitado" xfId="32504" builtinId="9" hidden="1"/>
    <cellStyle name="Hipervínculo visitado" xfId="32505" builtinId="9" hidden="1"/>
    <cellStyle name="Hipervínculo visitado" xfId="32506" builtinId="9" hidden="1"/>
    <cellStyle name="Hipervínculo visitado" xfId="32507" builtinId="9" hidden="1"/>
    <cellStyle name="Hipervínculo visitado" xfId="32508" builtinId="9" hidden="1"/>
    <cellStyle name="Hipervínculo visitado" xfId="32509" builtinId="9" hidden="1"/>
    <cellStyle name="Hipervínculo visitado" xfId="32510" builtinId="9" hidden="1"/>
    <cellStyle name="Hipervínculo visitado" xfId="32511" builtinId="9" hidden="1"/>
    <cellStyle name="Hipervínculo visitado" xfId="32512" builtinId="9" hidden="1"/>
    <cellStyle name="Hipervínculo visitado" xfId="32513" builtinId="9" hidden="1"/>
    <cellStyle name="Hipervínculo visitado" xfId="32514" builtinId="9" hidden="1"/>
    <cellStyle name="Hipervínculo visitado" xfId="32515" builtinId="9" hidden="1"/>
    <cellStyle name="Hipervínculo visitado" xfId="32516" builtinId="9" hidden="1"/>
    <cellStyle name="Hipervínculo visitado" xfId="32517" builtinId="9" hidden="1"/>
    <cellStyle name="Hipervínculo visitado" xfId="32518" builtinId="9" hidden="1"/>
    <cellStyle name="Hipervínculo visitado" xfId="32519" builtinId="9" hidden="1"/>
    <cellStyle name="Hipervínculo visitado" xfId="32530" builtinId="9" hidden="1"/>
    <cellStyle name="Hipervínculo visitado" xfId="32531" builtinId="9" hidden="1"/>
    <cellStyle name="Hipervínculo visitado" xfId="32532" builtinId="9" hidden="1"/>
    <cellStyle name="Hipervínculo visitado" xfId="32533" builtinId="9" hidden="1"/>
    <cellStyle name="Hipervínculo visitado" xfId="32534" builtinId="9" hidden="1"/>
    <cellStyle name="Hipervínculo visitado" xfId="32535" builtinId="9" hidden="1"/>
    <cellStyle name="Hipervínculo visitado" xfId="32536" builtinId="9" hidden="1"/>
    <cellStyle name="Hipervínculo visitado" xfId="32537" builtinId="9" hidden="1"/>
    <cellStyle name="Hipervínculo visitado" xfId="32538" builtinId="9" hidden="1"/>
    <cellStyle name="Hipervínculo visitado" xfId="32539" builtinId="9" hidden="1"/>
    <cellStyle name="Hipervínculo visitado" xfId="32540" builtinId="9" hidden="1"/>
    <cellStyle name="Hipervínculo visitado" xfId="32541" builtinId="9" hidden="1"/>
    <cellStyle name="Hipervínculo visitado" xfId="32542" builtinId="9" hidden="1"/>
    <cellStyle name="Hipervínculo visitado" xfId="32543" builtinId="9" hidden="1"/>
    <cellStyle name="Hipervínculo visitado" xfId="32544" builtinId="9" hidden="1"/>
    <cellStyle name="Hipervínculo visitado" xfId="32545" builtinId="9" hidden="1"/>
    <cellStyle name="Hipervínculo visitado" xfId="32546" builtinId="9" hidden="1"/>
    <cellStyle name="Hipervínculo visitado" xfId="32547" builtinId="9" hidden="1"/>
    <cellStyle name="Hipervínculo visitado" xfId="32548" builtinId="9" hidden="1"/>
    <cellStyle name="Hipervínculo visitado" xfId="32549" builtinId="9" hidden="1"/>
    <cellStyle name="Hipervínculo visitado" xfId="32550" builtinId="9" hidden="1"/>
    <cellStyle name="Hipervínculo visitado" xfId="32558" builtinId="9" hidden="1"/>
    <cellStyle name="Hipervínculo visitado" xfId="32559" builtinId="9" hidden="1"/>
    <cellStyle name="Hipervínculo visitado" xfId="32560" builtinId="9" hidden="1"/>
    <cellStyle name="Hipervínculo visitado" xfId="32561" builtinId="9" hidden="1"/>
    <cellStyle name="Hipervínculo visitado" xfId="32562" builtinId="9" hidden="1"/>
    <cellStyle name="Hipervínculo visitado" xfId="32563" builtinId="9" hidden="1"/>
    <cellStyle name="Hipervínculo visitado" xfId="32564" builtinId="9" hidden="1"/>
    <cellStyle name="Hipervínculo visitado" xfId="32565" builtinId="9" hidden="1"/>
    <cellStyle name="Hipervínculo visitado" xfId="32566" builtinId="9" hidden="1"/>
    <cellStyle name="Hipervínculo visitado" xfId="32567" builtinId="9" hidden="1"/>
    <cellStyle name="Hipervínculo visitado" xfId="32568" builtinId="9" hidden="1"/>
    <cellStyle name="Hipervínculo visitado" xfId="32569" builtinId="9" hidden="1"/>
    <cellStyle name="Hipervínculo visitado" xfId="32570" builtinId="9" hidden="1"/>
    <cellStyle name="Hipervínculo visitado" xfId="32571" builtinId="9" hidden="1"/>
    <cellStyle name="Hipervínculo visitado" xfId="32572" builtinId="9" hidden="1"/>
    <cellStyle name="Hipervínculo visitado" xfId="32573" builtinId="9" hidden="1"/>
    <cellStyle name="Hipervínculo visitado" xfId="32574" builtinId="9" hidden="1"/>
    <cellStyle name="Hipervínculo visitado" xfId="32575" builtinId="9" hidden="1"/>
    <cellStyle name="Hipervínculo visitado" xfId="32576" builtinId="9" hidden="1"/>
    <cellStyle name="Hipervínculo visitado" xfId="32577" builtinId="9" hidden="1"/>
    <cellStyle name="Hipervínculo visitado" xfId="32578" builtinId="9" hidden="1"/>
    <cellStyle name="Hipervínculo visitado" xfId="32588" builtinId="9" hidden="1"/>
    <cellStyle name="Hipervínculo visitado" xfId="32589" builtinId="9" hidden="1"/>
    <cellStyle name="Hipervínculo visitado" xfId="32590" builtinId="9" hidden="1"/>
    <cellStyle name="Hipervínculo visitado" xfId="32591" builtinId="9" hidden="1"/>
    <cellStyle name="Hipervínculo visitado" xfId="32592" builtinId="9" hidden="1"/>
    <cellStyle name="Hipervínculo visitado" xfId="32593" builtinId="9" hidden="1"/>
    <cellStyle name="Hipervínculo visitado" xfId="32594" builtinId="9" hidden="1"/>
    <cellStyle name="Hipervínculo visitado" xfId="32595" builtinId="9" hidden="1"/>
    <cellStyle name="Hipervínculo visitado" xfId="32596" builtinId="9" hidden="1"/>
    <cellStyle name="Hipervínculo visitado" xfId="32597" builtinId="9" hidden="1"/>
    <cellStyle name="Hipervínculo visitado" xfId="32598" builtinId="9" hidden="1"/>
    <cellStyle name="Hipervínculo visitado" xfId="32599" builtinId="9" hidden="1"/>
    <cellStyle name="Hipervínculo visitado" xfId="32600" builtinId="9" hidden="1"/>
    <cellStyle name="Hipervínculo visitado" xfId="32601" builtinId="9" hidden="1"/>
    <cellStyle name="Hipervínculo visitado" xfId="32602" builtinId="9" hidden="1"/>
    <cellStyle name="Hipervínculo visitado" xfId="32603" builtinId="9" hidden="1"/>
    <cellStyle name="Hipervínculo visitado" xfId="32604" builtinId="9" hidden="1"/>
    <cellStyle name="Hipervínculo visitado" xfId="32605" builtinId="9" hidden="1"/>
    <cellStyle name="Hipervínculo visitado" xfId="32606" builtinId="9" hidden="1"/>
    <cellStyle name="Hipervínculo visitado" xfId="32607" builtinId="9" hidden="1"/>
    <cellStyle name="Hipervínculo visitado" xfId="32608" builtinId="9" hidden="1"/>
    <cellStyle name="Hipervínculo visitado" xfId="32615" builtinId="9" hidden="1"/>
    <cellStyle name="Hipervínculo visitado" xfId="32616" builtinId="9" hidden="1"/>
    <cellStyle name="Hipervínculo visitado" xfId="32617" builtinId="9" hidden="1"/>
    <cellStyle name="Hipervínculo visitado" xfId="32618" builtinId="9" hidden="1"/>
    <cellStyle name="Hipervínculo visitado" xfId="32619" builtinId="9" hidden="1"/>
    <cellStyle name="Hipervínculo visitado" xfId="32620" builtinId="9" hidden="1"/>
    <cellStyle name="Hipervínculo visitado" xfId="32621" builtinId="9" hidden="1"/>
    <cellStyle name="Hipervínculo visitado" xfId="32622" builtinId="9" hidden="1"/>
    <cellStyle name="Hipervínculo visitado" xfId="32623" builtinId="9" hidden="1"/>
    <cellStyle name="Hipervínculo visitado" xfId="32624" builtinId="9" hidden="1"/>
    <cellStyle name="Hipervínculo visitado" xfId="32625" builtinId="9" hidden="1"/>
    <cellStyle name="Hipervínculo visitado" xfId="32626" builtinId="9" hidden="1"/>
    <cellStyle name="Hipervínculo visitado" xfId="32627" builtinId="9" hidden="1"/>
    <cellStyle name="Hipervínculo visitado" xfId="32628" builtinId="9" hidden="1"/>
    <cellStyle name="Hipervínculo visitado" xfId="32629" builtinId="9" hidden="1"/>
    <cellStyle name="Hipervínculo visitado" xfId="32630" builtinId="9" hidden="1"/>
    <cellStyle name="Hipervínculo visitado" xfId="32631" builtinId="9" hidden="1"/>
    <cellStyle name="Hipervínculo visitado" xfId="32632" builtinId="9" hidden="1"/>
    <cellStyle name="Hipervínculo visitado" xfId="32633" builtinId="9" hidden="1"/>
    <cellStyle name="Hipervínculo visitado" xfId="32634" builtinId="9" hidden="1"/>
    <cellStyle name="Hipervínculo visitado" xfId="32635" builtinId="9" hidden="1"/>
    <cellStyle name="Hipervínculo visitado" xfId="32647" builtinId="9" hidden="1"/>
    <cellStyle name="Hipervínculo visitado" xfId="32648" builtinId="9" hidden="1"/>
    <cellStyle name="Hipervínculo visitado" xfId="32649" builtinId="9" hidden="1"/>
    <cellStyle name="Hipervínculo visitado" xfId="32650" builtinId="9" hidden="1"/>
    <cellStyle name="Hipervínculo visitado" xfId="32651" builtinId="9" hidden="1"/>
    <cellStyle name="Hipervínculo visitado" xfId="32652" builtinId="9" hidden="1"/>
    <cellStyle name="Hipervínculo visitado" xfId="32653" builtinId="9" hidden="1"/>
    <cellStyle name="Hipervínculo visitado" xfId="32654" builtinId="9" hidden="1"/>
    <cellStyle name="Hipervínculo visitado" xfId="32655" builtinId="9" hidden="1"/>
    <cellStyle name="Hipervínculo visitado" xfId="32656" builtinId="9" hidden="1"/>
    <cellStyle name="Hipervínculo visitado" xfId="32657" builtinId="9" hidden="1"/>
    <cellStyle name="Hipervínculo visitado" xfId="32658" builtinId="9" hidden="1"/>
    <cellStyle name="Hipervínculo visitado" xfId="32659" builtinId="9" hidden="1"/>
    <cellStyle name="Hipervínculo visitado" xfId="32660" builtinId="9" hidden="1"/>
    <cellStyle name="Hipervínculo visitado" xfId="32661" builtinId="9" hidden="1"/>
    <cellStyle name="Hipervínculo visitado" xfId="32662" builtinId="9" hidden="1"/>
    <cellStyle name="Hipervínculo visitado" xfId="32663" builtinId="9" hidden="1"/>
    <cellStyle name="Hipervínculo visitado" xfId="32664" builtinId="9" hidden="1"/>
    <cellStyle name="Hipervínculo visitado" xfId="32665" builtinId="9" hidden="1"/>
    <cellStyle name="Hipervínculo visitado" xfId="32666" builtinId="9" hidden="1"/>
    <cellStyle name="Hipervínculo visitado" xfId="32667" builtinId="9" hidden="1"/>
    <cellStyle name="Hipervínculo visitado" xfId="32673" builtinId="9" hidden="1"/>
    <cellStyle name="Hipervínculo visitado" xfId="32674" builtinId="9" hidden="1"/>
    <cellStyle name="Hipervínculo visitado" xfId="32675" builtinId="9" hidden="1"/>
    <cellStyle name="Hipervínculo visitado" xfId="32676" builtinId="9" hidden="1"/>
    <cellStyle name="Hipervínculo visitado" xfId="32677" builtinId="9" hidden="1"/>
    <cellStyle name="Hipervínculo visitado" xfId="32678" builtinId="9" hidden="1"/>
    <cellStyle name="Hipervínculo visitado" xfId="32679" builtinId="9" hidden="1"/>
    <cellStyle name="Hipervínculo visitado" xfId="32680" builtinId="9" hidden="1"/>
    <cellStyle name="Hipervínculo visitado" xfId="32681" builtinId="9" hidden="1"/>
    <cellStyle name="Hipervínculo visitado" xfId="32682" builtinId="9" hidden="1"/>
    <cellStyle name="Hipervínculo visitado" xfId="32683" builtinId="9" hidden="1"/>
    <cellStyle name="Hipervínculo visitado" xfId="32684" builtinId="9" hidden="1"/>
    <cellStyle name="Hipervínculo visitado" xfId="32685" builtinId="9" hidden="1"/>
    <cellStyle name="Hipervínculo visitado" xfId="32686" builtinId="9" hidden="1"/>
    <cellStyle name="Hipervínculo visitado" xfId="32687" builtinId="9" hidden="1"/>
    <cellStyle name="Hipervínculo visitado" xfId="32688" builtinId="9" hidden="1"/>
    <cellStyle name="Hipervínculo visitado" xfId="32689" builtinId="9" hidden="1"/>
    <cellStyle name="Hipervínculo visitado" xfId="32690" builtinId="9" hidden="1"/>
    <cellStyle name="Hipervínculo visitado" xfId="32691" builtinId="9" hidden="1"/>
    <cellStyle name="Hipervínculo visitado" xfId="32692" builtinId="9" hidden="1"/>
    <cellStyle name="Hipervínculo visitado" xfId="32693" builtinId="9" hidden="1"/>
    <cellStyle name="Hipervínculo visitado" xfId="32645" builtinId="9" hidden="1"/>
    <cellStyle name="Hipervínculo visitado" xfId="32646" builtinId="9" hidden="1"/>
    <cellStyle name="Hipervínculo visitado" xfId="32697" builtinId="9" hidden="1"/>
    <cellStyle name="Hipervínculo visitado" xfId="32698" builtinId="9" hidden="1"/>
    <cellStyle name="Hipervínculo visitado" xfId="32699" builtinId="9" hidden="1"/>
    <cellStyle name="Hipervínculo visitado" xfId="32700" builtinId="9" hidden="1"/>
    <cellStyle name="Hipervínculo visitado" xfId="32701" builtinId="9" hidden="1"/>
    <cellStyle name="Hipervínculo visitado" xfId="32702" builtinId="9" hidden="1"/>
    <cellStyle name="Hipervínculo visitado" xfId="32703" builtinId="9" hidden="1"/>
    <cellStyle name="Hipervínculo visitado" xfId="32704" builtinId="9" hidden="1"/>
    <cellStyle name="Hipervínculo visitado" xfId="32705" builtinId="9" hidden="1"/>
    <cellStyle name="Hipervínculo visitado" xfId="32706" builtinId="9" hidden="1"/>
    <cellStyle name="Hipervínculo visitado" xfId="32707" builtinId="9" hidden="1"/>
    <cellStyle name="Hipervínculo visitado" xfId="32708" builtinId="9" hidden="1"/>
    <cellStyle name="Hipervínculo visitado" xfId="32709" builtinId="9" hidden="1"/>
    <cellStyle name="Hipervínculo visitado" xfId="32710" builtinId="9" hidden="1"/>
    <cellStyle name="Hipervínculo visitado" xfId="32711" builtinId="9" hidden="1"/>
    <cellStyle name="Hipervínculo visitado" xfId="32712" builtinId="9" hidden="1"/>
    <cellStyle name="Hipervínculo visitado" xfId="32713" builtinId="9" hidden="1"/>
    <cellStyle name="Hipervínculo visitado" xfId="32714" builtinId="9" hidden="1"/>
    <cellStyle name="Hipervínculo visitado" xfId="32715" builtinId="9" hidden="1"/>
    <cellStyle name="Hipervínculo visitado" xfId="32671" builtinId="9" hidden="1"/>
    <cellStyle name="Hipervínculo visitado" xfId="32672" builtinId="9" hidden="1"/>
    <cellStyle name="Hipervínculo visitado" xfId="32718" builtinId="9" hidden="1"/>
    <cellStyle name="Hipervínculo visitado" xfId="32719" builtinId="9" hidden="1"/>
    <cellStyle name="Hipervínculo visitado" xfId="32720" builtinId="9" hidden="1"/>
    <cellStyle name="Hipervínculo visitado" xfId="32721" builtinId="9" hidden="1"/>
    <cellStyle name="Hipervínculo visitado" xfId="32722" builtinId="9" hidden="1"/>
    <cellStyle name="Hipervínculo visitado" xfId="32723" builtinId="9" hidden="1"/>
    <cellStyle name="Hipervínculo visitado" xfId="32724" builtinId="9" hidden="1"/>
    <cellStyle name="Hipervínculo visitado" xfId="32725" builtinId="9" hidden="1"/>
    <cellStyle name="Hipervínculo visitado" xfId="32726" builtinId="9" hidden="1"/>
    <cellStyle name="Hipervínculo visitado" xfId="32727" builtinId="9" hidden="1"/>
    <cellStyle name="Hipervínculo visitado" xfId="32728" builtinId="9" hidden="1"/>
    <cellStyle name="Hipervínculo visitado" xfId="32729" builtinId="9" hidden="1"/>
    <cellStyle name="Hipervínculo visitado" xfId="32730" builtinId="9" hidden="1"/>
    <cellStyle name="Hipervínculo visitado" xfId="32731" builtinId="9" hidden="1"/>
    <cellStyle name="Hipervínculo visitado" xfId="32732" builtinId="9" hidden="1"/>
    <cellStyle name="Hipervínculo visitado" xfId="32733" builtinId="9" hidden="1"/>
    <cellStyle name="Hipervínculo visitado" xfId="32734" builtinId="9" hidden="1"/>
    <cellStyle name="Hipervínculo visitado" xfId="32735" builtinId="9" hidden="1"/>
    <cellStyle name="Hipervínculo visitado" xfId="32736" builtinId="9" hidden="1"/>
    <cellStyle name="Hipervínculo visitado" xfId="32745" builtinId="9" hidden="1"/>
    <cellStyle name="Hipervínculo visitado" xfId="32746" builtinId="9" hidden="1"/>
    <cellStyle name="Hipervínculo visitado" xfId="32747" builtinId="9" hidden="1"/>
    <cellStyle name="Hipervínculo visitado" xfId="32748" builtinId="9" hidden="1"/>
    <cellStyle name="Hipervínculo visitado" xfId="32749" builtinId="9" hidden="1"/>
    <cellStyle name="Hipervínculo visitado" xfId="32750" builtinId="9" hidden="1"/>
    <cellStyle name="Hipervínculo visitado" xfId="32751" builtinId="9" hidden="1"/>
    <cellStyle name="Hipervínculo visitado" xfId="32752" builtinId="9" hidden="1"/>
    <cellStyle name="Hipervínculo visitado" xfId="32753" builtinId="9" hidden="1"/>
    <cellStyle name="Hipervínculo visitado" xfId="32754" builtinId="9" hidden="1"/>
    <cellStyle name="Hipervínculo visitado" xfId="32755" builtinId="9" hidden="1"/>
    <cellStyle name="Hipervínculo visitado" xfId="32756" builtinId="9" hidden="1"/>
    <cellStyle name="Hipervínculo visitado" xfId="32757" builtinId="9" hidden="1"/>
    <cellStyle name="Hipervínculo visitado" xfId="32758" builtinId="9" hidden="1"/>
    <cellStyle name="Hipervínculo visitado" xfId="32759" builtinId="9" hidden="1"/>
    <cellStyle name="Hipervínculo visitado" xfId="32760" builtinId="9" hidden="1"/>
    <cellStyle name="Hipervínculo visitado" xfId="32761" builtinId="9" hidden="1"/>
    <cellStyle name="Hipervínculo visitado" xfId="32762" builtinId="9" hidden="1"/>
    <cellStyle name="Hipervínculo visitado" xfId="32763" builtinId="9" hidden="1"/>
    <cellStyle name="Hipervínculo visitado" xfId="32764" builtinId="9" hidden="1"/>
    <cellStyle name="Hipervínculo visitado" xfId="32765" builtinId="9" hidden="1"/>
    <cellStyle name="Hipervínculo visitado" xfId="32772" builtinId="9" hidden="1"/>
    <cellStyle name="Hipervínculo visitado" xfId="32773" builtinId="9" hidden="1"/>
    <cellStyle name="Hipervínculo visitado" xfId="32774" builtinId="9" hidden="1"/>
    <cellStyle name="Hipervínculo visitado" xfId="32775" builtinId="9" hidden="1"/>
    <cellStyle name="Hipervínculo visitado" xfId="32776" builtinId="9" hidden="1"/>
    <cellStyle name="Hipervínculo visitado" xfId="32777" builtinId="9" hidden="1"/>
    <cellStyle name="Hipervínculo visitado" xfId="32778" builtinId="9" hidden="1"/>
    <cellStyle name="Hipervínculo visitado" xfId="32779" builtinId="9" hidden="1"/>
    <cellStyle name="Hipervínculo visitado" xfId="32780" builtinId="9" hidden="1"/>
    <cellStyle name="Hipervínculo visitado" xfId="32781" builtinId="9" hidden="1"/>
    <cellStyle name="Hipervínculo visitado" xfId="32782" builtinId="9" hidden="1"/>
    <cellStyle name="Hipervínculo visitado" xfId="32783" builtinId="9" hidden="1"/>
    <cellStyle name="Hipervínculo visitado" xfId="32784" builtinId="9" hidden="1"/>
    <cellStyle name="Hipervínculo visitado" xfId="32785" builtinId="9" hidden="1"/>
    <cellStyle name="Hipervínculo visitado" xfId="32786" builtinId="9" hidden="1"/>
    <cellStyle name="Hipervínculo visitado" xfId="32787" builtinId="9" hidden="1"/>
    <cellStyle name="Hipervínculo visitado" xfId="32788" builtinId="9" hidden="1"/>
    <cellStyle name="Hipervínculo visitado" xfId="32789" builtinId="9" hidden="1"/>
    <cellStyle name="Hipervínculo visitado" xfId="32790" builtinId="9" hidden="1"/>
    <cellStyle name="Hipervínculo visitado" xfId="32791" builtinId="9" hidden="1"/>
    <cellStyle name="Hipervínculo visitado" xfId="32792" builtinId="9" hidden="1"/>
    <cellStyle name="Hipervínculo visitado" xfId="32743" builtinId="9" hidden="1"/>
    <cellStyle name="Hipervínculo visitado" xfId="32744" builtinId="9" hidden="1"/>
    <cellStyle name="Hipervínculo visitado" xfId="32795" builtinId="9" hidden="1"/>
    <cellStyle name="Hipervínculo visitado" xfId="32796" builtinId="9" hidden="1"/>
    <cellStyle name="Hipervínculo visitado" xfId="32797" builtinId="9" hidden="1"/>
    <cellStyle name="Hipervínculo visitado" xfId="32798" builtinId="9" hidden="1"/>
    <cellStyle name="Hipervínculo visitado" xfId="32799" builtinId="9" hidden="1"/>
    <cellStyle name="Hipervínculo visitado" xfId="32800" builtinId="9" hidden="1"/>
    <cellStyle name="Hipervínculo visitado" xfId="32801" builtinId="9" hidden="1"/>
    <cellStyle name="Hipervínculo visitado" xfId="32802" builtinId="9" hidden="1"/>
    <cellStyle name="Hipervínculo visitado" xfId="32803" builtinId="9" hidden="1"/>
    <cellStyle name="Hipervínculo visitado" xfId="32804" builtinId="9" hidden="1"/>
    <cellStyle name="Hipervínculo visitado" xfId="32805" builtinId="9" hidden="1"/>
    <cellStyle name="Hipervínculo visitado" xfId="32806" builtinId="9" hidden="1"/>
    <cellStyle name="Hipervínculo visitado" xfId="32807" builtinId="9" hidden="1"/>
    <cellStyle name="Hipervínculo visitado" xfId="32808" builtinId="9" hidden="1"/>
    <cellStyle name="Hipervínculo visitado" xfId="32809" builtinId="9" hidden="1"/>
    <cellStyle name="Hipervínculo visitado" xfId="32810" builtinId="9" hidden="1"/>
    <cellStyle name="Hipervínculo visitado" xfId="32811" builtinId="9" hidden="1"/>
    <cellStyle name="Hipervínculo visitado" xfId="32812" builtinId="9" hidden="1"/>
    <cellStyle name="Hipervínculo visitado" xfId="32813" builtinId="9" hidden="1"/>
    <cellStyle name="Hipervínculo visitado" xfId="32820" builtinId="9" hidden="1"/>
    <cellStyle name="Hipervínculo visitado" xfId="32821" builtinId="9" hidden="1"/>
    <cellStyle name="Hipervínculo visitado" xfId="32822" builtinId="9" hidden="1"/>
    <cellStyle name="Hipervínculo visitado" xfId="32823" builtinId="9" hidden="1"/>
    <cellStyle name="Hipervínculo visitado" xfId="32824" builtinId="9" hidden="1"/>
    <cellStyle name="Hipervínculo visitado" xfId="32825" builtinId="9" hidden="1"/>
    <cellStyle name="Hipervínculo visitado" xfId="32826" builtinId="9" hidden="1"/>
    <cellStyle name="Hipervínculo visitado" xfId="32827" builtinId="9" hidden="1"/>
    <cellStyle name="Hipervínculo visitado" xfId="32828" builtinId="9" hidden="1"/>
    <cellStyle name="Hipervínculo visitado" xfId="32829" builtinId="9" hidden="1"/>
    <cellStyle name="Hipervínculo visitado" xfId="32830" builtinId="9" hidden="1"/>
    <cellStyle name="Hipervínculo visitado" xfId="32831" builtinId="9" hidden="1"/>
    <cellStyle name="Hipervínculo visitado" xfId="32832" builtinId="9" hidden="1"/>
    <cellStyle name="Hipervínculo visitado" xfId="32833" builtinId="9" hidden="1"/>
    <cellStyle name="Hipervínculo visitado" xfId="32834" builtinId="9" hidden="1"/>
    <cellStyle name="Hipervínculo visitado" xfId="32835" builtinId="9" hidden="1"/>
    <cellStyle name="Hipervínculo visitado" xfId="32836" builtinId="9" hidden="1"/>
    <cellStyle name="Hipervínculo visitado" xfId="32837" builtinId="9" hidden="1"/>
    <cellStyle name="Hipervínculo visitado" xfId="32838" builtinId="9" hidden="1"/>
    <cellStyle name="Hipervínculo visitado" xfId="32839" builtinId="9" hidden="1"/>
    <cellStyle name="Hipervínculo visitado" xfId="32840" builtinId="9" hidden="1"/>
    <cellStyle name="Hipervínculo visitado" xfId="32843" builtinId="9" hidden="1"/>
    <cellStyle name="Hipervínculo visitado" xfId="32844" builtinId="9" hidden="1"/>
    <cellStyle name="Hipervínculo visitado" xfId="32845" builtinId="9" hidden="1"/>
    <cellStyle name="Hipervínculo visitado" xfId="32846" builtinId="9" hidden="1"/>
    <cellStyle name="Hipervínculo visitado" xfId="32847" builtinId="9" hidden="1"/>
    <cellStyle name="Hipervínculo visitado" xfId="32848" builtinId="9" hidden="1"/>
    <cellStyle name="Hipervínculo visitado" xfId="32849" builtinId="9" hidden="1"/>
    <cellStyle name="Hipervínculo visitado" xfId="32850" builtinId="9" hidden="1"/>
    <cellStyle name="Hipervínculo visitado" xfId="32851" builtinId="9" hidden="1"/>
    <cellStyle name="Hipervínculo visitado" xfId="32852" builtinId="9" hidden="1"/>
    <cellStyle name="Hipervínculo visitado" xfId="32853" builtinId="9" hidden="1"/>
    <cellStyle name="Hipervínculo visitado" xfId="32854" builtinId="9" hidden="1"/>
    <cellStyle name="Hipervínculo visitado" xfId="32855" builtinId="9" hidden="1"/>
    <cellStyle name="Hipervínculo visitado" xfId="32856" builtinId="9" hidden="1"/>
    <cellStyle name="Hipervínculo visitado" xfId="32857" builtinId="9" hidden="1"/>
    <cellStyle name="Hipervínculo visitado" xfId="32858" builtinId="9" hidden="1"/>
    <cellStyle name="Hipervínculo visitado" xfId="32859" builtinId="9" hidden="1"/>
    <cellStyle name="Hipervínculo visitado" xfId="32860" builtinId="9" hidden="1"/>
    <cellStyle name="Hipervínculo visitado" xfId="32861" builtinId="9" hidden="1"/>
    <cellStyle name="Hipervínculo visitado" xfId="32862" builtinId="9" hidden="1"/>
    <cellStyle name="Hipervínculo visitado" xfId="32863" builtinId="9" hidden="1"/>
    <cellStyle name="Hipervínculo visitado" xfId="32819" builtinId="9" hidden="1"/>
    <cellStyle name="Hipervínculo visitado" xfId="32866" builtinId="9" hidden="1"/>
    <cellStyle name="Hipervínculo visitado" xfId="32867" builtinId="9" hidden="1"/>
    <cellStyle name="Hipervínculo visitado" xfId="32868" builtinId="9" hidden="1"/>
    <cellStyle name="Hipervínculo visitado" xfId="32869" builtinId="9" hidden="1"/>
    <cellStyle name="Hipervínculo visitado" xfId="32870" builtinId="9" hidden="1"/>
    <cellStyle name="Hipervínculo visitado" xfId="32871" builtinId="9" hidden="1"/>
    <cellStyle name="Hipervínculo visitado" xfId="32872" builtinId="9" hidden="1"/>
    <cellStyle name="Hipervínculo visitado" xfId="32873" builtinId="9" hidden="1"/>
    <cellStyle name="Hipervínculo visitado" xfId="32874" builtinId="9" hidden="1"/>
    <cellStyle name="Hipervínculo visitado" xfId="32875" builtinId="9" hidden="1"/>
    <cellStyle name="Hipervínculo visitado" xfId="32876" builtinId="9" hidden="1"/>
    <cellStyle name="Hipervínculo visitado" xfId="32877" builtinId="9" hidden="1"/>
    <cellStyle name="Hipervínculo visitado" xfId="32878" builtinId="9" hidden="1"/>
    <cellStyle name="Hipervínculo visitado" xfId="32879" builtinId="9" hidden="1"/>
    <cellStyle name="Hipervínculo visitado" xfId="32880" builtinId="9" hidden="1"/>
    <cellStyle name="Hipervínculo visitado" xfId="32881" builtinId="9" hidden="1"/>
    <cellStyle name="Hipervínculo visitado" xfId="32882" builtinId="9" hidden="1"/>
    <cellStyle name="Hipervínculo visitado" xfId="32883" builtinId="9" hidden="1"/>
    <cellStyle name="Hipervínculo visitado" xfId="32884" builtinId="9" hidden="1"/>
    <cellStyle name="Hipervínculo visitado" xfId="32885" builtinId="9" hidden="1"/>
    <cellStyle name="Hipervínculo visitado" xfId="32888" builtinId="9" hidden="1"/>
    <cellStyle name="Hipervínculo visitado" xfId="32889" builtinId="9" hidden="1"/>
    <cellStyle name="Hipervínculo visitado" xfId="32890" builtinId="9" hidden="1"/>
    <cellStyle name="Hipervínculo visitado" xfId="32891" builtinId="9" hidden="1"/>
    <cellStyle name="Hipervínculo visitado" xfId="32892" builtinId="9" hidden="1"/>
    <cellStyle name="Hipervínculo visitado" xfId="32893" builtinId="9" hidden="1"/>
    <cellStyle name="Hipervínculo visitado" xfId="32894" builtinId="9" hidden="1"/>
    <cellStyle name="Hipervínculo visitado" xfId="32895" builtinId="9" hidden="1"/>
    <cellStyle name="Hipervínculo visitado" xfId="32896" builtinId="9" hidden="1"/>
    <cellStyle name="Hipervínculo visitado" xfId="32897" builtinId="9" hidden="1"/>
    <cellStyle name="Hipervínculo visitado" xfId="32898" builtinId="9" hidden="1"/>
    <cellStyle name="Hipervínculo visitado" xfId="32899" builtinId="9" hidden="1"/>
    <cellStyle name="Hipervínculo visitado" xfId="32900" builtinId="9" hidden="1"/>
    <cellStyle name="Hipervínculo visitado" xfId="32901" builtinId="9" hidden="1"/>
    <cellStyle name="Hipervínculo visitado" xfId="32902" builtinId="9" hidden="1"/>
    <cellStyle name="Hipervínculo visitado" xfId="32903" builtinId="9" hidden="1"/>
    <cellStyle name="Hipervínculo visitado" xfId="32904" builtinId="9" hidden="1"/>
    <cellStyle name="Hipervínculo visitado" xfId="32905" builtinId="9" hidden="1"/>
    <cellStyle name="Hipervínculo visitado" xfId="32906" builtinId="9" hidden="1"/>
    <cellStyle name="Hipervínculo visitado" xfId="32907" builtinId="9" hidden="1"/>
    <cellStyle name="Hipervínculo visitado" xfId="32908" builtinId="9" hidden="1"/>
    <cellStyle name="Hipervínculo visitado" xfId="32818" builtinId="9" hidden="1"/>
    <cellStyle name="Hipervínculo visitado" xfId="32910" builtinId="9" hidden="1"/>
    <cellStyle name="Hipervínculo visitado" xfId="32911" builtinId="9" hidden="1"/>
    <cellStyle name="Hipervínculo visitado" xfId="32912" builtinId="9" hidden="1"/>
    <cellStyle name="Hipervínculo visitado" xfId="32913" builtinId="9" hidden="1"/>
    <cellStyle name="Hipervínculo visitado" xfId="32914" builtinId="9" hidden="1"/>
    <cellStyle name="Hipervínculo visitado" xfId="32915" builtinId="9" hidden="1"/>
    <cellStyle name="Hipervínculo visitado" xfId="32916" builtinId="9" hidden="1"/>
    <cellStyle name="Hipervínculo visitado" xfId="32917" builtinId="9" hidden="1"/>
    <cellStyle name="Hipervínculo visitado" xfId="32918" builtinId="9" hidden="1"/>
    <cellStyle name="Hipervínculo visitado" xfId="32919" builtinId="9" hidden="1"/>
    <cellStyle name="Hipervínculo visitado" xfId="32920" builtinId="9" hidden="1"/>
    <cellStyle name="Hipervínculo visitado" xfId="32921" builtinId="9" hidden="1"/>
    <cellStyle name="Hipervínculo visitado" xfId="32922" builtinId="9" hidden="1"/>
    <cellStyle name="Hipervínculo visitado" xfId="32923" builtinId="9" hidden="1"/>
    <cellStyle name="Hipervínculo visitado" xfId="32924" builtinId="9" hidden="1"/>
    <cellStyle name="Hipervínculo visitado" xfId="32925" builtinId="9" hidden="1"/>
    <cellStyle name="Hipervínculo visitado" xfId="32926" builtinId="9" hidden="1"/>
    <cellStyle name="Hipervínculo visitado" xfId="32927" builtinId="9" hidden="1"/>
    <cellStyle name="Hipervínculo visitado" xfId="32928" builtinId="9" hidden="1"/>
    <cellStyle name="Hipervínculo visitado" xfId="32929" builtinId="9" hidden="1"/>
    <cellStyle name="Hipervínculo visitado" xfId="32932" builtinId="9" hidden="1"/>
    <cellStyle name="Hipervínculo visitado" xfId="32933" builtinId="9" hidden="1"/>
    <cellStyle name="Hipervínculo visitado" xfId="32934" builtinId="9" hidden="1"/>
    <cellStyle name="Hipervínculo visitado" xfId="32935" builtinId="9" hidden="1"/>
    <cellStyle name="Hipervínculo visitado" xfId="32936" builtinId="9" hidden="1"/>
    <cellStyle name="Hipervínculo visitado" xfId="32937" builtinId="9" hidden="1"/>
    <cellStyle name="Hipervínculo visitado" xfId="32938" builtinId="9" hidden="1"/>
    <cellStyle name="Hipervínculo visitado" xfId="32939" builtinId="9" hidden="1"/>
    <cellStyle name="Hipervínculo visitado" xfId="32940" builtinId="9" hidden="1"/>
    <cellStyle name="Hipervínculo visitado" xfId="32941" builtinId="9" hidden="1"/>
    <cellStyle name="Hipervínculo visitado" xfId="32942" builtinId="9" hidden="1"/>
    <cellStyle name="Hipervínculo visitado" xfId="32943" builtinId="9" hidden="1"/>
    <cellStyle name="Hipervínculo visitado" xfId="32944" builtinId="9" hidden="1"/>
    <cellStyle name="Hipervínculo visitado" xfId="32945" builtinId="9" hidden="1"/>
    <cellStyle name="Hipervínculo visitado" xfId="32946" builtinId="9" hidden="1"/>
    <cellStyle name="Hipervínculo visitado" xfId="32947" builtinId="9" hidden="1"/>
    <cellStyle name="Hipervínculo visitado" xfId="32948" builtinId="9" hidden="1"/>
    <cellStyle name="Hipervínculo visitado" xfId="32949" builtinId="9" hidden="1"/>
    <cellStyle name="Hipervínculo visitado" xfId="32950" builtinId="9" hidden="1"/>
    <cellStyle name="Hipervínculo visitado" xfId="32951" builtinId="9" hidden="1"/>
    <cellStyle name="Hipervínculo visitado" xfId="32952" builtinId="9" hidden="1"/>
    <cellStyle name="Hipervínculo visitado" xfId="32027" builtinId="9" hidden="1"/>
    <cellStyle name="Hipervínculo visitado" xfId="32953" builtinId="9" hidden="1"/>
    <cellStyle name="Hipervínculo visitado" xfId="32954" builtinId="9" hidden="1"/>
    <cellStyle name="Hipervínculo visitado" xfId="32955" builtinId="9" hidden="1"/>
    <cellStyle name="Hipervínculo visitado" xfId="32956" builtinId="9" hidden="1"/>
    <cellStyle name="Hipervínculo visitado" xfId="32957" builtinId="9" hidden="1"/>
    <cellStyle name="Hipervínculo visitado" xfId="32958" builtinId="9" hidden="1"/>
    <cellStyle name="Hipervínculo visitado" xfId="32959" builtinId="9" hidden="1"/>
    <cellStyle name="Hipervínculo visitado" xfId="32960" builtinId="9" hidden="1"/>
    <cellStyle name="Hipervínculo visitado" xfId="32961" builtinId="9" hidden="1"/>
    <cellStyle name="Hipervínculo visitado" xfId="32962" builtinId="9" hidden="1"/>
    <cellStyle name="Hipervínculo visitado" xfId="32963" builtinId="9" hidden="1"/>
    <cellStyle name="Hipervínculo visitado" xfId="32964" builtinId="9" hidden="1"/>
    <cellStyle name="Hipervínculo visitado" xfId="32965" builtinId="9" hidden="1"/>
    <cellStyle name="Hipervínculo visitado" xfId="32966" builtinId="9" hidden="1"/>
    <cellStyle name="Hipervínculo visitado" xfId="32967" builtinId="9" hidden="1"/>
    <cellStyle name="Hipervínculo visitado" xfId="32968" builtinId="9" hidden="1"/>
    <cellStyle name="Hipervínculo visitado" xfId="32969" builtinId="9" hidden="1"/>
    <cellStyle name="Hipervínculo visitado" xfId="32970" builtinId="9" hidden="1"/>
    <cellStyle name="Hipervínculo visitado" xfId="32971" builtinId="9" hidden="1"/>
    <cellStyle name="Hipervínculo visitado" xfId="32972" builtinId="9" hidden="1"/>
    <cellStyle name="Hipervínculo visitado" xfId="32974" builtinId="9" hidden="1"/>
    <cellStyle name="Hipervínculo visitado" xfId="32975" builtinId="9" hidden="1"/>
    <cellStyle name="Hipervínculo visitado" xfId="32976" builtinId="9" hidden="1"/>
    <cellStyle name="Hipervínculo visitado" xfId="32977" builtinId="9" hidden="1"/>
    <cellStyle name="Hipervínculo visitado" xfId="32978" builtinId="9" hidden="1"/>
    <cellStyle name="Hipervínculo visitado" xfId="32979" builtinId="9" hidden="1"/>
    <cellStyle name="Hipervínculo visitado" xfId="32980" builtinId="9" hidden="1"/>
    <cellStyle name="Hipervínculo visitado" xfId="32981" builtinId="9" hidden="1"/>
    <cellStyle name="Hipervínculo visitado" xfId="32982" builtinId="9" hidden="1"/>
    <cellStyle name="Hipervínculo visitado" xfId="32983" builtinId="9" hidden="1"/>
    <cellStyle name="Hipervínculo visitado" xfId="32984" builtinId="9" hidden="1"/>
    <cellStyle name="Hipervínculo visitado" xfId="32985" builtinId="9" hidden="1"/>
    <cellStyle name="Hipervínculo visitado" xfId="32986" builtinId="9" hidden="1"/>
    <cellStyle name="Hipervínculo visitado" xfId="32987" builtinId="9" hidden="1"/>
    <cellStyle name="Hipervínculo visitado" xfId="32988" builtinId="9" hidden="1"/>
    <cellStyle name="Hipervínculo visitado" xfId="32989" builtinId="9" hidden="1"/>
    <cellStyle name="Hipervínculo visitado" xfId="32990" builtinId="9" hidden="1"/>
    <cellStyle name="Hipervínculo visitado" xfId="32991" builtinId="9" hidden="1"/>
    <cellStyle name="Hipervínculo visitado" xfId="32992" builtinId="9" hidden="1"/>
    <cellStyle name="Hipervínculo visitado" xfId="32993" builtinId="9" hidden="1"/>
    <cellStyle name="Hipervínculo visitado" xfId="32994" builtinId="9" hidden="1"/>
    <cellStyle name="Hipervínculo visitado" xfId="32694" builtinId="9" hidden="1"/>
    <cellStyle name="Hipervínculo visitado" xfId="32995" builtinId="9" hidden="1"/>
    <cellStyle name="Hipervínculo visitado" xfId="32996" builtinId="9" hidden="1"/>
    <cellStyle name="Hipervínculo visitado" xfId="32997" builtinId="9" hidden="1"/>
    <cellStyle name="Hipervínculo visitado" xfId="32998" builtinId="9" hidden="1"/>
    <cellStyle name="Hipervínculo visitado" xfId="32999" builtinId="9" hidden="1"/>
    <cellStyle name="Hipervínculo visitado" xfId="33000" builtinId="9" hidden="1"/>
    <cellStyle name="Hipervínculo visitado" xfId="33001" builtinId="9" hidden="1"/>
    <cellStyle name="Hipervínculo visitado" xfId="33002" builtinId="9" hidden="1"/>
    <cellStyle name="Hipervínculo visitado" xfId="33003" builtinId="9" hidden="1"/>
    <cellStyle name="Hipervínculo visitado" xfId="33004" builtinId="9" hidden="1"/>
    <cellStyle name="Hipervínculo visitado" xfId="33005" builtinId="9" hidden="1"/>
    <cellStyle name="Hipervínculo visitado" xfId="33006" builtinId="9" hidden="1"/>
    <cellStyle name="Hipervínculo visitado" xfId="33007" builtinId="9" hidden="1"/>
    <cellStyle name="Hipervínculo visitado" xfId="33008" builtinId="9" hidden="1"/>
    <cellStyle name="Hipervínculo visitado" xfId="33009" builtinId="9" hidden="1"/>
    <cellStyle name="Hipervínculo visitado" xfId="33010" builtinId="9" hidden="1"/>
    <cellStyle name="Hipervínculo visitado" xfId="33011" builtinId="9" hidden="1"/>
    <cellStyle name="Hipervínculo visitado" xfId="33012" builtinId="9" hidden="1"/>
    <cellStyle name="Hipervínculo visitado" xfId="33013" builtinId="9" hidden="1"/>
    <cellStyle name="Hipervínculo visitado" xfId="33014" builtinId="9" hidden="1"/>
    <cellStyle name="Hipervínculo visitado" xfId="33015" builtinId="9" hidden="1"/>
    <cellStyle name="Hipervínculo visitado" xfId="33016" builtinId="9" hidden="1"/>
    <cellStyle name="Hipervínculo visitado" xfId="33017" builtinId="9" hidden="1"/>
    <cellStyle name="Hipervínculo visitado" xfId="33018" builtinId="9" hidden="1"/>
    <cellStyle name="Hipervínculo visitado" xfId="33019" builtinId="9" hidden="1"/>
    <cellStyle name="Hipervínculo visitado" xfId="33020" builtinId="9" hidden="1"/>
    <cellStyle name="Hipervínculo visitado" xfId="33021" builtinId="9" hidden="1"/>
    <cellStyle name="Hipervínculo visitado" xfId="33022" builtinId="9" hidden="1"/>
    <cellStyle name="Hipervínculo visitado" xfId="33023" builtinId="9" hidden="1"/>
    <cellStyle name="Hipervínculo visitado" xfId="33024" builtinId="9" hidden="1"/>
    <cellStyle name="Hipervínculo visitado" xfId="33025" builtinId="9" hidden="1"/>
    <cellStyle name="Hipervínculo visitado" xfId="33026" builtinId="9" hidden="1"/>
    <cellStyle name="Hipervínculo visitado" xfId="33027" builtinId="9" hidden="1"/>
    <cellStyle name="Hipervínculo visitado" xfId="33028" builtinId="9" hidden="1"/>
    <cellStyle name="Hipervínculo visitado" xfId="33029" builtinId="9" hidden="1"/>
    <cellStyle name="Hipervínculo visitado" xfId="33030" builtinId="9" hidden="1"/>
    <cellStyle name="Hipervínculo visitado" xfId="33031" builtinId="9" hidden="1"/>
    <cellStyle name="Hipervínculo visitado" xfId="33032" builtinId="9" hidden="1"/>
    <cellStyle name="Hipervínculo visitado" xfId="33033" builtinId="9" hidden="1"/>
    <cellStyle name="Hipervínculo visitado" xfId="33034" builtinId="9" hidden="1"/>
    <cellStyle name="Hipervínculo visitado" xfId="33035" builtinId="9" hidden="1"/>
    <cellStyle name="Hipervínculo visitado" xfId="32579" builtinId="9" hidden="1"/>
    <cellStyle name="Hipervínculo visitado" xfId="33036" builtinId="9" hidden="1"/>
    <cellStyle name="Hipervínculo visitado" xfId="33037" builtinId="9" hidden="1"/>
    <cellStyle name="Hipervínculo visitado" xfId="33038" builtinId="9" hidden="1"/>
    <cellStyle name="Hipervínculo visitado" xfId="33039" builtinId="9" hidden="1"/>
    <cellStyle name="Hipervínculo visitado" xfId="33040" builtinId="9" hidden="1"/>
    <cellStyle name="Hipervínculo visitado" xfId="33041" builtinId="9" hidden="1"/>
    <cellStyle name="Hipervínculo visitado" xfId="33042" builtinId="9" hidden="1"/>
    <cellStyle name="Hipervínculo visitado" xfId="33043" builtinId="9" hidden="1"/>
    <cellStyle name="Hipervínculo visitado" xfId="33044" builtinId="9" hidden="1"/>
    <cellStyle name="Hipervínculo visitado" xfId="33045" builtinId="9" hidden="1"/>
    <cellStyle name="Hipervínculo visitado" xfId="33046" builtinId="9" hidden="1"/>
    <cellStyle name="Hipervínculo visitado" xfId="33047" builtinId="9" hidden="1"/>
    <cellStyle name="Hipervínculo visitado" xfId="33048" builtinId="9" hidden="1"/>
    <cellStyle name="Hipervínculo visitado" xfId="33049" builtinId="9" hidden="1"/>
    <cellStyle name="Hipervínculo visitado" xfId="33050" builtinId="9" hidden="1"/>
    <cellStyle name="Hipervínculo visitado" xfId="33051" builtinId="9" hidden="1"/>
    <cellStyle name="Hipervínculo visitado" xfId="33052" builtinId="9" hidden="1"/>
    <cellStyle name="Hipervínculo visitado" xfId="33053" builtinId="9" hidden="1"/>
    <cellStyle name="Hipervínculo visitado" xfId="33054" builtinId="9" hidden="1"/>
    <cellStyle name="Hipervínculo visitado" xfId="33055" builtinId="9" hidden="1"/>
    <cellStyle name="Hipervínculo visitado" xfId="33115" builtinId="9" hidden="1"/>
    <cellStyle name="Hipervínculo visitado" xfId="33116" builtinId="9" hidden="1"/>
    <cellStyle name="Hipervínculo visitado" xfId="33117" builtinId="9" hidden="1"/>
    <cellStyle name="Hipervínculo visitado" xfId="33118" builtinId="9" hidden="1"/>
    <cellStyle name="Hipervínculo visitado" xfId="33119" builtinId="9" hidden="1"/>
    <cellStyle name="Hipervínculo visitado" xfId="33120" builtinId="9" hidden="1"/>
    <cellStyle name="Hipervínculo visitado" xfId="33121" builtinId="9" hidden="1"/>
    <cellStyle name="Hipervínculo visitado" xfId="33122" builtinId="9" hidden="1"/>
    <cellStyle name="Hipervínculo visitado" xfId="33123" builtinId="9" hidden="1"/>
    <cellStyle name="Hipervínculo visitado" xfId="33124" builtinId="9" hidden="1"/>
    <cellStyle name="Hipervínculo visitado" xfId="33125" builtinId="9" hidden="1"/>
    <cellStyle name="Hipervínculo visitado" xfId="33126" builtinId="9" hidden="1"/>
    <cellStyle name="Hipervínculo visitado" xfId="33127" builtinId="9" hidden="1"/>
    <cellStyle name="Hipervínculo visitado" xfId="33128" builtinId="9" hidden="1"/>
    <cellStyle name="Hipervínculo visitado" xfId="33129" builtinId="9" hidden="1"/>
    <cellStyle name="Hipervínculo visitado" xfId="33130" builtinId="9" hidden="1"/>
    <cellStyle name="Hipervínculo visitado" xfId="33131" builtinId="9" hidden="1"/>
    <cellStyle name="Hipervínculo visitado" xfId="33132" builtinId="9" hidden="1"/>
    <cellStyle name="Hipervínculo visitado" xfId="33133" builtinId="9" hidden="1"/>
    <cellStyle name="Hipervínculo visitado" xfId="33134" builtinId="9" hidden="1"/>
    <cellStyle name="Hipervínculo visitado" xfId="33135" builtinId="9" hidden="1"/>
    <cellStyle name="Hipervínculo visitado" xfId="33136" builtinId="9" hidden="1"/>
    <cellStyle name="Hipervínculo visitado" xfId="33137" builtinId="9" hidden="1"/>
    <cellStyle name="Hipervínculo visitado" xfId="33138" builtinId="9" hidden="1"/>
    <cellStyle name="Hipervínculo visitado" xfId="33139" builtinId="9" hidden="1"/>
    <cellStyle name="Hipervínculo visitado" xfId="33140" builtinId="9" hidden="1"/>
    <cellStyle name="Hipervínculo visitado" xfId="33141" builtinId="9" hidden="1"/>
    <cellStyle name="Hipervínculo visitado" xfId="33142" builtinId="9" hidden="1"/>
    <cellStyle name="Hipervínculo visitado" xfId="33143" builtinId="9" hidden="1"/>
    <cellStyle name="Hipervínculo visitado" xfId="33144" builtinId="9" hidden="1"/>
    <cellStyle name="Hipervínculo visitado" xfId="33145" builtinId="9" hidden="1"/>
    <cellStyle name="Hipervínculo visitado" xfId="33146" builtinId="9" hidden="1"/>
    <cellStyle name="Hipervínculo visitado" xfId="33147" builtinId="9" hidden="1"/>
    <cellStyle name="Hipervínculo visitado" xfId="33148" builtinId="9" hidden="1"/>
    <cellStyle name="Hipervínculo visitado" xfId="33149" builtinId="9" hidden="1"/>
    <cellStyle name="Hipervínculo visitado" xfId="33150" builtinId="9" hidden="1"/>
    <cellStyle name="Hipervínculo visitado" xfId="33151" builtinId="9" hidden="1"/>
    <cellStyle name="Hipervínculo visitado" xfId="33152" builtinId="9" hidden="1"/>
    <cellStyle name="Hipervínculo visitado" xfId="33153" builtinId="9" hidden="1"/>
    <cellStyle name="Hipervínculo visitado" xfId="33154" builtinId="9" hidden="1"/>
    <cellStyle name="Hipervínculo visitado" xfId="33155" builtinId="9" hidden="1"/>
    <cellStyle name="Hipervínculo visitado" xfId="33156" builtinId="9" hidden="1"/>
    <cellStyle name="Hipervínculo visitado" xfId="33165" builtinId="9" hidden="1"/>
    <cellStyle name="Hipervínculo visitado" xfId="33166" builtinId="9" hidden="1"/>
    <cellStyle name="Hipervínculo visitado" xfId="33167" builtinId="9" hidden="1"/>
    <cellStyle name="Hipervínculo visitado" xfId="33168" builtinId="9" hidden="1"/>
    <cellStyle name="Hipervínculo visitado" xfId="33169" builtinId="9" hidden="1"/>
    <cellStyle name="Hipervínculo visitado" xfId="33170" builtinId="9" hidden="1"/>
    <cellStyle name="Hipervínculo visitado" xfId="33171" builtinId="9" hidden="1"/>
    <cellStyle name="Hipervínculo visitado" xfId="33172" builtinId="9" hidden="1"/>
    <cellStyle name="Hipervínculo visitado" xfId="33173" builtinId="9" hidden="1"/>
    <cellStyle name="Hipervínculo visitado" xfId="33174" builtinId="9" hidden="1"/>
    <cellStyle name="Hipervínculo visitado" xfId="33175" builtinId="9" hidden="1"/>
    <cellStyle name="Hipervínculo visitado" xfId="33176" builtinId="9" hidden="1"/>
    <cellStyle name="Hipervínculo visitado" xfId="33177" builtinId="9" hidden="1"/>
    <cellStyle name="Hipervínculo visitado" xfId="33178" builtinId="9" hidden="1"/>
    <cellStyle name="Hipervínculo visitado" xfId="33179" builtinId="9" hidden="1"/>
    <cellStyle name="Hipervínculo visitado" xfId="33180" builtinId="9" hidden="1"/>
    <cellStyle name="Hipervínculo visitado" xfId="33181" builtinId="9" hidden="1"/>
    <cellStyle name="Hipervínculo visitado" xfId="33182" builtinId="9" hidden="1"/>
    <cellStyle name="Hipervínculo visitado" xfId="33183" builtinId="9" hidden="1"/>
    <cellStyle name="Hipervínculo visitado" xfId="33184" builtinId="9" hidden="1"/>
    <cellStyle name="Hipervínculo visitado" xfId="33185" builtinId="9" hidden="1"/>
    <cellStyle name="Hipervínculo visitado" xfId="33192" builtinId="9" hidden="1"/>
    <cellStyle name="Hipervínculo visitado" xfId="33193" builtinId="9" hidden="1"/>
    <cellStyle name="Hipervínculo visitado" xfId="33194" builtinId="9" hidden="1"/>
    <cellStyle name="Hipervínculo visitado" xfId="33195" builtinId="9" hidden="1"/>
    <cellStyle name="Hipervínculo visitado" xfId="33196" builtinId="9" hidden="1"/>
    <cellStyle name="Hipervínculo visitado" xfId="33197" builtinId="9" hidden="1"/>
    <cellStyle name="Hipervínculo visitado" xfId="33198" builtinId="9" hidden="1"/>
    <cellStyle name="Hipervínculo visitado" xfId="33199" builtinId="9" hidden="1"/>
    <cellStyle name="Hipervínculo visitado" xfId="33200" builtinId="9" hidden="1"/>
    <cellStyle name="Hipervínculo visitado" xfId="33201" builtinId="9" hidden="1"/>
    <cellStyle name="Hipervínculo visitado" xfId="33202" builtinId="9" hidden="1"/>
    <cellStyle name="Hipervínculo visitado" xfId="33203" builtinId="9" hidden="1"/>
    <cellStyle name="Hipervínculo visitado" xfId="33204" builtinId="9" hidden="1"/>
    <cellStyle name="Hipervínculo visitado" xfId="33205" builtinId="9" hidden="1"/>
    <cellStyle name="Hipervínculo visitado" xfId="33206" builtinId="9" hidden="1"/>
    <cellStyle name="Hipervínculo visitado" xfId="33207" builtinId="9" hidden="1"/>
    <cellStyle name="Hipervínculo visitado" xfId="33208" builtinId="9" hidden="1"/>
    <cellStyle name="Hipervínculo visitado" xfId="33209" builtinId="9" hidden="1"/>
    <cellStyle name="Hipervínculo visitado" xfId="33210" builtinId="9" hidden="1"/>
    <cellStyle name="Hipervínculo visitado" xfId="33211" builtinId="9" hidden="1"/>
    <cellStyle name="Hipervínculo visitado" xfId="33212" builtinId="9" hidden="1"/>
    <cellStyle name="Hipervínculo visitado" xfId="33161" builtinId="9" hidden="1"/>
    <cellStyle name="Hipervínculo visitado" xfId="33162" builtinId="9" hidden="1"/>
    <cellStyle name="Hipervínculo visitado" xfId="33163" builtinId="9" hidden="1"/>
    <cellStyle name="Hipervínculo visitado" xfId="33213" builtinId="9" hidden="1"/>
    <cellStyle name="Hipervínculo visitado" xfId="33214" builtinId="9" hidden="1"/>
    <cellStyle name="Hipervínculo visitado" xfId="33215" builtinId="9" hidden="1"/>
    <cellStyle name="Hipervínculo visitado" xfId="33216" builtinId="9" hidden="1"/>
    <cellStyle name="Hipervínculo visitado" xfId="33217" builtinId="9" hidden="1"/>
    <cellStyle name="Hipervínculo visitado" xfId="33218" builtinId="9" hidden="1"/>
    <cellStyle name="Hipervínculo visitado" xfId="33219" builtinId="9" hidden="1"/>
    <cellStyle name="Hipervínculo visitado" xfId="33220" builtinId="9" hidden="1"/>
    <cellStyle name="Hipervínculo visitado" xfId="33221" builtinId="9" hidden="1"/>
    <cellStyle name="Hipervínculo visitado" xfId="33222" builtinId="9" hidden="1"/>
    <cellStyle name="Hipervínculo visitado" xfId="33223" builtinId="9" hidden="1"/>
    <cellStyle name="Hipervínculo visitado" xfId="33224" builtinId="9" hidden="1"/>
    <cellStyle name="Hipervínculo visitado" xfId="33225" builtinId="9" hidden="1"/>
    <cellStyle name="Hipervínculo visitado" xfId="33226" builtinId="9" hidden="1"/>
    <cellStyle name="Hipervínculo visitado" xfId="33227" builtinId="9" hidden="1"/>
    <cellStyle name="Hipervínculo visitado" xfId="33228" builtinId="9" hidden="1"/>
    <cellStyle name="Hipervínculo visitado" xfId="33229" builtinId="9" hidden="1"/>
    <cellStyle name="Hipervínculo visitado" xfId="33230" builtinId="9" hidden="1"/>
    <cellStyle name="Hipervínculo visitado" xfId="33235" builtinId="9" hidden="1"/>
    <cellStyle name="Hipervínculo visitado" xfId="33236" builtinId="9" hidden="1"/>
    <cellStyle name="Hipervínculo visitado" xfId="33237" builtinId="9" hidden="1"/>
    <cellStyle name="Hipervínculo visitado" xfId="33238" builtinId="9" hidden="1"/>
    <cellStyle name="Hipervínculo visitado" xfId="33239" builtinId="9" hidden="1"/>
    <cellStyle name="Hipervínculo visitado" xfId="33240" builtinId="9" hidden="1"/>
    <cellStyle name="Hipervínculo visitado" xfId="33241" builtinId="9" hidden="1"/>
    <cellStyle name="Hipervínculo visitado" xfId="33242" builtinId="9" hidden="1"/>
    <cellStyle name="Hipervínculo visitado" xfId="33243" builtinId="9" hidden="1"/>
    <cellStyle name="Hipervínculo visitado" xfId="33244" builtinId="9" hidden="1"/>
    <cellStyle name="Hipervínculo visitado" xfId="33245" builtinId="9" hidden="1"/>
    <cellStyle name="Hipervínculo visitado" xfId="33246" builtinId="9" hidden="1"/>
    <cellStyle name="Hipervínculo visitado" xfId="33247" builtinId="9" hidden="1"/>
    <cellStyle name="Hipervínculo visitado" xfId="33248" builtinId="9" hidden="1"/>
    <cellStyle name="Hipervínculo visitado" xfId="33249" builtinId="9" hidden="1"/>
    <cellStyle name="Hipervínculo visitado" xfId="33250" builtinId="9" hidden="1"/>
    <cellStyle name="Hipervínculo visitado" xfId="33251" builtinId="9" hidden="1"/>
    <cellStyle name="Hipervínculo visitado" xfId="33252" builtinId="9" hidden="1"/>
    <cellStyle name="Hipervínculo visitado" xfId="33253" builtinId="9" hidden="1"/>
    <cellStyle name="Hipervínculo visitado" xfId="33254" builtinId="9" hidden="1"/>
    <cellStyle name="Hipervínculo visitado" xfId="33255" builtinId="9" hidden="1"/>
    <cellStyle name="Hipervínculo visitado" xfId="33258" builtinId="9" hidden="1"/>
    <cellStyle name="Hipervínculo visitado" xfId="33259" builtinId="9" hidden="1"/>
    <cellStyle name="Hipervínculo visitado" xfId="33260" builtinId="9" hidden="1"/>
    <cellStyle name="Hipervínculo visitado" xfId="33261" builtinId="9" hidden="1"/>
    <cellStyle name="Hipervínculo visitado" xfId="33262" builtinId="9" hidden="1"/>
    <cellStyle name="Hipervínculo visitado" xfId="33263" builtinId="9" hidden="1"/>
    <cellStyle name="Hipervínculo visitado" xfId="33264" builtinId="9" hidden="1"/>
    <cellStyle name="Hipervínculo visitado" xfId="33265" builtinId="9" hidden="1"/>
    <cellStyle name="Hipervínculo visitado" xfId="33266" builtinId="9" hidden="1"/>
    <cellStyle name="Hipervínculo visitado" xfId="33267" builtinId="9" hidden="1"/>
    <cellStyle name="Hipervínculo visitado" xfId="33268" builtinId="9" hidden="1"/>
    <cellStyle name="Hipervínculo visitado" xfId="33269" builtinId="9" hidden="1"/>
    <cellStyle name="Hipervínculo visitado" xfId="33270" builtinId="9" hidden="1"/>
    <cellStyle name="Hipervínculo visitado" xfId="33271" builtinId="9" hidden="1"/>
    <cellStyle name="Hipervínculo visitado" xfId="33272" builtinId="9" hidden="1"/>
    <cellStyle name="Hipervínculo visitado" xfId="33273" builtinId="9" hidden="1"/>
    <cellStyle name="Hipervínculo visitado" xfId="33274" builtinId="9" hidden="1"/>
    <cellStyle name="Hipervínculo visitado" xfId="33275" builtinId="9" hidden="1"/>
    <cellStyle name="Hipervínculo visitado" xfId="33276" builtinId="9" hidden="1"/>
    <cellStyle name="Hipervínculo visitado" xfId="33277" builtinId="9" hidden="1"/>
    <cellStyle name="Hipervínculo visitado" xfId="33278" builtinId="9" hidden="1"/>
    <cellStyle name="Hipervínculo visitado" xfId="33234" builtinId="9" hidden="1"/>
    <cellStyle name="Hipervínculo visitado" xfId="33279" builtinId="9" hidden="1"/>
    <cellStyle name="Hipervínculo visitado" xfId="33280" builtinId="9" hidden="1"/>
    <cellStyle name="Hipervínculo visitado" xfId="33281" builtinId="9" hidden="1"/>
    <cellStyle name="Hipervínculo visitado" xfId="33282" builtinId="9" hidden="1"/>
    <cellStyle name="Hipervínculo visitado" xfId="33283" builtinId="9" hidden="1"/>
    <cellStyle name="Hipervínculo visitado" xfId="33284" builtinId="9" hidden="1"/>
    <cellStyle name="Hipervínculo visitado" xfId="33285" builtinId="9" hidden="1"/>
    <cellStyle name="Hipervínculo visitado" xfId="33286" builtinId="9" hidden="1"/>
    <cellStyle name="Hipervínculo visitado" xfId="33287" builtinId="9" hidden="1"/>
    <cellStyle name="Hipervínculo visitado" xfId="33288" builtinId="9" hidden="1"/>
    <cellStyle name="Hipervínculo visitado" xfId="33289" builtinId="9" hidden="1"/>
    <cellStyle name="Hipervínculo visitado" xfId="33290" builtinId="9" hidden="1"/>
    <cellStyle name="Hipervínculo visitado" xfId="33291" builtinId="9" hidden="1"/>
    <cellStyle name="Hipervínculo visitado" xfId="33292" builtinId="9" hidden="1"/>
    <cellStyle name="Hipervínculo visitado" xfId="33293" builtinId="9" hidden="1"/>
    <cellStyle name="Hipervínculo visitado" xfId="33294" builtinId="9" hidden="1"/>
    <cellStyle name="Hipervínculo visitado" xfId="33295" builtinId="9" hidden="1"/>
    <cellStyle name="Hipervínculo visitado" xfId="33296" builtinId="9" hidden="1"/>
    <cellStyle name="Hipervínculo visitado" xfId="33297" builtinId="9" hidden="1"/>
    <cellStyle name="Hipervínculo visitado" xfId="33298" builtinId="9" hidden="1"/>
    <cellStyle name="Hipervínculo visitado" xfId="33300" builtinId="9" hidden="1"/>
    <cellStyle name="Hipervínculo visitado" xfId="33301" builtinId="9" hidden="1"/>
    <cellStyle name="Hipervínculo visitado" xfId="33302" builtinId="9" hidden="1"/>
    <cellStyle name="Hipervínculo visitado" xfId="33303" builtinId="9" hidden="1"/>
    <cellStyle name="Hipervínculo visitado" xfId="33304" builtinId="9" hidden="1"/>
    <cellStyle name="Hipervínculo visitado" xfId="33305" builtinId="9" hidden="1"/>
    <cellStyle name="Hipervínculo visitado" xfId="33306" builtinId="9" hidden="1"/>
    <cellStyle name="Hipervínculo visitado" xfId="33307" builtinId="9" hidden="1"/>
    <cellStyle name="Hipervínculo visitado" xfId="33308" builtinId="9" hidden="1"/>
    <cellStyle name="Hipervínculo visitado" xfId="33309" builtinId="9" hidden="1"/>
    <cellStyle name="Hipervínculo visitado" xfId="33310" builtinId="9" hidden="1"/>
    <cellStyle name="Hipervínculo visitado" xfId="33311" builtinId="9" hidden="1"/>
    <cellStyle name="Hipervínculo visitado" xfId="33312" builtinId="9" hidden="1"/>
    <cellStyle name="Hipervínculo visitado" xfId="33313" builtinId="9" hidden="1"/>
    <cellStyle name="Hipervínculo visitado" xfId="33314" builtinId="9" hidden="1"/>
    <cellStyle name="Hipervínculo visitado" xfId="33315" builtinId="9" hidden="1"/>
    <cellStyle name="Hipervínculo visitado" xfId="33316" builtinId="9" hidden="1"/>
    <cellStyle name="Hipervínculo visitado" xfId="33317" builtinId="9" hidden="1"/>
    <cellStyle name="Hipervínculo visitado" xfId="33318" builtinId="9" hidden="1"/>
    <cellStyle name="Hipervínculo visitado" xfId="33319" builtinId="9" hidden="1"/>
    <cellStyle name="Hipervínculo visitado" xfId="33320" builtinId="9" hidden="1"/>
    <cellStyle name="Hipervínculo visitado" xfId="33059" builtinId="9" hidden="1"/>
    <cellStyle name="Hipervínculo visitado" xfId="33186" builtinId="9" hidden="1"/>
    <cellStyle name="Hipervínculo visitado" xfId="33233" builtinId="9" hidden="1"/>
    <cellStyle name="Hipervínculo visitado" xfId="33321" builtinId="9" hidden="1"/>
    <cellStyle name="Hipervínculo visitado" xfId="33322" builtinId="9" hidden="1"/>
    <cellStyle name="Hipervínculo visitado" xfId="33323" builtinId="9" hidden="1"/>
    <cellStyle name="Hipervínculo visitado" xfId="33324" builtinId="9" hidden="1"/>
    <cellStyle name="Hipervínculo visitado" xfId="33325" builtinId="9" hidden="1"/>
    <cellStyle name="Hipervínculo visitado" xfId="33326" builtinId="9" hidden="1"/>
    <cellStyle name="Hipervínculo visitado" xfId="33327" builtinId="9" hidden="1"/>
    <cellStyle name="Hipervínculo visitado" xfId="33328" builtinId="9" hidden="1"/>
    <cellStyle name="Hipervínculo visitado" xfId="33329" builtinId="9" hidden="1"/>
    <cellStyle name="Hipervínculo visitado" xfId="33330" builtinId="9" hidden="1"/>
    <cellStyle name="Hipervínculo visitado" xfId="33331" builtinId="9" hidden="1"/>
    <cellStyle name="Hipervínculo visitado" xfId="33332" builtinId="9" hidden="1"/>
    <cellStyle name="Hipervínculo visitado" xfId="33333" builtinId="9" hidden="1"/>
    <cellStyle name="Hipervínculo visitado" xfId="33334" builtinId="9" hidden="1"/>
    <cellStyle name="Hipervínculo visitado" xfId="33335" builtinId="9" hidden="1"/>
    <cellStyle name="Hipervínculo visitado" xfId="33336" builtinId="9" hidden="1"/>
    <cellStyle name="Hipervínculo visitado" xfId="33337" builtinId="9" hidden="1"/>
    <cellStyle name="Hipervínculo visitado" xfId="33338" builtinId="9" hidden="1"/>
    <cellStyle name="Hipervínculo visitado" xfId="33339" builtinId="9" hidden="1"/>
    <cellStyle name="Hipervínculo visitado" xfId="33340" builtinId="9" hidden="1"/>
    <cellStyle name="Hipervínculo visitado" xfId="33341" builtinId="9" hidden="1"/>
    <cellStyle name="Hipervínculo visitado" xfId="33342" builtinId="9" hidden="1"/>
    <cellStyle name="Hipervínculo visitado" xfId="33343" builtinId="9" hidden="1"/>
    <cellStyle name="Hipervínculo visitado" xfId="33344" builtinId="9" hidden="1"/>
    <cellStyle name="Hipervínculo visitado" xfId="33345" builtinId="9" hidden="1"/>
    <cellStyle name="Hipervínculo visitado" xfId="33346" builtinId="9" hidden="1"/>
    <cellStyle name="Hipervínculo visitado" xfId="33347" builtinId="9" hidden="1"/>
    <cellStyle name="Hipervínculo visitado" xfId="33348" builtinId="9" hidden="1"/>
    <cellStyle name="Hipervínculo visitado" xfId="33349" builtinId="9" hidden="1"/>
    <cellStyle name="Hipervínculo visitado" xfId="33350" builtinId="9" hidden="1"/>
    <cellStyle name="Hipervínculo visitado" xfId="33351" builtinId="9" hidden="1"/>
    <cellStyle name="Hipervínculo visitado" xfId="33352" builtinId="9" hidden="1"/>
    <cellStyle name="Hipervínculo visitado" xfId="33353" builtinId="9" hidden="1"/>
    <cellStyle name="Hipervínculo visitado" xfId="33354" builtinId="9" hidden="1"/>
    <cellStyle name="Hipervínculo visitado" xfId="33355" builtinId="9" hidden="1"/>
    <cellStyle name="Hipervínculo visitado" xfId="33356" builtinId="9" hidden="1"/>
    <cellStyle name="Hipervínculo visitado" xfId="33357" builtinId="9" hidden="1"/>
    <cellStyle name="Hipervínculo visitado" xfId="33358" builtinId="9" hidden="1"/>
    <cellStyle name="Hipervínculo visitado" xfId="33359" builtinId="9" hidden="1"/>
    <cellStyle name="Hipervínculo visitado" xfId="33082" builtinId="9" hidden="1"/>
    <cellStyle name="Hipervínculo visitado" xfId="33081" builtinId="9" hidden="1"/>
    <cellStyle name="Hipervínculo visitado" xfId="33077" builtinId="9" hidden="1"/>
    <cellStyle name="Hipervínculo visitado" xfId="33360" builtinId="9" hidden="1"/>
    <cellStyle name="Hipervínculo visitado" xfId="33361" builtinId="9" hidden="1"/>
    <cellStyle name="Hipervínculo visitado" xfId="33362" builtinId="9" hidden="1"/>
    <cellStyle name="Hipervínculo visitado" xfId="33363" builtinId="9" hidden="1"/>
    <cellStyle name="Hipervínculo visitado" xfId="33364" builtinId="9" hidden="1"/>
    <cellStyle name="Hipervínculo visitado" xfId="33365" builtinId="9" hidden="1"/>
    <cellStyle name="Hipervínculo visitado" xfId="33366" builtinId="9" hidden="1"/>
    <cellStyle name="Hipervínculo visitado" xfId="33367" builtinId="9" hidden="1"/>
    <cellStyle name="Hipervínculo visitado" xfId="33368" builtinId="9" hidden="1"/>
    <cellStyle name="Hipervínculo visitado" xfId="33369" builtinId="9" hidden="1"/>
    <cellStyle name="Hipervínculo visitado" xfId="33370" builtinId="9" hidden="1"/>
    <cellStyle name="Hipervínculo visitado" xfId="33371" builtinId="9" hidden="1"/>
    <cellStyle name="Hipervínculo visitado" xfId="33372" builtinId="9" hidden="1"/>
    <cellStyle name="Hipervínculo visitado" xfId="33373" builtinId="9" hidden="1"/>
    <cellStyle name="Hipervínculo visitado" xfId="33374" builtinId="9" hidden="1"/>
    <cellStyle name="Hipervínculo visitado" xfId="33375" builtinId="9" hidden="1"/>
    <cellStyle name="Hipervínculo visitado" xfId="33376" builtinId="9" hidden="1"/>
    <cellStyle name="Hipervínculo visitado" xfId="33377" builtinId="9" hidden="1"/>
    <cellStyle name="Hipervínculo visitado" xfId="27723" builtinId="9" hidden="1"/>
    <cellStyle name="Hipervínculo visitado" xfId="32529" builtinId="9" hidden="1"/>
    <cellStyle name="Hipervínculo visitado" xfId="32498" builtinId="9" hidden="1"/>
    <cellStyle name="Hipervínculo visitado" xfId="32468" builtinId="9" hidden="1"/>
    <cellStyle name="Hipervínculo visitado" xfId="32436" builtinId="9" hidden="1"/>
    <cellStyle name="Hipervínculo visitado" xfId="32406" builtinId="9" hidden="1"/>
    <cellStyle name="Hipervínculo visitado" xfId="32375" builtinId="9" hidden="1"/>
    <cellStyle name="Hipervínculo visitado" xfId="32346" builtinId="9" hidden="1"/>
    <cellStyle name="Hipervínculo visitado" xfId="32314" builtinId="9" hidden="1"/>
    <cellStyle name="Hipervínculo visitado" xfId="32284" builtinId="9" hidden="1"/>
    <cellStyle name="Hipervínculo visitado" xfId="32252" builtinId="9" hidden="1"/>
    <cellStyle name="Hipervínculo visitado" xfId="30557" builtinId="9" hidden="1"/>
    <cellStyle name="Hipervínculo visitado" xfId="30592" builtinId="9" hidden="1"/>
    <cellStyle name="Hipervínculo visitado" xfId="30591" builtinId="9" hidden="1"/>
    <cellStyle name="Hipervínculo visitado" xfId="27722" builtinId="9" hidden="1"/>
    <cellStyle name="Hipervínculo visitado" xfId="32222" builtinId="9" hidden="1"/>
    <cellStyle name="Hipervínculo visitado" xfId="32191" builtinId="9" hidden="1"/>
    <cellStyle name="Hipervínculo visitado" xfId="32161" builtinId="9" hidden="1"/>
    <cellStyle name="Hipervínculo visitado" xfId="32129" builtinId="9" hidden="1"/>
    <cellStyle name="Hipervínculo visitado" xfId="32098" builtinId="9" hidden="1"/>
    <cellStyle name="Hipervínculo visitado" xfId="32066" builtinId="9" hidden="1"/>
    <cellStyle name="Hipervínculo visitado" xfId="27726" builtinId="9" hidden="1"/>
    <cellStyle name="Hipervínculo visitado" xfId="27727" builtinId="9" hidden="1"/>
    <cellStyle name="Hipervínculo visitado" xfId="33378" builtinId="9" hidden="1"/>
    <cellStyle name="Hipervínculo visitado" xfId="33379" builtinId="9" hidden="1"/>
    <cellStyle name="Hipervínculo visitado" xfId="33380" builtinId="9" hidden="1"/>
    <cellStyle name="Hipervínculo visitado" xfId="33381" builtinId="9" hidden="1"/>
    <cellStyle name="Hipervínculo visitado" xfId="33382" builtinId="9" hidden="1"/>
    <cellStyle name="Hipervínculo visitado" xfId="33383" builtinId="9" hidden="1"/>
    <cellStyle name="Hipervínculo visitado" xfId="33384" builtinId="9" hidden="1"/>
    <cellStyle name="Hipervínculo visitado" xfId="33385" builtinId="9" hidden="1"/>
    <cellStyle name="Hipervínculo visitado" xfId="33386" builtinId="9" hidden="1"/>
    <cellStyle name="Hipervínculo visitado" xfId="33387" builtinId="9" hidden="1"/>
    <cellStyle name="Hipervínculo visitado" xfId="33388" builtinId="9" hidden="1"/>
    <cellStyle name="Hipervínculo visitado" xfId="33389" builtinId="9" hidden="1"/>
    <cellStyle name="Hipervínculo visitado" xfId="33390" builtinId="9" hidden="1"/>
    <cellStyle name="Hipervínculo visitado" xfId="33391" builtinId="9" hidden="1"/>
    <cellStyle name="Hipervínculo visitado" xfId="33392" builtinId="9" hidden="1"/>
    <cellStyle name="Hipervínculo visitado" xfId="33393" builtinId="9" hidden="1"/>
    <cellStyle name="Hipervínculo visitado" xfId="33394" builtinId="9" hidden="1"/>
    <cellStyle name="Hipervínculo visitado" xfId="33395" builtinId="9" hidden="1"/>
    <cellStyle name="Hipervínculo visitado" xfId="33396" builtinId="9" hidden="1"/>
    <cellStyle name="Hipervínculo visitado" xfId="33441" builtinId="9" hidden="1"/>
    <cellStyle name="Hipervínculo visitado" xfId="33442" builtinId="9" hidden="1"/>
    <cellStyle name="Hipervínculo visitado" xfId="33443" builtinId="9" hidden="1"/>
    <cellStyle name="Hipervínculo visitado" xfId="33444" builtinId="9" hidden="1"/>
    <cellStyle name="Hipervínculo visitado" xfId="33445" builtinId="9" hidden="1"/>
    <cellStyle name="Hipervínculo visitado" xfId="33446" builtinId="9" hidden="1"/>
    <cellStyle name="Hipervínculo visitado" xfId="33447" builtinId="9" hidden="1"/>
    <cellStyle name="Hipervínculo visitado" xfId="33448" builtinId="9" hidden="1"/>
    <cellStyle name="Hipervínculo visitado" xfId="33449" builtinId="9" hidden="1"/>
    <cellStyle name="Hipervínculo visitado" xfId="33450" builtinId="9" hidden="1"/>
    <cellStyle name="Hipervínculo visitado" xfId="33451" builtinId="9" hidden="1"/>
    <cellStyle name="Hipervínculo visitado" xfId="33452" builtinId="9" hidden="1"/>
    <cellStyle name="Hipervínculo visitado" xfId="33453" builtinId="9" hidden="1"/>
    <cellStyle name="Hipervínculo visitado" xfId="33454" builtinId="9" hidden="1"/>
    <cellStyle name="Hipervínculo visitado" xfId="33455" builtinId="9" hidden="1"/>
    <cellStyle name="Hipervínculo visitado" xfId="33456" builtinId="9" hidden="1"/>
    <cellStyle name="Hipervínculo visitado" xfId="33457" builtinId="9" hidden="1"/>
    <cellStyle name="Hipervínculo visitado" xfId="33458" builtinId="9" hidden="1"/>
    <cellStyle name="Hipervínculo visitado" xfId="33459" builtinId="9" hidden="1"/>
    <cellStyle name="Hipervínculo visitado" xfId="33460" builtinId="9" hidden="1"/>
    <cellStyle name="Hipervínculo visitado" xfId="33461" builtinId="9" hidden="1"/>
    <cellStyle name="Hipervínculo visitado" xfId="33545" builtinId="9" hidden="1"/>
    <cellStyle name="Hipervínculo visitado" xfId="33546" builtinId="9" hidden="1"/>
    <cellStyle name="Hipervínculo visitado" xfId="33547" builtinId="9" hidden="1"/>
    <cellStyle name="Hipervínculo visitado" xfId="33548" builtinId="9" hidden="1"/>
    <cellStyle name="Hipervínculo visitado" xfId="33549" builtinId="9" hidden="1"/>
    <cellStyle name="Hipervínculo visitado" xfId="33550" builtinId="9" hidden="1"/>
    <cellStyle name="Hipervínculo visitado" xfId="33551" builtinId="9" hidden="1"/>
    <cellStyle name="Hipervínculo visitado" xfId="33552" builtinId="9" hidden="1"/>
    <cellStyle name="Hipervínculo visitado" xfId="33553" builtinId="9" hidden="1"/>
    <cellStyle name="Hipervínculo visitado" xfId="33554" builtinId="9" hidden="1"/>
    <cellStyle name="Hipervínculo visitado" xfId="33555" builtinId="9" hidden="1"/>
    <cellStyle name="Hipervínculo visitado" xfId="33556" builtinId="9" hidden="1"/>
    <cellStyle name="Hipervínculo visitado" xfId="33557" builtinId="9" hidden="1"/>
    <cellStyle name="Hipervínculo visitado" xfId="33558" builtinId="9" hidden="1"/>
    <cellStyle name="Hipervínculo visitado" xfId="33559" builtinId="9" hidden="1"/>
    <cellStyle name="Hipervínculo visitado" xfId="33560" builtinId="9" hidden="1"/>
    <cellStyle name="Hipervínculo visitado" xfId="33561" builtinId="9" hidden="1"/>
    <cellStyle name="Hipervínculo visitado" xfId="33562" builtinId="9" hidden="1"/>
    <cellStyle name="Hipervínculo visitado" xfId="33563" builtinId="9" hidden="1"/>
    <cellStyle name="Hipervínculo visitado" xfId="33564" builtinId="9" hidden="1"/>
    <cellStyle name="Hipervínculo visitado" xfId="33565" builtinId="9" hidden="1"/>
    <cellStyle name="Hipervínculo visitado" xfId="33511" builtinId="9" hidden="1"/>
    <cellStyle name="Hipervínculo visitado" xfId="33637" builtinId="9" hidden="1"/>
    <cellStyle name="Hipervínculo visitado" xfId="33636" builtinId="9" hidden="1"/>
    <cellStyle name="Hipervínculo visitado" xfId="33510" builtinId="9" hidden="1"/>
    <cellStyle name="Hipervínculo visitado" xfId="33635" builtinId="9" hidden="1"/>
    <cellStyle name="Hipervínculo visitado" xfId="33634" builtinId="9" hidden="1"/>
    <cellStyle name="Hipervínculo visitado" xfId="33509" builtinId="9" hidden="1"/>
    <cellStyle name="Hipervínculo visitado" xfId="33633" builtinId="9" hidden="1"/>
    <cellStyle name="Hipervínculo visitado" xfId="33632" builtinId="9" hidden="1"/>
    <cellStyle name="Hipervínculo visitado" xfId="33508" builtinId="9" hidden="1"/>
    <cellStyle name="Hipervínculo visitado" xfId="33631" builtinId="9" hidden="1"/>
    <cellStyle name="Hipervínculo visitado" xfId="33630" builtinId="9" hidden="1"/>
    <cellStyle name="Hipervínculo visitado" xfId="33507" builtinId="9" hidden="1"/>
    <cellStyle name="Hipervínculo visitado" xfId="33629" builtinId="9" hidden="1"/>
    <cellStyle name="Hipervínculo visitado" xfId="33628" builtinId="9" hidden="1"/>
    <cellStyle name="Hipervínculo visitado" xfId="33506" builtinId="9" hidden="1"/>
    <cellStyle name="Hipervínculo visitado" xfId="33627" builtinId="9" hidden="1"/>
    <cellStyle name="Hipervínculo visitado" xfId="33626" builtinId="9" hidden="1"/>
    <cellStyle name="Hipervínculo visitado" xfId="33505" builtinId="9" hidden="1"/>
    <cellStyle name="Hipervínculo visitado" xfId="33625" builtinId="9" hidden="1"/>
    <cellStyle name="Hipervínculo visitado" xfId="33624" builtinId="9" hidden="1"/>
    <cellStyle name="Hipervínculo visitado" xfId="33662" builtinId="9" hidden="1"/>
    <cellStyle name="Hipervínculo visitado" xfId="33409" builtinId="9" hidden="1"/>
    <cellStyle name="Hipervínculo visitado" xfId="33579" builtinId="9" hidden="1"/>
    <cellStyle name="Hipervínculo visitado" xfId="33663" builtinId="9" hidden="1"/>
    <cellStyle name="Hipervínculo visitado" xfId="33580" builtinId="9" hidden="1"/>
    <cellStyle name="Hipervínculo visitado" xfId="33408" builtinId="9" hidden="1"/>
    <cellStyle name="Hipervínculo visitado" xfId="33522" builtinId="9" hidden="1"/>
    <cellStyle name="Hipervínculo visitado" xfId="33581" builtinId="9" hidden="1"/>
    <cellStyle name="Hipervínculo visitado" xfId="33582" builtinId="9" hidden="1"/>
    <cellStyle name="Hipervínculo visitado" xfId="33664" builtinId="9" hidden="1"/>
    <cellStyle name="Hipervínculo visitado" xfId="33407" builtinId="9" hidden="1"/>
    <cellStyle name="Hipervínculo visitado" xfId="33406" builtinId="9" hidden="1"/>
    <cellStyle name="Hipervínculo visitado" xfId="33665" builtinId="9" hidden="1"/>
    <cellStyle name="Hipervínculo visitado" xfId="33583" builtinId="9" hidden="1"/>
    <cellStyle name="Hipervínculo visitado" xfId="33584" builtinId="9" hidden="1"/>
    <cellStyle name="Hipervínculo visitado" xfId="33523" builtinId="9" hidden="1"/>
    <cellStyle name="Hipervínculo visitado" xfId="33405" builtinId="9" hidden="1"/>
    <cellStyle name="Hipervínculo visitado" xfId="33585" builtinId="9" hidden="1"/>
    <cellStyle name="Hipervínculo visitado" xfId="33524" builtinId="9" hidden="1"/>
    <cellStyle name="Hipervínculo visitado" xfId="33586" builtinId="9" hidden="1"/>
    <cellStyle name="Hipervínculo visitado" xfId="33404" builtinId="9" hidden="1"/>
    <cellStyle name="Hipervínculo visitado" xfId="33676" builtinId="9" hidden="1"/>
    <cellStyle name="Hipervínculo visitado" xfId="33500" builtinId="9" hidden="1"/>
    <cellStyle name="Hipervínculo visitado" xfId="33499" builtinId="9" hidden="1"/>
    <cellStyle name="Hipervínculo visitado" xfId="33429" builtinId="9" hidden="1"/>
    <cellStyle name="Hipervínculo visitado" xfId="33430" builtinId="9" hidden="1"/>
    <cellStyle name="Hipervínculo visitado" xfId="33675" builtinId="9" hidden="1"/>
    <cellStyle name="Hipervínculo visitado" xfId="33531" builtinId="9" hidden="1"/>
    <cellStyle name="Hipervínculo visitado" xfId="33603" builtinId="9" hidden="1"/>
    <cellStyle name="Hipervínculo visitado" xfId="33602" builtinId="9" hidden="1"/>
    <cellStyle name="Hipervínculo visitado" xfId="33674" builtinId="9" hidden="1"/>
    <cellStyle name="Hipervínculo visitado" xfId="33431" builtinId="9" hidden="1"/>
    <cellStyle name="Hipervínculo visitado" xfId="33498" builtinId="9" hidden="1"/>
    <cellStyle name="Hipervínculo visitado" xfId="33601" builtinId="9" hidden="1"/>
    <cellStyle name="Hipervínculo visitado" xfId="33433" builtinId="9" hidden="1"/>
    <cellStyle name="Hipervínculo visitado" xfId="33673" builtinId="9" hidden="1"/>
    <cellStyle name="Hipervínculo visitado" xfId="33530" builtinId="9" hidden="1"/>
    <cellStyle name="Hipervínculo visitado" xfId="33672" builtinId="9" hidden="1"/>
    <cellStyle name="Hipervínculo visitado" xfId="33671" builtinId="9" hidden="1"/>
    <cellStyle name="Hipervínculo visitado" xfId="33517" builtinId="9" hidden="1"/>
    <cellStyle name="Hipervínculo visitado" xfId="33516" builtinId="9" hidden="1"/>
    <cellStyle name="Hipervínculo visitado" xfId="33600" builtinId="9" hidden="1"/>
    <cellStyle name="Hipervínculo visitado" xfId="33503" builtinId="9" hidden="1"/>
    <cellStyle name="Hipervínculo visitado" xfId="33513" builtinId="9" hidden="1"/>
    <cellStyle name="Hipervínculo visitado" xfId="33709" builtinId="9" hidden="1"/>
    <cellStyle name="Hipervínculo visitado" xfId="33420" builtinId="9" hidden="1"/>
    <cellStyle name="Hipervínculo visitado" xfId="33708" builtinId="9" hidden="1"/>
    <cellStyle name="Hipervínculo visitado" xfId="33640" builtinId="9" hidden="1"/>
    <cellStyle name="Hipervínculo visitado" xfId="33614" builtinId="9" hidden="1"/>
    <cellStyle name="Hipervínculo visitado" xfId="33707" builtinId="9" hidden="1"/>
    <cellStyle name="Hipervínculo visitado" xfId="33706" builtinId="9" hidden="1"/>
    <cellStyle name="Hipervínculo visitado" xfId="33537" builtinId="9" hidden="1"/>
    <cellStyle name="Hipervínculo visitado" xfId="33641" builtinId="9" hidden="1"/>
    <cellStyle name="Hipervínculo visitado" xfId="33705" builtinId="9" hidden="1"/>
    <cellStyle name="Hipervínculo visitado" xfId="33570" builtinId="9" hidden="1"/>
    <cellStyle name="Hipervínculo visitado" xfId="33402" builtinId="9" hidden="1"/>
    <cellStyle name="Hipervínculo visitado" xfId="33525" builtinId="9" hidden="1"/>
    <cellStyle name="Hipervínculo visitado" xfId="33538" builtinId="9" hidden="1"/>
    <cellStyle name="Hipervínculo visitado" xfId="33704" builtinId="9" hidden="1"/>
    <cellStyle name="Hipervínculo visitado" xfId="33526" builtinId="9" hidden="1"/>
    <cellStyle name="Hipervínculo visitado" xfId="33685" builtinId="9" hidden="1"/>
    <cellStyle name="Hipervínculo visitado" xfId="33401" builtinId="9" hidden="1"/>
    <cellStyle name="Hipervínculo visitado" xfId="33703" builtinId="9" hidden="1"/>
    <cellStyle name="Hipervínculo visitado" xfId="33742" builtinId="9" hidden="1"/>
    <cellStyle name="Hipervínculo visitado" xfId="33656" builtinId="9" hidden="1"/>
    <cellStyle name="Hipervínculo visitado" xfId="33596" builtinId="9" hidden="1"/>
    <cellStyle name="Hipervínculo visitado" xfId="33743" builtinId="9" hidden="1"/>
    <cellStyle name="Hipervínculo visitado" xfId="33434" builtinId="9" hidden="1"/>
    <cellStyle name="Hipervínculo visitado" xfId="33693" builtinId="9" hidden="1"/>
    <cellStyle name="Hipervínculo visitado" xfId="33611" builtinId="9" hidden="1"/>
    <cellStyle name="Hipervínculo visitado" xfId="33567" builtinId="9" hidden="1"/>
    <cellStyle name="Hipervínculo visitado" xfId="33647" builtinId="9" hidden="1"/>
    <cellStyle name="Hipervínculo visitado" xfId="33744" builtinId="9" hidden="1"/>
    <cellStyle name="Hipervínculo visitado" xfId="33692" builtinId="9" hidden="1"/>
    <cellStyle name="Hipervínculo visitado" xfId="33417" builtinId="9" hidden="1"/>
    <cellStyle name="Hipervínculo visitado" xfId="33745" builtinId="9" hidden="1"/>
    <cellStyle name="Hipervínculo visitado" xfId="33566" builtinId="9" hidden="1"/>
    <cellStyle name="Hipervínculo visitado" xfId="33595" builtinId="9" hidden="1"/>
    <cellStyle name="Hipervínculo visitado" xfId="33682" builtinId="9" hidden="1"/>
    <cellStyle name="Hipervínculo visitado" xfId="33541" builtinId="9" hidden="1"/>
    <cellStyle name="Hipervínculo visitado" xfId="33529" builtinId="9" hidden="1"/>
    <cellStyle name="Hipervínculo visitado" xfId="33652" builtinId="9" hidden="1"/>
    <cellStyle name="Hipervínculo visitado" xfId="33435" builtinId="9" hidden="1"/>
    <cellStyle name="Hipervínculo visitado" xfId="33691" builtinId="9" hidden="1"/>
    <cellStyle name="Hipervínculo visitado" xfId="33622" builtinId="9" hidden="1"/>
    <cellStyle name="Hipervínculo visitado" xfId="33651" builtinId="9" hidden="1"/>
    <cellStyle name="Hipervínculo visitado" xfId="33702" builtinId="9" hidden="1"/>
    <cellStyle name="Hipervínculo visitado" xfId="33415" builtinId="9" hidden="1"/>
    <cellStyle name="Hipervínculo visitado" xfId="33667" builtinId="9" hidden="1"/>
    <cellStyle name="Hipervínculo visitado" xfId="33759" builtinId="9" hidden="1"/>
    <cellStyle name="Hipervínculo visitado" xfId="33735" builtinId="9" hidden="1"/>
    <cellStyle name="Hipervínculo visitado" xfId="33400" builtinId="9" hidden="1"/>
    <cellStyle name="Hipervínculo visitado" xfId="33701" builtinId="9" hidden="1"/>
    <cellStyle name="Hipervínculo visitado" xfId="33623" builtinId="9" hidden="1"/>
    <cellStyle name="Hipervínculo visitado" xfId="33758" builtinId="9" hidden="1"/>
    <cellStyle name="Hipervínculo visitado" xfId="33607" builtinId="9" hidden="1"/>
    <cellStyle name="Hipervínculo visitado" xfId="33695" builtinId="9" hidden="1"/>
    <cellStyle name="Hipervínculo visitado" xfId="33571" builtinId="9" hidden="1"/>
    <cellStyle name="Hipervínculo visitado" xfId="33514" builtinId="9" hidden="1"/>
    <cellStyle name="Hipervínculo visitado" xfId="33683" builtinId="9" hidden="1"/>
    <cellStyle name="Hipervínculo visitado" xfId="33757" builtinId="9" hidden="1"/>
    <cellStyle name="Hipervínculo visitado" xfId="33644" builtinId="9" hidden="1"/>
    <cellStyle name="Hipervínculo visitado" xfId="33734" builtinId="9" hidden="1"/>
    <cellStyle name="Hipervínculo visitado" xfId="33617" builtinId="9" hidden="1"/>
    <cellStyle name="Hipervínculo visitado" xfId="33756" builtinId="9" hidden="1"/>
    <cellStyle name="Hipervínculo visitado" xfId="33619" builtinId="9" hidden="1"/>
    <cellStyle name="Hipervínculo visitado" xfId="33732" builtinId="9" hidden="1"/>
    <cellStyle name="Hipervínculo visitado" xfId="33422" builtinId="9" hidden="1"/>
    <cellStyle name="Hipervínculo visitado" xfId="33681" builtinId="9" hidden="1"/>
    <cellStyle name="Hipervínculo visitado" xfId="33677" builtinId="9" hidden="1"/>
    <cellStyle name="Hipervínculo visitado" xfId="33766" builtinId="9" hidden="1"/>
    <cellStyle name="Hipervínculo visitado" xfId="33731" builtinId="9" hidden="1"/>
    <cellStyle name="Hipervínculo visitado" xfId="33711" builtinId="9" hidden="1"/>
    <cellStyle name="Hipervínculo visitado" xfId="33438" builtinId="9" hidden="1"/>
    <cellStyle name="Hipervínculo visitado" xfId="33697" builtinId="9" hidden="1"/>
    <cellStyle name="Hipervínculo visitado" xfId="33544" builtinId="9" hidden="1"/>
    <cellStyle name="Hipervínculo visitado" xfId="33767" builtinId="9" hidden="1"/>
    <cellStyle name="Hipervínculo visitado" xfId="33534" builtinId="9" hidden="1"/>
    <cellStyle name="Hipervínculo visitado" xfId="33493" builtinId="9" hidden="1"/>
    <cellStyle name="Hipervínculo visitado" xfId="33650" builtinId="9" hidden="1"/>
    <cellStyle name="Hipervínculo visitado" xfId="33497" builtinId="9" hidden="1"/>
    <cellStyle name="Hipervínculo visitado" xfId="33512" builtinId="9" hidden="1"/>
    <cellStyle name="Hipervínculo visitado" xfId="33649" builtinId="9" hidden="1"/>
    <cellStyle name="Hipervínculo visitado" xfId="33661" builtinId="9" hidden="1"/>
    <cellStyle name="Hipervínculo visitado" xfId="33738" builtinId="9" hidden="1"/>
    <cellStyle name="Hipervínculo visitado" xfId="33535" builtinId="9" hidden="1"/>
    <cellStyle name="Hipervínculo visitado" xfId="33574" builtinId="9" hidden="1"/>
    <cellStyle name="Hipervínculo visitado" xfId="33496" builtinId="9" hidden="1"/>
    <cellStyle name="Hipervínculo visitado" xfId="33539" builtinId="9" hidden="1"/>
    <cellStyle name="Hipervínculo visitado" xfId="33414" builtinId="9" hidden="1"/>
    <cellStyle name="Hipervínculo visitado" xfId="33598" builtinId="9" hidden="1"/>
    <cellStyle name="Hipervínculo visitado" xfId="33686" builtinId="9" hidden="1"/>
    <cellStyle name="Hipervínculo visitado" xfId="33785" builtinId="9" hidden="1"/>
    <cellStyle name="Hipervínculo visitado" xfId="33696" builtinId="9" hidden="1"/>
    <cellStyle name="Hipervínculo visitado" xfId="33754" builtinId="9" hidden="1"/>
    <cellStyle name="Hipervínculo visitado" xfId="33784" builtinId="9" hidden="1"/>
    <cellStyle name="Hipervínculo visitado" xfId="33740" builtinId="9" hidden="1"/>
    <cellStyle name="Hipervínculo visitado" xfId="33436" builtinId="9" hidden="1"/>
    <cellStyle name="Hipervínculo visitado" xfId="33648" builtinId="9" hidden="1"/>
    <cellStyle name="Hipervínculo visitado" xfId="33608" builtinId="9" hidden="1"/>
    <cellStyle name="Hipervínculo visitado" xfId="33646" builtinId="9" hidden="1"/>
    <cellStyle name="Hipervínculo visitado" xfId="33398" builtinId="9" hidden="1"/>
    <cellStyle name="Hipervínculo visitado" xfId="33783" builtinId="9" hidden="1"/>
    <cellStyle name="Hipervínculo visitado" xfId="33699" builtinId="9" hidden="1"/>
    <cellStyle name="Hipervínculo visitado" xfId="33753" builtinId="9" hidden="1"/>
    <cellStyle name="Hipervínculo visitado" xfId="33613" builtinId="9" hidden="1"/>
    <cellStyle name="Hipervínculo visitado" xfId="33763" builtinId="9" hidden="1"/>
    <cellStyle name="Hipervínculo visitado" xfId="33597" builtinId="9" hidden="1"/>
    <cellStyle name="Hipervínculo visitado" xfId="33655" builtinId="9" hidden="1"/>
    <cellStyle name="Hipervínculo visitado" xfId="33604" builtinId="9" hidden="1"/>
    <cellStyle name="Hipervínculo visitado" xfId="33542" builtinId="9" hidden="1"/>
    <cellStyle name="Hipervínculo visitado" xfId="33590" builtinId="9" hidden="1"/>
    <cellStyle name="Hipervínculo visitado" xfId="33399" builtinId="9" hidden="1"/>
    <cellStyle name="Hipervínculo visitado" xfId="33684" builtinId="9" hidden="1"/>
    <cellStyle name="Hipervínculo visitado" xfId="33780" builtinId="9" hidden="1"/>
    <cellStyle name="Hipervínculo visitado" xfId="33606" builtinId="9" hidden="1"/>
    <cellStyle name="Hipervínculo visitado" xfId="33761" builtinId="9" hidden="1"/>
    <cellStyle name="Hipervínculo visitado" xfId="33779" builtinId="9" hidden="1"/>
    <cellStyle name="Hipervínculo visitado" xfId="33680" builtinId="9" hidden="1"/>
    <cellStyle name="Hipervínculo visitado" xfId="33418" builtinId="9" hidden="1"/>
    <cellStyle name="Hipervínculo visitado" xfId="33762" builtinId="9" hidden="1"/>
    <cellStyle name="Hipervínculo visitado" xfId="33791" builtinId="9" hidden="1"/>
    <cellStyle name="Hipervínculo visitado" xfId="33594" builtinId="9" hidden="1"/>
    <cellStyle name="Hipervínculo visitado" xfId="33410" builtinId="9" hidden="1"/>
    <cellStyle name="Hipervínculo visitado" xfId="33792" builtinId="9" hidden="1"/>
    <cellStyle name="Hipervínculo visitado" xfId="33643" builtinId="9" hidden="1"/>
    <cellStyle name="Hipervínculo visitado" xfId="33687" builtinId="9" hidden="1"/>
    <cellStyle name="Hipervínculo visitado" xfId="33588" builtinId="9" hidden="1"/>
    <cellStyle name="Hipervínculo visitado" xfId="33788" builtinId="9" hidden="1"/>
    <cellStyle name="Hipervínculo visitado" xfId="33520" builtinId="9" hidden="1"/>
    <cellStyle name="Hipervínculo visitado" xfId="33771" builtinId="9" hidden="1"/>
    <cellStyle name="Hipervínculo visitado" xfId="33854" builtinId="9" hidden="1"/>
    <cellStyle name="Hipervínculo visitado" xfId="33751" builtinId="9" hidden="1"/>
    <cellStyle name="Hipervínculo visitado" xfId="33750" builtinId="9" hidden="1"/>
    <cellStyle name="Hipervínculo visitado" xfId="33855" builtinId="9" hidden="1"/>
    <cellStyle name="Hipervínculo visitado" xfId="33437" builtinId="9" hidden="1"/>
    <cellStyle name="Hipervínculo visitado" xfId="33589" builtinId="9" hidden="1"/>
    <cellStyle name="Hipervínculo visitado" xfId="33527" builtinId="9" hidden="1"/>
    <cellStyle name="Hipervínculo visitado" xfId="33532" builtinId="9" hidden="1"/>
    <cellStyle name="Hipervínculo visitado" xfId="33815" builtinId="9" hidden="1"/>
    <cellStyle name="Hipervínculo visitado" xfId="33856" builtinId="9" hidden="1"/>
    <cellStyle name="Hipervínculo visitado" xfId="33814" builtinId="9" hidden="1"/>
    <cellStyle name="Hipervínculo visitado" xfId="33653" builtinId="9" hidden="1"/>
    <cellStyle name="Hipervínculo visitado" xfId="33857" builtinId="9" hidden="1"/>
    <cellStyle name="Hipervínculo visitado" xfId="33540" builtinId="9" hidden="1"/>
    <cellStyle name="Hipervínculo visitado" xfId="33678" builtinId="9" hidden="1"/>
    <cellStyle name="Hipervínculo visitado" xfId="33669" builtinId="9" hidden="1"/>
    <cellStyle name="Hipervínculo visitado" xfId="33776" builtinId="9" hidden="1"/>
    <cellStyle name="Hipervínculo visitado" xfId="33638" builtinId="9" hidden="1"/>
    <cellStyle name="Hipervínculo visitado" xfId="33821" builtinId="9" hidden="1"/>
    <cellStyle name="Hipervínculo visitado" xfId="33861" builtinId="9" hidden="1"/>
    <cellStyle name="Hipervínculo visitado" xfId="33778" builtinId="9" hidden="1"/>
    <cellStyle name="Hipervínculo visitado" xfId="33822" builtinId="9" hidden="1"/>
    <cellStyle name="Hipervínculo visitado" xfId="33777" builtinId="9" hidden="1"/>
    <cellStyle name="Hipervínculo visitado" xfId="33860" builtinId="9" hidden="1"/>
    <cellStyle name="Hipervínculo visitado" xfId="33746" builtinId="9" hidden="1"/>
    <cellStyle name="Hipervínculo visitado" xfId="33587" builtinId="9" hidden="1"/>
    <cellStyle name="Hipervínculo visitado" xfId="33812" builtinId="9" hidden="1"/>
    <cellStyle name="Hipervínculo visitado" xfId="33747" builtinId="9" hidden="1"/>
    <cellStyle name="Hipervínculo visitado" xfId="33733" builtinId="9" hidden="1"/>
    <cellStyle name="Hipervínculo visitado" xfId="33859" builtinId="9" hidden="1"/>
    <cellStyle name="Hipervínculo visitado" xfId="33823" builtinId="9" hidden="1"/>
    <cellStyle name="Hipervínculo visitado" xfId="33568" builtinId="9" hidden="1"/>
    <cellStyle name="Hipervínculo visitado" xfId="33502" builtinId="9" hidden="1"/>
    <cellStyle name="Hipervínculo visitado" xfId="33845" builtinId="9" hidden="1"/>
    <cellStyle name="Hipervínculo visitado" xfId="33858" builtinId="9" hidden="1"/>
    <cellStyle name="Hipervínculo visitado" xfId="33813" builtinId="9" hidden="1"/>
    <cellStyle name="Hipervínculo visitado" xfId="33844" builtinId="9" hidden="1"/>
    <cellStyle name="Hipervínculo visitado" xfId="33749" builtinId="9" hidden="1"/>
    <cellStyle name="Hipervínculo visitado" xfId="33772" builtinId="9" hidden="1"/>
    <cellStyle name="Hipervínculo visitado" xfId="33610" builtinId="9" hidden="1"/>
    <cellStyle name="Hipervínculo visitado" xfId="33897" builtinId="9" hidden="1"/>
    <cellStyle name="Hipervínculo visitado" xfId="33898" builtinId="9" hidden="1"/>
    <cellStyle name="Hipervínculo visitado" xfId="33899" builtinId="9" hidden="1"/>
    <cellStyle name="Hipervínculo visitado" xfId="33900" builtinId="9" hidden="1"/>
    <cellStyle name="Hipervínculo visitado" xfId="33901" builtinId="9" hidden="1"/>
    <cellStyle name="Hipervínculo visitado" xfId="33902" builtinId="9" hidden="1"/>
    <cellStyle name="Hipervínculo visitado" xfId="33903" builtinId="9" hidden="1"/>
    <cellStyle name="Hipervínculo visitado" xfId="33904" builtinId="9" hidden="1"/>
    <cellStyle name="Hipervínculo visitado" xfId="33905" builtinId="9" hidden="1"/>
    <cellStyle name="Hipervínculo visitado" xfId="33906" builtinId="9" hidden="1"/>
    <cellStyle name="Hipervínculo visitado" xfId="33907" builtinId="9" hidden="1"/>
    <cellStyle name="Hipervínculo visitado" xfId="33908" builtinId="9" hidden="1"/>
    <cellStyle name="Hipervínculo visitado" xfId="33909" builtinId="9" hidden="1"/>
    <cellStyle name="Hipervínculo visitado" xfId="33910" builtinId="9" hidden="1"/>
    <cellStyle name="Hipervínculo visitado" xfId="33911" builtinId="9" hidden="1"/>
    <cellStyle name="Hipervínculo visitado" xfId="33912" builtinId="9" hidden="1"/>
    <cellStyle name="Hipervínculo visitado" xfId="33913" builtinId="9" hidden="1"/>
    <cellStyle name="Hipervínculo visitado" xfId="33914" builtinId="9" hidden="1"/>
    <cellStyle name="Hipervínculo visitado" xfId="33915" builtinId="9" hidden="1"/>
    <cellStyle name="Hipervínculo visitado" xfId="33916" builtinId="9" hidden="1"/>
    <cellStyle name="Hipervínculo visitado" xfId="33620" builtinId="9" hidden="1"/>
    <cellStyle name="Hipervínculo visitado" xfId="33846" builtinId="9" hidden="1"/>
    <cellStyle name="Hipervínculo visitado" xfId="33773" builtinId="9" hidden="1"/>
    <cellStyle name="Hipervínculo visitado" xfId="33920" builtinId="9" hidden="1"/>
    <cellStyle name="Hipervínculo visitado" xfId="33921" builtinId="9" hidden="1"/>
    <cellStyle name="Hipervínculo visitado" xfId="33922" builtinId="9" hidden="1"/>
    <cellStyle name="Hipervínculo visitado" xfId="33923" builtinId="9" hidden="1"/>
    <cellStyle name="Hipervínculo visitado" xfId="33924" builtinId="9" hidden="1"/>
    <cellStyle name="Hipervínculo visitado" xfId="33925" builtinId="9" hidden="1"/>
    <cellStyle name="Hipervínculo visitado" xfId="33926" builtinId="9" hidden="1"/>
    <cellStyle name="Hipervínculo visitado" xfId="33927" builtinId="9" hidden="1"/>
    <cellStyle name="Hipervínculo visitado" xfId="33928" builtinId="9" hidden="1"/>
    <cellStyle name="Hipervínculo visitado" xfId="33929" builtinId="9" hidden="1"/>
    <cellStyle name="Hipervínculo visitado" xfId="33930" builtinId="9" hidden="1"/>
    <cellStyle name="Hipervínculo visitado" xfId="33931" builtinId="9" hidden="1"/>
    <cellStyle name="Hipervínculo visitado" xfId="33932" builtinId="9" hidden="1"/>
    <cellStyle name="Hipervínculo visitado" xfId="33933" builtinId="9" hidden="1"/>
    <cellStyle name="Hipervínculo visitado" xfId="33934" builtinId="9" hidden="1"/>
    <cellStyle name="Hipervínculo visitado" xfId="33935" builtinId="9" hidden="1"/>
    <cellStyle name="Hipervínculo visitado" xfId="33936" builtinId="9" hidden="1"/>
    <cellStyle name="Hipervínculo visitado" xfId="33937" builtinId="9" hidden="1"/>
    <cellStyle name="Hipervínculo visitado" xfId="33950" builtinId="9" hidden="1"/>
    <cellStyle name="Hipervínculo visitado" xfId="33951" builtinId="9" hidden="1"/>
    <cellStyle name="Hipervínculo visitado" xfId="33952" builtinId="9" hidden="1"/>
    <cellStyle name="Hipervínculo visitado" xfId="33953" builtinId="9" hidden="1"/>
    <cellStyle name="Hipervínculo visitado" xfId="33954" builtinId="9" hidden="1"/>
    <cellStyle name="Hipervínculo visitado" xfId="33955" builtinId="9" hidden="1"/>
    <cellStyle name="Hipervínculo visitado" xfId="33956" builtinId="9" hidden="1"/>
    <cellStyle name="Hipervínculo visitado" xfId="33957" builtinId="9" hidden="1"/>
    <cellStyle name="Hipervínculo visitado" xfId="33958" builtinId="9" hidden="1"/>
    <cellStyle name="Hipervínculo visitado" xfId="33959" builtinId="9" hidden="1"/>
    <cellStyle name="Hipervínculo visitado" xfId="33960" builtinId="9" hidden="1"/>
    <cellStyle name="Hipervínculo visitado" xfId="33961" builtinId="9" hidden="1"/>
    <cellStyle name="Hipervínculo visitado" xfId="33962" builtinId="9" hidden="1"/>
    <cellStyle name="Hipervínculo visitado" xfId="33963" builtinId="9" hidden="1"/>
    <cellStyle name="Hipervínculo visitado" xfId="33964" builtinId="9" hidden="1"/>
    <cellStyle name="Hipervínculo visitado" xfId="33965" builtinId="9" hidden="1"/>
    <cellStyle name="Hipervínculo visitado" xfId="33966" builtinId="9" hidden="1"/>
    <cellStyle name="Hipervínculo visitado" xfId="33967" builtinId="9" hidden="1"/>
    <cellStyle name="Hipervínculo visitado" xfId="33968" builtinId="9" hidden="1"/>
    <cellStyle name="Hipervínculo visitado" xfId="33969" builtinId="9" hidden="1"/>
    <cellStyle name="Hipervínculo visitado" xfId="33970" builtinId="9" hidden="1"/>
    <cellStyle name="Hipervínculo visitado" xfId="33786" builtinId="9" hidden="1"/>
    <cellStyle name="Hipervínculo visitado" xfId="33974" builtinId="9" hidden="1"/>
    <cellStyle name="Hipervínculo visitado" xfId="33975" builtinId="9" hidden="1"/>
    <cellStyle name="Hipervínculo visitado" xfId="33976" builtinId="9" hidden="1"/>
    <cellStyle name="Hipervínculo visitado" xfId="33977" builtinId="9" hidden="1"/>
    <cellStyle name="Hipervínculo visitado" xfId="33978" builtinId="9" hidden="1"/>
    <cellStyle name="Hipervínculo visitado" xfId="33979" builtinId="9" hidden="1"/>
    <cellStyle name="Hipervínculo visitado" xfId="33980" builtinId="9" hidden="1"/>
    <cellStyle name="Hipervínculo visitado" xfId="33981" builtinId="9" hidden="1"/>
    <cellStyle name="Hipervínculo visitado" xfId="33982" builtinId="9" hidden="1"/>
    <cellStyle name="Hipervínculo visitado" xfId="33983" builtinId="9" hidden="1"/>
    <cellStyle name="Hipervínculo visitado" xfId="33984" builtinId="9" hidden="1"/>
    <cellStyle name="Hipervínculo visitado" xfId="33985" builtinId="9" hidden="1"/>
    <cellStyle name="Hipervínculo visitado" xfId="33986" builtinId="9" hidden="1"/>
    <cellStyle name="Hipervínculo visitado" xfId="33987" builtinId="9" hidden="1"/>
    <cellStyle name="Hipervínculo visitado" xfId="33988" builtinId="9" hidden="1"/>
    <cellStyle name="Hipervínculo visitado" xfId="33989" builtinId="9" hidden="1"/>
    <cellStyle name="Hipervínculo visitado" xfId="33990" builtinId="9" hidden="1"/>
    <cellStyle name="Hipervínculo visitado" xfId="33991" builtinId="9" hidden="1"/>
    <cellStyle name="Hipervínculo visitado" xfId="33992" builtinId="9" hidden="1"/>
    <cellStyle name="Hipervínculo visitado" xfId="33993" builtinId="9" hidden="1"/>
    <cellStyle name="Hipervínculo visitado" xfId="34004" builtinId="9" hidden="1"/>
    <cellStyle name="Hipervínculo visitado" xfId="34005" builtinId="9" hidden="1"/>
    <cellStyle name="Hipervínculo visitado" xfId="34006" builtinId="9" hidden="1"/>
    <cellStyle name="Hipervínculo visitado" xfId="34007" builtinId="9" hidden="1"/>
    <cellStyle name="Hipervínculo visitado" xfId="34008" builtinId="9" hidden="1"/>
    <cellStyle name="Hipervínculo visitado" xfId="34009" builtinId="9" hidden="1"/>
    <cellStyle name="Hipervínculo visitado" xfId="34010" builtinId="9" hidden="1"/>
    <cellStyle name="Hipervínculo visitado" xfId="34011" builtinId="9" hidden="1"/>
    <cellStyle name="Hipervínculo visitado" xfId="34012" builtinId="9" hidden="1"/>
    <cellStyle name="Hipervínculo visitado" xfId="34013" builtinId="9" hidden="1"/>
    <cellStyle name="Hipervínculo visitado" xfId="34014" builtinId="9" hidden="1"/>
    <cellStyle name="Hipervínculo visitado" xfId="34015" builtinId="9" hidden="1"/>
    <cellStyle name="Hipervínculo visitado" xfId="34016" builtinId="9" hidden="1"/>
    <cellStyle name="Hipervínculo visitado" xfId="34017" builtinId="9" hidden="1"/>
    <cellStyle name="Hipervínculo visitado" xfId="34018" builtinId="9" hidden="1"/>
    <cellStyle name="Hipervínculo visitado" xfId="34019" builtinId="9" hidden="1"/>
    <cellStyle name="Hipervínculo visitado" xfId="34020" builtinId="9" hidden="1"/>
    <cellStyle name="Hipervínculo visitado" xfId="34021" builtinId="9" hidden="1"/>
    <cellStyle name="Hipervínculo visitado" xfId="34022" builtinId="9" hidden="1"/>
    <cellStyle name="Hipervínculo visitado" xfId="34023" builtinId="9" hidden="1"/>
    <cellStyle name="Hipervínculo visitado" xfId="34024" builtinId="9" hidden="1"/>
    <cellStyle name="Hipervínculo visitado" xfId="33515" builtinId="9" hidden="1"/>
    <cellStyle name="Hipervínculo visitado" xfId="33698" builtinId="9" hidden="1"/>
    <cellStyle name="Hipervínculo visitado" xfId="33419" builtinId="9" hidden="1"/>
    <cellStyle name="Hipervínculo visitado" xfId="34028" builtinId="9" hidden="1"/>
    <cellStyle name="Hipervínculo visitado" xfId="34029" builtinId="9" hidden="1"/>
    <cellStyle name="Hipervínculo visitado" xfId="34030" builtinId="9" hidden="1"/>
    <cellStyle name="Hipervínculo visitado" xfId="34031" builtinId="9" hidden="1"/>
    <cellStyle name="Hipervínculo visitado" xfId="34032" builtinId="9" hidden="1"/>
    <cellStyle name="Hipervínculo visitado" xfId="34033" builtinId="9" hidden="1"/>
    <cellStyle name="Hipervínculo visitado" xfId="34034" builtinId="9" hidden="1"/>
    <cellStyle name="Hipervínculo visitado" xfId="34035" builtinId="9" hidden="1"/>
    <cellStyle name="Hipervínculo visitado" xfId="34036" builtinId="9" hidden="1"/>
    <cellStyle name="Hipervínculo visitado" xfId="34037" builtinId="9" hidden="1"/>
    <cellStyle name="Hipervínculo visitado" xfId="34038" builtinId="9" hidden="1"/>
    <cellStyle name="Hipervínculo visitado" xfId="34039" builtinId="9" hidden="1"/>
    <cellStyle name="Hipervínculo visitado" xfId="34040" builtinId="9" hidden="1"/>
    <cellStyle name="Hipervínculo visitado" xfId="34041" builtinId="9" hidden="1"/>
    <cellStyle name="Hipervínculo visitado" xfId="34042" builtinId="9" hidden="1"/>
    <cellStyle name="Hipervínculo visitado" xfId="34043" builtinId="9" hidden="1"/>
    <cellStyle name="Hipervínculo visitado" xfId="34044" builtinId="9" hidden="1"/>
    <cellStyle name="Hipervínculo visitado" xfId="34045" builtinId="9" hidden="1"/>
    <cellStyle name="Hipervínculo visitado" xfId="34056" builtinId="9" hidden="1"/>
    <cellStyle name="Hipervínculo visitado" xfId="34057" builtinId="9" hidden="1"/>
    <cellStyle name="Hipervínculo visitado" xfId="34058" builtinId="9" hidden="1"/>
    <cellStyle name="Hipervínculo visitado" xfId="34059" builtinId="9" hidden="1"/>
    <cellStyle name="Hipervínculo visitado" xfId="34060" builtinId="9" hidden="1"/>
    <cellStyle name="Hipervínculo visitado" xfId="34061" builtinId="9" hidden="1"/>
    <cellStyle name="Hipervínculo visitado" xfId="34062" builtinId="9" hidden="1"/>
    <cellStyle name="Hipervínculo visitado" xfId="34063" builtinId="9" hidden="1"/>
    <cellStyle name="Hipervínculo visitado" xfId="34064" builtinId="9" hidden="1"/>
    <cellStyle name="Hipervínculo visitado" xfId="34065" builtinId="9" hidden="1"/>
    <cellStyle name="Hipervínculo visitado" xfId="34066" builtinId="9" hidden="1"/>
    <cellStyle name="Hipervínculo visitado" xfId="34067" builtinId="9" hidden="1"/>
    <cellStyle name="Hipervínculo visitado" xfId="34068" builtinId="9" hidden="1"/>
    <cellStyle name="Hipervínculo visitado" xfId="34069" builtinId="9" hidden="1"/>
    <cellStyle name="Hipervínculo visitado" xfId="34070" builtinId="9" hidden="1"/>
    <cellStyle name="Hipervínculo visitado" xfId="34071" builtinId="9" hidden="1"/>
    <cellStyle name="Hipervínculo visitado" xfId="34072" builtinId="9" hidden="1"/>
    <cellStyle name="Hipervínculo visitado" xfId="34073" builtinId="9" hidden="1"/>
    <cellStyle name="Hipervínculo visitado" xfId="34074" builtinId="9" hidden="1"/>
    <cellStyle name="Hipervínculo visitado" xfId="34075" builtinId="9" hidden="1"/>
    <cellStyle name="Hipervínculo visitado" xfId="34076" builtinId="9" hidden="1"/>
    <cellStyle name="Hipervínculo visitado" xfId="33849" builtinId="9" hidden="1"/>
    <cellStyle name="Hipervínculo visitado" xfId="33868" builtinId="9" hidden="1"/>
    <cellStyle name="Hipervínculo visitado" xfId="33867" builtinId="9" hidden="1"/>
    <cellStyle name="Hipervínculo visitado" xfId="34079" builtinId="9" hidden="1"/>
    <cellStyle name="Hipervínculo visitado" xfId="34080" builtinId="9" hidden="1"/>
    <cellStyle name="Hipervínculo visitado" xfId="34081" builtinId="9" hidden="1"/>
    <cellStyle name="Hipervínculo visitado" xfId="34082" builtinId="9" hidden="1"/>
    <cellStyle name="Hipervínculo visitado" xfId="34083" builtinId="9" hidden="1"/>
    <cellStyle name="Hipervínculo visitado" xfId="34084" builtinId="9" hidden="1"/>
    <cellStyle name="Hipervínculo visitado" xfId="34085" builtinId="9" hidden="1"/>
    <cellStyle name="Hipervínculo visitado" xfId="34086" builtinId="9" hidden="1"/>
    <cellStyle name="Hipervínculo visitado" xfId="34087" builtinId="9" hidden="1"/>
    <cellStyle name="Hipervínculo visitado" xfId="34088" builtinId="9" hidden="1"/>
    <cellStyle name="Hipervínculo visitado" xfId="34089" builtinId="9" hidden="1"/>
    <cellStyle name="Hipervínculo visitado" xfId="34090" builtinId="9" hidden="1"/>
    <cellStyle name="Hipervínculo visitado" xfId="34091" builtinId="9" hidden="1"/>
    <cellStyle name="Hipervínculo visitado" xfId="34092" builtinId="9" hidden="1"/>
    <cellStyle name="Hipervínculo visitado" xfId="34093" builtinId="9" hidden="1"/>
    <cellStyle name="Hipervínculo visitado" xfId="34094" builtinId="9" hidden="1"/>
    <cellStyle name="Hipervínculo visitado" xfId="34095" builtinId="9" hidden="1"/>
    <cellStyle name="Hipervínculo visitado" xfId="34096" builtinId="9" hidden="1"/>
    <cellStyle name="Hipervínculo visitado" xfId="34107" builtinId="9" hidden="1"/>
    <cellStyle name="Hipervínculo visitado" xfId="34108" builtinId="9" hidden="1"/>
    <cellStyle name="Hipervínculo visitado" xfId="34109" builtinId="9" hidden="1"/>
    <cellStyle name="Hipervínculo visitado" xfId="34110" builtinId="9" hidden="1"/>
    <cellStyle name="Hipervínculo visitado" xfId="34111" builtinId="9" hidden="1"/>
    <cellStyle name="Hipervínculo visitado" xfId="34112" builtinId="9" hidden="1"/>
    <cellStyle name="Hipervínculo visitado" xfId="34113" builtinId="9" hidden="1"/>
    <cellStyle name="Hipervínculo visitado" xfId="34114" builtinId="9" hidden="1"/>
    <cellStyle name="Hipervínculo visitado" xfId="34115" builtinId="9" hidden="1"/>
    <cellStyle name="Hipervínculo visitado" xfId="34116" builtinId="9" hidden="1"/>
    <cellStyle name="Hipervínculo visitado" xfId="34117" builtinId="9" hidden="1"/>
    <cellStyle name="Hipervínculo visitado" xfId="34118" builtinId="9" hidden="1"/>
    <cellStyle name="Hipervínculo visitado" xfId="34119" builtinId="9" hidden="1"/>
    <cellStyle name="Hipervínculo visitado" xfId="34120" builtinId="9" hidden="1"/>
    <cellStyle name="Hipervínculo visitado" xfId="34121" builtinId="9" hidden="1"/>
    <cellStyle name="Hipervínculo visitado" xfId="34122" builtinId="9" hidden="1"/>
    <cellStyle name="Hipervínculo visitado" xfId="34123" builtinId="9" hidden="1"/>
    <cellStyle name="Hipervínculo visitado" xfId="34124" builtinId="9" hidden="1"/>
    <cellStyle name="Hipervínculo visitado" xfId="34125" builtinId="9" hidden="1"/>
    <cellStyle name="Hipervínculo visitado" xfId="34126" builtinId="9" hidden="1"/>
    <cellStyle name="Hipervínculo visitado" xfId="34127" builtinId="9" hidden="1"/>
    <cellStyle name="Hipervínculo visitado" xfId="34130" builtinId="9" hidden="1"/>
    <cellStyle name="Hipervínculo visitado" xfId="34131" builtinId="9" hidden="1"/>
    <cellStyle name="Hipervínculo visitado" xfId="34132" builtinId="9" hidden="1"/>
    <cellStyle name="Hipervínculo visitado" xfId="34133" builtinId="9" hidden="1"/>
    <cellStyle name="Hipervínculo visitado" xfId="34134" builtinId="9" hidden="1"/>
    <cellStyle name="Hipervínculo visitado" xfId="34135" builtinId="9" hidden="1"/>
    <cellStyle name="Hipervínculo visitado" xfId="34136" builtinId="9" hidden="1"/>
    <cellStyle name="Hipervínculo visitado" xfId="34137" builtinId="9" hidden="1"/>
    <cellStyle name="Hipervínculo visitado" xfId="34138" builtinId="9" hidden="1"/>
    <cellStyle name="Hipervínculo visitado" xfId="34139" builtinId="9" hidden="1"/>
    <cellStyle name="Hipervínculo visitado" xfId="34140" builtinId="9" hidden="1"/>
    <cellStyle name="Hipervínculo visitado" xfId="34141" builtinId="9" hidden="1"/>
    <cellStyle name="Hipervínculo visitado" xfId="34142" builtinId="9" hidden="1"/>
    <cellStyle name="Hipervínculo visitado" xfId="34143" builtinId="9" hidden="1"/>
    <cellStyle name="Hipervínculo visitado" xfId="34144" builtinId="9" hidden="1"/>
    <cellStyle name="Hipervínculo visitado" xfId="34145" builtinId="9" hidden="1"/>
    <cellStyle name="Hipervínculo visitado" xfId="34146" builtinId="9" hidden="1"/>
    <cellStyle name="Hipervínculo visitado" xfId="34147" builtinId="9" hidden="1"/>
    <cellStyle name="Hipervínculo visitado" xfId="34148" builtinId="9" hidden="1"/>
    <cellStyle name="Hipervínculo visitado" xfId="34149" builtinId="9" hidden="1"/>
    <cellStyle name="Hipervínculo visitado" xfId="34150" builtinId="9" hidden="1"/>
    <cellStyle name="Hipervínculo visitado" xfId="34164" builtinId="9" hidden="1"/>
    <cellStyle name="Hipervínculo visitado" xfId="34165" builtinId="9" hidden="1"/>
    <cellStyle name="Hipervínculo visitado" xfId="34166" builtinId="9" hidden="1"/>
    <cellStyle name="Hipervínculo visitado" xfId="34167" builtinId="9" hidden="1"/>
    <cellStyle name="Hipervínculo visitado" xfId="34168" builtinId="9" hidden="1"/>
    <cellStyle name="Hipervínculo visitado" xfId="34169" builtinId="9" hidden="1"/>
    <cellStyle name="Hipervínculo visitado" xfId="34170" builtinId="9" hidden="1"/>
    <cellStyle name="Hipervínculo visitado" xfId="34171" builtinId="9" hidden="1"/>
    <cellStyle name="Hipervínculo visitado" xfId="34172" builtinId="9" hidden="1"/>
    <cellStyle name="Hipervínculo visitado" xfId="34173" builtinId="9" hidden="1"/>
    <cellStyle name="Hipervínculo visitado" xfId="34174" builtinId="9" hidden="1"/>
    <cellStyle name="Hipervínculo visitado" xfId="34175" builtinId="9" hidden="1"/>
    <cellStyle name="Hipervínculo visitado" xfId="34176" builtinId="9" hidden="1"/>
    <cellStyle name="Hipervínculo visitado" xfId="34177" builtinId="9" hidden="1"/>
    <cellStyle name="Hipervínculo visitado" xfId="34178" builtinId="9" hidden="1"/>
    <cellStyle name="Hipervínculo visitado" xfId="34179" builtinId="9" hidden="1"/>
    <cellStyle name="Hipervínculo visitado" xfId="34180" builtinId="9" hidden="1"/>
    <cellStyle name="Hipervínculo visitado" xfId="34181" builtinId="9" hidden="1"/>
    <cellStyle name="Hipervínculo visitado" xfId="34182" builtinId="9" hidden="1"/>
    <cellStyle name="Hipervínculo visitado" xfId="34183" builtinId="9" hidden="1"/>
    <cellStyle name="Hipervínculo visitado" xfId="34184" builtinId="9" hidden="1"/>
    <cellStyle name="Hipervínculo visitado" xfId="33599" builtinId="9" hidden="1"/>
    <cellStyle name="Hipervínculo visitado" xfId="34185" builtinId="9" hidden="1"/>
    <cellStyle name="Hipervínculo visitado" xfId="34186" builtinId="9" hidden="1"/>
    <cellStyle name="Hipervínculo visitado" xfId="34187" builtinId="9" hidden="1"/>
    <cellStyle name="Hipervínculo visitado" xfId="34188" builtinId="9" hidden="1"/>
    <cellStyle name="Hipervínculo visitado" xfId="34189" builtinId="9" hidden="1"/>
    <cellStyle name="Hipervínculo visitado" xfId="34190" builtinId="9" hidden="1"/>
    <cellStyle name="Hipervínculo visitado" xfId="34191" builtinId="9" hidden="1"/>
    <cellStyle name="Hipervínculo visitado" xfId="34192" builtinId="9" hidden="1"/>
    <cellStyle name="Hipervínculo visitado" xfId="34193" builtinId="9" hidden="1"/>
    <cellStyle name="Hipervínculo visitado" xfId="34194" builtinId="9" hidden="1"/>
    <cellStyle name="Hipervínculo visitado" xfId="34195" builtinId="9" hidden="1"/>
    <cellStyle name="Hipervínculo visitado" xfId="34196" builtinId="9" hidden="1"/>
    <cellStyle name="Hipervínculo visitado" xfId="34197" builtinId="9" hidden="1"/>
    <cellStyle name="Hipervínculo visitado" xfId="34198" builtinId="9" hidden="1"/>
    <cellStyle name="Hipervínculo visitado" xfId="34199" builtinId="9" hidden="1"/>
    <cellStyle name="Hipervínculo visitado" xfId="34200" builtinId="9" hidden="1"/>
    <cellStyle name="Hipervínculo visitado" xfId="34201" builtinId="9" hidden="1"/>
    <cellStyle name="Hipervínculo visitado" xfId="34202" builtinId="9" hidden="1"/>
    <cellStyle name="Hipervínculo visitado" xfId="34203" builtinId="9" hidden="1"/>
    <cellStyle name="Hipervínculo visitado" xfId="34204" builtinId="9" hidden="1"/>
    <cellStyle name="Hipervínculo visitado" xfId="34215" builtinId="9" hidden="1"/>
    <cellStyle name="Hipervínculo visitado" xfId="34216" builtinId="9" hidden="1"/>
    <cellStyle name="Hipervínculo visitado" xfId="34217" builtinId="9" hidden="1"/>
    <cellStyle name="Hipervínculo visitado" xfId="34218" builtinId="9" hidden="1"/>
    <cellStyle name="Hipervínculo visitado" xfId="34219" builtinId="9" hidden="1"/>
    <cellStyle name="Hipervínculo visitado" xfId="34220" builtinId="9" hidden="1"/>
    <cellStyle name="Hipervínculo visitado" xfId="34221" builtinId="9" hidden="1"/>
    <cellStyle name="Hipervínculo visitado" xfId="34222" builtinId="9" hidden="1"/>
    <cellStyle name="Hipervínculo visitado" xfId="34223" builtinId="9" hidden="1"/>
    <cellStyle name="Hipervínculo visitado" xfId="34224" builtinId="9" hidden="1"/>
    <cellStyle name="Hipervínculo visitado" xfId="34225" builtinId="9" hidden="1"/>
    <cellStyle name="Hipervínculo visitado" xfId="34226" builtinId="9" hidden="1"/>
    <cellStyle name="Hipervínculo visitado" xfId="34227" builtinId="9" hidden="1"/>
    <cellStyle name="Hipervínculo visitado" xfId="34228" builtinId="9" hidden="1"/>
    <cellStyle name="Hipervínculo visitado" xfId="34229" builtinId="9" hidden="1"/>
    <cellStyle name="Hipervínculo visitado" xfId="34230" builtinId="9" hidden="1"/>
    <cellStyle name="Hipervínculo visitado" xfId="34231" builtinId="9" hidden="1"/>
    <cellStyle name="Hipervínculo visitado" xfId="34232" builtinId="9" hidden="1"/>
    <cellStyle name="Hipervínculo visitado" xfId="34233" builtinId="9" hidden="1"/>
    <cellStyle name="Hipervínculo visitado" xfId="34234" builtinId="9" hidden="1"/>
    <cellStyle name="Hipervínculo visitado" xfId="34235" builtinId="9" hidden="1"/>
    <cellStyle name="Hipervínculo visitado" xfId="34243" builtinId="9" hidden="1"/>
    <cellStyle name="Hipervínculo visitado" xfId="34244" builtinId="9" hidden="1"/>
    <cellStyle name="Hipervínculo visitado" xfId="34245" builtinId="9" hidden="1"/>
    <cellStyle name="Hipervínculo visitado" xfId="34246" builtinId="9" hidden="1"/>
    <cellStyle name="Hipervínculo visitado" xfId="34247" builtinId="9" hidden="1"/>
    <cellStyle name="Hipervínculo visitado" xfId="34248" builtinId="9" hidden="1"/>
    <cellStyle name="Hipervínculo visitado" xfId="34249" builtinId="9" hidden="1"/>
    <cellStyle name="Hipervínculo visitado" xfId="34250" builtinId="9" hidden="1"/>
    <cellStyle name="Hipervínculo visitado" xfId="34251" builtinId="9" hidden="1"/>
    <cellStyle name="Hipervínculo visitado" xfId="34252" builtinId="9" hidden="1"/>
    <cellStyle name="Hipervínculo visitado" xfId="34253" builtinId="9" hidden="1"/>
    <cellStyle name="Hipervínculo visitado" xfId="34254" builtinId="9" hidden="1"/>
    <cellStyle name="Hipervínculo visitado" xfId="34255" builtinId="9" hidden="1"/>
    <cellStyle name="Hipervínculo visitado" xfId="34256" builtinId="9" hidden="1"/>
    <cellStyle name="Hipervínculo visitado" xfId="34257" builtinId="9" hidden="1"/>
    <cellStyle name="Hipervínculo visitado" xfId="34258" builtinId="9" hidden="1"/>
    <cellStyle name="Hipervínculo visitado" xfId="34259" builtinId="9" hidden="1"/>
    <cellStyle name="Hipervínculo visitado" xfId="34260" builtinId="9" hidden="1"/>
    <cellStyle name="Hipervínculo visitado" xfId="34261" builtinId="9" hidden="1"/>
    <cellStyle name="Hipervínculo visitado" xfId="34262" builtinId="9" hidden="1"/>
    <cellStyle name="Hipervínculo visitado" xfId="34263" builtinId="9" hidden="1"/>
    <cellStyle name="Hipervínculo visitado" xfId="34277" builtinId="9" hidden="1"/>
    <cellStyle name="Hipervínculo visitado" xfId="34278" builtinId="9" hidden="1"/>
    <cellStyle name="Hipervínculo visitado" xfId="34279" builtinId="9" hidden="1"/>
    <cellStyle name="Hipervínculo visitado" xfId="34280" builtinId="9" hidden="1"/>
    <cellStyle name="Hipervínculo visitado" xfId="34281" builtinId="9" hidden="1"/>
    <cellStyle name="Hipervínculo visitado" xfId="34282" builtinId="9" hidden="1"/>
    <cellStyle name="Hipervínculo visitado" xfId="34283" builtinId="9" hidden="1"/>
    <cellStyle name="Hipervínculo visitado" xfId="34284" builtinId="9" hidden="1"/>
    <cellStyle name="Hipervínculo visitado" xfId="34285" builtinId="9" hidden="1"/>
    <cellStyle name="Hipervínculo visitado" xfId="34286" builtinId="9" hidden="1"/>
    <cellStyle name="Hipervínculo visitado" xfId="34287" builtinId="9" hidden="1"/>
    <cellStyle name="Hipervínculo visitado" xfId="34288" builtinId="9" hidden="1"/>
    <cellStyle name="Hipervínculo visitado" xfId="34289" builtinId="9" hidden="1"/>
    <cellStyle name="Hipervínculo visitado" xfId="34290" builtinId="9" hidden="1"/>
    <cellStyle name="Hipervínculo visitado" xfId="34291" builtinId="9" hidden="1"/>
    <cellStyle name="Hipervínculo visitado" xfId="34292" builtinId="9" hidden="1"/>
    <cellStyle name="Hipervínculo visitado" xfId="34293" builtinId="9" hidden="1"/>
    <cellStyle name="Hipervínculo visitado" xfId="34294" builtinId="9" hidden="1"/>
    <cellStyle name="Hipervínculo visitado" xfId="34295" builtinId="9" hidden="1"/>
    <cellStyle name="Hipervínculo visitado" xfId="34296" builtinId="9" hidden="1"/>
    <cellStyle name="Hipervínculo visitado" xfId="34297" builtinId="9" hidden="1"/>
    <cellStyle name="Hipervínculo visitado" xfId="34302" builtinId="9" hidden="1"/>
    <cellStyle name="Hipervínculo visitado" xfId="34303" builtinId="9" hidden="1"/>
    <cellStyle name="Hipervínculo visitado" xfId="34304" builtinId="9" hidden="1"/>
    <cellStyle name="Hipervínculo visitado" xfId="34305" builtinId="9" hidden="1"/>
    <cellStyle name="Hipervínculo visitado" xfId="34306" builtinId="9" hidden="1"/>
    <cellStyle name="Hipervínculo visitado" xfId="34307" builtinId="9" hidden="1"/>
    <cellStyle name="Hipervínculo visitado" xfId="34308" builtinId="9" hidden="1"/>
    <cellStyle name="Hipervínculo visitado" xfId="34309" builtinId="9" hidden="1"/>
    <cellStyle name="Hipervínculo visitado" xfId="34310" builtinId="9" hidden="1"/>
    <cellStyle name="Hipervínculo visitado" xfId="34311" builtinId="9" hidden="1"/>
    <cellStyle name="Hipervínculo visitado" xfId="34312" builtinId="9" hidden="1"/>
    <cellStyle name="Hipervínculo visitado" xfId="34313" builtinId="9" hidden="1"/>
    <cellStyle name="Hipervínculo visitado" xfId="34314" builtinId="9" hidden="1"/>
    <cellStyle name="Hipervínculo visitado" xfId="34315" builtinId="9" hidden="1"/>
    <cellStyle name="Hipervínculo visitado" xfId="34316" builtinId="9" hidden="1"/>
    <cellStyle name="Hipervínculo visitado" xfId="34317" builtinId="9" hidden="1"/>
    <cellStyle name="Hipervínculo visitado" xfId="34318" builtinId="9" hidden="1"/>
    <cellStyle name="Hipervínculo visitado" xfId="34319" builtinId="9" hidden="1"/>
    <cellStyle name="Hipervínculo visitado" xfId="34320" builtinId="9" hidden="1"/>
    <cellStyle name="Hipervínculo visitado" xfId="34321" builtinId="9" hidden="1"/>
    <cellStyle name="Hipervínculo visitado" xfId="34322" builtinId="9" hidden="1"/>
    <cellStyle name="Hipervínculo visitado" xfId="34342" builtinId="9" hidden="1"/>
    <cellStyle name="Hipervínculo visitado" xfId="34343" builtinId="9" hidden="1"/>
    <cellStyle name="Hipervínculo visitado" xfId="34344" builtinId="9" hidden="1"/>
    <cellStyle name="Hipervínculo visitado" xfId="34345" builtinId="9" hidden="1"/>
    <cellStyle name="Hipervínculo visitado" xfId="34346" builtinId="9" hidden="1"/>
    <cellStyle name="Hipervínculo visitado" xfId="34347" builtinId="9" hidden="1"/>
    <cellStyle name="Hipervínculo visitado" xfId="34348" builtinId="9" hidden="1"/>
    <cellStyle name="Hipervínculo visitado" xfId="34349" builtinId="9" hidden="1"/>
    <cellStyle name="Hipervínculo visitado" xfId="34350" builtinId="9" hidden="1"/>
    <cellStyle name="Hipervínculo visitado" xfId="34351" builtinId="9" hidden="1"/>
    <cellStyle name="Hipervínculo visitado" xfId="34352" builtinId="9" hidden="1"/>
    <cellStyle name="Hipervínculo visitado" xfId="34353" builtinId="9" hidden="1"/>
    <cellStyle name="Hipervínculo visitado" xfId="34354" builtinId="9" hidden="1"/>
    <cellStyle name="Hipervínculo visitado" xfId="34355" builtinId="9" hidden="1"/>
    <cellStyle name="Hipervínculo visitado" xfId="34356" builtinId="9" hidden="1"/>
    <cellStyle name="Hipervínculo visitado" xfId="34357" builtinId="9" hidden="1"/>
    <cellStyle name="Hipervínculo visitado" xfId="34358" builtinId="9" hidden="1"/>
    <cellStyle name="Hipervínculo visitado" xfId="34359" builtinId="9" hidden="1"/>
    <cellStyle name="Hipervínculo visitado" xfId="34360" builtinId="9" hidden="1"/>
    <cellStyle name="Hipervínculo visitado" xfId="34361" builtinId="9" hidden="1"/>
    <cellStyle name="Hipervínculo visitado" xfId="34362" builtinId="9" hidden="1"/>
    <cellStyle name="Hipervínculo visitado" xfId="34373" builtinId="9" hidden="1"/>
    <cellStyle name="Hipervínculo visitado" xfId="34374" builtinId="9" hidden="1"/>
    <cellStyle name="Hipervínculo visitado" xfId="34375" builtinId="9" hidden="1"/>
    <cellStyle name="Hipervínculo visitado" xfId="34376" builtinId="9" hidden="1"/>
    <cellStyle name="Hipervínculo visitado" xfId="34377" builtinId="9" hidden="1"/>
    <cellStyle name="Hipervínculo visitado" xfId="34378" builtinId="9" hidden="1"/>
    <cellStyle name="Hipervínculo visitado" xfId="34379" builtinId="9" hidden="1"/>
    <cellStyle name="Hipervínculo visitado" xfId="34380" builtinId="9" hidden="1"/>
    <cellStyle name="Hipervínculo visitado" xfId="34381" builtinId="9" hidden="1"/>
    <cellStyle name="Hipervínculo visitado" xfId="34382" builtinId="9" hidden="1"/>
    <cellStyle name="Hipervínculo visitado" xfId="34383" builtinId="9" hidden="1"/>
    <cellStyle name="Hipervínculo visitado" xfId="34384" builtinId="9" hidden="1"/>
    <cellStyle name="Hipervínculo visitado" xfId="34385" builtinId="9" hidden="1"/>
    <cellStyle name="Hipervínculo visitado" xfId="34386" builtinId="9" hidden="1"/>
    <cellStyle name="Hipervínculo visitado" xfId="34387" builtinId="9" hidden="1"/>
    <cellStyle name="Hipervínculo visitado" xfId="34388" builtinId="9" hidden="1"/>
    <cellStyle name="Hipervínculo visitado" xfId="34389" builtinId="9" hidden="1"/>
    <cellStyle name="Hipervínculo visitado" xfId="34390" builtinId="9" hidden="1"/>
    <cellStyle name="Hipervínculo visitado" xfId="34391" builtinId="9" hidden="1"/>
    <cellStyle name="Hipervínculo visitado" xfId="34392" builtinId="9" hidden="1"/>
    <cellStyle name="Hipervínculo visitado" xfId="34393" builtinId="9" hidden="1"/>
    <cellStyle name="Hipervínculo visitado" xfId="34404" builtinId="9" hidden="1"/>
    <cellStyle name="Hipervínculo visitado" xfId="34405" builtinId="9" hidden="1"/>
    <cellStyle name="Hipervínculo visitado" xfId="34406" builtinId="9" hidden="1"/>
    <cellStyle name="Hipervínculo visitado" xfId="34407" builtinId="9" hidden="1"/>
    <cellStyle name="Hipervínculo visitado" xfId="34408" builtinId="9" hidden="1"/>
    <cellStyle name="Hipervínculo visitado" xfId="34409" builtinId="9" hidden="1"/>
    <cellStyle name="Hipervínculo visitado" xfId="34410" builtinId="9" hidden="1"/>
    <cellStyle name="Hipervínculo visitado" xfId="34411" builtinId="9" hidden="1"/>
    <cellStyle name="Hipervínculo visitado" xfId="34412" builtinId="9" hidden="1"/>
    <cellStyle name="Hipervínculo visitado" xfId="34413" builtinId="9" hidden="1"/>
    <cellStyle name="Hipervínculo visitado" xfId="34414" builtinId="9" hidden="1"/>
    <cellStyle name="Hipervínculo visitado" xfId="34415" builtinId="9" hidden="1"/>
    <cellStyle name="Hipervínculo visitado" xfId="34416" builtinId="9" hidden="1"/>
    <cellStyle name="Hipervínculo visitado" xfId="34417" builtinId="9" hidden="1"/>
    <cellStyle name="Hipervínculo visitado" xfId="34418" builtinId="9" hidden="1"/>
    <cellStyle name="Hipervínculo visitado" xfId="34419" builtinId="9" hidden="1"/>
    <cellStyle name="Hipervínculo visitado" xfId="34420" builtinId="9" hidden="1"/>
    <cellStyle name="Hipervínculo visitado" xfId="34421" builtinId="9" hidden="1"/>
    <cellStyle name="Hipervínculo visitado" xfId="34422" builtinId="9" hidden="1"/>
    <cellStyle name="Hipervínculo visitado" xfId="34423" builtinId="9" hidden="1"/>
    <cellStyle name="Hipervínculo visitado" xfId="34424" builtinId="9" hidden="1"/>
    <cellStyle name="Hipervínculo visitado" xfId="34435" builtinId="9" hidden="1"/>
    <cellStyle name="Hipervínculo visitado" xfId="34436" builtinId="9" hidden="1"/>
    <cellStyle name="Hipervínculo visitado" xfId="34437" builtinId="9" hidden="1"/>
    <cellStyle name="Hipervínculo visitado" xfId="34438" builtinId="9" hidden="1"/>
    <cellStyle name="Hipervínculo visitado" xfId="34439" builtinId="9" hidden="1"/>
    <cellStyle name="Hipervínculo visitado" xfId="34440" builtinId="9" hidden="1"/>
    <cellStyle name="Hipervínculo visitado" xfId="34441" builtinId="9" hidden="1"/>
    <cellStyle name="Hipervínculo visitado" xfId="34442" builtinId="9" hidden="1"/>
    <cellStyle name="Hipervínculo visitado" xfId="34443" builtinId="9" hidden="1"/>
    <cellStyle name="Hipervínculo visitado" xfId="34444" builtinId="9" hidden="1"/>
    <cellStyle name="Hipervínculo visitado" xfId="34445" builtinId="9" hidden="1"/>
    <cellStyle name="Hipervínculo visitado" xfId="34446" builtinId="9" hidden="1"/>
    <cellStyle name="Hipervínculo visitado" xfId="34447" builtinId="9" hidden="1"/>
    <cellStyle name="Hipervínculo visitado" xfId="34448" builtinId="9" hidden="1"/>
    <cellStyle name="Hipervínculo visitado" xfId="34449" builtinId="9" hidden="1"/>
    <cellStyle name="Hipervínculo visitado" xfId="34450" builtinId="9" hidden="1"/>
    <cellStyle name="Hipervínculo visitado" xfId="34451" builtinId="9" hidden="1"/>
    <cellStyle name="Hipervínculo visitado" xfId="34452" builtinId="9" hidden="1"/>
    <cellStyle name="Hipervínculo visitado" xfId="34453" builtinId="9" hidden="1"/>
    <cellStyle name="Hipervínculo visitado" xfId="34454" builtinId="9" hidden="1"/>
    <cellStyle name="Hipervínculo visitado" xfId="34455" builtinId="9" hidden="1"/>
    <cellStyle name="Hipervínculo visitado" xfId="34466" builtinId="9" hidden="1"/>
    <cellStyle name="Hipervínculo visitado" xfId="34467" builtinId="9" hidden="1"/>
    <cellStyle name="Hipervínculo visitado" xfId="34468" builtinId="9" hidden="1"/>
    <cellStyle name="Hipervínculo visitado" xfId="34469" builtinId="9" hidden="1"/>
    <cellStyle name="Hipervínculo visitado" xfId="34470" builtinId="9" hidden="1"/>
    <cellStyle name="Hipervínculo visitado" xfId="34471" builtinId="9" hidden="1"/>
    <cellStyle name="Hipervínculo visitado" xfId="34472" builtinId="9" hidden="1"/>
    <cellStyle name="Hipervínculo visitado" xfId="34473" builtinId="9" hidden="1"/>
    <cellStyle name="Hipervínculo visitado" xfId="34474" builtinId="9" hidden="1"/>
    <cellStyle name="Hipervínculo visitado" xfId="34475" builtinId="9" hidden="1"/>
    <cellStyle name="Hipervínculo visitado" xfId="34476" builtinId="9" hidden="1"/>
    <cellStyle name="Hipervínculo visitado" xfId="34477" builtinId="9" hidden="1"/>
    <cellStyle name="Hipervínculo visitado" xfId="34478" builtinId="9" hidden="1"/>
    <cellStyle name="Hipervínculo visitado" xfId="34479" builtinId="9" hidden="1"/>
    <cellStyle name="Hipervínculo visitado" xfId="34480" builtinId="9" hidden="1"/>
    <cellStyle name="Hipervínculo visitado" xfId="34481" builtinId="9" hidden="1"/>
    <cellStyle name="Hipervínculo visitado" xfId="34482" builtinId="9" hidden="1"/>
    <cellStyle name="Hipervínculo visitado" xfId="34483" builtinId="9" hidden="1"/>
    <cellStyle name="Hipervínculo visitado" xfId="34484" builtinId="9" hidden="1"/>
    <cellStyle name="Hipervínculo visitado" xfId="34485" builtinId="9" hidden="1"/>
    <cellStyle name="Hipervínculo visitado" xfId="34486" builtinId="9" hidden="1"/>
    <cellStyle name="Hipervínculo visitado" xfId="34497" builtinId="9" hidden="1"/>
    <cellStyle name="Hipervínculo visitado" xfId="34498" builtinId="9" hidden="1"/>
    <cellStyle name="Hipervínculo visitado" xfId="34499" builtinId="9" hidden="1"/>
    <cellStyle name="Hipervínculo visitado" xfId="34500" builtinId="9" hidden="1"/>
    <cellStyle name="Hipervínculo visitado" xfId="34501" builtinId="9" hidden="1"/>
    <cellStyle name="Hipervínculo visitado" xfId="34502" builtinId="9" hidden="1"/>
    <cellStyle name="Hipervínculo visitado" xfId="34503" builtinId="9" hidden="1"/>
    <cellStyle name="Hipervínculo visitado" xfId="34504" builtinId="9" hidden="1"/>
    <cellStyle name="Hipervínculo visitado" xfId="34505" builtinId="9" hidden="1"/>
    <cellStyle name="Hipervínculo visitado" xfId="34506" builtinId="9" hidden="1"/>
    <cellStyle name="Hipervínculo visitado" xfId="34507" builtinId="9" hidden="1"/>
    <cellStyle name="Hipervínculo visitado" xfId="34508" builtinId="9" hidden="1"/>
    <cellStyle name="Hipervínculo visitado" xfId="34509" builtinId="9" hidden="1"/>
    <cellStyle name="Hipervínculo visitado" xfId="34510" builtinId="9" hidden="1"/>
    <cellStyle name="Hipervínculo visitado" xfId="34511" builtinId="9" hidden="1"/>
    <cellStyle name="Hipervínculo visitado" xfId="34512" builtinId="9" hidden="1"/>
    <cellStyle name="Hipervínculo visitado" xfId="34513" builtinId="9" hidden="1"/>
    <cellStyle name="Hipervínculo visitado" xfId="34514" builtinId="9" hidden="1"/>
    <cellStyle name="Hipervínculo visitado" xfId="34515" builtinId="9" hidden="1"/>
    <cellStyle name="Hipervínculo visitado" xfId="34516" builtinId="9" hidden="1"/>
    <cellStyle name="Hipervínculo visitado" xfId="34517" builtinId="9" hidden="1"/>
    <cellStyle name="Hipervínculo visitado" xfId="34528" builtinId="9" hidden="1"/>
    <cellStyle name="Hipervínculo visitado" xfId="34529" builtinId="9" hidden="1"/>
    <cellStyle name="Hipervínculo visitado" xfId="34530" builtinId="9" hidden="1"/>
    <cellStyle name="Hipervínculo visitado" xfId="34531" builtinId="9" hidden="1"/>
    <cellStyle name="Hipervínculo visitado" xfId="34532" builtinId="9" hidden="1"/>
    <cellStyle name="Hipervínculo visitado" xfId="34533" builtinId="9" hidden="1"/>
    <cellStyle name="Hipervínculo visitado" xfId="34534" builtinId="9" hidden="1"/>
    <cellStyle name="Hipervínculo visitado" xfId="34535" builtinId="9" hidden="1"/>
    <cellStyle name="Hipervínculo visitado" xfId="34536" builtinId="9" hidden="1"/>
    <cellStyle name="Hipervínculo visitado" xfId="34537" builtinId="9" hidden="1"/>
    <cellStyle name="Hipervínculo visitado" xfId="34538" builtinId="9" hidden="1"/>
    <cellStyle name="Hipervínculo visitado" xfId="34539" builtinId="9" hidden="1"/>
    <cellStyle name="Hipervínculo visitado" xfId="34540" builtinId="9" hidden="1"/>
    <cellStyle name="Hipervínculo visitado" xfId="34541" builtinId="9" hidden="1"/>
    <cellStyle name="Hipervínculo visitado" xfId="34542" builtinId="9" hidden="1"/>
    <cellStyle name="Hipervínculo visitado" xfId="34543" builtinId="9" hidden="1"/>
    <cellStyle name="Hipervínculo visitado" xfId="34544" builtinId="9" hidden="1"/>
    <cellStyle name="Hipervínculo visitado" xfId="34545" builtinId="9" hidden="1"/>
    <cellStyle name="Hipervínculo visitado" xfId="34546" builtinId="9" hidden="1"/>
    <cellStyle name="Hipervínculo visitado" xfId="34547" builtinId="9" hidden="1"/>
    <cellStyle name="Hipervínculo visitado" xfId="34548" builtinId="9" hidden="1"/>
    <cellStyle name="Hipervínculo visitado" xfId="34559" builtinId="9" hidden="1"/>
    <cellStyle name="Hipervínculo visitado" xfId="34560" builtinId="9" hidden="1"/>
    <cellStyle name="Hipervínculo visitado" xfId="34561" builtinId="9" hidden="1"/>
    <cellStyle name="Hipervínculo visitado" xfId="34562" builtinId="9" hidden="1"/>
    <cellStyle name="Hipervínculo visitado" xfId="34563" builtinId="9" hidden="1"/>
    <cellStyle name="Hipervínculo visitado" xfId="34564" builtinId="9" hidden="1"/>
    <cellStyle name="Hipervínculo visitado" xfId="34565" builtinId="9" hidden="1"/>
    <cellStyle name="Hipervínculo visitado" xfId="34566" builtinId="9" hidden="1"/>
    <cellStyle name="Hipervínculo visitado" xfId="34567" builtinId="9" hidden="1"/>
    <cellStyle name="Hipervínculo visitado" xfId="34568" builtinId="9" hidden="1"/>
    <cellStyle name="Hipervínculo visitado" xfId="34569" builtinId="9" hidden="1"/>
    <cellStyle name="Hipervínculo visitado" xfId="34570" builtinId="9" hidden="1"/>
    <cellStyle name="Hipervínculo visitado" xfId="34571" builtinId="9" hidden="1"/>
    <cellStyle name="Hipervínculo visitado" xfId="34572" builtinId="9" hidden="1"/>
    <cellStyle name="Hipervínculo visitado" xfId="34573" builtinId="9" hidden="1"/>
    <cellStyle name="Hipervínculo visitado" xfId="34574" builtinId="9" hidden="1"/>
    <cellStyle name="Hipervínculo visitado" xfId="34575" builtinId="9" hidden="1"/>
    <cellStyle name="Hipervínculo visitado" xfId="34576" builtinId="9" hidden="1"/>
    <cellStyle name="Hipervínculo visitado" xfId="34577" builtinId="9" hidden="1"/>
    <cellStyle name="Hipervínculo visitado" xfId="34578" builtinId="9" hidden="1"/>
    <cellStyle name="Hipervínculo visitado" xfId="34579" builtinId="9" hidden="1"/>
    <cellStyle name="Hipervínculo visitado" xfId="34590" builtinId="9" hidden="1"/>
    <cellStyle name="Hipervínculo visitado" xfId="34591" builtinId="9" hidden="1"/>
    <cellStyle name="Hipervínculo visitado" xfId="34592" builtinId="9" hidden="1"/>
    <cellStyle name="Hipervínculo visitado" xfId="34593" builtinId="9" hidden="1"/>
    <cellStyle name="Hipervínculo visitado" xfId="34594" builtinId="9" hidden="1"/>
    <cellStyle name="Hipervínculo visitado" xfId="34595" builtinId="9" hidden="1"/>
    <cellStyle name="Hipervínculo visitado" xfId="34596" builtinId="9" hidden="1"/>
    <cellStyle name="Hipervínculo visitado" xfId="34597" builtinId="9" hidden="1"/>
    <cellStyle name="Hipervínculo visitado" xfId="34598" builtinId="9" hidden="1"/>
    <cellStyle name="Hipervínculo visitado" xfId="34599" builtinId="9" hidden="1"/>
    <cellStyle name="Hipervínculo visitado" xfId="34600" builtinId="9" hidden="1"/>
    <cellStyle name="Hipervínculo visitado" xfId="34601" builtinId="9" hidden="1"/>
    <cellStyle name="Hipervínculo visitado" xfId="34602" builtinId="9" hidden="1"/>
    <cellStyle name="Hipervínculo visitado" xfId="34603" builtinId="9" hidden="1"/>
    <cellStyle name="Hipervínculo visitado" xfId="34604" builtinId="9" hidden="1"/>
    <cellStyle name="Hipervínculo visitado" xfId="34605" builtinId="9" hidden="1"/>
    <cellStyle name="Hipervínculo visitado" xfId="34606" builtinId="9" hidden="1"/>
    <cellStyle name="Hipervínculo visitado" xfId="34607" builtinId="9" hidden="1"/>
    <cellStyle name="Hipervínculo visitado" xfId="34608" builtinId="9" hidden="1"/>
    <cellStyle name="Hipervínculo visitado" xfId="34609" builtinId="9" hidden="1"/>
    <cellStyle name="Hipervínculo visitado" xfId="34610" builtinId="9" hidden="1"/>
    <cellStyle name="Hipervínculo visitado" xfId="34621" builtinId="9" hidden="1"/>
    <cellStyle name="Hipervínculo visitado" xfId="34622" builtinId="9" hidden="1"/>
    <cellStyle name="Hipervínculo visitado" xfId="34623" builtinId="9" hidden="1"/>
    <cellStyle name="Hipervínculo visitado" xfId="34624" builtinId="9" hidden="1"/>
    <cellStyle name="Hipervínculo visitado" xfId="34625" builtinId="9" hidden="1"/>
    <cellStyle name="Hipervínculo visitado" xfId="34626" builtinId="9" hidden="1"/>
    <cellStyle name="Hipervínculo visitado" xfId="34627" builtinId="9" hidden="1"/>
    <cellStyle name="Hipervínculo visitado" xfId="34628" builtinId="9" hidden="1"/>
    <cellStyle name="Hipervínculo visitado" xfId="34629" builtinId="9" hidden="1"/>
    <cellStyle name="Hipervínculo visitado" xfId="34630" builtinId="9" hidden="1"/>
    <cellStyle name="Hipervínculo visitado" xfId="34631" builtinId="9" hidden="1"/>
    <cellStyle name="Hipervínculo visitado" xfId="34632" builtinId="9" hidden="1"/>
    <cellStyle name="Hipervínculo visitado" xfId="34633" builtinId="9" hidden="1"/>
    <cellStyle name="Hipervínculo visitado" xfId="34634" builtinId="9" hidden="1"/>
    <cellStyle name="Hipervínculo visitado" xfId="34635" builtinId="9" hidden="1"/>
    <cellStyle name="Hipervínculo visitado" xfId="34636" builtinId="9" hidden="1"/>
    <cellStyle name="Hipervínculo visitado" xfId="34637" builtinId="9" hidden="1"/>
    <cellStyle name="Hipervínculo visitado" xfId="34638" builtinId="9" hidden="1"/>
    <cellStyle name="Hipervínculo visitado" xfId="34639" builtinId="9" hidden="1"/>
    <cellStyle name="Hipervínculo visitado" xfId="34640" builtinId="9" hidden="1"/>
    <cellStyle name="Hipervínculo visitado" xfId="34641" builtinId="9" hidden="1"/>
    <cellStyle name="Hipervínculo visitado" xfId="34651" builtinId="9" hidden="1"/>
    <cellStyle name="Hipervínculo visitado" xfId="34652" builtinId="9" hidden="1"/>
    <cellStyle name="Hipervínculo visitado" xfId="34653" builtinId="9" hidden="1"/>
    <cellStyle name="Hipervínculo visitado" xfId="34654" builtinId="9" hidden="1"/>
    <cellStyle name="Hipervínculo visitado" xfId="34655" builtinId="9" hidden="1"/>
    <cellStyle name="Hipervínculo visitado" xfId="34656" builtinId="9" hidden="1"/>
    <cellStyle name="Hipervínculo visitado" xfId="34657" builtinId="9" hidden="1"/>
    <cellStyle name="Hipervínculo visitado" xfId="34658" builtinId="9" hidden="1"/>
    <cellStyle name="Hipervínculo visitado" xfId="34659" builtinId="9" hidden="1"/>
    <cellStyle name="Hipervínculo visitado" xfId="34660" builtinId="9" hidden="1"/>
    <cellStyle name="Hipervínculo visitado" xfId="34661" builtinId="9" hidden="1"/>
    <cellStyle name="Hipervínculo visitado" xfId="34662" builtinId="9" hidden="1"/>
    <cellStyle name="Hipervínculo visitado" xfId="34663" builtinId="9" hidden="1"/>
    <cellStyle name="Hipervínculo visitado" xfId="34664" builtinId="9" hidden="1"/>
    <cellStyle name="Hipervínculo visitado" xfId="34665" builtinId="9" hidden="1"/>
    <cellStyle name="Hipervínculo visitado" xfId="34666" builtinId="9" hidden="1"/>
    <cellStyle name="Hipervínculo visitado" xfId="34667" builtinId="9" hidden="1"/>
    <cellStyle name="Hipervínculo visitado" xfId="34668" builtinId="9" hidden="1"/>
    <cellStyle name="Hipervínculo visitado" xfId="34669" builtinId="9" hidden="1"/>
    <cellStyle name="Hipervínculo visitado" xfId="34670" builtinId="9" hidden="1"/>
    <cellStyle name="Hipervínculo visitado" xfId="34671" builtinId="9" hidden="1"/>
    <cellStyle name="Hipervínculo visitado" xfId="34681" builtinId="9" hidden="1"/>
    <cellStyle name="Hipervínculo visitado" xfId="34682" builtinId="9" hidden="1"/>
    <cellStyle name="Hipervínculo visitado" xfId="34683" builtinId="9" hidden="1"/>
    <cellStyle name="Hipervínculo visitado" xfId="34684" builtinId="9" hidden="1"/>
    <cellStyle name="Hipervínculo visitado" xfId="34685" builtinId="9" hidden="1"/>
    <cellStyle name="Hipervínculo visitado" xfId="34686" builtinId="9" hidden="1"/>
    <cellStyle name="Hipervínculo visitado" xfId="34687" builtinId="9" hidden="1"/>
    <cellStyle name="Hipervínculo visitado" xfId="34688" builtinId="9" hidden="1"/>
    <cellStyle name="Hipervínculo visitado" xfId="34689" builtinId="9" hidden="1"/>
    <cellStyle name="Hipervínculo visitado" xfId="34690" builtinId="9" hidden="1"/>
    <cellStyle name="Hipervínculo visitado" xfId="34691" builtinId="9" hidden="1"/>
    <cellStyle name="Hipervínculo visitado" xfId="34692" builtinId="9" hidden="1"/>
    <cellStyle name="Hipervínculo visitado" xfId="34693" builtinId="9" hidden="1"/>
    <cellStyle name="Hipervínculo visitado" xfId="34694" builtinId="9" hidden="1"/>
    <cellStyle name="Hipervínculo visitado" xfId="34695" builtinId="9" hidden="1"/>
    <cellStyle name="Hipervínculo visitado" xfId="34696" builtinId="9" hidden="1"/>
    <cellStyle name="Hipervínculo visitado" xfId="34697" builtinId="9" hidden="1"/>
    <cellStyle name="Hipervínculo visitado" xfId="34698" builtinId="9" hidden="1"/>
    <cellStyle name="Hipervínculo visitado" xfId="34699" builtinId="9" hidden="1"/>
    <cellStyle name="Hipervínculo visitado" xfId="34700" builtinId="9" hidden="1"/>
    <cellStyle name="Hipervínculo visitado" xfId="34701" builtinId="9" hidden="1"/>
    <cellStyle name="Hipervínculo visitado" xfId="34712" builtinId="9" hidden="1"/>
    <cellStyle name="Hipervínculo visitado" xfId="34713" builtinId="9" hidden="1"/>
    <cellStyle name="Hipervínculo visitado" xfId="34714" builtinId="9" hidden="1"/>
    <cellStyle name="Hipervínculo visitado" xfId="34715" builtinId="9" hidden="1"/>
    <cellStyle name="Hipervínculo visitado" xfId="34716" builtinId="9" hidden="1"/>
    <cellStyle name="Hipervínculo visitado" xfId="34717" builtinId="9" hidden="1"/>
    <cellStyle name="Hipervínculo visitado" xfId="34718" builtinId="9" hidden="1"/>
    <cellStyle name="Hipervínculo visitado" xfId="34719" builtinId="9" hidden="1"/>
    <cellStyle name="Hipervínculo visitado" xfId="34720" builtinId="9" hidden="1"/>
    <cellStyle name="Hipervínculo visitado" xfId="34721" builtinId="9" hidden="1"/>
    <cellStyle name="Hipervínculo visitado" xfId="34722" builtinId="9" hidden="1"/>
    <cellStyle name="Hipervínculo visitado" xfId="34723" builtinId="9" hidden="1"/>
    <cellStyle name="Hipervínculo visitado" xfId="34724" builtinId="9" hidden="1"/>
    <cellStyle name="Hipervínculo visitado" xfId="34725" builtinId="9" hidden="1"/>
    <cellStyle name="Hipervínculo visitado" xfId="34726" builtinId="9" hidden="1"/>
    <cellStyle name="Hipervínculo visitado" xfId="34727" builtinId="9" hidden="1"/>
    <cellStyle name="Hipervínculo visitado" xfId="34728" builtinId="9" hidden="1"/>
    <cellStyle name="Hipervínculo visitado" xfId="34729" builtinId="9" hidden="1"/>
    <cellStyle name="Hipervínculo visitado" xfId="34730" builtinId="9" hidden="1"/>
    <cellStyle name="Hipervínculo visitado" xfId="34731" builtinId="9" hidden="1"/>
    <cellStyle name="Hipervínculo visitado" xfId="34732" builtinId="9" hidden="1"/>
    <cellStyle name="Hipervínculo visitado" xfId="34744" builtinId="9" hidden="1"/>
    <cellStyle name="Hipervínculo visitado" xfId="34745" builtinId="9" hidden="1"/>
    <cellStyle name="Hipervínculo visitado" xfId="34746" builtinId="9" hidden="1"/>
    <cellStyle name="Hipervínculo visitado" xfId="34747" builtinId="9" hidden="1"/>
    <cellStyle name="Hipervínculo visitado" xfId="34748" builtinId="9" hidden="1"/>
    <cellStyle name="Hipervínculo visitado" xfId="34749" builtinId="9" hidden="1"/>
    <cellStyle name="Hipervínculo visitado" xfId="34750" builtinId="9" hidden="1"/>
    <cellStyle name="Hipervínculo visitado" xfId="34751" builtinId="9" hidden="1"/>
    <cellStyle name="Hipervínculo visitado" xfId="34752" builtinId="9" hidden="1"/>
    <cellStyle name="Hipervínculo visitado" xfId="34753" builtinId="9" hidden="1"/>
    <cellStyle name="Hipervínculo visitado" xfId="34754" builtinId="9" hidden="1"/>
    <cellStyle name="Hipervínculo visitado" xfId="34755" builtinId="9" hidden="1"/>
    <cellStyle name="Hipervínculo visitado" xfId="34756" builtinId="9" hidden="1"/>
    <cellStyle name="Hipervínculo visitado" xfId="34757" builtinId="9" hidden="1"/>
    <cellStyle name="Hipervínculo visitado" xfId="34758" builtinId="9" hidden="1"/>
    <cellStyle name="Hipervínculo visitado" xfId="34759" builtinId="9" hidden="1"/>
    <cellStyle name="Hipervínculo visitado" xfId="34760" builtinId="9" hidden="1"/>
    <cellStyle name="Hipervínculo visitado" xfId="34761" builtinId="9" hidden="1"/>
    <cellStyle name="Hipervínculo visitado" xfId="34762" builtinId="9" hidden="1"/>
    <cellStyle name="Hipervínculo visitado" xfId="34763" builtinId="9" hidden="1"/>
    <cellStyle name="Hipervínculo visitado" xfId="34764" builtinId="9" hidden="1"/>
    <cellStyle name="Hipervínculo visitado" xfId="34776" builtinId="9" hidden="1"/>
    <cellStyle name="Hipervínculo visitado" xfId="34777" builtinId="9" hidden="1"/>
    <cellStyle name="Hipervínculo visitado" xfId="34778" builtinId="9" hidden="1"/>
    <cellStyle name="Hipervínculo visitado" xfId="34779" builtinId="9" hidden="1"/>
    <cellStyle name="Hipervínculo visitado" xfId="34780" builtinId="9" hidden="1"/>
    <cellStyle name="Hipervínculo visitado" xfId="34781" builtinId="9" hidden="1"/>
    <cellStyle name="Hipervínculo visitado" xfId="34782" builtinId="9" hidden="1"/>
    <cellStyle name="Hipervínculo visitado" xfId="34783" builtinId="9" hidden="1"/>
    <cellStyle name="Hipervínculo visitado" xfId="34784" builtinId="9" hidden="1"/>
    <cellStyle name="Hipervínculo visitado" xfId="34785" builtinId="9" hidden="1"/>
    <cellStyle name="Hipervínculo visitado" xfId="34786" builtinId="9" hidden="1"/>
    <cellStyle name="Hipervínculo visitado" xfId="34787" builtinId="9" hidden="1"/>
    <cellStyle name="Hipervínculo visitado" xfId="34788" builtinId="9" hidden="1"/>
    <cellStyle name="Hipervínculo visitado" xfId="34789" builtinId="9" hidden="1"/>
    <cellStyle name="Hipervínculo visitado" xfId="34790" builtinId="9" hidden="1"/>
    <cellStyle name="Hipervínculo visitado" xfId="34791" builtinId="9" hidden="1"/>
    <cellStyle name="Hipervínculo visitado" xfId="34792" builtinId="9" hidden="1"/>
    <cellStyle name="Hipervínculo visitado" xfId="34793" builtinId="9" hidden="1"/>
    <cellStyle name="Hipervínculo visitado" xfId="34794" builtinId="9" hidden="1"/>
    <cellStyle name="Hipervínculo visitado" xfId="34795" builtinId="9" hidden="1"/>
    <cellStyle name="Hipervínculo visitado" xfId="34796" builtinId="9" hidden="1"/>
    <cellStyle name="Hipervínculo visitado" xfId="34807" builtinId="9" hidden="1"/>
    <cellStyle name="Hipervínculo visitado" xfId="34808" builtinId="9" hidden="1"/>
    <cellStyle name="Hipervínculo visitado" xfId="34809" builtinId="9" hidden="1"/>
    <cellStyle name="Hipervínculo visitado" xfId="34810" builtinId="9" hidden="1"/>
    <cellStyle name="Hipervínculo visitado" xfId="34811" builtinId="9" hidden="1"/>
    <cellStyle name="Hipervínculo visitado" xfId="34812" builtinId="9" hidden="1"/>
    <cellStyle name="Hipervínculo visitado" xfId="34813" builtinId="9" hidden="1"/>
    <cellStyle name="Hipervínculo visitado" xfId="34814" builtinId="9" hidden="1"/>
    <cellStyle name="Hipervínculo visitado" xfId="34815" builtinId="9" hidden="1"/>
    <cellStyle name="Hipervínculo visitado" xfId="34816" builtinId="9" hidden="1"/>
    <cellStyle name="Hipervínculo visitado" xfId="34817" builtinId="9" hidden="1"/>
    <cellStyle name="Hipervínculo visitado" xfId="34818" builtinId="9" hidden="1"/>
    <cellStyle name="Hipervínculo visitado" xfId="34819" builtinId="9" hidden="1"/>
    <cellStyle name="Hipervínculo visitado" xfId="34820" builtinId="9" hidden="1"/>
    <cellStyle name="Hipervínculo visitado" xfId="34821" builtinId="9" hidden="1"/>
    <cellStyle name="Hipervínculo visitado" xfId="34822" builtinId="9" hidden="1"/>
    <cellStyle name="Hipervínculo visitado" xfId="34823" builtinId="9" hidden="1"/>
    <cellStyle name="Hipervínculo visitado" xfId="34824" builtinId="9" hidden="1"/>
    <cellStyle name="Hipervínculo visitado" xfId="34825" builtinId="9" hidden="1"/>
    <cellStyle name="Hipervínculo visitado" xfId="34826" builtinId="9" hidden="1"/>
    <cellStyle name="Hipervínculo visitado" xfId="34827" builtinId="9" hidden="1"/>
    <cellStyle name="Hipervínculo visitado" xfId="34839" builtinId="9" hidden="1"/>
    <cellStyle name="Hipervínculo visitado" xfId="34840" builtinId="9" hidden="1"/>
    <cellStyle name="Hipervínculo visitado" xfId="34841" builtinId="9" hidden="1"/>
    <cellStyle name="Hipervínculo visitado" xfId="34842" builtinId="9" hidden="1"/>
    <cellStyle name="Hipervínculo visitado" xfId="34843" builtinId="9" hidden="1"/>
    <cellStyle name="Hipervínculo visitado" xfId="34844" builtinId="9" hidden="1"/>
    <cellStyle name="Hipervínculo visitado" xfId="34845" builtinId="9" hidden="1"/>
    <cellStyle name="Hipervínculo visitado" xfId="34846" builtinId="9" hidden="1"/>
    <cellStyle name="Hipervínculo visitado" xfId="34847" builtinId="9" hidden="1"/>
    <cellStyle name="Hipervínculo visitado" xfId="34848" builtinId="9" hidden="1"/>
    <cellStyle name="Hipervínculo visitado" xfId="34849" builtinId="9" hidden="1"/>
    <cellStyle name="Hipervínculo visitado" xfId="34850" builtinId="9" hidden="1"/>
    <cellStyle name="Hipervínculo visitado" xfId="34851" builtinId="9" hidden="1"/>
    <cellStyle name="Hipervínculo visitado" xfId="34852" builtinId="9" hidden="1"/>
    <cellStyle name="Hipervínculo visitado" xfId="34853" builtinId="9" hidden="1"/>
    <cellStyle name="Hipervínculo visitado" xfId="34854" builtinId="9" hidden="1"/>
    <cellStyle name="Hipervínculo visitado" xfId="34855" builtinId="9" hidden="1"/>
    <cellStyle name="Hipervínculo visitado" xfId="34856" builtinId="9" hidden="1"/>
    <cellStyle name="Hipervínculo visitado" xfId="34857" builtinId="9" hidden="1"/>
    <cellStyle name="Hipervínculo visitado" xfId="34858" builtinId="9" hidden="1"/>
    <cellStyle name="Hipervínculo visitado" xfId="34859" builtinId="9" hidden="1"/>
    <cellStyle name="Hipervínculo visitado" xfId="34870" builtinId="9" hidden="1"/>
    <cellStyle name="Hipervínculo visitado" xfId="34871" builtinId="9" hidden="1"/>
    <cellStyle name="Hipervínculo visitado" xfId="34872" builtinId="9" hidden="1"/>
    <cellStyle name="Hipervínculo visitado" xfId="34873" builtinId="9" hidden="1"/>
    <cellStyle name="Hipervínculo visitado" xfId="34874" builtinId="9" hidden="1"/>
    <cellStyle name="Hipervínculo visitado" xfId="34875" builtinId="9" hidden="1"/>
    <cellStyle name="Hipervínculo visitado" xfId="34876" builtinId="9" hidden="1"/>
    <cellStyle name="Hipervínculo visitado" xfId="34877" builtinId="9" hidden="1"/>
    <cellStyle name="Hipervínculo visitado" xfId="34878" builtinId="9" hidden="1"/>
    <cellStyle name="Hipervínculo visitado" xfId="34879" builtinId="9" hidden="1"/>
    <cellStyle name="Hipervínculo visitado" xfId="34880" builtinId="9" hidden="1"/>
    <cellStyle name="Hipervínculo visitado" xfId="34881" builtinId="9" hidden="1"/>
    <cellStyle name="Hipervínculo visitado" xfId="34882" builtinId="9" hidden="1"/>
    <cellStyle name="Hipervínculo visitado" xfId="34883" builtinId="9" hidden="1"/>
    <cellStyle name="Hipervínculo visitado" xfId="34884" builtinId="9" hidden="1"/>
    <cellStyle name="Hipervínculo visitado" xfId="34885" builtinId="9" hidden="1"/>
    <cellStyle name="Hipervínculo visitado" xfId="34886" builtinId="9" hidden="1"/>
    <cellStyle name="Hipervínculo visitado" xfId="34887" builtinId="9" hidden="1"/>
    <cellStyle name="Hipervínculo visitado" xfId="34888" builtinId="9" hidden="1"/>
    <cellStyle name="Hipervínculo visitado" xfId="34889" builtinId="9" hidden="1"/>
    <cellStyle name="Hipervínculo visitado" xfId="34890" builtinId="9" hidden="1"/>
    <cellStyle name="Hipervínculo visitado" xfId="34901" builtinId="9" hidden="1"/>
    <cellStyle name="Hipervínculo visitado" xfId="34902" builtinId="9" hidden="1"/>
    <cellStyle name="Hipervínculo visitado" xfId="34903" builtinId="9" hidden="1"/>
    <cellStyle name="Hipervínculo visitado" xfId="34904" builtinId="9" hidden="1"/>
    <cellStyle name="Hipervínculo visitado" xfId="34905" builtinId="9" hidden="1"/>
    <cellStyle name="Hipervínculo visitado" xfId="34906" builtinId="9" hidden="1"/>
    <cellStyle name="Hipervínculo visitado" xfId="34907" builtinId="9" hidden="1"/>
    <cellStyle name="Hipervínculo visitado" xfId="34908" builtinId="9" hidden="1"/>
    <cellStyle name="Hipervínculo visitado" xfId="34909" builtinId="9" hidden="1"/>
    <cellStyle name="Hipervínculo visitado" xfId="34910" builtinId="9" hidden="1"/>
    <cellStyle name="Hipervínculo visitado" xfId="34911" builtinId="9" hidden="1"/>
    <cellStyle name="Hipervínculo visitado" xfId="34912" builtinId="9" hidden="1"/>
    <cellStyle name="Hipervínculo visitado" xfId="34913" builtinId="9" hidden="1"/>
    <cellStyle name="Hipervínculo visitado" xfId="34914" builtinId="9" hidden="1"/>
    <cellStyle name="Hipervínculo visitado" xfId="34915" builtinId="9" hidden="1"/>
    <cellStyle name="Hipervínculo visitado" xfId="34916" builtinId="9" hidden="1"/>
    <cellStyle name="Hipervínculo visitado" xfId="34917" builtinId="9" hidden="1"/>
    <cellStyle name="Hipervínculo visitado" xfId="34918" builtinId="9" hidden="1"/>
    <cellStyle name="Hipervínculo visitado" xfId="34919" builtinId="9" hidden="1"/>
    <cellStyle name="Hipervínculo visitado" xfId="34920" builtinId="9" hidden="1"/>
    <cellStyle name="Hipervínculo visitado" xfId="34921" builtinId="9" hidden="1"/>
    <cellStyle name="Hipervínculo visitado" xfId="34933" builtinId="9" hidden="1"/>
    <cellStyle name="Hipervínculo visitado" xfId="34934" builtinId="9" hidden="1"/>
    <cellStyle name="Hipervínculo visitado" xfId="34935" builtinId="9" hidden="1"/>
    <cellStyle name="Hipervínculo visitado" xfId="34936" builtinId="9" hidden="1"/>
    <cellStyle name="Hipervínculo visitado" xfId="34937" builtinId="9" hidden="1"/>
    <cellStyle name="Hipervínculo visitado" xfId="34938" builtinId="9" hidden="1"/>
    <cellStyle name="Hipervínculo visitado" xfId="34939" builtinId="9" hidden="1"/>
    <cellStyle name="Hipervínculo visitado" xfId="34940" builtinId="9" hidden="1"/>
    <cellStyle name="Hipervínculo visitado" xfId="34941" builtinId="9" hidden="1"/>
    <cellStyle name="Hipervínculo visitado" xfId="34942" builtinId="9" hidden="1"/>
    <cellStyle name="Hipervínculo visitado" xfId="34943" builtinId="9" hidden="1"/>
    <cellStyle name="Hipervínculo visitado" xfId="34944" builtinId="9" hidden="1"/>
    <cellStyle name="Hipervínculo visitado" xfId="34945" builtinId="9" hidden="1"/>
    <cellStyle name="Hipervínculo visitado" xfId="34946" builtinId="9" hidden="1"/>
    <cellStyle name="Hipervínculo visitado" xfId="34947" builtinId="9" hidden="1"/>
    <cellStyle name="Hipervínculo visitado" xfId="34948" builtinId="9" hidden="1"/>
    <cellStyle name="Hipervínculo visitado" xfId="34949" builtinId="9" hidden="1"/>
    <cellStyle name="Hipervínculo visitado" xfId="34950" builtinId="9" hidden="1"/>
    <cellStyle name="Hipervínculo visitado" xfId="34951" builtinId="9" hidden="1"/>
    <cellStyle name="Hipervínculo visitado" xfId="34952" builtinId="9" hidden="1"/>
    <cellStyle name="Hipervínculo visitado" xfId="34953" builtinId="9" hidden="1"/>
    <cellStyle name="Hipervínculo visitado" xfId="34964" builtinId="9" hidden="1"/>
    <cellStyle name="Hipervínculo visitado" xfId="34965" builtinId="9" hidden="1"/>
    <cellStyle name="Hipervínculo visitado" xfId="34966" builtinId="9" hidden="1"/>
    <cellStyle name="Hipervínculo visitado" xfId="34967" builtinId="9" hidden="1"/>
    <cellStyle name="Hipervínculo visitado" xfId="34968" builtinId="9" hidden="1"/>
    <cellStyle name="Hipervínculo visitado" xfId="34969" builtinId="9" hidden="1"/>
    <cellStyle name="Hipervínculo visitado" xfId="34970" builtinId="9" hidden="1"/>
    <cellStyle name="Hipervínculo visitado" xfId="34971" builtinId="9" hidden="1"/>
    <cellStyle name="Hipervínculo visitado" xfId="34972" builtinId="9" hidden="1"/>
    <cellStyle name="Hipervínculo visitado" xfId="34973" builtinId="9" hidden="1"/>
    <cellStyle name="Hipervínculo visitado" xfId="34974" builtinId="9" hidden="1"/>
    <cellStyle name="Hipervínculo visitado" xfId="34975" builtinId="9" hidden="1"/>
    <cellStyle name="Hipervínculo visitado" xfId="34976" builtinId="9" hidden="1"/>
    <cellStyle name="Hipervínculo visitado" xfId="34977" builtinId="9" hidden="1"/>
    <cellStyle name="Hipervínculo visitado" xfId="34978" builtinId="9" hidden="1"/>
    <cellStyle name="Hipervínculo visitado" xfId="34979" builtinId="9" hidden="1"/>
    <cellStyle name="Hipervínculo visitado" xfId="34980" builtinId="9" hidden="1"/>
    <cellStyle name="Hipervínculo visitado" xfId="34981" builtinId="9" hidden="1"/>
    <cellStyle name="Hipervínculo visitado" xfId="34982" builtinId="9" hidden="1"/>
    <cellStyle name="Hipervínculo visitado" xfId="34983" builtinId="9" hidden="1"/>
    <cellStyle name="Hipervínculo visitado" xfId="34984" builtinId="9" hidden="1"/>
    <cellStyle name="Hipervínculo visitado" xfId="34996" builtinId="9" hidden="1"/>
    <cellStyle name="Hipervínculo visitado" xfId="34997" builtinId="9" hidden="1"/>
    <cellStyle name="Hipervínculo visitado" xfId="34998" builtinId="9" hidden="1"/>
    <cellStyle name="Hipervínculo visitado" xfId="34999" builtinId="9" hidden="1"/>
    <cellStyle name="Hipervínculo visitado" xfId="35000" builtinId="9" hidden="1"/>
    <cellStyle name="Hipervínculo visitado" xfId="35001" builtinId="9" hidden="1"/>
    <cellStyle name="Hipervínculo visitado" xfId="35002" builtinId="9" hidden="1"/>
    <cellStyle name="Hipervínculo visitado" xfId="35003" builtinId="9" hidden="1"/>
    <cellStyle name="Hipervínculo visitado" xfId="35004" builtinId="9" hidden="1"/>
    <cellStyle name="Hipervínculo visitado" xfId="35005" builtinId="9" hidden="1"/>
    <cellStyle name="Hipervínculo visitado" xfId="35006" builtinId="9" hidden="1"/>
    <cellStyle name="Hipervínculo visitado" xfId="35007" builtinId="9" hidden="1"/>
    <cellStyle name="Hipervínculo visitado" xfId="35008" builtinId="9" hidden="1"/>
    <cellStyle name="Hipervínculo visitado" xfId="35009" builtinId="9" hidden="1"/>
    <cellStyle name="Hipervínculo visitado" xfId="35010" builtinId="9" hidden="1"/>
    <cellStyle name="Hipervínculo visitado" xfId="35011" builtinId="9" hidden="1"/>
    <cellStyle name="Hipervínculo visitado" xfId="35012" builtinId="9" hidden="1"/>
    <cellStyle name="Hipervínculo visitado" xfId="35013" builtinId="9" hidden="1"/>
    <cellStyle name="Hipervínculo visitado" xfId="35014" builtinId="9" hidden="1"/>
    <cellStyle name="Hipervínculo visitado" xfId="35015" builtinId="9" hidden="1"/>
    <cellStyle name="Hipervínculo visitado" xfId="35016" builtinId="9" hidden="1"/>
    <cellStyle name="Hipervínculo visitado" xfId="35027" builtinId="9" hidden="1"/>
    <cellStyle name="Hipervínculo visitado" xfId="35028" builtinId="9" hidden="1"/>
    <cellStyle name="Hipervínculo visitado" xfId="35029" builtinId="9" hidden="1"/>
    <cellStyle name="Hipervínculo visitado" xfId="35030" builtinId="9" hidden="1"/>
    <cellStyle name="Hipervínculo visitado" xfId="35031" builtinId="9" hidden="1"/>
    <cellStyle name="Hipervínculo visitado" xfId="35032" builtinId="9" hidden="1"/>
    <cellStyle name="Hipervínculo visitado" xfId="35033" builtinId="9" hidden="1"/>
    <cellStyle name="Hipervínculo visitado" xfId="35034" builtinId="9" hidden="1"/>
    <cellStyle name="Hipervínculo visitado" xfId="35035" builtinId="9" hidden="1"/>
    <cellStyle name="Hipervínculo visitado" xfId="35036" builtinId="9" hidden="1"/>
    <cellStyle name="Hipervínculo visitado" xfId="35037" builtinId="9" hidden="1"/>
    <cellStyle name="Hipervínculo visitado" xfId="35038" builtinId="9" hidden="1"/>
    <cellStyle name="Hipervínculo visitado" xfId="35039" builtinId="9" hidden="1"/>
    <cellStyle name="Hipervínculo visitado" xfId="35040" builtinId="9" hidden="1"/>
    <cellStyle name="Hipervínculo visitado" xfId="35041" builtinId="9" hidden="1"/>
    <cellStyle name="Hipervínculo visitado" xfId="35042" builtinId="9" hidden="1"/>
    <cellStyle name="Hipervínculo visitado" xfId="35043" builtinId="9" hidden="1"/>
    <cellStyle name="Hipervínculo visitado" xfId="35044" builtinId="9" hidden="1"/>
    <cellStyle name="Hipervínculo visitado" xfId="35045" builtinId="9" hidden="1"/>
    <cellStyle name="Hipervínculo visitado" xfId="35046" builtinId="9" hidden="1"/>
    <cellStyle name="Hipervínculo visitado" xfId="35047" builtinId="9" hidden="1"/>
    <cellStyle name="Hipervínculo visitado" xfId="35058" builtinId="9" hidden="1"/>
    <cellStyle name="Hipervínculo visitado" xfId="35059" builtinId="9" hidden="1"/>
    <cellStyle name="Hipervínculo visitado" xfId="35060" builtinId="9" hidden="1"/>
    <cellStyle name="Hipervínculo visitado" xfId="35061" builtinId="9" hidden="1"/>
    <cellStyle name="Hipervínculo visitado" xfId="35062" builtinId="9" hidden="1"/>
    <cellStyle name="Hipervínculo visitado" xfId="35063" builtinId="9" hidden="1"/>
    <cellStyle name="Hipervínculo visitado" xfId="35064" builtinId="9" hidden="1"/>
    <cellStyle name="Hipervínculo visitado" xfId="35065" builtinId="9" hidden="1"/>
    <cellStyle name="Hipervínculo visitado" xfId="35066" builtinId="9" hidden="1"/>
    <cellStyle name="Hipervínculo visitado" xfId="35067" builtinId="9" hidden="1"/>
    <cellStyle name="Hipervínculo visitado" xfId="35068" builtinId="9" hidden="1"/>
    <cellStyle name="Hipervínculo visitado" xfId="35069" builtinId="9" hidden="1"/>
    <cellStyle name="Hipervínculo visitado" xfId="35070" builtinId="9" hidden="1"/>
    <cellStyle name="Hipervínculo visitado" xfId="35071" builtinId="9" hidden="1"/>
    <cellStyle name="Hipervínculo visitado" xfId="35072" builtinId="9" hidden="1"/>
    <cellStyle name="Hipervínculo visitado" xfId="35073" builtinId="9" hidden="1"/>
    <cellStyle name="Hipervínculo visitado" xfId="35074" builtinId="9" hidden="1"/>
    <cellStyle name="Hipervínculo visitado" xfId="35075" builtinId="9" hidden="1"/>
    <cellStyle name="Hipervínculo visitado" xfId="35076" builtinId="9" hidden="1"/>
    <cellStyle name="Hipervínculo visitado" xfId="35077" builtinId="9" hidden="1"/>
    <cellStyle name="Hipervínculo visitado" xfId="35078" builtinId="9" hidden="1"/>
    <cellStyle name="Hipervínculo visitado" xfId="35088" builtinId="9" hidden="1"/>
    <cellStyle name="Hipervínculo visitado" xfId="35089" builtinId="9" hidden="1"/>
    <cellStyle name="Hipervínculo visitado" xfId="35090" builtinId="9" hidden="1"/>
    <cellStyle name="Hipervínculo visitado" xfId="35091" builtinId="9" hidden="1"/>
    <cellStyle name="Hipervínculo visitado" xfId="35092" builtinId="9" hidden="1"/>
    <cellStyle name="Hipervínculo visitado" xfId="35093" builtinId="9" hidden="1"/>
    <cellStyle name="Hipervínculo visitado" xfId="35094" builtinId="9" hidden="1"/>
    <cellStyle name="Hipervínculo visitado" xfId="35095" builtinId="9" hidden="1"/>
    <cellStyle name="Hipervínculo visitado" xfId="35096" builtinId="9" hidden="1"/>
    <cellStyle name="Hipervínculo visitado" xfId="35097" builtinId="9" hidden="1"/>
    <cellStyle name="Hipervínculo visitado" xfId="35098" builtinId="9" hidden="1"/>
    <cellStyle name="Hipervínculo visitado" xfId="35099" builtinId="9" hidden="1"/>
    <cellStyle name="Hipervínculo visitado" xfId="35100" builtinId="9" hidden="1"/>
    <cellStyle name="Hipervínculo visitado" xfId="35101" builtinId="9" hidden="1"/>
    <cellStyle name="Hipervínculo visitado" xfId="35102" builtinId="9" hidden="1"/>
    <cellStyle name="Hipervínculo visitado" xfId="35103" builtinId="9" hidden="1"/>
    <cellStyle name="Hipervínculo visitado" xfId="35104" builtinId="9" hidden="1"/>
    <cellStyle name="Hipervínculo visitado" xfId="35105" builtinId="9" hidden="1"/>
    <cellStyle name="Hipervínculo visitado" xfId="35106" builtinId="9" hidden="1"/>
    <cellStyle name="Hipervínculo visitado" xfId="35107" builtinId="9" hidden="1"/>
    <cellStyle name="Hipervínculo visitado" xfId="35108" builtinId="9" hidden="1"/>
    <cellStyle name="Hipervínculo visitado" xfId="35119" builtinId="9" hidden="1"/>
    <cellStyle name="Hipervínculo visitado" xfId="35120" builtinId="9" hidden="1"/>
    <cellStyle name="Hipervínculo visitado" xfId="35121" builtinId="9" hidden="1"/>
    <cellStyle name="Hipervínculo visitado" xfId="35122" builtinId="9" hidden="1"/>
    <cellStyle name="Hipervínculo visitado" xfId="35123" builtinId="9" hidden="1"/>
    <cellStyle name="Hipervínculo visitado" xfId="35124" builtinId="9" hidden="1"/>
    <cellStyle name="Hipervínculo visitado" xfId="35125" builtinId="9" hidden="1"/>
    <cellStyle name="Hipervínculo visitado" xfId="35126" builtinId="9" hidden="1"/>
    <cellStyle name="Hipervínculo visitado" xfId="35127" builtinId="9" hidden="1"/>
    <cellStyle name="Hipervínculo visitado" xfId="35128" builtinId="9" hidden="1"/>
    <cellStyle name="Hipervínculo visitado" xfId="35129" builtinId="9" hidden="1"/>
    <cellStyle name="Hipervínculo visitado" xfId="35130" builtinId="9" hidden="1"/>
    <cellStyle name="Hipervínculo visitado" xfId="35131" builtinId="9" hidden="1"/>
    <cellStyle name="Hipervínculo visitado" xfId="35132" builtinId="9" hidden="1"/>
    <cellStyle name="Hipervínculo visitado" xfId="35133" builtinId="9" hidden="1"/>
    <cellStyle name="Hipervínculo visitado" xfId="35134" builtinId="9" hidden="1"/>
    <cellStyle name="Hipervínculo visitado" xfId="35135" builtinId="9" hidden="1"/>
    <cellStyle name="Hipervínculo visitado" xfId="35136" builtinId="9" hidden="1"/>
    <cellStyle name="Hipervínculo visitado" xfId="35137" builtinId="9" hidden="1"/>
    <cellStyle name="Hipervínculo visitado" xfId="35138" builtinId="9" hidden="1"/>
    <cellStyle name="Hipervínculo visitado" xfId="35139" builtinId="9" hidden="1"/>
    <cellStyle name="Hipervínculo visitado" xfId="35148" builtinId="9" hidden="1"/>
    <cellStyle name="Hipervínculo visitado" xfId="35149" builtinId="9" hidden="1"/>
    <cellStyle name="Hipervínculo visitado" xfId="35150" builtinId="9" hidden="1"/>
    <cellStyle name="Hipervínculo visitado" xfId="35151" builtinId="9" hidden="1"/>
    <cellStyle name="Hipervínculo visitado" xfId="35152" builtinId="9" hidden="1"/>
    <cellStyle name="Hipervínculo visitado" xfId="35153" builtinId="9" hidden="1"/>
    <cellStyle name="Hipervínculo visitado" xfId="35154" builtinId="9" hidden="1"/>
    <cellStyle name="Hipervínculo visitado" xfId="35155" builtinId="9" hidden="1"/>
    <cellStyle name="Hipervínculo visitado" xfId="35156" builtinId="9" hidden="1"/>
    <cellStyle name="Hipervínculo visitado" xfId="35157" builtinId="9" hidden="1"/>
    <cellStyle name="Hipervínculo visitado" xfId="35158" builtinId="9" hidden="1"/>
    <cellStyle name="Hipervínculo visitado" xfId="35159" builtinId="9" hidden="1"/>
    <cellStyle name="Hipervínculo visitado" xfId="35160" builtinId="9" hidden="1"/>
    <cellStyle name="Hipervínculo visitado" xfId="35161" builtinId="9" hidden="1"/>
    <cellStyle name="Hipervínculo visitado" xfId="35162" builtinId="9" hidden="1"/>
    <cellStyle name="Hipervínculo visitado" xfId="35163" builtinId="9" hidden="1"/>
    <cellStyle name="Hipervínculo visitado" xfId="35164" builtinId="9" hidden="1"/>
    <cellStyle name="Hipervínculo visitado" xfId="35165" builtinId="9" hidden="1"/>
    <cellStyle name="Hipervínculo visitado" xfId="35166" builtinId="9" hidden="1"/>
    <cellStyle name="Hipervínculo visitado" xfId="35167" builtinId="9" hidden="1"/>
    <cellStyle name="Hipervínculo visitado" xfId="35168" builtinId="9" hidden="1"/>
    <cellStyle name="Hipervínculo visitado" xfId="35179" builtinId="9" hidden="1"/>
    <cellStyle name="Hipervínculo visitado" xfId="35180" builtinId="9" hidden="1"/>
    <cellStyle name="Hipervínculo visitado" xfId="35181" builtinId="9" hidden="1"/>
    <cellStyle name="Hipervínculo visitado" xfId="35182" builtinId="9" hidden="1"/>
    <cellStyle name="Hipervínculo visitado" xfId="35183" builtinId="9" hidden="1"/>
    <cellStyle name="Hipervínculo visitado" xfId="35184" builtinId="9" hidden="1"/>
    <cellStyle name="Hipervínculo visitado" xfId="35185" builtinId="9" hidden="1"/>
    <cellStyle name="Hipervínculo visitado" xfId="35186" builtinId="9" hidden="1"/>
    <cellStyle name="Hipervínculo visitado" xfId="35187" builtinId="9" hidden="1"/>
    <cellStyle name="Hipervínculo visitado" xfId="35188" builtinId="9" hidden="1"/>
    <cellStyle name="Hipervínculo visitado" xfId="35189" builtinId="9" hidden="1"/>
    <cellStyle name="Hipervínculo visitado" xfId="35190" builtinId="9" hidden="1"/>
    <cellStyle name="Hipervínculo visitado" xfId="35191" builtinId="9" hidden="1"/>
    <cellStyle name="Hipervínculo visitado" xfId="35192" builtinId="9" hidden="1"/>
    <cellStyle name="Hipervínculo visitado" xfId="35193" builtinId="9" hidden="1"/>
    <cellStyle name="Hipervínculo visitado" xfId="35194" builtinId="9" hidden="1"/>
    <cellStyle name="Hipervínculo visitado" xfId="35195" builtinId="9" hidden="1"/>
    <cellStyle name="Hipervínculo visitado" xfId="35196" builtinId="9" hidden="1"/>
    <cellStyle name="Hipervínculo visitado" xfId="35197" builtinId="9" hidden="1"/>
    <cellStyle name="Hipervínculo visitado" xfId="35198" builtinId="9" hidden="1"/>
    <cellStyle name="Hipervínculo visitado" xfId="35199" builtinId="9" hidden="1"/>
    <cellStyle name="Hipervínculo visitado" xfId="35208" builtinId="9" hidden="1"/>
    <cellStyle name="Hipervínculo visitado" xfId="35209" builtinId="9" hidden="1"/>
    <cellStyle name="Hipervínculo visitado" xfId="35210" builtinId="9" hidden="1"/>
    <cellStyle name="Hipervínculo visitado" xfId="35211" builtinId="9" hidden="1"/>
    <cellStyle name="Hipervínculo visitado" xfId="35212" builtinId="9" hidden="1"/>
    <cellStyle name="Hipervínculo visitado" xfId="35213" builtinId="9" hidden="1"/>
    <cellStyle name="Hipervínculo visitado" xfId="35214" builtinId="9" hidden="1"/>
    <cellStyle name="Hipervínculo visitado" xfId="35215" builtinId="9" hidden="1"/>
    <cellStyle name="Hipervínculo visitado" xfId="35216" builtinId="9" hidden="1"/>
    <cellStyle name="Hipervínculo visitado" xfId="35217" builtinId="9" hidden="1"/>
    <cellStyle name="Hipervínculo visitado" xfId="35218" builtinId="9" hidden="1"/>
    <cellStyle name="Hipervínculo visitado" xfId="35219" builtinId="9" hidden="1"/>
    <cellStyle name="Hipervínculo visitado" xfId="35220" builtinId="9" hidden="1"/>
    <cellStyle name="Hipervínculo visitado" xfId="35221" builtinId="9" hidden="1"/>
    <cellStyle name="Hipervínculo visitado" xfId="35222" builtinId="9" hidden="1"/>
    <cellStyle name="Hipervínculo visitado" xfId="35223" builtinId="9" hidden="1"/>
    <cellStyle name="Hipervínculo visitado" xfId="35224" builtinId="9" hidden="1"/>
    <cellStyle name="Hipervínculo visitado" xfId="35225" builtinId="9" hidden="1"/>
    <cellStyle name="Hipervínculo visitado" xfId="35226" builtinId="9" hidden="1"/>
    <cellStyle name="Hipervínculo visitado" xfId="35227" builtinId="9" hidden="1"/>
    <cellStyle name="Hipervínculo visitado" xfId="35228" builtinId="9" hidden="1"/>
    <cellStyle name="Hipervínculo visitado" xfId="35239" builtinId="9" hidden="1"/>
    <cellStyle name="Hipervínculo visitado" xfId="35240" builtinId="9" hidden="1"/>
    <cellStyle name="Hipervínculo visitado" xfId="35241" builtinId="9" hidden="1"/>
    <cellStyle name="Hipervínculo visitado" xfId="35242" builtinId="9" hidden="1"/>
    <cellStyle name="Hipervínculo visitado" xfId="35243" builtinId="9" hidden="1"/>
    <cellStyle name="Hipervínculo visitado" xfId="35244" builtinId="9" hidden="1"/>
    <cellStyle name="Hipervínculo visitado" xfId="35245" builtinId="9" hidden="1"/>
    <cellStyle name="Hipervínculo visitado" xfId="35246" builtinId="9" hidden="1"/>
    <cellStyle name="Hipervínculo visitado" xfId="35247" builtinId="9" hidden="1"/>
    <cellStyle name="Hipervínculo visitado" xfId="35248" builtinId="9" hidden="1"/>
    <cellStyle name="Hipervínculo visitado" xfId="35249" builtinId="9" hidden="1"/>
    <cellStyle name="Hipervínculo visitado" xfId="35250" builtinId="9" hidden="1"/>
    <cellStyle name="Hipervínculo visitado" xfId="35251" builtinId="9" hidden="1"/>
    <cellStyle name="Hipervínculo visitado" xfId="35252" builtinId="9" hidden="1"/>
    <cellStyle name="Hipervínculo visitado" xfId="35253" builtinId="9" hidden="1"/>
    <cellStyle name="Hipervínculo visitado" xfId="35254" builtinId="9" hidden="1"/>
    <cellStyle name="Hipervínculo visitado" xfId="35255" builtinId="9" hidden="1"/>
    <cellStyle name="Hipervínculo visitado" xfId="35256" builtinId="9" hidden="1"/>
    <cellStyle name="Hipervínculo visitado" xfId="35257" builtinId="9" hidden="1"/>
    <cellStyle name="Hipervínculo visitado" xfId="35258" builtinId="9" hidden="1"/>
    <cellStyle name="Hipervínculo visitado" xfId="35259" builtinId="9" hidden="1"/>
    <cellStyle name="Hipervínculo visitado" xfId="35267" builtinId="9" hidden="1"/>
    <cellStyle name="Hipervínculo visitado" xfId="35268" builtinId="9" hidden="1"/>
    <cellStyle name="Hipervínculo visitado" xfId="35269" builtinId="9" hidden="1"/>
    <cellStyle name="Hipervínculo visitado" xfId="35270" builtinId="9" hidden="1"/>
    <cellStyle name="Hipervínculo visitado" xfId="35271" builtinId="9" hidden="1"/>
    <cellStyle name="Hipervínculo visitado" xfId="35272" builtinId="9" hidden="1"/>
    <cellStyle name="Hipervínculo visitado" xfId="35273" builtinId="9" hidden="1"/>
    <cellStyle name="Hipervínculo visitado" xfId="35274" builtinId="9" hidden="1"/>
    <cellStyle name="Hipervínculo visitado" xfId="35275" builtinId="9" hidden="1"/>
    <cellStyle name="Hipervínculo visitado" xfId="35276" builtinId="9" hidden="1"/>
    <cellStyle name="Hipervínculo visitado" xfId="35277" builtinId="9" hidden="1"/>
    <cellStyle name="Hipervínculo visitado" xfId="35278" builtinId="9" hidden="1"/>
    <cellStyle name="Hipervínculo visitado" xfId="35279" builtinId="9" hidden="1"/>
    <cellStyle name="Hipervínculo visitado" xfId="35280" builtinId="9" hidden="1"/>
    <cellStyle name="Hipervínculo visitado" xfId="35281" builtinId="9" hidden="1"/>
    <cellStyle name="Hipervínculo visitado" xfId="35282" builtinId="9" hidden="1"/>
    <cellStyle name="Hipervínculo visitado" xfId="35283" builtinId="9" hidden="1"/>
    <cellStyle name="Hipervínculo visitado" xfId="35284" builtinId="9" hidden="1"/>
    <cellStyle name="Hipervínculo visitado" xfId="35285" builtinId="9" hidden="1"/>
    <cellStyle name="Hipervínculo visitado" xfId="35286" builtinId="9" hidden="1"/>
    <cellStyle name="Hipervínculo visitado" xfId="35287" builtinId="9" hidden="1"/>
    <cellStyle name="Hipervínculo visitado" xfId="35297" builtinId="9" hidden="1"/>
    <cellStyle name="Hipervínculo visitado" xfId="35298" builtinId="9" hidden="1"/>
    <cellStyle name="Hipervínculo visitado" xfId="35299" builtinId="9" hidden="1"/>
    <cellStyle name="Hipervínculo visitado" xfId="35300" builtinId="9" hidden="1"/>
    <cellStyle name="Hipervínculo visitado" xfId="35301" builtinId="9" hidden="1"/>
    <cellStyle name="Hipervínculo visitado" xfId="35302" builtinId="9" hidden="1"/>
    <cellStyle name="Hipervínculo visitado" xfId="35303" builtinId="9" hidden="1"/>
    <cellStyle name="Hipervínculo visitado" xfId="35304" builtinId="9" hidden="1"/>
    <cellStyle name="Hipervínculo visitado" xfId="35305" builtinId="9" hidden="1"/>
    <cellStyle name="Hipervínculo visitado" xfId="35306" builtinId="9" hidden="1"/>
    <cellStyle name="Hipervínculo visitado" xfId="35307" builtinId="9" hidden="1"/>
    <cellStyle name="Hipervínculo visitado" xfId="35308" builtinId="9" hidden="1"/>
    <cellStyle name="Hipervínculo visitado" xfId="35309" builtinId="9" hidden="1"/>
    <cellStyle name="Hipervínculo visitado" xfId="35310" builtinId="9" hidden="1"/>
    <cellStyle name="Hipervínculo visitado" xfId="35311" builtinId="9" hidden="1"/>
    <cellStyle name="Hipervínculo visitado" xfId="35312" builtinId="9" hidden="1"/>
    <cellStyle name="Hipervínculo visitado" xfId="35313" builtinId="9" hidden="1"/>
    <cellStyle name="Hipervínculo visitado" xfId="35314" builtinId="9" hidden="1"/>
    <cellStyle name="Hipervínculo visitado" xfId="35315" builtinId="9" hidden="1"/>
    <cellStyle name="Hipervínculo visitado" xfId="35316" builtinId="9" hidden="1"/>
    <cellStyle name="Hipervínculo visitado" xfId="35317" builtinId="9" hidden="1"/>
    <cellStyle name="Hipervínculo visitado" xfId="35326" builtinId="9" hidden="1"/>
    <cellStyle name="Hipervínculo visitado" xfId="35327" builtinId="9" hidden="1"/>
    <cellStyle name="Hipervínculo visitado" xfId="35328" builtinId="9" hidden="1"/>
    <cellStyle name="Hipervínculo visitado" xfId="35329" builtinId="9" hidden="1"/>
    <cellStyle name="Hipervínculo visitado" xfId="35330" builtinId="9" hidden="1"/>
    <cellStyle name="Hipervínculo visitado" xfId="35331" builtinId="9" hidden="1"/>
    <cellStyle name="Hipervínculo visitado" xfId="35332" builtinId="9" hidden="1"/>
    <cellStyle name="Hipervínculo visitado" xfId="35333" builtinId="9" hidden="1"/>
    <cellStyle name="Hipervínculo visitado" xfId="35334" builtinId="9" hidden="1"/>
    <cellStyle name="Hipervínculo visitado" xfId="35335" builtinId="9" hidden="1"/>
    <cellStyle name="Hipervínculo visitado" xfId="35336" builtinId="9" hidden="1"/>
    <cellStyle name="Hipervínculo visitado" xfId="35337" builtinId="9" hidden="1"/>
    <cellStyle name="Hipervínculo visitado" xfId="35338" builtinId="9" hidden="1"/>
    <cellStyle name="Hipervínculo visitado" xfId="35339" builtinId="9" hidden="1"/>
    <cellStyle name="Hipervínculo visitado" xfId="35340" builtinId="9" hidden="1"/>
    <cellStyle name="Hipervínculo visitado" xfId="35341" builtinId="9" hidden="1"/>
    <cellStyle name="Hipervínculo visitado" xfId="35342" builtinId="9" hidden="1"/>
    <cellStyle name="Hipervínculo visitado" xfId="35343" builtinId="9" hidden="1"/>
    <cellStyle name="Hipervínculo visitado" xfId="35344" builtinId="9" hidden="1"/>
    <cellStyle name="Hipervínculo visitado" xfId="35345" builtinId="9" hidden="1"/>
    <cellStyle name="Hipervínculo visitado" xfId="35346" builtinId="9" hidden="1"/>
    <cellStyle name="Hipervínculo visitado" xfId="35357" builtinId="9" hidden="1"/>
    <cellStyle name="Hipervínculo visitado" xfId="35358" builtinId="9" hidden="1"/>
    <cellStyle name="Hipervínculo visitado" xfId="35359" builtinId="9" hidden="1"/>
    <cellStyle name="Hipervínculo visitado" xfId="35360" builtinId="9" hidden="1"/>
    <cellStyle name="Hipervínculo visitado" xfId="35361" builtinId="9" hidden="1"/>
    <cellStyle name="Hipervínculo visitado" xfId="35362" builtinId="9" hidden="1"/>
    <cellStyle name="Hipervínculo visitado" xfId="35363" builtinId="9" hidden="1"/>
    <cellStyle name="Hipervínculo visitado" xfId="35364" builtinId="9" hidden="1"/>
    <cellStyle name="Hipervínculo visitado" xfId="35365" builtinId="9" hidden="1"/>
    <cellStyle name="Hipervínculo visitado" xfId="35366" builtinId="9" hidden="1"/>
    <cellStyle name="Hipervínculo visitado" xfId="35367" builtinId="9" hidden="1"/>
    <cellStyle name="Hipervínculo visitado" xfId="35368" builtinId="9" hidden="1"/>
    <cellStyle name="Hipervínculo visitado" xfId="35369" builtinId="9" hidden="1"/>
    <cellStyle name="Hipervínculo visitado" xfId="35370" builtinId="9" hidden="1"/>
    <cellStyle name="Hipervínculo visitado" xfId="35371" builtinId="9" hidden="1"/>
    <cellStyle name="Hipervínculo visitado" xfId="35372" builtinId="9" hidden="1"/>
    <cellStyle name="Hipervínculo visitado" xfId="35373" builtinId="9" hidden="1"/>
    <cellStyle name="Hipervínculo visitado" xfId="35374" builtinId="9" hidden="1"/>
    <cellStyle name="Hipervínculo visitado" xfId="35375" builtinId="9" hidden="1"/>
    <cellStyle name="Hipervínculo visitado" xfId="35376" builtinId="9" hidden="1"/>
    <cellStyle name="Hipervínculo visitado" xfId="35377" builtinId="9" hidden="1"/>
    <cellStyle name="Hipervínculo visitado" xfId="35386" builtinId="9" hidden="1"/>
    <cellStyle name="Hipervínculo visitado" xfId="35387" builtinId="9" hidden="1"/>
    <cellStyle name="Hipervínculo visitado" xfId="35388" builtinId="9" hidden="1"/>
    <cellStyle name="Hipervínculo visitado" xfId="35389" builtinId="9" hidden="1"/>
    <cellStyle name="Hipervínculo visitado" xfId="35390" builtinId="9" hidden="1"/>
    <cellStyle name="Hipervínculo visitado" xfId="35391" builtinId="9" hidden="1"/>
    <cellStyle name="Hipervínculo visitado" xfId="35392" builtinId="9" hidden="1"/>
    <cellStyle name="Hipervínculo visitado" xfId="35393" builtinId="9" hidden="1"/>
    <cellStyle name="Hipervínculo visitado" xfId="35394" builtinId="9" hidden="1"/>
    <cellStyle name="Hipervínculo visitado" xfId="35395" builtinId="9" hidden="1"/>
    <cellStyle name="Hipervínculo visitado" xfId="35396" builtinId="9" hidden="1"/>
    <cellStyle name="Hipervínculo visitado" xfId="35397" builtinId="9" hidden="1"/>
    <cellStyle name="Hipervínculo visitado" xfId="35398" builtinId="9" hidden="1"/>
    <cellStyle name="Hipervínculo visitado" xfId="35399" builtinId="9" hidden="1"/>
    <cellStyle name="Hipervínculo visitado" xfId="35400" builtinId="9" hidden="1"/>
    <cellStyle name="Hipervínculo visitado" xfId="35401" builtinId="9" hidden="1"/>
    <cellStyle name="Hipervínculo visitado" xfId="35402" builtinId="9" hidden="1"/>
    <cellStyle name="Hipervínculo visitado" xfId="35403" builtinId="9" hidden="1"/>
    <cellStyle name="Hipervínculo visitado" xfId="35404" builtinId="9" hidden="1"/>
    <cellStyle name="Hipervínculo visitado" xfId="35405" builtinId="9" hidden="1"/>
    <cellStyle name="Hipervínculo visitado" xfId="35406" builtinId="9" hidden="1"/>
    <cellStyle name="Hipervínculo visitado" xfId="35416" builtinId="9" hidden="1"/>
    <cellStyle name="Hipervínculo visitado" xfId="35417" builtinId="9" hidden="1"/>
    <cellStyle name="Hipervínculo visitado" xfId="35418" builtinId="9" hidden="1"/>
    <cellStyle name="Hipervínculo visitado" xfId="35419" builtinId="9" hidden="1"/>
    <cellStyle name="Hipervínculo visitado" xfId="35420" builtinId="9" hidden="1"/>
    <cellStyle name="Hipervínculo visitado" xfId="35421" builtinId="9" hidden="1"/>
    <cellStyle name="Hipervínculo visitado" xfId="35422" builtinId="9" hidden="1"/>
    <cellStyle name="Hipervínculo visitado" xfId="35423" builtinId="9" hidden="1"/>
    <cellStyle name="Hipervínculo visitado" xfId="35424" builtinId="9" hidden="1"/>
    <cellStyle name="Hipervínculo visitado" xfId="35425" builtinId="9" hidden="1"/>
    <cellStyle name="Hipervínculo visitado" xfId="35426" builtinId="9" hidden="1"/>
    <cellStyle name="Hipervínculo visitado" xfId="35427" builtinId="9" hidden="1"/>
    <cellStyle name="Hipervínculo visitado" xfId="35428" builtinId="9" hidden="1"/>
    <cellStyle name="Hipervínculo visitado" xfId="35429" builtinId="9" hidden="1"/>
    <cellStyle name="Hipervínculo visitado" xfId="35430" builtinId="9" hidden="1"/>
    <cellStyle name="Hipervínculo visitado" xfId="35431" builtinId="9" hidden="1"/>
    <cellStyle name="Hipervínculo visitado" xfId="35432" builtinId="9" hidden="1"/>
    <cellStyle name="Hipervínculo visitado" xfId="35433" builtinId="9" hidden="1"/>
    <cellStyle name="Hipervínculo visitado" xfId="35434" builtinId="9" hidden="1"/>
    <cellStyle name="Hipervínculo visitado" xfId="35435" builtinId="9" hidden="1"/>
    <cellStyle name="Hipervínculo visitado" xfId="35436" builtinId="9" hidden="1"/>
    <cellStyle name="Hipervínculo visitado" xfId="35445" builtinId="9" hidden="1"/>
    <cellStyle name="Hipervínculo visitado" xfId="35446" builtinId="9" hidden="1"/>
    <cellStyle name="Hipervínculo visitado" xfId="35447" builtinId="9" hidden="1"/>
    <cellStyle name="Hipervínculo visitado" xfId="35448" builtinId="9" hidden="1"/>
    <cellStyle name="Hipervínculo visitado" xfId="35449" builtinId="9" hidden="1"/>
    <cellStyle name="Hipervínculo visitado" xfId="35450" builtinId="9" hidden="1"/>
    <cellStyle name="Hipervínculo visitado" xfId="35451" builtinId="9" hidden="1"/>
    <cellStyle name="Hipervínculo visitado" xfId="35452" builtinId="9" hidden="1"/>
    <cellStyle name="Hipervínculo visitado" xfId="35453" builtinId="9" hidden="1"/>
    <cellStyle name="Hipervínculo visitado" xfId="35454" builtinId="9" hidden="1"/>
    <cellStyle name="Hipervínculo visitado" xfId="35455" builtinId="9" hidden="1"/>
    <cellStyle name="Hipervínculo visitado" xfId="35456" builtinId="9" hidden="1"/>
    <cellStyle name="Hipervínculo visitado" xfId="35457" builtinId="9" hidden="1"/>
    <cellStyle name="Hipervínculo visitado" xfId="35458" builtinId="9" hidden="1"/>
    <cellStyle name="Hipervínculo visitado" xfId="35459" builtinId="9" hidden="1"/>
    <cellStyle name="Hipervínculo visitado" xfId="35460" builtinId="9" hidden="1"/>
    <cellStyle name="Hipervínculo visitado" xfId="35461" builtinId="9" hidden="1"/>
    <cellStyle name="Hipervínculo visitado" xfId="35462" builtinId="9" hidden="1"/>
    <cellStyle name="Hipervínculo visitado" xfId="35463" builtinId="9" hidden="1"/>
    <cellStyle name="Hipervínculo visitado" xfId="35464" builtinId="9" hidden="1"/>
    <cellStyle name="Hipervínculo visitado" xfId="35465" builtinId="9" hidden="1"/>
    <cellStyle name="Hipervínculo visitado" xfId="35476" builtinId="9" hidden="1"/>
    <cellStyle name="Hipervínculo visitado" xfId="35477" builtinId="9" hidden="1"/>
    <cellStyle name="Hipervínculo visitado" xfId="35478" builtinId="9" hidden="1"/>
    <cellStyle name="Hipervínculo visitado" xfId="35479" builtinId="9" hidden="1"/>
    <cellStyle name="Hipervínculo visitado" xfId="35480" builtinId="9" hidden="1"/>
    <cellStyle name="Hipervínculo visitado" xfId="35481" builtinId="9" hidden="1"/>
    <cellStyle name="Hipervínculo visitado" xfId="35482" builtinId="9" hidden="1"/>
    <cellStyle name="Hipervínculo visitado" xfId="35483" builtinId="9" hidden="1"/>
    <cellStyle name="Hipervínculo visitado" xfId="35484" builtinId="9" hidden="1"/>
    <cellStyle name="Hipervínculo visitado" xfId="35485" builtinId="9" hidden="1"/>
    <cellStyle name="Hipervínculo visitado" xfId="35486" builtinId="9" hidden="1"/>
    <cellStyle name="Hipervínculo visitado" xfId="35487" builtinId="9" hidden="1"/>
    <cellStyle name="Hipervínculo visitado" xfId="35488" builtinId="9" hidden="1"/>
    <cellStyle name="Hipervínculo visitado" xfId="35489" builtinId="9" hidden="1"/>
    <cellStyle name="Hipervínculo visitado" xfId="35490" builtinId="9" hidden="1"/>
    <cellStyle name="Hipervínculo visitado" xfId="35491" builtinId="9" hidden="1"/>
    <cellStyle name="Hipervínculo visitado" xfId="35492" builtinId="9" hidden="1"/>
    <cellStyle name="Hipervínculo visitado" xfId="35493" builtinId="9" hidden="1"/>
    <cellStyle name="Hipervínculo visitado" xfId="35494" builtinId="9" hidden="1"/>
    <cellStyle name="Hipervínculo visitado" xfId="35495" builtinId="9" hidden="1"/>
    <cellStyle name="Hipervínculo visitado" xfId="35496" builtinId="9" hidden="1"/>
    <cellStyle name="Hipervínculo visitado" xfId="35503" builtinId="9" hidden="1"/>
    <cellStyle name="Hipervínculo visitado" xfId="35504" builtinId="9" hidden="1"/>
    <cellStyle name="Hipervínculo visitado" xfId="35505" builtinId="9" hidden="1"/>
    <cellStyle name="Hipervínculo visitado" xfId="35506" builtinId="9" hidden="1"/>
    <cellStyle name="Hipervínculo visitado" xfId="35507" builtinId="9" hidden="1"/>
    <cellStyle name="Hipervínculo visitado" xfId="35508" builtinId="9" hidden="1"/>
    <cellStyle name="Hipervínculo visitado" xfId="35509" builtinId="9" hidden="1"/>
    <cellStyle name="Hipervínculo visitado" xfId="35510" builtinId="9" hidden="1"/>
    <cellStyle name="Hipervínculo visitado" xfId="35511" builtinId="9" hidden="1"/>
    <cellStyle name="Hipervínculo visitado" xfId="35512" builtinId="9" hidden="1"/>
    <cellStyle name="Hipervínculo visitado" xfId="35513" builtinId="9" hidden="1"/>
    <cellStyle name="Hipervínculo visitado" xfId="35514" builtinId="9" hidden="1"/>
    <cellStyle name="Hipervínculo visitado" xfId="35515" builtinId="9" hidden="1"/>
    <cellStyle name="Hipervínculo visitado" xfId="35516" builtinId="9" hidden="1"/>
    <cellStyle name="Hipervínculo visitado" xfId="35517" builtinId="9" hidden="1"/>
    <cellStyle name="Hipervínculo visitado" xfId="35518" builtinId="9" hidden="1"/>
    <cellStyle name="Hipervínculo visitado" xfId="35519" builtinId="9" hidden="1"/>
    <cellStyle name="Hipervínculo visitado" xfId="35520" builtinId="9" hidden="1"/>
    <cellStyle name="Hipervínculo visitado" xfId="35521" builtinId="9" hidden="1"/>
    <cellStyle name="Hipervínculo visitado" xfId="35522" builtinId="9" hidden="1"/>
    <cellStyle name="Hipervínculo visitado" xfId="35523" builtinId="9" hidden="1"/>
    <cellStyle name="Hipervínculo visitado" xfId="35535" builtinId="9" hidden="1"/>
    <cellStyle name="Hipervínculo visitado" xfId="35536" builtinId="9" hidden="1"/>
    <cellStyle name="Hipervínculo visitado" xfId="35537" builtinId="9" hidden="1"/>
    <cellStyle name="Hipervínculo visitado" xfId="35538" builtinId="9" hidden="1"/>
    <cellStyle name="Hipervínculo visitado" xfId="35539" builtinId="9" hidden="1"/>
    <cellStyle name="Hipervínculo visitado" xfId="35540" builtinId="9" hidden="1"/>
    <cellStyle name="Hipervínculo visitado" xfId="35541" builtinId="9" hidden="1"/>
    <cellStyle name="Hipervínculo visitado" xfId="35542" builtinId="9" hidden="1"/>
    <cellStyle name="Hipervínculo visitado" xfId="35543" builtinId="9" hidden="1"/>
    <cellStyle name="Hipervínculo visitado" xfId="35544" builtinId="9" hidden="1"/>
    <cellStyle name="Hipervínculo visitado" xfId="35545" builtinId="9" hidden="1"/>
    <cellStyle name="Hipervínculo visitado" xfId="35546" builtinId="9" hidden="1"/>
    <cellStyle name="Hipervínculo visitado" xfId="35547" builtinId="9" hidden="1"/>
    <cellStyle name="Hipervínculo visitado" xfId="35548" builtinId="9" hidden="1"/>
    <cellStyle name="Hipervínculo visitado" xfId="35549" builtinId="9" hidden="1"/>
    <cellStyle name="Hipervínculo visitado" xfId="35550" builtinId="9" hidden="1"/>
    <cellStyle name="Hipervínculo visitado" xfId="35551" builtinId="9" hidden="1"/>
    <cellStyle name="Hipervínculo visitado" xfId="35552" builtinId="9" hidden="1"/>
    <cellStyle name="Hipervínculo visitado" xfId="35553" builtinId="9" hidden="1"/>
    <cellStyle name="Hipervínculo visitado" xfId="35554" builtinId="9" hidden="1"/>
    <cellStyle name="Hipervínculo visitado" xfId="35555" builtinId="9" hidden="1"/>
    <cellStyle name="Hipervínculo visitado" xfId="35561" builtinId="9" hidden="1"/>
    <cellStyle name="Hipervínculo visitado" xfId="35562" builtinId="9" hidden="1"/>
    <cellStyle name="Hipervínculo visitado" xfId="35563" builtinId="9" hidden="1"/>
    <cellStyle name="Hipervínculo visitado" xfId="35564" builtinId="9" hidden="1"/>
    <cellStyle name="Hipervínculo visitado" xfId="35565" builtinId="9" hidden="1"/>
    <cellStyle name="Hipervínculo visitado" xfId="35566" builtinId="9" hidden="1"/>
    <cellStyle name="Hipervínculo visitado" xfId="35567" builtinId="9" hidden="1"/>
    <cellStyle name="Hipervínculo visitado" xfId="35568" builtinId="9" hidden="1"/>
    <cellStyle name="Hipervínculo visitado" xfId="35569" builtinId="9" hidden="1"/>
    <cellStyle name="Hipervínculo visitado" xfId="35570" builtinId="9" hidden="1"/>
    <cellStyle name="Hipervínculo visitado" xfId="35571" builtinId="9" hidden="1"/>
    <cellStyle name="Hipervínculo visitado" xfId="35572" builtinId="9" hidden="1"/>
    <cellStyle name="Hipervínculo visitado" xfId="35573" builtinId="9" hidden="1"/>
    <cellStyle name="Hipervínculo visitado" xfId="35574" builtinId="9" hidden="1"/>
    <cellStyle name="Hipervínculo visitado" xfId="35575" builtinId="9" hidden="1"/>
    <cellStyle name="Hipervínculo visitado" xfId="35576" builtinId="9" hidden="1"/>
    <cellStyle name="Hipervínculo visitado" xfId="35577" builtinId="9" hidden="1"/>
    <cellStyle name="Hipervínculo visitado" xfId="35578" builtinId="9" hidden="1"/>
    <cellStyle name="Hipervínculo visitado" xfId="35579" builtinId="9" hidden="1"/>
    <cellStyle name="Hipervínculo visitado" xfId="35580" builtinId="9" hidden="1"/>
    <cellStyle name="Hipervínculo visitado" xfId="35581" builtinId="9" hidden="1"/>
    <cellStyle name="Hipervínculo visitado" xfId="35533" builtinId="9" hidden="1"/>
    <cellStyle name="Hipervínculo visitado" xfId="35534" builtinId="9" hidden="1"/>
    <cellStyle name="Hipervínculo visitado" xfId="35585" builtinId="9" hidden="1"/>
    <cellStyle name="Hipervínculo visitado" xfId="35586" builtinId="9" hidden="1"/>
    <cellStyle name="Hipervínculo visitado" xfId="35587" builtinId="9" hidden="1"/>
    <cellStyle name="Hipervínculo visitado" xfId="35588" builtinId="9" hidden="1"/>
    <cellStyle name="Hipervínculo visitado" xfId="35589" builtinId="9" hidden="1"/>
    <cellStyle name="Hipervínculo visitado" xfId="35590" builtinId="9" hidden="1"/>
    <cellStyle name="Hipervínculo visitado" xfId="35591" builtinId="9" hidden="1"/>
    <cellStyle name="Hipervínculo visitado" xfId="35592" builtinId="9" hidden="1"/>
    <cellStyle name="Hipervínculo visitado" xfId="35593" builtinId="9" hidden="1"/>
    <cellStyle name="Hipervínculo visitado" xfId="35594" builtinId="9" hidden="1"/>
    <cellStyle name="Hipervínculo visitado" xfId="35595" builtinId="9" hidden="1"/>
    <cellStyle name="Hipervínculo visitado" xfId="35596" builtinId="9" hidden="1"/>
    <cellStyle name="Hipervínculo visitado" xfId="35597" builtinId="9" hidden="1"/>
    <cellStyle name="Hipervínculo visitado" xfId="35598" builtinId="9" hidden="1"/>
    <cellStyle name="Hipervínculo visitado" xfId="35599" builtinId="9" hidden="1"/>
    <cellStyle name="Hipervínculo visitado" xfId="35600" builtinId="9" hidden="1"/>
    <cellStyle name="Hipervínculo visitado" xfId="35601" builtinId="9" hidden="1"/>
    <cellStyle name="Hipervínculo visitado" xfId="35602" builtinId="9" hidden="1"/>
    <cellStyle name="Hipervínculo visitado" xfId="35603" builtinId="9" hidden="1"/>
    <cellStyle name="Hipervínculo visitado" xfId="35559" builtinId="9" hidden="1"/>
    <cellStyle name="Hipervínculo visitado" xfId="35560" builtinId="9" hidden="1"/>
    <cellStyle name="Hipervínculo visitado" xfId="35606" builtinId="9" hidden="1"/>
    <cellStyle name="Hipervínculo visitado" xfId="35607" builtinId="9" hidden="1"/>
    <cellStyle name="Hipervínculo visitado" xfId="35608" builtinId="9" hidden="1"/>
    <cellStyle name="Hipervínculo visitado" xfId="35609" builtinId="9" hidden="1"/>
    <cellStyle name="Hipervínculo visitado" xfId="35610" builtinId="9" hidden="1"/>
    <cellStyle name="Hipervínculo visitado" xfId="35611" builtinId="9" hidden="1"/>
    <cellStyle name="Hipervínculo visitado" xfId="35612" builtinId="9" hidden="1"/>
    <cellStyle name="Hipervínculo visitado" xfId="35613" builtinId="9" hidden="1"/>
    <cellStyle name="Hipervínculo visitado" xfId="35614" builtinId="9" hidden="1"/>
    <cellStyle name="Hipervínculo visitado" xfId="35615" builtinId="9" hidden="1"/>
    <cellStyle name="Hipervínculo visitado" xfId="35616" builtinId="9" hidden="1"/>
    <cellStyle name="Hipervínculo visitado" xfId="35617" builtinId="9" hidden="1"/>
    <cellStyle name="Hipervínculo visitado" xfId="35618" builtinId="9" hidden="1"/>
    <cellStyle name="Hipervínculo visitado" xfId="35619" builtinId="9" hidden="1"/>
    <cellStyle name="Hipervínculo visitado" xfId="35620" builtinId="9" hidden="1"/>
    <cellStyle name="Hipervínculo visitado" xfId="35621" builtinId="9" hidden="1"/>
    <cellStyle name="Hipervínculo visitado" xfId="35622" builtinId="9" hidden="1"/>
    <cellStyle name="Hipervínculo visitado" xfId="35623" builtinId="9" hidden="1"/>
    <cellStyle name="Hipervínculo visitado" xfId="35624" builtinId="9" hidden="1"/>
    <cellStyle name="Hipervínculo visitado" xfId="35633" builtinId="9" hidden="1"/>
    <cellStyle name="Hipervínculo visitado" xfId="35634" builtinId="9" hidden="1"/>
    <cellStyle name="Hipervínculo visitado" xfId="35635" builtinId="9" hidden="1"/>
    <cellStyle name="Hipervínculo visitado" xfId="35636" builtinId="9" hidden="1"/>
    <cellStyle name="Hipervínculo visitado" xfId="35637" builtinId="9" hidden="1"/>
    <cellStyle name="Hipervínculo visitado" xfId="35638" builtinId="9" hidden="1"/>
    <cellStyle name="Hipervínculo visitado" xfId="35639" builtinId="9" hidden="1"/>
    <cellStyle name="Hipervínculo visitado" xfId="35640" builtinId="9" hidden="1"/>
    <cellStyle name="Hipervínculo visitado" xfId="35641" builtinId="9" hidden="1"/>
    <cellStyle name="Hipervínculo visitado" xfId="35642" builtinId="9" hidden="1"/>
    <cellStyle name="Hipervínculo visitado" xfId="35643" builtinId="9" hidden="1"/>
    <cellStyle name="Hipervínculo visitado" xfId="35644" builtinId="9" hidden="1"/>
    <cellStyle name="Hipervínculo visitado" xfId="35645" builtinId="9" hidden="1"/>
    <cellStyle name="Hipervínculo visitado" xfId="35646" builtinId="9" hidden="1"/>
    <cellStyle name="Hipervínculo visitado" xfId="35647" builtinId="9" hidden="1"/>
    <cellStyle name="Hipervínculo visitado" xfId="35648" builtinId="9" hidden="1"/>
    <cellStyle name="Hipervínculo visitado" xfId="35649" builtinId="9" hidden="1"/>
    <cellStyle name="Hipervínculo visitado" xfId="35650" builtinId="9" hidden="1"/>
    <cellStyle name="Hipervínculo visitado" xfId="35651" builtinId="9" hidden="1"/>
    <cellStyle name="Hipervínculo visitado" xfId="35652" builtinId="9" hidden="1"/>
    <cellStyle name="Hipervínculo visitado" xfId="35653" builtinId="9" hidden="1"/>
    <cellStyle name="Hipervínculo visitado" xfId="35660" builtinId="9" hidden="1"/>
    <cellStyle name="Hipervínculo visitado" xfId="35661" builtinId="9" hidden="1"/>
    <cellStyle name="Hipervínculo visitado" xfId="35662" builtinId="9" hidden="1"/>
    <cellStyle name="Hipervínculo visitado" xfId="35663" builtinId="9" hidden="1"/>
    <cellStyle name="Hipervínculo visitado" xfId="35664" builtinId="9" hidden="1"/>
    <cellStyle name="Hipervínculo visitado" xfId="35665" builtinId="9" hidden="1"/>
    <cellStyle name="Hipervínculo visitado" xfId="35666" builtinId="9" hidden="1"/>
    <cellStyle name="Hipervínculo visitado" xfId="35667" builtinId="9" hidden="1"/>
    <cellStyle name="Hipervínculo visitado" xfId="35668" builtinId="9" hidden="1"/>
    <cellStyle name="Hipervínculo visitado" xfId="35669" builtinId="9" hidden="1"/>
    <cellStyle name="Hipervínculo visitado" xfId="35670" builtinId="9" hidden="1"/>
    <cellStyle name="Hipervínculo visitado" xfId="35671" builtinId="9" hidden="1"/>
    <cellStyle name="Hipervínculo visitado" xfId="35672" builtinId="9" hidden="1"/>
    <cellStyle name="Hipervínculo visitado" xfId="35673" builtinId="9" hidden="1"/>
    <cellStyle name="Hipervínculo visitado" xfId="35674" builtinId="9" hidden="1"/>
    <cellStyle name="Hipervínculo visitado" xfId="35675" builtinId="9" hidden="1"/>
    <cellStyle name="Hipervínculo visitado" xfId="35676" builtinId="9" hidden="1"/>
    <cellStyle name="Hipervínculo visitado" xfId="35677" builtinId="9" hidden="1"/>
    <cellStyle name="Hipervínculo visitado" xfId="35678" builtinId="9" hidden="1"/>
    <cellStyle name="Hipervínculo visitado" xfId="35679" builtinId="9" hidden="1"/>
    <cellStyle name="Hipervínculo visitado" xfId="35680" builtinId="9" hidden="1"/>
    <cellStyle name="Hipervínculo visitado" xfId="35631" builtinId="9" hidden="1"/>
    <cellStyle name="Hipervínculo visitado" xfId="35632" builtinId="9" hidden="1"/>
    <cellStyle name="Hipervínculo visitado" xfId="35683" builtinId="9" hidden="1"/>
    <cellStyle name="Hipervínculo visitado" xfId="35684" builtinId="9" hidden="1"/>
    <cellStyle name="Hipervínculo visitado" xfId="35685" builtinId="9" hidden="1"/>
    <cellStyle name="Hipervínculo visitado" xfId="35686" builtinId="9" hidden="1"/>
    <cellStyle name="Hipervínculo visitado" xfId="35687" builtinId="9" hidden="1"/>
    <cellStyle name="Hipervínculo visitado" xfId="35688" builtinId="9" hidden="1"/>
    <cellStyle name="Hipervínculo visitado" xfId="35689" builtinId="9" hidden="1"/>
    <cellStyle name="Hipervínculo visitado" xfId="35690" builtinId="9" hidden="1"/>
    <cellStyle name="Hipervínculo visitado" xfId="35691" builtinId="9" hidden="1"/>
    <cellStyle name="Hipervínculo visitado" xfId="35692" builtinId="9" hidden="1"/>
    <cellStyle name="Hipervínculo visitado" xfId="35693" builtinId="9" hidden="1"/>
    <cellStyle name="Hipervínculo visitado" xfId="35694" builtinId="9" hidden="1"/>
    <cellStyle name="Hipervínculo visitado" xfId="35695" builtinId="9" hidden="1"/>
    <cellStyle name="Hipervínculo visitado" xfId="35696" builtinId="9" hidden="1"/>
    <cellStyle name="Hipervínculo visitado" xfId="35697" builtinId="9" hidden="1"/>
    <cellStyle name="Hipervínculo visitado" xfId="35698" builtinId="9" hidden="1"/>
    <cellStyle name="Hipervínculo visitado" xfId="35699" builtinId="9" hidden="1"/>
    <cellStyle name="Hipervínculo visitado" xfId="35700" builtinId="9" hidden="1"/>
    <cellStyle name="Hipervínculo visitado" xfId="35701" builtinId="9" hidden="1"/>
    <cellStyle name="Hipervínculo visitado" xfId="35708" builtinId="9" hidden="1"/>
    <cellStyle name="Hipervínculo visitado" xfId="35709" builtinId="9" hidden="1"/>
    <cellStyle name="Hipervínculo visitado" xfId="35710" builtinId="9" hidden="1"/>
    <cellStyle name="Hipervínculo visitado" xfId="35711" builtinId="9" hidden="1"/>
    <cellStyle name="Hipervínculo visitado" xfId="35712" builtinId="9" hidden="1"/>
    <cellStyle name="Hipervínculo visitado" xfId="35713" builtinId="9" hidden="1"/>
    <cellStyle name="Hipervínculo visitado" xfId="35714" builtinId="9" hidden="1"/>
    <cellStyle name="Hipervínculo visitado" xfId="35715" builtinId="9" hidden="1"/>
    <cellStyle name="Hipervínculo visitado" xfId="35716" builtinId="9" hidden="1"/>
    <cellStyle name="Hipervínculo visitado" xfId="35717" builtinId="9" hidden="1"/>
    <cellStyle name="Hipervínculo visitado" xfId="35718" builtinId="9" hidden="1"/>
    <cellStyle name="Hipervínculo visitado" xfId="35719" builtinId="9" hidden="1"/>
    <cellStyle name="Hipervínculo visitado" xfId="35720" builtinId="9" hidden="1"/>
    <cellStyle name="Hipervínculo visitado" xfId="35721" builtinId="9" hidden="1"/>
    <cellStyle name="Hipervínculo visitado" xfId="35722" builtinId="9" hidden="1"/>
    <cellStyle name="Hipervínculo visitado" xfId="35723" builtinId="9" hidden="1"/>
    <cellStyle name="Hipervínculo visitado" xfId="35724" builtinId="9" hidden="1"/>
    <cellStyle name="Hipervínculo visitado" xfId="35725" builtinId="9" hidden="1"/>
    <cellStyle name="Hipervínculo visitado" xfId="35726" builtinId="9" hidden="1"/>
    <cellStyle name="Hipervínculo visitado" xfId="35727" builtinId="9" hidden="1"/>
    <cellStyle name="Hipervínculo visitado" xfId="35728" builtinId="9" hidden="1"/>
    <cellStyle name="Hipervínculo visitado" xfId="35731" builtinId="9" hidden="1"/>
    <cellStyle name="Hipervínculo visitado" xfId="35732" builtinId="9" hidden="1"/>
    <cellStyle name="Hipervínculo visitado" xfId="35733" builtinId="9" hidden="1"/>
    <cellStyle name="Hipervínculo visitado" xfId="35734" builtinId="9" hidden="1"/>
    <cellStyle name="Hipervínculo visitado" xfId="35735" builtinId="9" hidden="1"/>
    <cellStyle name="Hipervínculo visitado" xfId="35736" builtinId="9" hidden="1"/>
    <cellStyle name="Hipervínculo visitado" xfId="35737" builtinId="9" hidden="1"/>
    <cellStyle name="Hipervínculo visitado" xfId="35738" builtinId="9" hidden="1"/>
    <cellStyle name="Hipervínculo visitado" xfId="35739" builtinId="9" hidden="1"/>
    <cellStyle name="Hipervínculo visitado" xfId="35740" builtinId="9" hidden="1"/>
    <cellStyle name="Hipervínculo visitado" xfId="35741" builtinId="9" hidden="1"/>
    <cellStyle name="Hipervínculo visitado" xfId="35742" builtinId="9" hidden="1"/>
    <cellStyle name="Hipervínculo visitado" xfId="35743" builtinId="9" hidden="1"/>
    <cellStyle name="Hipervínculo visitado" xfId="35744" builtinId="9" hidden="1"/>
    <cellStyle name="Hipervínculo visitado" xfId="35745" builtinId="9" hidden="1"/>
    <cellStyle name="Hipervínculo visitado" xfId="35746" builtinId="9" hidden="1"/>
    <cellStyle name="Hipervínculo visitado" xfId="35747" builtinId="9" hidden="1"/>
    <cellStyle name="Hipervínculo visitado" xfId="35748" builtinId="9" hidden="1"/>
    <cellStyle name="Hipervínculo visitado" xfId="35749" builtinId="9" hidden="1"/>
    <cellStyle name="Hipervínculo visitado" xfId="35750" builtinId="9" hidden="1"/>
    <cellStyle name="Hipervínculo visitado" xfId="35751" builtinId="9" hidden="1"/>
    <cellStyle name="Hipervínculo visitado" xfId="35707" builtinId="9" hidden="1"/>
    <cellStyle name="Hipervínculo visitado" xfId="35754" builtinId="9" hidden="1"/>
    <cellStyle name="Hipervínculo visitado" xfId="35755" builtinId="9" hidden="1"/>
    <cellStyle name="Hipervínculo visitado" xfId="35756" builtinId="9" hidden="1"/>
    <cellStyle name="Hipervínculo visitado" xfId="35757" builtinId="9" hidden="1"/>
    <cellStyle name="Hipervínculo visitado" xfId="35758" builtinId="9" hidden="1"/>
    <cellStyle name="Hipervínculo visitado" xfId="35759" builtinId="9" hidden="1"/>
    <cellStyle name="Hipervínculo visitado" xfId="35760" builtinId="9" hidden="1"/>
    <cellStyle name="Hipervínculo visitado" xfId="35761" builtinId="9" hidden="1"/>
    <cellStyle name="Hipervínculo visitado" xfId="35762" builtinId="9" hidden="1"/>
    <cellStyle name="Hipervínculo visitado" xfId="35763" builtinId="9" hidden="1"/>
    <cellStyle name="Hipervínculo visitado" xfId="35764" builtinId="9" hidden="1"/>
    <cellStyle name="Hipervínculo visitado" xfId="35765" builtinId="9" hidden="1"/>
    <cellStyle name="Hipervínculo visitado" xfId="35766" builtinId="9" hidden="1"/>
    <cellStyle name="Hipervínculo visitado" xfId="35767" builtinId="9" hidden="1"/>
    <cellStyle name="Hipervínculo visitado" xfId="35768" builtinId="9" hidden="1"/>
    <cellStyle name="Hipervínculo visitado" xfId="35769" builtinId="9" hidden="1"/>
    <cellStyle name="Hipervínculo visitado" xfId="35770" builtinId="9" hidden="1"/>
    <cellStyle name="Hipervínculo visitado" xfId="35771" builtinId="9" hidden="1"/>
    <cellStyle name="Hipervínculo visitado" xfId="35772" builtinId="9" hidden="1"/>
    <cellStyle name="Hipervínculo visitado" xfId="35773" builtinId="9" hidden="1"/>
    <cellStyle name="Hipervínculo visitado" xfId="35776" builtinId="9" hidden="1"/>
    <cellStyle name="Hipervínculo visitado" xfId="35777" builtinId="9" hidden="1"/>
    <cellStyle name="Hipervínculo visitado" xfId="35778" builtinId="9" hidden="1"/>
    <cellStyle name="Hipervínculo visitado" xfId="35779" builtinId="9" hidden="1"/>
    <cellStyle name="Hipervínculo visitado" xfId="35780" builtinId="9" hidden="1"/>
    <cellStyle name="Hipervínculo visitado" xfId="35781" builtinId="9" hidden="1"/>
    <cellStyle name="Hipervínculo visitado" xfId="35782" builtinId="9" hidden="1"/>
    <cellStyle name="Hipervínculo visitado" xfId="35783" builtinId="9" hidden="1"/>
    <cellStyle name="Hipervínculo visitado" xfId="35784" builtinId="9" hidden="1"/>
    <cellStyle name="Hipervínculo visitado" xfId="35785" builtinId="9" hidden="1"/>
    <cellStyle name="Hipervínculo visitado" xfId="35786" builtinId="9" hidden="1"/>
    <cellStyle name="Hipervínculo visitado" xfId="35787" builtinId="9" hidden="1"/>
    <cellStyle name="Hipervínculo visitado" xfId="35788" builtinId="9" hidden="1"/>
    <cellStyle name="Hipervínculo visitado" xfId="35789" builtinId="9" hidden="1"/>
    <cellStyle name="Hipervínculo visitado" xfId="35790" builtinId="9" hidden="1"/>
    <cellStyle name="Hipervínculo visitado" xfId="35791" builtinId="9" hidden="1"/>
    <cellStyle name="Hipervínculo visitado" xfId="35792" builtinId="9" hidden="1"/>
    <cellStyle name="Hipervínculo visitado" xfId="35793" builtinId="9" hidden="1"/>
    <cellStyle name="Hipervínculo visitado" xfId="35794" builtinId="9" hidden="1"/>
    <cellStyle name="Hipervínculo visitado" xfId="35795" builtinId="9" hidden="1"/>
    <cellStyle name="Hipervínculo visitado" xfId="35796" builtinId="9" hidden="1"/>
    <cellStyle name="Hipervínculo visitado" xfId="35706" builtinId="9" hidden="1"/>
    <cellStyle name="Hipervínculo visitado" xfId="35798" builtinId="9" hidden="1"/>
    <cellStyle name="Hipervínculo visitado" xfId="35799" builtinId="9" hidden="1"/>
    <cellStyle name="Hipervínculo visitado" xfId="35800" builtinId="9" hidden="1"/>
    <cellStyle name="Hipervínculo visitado" xfId="35801" builtinId="9" hidden="1"/>
    <cellStyle name="Hipervínculo visitado" xfId="35802" builtinId="9" hidden="1"/>
    <cellStyle name="Hipervínculo visitado" xfId="35803" builtinId="9" hidden="1"/>
    <cellStyle name="Hipervínculo visitado" xfId="35804" builtinId="9" hidden="1"/>
    <cellStyle name="Hipervínculo visitado" xfId="35805" builtinId="9" hidden="1"/>
    <cellStyle name="Hipervínculo visitado" xfId="35806" builtinId="9" hidden="1"/>
    <cellStyle name="Hipervínculo visitado" xfId="35807" builtinId="9" hidden="1"/>
    <cellStyle name="Hipervínculo visitado" xfId="35808" builtinId="9" hidden="1"/>
    <cellStyle name="Hipervínculo visitado" xfId="35809" builtinId="9" hidden="1"/>
    <cellStyle name="Hipervínculo visitado" xfId="35810" builtinId="9" hidden="1"/>
    <cellStyle name="Hipervínculo visitado" xfId="35811" builtinId="9" hidden="1"/>
    <cellStyle name="Hipervínculo visitado" xfId="35812" builtinId="9" hidden="1"/>
    <cellStyle name="Hipervínculo visitado" xfId="35813" builtinId="9" hidden="1"/>
    <cellStyle name="Hipervínculo visitado" xfId="35814" builtinId="9" hidden="1"/>
    <cellStyle name="Hipervínculo visitado" xfId="35815" builtinId="9" hidden="1"/>
    <cellStyle name="Hipervínculo visitado" xfId="35816" builtinId="9" hidden="1"/>
    <cellStyle name="Hipervínculo visitado" xfId="35817" builtinId="9" hidden="1"/>
    <cellStyle name="Hipervínculo visitado" xfId="35820" builtinId="9" hidden="1"/>
    <cellStyle name="Hipervínculo visitado" xfId="35821" builtinId="9" hidden="1"/>
    <cellStyle name="Hipervínculo visitado" xfId="35822" builtinId="9" hidden="1"/>
    <cellStyle name="Hipervínculo visitado" xfId="35823" builtinId="9" hidden="1"/>
    <cellStyle name="Hipervínculo visitado" xfId="35824" builtinId="9" hidden="1"/>
    <cellStyle name="Hipervínculo visitado" xfId="35825" builtinId="9" hidden="1"/>
    <cellStyle name="Hipervínculo visitado" xfId="35826" builtinId="9" hidden="1"/>
    <cellStyle name="Hipervínculo visitado" xfId="35827" builtinId="9" hidden="1"/>
    <cellStyle name="Hipervínculo visitado" xfId="35828" builtinId="9" hidden="1"/>
    <cellStyle name="Hipervínculo visitado" xfId="35829" builtinId="9" hidden="1"/>
    <cellStyle name="Hipervínculo visitado" xfId="35830" builtinId="9" hidden="1"/>
    <cellStyle name="Hipervínculo visitado" xfId="35831" builtinId="9" hidden="1"/>
    <cellStyle name="Hipervínculo visitado" xfId="35832" builtinId="9" hidden="1"/>
    <cellStyle name="Hipervínculo visitado" xfId="35833" builtinId="9" hidden="1"/>
    <cellStyle name="Hipervínculo visitado" xfId="35834" builtinId="9" hidden="1"/>
    <cellStyle name="Hipervínculo visitado" xfId="35835" builtinId="9" hidden="1"/>
    <cellStyle name="Hipervínculo visitado" xfId="35836" builtinId="9" hidden="1"/>
    <cellStyle name="Hipervínculo visitado" xfId="35837" builtinId="9" hidden="1"/>
    <cellStyle name="Hipervínculo visitado" xfId="35838" builtinId="9" hidden="1"/>
    <cellStyle name="Hipervínculo visitado" xfId="35839" builtinId="9" hidden="1"/>
    <cellStyle name="Hipervínculo visitado" xfId="35840" builtinId="9" hidden="1"/>
    <cellStyle name="Hipervínculo visitado" xfId="34923" builtinId="9" hidden="1"/>
    <cellStyle name="Hipervínculo visitado" xfId="35841" builtinId="9" hidden="1"/>
    <cellStyle name="Hipervínculo visitado" xfId="35842" builtinId="9" hidden="1"/>
    <cellStyle name="Hipervínculo visitado" xfId="35843" builtinId="9" hidden="1"/>
    <cellStyle name="Hipervínculo visitado" xfId="35844" builtinId="9" hidden="1"/>
    <cellStyle name="Hipervínculo visitado" xfId="35845" builtinId="9" hidden="1"/>
    <cellStyle name="Hipervínculo visitado" xfId="35846" builtinId="9" hidden="1"/>
    <cellStyle name="Hipervínculo visitado" xfId="35847" builtinId="9" hidden="1"/>
    <cellStyle name="Hipervínculo visitado" xfId="35848" builtinId="9" hidden="1"/>
    <cellStyle name="Hipervínculo visitado" xfId="35849" builtinId="9" hidden="1"/>
    <cellStyle name="Hipervínculo visitado" xfId="35850" builtinId="9" hidden="1"/>
    <cellStyle name="Hipervínculo visitado" xfId="35851" builtinId="9" hidden="1"/>
    <cellStyle name="Hipervínculo visitado" xfId="35852" builtinId="9" hidden="1"/>
    <cellStyle name="Hipervínculo visitado" xfId="35853" builtinId="9" hidden="1"/>
    <cellStyle name="Hipervínculo visitado" xfId="35854" builtinId="9" hidden="1"/>
    <cellStyle name="Hipervínculo visitado" xfId="35855" builtinId="9" hidden="1"/>
    <cellStyle name="Hipervínculo visitado" xfId="35856" builtinId="9" hidden="1"/>
    <cellStyle name="Hipervínculo visitado" xfId="35857" builtinId="9" hidden="1"/>
    <cellStyle name="Hipervínculo visitado" xfId="35858" builtinId="9" hidden="1"/>
    <cellStyle name="Hipervínculo visitado" xfId="35859" builtinId="9" hidden="1"/>
    <cellStyle name="Hipervínculo visitado" xfId="35860" builtinId="9" hidden="1"/>
    <cellStyle name="Hipervínculo visitado" xfId="35862" builtinId="9" hidden="1"/>
    <cellStyle name="Hipervínculo visitado" xfId="35863" builtinId="9" hidden="1"/>
    <cellStyle name="Hipervínculo visitado" xfId="35864" builtinId="9" hidden="1"/>
    <cellStyle name="Hipervínculo visitado" xfId="35865" builtinId="9" hidden="1"/>
    <cellStyle name="Hipervínculo visitado" xfId="35866" builtinId="9" hidden="1"/>
    <cellStyle name="Hipervínculo visitado" xfId="35867" builtinId="9" hidden="1"/>
    <cellStyle name="Hipervínculo visitado" xfId="35868" builtinId="9" hidden="1"/>
    <cellStyle name="Hipervínculo visitado" xfId="35869" builtinId="9" hidden="1"/>
    <cellStyle name="Hipervínculo visitado" xfId="35870" builtinId="9" hidden="1"/>
    <cellStyle name="Hipervínculo visitado" xfId="35871" builtinId="9" hidden="1"/>
    <cellStyle name="Hipervínculo visitado" xfId="35872" builtinId="9" hidden="1"/>
    <cellStyle name="Hipervínculo visitado" xfId="35873" builtinId="9" hidden="1"/>
    <cellStyle name="Hipervínculo visitado" xfId="35874" builtinId="9" hidden="1"/>
    <cellStyle name="Hipervínculo visitado" xfId="35875" builtinId="9" hidden="1"/>
    <cellStyle name="Hipervínculo visitado" xfId="35876" builtinId="9" hidden="1"/>
    <cellStyle name="Hipervínculo visitado" xfId="35877" builtinId="9" hidden="1"/>
    <cellStyle name="Hipervínculo visitado" xfId="35878" builtinId="9" hidden="1"/>
    <cellStyle name="Hipervínculo visitado" xfId="35879" builtinId="9" hidden="1"/>
    <cellStyle name="Hipervínculo visitado" xfId="35880" builtinId="9" hidden="1"/>
    <cellStyle name="Hipervínculo visitado" xfId="35881" builtinId="9" hidden="1"/>
    <cellStyle name="Hipervínculo visitado" xfId="35882" builtinId="9" hidden="1"/>
    <cellStyle name="Hipervínculo visitado" xfId="35582" builtinId="9" hidden="1"/>
    <cellStyle name="Hipervínculo visitado" xfId="35883" builtinId="9" hidden="1"/>
    <cellStyle name="Hipervínculo visitado" xfId="35884" builtinId="9" hidden="1"/>
    <cellStyle name="Hipervínculo visitado" xfId="35885" builtinId="9" hidden="1"/>
    <cellStyle name="Hipervínculo visitado" xfId="35886" builtinId="9" hidden="1"/>
    <cellStyle name="Hipervínculo visitado" xfId="35887" builtinId="9" hidden="1"/>
    <cellStyle name="Hipervínculo visitado" xfId="35888" builtinId="9" hidden="1"/>
    <cellStyle name="Hipervínculo visitado" xfId="35889" builtinId="9" hidden="1"/>
    <cellStyle name="Hipervínculo visitado" xfId="35890" builtinId="9" hidden="1"/>
    <cellStyle name="Hipervínculo visitado" xfId="35891" builtinId="9" hidden="1"/>
    <cellStyle name="Hipervínculo visitado" xfId="35892" builtinId="9" hidden="1"/>
    <cellStyle name="Hipervínculo visitado" xfId="35893" builtinId="9" hidden="1"/>
    <cellStyle name="Hipervínculo visitado" xfId="35894" builtinId="9" hidden="1"/>
    <cellStyle name="Hipervínculo visitado" xfId="35895" builtinId="9" hidden="1"/>
    <cellStyle name="Hipervínculo visitado" xfId="35896" builtinId="9" hidden="1"/>
    <cellStyle name="Hipervínculo visitado" xfId="35897" builtinId="9" hidden="1"/>
    <cellStyle name="Hipervínculo visitado" xfId="35898" builtinId="9" hidden="1"/>
    <cellStyle name="Hipervínculo visitado" xfId="35899" builtinId="9" hidden="1"/>
    <cellStyle name="Hipervínculo visitado" xfId="35900" builtinId="9" hidden="1"/>
    <cellStyle name="Hipervínculo visitado" xfId="35901" builtinId="9" hidden="1"/>
    <cellStyle name="Hipervínculo visitado" xfId="35902" builtinId="9" hidden="1"/>
    <cellStyle name="Hipervínculo visitado" xfId="35903" builtinId="9" hidden="1"/>
    <cellStyle name="Hipervínculo visitado" xfId="35904" builtinId="9" hidden="1"/>
    <cellStyle name="Hipervínculo visitado" xfId="35905" builtinId="9" hidden="1"/>
    <cellStyle name="Hipervínculo visitado" xfId="35906" builtinId="9" hidden="1"/>
    <cellStyle name="Hipervínculo visitado" xfId="35907" builtinId="9" hidden="1"/>
    <cellStyle name="Hipervínculo visitado" xfId="35908" builtinId="9" hidden="1"/>
    <cellStyle name="Hipervínculo visitado" xfId="35909" builtinId="9" hidden="1"/>
    <cellStyle name="Hipervínculo visitado" xfId="35910" builtinId="9" hidden="1"/>
    <cellStyle name="Hipervínculo visitado" xfId="35911" builtinId="9" hidden="1"/>
    <cellStyle name="Hipervínculo visitado" xfId="35912" builtinId="9" hidden="1"/>
    <cellStyle name="Hipervínculo visitado" xfId="35913" builtinId="9" hidden="1"/>
    <cellStyle name="Hipervínculo visitado" xfId="35914" builtinId="9" hidden="1"/>
    <cellStyle name="Hipervínculo visitado" xfId="35915" builtinId="9" hidden="1"/>
    <cellStyle name="Hipervínculo visitado" xfId="35916" builtinId="9" hidden="1"/>
    <cellStyle name="Hipervínculo visitado" xfId="35917" builtinId="9" hidden="1"/>
    <cellStyle name="Hipervínculo visitado" xfId="35918" builtinId="9" hidden="1"/>
    <cellStyle name="Hipervínculo visitado" xfId="35919" builtinId="9" hidden="1"/>
    <cellStyle name="Hipervínculo visitado" xfId="35920" builtinId="9" hidden="1"/>
    <cellStyle name="Hipervínculo visitado" xfId="35921" builtinId="9" hidden="1"/>
    <cellStyle name="Hipervínculo visitado" xfId="35922" builtinId="9" hidden="1"/>
    <cellStyle name="Hipervínculo visitado" xfId="35923" builtinId="9" hidden="1"/>
    <cellStyle name="Hipervínculo visitado" xfId="35466" builtinId="9" hidden="1"/>
    <cellStyle name="Hipervínculo visitado" xfId="35924" builtinId="9" hidden="1"/>
    <cellStyle name="Hipervínculo visitado" xfId="35925" builtinId="9" hidden="1"/>
    <cellStyle name="Hipervínculo visitado" xfId="35926" builtinId="9" hidden="1"/>
    <cellStyle name="Hipervínculo visitado" xfId="35927" builtinId="9" hidden="1"/>
    <cellStyle name="Hipervínculo visitado" xfId="35928" builtinId="9" hidden="1"/>
    <cellStyle name="Hipervínculo visitado" xfId="35929" builtinId="9" hidden="1"/>
    <cellStyle name="Hipervínculo visitado" xfId="35930" builtinId="9" hidden="1"/>
    <cellStyle name="Hipervínculo visitado" xfId="35931" builtinId="9" hidden="1"/>
    <cellStyle name="Hipervínculo visitado" xfId="35932" builtinId="9" hidden="1"/>
    <cellStyle name="Hipervínculo visitado" xfId="35933" builtinId="9" hidden="1"/>
    <cellStyle name="Hipervínculo visitado" xfId="35934" builtinId="9" hidden="1"/>
    <cellStyle name="Hipervínculo visitado" xfId="35935" builtinId="9" hidden="1"/>
    <cellStyle name="Hipervínculo visitado" xfId="35936" builtinId="9" hidden="1"/>
    <cellStyle name="Hipervínculo visitado" xfId="35937" builtinId="9" hidden="1"/>
    <cellStyle name="Hipervínculo visitado" xfId="35938" builtinId="9" hidden="1"/>
    <cellStyle name="Hipervínculo visitado" xfId="35939" builtinId="9" hidden="1"/>
    <cellStyle name="Hipervínculo visitado" xfId="35940" builtinId="9" hidden="1"/>
    <cellStyle name="Hipervínculo visitado" xfId="35941" builtinId="9" hidden="1"/>
    <cellStyle name="Hipervínculo visitado" xfId="35942" builtinId="9" hidden="1"/>
    <cellStyle name="Hipervínculo visitado" xfId="35943" builtinId="9" hidden="1"/>
    <cellStyle name="Hipervínculo visitado" xfId="36003" builtinId="9" hidden="1"/>
    <cellStyle name="Hipervínculo visitado" xfId="36004" builtinId="9" hidden="1"/>
    <cellStyle name="Hipervínculo visitado" xfId="36005" builtinId="9" hidden="1"/>
    <cellStyle name="Hipervínculo visitado" xfId="36006" builtinId="9" hidden="1"/>
    <cellStyle name="Hipervínculo visitado" xfId="36007" builtinId="9" hidden="1"/>
    <cellStyle name="Hipervínculo visitado" xfId="36008" builtinId="9" hidden="1"/>
    <cellStyle name="Hipervínculo visitado" xfId="36009" builtinId="9" hidden="1"/>
    <cellStyle name="Hipervínculo visitado" xfId="36010" builtinId="9" hidden="1"/>
    <cellStyle name="Hipervínculo visitado" xfId="36011" builtinId="9" hidden="1"/>
    <cellStyle name="Hipervínculo visitado" xfId="36012" builtinId="9" hidden="1"/>
    <cellStyle name="Hipervínculo visitado" xfId="36013" builtinId="9" hidden="1"/>
    <cellStyle name="Hipervínculo visitado" xfId="36014" builtinId="9" hidden="1"/>
    <cellStyle name="Hipervínculo visitado" xfId="36015" builtinId="9" hidden="1"/>
    <cellStyle name="Hipervínculo visitado" xfId="36016" builtinId="9" hidden="1"/>
    <cellStyle name="Hipervínculo visitado" xfId="36017" builtinId="9" hidden="1"/>
    <cellStyle name="Hipervínculo visitado" xfId="36018" builtinId="9" hidden="1"/>
    <cellStyle name="Hipervínculo visitado" xfId="36019" builtinId="9" hidden="1"/>
    <cellStyle name="Hipervínculo visitado" xfId="36020" builtinId="9" hidden="1"/>
    <cellStyle name="Hipervínculo visitado" xfId="36021" builtinId="9" hidden="1"/>
    <cellStyle name="Hipervínculo visitado" xfId="36022" builtinId="9" hidden="1"/>
    <cellStyle name="Hipervínculo visitado" xfId="36023" builtinId="9" hidden="1"/>
    <cellStyle name="Hipervínculo visitado" xfId="36025" builtinId="9" hidden="1"/>
    <cellStyle name="Hipervínculo visitado" xfId="36026" builtinId="9" hidden="1"/>
    <cellStyle name="Hipervínculo visitado" xfId="36027" builtinId="9" hidden="1"/>
    <cellStyle name="Hipervínculo visitado" xfId="36028" builtinId="9" hidden="1"/>
    <cellStyle name="Hipervínculo visitado" xfId="36029" builtinId="9" hidden="1"/>
    <cellStyle name="Hipervínculo visitado" xfId="36030" builtinId="9" hidden="1"/>
    <cellStyle name="Hipervínculo visitado" xfId="36031" builtinId="9" hidden="1"/>
    <cellStyle name="Hipervínculo visitado" xfId="36032" builtinId="9" hidden="1"/>
    <cellStyle name="Hipervínculo visitado" xfId="36033" builtinId="9" hidden="1"/>
    <cellStyle name="Hipervínculo visitado" xfId="36034" builtinId="9" hidden="1"/>
    <cellStyle name="Hipervínculo visitado" xfId="36035" builtinId="9" hidden="1"/>
    <cellStyle name="Hipervínculo visitado" xfId="36036" builtinId="9" hidden="1"/>
    <cellStyle name="Hipervínculo visitado" xfId="36037" builtinId="9" hidden="1"/>
    <cellStyle name="Hipervínculo visitado" xfId="36038" builtinId="9" hidden="1"/>
    <cellStyle name="Hipervínculo visitado" xfId="36039" builtinId="9" hidden="1"/>
    <cellStyle name="Hipervínculo visitado" xfId="36040" builtinId="9" hidden="1"/>
    <cellStyle name="Hipervínculo visitado" xfId="36041" builtinId="9" hidden="1"/>
    <cellStyle name="Hipervínculo visitado" xfId="36042" builtinId="9" hidden="1"/>
    <cellStyle name="Hipervínculo visitado" xfId="36043" builtinId="9" hidden="1"/>
    <cellStyle name="Hipervínculo visitado" xfId="36044" builtinId="9" hidden="1"/>
    <cellStyle name="Hipervínculo visitado" xfId="36045" builtinId="9" hidden="1"/>
    <cellStyle name="Hipervínculo visitado" xfId="36054" builtinId="9" hidden="1"/>
    <cellStyle name="Hipervínculo visitado" xfId="36055" builtinId="9" hidden="1"/>
    <cellStyle name="Hipervínculo visitado" xfId="36056" builtinId="9" hidden="1"/>
    <cellStyle name="Hipervínculo visitado" xfId="36057" builtinId="9" hidden="1"/>
    <cellStyle name="Hipervínculo visitado" xfId="36058" builtinId="9" hidden="1"/>
    <cellStyle name="Hipervínculo visitado" xfId="36059" builtinId="9" hidden="1"/>
    <cellStyle name="Hipervínculo visitado" xfId="36060" builtinId="9" hidden="1"/>
    <cellStyle name="Hipervínculo visitado" xfId="36061" builtinId="9" hidden="1"/>
    <cellStyle name="Hipervínculo visitado" xfId="36062" builtinId="9" hidden="1"/>
    <cellStyle name="Hipervínculo visitado" xfId="36063" builtinId="9" hidden="1"/>
    <cellStyle name="Hipervínculo visitado" xfId="36064" builtinId="9" hidden="1"/>
    <cellStyle name="Hipervínculo visitado" xfId="36065" builtinId="9" hidden="1"/>
    <cellStyle name="Hipervínculo visitado" xfId="36066" builtinId="9" hidden="1"/>
    <cellStyle name="Hipervínculo visitado" xfId="36067" builtinId="9" hidden="1"/>
    <cellStyle name="Hipervínculo visitado" xfId="36068" builtinId="9" hidden="1"/>
    <cellStyle name="Hipervínculo visitado" xfId="36069" builtinId="9" hidden="1"/>
    <cellStyle name="Hipervínculo visitado" xfId="36070" builtinId="9" hidden="1"/>
    <cellStyle name="Hipervínculo visitado" xfId="36071" builtinId="9" hidden="1"/>
    <cellStyle name="Hipervínculo visitado" xfId="36072" builtinId="9" hidden="1"/>
    <cellStyle name="Hipervínculo visitado" xfId="36073" builtinId="9" hidden="1"/>
    <cellStyle name="Hipervínculo visitado" xfId="36074" builtinId="9" hidden="1"/>
    <cellStyle name="Hipervínculo visitado" xfId="36081" builtinId="9" hidden="1"/>
    <cellStyle name="Hipervínculo visitado" xfId="36082" builtinId="9" hidden="1"/>
    <cellStyle name="Hipervínculo visitado" xfId="36083" builtinId="9" hidden="1"/>
    <cellStyle name="Hipervínculo visitado" xfId="36084" builtinId="9" hidden="1"/>
    <cellStyle name="Hipervínculo visitado" xfId="36085" builtinId="9" hidden="1"/>
    <cellStyle name="Hipervínculo visitado" xfId="36086" builtinId="9" hidden="1"/>
    <cellStyle name="Hipervínculo visitado" xfId="36087" builtinId="9" hidden="1"/>
    <cellStyle name="Hipervínculo visitado" xfId="36088" builtinId="9" hidden="1"/>
    <cellStyle name="Hipervínculo visitado" xfId="36089" builtinId="9" hidden="1"/>
    <cellStyle name="Hipervínculo visitado" xfId="36090" builtinId="9" hidden="1"/>
    <cellStyle name="Hipervínculo visitado" xfId="36091" builtinId="9" hidden="1"/>
    <cellStyle name="Hipervínculo visitado" xfId="36092" builtinId="9" hidden="1"/>
    <cellStyle name="Hipervínculo visitado" xfId="36093" builtinId="9" hidden="1"/>
    <cellStyle name="Hipervínculo visitado" xfId="36094" builtinId="9" hidden="1"/>
    <cellStyle name="Hipervínculo visitado" xfId="36095" builtinId="9" hidden="1"/>
    <cellStyle name="Hipervínculo visitado" xfId="36096" builtinId="9" hidden="1"/>
    <cellStyle name="Hipervínculo visitado" xfId="36097" builtinId="9" hidden="1"/>
    <cellStyle name="Hipervínculo visitado" xfId="36098" builtinId="9" hidden="1"/>
    <cellStyle name="Hipervínculo visitado" xfId="36099" builtinId="9" hidden="1"/>
    <cellStyle name="Hipervínculo visitado" xfId="36100" builtinId="9" hidden="1"/>
    <cellStyle name="Hipervínculo visitado" xfId="36101" builtinId="9" hidden="1"/>
    <cellStyle name="Hipervínculo visitado" xfId="36050" builtinId="9" hidden="1"/>
    <cellStyle name="Hipervínculo visitado" xfId="36051" builtinId="9" hidden="1"/>
    <cellStyle name="Hipervínculo visitado" xfId="36052" builtinId="9" hidden="1"/>
    <cellStyle name="Hipervínculo visitado" xfId="36102" builtinId="9" hidden="1"/>
    <cellStyle name="Hipervínculo visitado" xfId="36103" builtinId="9" hidden="1"/>
    <cellStyle name="Hipervínculo visitado" xfId="36104" builtinId="9" hidden="1"/>
    <cellStyle name="Hipervínculo visitado" xfId="36105" builtinId="9" hidden="1"/>
    <cellStyle name="Hipervínculo visitado" xfId="36106" builtinId="9" hidden="1"/>
    <cellStyle name="Hipervínculo visitado" xfId="36107" builtinId="9" hidden="1"/>
    <cellStyle name="Hipervínculo visitado" xfId="36108" builtinId="9" hidden="1"/>
    <cellStyle name="Hipervínculo visitado" xfId="36109" builtinId="9" hidden="1"/>
    <cellStyle name="Hipervínculo visitado" xfId="36110" builtinId="9" hidden="1"/>
    <cellStyle name="Hipervínculo visitado" xfId="36111" builtinId="9" hidden="1"/>
    <cellStyle name="Hipervínculo visitado" xfId="36112" builtinId="9" hidden="1"/>
    <cellStyle name="Hipervínculo visitado" xfId="36113" builtinId="9" hidden="1"/>
    <cellStyle name="Hipervínculo visitado" xfId="36114" builtinId="9" hidden="1"/>
    <cellStyle name="Hipervínculo visitado" xfId="36115" builtinId="9" hidden="1"/>
    <cellStyle name="Hipervínculo visitado" xfId="36116" builtinId="9" hidden="1"/>
    <cellStyle name="Hipervínculo visitado" xfId="36117" builtinId="9" hidden="1"/>
    <cellStyle name="Hipervínculo visitado" xfId="36118" builtinId="9" hidden="1"/>
    <cellStyle name="Hipervínculo visitado" xfId="36119" builtinId="9" hidden="1"/>
    <cellStyle name="Hipervínculo visitado" xfId="36124" builtinId="9" hidden="1"/>
    <cellStyle name="Hipervínculo visitado" xfId="36125" builtinId="9" hidden="1"/>
    <cellStyle name="Hipervínculo visitado" xfId="36126" builtinId="9" hidden="1"/>
    <cellStyle name="Hipervínculo visitado" xfId="36127" builtinId="9" hidden="1"/>
    <cellStyle name="Hipervínculo visitado" xfId="36128" builtinId="9" hidden="1"/>
    <cellStyle name="Hipervínculo visitado" xfId="36129" builtinId="9" hidden="1"/>
    <cellStyle name="Hipervínculo visitado" xfId="36130" builtinId="9" hidden="1"/>
    <cellStyle name="Hipervínculo visitado" xfId="36131" builtinId="9" hidden="1"/>
    <cellStyle name="Hipervínculo visitado" xfId="36132" builtinId="9" hidden="1"/>
    <cellStyle name="Hipervínculo visitado" xfId="36133" builtinId="9" hidden="1"/>
    <cellStyle name="Hipervínculo visitado" xfId="36134" builtinId="9" hidden="1"/>
    <cellStyle name="Hipervínculo visitado" xfId="36135" builtinId="9" hidden="1"/>
    <cellStyle name="Hipervínculo visitado" xfId="36136" builtinId="9" hidden="1"/>
    <cellStyle name="Hipervínculo visitado" xfId="36137" builtinId="9" hidden="1"/>
    <cellStyle name="Hipervínculo visitado" xfId="36138" builtinId="9" hidden="1"/>
    <cellStyle name="Hipervínculo visitado" xfId="36139" builtinId="9" hidden="1"/>
    <cellStyle name="Hipervínculo visitado" xfId="36140" builtinId="9" hidden="1"/>
    <cellStyle name="Hipervínculo visitado" xfId="36141" builtinId="9" hidden="1"/>
    <cellStyle name="Hipervínculo visitado" xfId="36142" builtinId="9" hidden="1"/>
    <cellStyle name="Hipervínculo visitado" xfId="36143" builtinId="9" hidden="1"/>
    <cellStyle name="Hipervínculo visitado" xfId="36144" builtinId="9" hidden="1"/>
    <cellStyle name="Hipervínculo visitado" xfId="36147" builtinId="9" hidden="1"/>
    <cellStyle name="Hipervínculo visitado" xfId="36148" builtinId="9" hidden="1"/>
    <cellStyle name="Hipervínculo visitado" xfId="36149" builtinId="9" hidden="1"/>
    <cellStyle name="Hipervínculo visitado" xfId="36150" builtinId="9" hidden="1"/>
    <cellStyle name="Hipervínculo visitado" xfId="36151" builtinId="9" hidden="1"/>
    <cellStyle name="Hipervínculo visitado" xfId="36152" builtinId="9" hidden="1"/>
    <cellStyle name="Hipervínculo visitado" xfId="36153" builtinId="9" hidden="1"/>
    <cellStyle name="Hipervínculo visitado" xfId="36154" builtinId="9" hidden="1"/>
    <cellStyle name="Hipervínculo visitado" xfId="36155" builtinId="9" hidden="1"/>
    <cellStyle name="Hipervínculo visitado" xfId="36156" builtinId="9" hidden="1"/>
    <cellStyle name="Hipervínculo visitado" xfId="36157" builtinId="9" hidden="1"/>
    <cellStyle name="Hipervínculo visitado" xfId="36158" builtinId="9" hidden="1"/>
    <cellStyle name="Hipervínculo visitado" xfId="36159" builtinId="9" hidden="1"/>
    <cellStyle name="Hipervínculo visitado" xfId="36160" builtinId="9" hidden="1"/>
    <cellStyle name="Hipervínculo visitado" xfId="36161" builtinId="9" hidden="1"/>
    <cellStyle name="Hipervínculo visitado" xfId="36162" builtinId="9" hidden="1"/>
    <cellStyle name="Hipervínculo visitado" xfId="36163" builtinId="9" hidden="1"/>
    <cellStyle name="Hipervínculo visitado" xfId="36164" builtinId="9" hidden="1"/>
    <cellStyle name="Hipervínculo visitado" xfId="36165" builtinId="9" hidden="1"/>
    <cellStyle name="Hipervínculo visitado" xfId="36166" builtinId="9" hidden="1"/>
    <cellStyle name="Hipervínculo visitado" xfId="36167" builtinId="9" hidden="1"/>
    <cellStyle name="Hipervínculo visitado" xfId="36123" builtinId="9" hidden="1"/>
    <cellStyle name="Hipervínculo visitado" xfId="36168" builtinId="9" hidden="1"/>
    <cellStyle name="Hipervínculo visitado" xfId="36169" builtinId="9" hidden="1"/>
    <cellStyle name="Hipervínculo visitado" xfId="36170" builtinId="9" hidden="1"/>
    <cellStyle name="Hipervínculo visitado" xfId="36171" builtinId="9" hidden="1"/>
    <cellStyle name="Hipervínculo visitado" xfId="36172" builtinId="9" hidden="1"/>
    <cellStyle name="Hipervínculo visitado" xfId="36173" builtinId="9" hidden="1"/>
    <cellStyle name="Hipervínculo visitado" xfId="36174" builtinId="9" hidden="1"/>
    <cellStyle name="Hipervínculo visitado" xfId="36175" builtinId="9" hidden="1"/>
    <cellStyle name="Hipervínculo visitado" xfId="36176" builtinId="9" hidden="1"/>
    <cellStyle name="Hipervínculo visitado" xfId="36177" builtinId="9" hidden="1"/>
    <cellStyle name="Hipervínculo visitado" xfId="36178" builtinId="9" hidden="1"/>
    <cellStyle name="Hipervínculo visitado" xfId="36179" builtinId="9" hidden="1"/>
    <cellStyle name="Hipervínculo visitado" xfId="36180" builtinId="9" hidden="1"/>
    <cellStyle name="Hipervínculo visitado" xfId="36181" builtinId="9" hidden="1"/>
    <cellStyle name="Hipervínculo visitado" xfId="36182" builtinId="9" hidden="1"/>
    <cellStyle name="Hipervínculo visitado" xfId="36183" builtinId="9" hidden="1"/>
    <cellStyle name="Hipervínculo visitado" xfId="36184" builtinId="9" hidden="1"/>
    <cellStyle name="Hipervínculo visitado" xfId="36185" builtinId="9" hidden="1"/>
    <cellStyle name="Hipervínculo visitado" xfId="36186" builtinId="9" hidden="1"/>
    <cellStyle name="Hipervínculo visitado" xfId="36187" builtinId="9" hidden="1"/>
    <cellStyle name="Hipervínculo visitado" xfId="36189" builtinId="9" hidden="1"/>
    <cellStyle name="Hipervínculo visitado" xfId="36190" builtinId="9" hidden="1"/>
    <cellStyle name="Hipervínculo visitado" xfId="36191" builtinId="9" hidden="1"/>
    <cellStyle name="Hipervínculo visitado" xfId="36192" builtinId="9" hidden="1"/>
    <cellStyle name="Hipervínculo visitado" xfId="36193" builtinId="9" hidden="1"/>
    <cellStyle name="Hipervínculo visitado" xfId="36194" builtinId="9" hidden="1"/>
    <cellStyle name="Hipervínculo visitado" xfId="36195" builtinId="9" hidden="1"/>
    <cellStyle name="Hipervínculo visitado" xfId="36196" builtinId="9" hidden="1"/>
    <cellStyle name="Hipervínculo visitado" xfId="36197" builtinId="9" hidden="1"/>
    <cellStyle name="Hipervínculo visitado" xfId="36198" builtinId="9" hidden="1"/>
    <cellStyle name="Hipervínculo visitado" xfId="36199" builtinId="9" hidden="1"/>
    <cellStyle name="Hipervínculo visitado" xfId="36200" builtinId="9" hidden="1"/>
    <cellStyle name="Hipervínculo visitado" xfId="36201" builtinId="9" hidden="1"/>
    <cellStyle name="Hipervínculo visitado" xfId="36202" builtinId="9" hidden="1"/>
    <cellStyle name="Hipervínculo visitado" xfId="36203" builtinId="9" hidden="1"/>
    <cellStyle name="Hipervínculo visitado" xfId="36204" builtinId="9" hidden="1"/>
    <cellStyle name="Hipervínculo visitado" xfId="36205" builtinId="9" hidden="1"/>
    <cellStyle name="Hipervínculo visitado" xfId="36206" builtinId="9" hidden="1"/>
    <cellStyle name="Hipervínculo visitado" xfId="36207" builtinId="9" hidden="1"/>
    <cellStyle name="Hipervínculo visitado" xfId="36208" builtinId="9" hidden="1"/>
    <cellStyle name="Hipervínculo visitado" xfId="36209" builtinId="9" hidden="1"/>
    <cellStyle name="Hipervínculo visitado" xfId="35947" builtinId="9" hidden="1"/>
    <cellStyle name="Hipervínculo visitado" xfId="36075" builtinId="9" hidden="1"/>
    <cellStyle name="Hipervínculo visitado" xfId="36122" builtinId="9" hidden="1"/>
    <cellStyle name="Hipervínculo visitado" xfId="36210" builtinId="9" hidden="1"/>
    <cellStyle name="Hipervínculo visitado" xfId="36211" builtinId="9" hidden="1"/>
    <cellStyle name="Hipervínculo visitado" xfId="36212" builtinId="9" hidden="1"/>
    <cellStyle name="Hipervínculo visitado" xfId="36213" builtinId="9" hidden="1"/>
    <cellStyle name="Hipervínculo visitado" xfId="36214" builtinId="9" hidden="1"/>
    <cellStyle name="Hipervínculo visitado" xfId="36215" builtinId="9" hidden="1"/>
    <cellStyle name="Hipervínculo visitado" xfId="36216" builtinId="9" hidden="1"/>
    <cellStyle name="Hipervínculo visitado" xfId="36217" builtinId="9" hidden="1"/>
    <cellStyle name="Hipervínculo visitado" xfId="36218" builtinId="9" hidden="1"/>
    <cellStyle name="Hipervínculo visitado" xfId="36219" builtinId="9" hidden="1"/>
    <cellStyle name="Hipervínculo visitado" xfId="36220" builtinId="9" hidden="1"/>
    <cellStyle name="Hipervínculo visitado" xfId="36221" builtinId="9" hidden="1"/>
    <cellStyle name="Hipervínculo visitado" xfId="36222" builtinId="9" hidden="1"/>
    <cellStyle name="Hipervínculo visitado" xfId="36223" builtinId="9" hidden="1"/>
    <cellStyle name="Hipervínculo visitado" xfId="36224" builtinId="9" hidden="1"/>
    <cellStyle name="Hipervínculo visitado" xfId="36225" builtinId="9" hidden="1"/>
    <cellStyle name="Hipervínculo visitado" xfId="36226" builtinId="9" hidden="1"/>
    <cellStyle name="Hipervínculo visitado" xfId="36227" builtinId="9" hidden="1"/>
    <cellStyle name="Hipervínculo visitado" xfId="36228" builtinId="9" hidden="1"/>
    <cellStyle name="Hipervínculo visitado" xfId="36229" builtinId="9" hidden="1"/>
    <cellStyle name="Hipervínculo visitado" xfId="36230" builtinId="9" hidden="1"/>
    <cellStyle name="Hipervínculo visitado" xfId="36231" builtinId="9" hidden="1"/>
    <cellStyle name="Hipervínculo visitado" xfId="36232" builtinId="9" hidden="1"/>
    <cellStyle name="Hipervínculo visitado" xfId="36233" builtinId="9" hidden="1"/>
    <cellStyle name="Hipervínculo visitado" xfId="36234" builtinId="9" hidden="1"/>
    <cellStyle name="Hipervínculo visitado" xfId="36235" builtinId="9" hidden="1"/>
    <cellStyle name="Hipervínculo visitado" xfId="36236" builtinId="9" hidden="1"/>
    <cellStyle name="Hipervínculo visitado" xfId="36237" builtinId="9" hidden="1"/>
    <cellStyle name="Hipervínculo visitado" xfId="36238" builtinId="9" hidden="1"/>
    <cellStyle name="Hipervínculo visitado" xfId="36239" builtinId="9" hidden="1"/>
    <cellStyle name="Hipervínculo visitado" xfId="36240" builtinId="9" hidden="1"/>
    <cellStyle name="Hipervínculo visitado" xfId="36241" builtinId="9" hidden="1"/>
    <cellStyle name="Hipervínculo visitado" xfId="36242" builtinId="9" hidden="1"/>
    <cellStyle name="Hipervínculo visitado" xfId="36243" builtinId="9" hidden="1"/>
    <cellStyle name="Hipervínculo visitado" xfId="36244" builtinId="9" hidden="1"/>
    <cellStyle name="Hipervínculo visitado" xfId="36245" builtinId="9" hidden="1"/>
    <cellStyle name="Hipervínculo visitado" xfId="36246" builtinId="9" hidden="1"/>
    <cellStyle name="Hipervínculo visitado" xfId="36247" builtinId="9" hidden="1"/>
    <cellStyle name="Hipervínculo visitado" xfId="36248" builtinId="9" hidden="1"/>
    <cellStyle name="Hipervínculo visitado" xfId="35970" builtinId="9" hidden="1"/>
    <cellStyle name="Hipervínculo visitado" xfId="35969" builtinId="9" hidden="1"/>
    <cellStyle name="Hipervínculo visitado" xfId="35965" builtinId="9" hidden="1"/>
    <cellStyle name="Hipervínculo visitado" xfId="36249" builtinId="9" hidden="1"/>
    <cellStyle name="Hipervínculo visitado" xfId="36250" builtinId="9" hidden="1"/>
    <cellStyle name="Hipervínculo visitado" xfId="36251" builtinId="9" hidden="1"/>
    <cellStyle name="Hipervínculo visitado" xfId="36252" builtinId="9" hidden="1"/>
    <cellStyle name="Hipervínculo visitado" xfId="36253" builtinId="9" hidden="1"/>
    <cellStyle name="Hipervínculo visitado" xfId="36254" builtinId="9" hidden="1"/>
    <cellStyle name="Hipervínculo visitado" xfId="36255" builtinId="9" hidden="1"/>
    <cellStyle name="Hipervínculo visitado" xfId="36256" builtinId="9" hidden="1"/>
    <cellStyle name="Hipervínculo visitado" xfId="36257" builtinId="9" hidden="1"/>
    <cellStyle name="Hipervínculo visitado" xfId="36258" builtinId="9" hidden="1"/>
    <cellStyle name="Hipervínculo visitado" xfId="36259" builtinId="9" hidden="1"/>
    <cellStyle name="Hipervínculo visitado" xfId="36260" builtinId="9" hidden="1"/>
    <cellStyle name="Hipervínculo visitado" xfId="36261" builtinId="9" hidden="1"/>
    <cellStyle name="Hipervínculo visitado" xfId="36262" builtinId="9" hidden="1"/>
    <cellStyle name="Hipervínculo visitado" xfId="36263" builtinId="9" hidden="1"/>
    <cellStyle name="Hipervínculo visitado" xfId="36264" builtinId="9" hidden="1"/>
    <cellStyle name="Hipervínculo visitado" xfId="36265" builtinId="9" hidden="1"/>
    <cellStyle name="Hipervínculo visitado" xfId="36266" builtinId="9" hidden="1"/>
    <cellStyle name="Hipervínculo visitado" xfId="34775" builtinId="9" hidden="1"/>
    <cellStyle name="Hipervínculo visitado" xfId="34743" builtinId="9" hidden="1"/>
    <cellStyle name="Hipervínculo visitado" xfId="34711" builtinId="9" hidden="1"/>
    <cellStyle name="Hipervínculo visitado" xfId="34680" builtinId="9" hidden="1"/>
    <cellStyle name="Hipervínculo visitado" xfId="36024" builtinId="9" hidden="1"/>
    <cellStyle name="Hipervínculo visitado" xfId="33470" builtinId="9" hidden="1"/>
    <cellStyle name="Hipervínculo visitado" xfId="33469" builtinId="9" hidden="1"/>
    <cellStyle name="Hipervínculo visitado" xfId="33468" builtinId="9" hidden="1"/>
    <cellStyle name="Hipervínculo visitado" xfId="33426" builtinId="9" hidden="1"/>
    <cellStyle name="Hipervínculo visitado" xfId="33467" builtinId="9" hidden="1"/>
    <cellStyle name="Hipervínculo visitado" xfId="33466" builtinId="9" hidden="1"/>
    <cellStyle name="Hipervínculo visitado" xfId="30561" builtinId="9" hidden="1"/>
    <cellStyle name="Hipervínculo visitado" xfId="33425" builtinId="9" hidden="1"/>
    <cellStyle name="Hipervínculo visitado" xfId="33465" builtinId="9" hidden="1"/>
    <cellStyle name="Hipervínculo visitado" xfId="33464" builtinId="9" hidden="1"/>
    <cellStyle name="Hipervínculo visitado" xfId="30594" builtinId="9" hidden="1"/>
    <cellStyle name="Hipervínculo visitado" xfId="33424" builtinId="9" hidden="1"/>
    <cellStyle name="Hipervínculo visitado" xfId="33463" builtinId="9" hidden="1"/>
    <cellStyle name="Hipervínculo visitado" xfId="33462" builtinId="9" hidden="1"/>
    <cellStyle name="Hipervínculo visitado" xfId="30593" builtinId="9" hidden="1"/>
    <cellStyle name="Hipervínculo visitado" xfId="33423" builtinId="9" hidden="1"/>
    <cellStyle name="Hipervínculo visitado" xfId="33471" builtinId="9" hidden="1"/>
    <cellStyle name="Hipervínculo visitado" xfId="33472" builtinId="9" hidden="1"/>
    <cellStyle name="Hipervínculo visitado" xfId="33432" builtinId="9" hidden="1"/>
    <cellStyle name="Hipervínculo visitado" xfId="36267" builtinId="9" hidden="1"/>
    <cellStyle name="Hipervínculo visitado" xfId="36268" builtinId="9" hidden="1"/>
    <cellStyle name="Hipervínculo visitado" xfId="36269" builtinId="9" hidden="1"/>
    <cellStyle name="Hipervínculo visitado" xfId="36270" builtinId="9" hidden="1"/>
    <cellStyle name="Hipervínculo visitado" xfId="36271" builtinId="9" hidden="1"/>
    <cellStyle name="Hipervínculo visitado" xfId="36272" builtinId="9" hidden="1"/>
    <cellStyle name="Hipervínculo visitado" xfId="36273" builtinId="9" hidden="1"/>
    <cellStyle name="Hipervínculo visitado" xfId="36274" builtinId="9" hidden="1"/>
    <cellStyle name="Hipervínculo visitado" xfId="36275" builtinId="9" hidden="1"/>
    <cellStyle name="Hipervínculo visitado" xfId="36276" builtinId="9" hidden="1"/>
    <cellStyle name="Hipervínculo visitado" xfId="36277" builtinId="9" hidden="1"/>
    <cellStyle name="Hipervínculo visitado" xfId="36278" builtinId="9" hidden="1"/>
    <cellStyle name="Hipervínculo visitado" xfId="36279" builtinId="9" hidden="1"/>
    <cellStyle name="Hipervínculo visitado" xfId="36280" builtinId="9" hidden="1"/>
    <cellStyle name="Hipervínculo visitado" xfId="36281" builtinId="9" hidden="1"/>
    <cellStyle name="Hipervínculo visitado" xfId="36282" builtinId="9" hidden="1"/>
    <cellStyle name="Hipervínculo visitado" xfId="36283" builtinId="9" hidden="1"/>
    <cellStyle name="Hipervínculo visitado" xfId="36284" builtinId="9" hidden="1"/>
    <cellStyle name="Hipervínculo visitado" xfId="30595" builtinId="9" hidden="1"/>
    <cellStyle name="Hipervínculo visitado" xfId="27679" builtinId="9" hidden="1"/>
    <cellStyle name="Hipervínculo visitado" xfId="36285" builtinId="9" hidden="1"/>
    <cellStyle name="Hipervínculo visitado" xfId="36286" builtinId="9" hidden="1"/>
    <cellStyle name="Hipervínculo visitado" xfId="36287" builtinId="9" hidden="1"/>
    <cellStyle name="Hipervínculo visitado" xfId="36288" builtinId="9" hidden="1"/>
    <cellStyle name="Hipervínculo visitado" xfId="36289" builtinId="9" hidden="1"/>
    <cellStyle name="Hipervínculo visitado" xfId="36290" builtinId="9" hidden="1"/>
    <cellStyle name="Hipervínculo visitado" xfId="36291" builtinId="9" hidden="1"/>
    <cellStyle name="Hipervínculo visitado" xfId="36292" builtinId="9" hidden="1"/>
    <cellStyle name="Hipervínculo visitado" xfId="36293" builtinId="9" hidden="1"/>
    <cellStyle name="Hipervínculo visitado" xfId="36294" builtinId="9" hidden="1"/>
    <cellStyle name="Hipervínculo visitado" xfId="36295" builtinId="9" hidden="1"/>
    <cellStyle name="Hipervínculo visitado" xfId="36296" builtinId="9" hidden="1"/>
    <cellStyle name="Hipervínculo visitado" xfId="36297" builtinId="9" hidden="1"/>
    <cellStyle name="Hipervínculo visitado" xfId="36298" builtinId="9" hidden="1"/>
    <cellStyle name="Hipervínculo visitado" xfId="36299" builtinId="9" hidden="1"/>
    <cellStyle name="Hipervínculo visitado" xfId="36300" builtinId="9" hidden="1"/>
    <cellStyle name="Hipervínculo visitado" xfId="36301" builtinId="9" hidden="1"/>
    <cellStyle name="Hipervínculo visitado" xfId="36302" builtinId="9" hidden="1"/>
    <cellStyle name="Hipervínculo visitado" xfId="36303" builtinId="9" hidden="1"/>
    <cellStyle name="Hipervínculo visitado" xfId="36345" builtinId="9" hidden="1"/>
    <cellStyle name="Hipervínculo visitado" xfId="36346" builtinId="9" hidden="1"/>
    <cellStyle name="Hipervínculo visitado" xfId="36347" builtinId="9" hidden="1"/>
    <cellStyle name="Hipervínculo visitado" xfId="36348" builtinId="9" hidden="1"/>
    <cellStyle name="Hipervínculo visitado" xfId="36349" builtinId="9" hidden="1"/>
    <cellStyle name="Hipervínculo visitado" xfId="36350" builtinId="9" hidden="1"/>
    <cellStyle name="Hipervínculo visitado" xfId="36351" builtinId="9" hidden="1"/>
    <cellStyle name="Hipervínculo visitado" xfId="36352" builtinId="9" hidden="1"/>
    <cellStyle name="Hipervínculo visitado" xfId="36353" builtinId="9" hidden="1"/>
    <cellStyle name="Hipervínculo visitado" xfId="36354" builtinId="9" hidden="1"/>
    <cellStyle name="Hipervínculo visitado" xfId="36355" builtinId="9" hidden="1"/>
    <cellStyle name="Hipervínculo visitado" xfId="36356" builtinId="9" hidden="1"/>
    <cellStyle name="Hipervínculo visitado" xfId="36357" builtinId="9" hidden="1"/>
    <cellStyle name="Hipervínculo visitado" xfId="36358" builtinId="9" hidden="1"/>
    <cellStyle name="Hipervínculo visitado" xfId="36359" builtinId="9" hidden="1"/>
    <cellStyle name="Hipervínculo visitado" xfId="36360" builtinId="9" hidden="1"/>
    <cellStyle name="Hipervínculo visitado" xfId="36361" builtinId="9" hidden="1"/>
    <cellStyle name="Hipervínculo visitado" xfId="36362" builtinId="9" hidden="1"/>
    <cellStyle name="Hipervínculo visitado" xfId="36363" builtinId="9" hidden="1"/>
    <cellStyle name="Hipervínculo visitado" xfId="36364" builtinId="9" hidden="1"/>
    <cellStyle name="Hipervínculo visitado" xfId="36365" builtinId="9" hidden="1"/>
    <cellStyle name="Hipervínculo visitado" xfId="36451" builtinId="9" hidden="1"/>
    <cellStyle name="Hipervínculo visitado" xfId="36452" builtinId="9" hidden="1"/>
    <cellStyle name="Hipervínculo visitado" xfId="36453" builtinId="9" hidden="1"/>
    <cellStyle name="Hipervínculo visitado" xfId="36454" builtinId="9" hidden="1"/>
    <cellStyle name="Hipervínculo visitado" xfId="36455" builtinId="9" hidden="1"/>
    <cellStyle name="Hipervínculo visitado" xfId="36456" builtinId="9" hidden="1"/>
    <cellStyle name="Hipervínculo visitado" xfId="36457" builtinId="9" hidden="1"/>
    <cellStyle name="Hipervínculo visitado" xfId="36458" builtinId="9" hidden="1"/>
    <cellStyle name="Hipervínculo visitado" xfId="36459" builtinId="9" hidden="1"/>
    <cellStyle name="Hipervínculo visitado" xfId="36460" builtinId="9" hidden="1"/>
    <cellStyle name="Hipervínculo visitado" xfId="36461" builtinId="9" hidden="1"/>
    <cellStyle name="Hipervínculo visitado" xfId="36462" builtinId="9" hidden="1"/>
    <cellStyle name="Hipervínculo visitado" xfId="36463" builtinId="9" hidden="1"/>
    <cellStyle name="Hipervínculo visitado" xfId="36464" builtinId="9" hidden="1"/>
    <cellStyle name="Hipervínculo visitado" xfId="36465" builtinId="9" hidden="1"/>
    <cellStyle name="Hipervínculo visitado" xfId="36466" builtinId="9" hidden="1"/>
    <cellStyle name="Hipervínculo visitado" xfId="36467" builtinId="9" hidden="1"/>
    <cellStyle name="Hipervínculo visitado" xfId="36468" builtinId="9" hidden="1"/>
    <cellStyle name="Hipervínculo visitado" xfId="36469" builtinId="9" hidden="1"/>
    <cellStyle name="Hipervínculo visitado" xfId="36470" builtinId="9" hidden="1"/>
    <cellStyle name="Hipervínculo visitado" xfId="36471" builtinId="9" hidden="1"/>
    <cellStyle name="Hipervínculo visitado" xfId="36417" builtinId="9" hidden="1"/>
    <cellStyle name="Hipervínculo visitado" xfId="36543" builtinId="9" hidden="1"/>
    <cellStyle name="Hipervínculo visitado" xfId="36542" builtinId="9" hidden="1"/>
    <cellStyle name="Hipervínculo visitado" xfId="36416" builtinId="9" hidden="1"/>
    <cellStyle name="Hipervínculo visitado" xfId="36541" builtinId="9" hidden="1"/>
    <cellStyle name="Hipervínculo visitado" xfId="36540" builtinId="9" hidden="1"/>
    <cellStyle name="Hipervínculo visitado" xfId="36415" builtinId="9" hidden="1"/>
    <cellStyle name="Hipervínculo visitado" xfId="36539" builtinId="9" hidden="1"/>
    <cellStyle name="Hipervínculo visitado" xfId="36538" builtinId="9" hidden="1"/>
    <cellStyle name="Hipervínculo visitado" xfId="36414" builtinId="9" hidden="1"/>
    <cellStyle name="Hipervínculo visitado" xfId="36537" builtinId="9" hidden="1"/>
    <cellStyle name="Hipervínculo visitado" xfId="36536" builtinId="9" hidden="1"/>
    <cellStyle name="Hipervínculo visitado" xfId="36413" builtinId="9" hidden="1"/>
    <cellStyle name="Hipervínculo visitado" xfId="36535" builtinId="9" hidden="1"/>
    <cellStyle name="Hipervínculo visitado" xfId="36534" builtinId="9" hidden="1"/>
    <cellStyle name="Hipervínculo visitado" xfId="36412" builtinId="9" hidden="1"/>
    <cellStyle name="Hipervínculo visitado" xfId="36533" builtinId="9" hidden="1"/>
    <cellStyle name="Hipervínculo visitado" xfId="36532" builtinId="9" hidden="1"/>
    <cellStyle name="Hipervínculo visitado" xfId="36411" builtinId="9" hidden="1"/>
    <cellStyle name="Hipervínculo visitado" xfId="36531" builtinId="9" hidden="1"/>
    <cellStyle name="Hipervínculo visitado" xfId="36530" builtinId="9" hidden="1"/>
    <cellStyle name="Hipervínculo visitado" xfId="36568" builtinId="9" hidden="1"/>
    <cellStyle name="Hipervínculo visitado" xfId="36316" builtinId="9" hidden="1"/>
    <cellStyle name="Hipervínculo visitado" xfId="36485" builtinId="9" hidden="1"/>
    <cellStyle name="Hipervínculo visitado" xfId="36569" builtinId="9" hidden="1"/>
    <cellStyle name="Hipervínculo visitado" xfId="36486" builtinId="9" hidden="1"/>
    <cellStyle name="Hipervínculo visitado" xfId="36315" builtinId="9" hidden="1"/>
    <cellStyle name="Hipervínculo visitado" xfId="36428" builtinId="9" hidden="1"/>
    <cellStyle name="Hipervínculo visitado" xfId="36487" builtinId="9" hidden="1"/>
    <cellStyle name="Hipervínculo visitado" xfId="36488" builtinId="9" hidden="1"/>
    <cellStyle name="Hipervínculo visitado" xfId="36570" builtinId="9" hidden="1"/>
    <cellStyle name="Hipervínculo visitado" xfId="36314" builtinId="9" hidden="1"/>
    <cellStyle name="Hipervínculo visitado" xfId="36313" builtinId="9" hidden="1"/>
    <cellStyle name="Hipervínculo visitado" xfId="36571" builtinId="9" hidden="1"/>
    <cellStyle name="Hipervínculo visitado" xfId="36489" builtinId="9" hidden="1"/>
    <cellStyle name="Hipervínculo visitado" xfId="36490" builtinId="9" hidden="1"/>
    <cellStyle name="Hipervínculo visitado" xfId="36429" builtinId="9" hidden="1"/>
    <cellStyle name="Hipervínculo visitado" xfId="36312" builtinId="9" hidden="1"/>
    <cellStyle name="Hipervínculo visitado" xfId="36491" builtinId="9" hidden="1"/>
    <cellStyle name="Hipervínculo visitado" xfId="36430" builtinId="9" hidden="1"/>
    <cellStyle name="Hipervínculo visitado" xfId="36492" builtinId="9" hidden="1"/>
    <cellStyle name="Hipervínculo visitado" xfId="36311" builtinId="9" hidden="1"/>
    <cellStyle name="Hipervínculo visitado" xfId="36582" builtinId="9" hidden="1"/>
    <cellStyle name="Hipervínculo visitado" xfId="36406" builtinId="9" hidden="1"/>
    <cellStyle name="Hipervínculo visitado" xfId="36405" builtinId="9" hidden="1"/>
    <cellStyle name="Hipervínculo visitado" xfId="36333" builtinId="9" hidden="1"/>
    <cellStyle name="Hipervínculo visitado" xfId="36334" builtinId="9" hidden="1"/>
    <cellStyle name="Hipervínculo visitado" xfId="36581" builtinId="9" hidden="1"/>
    <cellStyle name="Hipervínculo visitado" xfId="36437" builtinId="9" hidden="1"/>
    <cellStyle name="Hipervínculo visitado" xfId="36509" builtinId="9" hidden="1"/>
    <cellStyle name="Hipervínculo visitado" xfId="36508" builtinId="9" hidden="1"/>
    <cellStyle name="Hipervínculo visitado" xfId="36580" builtinId="9" hidden="1"/>
    <cellStyle name="Hipervínculo visitado" xfId="36335" builtinId="9" hidden="1"/>
    <cellStyle name="Hipervínculo visitado" xfId="36404" builtinId="9" hidden="1"/>
    <cellStyle name="Hipervínculo visitado" xfId="36507" builtinId="9" hidden="1"/>
    <cellStyle name="Hipervínculo visitado" xfId="36337" builtinId="9" hidden="1"/>
    <cellStyle name="Hipervínculo visitado" xfId="36579" builtinId="9" hidden="1"/>
    <cellStyle name="Hipervínculo visitado" xfId="36436" builtinId="9" hidden="1"/>
    <cellStyle name="Hipervínculo visitado" xfId="36578" builtinId="9" hidden="1"/>
    <cellStyle name="Hipervínculo visitado" xfId="36577" builtinId="9" hidden="1"/>
    <cellStyle name="Hipervínculo visitado" xfId="36423" builtinId="9" hidden="1"/>
    <cellStyle name="Hipervínculo visitado" xfId="36422" builtinId="9" hidden="1"/>
    <cellStyle name="Hipervínculo visitado" xfId="36506" builtinId="9" hidden="1"/>
    <cellStyle name="Hipervínculo visitado" xfId="36409" builtinId="9" hidden="1"/>
    <cellStyle name="Hipervínculo visitado" xfId="36419" builtinId="9" hidden="1"/>
    <cellStyle name="Hipervínculo visitado" xfId="36615" builtinId="9" hidden="1"/>
    <cellStyle name="Hipervínculo visitado" xfId="36327" builtinId="9" hidden="1"/>
    <cellStyle name="Hipervínculo visitado" xfId="36614" builtinId="9" hidden="1"/>
    <cellStyle name="Hipervínculo visitado" xfId="36546" builtinId="9" hidden="1"/>
    <cellStyle name="Hipervínculo visitado" xfId="36520" builtinId="9" hidden="1"/>
    <cellStyle name="Hipervínculo visitado" xfId="36613" builtinId="9" hidden="1"/>
    <cellStyle name="Hipervínculo visitado" xfId="36612" builtinId="9" hidden="1"/>
    <cellStyle name="Hipervínculo visitado" xfId="36443" builtinId="9" hidden="1"/>
    <cellStyle name="Hipervínculo visitado" xfId="36547" builtinId="9" hidden="1"/>
    <cellStyle name="Hipervínculo visitado" xfId="36611" builtinId="9" hidden="1"/>
    <cellStyle name="Hipervínculo visitado" xfId="36476" builtinId="9" hidden="1"/>
    <cellStyle name="Hipervínculo visitado" xfId="36309" builtinId="9" hidden="1"/>
    <cellStyle name="Hipervínculo visitado" xfId="36431" builtinId="9" hidden="1"/>
    <cellStyle name="Hipervínculo visitado" xfId="36444" builtinId="9" hidden="1"/>
    <cellStyle name="Hipervínculo visitado" xfId="36610" builtinId="9" hidden="1"/>
    <cellStyle name="Hipervínculo visitado" xfId="36432" builtinId="9" hidden="1"/>
    <cellStyle name="Hipervínculo visitado" xfId="36591" builtinId="9" hidden="1"/>
    <cellStyle name="Hipervínculo visitado" xfId="36308" builtinId="9" hidden="1"/>
    <cellStyle name="Hipervínculo visitado" xfId="36609" builtinId="9" hidden="1"/>
    <cellStyle name="Hipervínculo visitado" xfId="36648" builtinId="9" hidden="1"/>
    <cellStyle name="Hipervínculo visitado" xfId="36562" builtinId="9" hidden="1"/>
    <cellStyle name="Hipervínculo visitado" xfId="36502" builtinId="9" hidden="1"/>
    <cellStyle name="Hipervínculo visitado" xfId="36649" builtinId="9" hidden="1"/>
    <cellStyle name="Hipervínculo visitado" xfId="36338" builtinId="9" hidden="1"/>
    <cellStyle name="Hipervínculo visitado" xfId="36599" builtinId="9" hidden="1"/>
    <cellStyle name="Hipervínculo visitado" xfId="36517" builtinId="9" hidden="1"/>
    <cellStyle name="Hipervínculo visitado" xfId="36473" builtinId="9" hidden="1"/>
    <cellStyle name="Hipervínculo visitado" xfId="36553" builtinId="9" hidden="1"/>
    <cellStyle name="Hipervínculo visitado" xfId="36650" builtinId="9" hidden="1"/>
    <cellStyle name="Hipervínculo visitado" xfId="36598" builtinId="9" hidden="1"/>
    <cellStyle name="Hipervínculo visitado" xfId="36324" builtinId="9" hidden="1"/>
    <cellStyle name="Hipervínculo visitado" xfId="36651" builtinId="9" hidden="1"/>
    <cellStyle name="Hipervínculo visitado" xfId="36472" builtinId="9" hidden="1"/>
    <cellStyle name="Hipervínculo visitado" xfId="36501" builtinId="9" hidden="1"/>
    <cellStyle name="Hipervínculo visitado" xfId="36588" builtinId="9" hidden="1"/>
    <cellStyle name="Hipervínculo visitado" xfId="36447" builtinId="9" hidden="1"/>
    <cellStyle name="Hipervínculo visitado" xfId="36435" builtinId="9" hidden="1"/>
    <cellStyle name="Hipervínculo visitado" xfId="36558" builtinId="9" hidden="1"/>
    <cellStyle name="Hipervínculo visitado" xfId="36339" builtinId="9" hidden="1"/>
    <cellStyle name="Hipervínculo visitado" xfId="36597" builtinId="9" hidden="1"/>
    <cellStyle name="Hipervínculo visitado" xfId="36528" builtinId="9" hidden="1"/>
    <cellStyle name="Hipervínculo visitado" xfId="36557" builtinId="9" hidden="1"/>
    <cellStyle name="Hipervínculo visitado" xfId="36608" builtinId="9" hidden="1"/>
    <cellStyle name="Hipervínculo visitado" xfId="36322" builtinId="9" hidden="1"/>
    <cellStyle name="Hipervínculo visitado" xfId="36573" builtinId="9" hidden="1"/>
    <cellStyle name="Hipervínculo visitado" xfId="36665" builtinId="9" hidden="1"/>
    <cellStyle name="Hipervínculo visitado" xfId="36641" builtinId="9" hidden="1"/>
    <cellStyle name="Hipervínculo visitado" xfId="36307" builtinId="9" hidden="1"/>
    <cellStyle name="Hipervínculo visitado" xfId="36607" builtinId="9" hidden="1"/>
    <cellStyle name="Hipervínculo visitado" xfId="36529" builtinId="9" hidden="1"/>
    <cellStyle name="Hipervínculo visitado" xfId="36664" builtinId="9" hidden="1"/>
    <cellStyle name="Hipervínculo visitado" xfId="36513" builtinId="9" hidden="1"/>
    <cellStyle name="Hipervínculo visitado" xfId="36601" builtinId="9" hidden="1"/>
    <cellStyle name="Hipervínculo visitado" xfId="36477" builtinId="9" hidden="1"/>
    <cellStyle name="Hipervínculo visitado" xfId="36420" builtinId="9" hidden="1"/>
    <cellStyle name="Hipervínculo visitado" xfId="36589" builtinId="9" hidden="1"/>
    <cellStyle name="Hipervínculo visitado" xfId="36663" builtinId="9" hidden="1"/>
    <cellStyle name="Hipervínculo visitado" xfId="36550" builtinId="9" hidden="1"/>
    <cellStyle name="Hipervínculo visitado" xfId="36640" builtinId="9" hidden="1"/>
    <cellStyle name="Hipervínculo visitado" xfId="36523" builtinId="9" hidden="1"/>
    <cellStyle name="Hipervínculo visitado" xfId="36662" builtinId="9" hidden="1"/>
    <cellStyle name="Hipervínculo visitado" xfId="36525" builtinId="9" hidden="1"/>
    <cellStyle name="Hipervínculo visitado" xfId="36638" builtinId="9" hidden="1"/>
    <cellStyle name="Hipervínculo visitado" xfId="36329" builtinId="9" hidden="1"/>
    <cellStyle name="Hipervínculo visitado" xfId="36587" builtinId="9" hidden="1"/>
    <cellStyle name="Hipervínculo visitado" xfId="36583" builtinId="9" hidden="1"/>
    <cellStyle name="Hipervínculo visitado" xfId="36672" builtinId="9" hidden="1"/>
    <cellStyle name="Hipervínculo visitado" xfId="36637" builtinId="9" hidden="1"/>
    <cellStyle name="Hipervínculo visitado" xfId="36617" builtinId="9" hidden="1"/>
    <cellStyle name="Hipervínculo visitado" xfId="36342" builtinId="9" hidden="1"/>
    <cellStyle name="Hipervínculo visitado" xfId="36603" builtinId="9" hidden="1"/>
    <cellStyle name="Hipervínculo visitado" xfId="36450" builtinId="9" hidden="1"/>
    <cellStyle name="Hipervínculo visitado" xfId="36673" builtinId="9" hidden="1"/>
    <cellStyle name="Hipervínculo visitado" xfId="36440" builtinId="9" hidden="1"/>
    <cellStyle name="Hipervínculo visitado" xfId="36399" builtinId="9" hidden="1"/>
    <cellStyle name="Hipervínculo visitado" xfId="36556" builtinId="9" hidden="1"/>
    <cellStyle name="Hipervínculo visitado" xfId="36403" builtinId="9" hidden="1"/>
    <cellStyle name="Hipervínculo visitado" xfId="36418" builtinId="9" hidden="1"/>
    <cellStyle name="Hipervínculo visitado" xfId="36555" builtinId="9" hidden="1"/>
    <cellStyle name="Hipervínculo visitado" xfId="36567" builtinId="9" hidden="1"/>
    <cellStyle name="Hipervínculo visitado" xfId="36644" builtinId="9" hidden="1"/>
    <cellStyle name="Hipervínculo visitado" xfId="36441" builtinId="9" hidden="1"/>
    <cellStyle name="Hipervínculo visitado" xfId="36480" builtinId="9" hidden="1"/>
    <cellStyle name="Hipervínculo visitado" xfId="36402" builtinId="9" hidden="1"/>
    <cellStyle name="Hipervínculo visitado" xfId="36445" builtinId="9" hidden="1"/>
    <cellStyle name="Hipervínculo visitado" xfId="36321" builtinId="9" hidden="1"/>
    <cellStyle name="Hipervínculo visitado" xfId="36504" builtinId="9" hidden="1"/>
    <cellStyle name="Hipervínculo visitado" xfId="36592" builtinId="9" hidden="1"/>
    <cellStyle name="Hipervínculo visitado" xfId="36691" builtinId="9" hidden="1"/>
    <cellStyle name="Hipervínculo visitado" xfId="36602" builtinId="9" hidden="1"/>
    <cellStyle name="Hipervínculo visitado" xfId="36660" builtinId="9" hidden="1"/>
    <cellStyle name="Hipervínculo visitado" xfId="36690" builtinId="9" hidden="1"/>
    <cellStyle name="Hipervínculo visitado" xfId="36646" builtinId="9" hidden="1"/>
    <cellStyle name="Hipervínculo visitado" xfId="36340" builtinId="9" hidden="1"/>
    <cellStyle name="Hipervínculo visitado" xfId="36554" builtinId="9" hidden="1"/>
    <cellStyle name="Hipervínculo visitado" xfId="36514" builtinId="9" hidden="1"/>
    <cellStyle name="Hipervínculo visitado" xfId="36552" builtinId="9" hidden="1"/>
    <cellStyle name="Hipervínculo visitado" xfId="36305" builtinId="9" hidden="1"/>
    <cellStyle name="Hipervínculo visitado" xfId="36689" builtinId="9" hidden="1"/>
    <cellStyle name="Hipervínculo visitado" xfId="36605" builtinId="9" hidden="1"/>
    <cellStyle name="Hipervínculo visitado" xfId="36659" builtinId="9" hidden="1"/>
    <cellStyle name="Hipervínculo visitado" xfId="36519" builtinId="9" hidden="1"/>
    <cellStyle name="Hipervínculo visitado" xfId="36669" builtinId="9" hidden="1"/>
    <cellStyle name="Hipervínculo visitado" xfId="36503" builtinId="9" hidden="1"/>
    <cellStyle name="Hipervínculo visitado" xfId="36561" builtinId="9" hidden="1"/>
    <cellStyle name="Hipervínculo visitado" xfId="36510" builtinId="9" hidden="1"/>
    <cellStyle name="Hipervínculo visitado" xfId="36448" builtinId="9" hidden="1"/>
    <cellStyle name="Hipervínculo visitado" xfId="36496" builtinId="9" hidden="1"/>
    <cellStyle name="Hipervínculo visitado" xfId="36306" builtinId="9" hidden="1"/>
    <cellStyle name="Hipervínculo visitado" xfId="36590" builtinId="9" hidden="1"/>
    <cellStyle name="Hipervínculo visitado" xfId="36686" builtinId="9" hidden="1"/>
    <cellStyle name="Hipervínculo visitado" xfId="36512" builtinId="9" hidden="1"/>
    <cellStyle name="Hipervínculo visitado" xfId="36667" builtinId="9" hidden="1"/>
    <cellStyle name="Hipervínculo visitado" xfId="36685" builtinId="9" hidden="1"/>
    <cellStyle name="Hipervínculo visitado" xfId="36586" builtinId="9" hidden="1"/>
    <cellStyle name="Hipervínculo visitado" xfId="36325" builtinId="9" hidden="1"/>
    <cellStyle name="Hipervínculo visitado" xfId="36668" builtinId="9" hidden="1"/>
    <cellStyle name="Hipervínculo visitado" xfId="36697" builtinId="9" hidden="1"/>
    <cellStyle name="Hipervínculo visitado" xfId="36500" builtinId="9" hidden="1"/>
    <cellStyle name="Hipervínculo visitado" xfId="36317" builtinId="9" hidden="1"/>
    <cellStyle name="Hipervínculo visitado" xfId="36698" builtinId="9" hidden="1"/>
    <cellStyle name="Hipervínculo visitado" xfId="36549" builtinId="9" hidden="1"/>
    <cellStyle name="Hipervínculo visitado" xfId="36593" builtinId="9" hidden="1"/>
    <cellStyle name="Hipervínculo visitado" xfId="36494" builtinId="9" hidden="1"/>
    <cellStyle name="Hipervínculo visitado" xfId="36694" builtinId="9" hidden="1"/>
    <cellStyle name="Hipervínculo visitado" xfId="36426" builtinId="9" hidden="1"/>
    <cellStyle name="Hipervínculo visitado" xfId="36677" builtinId="9" hidden="1"/>
    <cellStyle name="Hipervínculo visitado" xfId="36760" builtinId="9" hidden="1"/>
    <cellStyle name="Hipervínculo visitado" xfId="36657" builtinId="9" hidden="1"/>
    <cellStyle name="Hipervínculo visitado" xfId="36656" builtinId="9" hidden="1"/>
    <cellStyle name="Hipervínculo visitado" xfId="36761" builtinId="9" hidden="1"/>
    <cellStyle name="Hipervínculo visitado" xfId="36341" builtinId="9" hidden="1"/>
    <cellStyle name="Hipervínculo visitado" xfId="36495" builtinId="9" hidden="1"/>
    <cellStyle name="Hipervínculo visitado" xfId="36433" builtinId="9" hidden="1"/>
    <cellStyle name="Hipervínculo visitado" xfId="36438" builtinId="9" hidden="1"/>
    <cellStyle name="Hipervínculo visitado" xfId="36721" builtinId="9" hidden="1"/>
    <cellStyle name="Hipervínculo visitado" xfId="36762" builtinId="9" hidden="1"/>
    <cellStyle name="Hipervínculo visitado" xfId="36720" builtinId="9" hidden="1"/>
    <cellStyle name="Hipervínculo visitado" xfId="36559" builtinId="9" hidden="1"/>
    <cellStyle name="Hipervínculo visitado" xfId="36763" builtinId="9" hidden="1"/>
    <cellStyle name="Hipervínculo visitado" xfId="36446" builtinId="9" hidden="1"/>
    <cellStyle name="Hipervínculo visitado" xfId="36584" builtinId="9" hidden="1"/>
    <cellStyle name="Hipervínculo visitado" xfId="36575" builtinId="9" hidden="1"/>
    <cellStyle name="Hipervínculo visitado" xfId="36682" builtinId="9" hidden="1"/>
    <cellStyle name="Hipervínculo visitado" xfId="36544" builtinId="9" hidden="1"/>
    <cellStyle name="Hipervínculo visitado" xfId="36727" builtinId="9" hidden="1"/>
    <cellStyle name="Hipervínculo visitado" xfId="36767" builtinId="9" hidden="1"/>
    <cellStyle name="Hipervínculo visitado" xfId="36684" builtinId="9" hidden="1"/>
    <cellStyle name="Hipervínculo visitado" xfId="36728" builtinId="9" hidden="1"/>
    <cellStyle name="Hipervínculo visitado" xfId="36683" builtinId="9" hidden="1"/>
    <cellStyle name="Hipervínculo visitado" xfId="36766" builtinId="9" hidden="1"/>
    <cellStyle name="Hipervínculo visitado" xfId="36652" builtinId="9" hidden="1"/>
    <cellStyle name="Hipervínculo visitado" xfId="36493" builtinId="9" hidden="1"/>
    <cellStyle name="Hipervínculo visitado" xfId="36718" builtinId="9" hidden="1"/>
    <cellStyle name="Hipervínculo visitado" xfId="36653" builtinId="9" hidden="1"/>
    <cellStyle name="Hipervínculo visitado" xfId="36639" builtinId="9" hidden="1"/>
    <cellStyle name="Hipervínculo visitado" xfId="36765" builtinId="9" hidden="1"/>
    <cellStyle name="Hipervínculo visitado" xfId="36729" builtinId="9" hidden="1"/>
    <cellStyle name="Hipervínculo visitado" xfId="36474" builtinId="9" hidden="1"/>
    <cellStyle name="Hipervínculo visitado" xfId="36408" builtinId="9" hidden="1"/>
    <cellStyle name="Hipervínculo visitado" xfId="36751" builtinId="9" hidden="1"/>
    <cellStyle name="Hipervínculo visitado" xfId="36764" builtinId="9" hidden="1"/>
    <cellStyle name="Hipervínculo visitado" xfId="36719" builtinId="9" hidden="1"/>
    <cellStyle name="Hipervínculo visitado" xfId="36750" builtinId="9" hidden="1"/>
    <cellStyle name="Hipervínculo visitado" xfId="36655" builtinId="9" hidden="1"/>
    <cellStyle name="Hipervínculo visitado" xfId="36678" builtinId="9" hidden="1"/>
    <cellStyle name="Hipervínculo visitado" xfId="36516" builtinId="9" hidden="1"/>
    <cellStyle name="Hipervínculo visitado" xfId="36803" builtinId="9" hidden="1"/>
    <cellStyle name="Hipervínculo visitado" xfId="36804" builtinId="9" hidden="1"/>
    <cellStyle name="Hipervínculo visitado" xfId="36805" builtinId="9" hidden="1"/>
    <cellStyle name="Hipervínculo visitado" xfId="36806" builtinId="9" hidden="1"/>
    <cellStyle name="Hipervínculo visitado" xfId="36807" builtinId="9" hidden="1"/>
    <cellStyle name="Hipervínculo visitado" xfId="36808" builtinId="9" hidden="1"/>
    <cellStyle name="Hipervínculo visitado" xfId="36809" builtinId="9" hidden="1"/>
    <cellStyle name="Hipervínculo visitado" xfId="36810" builtinId="9" hidden="1"/>
    <cellStyle name="Hipervínculo visitado" xfId="36811" builtinId="9" hidden="1"/>
    <cellStyle name="Hipervínculo visitado" xfId="36812" builtinId="9" hidden="1"/>
    <cellStyle name="Hipervínculo visitado" xfId="36813" builtinId="9" hidden="1"/>
    <cellStyle name="Hipervínculo visitado" xfId="36814" builtinId="9" hidden="1"/>
    <cellStyle name="Hipervínculo visitado" xfId="36815" builtinId="9" hidden="1"/>
    <cellStyle name="Hipervínculo visitado" xfId="36816" builtinId="9" hidden="1"/>
    <cellStyle name="Hipervínculo visitado" xfId="36817" builtinId="9" hidden="1"/>
    <cellStyle name="Hipervínculo visitado" xfId="36818" builtinId="9" hidden="1"/>
    <cellStyle name="Hipervínculo visitado" xfId="36819" builtinId="9" hidden="1"/>
    <cellStyle name="Hipervínculo visitado" xfId="36820" builtinId="9" hidden="1"/>
    <cellStyle name="Hipervínculo visitado" xfId="36821" builtinId="9" hidden="1"/>
    <cellStyle name="Hipervínculo visitado" xfId="36822" builtinId="9" hidden="1"/>
    <cellStyle name="Hipervínculo visitado" xfId="36526" builtinId="9" hidden="1"/>
    <cellStyle name="Hipervínculo visitado" xfId="36752" builtinId="9" hidden="1"/>
    <cellStyle name="Hipervínculo visitado" xfId="36679" builtinId="9" hidden="1"/>
    <cellStyle name="Hipervínculo visitado" xfId="36826" builtinId="9" hidden="1"/>
    <cellStyle name="Hipervínculo visitado" xfId="36827" builtinId="9" hidden="1"/>
    <cellStyle name="Hipervínculo visitado" xfId="36828" builtinId="9" hidden="1"/>
    <cellStyle name="Hipervínculo visitado" xfId="36829" builtinId="9" hidden="1"/>
    <cellStyle name="Hipervínculo visitado" xfId="36830" builtinId="9" hidden="1"/>
    <cellStyle name="Hipervínculo visitado" xfId="36831" builtinId="9" hidden="1"/>
    <cellStyle name="Hipervínculo visitado" xfId="36832" builtinId="9" hidden="1"/>
    <cellStyle name="Hipervínculo visitado" xfId="36833" builtinId="9" hidden="1"/>
    <cellStyle name="Hipervínculo visitado" xfId="36834" builtinId="9" hidden="1"/>
    <cellStyle name="Hipervínculo visitado" xfId="36835" builtinId="9" hidden="1"/>
    <cellStyle name="Hipervínculo visitado" xfId="36836" builtinId="9" hidden="1"/>
    <cellStyle name="Hipervínculo visitado" xfId="36837" builtinId="9" hidden="1"/>
    <cellStyle name="Hipervínculo visitado" xfId="36838" builtinId="9" hidden="1"/>
    <cellStyle name="Hipervínculo visitado" xfId="36839" builtinId="9" hidden="1"/>
    <cellStyle name="Hipervínculo visitado" xfId="36840" builtinId="9" hidden="1"/>
    <cellStyle name="Hipervínculo visitado" xfId="36841" builtinId="9" hidden="1"/>
    <cellStyle name="Hipervínculo visitado" xfId="36842" builtinId="9" hidden="1"/>
    <cellStyle name="Hipervínculo visitado" xfId="36843" builtinId="9" hidden="1"/>
    <cellStyle name="Hipervínculo visitado" xfId="36856" builtinId="9" hidden="1"/>
    <cellStyle name="Hipervínculo visitado" xfId="36857" builtinId="9" hidden="1"/>
    <cellStyle name="Hipervínculo visitado" xfId="36858" builtinId="9" hidden="1"/>
    <cellStyle name="Hipervínculo visitado" xfId="36859" builtinId="9" hidden="1"/>
    <cellStyle name="Hipervínculo visitado" xfId="36860" builtinId="9" hidden="1"/>
    <cellStyle name="Hipervínculo visitado" xfId="36861" builtinId="9" hidden="1"/>
    <cellStyle name="Hipervínculo visitado" xfId="36862" builtinId="9" hidden="1"/>
    <cellStyle name="Hipervínculo visitado" xfId="36863" builtinId="9" hidden="1"/>
    <cellStyle name="Hipervínculo visitado" xfId="36864" builtinId="9" hidden="1"/>
    <cellStyle name="Hipervínculo visitado" xfId="36865" builtinId="9" hidden="1"/>
    <cellStyle name="Hipervínculo visitado" xfId="36866" builtinId="9" hidden="1"/>
    <cellStyle name="Hipervínculo visitado" xfId="36867" builtinId="9" hidden="1"/>
    <cellStyle name="Hipervínculo visitado" xfId="36868" builtinId="9" hidden="1"/>
    <cellStyle name="Hipervínculo visitado" xfId="36869" builtinId="9" hidden="1"/>
    <cellStyle name="Hipervínculo visitado" xfId="36870" builtinId="9" hidden="1"/>
    <cellStyle name="Hipervínculo visitado" xfId="36871" builtinId="9" hidden="1"/>
    <cellStyle name="Hipervínculo visitado" xfId="36872" builtinId="9" hidden="1"/>
    <cellStyle name="Hipervínculo visitado" xfId="36873" builtinId="9" hidden="1"/>
    <cellStyle name="Hipervínculo visitado" xfId="36874" builtinId="9" hidden="1"/>
    <cellStyle name="Hipervínculo visitado" xfId="36875" builtinId="9" hidden="1"/>
    <cellStyle name="Hipervínculo visitado" xfId="36876" builtinId="9" hidden="1"/>
    <cellStyle name="Hipervínculo visitado" xfId="36692" builtinId="9" hidden="1"/>
    <cellStyle name="Hipervínculo visitado" xfId="36880" builtinId="9" hidden="1"/>
    <cellStyle name="Hipervínculo visitado" xfId="36881" builtinId="9" hidden="1"/>
    <cellStyle name="Hipervínculo visitado" xfId="36882" builtinId="9" hidden="1"/>
    <cellStyle name="Hipervínculo visitado" xfId="36883" builtinId="9" hidden="1"/>
    <cellStyle name="Hipervínculo visitado" xfId="36884" builtinId="9" hidden="1"/>
    <cellStyle name="Hipervínculo visitado" xfId="36885" builtinId="9" hidden="1"/>
    <cellStyle name="Hipervínculo visitado" xfId="36886" builtinId="9" hidden="1"/>
    <cellStyle name="Hipervínculo visitado" xfId="36887" builtinId="9" hidden="1"/>
    <cellStyle name="Hipervínculo visitado" xfId="36888" builtinId="9" hidden="1"/>
    <cellStyle name="Hipervínculo visitado" xfId="36889" builtinId="9" hidden="1"/>
    <cellStyle name="Hipervínculo visitado" xfId="36890" builtinId="9" hidden="1"/>
    <cellStyle name="Hipervínculo visitado" xfId="36891" builtinId="9" hidden="1"/>
    <cellStyle name="Hipervínculo visitado" xfId="36892" builtinId="9" hidden="1"/>
    <cellStyle name="Hipervínculo visitado" xfId="36893" builtinId="9" hidden="1"/>
    <cellStyle name="Hipervínculo visitado" xfId="36894" builtinId="9" hidden="1"/>
    <cellStyle name="Hipervínculo visitado" xfId="36895" builtinId="9" hidden="1"/>
    <cellStyle name="Hipervínculo visitado" xfId="36896" builtinId="9" hidden="1"/>
    <cellStyle name="Hipervínculo visitado" xfId="36897" builtinId="9" hidden="1"/>
    <cellStyle name="Hipervínculo visitado" xfId="36898" builtinId="9" hidden="1"/>
    <cellStyle name="Hipervínculo visitado" xfId="36899" builtinId="9" hidden="1"/>
    <cellStyle name="Hipervínculo visitado" xfId="36910" builtinId="9" hidden="1"/>
    <cellStyle name="Hipervínculo visitado" xfId="36911" builtinId="9" hidden="1"/>
    <cellStyle name="Hipervínculo visitado" xfId="36912" builtinId="9" hidden="1"/>
    <cellStyle name="Hipervínculo visitado" xfId="36913" builtinId="9" hidden="1"/>
    <cellStyle name="Hipervínculo visitado" xfId="36914" builtinId="9" hidden="1"/>
    <cellStyle name="Hipervínculo visitado" xfId="36915" builtinId="9" hidden="1"/>
    <cellStyle name="Hipervínculo visitado" xfId="36916" builtinId="9" hidden="1"/>
    <cellStyle name="Hipervínculo visitado" xfId="36917" builtinId="9" hidden="1"/>
    <cellStyle name="Hipervínculo visitado" xfId="36918" builtinId="9" hidden="1"/>
    <cellStyle name="Hipervínculo visitado" xfId="36919" builtinId="9" hidden="1"/>
    <cellStyle name="Hipervínculo visitado" xfId="36920" builtinId="9" hidden="1"/>
    <cellStyle name="Hipervínculo visitado" xfId="36921" builtinId="9" hidden="1"/>
    <cellStyle name="Hipervínculo visitado" xfId="36922" builtinId="9" hidden="1"/>
    <cellStyle name="Hipervínculo visitado" xfId="36923" builtinId="9" hidden="1"/>
    <cellStyle name="Hipervínculo visitado" xfId="36924" builtinId="9" hidden="1"/>
    <cellStyle name="Hipervínculo visitado" xfId="36925" builtinId="9" hidden="1"/>
    <cellStyle name="Hipervínculo visitado" xfId="36926" builtinId="9" hidden="1"/>
    <cellStyle name="Hipervínculo visitado" xfId="36927" builtinId="9" hidden="1"/>
    <cellStyle name="Hipervínculo visitado" xfId="36928" builtinId="9" hidden="1"/>
    <cellStyle name="Hipervínculo visitado" xfId="36929" builtinId="9" hidden="1"/>
    <cellStyle name="Hipervínculo visitado" xfId="36930" builtinId="9" hidden="1"/>
    <cellStyle name="Hipervínculo visitado" xfId="36421" builtinId="9" hidden="1"/>
    <cellStyle name="Hipervínculo visitado" xfId="36604" builtinId="9" hidden="1"/>
    <cellStyle name="Hipervínculo visitado" xfId="36326" builtinId="9" hidden="1"/>
    <cellStyle name="Hipervínculo visitado" xfId="36934" builtinId="9" hidden="1"/>
    <cellStyle name="Hipervínculo visitado" xfId="36935" builtinId="9" hidden="1"/>
    <cellStyle name="Hipervínculo visitado" xfId="36936" builtinId="9" hidden="1"/>
    <cellStyle name="Hipervínculo visitado" xfId="36937" builtinId="9" hidden="1"/>
    <cellStyle name="Hipervínculo visitado" xfId="36938" builtinId="9" hidden="1"/>
    <cellStyle name="Hipervínculo visitado" xfId="36939" builtinId="9" hidden="1"/>
    <cellStyle name="Hipervínculo visitado" xfId="36940" builtinId="9" hidden="1"/>
    <cellStyle name="Hipervínculo visitado" xfId="36941" builtinId="9" hidden="1"/>
    <cellStyle name="Hipervínculo visitado" xfId="36942" builtinId="9" hidden="1"/>
    <cellStyle name="Hipervínculo visitado" xfId="36943" builtinId="9" hidden="1"/>
    <cellStyle name="Hipervínculo visitado" xfId="36944" builtinId="9" hidden="1"/>
    <cellStyle name="Hipervínculo visitado" xfId="36945" builtinId="9" hidden="1"/>
    <cellStyle name="Hipervínculo visitado" xfId="36946" builtinId="9" hidden="1"/>
    <cellStyle name="Hipervínculo visitado" xfId="36947" builtinId="9" hidden="1"/>
    <cellStyle name="Hipervínculo visitado" xfId="36948" builtinId="9" hidden="1"/>
    <cellStyle name="Hipervínculo visitado" xfId="36949" builtinId="9" hidden="1"/>
    <cellStyle name="Hipervínculo visitado" xfId="36950" builtinId="9" hidden="1"/>
    <cellStyle name="Hipervínculo visitado" xfId="36951" builtinId="9" hidden="1"/>
    <cellStyle name="Hipervínculo visitado" xfId="36962" builtinId="9" hidden="1"/>
    <cellStyle name="Hipervínculo visitado" xfId="36963" builtinId="9" hidden="1"/>
    <cellStyle name="Hipervínculo visitado" xfId="36964" builtinId="9" hidden="1"/>
    <cellStyle name="Hipervínculo visitado" xfId="36965" builtinId="9" hidden="1"/>
    <cellStyle name="Hipervínculo visitado" xfId="36966" builtinId="9" hidden="1"/>
    <cellStyle name="Hipervínculo visitado" xfId="36967" builtinId="9" hidden="1"/>
    <cellStyle name="Hipervínculo visitado" xfId="36968" builtinId="9" hidden="1"/>
    <cellStyle name="Hipervínculo visitado" xfId="36969" builtinId="9" hidden="1"/>
    <cellStyle name="Hipervínculo visitado" xfId="36970" builtinId="9" hidden="1"/>
    <cellStyle name="Hipervínculo visitado" xfId="36971" builtinId="9" hidden="1"/>
    <cellStyle name="Hipervínculo visitado" xfId="36972" builtinId="9" hidden="1"/>
    <cellStyle name="Hipervínculo visitado" xfId="36973" builtinId="9" hidden="1"/>
    <cellStyle name="Hipervínculo visitado" xfId="36974" builtinId="9" hidden="1"/>
    <cellStyle name="Hipervínculo visitado" xfId="36975" builtinId="9" hidden="1"/>
    <cellStyle name="Hipervínculo visitado" xfId="36976" builtinId="9" hidden="1"/>
    <cellStyle name="Hipervínculo visitado" xfId="36977" builtinId="9" hidden="1"/>
    <cellStyle name="Hipervínculo visitado" xfId="36978" builtinId="9" hidden="1"/>
    <cellStyle name="Hipervínculo visitado" xfId="36979" builtinId="9" hidden="1"/>
    <cellStyle name="Hipervínculo visitado" xfId="36980" builtinId="9" hidden="1"/>
    <cellStyle name="Hipervínculo visitado" xfId="36981" builtinId="9" hidden="1"/>
    <cellStyle name="Hipervínculo visitado" xfId="36982" builtinId="9" hidden="1"/>
    <cellStyle name="Hipervínculo visitado" xfId="36755" builtinId="9" hidden="1"/>
    <cellStyle name="Hipervínculo visitado" xfId="36774" builtinId="9" hidden="1"/>
    <cellStyle name="Hipervínculo visitado" xfId="36773" builtinId="9" hidden="1"/>
    <cellStyle name="Hipervínculo visitado" xfId="36985" builtinId="9" hidden="1"/>
    <cellStyle name="Hipervínculo visitado" xfId="36986" builtinId="9" hidden="1"/>
    <cellStyle name="Hipervínculo visitado" xfId="36987" builtinId="9" hidden="1"/>
    <cellStyle name="Hipervínculo visitado" xfId="36988" builtinId="9" hidden="1"/>
    <cellStyle name="Hipervínculo visitado" xfId="36989" builtinId="9" hidden="1"/>
    <cellStyle name="Hipervínculo visitado" xfId="36990" builtinId="9" hidden="1"/>
    <cellStyle name="Hipervínculo visitado" xfId="36991" builtinId="9" hidden="1"/>
    <cellStyle name="Hipervínculo visitado" xfId="36992" builtinId="9" hidden="1"/>
    <cellStyle name="Hipervínculo visitado" xfId="36993" builtinId="9" hidden="1"/>
    <cellStyle name="Hipervínculo visitado" xfId="36994" builtinId="9" hidden="1"/>
    <cellStyle name="Hipervínculo visitado" xfId="36995" builtinId="9" hidden="1"/>
    <cellStyle name="Hipervínculo visitado" xfId="36996" builtinId="9" hidden="1"/>
    <cellStyle name="Hipervínculo visitado" xfId="36997" builtinId="9" hidden="1"/>
    <cellStyle name="Hipervínculo visitado" xfId="36998" builtinId="9" hidden="1"/>
    <cellStyle name="Hipervínculo visitado" xfId="36999" builtinId="9" hidden="1"/>
    <cellStyle name="Hipervínculo visitado" xfId="37000" builtinId="9" hidden="1"/>
    <cellStyle name="Hipervínculo visitado" xfId="37001" builtinId="9" hidden="1"/>
    <cellStyle name="Hipervínculo visitado" xfId="37002" builtinId="9" hidden="1"/>
    <cellStyle name="Hipervínculo visitado" xfId="37013" builtinId="9" hidden="1"/>
    <cellStyle name="Hipervínculo visitado" xfId="37014" builtinId="9" hidden="1"/>
    <cellStyle name="Hipervínculo visitado" xfId="37015" builtinId="9" hidden="1"/>
    <cellStyle name="Hipervínculo visitado" xfId="37016" builtinId="9" hidden="1"/>
    <cellStyle name="Hipervínculo visitado" xfId="37017" builtinId="9" hidden="1"/>
    <cellStyle name="Hipervínculo visitado" xfId="37018" builtinId="9" hidden="1"/>
    <cellStyle name="Hipervínculo visitado" xfId="37019" builtinId="9" hidden="1"/>
    <cellStyle name="Hipervínculo visitado" xfId="37020" builtinId="9" hidden="1"/>
    <cellStyle name="Hipervínculo visitado" xfId="37021" builtinId="9" hidden="1"/>
    <cellStyle name="Hipervínculo visitado" xfId="37022" builtinId="9" hidden="1"/>
    <cellStyle name="Hipervínculo visitado" xfId="37023" builtinId="9" hidden="1"/>
    <cellStyle name="Hipervínculo visitado" xfId="37024" builtinId="9" hidden="1"/>
    <cellStyle name="Hipervínculo visitado" xfId="37025" builtinId="9" hidden="1"/>
    <cellStyle name="Hipervínculo visitado" xfId="37026" builtinId="9" hidden="1"/>
    <cellStyle name="Hipervínculo visitado" xfId="37027" builtinId="9" hidden="1"/>
    <cellStyle name="Hipervínculo visitado" xfId="37028" builtinId="9" hidden="1"/>
    <cellStyle name="Hipervínculo visitado" xfId="37029" builtinId="9" hidden="1"/>
    <cellStyle name="Hipervínculo visitado" xfId="37030" builtinId="9" hidden="1"/>
    <cellStyle name="Hipervínculo visitado" xfId="37031" builtinId="9" hidden="1"/>
    <cellStyle name="Hipervínculo visitado" xfId="37032" builtinId="9" hidden="1"/>
    <cellStyle name="Hipervínculo visitado" xfId="37033" builtinId="9" hidden="1"/>
    <cellStyle name="Hipervínculo visitado" xfId="37036" builtinId="9" hidden="1"/>
    <cellStyle name="Hipervínculo visitado" xfId="37037" builtinId="9" hidden="1"/>
    <cellStyle name="Hipervínculo visitado" xfId="37038" builtinId="9" hidden="1"/>
    <cellStyle name="Hipervínculo visitado" xfId="37039" builtinId="9" hidden="1"/>
    <cellStyle name="Hipervínculo visitado" xfId="37040" builtinId="9" hidden="1"/>
    <cellStyle name="Hipervínculo visitado" xfId="37041" builtinId="9" hidden="1"/>
    <cellStyle name="Hipervínculo visitado" xfId="37042" builtinId="9" hidden="1"/>
    <cellStyle name="Hipervínculo visitado" xfId="37043" builtinId="9" hidden="1"/>
    <cellStyle name="Hipervínculo visitado" xfId="37044" builtinId="9" hidden="1"/>
    <cellStyle name="Hipervínculo visitado" xfId="37045" builtinId="9" hidden="1"/>
    <cellStyle name="Hipervínculo visitado" xfId="37046" builtinId="9" hidden="1"/>
    <cellStyle name="Hipervínculo visitado" xfId="37047" builtinId="9" hidden="1"/>
    <cellStyle name="Hipervínculo visitado" xfId="37048" builtinId="9" hidden="1"/>
    <cellStyle name="Hipervínculo visitado" xfId="37049" builtinId="9" hidden="1"/>
    <cellStyle name="Hipervínculo visitado" xfId="37050" builtinId="9" hidden="1"/>
    <cellStyle name="Hipervínculo visitado" xfId="37051" builtinId="9" hidden="1"/>
    <cellStyle name="Hipervínculo visitado" xfId="37052" builtinId="9" hidden="1"/>
    <cellStyle name="Hipervínculo visitado" xfId="37053" builtinId="9" hidden="1"/>
    <cellStyle name="Hipervínculo visitado" xfId="37054" builtinId="9" hidden="1"/>
    <cellStyle name="Hipervínculo visitado" xfId="37055" builtinId="9" hidden="1"/>
    <cellStyle name="Hipervínculo visitado" xfId="37056" builtinId="9" hidden="1"/>
    <cellStyle name="Hipervínculo visitado" xfId="37070" builtinId="9" hidden="1"/>
    <cellStyle name="Hipervínculo visitado" xfId="37071" builtinId="9" hidden="1"/>
    <cellStyle name="Hipervínculo visitado" xfId="37072" builtinId="9" hidden="1"/>
    <cellStyle name="Hipervínculo visitado" xfId="37073" builtinId="9" hidden="1"/>
    <cellStyle name="Hipervínculo visitado" xfId="37074" builtinId="9" hidden="1"/>
    <cellStyle name="Hipervínculo visitado" xfId="37075" builtinId="9" hidden="1"/>
    <cellStyle name="Hipervínculo visitado" xfId="37076" builtinId="9" hidden="1"/>
    <cellStyle name="Hipervínculo visitado" xfId="37077" builtinId="9" hidden="1"/>
    <cellStyle name="Hipervínculo visitado" xfId="37078" builtinId="9" hidden="1"/>
    <cellStyle name="Hipervínculo visitado" xfId="37079" builtinId="9" hidden="1"/>
    <cellStyle name="Hipervínculo visitado" xfId="37080" builtinId="9" hidden="1"/>
    <cellStyle name="Hipervínculo visitado" xfId="37081" builtinId="9" hidden="1"/>
    <cellStyle name="Hipervínculo visitado" xfId="37082" builtinId="9" hidden="1"/>
    <cellStyle name="Hipervínculo visitado" xfId="37083" builtinId="9" hidden="1"/>
    <cellStyle name="Hipervínculo visitado" xfId="37084" builtinId="9" hidden="1"/>
    <cellStyle name="Hipervínculo visitado" xfId="37085" builtinId="9" hidden="1"/>
    <cellStyle name="Hipervínculo visitado" xfId="37086" builtinId="9" hidden="1"/>
    <cellStyle name="Hipervínculo visitado" xfId="37087" builtinId="9" hidden="1"/>
    <cellStyle name="Hipervínculo visitado" xfId="37088" builtinId="9" hidden="1"/>
    <cellStyle name="Hipervínculo visitado" xfId="37089" builtinId="9" hidden="1"/>
    <cellStyle name="Hipervínculo visitado" xfId="37090" builtinId="9" hidden="1"/>
    <cellStyle name="Hipervínculo visitado" xfId="36505" builtinId="9" hidden="1"/>
    <cellStyle name="Hipervínculo visitado" xfId="37091" builtinId="9" hidden="1"/>
    <cellStyle name="Hipervínculo visitado" xfId="37092" builtinId="9" hidden="1"/>
    <cellStyle name="Hipervínculo visitado" xfId="37093" builtinId="9" hidden="1"/>
    <cellStyle name="Hipervínculo visitado" xfId="37094" builtinId="9" hidden="1"/>
    <cellStyle name="Hipervínculo visitado" xfId="37095" builtinId="9" hidden="1"/>
    <cellStyle name="Hipervínculo visitado" xfId="37096" builtinId="9" hidden="1"/>
    <cellStyle name="Hipervínculo visitado" xfId="37097" builtinId="9" hidden="1"/>
    <cellStyle name="Hipervínculo visitado" xfId="37098" builtinId="9" hidden="1"/>
    <cellStyle name="Hipervínculo visitado" xfId="37099" builtinId="9" hidden="1"/>
    <cellStyle name="Hipervínculo visitado" xfId="37100" builtinId="9" hidden="1"/>
    <cellStyle name="Hipervínculo visitado" xfId="37101" builtinId="9" hidden="1"/>
    <cellStyle name="Hipervínculo visitado" xfId="37102" builtinId="9" hidden="1"/>
    <cellStyle name="Hipervínculo visitado" xfId="37103" builtinId="9" hidden="1"/>
    <cellStyle name="Hipervínculo visitado" xfId="37104" builtinId="9" hidden="1"/>
    <cellStyle name="Hipervínculo visitado" xfId="37105" builtinId="9" hidden="1"/>
    <cellStyle name="Hipervínculo visitado" xfId="37106" builtinId="9" hidden="1"/>
    <cellStyle name="Hipervínculo visitado" xfId="37107" builtinId="9" hidden="1"/>
    <cellStyle name="Hipervínculo visitado" xfId="37108" builtinId="9" hidden="1"/>
    <cellStyle name="Hipervínculo visitado" xfId="37109" builtinId="9" hidden="1"/>
    <cellStyle name="Hipervínculo visitado" xfId="37110" builtinId="9" hidden="1"/>
    <cellStyle name="Hipervínculo visitado" xfId="37121" builtinId="9" hidden="1"/>
    <cellStyle name="Hipervínculo visitado" xfId="37122" builtinId="9" hidden="1"/>
    <cellStyle name="Hipervínculo visitado" xfId="37123" builtinId="9" hidden="1"/>
    <cellStyle name="Hipervínculo visitado" xfId="37124" builtinId="9" hidden="1"/>
    <cellStyle name="Hipervínculo visitado" xfId="37125" builtinId="9" hidden="1"/>
    <cellStyle name="Hipervínculo visitado" xfId="37126" builtinId="9" hidden="1"/>
    <cellStyle name="Hipervínculo visitado" xfId="37127" builtinId="9" hidden="1"/>
    <cellStyle name="Hipervínculo visitado" xfId="37128" builtinId="9" hidden="1"/>
    <cellStyle name="Hipervínculo visitado" xfId="37129" builtinId="9" hidden="1"/>
    <cellStyle name="Hipervínculo visitado" xfId="37130" builtinId="9" hidden="1"/>
    <cellStyle name="Hipervínculo visitado" xfId="37131" builtinId="9" hidden="1"/>
    <cellStyle name="Hipervínculo visitado" xfId="37132" builtinId="9" hidden="1"/>
    <cellStyle name="Hipervínculo visitado" xfId="37133" builtinId="9" hidden="1"/>
    <cellStyle name="Hipervínculo visitado" xfId="37134" builtinId="9" hidden="1"/>
    <cellStyle name="Hipervínculo visitado" xfId="37135" builtinId="9" hidden="1"/>
    <cellStyle name="Hipervínculo visitado" xfId="37136" builtinId="9" hidden="1"/>
    <cellStyle name="Hipervínculo visitado" xfId="37137" builtinId="9" hidden="1"/>
    <cellStyle name="Hipervínculo visitado" xfId="37138" builtinId="9" hidden="1"/>
    <cellStyle name="Hipervínculo visitado" xfId="37139" builtinId="9" hidden="1"/>
    <cellStyle name="Hipervínculo visitado" xfId="37140" builtinId="9" hidden="1"/>
    <cellStyle name="Hipervínculo visitado" xfId="37141" builtinId="9" hidden="1"/>
    <cellStyle name="Hipervínculo visitado" xfId="37149" builtinId="9" hidden="1"/>
    <cellStyle name="Hipervínculo visitado" xfId="37150" builtinId="9" hidden="1"/>
    <cellStyle name="Hipervínculo visitado" xfId="37151" builtinId="9" hidden="1"/>
    <cellStyle name="Hipervínculo visitado" xfId="37152" builtinId="9" hidden="1"/>
    <cellStyle name="Hipervínculo visitado" xfId="37153" builtinId="9" hidden="1"/>
    <cellStyle name="Hipervínculo visitado" xfId="37154" builtinId="9" hidden="1"/>
    <cellStyle name="Hipervínculo visitado" xfId="37155" builtinId="9" hidden="1"/>
    <cellStyle name="Hipervínculo visitado" xfId="37156" builtinId="9" hidden="1"/>
    <cellStyle name="Hipervínculo visitado" xfId="37157" builtinId="9" hidden="1"/>
    <cellStyle name="Hipervínculo visitado" xfId="37158" builtinId="9" hidden="1"/>
    <cellStyle name="Hipervínculo visitado" xfId="37159" builtinId="9" hidden="1"/>
    <cellStyle name="Hipervínculo visitado" xfId="37160" builtinId="9" hidden="1"/>
    <cellStyle name="Hipervínculo visitado" xfId="37161" builtinId="9" hidden="1"/>
    <cellStyle name="Hipervínculo visitado" xfId="37162" builtinId="9" hidden="1"/>
    <cellStyle name="Hipervínculo visitado" xfId="37163" builtinId="9" hidden="1"/>
    <cellStyle name="Hipervínculo visitado" xfId="37164" builtinId="9" hidden="1"/>
    <cellStyle name="Hipervínculo visitado" xfId="37165" builtinId="9" hidden="1"/>
    <cellStyle name="Hipervínculo visitado" xfId="37166" builtinId="9" hidden="1"/>
    <cellStyle name="Hipervínculo visitado" xfId="37167" builtinId="9" hidden="1"/>
    <cellStyle name="Hipervínculo visitado" xfId="37168" builtinId="9" hidden="1"/>
    <cellStyle name="Hipervínculo visitado" xfId="37169" builtinId="9" hidden="1"/>
    <cellStyle name="Hipervínculo visitado" xfId="37183" builtinId="9" hidden="1"/>
    <cellStyle name="Hipervínculo visitado" xfId="37184" builtinId="9" hidden="1"/>
    <cellStyle name="Hipervínculo visitado" xfId="37185" builtinId="9" hidden="1"/>
    <cellStyle name="Hipervínculo visitado" xfId="37186" builtinId="9" hidden="1"/>
    <cellStyle name="Hipervínculo visitado" xfId="37187" builtinId="9" hidden="1"/>
    <cellStyle name="Hipervínculo visitado" xfId="37188" builtinId="9" hidden="1"/>
    <cellStyle name="Hipervínculo visitado" xfId="37189" builtinId="9" hidden="1"/>
    <cellStyle name="Hipervínculo visitado" xfId="37190" builtinId="9" hidden="1"/>
    <cellStyle name="Hipervínculo visitado" xfId="37191" builtinId="9" hidden="1"/>
    <cellStyle name="Hipervínculo visitado" xfId="37192" builtinId="9" hidden="1"/>
    <cellStyle name="Hipervínculo visitado" xfId="37193" builtinId="9" hidden="1"/>
    <cellStyle name="Hipervínculo visitado" xfId="37194" builtinId="9" hidden="1"/>
    <cellStyle name="Hipervínculo visitado" xfId="37195" builtinId="9" hidden="1"/>
    <cellStyle name="Hipervínculo visitado" xfId="37196" builtinId="9" hidden="1"/>
    <cellStyle name="Hipervínculo visitado" xfId="37197" builtinId="9" hidden="1"/>
    <cellStyle name="Hipervínculo visitado" xfId="37198" builtinId="9" hidden="1"/>
    <cellStyle name="Hipervínculo visitado" xfId="37199" builtinId="9" hidden="1"/>
    <cellStyle name="Hipervínculo visitado" xfId="37200" builtinId="9" hidden="1"/>
    <cellStyle name="Hipervínculo visitado" xfId="37201" builtinId="9" hidden="1"/>
    <cellStyle name="Hipervínculo visitado" xfId="37202" builtinId="9" hidden="1"/>
    <cellStyle name="Hipervínculo visitado" xfId="37203" builtinId="9" hidden="1"/>
    <cellStyle name="Hipervínculo visitado" xfId="37208" builtinId="9" hidden="1"/>
    <cellStyle name="Hipervínculo visitado" xfId="37209" builtinId="9" hidden="1"/>
    <cellStyle name="Hipervínculo visitado" xfId="37210" builtinId="9" hidden="1"/>
    <cellStyle name="Hipervínculo visitado" xfId="37211" builtinId="9" hidden="1"/>
    <cellStyle name="Hipervínculo visitado" xfId="37212" builtinId="9" hidden="1"/>
    <cellStyle name="Hipervínculo visitado" xfId="37213" builtinId="9" hidden="1"/>
    <cellStyle name="Hipervínculo visitado" xfId="37214" builtinId="9" hidden="1"/>
    <cellStyle name="Hipervínculo visitado" xfId="37215" builtinId="9" hidden="1"/>
    <cellStyle name="Hipervínculo visitado" xfId="37216" builtinId="9" hidden="1"/>
    <cellStyle name="Hipervínculo visitado" xfId="37217" builtinId="9" hidden="1"/>
    <cellStyle name="Hipervínculo visitado" xfId="37218" builtinId="9" hidden="1"/>
    <cellStyle name="Hipervínculo visitado" xfId="37219" builtinId="9" hidden="1"/>
    <cellStyle name="Hipervínculo visitado" xfId="37220" builtinId="9" hidden="1"/>
    <cellStyle name="Hipervínculo visitado" xfId="37221" builtinId="9" hidden="1"/>
    <cellStyle name="Hipervínculo visitado" xfId="37222" builtinId="9" hidden="1"/>
    <cellStyle name="Hipervínculo visitado" xfId="37223" builtinId="9" hidden="1"/>
    <cellStyle name="Hipervínculo visitado" xfId="37224" builtinId="9" hidden="1"/>
    <cellStyle name="Hipervínculo visitado" xfId="37225" builtinId="9" hidden="1"/>
    <cellStyle name="Hipervínculo visitado" xfId="37226" builtinId="9" hidden="1"/>
    <cellStyle name="Hipervínculo visitado" xfId="37227" builtinId="9" hidden="1"/>
    <cellStyle name="Hipervínculo visitado" xfId="37228" builtinId="9" hidden="1"/>
    <cellStyle name="Hipervínculo visitado" xfId="37248" builtinId="9" hidden="1"/>
    <cellStyle name="Hipervínculo visitado" xfId="37249" builtinId="9" hidden="1"/>
    <cellStyle name="Hipervínculo visitado" xfId="37250" builtinId="9" hidden="1"/>
    <cellStyle name="Hipervínculo visitado" xfId="37251" builtinId="9" hidden="1"/>
    <cellStyle name="Hipervínculo visitado" xfId="37252" builtinId="9" hidden="1"/>
    <cellStyle name="Hipervínculo visitado" xfId="37253" builtinId="9" hidden="1"/>
    <cellStyle name="Hipervínculo visitado" xfId="37254" builtinId="9" hidden="1"/>
    <cellStyle name="Hipervínculo visitado" xfId="37255" builtinId="9" hidden="1"/>
    <cellStyle name="Hipervínculo visitado" xfId="37256" builtinId="9" hidden="1"/>
    <cellStyle name="Hipervínculo visitado" xfId="37257" builtinId="9" hidden="1"/>
    <cellStyle name="Hipervínculo visitado" xfId="37258" builtinId="9" hidden="1"/>
    <cellStyle name="Hipervínculo visitado" xfId="37259" builtinId="9" hidden="1"/>
    <cellStyle name="Hipervínculo visitado" xfId="37260" builtinId="9" hidden="1"/>
    <cellStyle name="Hipervínculo visitado" xfId="37261" builtinId="9" hidden="1"/>
    <cellStyle name="Hipervínculo visitado" xfId="37262" builtinId="9" hidden="1"/>
    <cellStyle name="Hipervínculo visitado" xfId="37263" builtinId="9" hidden="1"/>
    <cellStyle name="Hipervínculo visitado" xfId="37264" builtinId="9" hidden="1"/>
    <cellStyle name="Hipervínculo visitado" xfId="37265" builtinId="9" hidden="1"/>
    <cellStyle name="Hipervínculo visitado" xfId="37266" builtinId="9" hidden="1"/>
    <cellStyle name="Hipervínculo visitado" xfId="37267" builtinId="9" hidden="1"/>
    <cellStyle name="Hipervínculo visitado" xfId="37268" builtinId="9" hidden="1"/>
    <cellStyle name="Hipervínculo visitado" xfId="37279" builtinId="9" hidden="1"/>
    <cellStyle name="Hipervínculo visitado" xfId="37280" builtinId="9" hidden="1"/>
    <cellStyle name="Hipervínculo visitado" xfId="37281" builtinId="9" hidden="1"/>
    <cellStyle name="Hipervínculo visitado" xfId="37282" builtinId="9" hidden="1"/>
    <cellStyle name="Hipervínculo visitado" xfId="37283" builtinId="9" hidden="1"/>
    <cellStyle name="Hipervínculo visitado" xfId="37284" builtinId="9" hidden="1"/>
    <cellStyle name="Hipervínculo visitado" xfId="37285" builtinId="9" hidden="1"/>
    <cellStyle name="Hipervínculo visitado" xfId="37286" builtinId="9" hidden="1"/>
    <cellStyle name="Hipervínculo visitado" xfId="37287" builtinId="9" hidden="1"/>
    <cellStyle name="Hipervínculo visitado" xfId="37288" builtinId="9" hidden="1"/>
    <cellStyle name="Hipervínculo visitado" xfId="37289" builtinId="9" hidden="1"/>
    <cellStyle name="Hipervínculo visitado" xfId="37290" builtinId="9" hidden="1"/>
    <cellStyle name="Hipervínculo visitado" xfId="37291" builtinId="9" hidden="1"/>
    <cellStyle name="Hipervínculo visitado" xfId="37292" builtinId="9" hidden="1"/>
    <cellStyle name="Hipervínculo visitado" xfId="37293" builtinId="9" hidden="1"/>
    <cellStyle name="Hipervínculo visitado" xfId="37294" builtinId="9" hidden="1"/>
    <cellStyle name="Hipervínculo visitado" xfId="37295" builtinId="9" hidden="1"/>
    <cellStyle name="Hipervínculo visitado" xfId="37296" builtinId="9" hidden="1"/>
    <cellStyle name="Hipervínculo visitado" xfId="37297" builtinId="9" hidden="1"/>
    <cellStyle name="Hipervínculo visitado" xfId="37298" builtinId="9" hidden="1"/>
    <cellStyle name="Hipervínculo visitado" xfId="37299" builtinId="9" hidden="1"/>
    <cellStyle name="Hipervínculo visitado" xfId="37310" builtinId="9" hidden="1"/>
    <cellStyle name="Hipervínculo visitado" xfId="37311" builtinId="9" hidden="1"/>
    <cellStyle name="Hipervínculo visitado" xfId="37312" builtinId="9" hidden="1"/>
    <cellStyle name="Hipervínculo visitado" xfId="37313" builtinId="9" hidden="1"/>
    <cellStyle name="Hipervínculo visitado" xfId="37314" builtinId="9" hidden="1"/>
    <cellStyle name="Hipervínculo visitado" xfId="37315" builtinId="9" hidden="1"/>
    <cellStyle name="Hipervínculo visitado" xfId="37316" builtinId="9" hidden="1"/>
    <cellStyle name="Hipervínculo visitado" xfId="37317" builtinId="9" hidden="1"/>
    <cellStyle name="Hipervínculo visitado" xfId="37318" builtinId="9" hidden="1"/>
    <cellStyle name="Hipervínculo visitado" xfId="37319" builtinId="9" hidden="1"/>
    <cellStyle name="Hipervínculo visitado" xfId="37320" builtinId="9" hidden="1"/>
    <cellStyle name="Hipervínculo visitado" xfId="37321" builtinId="9" hidden="1"/>
    <cellStyle name="Hipervínculo visitado" xfId="37322" builtinId="9" hidden="1"/>
    <cellStyle name="Hipervínculo visitado" xfId="37323" builtinId="9" hidden="1"/>
    <cellStyle name="Hipervínculo visitado" xfId="37324" builtinId="9" hidden="1"/>
    <cellStyle name="Hipervínculo visitado" xfId="37325" builtinId="9" hidden="1"/>
    <cellStyle name="Hipervínculo visitado" xfId="37326" builtinId="9" hidden="1"/>
    <cellStyle name="Hipervínculo visitado" xfId="37327" builtinId="9" hidden="1"/>
    <cellStyle name="Hipervínculo visitado" xfId="37328" builtinId="9" hidden="1"/>
    <cellStyle name="Hipervínculo visitado" xfId="37329" builtinId="9" hidden="1"/>
    <cellStyle name="Hipervínculo visitado" xfId="37330" builtinId="9" hidden="1"/>
    <cellStyle name="Hipervínculo visitado" xfId="37341" builtinId="9" hidden="1"/>
    <cellStyle name="Hipervínculo visitado" xfId="37342" builtinId="9" hidden="1"/>
    <cellStyle name="Hipervínculo visitado" xfId="37343" builtinId="9" hidden="1"/>
    <cellStyle name="Hipervínculo visitado" xfId="37344" builtinId="9" hidden="1"/>
    <cellStyle name="Hipervínculo visitado" xfId="37345" builtinId="9" hidden="1"/>
    <cellStyle name="Hipervínculo visitado" xfId="37346" builtinId="9" hidden="1"/>
    <cellStyle name="Hipervínculo visitado" xfId="37347" builtinId="9" hidden="1"/>
    <cellStyle name="Hipervínculo visitado" xfId="37348" builtinId="9" hidden="1"/>
    <cellStyle name="Hipervínculo visitado" xfId="37349" builtinId="9" hidden="1"/>
    <cellStyle name="Hipervínculo visitado" xfId="37350" builtinId="9" hidden="1"/>
    <cellStyle name="Hipervínculo visitado" xfId="37351" builtinId="9" hidden="1"/>
    <cellStyle name="Hipervínculo visitado" xfId="37352" builtinId="9" hidden="1"/>
    <cellStyle name="Hipervínculo visitado" xfId="37353" builtinId="9" hidden="1"/>
    <cellStyle name="Hipervínculo visitado" xfId="37354" builtinId="9" hidden="1"/>
    <cellStyle name="Hipervínculo visitado" xfId="37355" builtinId="9" hidden="1"/>
    <cellStyle name="Hipervínculo visitado" xfId="37356" builtinId="9" hidden="1"/>
    <cellStyle name="Hipervínculo visitado" xfId="37357" builtinId="9" hidden="1"/>
    <cellStyle name="Hipervínculo visitado" xfId="37358" builtinId="9" hidden="1"/>
    <cellStyle name="Hipervínculo visitado" xfId="37359" builtinId="9" hidden="1"/>
    <cellStyle name="Hipervínculo visitado" xfId="37360" builtinId="9" hidden="1"/>
    <cellStyle name="Hipervínculo visitado" xfId="37361" builtinId="9" hidden="1"/>
    <cellStyle name="Hipervínculo visitado" xfId="37372" builtinId="9" hidden="1"/>
    <cellStyle name="Hipervínculo visitado" xfId="37373" builtinId="9" hidden="1"/>
    <cellStyle name="Hipervínculo visitado" xfId="37374" builtinId="9" hidden="1"/>
    <cellStyle name="Hipervínculo visitado" xfId="37375" builtinId="9" hidden="1"/>
    <cellStyle name="Hipervínculo visitado" xfId="37376" builtinId="9" hidden="1"/>
    <cellStyle name="Hipervínculo visitado" xfId="37377" builtinId="9" hidden="1"/>
    <cellStyle name="Hipervínculo visitado" xfId="37378" builtinId="9" hidden="1"/>
    <cellStyle name="Hipervínculo visitado" xfId="37379" builtinId="9" hidden="1"/>
    <cellStyle name="Hipervínculo visitado" xfId="37380" builtinId="9" hidden="1"/>
    <cellStyle name="Hipervínculo visitado" xfId="37381" builtinId="9" hidden="1"/>
    <cellStyle name="Hipervínculo visitado" xfId="37382" builtinId="9" hidden="1"/>
    <cellStyle name="Hipervínculo visitado" xfId="37383" builtinId="9" hidden="1"/>
    <cellStyle name="Hipervínculo visitado" xfId="37384" builtinId="9" hidden="1"/>
    <cellStyle name="Hipervínculo visitado" xfId="37385" builtinId="9" hidden="1"/>
    <cellStyle name="Hipervínculo visitado" xfId="37386" builtinId="9" hidden="1"/>
    <cellStyle name="Hipervínculo visitado" xfId="37387" builtinId="9" hidden="1"/>
    <cellStyle name="Hipervínculo visitado" xfId="37388" builtinId="9" hidden="1"/>
    <cellStyle name="Hipervínculo visitado" xfId="37389" builtinId="9" hidden="1"/>
    <cellStyle name="Hipervínculo visitado" xfId="37390" builtinId="9" hidden="1"/>
    <cellStyle name="Hipervínculo visitado" xfId="37391" builtinId="9" hidden="1"/>
    <cellStyle name="Hipervínculo visitado" xfId="37392" builtinId="9" hidden="1"/>
    <cellStyle name="Hipervínculo visitado" xfId="37403" builtinId="9" hidden="1"/>
    <cellStyle name="Hipervínculo visitado" xfId="37404" builtinId="9" hidden="1"/>
    <cellStyle name="Hipervínculo visitado" xfId="37405" builtinId="9" hidden="1"/>
    <cellStyle name="Hipervínculo visitado" xfId="37406" builtinId="9" hidden="1"/>
    <cellStyle name="Hipervínculo visitado" xfId="37407" builtinId="9" hidden="1"/>
    <cellStyle name="Hipervínculo visitado" xfId="37408" builtinId="9" hidden="1"/>
    <cellStyle name="Hipervínculo visitado" xfId="37409" builtinId="9" hidden="1"/>
    <cellStyle name="Hipervínculo visitado" xfId="37410" builtinId="9" hidden="1"/>
    <cellStyle name="Hipervínculo visitado" xfId="37411" builtinId="9" hidden="1"/>
    <cellStyle name="Hipervínculo visitado" xfId="37412" builtinId="9" hidden="1"/>
    <cellStyle name="Hipervínculo visitado" xfId="37413" builtinId="9" hidden="1"/>
    <cellStyle name="Hipervínculo visitado" xfId="37414" builtinId="9" hidden="1"/>
    <cellStyle name="Hipervínculo visitado" xfId="37415" builtinId="9" hidden="1"/>
    <cellStyle name="Hipervínculo visitado" xfId="37416" builtinId="9" hidden="1"/>
    <cellStyle name="Hipervínculo visitado" xfId="37417" builtinId="9" hidden="1"/>
    <cellStyle name="Hipervínculo visitado" xfId="37418" builtinId="9" hidden="1"/>
    <cellStyle name="Hipervínculo visitado" xfId="37419" builtinId="9" hidden="1"/>
    <cellStyle name="Hipervínculo visitado" xfId="37420" builtinId="9" hidden="1"/>
    <cellStyle name="Hipervínculo visitado" xfId="37421" builtinId="9" hidden="1"/>
    <cellStyle name="Hipervínculo visitado" xfId="37422" builtinId="9" hidden="1"/>
    <cellStyle name="Hipervínculo visitado" xfId="37423" builtinId="9" hidden="1"/>
    <cellStyle name="Hipervínculo visitado" xfId="37434" builtinId="9" hidden="1"/>
    <cellStyle name="Hipervínculo visitado" xfId="37435" builtinId="9" hidden="1"/>
    <cellStyle name="Hipervínculo visitado" xfId="37436" builtinId="9" hidden="1"/>
    <cellStyle name="Hipervínculo visitado" xfId="37437" builtinId="9" hidden="1"/>
    <cellStyle name="Hipervínculo visitado" xfId="37438" builtinId="9" hidden="1"/>
    <cellStyle name="Hipervínculo visitado" xfId="37439" builtinId="9" hidden="1"/>
    <cellStyle name="Hipervínculo visitado" xfId="37440" builtinId="9" hidden="1"/>
    <cellStyle name="Hipervínculo visitado" xfId="37441" builtinId="9" hidden="1"/>
    <cellStyle name="Hipervínculo visitado" xfId="37442" builtinId="9" hidden="1"/>
    <cellStyle name="Hipervínculo visitado" xfId="37443" builtinId="9" hidden="1"/>
    <cellStyle name="Hipervínculo visitado" xfId="37444" builtinId="9" hidden="1"/>
    <cellStyle name="Hipervínculo visitado" xfId="37445" builtinId="9" hidden="1"/>
    <cellStyle name="Hipervínculo visitado" xfId="37446" builtinId="9" hidden="1"/>
    <cellStyle name="Hipervínculo visitado" xfId="37447" builtinId="9" hidden="1"/>
    <cellStyle name="Hipervínculo visitado" xfId="37448" builtinId="9" hidden="1"/>
    <cellStyle name="Hipervínculo visitado" xfId="37449" builtinId="9" hidden="1"/>
    <cellStyle name="Hipervínculo visitado" xfId="37450" builtinId="9" hidden="1"/>
    <cellStyle name="Hipervínculo visitado" xfId="37451" builtinId="9" hidden="1"/>
    <cellStyle name="Hipervínculo visitado" xfId="37452" builtinId="9" hidden="1"/>
    <cellStyle name="Hipervínculo visitado" xfId="37453" builtinId="9" hidden="1"/>
    <cellStyle name="Hipervínculo visitado" xfId="37454" builtinId="9" hidden="1"/>
    <cellStyle name="Hipervínculo visitado" xfId="37465" builtinId="9" hidden="1"/>
    <cellStyle name="Hipervínculo visitado" xfId="37466" builtinId="9" hidden="1"/>
    <cellStyle name="Hipervínculo visitado" xfId="37467" builtinId="9" hidden="1"/>
    <cellStyle name="Hipervínculo visitado" xfId="37468" builtinId="9" hidden="1"/>
    <cellStyle name="Hipervínculo visitado" xfId="37469" builtinId="9" hidden="1"/>
    <cellStyle name="Hipervínculo visitado" xfId="37470" builtinId="9" hidden="1"/>
    <cellStyle name="Hipervínculo visitado" xfId="37471" builtinId="9" hidden="1"/>
    <cellStyle name="Hipervínculo visitado" xfId="37472" builtinId="9" hidden="1"/>
    <cellStyle name="Hipervínculo visitado" xfId="37473" builtinId="9" hidden="1"/>
    <cellStyle name="Hipervínculo visitado" xfId="37474" builtinId="9" hidden="1"/>
    <cellStyle name="Hipervínculo visitado" xfId="37475" builtinId="9" hidden="1"/>
    <cellStyle name="Hipervínculo visitado" xfId="37476" builtinId="9" hidden="1"/>
    <cellStyle name="Hipervínculo visitado" xfId="37477" builtinId="9" hidden="1"/>
    <cellStyle name="Hipervínculo visitado" xfId="37478" builtinId="9" hidden="1"/>
    <cellStyle name="Hipervínculo visitado" xfId="37479" builtinId="9" hidden="1"/>
    <cellStyle name="Hipervínculo visitado" xfId="37480" builtinId="9" hidden="1"/>
    <cellStyle name="Hipervínculo visitado" xfId="37481" builtinId="9" hidden="1"/>
    <cellStyle name="Hipervínculo visitado" xfId="37482" builtinId="9" hidden="1"/>
    <cellStyle name="Hipervínculo visitado" xfId="37483" builtinId="9" hidden="1"/>
    <cellStyle name="Hipervínculo visitado" xfId="37484" builtinId="9" hidden="1"/>
    <cellStyle name="Hipervínculo visitado" xfId="37485" builtinId="9" hidden="1"/>
    <cellStyle name="Hipervínculo visitado" xfId="37496" builtinId="9" hidden="1"/>
    <cellStyle name="Hipervínculo visitado" xfId="37497" builtinId="9" hidden="1"/>
    <cellStyle name="Hipervínculo visitado" xfId="37498" builtinId="9" hidden="1"/>
    <cellStyle name="Hipervínculo visitado" xfId="37499" builtinId="9" hidden="1"/>
    <cellStyle name="Hipervínculo visitado" xfId="37500" builtinId="9" hidden="1"/>
    <cellStyle name="Hipervínculo visitado" xfId="37501" builtinId="9" hidden="1"/>
    <cellStyle name="Hipervínculo visitado" xfId="37502" builtinId="9" hidden="1"/>
    <cellStyle name="Hipervínculo visitado" xfId="37503" builtinId="9" hidden="1"/>
    <cellStyle name="Hipervínculo visitado" xfId="37504" builtinId="9" hidden="1"/>
    <cellStyle name="Hipervínculo visitado" xfId="37505" builtinId="9" hidden="1"/>
    <cellStyle name="Hipervínculo visitado" xfId="37506" builtinId="9" hidden="1"/>
    <cellStyle name="Hipervínculo visitado" xfId="37507" builtinId="9" hidden="1"/>
    <cellStyle name="Hipervínculo visitado" xfId="37508" builtinId="9" hidden="1"/>
    <cellStyle name="Hipervínculo visitado" xfId="37509" builtinId="9" hidden="1"/>
    <cellStyle name="Hipervínculo visitado" xfId="37510" builtinId="9" hidden="1"/>
    <cellStyle name="Hipervínculo visitado" xfId="37511" builtinId="9" hidden="1"/>
    <cellStyle name="Hipervínculo visitado" xfId="37512" builtinId="9" hidden="1"/>
    <cellStyle name="Hipervínculo visitado" xfId="37513" builtinId="9" hidden="1"/>
    <cellStyle name="Hipervínculo visitado" xfId="37514" builtinId="9" hidden="1"/>
    <cellStyle name="Hipervínculo visitado" xfId="37515" builtinId="9" hidden="1"/>
    <cellStyle name="Hipervínculo visitado" xfId="37516" builtinId="9" hidden="1"/>
    <cellStyle name="Hipervínculo visitado" xfId="37527" builtinId="9" hidden="1"/>
    <cellStyle name="Hipervínculo visitado" xfId="37528" builtinId="9" hidden="1"/>
    <cellStyle name="Hipervínculo visitado" xfId="37529" builtinId="9" hidden="1"/>
    <cellStyle name="Hipervínculo visitado" xfId="37530" builtinId="9" hidden="1"/>
    <cellStyle name="Hipervínculo visitado" xfId="37531" builtinId="9" hidden="1"/>
    <cellStyle name="Hipervínculo visitado" xfId="37532" builtinId="9" hidden="1"/>
    <cellStyle name="Hipervínculo visitado" xfId="37533" builtinId="9" hidden="1"/>
    <cellStyle name="Hipervínculo visitado" xfId="37534" builtinId="9" hidden="1"/>
    <cellStyle name="Hipervínculo visitado" xfId="37535" builtinId="9" hidden="1"/>
    <cellStyle name="Hipervínculo visitado" xfId="37536" builtinId="9" hidden="1"/>
    <cellStyle name="Hipervínculo visitado" xfId="37537" builtinId="9" hidden="1"/>
    <cellStyle name="Hipervínculo visitado" xfId="37538" builtinId="9" hidden="1"/>
    <cellStyle name="Hipervínculo visitado" xfId="37539" builtinId="9" hidden="1"/>
    <cellStyle name="Hipervínculo visitado" xfId="37540" builtinId="9" hidden="1"/>
    <cellStyle name="Hipervínculo visitado" xfId="37541" builtinId="9" hidden="1"/>
    <cellStyle name="Hipervínculo visitado" xfId="37542" builtinId="9" hidden="1"/>
    <cellStyle name="Hipervínculo visitado" xfId="37543" builtinId="9" hidden="1"/>
    <cellStyle name="Hipervínculo visitado" xfId="37544" builtinId="9" hidden="1"/>
    <cellStyle name="Hipervínculo visitado" xfId="37545" builtinId="9" hidden="1"/>
    <cellStyle name="Hipervínculo visitado" xfId="37546" builtinId="9" hidden="1"/>
    <cellStyle name="Hipervínculo visitado" xfId="37547" builtinId="9" hidden="1"/>
    <cellStyle name="Hipervínculo visitado" xfId="37557" builtinId="9" hidden="1"/>
    <cellStyle name="Hipervínculo visitado" xfId="37558" builtinId="9" hidden="1"/>
    <cellStyle name="Hipervínculo visitado" xfId="37559" builtinId="9" hidden="1"/>
    <cellStyle name="Hipervínculo visitado" xfId="37560" builtinId="9" hidden="1"/>
    <cellStyle name="Hipervínculo visitado" xfId="37561" builtinId="9" hidden="1"/>
    <cellStyle name="Hipervínculo visitado" xfId="37562" builtinId="9" hidden="1"/>
    <cellStyle name="Hipervínculo visitado" xfId="37563" builtinId="9" hidden="1"/>
    <cellStyle name="Hipervínculo visitado" xfId="37564" builtinId="9" hidden="1"/>
    <cellStyle name="Hipervínculo visitado" xfId="37565" builtinId="9" hidden="1"/>
    <cellStyle name="Hipervínculo visitado" xfId="37566" builtinId="9" hidden="1"/>
    <cellStyle name="Hipervínculo visitado" xfId="37567" builtinId="9" hidden="1"/>
    <cellStyle name="Hipervínculo visitado" xfId="37568" builtinId="9" hidden="1"/>
    <cellStyle name="Hipervínculo visitado" xfId="37569" builtinId="9" hidden="1"/>
    <cellStyle name="Hipervínculo visitado" xfId="37570" builtinId="9" hidden="1"/>
    <cellStyle name="Hipervínculo visitado" xfId="37571" builtinId="9" hidden="1"/>
    <cellStyle name="Hipervínculo visitado" xfId="37572" builtinId="9" hidden="1"/>
    <cellStyle name="Hipervínculo visitado" xfId="37573" builtinId="9" hidden="1"/>
    <cellStyle name="Hipervínculo visitado" xfId="37574" builtinId="9" hidden="1"/>
    <cellStyle name="Hipervínculo visitado" xfId="37575" builtinId="9" hidden="1"/>
    <cellStyle name="Hipervínculo visitado" xfId="37576" builtinId="9" hidden="1"/>
    <cellStyle name="Hipervínculo visitado" xfId="37577" builtinId="9" hidden="1"/>
    <cellStyle name="Hipervínculo visitado" xfId="37587" builtinId="9" hidden="1"/>
    <cellStyle name="Hipervínculo visitado" xfId="37588" builtinId="9" hidden="1"/>
    <cellStyle name="Hipervínculo visitado" xfId="37589" builtinId="9" hidden="1"/>
    <cellStyle name="Hipervínculo visitado" xfId="37590" builtinId="9" hidden="1"/>
    <cellStyle name="Hipervínculo visitado" xfId="37591" builtinId="9" hidden="1"/>
    <cellStyle name="Hipervínculo visitado" xfId="37592" builtinId="9" hidden="1"/>
    <cellStyle name="Hipervínculo visitado" xfId="37593" builtinId="9" hidden="1"/>
    <cellStyle name="Hipervínculo visitado" xfId="37594" builtinId="9" hidden="1"/>
    <cellStyle name="Hipervínculo visitado" xfId="37595" builtinId="9" hidden="1"/>
    <cellStyle name="Hipervínculo visitado" xfId="37596" builtinId="9" hidden="1"/>
    <cellStyle name="Hipervínculo visitado" xfId="37597" builtinId="9" hidden="1"/>
    <cellStyle name="Hipervínculo visitado" xfId="37598" builtinId="9" hidden="1"/>
    <cellStyle name="Hipervínculo visitado" xfId="37599" builtinId="9" hidden="1"/>
    <cellStyle name="Hipervínculo visitado" xfId="37600" builtinId="9" hidden="1"/>
    <cellStyle name="Hipervínculo visitado" xfId="37601" builtinId="9" hidden="1"/>
    <cellStyle name="Hipervínculo visitado" xfId="37602" builtinId="9" hidden="1"/>
    <cellStyle name="Hipervínculo visitado" xfId="37603" builtinId="9" hidden="1"/>
    <cellStyle name="Hipervínculo visitado" xfId="37604" builtinId="9" hidden="1"/>
    <cellStyle name="Hipervínculo visitado" xfId="37605" builtinId="9" hidden="1"/>
    <cellStyle name="Hipervínculo visitado" xfId="37606" builtinId="9" hidden="1"/>
    <cellStyle name="Hipervínculo visitado" xfId="37607" builtinId="9" hidden="1"/>
    <cellStyle name="Hipervínculo visitado" xfId="37618" builtinId="9" hidden="1"/>
    <cellStyle name="Hipervínculo visitado" xfId="37619" builtinId="9" hidden="1"/>
    <cellStyle name="Hipervínculo visitado" xfId="37620" builtinId="9" hidden="1"/>
    <cellStyle name="Hipervínculo visitado" xfId="37621" builtinId="9" hidden="1"/>
    <cellStyle name="Hipervínculo visitado" xfId="37622" builtinId="9" hidden="1"/>
    <cellStyle name="Hipervínculo visitado" xfId="37623" builtinId="9" hidden="1"/>
    <cellStyle name="Hipervínculo visitado" xfId="37624" builtinId="9" hidden="1"/>
    <cellStyle name="Hipervínculo visitado" xfId="37625" builtinId="9" hidden="1"/>
    <cellStyle name="Hipervínculo visitado" xfId="37626" builtinId="9" hidden="1"/>
    <cellStyle name="Hipervínculo visitado" xfId="37627" builtinId="9" hidden="1"/>
    <cellStyle name="Hipervínculo visitado" xfId="37628" builtinId="9" hidden="1"/>
    <cellStyle name="Hipervínculo visitado" xfId="37629" builtinId="9" hidden="1"/>
    <cellStyle name="Hipervínculo visitado" xfId="37630" builtinId="9" hidden="1"/>
    <cellStyle name="Hipervínculo visitado" xfId="37631" builtinId="9" hidden="1"/>
    <cellStyle name="Hipervínculo visitado" xfId="37632" builtinId="9" hidden="1"/>
    <cellStyle name="Hipervínculo visitado" xfId="37633" builtinId="9" hidden="1"/>
    <cellStyle name="Hipervínculo visitado" xfId="37634" builtinId="9" hidden="1"/>
    <cellStyle name="Hipervínculo visitado" xfId="37635" builtinId="9" hidden="1"/>
    <cellStyle name="Hipervínculo visitado" xfId="37636" builtinId="9" hidden="1"/>
    <cellStyle name="Hipervínculo visitado" xfId="37637" builtinId="9" hidden="1"/>
    <cellStyle name="Hipervínculo visitado" xfId="37638" builtinId="9" hidden="1"/>
    <cellStyle name="Hipervínculo visitado" xfId="37650" builtinId="9" hidden="1"/>
    <cellStyle name="Hipervínculo visitado" xfId="37651" builtinId="9" hidden="1"/>
    <cellStyle name="Hipervínculo visitado" xfId="37652" builtinId="9" hidden="1"/>
    <cellStyle name="Hipervínculo visitado" xfId="37653" builtinId="9" hidden="1"/>
    <cellStyle name="Hipervínculo visitado" xfId="37654" builtinId="9" hidden="1"/>
    <cellStyle name="Hipervínculo visitado" xfId="37655" builtinId="9" hidden="1"/>
    <cellStyle name="Hipervínculo visitado" xfId="37656" builtinId="9" hidden="1"/>
    <cellStyle name="Hipervínculo visitado" xfId="37657" builtinId="9" hidden="1"/>
    <cellStyle name="Hipervínculo visitado" xfId="37658" builtinId="9" hidden="1"/>
    <cellStyle name="Hipervínculo visitado" xfId="37659" builtinId="9" hidden="1"/>
    <cellStyle name="Hipervínculo visitado" xfId="37660" builtinId="9" hidden="1"/>
    <cellStyle name="Hipervínculo visitado" xfId="37661" builtinId="9" hidden="1"/>
    <cellStyle name="Hipervínculo visitado" xfId="37662" builtinId="9" hidden="1"/>
    <cellStyle name="Hipervínculo visitado" xfId="37663" builtinId="9" hidden="1"/>
    <cellStyle name="Hipervínculo visitado" xfId="37664" builtinId="9" hidden="1"/>
    <cellStyle name="Hipervínculo visitado" xfId="37665" builtinId="9" hidden="1"/>
    <cellStyle name="Hipervínculo visitado" xfId="37666" builtinId="9" hidden="1"/>
    <cellStyle name="Hipervínculo visitado" xfId="37667" builtinId="9" hidden="1"/>
    <cellStyle name="Hipervínculo visitado" xfId="37668" builtinId="9" hidden="1"/>
    <cellStyle name="Hipervínculo visitado" xfId="37669" builtinId="9" hidden="1"/>
    <cellStyle name="Hipervínculo visitado" xfId="37670" builtinId="9" hidden="1"/>
    <cellStyle name="Hipervínculo visitado" xfId="37682" builtinId="9" hidden="1"/>
    <cellStyle name="Hipervínculo visitado" xfId="37683" builtinId="9" hidden="1"/>
    <cellStyle name="Hipervínculo visitado" xfId="37684" builtinId="9" hidden="1"/>
    <cellStyle name="Hipervínculo visitado" xfId="37685" builtinId="9" hidden="1"/>
    <cellStyle name="Hipervínculo visitado" xfId="37686" builtinId="9" hidden="1"/>
    <cellStyle name="Hipervínculo visitado" xfId="37687" builtinId="9" hidden="1"/>
    <cellStyle name="Hipervínculo visitado" xfId="37688" builtinId="9" hidden="1"/>
    <cellStyle name="Hipervínculo visitado" xfId="37689" builtinId="9" hidden="1"/>
    <cellStyle name="Hipervínculo visitado" xfId="37690" builtinId="9" hidden="1"/>
    <cellStyle name="Hipervínculo visitado" xfId="37691" builtinId="9" hidden="1"/>
    <cellStyle name="Hipervínculo visitado" xfId="37692" builtinId="9" hidden="1"/>
    <cellStyle name="Hipervínculo visitado" xfId="37693" builtinId="9" hidden="1"/>
    <cellStyle name="Hipervínculo visitado" xfId="37694" builtinId="9" hidden="1"/>
    <cellStyle name="Hipervínculo visitado" xfId="37695" builtinId="9" hidden="1"/>
    <cellStyle name="Hipervínculo visitado" xfId="37696" builtinId="9" hidden="1"/>
    <cellStyle name="Hipervínculo visitado" xfId="37697" builtinId="9" hidden="1"/>
    <cellStyle name="Hipervínculo visitado" xfId="37698" builtinId="9" hidden="1"/>
    <cellStyle name="Hipervínculo visitado" xfId="37699" builtinId="9" hidden="1"/>
    <cellStyle name="Hipervínculo visitado" xfId="37700" builtinId="9" hidden="1"/>
    <cellStyle name="Hipervínculo visitado" xfId="37701" builtinId="9" hidden="1"/>
    <cellStyle name="Hipervínculo visitado" xfId="37702" builtinId="9" hidden="1"/>
    <cellStyle name="Hipervínculo visitado" xfId="37714" builtinId="9" hidden="1"/>
    <cellStyle name="Hipervínculo visitado" xfId="37715" builtinId="9" hidden="1"/>
    <cellStyle name="Hipervínculo visitado" xfId="37716" builtinId="9" hidden="1"/>
    <cellStyle name="Hipervínculo visitado" xfId="37717" builtinId="9" hidden="1"/>
    <cellStyle name="Hipervínculo visitado" xfId="37718" builtinId="9" hidden="1"/>
    <cellStyle name="Hipervínculo visitado" xfId="37719" builtinId="9" hidden="1"/>
    <cellStyle name="Hipervínculo visitado" xfId="37720" builtinId="9" hidden="1"/>
    <cellStyle name="Hipervínculo visitado" xfId="37721" builtinId="9" hidden="1"/>
    <cellStyle name="Hipervínculo visitado" xfId="37722" builtinId="9" hidden="1"/>
    <cellStyle name="Hipervínculo visitado" xfId="37723" builtinId="9" hidden="1"/>
    <cellStyle name="Hipervínculo visitado" xfId="37724" builtinId="9" hidden="1"/>
    <cellStyle name="Hipervínculo visitado" xfId="37725" builtinId="9" hidden="1"/>
    <cellStyle name="Hipervínculo visitado" xfId="37726" builtinId="9" hidden="1"/>
    <cellStyle name="Hipervínculo visitado" xfId="37727" builtinId="9" hidden="1"/>
    <cellStyle name="Hipervínculo visitado" xfId="37728" builtinId="9" hidden="1"/>
    <cellStyle name="Hipervínculo visitado" xfId="37729" builtinId="9" hidden="1"/>
    <cellStyle name="Hipervínculo visitado" xfId="37730" builtinId="9" hidden="1"/>
    <cellStyle name="Hipervínculo visitado" xfId="37731" builtinId="9" hidden="1"/>
    <cellStyle name="Hipervínculo visitado" xfId="37732" builtinId="9" hidden="1"/>
    <cellStyle name="Hipervínculo visitado" xfId="37733" builtinId="9" hidden="1"/>
    <cellStyle name="Hipervínculo visitado" xfId="37734" builtinId="9" hidden="1"/>
    <cellStyle name="Hipervínculo visitado" xfId="37745" builtinId="9" hidden="1"/>
    <cellStyle name="Hipervínculo visitado" xfId="37746" builtinId="9" hidden="1"/>
    <cellStyle name="Hipervínculo visitado" xfId="37747" builtinId="9" hidden="1"/>
    <cellStyle name="Hipervínculo visitado" xfId="37748" builtinId="9" hidden="1"/>
    <cellStyle name="Hipervínculo visitado" xfId="37749" builtinId="9" hidden="1"/>
    <cellStyle name="Hipervínculo visitado" xfId="37750" builtinId="9" hidden="1"/>
    <cellStyle name="Hipervínculo visitado" xfId="37751" builtinId="9" hidden="1"/>
    <cellStyle name="Hipervínculo visitado" xfId="37752" builtinId="9" hidden="1"/>
    <cellStyle name="Hipervínculo visitado" xfId="37753" builtinId="9" hidden="1"/>
    <cellStyle name="Hipervínculo visitado" xfId="37754" builtinId="9" hidden="1"/>
    <cellStyle name="Hipervínculo visitado" xfId="37755" builtinId="9" hidden="1"/>
    <cellStyle name="Hipervínculo visitado" xfId="37756" builtinId="9" hidden="1"/>
    <cellStyle name="Hipervínculo visitado" xfId="37757" builtinId="9" hidden="1"/>
    <cellStyle name="Hipervínculo visitado" xfId="37758" builtinId="9" hidden="1"/>
    <cellStyle name="Hipervínculo visitado" xfId="37759" builtinId="9" hidden="1"/>
    <cellStyle name="Hipervínculo visitado" xfId="37760" builtinId="9" hidden="1"/>
    <cellStyle name="Hipervínculo visitado" xfId="37761" builtinId="9" hidden="1"/>
    <cellStyle name="Hipervínculo visitado" xfId="37762" builtinId="9" hidden="1"/>
    <cellStyle name="Hipervínculo visitado" xfId="37763" builtinId="9" hidden="1"/>
    <cellStyle name="Hipervínculo visitado" xfId="37764" builtinId="9" hidden="1"/>
    <cellStyle name="Hipervínculo visitado" xfId="37765" builtinId="9" hidden="1"/>
    <cellStyle name="Hipervínculo visitado" xfId="37775" builtinId="9" hidden="1"/>
    <cellStyle name="Hipervínculo visitado" xfId="37776" builtinId="9" hidden="1"/>
    <cellStyle name="Hipervínculo visitado" xfId="37777" builtinId="9" hidden="1"/>
    <cellStyle name="Hipervínculo visitado" xfId="37778" builtinId="9" hidden="1"/>
    <cellStyle name="Hipervínculo visitado" xfId="37779" builtinId="9" hidden="1"/>
    <cellStyle name="Hipervínculo visitado" xfId="37780" builtinId="9" hidden="1"/>
    <cellStyle name="Hipervínculo visitado" xfId="37781" builtinId="9" hidden="1"/>
    <cellStyle name="Hipervínculo visitado" xfId="37782" builtinId="9" hidden="1"/>
    <cellStyle name="Hipervínculo visitado" xfId="37783" builtinId="9" hidden="1"/>
    <cellStyle name="Hipervínculo visitado" xfId="37784" builtinId="9" hidden="1"/>
    <cellStyle name="Hipervínculo visitado" xfId="37785" builtinId="9" hidden="1"/>
    <cellStyle name="Hipervínculo visitado" xfId="37786" builtinId="9" hidden="1"/>
    <cellStyle name="Hipervínculo visitado" xfId="37787" builtinId="9" hidden="1"/>
    <cellStyle name="Hipervínculo visitado" xfId="37788" builtinId="9" hidden="1"/>
    <cellStyle name="Hipervínculo visitado" xfId="37789" builtinId="9" hidden="1"/>
    <cellStyle name="Hipervínculo visitado" xfId="37790" builtinId="9" hidden="1"/>
    <cellStyle name="Hipervínculo visitado" xfId="37791" builtinId="9" hidden="1"/>
    <cellStyle name="Hipervínculo visitado" xfId="37792" builtinId="9" hidden="1"/>
    <cellStyle name="Hipervínculo visitado" xfId="37793" builtinId="9" hidden="1"/>
    <cellStyle name="Hipervínculo visitado" xfId="37794" builtinId="9" hidden="1"/>
    <cellStyle name="Hipervínculo visitado" xfId="37795" builtinId="9" hidden="1"/>
    <cellStyle name="Hipervínculo visitado" xfId="37805" builtinId="9" hidden="1"/>
    <cellStyle name="Hipervínculo visitado" xfId="37806" builtinId="9" hidden="1"/>
    <cellStyle name="Hipervínculo visitado" xfId="37807" builtinId="9" hidden="1"/>
    <cellStyle name="Hipervínculo visitado" xfId="37808" builtinId="9" hidden="1"/>
    <cellStyle name="Hipervínculo visitado" xfId="37809" builtinId="9" hidden="1"/>
    <cellStyle name="Hipervínculo visitado" xfId="37810" builtinId="9" hidden="1"/>
    <cellStyle name="Hipervínculo visitado" xfId="37811" builtinId="9" hidden="1"/>
    <cellStyle name="Hipervínculo visitado" xfId="37812" builtinId="9" hidden="1"/>
    <cellStyle name="Hipervínculo visitado" xfId="37813" builtinId="9" hidden="1"/>
    <cellStyle name="Hipervínculo visitado" xfId="37814" builtinId="9" hidden="1"/>
    <cellStyle name="Hipervínculo visitado" xfId="37815" builtinId="9" hidden="1"/>
    <cellStyle name="Hipervínculo visitado" xfId="37816" builtinId="9" hidden="1"/>
    <cellStyle name="Hipervínculo visitado" xfId="37817" builtinId="9" hidden="1"/>
    <cellStyle name="Hipervínculo visitado" xfId="37818" builtinId="9" hidden="1"/>
    <cellStyle name="Hipervínculo visitado" xfId="37819" builtinId="9" hidden="1"/>
    <cellStyle name="Hipervínculo visitado" xfId="37820" builtinId="9" hidden="1"/>
    <cellStyle name="Hipervínculo visitado" xfId="37821" builtinId="9" hidden="1"/>
    <cellStyle name="Hipervínculo visitado" xfId="37822" builtinId="9" hidden="1"/>
    <cellStyle name="Hipervínculo visitado" xfId="37823" builtinId="9" hidden="1"/>
    <cellStyle name="Hipervínculo visitado" xfId="37824" builtinId="9" hidden="1"/>
    <cellStyle name="Hipervínculo visitado" xfId="37825" builtinId="9" hidden="1"/>
    <cellStyle name="Hipervínculo visitado" xfId="37836" builtinId="9" hidden="1"/>
    <cellStyle name="Hipervínculo visitado" xfId="37837" builtinId="9" hidden="1"/>
    <cellStyle name="Hipervínculo visitado" xfId="37838" builtinId="9" hidden="1"/>
    <cellStyle name="Hipervínculo visitado" xfId="37839" builtinId="9" hidden="1"/>
    <cellStyle name="Hipervínculo visitado" xfId="37840" builtinId="9" hidden="1"/>
    <cellStyle name="Hipervínculo visitado" xfId="37841" builtinId="9" hidden="1"/>
    <cellStyle name="Hipervínculo visitado" xfId="37842" builtinId="9" hidden="1"/>
    <cellStyle name="Hipervínculo visitado" xfId="37843" builtinId="9" hidden="1"/>
    <cellStyle name="Hipervínculo visitado" xfId="37844" builtinId="9" hidden="1"/>
    <cellStyle name="Hipervínculo visitado" xfId="37845" builtinId="9" hidden="1"/>
    <cellStyle name="Hipervínculo visitado" xfId="37846" builtinId="9" hidden="1"/>
    <cellStyle name="Hipervínculo visitado" xfId="37847" builtinId="9" hidden="1"/>
    <cellStyle name="Hipervínculo visitado" xfId="37848" builtinId="9" hidden="1"/>
    <cellStyle name="Hipervínculo visitado" xfId="37849" builtinId="9" hidden="1"/>
    <cellStyle name="Hipervínculo visitado" xfId="37850" builtinId="9" hidden="1"/>
    <cellStyle name="Hipervínculo visitado" xfId="37851" builtinId="9" hidden="1"/>
    <cellStyle name="Hipervínculo visitado" xfId="37852" builtinId="9" hidden="1"/>
    <cellStyle name="Hipervínculo visitado" xfId="37853" builtinId="9" hidden="1"/>
    <cellStyle name="Hipervínculo visitado" xfId="37854" builtinId="9" hidden="1"/>
    <cellStyle name="Hipervínculo visitado" xfId="37855" builtinId="9" hidden="1"/>
    <cellStyle name="Hipervínculo visitado" xfId="37856" builtinId="9" hidden="1"/>
    <cellStyle name="Hipervínculo visitado" xfId="37866" builtinId="9" hidden="1"/>
    <cellStyle name="Hipervínculo visitado" xfId="37867" builtinId="9" hidden="1"/>
    <cellStyle name="Hipervínculo visitado" xfId="37868" builtinId="9" hidden="1"/>
    <cellStyle name="Hipervínculo visitado" xfId="37869" builtinId="9" hidden="1"/>
    <cellStyle name="Hipervínculo visitado" xfId="37870" builtinId="9" hidden="1"/>
    <cellStyle name="Hipervínculo visitado" xfId="37871" builtinId="9" hidden="1"/>
    <cellStyle name="Hipervínculo visitado" xfId="37872" builtinId="9" hidden="1"/>
    <cellStyle name="Hipervínculo visitado" xfId="37873" builtinId="9" hidden="1"/>
    <cellStyle name="Hipervínculo visitado" xfId="37874" builtinId="9" hidden="1"/>
    <cellStyle name="Hipervínculo visitado" xfId="37875" builtinId="9" hidden="1"/>
    <cellStyle name="Hipervínculo visitado" xfId="37876" builtinId="9" hidden="1"/>
    <cellStyle name="Hipervínculo visitado" xfId="37877" builtinId="9" hidden="1"/>
    <cellStyle name="Hipervínculo visitado" xfId="37878" builtinId="9" hidden="1"/>
    <cellStyle name="Hipervínculo visitado" xfId="37879" builtinId="9" hidden="1"/>
    <cellStyle name="Hipervínculo visitado" xfId="37880" builtinId="9" hidden="1"/>
    <cellStyle name="Hipervínculo visitado" xfId="37881" builtinId="9" hidden="1"/>
    <cellStyle name="Hipervínculo visitado" xfId="37882" builtinId="9" hidden="1"/>
    <cellStyle name="Hipervínculo visitado" xfId="37883" builtinId="9" hidden="1"/>
    <cellStyle name="Hipervínculo visitado" xfId="37884" builtinId="9" hidden="1"/>
    <cellStyle name="Hipervínculo visitado" xfId="37885" builtinId="9" hidden="1"/>
    <cellStyle name="Hipervínculo visitado" xfId="37886" builtinId="9" hidden="1"/>
    <cellStyle name="Hipervínculo visitado" xfId="37897" builtinId="9" hidden="1"/>
    <cellStyle name="Hipervínculo visitado" xfId="37898" builtinId="9" hidden="1"/>
    <cellStyle name="Hipervínculo visitado" xfId="37899" builtinId="9" hidden="1"/>
    <cellStyle name="Hipervínculo visitado" xfId="37900" builtinId="9" hidden="1"/>
    <cellStyle name="Hipervínculo visitado" xfId="37901" builtinId="9" hidden="1"/>
    <cellStyle name="Hipervínculo visitado" xfId="37902" builtinId="9" hidden="1"/>
    <cellStyle name="Hipervínculo visitado" xfId="37903" builtinId="9" hidden="1"/>
    <cellStyle name="Hipervínculo visitado" xfId="37904" builtinId="9" hidden="1"/>
    <cellStyle name="Hipervínculo visitado" xfId="37905" builtinId="9" hidden="1"/>
    <cellStyle name="Hipervínculo visitado" xfId="37906" builtinId="9" hidden="1"/>
    <cellStyle name="Hipervínculo visitado" xfId="37907" builtinId="9" hidden="1"/>
    <cellStyle name="Hipervínculo visitado" xfId="37908" builtinId="9" hidden="1"/>
    <cellStyle name="Hipervínculo visitado" xfId="37909" builtinId="9" hidden="1"/>
    <cellStyle name="Hipervínculo visitado" xfId="37910" builtinId="9" hidden="1"/>
    <cellStyle name="Hipervínculo visitado" xfId="37911" builtinId="9" hidden="1"/>
    <cellStyle name="Hipervínculo visitado" xfId="37912" builtinId="9" hidden="1"/>
    <cellStyle name="Hipervínculo visitado" xfId="37913" builtinId="9" hidden="1"/>
    <cellStyle name="Hipervínculo visitado" xfId="37914" builtinId="9" hidden="1"/>
    <cellStyle name="Hipervínculo visitado" xfId="37915" builtinId="9" hidden="1"/>
    <cellStyle name="Hipervínculo visitado" xfId="37916" builtinId="9" hidden="1"/>
    <cellStyle name="Hipervínculo visitado" xfId="37917" builtinId="9" hidden="1"/>
    <cellStyle name="Hipervínculo visitado" xfId="37927" builtinId="9" hidden="1"/>
    <cellStyle name="Hipervínculo visitado" xfId="37928" builtinId="9" hidden="1"/>
    <cellStyle name="Hipervínculo visitado" xfId="37929" builtinId="9" hidden="1"/>
    <cellStyle name="Hipervínculo visitado" xfId="37930" builtinId="9" hidden="1"/>
    <cellStyle name="Hipervínculo visitado" xfId="37931" builtinId="9" hidden="1"/>
    <cellStyle name="Hipervínculo visitado" xfId="37932" builtinId="9" hidden="1"/>
    <cellStyle name="Hipervínculo visitado" xfId="37933" builtinId="9" hidden="1"/>
    <cellStyle name="Hipervínculo visitado" xfId="37934" builtinId="9" hidden="1"/>
    <cellStyle name="Hipervínculo visitado" xfId="37935" builtinId="9" hidden="1"/>
    <cellStyle name="Hipervínculo visitado" xfId="37936" builtinId="9" hidden="1"/>
    <cellStyle name="Hipervínculo visitado" xfId="37937" builtinId="9" hidden="1"/>
    <cellStyle name="Hipervínculo visitado" xfId="37938" builtinId="9" hidden="1"/>
    <cellStyle name="Hipervínculo visitado" xfId="37939" builtinId="9" hidden="1"/>
    <cellStyle name="Hipervínculo visitado" xfId="37940" builtinId="9" hidden="1"/>
    <cellStyle name="Hipervínculo visitado" xfId="37941" builtinId="9" hidden="1"/>
    <cellStyle name="Hipervínculo visitado" xfId="37942" builtinId="9" hidden="1"/>
    <cellStyle name="Hipervínculo visitado" xfId="37943" builtinId="9" hidden="1"/>
    <cellStyle name="Hipervínculo visitado" xfId="37944" builtinId="9" hidden="1"/>
    <cellStyle name="Hipervínculo visitado" xfId="37945" builtinId="9" hidden="1"/>
    <cellStyle name="Hipervínculo visitado" xfId="37946" builtinId="9" hidden="1"/>
    <cellStyle name="Hipervínculo visitado" xfId="37947" builtinId="9" hidden="1"/>
    <cellStyle name="Hipervínculo visitado" xfId="37958" builtinId="9" hidden="1"/>
    <cellStyle name="Hipervínculo visitado" xfId="37959" builtinId="9" hidden="1"/>
    <cellStyle name="Hipervínculo visitado" xfId="37960" builtinId="9" hidden="1"/>
    <cellStyle name="Hipervínculo visitado" xfId="37961" builtinId="9" hidden="1"/>
    <cellStyle name="Hipervínculo visitado" xfId="37962" builtinId="9" hidden="1"/>
    <cellStyle name="Hipervínculo visitado" xfId="37963" builtinId="9" hidden="1"/>
    <cellStyle name="Hipervínculo visitado" xfId="37964" builtinId="9" hidden="1"/>
    <cellStyle name="Hipervínculo visitado" xfId="37965" builtinId="9" hidden="1"/>
    <cellStyle name="Hipervínculo visitado" xfId="37966" builtinId="9" hidden="1"/>
    <cellStyle name="Hipervínculo visitado" xfId="37967" builtinId="9" hidden="1"/>
    <cellStyle name="Hipervínculo visitado" xfId="37968" builtinId="9" hidden="1"/>
    <cellStyle name="Hipervínculo visitado" xfId="37969" builtinId="9" hidden="1"/>
    <cellStyle name="Hipervínculo visitado" xfId="37970" builtinId="9" hidden="1"/>
    <cellStyle name="Hipervínculo visitado" xfId="37971" builtinId="9" hidden="1"/>
    <cellStyle name="Hipervínculo visitado" xfId="37972" builtinId="9" hidden="1"/>
    <cellStyle name="Hipervínculo visitado" xfId="37973" builtinId="9" hidden="1"/>
    <cellStyle name="Hipervínculo visitado" xfId="37974" builtinId="9" hidden="1"/>
    <cellStyle name="Hipervínculo visitado" xfId="37975" builtinId="9" hidden="1"/>
    <cellStyle name="Hipervínculo visitado" xfId="37976" builtinId="9" hidden="1"/>
    <cellStyle name="Hipervínculo visitado" xfId="37977" builtinId="9" hidden="1"/>
    <cellStyle name="Hipervínculo visitado" xfId="37978" builtinId="9" hidden="1"/>
    <cellStyle name="Hipervínculo visitado" xfId="37987" builtinId="9" hidden="1"/>
    <cellStyle name="Hipervínculo visitado" xfId="37988" builtinId="9" hidden="1"/>
    <cellStyle name="Hipervínculo visitado" xfId="37989" builtinId="9" hidden="1"/>
    <cellStyle name="Hipervínculo visitado" xfId="37990" builtinId="9" hidden="1"/>
    <cellStyle name="Hipervínculo visitado" xfId="37991" builtinId="9" hidden="1"/>
    <cellStyle name="Hipervínculo visitado" xfId="37992" builtinId="9" hidden="1"/>
    <cellStyle name="Hipervínculo visitado" xfId="37993" builtinId="9" hidden="1"/>
    <cellStyle name="Hipervínculo visitado" xfId="37994" builtinId="9" hidden="1"/>
    <cellStyle name="Hipervínculo visitado" xfId="37995" builtinId="9" hidden="1"/>
    <cellStyle name="Hipervínculo visitado" xfId="37996" builtinId="9" hidden="1"/>
    <cellStyle name="Hipervínculo visitado" xfId="37997" builtinId="9" hidden="1"/>
    <cellStyle name="Hipervínculo visitado" xfId="37998" builtinId="9" hidden="1"/>
    <cellStyle name="Hipervínculo visitado" xfId="37999" builtinId="9" hidden="1"/>
    <cellStyle name="Hipervínculo visitado" xfId="38000" builtinId="9" hidden="1"/>
    <cellStyle name="Hipervínculo visitado" xfId="38001" builtinId="9" hidden="1"/>
    <cellStyle name="Hipervínculo visitado" xfId="38002" builtinId="9" hidden="1"/>
    <cellStyle name="Hipervínculo visitado" xfId="38003" builtinId="9" hidden="1"/>
    <cellStyle name="Hipervínculo visitado" xfId="38004" builtinId="9" hidden="1"/>
    <cellStyle name="Hipervínculo visitado" xfId="38005" builtinId="9" hidden="1"/>
    <cellStyle name="Hipervínculo visitado" xfId="38006" builtinId="9" hidden="1"/>
    <cellStyle name="Hipervínculo visitado" xfId="38007" builtinId="9" hidden="1"/>
    <cellStyle name="Hipervínculo visitado" xfId="38017" builtinId="9" hidden="1"/>
    <cellStyle name="Hipervínculo visitado" xfId="38018" builtinId="9" hidden="1"/>
    <cellStyle name="Hipervínculo visitado" xfId="38019" builtinId="9" hidden="1"/>
    <cellStyle name="Hipervínculo visitado" xfId="38020" builtinId="9" hidden="1"/>
    <cellStyle name="Hipervínculo visitado" xfId="38021" builtinId="9" hidden="1"/>
    <cellStyle name="Hipervínculo visitado" xfId="38022" builtinId="9" hidden="1"/>
    <cellStyle name="Hipervínculo visitado" xfId="38023" builtinId="9" hidden="1"/>
    <cellStyle name="Hipervínculo visitado" xfId="38024" builtinId="9" hidden="1"/>
    <cellStyle name="Hipervínculo visitado" xfId="38025" builtinId="9" hidden="1"/>
    <cellStyle name="Hipervínculo visitado" xfId="38026" builtinId="9" hidden="1"/>
    <cellStyle name="Hipervínculo visitado" xfId="38027" builtinId="9" hidden="1"/>
    <cellStyle name="Hipervínculo visitado" xfId="38028" builtinId="9" hidden="1"/>
    <cellStyle name="Hipervínculo visitado" xfId="38029" builtinId="9" hidden="1"/>
    <cellStyle name="Hipervínculo visitado" xfId="38030" builtinId="9" hidden="1"/>
    <cellStyle name="Hipervínculo visitado" xfId="38031" builtinId="9" hidden="1"/>
    <cellStyle name="Hipervínculo visitado" xfId="38032" builtinId="9" hidden="1"/>
    <cellStyle name="Hipervínculo visitado" xfId="38033" builtinId="9" hidden="1"/>
    <cellStyle name="Hipervínculo visitado" xfId="38034" builtinId="9" hidden="1"/>
    <cellStyle name="Hipervínculo visitado" xfId="38035" builtinId="9" hidden="1"/>
    <cellStyle name="Hipervínculo visitado" xfId="38036" builtinId="9" hidden="1"/>
    <cellStyle name="Hipervínculo visitado" xfId="38037" builtinId="9" hidden="1"/>
    <cellStyle name="Hipervínculo visitado" xfId="38046" builtinId="9" hidden="1"/>
    <cellStyle name="Hipervínculo visitado" xfId="38047" builtinId="9" hidden="1"/>
    <cellStyle name="Hipervínculo visitado" xfId="38048" builtinId="9" hidden="1"/>
    <cellStyle name="Hipervínculo visitado" xfId="38049" builtinId="9" hidden="1"/>
    <cellStyle name="Hipervínculo visitado" xfId="38050" builtinId="9" hidden="1"/>
    <cellStyle name="Hipervínculo visitado" xfId="38051" builtinId="9" hidden="1"/>
    <cellStyle name="Hipervínculo visitado" xfId="38052" builtinId="9" hidden="1"/>
    <cellStyle name="Hipervínculo visitado" xfId="38053" builtinId="9" hidden="1"/>
    <cellStyle name="Hipervínculo visitado" xfId="38054" builtinId="9" hidden="1"/>
    <cellStyle name="Hipervínculo visitado" xfId="38055" builtinId="9" hidden="1"/>
    <cellStyle name="Hipervínculo visitado" xfId="38056" builtinId="9" hidden="1"/>
    <cellStyle name="Hipervínculo visitado" xfId="38057" builtinId="9" hidden="1"/>
    <cellStyle name="Hipervínculo visitado" xfId="38058" builtinId="9" hidden="1"/>
    <cellStyle name="Hipervínculo visitado" xfId="38059" builtinId="9" hidden="1"/>
    <cellStyle name="Hipervínculo visitado" xfId="38060" builtinId="9" hidden="1"/>
    <cellStyle name="Hipervínculo visitado" xfId="38061" builtinId="9" hidden="1"/>
    <cellStyle name="Hipervínculo visitado" xfId="38062" builtinId="9" hidden="1"/>
    <cellStyle name="Hipervínculo visitado" xfId="38063" builtinId="9" hidden="1"/>
    <cellStyle name="Hipervínculo visitado" xfId="38064" builtinId="9" hidden="1"/>
    <cellStyle name="Hipervínculo visitado" xfId="38065" builtinId="9" hidden="1"/>
    <cellStyle name="Hipervínculo visitado" xfId="38066" builtinId="9" hidden="1"/>
    <cellStyle name="Hipervínculo visitado" xfId="38077" builtinId="9" hidden="1"/>
    <cellStyle name="Hipervínculo visitado" xfId="38078" builtinId="9" hidden="1"/>
    <cellStyle name="Hipervínculo visitado" xfId="38079" builtinId="9" hidden="1"/>
    <cellStyle name="Hipervínculo visitado" xfId="38080" builtinId="9" hidden="1"/>
    <cellStyle name="Hipervínculo visitado" xfId="38081" builtinId="9" hidden="1"/>
    <cellStyle name="Hipervínculo visitado" xfId="38082" builtinId="9" hidden="1"/>
    <cellStyle name="Hipervínculo visitado" xfId="38083" builtinId="9" hidden="1"/>
    <cellStyle name="Hipervínculo visitado" xfId="38084" builtinId="9" hidden="1"/>
    <cellStyle name="Hipervínculo visitado" xfId="38085" builtinId="9" hidden="1"/>
    <cellStyle name="Hipervínculo visitado" xfId="38086" builtinId="9" hidden="1"/>
    <cellStyle name="Hipervínculo visitado" xfId="38087" builtinId="9" hidden="1"/>
    <cellStyle name="Hipervínculo visitado" xfId="38088" builtinId="9" hidden="1"/>
    <cellStyle name="Hipervínculo visitado" xfId="38089" builtinId="9" hidden="1"/>
    <cellStyle name="Hipervínculo visitado" xfId="38090" builtinId="9" hidden="1"/>
    <cellStyle name="Hipervínculo visitado" xfId="38091" builtinId="9" hidden="1"/>
    <cellStyle name="Hipervínculo visitado" xfId="38092" builtinId="9" hidden="1"/>
    <cellStyle name="Hipervínculo visitado" xfId="38093" builtinId="9" hidden="1"/>
    <cellStyle name="Hipervínculo visitado" xfId="38094" builtinId="9" hidden="1"/>
    <cellStyle name="Hipervínculo visitado" xfId="38095" builtinId="9" hidden="1"/>
    <cellStyle name="Hipervínculo visitado" xfId="38096" builtinId="9" hidden="1"/>
    <cellStyle name="Hipervínculo visitado" xfId="38097" builtinId="9" hidden="1"/>
    <cellStyle name="Hipervínculo visitado" xfId="38106" builtinId="9" hidden="1"/>
    <cellStyle name="Hipervínculo visitado" xfId="38107" builtinId="9" hidden="1"/>
    <cellStyle name="Hipervínculo visitado" xfId="38108" builtinId="9" hidden="1"/>
    <cellStyle name="Hipervínculo visitado" xfId="38109" builtinId="9" hidden="1"/>
    <cellStyle name="Hipervínculo visitado" xfId="38110" builtinId="9" hidden="1"/>
    <cellStyle name="Hipervínculo visitado" xfId="38111" builtinId="9" hidden="1"/>
    <cellStyle name="Hipervínculo visitado" xfId="38112" builtinId="9" hidden="1"/>
    <cellStyle name="Hipervínculo visitado" xfId="38113" builtinId="9" hidden="1"/>
    <cellStyle name="Hipervínculo visitado" xfId="38114" builtinId="9" hidden="1"/>
    <cellStyle name="Hipervínculo visitado" xfId="38115" builtinId="9" hidden="1"/>
    <cellStyle name="Hipervínculo visitado" xfId="38116" builtinId="9" hidden="1"/>
    <cellStyle name="Hipervínculo visitado" xfId="38117" builtinId="9" hidden="1"/>
    <cellStyle name="Hipervínculo visitado" xfId="38118" builtinId="9" hidden="1"/>
    <cellStyle name="Hipervínculo visitado" xfId="38119" builtinId="9" hidden="1"/>
    <cellStyle name="Hipervínculo visitado" xfId="38120" builtinId="9" hidden="1"/>
    <cellStyle name="Hipervínculo visitado" xfId="38121" builtinId="9" hidden="1"/>
    <cellStyle name="Hipervínculo visitado" xfId="38122" builtinId="9" hidden="1"/>
    <cellStyle name="Hipervínculo visitado" xfId="38123" builtinId="9" hidden="1"/>
    <cellStyle name="Hipervínculo visitado" xfId="38124" builtinId="9" hidden="1"/>
    <cellStyle name="Hipervínculo visitado" xfId="38125" builtinId="9" hidden="1"/>
    <cellStyle name="Hipervínculo visitado" xfId="38126" builtinId="9" hidden="1"/>
    <cellStyle name="Hipervínculo visitado" xfId="38137" builtinId="9" hidden="1"/>
    <cellStyle name="Hipervínculo visitado" xfId="38138" builtinId="9" hidden="1"/>
    <cellStyle name="Hipervínculo visitado" xfId="38139" builtinId="9" hidden="1"/>
    <cellStyle name="Hipervínculo visitado" xfId="38140" builtinId="9" hidden="1"/>
    <cellStyle name="Hipervínculo visitado" xfId="38141" builtinId="9" hidden="1"/>
    <cellStyle name="Hipervínculo visitado" xfId="38142" builtinId="9" hidden="1"/>
    <cellStyle name="Hipervínculo visitado" xfId="38143" builtinId="9" hidden="1"/>
    <cellStyle name="Hipervínculo visitado" xfId="38144" builtinId="9" hidden="1"/>
    <cellStyle name="Hipervínculo visitado" xfId="38145" builtinId="9" hidden="1"/>
    <cellStyle name="Hipervínculo visitado" xfId="38146" builtinId="9" hidden="1"/>
    <cellStyle name="Hipervínculo visitado" xfId="38147" builtinId="9" hidden="1"/>
    <cellStyle name="Hipervínculo visitado" xfId="38148" builtinId="9" hidden="1"/>
    <cellStyle name="Hipervínculo visitado" xfId="38149" builtinId="9" hidden="1"/>
    <cellStyle name="Hipervínculo visitado" xfId="38150" builtinId="9" hidden="1"/>
    <cellStyle name="Hipervínculo visitado" xfId="38151" builtinId="9" hidden="1"/>
    <cellStyle name="Hipervínculo visitado" xfId="38152" builtinId="9" hidden="1"/>
    <cellStyle name="Hipervínculo visitado" xfId="38153" builtinId="9" hidden="1"/>
    <cellStyle name="Hipervínculo visitado" xfId="38154" builtinId="9" hidden="1"/>
    <cellStyle name="Hipervínculo visitado" xfId="38155" builtinId="9" hidden="1"/>
    <cellStyle name="Hipervínculo visitado" xfId="38156" builtinId="9" hidden="1"/>
    <cellStyle name="Hipervínculo visitado" xfId="38157" builtinId="9" hidden="1"/>
    <cellStyle name="Hipervínculo visitado" xfId="38165" builtinId="9" hidden="1"/>
    <cellStyle name="Hipervínculo visitado" xfId="38166" builtinId="9" hidden="1"/>
    <cellStyle name="Hipervínculo visitado" xfId="38167" builtinId="9" hidden="1"/>
    <cellStyle name="Hipervínculo visitado" xfId="38168" builtinId="9" hidden="1"/>
    <cellStyle name="Hipervínculo visitado" xfId="38169" builtinId="9" hidden="1"/>
    <cellStyle name="Hipervínculo visitado" xfId="38170" builtinId="9" hidden="1"/>
    <cellStyle name="Hipervínculo visitado" xfId="38171" builtinId="9" hidden="1"/>
    <cellStyle name="Hipervínculo visitado" xfId="38172" builtinId="9" hidden="1"/>
    <cellStyle name="Hipervínculo visitado" xfId="38173" builtinId="9" hidden="1"/>
    <cellStyle name="Hipervínculo visitado" xfId="38174" builtinId="9" hidden="1"/>
    <cellStyle name="Hipervínculo visitado" xfId="38175" builtinId="9" hidden="1"/>
    <cellStyle name="Hipervínculo visitado" xfId="38176" builtinId="9" hidden="1"/>
    <cellStyle name="Hipervínculo visitado" xfId="38177" builtinId="9" hidden="1"/>
    <cellStyle name="Hipervínculo visitado" xfId="38178" builtinId="9" hidden="1"/>
    <cellStyle name="Hipervínculo visitado" xfId="38179" builtinId="9" hidden="1"/>
    <cellStyle name="Hipervínculo visitado" xfId="38180" builtinId="9" hidden="1"/>
    <cellStyle name="Hipervínculo visitado" xfId="38181" builtinId="9" hidden="1"/>
    <cellStyle name="Hipervínculo visitado" xfId="38182" builtinId="9" hidden="1"/>
    <cellStyle name="Hipervínculo visitado" xfId="38183" builtinId="9" hidden="1"/>
    <cellStyle name="Hipervínculo visitado" xfId="38184" builtinId="9" hidden="1"/>
    <cellStyle name="Hipervínculo visitado" xfId="38185" builtinId="9" hidden="1"/>
    <cellStyle name="Hipervínculo visitado" xfId="38195" builtinId="9" hidden="1"/>
    <cellStyle name="Hipervínculo visitado" xfId="38196" builtinId="9" hidden="1"/>
    <cellStyle name="Hipervínculo visitado" xfId="38197" builtinId="9" hidden="1"/>
    <cellStyle name="Hipervínculo visitado" xfId="38198" builtinId="9" hidden="1"/>
    <cellStyle name="Hipervínculo visitado" xfId="38199" builtinId="9" hidden="1"/>
    <cellStyle name="Hipervínculo visitado" xfId="38200" builtinId="9" hidden="1"/>
    <cellStyle name="Hipervínculo visitado" xfId="38201" builtinId="9" hidden="1"/>
    <cellStyle name="Hipervínculo visitado" xfId="38202" builtinId="9" hidden="1"/>
    <cellStyle name="Hipervínculo visitado" xfId="38203" builtinId="9" hidden="1"/>
    <cellStyle name="Hipervínculo visitado" xfId="38204" builtinId="9" hidden="1"/>
    <cellStyle name="Hipervínculo visitado" xfId="38205" builtinId="9" hidden="1"/>
    <cellStyle name="Hipervínculo visitado" xfId="38206" builtinId="9" hidden="1"/>
    <cellStyle name="Hipervínculo visitado" xfId="38207" builtinId="9" hidden="1"/>
    <cellStyle name="Hipervínculo visitado" xfId="38208" builtinId="9" hidden="1"/>
    <cellStyle name="Hipervínculo visitado" xfId="38209" builtinId="9" hidden="1"/>
    <cellStyle name="Hipervínculo visitado" xfId="38210" builtinId="9" hidden="1"/>
    <cellStyle name="Hipervínculo visitado" xfId="38211" builtinId="9" hidden="1"/>
    <cellStyle name="Hipervínculo visitado" xfId="38212" builtinId="9" hidden="1"/>
    <cellStyle name="Hipervínculo visitado" xfId="38213" builtinId="9" hidden="1"/>
    <cellStyle name="Hipervínculo visitado" xfId="38214" builtinId="9" hidden="1"/>
    <cellStyle name="Hipervínculo visitado" xfId="38215" builtinId="9" hidden="1"/>
    <cellStyle name="Hipervínculo visitado" xfId="38224" builtinId="9" hidden="1"/>
    <cellStyle name="Hipervínculo visitado" xfId="38225" builtinId="9" hidden="1"/>
    <cellStyle name="Hipervínculo visitado" xfId="38226" builtinId="9" hidden="1"/>
    <cellStyle name="Hipervínculo visitado" xfId="38227" builtinId="9" hidden="1"/>
    <cellStyle name="Hipervínculo visitado" xfId="38228" builtinId="9" hidden="1"/>
    <cellStyle name="Hipervínculo visitado" xfId="38229" builtinId="9" hidden="1"/>
    <cellStyle name="Hipervínculo visitado" xfId="38230" builtinId="9" hidden="1"/>
    <cellStyle name="Hipervínculo visitado" xfId="38231" builtinId="9" hidden="1"/>
    <cellStyle name="Hipervínculo visitado" xfId="38232" builtinId="9" hidden="1"/>
    <cellStyle name="Hipervínculo visitado" xfId="38233" builtinId="9" hidden="1"/>
    <cellStyle name="Hipervínculo visitado" xfId="38234" builtinId="9" hidden="1"/>
    <cellStyle name="Hipervínculo visitado" xfId="38235" builtinId="9" hidden="1"/>
    <cellStyle name="Hipervínculo visitado" xfId="38236" builtinId="9" hidden="1"/>
    <cellStyle name="Hipervínculo visitado" xfId="38237" builtinId="9" hidden="1"/>
    <cellStyle name="Hipervínculo visitado" xfId="38238" builtinId="9" hidden="1"/>
    <cellStyle name="Hipervínculo visitado" xfId="38239" builtinId="9" hidden="1"/>
    <cellStyle name="Hipervínculo visitado" xfId="38240" builtinId="9" hidden="1"/>
    <cellStyle name="Hipervínculo visitado" xfId="38241" builtinId="9" hidden="1"/>
    <cellStyle name="Hipervínculo visitado" xfId="38242" builtinId="9" hidden="1"/>
    <cellStyle name="Hipervínculo visitado" xfId="38243" builtinId="9" hidden="1"/>
    <cellStyle name="Hipervínculo visitado" xfId="38244" builtinId="9" hidden="1"/>
    <cellStyle name="Hipervínculo visitado" xfId="38255" builtinId="9" hidden="1"/>
    <cellStyle name="Hipervínculo visitado" xfId="38256" builtinId="9" hidden="1"/>
    <cellStyle name="Hipervínculo visitado" xfId="38257" builtinId="9" hidden="1"/>
    <cellStyle name="Hipervínculo visitado" xfId="38258" builtinId="9" hidden="1"/>
    <cellStyle name="Hipervínculo visitado" xfId="38259" builtinId="9" hidden="1"/>
    <cellStyle name="Hipervínculo visitado" xfId="38260" builtinId="9" hidden="1"/>
    <cellStyle name="Hipervínculo visitado" xfId="38261" builtinId="9" hidden="1"/>
    <cellStyle name="Hipervínculo visitado" xfId="38262" builtinId="9" hidden="1"/>
    <cellStyle name="Hipervínculo visitado" xfId="38263" builtinId="9" hidden="1"/>
    <cellStyle name="Hipervínculo visitado" xfId="38264" builtinId="9" hidden="1"/>
    <cellStyle name="Hipervínculo visitado" xfId="38265" builtinId="9" hidden="1"/>
    <cellStyle name="Hipervínculo visitado" xfId="38266" builtinId="9" hidden="1"/>
    <cellStyle name="Hipervínculo visitado" xfId="38267" builtinId="9" hidden="1"/>
    <cellStyle name="Hipervínculo visitado" xfId="38268" builtinId="9" hidden="1"/>
    <cellStyle name="Hipervínculo visitado" xfId="38269" builtinId="9" hidden="1"/>
    <cellStyle name="Hipervínculo visitado" xfId="38270" builtinId="9" hidden="1"/>
    <cellStyle name="Hipervínculo visitado" xfId="38271" builtinId="9" hidden="1"/>
    <cellStyle name="Hipervínculo visitado" xfId="38272" builtinId="9" hidden="1"/>
    <cellStyle name="Hipervínculo visitado" xfId="38273" builtinId="9" hidden="1"/>
    <cellStyle name="Hipervínculo visitado" xfId="38274" builtinId="9" hidden="1"/>
    <cellStyle name="Hipervínculo visitado" xfId="38275" builtinId="9" hidden="1"/>
    <cellStyle name="Hipervínculo visitado" xfId="38284" builtinId="9" hidden="1"/>
    <cellStyle name="Hipervínculo visitado" xfId="38285" builtinId="9" hidden="1"/>
    <cellStyle name="Hipervínculo visitado" xfId="38286" builtinId="9" hidden="1"/>
    <cellStyle name="Hipervínculo visitado" xfId="38287" builtinId="9" hidden="1"/>
    <cellStyle name="Hipervínculo visitado" xfId="38288" builtinId="9" hidden="1"/>
    <cellStyle name="Hipervínculo visitado" xfId="38289" builtinId="9" hidden="1"/>
    <cellStyle name="Hipervínculo visitado" xfId="38290" builtinId="9" hidden="1"/>
    <cellStyle name="Hipervínculo visitado" xfId="38291" builtinId="9" hidden="1"/>
    <cellStyle name="Hipervínculo visitado" xfId="38292" builtinId="9" hidden="1"/>
    <cellStyle name="Hipervínculo visitado" xfId="38293" builtinId="9" hidden="1"/>
    <cellStyle name="Hipervínculo visitado" xfId="38294" builtinId="9" hidden="1"/>
    <cellStyle name="Hipervínculo visitado" xfId="38295" builtinId="9" hidden="1"/>
    <cellStyle name="Hipervínculo visitado" xfId="38296" builtinId="9" hidden="1"/>
    <cellStyle name="Hipervínculo visitado" xfId="38297" builtinId="9" hidden="1"/>
    <cellStyle name="Hipervínculo visitado" xfId="38298" builtinId="9" hidden="1"/>
    <cellStyle name="Hipervínculo visitado" xfId="38299" builtinId="9" hidden="1"/>
    <cellStyle name="Hipervínculo visitado" xfId="38300" builtinId="9" hidden="1"/>
    <cellStyle name="Hipervínculo visitado" xfId="38301" builtinId="9" hidden="1"/>
    <cellStyle name="Hipervínculo visitado" xfId="38302" builtinId="9" hidden="1"/>
    <cellStyle name="Hipervínculo visitado" xfId="38303" builtinId="9" hidden="1"/>
    <cellStyle name="Hipervínculo visitado" xfId="38304" builtinId="9" hidden="1"/>
    <cellStyle name="Hipervínculo visitado" xfId="38314" builtinId="9" hidden="1"/>
    <cellStyle name="Hipervínculo visitado" xfId="38315" builtinId="9" hidden="1"/>
    <cellStyle name="Hipervínculo visitado" xfId="38316" builtinId="9" hidden="1"/>
    <cellStyle name="Hipervínculo visitado" xfId="38317" builtinId="9" hidden="1"/>
    <cellStyle name="Hipervínculo visitado" xfId="38318" builtinId="9" hidden="1"/>
    <cellStyle name="Hipervínculo visitado" xfId="38319" builtinId="9" hidden="1"/>
    <cellStyle name="Hipervínculo visitado" xfId="38320" builtinId="9" hidden="1"/>
    <cellStyle name="Hipervínculo visitado" xfId="38321" builtinId="9" hidden="1"/>
    <cellStyle name="Hipervínculo visitado" xfId="38322" builtinId="9" hidden="1"/>
    <cellStyle name="Hipervínculo visitado" xfId="38323" builtinId="9" hidden="1"/>
    <cellStyle name="Hipervínculo visitado" xfId="38324" builtinId="9" hidden="1"/>
    <cellStyle name="Hipervínculo visitado" xfId="38325" builtinId="9" hidden="1"/>
    <cellStyle name="Hipervínculo visitado" xfId="38326" builtinId="9" hidden="1"/>
    <cellStyle name="Hipervínculo visitado" xfId="38327" builtinId="9" hidden="1"/>
    <cellStyle name="Hipervínculo visitado" xfId="38328" builtinId="9" hidden="1"/>
    <cellStyle name="Hipervínculo visitado" xfId="38329" builtinId="9" hidden="1"/>
    <cellStyle name="Hipervínculo visitado" xfId="38330" builtinId="9" hidden="1"/>
    <cellStyle name="Hipervínculo visitado" xfId="38331" builtinId="9" hidden="1"/>
    <cellStyle name="Hipervínculo visitado" xfId="38332" builtinId="9" hidden="1"/>
    <cellStyle name="Hipervínculo visitado" xfId="38333" builtinId="9" hidden="1"/>
    <cellStyle name="Hipervínculo visitado" xfId="38334" builtinId="9" hidden="1"/>
    <cellStyle name="Hipervínculo visitado" xfId="38342" builtinId="9" hidden="1"/>
    <cellStyle name="Hipervínculo visitado" xfId="38343" builtinId="9" hidden="1"/>
    <cellStyle name="Hipervínculo visitado" xfId="38344" builtinId="9" hidden="1"/>
    <cellStyle name="Hipervínculo visitado" xfId="38345" builtinId="9" hidden="1"/>
    <cellStyle name="Hipervínculo visitado" xfId="38346" builtinId="9" hidden="1"/>
    <cellStyle name="Hipervínculo visitado" xfId="38347" builtinId="9" hidden="1"/>
    <cellStyle name="Hipervínculo visitado" xfId="38348" builtinId="9" hidden="1"/>
    <cellStyle name="Hipervínculo visitado" xfId="38349" builtinId="9" hidden="1"/>
    <cellStyle name="Hipervínculo visitado" xfId="38350" builtinId="9" hidden="1"/>
    <cellStyle name="Hipervínculo visitado" xfId="38351" builtinId="9" hidden="1"/>
    <cellStyle name="Hipervínculo visitado" xfId="38352" builtinId="9" hidden="1"/>
    <cellStyle name="Hipervínculo visitado" xfId="38353" builtinId="9" hidden="1"/>
    <cellStyle name="Hipervínculo visitado" xfId="38354" builtinId="9" hidden="1"/>
    <cellStyle name="Hipervínculo visitado" xfId="38355" builtinId="9" hidden="1"/>
    <cellStyle name="Hipervínculo visitado" xfId="38356" builtinId="9" hidden="1"/>
    <cellStyle name="Hipervínculo visitado" xfId="38357" builtinId="9" hidden="1"/>
    <cellStyle name="Hipervínculo visitado" xfId="38358" builtinId="9" hidden="1"/>
    <cellStyle name="Hipervínculo visitado" xfId="38359" builtinId="9" hidden="1"/>
    <cellStyle name="Hipervínculo visitado" xfId="38360" builtinId="9" hidden="1"/>
    <cellStyle name="Hipervínculo visitado" xfId="38361" builtinId="9" hidden="1"/>
    <cellStyle name="Hipervínculo visitado" xfId="38362" builtinId="9" hidden="1"/>
    <cellStyle name="Hipervínculo visitado" xfId="38372" builtinId="9" hidden="1"/>
    <cellStyle name="Hipervínculo visitado" xfId="38373" builtinId="9" hidden="1"/>
    <cellStyle name="Hipervínculo visitado" xfId="38374" builtinId="9" hidden="1"/>
    <cellStyle name="Hipervínculo visitado" xfId="38375" builtinId="9" hidden="1"/>
    <cellStyle name="Hipervínculo visitado" xfId="38376" builtinId="9" hidden="1"/>
    <cellStyle name="Hipervínculo visitado" xfId="38377" builtinId="9" hidden="1"/>
    <cellStyle name="Hipervínculo visitado" xfId="38378" builtinId="9" hidden="1"/>
    <cellStyle name="Hipervínculo visitado" xfId="38379" builtinId="9" hidden="1"/>
    <cellStyle name="Hipervínculo visitado" xfId="38380" builtinId="9" hidden="1"/>
    <cellStyle name="Hipervínculo visitado" xfId="38381" builtinId="9" hidden="1"/>
    <cellStyle name="Hipervínculo visitado" xfId="38382" builtinId="9" hidden="1"/>
    <cellStyle name="Hipervínculo visitado" xfId="38383" builtinId="9" hidden="1"/>
    <cellStyle name="Hipervínculo visitado" xfId="38384" builtinId="9" hidden="1"/>
    <cellStyle name="Hipervínculo visitado" xfId="38385" builtinId="9" hidden="1"/>
    <cellStyle name="Hipervínculo visitado" xfId="38386" builtinId="9" hidden="1"/>
    <cellStyle name="Hipervínculo visitado" xfId="38387" builtinId="9" hidden="1"/>
    <cellStyle name="Hipervínculo visitado" xfId="38388" builtinId="9" hidden="1"/>
    <cellStyle name="Hipervínculo visitado" xfId="38389" builtinId="9" hidden="1"/>
    <cellStyle name="Hipervínculo visitado" xfId="38390" builtinId="9" hidden="1"/>
    <cellStyle name="Hipervínculo visitado" xfId="38391" builtinId="9" hidden="1"/>
    <cellStyle name="Hipervínculo visitado" xfId="38392" builtinId="9" hidden="1"/>
    <cellStyle name="Hipervínculo visitado" xfId="38399" builtinId="9" hidden="1"/>
    <cellStyle name="Hipervínculo visitado" xfId="38400" builtinId="9" hidden="1"/>
    <cellStyle name="Hipervínculo visitado" xfId="38401" builtinId="9" hidden="1"/>
    <cellStyle name="Hipervínculo visitado" xfId="38402" builtinId="9" hidden="1"/>
    <cellStyle name="Hipervínculo visitado" xfId="38403" builtinId="9" hidden="1"/>
    <cellStyle name="Hipervínculo visitado" xfId="38404" builtinId="9" hidden="1"/>
    <cellStyle name="Hipervínculo visitado" xfId="38405" builtinId="9" hidden="1"/>
    <cellStyle name="Hipervínculo visitado" xfId="38406" builtinId="9" hidden="1"/>
    <cellStyle name="Hipervínculo visitado" xfId="38407" builtinId="9" hidden="1"/>
    <cellStyle name="Hipervínculo visitado" xfId="38408" builtinId="9" hidden="1"/>
    <cellStyle name="Hipervínculo visitado" xfId="38409" builtinId="9" hidden="1"/>
    <cellStyle name="Hipervínculo visitado" xfId="38410" builtinId="9" hidden="1"/>
    <cellStyle name="Hipervínculo visitado" xfId="38411" builtinId="9" hidden="1"/>
    <cellStyle name="Hipervínculo visitado" xfId="38412" builtinId="9" hidden="1"/>
    <cellStyle name="Hipervínculo visitado" xfId="38413" builtinId="9" hidden="1"/>
    <cellStyle name="Hipervínculo visitado" xfId="38414" builtinId="9" hidden="1"/>
    <cellStyle name="Hipervínculo visitado" xfId="38415" builtinId="9" hidden="1"/>
    <cellStyle name="Hipervínculo visitado" xfId="38416" builtinId="9" hidden="1"/>
    <cellStyle name="Hipervínculo visitado" xfId="38417" builtinId="9" hidden="1"/>
    <cellStyle name="Hipervínculo visitado" xfId="38418" builtinId="9" hidden="1"/>
    <cellStyle name="Hipervínculo visitado" xfId="38419" builtinId="9" hidden="1"/>
    <cellStyle name="Hipervínculo visitado" xfId="38431" builtinId="9" hidden="1"/>
    <cellStyle name="Hipervínculo visitado" xfId="38432" builtinId="9" hidden="1"/>
    <cellStyle name="Hipervínculo visitado" xfId="38433" builtinId="9" hidden="1"/>
    <cellStyle name="Hipervínculo visitado" xfId="38434" builtinId="9" hidden="1"/>
    <cellStyle name="Hipervínculo visitado" xfId="38435" builtinId="9" hidden="1"/>
    <cellStyle name="Hipervínculo visitado" xfId="38436" builtinId="9" hidden="1"/>
    <cellStyle name="Hipervínculo visitado" xfId="38437" builtinId="9" hidden="1"/>
    <cellStyle name="Hipervínculo visitado" xfId="38438" builtinId="9" hidden="1"/>
    <cellStyle name="Hipervínculo visitado" xfId="38439" builtinId="9" hidden="1"/>
    <cellStyle name="Hipervínculo visitado" xfId="38440" builtinId="9" hidden="1"/>
    <cellStyle name="Hipervínculo visitado" xfId="38441" builtinId="9" hidden="1"/>
    <cellStyle name="Hipervínculo visitado" xfId="38442" builtinId="9" hidden="1"/>
    <cellStyle name="Hipervínculo visitado" xfId="38443" builtinId="9" hidden="1"/>
    <cellStyle name="Hipervínculo visitado" xfId="38444" builtinId="9" hidden="1"/>
    <cellStyle name="Hipervínculo visitado" xfId="38445" builtinId="9" hidden="1"/>
    <cellStyle name="Hipervínculo visitado" xfId="38446" builtinId="9" hidden="1"/>
    <cellStyle name="Hipervínculo visitado" xfId="38447" builtinId="9" hidden="1"/>
    <cellStyle name="Hipervínculo visitado" xfId="38448" builtinId="9" hidden="1"/>
    <cellStyle name="Hipervínculo visitado" xfId="38449" builtinId="9" hidden="1"/>
    <cellStyle name="Hipervínculo visitado" xfId="38450" builtinId="9" hidden="1"/>
    <cellStyle name="Hipervínculo visitado" xfId="38451" builtinId="9" hidden="1"/>
    <cellStyle name="Hipervínculo visitado" xfId="38457" builtinId="9" hidden="1"/>
    <cellStyle name="Hipervínculo visitado" xfId="38458" builtinId="9" hidden="1"/>
    <cellStyle name="Hipervínculo visitado" xfId="38459" builtinId="9" hidden="1"/>
    <cellStyle name="Hipervínculo visitado" xfId="38460" builtinId="9" hidden="1"/>
    <cellStyle name="Hipervínculo visitado" xfId="38461" builtinId="9" hidden="1"/>
    <cellStyle name="Hipervínculo visitado" xfId="38462" builtinId="9" hidden="1"/>
    <cellStyle name="Hipervínculo visitado" xfId="38463" builtinId="9" hidden="1"/>
    <cellStyle name="Hipervínculo visitado" xfId="38464" builtinId="9" hidden="1"/>
    <cellStyle name="Hipervínculo visitado" xfId="38465" builtinId="9" hidden="1"/>
    <cellStyle name="Hipervínculo visitado" xfId="38466" builtinId="9" hidden="1"/>
    <cellStyle name="Hipervínculo visitado" xfId="38467" builtinId="9" hidden="1"/>
    <cellStyle name="Hipervínculo visitado" xfId="38468" builtinId="9" hidden="1"/>
    <cellStyle name="Hipervínculo visitado" xfId="38469" builtinId="9" hidden="1"/>
    <cellStyle name="Hipervínculo visitado" xfId="38470" builtinId="9" hidden="1"/>
    <cellStyle name="Hipervínculo visitado" xfId="38471" builtinId="9" hidden="1"/>
    <cellStyle name="Hipervínculo visitado" xfId="38472" builtinId="9" hidden="1"/>
    <cellStyle name="Hipervínculo visitado" xfId="38473" builtinId="9" hidden="1"/>
    <cellStyle name="Hipervínculo visitado" xfId="38474" builtinId="9" hidden="1"/>
    <cellStyle name="Hipervínculo visitado" xfId="38475" builtinId="9" hidden="1"/>
    <cellStyle name="Hipervínculo visitado" xfId="38476" builtinId="9" hidden="1"/>
    <cellStyle name="Hipervínculo visitado" xfId="38477" builtinId="9" hidden="1"/>
    <cellStyle name="Hipervínculo visitado" xfId="38429" builtinId="9" hidden="1"/>
    <cellStyle name="Hipervínculo visitado" xfId="38430" builtinId="9" hidden="1"/>
    <cellStyle name="Hipervínculo visitado" xfId="38481" builtinId="9" hidden="1"/>
    <cellStyle name="Hipervínculo visitado" xfId="38482" builtinId="9" hidden="1"/>
    <cellStyle name="Hipervínculo visitado" xfId="38483" builtinId="9" hidden="1"/>
    <cellStyle name="Hipervínculo visitado" xfId="38484" builtinId="9" hidden="1"/>
    <cellStyle name="Hipervínculo visitado" xfId="38485" builtinId="9" hidden="1"/>
    <cellStyle name="Hipervínculo visitado" xfId="38486" builtinId="9" hidden="1"/>
    <cellStyle name="Hipervínculo visitado" xfId="38487" builtinId="9" hidden="1"/>
    <cellStyle name="Hipervínculo visitado" xfId="38488" builtinId="9" hidden="1"/>
    <cellStyle name="Hipervínculo visitado" xfId="38489" builtinId="9" hidden="1"/>
    <cellStyle name="Hipervínculo visitado" xfId="38490" builtinId="9" hidden="1"/>
    <cellStyle name="Hipervínculo visitado" xfId="38491" builtinId="9" hidden="1"/>
    <cellStyle name="Hipervínculo visitado" xfId="38492" builtinId="9" hidden="1"/>
    <cellStyle name="Hipervínculo visitado" xfId="38493" builtinId="9" hidden="1"/>
    <cellStyle name="Hipervínculo visitado" xfId="38494" builtinId="9" hidden="1"/>
    <cellStyle name="Hipervínculo visitado" xfId="38495" builtinId="9" hidden="1"/>
    <cellStyle name="Hipervínculo visitado" xfId="38496" builtinId="9" hidden="1"/>
    <cellStyle name="Hipervínculo visitado" xfId="38497" builtinId="9" hidden="1"/>
    <cellStyle name="Hipervínculo visitado" xfId="38498" builtinId="9" hidden="1"/>
    <cellStyle name="Hipervínculo visitado" xfId="38499" builtinId="9" hidden="1"/>
    <cellStyle name="Hipervínculo visitado" xfId="38455" builtinId="9" hidden="1"/>
    <cellStyle name="Hipervínculo visitado" xfId="38456" builtinId="9" hidden="1"/>
    <cellStyle name="Hipervínculo visitado" xfId="38502" builtinId="9" hidden="1"/>
    <cellStyle name="Hipervínculo visitado" xfId="38503" builtinId="9" hidden="1"/>
    <cellStyle name="Hipervínculo visitado" xfId="38504" builtinId="9" hidden="1"/>
    <cellStyle name="Hipervínculo visitado" xfId="38505" builtinId="9" hidden="1"/>
    <cellStyle name="Hipervínculo visitado" xfId="38506" builtinId="9" hidden="1"/>
    <cellStyle name="Hipervínculo visitado" xfId="38507" builtinId="9" hidden="1"/>
    <cellStyle name="Hipervínculo visitado" xfId="38508" builtinId="9" hidden="1"/>
    <cellStyle name="Hipervínculo visitado" xfId="38509" builtinId="9" hidden="1"/>
    <cellStyle name="Hipervínculo visitado" xfId="38510" builtinId="9" hidden="1"/>
    <cellStyle name="Hipervínculo visitado" xfId="38511" builtinId="9" hidden="1"/>
    <cellStyle name="Hipervínculo visitado" xfId="38512" builtinId="9" hidden="1"/>
    <cellStyle name="Hipervínculo visitado" xfId="38513" builtinId="9" hidden="1"/>
    <cellStyle name="Hipervínculo visitado" xfId="38514" builtinId="9" hidden="1"/>
    <cellStyle name="Hipervínculo visitado" xfId="38515" builtinId="9" hidden="1"/>
    <cellStyle name="Hipervínculo visitado" xfId="38516" builtinId="9" hidden="1"/>
    <cellStyle name="Hipervínculo visitado" xfId="38517" builtinId="9" hidden="1"/>
    <cellStyle name="Hipervínculo visitado" xfId="38518" builtinId="9" hidden="1"/>
    <cellStyle name="Hipervínculo visitado" xfId="38519" builtinId="9" hidden="1"/>
    <cellStyle name="Hipervínculo visitado" xfId="38520" builtinId="9" hidden="1"/>
    <cellStyle name="Hipervínculo visitado" xfId="38529" builtinId="9" hidden="1"/>
    <cellStyle name="Hipervínculo visitado" xfId="38530" builtinId="9" hidden="1"/>
    <cellStyle name="Hipervínculo visitado" xfId="38531" builtinId="9" hidden="1"/>
    <cellStyle name="Hipervínculo visitado" xfId="38532" builtinId="9" hidden="1"/>
    <cellStyle name="Hipervínculo visitado" xfId="38533" builtinId="9" hidden="1"/>
    <cellStyle name="Hipervínculo visitado" xfId="38534" builtinId="9" hidden="1"/>
    <cellStyle name="Hipervínculo visitado" xfId="38535" builtinId="9" hidden="1"/>
    <cellStyle name="Hipervínculo visitado" xfId="38536" builtinId="9" hidden="1"/>
    <cellStyle name="Hipervínculo visitado" xfId="38537" builtinId="9" hidden="1"/>
    <cellStyle name="Hipervínculo visitado" xfId="38538" builtinId="9" hidden="1"/>
    <cellStyle name="Hipervínculo visitado" xfId="38539" builtinId="9" hidden="1"/>
    <cellStyle name="Hipervínculo visitado" xfId="38540" builtinId="9" hidden="1"/>
    <cellStyle name="Hipervínculo visitado" xfId="38541" builtinId="9" hidden="1"/>
    <cellStyle name="Hipervínculo visitado" xfId="38542" builtinId="9" hidden="1"/>
    <cellStyle name="Hipervínculo visitado" xfId="38543" builtinId="9" hidden="1"/>
    <cellStyle name="Hipervínculo visitado" xfId="38544" builtinId="9" hidden="1"/>
    <cellStyle name="Hipervínculo visitado" xfId="38545" builtinId="9" hidden="1"/>
    <cellStyle name="Hipervínculo visitado" xfId="38546" builtinId="9" hidden="1"/>
    <cellStyle name="Hipervínculo visitado" xfId="38547" builtinId="9" hidden="1"/>
    <cellStyle name="Hipervínculo visitado" xfId="38548" builtinId="9" hidden="1"/>
    <cellStyle name="Hipervínculo visitado" xfId="38549" builtinId="9" hidden="1"/>
    <cellStyle name="Hipervínculo visitado" xfId="38556" builtinId="9" hidden="1"/>
    <cellStyle name="Hipervínculo visitado" xfId="38557" builtinId="9" hidden="1"/>
    <cellStyle name="Hipervínculo visitado" xfId="38558" builtinId="9" hidden="1"/>
    <cellStyle name="Hipervínculo visitado" xfId="38559" builtinId="9" hidden="1"/>
    <cellStyle name="Hipervínculo visitado" xfId="38560" builtinId="9" hidden="1"/>
    <cellStyle name="Hipervínculo visitado" xfId="38561" builtinId="9" hidden="1"/>
    <cellStyle name="Hipervínculo visitado" xfId="38562" builtinId="9" hidden="1"/>
    <cellStyle name="Hipervínculo visitado" xfId="38563" builtinId="9" hidden="1"/>
    <cellStyle name="Hipervínculo visitado" xfId="38564" builtinId="9" hidden="1"/>
    <cellStyle name="Hipervínculo visitado" xfId="38565" builtinId="9" hidden="1"/>
    <cellStyle name="Hipervínculo visitado" xfId="38566" builtinId="9" hidden="1"/>
    <cellStyle name="Hipervínculo visitado" xfId="38567" builtinId="9" hidden="1"/>
    <cellStyle name="Hipervínculo visitado" xfId="38568" builtinId="9" hidden="1"/>
    <cellStyle name="Hipervínculo visitado" xfId="38569" builtinId="9" hidden="1"/>
    <cellStyle name="Hipervínculo visitado" xfId="38570" builtinId="9" hidden="1"/>
    <cellStyle name="Hipervínculo visitado" xfId="38571" builtinId="9" hidden="1"/>
    <cellStyle name="Hipervínculo visitado" xfId="38572" builtinId="9" hidden="1"/>
    <cellStyle name="Hipervínculo visitado" xfId="38573" builtinId="9" hidden="1"/>
    <cellStyle name="Hipervínculo visitado" xfId="38574" builtinId="9" hidden="1"/>
    <cellStyle name="Hipervínculo visitado" xfId="38575" builtinId="9" hidden="1"/>
    <cellStyle name="Hipervínculo visitado" xfId="38576" builtinId="9" hidden="1"/>
    <cellStyle name="Hipervínculo visitado" xfId="38527" builtinId="9" hidden="1"/>
    <cellStyle name="Hipervínculo visitado" xfId="38528" builtinId="9" hidden="1"/>
    <cellStyle name="Hipervínculo visitado" xfId="38579" builtinId="9" hidden="1"/>
    <cellStyle name="Hipervínculo visitado" xfId="38580" builtinId="9" hidden="1"/>
    <cellStyle name="Hipervínculo visitado" xfId="38581" builtinId="9" hidden="1"/>
    <cellStyle name="Hipervínculo visitado" xfId="38582" builtinId="9" hidden="1"/>
    <cellStyle name="Hipervínculo visitado" xfId="38583" builtinId="9" hidden="1"/>
    <cellStyle name="Hipervínculo visitado" xfId="38584" builtinId="9" hidden="1"/>
    <cellStyle name="Hipervínculo visitado" xfId="38585" builtinId="9" hidden="1"/>
    <cellStyle name="Hipervínculo visitado" xfId="38586" builtinId="9" hidden="1"/>
    <cellStyle name="Hipervínculo visitado" xfId="38587" builtinId="9" hidden="1"/>
    <cellStyle name="Hipervínculo visitado" xfId="38588" builtinId="9" hidden="1"/>
    <cellStyle name="Hipervínculo visitado" xfId="38589" builtinId="9" hidden="1"/>
    <cellStyle name="Hipervínculo visitado" xfId="38590" builtinId="9" hidden="1"/>
    <cellStyle name="Hipervínculo visitado" xfId="38591" builtinId="9" hidden="1"/>
    <cellStyle name="Hipervínculo visitado" xfId="38592" builtinId="9" hidden="1"/>
    <cellStyle name="Hipervínculo visitado" xfId="38593" builtinId="9" hidden="1"/>
    <cellStyle name="Hipervínculo visitado" xfId="38594" builtinId="9" hidden="1"/>
    <cellStyle name="Hipervínculo visitado" xfId="38595" builtinId="9" hidden="1"/>
    <cellStyle name="Hipervínculo visitado" xfId="38596" builtinId="9" hidden="1"/>
    <cellStyle name="Hipervínculo visitado" xfId="38597" builtinId="9" hidden="1"/>
    <cellStyle name="Hipervínculo visitado" xfId="38604" builtinId="9" hidden="1"/>
    <cellStyle name="Hipervínculo visitado" xfId="38605" builtinId="9" hidden="1"/>
    <cellStyle name="Hipervínculo visitado" xfId="38606" builtinId="9" hidden="1"/>
    <cellStyle name="Hipervínculo visitado" xfId="38607" builtinId="9" hidden="1"/>
    <cellStyle name="Hipervínculo visitado" xfId="38608" builtinId="9" hidden="1"/>
    <cellStyle name="Hipervínculo visitado" xfId="38609" builtinId="9" hidden="1"/>
    <cellStyle name="Hipervínculo visitado" xfId="38610" builtinId="9" hidden="1"/>
    <cellStyle name="Hipervínculo visitado" xfId="38611" builtinId="9" hidden="1"/>
    <cellStyle name="Hipervínculo visitado" xfId="38612" builtinId="9" hidden="1"/>
    <cellStyle name="Hipervínculo visitado" xfId="38613" builtinId="9" hidden="1"/>
    <cellStyle name="Hipervínculo visitado" xfId="38614" builtinId="9" hidden="1"/>
    <cellStyle name="Hipervínculo visitado" xfId="38615" builtinId="9" hidden="1"/>
    <cellStyle name="Hipervínculo visitado" xfId="38616" builtinId="9" hidden="1"/>
    <cellStyle name="Hipervínculo visitado" xfId="38617" builtinId="9" hidden="1"/>
    <cellStyle name="Hipervínculo visitado" xfId="38618" builtinId="9" hidden="1"/>
    <cellStyle name="Hipervínculo visitado" xfId="38619" builtinId="9" hidden="1"/>
    <cellStyle name="Hipervínculo visitado" xfId="38620" builtinId="9" hidden="1"/>
    <cellStyle name="Hipervínculo visitado" xfId="38621" builtinId="9" hidden="1"/>
    <cellStyle name="Hipervínculo visitado" xfId="38622" builtinId="9" hidden="1"/>
    <cellStyle name="Hipervínculo visitado" xfId="38623" builtinId="9" hidden="1"/>
    <cellStyle name="Hipervínculo visitado" xfId="38624" builtinId="9" hidden="1"/>
    <cellStyle name="Hipervínculo visitado" xfId="38627" builtinId="9" hidden="1"/>
    <cellStyle name="Hipervínculo visitado" xfId="38628" builtinId="9" hidden="1"/>
    <cellStyle name="Hipervínculo visitado" xfId="38629" builtinId="9" hidden="1"/>
    <cellStyle name="Hipervínculo visitado" xfId="38630" builtinId="9" hidden="1"/>
    <cellStyle name="Hipervínculo visitado" xfId="38631" builtinId="9" hidden="1"/>
    <cellStyle name="Hipervínculo visitado" xfId="38632" builtinId="9" hidden="1"/>
    <cellStyle name="Hipervínculo visitado" xfId="38633" builtinId="9" hidden="1"/>
    <cellStyle name="Hipervínculo visitado" xfId="38634" builtinId="9" hidden="1"/>
    <cellStyle name="Hipervínculo visitado" xfId="38635" builtinId="9" hidden="1"/>
    <cellStyle name="Hipervínculo visitado" xfId="38636" builtinId="9" hidden="1"/>
    <cellStyle name="Hipervínculo visitado" xfId="38637" builtinId="9" hidden="1"/>
    <cellStyle name="Hipervínculo visitado" xfId="38638" builtinId="9" hidden="1"/>
    <cellStyle name="Hipervínculo visitado" xfId="38639" builtinId="9" hidden="1"/>
    <cellStyle name="Hipervínculo visitado" xfId="38640" builtinId="9" hidden="1"/>
    <cellStyle name="Hipervínculo visitado" xfId="38641" builtinId="9" hidden="1"/>
    <cellStyle name="Hipervínculo visitado" xfId="38642" builtinId="9" hidden="1"/>
    <cellStyle name="Hipervínculo visitado" xfId="38643" builtinId="9" hidden="1"/>
    <cellStyle name="Hipervínculo visitado" xfId="38644" builtinId="9" hidden="1"/>
    <cellStyle name="Hipervínculo visitado" xfId="38645" builtinId="9" hidden="1"/>
    <cellStyle name="Hipervínculo visitado" xfId="38646" builtinId="9" hidden="1"/>
    <cellStyle name="Hipervínculo visitado" xfId="38647" builtinId="9" hidden="1"/>
    <cellStyle name="Hipervínculo visitado" xfId="38603" builtinId="9" hidden="1"/>
    <cellStyle name="Hipervínculo visitado" xfId="38650" builtinId="9" hidden="1"/>
    <cellStyle name="Hipervínculo visitado" xfId="38651" builtinId="9" hidden="1"/>
    <cellStyle name="Hipervínculo visitado" xfId="38652" builtinId="9" hidden="1"/>
    <cellStyle name="Hipervínculo visitado" xfId="38653" builtinId="9" hidden="1"/>
    <cellStyle name="Hipervínculo visitado" xfId="38654" builtinId="9" hidden="1"/>
    <cellStyle name="Hipervínculo visitado" xfId="38655" builtinId="9" hidden="1"/>
    <cellStyle name="Hipervínculo visitado" xfId="38656" builtinId="9" hidden="1"/>
    <cellStyle name="Hipervínculo visitado" xfId="38657" builtinId="9" hidden="1"/>
    <cellStyle name="Hipervínculo visitado" xfId="38658" builtinId="9" hidden="1"/>
    <cellStyle name="Hipervínculo visitado" xfId="38659" builtinId="9" hidden="1"/>
    <cellStyle name="Hipervínculo visitado" xfId="38660" builtinId="9" hidden="1"/>
    <cellStyle name="Hipervínculo visitado" xfId="38661" builtinId="9" hidden="1"/>
    <cellStyle name="Hipervínculo visitado" xfId="38662" builtinId="9" hidden="1"/>
    <cellStyle name="Hipervínculo visitado" xfId="38663" builtinId="9" hidden="1"/>
    <cellStyle name="Hipervínculo visitado" xfId="38664" builtinId="9" hidden="1"/>
    <cellStyle name="Hipervínculo visitado" xfId="38665" builtinId="9" hidden="1"/>
    <cellStyle name="Hipervínculo visitado" xfId="38666" builtinId="9" hidden="1"/>
    <cellStyle name="Hipervínculo visitado" xfId="38667" builtinId="9" hidden="1"/>
    <cellStyle name="Hipervínculo visitado" xfId="38668" builtinId="9" hidden="1"/>
    <cellStyle name="Hipervínculo visitado" xfId="38669" builtinId="9" hidden="1"/>
    <cellStyle name="Hipervínculo visitado" xfId="38672" builtinId="9" hidden="1"/>
    <cellStyle name="Hipervínculo visitado" xfId="38673" builtinId="9" hidden="1"/>
    <cellStyle name="Hipervínculo visitado" xfId="38674" builtinId="9" hidden="1"/>
    <cellStyle name="Hipervínculo visitado" xfId="38675" builtinId="9" hidden="1"/>
    <cellStyle name="Hipervínculo visitado" xfId="38676" builtinId="9" hidden="1"/>
    <cellStyle name="Hipervínculo visitado" xfId="38677" builtinId="9" hidden="1"/>
    <cellStyle name="Hipervínculo visitado" xfId="38678" builtinId="9" hidden="1"/>
    <cellStyle name="Hipervínculo visitado" xfId="38679" builtinId="9" hidden="1"/>
    <cellStyle name="Hipervínculo visitado" xfId="38680" builtinId="9" hidden="1"/>
    <cellStyle name="Hipervínculo visitado" xfId="38681" builtinId="9" hidden="1"/>
    <cellStyle name="Hipervínculo visitado" xfId="38682" builtinId="9" hidden="1"/>
    <cellStyle name="Hipervínculo visitado" xfId="38683" builtinId="9" hidden="1"/>
    <cellStyle name="Hipervínculo visitado" xfId="38684" builtinId="9" hidden="1"/>
    <cellStyle name="Hipervínculo visitado" xfId="38685" builtinId="9" hidden="1"/>
    <cellStyle name="Hipervínculo visitado" xfId="38686" builtinId="9" hidden="1"/>
    <cellStyle name="Hipervínculo visitado" xfId="38687" builtinId="9" hidden="1"/>
    <cellStyle name="Hipervínculo visitado" xfId="38688" builtinId="9" hidden="1"/>
    <cellStyle name="Hipervínculo visitado" xfId="38689" builtinId="9" hidden="1"/>
    <cellStyle name="Hipervínculo visitado" xfId="38690" builtinId="9" hidden="1"/>
    <cellStyle name="Hipervínculo visitado" xfId="38691" builtinId="9" hidden="1"/>
    <cellStyle name="Hipervínculo visitado" xfId="38692" builtinId="9" hidden="1"/>
    <cellStyle name="Hipervínculo visitado" xfId="38602" builtinId="9" hidden="1"/>
    <cellStyle name="Hipervínculo visitado" xfId="38694" builtinId="9" hidden="1"/>
    <cellStyle name="Hipervínculo visitado" xfId="38695" builtinId="9" hidden="1"/>
    <cellStyle name="Hipervínculo visitado" xfId="38696" builtinId="9" hidden="1"/>
    <cellStyle name="Hipervínculo visitado" xfId="38697" builtinId="9" hidden="1"/>
    <cellStyle name="Hipervínculo visitado" xfId="38698" builtinId="9" hidden="1"/>
    <cellStyle name="Hipervínculo visitado" xfId="38699" builtinId="9" hidden="1"/>
    <cellStyle name="Hipervínculo visitado" xfId="38700" builtinId="9" hidden="1"/>
    <cellStyle name="Hipervínculo visitado" xfId="38701" builtinId="9" hidden="1"/>
    <cellStyle name="Hipervínculo visitado" xfId="38702" builtinId="9" hidden="1"/>
    <cellStyle name="Hipervínculo visitado" xfId="38703" builtinId="9" hidden="1"/>
    <cellStyle name="Hipervínculo visitado" xfId="38704" builtinId="9" hidden="1"/>
    <cellStyle name="Hipervínculo visitado" xfId="38705" builtinId="9" hidden="1"/>
    <cellStyle name="Hipervínculo visitado" xfId="38706" builtinId="9" hidden="1"/>
    <cellStyle name="Hipervínculo visitado" xfId="38707" builtinId="9" hidden="1"/>
    <cellStyle name="Hipervínculo visitado" xfId="38708" builtinId="9" hidden="1"/>
    <cellStyle name="Hipervínculo visitado" xfId="38709" builtinId="9" hidden="1"/>
    <cellStyle name="Hipervínculo visitado" xfId="38710" builtinId="9" hidden="1"/>
    <cellStyle name="Hipervínculo visitado" xfId="38711" builtinId="9" hidden="1"/>
    <cellStyle name="Hipervínculo visitado" xfId="38712" builtinId="9" hidden="1"/>
    <cellStyle name="Hipervínculo visitado" xfId="38713" builtinId="9" hidden="1"/>
    <cellStyle name="Hipervínculo visitado" xfId="38716" builtinId="9" hidden="1"/>
    <cellStyle name="Hipervínculo visitado" xfId="38717" builtinId="9" hidden="1"/>
    <cellStyle name="Hipervínculo visitado" xfId="38718" builtinId="9" hidden="1"/>
    <cellStyle name="Hipervínculo visitado" xfId="38719" builtinId="9" hidden="1"/>
    <cellStyle name="Hipervínculo visitado" xfId="38720" builtinId="9" hidden="1"/>
    <cellStyle name="Hipervínculo visitado" xfId="38721" builtinId="9" hidden="1"/>
    <cellStyle name="Hipervínculo visitado" xfId="38722" builtinId="9" hidden="1"/>
    <cellStyle name="Hipervínculo visitado" xfId="38723" builtinId="9" hidden="1"/>
    <cellStyle name="Hipervínculo visitado" xfId="38724" builtinId="9" hidden="1"/>
    <cellStyle name="Hipervínculo visitado" xfId="38725" builtinId="9" hidden="1"/>
    <cellStyle name="Hipervínculo visitado" xfId="38726" builtinId="9" hidden="1"/>
    <cellStyle name="Hipervínculo visitado" xfId="38727" builtinId="9" hidden="1"/>
    <cellStyle name="Hipervínculo visitado" xfId="38728" builtinId="9" hidden="1"/>
    <cellStyle name="Hipervínculo visitado" xfId="38729" builtinId="9" hidden="1"/>
    <cellStyle name="Hipervínculo visitado" xfId="38730" builtinId="9" hidden="1"/>
    <cellStyle name="Hipervínculo visitado" xfId="38731" builtinId="9" hidden="1"/>
    <cellStyle name="Hipervínculo visitado" xfId="38732" builtinId="9" hidden="1"/>
    <cellStyle name="Hipervínculo visitado" xfId="38733" builtinId="9" hidden="1"/>
    <cellStyle name="Hipervínculo visitado" xfId="38734" builtinId="9" hidden="1"/>
    <cellStyle name="Hipervínculo visitado" xfId="38735" builtinId="9" hidden="1"/>
    <cellStyle name="Hipervínculo visitado" xfId="38736" builtinId="9" hidden="1"/>
    <cellStyle name="Hipervínculo visitado" xfId="37827" builtinId="9" hidden="1"/>
    <cellStyle name="Hipervínculo visitado" xfId="38737" builtinId="9" hidden="1"/>
    <cellStyle name="Hipervínculo visitado" xfId="38738" builtinId="9" hidden="1"/>
    <cellStyle name="Hipervínculo visitado" xfId="38739" builtinId="9" hidden="1"/>
    <cellStyle name="Hipervínculo visitado" xfId="38740" builtinId="9" hidden="1"/>
    <cellStyle name="Hipervínculo visitado" xfId="38741" builtinId="9" hidden="1"/>
    <cellStyle name="Hipervínculo visitado" xfId="38742" builtinId="9" hidden="1"/>
    <cellStyle name="Hipervínculo visitado" xfId="38743" builtinId="9" hidden="1"/>
    <cellStyle name="Hipervínculo visitado" xfId="38744" builtinId="9" hidden="1"/>
    <cellStyle name="Hipervínculo visitado" xfId="38745" builtinId="9" hidden="1"/>
    <cellStyle name="Hipervínculo visitado" xfId="38746" builtinId="9" hidden="1"/>
    <cellStyle name="Hipervínculo visitado" xfId="38747" builtinId="9" hidden="1"/>
    <cellStyle name="Hipervínculo visitado" xfId="38748" builtinId="9" hidden="1"/>
    <cellStyle name="Hipervínculo visitado" xfId="38749" builtinId="9" hidden="1"/>
    <cellStyle name="Hipervínculo visitado" xfId="38750" builtinId="9" hidden="1"/>
    <cellStyle name="Hipervínculo visitado" xfId="38751" builtinId="9" hidden="1"/>
    <cellStyle name="Hipervínculo visitado" xfId="38752" builtinId="9" hidden="1"/>
    <cellStyle name="Hipervínculo visitado" xfId="38753" builtinId="9" hidden="1"/>
    <cellStyle name="Hipervínculo visitado" xfId="38754" builtinId="9" hidden="1"/>
    <cellStyle name="Hipervínculo visitado" xfId="38755" builtinId="9" hidden="1"/>
    <cellStyle name="Hipervínculo visitado" xfId="38756" builtinId="9" hidden="1"/>
    <cellStyle name="Hipervínculo visitado" xfId="38758" builtinId="9" hidden="1"/>
    <cellStyle name="Hipervínculo visitado" xfId="38759" builtinId="9" hidden="1"/>
    <cellStyle name="Hipervínculo visitado" xfId="38760" builtinId="9" hidden="1"/>
    <cellStyle name="Hipervínculo visitado" xfId="38761" builtinId="9" hidden="1"/>
    <cellStyle name="Hipervínculo visitado" xfId="38762" builtinId="9" hidden="1"/>
    <cellStyle name="Hipervínculo visitado" xfId="38763" builtinId="9" hidden="1"/>
    <cellStyle name="Hipervínculo visitado" xfId="38764" builtinId="9" hidden="1"/>
    <cellStyle name="Hipervínculo visitado" xfId="38765" builtinId="9" hidden="1"/>
    <cellStyle name="Hipervínculo visitado" xfId="38766" builtinId="9" hidden="1"/>
    <cellStyle name="Hipervínculo visitado" xfId="38767" builtinId="9" hidden="1"/>
    <cellStyle name="Hipervínculo visitado" xfId="38768" builtinId="9" hidden="1"/>
    <cellStyle name="Hipervínculo visitado" xfId="38769" builtinId="9" hidden="1"/>
    <cellStyle name="Hipervínculo visitado" xfId="38770" builtinId="9" hidden="1"/>
    <cellStyle name="Hipervínculo visitado" xfId="38771" builtinId="9" hidden="1"/>
    <cellStyle name="Hipervínculo visitado" xfId="38772" builtinId="9" hidden="1"/>
    <cellStyle name="Hipervínculo visitado" xfId="38773" builtinId="9" hidden="1"/>
    <cellStyle name="Hipervínculo visitado" xfId="38774" builtinId="9" hidden="1"/>
    <cellStyle name="Hipervínculo visitado" xfId="38775" builtinId="9" hidden="1"/>
    <cellStyle name="Hipervínculo visitado" xfId="38776" builtinId="9" hidden="1"/>
    <cellStyle name="Hipervínculo visitado" xfId="38777" builtinId="9" hidden="1"/>
    <cellStyle name="Hipervínculo visitado" xfId="38778" builtinId="9" hidden="1"/>
    <cellStyle name="Hipervínculo visitado" xfId="38478" builtinId="9" hidden="1"/>
    <cellStyle name="Hipervínculo visitado" xfId="38779" builtinId="9" hidden="1"/>
    <cellStyle name="Hipervínculo visitado" xfId="38780" builtinId="9" hidden="1"/>
    <cellStyle name="Hipervínculo visitado" xfId="38781" builtinId="9" hidden="1"/>
    <cellStyle name="Hipervínculo visitado" xfId="38782" builtinId="9" hidden="1"/>
    <cellStyle name="Hipervínculo visitado" xfId="38783" builtinId="9" hidden="1"/>
    <cellStyle name="Hipervínculo visitado" xfId="38784" builtinId="9" hidden="1"/>
    <cellStyle name="Hipervínculo visitado" xfId="38785" builtinId="9" hidden="1"/>
    <cellStyle name="Hipervínculo visitado" xfId="38786" builtinId="9" hidden="1"/>
    <cellStyle name="Hipervínculo visitado" xfId="38787" builtinId="9" hidden="1"/>
    <cellStyle name="Hipervínculo visitado" xfId="38788" builtinId="9" hidden="1"/>
    <cellStyle name="Hipervínculo visitado" xfId="38789" builtinId="9" hidden="1"/>
    <cellStyle name="Hipervínculo visitado" xfId="38790" builtinId="9" hidden="1"/>
    <cellStyle name="Hipervínculo visitado" xfId="38791" builtinId="9" hidden="1"/>
    <cellStyle name="Hipervínculo visitado" xfId="38792" builtinId="9" hidden="1"/>
    <cellStyle name="Hipervínculo visitado" xfId="38793" builtinId="9" hidden="1"/>
    <cellStyle name="Hipervínculo visitado" xfId="38794" builtinId="9" hidden="1"/>
    <cellStyle name="Hipervínculo visitado" xfId="38795" builtinId="9" hidden="1"/>
    <cellStyle name="Hipervínculo visitado" xfId="38796" builtinId="9" hidden="1"/>
    <cellStyle name="Hipervínculo visitado" xfId="38797" builtinId="9" hidden="1"/>
    <cellStyle name="Hipervínculo visitado" xfId="38798" builtinId="9" hidden="1"/>
    <cellStyle name="Hipervínculo visitado" xfId="38799" builtinId="9" hidden="1"/>
    <cellStyle name="Hipervínculo visitado" xfId="38800" builtinId="9" hidden="1"/>
    <cellStyle name="Hipervínculo visitado" xfId="38801" builtinId="9" hidden="1"/>
    <cellStyle name="Hipervínculo visitado" xfId="38802" builtinId="9" hidden="1"/>
    <cellStyle name="Hipervínculo visitado" xfId="38803" builtinId="9" hidden="1"/>
    <cellStyle name="Hipervínculo visitado" xfId="38804" builtinId="9" hidden="1"/>
    <cellStyle name="Hipervínculo visitado" xfId="38805" builtinId="9" hidden="1"/>
    <cellStyle name="Hipervínculo visitado" xfId="38806" builtinId="9" hidden="1"/>
    <cellStyle name="Hipervínculo visitado" xfId="38807" builtinId="9" hidden="1"/>
    <cellStyle name="Hipervínculo visitado" xfId="38808" builtinId="9" hidden="1"/>
    <cellStyle name="Hipervínculo visitado" xfId="38809" builtinId="9" hidden="1"/>
    <cellStyle name="Hipervínculo visitado" xfId="38810" builtinId="9" hidden="1"/>
    <cellStyle name="Hipervínculo visitado" xfId="38811" builtinId="9" hidden="1"/>
    <cellStyle name="Hipervínculo visitado" xfId="38812" builtinId="9" hidden="1"/>
    <cellStyle name="Hipervínculo visitado" xfId="38813" builtinId="9" hidden="1"/>
    <cellStyle name="Hipervínculo visitado" xfId="38814" builtinId="9" hidden="1"/>
    <cellStyle name="Hipervínculo visitado" xfId="38815" builtinId="9" hidden="1"/>
    <cellStyle name="Hipervínculo visitado" xfId="38816" builtinId="9" hidden="1"/>
    <cellStyle name="Hipervínculo visitado" xfId="38817" builtinId="9" hidden="1"/>
    <cellStyle name="Hipervínculo visitado" xfId="38818" builtinId="9" hidden="1"/>
    <cellStyle name="Hipervínculo visitado" xfId="38819" builtinId="9" hidden="1"/>
    <cellStyle name="Hipervínculo visitado" xfId="38363" builtinId="9" hidden="1"/>
    <cellStyle name="Hipervínculo visitado" xfId="38820" builtinId="9" hidden="1"/>
    <cellStyle name="Hipervínculo visitado" xfId="38821" builtinId="9" hidden="1"/>
    <cellStyle name="Hipervínculo visitado" xfId="38822" builtinId="9" hidden="1"/>
    <cellStyle name="Hipervínculo visitado" xfId="38823" builtinId="9" hidden="1"/>
    <cellStyle name="Hipervínculo visitado" xfId="38824" builtinId="9" hidden="1"/>
    <cellStyle name="Hipervínculo visitado" xfId="38825" builtinId="9" hidden="1"/>
    <cellStyle name="Hipervínculo visitado" xfId="38826" builtinId="9" hidden="1"/>
    <cellStyle name="Hipervínculo visitado" xfId="38827" builtinId="9" hidden="1"/>
    <cellStyle name="Hipervínculo visitado" xfId="38828" builtinId="9" hidden="1"/>
    <cellStyle name="Hipervínculo visitado" xfId="38829" builtinId="9" hidden="1"/>
    <cellStyle name="Hipervínculo visitado" xfId="38830" builtinId="9" hidden="1"/>
    <cellStyle name="Hipervínculo visitado" xfId="38831" builtinId="9" hidden="1"/>
    <cellStyle name="Hipervínculo visitado" xfId="38832" builtinId="9" hidden="1"/>
    <cellStyle name="Hipervínculo visitado" xfId="38833" builtinId="9" hidden="1"/>
    <cellStyle name="Hipervínculo visitado" xfId="38834" builtinId="9" hidden="1"/>
    <cellStyle name="Hipervínculo visitado" xfId="38835" builtinId="9" hidden="1"/>
    <cellStyle name="Hipervínculo visitado" xfId="38836" builtinId="9" hidden="1"/>
    <cellStyle name="Hipervínculo visitado" xfId="38837" builtinId="9" hidden="1"/>
    <cellStyle name="Hipervínculo visitado" xfId="38838" builtinId="9" hidden="1"/>
    <cellStyle name="Hipervínculo visitado" xfId="38839" builtinId="9" hidden="1"/>
    <cellStyle name="Hipervínculo visitado" xfId="38899" builtinId="9" hidden="1"/>
    <cellStyle name="Hipervínculo visitado" xfId="38900" builtinId="9" hidden="1"/>
    <cellStyle name="Hipervínculo visitado" xfId="38901" builtinId="9" hidden="1"/>
    <cellStyle name="Hipervínculo visitado" xfId="38902" builtinId="9" hidden="1"/>
    <cellStyle name="Hipervínculo visitado" xfId="38903" builtinId="9" hidden="1"/>
    <cellStyle name="Hipervínculo visitado" xfId="38904" builtinId="9" hidden="1"/>
    <cellStyle name="Hipervínculo visitado" xfId="38905" builtinId="9" hidden="1"/>
    <cellStyle name="Hipervínculo visitado" xfId="38906" builtinId="9" hidden="1"/>
    <cellStyle name="Hipervínculo visitado" xfId="38907" builtinId="9" hidden="1"/>
    <cellStyle name="Hipervínculo visitado" xfId="38908" builtinId="9" hidden="1"/>
    <cellStyle name="Hipervínculo visitado" xfId="38909" builtinId="9" hidden="1"/>
    <cellStyle name="Hipervínculo visitado" xfId="38910" builtinId="9" hidden="1"/>
    <cellStyle name="Hipervínculo visitado" xfId="38911" builtinId="9" hidden="1"/>
    <cellStyle name="Hipervínculo visitado" xfId="38912" builtinId="9" hidden="1"/>
    <cellStyle name="Hipervínculo visitado" xfId="38913" builtinId="9" hidden="1"/>
    <cellStyle name="Hipervínculo visitado" xfId="38914" builtinId="9" hidden="1"/>
    <cellStyle name="Hipervínculo visitado" xfId="38915" builtinId="9" hidden="1"/>
    <cellStyle name="Hipervínculo visitado" xfId="38916" builtinId="9" hidden="1"/>
    <cellStyle name="Hipervínculo visitado" xfId="38917" builtinId="9" hidden="1"/>
    <cellStyle name="Hipervínculo visitado" xfId="38918" builtinId="9" hidden="1"/>
    <cellStyle name="Hipervínculo visitado" xfId="38919" builtinId="9" hidden="1"/>
    <cellStyle name="Hipervínculo visitado" xfId="38921" builtinId="9" hidden="1"/>
    <cellStyle name="Hipervínculo visitado" xfId="38922" builtinId="9" hidden="1"/>
    <cellStyle name="Hipervínculo visitado" xfId="38923" builtinId="9" hidden="1"/>
    <cellStyle name="Hipervínculo visitado" xfId="38924" builtinId="9" hidden="1"/>
    <cellStyle name="Hipervínculo visitado" xfId="38925" builtinId="9" hidden="1"/>
    <cellStyle name="Hipervínculo visitado" xfId="38926" builtinId="9" hidden="1"/>
    <cellStyle name="Hipervínculo visitado" xfId="38927" builtinId="9" hidden="1"/>
    <cellStyle name="Hipervínculo visitado" xfId="38928" builtinId="9" hidden="1"/>
    <cellStyle name="Hipervínculo visitado" xfId="38929" builtinId="9" hidden="1"/>
    <cellStyle name="Hipervínculo visitado" xfId="38930" builtinId="9" hidden="1"/>
    <cellStyle name="Hipervínculo visitado" xfId="38931" builtinId="9" hidden="1"/>
    <cellStyle name="Hipervínculo visitado" xfId="38932" builtinId="9" hidden="1"/>
    <cellStyle name="Hipervínculo visitado" xfId="38933" builtinId="9" hidden="1"/>
    <cellStyle name="Hipervínculo visitado" xfId="38934" builtinId="9" hidden="1"/>
    <cellStyle name="Hipervínculo visitado" xfId="38935" builtinId="9" hidden="1"/>
    <cellStyle name="Hipervínculo visitado" xfId="38936" builtinId="9" hidden="1"/>
    <cellStyle name="Hipervínculo visitado" xfId="38937" builtinId="9" hidden="1"/>
    <cellStyle name="Hipervínculo visitado" xfId="38938" builtinId="9" hidden="1"/>
    <cellStyle name="Hipervínculo visitado" xfId="38939" builtinId="9" hidden="1"/>
    <cellStyle name="Hipervínculo visitado" xfId="38940" builtinId="9" hidden="1"/>
    <cellStyle name="Hipervínculo visitado" xfId="38941" builtinId="9" hidden="1"/>
    <cellStyle name="Hipervínculo visitado" xfId="38950" builtinId="9" hidden="1"/>
    <cellStyle name="Hipervínculo visitado" xfId="38951" builtinId="9" hidden="1"/>
    <cellStyle name="Hipervínculo visitado" xfId="38952" builtinId="9" hidden="1"/>
    <cellStyle name="Hipervínculo visitado" xfId="38953" builtinId="9" hidden="1"/>
    <cellStyle name="Hipervínculo visitado" xfId="38954" builtinId="9" hidden="1"/>
    <cellStyle name="Hipervínculo visitado" xfId="38955" builtinId="9" hidden="1"/>
    <cellStyle name="Hipervínculo visitado" xfId="38956" builtinId="9" hidden="1"/>
    <cellStyle name="Hipervínculo visitado" xfId="38957" builtinId="9" hidden="1"/>
    <cellStyle name="Hipervínculo visitado" xfId="38958" builtinId="9" hidden="1"/>
    <cellStyle name="Hipervínculo visitado" xfId="38959" builtinId="9" hidden="1"/>
    <cellStyle name="Hipervínculo visitado" xfId="38960" builtinId="9" hidden="1"/>
    <cellStyle name="Hipervínculo visitado" xfId="38961" builtinId="9" hidden="1"/>
    <cellStyle name="Hipervínculo visitado" xfId="38962" builtinId="9" hidden="1"/>
    <cellStyle name="Hipervínculo visitado" xfId="38963" builtinId="9" hidden="1"/>
    <cellStyle name="Hipervínculo visitado" xfId="38964" builtinId="9" hidden="1"/>
    <cellStyle name="Hipervínculo visitado" xfId="38965" builtinId="9" hidden="1"/>
    <cellStyle name="Hipervínculo visitado" xfId="38966" builtinId="9" hidden="1"/>
    <cellStyle name="Hipervínculo visitado" xfId="38967" builtinId="9" hidden="1"/>
    <cellStyle name="Hipervínculo visitado" xfId="38968" builtinId="9" hidden="1"/>
    <cellStyle name="Hipervínculo visitado" xfId="38969" builtinId="9" hidden="1"/>
    <cellStyle name="Hipervínculo visitado" xfId="38970" builtinId="9" hidden="1"/>
    <cellStyle name="Hipervínculo visitado" xfId="38977" builtinId="9" hidden="1"/>
    <cellStyle name="Hipervínculo visitado" xfId="38978" builtinId="9" hidden="1"/>
    <cellStyle name="Hipervínculo visitado" xfId="38979" builtinId="9" hidden="1"/>
    <cellStyle name="Hipervínculo visitado" xfId="38980" builtinId="9" hidden="1"/>
    <cellStyle name="Hipervínculo visitado" xfId="38981" builtinId="9" hidden="1"/>
    <cellStyle name="Hipervínculo visitado" xfId="38982" builtinId="9" hidden="1"/>
    <cellStyle name="Hipervínculo visitado" xfId="38983" builtinId="9" hidden="1"/>
    <cellStyle name="Hipervínculo visitado" xfId="38984" builtinId="9" hidden="1"/>
    <cellStyle name="Hipervínculo visitado" xfId="38985" builtinId="9" hidden="1"/>
    <cellStyle name="Hipervínculo visitado" xfId="38986" builtinId="9" hidden="1"/>
    <cellStyle name="Hipervínculo visitado" xfId="38987" builtinId="9" hidden="1"/>
    <cellStyle name="Hipervínculo visitado" xfId="38988" builtinId="9" hidden="1"/>
    <cellStyle name="Hipervínculo visitado" xfId="38989" builtinId="9" hidden="1"/>
    <cellStyle name="Hipervínculo visitado" xfId="38990" builtinId="9" hidden="1"/>
    <cellStyle name="Hipervínculo visitado" xfId="38991" builtinId="9" hidden="1"/>
    <cellStyle name="Hipervínculo visitado" xfId="38992" builtinId="9" hidden="1"/>
    <cellStyle name="Hipervínculo visitado" xfId="38993" builtinId="9" hidden="1"/>
    <cellStyle name="Hipervínculo visitado" xfId="38994" builtinId="9" hidden="1"/>
    <cellStyle name="Hipervínculo visitado" xfId="38995" builtinId="9" hidden="1"/>
    <cellStyle name="Hipervínculo visitado" xfId="38996" builtinId="9" hidden="1"/>
    <cellStyle name="Hipervínculo visitado" xfId="38997" builtinId="9" hidden="1"/>
    <cellStyle name="Hipervínculo visitado" xfId="38946" builtinId="9" hidden="1"/>
    <cellStyle name="Hipervínculo visitado" xfId="38947" builtinId="9" hidden="1"/>
    <cellStyle name="Hipervínculo visitado" xfId="38948" builtinId="9" hidden="1"/>
    <cellStyle name="Hipervínculo visitado" xfId="38998" builtinId="9" hidden="1"/>
    <cellStyle name="Hipervínculo visitado" xfId="38999" builtinId="9" hidden="1"/>
    <cellStyle name="Hipervínculo visitado" xfId="39000" builtinId="9" hidden="1"/>
    <cellStyle name="Hipervínculo visitado" xfId="39001" builtinId="9" hidden="1"/>
    <cellStyle name="Hipervínculo visitado" xfId="39002" builtinId="9" hidden="1"/>
    <cellStyle name="Hipervínculo visitado" xfId="39003" builtinId="9" hidden="1"/>
    <cellStyle name="Hipervínculo visitado" xfId="39004" builtinId="9" hidden="1"/>
    <cellStyle name="Hipervínculo visitado" xfId="39005" builtinId="9" hidden="1"/>
    <cellStyle name="Hipervínculo visitado" xfId="39006" builtinId="9" hidden="1"/>
    <cellStyle name="Hipervínculo visitado" xfId="39007" builtinId="9" hidden="1"/>
    <cellStyle name="Hipervínculo visitado" xfId="39008" builtinId="9" hidden="1"/>
    <cellStyle name="Hipervínculo visitado" xfId="39009" builtinId="9" hidden="1"/>
    <cellStyle name="Hipervínculo visitado" xfId="39010" builtinId="9" hidden="1"/>
    <cellStyle name="Hipervínculo visitado" xfId="39011" builtinId="9" hidden="1"/>
    <cellStyle name="Hipervínculo visitado" xfId="39012" builtinId="9" hidden="1"/>
    <cellStyle name="Hipervínculo visitado" xfId="39013" builtinId="9" hidden="1"/>
    <cellStyle name="Hipervínculo visitado" xfId="39014" builtinId="9" hidden="1"/>
    <cellStyle name="Hipervínculo visitado" xfId="39015" builtinId="9" hidden="1"/>
    <cellStyle name="Hipervínculo visitado" xfId="39020" builtinId="9" hidden="1"/>
    <cellStyle name="Hipervínculo visitado" xfId="39021" builtinId="9" hidden="1"/>
    <cellStyle name="Hipervínculo visitado" xfId="39022" builtinId="9" hidden="1"/>
    <cellStyle name="Hipervínculo visitado" xfId="39023" builtinId="9" hidden="1"/>
    <cellStyle name="Hipervínculo visitado" xfId="39024" builtinId="9" hidden="1"/>
    <cellStyle name="Hipervínculo visitado" xfId="39025" builtinId="9" hidden="1"/>
    <cellStyle name="Hipervínculo visitado" xfId="39026" builtinId="9" hidden="1"/>
    <cellStyle name="Hipervínculo visitado" xfId="39027" builtinId="9" hidden="1"/>
    <cellStyle name="Hipervínculo visitado" xfId="39028" builtinId="9" hidden="1"/>
    <cellStyle name="Hipervínculo visitado" xfId="39029" builtinId="9" hidden="1"/>
    <cellStyle name="Hipervínculo visitado" xfId="39030" builtinId="9" hidden="1"/>
    <cellStyle name="Hipervínculo visitado" xfId="39031" builtinId="9" hidden="1"/>
    <cellStyle name="Hipervínculo visitado" xfId="39032" builtinId="9" hidden="1"/>
    <cellStyle name="Hipervínculo visitado" xfId="39033" builtinId="9" hidden="1"/>
    <cellStyle name="Hipervínculo visitado" xfId="39034" builtinId="9" hidden="1"/>
    <cellStyle name="Hipervínculo visitado" xfId="39035" builtinId="9" hidden="1"/>
    <cellStyle name="Hipervínculo visitado" xfId="39036" builtinId="9" hidden="1"/>
    <cellStyle name="Hipervínculo visitado" xfId="39037" builtinId="9" hidden="1"/>
    <cellStyle name="Hipervínculo visitado" xfId="39038" builtinId="9" hidden="1"/>
    <cellStyle name="Hipervínculo visitado" xfId="39039" builtinId="9" hidden="1"/>
    <cellStyle name="Hipervínculo visitado" xfId="39040" builtinId="9" hidden="1"/>
    <cellStyle name="Hipervínculo visitado" xfId="39043" builtinId="9" hidden="1"/>
    <cellStyle name="Hipervínculo visitado" xfId="39044" builtinId="9" hidden="1"/>
    <cellStyle name="Hipervínculo visitado" xfId="39045" builtinId="9" hidden="1"/>
    <cellStyle name="Hipervínculo visitado" xfId="39046" builtinId="9" hidden="1"/>
    <cellStyle name="Hipervínculo visitado" xfId="39047" builtinId="9" hidden="1"/>
    <cellStyle name="Hipervínculo visitado" xfId="39048" builtinId="9" hidden="1"/>
    <cellStyle name="Hipervínculo visitado" xfId="39049" builtinId="9" hidden="1"/>
    <cellStyle name="Hipervínculo visitado" xfId="39050" builtinId="9" hidden="1"/>
    <cellStyle name="Hipervínculo visitado" xfId="39051" builtinId="9" hidden="1"/>
    <cellStyle name="Hipervínculo visitado" xfId="39052" builtinId="9" hidden="1"/>
    <cellStyle name="Hipervínculo visitado" xfId="39053" builtinId="9" hidden="1"/>
    <cellStyle name="Hipervínculo visitado" xfId="39054" builtinId="9" hidden="1"/>
    <cellStyle name="Hipervínculo visitado" xfId="39055" builtinId="9" hidden="1"/>
    <cellStyle name="Hipervínculo visitado" xfId="39056" builtinId="9" hidden="1"/>
    <cellStyle name="Hipervínculo visitado" xfId="39057" builtinId="9" hidden="1"/>
    <cellStyle name="Hipervínculo visitado" xfId="39058" builtinId="9" hidden="1"/>
    <cellStyle name="Hipervínculo visitado" xfId="39059" builtinId="9" hidden="1"/>
    <cellStyle name="Hipervínculo visitado" xfId="39060" builtinId="9" hidden="1"/>
    <cellStyle name="Hipervínculo visitado" xfId="39061" builtinId="9" hidden="1"/>
    <cellStyle name="Hipervínculo visitado" xfId="39062" builtinId="9" hidden="1"/>
    <cellStyle name="Hipervínculo visitado" xfId="39063" builtinId="9" hidden="1"/>
    <cellStyle name="Hipervínculo visitado" xfId="39019" builtinId="9" hidden="1"/>
    <cellStyle name="Hipervínculo visitado" xfId="39064" builtinId="9" hidden="1"/>
    <cellStyle name="Hipervínculo visitado" xfId="39065" builtinId="9" hidden="1"/>
    <cellStyle name="Hipervínculo visitado" xfId="39066" builtinId="9" hidden="1"/>
    <cellStyle name="Hipervínculo visitado" xfId="39067" builtinId="9" hidden="1"/>
    <cellStyle name="Hipervínculo visitado" xfId="39068" builtinId="9" hidden="1"/>
    <cellStyle name="Hipervínculo visitado" xfId="39069" builtinId="9" hidden="1"/>
    <cellStyle name="Hipervínculo visitado" xfId="39070" builtinId="9" hidden="1"/>
    <cellStyle name="Hipervínculo visitado" xfId="39071" builtinId="9" hidden="1"/>
    <cellStyle name="Hipervínculo visitado" xfId="39072" builtinId="9" hidden="1"/>
    <cellStyle name="Hipervínculo visitado" xfId="39073" builtinId="9" hidden="1"/>
    <cellStyle name="Hipervínculo visitado" xfId="39074" builtinId="9" hidden="1"/>
    <cellStyle name="Hipervínculo visitado" xfId="39075" builtinId="9" hidden="1"/>
    <cellStyle name="Hipervínculo visitado" xfId="39076" builtinId="9" hidden="1"/>
    <cellStyle name="Hipervínculo visitado" xfId="39077" builtinId="9" hidden="1"/>
    <cellStyle name="Hipervínculo visitado" xfId="39078" builtinId="9" hidden="1"/>
    <cellStyle name="Hipervínculo visitado" xfId="39079" builtinId="9" hidden="1"/>
    <cellStyle name="Hipervínculo visitado" xfId="39080" builtinId="9" hidden="1"/>
    <cellStyle name="Hipervínculo visitado" xfId="39081" builtinId="9" hidden="1"/>
    <cellStyle name="Hipervínculo visitado" xfId="39082" builtinId="9" hidden="1"/>
    <cellStyle name="Hipervínculo visitado" xfId="39083" builtinId="9" hidden="1"/>
    <cellStyle name="Hipervínculo visitado" xfId="39085" builtinId="9" hidden="1"/>
    <cellStyle name="Hipervínculo visitado" xfId="39086" builtinId="9" hidden="1"/>
    <cellStyle name="Hipervínculo visitado" xfId="39087" builtinId="9" hidden="1"/>
    <cellStyle name="Hipervínculo visitado" xfId="39088" builtinId="9" hidden="1"/>
    <cellStyle name="Hipervínculo visitado" xfId="39089" builtinId="9" hidden="1"/>
    <cellStyle name="Hipervínculo visitado" xfId="39090" builtinId="9" hidden="1"/>
    <cellStyle name="Hipervínculo visitado" xfId="39091" builtinId="9" hidden="1"/>
    <cellStyle name="Hipervínculo visitado" xfId="39092" builtinId="9" hidden="1"/>
    <cellStyle name="Hipervínculo visitado" xfId="39093" builtinId="9" hidden="1"/>
    <cellStyle name="Hipervínculo visitado" xfId="39094" builtinId="9" hidden="1"/>
    <cellStyle name="Hipervínculo visitado" xfId="39095" builtinId="9" hidden="1"/>
    <cellStyle name="Hipervínculo visitado" xfId="39096" builtinId="9" hidden="1"/>
    <cellStyle name="Hipervínculo visitado" xfId="39097" builtinId="9" hidden="1"/>
    <cellStyle name="Hipervínculo visitado" xfId="39098" builtinId="9" hidden="1"/>
    <cellStyle name="Hipervínculo visitado" xfId="39099" builtinId="9" hidden="1"/>
    <cellStyle name="Hipervínculo visitado" xfId="39100" builtinId="9" hidden="1"/>
    <cellStyle name="Hipervínculo visitado" xfId="39101" builtinId="9" hidden="1"/>
    <cellStyle name="Hipervínculo visitado" xfId="39102" builtinId="9" hidden="1"/>
    <cellStyle name="Hipervínculo visitado" xfId="39103" builtinId="9" hidden="1"/>
    <cellStyle name="Hipervínculo visitado" xfId="39104" builtinId="9" hidden="1"/>
    <cellStyle name="Hipervínculo visitado" xfId="39105" builtinId="9" hidden="1"/>
    <cellStyle name="Hipervínculo visitado" xfId="38843" builtinId="9" hidden="1"/>
    <cellStyle name="Hipervínculo visitado" xfId="38971" builtinId="9" hidden="1"/>
    <cellStyle name="Hipervínculo visitado" xfId="39018" builtinId="9" hidden="1"/>
    <cellStyle name="Hipervínculo visitado" xfId="39106" builtinId="9" hidden="1"/>
    <cellStyle name="Hipervínculo visitado" xfId="39107" builtinId="9" hidden="1"/>
    <cellStyle name="Hipervínculo visitado" xfId="39108" builtinId="9" hidden="1"/>
    <cellStyle name="Hipervínculo visitado" xfId="39109" builtinId="9" hidden="1"/>
    <cellStyle name="Hipervínculo visitado" xfId="39110" builtinId="9" hidden="1"/>
    <cellStyle name="Hipervínculo visitado" xfId="39111" builtinId="9" hidden="1"/>
    <cellStyle name="Hipervínculo visitado" xfId="39112" builtinId="9" hidden="1"/>
    <cellStyle name="Hipervínculo visitado" xfId="39113" builtinId="9" hidden="1"/>
    <cellStyle name="Hipervínculo visitado" xfId="39114" builtinId="9" hidden="1"/>
    <cellStyle name="Hipervínculo visitado" xfId="39115" builtinId="9" hidden="1"/>
    <cellStyle name="Hipervínculo visitado" xfId="39116" builtinId="9" hidden="1"/>
    <cellStyle name="Hipervínculo visitado" xfId="39117" builtinId="9" hidden="1"/>
    <cellStyle name="Hipervínculo visitado" xfId="39118" builtinId="9" hidden="1"/>
    <cellStyle name="Hipervínculo visitado" xfId="39119" builtinId="9" hidden="1"/>
    <cellStyle name="Hipervínculo visitado" xfId="39120" builtinId="9" hidden="1"/>
    <cellStyle name="Hipervínculo visitado" xfId="39121" builtinId="9" hidden="1"/>
    <cellStyle name="Hipervínculo visitado" xfId="39122" builtinId="9" hidden="1"/>
    <cellStyle name="Hipervínculo visitado" xfId="39123" builtinId="9" hidden="1"/>
    <cellStyle name="Hipervínculo visitado" xfId="39124" builtinId="9" hidden="1"/>
    <cellStyle name="Hipervínculo visitado" xfId="39125" builtinId="9" hidden="1"/>
    <cellStyle name="Hipervínculo visitado" xfId="39126" builtinId="9" hidden="1"/>
    <cellStyle name="Hipervínculo visitado" xfId="39127" builtinId="9" hidden="1"/>
    <cellStyle name="Hipervínculo visitado" xfId="39128" builtinId="9" hidden="1"/>
    <cellStyle name="Hipervínculo visitado" xfId="39129" builtinId="9" hidden="1"/>
    <cellStyle name="Hipervínculo visitado" xfId="39130" builtinId="9" hidden="1"/>
    <cellStyle name="Hipervínculo visitado" xfId="39131" builtinId="9" hidden="1"/>
    <cellStyle name="Hipervínculo visitado" xfId="39132" builtinId="9" hidden="1"/>
    <cellStyle name="Hipervínculo visitado" xfId="39133" builtinId="9" hidden="1"/>
    <cellStyle name="Hipervínculo visitado" xfId="39134" builtinId="9" hidden="1"/>
    <cellStyle name="Hipervínculo visitado" xfId="39135" builtinId="9" hidden="1"/>
    <cellStyle name="Hipervínculo visitado" xfId="39136" builtinId="9" hidden="1"/>
    <cellStyle name="Hipervínculo visitado" xfId="39137" builtinId="9" hidden="1"/>
    <cellStyle name="Hipervínculo visitado" xfId="39138" builtinId="9" hidden="1"/>
    <cellStyle name="Hipervínculo visitado" xfId="39139" builtinId="9" hidden="1"/>
    <cellStyle name="Hipervínculo visitado" xfId="39140" builtinId="9" hidden="1"/>
    <cellStyle name="Hipervínculo visitado" xfId="39141" builtinId="9" hidden="1"/>
    <cellStyle name="Hipervínculo visitado" xfId="39142" builtinId="9" hidden="1"/>
    <cellStyle name="Hipervínculo visitado" xfId="39143" builtinId="9" hidden="1"/>
    <cellStyle name="Hipervínculo visitado" xfId="39144" builtinId="9" hidden="1"/>
    <cellStyle name="Hipervínculo visitado" xfId="38866" builtinId="9" hidden="1"/>
    <cellStyle name="Hipervínculo visitado" xfId="38865" builtinId="9" hidden="1"/>
    <cellStyle name="Hipervínculo visitado" xfId="38861" builtinId="9" hidden="1"/>
    <cellStyle name="Hipervínculo visitado" xfId="39145" builtinId="9" hidden="1"/>
    <cellStyle name="Hipervínculo visitado" xfId="39146" builtinId="9" hidden="1"/>
    <cellStyle name="Hipervínculo visitado" xfId="39147" builtinId="9" hidden="1"/>
    <cellStyle name="Hipervínculo visitado" xfId="39148" builtinId="9" hidden="1"/>
    <cellStyle name="Hipervínculo visitado" xfId="39149" builtinId="9" hidden="1"/>
    <cellStyle name="Hipervínculo visitado" xfId="39150" builtinId="9" hidden="1"/>
    <cellStyle name="Hipervínculo visitado" xfId="39151" builtinId="9" hidden="1"/>
    <cellStyle name="Hipervínculo visitado" xfId="39152" builtinId="9" hidden="1"/>
    <cellStyle name="Hipervínculo visitado" xfId="39153" builtinId="9" hidden="1"/>
    <cellStyle name="Hipervínculo visitado" xfId="39154" builtinId="9" hidden="1"/>
    <cellStyle name="Hipervínculo visitado" xfId="39155" builtinId="9" hidden="1"/>
    <cellStyle name="Hipervínculo visitado" xfId="39156" builtinId="9" hidden="1"/>
    <cellStyle name="Hipervínculo visitado" xfId="39157" builtinId="9" hidden="1"/>
    <cellStyle name="Hipervínculo visitado" xfId="39158" builtinId="9" hidden="1"/>
    <cellStyle name="Hipervínculo visitado" xfId="39159" builtinId="9" hidden="1"/>
    <cellStyle name="Hipervínculo visitado" xfId="39160" builtinId="9" hidden="1"/>
    <cellStyle name="Hipervínculo visitado" xfId="39161" builtinId="9" hidden="1"/>
    <cellStyle name="Hipervínculo visitado" xfId="39162" builtinId="9" hidden="1"/>
    <cellStyle name="Hipervínculo visitado" xfId="36332" builtinId="9" hidden="1"/>
    <cellStyle name="Hipervínculo visitado" xfId="36374" builtinId="9" hidden="1"/>
    <cellStyle name="Hipervínculo visitado" xfId="36373" builtinId="9" hidden="1"/>
    <cellStyle name="Hipervínculo visitado" xfId="33428" builtinId="9" hidden="1"/>
    <cellStyle name="Hipervínculo visitado" xfId="35444" builtinId="9" hidden="1"/>
    <cellStyle name="Hipervínculo visitado" xfId="37713" builtinId="9" hidden="1"/>
    <cellStyle name="Hipervínculo visitado" xfId="37681" builtinId="9" hidden="1"/>
    <cellStyle name="Hipervínculo visitado" xfId="37649" builtinId="9" hidden="1"/>
    <cellStyle name="Hipervínculo visitado" xfId="37617" builtinId="9" hidden="1"/>
    <cellStyle name="Hipervínculo visitado" xfId="37586" builtinId="9" hidden="1"/>
    <cellStyle name="Hipervínculo visitado" xfId="38920" builtinId="9" hidden="1"/>
    <cellStyle name="Hipervínculo visitado" xfId="36372" builtinId="9" hidden="1"/>
    <cellStyle name="Hipervínculo visitado" xfId="36371" builtinId="9" hidden="1"/>
    <cellStyle name="Hipervínculo visitado" xfId="36370" builtinId="9" hidden="1"/>
    <cellStyle name="Hipervínculo visitado" xfId="36331" builtinId="9" hidden="1"/>
    <cellStyle name="Hipervínculo visitado" xfId="36369" builtinId="9" hidden="1"/>
    <cellStyle name="Hipervínculo visitado" xfId="36368" builtinId="9" hidden="1"/>
    <cellStyle name="Hipervínculo visitado" xfId="35475" builtinId="9" hidden="1"/>
    <cellStyle name="Hipervínculo visitado" xfId="36330" builtinId="9" hidden="1"/>
    <cellStyle name="Hipervínculo visitado" xfId="36367" builtinId="9" hidden="1"/>
    <cellStyle name="Hipervínculo visitado" xfId="36366" builtinId="9" hidden="1"/>
    <cellStyle name="Hipervínculo visitado" xfId="36398" builtinId="9" hidden="1"/>
    <cellStyle name="Hipervínculo visitado" xfId="33427" builtinId="9" hidden="1"/>
    <cellStyle name="Hipervínculo visitado" xfId="39163" builtinId="9" hidden="1"/>
    <cellStyle name="Hipervínculo visitado" xfId="39164" builtinId="9" hidden="1"/>
    <cellStyle name="Hipervínculo visitado" xfId="39165" builtinId="9" hidden="1"/>
    <cellStyle name="Hipervínculo visitado" xfId="39166" builtinId="9" hidden="1"/>
    <cellStyle name="Hipervínculo visitado" xfId="39167" builtinId="9" hidden="1"/>
    <cellStyle name="Hipervínculo visitado" xfId="39168" builtinId="9" hidden="1"/>
    <cellStyle name="Hipervínculo visitado" xfId="39169" builtinId="9" hidden="1"/>
    <cellStyle name="Hipervínculo visitado" xfId="39170" builtinId="9" hidden="1"/>
    <cellStyle name="Hipervínculo visitado" xfId="39171" builtinId="9" hidden="1"/>
    <cellStyle name="Hipervínculo visitado" xfId="39172" builtinId="9" hidden="1"/>
    <cellStyle name="Hipervínculo visitado" xfId="39173" builtinId="9" hidden="1"/>
    <cellStyle name="Hipervínculo visitado" xfId="39174" builtinId="9" hidden="1"/>
    <cellStyle name="Hipervínculo visitado" xfId="39175" builtinId="9" hidden="1"/>
    <cellStyle name="Hipervínculo visitado" xfId="39176" builtinId="9" hidden="1"/>
    <cellStyle name="Hipervínculo visitado" xfId="39177" builtinId="9" hidden="1"/>
    <cellStyle name="Hipervínculo visitado" xfId="39178" builtinId="9" hidden="1"/>
    <cellStyle name="Hipervínculo visitado" xfId="39179" builtinId="9" hidden="1"/>
    <cellStyle name="Hipervínculo visitado" xfId="39180" builtinId="9" hidden="1"/>
    <cellStyle name="Hipervínculo visitado" xfId="39181" builtinId="9" hidden="1"/>
    <cellStyle name="Hipervínculo visitado" xfId="39212" builtinId="9" hidden="1"/>
    <cellStyle name="Hipervínculo visitado" xfId="39213" builtinId="9" hidden="1"/>
    <cellStyle name="Hipervínculo visitado" xfId="39214" builtinId="9" hidden="1"/>
    <cellStyle name="Hipervínculo visitado" xfId="39215" builtinId="9" hidden="1"/>
    <cellStyle name="Hipervínculo visitado" xfId="39216" builtinId="9" hidden="1"/>
    <cellStyle name="Hipervínculo visitado" xfId="39217" builtinId="9" hidden="1"/>
    <cellStyle name="Hipervínculo visitado" xfId="39218" builtinId="9" hidden="1"/>
    <cellStyle name="Hipervínculo visitado" xfId="39219" builtinId="9" hidden="1"/>
    <cellStyle name="Hipervínculo visitado" xfId="39220" builtinId="9" hidden="1"/>
    <cellStyle name="Hipervínculo visitado" xfId="39221" builtinId="9" hidden="1"/>
    <cellStyle name="Hipervínculo visitado" xfId="39222" builtinId="9" hidden="1"/>
    <cellStyle name="Hipervínculo visitado" xfId="39223" builtinId="9" hidden="1"/>
    <cellStyle name="Hipervínculo visitado" xfId="39224" builtinId="9" hidden="1"/>
    <cellStyle name="Hipervínculo visitado" xfId="39225" builtinId="9" hidden="1"/>
    <cellStyle name="Hipervínculo visitado" xfId="39226" builtinId="9" hidden="1"/>
    <cellStyle name="Hipervínculo visitado" xfId="39227" builtinId="9" hidden="1"/>
    <cellStyle name="Hipervínculo visitado" xfId="39228" builtinId="9" hidden="1"/>
    <cellStyle name="Hipervínculo visitado" xfId="39229" builtinId="9" hidden="1"/>
    <cellStyle name="Hipervínculo visitado" xfId="39230" builtinId="9" hidden="1"/>
    <cellStyle name="Hipervínculo visitado" xfId="39231" builtinId="9" hidden="1"/>
    <cellStyle name="Hipervínculo visitado" xfId="39232" builtinId="9" hidden="1"/>
    <cellStyle name="Hipervínculo visitado" xfId="39278" builtinId="9" hidden="1"/>
    <cellStyle name="Hipervínculo visitado" xfId="39279" builtinId="9" hidden="1"/>
    <cellStyle name="Hipervínculo visitado" xfId="39280" builtinId="9" hidden="1"/>
    <cellStyle name="Hipervínculo visitado" xfId="39281" builtinId="9" hidden="1"/>
    <cellStyle name="Hipervínculo visitado" xfId="39282" builtinId="9" hidden="1"/>
    <cellStyle name="Hipervínculo visitado" xfId="39283" builtinId="9" hidden="1"/>
    <cellStyle name="Hipervínculo visitado" xfId="39284" builtinId="9" hidden="1"/>
    <cellStyle name="Hipervínculo visitado" xfId="39285" builtinId="9" hidden="1"/>
    <cellStyle name="Hipervínculo visitado" xfId="39286" builtinId="9" hidden="1"/>
    <cellStyle name="Hipervínculo visitado" xfId="39287" builtinId="9" hidden="1"/>
    <cellStyle name="Hipervínculo visitado" xfId="39288" builtinId="9" hidden="1"/>
    <cellStyle name="Hipervínculo visitado" xfId="39289" builtinId="9" hidden="1"/>
    <cellStyle name="Hipervínculo visitado" xfId="39290" builtinId="9" hidden="1"/>
    <cellStyle name="Hipervínculo visitado" xfId="39291" builtinId="9" hidden="1"/>
    <cellStyle name="Hipervínculo visitado" xfId="39292" builtinId="9" hidden="1"/>
    <cellStyle name="Hipervínculo visitado" xfId="39293" builtinId="9" hidden="1"/>
    <cellStyle name="Hipervínculo visitado" xfId="39294" builtinId="9" hidden="1"/>
    <cellStyle name="Hipervínculo visitado" xfId="39295" builtinId="9" hidden="1"/>
    <cellStyle name="Hipervínculo visitado" xfId="39296" builtinId="9" hidden="1"/>
    <cellStyle name="Hipervínculo visitado" xfId="39297" builtinId="9" hidden="1"/>
    <cellStyle name="Hipervínculo visitado" xfId="39298" builtinId="9" hidden="1"/>
    <cellStyle name="Hipervínculo visitado" xfId="39251" builtinId="9" hidden="1"/>
    <cellStyle name="Hipervínculo visitado" xfId="39357" builtinId="9" hidden="1"/>
    <cellStyle name="Hipervínculo visitado" xfId="39356" builtinId="9" hidden="1"/>
    <cellStyle name="Hipervínculo visitado" xfId="39250" builtinId="9" hidden="1"/>
    <cellStyle name="Hipervínculo visitado" xfId="39355" builtinId="9" hidden="1"/>
    <cellStyle name="Hipervínculo visitado" xfId="39354" builtinId="9" hidden="1"/>
    <cellStyle name="Hipervínculo visitado" xfId="39249" builtinId="9" hidden="1"/>
    <cellStyle name="Hipervínculo visitado" xfId="39353" builtinId="9" hidden="1"/>
    <cellStyle name="Hipervínculo visitado" xfId="39352" builtinId="9" hidden="1"/>
    <cellStyle name="Hipervínculo visitado" xfId="39248" builtinId="9" hidden="1"/>
    <cellStyle name="Hipervínculo visitado" xfId="39351" builtinId="9" hidden="1"/>
    <cellStyle name="Hipervínculo visitado" xfId="39350" builtinId="9" hidden="1"/>
    <cellStyle name="Hipervínculo visitado" xfId="39247" builtinId="9" hidden="1"/>
    <cellStyle name="Hipervínculo visitado" xfId="39349" builtinId="9" hidden="1"/>
    <cellStyle name="Hipervínculo visitado" xfId="39348" builtinId="9" hidden="1"/>
    <cellStyle name="Hipervínculo visitado" xfId="39246" builtinId="9" hidden="1"/>
    <cellStyle name="Hipervínculo visitado" xfId="39347" builtinId="9" hidden="1"/>
    <cellStyle name="Hipervínculo visitado" xfId="39346" builtinId="9" hidden="1"/>
    <cellStyle name="Hipervínculo visitado" xfId="39245" builtinId="9" hidden="1"/>
    <cellStyle name="Hipervínculo visitado" xfId="39345" builtinId="9" hidden="1"/>
    <cellStyle name="Hipervínculo visitado" xfId="39344" builtinId="9" hidden="1"/>
    <cellStyle name="Hipervínculo visitado" xfId="39375" builtinId="9" hidden="1"/>
    <cellStyle name="Hipervínculo visitado" xfId="39192" builtinId="9" hidden="1"/>
    <cellStyle name="Hipervínculo visitado" xfId="39307" builtinId="9" hidden="1"/>
    <cellStyle name="Hipervínculo visitado" xfId="39376" builtinId="9" hidden="1"/>
    <cellStyle name="Hipervínculo visitado" xfId="39308" builtinId="9" hidden="1"/>
    <cellStyle name="Hipervínculo visitado" xfId="39191" builtinId="9" hidden="1"/>
    <cellStyle name="Hipervínculo visitado" xfId="39259" builtinId="9" hidden="1"/>
    <cellStyle name="Hipervínculo visitado" xfId="39309" builtinId="9" hidden="1"/>
    <cellStyle name="Hipervínculo visitado" xfId="39310" builtinId="9" hidden="1"/>
    <cellStyle name="Hipervínculo visitado" xfId="39377" builtinId="9" hidden="1"/>
    <cellStyle name="Hipervínculo visitado" xfId="39190" builtinId="9" hidden="1"/>
    <cellStyle name="Hipervínculo visitado" xfId="39189" builtinId="9" hidden="1"/>
    <cellStyle name="Hipervínculo visitado" xfId="39378" builtinId="9" hidden="1"/>
    <cellStyle name="Hipervínculo visitado" xfId="39311" builtinId="9" hidden="1"/>
    <cellStyle name="Hipervínculo visitado" xfId="39312" builtinId="9" hidden="1"/>
    <cellStyle name="Hipervínculo visitado" xfId="39260" builtinId="9" hidden="1"/>
    <cellStyle name="Hipervínculo visitado" xfId="39188" builtinId="9" hidden="1"/>
    <cellStyle name="Hipervínculo visitado" xfId="39313" builtinId="9" hidden="1"/>
    <cellStyle name="Hipervínculo visitado" xfId="39261" builtinId="9" hidden="1"/>
    <cellStyle name="Hipervínculo visitado" xfId="39314" builtinId="9" hidden="1"/>
    <cellStyle name="Hipervínculo visitado" xfId="39187" builtinId="9" hidden="1"/>
    <cellStyle name="Hipervínculo visitado" xfId="39387" builtinId="9" hidden="1"/>
    <cellStyle name="Hipervínculo visitado" xfId="39242" builtinId="9" hidden="1"/>
    <cellStyle name="Hipervínculo visitado" xfId="39241" builtinId="9" hidden="1"/>
    <cellStyle name="Hipervínculo visitado" xfId="39203" builtinId="9" hidden="1"/>
    <cellStyle name="Hipervínculo visitado" xfId="39204" builtinId="9" hidden="1"/>
    <cellStyle name="Hipervínculo visitado" xfId="39386" builtinId="9" hidden="1"/>
    <cellStyle name="Hipervínculo visitado" xfId="39267" builtinId="9" hidden="1"/>
    <cellStyle name="Hipervínculo visitado" xfId="39329" builtinId="9" hidden="1"/>
    <cellStyle name="Hipervínculo visitado" xfId="39328" builtinId="9" hidden="1"/>
    <cellStyle name="Hipervínculo visitado" xfId="39385" builtinId="9" hidden="1"/>
    <cellStyle name="Hipervínculo visitado" xfId="39205" builtinId="9" hidden="1"/>
    <cellStyle name="Hipervínculo visitado" xfId="39240" builtinId="9" hidden="1"/>
    <cellStyle name="Hipervínculo visitado" xfId="39327" builtinId="9" hidden="1"/>
    <cellStyle name="Hipervínculo visitado" xfId="39206" builtinId="9" hidden="1"/>
    <cellStyle name="Hipervínculo visitado" xfId="39384" builtinId="9" hidden="1"/>
    <cellStyle name="Hipervínculo visitado" xfId="39266" builtinId="9" hidden="1"/>
    <cellStyle name="Hipervínculo visitado" xfId="39383" builtinId="9" hidden="1"/>
    <cellStyle name="Hipervínculo visitado" xfId="39382" builtinId="9" hidden="1"/>
    <cellStyle name="Hipervínculo visitado" xfId="39257" builtinId="9" hidden="1"/>
    <cellStyle name="Hipervínculo visitado" xfId="39256" builtinId="9" hidden="1"/>
    <cellStyle name="Hipervínculo visitado" xfId="39326" builtinId="9" hidden="1"/>
    <cellStyle name="Hipervínculo visitado" xfId="39244" builtinId="9" hidden="1"/>
    <cellStyle name="Hipervínculo visitado" xfId="39253" builtinId="9" hidden="1"/>
    <cellStyle name="Hipervínculo visitado" xfId="39416" builtinId="9" hidden="1"/>
    <cellStyle name="Hipervínculo visitado" xfId="39199" builtinId="9" hidden="1"/>
    <cellStyle name="Hipervínculo visitado" xfId="39415" builtinId="9" hidden="1"/>
    <cellStyle name="Hipervínculo visitado" xfId="39359" builtinId="9" hidden="1"/>
    <cellStyle name="Hipervínculo visitado" xfId="39338" builtinId="9" hidden="1"/>
    <cellStyle name="Hipervínculo visitado" xfId="39414" builtinId="9" hidden="1"/>
    <cellStyle name="Hipervínculo visitado" xfId="39413" builtinId="9" hidden="1"/>
    <cellStyle name="Hipervínculo visitado" xfId="39271" builtinId="9" hidden="1"/>
    <cellStyle name="Hipervínculo visitado" xfId="39360" builtinId="9" hidden="1"/>
    <cellStyle name="Hipervínculo visitado" xfId="39412" builtinId="9" hidden="1"/>
    <cellStyle name="Hipervínculo visitado" xfId="39302" builtinId="9" hidden="1"/>
    <cellStyle name="Hipervínculo visitado" xfId="39186" builtinId="9" hidden="1"/>
    <cellStyle name="Hipervínculo visitado" xfId="39262" builtinId="9" hidden="1"/>
    <cellStyle name="Hipervínculo visitado" xfId="39272" builtinId="9" hidden="1"/>
    <cellStyle name="Hipervínculo visitado" xfId="39411" builtinId="9" hidden="1"/>
    <cellStyle name="Hipervínculo visitado" xfId="39263" builtinId="9" hidden="1"/>
    <cellStyle name="Hipervínculo visitado" xfId="39395" builtinId="9" hidden="1"/>
    <cellStyle name="Hipervínculo visitado" xfId="39185" builtinId="9" hidden="1"/>
    <cellStyle name="Hipervínculo visitado" xfId="39410" builtinId="9" hidden="1"/>
    <cellStyle name="Hipervínculo visitado" xfId="39426" builtinId="9" hidden="1"/>
    <cellStyle name="Hipervínculo visitado" xfId="39373" builtinId="9" hidden="1"/>
    <cellStyle name="Hipervínculo visitado" xfId="39322" builtinId="9" hidden="1"/>
    <cellStyle name="Hipervínculo visitado" xfId="39427" builtinId="9" hidden="1"/>
    <cellStyle name="Hipervínculo visitado" xfId="39207" builtinId="9" hidden="1"/>
    <cellStyle name="Hipervínculo visitado" xfId="39401" builtinId="9" hidden="1"/>
    <cellStyle name="Hipervínculo visitado" xfId="39335" builtinId="9" hidden="1"/>
    <cellStyle name="Hipervínculo visitado" xfId="39300" builtinId="9" hidden="1"/>
    <cellStyle name="Hipervínculo visitado" xfId="39365" builtinId="9" hidden="1"/>
    <cellStyle name="Hipervínculo visitado" xfId="39428" builtinId="9" hidden="1"/>
    <cellStyle name="Hipervínculo visitado" xfId="39400" builtinId="9" hidden="1"/>
    <cellStyle name="Hipervínculo visitado" xfId="39196" builtinId="9" hidden="1"/>
    <cellStyle name="Hipervínculo visitado" xfId="39429" builtinId="9" hidden="1"/>
    <cellStyle name="Hipervínculo visitado" xfId="39299" builtinId="9" hidden="1"/>
    <cellStyle name="Hipervínculo visitado" xfId="39321" builtinId="9" hidden="1"/>
    <cellStyle name="Hipervínculo visitado" xfId="39392" builtinId="9" hidden="1"/>
    <cellStyle name="Hipervínculo visitado" xfId="39275" builtinId="9" hidden="1"/>
    <cellStyle name="Hipervínculo visitado" xfId="39265" builtinId="9" hidden="1"/>
    <cellStyle name="Hipervínculo visitado" xfId="39370" builtinId="9" hidden="1"/>
    <cellStyle name="Hipervínculo visitado" xfId="39208" builtinId="9" hidden="1"/>
    <cellStyle name="Hipervínculo visitado" xfId="39399" builtinId="9" hidden="1"/>
    <cellStyle name="Hipervínculo visitado" xfId="39342" builtinId="9" hidden="1"/>
    <cellStyle name="Hipervínculo visitado" xfId="39369" builtinId="9" hidden="1"/>
    <cellStyle name="Hipervínculo visitado" xfId="39409" builtinId="9" hidden="1"/>
    <cellStyle name="Hipervínculo visitado" xfId="39195" builtinId="9" hidden="1"/>
    <cellStyle name="Hipervínculo visitado" xfId="39380" builtinId="9" hidden="1"/>
    <cellStyle name="Hipervínculo visitado" xfId="39441" builtinId="9" hidden="1"/>
    <cellStyle name="Hipervínculo visitado" xfId="39423" builtinId="9" hidden="1"/>
    <cellStyle name="Hipervínculo visitado" xfId="39184" builtinId="9" hidden="1"/>
    <cellStyle name="Hipervínculo visitado" xfId="39408" builtinId="9" hidden="1"/>
    <cellStyle name="Hipervínculo visitado" xfId="39343" builtinId="9" hidden="1"/>
    <cellStyle name="Hipervínculo visitado" xfId="39440" builtinId="9" hidden="1"/>
    <cellStyle name="Hipervínculo visitado" xfId="39332" builtinId="9" hidden="1"/>
    <cellStyle name="Hipervínculo visitado" xfId="39402" builtinId="9" hidden="1"/>
    <cellStyle name="Hipervínculo visitado" xfId="39303" builtinId="9" hidden="1"/>
    <cellStyle name="Hipervínculo visitado" xfId="39254" builtinId="9" hidden="1"/>
    <cellStyle name="Hipervínculo visitado" xfId="39393" builtinId="9" hidden="1"/>
    <cellStyle name="Hipervínculo visitado" xfId="39439" builtinId="9" hidden="1"/>
    <cellStyle name="Hipervínculo visitado" xfId="39362" builtinId="9" hidden="1"/>
    <cellStyle name="Hipervínculo visitado" xfId="39422" builtinId="9" hidden="1"/>
    <cellStyle name="Hipervínculo visitado" xfId="39339" builtinId="9" hidden="1"/>
    <cellStyle name="Hipervínculo visitado" xfId="39438" builtinId="9" hidden="1"/>
    <cellStyle name="Hipervínculo visitado" xfId="39340" builtinId="9" hidden="1"/>
    <cellStyle name="Hipervínculo visitado" xfId="39420" builtinId="9" hidden="1"/>
    <cellStyle name="Hipervínculo visitado" xfId="39200" builtinId="9" hidden="1"/>
    <cellStyle name="Hipervínculo visitado" xfId="39391" builtinId="9" hidden="1"/>
    <cellStyle name="Hipervínculo visitado" xfId="39388" builtinId="9" hidden="1"/>
    <cellStyle name="Hipervínculo visitado" xfId="39446" builtinId="9" hidden="1"/>
    <cellStyle name="Hipervínculo visitado" xfId="39419" builtinId="9" hidden="1"/>
    <cellStyle name="Hipervínculo visitado" xfId="39417" builtinId="9" hidden="1"/>
    <cellStyle name="Hipervínculo visitado" xfId="39211" builtinId="9" hidden="1"/>
    <cellStyle name="Hipervínculo visitado" xfId="39404" builtinId="9" hidden="1"/>
    <cellStyle name="Hipervínculo visitado" xfId="39277" builtinId="9" hidden="1"/>
    <cellStyle name="Hipervínculo visitado" xfId="39447" builtinId="9" hidden="1"/>
    <cellStyle name="Hipervínculo visitado" xfId="39269" builtinId="9" hidden="1"/>
    <cellStyle name="Hipervínculo visitado" xfId="39237" builtinId="9" hidden="1"/>
    <cellStyle name="Hipervínculo visitado" xfId="39368" builtinId="9" hidden="1"/>
    <cellStyle name="Hipervínculo visitado" xfId="39239" builtinId="9" hidden="1"/>
    <cellStyle name="Hipervínculo visitado" xfId="39252" builtinId="9" hidden="1"/>
    <cellStyle name="Hipervínculo visitado" xfId="39367" builtinId="9" hidden="1"/>
    <cellStyle name="Hipervínculo visitado" xfId="39374" builtinId="9" hidden="1"/>
    <cellStyle name="Hipervínculo visitado" xfId="39424" builtinId="9" hidden="1"/>
    <cellStyle name="Hipervínculo visitado" xfId="39270" builtinId="9" hidden="1"/>
    <cellStyle name="Hipervínculo visitado" xfId="39304" builtinId="9" hidden="1"/>
    <cellStyle name="Hipervínculo visitado" xfId="39238" builtinId="9" hidden="1"/>
    <cellStyle name="Hipervínculo visitado" xfId="39273" builtinId="9" hidden="1"/>
    <cellStyle name="Hipervínculo visitado" xfId="39194" builtinId="9" hidden="1"/>
    <cellStyle name="Hipervínculo visitado" xfId="39324" builtinId="9" hidden="1"/>
    <cellStyle name="Hipervínculo visitado" xfId="39396" builtinId="9" hidden="1"/>
    <cellStyle name="Hipervínculo visitado" xfId="39461" builtinId="9" hidden="1"/>
    <cellStyle name="Hipervínculo visitado" xfId="39403" builtinId="9" hidden="1"/>
    <cellStyle name="Hipervínculo visitado" xfId="39437" builtinId="9" hidden="1"/>
    <cellStyle name="Hipervínculo visitado" xfId="39460" builtinId="9" hidden="1"/>
    <cellStyle name="Hipervínculo visitado" xfId="39425" builtinId="9" hidden="1"/>
    <cellStyle name="Hipervínculo visitado" xfId="39209" builtinId="9" hidden="1"/>
    <cellStyle name="Hipervínculo visitado" xfId="39366" builtinId="9" hidden="1"/>
    <cellStyle name="Hipervínculo visitado" xfId="39333" builtinId="9" hidden="1"/>
    <cellStyle name="Hipervínculo visitado" xfId="39364" builtinId="9" hidden="1"/>
    <cellStyle name="Hipervínculo visitado" xfId="39182" builtinId="9" hidden="1"/>
    <cellStyle name="Hipervínculo visitado" xfId="39459" builtinId="9" hidden="1"/>
    <cellStyle name="Hipervínculo visitado" xfId="39406" builtinId="9" hidden="1"/>
    <cellStyle name="Hipervínculo visitado" xfId="39436" builtinId="9" hidden="1"/>
    <cellStyle name="Hipervínculo visitado" xfId="39337" builtinId="9" hidden="1"/>
    <cellStyle name="Hipervínculo visitado" xfId="39444" builtinId="9" hidden="1"/>
    <cellStyle name="Hipervínculo visitado" xfId="39323" builtinId="9" hidden="1"/>
    <cellStyle name="Hipervínculo visitado" xfId="39372" builtinId="9" hidden="1"/>
    <cellStyle name="Hipervínculo visitado" xfId="39330" builtinId="9" hidden="1"/>
    <cellStyle name="Hipervínculo visitado" xfId="39276" builtinId="9" hidden="1"/>
    <cellStyle name="Hipervínculo visitado" xfId="39318" builtinId="9" hidden="1"/>
    <cellStyle name="Hipervínculo visitado" xfId="39183" builtinId="9" hidden="1"/>
    <cellStyle name="Hipervínculo visitado" xfId="39394" builtinId="9" hidden="1"/>
    <cellStyle name="Hipervínculo visitado" xfId="39457" builtinId="9" hidden="1"/>
    <cellStyle name="Hipervínculo visitado" xfId="39331" builtinId="9" hidden="1"/>
    <cellStyle name="Hipervínculo visitado" xfId="39442" builtinId="9" hidden="1"/>
    <cellStyle name="Hipervínculo visitado" xfId="39456" builtinId="9" hidden="1"/>
    <cellStyle name="Hipervínculo visitado" xfId="39390" builtinId="9" hidden="1"/>
    <cellStyle name="Hipervínculo visitado" xfId="39197" builtinId="9" hidden="1"/>
    <cellStyle name="Hipervínculo visitado" xfId="39443" builtinId="9" hidden="1"/>
    <cellStyle name="Hipervínculo visitado" xfId="39464" builtinId="9" hidden="1"/>
    <cellStyle name="Hipervínculo visitado" xfId="39320" builtinId="9" hidden="1"/>
    <cellStyle name="Hipervínculo visitado" xfId="39193" builtinId="9" hidden="1"/>
    <cellStyle name="Hipervínculo visitado" xfId="39465" builtinId="9" hidden="1"/>
    <cellStyle name="Hipervínculo visitado" xfId="39361" builtinId="9" hidden="1"/>
    <cellStyle name="Hipervínculo visitado" xfId="39397" builtinId="9" hidden="1"/>
    <cellStyle name="Hipervínculo visitado" xfId="39316" builtinId="9" hidden="1"/>
    <cellStyle name="Hipervínculo visitado" xfId="39463" builtinId="9" hidden="1"/>
    <cellStyle name="Hipervínculo visitado" xfId="39258" builtinId="9" hidden="1"/>
    <cellStyle name="Hipervínculo visitado" xfId="39449" builtinId="9" hidden="1"/>
    <cellStyle name="Hipervínculo visitado" xfId="39478" builtinId="9" hidden="1"/>
    <cellStyle name="Hipervínculo visitado" xfId="39434" builtinId="9" hidden="1"/>
    <cellStyle name="Hipervínculo visitado" xfId="39433" builtinId="9" hidden="1"/>
    <cellStyle name="Hipervínculo visitado" xfId="39479" builtinId="9" hidden="1"/>
    <cellStyle name="Hipervínculo visitado" xfId="39210" builtinId="9" hidden="1"/>
    <cellStyle name="Hipervínculo visitado" xfId="39317" builtinId="9" hidden="1"/>
    <cellStyle name="Hipervínculo visitado" xfId="39264" builtinId="9" hidden="1"/>
    <cellStyle name="Hipervínculo visitado" xfId="39268" builtinId="9" hidden="1"/>
    <cellStyle name="Hipervínculo visitado" xfId="39469" builtinId="9" hidden="1"/>
    <cellStyle name="Hipervínculo visitado" xfId="39480" builtinId="9" hidden="1"/>
    <cellStyle name="Hipervínculo visitado" xfId="39468" builtinId="9" hidden="1"/>
    <cellStyle name="Hipervínculo visitado" xfId="39371" builtinId="9" hidden="1"/>
    <cellStyle name="Hipervínculo visitado" xfId="39481" builtinId="9" hidden="1"/>
    <cellStyle name="Hipervínculo visitado" xfId="39274" builtinId="9" hidden="1"/>
    <cellStyle name="Hipervínculo visitado" xfId="39389" builtinId="9" hidden="1"/>
    <cellStyle name="Hipervínculo visitado" xfId="39381" builtinId="9" hidden="1"/>
    <cellStyle name="Hipervínculo visitado" xfId="39453" builtinId="9" hidden="1"/>
    <cellStyle name="Hipervínculo visitado" xfId="39358" builtinId="9" hidden="1"/>
    <cellStyle name="Hipervínculo visitado" xfId="39470" builtinId="9" hidden="1"/>
    <cellStyle name="Hipervínculo visitado" xfId="39485" builtinId="9" hidden="1"/>
    <cellStyle name="Hipervínculo visitado" xfId="39455" builtinId="9" hidden="1"/>
    <cellStyle name="Hipervínculo visitado" xfId="39471" builtinId="9" hidden="1"/>
    <cellStyle name="Hipervínculo visitado" xfId="39454" builtinId="9" hidden="1"/>
    <cellStyle name="Hipervínculo visitado" xfId="39484" builtinId="9" hidden="1"/>
    <cellStyle name="Hipervínculo visitado" xfId="39430" builtinId="9" hidden="1"/>
    <cellStyle name="Hipervínculo visitado" xfId="39315" builtinId="9" hidden="1"/>
    <cellStyle name="Hipervínculo visitado" xfId="39466" builtinId="9" hidden="1"/>
    <cellStyle name="Hipervínculo visitado" xfId="39431" builtinId="9" hidden="1"/>
    <cellStyle name="Hipervínculo visitado" xfId="39421" builtinId="9" hidden="1"/>
    <cellStyle name="Hipervínculo visitado" xfId="39483" builtinId="9" hidden="1"/>
    <cellStyle name="Hipervínculo visitado" xfId="39472" builtinId="9" hidden="1"/>
    <cellStyle name="Hipervínculo visitado" xfId="39301" builtinId="9" hidden="1"/>
    <cellStyle name="Hipervínculo visitado" xfId="39243" builtinId="9" hidden="1"/>
    <cellStyle name="Hipervínculo visitado" xfId="39475" builtinId="9" hidden="1"/>
    <cellStyle name="Hipervínculo visitado" xfId="39482" builtinId="9" hidden="1"/>
    <cellStyle name="Hipervínculo visitado" xfId="39467" builtinId="9" hidden="1"/>
    <cellStyle name="Hipervínculo visitado" xfId="39474" builtinId="9" hidden="1"/>
    <cellStyle name="Hipervínculo visitado" xfId="39432" builtinId="9" hidden="1"/>
    <cellStyle name="Hipervínculo visitado" xfId="39450" builtinId="9" hidden="1"/>
    <cellStyle name="Hipervínculo visitado" xfId="39334" builtinId="9" hidden="1"/>
    <cellStyle name="Hipervínculo visitado" xfId="39494" builtinId="9" hidden="1"/>
    <cellStyle name="Hipervínculo visitado" xfId="39495" builtinId="9" hidden="1"/>
    <cellStyle name="Hipervínculo visitado" xfId="39496" builtinId="9" hidden="1"/>
    <cellStyle name="Hipervínculo visitado" xfId="39497" builtinId="9" hidden="1"/>
    <cellStyle name="Hipervínculo visitado" xfId="39498" builtinId="9" hidden="1"/>
    <cellStyle name="Hipervínculo visitado" xfId="39499" builtinId="9" hidden="1"/>
    <cellStyle name="Hipervínculo visitado" xfId="39500" builtinId="9" hidden="1"/>
    <cellStyle name="Hipervínculo visitado" xfId="39501" builtinId="9" hidden="1"/>
    <cellStyle name="Hipervínculo visitado" xfId="39502" builtinId="9" hidden="1"/>
    <cellStyle name="Hipervínculo visitado" xfId="39503" builtinId="9" hidden="1"/>
    <cellStyle name="Hipervínculo visitado" xfId="39504" builtinId="9" hidden="1"/>
    <cellStyle name="Hipervínculo visitado" xfId="39505" builtinId="9" hidden="1"/>
    <cellStyle name="Hipervínculo visitado" xfId="39506" builtinId="9" hidden="1"/>
    <cellStyle name="Hipervínculo visitado" xfId="39507" builtinId="9" hidden="1"/>
    <cellStyle name="Hipervínculo visitado" xfId="39508" builtinId="9" hidden="1"/>
    <cellStyle name="Hipervínculo visitado" xfId="39509" builtinId="9" hidden="1"/>
    <cellStyle name="Hipervínculo visitado" xfId="39510" builtinId="9" hidden="1"/>
    <cellStyle name="Hipervínculo visitado" xfId="39511" builtinId="9" hidden="1"/>
    <cellStyle name="Hipervínculo visitado" xfId="39512" builtinId="9" hidden="1"/>
    <cellStyle name="Hipervínculo visitado" xfId="39513" builtinId="9" hidden="1"/>
    <cellStyle name="Hipervínculo visitado" xfId="39341" builtinId="9" hidden="1"/>
    <cellStyle name="Hipervínculo visitado" xfId="39476" builtinId="9" hidden="1"/>
    <cellStyle name="Hipervínculo visitado" xfId="39451" builtinId="9" hidden="1"/>
    <cellStyle name="Hipervínculo visitado" xfId="39515" builtinId="9" hidden="1"/>
    <cellStyle name="Hipervínculo visitado" xfId="39516" builtinId="9" hidden="1"/>
    <cellStyle name="Hipervínculo visitado" xfId="39517" builtinId="9" hidden="1"/>
    <cellStyle name="Hipervínculo visitado" xfId="39518" builtinId="9" hidden="1"/>
    <cellStyle name="Hipervínculo visitado" xfId="39519" builtinId="9" hidden="1"/>
    <cellStyle name="Hipervínculo visitado" xfId="39520" builtinId="9" hidden="1"/>
    <cellStyle name="Hipervínculo visitado" xfId="39521" builtinId="9" hidden="1"/>
    <cellStyle name="Hipervínculo visitado" xfId="39522" builtinId="9" hidden="1"/>
    <cellStyle name="Hipervínculo visitado" xfId="39523" builtinId="9" hidden="1"/>
    <cellStyle name="Hipervínculo visitado" xfId="39524" builtinId="9" hidden="1"/>
    <cellStyle name="Hipervínculo visitado" xfId="39525" builtinId="9" hidden="1"/>
    <cellStyle name="Hipervínculo visitado" xfId="39526" builtinId="9" hidden="1"/>
    <cellStyle name="Hipervínculo visitado" xfId="39527" builtinId="9" hidden="1"/>
    <cellStyle name="Hipervínculo visitado" xfId="39528" builtinId="9" hidden="1"/>
    <cellStyle name="Hipervínculo visitado" xfId="39529" builtinId="9" hidden="1"/>
    <cellStyle name="Hipervínculo visitado" xfId="39530" builtinId="9" hidden="1"/>
    <cellStyle name="Hipervínculo visitado" xfId="39531" builtinId="9" hidden="1"/>
    <cellStyle name="Hipervínculo visitado" xfId="39532" builtinId="9" hidden="1"/>
    <cellStyle name="Hipervínculo visitado" xfId="39535" builtinId="9" hidden="1"/>
    <cellStyle name="Hipervínculo visitado" xfId="39536" builtinId="9" hidden="1"/>
    <cellStyle name="Hipervínculo visitado" xfId="39537" builtinId="9" hidden="1"/>
    <cellStyle name="Hipervínculo visitado" xfId="39538" builtinId="9" hidden="1"/>
    <cellStyle name="Hipervínculo visitado" xfId="39539" builtinId="9" hidden="1"/>
    <cellStyle name="Hipervínculo visitado" xfId="39540" builtinId="9" hidden="1"/>
    <cellStyle name="Hipervínculo visitado" xfId="39541" builtinId="9" hidden="1"/>
    <cellStyle name="Hipervínculo visitado" xfId="39542" builtinId="9" hidden="1"/>
    <cellStyle name="Hipervínculo visitado" xfId="39543" builtinId="9" hidden="1"/>
    <cellStyle name="Hipervínculo visitado" xfId="39544" builtinId="9" hidden="1"/>
    <cellStyle name="Hipervínculo visitado" xfId="39545" builtinId="9" hidden="1"/>
    <cellStyle name="Hipervínculo visitado" xfId="39546" builtinId="9" hidden="1"/>
    <cellStyle name="Hipervínculo visitado" xfId="39547" builtinId="9" hidden="1"/>
    <cellStyle name="Hipervínculo visitado" xfId="39548" builtinId="9" hidden="1"/>
    <cellStyle name="Hipervínculo visitado" xfId="39549" builtinId="9" hidden="1"/>
    <cellStyle name="Hipervínculo visitado" xfId="39550" builtinId="9" hidden="1"/>
    <cellStyle name="Hipervínculo visitado" xfId="39551" builtinId="9" hidden="1"/>
    <cellStyle name="Hipervínculo visitado" xfId="39552" builtinId="9" hidden="1"/>
    <cellStyle name="Hipervínculo visitado" xfId="39553" builtinId="9" hidden="1"/>
    <cellStyle name="Hipervínculo visitado" xfId="39554" builtinId="9" hidden="1"/>
    <cellStyle name="Hipervínculo visitado" xfId="39555" builtinId="9" hidden="1"/>
    <cellStyle name="Hipervínculo visitado" xfId="39462" builtinId="9" hidden="1"/>
    <cellStyle name="Hipervínculo visitado" xfId="39558" builtinId="9" hidden="1"/>
    <cellStyle name="Hipervínculo visitado" xfId="39559" builtinId="9" hidden="1"/>
    <cellStyle name="Hipervínculo visitado" xfId="39560" builtinId="9" hidden="1"/>
    <cellStyle name="Hipervínculo visitado" xfId="39561" builtinId="9" hidden="1"/>
    <cellStyle name="Hipervínculo visitado" xfId="39562" builtinId="9" hidden="1"/>
    <cellStyle name="Hipervínculo visitado" xfId="39563" builtinId="9" hidden="1"/>
    <cellStyle name="Hipervínculo visitado" xfId="39564" builtinId="9" hidden="1"/>
    <cellStyle name="Hipervínculo visitado" xfId="39565" builtinId="9" hidden="1"/>
    <cellStyle name="Hipervínculo visitado" xfId="39566" builtinId="9" hidden="1"/>
    <cellStyle name="Hipervínculo visitado" xfId="39567" builtinId="9" hidden="1"/>
    <cellStyle name="Hipervínculo visitado" xfId="39568" builtinId="9" hidden="1"/>
    <cellStyle name="Hipervínculo visitado" xfId="39569" builtinId="9" hidden="1"/>
    <cellStyle name="Hipervínculo visitado" xfId="39570" builtinId="9" hidden="1"/>
    <cellStyle name="Hipervínculo visitado" xfId="39571" builtinId="9" hidden="1"/>
    <cellStyle name="Hipervínculo visitado" xfId="39572" builtinId="9" hidden="1"/>
    <cellStyle name="Hipervínculo visitado" xfId="39573" builtinId="9" hidden="1"/>
    <cellStyle name="Hipervínculo visitado" xfId="39574" builtinId="9" hidden="1"/>
    <cellStyle name="Hipervínculo visitado" xfId="39575" builtinId="9" hidden="1"/>
    <cellStyle name="Hipervínculo visitado" xfId="39576" builtinId="9" hidden="1"/>
    <cellStyle name="Hipervínculo visitado" xfId="39577" builtinId="9" hidden="1"/>
    <cellStyle name="Hipervínculo visitado" xfId="39579" builtinId="9" hidden="1"/>
    <cellStyle name="Hipervínculo visitado" xfId="39580" builtinId="9" hidden="1"/>
    <cellStyle name="Hipervínculo visitado" xfId="39581" builtinId="9" hidden="1"/>
    <cellStyle name="Hipervínculo visitado" xfId="39582" builtinId="9" hidden="1"/>
    <cellStyle name="Hipervínculo visitado" xfId="39583" builtinId="9" hidden="1"/>
    <cellStyle name="Hipervínculo visitado" xfId="39584" builtinId="9" hidden="1"/>
    <cellStyle name="Hipervínculo visitado" xfId="39585" builtinId="9" hidden="1"/>
    <cellStyle name="Hipervínculo visitado" xfId="39586" builtinId="9" hidden="1"/>
    <cellStyle name="Hipervínculo visitado" xfId="39587" builtinId="9" hidden="1"/>
    <cellStyle name="Hipervínculo visitado" xfId="39588" builtinId="9" hidden="1"/>
    <cellStyle name="Hipervínculo visitado" xfId="39589" builtinId="9" hidden="1"/>
    <cellStyle name="Hipervínculo visitado" xfId="39590" builtinId="9" hidden="1"/>
    <cellStyle name="Hipervínculo visitado" xfId="39591" builtinId="9" hidden="1"/>
    <cellStyle name="Hipervínculo visitado" xfId="39592" builtinId="9" hidden="1"/>
    <cellStyle name="Hipervínculo visitado" xfId="39593" builtinId="9" hidden="1"/>
    <cellStyle name="Hipervínculo visitado" xfId="39594" builtinId="9" hidden="1"/>
    <cellStyle name="Hipervínculo visitado" xfId="39595" builtinId="9" hidden="1"/>
    <cellStyle name="Hipervínculo visitado" xfId="39596" builtinId="9" hidden="1"/>
    <cellStyle name="Hipervínculo visitado" xfId="39597" builtinId="9" hidden="1"/>
    <cellStyle name="Hipervínculo visitado" xfId="39598" builtinId="9" hidden="1"/>
    <cellStyle name="Hipervínculo visitado" xfId="39599" builtinId="9" hidden="1"/>
    <cellStyle name="Hipervínculo visitado" xfId="39255" builtinId="9" hidden="1"/>
    <cellStyle name="Hipervínculo visitado" xfId="39405" builtinId="9" hidden="1"/>
    <cellStyle name="Hipervínculo visitado" xfId="39198" builtinId="9" hidden="1"/>
    <cellStyle name="Hipervínculo visitado" xfId="39601" builtinId="9" hidden="1"/>
    <cellStyle name="Hipervínculo visitado" xfId="39602" builtinId="9" hidden="1"/>
    <cellStyle name="Hipervínculo visitado" xfId="39603" builtinId="9" hidden="1"/>
    <cellStyle name="Hipervínculo visitado" xfId="39604" builtinId="9" hidden="1"/>
    <cellStyle name="Hipervínculo visitado" xfId="39605" builtinId="9" hidden="1"/>
    <cellStyle name="Hipervínculo visitado" xfId="39606" builtinId="9" hidden="1"/>
    <cellStyle name="Hipervínculo visitado" xfId="39607" builtinId="9" hidden="1"/>
    <cellStyle name="Hipervínculo visitado" xfId="39608" builtinId="9" hidden="1"/>
    <cellStyle name="Hipervínculo visitado" xfId="39609" builtinId="9" hidden="1"/>
    <cellStyle name="Hipervínculo visitado" xfId="39610" builtinId="9" hidden="1"/>
    <cellStyle name="Hipervínculo visitado" xfId="39611" builtinId="9" hidden="1"/>
    <cellStyle name="Hipervínculo visitado" xfId="39612" builtinId="9" hidden="1"/>
    <cellStyle name="Hipervínculo visitado" xfId="39613" builtinId="9" hidden="1"/>
    <cellStyle name="Hipervínculo visitado" xfId="39614" builtinId="9" hidden="1"/>
    <cellStyle name="Hipervínculo visitado" xfId="39615" builtinId="9" hidden="1"/>
    <cellStyle name="Hipervínculo visitado" xfId="39616" builtinId="9" hidden="1"/>
    <cellStyle name="Hipervínculo visitado" xfId="39617" builtinId="9" hidden="1"/>
    <cellStyle name="Hipervínculo visitado" xfId="39618" builtinId="9" hidden="1"/>
    <cellStyle name="Hipervínculo visitado" xfId="39620" builtinId="9" hidden="1"/>
    <cellStyle name="Hipervínculo visitado" xfId="39621" builtinId="9" hidden="1"/>
    <cellStyle name="Hipervínculo visitado" xfId="39622" builtinId="9" hidden="1"/>
    <cellStyle name="Hipervínculo visitado" xfId="39623" builtinId="9" hidden="1"/>
    <cellStyle name="Hipervínculo visitado" xfId="39624" builtinId="9" hidden="1"/>
    <cellStyle name="Hipervínculo visitado" xfId="39625" builtinId="9" hidden="1"/>
    <cellStyle name="Hipervínculo visitado" xfId="39626" builtinId="9" hidden="1"/>
    <cellStyle name="Hipervínculo visitado" xfId="39627" builtinId="9" hidden="1"/>
    <cellStyle name="Hipervínculo visitado" xfId="39628" builtinId="9" hidden="1"/>
    <cellStyle name="Hipervínculo visitado" xfId="39629" builtinId="9" hidden="1"/>
    <cellStyle name="Hipervínculo visitado" xfId="39630" builtinId="9" hidden="1"/>
    <cellStyle name="Hipervínculo visitado" xfId="39631" builtinId="9" hidden="1"/>
    <cellStyle name="Hipervínculo visitado" xfId="39632" builtinId="9" hidden="1"/>
    <cellStyle name="Hipervínculo visitado" xfId="39633" builtinId="9" hidden="1"/>
    <cellStyle name="Hipervínculo visitado" xfId="39634" builtinId="9" hidden="1"/>
    <cellStyle name="Hipervínculo visitado" xfId="39635" builtinId="9" hidden="1"/>
    <cellStyle name="Hipervínculo visitado" xfId="39636" builtinId="9" hidden="1"/>
    <cellStyle name="Hipervínculo visitado" xfId="39637" builtinId="9" hidden="1"/>
    <cellStyle name="Hipervínculo visitado" xfId="39638" builtinId="9" hidden="1"/>
    <cellStyle name="Hipervínculo visitado" xfId="39639" builtinId="9" hidden="1"/>
    <cellStyle name="Hipervínculo visitado" xfId="39640" builtinId="9" hidden="1"/>
    <cellStyle name="Hipervínculo visitado" xfId="39477" builtinId="9" hidden="1"/>
    <cellStyle name="Hipervínculo visitado" xfId="39488" builtinId="9" hidden="1"/>
    <cellStyle name="Hipervínculo visitado" xfId="39487" builtinId="9" hidden="1"/>
    <cellStyle name="Hipervínculo visitado" xfId="39641" builtinId="9" hidden="1"/>
    <cellStyle name="Hipervínculo visitado" xfId="39642" builtinId="9" hidden="1"/>
    <cellStyle name="Hipervínculo visitado" xfId="39643" builtinId="9" hidden="1"/>
    <cellStyle name="Hipervínculo visitado" xfId="39644" builtinId="9" hidden="1"/>
    <cellStyle name="Hipervínculo visitado" xfId="39645" builtinId="9" hidden="1"/>
    <cellStyle name="Hipervínculo visitado" xfId="39646" builtinId="9" hidden="1"/>
    <cellStyle name="Hipervínculo visitado" xfId="39647" builtinId="9" hidden="1"/>
    <cellStyle name="Hipervínculo visitado" xfId="39648" builtinId="9" hidden="1"/>
    <cellStyle name="Hipervínculo visitado" xfId="39649" builtinId="9" hidden="1"/>
    <cellStyle name="Hipervínculo visitado" xfId="39650" builtinId="9" hidden="1"/>
    <cellStyle name="Hipervínculo visitado" xfId="39651" builtinId="9" hidden="1"/>
    <cellStyle name="Hipervínculo visitado" xfId="39652" builtinId="9" hidden="1"/>
    <cellStyle name="Hipervínculo visitado" xfId="39653" builtinId="9" hidden="1"/>
    <cellStyle name="Hipervínculo visitado" xfId="39654" builtinId="9" hidden="1"/>
    <cellStyle name="Hipervínculo visitado" xfId="39655" builtinId="9" hidden="1"/>
    <cellStyle name="Hipervínculo visitado" xfId="39656" builtinId="9" hidden="1"/>
    <cellStyle name="Hipervínculo visitado" xfId="39657" builtinId="9" hidden="1"/>
    <cellStyle name="Hipervínculo visitado" xfId="39658" builtinId="9" hidden="1"/>
    <cellStyle name="Hipervínculo visitado" xfId="39659" builtinId="9" hidden="1"/>
    <cellStyle name="Hipervínculo visitado" xfId="39660" builtinId="9" hidden="1"/>
    <cellStyle name="Hipervínculo visitado" xfId="39661" builtinId="9" hidden="1"/>
    <cellStyle name="Hipervínculo visitado" xfId="39662" builtinId="9" hidden="1"/>
    <cellStyle name="Hipervínculo visitado" xfId="39663" builtinId="9" hidden="1"/>
    <cellStyle name="Hipervínculo visitado" xfId="39664" builtinId="9" hidden="1"/>
    <cellStyle name="Hipervínculo visitado" xfId="39665" builtinId="9" hidden="1"/>
    <cellStyle name="Hipervínculo visitado" xfId="39666" builtinId="9" hidden="1"/>
    <cellStyle name="Hipervínculo visitado" xfId="39667" builtinId="9" hidden="1"/>
    <cellStyle name="Hipervínculo visitado" xfId="39668" builtinId="9" hidden="1"/>
    <cellStyle name="Hipervínculo visitado" xfId="39669" builtinId="9" hidden="1"/>
    <cellStyle name="Hipervínculo visitado" xfId="39670" builtinId="9" hidden="1"/>
    <cellStyle name="Hipervínculo visitado" xfId="39671" builtinId="9" hidden="1"/>
    <cellStyle name="Hipervínculo visitado" xfId="39672" builtinId="9" hidden="1"/>
    <cellStyle name="Hipervínculo visitado" xfId="39673" builtinId="9" hidden="1"/>
    <cellStyle name="Hipervínculo visitado" xfId="39674" builtinId="9" hidden="1"/>
    <cellStyle name="Hipervínculo visitado" xfId="39675" builtinId="9" hidden="1"/>
    <cellStyle name="Hipervínculo visitado" xfId="39676" builtinId="9" hidden="1"/>
    <cellStyle name="Hipervínculo visitado" xfId="39677" builtinId="9" hidden="1"/>
    <cellStyle name="Hipervínculo visitado" xfId="39678" builtinId="9" hidden="1"/>
    <cellStyle name="Hipervínculo visitado" xfId="39679" builtinId="9" hidden="1"/>
    <cellStyle name="Hipervínculo visitado" xfId="39680" builtinId="9" hidden="1"/>
    <cellStyle name="Hipervínculo visitado" xfId="39681" builtinId="9" hidden="1"/>
    <cellStyle name="Hipervínculo visitado" xfId="39682" builtinId="9" hidden="1"/>
    <cellStyle name="Hipervínculo visitado" xfId="39683" builtinId="9" hidden="1"/>
    <cellStyle name="Hipervínculo visitado" xfId="39684" builtinId="9" hidden="1"/>
    <cellStyle name="Hipervínculo visitado" xfId="39685" builtinId="9" hidden="1"/>
    <cellStyle name="Hipervínculo visitado" xfId="39686" builtinId="9" hidden="1"/>
    <cellStyle name="Hipervínculo visitado" xfId="39687" builtinId="9" hidden="1"/>
    <cellStyle name="Hipervínculo visitado" xfId="39688" builtinId="9" hidden="1"/>
    <cellStyle name="Hipervínculo visitado" xfId="39689" builtinId="9" hidden="1"/>
    <cellStyle name="Hipervínculo visitado" xfId="39690" builtinId="9" hidden="1"/>
    <cellStyle name="Hipervínculo visitado" xfId="39691" builtinId="9" hidden="1"/>
    <cellStyle name="Hipervínculo visitado" xfId="39692" builtinId="9" hidden="1"/>
    <cellStyle name="Hipervínculo visitado" xfId="39693" builtinId="9" hidden="1"/>
    <cellStyle name="Hipervínculo visitado" xfId="39694" builtinId="9" hidden="1"/>
    <cellStyle name="Hipervínculo visitado" xfId="39695" builtinId="9" hidden="1"/>
    <cellStyle name="Hipervínculo visitado" xfId="39696" builtinId="9" hidden="1"/>
    <cellStyle name="Hipervínculo visitado" xfId="39697" builtinId="9" hidden="1"/>
    <cellStyle name="Hipervínculo visitado" xfId="39698" builtinId="9" hidden="1"/>
    <cellStyle name="Hipervínculo visitado" xfId="39699" builtinId="9" hidden="1"/>
    <cellStyle name="Hipervínculo visitado" xfId="39700" builtinId="9" hidden="1"/>
    <cellStyle name="Hipervínculo visitado" xfId="39703" builtinId="9" hidden="1"/>
    <cellStyle name="Hipervínculo visitado" xfId="39704" builtinId="9" hidden="1"/>
    <cellStyle name="Hipervínculo visitado" xfId="39705" builtinId="9" hidden="1"/>
    <cellStyle name="Hipervínculo visitado" xfId="39706" builtinId="9" hidden="1"/>
    <cellStyle name="Hipervínculo visitado" xfId="39707" builtinId="9" hidden="1"/>
    <cellStyle name="Hipervínculo visitado" xfId="39708" builtinId="9" hidden="1"/>
    <cellStyle name="Hipervínculo visitado" xfId="39709" builtinId="9" hidden="1"/>
    <cellStyle name="Hipervínculo visitado" xfId="39710" builtinId="9" hidden="1"/>
    <cellStyle name="Hipervínculo visitado" xfId="39711" builtinId="9" hidden="1"/>
    <cellStyle name="Hipervínculo visitado" xfId="39712" builtinId="9" hidden="1"/>
    <cellStyle name="Hipervínculo visitado" xfId="39713" builtinId="9" hidden="1"/>
    <cellStyle name="Hipervínculo visitado" xfId="39714" builtinId="9" hidden="1"/>
    <cellStyle name="Hipervínculo visitado" xfId="39715" builtinId="9" hidden="1"/>
    <cellStyle name="Hipervínculo visitado" xfId="39716" builtinId="9" hidden="1"/>
    <cellStyle name="Hipervínculo visitado" xfId="39717" builtinId="9" hidden="1"/>
    <cellStyle name="Hipervínculo visitado" xfId="39718" builtinId="9" hidden="1"/>
    <cellStyle name="Hipervínculo visitado" xfId="39719" builtinId="9" hidden="1"/>
    <cellStyle name="Hipervínculo visitado" xfId="39720" builtinId="9" hidden="1"/>
    <cellStyle name="Hipervínculo visitado" xfId="39721" builtinId="9" hidden="1"/>
    <cellStyle name="Hipervínculo visitado" xfId="39722" builtinId="9" hidden="1"/>
    <cellStyle name="Hipervínculo visitado" xfId="39723" builtinId="9" hidden="1"/>
    <cellStyle name="Hipervínculo visitado" xfId="39325" builtinId="9" hidden="1"/>
    <cellStyle name="Hipervínculo visitado" xfId="39724" builtinId="9" hidden="1"/>
    <cellStyle name="Hipervínculo visitado" xfId="39725" builtinId="9" hidden="1"/>
    <cellStyle name="Hipervínculo visitado" xfId="39726" builtinId="9" hidden="1"/>
    <cellStyle name="Hipervínculo visitado" xfId="39727" builtinId="9" hidden="1"/>
    <cellStyle name="Hipervínculo visitado" xfId="39728" builtinId="9" hidden="1"/>
    <cellStyle name="Hipervínculo visitado" xfId="39729" builtinId="9" hidden="1"/>
    <cellStyle name="Hipervínculo visitado" xfId="39730" builtinId="9" hidden="1"/>
    <cellStyle name="Hipervínculo visitado" xfId="39731" builtinId="9" hidden="1"/>
    <cellStyle name="Hipervínculo visitado" xfId="39732" builtinId="9" hidden="1"/>
    <cellStyle name="Hipervínculo visitado" xfId="39733" builtinId="9" hidden="1"/>
    <cellStyle name="Hipervínculo visitado" xfId="39734" builtinId="9" hidden="1"/>
    <cellStyle name="Hipervínculo visitado" xfId="39735" builtinId="9" hidden="1"/>
    <cellStyle name="Hipervínculo visitado" xfId="39736" builtinId="9" hidden="1"/>
    <cellStyle name="Hipervínculo visitado" xfId="39737" builtinId="9" hidden="1"/>
    <cellStyle name="Hipervínculo visitado" xfId="39738" builtinId="9" hidden="1"/>
    <cellStyle name="Hipervínculo visitado" xfId="39739" builtinId="9" hidden="1"/>
    <cellStyle name="Hipervínculo visitado" xfId="39740" builtinId="9" hidden="1"/>
    <cellStyle name="Hipervínculo visitado" xfId="39741" builtinId="9" hidden="1"/>
    <cellStyle name="Hipervínculo visitado" xfId="39742" builtinId="9" hidden="1"/>
    <cellStyle name="Hipervínculo visitado" xfId="39743" builtinId="9" hidden="1"/>
    <cellStyle name="Hipervínculo visitado" xfId="39745" builtinId="9" hidden="1"/>
    <cellStyle name="Hipervínculo visitado" xfId="39746" builtinId="9" hidden="1"/>
    <cellStyle name="Hipervínculo visitado" xfId="39747" builtinId="9" hidden="1"/>
    <cellStyle name="Hipervínculo visitado" xfId="39748" builtinId="9" hidden="1"/>
    <cellStyle name="Hipervínculo visitado" xfId="39749" builtinId="9" hidden="1"/>
    <cellStyle name="Hipervínculo visitado" xfId="39750" builtinId="9" hidden="1"/>
    <cellStyle name="Hipervínculo visitado" xfId="39751" builtinId="9" hidden="1"/>
    <cellStyle name="Hipervínculo visitado" xfId="39752" builtinId="9" hidden="1"/>
    <cellStyle name="Hipervínculo visitado" xfId="39753" builtinId="9" hidden="1"/>
    <cellStyle name="Hipervínculo visitado" xfId="39754" builtinId="9" hidden="1"/>
    <cellStyle name="Hipervínculo visitado" xfId="39755" builtinId="9" hidden="1"/>
    <cellStyle name="Hipervínculo visitado" xfId="39756" builtinId="9" hidden="1"/>
    <cellStyle name="Hipervínculo visitado" xfId="39757" builtinId="9" hidden="1"/>
    <cellStyle name="Hipervínculo visitado" xfId="39758" builtinId="9" hidden="1"/>
    <cellStyle name="Hipervínculo visitado" xfId="39759" builtinId="9" hidden="1"/>
    <cellStyle name="Hipervínculo visitado" xfId="39760" builtinId="9" hidden="1"/>
    <cellStyle name="Hipervínculo visitado" xfId="39761" builtinId="9" hidden="1"/>
    <cellStyle name="Hipervínculo visitado" xfId="39762" builtinId="9" hidden="1"/>
    <cellStyle name="Hipervínculo visitado" xfId="39763" builtinId="9" hidden="1"/>
    <cellStyle name="Hipervínculo visitado" xfId="39764" builtinId="9" hidden="1"/>
    <cellStyle name="Hipervínculo visitado" xfId="39765" builtinId="9" hidden="1"/>
    <cellStyle name="Hipervínculo visitado" xfId="39766" builtinId="9" hidden="1"/>
    <cellStyle name="Hipervínculo visitado" xfId="39767" builtinId="9" hidden="1"/>
    <cellStyle name="Hipervínculo visitado" xfId="39768" builtinId="9" hidden="1"/>
    <cellStyle name="Hipervínculo visitado" xfId="39769" builtinId="9" hidden="1"/>
    <cellStyle name="Hipervínculo visitado" xfId="39770" builtinId="9" hidden="1"/>
    <cellStyle name="Hipervínculo visitado" xfId="39771" builtinId="9" hidden="1"/>
    <cellStyle name="Hipervínculo visitado" xfId="39772" builtinId="9" hidden="1"/>
    <cellStyle name="Hipervínculo visitado" xfId="39773" builtinId="9" hidden="1"/>
    <cellStyle name="Hipervínculo visitado" xfId="39774" builtinId="9" hidden="1"/>
    <cellStyle name="Hipervínculo visitado" xfId="39775" builtinId="9" hidden="1"/>
    <cellStyle name="Hipervínculo visitado" xfId="39776" builtinId="9" hidden="1"/>
    <cellStyle name="Hipervínculo visitado" xfId="39777" builtinId="9" hidden="1"/>
    <cellStyle name="Hipervínculo visitado" xfId="39778" builtinId="9" hidden="1"/>
    <cellStyle name="Hipervínculo visitado" xfId="39779" builtinId="9" hidden="1"/>
    <cellStyle name="Hipervínculo visitado" xfId="39780" builtinId="9" hidden="1"/>
    <cellStyle name="Hipervínculo visitado" xfId="39781" builtinId="9" hidden="1"/>
    <cellStyle name="Hipervínculo visitado" xfId="39782" builtinId="9" hidden="1"/>
    <cellStyle name="Hipervínculo visitado" xfId="39783" builtinId="9" hidden="1"/>
    <cellStyle name="Hipervínculo visitado" xfId="39784" builtinId="9" hidden="1"/>
    <cellStyle name="Hipervínculo visitado" xfId="39785" builtinId="9" hidden="1"/>
    <cellStyle name="Hipervínculo visitado" xfId="39786" builtinId="9" hidden="1"/>
    <cellStyle name="Hipervínculo visitado" xfId="39789" builtinId="9" hidden="1"/>
    <cellStyle name="Hipervínculo visitado" xfId="39790" builtinId="9" hidden="1"/>
    <cellStyle name="Hipervínculo visitado" xfId="39791" builtinId="9" hidden="1"/>
    <cellStyle name="Hipervínculo visitado" xfId="39792" builtinId="9" hidden="1"/>
    <cellStyle name="Hipervínculo visitado" xfId="39793" builtinId="9" hidden="1"/>
    <cellStyle name="Hipervínculo visitado" xfId="39794" builtinId="9" hidden="1"/>
    <cellStyle name="Hipervínculo visitado" xfId="39795" builtinId="9" hidden="1"/>
    <cellStyle name="Hipervínculo visitado" xfId="39796" builtinId="9" hidden="1"/>
    <cellStyle name="Hipervínculo visitado" xfId="39797" builtinId="9" hidden="1"/>
    <cellStyle name="Hipervínculo visitado" xfId="39798" builtinId="9" hidden="1"/>
    <cellStyle name="Hipervínculo visitado" xfId="39799" builtinId="9" hidden="1"/>
    <cellStyle name="Hipervínculo visitado" xfId="39800" builtinId="9" hidden="1"/>
    <cellStyle name="Hipervínculo visitado" xfId="39801" builtinId="9" hidden="1"/>
    <cellStyle name="Hipervínculo visitado" xfId="39802" builtinId="9" hidden="1"/>
    <cellStyle name="Hipervínculo visitado" xfId="39803" builtinId="9" hidden="1"/>
    <cellStyle name="Hipervínculo visitado" xfId="39804" builtinId="9" hidden="1"/>
    <cellStyle name="Hipervínculo visitado" xfId="39805" builtinId="9" hidden="1"/>
    <cellStyle name="Hipervínculo visitado" xfId="39806" builtinId="9" hidden="1"/>
    <cellStyle name="Hipervínculo visitado" xfId="39807" builtinId="9" hidden="1"/>
    <cellStyle name="Hipervínculo visitado" xfId="39808" builtinId="9" hidden="1"/>
    <cellStyle name="Hipervínculo visitado" xfId="39809" builtinId="9" hidden="1"/>
    <cellStyle name="Hipervínculo visitado" xfId="39810" builtinId="9" hidden="1"/>
    <cellStyle name="Hipervínculo visitado" xfId="39811" builtinId="9" hidden="1"/>
    <cellStyle name="Hipervínculo visitado" xfId="39812" builtinId="9" hidden="1"/>
    <cellStyle name="Hipervínculo visitado" xfId="39813" builtinId="9" hidden="1"/>
    <cellStyle name="Hipervínculo visitado" xfId="39814" builtinId="9" hidden="1"/>
    <cellStyle name="Hipervínculo visitado" xfId="39815" builtinId="9" hidden="1"/>
    <cellStyle name="Hipervínculo visitado" xfId="39816" builtinId="9" hidden="1"/>
    <cellStyle name="Hipervínculo visitado" xfId="39817" builtinId="9" hidden="1"/>
    <cellStyle name="Hipervínculo visitado" xfId="39818" builtinId="9" hidden="1"/>
    <cellStyle name="Hipervínculo visitado" xfId="39819" builtinId="9" hidden="1"/>
    <cellStyle name="Hipervínculo visitado" xfId="39820" builtinId="9" hidden="1"/>
    <cellStyle name="Hipervínculo visitado" xfId="39821" builtinId="9" hidden="1"/>
    <cellStyle name="Hipervínculo visitado" xfId="39822" builtinId="9" hidden="1"/>
    <cellStyle name="Hipervínculo visitado" xfId="39823" builtinId="9" hidden="1"/>
    <cellStyle name="Hipervínculo visitado" xfId="39824" builtinId="9" hidden="1"/>
    <cellStyle name="Hipervínculo visitado" xfId="39825" builtinId="9" hidden="1"/>
    <cellStyle name="Hipervínculo visitado" xfId="39826" builtinId="9" hidden="1"/>
    <cellStyle name="Hipervínculo visitado" xfId="39827" builtinId="9" hidden="1"/>
    <cellStyle name="Hipervínculo visitado" xfId="39828" builtinId="9" hidden="1"/>
    <cellStyle name="Hipervínculo visitado" xfId="39829" builtinId="9" hidden="1"/>
    <cellStyle name="Hipervínculo visitado" xfId="39830" builtinId="9" hidden="1"/>
    <cellStyle name="Hipervínculo visitado" xfId="39833" builtinId="9" hidden="1"/>
    <cellStyle name="Hipervínculo visitado" xfId="39834" builtinId="9" hidden="1"/>
    <cellStyle name="Hipervínculo visitado" xfId="39835" builtinId="9" hidden="1"/>
    <cellStyle name="Hipervínculo visitado" xfId="39836" builtinId="9" hidden="1"/>
    <cellStyle name="Hipervínculo visitado" xfId="39837" builtinId="9" hidden="1"/>
    <cellStyle name="Hipervínculo visitado" xfId="39838" builtinId="9" hidden="1"/>
    <cellStyle name="Hipervínculo visitado" xfId="39839" builtinId="9" hidden="1"/>
    <cellStyle name="Hipervínculo visitado" xfId="39840" builtinId="9" hidden="1"/>
    <cellStyle name="Hipervínculo visitado" xfId="39841" builtinId="9" hidden="1"/>
    <cellStyle name="Hipervínculo visitado" xfId="39842" builtinId="9" hidden="1"/>
    <cellStyle name="Hipervínculo visitado" xfId="39843" builtinId="9" hidden="1"/>
    <cellStyle name="Hipervínculo visitado" xfId="39844" builtinId="9" hidden="1"/>
    <cellStyle name="Hipervínculo visitado" xfId="39845" builtinId="9" hidden="1"/>
    <cellStyle name="Hipervínculo visitado" xfId="39846" builtinId="9" hidden="1"/>
    <cellStyle name="Hipervínculo visitado" xfId="39847" builtinId="9" hidden="1"/>
    <cellStyle name="Hipervínculo visitado" xfId="39848" builtinId="9" hidden="1"/>
    <cellStyle name="Hipervínculo visitado" xfId="39849" builtinId="9" hidden="1"/>
    <cellStyle name="Hipervínculo visitado" xfId="39850" builtinId="9" hidden="1"/>
    <cellStyle name="Hipervínculo visitado" xfId="39851" builtinId="9" hidden="1"/>
    <cellStyle name="Hipervínculo visitado" xfId="39852" builtinId="9" hidden="1"/>
    <cellStyle name="Hipervínculo visitado" xfId="39853" builtinId="9" hidden="1"/>
    <cellStyle name="Hipervínculo visitado" xfId="39854" builtinId="9" hidden="1"/>
    <cellStyle name="Hipervínculo visitado" xfId="39855" builtinId="9" hidden="1"/>
    <cellStyle name="Hipervínculo visitado" xfId="39856" builtinId="9" hidden="1"/>
    <cellStyle name="Hipervínculo visitado" xfId="39857" builtinId="9" hidden="1"/>
    <cellStyle name="Hipervínculo visitado" xfId="39858" builtinId="9" hidden="1"/>
    <cellStyle name="Hipervínculo visitado" xfId="39859" builtinId="9" hidden="1"/>
    <cellStyle name="Hipervínculo visitado" xfId="39860" builtinId="9" hidden="1"/>
    <cellStyle name="Hipervínculo visitado" xfId="39861" builtinId="9" hidden="1"/>
    <cellStyle name="Hipervínculo visitado" xfId="39862" builtinId="9" hidden="1"/>
    <cellStyle name="Hipervínculo visitado" xfId="39863" builtinId="9" hidden="1"/>
    <cellStyle name="Hipervínculo visitado" xfId="39864" builtinId="9" hidden="1"/>
    <cellStyle name="Hipervínculo visitado" xfId="39865" builtinId="9" hidden="1"/>
    <cellStyle name="Hipervínculo visitado" xfId="39866" builtinId="9" hidden="1"/>
    <cellStyle name="Hipervínculo visitado" xfId="39867" builtinId="9" hidden="1"/>
    <cellStyle name="Hipervínculo visitado" xfId="39868" builtinId="9" hidden="1"/>
    <cellStyle name="Hipervínculo visitado" xfId="39869" builtinId="9" hidden="1"/>
    <cellStyle name="Hipervínculo visitado" xfId="39870" builtinId="9" hidden="1"/>
    <cellStyle name="Hipervínculo visitado" xfId="39871" builtinId="9" hidden="1"/>
    <cellStyle name="Hipervínculo visitado" xfId="39872" builtinId="9" hidden="1"/>
    <cellStyle name="Hipervínculo visitado" xfId="39873" builtinId="9" hidden="1"/>
    <cellStyle name="Hipervínculo visitado" xfId="39874" builtinId="9" hidden="1"/>
    <cellStyle name="Hipervínculo visitado" xfId="39876" builtinId="9" hidden="1"/>
    <cellStyle name="Hipervínculo visitado" xfId="39877" builtinId="9" hidden="1"/>
    <cellStyle name="Hipervínculo visitado" xfId="39878" builtinId="9" hidden="1"/>
    <cellStyle name="Hipervínculo visitado" xfId="39879" builtinId="9" hidden="1"/>
    <cellStyle name="Hipervínculo visitado" xfId="39880" builtinId="9" hidden="1"/>
    <cellStyle name="Hipervínculo visitado" xfId="39881" builtinId="9" hidden="1"/>
    <cellStyle name="Hipervínculo visitado" xfId="39882" builtinId="9" hidden="1"/>
    <cellStyle name="Hipervínculo visitado" xfId="39883" builtinId="9" hidden="1"/>
    <cellStyle name="Hipervínculo visitado" xfId="39884" builtinId="9" hidden="1"/>
    <cellStyle name="Hipervínculo visitado" xfId="39885" builtinId="9" hidden="1"/>
    <cellStyle name="Hipervínculo visitado" xfId="39886" builtinId="9" hidden="1"/>
    <cellStyle name="Hipervínculo visitado" xfId="39887" builtinId="9" hidden="1"/>
    <cellStyle name="Hipervínculo visitado" xfId="39888" builtinId="9" hidden="1"/>
    <cellStyle name="Hipervínculo visitado" xfId="39889" builtinId="9" hidden="1"/>
    <cellStyle name="Hipervínculo visitado" xfId="39890" builtinId="9" hidden="1"/>
    <cellStyle name="Hipervínculo visitado" xfId="39891" builtinId="9" hidden="1"/>
    <cellStyle name="Hipervínculo visitado" xfId="39892" builtinId="9" hidden="1"/>
    <cellStyle name="Hipervínculo visitado" xfId="39893" builtinId="9" hidden="1"/>
    <cellStyle name="Hipervínculo visitado" xfId="39894" builtinId="9" hidden="1"/>
    <cellStyle name="Hipervínculo visitado" xfId="39895" builtinId="9" hidden="1"/>
    <cellStyle name="Hipervínculo visitado" xfId="39896" builtinId="9" hidden="1"/>
    <cellStyle name="Hipervínculo visitado" xfId="39898" builtinId="9" hidden="1"/>
    <cellStyle name="Hipervínculo visitado" xfId="39899" builtinId="9" hidden="1"/>
    <cellStyle name="Hipervínculo visitado" xfId="39900" builtinId="9" hidden="1"/>
    <cellStyle name="Hipervínculo visitado" xfId="39901" builtinId="9" hidden="1"/>
    <cellStyle name="Hipervínculo visitado" xfId="39902" builtinId="9" hidden="1"/>
    <cellStyle name="Hipervínculo visitado" xfId="39903" builtinId="9" hidden="1"/>
    <cellStyle name="Hipervínculo visitado" xfId="39904" builtinId="9" hidden="1"/>
    <cellStyle name="Hipervínculo visitado" xfId="39905" builtinId="9" hidden="1"/>
    <cellStyle name="Hipervínculo visitado" xfId="39906" builtinId="9" hidden="1"/>
    <cellStyle name="Hipervínculo visitado" xfId="39907" builtinId="9" hidden="1"/>
    <cellStyle name="Hipervínculo visitado" xfId="39908" builtinId="9" hidden="1"/>
    <cellStyle name="Hipervínculo visitado" xfId="39909" builtinId="9" hidden="1"/>
    <cellStyle name="Hipervínculo visitado" xfId="39910" builtinId="9" hidden="1"/>
    <cellStyle name="Hipervínculo visitado" xfId="39911" builtinId="9" hidden="1"/>
    <cellStyle name="Hipervínculo visitado" xfId="39912" builtinId="9" hidden="1"/>
    <cellStyle name="Hipervínculo visitado" xfId="39913" builtinId="9" hidden="1"/>
    <cellStyle name="Hipervínculo visitado" xfId="39914" builtinId="9" hidden="1"/>
    <cellStyle name="Hipervínculo visitado" xfId="39915" builtinId="9" hidden="1"/>
    <cellStyle name="Hipervínculo visitado" xfId="39916" builtinId="9" hidden="1"/>
    <cellStyle name="Hipervínculo visitado" xfId="39917" builtinId="9" hidden="1"/>
    <cellStyle name="Hipervínculo visitado" xfId="39918" builtinId="9" hidden="1"/>
    <cellStyle name="Hipervínculo visitado" xfId="39920" builtinId="9" hidden="1"/>
    <cellStyle name="Hipervínculo visitado" xfId="39921" builtinId="9" hidden="1"/>
    <cellStyle name="Hipervínculo visitado" xfId="39922" builtinId="9" hidden="1"/>
    <cellStyle name="Hipervínculo visitado" xfId="39923" builtinId="9" hidden="1"/>
    <cellStyle name="Hipervínculo visitado" xfId="39924" builtinId="9" hidden="1"/>
    <cellStyle name="Hipervínculo visitado" xfId="39925" builtinId="9" hidden="1"/>
    <cellStyle name="Hipervínculo visitado" xfId="39926" builtinId="9" hidden="1"/>
    <cellStyle name="Hipervínculo visitado" xfId="39927" builtinId="9" hidden="1"/>
    <cellStyle name="Hipervínculo visitado" xfId="39928" builtinId="9" hidden="1"/>
    <cellStyle name="Hipervínculo visitado" xfId="39929" builtinId="9" hidden="1"/>
    <cellStyle name="Hipervínculo visitado" xfId="39930" builtinId="9" hidden="1"/>
    <cellStyle name="Hipervínculo visitado" xfId="39931" builtinId="9" hidden="1"/>
    <cellStyle name="Hipervínculo visitado" xfId="39932" builtinId="9" hidden="1"/>
    <cellStyle name="Hipervínculo visitado" xfId="39933" builtinId="9" hidden="1"/>
    <cellStyle name="Hipervínculo visitado" xfId="39934" builtinId="9" hidden="1"/>
    <cellStyle name="Hipervínculo visitado" xfId="39935" builtinId="9" hidden="1"/>
    <cellStyle name="Hipervínculo visitado" xfId="39936" builtinId="9" hidden="1"/>
    <cellStyle name="Hipervínculo visitado" xfId="39937" builtinId="9" hidden="1"/>
    <cellStyle name="Hipervínculo visitado" xfId="39938" builtinId="9" hidden="1"/>
    <cellStyle name="Hipervínculo visitado" xfId="39939" builtinId="9" hidden="1"/>
    <cellStyle name="Hipervínculo visitado" xfId="39940" builtinId="9" hidden="1"/>
    <cellStyle name="Hipervínculo visitado" xfId="39942" builtinId="9" hidden="1"/>
    <cellStyle name="Hipervínculo visitado" xfId="39943" builtinId="9" hidden="1"/>
    <cellStyle name="Hipervínculo visitado" xfId="39944" builtinId="9" hidden="1"/>
    <cellStyle name="Hipervínculo visitado" xfId="39945" builtinId="9" hidden="1"/>
    <cellStyle name="Hipervínculo visitado" xfId="39946" builtinId="9" hidden="1"/>
    <cellStyle name="Hipervínculo visitado" xfId="39947" builtinId="9" hidden="1"/>
    <cellStyle name="Hipervínculo visitado" xfId="39948" builtinId="9" hidden="1"/>
    <cellStyle name="Hipervínculo visitado" xfId="39949" builtinId="9" hidden="1"/>
    <cellStyle name="Hipervínculo visitado" xfId="39950" builtinId="9" hidden="1"/>
    <cellStyle name="Hipervínculo visitado" xfId="39951" builtinId="9" hidden="1"/>
    <cellStyle name="Hipervínculo visitado" xfId="39952" builtinId="9" hidden="1"/>
    <cellStyle name="Hipervínculo visitado" xfId="39953" builtinId="9" hidden="1"/>
    <cellStyle name="Hipervínculo visitado" xfId="39954" builtinId="9" hidden="1"/>
    <cellStyle name="Hipervínculo visitado" xfId="39955" builtinId="9" hidden="1"/>
    <cellStyle name="Hipervínculo visitado" xfId="39956" builtinId="9" hidden="1"/>
    <cellStyle name="Hipervínculo visitado" xfId="39957" builtinId="9" hidden="1"/>
    <cellStyle name="Hipervínculo visitado" xfId="39958" builtinId="9" hidden="1"/>
    <cellStyle name="Hipervínculo visitado" xfId="39959" builtinId="9" hidden="1"/>
    <cellStyle name="Hipervínculo visitado" xfId="39960" builtinId="9" hidden="1"/>
    <cellStyle name="Hipervínculo visitado" xfId="39961" builtinId="9" hidden="1"/>
    <cellStyle name="Hipervínculo visitado" xfId="39962" builtinId="9" hidden="1"/>
    <cellStyle name="Hipervínculo visitado" xfId="39964" builtinId="9" hidden="1"/>
    <cellStyle name="Hipervínculo visitado" xfId="39965" builtinId="9" hidden="1"/>
    <cellStyle name="Hipervínculo visitado" xfId="39966" builtinId="9" hidden="1"/>
    <cellStyle name="Hipervínculo visitado" xfId="39967" builtinId="9" hidden="1"/>
    <cellStyle name="Hipervínculo visitado" xfId="39968" builtinId="9" hidden="1"/>
    <cellStyle name="Hipervínculo visitado" xfId="39969" builtinId="9" hidden="1"/>
    <cellStyle name="Hipervínculo visitado" xfId="39970" builtinId="9" hidden="1"/>
    <cellStyle name="Hipervínculo visitado" xfId="39971" builtinId="9" hidden="1"/>
    <cellStyle name="Hipervínculo visitado" xfId="39972" builtinId="9" hidden="1"/>
    <cellStyle name="Hipervínculo visitado" xfId="39973" builtinId="9" hidden="1"/>
    <cellStyle name="Hipervínculo visitado" xfId="39974" builtinId="9" hidden="1"/>
    <cellStyle name="Hipervínculo visitado" xfId="39975" builtinId="9" hidden="1"/>
    <cellStyle name="Hipervínculo visitado" xfId="39976" builtinId="9" hidden="1"/>
    <cellStyle name="Hipervínculo visitado" xfId="39977" builtinId="9" hidden="1"/>
    <cellStyle name="Hipervínculo visitado" xfId="39978" builtinId="9" hidden="1"/>
    <cellStyle name="Hipervínculo visitado" xfId="39979" builtinId="9" hidden="1"/>
    <cellStyle name="Hipervínculo visitado" xfId="39980" builtinId="9" hidden="1"/>
    <cellStyle name="Hipervínculo visitado" xfId="39981" builtinId="9" hidden="1"/>
    <cellStyle name="Hipervínculo visitado" xfId="39982" builtinId="9" hidden="1"/>
    <cellStyle name="Hipervínculo visitado" xfId="39983" builtinId="9" hidden="1"/>
    <cellStyle name="Hipervínculo visitado" xfId="39984" builtinId="9" hidden="1"/>
    <cellStyle name="Hipervínculo visitado" xfId="39986" builtinId="9" hidden="1"/>
    <cellStyle name="Hipervínculo visitado" xfId="39987" builtinId="9" hidden="1"/>
    <cellStyle name="Hipervínculo visitado" xfId="39988" builtinId="9" hidden="1"/>
    <cellStyle name="Hipervínculo visitado" xfId="39989" builtinId="9" hidden="1"/>
    <cellStyle name="Hipervínculo visitado" xfId="39990" builtinId="9" hidden="1"/>
    <cellStyle name="Hipervínculo visitado" xfId="39991" builtinId="9" hidden="1"/>
    <cellStyle name="Hipervínculo visitado" xfId="39992" builtinId="9" hidden="1"/>
    <cellStyle name="Hipervínculo visitado" xfId="39993" builtinId="9" hidden="1"/>
    <cellStyle name="Hipervínculo visitado" xfId="39994" builtinId="9" hidden="1"/>
    <cellStyle name="Hipervínculo visitado" xfId="39995" builtinId="9" hidden="1"/>
    <cellStyle name="Hipervínculo visitado" xfId="39996" builtinId="9" hidden="1"/>
    <cellStyle name="Hipervínculo visitado" xfId="39997" builtinId="9" hidden="1"/>
    <cellStyle name="Hipervínculo visitado" xfId="39998" builtinId="9" hidden="1"/>
    <cellStyle name="Hipervínculo visitado" xfId="39999" builtinId="9" hidden="1"/>
    <cellStyle name="Hipervínculo visitado" xfId="40000" builtinId="9" hidden="1"/>
    <cellStyle name="Hipervínculo visitado" xfId="40001" builtinId="9" hidden="1"/>
    <cellStyle name="Hipervínculo visitado" xfId="40002" builtinId="9" hidden="1"/>
    <cellStyle name="Hipervínculo visitado" xfId="40003" builtinId="9" hidden="1"/>
    <cellStyle name="Hipervínculo visitado" xfId="40004" builtinId="9" hidden="1"/>
    <cellStyle name="Hipervínculo visitado" xfId="40005" builtinId="9" hidden="1"/>
    <cellStyle name="Hipervínculo visitado" xfId="40006" builtinId="9" hidden="1"/>
    <cellStyle name="Hipervínculo visitado" xfId="40008" builtinId="9" hidden="1"/>
    <cellStyle name="Hipervínculo visitado" xfId="40009" builtinId="9" hidden="1"/>
    <cellStyle name="Hipervínculo visitado" xfId="40010" builtinId="9" hidden="1"/>
    <cellStyle name="Hipervínculo visitado" xfId="40011" builtinId="9" hidden="1"/>
    <cellStyle name="Hipervínculo visitado" xfId="40012" builtinId="9" hidden="1"/>
    <cellStyle name="Hipervínculo visitado" xfId="40013" builtinId="9" hidden="1"/>
    <cellStyle name="Hipervínculo visitado" xfId="40014" builtinId="9" hidden="1"/>
    <cellStyle name="Hipervínculo visitado" xfId="40015" builtinId="9" hidden="1"/>
    <cellStyle name="Hipervínculo visitado" xfId="40016" builtinId="9" hidden="1"/>
    <cellStyle name="Hipervínculo visitado" xfId="40017" builtinId="9" hidden="1"/>
    <cellStyle name="Hipervínculo visitado" xfId="40018" builtinId="9" hidden="1"/>
    <cellStyle name="Hipervínculo visitado" xfId="40019" builtinId="9" hidden="1"/>
    <cellStyle name="Hipervínculo visitado" xfId="40020" builtinId="9" hidden="1"/>
    <cellStyle name="Hipervínculo visitado" xfId="40021" builtinId="9" hidden="1"/>
    <cellStyle name="Hipervínculo visitado" xfId="40022" builtinId="9" hidden="1"/>
    <cellStyle name="Hipervínculo visitado" xfId="40023" builtinId="9" hidden="1"/>
    <cellStyle name="Hipervínculo visitado" xfId="40024" builtinId="9" hidden="1"/>
    <cellStyle name="Hipervínculo visitado" xfId="40025" builtinId="9" hidden="1"/>
    <cellStyle name="Hipervínculo visitado" xfId="40026" builtinId="9" hidden="1"/>
    <cellStyle name="Hipervínculo visitado" xfId="40027" builtinId="9" hidden="1"/>
    <cellStyle name="Hipervínculo visitado" xfId="40028" builtinId="9" hidden="1"/>
    <cellStyle name="Hipervínculo visitado" xfId="40029" builtinId="9" hidden="1"/>
    <cellStyle name="Hipervínculo visitado" xfId="40030" builtinId="9" hidden="1"/>
    <cellStyle name="Hipervínculo visitado" xfId="40031" builtinId="9" hidden="1"/>
    <cellStyle name="Hipervínculo visitado" xfId="40032" builtinId="9" hidden="1"/>
    <cellStyle name="Hipervínculo visitado" xfId="40033" builtinId="9" hidden="1"/>
    <cellStyle name="Hipervínculo visitado" xfId="40034" builtinId="9" hidden="1"/>
    <cellStyle name="Hipervínculo visitado" xfId="40035" builtinId="9" hidden="1"/>
    <cellStyle name="Hipervínculo visitado" xfId="40036" builtinId="9" hidden="1"/>
    <cellStyle name="Hipervínculo visitado" xfId="40037" builtinId="9" hidden="1"/>
    <cellStyle name="Hipervínculo visitado" xfId="40038" builtinId="9" hidden="1"/>
    <cellStyle name="Hipervínculo visitado" xfId="40039" builtinId="9" hidden="1"/>
    <cellStyle name="Hipervínculo visitado" xfId="40040" builtinId="9" hidden="1"/>
    <cellStyle name="Hipervínculo visitado" xfId="40041" builtinId="9" hidden="1"/>
    <cellStyle name="Hipervínculo visitado" xfId="40042" builtinId="9" hidden="1"/>
    <cellStyle name="Hipervínculo visitado" xfId="40043" builtinId="9" hidden="1"/>
    <cellStyle name="Hipervínculo visitado" xfId="40044" builtinId="9" hidden="1"/>
    <cellStyle name="Hipervínculo visitado" xfId="40045" builtinId="9" hidden="1"/>
    <cellStyle name="Hipervínculo visitado" xfId="40046" builtinId="9" hidden="1"/>
    <cellStyle name="Hipervínculo visitado" xfId="40047" builtinId="9" hidden="1"/>
    <cellStyle name="Hipervínculo visitado" xfId="40048" builtinId="9" hidden="1"/>
    <cellStyle name="Hipervínculo visitado" xfId="40049" builtinId="9" hidden="1"/>
    <cellStyle name="Hipervínculo visitado" xfId="40050" builtinId="9" hidden="1"/>
    <cellStyle name="Hipervínculo visitado" xfId="40051" builtinId="9" hidden="1"/>
    <cellStyle name="Hipervínculo visitado" xfId="40052" builtinId="9" hidden="1"/>
    <cellStyle name="Hipervínculo visitado" xfId="40053" builtinId="9" hidden="1"/>
    <cellStyle name="Hipervínculo visitado" xfId="40054" builtinId="9" hidden="1"/>
    <cellStyle name="Hipervínculo visitado" xfId="40055" builtinId="9" hidden="1"/>
    <cellStyle name="Hipervínculo visitado" xfId="40056" builtinId="9" hidden="1"/>
    <cellStyle name="Hipervínculo visitado" xfId="40057" builtinId="9" hidden="1"/>
    <cellStyle name="Hipervínculo visitado" xfId="40058" builtinId="9" hidden="1"/>
    <cellStyle name="Hipervínculo visitado" xfId="40059" builtinId="9" hidden="1"/>
    <cellStyle name="Hipervínculo visitado" xfId="40060" builtinId="9" hidden="1"/>
    <cellStyle name="Hipervínculo visitado" xfId="40061" builtinId="9" hidden="1"/>
    <cellStyle name="Hipervínculo visitado" xfId="40062" builtinId="9" hidden="1"/>
    <cellStyle name="Hipervínculo visitado" xfId="40063" builtinId="9" hidden="1"/>
    <cellStyle name="Hipervínculo visitado" xfId="40064" builtinId="9" hidden="1"/>
    <cellStyle name="Hipervínculo visitado" xfId="40065" builtinId="9" hidden="1"/>
    <cellStyle name="Hipervínculo visitado" xfId="40066" builtinId="9" hidden="1"/>
    <cellStyle name="Hipervínculo visitado" xfId="40067" builtinId="9" hidden="1"/>
    <cellStyle name="Hipervínculo visitado" xfId="40068" builtinId="9" hidden="1"/>
    <cellStyle name="Hipervínculo visitado" xfId="40069" builtinId="9" hidden="1"/>
    <cellStyle name="Hipervínculo visitado" xfId="40070" builtinId="9" hidden="1"/>
    <cellStyle name="Hipervínculo visitado" xfId="40072" builtinId="9" hidden="1"/>
    <cellStyle name="Hipervínculo visitado" xfId="40073" builtinId="9" hidden="1"/>
    <cellStyle name="Hipervínculo visitado" xfId="40074" builtinId="9" hidden="1"/>
    <cellStyle name="Hipervínculo visitado" xfId="40075" builtinId="9" hidden="1"/>
    <cellStyle name="Hipervínculo visitado" xfId="40076" builtinId="9" hidden="1"/>
    <cellStyle name="Hipervínculo visitado" xfId="40077" builtinId="9" hidden="1"/>
    <cellStyle name="Hipervínculo visitado" xfId="40078" builtinId="9" hidden="1"/>
    <cellStyle name="Hipervínculo visitado" xfId="40079" builtinId="9" hidden="1"/>
    <cellStyle name="Hipervínculo visitado" xfId="40080" builtinId="9" hidden="1"/>
    <cellStyle name="Hipervínculo visitado" xfId="40081" builtinId="9" hidden="1"/>
    <cellStyle name="Hipervínculo visitado" xfId="40082" builtinId="9" hidden="1"/>
    <cellStyle name="Hipervínculo visitado" xfId="40083" builtinId="9" hidden="1"/>
    <cellStyle name="Hipervínculo visitado" xfId="40084" builtinId="9" hidden="1"/>
    <cellStyle name="Hipervínculo visitado" xfId="40085" builtinId="9" hidden="1"/>
    <cellStyle name="Hipervínculo visitado" xfId="40086" builtinId="9" hidden="1"/>
    <cellStyle name="Hipervínculo visitado" xfId="40087" builtinId="9" hidden="1"/>
    <cellStyle name="Hipervínculo visitado" xfId="40088" builtinId="9" hidden="1"/>
    <cellStyle name="Hipervínculo visitado" xfId="40089" builtinId="9" hidden="1"/>
    <cellStyle name="Hipervínculo visitado" xfId="40090" builtinId="9" hidden="1"/>
    <cellStyle name="Hipervínculo visitado" xfId="40091" builtinId="9" hidden="1"/>
    <cellStyle name="Hipervínculo visitado" xfId="40092" builtinId="9" hidden="1"/>
    <cellStyle name="Hipervínculo visitado" xfId="40094" builtinId="9" hidden="1"/>
    <cellStyle name="Hipervínculo visitado" xfId="40095" builtinId="9" hidden="1"/>
    <cellStyle name="Hipervínculo visitado" xfId="40096" builtinId="9" hidden="1"/>
    <cellStyle name="Hipervínculo visitado" xfId="40097" builtinId="9" hidden="1"/>
    <cellStyle name="Hipervínculo visitado" xfId="40098" builtinId="9" hidden="1"/>
    <cellStyle name="Hipervínculo visitado" xfId="40099" builtinId="9" hidden="1"/>
    <cellStyle name="Hipervínculo visitado" xfId="40100" builtinId="9" hidden="1"/>
    <cellStyle name="Hipervínculo visitado" xfId="40101" builtinId="9" hidden="1"/>
    <cellStyle name="Hipervínculo visitado" xfId="40102" builtinId="9" hidden="1"/>
    <cellStyle name="Hipervínculo visitado" xfId="40103" builtinId="9" hidden="1"/>
    <cellStyle name="Hipervínculo visitado" xfId="40104" builtinId="9" hidden="1"/>
    <cellStyle name="Hipervínculo visitado" xfId="40105" builtinId="9" hidden="1"/>
    <cellStyle name="Hipervínculo visitado" xfId="40106" builtinId="9" hidden="1"/>
    <cellStyle name="Hipervínculo visitado" xfId="40107" builtinId="9" hidden="1"/>
    <cellStyle name="Hipervínculo visitado" xfId="40108" builtinId="9" hidden="1"/>
    <cellStyle name="Hipervínculo visitado" xfId="40109" builtinId="9" hidden="1"/>
    <cellStyle name="Hipervínculo visitado" xfId="40110" builtinId="9" hidden="1"/>
    <cellStyle name="Hipervínculo visitado" xfId="40111" builtinId="9" hidden="1"/>
    <cellStyle name="Hipervínculo visitado" xfId="40112" builtinId="9" hidden="1"/>
    <cellStyle name="Hipervínculo visitado" xfId="40113" builtinId="9" hidden="1"/>
    <cellStyle name="Hipervínculo visitado" xfId="40114" builtinId="9" hidden="1"/>
    <cellStyle name="Hipervínculo visitado" xfId="40116" builtinId="9" hidden="1"/>
    <cellStyle name="Hipervínculo visitado" xfId="40117" builtinId="9" hidden="1"/>
    <cellStyle name="Hipervínculo visitado" xfId="40118" builtinId="9" hidden="1"/>
    <cellStyle name="Hipervínculo visitado" xfId="40119" builtinId="9" hidden="1"/>
    <cellStyle name="Hipervínculo visitado" xfId="40120" builtinId="9" hidden="1"/>
    <cellStyle name="Hipervínculo visitado" xfId="40121" builtinId="9" hidden="1"/>
    <cellStyle name="Hipervínculo visitado" xfId="40122" builtinId="9" hidden="1"/>
    <cellStyle name="Hipervínculo visitado" xfId="40123" builtinId="9" hidden="1"/>
    <cellStyle name="Hipervínculo visitado" xfId="40124" builtinId="9" hidden="1"/>
    <cellStyle name="Hipervínculo visitado" xfId="40125" builtinId="9" hidden="1"/>
    <cellStyle name="Hipervínculo visitado" xfId="40126" builtinId="9" hidden="1"/>
    <cellStyle name="Hipervínculo visitado" xfId="40127" builtinId="9" hidden="1"/>
    <cellStyle name="Hipervínculo visitado" xfId="40128" builtinId="9" hidden="1"/>
    <cellStyle name="Hipervínculo visitado" xfId="40129" builtinId="9" hidden="1"/>
    <cellStyle name="Hipervínculo visitado" xfId="40130" builtinId="9" hidden="1"/>
    <cellStyle name="Hipervínculo visitado" xfId="40131" builtinId="9" hidden="1"/>
    <cellStyle name="Hipervínculo visitado" xfId="40132" builtinId="9" hidden="1"/>
    <cellStyle name="Hipervínculo visitado" xfId="40133" builtinId="9" hidden="1"/>
    <cellStyle name="Hipervínculo visitado" xfId="40134" builtinId="9" hidden="1"/>
    <cellStyle name="Hipervínculo visitado" xfId="40135" builtinId="9" hidden="1"/>
    <cellStyle name="Hipervínculo visitado" xfId="40136" builtinId="9" hidden="1"/>
    <cellStyle name="Hipervínculo visitado" xfId="40138" builtinId="9" hidden="1"/>
    <cellStyle name="Hipervínculo visitado" xfId="40139" builtinId="9" hidden="1"/>
    <cellStyle name="Hipervínculo visitado" xfId="40140" builtinId="9" hidden="1"/>
    <cellStyle name="Hipervínculo visitado" xfId="40141" builtinId="9" hidden="1"/>
    <cellStyle name="Hipervínculo visitado" xfId="40142" builtinId="9" hidden="1"/>
    <cellStyle name="Hipervínculo visitado" xfId="40143" builtinId="9" hidden="1"/>
    <cellStyle name="Hipervínculo visitado" xfId="40144" builtinId="9" hidden="1"/>
    <cellStyle name="Hipervínculo visitado" xfId="40145" builtinId="9" hidden="1"/>
    <cellStyle name="Hipervínculo visitado" xfId="40146" builtinId="9" hidden="1"/>
    <cellStyle name="Hipervínculo visitado" xfId="40147" builtinId="9" hidden="1"/>
    <cellStyle name="Hipervínculo visitado" xfId="40148" builtinId="9" hidden="1"/>
    <cellStyle name="Hipervínculo visitado" xfId="40149" builtinId="9" hidden="1"/>
    <cellStyle name="Hipervínculo visitado" xfId="40150" builtinId="9" hidden="1"/>
    <cellStyle name="Hipervínculo visitado" xfId="40151" builtinId="9" hidden="1"/>
    <cellStyle name="Hipervínculo visitado" xfId="40152" builtinId="9" hidden="1"/>
    <cellStyle name="Hipervínculo visitado" xfId="40153" builtinId="9" hidden="1"/>
    <cellStyle name="Hipervínculo visitado" xfId="40154" builtinId="9" hidden="1"/>
    <cellStyle name="Hipervínculo visitado" xfId="40155" builtinId="9" hidden="1"/>
    <cellStyle name="Hipervínculo visitado" xfId="40156" builtinId="9" hidden="1"/>
    <cellStyle name="Hipervínculo visitado" xfId="40157" builtinId="9" hidden="1"/>
    <cellStyle name="Hipervínculo visitado" xfId="40158" builtinId="9" hidden="1"/>
    <cellStyle name="Hipervínculo visitado" xfId="40161" builtinId="9" hidden="1"/>
    <cellStyle name="Hipervínculo visitado" xfId="40162" builtinId="9" hidden="1"/>
    <cellStyle name="Hipervínculo visitado" xfId="40163" builtinId="9" hidden="1"/>
    <cellStyle name="Hipervínculo visitado" xfId="40164" builtinId="9" hidden="1"/>
    <cellStyle name="Hipervínculo visitado" xfId="40165" builtinId="9" hidden="1"/>
    <cellStyle name="Hipervínculo visitado" xfId="40166" builtinId="9" hidden="1"/>
    <cellStyle name="Hipervínculo visitado" xfId="40167" builtinId="9" hidden="1"/>
    <cellStyle name="Hipervínculo visitado" xfId="40168" builtinId="9" hidden="1"/>
    <cellStyle name="Hipervínculo visitado" xfId="40169" builtinId="9" hidden="1"/>
    <cellStyle name="Hipervínculo visitado" xfId="40170" builtinId="9" hidden="1"/>
    <cellStyle name="Hipervínculo visitado" xfId="40171" builtinId="9" hidden="1"/>
    <cellStyle name="Hipervínculo visitado" xfId="40172" builtinId="9" hidden="1"/>
    <cellStyle name="Hipervínculo visitado" xfId="40173" builtinId="9" hidden="1"/>
    <cellStyle name="Hipervínculo visitado" xfId="40174" builtinId="9" hidden="1"/>
    <cellStyle name="Hipervínculo visitado" xfId="40175" builtinId="9" hidden="1"/>
    <cellStyle name="Hipervínculo visitado" xfId="40176" builtinId="9" hidden="1"/>
    <cellStyle name="Hipervínculo visitado" xfId="40177" builtinId="9" hidden="1"/>
    <cellStyle name="Hipervínculo visitado" xfId="40178" builtinId="9" hidden="1"/>
    <cellStyle name="Hipervínculo visitado" xfId="40179" builtinId="9" hidden="1"/>
    <cellStyle name="Hipervínculo visitado" xfId="40180" builtinId="9" hidden="1"/>
    <cellStyle name="Hipervínculo visitado" xfId="40181" builtinId="9" hidden="1"/>
    <cellStyle name="Hipervínculo visitado" xfId="40185" builtinId="9" hidden="1"/>
    <cellStyle name="Hipervínculo visitado" xfId="40186" builtinId="9" hidden="1"/>
    <cellStyle name="Hipervínculo visitado" xfId="40187" builtinId="9" hidden="1"/>
    <cellStyle name="Hipervínculo visitado" xfId="40188" builtinId="9" hidden="1"/>
    <cellStyle name="Hipervínculo visitado" xfId="40189" builtinId="9" hidden="1"/>
    <cellStyle name="Hipervínculo visitado" xfId="40190" builtinId="9" hidden="1"/>
    <cellStyle name="Hipervínculo visitado" xfId="40191" builtinId="9" hidden="1"/>
    <cellStyle name="Hipervínculo visitado" xfId="40192" builtinId="9" hidden="1"/>
    <cellStyle name="Hipervínculo visitado" xfId="40193" builtinId="9" hidden="1"/>
    <cellStyle name="Hipervínculo visitado" xfId="40194" builtinId="9" hidden="1"/>
    <cellStyle name="Hipervínculo visitado" xfId="40195" builtinId="9" hidden="1"/>
    <cellStyle name="Hipervínculo visitado" xfId="40196" builtinId="9" hidden="1"/>
    <cellStyle name="Hipervínculo visitado" xfId="40197" builtinId="9" hidden="1"/>
    <cellStyle name="Hipervínculo visitado" xfId="40198" builtinId="9" hidden="1"/>
    <cellStyle name="Hipervínculo visitado" xfId="40199" builtinId="9" hidden="1"/>
    <cellStyle name="Hipervínculo visitado" xfId="40200" builtinId="9" hidden="1"/>
    <cellStyle name="Hipervínculo visitado" xfId="40201" builtinId="9" hidden="1"/>
    <cellStyle name="Hipervínculo visitado" xfId="40202" builtinId="9" hidden="1"/>
    <cellStyle name="Hipervínculo visitado" xfId="40203" builtinId="9" hidden="1"/>
    <cellStyle name="Hipervínculo visitado" xfId="40204" builtinId="9" hidden="1"/>
    <cellStyle name="Hipervínculo visitado" xfId="40205" builtinId="9" hidden="1"/>
    <cellStyle name="Hipervínculo visitado" xfId="40208" builtinId="9" hidden="1"/>
    <cellStyle name="Hipervínculo visitado" xfId="40209" builtinId="9" hidden="1"/>
    <cellStyle name="Hipervínculo visitado" xfId="40210" builtinId="9" hidden="1"/>
    <cellStyle name="Hipervínculo visitado" xfId="40211" builtinId="9" hidden="1"/>
    <cellStyle name="Hipervínculo visitado" xfId="40212" builtinId="9" hidden="1"/>
    <cellStyle name="Hipervínculo visitado" xfId="40213" builtinId="9" hidden="1"/>
    <cellStyle name="Hipervínculo visitado" xfId="40214" builtinId="9" hidden="1"/>
    <cellStyle name="Hipervínculo visitado" xfId="40215" builtinId="9" hidden="1"/>
    <cellStyle name="Hipervínculo visitado" xfId="40216" builtinId="9" hidden="1"/>
    <cellStyle name="Hipervínculo visitado" xfId="40217" builtinId="9" hidden="1"/>
    <cellStyle name="Hipervínculo visitado" xfId="40218" builtinId="9" hidden="1"/>
    <cellStyle name="Hipervínculo visitado" xfId="40219" builtinId="9" hidden="1"/>
    <cellStyle name="Hipervínculo visitado" xfId="40220" builtinId="9" hidden="1"/>
    <cellStyle name="Hipervínculo visitado" xfId="40221" builtinId="9" hidden="1"/>
    <cellStyle name="Hipervínculo visitado" xfId="40222" builtinId="9" hidden="1"/>
    <cellStyle name="Hipervínculo visitado" xfId="40223" builtinId="9" hidden="1"/>
    <cellStyle name="Hipervínculo visitado" xfId="40224" builtinId="9" hidden="1"/>
    <cellStyle name="Hipervínculo visitado" xfId="40225" builtinId="9" hidden="1"/>
    <cellStyle name="Hipervínculo visitado" xfId="40226" builtinId="9" hidden="1"/>
    <cellStyle name="Hipervínculo visitado" xfId="40227" builtinId="9" hidden="1"/>
    <cellStyle name="Hipervínculo visitado" xfId="40228" builtinId="9" hidden="1"/>
    <cellStyle name="Hipervínculo visitado" xfId="40231" builtinId="9" hidden="1"/>
    <cellStyle name="Hipervínculo visitado" xfId="40232" builtinId="9" hidden="1"/>
    <cellStyle name="Hipervínculo visitado" xfId="40233" builtinId="9" hidden="1"/>
    <cellStyle name="Hipervínculo visitado" xfId="40234" builtinId="9" hidden="1"/>
    <cellStyle name="Hipervínculo visitado" xfId="40235" builtinId="9" hidden="1"/>
    <cellStyle name="Hipervínculo visitado" xfId="40236" builtinId="9" hidden="1"/>
    <cellStyle name="Hipervínculo visitado" xfId="40237" builtinId="9" hidden="1"/>
    <cellStyle name="Hipervínculo visitado" xfId="40238" builtinId="9" hidden="1"/>
    <cellStyle name="Hipervínculo visitado" xfId="40239" builtinId="9" hidden="1"/>
    <cellStyle name="Hipervínculo visitado" xfId="40240" builtinId="9" hidden="1"/>
    <cellStyle name="Hipervínculo visitado" xfId="40241" builtinId="9" hidden="1"/>
    <cellStyle name="Hipervínculo visitado" xfId="40242" builtinId="9" hidden="1"/>
    <cellStyle name="Hipervínculo visitado" xfId="40243" builtinId="9" hidden="1"/>
    <cellStyle name="Hipervínculo visitado" xfId="40244" builtinId="9" hidden="1"/>
    <cellStyle name="Hipervínculo visitado" xfId="40245" builtinId="9" hidden="1"/>
    <cellStyle name="Hipervínculo visitado" xfId="40246" builtinId="9" hidden="1"/>
    <cellStyle name="Hipervínculo visitado" xfId="40247" builtinId="9" hidden="1"/>
    <cellStyle name="Hipervínculo visitado" xfId="40248" builtinId="9" hidden="1"/>
    <cellStyle name="Hipervínculo visitado" xfId="40249" builtinId="9" hidden="1"/>
    <cellStyle name="Hipervínculo visitado" xfId="40250" builtinId="9" hidden="1"/>
    <cellStyle name="Hipervínculo visitado" xfId="40251" builtinId="9" hidden="1"/>
    <cellStyle name="Hipervínculo visitado" xfId="40255" builtinId="9" hidden="1"/>
    <cellStyle name="Hipervínculo visitado" xfId="40256" builtinId="9" hidden="1"/>
    <cellStyle name="Hipervínculo visitado" xfId="40257" builtinId="9" hidden="1"/>
    <cellStyle name="Hipervínculo visitado" xfId="40258" builtinId="9" hidden="1"/>
    <cellStyle name="Hipervínculo visitado" xfId="40259" builtinId="9" hidden="1"/>
    <cellStyle name="Hipervínculo visitado" xfId="40260" builtinId="9" hidden="1"/>
    <cellStyle name="Hipervínculo visitado" xfId="40261" builtinId="9" hidden="1"/>
    <cellStyle name="Hipervínculo visitado" xfId="40262" builtinId="9" hidden="1"/>
    <cellStyle name="Hipervínculo visitado" xfId="40263" builtinId="9" hidden="1"/>
    <cellStyle name="Hipervínculo visitado" xfId="40264" builtinId="9" hidden="1"/>
    <cellStyle name="Hipervínculo visitado" xfId="40265" builtinId="9" hidden="1"/>
    <cellStyle name="Hipervínculo visitado" xfId="40266" builtinId="9" hidden="1"/>
    <cellStyle name="Hipervínculo visitado" xfId="40267" builtinId="9" hidden="1"/>
    <cellStyle name="Hipervínculo visitado" xfId="40268" builtinId="9" hidden="1"/>
    <cellStyle name="Hipervínculo visitado" xfId="40269" builtinId="9" hidden="1"/>
    <cellStyle name="Hipervínculo visitado" xfId="40270" builtinId="9" hidden="1"/>
    <cellStyle name="Hipervínculo visitado" xfId="40271" builtinId="9" hidden="1"/>
    <cellStyle name="Hipervínculo visitado" xfId="40272" builtinId="9" hidden="1"/>
    <cellStyle name="Hipervínculo visitado" xfId="40273" builtinId="9" hidden="1"/>
    <cellStyle name="Hipervínculo visitado" xfId="40274" builtinId="9" hidden="1"/>
    <cellStyle name="Hipervínculo visitado" xfId="40275" builtinId="9" hidden="1"/>
    <cellStyle name="Hipervínculo visitado" xfId="40278" builtinId="9" hidden="1"/>
    <cellStyle name="Hipervínculo visitado" xfId="40279" builtinId="9" hidden="1"/>
    <cellStyle name="Hipervínculo visitado" xfId="40280" builtinId="9" hidden="1"/>
    <cellStyle name="Hipervínculo visitado" xfId="40281" builtinId="9" hidden="1"/>
    <cellStyle name="Hipervínculo visitado" xfId="40282" builtinId="9" hidden="1"/>
    <cellStyle name="Hipervínculo visitado" xfId="40283" builtinId="9" hidden="1"/>
    <cellStyle name="Hipervínculo visitado" xfId="40284" builtinId="9" hidden="1"/>
    <cellStyle name="Hipervínculo visitado" xfId="40285" builtinId="9" hidden="1"/>
    <cellStyle name="Hipervínculo visitado" xfId="40286" builtinId="9" hidden="1"/>
    <cellStyle name="Hipervínculo visitado" xfId="40287" builtinId="9" hidden="1"/>
    <cellStyle name="Hipervínculo visitado" xfId="40288" builtinId="9" hidden="1"/>
    <cellStyle name="Hipervínculo visitado" xfId="40289" builtinId="9" hidden="1"/>
    <cellStyle name="Hipervínculo visitado" xfId="40290" builtinId="9" hidden="1"/>
    <cellStyle name="Hipervínculo visitado" xfId="40291" builtinId="9" hidden="1"/>
    <cellStyle name="Hipervínculo visitado" xfId="40292" builtinId="9" hidden="1"/>
    <cellStyle name="Hipervínculo visitado" xfId="40293" builtinId="9" hidden="1"/>
    <cellStyle name="Hipervínculo visitado" xfId="40294" builtinId="9" hidden="1"/>
    <cellStyle name="Hipervínculo visitado" xfId="40295" builtinId="9" hidden="1"/>
    <cellStyle name="Hipervínculo visitado" xfId="40296" builtinId="9" hidden="1"/>
    <cellStyle name="Hipervínculo visitado" xfId="40297" builtinId="9" hidden="1"/>
    <cellStyle name="Hipervínculo visitado" xfId="40298" builtinId="9" hidden="1"/>
    <cellStyle name="Hipervínculo visitado" xfId="40301" builtinId="9" hidden="1"/>
    <cellStyle name="Hipervínculo visitado" xfId="40302" builtinId="9" hidden="1"/>
    <cellStyle name="Hipervínculo visitado" xfId="40303" builtinId="9" hidden="1"/>
    <cellStyle name="Hipervínculo visitado" xfId="40304" builtinId="9" hidden="1"/>
    <cellStyle name="Hipervínculo visitado" xfId="40305" builtinId="9" hidden="1"/>
    <cellStyle name="Hipervínculo visitado" xfId="40306" builtinId="9" hidden="1"/>
    <cellStyle name="Hipervínculo visitado" xfId="40307" builtinId="9" hidden="1"/>
    <cellStyle name="Hipervínculo visitado" xfId="40308" builtinId="9" hidden="1"/>
    <cellStyle name="Hipervínculo visitado" xfId="40309" builtinId="9" hidden="1"/>
    <cellStyle name="Hipervínculo visitado" xfId="40310" builtinId="9" hidden="1"/>
    <cellStyle name="Hipervínculo visitado" xfId="40311" builtinId="9" hidden="1"/>
    <cellStyle name="Hipervínculo visitado" xfId="40312" builtinId="9" hidden="1"/>
    <cellStyle name="Hipervínculo visitado" xfId="40313" builtinId="9" hidden="1"/>
    <cellStyle name="Hipervínculo visitado" xfId="40314" builtinId="9" hidden="1"/>
    <cellStyle name="Hipervínculo visitado" xfId="40315" builtinId="9" hidden="1"/>
    <cellStyle name="Hipervínculo visitado" xfId="40316" builtinId="9" hidden="1"/>
    <cellStyle name="Hipervínculo visitado" xfId="40317" builtinId="9" hidden="1"/>
    <cellStyle name="Hipervínculo visitado" xfId="40318" builtinId="9" hidden="1"/>
    <cellStyle name="Hipervínculo visitado" xfId="40319" builtinId="9" hidden="1"/>
    <cellStyle name="Hipervínculo visitado" xfId="40320" builtinId="9" hidden="1"/>
    <cellStyle name="Hipervínculo visitado" xfId="40321" builtinId="9" hidden="1"/>
    <cellStyle name="Hipervínculo visitado" xfId="40323" builtinId="9" hidden="1"/>
    <cellStyle name="Hipervínculo visitado" xfId="40324" builtinId="9" hidden="1"/>
    <cellStyle name="Hipervínculo visitado" xfId="40325" builtinId="9" hidden="1"/>
    <cellStyle name="Hipervínculo visitado" xfId="40326" builtinId="9" hidden="1"/>
    <cellStyle name="Hipervínculo visitado" xfId="40327" builtinId="9" hidden="1"/>
    <cellStyle name="Hipervínculo visitado" xfId="40328" builtinId="9" hidden="1"/>
    <cellStyle name="Hipervínculo visitado" xfId="40329" builtinId="9" hidden="1"/>
    <cellStyle name="Hipervínculo visitado" xfId="40330" builtinId="9" hidden="1"/>
    <cellStyle name="Hipervínculo visitado" xfId="40331" builtinId="9" hidden="1"/>
    <cellStyle name="Hipervínculo visitado" xfId="40332" builtinId="9" hidden="1"/>
    <cellStyle name="Hipervínculo visitado" xfId="40333" builtinId="9" hidden="1"/>
    <cellStyle name="Hipervínculo visitado" xfId="40334" builtinId="9" hidden="1"/>
    <cellStyle name="Hipervínculo visitado" xfId="40335" builtinId="9" hidden="1"/>
    <cellStyle name="Hipervínculo visitado" xfId="40336" builtinId="9" hidden="1"/>
    <cellStyle name="Hipervínculo visitado" xfId="40337" builtinId="9" hidden="1"/>
    <cellStyle name="Hipervínculo visitado" xfId="40338" builtinId="9" hidden="1"/>
    <cellStyle name="Hipervínculo visitado" xfId="40339" builtinId="9" hidden="1"/>
    <cellStyle name="Hipervínculo visitado" xfId="40340" builtinId="9" hidden="1"/>
    <cellStyle name="Hipervínculo visitado" xfId="40341" builtinId="9" hidden="1"/>
    <cellStyle name="Hipervínculo visitado" xfId="40342" builtinId="9" hidden="1"/>
    <cellStyle name="Hipervínculo visitado" xfId="40343" builtinId="9" hidden="1"/>
    <cellStyle name="Hipervínculo visitado" xfId="40346" builtinId="9" hidden="1"/>
    <cellStyle name="Hipervínculo visitado" xfId="40347" builtinId="9" hidden="1"/>
    <cellStyle name="Hipervínculo visitado" xfId="40348" builtinId="9" hidden="1"/>
    <cellStyle name="Hipervínculo visitado" xfId="40349" builtinId="9" hidden="1"/>
    <cellStyle name="Hipervínculo visitado" xfId="40350" builtinId="9" hidden="1"/>
    <cellStyle name="Hipervínculo visitado" xfId="40351" builtinId="9" hidden="1"/>
    <cellStyle name="Hipervínculo visitado" xfId="40352" builtinId="9" hidden="1"/>
    <cellStyle name="Hipervínculo visitado" xfId="40353" builtinId="9" hidden="1"/>
    <cellStyle name="Hipervínculo visitado" xfId="40354" builtinId="9" hidden="1"/>
    <cellStyle name="Hipervínculo visitado" xfId="40355" builtinId="9" hidden="1"/>
    <cellStyle name="Hipervínculo visitado" xfId="40356" builtinId="9" hidden="1"/>
    <cellStyle name="Hipervínculo visitado" xfId="40357" builtinId="9" hidden="1"/>
    <cellStyle name="Hipervínculo visitado" xfId="40358" builtinId="9" hidden="1"/>
    <cellStyle name="Hipervínculo visitado" xfId="40359" builtinId="9" hidden="1"/>
    <cellStyle name="Hipervínculo visitado" xfId="40360" builtinId="9" hidden="1"/>
    <cellStyle name="Hipervínculo visitado" xfId="40361" builtinId="9" hidden="1"/>
    <cellStyle name="Hipervínculo visitado" xfId="40362" builtinId="9" hidden="1"/>
    <cellStyle name="Hipervínculo visitado" xfId="40363" builtinId="9" hidden="1"/>
    <cellStyle name="Hipervínculo visitado" xfId="40364" builtinId="9" hidden="1"/>
    <cellStyle name="Hipervínculo visitado" xfId="40365" builtinId="9" hidden="1"/>
    <cellStyle name="Hipervínculo visitado" xfId="40366" builtinId="9" hidden="1"/>
    <cellStyle name="Hipervínculo visitado" xfId="40369" builtinId="9" hidden="1"/>
    <cellStyle name="Hipervínculo visitado" xfId="40370" builtinId="9" hidden="1"/>
    <cellStyle name="Hipervínculo visitado" xfId="40371" builtinId="9" hidden="1"/>
    <cellStyle name="Hipervínculo visitado" xfId="40372" builtinId="9" hidden="1"/>
    <cellStyle name="Hipervínculo visitado" xfId="40373" builtinId="9" hidden="1"/>
    <cellStyle name="Hipervínculo visitado" xfId="40374" builtinId="9" hidden="1"/>
    <cellStyle name="Hipervínculo visitado" xfId="40375" builtinId="9" hidden="1"/>
    <cellStyle name="Hipervínculo visitado" xfId="40376" builtinId="9" hidden="1"/>
    <cellStyle name="Hipervínculo visitado" xfId="40377" builtinId="9" hidden="1"/>
    <cellStyle name="Hipervínculo visitado" xfId="40378" builtinId="9" hidden="1"/>
    <cellStyle name="Hipervínculo visitado" xfId="40379" builtinId="9" hidden="1"/>
    <cellStyle name="Hipervínculo visitado" xfId="40380" builtinId="9" hidden="1"/>
    <cellStyle name="Hipervínculo visitado" xfId="40381" builtinId="9" hidden="1"/>
    <cellStyle name="Hipervínculo visitado" xfId="40382" builtinId="9" hidden="1"/>
    <cellStyle name="Hipervínculo visitado" xfId="40383" builtinId="9" hidden="1"/>
    <cellStyle name="Hipervínculo visitado" xfId="40384" builtinId="9" hidden="1"/>
    <cellStyle name="Hipervínculo visitado" xfId="40385" builtinId="9" hidden="1"/>
    <cellStyle name="Hipervínculo visitado" xfId="40386" builtinId="9" hidden="1"/>
    <cellStyle name="Hipervínculo visitado" xfId="40387" builtinId="9" hidden="1"/>
    <cellStyle name="Hipervínculo visitado" xfId="40388" builtinId="9" hidden="1"/>
    <cellStyle name="Hipervínculo visitado" xfId="40389" builtinId="9" hidden="1"/>
    <cellStyle name="Hipervínculo visitado" xfId="40392" builtinId="9" hidden="1"/>
    <cellStyle name="Hipervínculo visitado" xfId="40393" builtinId="9" hidden="1"/>
    <cellStyle name="Hipervínculo visitado" xfId="40394" builtinId="9" hidden="1"/>
    <cellStyle name="Hipervínculo visitado" xfId="40395" builtinId="9" hidden="1"/>
    <cellStyle name="Hipervínculo visitado" xfId="40396" builtinId="9" hidden="1"/>
    <cellStyle name="Hipervínculo visitado" xfId="40397" builtinId="9" hidden="1"/>
    <cellStyle name="Hipervínculo visitado" xfId="40398" builtinId="9" hidden="1"/>
    <cellStyle name="Hipervínculo visitado" xfId="40399" builtinId="9" hidden="1"/>
    <cellStyle name="Hipervínculo visitado" xfId="40400" builtinId="9" hidden="1"/>
    <cellStyle name="Hipervínculo visitado" xfId="40401" builtinId="9" hidden="1"/>
    <cellStyle name="Hipervínculo visitado" xfId="40402" builtinId="9" hidden="1"/>
    <cellStyle name="Hipervínculo visitado" xfId="40403" builtinId="9" hidden="1"/>
    <cellStyle name="Hipervínculo visitado" xfId="40404" builtinId="9" hidden="1"/>
    <cellStyle name="Hipervínculo visitado" xfId="40405" builtinId="9" hidden="1"/>
    <cellStyle name="Hipervínculo visitado" xfId="40406" builtinId="9" hidden="1"/>
    <cellStyle name="Hipervínculo visitado" xfId="40407" builtinId="9" hidden="1"/>
    <cellStyle name="Hipervínculo visitado" xfId="40408" builtinId="9" hidden="1"/>
    <cellStyle name="Hipervínculo visitado" xfId="40409" builtinId="9" hidden="1"/>
    <cellStyle name="Hipervínculo visitado" xfId="40410" builtinId="9" hidden="1"/>
    <cellStyle name="Hipervínculo visitado" xfId="40411" builtinId="9" hidden="1"/>
    <cellStyle name="Hipervínculo visitado" xfId="40412" builtinId="9" hidden="1"/>
    <cellStyle name="Hipervínculo visitado" xfId="40415" builtinId="9" hidden="1"/>
    <cellStyle name="Hipervínculo visitado" xfId="40416" builtinId="9" hidden="1"/>
    <cellStyle name="Hipervínculo visitado" xfId="40417" builtinId="9" hidden="1"/>
    <cellStyle name="Hipervínculo visitado" xfId="40418" builtinId="9" hidden="1"/>
    <cellStyle name="Hipervínculo visitado" xfId="40419" builtinId="9" hidden="1"/>
    <cellStyle name="Hipervínculo visitado" xfId="40420" builtinId="9" hidden="1"/>
    <cellStyle name="Hipervínculo visitado" xfId="40421" builtinId="9" hidden="1"/>
    <cellStyle name="Hipervínculo visitado" xfId="40422" builtinId="9" hidden="1"/>
    <cellStyle name="Hipervínculo visitado" xfId="40423" builtinId="9" hidden="1"/>
    <cellStyle name="Hipervínculo visitado" xfId="40424" builtinId="9" hidden="1"/>
    <cellStyle name="Hipervínculo visitado" xfId="40425" builtinId="9" hidden="1"/>
    <cellStyle name="Hipervínculo visitado" xfId="40426" builtinId="9" hidden="1"/>
    <cellStyle name="Hipervínculo visitado" xfId="40427" builtinId="9" hidden="1"/>
    <cellStyle name="Hipervínculo visitado" xfId="40428" builtinId="9" hidden="1"/>
    <cellStyle name="Hipervínculo visitado" xfId="40429" builtinId="9" hidden="1"/>
    <cellStyle name="Hipervínculo visitado" xfId="40430" builtinId="9" hidden="1"/>
    <cellStyle name="Hipervínculo visitado" xfId="40431" builtinId="9" hidden="1"/>
    <cellStyle name="Hipervínculo visitado" xfId="40432" builtinId="9" hidden="1"/>
    <cellStyle name="Hipervínculo visitado" xfId="40433" builtinId="9" hidden="1"/>
    <cellStyle name="Hipervínculo visitado" xfId="40434" builtinId="9" hidden="1"/>
    <cellStyle name="Hipervínculo visitado" xfId="40435" builtinId="9" hidden="1"/>
    <cellStyle name="Hipervínculo visitado" xfId="40437" builtinId="9" hidden="1"/>
    <cellStyle name="Hipervínculo visitado" xfId="40438" builtinId="9" hidden="1"/>
    <cellStyle name="Hipervínculo visitado" xfId="40439" builtinId="9" hidden="1"/>
    <cellStyle name="Hipervínculo visitado" xfId="40440" builtinId="9" hidden="1"/>
    <cellStyle name="Hipervínculo visitado" xfId="40441" builtinId="9" hidden="1"/>
    <cellStyle name="Hipervínculo visitado" xfId="40442" builtinId="9" hidden="1"/>
    <cellStyle name="Hipervínculo visitado" xfId="40443" builtinId="9" hidden="1"/>
    <cellStyle name="Hipervínculo visitado" xfId="40444" builtinId="9" hidden="1"/>
    <cellStyle name="Hipervínculo visitado" xfId="40445" builtinId="9" hidden="1"/>
    <cellStyle name="Hipervínculo visitado" xfId="40446" builtinId="9" hidden="1"/>
    <cellStyle name="Hipervínculo visitado" xfId="40447" builtinId="9" hidden="1"/>
    <cellStyle name="Hipervínculo visitado" xfId="40448" builtinId="9" hidden="1"/>
    <cellStyle name="Hipervínculo visitado" xfId="40449" builtinId="9" hidden="1"/>
    <cellStyle name="Hipervínculo visitado" xfId="40450" builtinId="9" hidden="1"/>
    <cellStyle name="Hipervínculo visitado" xfId="40451" builtinId="9" hidden="1"/>
    <cellStyle name="Hipervínculo visitado" xfId="40452" builtinId="9" hidden="1"/>
    <cellStyle name="Hipervínculo visitado" xfId="40453" builtinId="9" hidden="1"/>
    <cellStyle name="Hipervínculo visitado" xfId="40454" builtinId="9" hidden="1"/>
    <cellStyle name="Hipervínculo visitado" xfId="40455" builtinId="9" hidden="1"/>
    <cellStyle name="Hipervínculo visitado" xfId="40456" builtinId="9" hidden="1"/>
    <cellStyle name="Hipervínculo visitado" xfId="40457" builtinId="9" hidden="1"/>
    <cellStyle name="Hipervínculo visitado" xfId="40460" builtinId="9" hidden="1"/>
    <cellStyle name="Hipervínculo visitado" xfId="40461" builtinId="9" hidden="1"/>
    <cellStyle name="Hipervínculo visitado" xfId="40462" builtinId="9" hidden="1"/>
    <cellStyle name="Hipervínculo visitado" xfId="40463" builtinId="9" hidden="1"/>
    <cellStyle name="Hipervínculo visitado" xfId="40464" builtinId="9" hidden="1"/>
    <cellStyle name="Hipervínculo visitado" xfId="40465" builtinId="9" hidden="1"/>
    <cellStyle name="Hipervínculo visitado" xfId="40466" builtinId="9" hidden="1"/>
    <cellStyle name="Hipervínculo visitado" xfId="40467" builtinId="9" hidden="1"/>
    <cellStyle name="Hipervínculo visitado" xfId="40468" builtinId="9" hidden="1"/>
    <cellStyle name="Hipervínculo visitado" xfId="40469" builtinId="9" hidden="1"/>
    <cellStyle name="Hipervínculo visitado" xfId="40470" builtinId="9" hidden="1"/>
    <cellStyle name="Hipervínculo visitado" xfId="40471" builtinId="9" hidden="1"/>
    <cellStyle name="Hipervínculo visitado" xfId="40472" builtinId="9" hidden="1"/>
    <cellStyle name="Hipervínculo visitado" xfId="40473" builtinId="9" hidden="1"/>
    <cellStyle name="Hipervínculo visitado" xfId="40474" builtinId="9" hidden="1"/>
    <cellStyle name="Hipervínculo visitado" xfId="40475" builtinId="9" hidden="1"/>
    <cellStyle name="Hipervínculo visitado" xfId="40476" builtinId="9" hidden="1"/>
    <cellStyle name="Hipervínculo visitado" xfId="40477" builtinId="9" hidden="1"/>
    <cellStyle name="Hipervínculo visitado" xfId="40478" builtinId="9" hidden="1"/>
    <cellStyle name="Hipervínculo visitado" xfId="40479" builtinId="9" hidden="1"/>
    <cellStyle name="Hipervínculo visitado" xfId="40480" builtinId="9" hidden="1"/>
    <cellStyle name="Hipervínculo visitado" xfId="40483" builtinId="9" hidden="1"/>
    <cellStyle name="Hipervínculo visitado" xfId="40484" builtinId="9" hidden="1"/>
    <cellStyle name="Hipervínculo visitado" xfId="40485" builtinId="9" hidden="1"/>
    <cellStyle name="Hipervínculo visitado" xfId="40486" builtinId="9" hidden="1"/>
    <cellStyle name="Hipervínculo visitado" xfId="40487" builtinId="9" hidden="1"/>
    <cellStyle name="Hipervínculo visitado" xfId="40488" builtinId="9" hidden="1"/>
    <cellStyle name="Hipervínculo visitado" xfId="40489" builtinId="9" hidden="1"/>
    <cellStyle name="Hipervínculo visitado" xfId="40490" builtinId="9" hidden="1"/>
    <cellStyle name="Hipervínculo visitado" xfId="40491" builtinId="9" hidden="1"/>
    <cellStyle name="Hipervínculo visitado" xfId="40492" builtinId="9" hidden="1"/>
    <cellStyle name="Hipervínculo visitado" xfId="40493" builtinId="9" hidden="1"/>
    <cellStyle name="Hipervínculo visitado" xfId="40494" builtinId="9" hidden="1"/>
    <cellStyle name="Hipervínculo visitado" xfId="40495" builtinId="9" hidden="1"/>
    <cellStyle name="Hipervínculo visitado" xfId="40496" builtinId="9" hidden="1"/>
    <cellStyle name="Hipervínculo visitado" xfId="40497" builtinId="9" hidden="1"/>
    <cellStyle name="Hipervínculo visitado" xfId="40498" builtinId="9" hidden="1"/>
    <cellStyle name="Hipervínculo visitado" xfId="40499" builtinId="9" hidden="1"/>
    <cellStyle name="Hipervínculo visitado" xfId="40500" builtinId="9" hidden="1"/>
    <cellStyle name="Hipervínculo visitado" xfId="40501" builtinId="9" hidden="1"/>
    <cellStyle name="Hipervínculo visitado" xfId="40502" builtinId="9" hidden="1"/>
    <cellStyle name="Hipervínculo visitado" xfId="40503" builtinId="9" hidden="1"/>
    <cellStyle name="Hipervínculo visitado" xfId="40506" builtinId="9" hidden="1"/>
    <cellStyle name="Hipervínculo visitado" xfId="40507" builtinId="9" hidden="1"/>
    <cellStyle name="Hipervínculo visitado" xfId="40508" builtinId="9" hidden="1"/>
    <cellStyle name="Hipervínculo visitado" xfId="40509" builtinId="9" hidden="1"/>
    <cellStyle name="Hipervínculo visitado" xfId="40510" builtinId="9" hidden="1"/>
    <cellStyle name="Hipervínculo visitado" xfId="40511" builtinId="9" hidden="1"/>
    <cellStyle name="Hipervínculo visitado" xfId="40512" builtinId="9" hidden="1"/>
    <cellStyle name="Hipervínculo visitado" xfId="40513" builtinId="9" hidden="1"/>
    <cellStyle name="Hipervínculo visitado" xfId="40514" builtinId="9" hidden="1"/>
    <cellStyle name="Hipervínculo visitado" xfId="40515" builtinId="9" hidden="1"/>
    <cellStyle name="Hipervínculo visitado" xfId="40516" builtinId="9" hidden="1"/>
    <cellStyle name="Hipervínculo visitado" xfId="40517" builtinId="9" hidden="1"/>
    <cellStyle name="Hipervínculo visitado" xfId="40518" builtinId="9" hidden="1"/>
    <cellStyle name="Hipervínculo visitado" xfId="40519" builtinId="9" hidden="1"/>
    <cellStyle name="Hipervínculo visitado" xfId="40520" builtinId="9" hidden="1"/>
    <cellStyle name="Hipervínculo visitado" xfId="40521" builtinId="9" hidden="1"/>
    <cellStyle name="Hipervínculo visitado" xfId="40522" builtinId="9" hidden="1"/>
    <cellStyle name="Hipervínculo visitado" xfId="40523" builtinId="9" hidden="1"/>
    <cellStyle name="Hipervínculo visitado" xfId="40524" builtinId="9" hidden="1"/>
    <cellStyle name="Hipervínculo visitado" xfId="40525" builtinId="9" hidden="1"/>
    <cellStyle name="Hipervínculo visitado" xfId="40526" builtinId="9" hidden="1"/>
    <cellStyle name="Hipervínculo visitado" xfId="40529" builtinId="9" hidden="1"/>
    <cellStyle name="Hipervínculo visitado" xfId="40530" builtinId="9" hidden="1"/>
    <cellStyle name="Hipervínculo visitado" xfId="40531" builtinId="9" hidden="1"/>
    <cellStyle name="Hipervínculo visitado" xfId="40532" builtinId="9" hidden="1"/>
    <cellStyle name="Hipervínculo visitado" xfId="40533" builtinId="9" hidden="1"/>
    <cellStyle name="Hipervínculo visitado" xfId="40534" builtinId="9" hidden="1"/>
    <cellStyle name="Hipervínculo visitado" xfId="40535" builtinId="9" hidden="1"/>
    <cellStyle name="Hipervínculo visitado" xfId="40536" builtinId="9" hidden="1"/>
    <cellStyle name="Hipervínculo visitado" xfId="40537" builtinId="9" hidden="1"/>
    <cellStyle name="Hipervínculo visitado" xfId="40538" builtinId="9" hidden="1"/>
    <cellStyle name="Hipervínculo visitado" xfId="40539" builtinId="9" hidden="1"/>
    <cellStyle name="Hipervínculo visitado" xfId="40540" builtinId="9" hidden="1"/>
    <cellStyle name="Hipervínculo visitado" xfId="40541" builtinId="9" hidden="1"/>
    <cellStyle name="Hipervínculo visitado" xfId="40542" builtinId="9" hidden="1"/>
    <cellStyle name="Hipervínculo visitado" xfId="40543" builtinId="9" hidden="1"/>
    <cellStyle name="Hipervínculo visitado" xfId="40544" builtinId="9" hidden="1"/>
    <cellStyle name="Hipervínculo visitado" xfId="40545" builtinId="9" hidden="1"/>
    <cellStyle name="Hipervínculo visitado" xfId="40546" builtinId="9" hidden="1"/>
    <cellStyle name="Hipervínculo visitado" xfId="40547" builtinId="9" hidden="1"/>
    <cellStyle name="Hipervínculo visitado" xfId="40548" builtinId="9" hidden="1"/>
    <cellStyle name="Hipervínculo visitado" xfId="40549" builtinId="9" hidden="1"/>
    <cellStyle name="Hipervínculo visitado" xfId="40552" builtinId="9" hidden="1"/>
    <cellStyle name="Hipervínculo visitado" xfId="40553" builtinId="9" hidden="1"/>
    <cellStyle name="Hipervínculo visitado" xfId="40554" builtinId="9" hidden="1"/>
    <cellStyle name="Hipervínculo visitado" xfId="40555" builtinId="9" hidden="1"/>
    <cellStyle name="Hipervínculo visitado" xfId="40556" builtinId="9" hidden="1"/>
    <cellStyle name="Hipervínculo visitado" xfId="40557" builtinId="9" hidden="1"/>
    <cellStyle name="Hipervínculo visitado" xfId="40558" builtinId="9" hidden="1"/>
    <cellStyle name="Hipervínculo visitado" xfId="40559" builtinId="9" hidden="1"/>
    <cellStyle name="Hipervínculo visitado" xfId="40560" builtinId="9" hidden="1"/>
    <cellStyle name="Hipervínculo visitado" xfId="40561" builtinId="9" hidden="1"/>
    <cellStyle name="Hipervínculo visitado" xfId="40562" builtinId="9" hidden="1"/>
    <cellStyle name="Hipervínculo visitado" xfId="40563" builtinId="9" hidden="1"/>
    <cellStyle name="Hipervínculo visitado" xfId="40564" builtinId="9" hidden="1"/>
    <cellStyle name="Hipervínculo visitado" xfId="40565" builtinId="9" hidden="1"/>
    <cellStyle name="Hipervínculo visitado" xfId="40566" builtinId="9" hidden="1"/>
    <cellStyle name="Hipervínculo visitado" xfId="40567" builtinId="9" hidden="1"/>
    <cellStyle name="Hipervínculo visitado" xfId="40568" builtinId="9" hidden="1"/>
    <cellStyle name="Hipervínculo visitado" xfId="40569" builtinId="9" hidden="1"/>
    <cellStyle name="Hipervínculo visitado" xfId="40570" builtinId="9" hidden="1"/>
    <cellStyle name="Hipervínculo visitado" xfId="40571" builtinId="9" hidden="1"/>
    <cellStyle name="Hipervínculo visitado" xfId="40572" builtinId="9" hidden="1"/>
    <cellStyle name="Hipervínculo visitado" xfId="40575" builtinId="9" hidden="1"/>
    <cellStyle name="Hipervínculo visitado" xfId="40576" builtinId="9" hidden="1"/>
    <cellStyle name="Hipervínculo visitado" xfId="40577" builtinId="9" hidden="1"/>
    <cellStyle name="Hipervínculo visitado" xfId="40578" builtinId="9" hidden="1"/>
    <cellStyle name="Hipervínculo visitado" xfId="40579" builtinId="9" hidden="1"/>
    <cellStyle name="Hipervínculo visitado" xfId="40580" builtinId="9" hidden="1"/>
    <cellStyle name="Hipervínculo visitado" xfId="40581" builtinId="9" hidden="1"/>
    <cellStyle name="Hipervínculo visitado" xfId="40582" builtinId="9" hidden="1"/>
    <cellStyle name="Hipervínculo visitado" xfId="40583" builtinId="9" hidden="1"/>
    <cellStyle name="Hipervínculo visitado" xfId="40584" builtinId="9" hidden="1"/>
    <cellStyle name="Hipervínculo visitado" xfId="40585" builtinId="9" hidden="1"/>
    <cellStyle name="Hipervínculo visitado" xfId="40586" builtinId="9" hidden="1"/>
    <cellStyle name="Hipervínculo visitado" xfId="40587" builtinId="9" hidden="1"/>
    <cellStyle name="Hipervínculo visitado" xfId="40588" builtinId="9" hidden="1"/>
    <cellStyle name="Hipervínculo visitado" xfId="40589" builtinId="9" hidden="1"/>
    <cellStyle name="Hipervínculo visitado" xfId="40590" builtinId="9" hidden="1"/>
    <cellStyle name="Hipervínculo visitado" xfId="40591" builtinId="9" hidden="1"/>
    <cellStyle name="Hipervínculo visitado" xfId="40592" builtinId="9" hidden="1"/>
    <cellStyle name="Hipervínculo visitado" xfId="40593" builtinId="9" hidden="1"/>
    <cellStyle name="Hipervínculo visitado" xfId="40594" builtinId="9" hidden="1"/>
    <cellStyle name="Hipervínculo visitado" xfId="40595" builtinId="9" hidden="1"/>
    <cellStyle name="Hipervínculo visitado" xfId="40596" builtinId="9" hidden="1"/>
    <cellStyle name="Hipervínculo visitado" xfId="40597" builtinId="9" hidden="1"/>
    <cellStyle name="Hipervínculo visitado" xfId="40598" builtinId="9" hidden="1"/>
    <cellStyle name="Hipervínculo visitado" xfId="40599" builtinId="9" hidden="1"/>
    <cellStyle name="Hipervínculo visitado" xfId="40600" builtinId="9" hidden="1"/>
    <cellStyle name="Hipervínculo visitado" xfId="40601" builtinId="9" hidden="1"/>
    <cellStyle name="Hipervínculo visitado" xfId="40602" builtinId="9" hidden="1"/>
    <cellStyle name="Hipervínculo visitado" xfId="40603" builtinId="9" hidden="1"/>
    <cellStyle name="Hipervínculo visitado" xfId="40604" builtinId="9" hidden="1"/>
    <cellStyle name="Hipervínculo visitado" xfId="40605" builtinId="9" hidden="1"/>
    <cellStyle name="Hipervínculo visitado" xfId="40606" builtinId="9" hidden="1"/>
    <cellStyle name="Hipervínculo visitado" xfId="40607" builtinId="9" hidden="1"/>
    <cellStyle name="Hipervínculo visitado" xfId="40608" builtinId="9" hidden="1"/>
    <cellStyle name="Hipervínculo visitado" xfId="40609" builtinId="9" hidden="1"/>
    <cellStyle name="Hipervínculo visitado" xfId="40610" builtinId="9" hidden="1"/>
    <cellStyle name="Hipervínculo visitado" xfId="40611" builtinId="9" hidden="1"/>
    <cellStyle name="Hipervínculo visitado" xfId="40612" builtinId="9" hidden="1"/>
    <cellStyle name="Hipervínculo visitado" xfId="40613" builtinId="9" hidden="1"/>
    <cellStyle name="Hipervínculo visitado" xfId="40614" builtinId="9" hidden="1"/>
    <cellStyle name="Hipervínculo visitado" xfId="40615" builtinId="9" hidden="1"/>
    <cellStyle name="Hipervínculo visitado" xfId="40616" builtinId="9" hidden="1"/>
    <cellStyle name="Hipervínculo visitado" xfId="40618" builtinId="9" hidden="1"/>
    <cellStyle name="Hipervínculo visitado" xfId="40619" builtinId="9" hidden="1"/>
    <cellStyle name="Hipervínculo visitado" xfId="40620" builtinId="9" hidden="1"/>
    <cellStyle name="Hipervínculo visitado" xfId="40621" builtinId="9" hidden="1"/>
    <cellStyle name="Hipervínculo visitado" xfId="40622" builtinId="9" hidden="1"/>
    <cellStyle name="Hipervínculo visitado" xfId="40623" builtinId="9" hidden="1"/>
    <cellStyle name="Hipervínculo visitado" xfId="40624" builtinId="9" hidden="1"/>
    <cellStyle name="Hipervínculo visitado" xfId="40625" builtinId="9" hidden="1"/>
    <cellStyle name="Hipervínculo visitado" xfId="40626" builtinId="9" hidden="1"/>
    <cellStyle name="Hipervínculo visitado" xfId="40627" builtinId="9" hidden="1"/>
    <cellStyle name="Hipervínculo visitado" xfId="40628" builtinId="9" hidden="1"/>
    <cellStyle name="Hipervínculo visitado" xfId="40629" builtinId="9" hidden="1"/>
    <cellStyle name="Hipervínculo visitado" xfId="40630" builtinId="9" hidden="1"/>
    <cellStyle name="Hipervínculo visitado" xfId="40631" builtinId="9" hidden="1"/>
    <cellStyle name="Hipervínculo visitado" xfId="40632" builtinId="9" hidden="1"/>
    <cellStyle name="Hipervínculo visitado" xfId="40633" builtinId="9" hidden="1"/>
    <cellStyle name="Hipervínculo visitado" xfId="40634" builtinId="9" hidden="1"/>
    <cellStyle name="Hipervínculo visitado" xfId="40635" builtinId="9" hidden="1"/>
    <cellStyle name="Hipervínculo visitado" xfId="40636" builtinId="9" hidden="1"/>
    <cellStyle name="Hipervínculo visitado" xfId="40637" builtinId="9" hidden="1"/>
    <cellStyle name="Hipervínculo visitado" xfId="40638" builtinId="9" hidden="1"/>
    <cellStyle name="Hipervínculo visitado" xfId="40639" builtinId="9" hidden="1"/>
    <cellStyle name="Hipervínculo visitado" xfId="40640" builtinId="9" hidden="1"/>
    <cellStyle name="Hipervínculo visitado" xfId="40641" builtinId="9" hidden="1"/>
    <cellStyle name="Hipervínculo visitado" xfId="40642" builtinId="9" hidden="1"/>
    <cellStyle name="Hipervínculo visitado" xfId="40643" builtinId="9" hidden="1"/>
    <cellStyle name="Hipervínculo visitado" xfId="40644" builtinId="9" hidden="1"/>
    <cellStyle name="Hipervínculo visitado" xfId="40645" builtinId="9" hidden="1"/>
    <cellStyle name="Hipervínculo visitado" xfId="40646" builtinId="9" hidden="1"/>
    <cellStyle name="Hipervínculo visitado" xfId="40647" builtinId="9" hidden="1"/>
    <cellStyle name="Hipervínculo visitado" xfId="40648" builtinId="9" hidden="1"/>
    <cellStyle name="Hipervínculo visitado" xfId="40649" builtinId="9" hidden="1"/>
    <cellStyle name="Hipervínculo visitado" xfId="40650" builtinId="9" hidden="1"/>
    <cellStyle name="Hipervínculo visitado" xfId="40651" builtinId="9" hidden="1"/>
    <cellStyle name="Hipervínculo visitado" xfId="40652" builtinId="9" hidden="1"/>
    <cellStyle name="Hipervínculo visitado" xfId="40653" builtinId="9" hidden="1"/>
    <cellStyle name="Hipervínculo visitado" xfId="40654" builtinId="9" hidden="1"/>
    <cellStyle name="Hipervínculo visitado" xfId="40655" builtinId="9" hidden="1"/>
    <cellStyle name="Hipervínculo visitado" xfId="40656" builtinId="9" hidden="1"/>
    <cellStyle name="Hipervínculo visitado" xfId="40657" builtinId="9" hidden="1"/>
    <cellStyle name="Hipervínculo visitado" xfId="40658" builtinId="9" hidden="1"/>
    <cellStyle name="Hipervínculo visitado" xfId="40659" builtinId="9" hidden="1"/>
    <cellStyle name="Hipervínculo visitado" xfId="40663" builtinId="9" hidden="1"/>
    <cellStyle name="Hipervínculo visitado" xfId="40664" builtinId="9" hidden="1"/>
    <cellStyle name="Hipervínculo visitado" xfId="40665" builtinId="9" hidden="1"/>
    <cellStyle name="Hipervínculo visitado" xfId="40666" builtinId="9" hidden="1"/>
    <cellStyle name="Hipervínculo visitado" xfId="40667" builtinId="9" hidden="1"/>
    <cellStyle name="Hipervínculo visitado" xfId="40668" builtinId="9" hidden="1"/>
    <cellStyle name="Hipervínculo visitado" xfId="40669" builtinId="9" hidden="1"/>
    <cellStyle name="Hipervínculo visitado" xfId="40670" builtinId="9" hidden="1"/>
    <cellStyle name="Hipervínculo visitado" xfId="40671" builtinId="9" hidden="1"/>
    <cellStyle name="Hipervínculo visitado" xfId="40672" builtinId="9" hidden="1"/>
    <cellStyle name="Hipervínculo visitado" xfId="40673" builtinId="9" hidden="1"/>
    <cellStyle name="Hipervínculo visitado" xfId="40674" builtinId="9" hidden="1"/>
    <cellStyle name="Hipervínculo visitado" xfId="40675" builtinId="9" hidden="1"/>
    <cellStyle name="Hipervínculo visitado" xfId="40676" builtinId="9" hidden="1"/>
    <cellStyle name="Hipervínculo visitado" xfId="40677" builtinId="9" hidden="1"/>
    <cellStyle name="Hipervínculo visitado" xfId="40678" builtinId="9" hidden="1"/>
    <cellStyle name="Hipervínculo visitado" xfId="40679" builtinId="9" hidden="1"/>
    <cellStyle name="Hipervínculo visitado" xfId="40680" builtinId="9" hidden="1"/>
    <cellStyle name="Hipervínculo visitado" xfId="40681" builtinId="9" hidden="1"/>
    <cellStyle name="Hipervínculo visitado" xfId="40682" builtinId="9" hidden="1"/>
    <cellStyle name="Hipervínculo visitado" xfId="40683" builtinId="9" hidden="1"/>
    <cellStyle name="Hipervínculo visitado" xfId="40686" builtinId="9" hidden="1"/>
    <cellStyle name="Hipervínculo visitado" xfId="40687" builtinId="9" hidden="1"/>
    <cellStyle name="Hipervínculo visitado" xfId="40688" builtinId="9" hidden="1"/>
    <cellStyle name="Hipervínculo visitado" xfId="40689" builtinId="9" hidden="1"/>
    <cellStyle name="Hipervínculo visitado" xfId="40690" builtinId="9" hidden="1"/>
    <cellStyle name="Hipervínculo visitado" xfId="40691" builtinId="9" hidden="1"/>
    <cellStyle name="Hipervínculo visitado" xfId="40692" builtinId="9" hidden="1"/>
    <cellStyle name="Hipervínculo visitado" xfId="40693" builtinId="9" hidden="1"/>
    <cellStyle name="Hipervínculo visitado" xfId="40694" builtinId="9" hidden="1"/>
    <cellStyle name="Hipervínculo visitado" xfId="40695" builtinId="9" hidden="1"/>
    <cellStyle name="Hipervínculo visitado" xfId="40696" builtinId="9" hidden="1"/>
    <cellStyle name="Hipervínculo visitado" xfId="40697" builtinId="9" hidden="1"/>
    <cellStyle name="Hipervínculo visitado" xfId="40698" builtinId="9" hidden="1"/>
    <cellStyle name="Hipervínculo visitado" xfId="40699" builtinId="9" hidden="1"/>
    <cellStyle name="Hipervínculo visitado" xfId="40700" builtinId="9" hidden="1"/>
    <cellStyle name="Hipervínculo visitado" xfId="40701" builtinId="9" hidden="1"/>
    <cellStyle name="Hipervínculo visitado" xfId="40702" builtinId="9" hidden="1"/>
    <cellStyle name="Hipervínculo visitado" xfId="40703" builtinId="9" hidden="1"/>
    <cellStyle name="Hipervínculo visitado" xfId="40704" builtinId="9" hidden="1"/>
    <cellStyle name="Hipervínculo visitado" xfId="40705" builtinId="9" hidden="1"/>
    <cellStyle name="Hipervínculo visitado" xfId="40706" builtinId="9" hidden="1"/>
    <cellStyle name="Hipervínculo visitado" xfId="40711" builtinId="9" hidden="1"/>
    <cellStyle name="Hipervínculo visitado" xfId="40712" builtinId="9" hidden="1"/>
    <cellStyle name="Hipervínculo visitado" xfId="40713" builtinId="9" hidden="1"/>
    <cellStyle name="Hipervínculo visitado" xfId="40714" builtinId="9" hidden="1"/>
    <cellStyle name="Hipervínculo visitado" xfId="40715" builtinId="9" hidden="1"/>
    <cellStyle name="Hipervínculo visitado" xfId="40716" builtinId="9" hidden="1"/>
    <cellStyle name="Hipervínculo visitado" xfId="40717" builtinId="9" hidden="1"/>
    <cellStyle name="Hipervínculo visitado" xfId="40718" builtinId="9" hidden="1"/>
    <cellStyle name="Hipervínculo visitado" xfId="40719" builtinId="9" hidden="1"/>
    <cellStyle name="Hipervínculo visitado" xfId="40720" builtinId="9" hidden="1"/>
    <cellStyle name="Hipervínculo visitado" xfId="40721" builtinId="9" hidden="1"/>
    <cellStyle name="Hipervínculo visitado" xfId="40722" builtinId="9" hidden="1"/>
    <cellStyle name="Hipervínculo visitado" xfId="40723" builtinId="9" hidden="1"/>
    <cellStyle name="Hipervínculo visitado" xfId="40724" builtinId="9" hidden="1"/>
    <cellStyle name="Hipervínculo visitado" xfId="40725" builtinId="9" hidden="1"/>
    <cellStyle name="Hipervínculo visitado" xfId="40726" builtinId="9" hidden="1"/>
    <cellStyle name="Hipervínculo visitado" xfId="40727" builtinId="9" hidden="1"/>
    <cellStyle name="Hipervínculo visitado" xfId="40728" builtinId="9" hidden="1"/>
    <cellStyle name="Hipervínculo visitado" xfId="40729" builtinId="9" hidden="1"/>
    <cellStyle name="Hipervínculo visitado" xfId="40730" builtinId="9" hidden="1"/>
    <cellStyle name="Hipervínculo visitado" xfId="40731" builtinId="9" hidden="1"/>
    <cellStyle name="Hipervínculo visitado" xfId="40735" builtinId="9" hidden="1"/>
    <cellStyle name="Hipervínculo visitado" xfId="40736" builtinId="9" hidden="1"/>
    <cellStyle name="Hipervínculo visitado" xfId="40737" builtinId="9" hidden="1"/>
    <cellStyle name="Hipervínculo visitado" xfId="40738" builtinId="9" hidden="1"/>
    <cellStyle name="Hipervínculo visitado" xfId="40739" builtinId="9" hidden="1"/>
    <cellStyle name="Hipervínculo visitado" xfId="40740" builtinId="9" hidden="1"/>
    <cellStyle name="Hipervínculo visitado" xfId="40741" builtinId="9" hidden="1"/>
    <cellStyle name="Hipervínculo visitado" xfId="40742" builtinId="9" hidden="1"/>
    <cellStyle name="Hipervínculo visitado" xfId="40743" builtinId="9" hidden="1"/>
    <cellStyle name="Hipervínculo visitado" xfId="40744" builtinId="9" hidden="1"/>
    <cellStyle name="Hipervínculo visitado" xfId="40745" builtinId="9" hidden="1"/>
    <cellStyle name="Hipervínculo visitado" xfId="40746" builtinId="9" hidden="1"/>
    <cellStyle name="Hipervínculo visitado" xfId="40747" builtinId="9" hidden="1"/>
    <cellStyle name="Hipervínculo visitado" xfId="40748" builtinId="9" hidden="1"/>
    <cellStyle name="Hipervínculo visitado" xfId="40749" builtinId="9" hidden="1"/>
    <cellStyle name="Hipervínculo visitado" xfId="40750" builtinId="9" hidden="1"/>
    <cellStyle name="Hipervínculo visitado" xfId="40751" builtinId="9" hidden="1"/>
    <cellStyle name="Hipervínculo visitado" xfId="40752" builtinId="9" hidden="1"/>
    <cellStyle name="Hipervínculo visitado" xfId="40753" builtinId="9" hidden="1"/>
    <cellStyle name="Hipervínculo visitado" xfId="40754" builtinId="9" hidden="1"/>
    <cellStyle name="Hipervínculo visitado" xfId="40755" builtinId="9" hidden="1"/>
    <cellStyle name="Hipervínculo visitado" xfId="40709" builtinId="9" hidden="1"/>
    <cellStyle name="Hipervínculo visitado" xfId="40710" builtinId="9" hidden="1"/>
    <cellStyle name="Hipervínculo visitado" xfId="40757" builtinId="9" hidden="1"/>
    <cellStyle name="Hipervínculo visitado" xfId="40758" builtinId="9" hidden="1"/>
    <cellStyle name="Hipervínculo visitado" xfId="40759" builtinId="9" hidden="1"/>
    <cellStyle name="Hipervínculo visitado" xfId="40760" builtinId="9" hidden="1"/>
    <cellStyle name="Hipervínculo visitado" xfId="40761" builtinId="9" hidden="1"/>
    <cellStyle name="Hipervínculo visitado" xfId="40762" builtinId="9" hidden="1"/>
    <cellStyle name="Hipervínculo visitado" xfId="40763" builtinId="9" hidden="1"/>
    <cellStyle name="Hipervínculo visitado" xfId="40764" builtinId="9" hidden="1"/>
    <cellStyle name="Hipervínculo visitado" xfId="40765" builtinId="9" hidden="1"/>
    <cellStyle name="Hipervínculo visitado" xfId="40766" builtinId="9" hidden="1"/>
    <cellStyle name="Hipervínculo visitado" xfId="40767" builtinId="9" hidden="1"/>
    <cellStyle name="Hipervínculo visitado" xfId="40768" builtinId="9" hidden="1"/>
    <cellStyle name="Hipervínculo visitado" xfId="40769" builtinId="9" hidden="1"/>
    <cellStyle name="Hipervínculo visitado" xfId="40770" builtinId="9" hidden="1"/>
    <cellStyle name="Hipervínculo visitado" xfId="40771" builtinId="9" hidden="1"/>
    <cellStyle name="Hipervínculo visitado" xfId="40772" builtinId="9" hidden="1"/>
    <cellStyle name="Hipervínculo visitado" xfId="40773" builtinId="9" hidden="1"/>
    <cellStyle name="Hipervínculo visitado" xfId="40774" builtinId="9" hidden="1"/>
    <cellStyle name="Hipervínculo visitado" xfId="40775" builtinId="9" hidden="1"/>
    <cellStyle name="Hipervínculo visitado" xfId="40733" builtinId="9" hidden="1"/>
    <cellStyle name="Hipervínculo visitado" xfId="40734" builtinId="9" hidden="1"/>
    <cellStyle name="Hipervínculo visitado" xfId="40776" builtinId="9" hidden="1"/>
    <cellStyle name="Hipervínculo visitado" xfId="40777" builtinId="9" hidden="1"/>
    <cellStyle name="Hipervínculo visitado" xfId="40778" builtinId="9" hidden="1"/>
    <cellStyle name="Hipervínculo visitado" xfId="40779" builtinId="9" hidden="1"/>
    <cellStyle name="Hipervínculo visitado" xfId="40780" builtinId="9" hidden="1"/>
    <cellStyle name="Hipervínculo visitado" xfId="40781" builtinId="9" hidden="1"/>
    <cellStyle name="Hipervínculo visitado" xfId="40782" builtinId="9" hidden="1"/>
    <cellStyle name="Hipervínculo visitado" xfId="40783" builtinId="9" hidden="1"/>
    <cellStyle name="Hipervínculo visitado" xfId="40784" builtinId="9" hidden="1"/>
    <cellStyle name="Hipervínculo visitado" xfId="40785" builtinId="9" hidden="1"/>
    <cellStyle name="Hipervínculo visitado" xfId="40786" builtinId="9" hidden="1"/>
    <cellStyle name="Hipervínculo visitado" xfId="40787" builtinId="9" hidden="1"/>
    <cellStyle name="Hipervínculo visitado" xfId="40788" builtinId="9" hidden="1"/>
    <cellStyle name="Hipervínculo visitado" xfId="40789" builtinId="9" hidden="1"/>
    <cellStyle name="Hipervínculo visitado" xfId="40790" builtinId="9" hidden="1"/>
    <cellStyle name="Hipervínculo visitado" xfId="40791" builtinId="9" hidden="1"/>
    <cellStyle name="Hipervínculo visitado" xfId="40792" builtinId="9" hidden="1"/>
    <cellStyle name="Hipervínculo visitado" xfId="40793" builtinId="9" hidden="1"/>
    <cellStyle name="Hipervínculo visitado" xfId="40794" builtinId="9" hidden="1"/>
    <cellStyle name="Hipervínculo visitado" xfId="40799" builtinId="9" hidden="1"/>
    <cellStyle name="Hipervínculo visitado" xfId="40800" builtinId="9" hidden="1"/>
    <cellStyle name="Hipervínculo visitado" xfId="40801" builtinId="9" hidden="1"/>
    <cellStyle name="Hipervínculo visitado" xfId="40802" builtinId="9" hidden="1"/>
    <cellStyle name="Hipervínculo visitado" xfId="40803" builtinId="9" hidden="1"/>
    <cellStyle name="Hipervínculo visitado" xfId="40804" builtinId="9" hidden="1"/>
    <cellStyle name="Hipervínculo visitado" xfId="40805" builtinId="9" hidden="1"/>
    <cellStyle name="Hipervínculo visitado" xfId="40806" builtinId="9" hidden="1"/>
    <cellStyle name="Hipervínculo visitado" xfId="40807" builtinId="9" hidden="1"/>
    <cellStyle name="Hipervínculo visitado" xfId="40808" builtinId="9" hidden="1"/>
    <cellStyle name="Hipervínculo visitado" xfId="40809" builtinId="9" hidden="1"/>
    <cellStyle name="Hipervínculo visitado" xfId="40810" builtinId="9" hidden="1"/>
    <cellStyle name="Hipervínculo visitado" xfId="40811" builtinId="9" hidden="1"/>
    <cellStyle name="Hipervínculo visitado" xfId="40812" builtinId="9" hidden="1"/>
    <cellStyle name="Hipervínculo visitado" xfId="40813" builtinId="9" hidden="1"/>
    <cellStyle name="Hipervínculo visitado" xfId="40814" builtinId="9" hidden="1"/>
    <cellStyle name="Hipervínculo visitado" xfId="40815" builtinId="9" hidden="1"/>
    <cellStyle name="Hipervínculo visitado" xfId="40816" builtinId="9" hidden="1"/>
    <cellStyle name="Hipervínculo visitado" xfId="40817" builtinId="9" hidden="1"/>
    <cellStyle name="Hipervínculo visitado" xfId="40818" builtinId="9" hidden="1"/>
    <cellStyle name="Hipervínculo visitado" xfId="40819" builtinId="9" hidden="1"/>
    <cellStyle name="Hipervínculo visitado" xfId="40820" builtinId="9" hidden="1"/>
    <cellStyle name="Hipervínculo visitado" xfId="40821" builtinId="9" hidden="1"/>
    <cellStyle name="Hipervínculo visitado" xfId="40822" builtinId="9" hidden="1"/>
    <cellStyle name="Hipervínculo visitado" xfId="40823" builtinId="9" hidden="1"/>
    <cellStyle name="Hipervínculo visitado" xfId="40824" builtinId="9" hidden="1"/>
    <cellStyle name="Hipervínculo visitado" xfId="40825" builtinId="9" hidden="1"/>
    <cellStyle name="Hipervínculo visitado" xfId="40826" builtinId="9" hidden="1"/>
    <cellStyle name="Hipervínculo visitado" xfId="40827" builtinId="9" hidden="1"/>
    <cellStyle name="Hipervínculo visitado" xfId="40828" builtinId="9" hidden="1"/>
    <cellStyle name="Hipervínculo visitado" xfId="40829" builtinId="9" hidden="1"/>
    <cellStyle name="Hipervínculo visitado" xfId="40830" builtinId="9" hidden="1"/>
    <cellStyle name="Hipervínculo visitado" xfId="40831" builtinId="9" hidden="1"/>
    <cellStyle name="Hipervínculo visitado" xfId="40832" builtinId="9" hidden="1"/>
    <cellStyle name="Hipervínculo visitado" xfId="40833" builtinId="9" hidden="1"/>
    <cellStyle name="Hipervínculo visitado" xfId="40834" builtinId="9" hidden="1"/>
    <cellStyle name="Hipervínculo visitado" xfId="40835" builtinId="9" hidden="1"/>
    <cellStyle name="Hipervínculo visitado" xfId="40836" builtinId="9" hidden="1"/>
    <cellStyle name="Hipervínculo visitado" xfId="40837" builtinId="9" hidden="1"/>
    <cellStyle name="Hipervínculo visitado" xfId="40838" builtinId="9" hidden="1"/>
    <cellStyle name="Hipervínculo visitado" xfId="40839" builtinId="9" hidden="1"/>
    <cellStyle name="Hipervínculo visitado" xfId="40840" builtinId="9" hidden="1"/>
    <cellStyle name="Hipervínculo visitado" xfId="40797" builtinId="9" hidden="1"/>
    <cellStyle name="Hipervínculo visitado" xfId="40798" builtinId="9" hidden="1"/>
    <cellStyle name="Hipervínculo visitado" xfId="40842" builtinId="9" hidden="1"/>
    <cellStyle name="Hipervínculo visitado" xfId="40843" builtinId="9" hidden="1"/>
    <cellStyle name="Hipervínculo visitado" xfId="40844" builtinId="9" hidden="1"/>
    <cellStyle name="Hipervínculo visitado" xfId="40845" builtinId="9" hidden="1"/>
    <cellStyle name="Hipervínculo visitado" xfId="40846" builtinId="9" hidden="1"/>
    <cellStyle name="Hipervínculo visitado" xfId="40847" builtinId="9" hidden="1"/>
    <cellStyle name="Hipervínculo visitado" xfId="40848" builtinId="9" hidden="1"/>
    <cellStyle name="Hipervínculo visitado" xfId="40849" builtinId="9" hidden="1"/>
    <cellStyle name="Hipervínculo visitado" xfId="40850" builtinId="9" hidden="1"/>
    <cellStyle name="Hipervínculo visitado" xfId="40851" builtinId="9" hidden="1"/>
    <cellStyle name="Hipervínculo visitado" xfId="40852" builtinId="9" hidden="1"/>
    <cellStyle name="Hipervínculo visitado" xfId="40853" builtinId="9" hidden="1"/>
    <cellStyle name="Hipervínculo visitado" xfId="40854" builtinId="9" hidden="1"/>
    <cellStyle name="Hipervínculo visitado" xfId="40855" builtinId="9" hidden="1"/>
    <cellStyle name="Hipervínculo visitado" xfId="40856" builtinId="9" hidden="1"/>
    <cellStyle name="Hipervínculo visitado" xfId="40857" builtinId="9" hidden="1"/>
    <cellStyle name="Hipervínculo visitado" xfId="40858" builtinId="9" hidden="1"/>
    <cellStyle name="Hipervínculo visitado" xfId="40859" builtinId="9" hidden="1"/>
    <cellStyle name="Hipervínculo visitado" xfId="40860" builtinId="9" hidden="1"/>
    <cellStyle name="Hipervínculo visitado" xfId="40864" builtinId="9" hidden="1"/>
    <cellStyle name="Hipervínculo visitado" xfId="40865" builtinId="9" hidden="1"/>
    <cellStyle name="Hipervínculo visitado" xfId="40866" builtinId="9" hidden="1"/>
    <cellStyle name="Hipervínculo visitado" xfId="40867" builtinId="9" hidden="1"/>
    <cellStyle name="Hipervínculo visitado" xfId="40868" builtinId="9" hidden="1"/>
    <cellStyle name="Hipervínculo visitado" xfId="40869" builtinId="9" hidden="1"/>
    <cellStyle name="Hipervínculo visitado" xfId="40870" builtinId="9" hidden="1"/>
    <cellStyle name="Hipervínculo visitado" xfId="40871" builtinId="9" hidden="1"/>
    <cellStyle name="Hipervínculo visitado" xfId="40872" builtinId="9" hidden="1"/>
    <cellStyle name="Hipervínculo visitado" xfId="40873" builtinId="9" hidden="1"/>
    <cellStyle name="Hipervínculo visitado" xfId="40874" builtinId="9" hidden="1"/>
    <cellStyle name="Hipervínculo visitado" xfId="40875" builtinId="9" hidden="1"/>
    <cellStyle name="Hipervínculo visitado" xfId="40876" builtinId="9" hidden="1"/>
    <cellStyle name="Hipervínculo visitado" xfId="40877" builtinId="9" hidden="1"/>
    <cellStyle name="Hipervínculo visitado" xfId="40878" builtinId="9" hidden="1"/>
    <cellStyle name="Hipervínculo visitado" xfId="40879" builtinId="9" hidden="1"/>
    <cellStyle name="Hipervínculo visitado" xfId="40880" builtinId="9" hidden="1"/>
    <cellStyle name="Hipervínculo visitado" xfId="40881" builtinId="9" hidden="1"/>
    <cellStyle name="Hipervínculo visitado" xfId="40882" builtinId="9" hidden="1"/>
    <cellStyle name="Hipervínculo visitado" xfId="40883" builtinId="9" hidden="1"/>
    <cellStyle name="Hipervínculo visitado" xfId="40884" builtinId="9" hidden="1"/>
    <cellStyle name="Hipervínculo visitado" xfId="40885" builtinId="9" hidden="1"/>
    <cellStyle name="Hipervínculo visitado" xfId="40886" builtinId="9" hidden="1"/>
    <cellStyle name="Hipervínculo visitado" xfId="40887" builtinId="9" hidden="1"/>
    <cellStyle name="Hipervínculo visitado" xfId="40888" builtinId="9" hidden="1"/>
    <cellStyle name="Hipervínculo visitado" xfId="40889" builtinId="9" hidden="1"/>
    <cellStyle name="Hipervínculo visitado" xfId="40890" builtinId="9" hidden="1"/>
    <cellStyle name="Hipervínculo visitado" xfId="40891" builtinId="9" hidden="1"/>
    <cellStyle name="Hipervínculo visitado" xfId="40892" builtinId="9" hidden="1"/>
    <cellStyle name="Hipervínculo visitado" xfId="40893" builtinId="9" hidden="1"/>
    <cellStyle name="Hipervínculo visitado" xfId="40894" builtinId="9" hidden="1"/>
    <cellStyle name="Hipervínculo visitado" xfId="40895" builtinId="9" hidden="1"/>
    <cellStyle name="Hipervínculo visitado" xfId="40896" builtinId="9" hidden="1"/>
    <cellStyle name="Hipervínculo visitado" xfId="40897" builtinId="9" hidden="1"/>
    <cellStyle name="Hipervínculo visitado" xfId="40898" builtinId="9" hidden="1"/>
    <cellStyle name="Hipervínculo visitado" xfId="40899" builtinId="9" hidden="1"/>
    <cellStyle name="Hipervínculo visitado" xfId="40900" builtinId="9" hidden="1"/>
    <cellStyle name="Hipervínculo visitado" xfId="40901" builtinId="9" hidden="1"/>
    <cellStyle name="Hipervínculo visitado" xfId="40902" builtinId="9" hidden="1"/>
    <cellStyle name="Hipervínculo visitado" xfId="40903" builtinId="9" hidden="1"/>
    <cellStyle name="Hipervínculo visitado" xfId="40904" builtinId="9" hidden="1"/>
    <cellStyle name="Hipervínculo visitado" xfId="40905" builtinId="9" hidden="1"/>
    <cellStyle name="Hipervínculo visitado" xfId="40863" builtinId="9" hidden="1"/>
    <cellStyle name="Hipervínculo visitado" xfId="40906" builtinId="9" hidden="1"/>
    <cellStyle name="Hipervínculo visitado" xfId="40907" builtinId="9" hidden="1"/>
    <cellStyle name="Hipervínculo visitado" xfId="40908" builtinId="9" hidden="1"/>
    <cellStyle name="Hipervínculo visitado" xfId="40909" builtinId="9" hidden="1"/>
    <cellStyle name="Hipervínculo visitado" xfId="40910" builtinId="9" hidden="1"/>
    <cellStyle name="Hipervínculo visitado" xfId="40911" builtinId="9" hidden="1"/>
    <cellStyle name="Hipervínculo visitado" xfId="40912" builtinId="9" hidden="1"/>
    <cellStyle name="Hipervínculo visitado" xfId="40913" builtinId="9" hidden="1"/>
    <cellStyle name="Hipervínculo visitado" xfId="40914" builtinId="9" hidden="1"/>
    <cellStyle name="Hipervínculo visitado" xfId="40915" builtinId="9" hidden="1"/>
    <cellStyle name="Hipervínculo visitado" xfId="40916" builtinId="9" hidden="1"/>
    <cellStyle name="Hipervínculo visitado" xfId="40917" builtinId="9" hidden="1"/>
    <cellStyle name="Hipervínculo visitado" xfId="40918" builtinId="9" hidden="1"/>
    <cellStyle name="Hipervínculo visitado" xfId="40919" builtinId="9" hidden="1"/>
    <cellStyle name="Hipervínculo visitado" xfId="40920" builtinId="9" hidden="1"/>
    <cellStyle name="Hipervínculo visitado" xfId="40921" builtinId="9" hidden="1"/>
    <cellStyle name="Hipervínculo visitado" xfId="40922" builtinId="9" hidden="1"/>
    <cellStyle name="Hipervínculo visitado" xfId="40923" builtinId="9" hidden="1"/>
    <cellStyle name="Hipervínculo visitado" xfId="40924" builtinId="9" hidden="1"/>
    <cellStyle name="Hipervínculo visitado" xfId="40925" builtinId="9" hidden="1"/>
    <cellStyle name="Hipervínculo visitado" xfId="40926" builtinId="9" hidden="1"/>
    <cellStyle name="Hipervínculo visitado" xfId="40927" builtinId="9" hidden="1"/>
    <cellStyle name="Hipervínculo visitado" xfId="40928" builtinId="9" hidden="1"/>
    <cellStyle name="Hipervínculo visitado" xfId="40929" builtinId="9" hidden="1"/>
    <cellStyle name="Hipervínculo visitado" xfId="40930" builtinId="9" hidden="1"/>
    <cellStyle name="Hipervínculo visitado" xfId="40931" builtinId="9" hidden="1"/>
    <cellStyle name="Hipervínculo visitado" xfId="40932" builtinId="9" hidden="1"/>
    <cellStyle name="Hipervínculo visitado" xfId="40933" builtinId="9" hidden="1"/>
    <cellStyle name="Hipervínculo visitado" xfId="40934" builtinId="9" hidden="1"/>
    <cellStyle name="Hipervínculo visitado" xfId="40935" builtinId="9" hidden="1"/>
    <cellStyle name="Hipervínculo visitado" xfId="40936" builtinId="9" hidden="1"/>
    <cellStyle name="Hipervínculo visitado" xfId="40937" builtinId="9" hidden="1"/>
    <cellStyle name="Hipervínculo visitado" xfId="40938" builtinId="9" hidden="1"/>
    <cellStyle name="Hipervínculo visitado" xfId="40939" builtinId="9" hidden="1"/>
    <cellStyle name="Hipervínculo visitado" xfId="40940" builtinId="9" hidden="1"/>
    <cellStyle name="Hipervínculo visitado" xfId="40941" builtinId="9" hidden="1"/>
    <cellStyle name="Hipervínculo visitado" xfId="40942" builtinId="9" hidden="1"/>
    <cellStyle name="Hipervínculo visitado" xfId="40943" builtinId="9" hidden="1"/>
    <cellStyle name="Hipervínculo visitado" xfId="40944" builtinId="9" hidden="1"/>
    <cellStyle name="Hipervínculo visitado" xfId="40945" builtinId="9" hidden="1"/>
    <cellStyle name="Hipervínculo visitado" xfId="40946" builtinId="9" hidden="1"/>
    <cellStyle name="Hipervínculo visitado" xfId="40862" builtinId="9" hidden="1"/>
    <cellStyle name="Hipervínculo visitado" xfId="40947" builtinId="9" hidden="1"/>
    <cellStyle name="Hipervínculo visitado" xfId="40948" builtinId="9" hidden="1"/>
    <cellStyle name="Hipervínculo visitado" xfId="40949" builtinId="9" hidden="1"/>
    <cellStyle name="Hipervínculo visitado" xfId="40950" builtinId="9" hidden="1"/>
    <cellStyle name="Hipervínculo visitado" xfId="40951" builtinId="9" hidden="1"/>
    <cellStyle name="Hipervínculo visitado" xfId="40952" builtinId="9" hidden="1"/>
    <cellStyle name="Hipervínculo visitado" xfId="40953" builtinId="9" hidden="1"/>
    <cellStyle name="Hipervínculo visitado" xfId="40954" builtinId="9" hidden="1"/>
    <cellStyle name="Hipervínculo visitado" xfId="40955" builtinId="9" hidden="1"/>
    <cellStyle name="Hipervínculo visitado" xfId="40956" builtinId="9" hidden="1"/>
    <cellStyle name="Hipervínculo visitado" xfId="40957" builtinId="9" hidden="1"/>
    <cellStyle name="Hipervínculo visitado" xfId="40958" builtinId="9" hidden="1"/>
    <cellStyle name="Hipervínculo visitado" xfId="40959" builtinId="9" hidden="1"/>
    <cellStyle name="Hipervínculo visitado" xfId="40960" builtinId="9" hidden="1"/>
    <cellStyle name="Hipervínculo visitado" xfId="40961" builtinId="9" hidden="1"/>
    <cellStyle name="Hipervínculo visitado" xfId="40962" builtinId="9" hidden="1"/>
    <cellStyle name="Hipervínculo visitado" xfId="40963" builtinId="9" hidden="1"/>
    <cellStyle name="Hipervínculo visitado" xfId="40964" builtinId="9" hidden="1"/>
    <cellStyle name="Hipervínculo visitado" xfId="40965" builtinId="9" hidden="1"/>
    <cellStyle name="Hipervínculo visitado" xfId="40966" builtinId="9" hidden="1"/>
    <cellStyle name="Hipervínculo visitado" xfId="40967" builtinId="9" hidden="1"/>
    <cellStyle name="Hipervínculo visitado" xfId="40968" builtinId="9" hidden="1"/>
    <cellStyle name="Hipervínculo visitado" xfId="40969" builtinId="9" hidden="1"/>
    <cellStyle name="Hipervínculo visitado" xfId="40970" builtinId="9" hidden="1"/>
    <cellStyle name="Hipervínculo visitado" xfId="40971" builtinId="9" hidden="1"/>
    <cellStyle name="Hipervínculo visitado" xfId="40972" builtinId="9" hidden="1"/>
    <cellStyle name="Hipervínculo visitado" xfId="40973" builtinId="9" hidden="1"/>
    <cellStyle name="Hipervínculo visitado" xfId="40974" builtinId="9" hidden="1"/>
    <cellStyle name="Hipervínculo visitado" xfId="40975" builtinId="9" hidden="1"/>
    <cellStyle name="Hipervínculo visitado" xfId="40976" builtinId="9" hidden="1"/>
    <cellStyle name="Hipervínculo visitado" xfId="40977" builtinId="9" hidden="1"/>
    <cellStyle name="Hipervínculo visitado" xfId="40978" builtinId="9" hidden="1"/>
    <cellStyle name="Hipervínculo visitado" xfId="40979" builtinId="9" hidden="1"/>
    <cellStyle name="Hipervínculo visitado" xfId="40980" builtinId="9" hidden="1"/>
    <cellStyle name="Hipervínculo visitado" xfId="40981" builtinId="9" hidden="1"/>
    <cellStyle name="Hipervínculo visitado" xfId="40982" builtinId="9" hidden="1"/>
    <cellStyle name="Hipervínculo visitado" xfId="40983" builtinId="9" hidden="1"/>
    <cellStyle name="Hipervínculo visitado" xfId="40984" builtinId="9" hidden="1"/>
    <cellStyle name="Hipervínculo visitado" xfId="40985" builtinId="9" hidden="1"/>
    <cellStyle name="Hipervínculo visitado" xfId="40986" builtinId="9" hidden="1"/>
    <cellStyle name="Hipervínculo visitado" xfId="40987" builtinId="9" hidden="1"/>
    <cellStyle name="Hipervínculo visitado" xfId="40252" builtinId="9" hidden="1"/>
    <cellStyle name="Hipervínculo visitado" xfId="40988" builtinId="9" hidden="1"/>
    <cellStyle name="Hipervínculo visitado" xfId="40989" builtinId="9" hidden="1"/>
    <cellStyle name="Hipervínculo visitado" xfId="40990" builtinId="9" hidden="1"/>
    <cellStyle name="Hipervínculo visitado" xfId="40991" builtinId="9" hidden="1"/>
    <cellStyle name="Hipervínculo visitado" xfId="40992" builtinId="9" hidden="1"/>
    <cellStyle name="Hipervínculo visitado" xfId="40993" builtinId="9" hidden="1"/>
    <cellStyle name="Hipervínculo visitado" xfId="40994" builtinId="9" hidden="1"/>
    <cellStyle name="Hipervínculo visitado" xfId="40995" builtinId="9" hidden="1"/>
    <cellStyle name="Hipervínculo visitado" xfId="40996" builtinId="9" hidden="1"/>
    <cellStyle name="Hipervínculo visitado" xfId="40997" builtinId="9" hidden="1"/>
    <cellStyle name="Hipervínculo visitado" xfId="40998" builtinId="9" hidden="1"/>
    <cellStyle name="Hipervínculo visitado" xfId="40999" builtinId="9" hidden="1"/>
    <cellStyle name="Hipervínculo visitado" xfId="41000" builtinId="9" hidden="1"/>
    <cellStyle name="Hipervínculo visitado" xfId="41001" builtinId="9" hidden="1"/>
    <cellStyle name="Hipervínculo visitado" xfId="41002" builtinId="9" hidden="1"/>
    <cellStyle name="Hipervínculo visitado" xfId="41003" builtinId="9" hidden="1"/>
    <cellStyle name="Hipervínculo visitado" xfId="41004" builtinId="9" hidden="1"/>
    <cellStyle name="Hipervínculo visitado" xfId="41005" builtinId="9" hidden="1"/>
    <cellStyle name="Hipervínculo visitado" xfId="41006" builtinId="9" hidden="1"/>
    <cellStyle name="Hipervínculo visitado" xfId="41007" builtinId="9" hidden="1"/>
    <cellStyle name="Hipervínculo visitado" xfId="41008" builtinId="9" hidden="1"/>
    <cellStyle name="Hipervínculo visitado" xfId="41009" builtinId="9" hidden="1"/>
    <cellStyle name="Hipervínculo visitado" xfId="41010" builtinId="9" hidden="1"/>
    <cellStyle name="Hipervínculo visitado" xfId="41011" builtinId="9" hidden="1"/>
    <cellStyle name="Hipervínculo visitado" xfId="41012" builtinId="9" hidden="1"/>
    <cellStyle name="Hipervínculo visitado" xfId="41013" builtinId="9" hidden="1"/>
    <cellStyle name="Hipervínculo visitado" xfId="41014" builtinId="9" hidden="1"/>
    <cellStyle name="Hipervínculo visitado" xfId="41015" builtinId="9" hidden="1"/>
    <cellStyle name="Hipervínculo visitado" xfId="41016" builtinId="9" hidden="1"/>
    <cellStyle name="Hipervínculo visitado" xfId="41017" builtinId="9" hidden="1"/>
    <cellStyle name="Hipervínculo visitado" xfId="41018" builtinId="9" hidden="1"/>
    <cellStyle name="Hipervínculo visitado" xfId="41019" builtinId="9" hidden="1"/>
    <cellStyle name="Hipervínculo visitado" xfId="41020" builtinId="9" hidden="1"/>
    <cellStyle name="Hipervínculo visitado" xfId="41021" builtinId="9" hidden="1"/>
    <cellStyle name="Hipervínculo visitado" xfId="41022" builtinId="9" hidden="1"/>
    <cellStyle name="Hipervínculo visitado" xfId="41023" builtinId="9" hidden="1"/>
    <cellStyle name="Hipervínculo visitado" xfId="41024" builtinId="9" hidden="1"/>
    <cellStyle name="Hipervínculo visitado" xfId="41025" builtinId="9" hidden="1"/>
    <cellStyle name="Hipervínculo visitado" xfId="41026" builtinId="9" hidden="1"/>
    <cellStyle name="Hipervínculo visitado" xfId="41027" builtinId="9" hidden="1"/>
    <cellStyle name="Hipervínculo visitado" xfId="41028" builtinId="9" hidden="1"/>
    <cellStyle name="Hipervínculo visitado" xfId="40756" builtinId="9" hidden="1"/>
    <cellStyle name="Hipervínculo visitado" xfId="41029" builtinId="9" hidden="1"/>
    <cellStyle name="Hipervínculo visitado" xfId="41030" builtinId="9" hidden="1"/>
    <cellStyle name="Hipervínculo visitado" xfId="41031" builtinId="9" hidden="1"/>
    <cellStyle name="Hipervínculo visitado" xfId="41032" builtinId="9" hidden="1"/>
    <cellStyle name="Hipervínculo visitado" xfId="41033" builtinId="9" hidden="1"/>
    <cellStyle name="Hipervínculo visitado" xfId="41034" builtinId="9" hidden="1"/>
    <cellStyle name="Hipervínculo visitado" xfId="41035" builtinId="9" hidden="1"/>
    <cellStyle name="Hipervínculo visitado" xfId="41036" builtinId="9" hidden="1"/>
    <cellStyle name="Hipervínculo visitado" xfId="41037" builtinId="9" hidden="1"/>
    <cellStyle name="Hipervínculo visitado" xfId="41038" builtinId="9" hidden="1"/>
    <cellStyle name="Hipervínculo visitado" xfId="41039" builtinId="9" hidden="1"/>
    <cellStyle name="Hipervínculo visitado" xfId="41040" builtinId="9" hidden="1"/>
    <cellStyle name="Hipervínculo visitado" xfId="41041" builtinId="9" hidden="1"/>
    <cellStyle name="Hipervínculo visitado" xfId="41042" builtinId="9" hidden="1"/>
    <cellStyle name="Hipervínculo visitado" xfId="41043" builtinId="9" hidden="1"/>
    <cellStyle name="Hipervínculo visitado" xfId="41044" builtinId="9" hidden="1"/>
    <cellStyle name="Hipervínculo visitado" xfId="41045" builtinId="9" hidden="1"/>
    <cellStyle name="Hipervínculo visitado" xfId="41046" builtinId="9" hidden="1"/>
    <cellStyle name="Hipervínculo visitado" xfId="41047" builtinId="9" hidden="1"/>
    <cellStyle name="Hipervínculo visitado" xfId="41048" builtinId="9" hidden="1"/>
    <cellStyle name="Hipervínculo visitado" xfId="41049" builtinId="9" hidden="1"/>
    <cellStyle name="Hipervínculo visitado" xfId="41050" builtinId="9" hidden="1"/>
    <cellStyle name="Hipervínculo visitado" xfId="41051" builtinId="9" hidden="1"/>
    <cellStyle name="Hipervínculo visitado" xfId="41052" builtinId="9" hidden="1"/>
    <cellStyle name="Hipervínculo visitado" xfId="41053" builtinId="9" hidden="1"/>
    <cellStyle name="Hipervínculo visitado" xfId="41054" builtinId="9" hidden="1"/>
    <cellStyle name="Hipervínculo visitado" xfId="41055" builtinId="9" hidden="1"/>
    <cellStyle name="Hipervínculo visitado" xfId="41056" builtinId="9" hidden="1"/>
    <cellStyle name="Hipervínculo visitado" xfId="41057" builtinId="9" hidden="1"/>
    <cellStyle name="Hipervínculo visitado" xfId="41058" builtinId="9" hidden="1"/>
    <cellStyle name="Hipervínculo visitado" xfId="41059" builtinId="9" hidden="1"/>
    <cellStyle name="Hipervínculo visitado" xfId="41060" builtinId="9" hidden="1"/>
    <cellStyle name="Hipervínculo visitado" xfId="41061" builtinId="9" hidden="1"/>
    <cellStyle name="Hipervínculo visitado" xfId="41062" builtinId="9" hidden="1"/>
    <cellStyle name="Hipervínculo visitado" xfId="41063" builtinId="9" hidden="1"/>
    <cellStyle name="Hipervínculo visitado" xfId="41064" builtinId="9" hidden="1"/>
    <cellStyle name="Hipervínculo visitado" xfId="41065" builtinId="9" hidden="1"/>
    <cellStyle name="Hipervínculo visitado" xfId="41066" builtinId="9" hidden="1"/>
    <cellStyle name="Hipervínculo visitado" xfId="41067" builtinId="9" hidden="1"/>
    <cellStyle name="Hipervínculo visitado" xfId="41068" builtinId="9" hidden="1"/>
    <cellStyle name="Hipervínculo visitado" xfId="41069" builtinId="9" hidden="1"/>
    <cellStyle name="Hipervínculo visitado" xfId="40660" builtinId="9" hidden="1"/>
    <cellStyle name="Hipervínculo visitado" xfId="41070" builtinId="9" hidden="1"/>
    <cellStyle name="Hipervínculo visitado" xfId="41071" builtinId="9" hidden="1"/>
    <cellStyle name="Hipervínculo visitado" xfId="41072" builtinId="9" hidden="1"/>
    <cellStyle name="Hipervínculo visitado" xfId="41073" builtinId="9" hidden="1"/>
    <cellStyle name="Hipervínculo visitado" xfId="41074" builtinId="9" hidden="1"/>
    <cellStyle name="Hipervínculo visitado" xfId="41075" builtinId="9" hidden="1"/>
    <cellStyle name="Hipervínculo visitado" xfId="41076" builtinId="9" hidden="1"/>
    <cellStyle name="Hipervínculo visitado" xfId="41077" builtinId="9" hidden="1"/>
    <cellStyle name="Hipervínculo visitado" xfId="41078" builtinId="9" hidden="1"/>
    <cellStyle name="Hipervínculo visitado" xfId="41079" builtinId="9" hidden="1"/>
    <cellStyle name="Hipervínculo visitado" xfId="41080" builtinId="9" hidden="1"/>
    <cellStyle name="Hipervínculo visitado" xfId="41081" builtinId="9" hidden="1"/>
    <cellStyle name="Hipervínculo visitado" xfId="41082" builtinId="9" hidden="1"/>
    <cellStyle name="Hipervínculo visitado" xfId="41083" builtinId="9" hidden="1"/>
    <cellStyle name="Hipervínculo visitado" xfId="41084" builtinId="9" hidden="1"/>
    <cellStyle name="Hipervínculo visitado" xfId="41085" builtinId="9" hidden="1"/>
    <cellStyle name="Hipervínculo visitado" xfId="41086" builtinId="9" hidden="1"/>
    <cellStyle name="Hipervínculo visitado" xfId="41087" builtinId="9" hidden="1"/>
    <cellStyle name="Hipervínculo visitado" xfId="41088" builtinId="9" hidden="1"/>
    <cellStyle name="Hipervínculo visitado" xfId="41089" builtinId="9" hidden="1"/>
    <cellStyle name="Hipervínculo visitado" xfId="41104" builtinId="9" hidden="1"/>
    <cellStyle name="Hipervínculo visitado" xfId="41105" builtinId="9" hidden="1"/>
    <cellStyle name="Hipervínculo visitado" xfId="41106" builtinId="9" hidden="1"/>
    <cellStyle name="Hipervínculo visitado" xfId="41107" builtinId="9" hidden="1"/>
    <cellStyle name="Hipervínculo visitado" xfId="41108" builtinId="9" hidden="1"/>
    <cellStyle name="Hipervínculo visitado" xfId="41109" builtinId="9" hidden="1"/>
    <cellStyle name="Hipervínculo visitado" xfId="41110" builtinId="9" hidden="1"/>
    <cellStyle name="Hipervínculo visitado" xfId="41111" builtinId="9" hidden="1"/>
    <cellStyle name="Hipervínculo visitado" xfId="41112" builtinId="9" hidden="1"/>
    <cellStyle name="Hipervínculo visitado" xfId="41113" builtinId="9" hidden="1"/>
    <cellStyle name="Hipervínculo visitado" xfId="41114" builtinId="9" hidden="1"/>
    <cellStyle name="Hipervínculo visitado" xfId="41115" builtinId="9" hidden="1"/>
    <cellStyle name="Hipervínculo visitado" xfId="41116" builtinId="9" hidden="1"/>
    <cellStyle name="Hipervínculo visitado" xfId="41117" builtinId="9" hidden="1"/>
    <cellStyle name="Hipervínculo visitado" xfId="41118" builtinId="9" hidden="1"/>
    <cellStyle name="Hipervínculo visitado" xfId="41119" builtinId="9" hidden="1"/>
    <cellStyle name="Hipervínculo visitado" xfId="41120" builtinId="9" hidden="1"/>
    <cellStyle name="Hipervínculo visitado" xfId="41121" builtinId="9" hidden="1"/>
    <cellStyle name="Hipervínculo visitado" xfId="41122" builtinId="9" hidden="1"/>
    <cellStyle name="Hipervínculo visitado" xfId="41123" builtinId="9" hidden="1"/>
    <cellStyle name="Hipervínculo visitado" xfId="41124" builtinId="9" hidden="1"/>
    <cellStyle name="Hipervínculo visitado" xfId="41125" builtinId="9" hidden="1"/>
    <cellStyle name="Hipervínculo visitado" xfId="41126" builtinId="9" hidden="1"/>
    <cellStyle name="Hipervínculo visitado" xfId="41127" builtinId="9" hidden="1"/>
    <cellStyle name="Hipervínculo visitado" xfId="41128" builtinId="9" hidden="1"/>
    <cellStyle name="Hipervínculo visitado" xfId="41129" builtinId="9" hidden="1"/>
    <cellStyle name="Hipervínculo visitado" xfId="41130" builtinId="9" hidden="1"/>
    <cellStyle name="Hipervínculo visitado" xfId="41131" builtinId="9" hidden="1"/>
    <cellStyle name="Hipervínculo visitado" xfId="41132" builtinId="9" hidden="1"/>
    <cellStyle name="Hipervínculo visitado" xfId="41133" builtinId="9" hidden="1"/>
    <cellStyle name="Hipervínculo visitado" xfId="41134" builtinId="9" hidden="1"/>
    <cellStyle name="Hipervínculo visitado" xfId="41135" builtinId="9" hidden="1"/>
    <cellStyle name="Hipervínculo visitado" xfId="41136" builtinId="9" hidden="1"/>
    <cellStyle name="Hipervínculo visitado" xfId="41137" builtinId="9" hidden="1"/>
    <cellStyle name="Hipervínculo visitado" xfId="41138" builtinId="9" hidden="1"/>
    <cellStyle name="Hipervínculo visitado" xfId="41139" builtinId="9" hidden="1"/>
    <cellStyle name="Hipervínculo visitado" xfId="41140" builtinId="9" hidden="1"/>
    <cellStyle name="Hipervínculo visitado" xfId="41141" builtinId="9" hidden="1"/>
    <cellStyle name="Hipervínculo visitado" xfId="41142" builtinId="9" hidden="1"/>
    <cellStyle name="Hipervínculo visitado" xfId="41143" builtinId="9" hidden="1"/>
    <cellStyle name="Hipervínculo visitado" xfId="41144" builtinId="9" hidden="1"/>
    <cellStyle name="Hipervínculo visitado" xfId="41145" builtinId="9" hidden="1"/>
    <cellStyle name="Hipervínculo visitado" xfId="41151" builtinId="9" hidden="1"/>
    <cellStyle name="Hipervínculo visitado" xfId="41152" builtinId="9" hidden="1"/>
    <cellStyle name="Hipervínculo visitado" xfId="41153" builtinId="9" hidden="1"/>
    <cellStyle name="Hipervínculo visitado" xfId="41154" builtinId="9" hidden="1"/>
    <cellStyle name="Hipervínculo visitado" xfId="41155" builtinId="9" hidden="1"/>
    <cellStyle name="Hipervínculo visitado" xfId="41156" builtinId="9" hidden="1"/>
    <cellStyle name="Hipervínculo visitado" xfId="41157" builtinId="9" hidden="1"/>
    <cellStyle name="Hipervínculo visitado" xfId="41158" builtinId="9" hidden="1"/>
    <cellStyle name="Hipervínculo visitado" xfId="41159" builtinId="9" hidden="1"/>
    <cellStyle name="Hipervínculo visitado" xfId="41160" builtinId="9" hidden="1"/>
    <cellStyle name="Hipervínculo visitado" xfId="41161" builtinId="9" hidden="1"/>
    <cellStyle name="Hipervínculo visitado" xfId="41162" builtinId="9" hidden="1"/>
    <cellStyle name="Hipervínculo visitado" xfId="41163" builtinId="9" hidden="1"/>
    <cellStyle name="Hipervínculo visitado" xfId="41164" builtinId="9" hidden="1"/>
    <cellStyle name="Hipervínculo visitado" xfId="41165" builtinId="9" hidden="1"/>
    <cellStyle name="Hipervínculo visitado" xfId="41166" builtinId="9" hidden="1"/>
    <cellStyle name="Hipervínculo visitado" xfId="41167" builtinId="9" hidden="1"/>
    <cellStyle name="Hipervínculo visitado" xfId="41168" builtinId="9" hidden="1"/>
    <cellStyle name="Hipervínculo visitado" xfId="41169" builtinId="9" hidden="1"/>
    <cellStyle name="Hipervínculo visitado" xfId="41170" builtinId="9" hidden="1"/>
    <cellStyle name="Hipervínculo visitado" xfId="41171" builtinId="9" hidden="1"/>
    <cellStyle name="Hipervínculo visitado" xfId="41173" builtinId="9" hidden="1"/>
    <cellStyle name="Hipervínculo visitado" xfId="41174" builtinId="9" hidden="1"/>
    <cellStyle name="Hipervínculo visitado" xfId="41175" builtinId="9" hidden="1"/>
    <cellStyle name="Hipervínculo visitado" xfId="41176" builtinId="9" hidden="1"/>
    <cellStyle name="Hipervínculo visitado" xfId="41177" builtinId="9" hidden="1"/>
    <cellStyle name="Hipervínculo visitado" xfId="41178" builtinId="9" hidden="1"/>
    <cellStyle name="Hipervínculo visitado" xfId="41179" builtinId="9" hidden="1"/>
    <cellStyle name="Hipervínculo visitado" xfId="41180" builtinId="9" hidden="1"/>
    <cellStyle name="Hipervínculo visitado" xfId="41181" builtinId="9" hidden="1"/>
    <cellStyle name="Hipervínculo visitado" xfId="41182" builtinId="9" hidden="1"/>
    <cellStyle name="Hipervínculo visitado" xfId="41183" builtinId="9" hidden="1"/>
    <cellStyle name="Hipervínculo visitado" xfId="41184" builtinId="9" hidden="1"/>
    <cellStyle name="Hipervínculo visitado" xfId="41185" builtinId="9" hidden="1"/>
    <cellStyle name="Hipervínculo visitado" xfId="41186" builtinId="9" hidden="1"/>
    <cellStyle name="Hipervínculo visitado" xfId="41187" builtinId="9" hidden="1"/>
    <cellStyle name="Hipervínculo visitado" xfId="41188" builtinId="9" hidden="1"/>
    <cellStyle name="Hipervínculo visitado" xfId="41189" builtinId="9" hidden="1"/>
    <cellStyle name="Hipervínculo visitado" xfId="41190" builtinId="9" hidden="1"/>
    <cellStyle name="Hipervínculo visitado" xfId="41191" builtinId="9" hidden="1"/>
    <cellStyle name="Hipervínculo visitado" xfId="41192" builtinId="9" hidden="1"/>
    <cellStyle name="Hipervínculo visitado" xfId="41193" builtinId="9" hidden="1"/>
    <cellStyle name="Hipervínculo visitado" xfId="41148" builtinId="9" hidden="1"/>
    <cellStyle name="Hipervínculo visitado" xfId="41149" builtinId="9" hidden="1"/>
    <cellStyle name="Hipervínculo visitado" xfId="41150" builtinId="9" hidden="1"/>
    <cellStyle name="Hipervínculo visitado" xfId="41194" builtinId="9" hidden="1"/>
    <cellStyle name="Hipervínculo visitado" xfId="41195" builtinId="9" hidden="1"/>
    <cellStyle name="Hipervínculo visitado" xfId="41196" builtinId="9" hidden="1"/>
    <cellStyle name="Hipervínculo visitado" xfId="41197" builtinId="9" hidden="1"/>
    <cellStyle name="Hipervínculo visitado" xfId="41198" builtinId="9" hidden="1"/>
    <cellStyle name="Hipervínculo visitado" xfId="41199" builtinId="9" hidden="1"/>
    <cellStyle name="Hipervínculo visitado" xfId="41200" builtinId="9" hidden="1"/>
    <cellStyle name="Hipervínculo visitado" xfId="41201" builtinId="9" hidden="1"/>
    <cellStyle name="Hipervínculo visitado" xfId="41202" builtinId="9" hidden="1"/>
    <cellStyle name="Hipervínculo visitado" xfId="41203" builtinId="9" hidden="1"/>
    <cellStyle name="Hipervínculo visitado" xfId="41204" builtinId="9" hidden="1"/>
    <cellStyle name="Hipervínculo visitado" xfId="41205" builtinId="9" hidden="1"/>
    <cellStyle name="Hipervínculo visitado" xfId="41206" builtinId="9" hidden="1"/>
    <cellStyle name="Hipervínculo visitado" xfId="41207" builtinId="9" hidden="1"/>
    <cellStyle name="Hipervínculo visitado" xfId="41208" builtinId="9" hidden="1"/>
    <cellStyle name="Hipervínculo visitado" xfId="41209" builtinId="9" hidden="1"/>
    <cellStyle name="Hipervínculo visitado" xfId="41210" builtinId="9" hidden="1"/>
    <cellStyle name="Hipervínculo visitado" xfId="41211" builtinId="9" hidden="1"/>
    <cellStyle name="Hipervínculo visitado" xfId="41215" builtinId="9" hidden="1"/>
    <cellStyle name="Hipervínculo visitado" xfId="41216" builtinId="9" hidden="1"/>
    <cellStyle name="Hipervínculo visitado" xfId="41217" builtinId="9" hidden="1"/>
    <cellStyle name="Hipervínculo visitado" xfId="41218" builtinId="9" hidden="1"/>
    <cellStyle name="Hipervínculo visitado" xfId="41219" builtinId="9" hidden="1"/>
    <cellStyle name="Hipervínculo visitado" xfId="41220" builtinId="9" hidden="1"/>
    <cellStyle name="Hipervínculo visitado" xfId="41221" builtinId="9" hidden="1"/>
    <cellStyle name="Hipervínculo visitado" xfId="41222" builtinId="9" hidden="1"/>
    <cellStyle name="Hipervínculo visitado" xfId="41223" builtinId="9" hidden="1"/>
    <cellStyle name="Hipervínculo visitado" xfId="41224" builtinId="9" hidden="1"/>
    <cellStyle name="Hipervínculo visitado" xfId="41225" builtinId="9" hidden="1"/>
    <cellStyle name="Hipervínculo visitado" xfId="41226" builtinId="9" hidden="1"/>
    <cellStyle name="Hipervínculo visitado" xfId="41227" builtinId="9" hidden="1"/>
    <cellStyle name="Hipervínculo visitado" xfId="41228" builtinId="9" hidden="1"/>
    <cellStyle name="Hipervínculo visitado" xfId="41229" builtinId="9" hidden="1"/>
    <cellStyle name="Hipervínculo visitado" xfId="41230" builtinId="9" hidden="1"/>
    <cellStyle name="Hipervínculo visitado" xfId="41231" builtinId="9" hidden="1"/>
    <cellStyle name="Hipervínculo visitado" xfId="41232" builtinId="9" hidden="1"/>
    <cellStyle name="Hipervínculo visitado" xfId="41233" builtinId="9" hidden="1"/>
    <cellStyle name="Hipervínculo visitado" xfId="41234" builtinId="9" hidden="1"/>
    <cellStyle name="Hipervínculo visitado" xfId="41235" builtinId="9" hidden="1"/>
    <cellStyle name="Hipervínculo visitado" xfId="41236" builtinId="9" hidden="1"/>
    <cellStyle name="Hipervínculo visitado" xfId="41237" builtinId="9" hidden="1"/>
    <cellStyle name="Hipervínculo visitado" xfId="41238" builtinId="9" hidden="1"/>
    <cellStyle name="Hipervínculo visitado" xfId="41239" builtinId="9" hidden="1"/>
    <cellStyle name="Hipervínculo visitado" xfId="41240" builtinId="9" hidden="1"/>
    <cellStyle name="Hipervínculo visitado" xfId="41241" builtinId="9" hidden="1"/>
    <cellStyle name="Hipervínculo visitado" xfId="41242" builtinId="9" hidden="1"/>
    <cellStyle name="Hipervínculo visitado" xfId="41243" builtinId="9" hidden="1"/>
    <cellStyle name="Hipervínculo visitado" xfId="41244" builtinId="9" hidden="1"/>
    <cellStyle name="Hipervínculo visitado" xfId="41245" builtinId="9" hidden="1"/>
    <cellStyle name="Hipervínculo visitado" xfId="41246" builtinId="9" hidden="1"/>
    <cellStyle name="Hipervínculo visitado" xfId="41247" builtinId="9" hidden="1"/>
    <cellStyle name="Hipervínculo visitado" xfId="41248" builtinId="9" hidden="1"/>
    <cellStyle name="Hipervínculo visitado" xfId="41249" builtinId="9" hidden="1"/>
    <cellStyle name="Hipervínculo visitado" xfId="41250" builtinId="9" hidden="1"/>
    <cellStyle name="Hipervínculo visitado" xfId="41251" builtinId="9" hidden="1"/>
    <cellStyle name="Hipervínculo visitado" xfId="41252" builtinId="9" hidden="1"/>
    <cellStyle name="Hipervínculo visitado" xfId="41253" builtinId="9" hidden="1"/>
    <cellStyle name="Hipervínculo visitado" xfId="41254" builtinId="9" hidden="1"/>
    <cellStyle name="Hipervínculo visitado" xfId="41255" builtinId="9" hidden="1"/>
    <cellStyle name="Hipervínculo visitado" xfId="41256" builtinId="9" hidden="1"/>
    <cellStyle name="Hipervínculo visitado" xfId="41214" builtinId="9" hidden="1"/>
    <cellStyle name="Hipervínculo visitado" xfId="41257" builtinId="9" hidden="1"/>
    <cellStyle name="Hipervínculo visitado" xfId="41258" builtinId="9" hidden="1"/>
    <cellStyle name="Hipervínculo visitado" xfId="41259" builtinId="9" hidden="1"/>
    <cellStyle name="Hipervínculo visitado" xfId="41260" builtinId="9" hidden="1"/>
    <cellStyle name="Hipervínculo visitado" xfId="41261" builtinId="9" hidden="1"/>
    <cellStyle name="Hipervínculo visitado" xfId="41262" builtinId="9" hidden="1"/>
    <cellStyle name="Hipervínculo visitado" xfId="41263" builtinId="9" hidden="1"/>
    <cellStyle name="Hipervínculo visitado" xfId="41264" builtinId="9" hidden="1"/>
    <cellStyle name="Hipervínculo visitado" xfId="41265" builtinId="9" hidden="1"/>
    <cellStyle name="Hipervínculo visitado" xfId="41266" builtinId="9" hidden="1"/>
    <cellStyle name="Hipervínculo visitado" xfId="41267" builtinId="9" hidden="1"/>
    <cellStyle name="Hipervínculo visitado" xfId="41268" builtinId="9" hidden="1"/>
    <cellStyle name="Hipervínculo visitado" xfId="41269" builtinId="9" hidden="1"/>
    <cellStyle name="Hipervínculo visitado" xfId="41270" builtinId="9" hidden="1"/>
    <cellStyle name="Hipervínculo visitado" xfId="41271" builtinId="9" hidden="1"/>
    <cellStyle name="Hipervínculo visitado" xfId="41272" builtinId="9" hidden="1"/>
    <cellStyle name="Hipervínculo visitado" xfId="41273" builtinId="9" hidden="1"/>
    <cellStyle name="Hipervínculo visitado" xfId="41274" builtinId="9" hidden="1"/>
    <cellStyle name="Hipervínculo visitado" xfId="41275" builtinId="9" hidden="1"/>
    <cellStyle name="Hipervínculo visitado" xfId="41276" builtinId="9" hidden="1"/>
    <cellStyle name="Hipervínculo visitado" xfId="41277" builtinId="9" hidden="1"/>
    <cellStyle name="Hipervínculo visitado" xfId="41278" builtinId="9" hidden="1"/>
    <cellStyle name="Hipervínculo visitado" xfId="41279" builtinId="9" hidden="1"/>
    <cellStyle name="Hipervínculo visitado" xfId="41280" builtinId="9" hidden="1"/>
    <cellStyle name="Hipervínculo visitado" xfId="41281" builtinId="9" hidden="1"/>
    <cellStyle name="Hipervínculo visitado" xfId="41282" builtinId="9" hidden="1"/>
    <cellStyle name="Hipervínculo visitado" xfId="41283" builtinId="9" hidden="1"/>
    <cellStyle name="Hipervínculo visitado" xfId="41284" builtinId="9" hidden="1"/>
    <cellStyle name="Hipervínculo visitado" xfId="41285" builtinId="9" hidden="1"/>
    <cellStyle name="Hipervínculo visitado" xfId="41286" builtinId="9" hidden="1"/>
    <cellStyle name="Hipervínculo visitado" xfId="41287" builtinId="9" hidden="1"/>
    <cellStyle name="Hipervínculo visitado" xfId="41288" builtinId="9" hidden="1"/>
    <cellStyle name="Hipervínculo visitado" xfId="41289" builtinId="9" hidden="1"/>
    <cellStyle name="Hipervínculo visitado" xfId="41290" builtinId="9" hidden="1"/>
    <cellStyle name="Hipervínculo visitado" xfId="41291" builtinId="9" hidden="1"/>
    <cellStyle name="Hipervínculo visitado" xfId="41292" builtinId="9" hidden="1"/>
    <cellStyle name="Hipervínculo visitado" xfId="41293" builtinId="9" hidden="1"/>
    <cellStyle name="Hipervínculo visitado" xfId="41294" builtinId="9" hidden="1"/>
    <cellStyle name="Hipervínculo visitado" xfId="41295" builtinId="9" hidden="1"/>
    <cellStyle name="Hipervínculo visitado" xfId="41296" builtinId="9" hidden="1"/>
    <cellStyle name="Hipervínculo visitado" xfId="41297" builtinId="9" hidden="1"/>
    <cellStyle name="Hipervínculo visitado" xfId="41091" builtinId="9" hidden="1"/>
    <cellStyle name="Hipervínculo visitado" xfId="41172" builtinId="9" hidden="1"/>
    <cellStyle name="Hipervínculo visitado" xfId="41213" builtinId="9" hidden="1"/>
    <cellStyle name="Hipervínculo visitado" xfId="41298" builtinId="9" hidden="1"/>
    <cellStyle name="Hipervínculo visitado" xfId="41299" builtinId="9" hidden="1"/>
    <cellStyle name="Hipervínculo visitado" xfId="41300" builtinId="9" hidden="1"/>
    <cellStyle name="Hipervínculo visitado" xfId="41301" builtinId="9" hidden="1"/>
    <cellStyle name="Hipervínculo visitado" xfId="41302" builtinId="9" hidden="1"/>
    <cellStyle name="Hipervínculo visitado" xfId="41303" builtinId="9" hidden="1"/>
    <cellStyle name="Hipervínculo visitado" xfId="41304" builtinId="9" hidden="1"/>
    <cellStyle name="Hipervínculo visitado" xfId="41305" builtinId="9" hidden="1"/>
    <cellStyle name="Hipervínculo visitado" xfId="41306" builtinId="9" hidden="1"/>
    <cellStyle name="Hipervínculo visitado" xfId="41307" builtinId="9" hidden="1"/>
    <cellStyle name="Hipervínculo visitado" xfId="41308" builtinId="9" hidden="1"/>
    <cellStyle name="Hipervínculo visitado" xfId="41309" builtinId="9" hidden="1"/>
    <cellStyle name="Hipervínculo visitado" xfId="41310" builtinId="9" hidden="1"/>
    <cellStyle name="Hipervínculo visitado" xfId="41311" builtinId="9" hidden="1"/>
    <cellStyle name="Hipervínculo visitado" xfId="41312" builtinId="9" hidden="1"/>
    <cellStyle name="Hipervínculo visitado" xfId="41313" builtinId="9" hidden="1"/>
    <cellStyle name="Hipervínculo visitado" xfId="41314" builtinId="9" hidden="1"/>
    <cellStyle name="Hipervínculo visitado" xfId="41315" builtinId="9" hidden="1"/>
    <cellStyle name="Hipervínculo visitado" xfId="41316" builtinId="9" hidden="1"/>
    <cellStyle name="Hipervínculo visitado" xfId="41317" builtinId="9" hidden="1"/>
    <cellStyle name="Hipervínculo visitado" xfId="41318" builtinId="9" hidden="1"/>
    <cellStyle name="Hipervínculo visitado" xfId="41319" builtinId="9" hidden="1"/>
    <cellStyle name="Hipervínculo visitado" xfId="41320" builtinId="9" hidden="1"/>
    <cellStyle name="Hipervínculo visitado" xfId="41321" builtinId="9" hidden="1"/>
    <cellStyle name="Hipervínculo visitado" xfId="41322" builtinId="9" hidden="1"/>
    <cellStyle name="Hipervínculo visitado" xfId="41323" builtinId="9" hidden="1"/>
    <cellStyle name="Hipervínculo visitado" xfId="41324" builtinId="9" hidden="1"/>
    <cellStyle name="Hipervínculo visitado" xfId="41325" builtinId="9" hidden="1"/>
    <cellStyle name="Hipervínculo visitado" xfId="41326" builtinId="9" hidden="1"/>
    <cellStyle name="Hipervínculo visitado" xfId="41327" builtinId="9" hidden="1"/>
    <cellStyle name="Hipervínculo visitado" xfId="41328" builtinId="9" hidden="1"/>
    <cellStyle name="Hipervínculo visitado" xfId="41329" builtinId="9" hidden="1"/>
    <cellStyle name="Hipervínculo visitado" xfId="41330" builtinId="9" hidden="1"/>
    <cellStyle name="Hipervínculo visitado" xfId="41331" builtinId="9" hidden="1"/>
    <cellStyle name="Hipervínculo visitado" xfId="41332" builtinId="9" hidden="1"/>
    <cellStyle name="Hipervínculo visitado" xfId="41333" builtinId="9" hidden="1"/>
    <cellStyle name="Hipervínculo visitado" xfId="41334" builtinId="9" hidden="1"/>
    <cellStyle name="Hipervínculo visitado" xfId="41335" builtinId="9" hidden="1"/>
    <cellStyle name="Hipervínculo visitado" xfId="41336" builtinId="9" hidden="1"/>
    <cellStyle name="Hipervínculo visitado" xfId="41098" builtinId="9" hidden="1"/>
    <cellStyle name="Hipervínculo visitado" xfId="41097" builtinId="9" hidden="1"/>
    <cellStyle name="Hipervínculo visitado" xfId="41095" builtinId="9" hidden="1"/>
    <cellStyle name="Hipervínculo visitado" xfId="41337" builtinId="9" hidden="1"/>
    <cellStyle name="Hipervínculo visitado" xfId="41338" builtinId="9" hidden="1"/>
    <cellStyle name="Hipervínculo visitado" xfId="41339" builtinId="9" hidden="1"/>
    <cellStyle name="Hipervínculo visitado" xfId="41340" builtinId="9" hidden="1"/>
    <cellStyle name="Hipervínculo visitado" xfId="41341" builtinId="9" hidden="1"/>
    <cellStyle name="Hipervínculo visitado" xfId="41342" builtinId="9" hidden="1"/>
    <cellStyle name="Hipervínculo visitado" xfId="41343" builtinId="9" hidden="1"/>
    <cellStyle name="Hipervínculo visitado" xfId="41344" builtinId="9" hidden="1"/>
    <cellStyle name="Hipervínculo visitado" xfId="41345" builtinId="9" hidden="1"/>
    <cellStyle name="Hipervínculo visitado" xfId="41346" builtinId="9" hidden="1"/>
    <cellStyle name="Hipervínculo visitado" xfId="41347" builtinId="9" hidden="1"/>
    <cellStyle name="Hipervínculo visitado" xfId="41348" builtinId="9" hidden="1"/>
    <cellStyle name="Hipervínculo visitado" xfId="41349" builtinId="9" hidden="1"/>
    <cellStyle name="Hipervínculo visitado" xfId="41350" builtinId="9" hidden="1"/>
    <cellStyle name="Hipervínculo visitado" xfId="41351" builtinId="9" hidden="1"/>
    <cellStyle name="Hipervínculo visitado" xfId="41352" builtinId="9" hidden="1"/>
    <cellStyle name="Hipervínculo visitado" xfId="41353" builtinId="9" hidden="1"/>
    <cellStyle name="Hipervínculo visitado" xfId="41354" builtinId="9" hidden="1"/>
    <cellStyle name="Hipervínculo visitado" xfId="40573" builtinId="9" hidden="1"/>
    <cellStyle name="Hipervínculo visitado" xfId="39379" builtinId="9" hidden="1"/>
    <cellStyle name="Hipervínculo visitado" xfId="40550" builtinId="9" hidden="1"/>
    <cellStyle name="Hipervínculo visitado" xfId="40527" builtinId="9" hidden="1"/>
    <cellStyle name="Hipervínculo visitado" xfId="40504" builtinId="9" hidden="1"/>
    <cellStyle name="Hipervínculo visitado" xfId="40481" builtinId="9" hidden="1"/>
    <cellStyle name="Hipervínculo visitado" xfId="40458" builtinId="9" hidden="1"/>
    <cellStyle name="Hipervínculo visitado" xfId="40436" builtinId="9" hidden="1"/>
    <cellStyle name="Hipervínculo visitado" xfId="40413" builtinId="9" hidden="1"/>
    <cellStyle name="Hipervínculo visitado" xfId="40390" builtinId="9" hidden="1"/>
    <cellStyle name="Hipervínculo visitado" xfId="40367" builtinId="9" hidden="1"/>
    <cellStyle name="Hipervínculo visitado" xfId="40345" builtinId="9" hidden="1"/>
    <cellStyle name="Hipervínculo visitado" xfId="39306" builtinId="9" hidden="1"/>
    <cellStyle name="Hipervínculo visitado" xfId="40322" builtinId="9" hidden="1"/>
    <cellStyle name="Hipervínculo visitado" xfId="40299" builtinId="9" hidden="1"/>
    <cellStyle name="Hipervínculo visitado" xfId="40276" builtinId="9" hidden="1"/>
    <cellStyle name="Hipervínculo visitado" xfId="40253" builtinId="9" hidden="1"/>
    <cellStyle name="Hipervínculo visitado" xfId="40229" builtinId="9" hidden="1"/>
    <cellStyle name="Hipervínculo visitado" xfId="40206" builtinId="9" hidden="1"/>
    <cellStyle name="Hipervínculo visitado" xfId="40183" builtinId="9" hidden="1"/>
    <cellStyle name="Hipervínculo visitado" xfId="40159" builtinId="9" hidden="1"/>
    <cellStyle name="Hipervínculo visitado" xfId="41103" builtinId="9" hidden="1"/>
    <cellStyle name="Hipervínculo visitado" xfId="39452" builtinId="9" hidden="1"/>
    <cellStyle name="Hipervínculo visitado" xfId="39533" builtinId="9" hidden="1"/>
    <cellStyle name="Hipervínculo visitado" xfId="39556" builtinId="9" hidden="1"/>
    <cellStyle name="Hipervínculo visitado" xfId="39832" builtinId="9" hidden="1"/>
    <cellStyle name="Hipervínculo visitado" xfId="39445" builtinId="9" hidden="1"/>
    <cellStyle name="Hipervínculo visitado" xfId="39787" builtinId="9" hidden="1"/>
    <cellStyle name="Hipervínculo visitado" xfId="39557" builtinId="9" hidden="1"/>
    <cellStyle name="Hipervínculo visitado" xfId="39702" builtinId="9" hidden="1"/>
    <cellStyle name="Hipervínculo visitado" xfId="39600" builtinId="9" hidden="1"/>
    <cellStyle name="Hipervínculo visitado" xfId="39435" builtinId="9" hidden="1"/>
    <cellStyle name="Hipervínculo visitado" xfId="39514" builtinId="9" hidden="1"/>
    <cellStyle name="Hipervínculo visitado" xfId="39363" builtinId="9" hidden="1"/>
    <cellStyle name="Hipervínculo visitado" xfId="36336" builtinId="9" hidden="1"/>
    <cellStyle name="Hipervínculo visitado" xfId="40007" builtinId="9" hidden="1"/>
    <cellStyle name="Hipervínculo visitado" xfId="39985" builtinId="9" hidden="1"/>
    <cellStyle name="Hipervínculo visitado" xfId="39963" builtinId="9" hidden="1"/>
    <cellStyle name="Hipervínculo visitado" xfId="39941" builtinId="9" hidden="1"/>
    <cellStyle name="Hipervínculo visitado" xfId="39919" builtinId="9" hidden="1"/>
    <cellStyle name="Hipervínculo visitado" xfId="39897" builtinId="9" hidden="1"/>
    <cellStyle name="Hipervínculo visitado" xfId="39875" builtinId="9" hidden="1"/>
    <cellStyle name="Hipervínculo visitado" xfId="39831" builtinId="9" hidden="1"/>
    <cellStyle name="Hipervínculo visitado" xfId="39491" builtinId="9" hidden="1"/>
    <cellStyle name="Hipervínculo visitado" xfId="39744" builtinId="9" hidden="1"/>
    <cellStyle name="Hipervínculo visitado" xfId="39490" builtinId="9" hidden="1"/>
    <cellStyle name="Hipervínculo visitado" xfId="39701" builtinId="9" hidden="1"/>
    <cellStyle name="Hipervínculo visitado" xfId="39619" builtinId="9" hidden="1"/>
    <cellStyle name="Hipervínculo visitado" xfId="39578" builtinId="9" hidden="1"/>
    <cellStyle name="Hipervínculo visitado" xfId="39534" builtinId="9" hidden="1"/>
    <cellStyle name="Hipervínculo visitado" xfId="36377" builtinId="9" hidden="1"/>
    <cellStyle name="Hipervínculo visitado" xfId="39489" builtinId="9" hidden="1"/>
    <cellStyle name="Hipervínculo visitado" xfId="39458" builtinId="9" hidden="1"/>
    <cellStyle name="Hipervínculo visitado" xfId="41100" builtinId="9" hidden="1"/>
    <cellStyle name="Hipervínculo visitado" xfId="41147" builtinId="9" hidden="1"/>
    <cellStyle name="Hipervínculo visitado" xfId="41096" builtinId="9" hidden="1"/>
    <cellStyle name="Hipervínculo visitado" xfId="39319" builtinId="9" hidden="1"/>
    <cellStyle name="Hipervínculo visitado" xfId="41090" builtinId="9" hidden="1"/>
    <cellStyle name="Hipervínculo visitado" xfId="41101" builtinId="9" hidden="1"/>
    <cellStyle name="Hipervínculo visitado" xfId="41102" builtinId="9" hidden="1"/>
    <cellStyle name="Hipervínculo visitado" xfId="41093" builtinId="9" hidden="1"/>
    <cellStyle name="Hipervínculo visitado" xfId="39398" builtinId="9" hidden="1"/>
    <cellStyle name="Hipervínculo visitado" xfId="39493" builtinId="9" hidden="1"/>
    <cellStyle name="Hipervínculo visitado" xfId="41212" builtinId="9" hidden="1"/>
    <cellStyle name="Hipervínculo visitado" xfId="39486" builtinId="9" hidden="1"/>
    <cellStyle name="Hipervínculo visitado" xfId="41094" builtinId="9" hidden="1"/>
    <cellStyle name="Hipervínculo visitado" xfId="40300" builtinId="9" hidden="1"/>
    <cellStyle name="Hipervínculo visitado" xfId="40277" builtinId="9" hidden="1"/>
    <cellStyle name="Hipervínculo visitado" xfId="40254" builtinId="9" hidden="1"/>
    <cellStyle name="Hipervínculo visitado" xfId="40230" builtinId="9" hidden="1"/>
    <cellStyle name="Hipervínculo visitado" xfId="40207" builtinId="9" hidden="1"/>
    <cellStyle name="Hipervínculo visitado" xfId="40184" builtinId="9" hidden="1"/>
    <cellStyle name="Hipervínculo visitado" xfId="39201" builtinId="9" hidden="1"/>
    <cellStyle name="Hipervínculo visitado" xfId="39235" builtinId="9" hidden="1"/>
    <cellStyle name="Hipervínculo visitado" xfId="39202" builtinId="9" hidden="1"/>
    <cellStyle name="Hipervínculo visitado" xfId="39234" builtinId="9" hidden="1"/>
    <cellStyle name="Hipervínculo visitado" xfId="39233" builtinId="9" hidden="1"/>
    <cellStyle name="Hipervínculo visitado" xfId="36376" builtinId="9" hidden="1"/>
    <cellStyle name="Hipervínculo visitado" xfId="36375" builtinId="9" hidden="1"/>
    <cellStyle name="Hipervínculo visitado" xfId="40160" builtinId="9" hidden="1"/>
    <cellStyle name="Hipervínculo visitado" xfId="40137" builtinId="9" hidden="1"/>
    <cellStyle name="Hipervínculo visitado" xfId="40115" builtinId="9" hidden="1"/>
    <cellStyle name="Hipervínculo visitado" xfId="40093" builtinId="9" hidden="1"/>
    <cellStyle name="Hipervínculo visitado" xfId="40071" builtinId="9" hidden="1"/>
    <cellStyle name="Hipervínculo visitado" xfId="39418" builtinId="9" hidden="1"/>
    <cellStyle name="Hipervínculo visitado" xfId="39236" builtinId="9" hidden="1"/>
    <cellStyle name="Hipervínculo visitado" xfId="39788" builtinId="9" hidden="1"/>
    <cellStyle name="Hipervínculo visitado" xfId="41355" builtinId="9" hidden="1"/>
    <cellStyle name="Hipervínculo visitado" xfId="41356" builtinId="9" hidden="1"/>
    <cellStyle name="Hipervínculo visitado" xfId="41357" builtinId="9" hidden="1"/>
    <cellStyle name="Hipervínculo visitado" xfId="41358" builtinId="9" hidden="1"/>
    <cellStyle name="Hipervínculo visitado" xfId="41359" builtinId="9" hidden="1"/>
    <cellStyle name="Hipervínculo visitado" xfId="41360" builtinId="9" hidden="1"/>
    <cellStyle name="Hipervínculo visitado" xfId="41361" builtinId="9" hidden="1"/>
    <cellStyle name="Hipervínculo visitado" xfId="41362" builtinId="9" hidden="1"/>
    <cellStyle name="Hipervínculo visitado" xfId="41363" builtinId="9" hidden="1"/>
    <cellStyle name="Hipervínculo visitado" xfId="41364" builtinId="9" hidden="1"/>
    <cellStyle name="Hipervínculo visitado" xfId="41365" builtinId="9" hidden="1"/>
    <cellStyle name="Hipervínculo visitado" xfId="41366" builtinId="9" hidden="1"/>
    <cellStyle name="Hipervínculo visitado" xfId="41367" builtinId="9" hidden="1"/>
    <cellStyle name="Hipervínculo visitado" xfId="41368" builtinId="9" hidden="1"/>
    <cellStyle name="Hipervínculo visitado" xfId="41369" builtinId="9" hidden="1"/>
    <cellStyle name="Hipervínculo visitado" xfId="41370" builtinId="9" hidden="1"/>
    <cellStyle name="Hipervínculo visitado" xfId="41371" builtinId="9" hidden="1"/>
    <cellStyle name="Hipervínculo visitado" xfId="41372" builtinId="9" hidden="1"/>
    <cellStyle name="Hipervínculo visitado" xfId="40708" builtinId="9" hidden="1"/>
    <cellStyle name="Hipervínculo visitado" xfId="40685" builtinId="9" hidden="1"/>
    <cellStyle name="Hipervínculo visitado" xfId="40861" builtinId="9" hidden="1"/>
    <cellStyle name="Hipervínculo visitado" xfId="41373" builtinId="9" hidden="1"/>
    <cellStyle name="Hipervínculo visitado" xfId="41374" builtinId="9" hidden="1"/>
    <cellStyle name="Hipervínculo visitado" xfId="41375" builtinId="9" hidden="1"/>
    <cellStyle name="Hipervínculo visitado" xfId="41376" builtinId="9" hidden="1"/>
    <cellStyle name="Hipervínculo visitado" xfId="41377" builtinId="9" hidden="1"/>
    <cellStyle name="Hipervínculo visitado" xfId="41378" builtinId="9" hidden="1"/>
    <cellStyle name="Hipervínculo visitado" xfId="41379" builtinId="9" hidden="1"/>
    <cellStyle name="Hipervínculo visitado" xfId="41380" builtinId="9" hidden="1"/>
    <cellStyle name="Hipervínculo visitado" xfId="41381" builtinId="9" hidden="1"/>
    <cellStyle name="Hipervínculo visitado" xfId="41382" builtinId="9" hidden="1"/>
    <cellStyle name="Hipervínculo visitado" xfId="41383" builtinId="9" hidden="1"/>
    <cellStyle name="Hipervínculo visitado" xfId="41384" builtinId="9" hidden="1"/>
    <cellStyle name="Hipervínculo visitado" xfId="41385" builtinId="9" hidden="1"/>
    <cellStyle name="Hipervínculo visitado" xfId="41386" builtinId="9" hidden="1"/>
    <cellStyle name="Hipervínculo visitado" xfId="41387" builtinId="9" hidden="1"/>
    <cellStyle name="Hipervínculo visitado" xfId="41388" builtinId="9" hidden="1"/>
    <cellStyle name="Hipervínculo visitado" xfId="41389" builtinId="9" hidden="1"/>
    <cellStyle name="Hipervínculo visitado" xfId="41390" builtinId="9" hidden="1"/>
    <cellStyle name="Hipervínculo visitado" xfId="41393" builtinId="9" hidden="1"/>
    <cellStyle name="Hipervínculo visitado" xfId="41394" builtinId="9" hidden="1"/>
    <cellStyle name="Hipervínculo visitado" xfId="41395" builtinId="9" hidden="1"/>
    <cellStyle name="Hipervínculo visitado" xfId="41396" builtinId="9" hidden="1"/>
    <cellStyle name="Hipervínculo visitado" xfId="41397" builtinId="9" hidden="1"/>
    <cellStyle name="Hipervínculo visitado" xfId="41398" builtinId="9" hidden="1"/>
    <cellStyle name="Hipervínculo visitado" xfId="41399" builtinId="9" hidden="1"/>
    <cellStyle name="Hipervínculo visitado" xfId="41400" builtinId="9" hidden="1"/>
    <cellStyle name="Hipervínculo visitado" xfId="41401" builtinId="9" hidden="1"/>
    <cellStyle name="Hipervínculo visitado" xfId="41402" builtinId="9" hidden="1"/>
    <cellStyle name="Hipervínculo visitado" xfId="41403" builtinId="9" hidden="1"/>
    <cellStyle name="Hipervínculo visitado" xfId="41404" builtinId="9" hidden="1"/>
    <cellStyle name="Hipervínculo visitado" xfId="41405" builtinId="9" hidden="1"/>
    <cellStyle name="Hipervínculo visitado" xfId="41406" builtinId="9" hidden="1"/>
    <cellStyle name="Hipervínculo visitado" xfId="41407" builtinId="9" hidden="1"/>
    <cellStyle name="Hipervínculo visitado" xfId="41408" builtinId="9" hidden="1"/>
    <cellStyle name="Hipervínculo visitado" xfId="41409" builtinId="9" hidden="1"/>
    <cellStyle name="Hipervínculo visitado" xfId="41410" builtinId="9" hidden="1"/>
    <cellStyle name="Hipervínculo visitado" xfId="41411" builtinId="9" hidden="1"/>
    <cellStyle name="Hipervínculo visitado" xfId="41412" builtinId="9" hidden="1"/>
    <cellStyle name="Hipervínculo visitado" xfId="41413" builtinId="9" hidden="1"/>
    <cellStyle name="Hipervínculo visitado" xfId="41455" builtinId="9" hidden="1"/>
    <cellStyle name="Hipervínculo visitado" xfId="41456" builtinId="9" hidden="1"/>
    <cellStyle name="Hipervínculo visitado" xfId="41457" builtinId="9" hidden="1"/>
    <cellStyle name="Hipervínculo visitado" xfId="41458" builtinId="9" hidden="1"/>
    <cellStyle name="Hipervínculo visitado" xfId="41459" builtinId="9" hidden="1"/>
    <cellStyle name="Hipervínculo visitado" xfId="41460" builtinId="9" hidden="1"/>
    <cellStyle name="Hipervínculo visitado" xfId="41461" builtinId="9" hidden="1"/>
    <cellStyle name="Hipervínculo visitado" xfId="41462" builtinId="9" hidden="1"/>
    <cellStyle name="Hipervínculo visitado" xfId="41463" builtinId="9" hidden="1"/>
    <cellStyle name="Hipervínculo visitado" xfId="41464" builtinId="9" hidden="1"/>
    <cellStyle name="Hipervínculo visitado" xfId="41465" builtinId="9" hidden="1"/>
    <cellStyle name="Hipervínculo visitado" xfId="41466" builtinId="9" hidden="1"/>
    <cellStyle name="Hipervínculo visitado" xfId="41467" builtinId="9" hidden="1"/>
    <cellStyle name="Hipervínculo visitado" xfId="41468" builtinId="9" hidden="1"/>
    <cellStyle name="Hipervínculo visitado" xfId="41469" builtinId="9" hidden="1"/>
    <cellStyle name="Hipervínculo visitado" xfId="41470" builtinId="9" hidden="1"/>
    <cellStyle name="Hipervínculo visitado" xfId="41471" builtinId="9" hidden="1"/>
    <cellStyle name="Hipervínculo visitado" xfId="41472" builtinId="9" hidden="1"/>
    <cellStyle name="Hipervínculo visitado" xfId="41473" builtinId="9" hidden="1"/>
    <cellStyle name="Hipervínculo visitado" xfId="41474" builtinId="9" hidden="1"/>
    <cellStyle name="Hipervínculo visitado" xfId="41475" builtinId="9" hidden="1"/>
    <cellStyle name="Hipervínculo visitado" xfId="41558" builtinId="9" hidden="1"/>
    <cellStyle name="Hipervínculo visitado" xfId="41559" builtinId="9" hidden="1"/>
    <cellStyle name="Hipervínculo visitado" xfId="41560" builtinId="9" hidden="1"/>
    <cellStyle name="Hipervínculo visitado" xfId="41561" builtinId="9" hidden="1"/>
    <cellStyle name="Hipervínculo visitado" xfId="41562" builtinId="9" hidden="1"/>
    <cellStyle name="Hipervínculo visitado" xfId="41563" builtinId="9" hidden="1"/>
    <cellStyle name="Hipervínculo visitado" xfId="41564" builtinId="9" hidden="1"/>
    <cellStyle name="Hipervínculo visitado" xfId="41565" builtinId="9" hidden="1"/>
    <cellStyle name="Hipervínculo visitado" xfId="41566" builtinId="9" hidden="1"/>
    <cellStyle name="Hipervínculo visitado" xfId="41567" builtinId="9" hidden="1"/>
    <cellStyle name="Hipervínculo visitado" xfId="41568" builtinId="9" hidden="1"/>
    <cellStyle name="Hipervínculo visitado" xfId="41569" builtinId="9" hidden="1"/>
    <cellStyle name="Hipervínculo visitado" xfId="41570" builtinId="9" hidden="1"/>
    <cellStyle name="Hipervínculo visitado" xfId="41571" builtinId="9" hidden="1"/>
    <cellStyle name="Hipervínculo visitado" xfId="41572" builtinId="9" hidden="1"/>
    <cellStyle name="Hipervínculo visitado" xfId="41573" builtinId="9" hidden="1"/>
    <cellStyle name="Hipervínculo visitado" xfId="41574" builtinId="9" hidden="1"/>
    <cellStyle name="Hipervínculo visitado" xfId="41575" builtinId="9" hidden="1"/>
    <cellStyle name="Hipervínculo visitado" xfId="41576" builtinId="9" hidden="1"/>
    <cellStyle name="Hipervínculo visitado" xfId="41577" builtinId="9" hidden="1"/>
    <cellStyle name="Hipervínculo visitado" xfId="41578" builtinId="9" hidden="1"/>
    <cellStyle name="Hipervínculo visitado" xfId="41524" builtinId="9" hidden="1"/>
    <cellStyle name="Hipervínculo visitado" xfId="41650" builtinId="9" hidden="1"/>
    <cellStyle name="Hipervínculo visitado" xfId="41649" builtinId="9" hidden="1"/>
    <cellStyle name="Hipervínculo visitado" xfId="41523" builtinId="9" hidden="1"/>
    <cellStyle name="Hipervínculo visitado" xfId="41648" builtinId="9" hidden="1"/>
    <cellStyle name="Hipervínculo visitado" xfId="41647" builtinId="9" hidden="1"/>
    <cellStyle name="Hipervínculo visitado" xfId="41522" builtinId="9" hidden="1"/>
    <cellStyle name="Hipervínculo visitado" xfId="41646" builtinId="9" hidden="1"/>
    <cellStyle name="Hipervínculo visitado" xfId="41645" builtinId="9" hidden="1"/>
    <cellStyle name="Hipervínculo visitado" xfId="41521" builtinId="9" hidden="1"/>
    <cellStyle name="Hipervínculo visitado" xfId="41644" builtinId="9" hidden="1"/>
    <cellStyle name="Hipervínculo visitado" xfId="41643" builtinId="9" hidden="1"/>
    <cellStyle name="Hipervínculo visitado" xfId="41520" builtinId="9" hidden="1"/>
    <cellStyle name="Hipervínculo visitado" xfId="41642" builtinId="9" hidden="1"/>
    <cellStyle name="Hipervínculo visitado" xfId="41641" builtinId="9" hidden="1"/>
    <cellStyle name="Hipervínculo visitado" xfId="41519" builtinId="9" hidden="1"/>
    <cellStyle name="Hipervínculo visitado" xfId="41640" builtinId="9" hidden="1"/>
    <cellStyle name="Hipervínculo visitado" xfId="41639" builtinId="9" hidden="1"/>
    <cellStyle name="Hipervínculo visitado" xfId="41518" builtinId="9" hidden="1"/>
    <cellStyle name="Hipervínculo visitado" xfId="41638" builtinId="9" hidden="1"/>
    <cellStyle name="Hipervínculo visitado" xfId="41637" builtinId="9" hidden="1"/>
    <cellStyle name="Hipervínculo visitado" xfId="41675" builtinId="9" hidden="1"/>
    <cellStyle name="Hipervínculo visitado" xfId="41426" builtinId="9" hidden="1"/>
    <cellStyle name="Hipervínculo visitado" xfId="41592" builtinId="9" hidden="1"/>
    <cellStyle name="Hipervínculo visitado" xfId="41676" builtinId="9" hidden="1"/>
    <cellStyle name="Hipervínculo visitado" xfId="41593" builtinId="9" hidden="1"/>
    <cellStyle name="Hipervínculo visitado" xfId="41425" builtinId="9" hidden="1"/>
    <cellStyle name="Hipervínculo visitado" xfId="41535" builtinId="9" hidden="1"/>
    <cellStyle name="Hipervínculo visitado" xfId="41594" builtinId="9" hidden="1"/>
    <cellStyle name="Hipervínculo visitado" xfId="41595" builtinId="9" hidden="1"/>
    <cellStyle name="Hipervínculo visitado" xfId="41677" builtinId="9" hidden="1"/>
    <cellStyle name="Hipervínculo visitado" xfId="41424" builtinId="9" hidden="1"/>
    <cellStyle name="Hipervínculo visitado" xfId="41423" builtinId="9" hidden="1"/>
    <cellStyle name="Hipervínculo visitado" xfId="41678" builtinId="9" hidden="1"/>
    <cellStyle name="Hipervínculo visitado" xfId="41596" builtinId="9" hidden="1"/>
    <cellStyle name="Hipervínculo visitado" xfId="41597" builtinId="9" hidden="1"/>
    <cellStyle name="Hipervínculo visitado" xfId="41536" builtinId="9" hidden="1"/>
    <cellStyle name="Hipervínculo visitado" xfId="41422" builtinId="9" hidden="1"/>
    <cellStyle name="Hipervínculo visitado" xfId="41598" builtinId="9" hidden="1"/>
    <cellStyle name="Hipervínculo visitado" xfId="41537" builtinId="9" hidden="1"/>
    <cellStyle name="Hipervínculo visitado" xfId="41599" builtinId="9" hidden="1"/>
    <cellStyle name="Hipervínculo visitado" xfId="41421" builtinId="9" hidden="1"/>
    <cellStyle name="Hipervínculo visitado" xfId="41689" builtinId="9" hidden="1"/>
    <cellStyle name="Hipervínculo visitado" xfId="41513" builtinId="9" hidden="1"/>
    <cellStyle name="Hipervínculo visitado" xfId="41512" builtinId="9" hidden="1"/>
    <cellStyle name="Hipervínculo visitado" xfId="41444" builtinId="9" hidden="1"/>
    <cellStyle name="Hipervínculo visitado" xfId="41445" builtinId="9" hidden="1"/>
    <cellStyle name="Hipervínculo visitado" xfId="41688" builtinId="9" hidden="1"/>
    <cellStyle name="Hipervínculo visitado" xfId="41544" builtinId="9" hidden="1"/>
    <cellStyle name="Hipervínculo visitado" xfId="41616" builtinId="9" hidden="1"/>
    <cellStyle name="Hipervínculo visitado" xfId="41615" builtinId="9" hidden="1"/>
    <cellStyle name="Hipervínculo visitado" xfId="41687" builtinId="9" hidden="1"/>
    <cellStyle name="Hipervínculo visitado" xfId="41446" builtinId="9" hidden="1"/>
    <cellStyle name="Hipervínculo visitado" xfId="41511" builtinId="9" hidden="1"/>
    <cellStyle name="Hipervínculo visitado" xfId="41614" builtinId="9" hidden="1"/>
    <cellStyle name="Hipervínculo visitado" xfId="41447" builtinId="9" hidden="1"/>
    <cellStyle name="Hipervínculo visitado" xfId="41686" builtinId="9" hidden="1"/>
    <cellStyle name="Hipervínculo visitado" xfId="41543" builtinId="9" hidden="1"/>
    <cellStyle name="Hipervínculo visitado" xfId="41685" builtinId="9" hidden="1"/>
    <cellStyle name="Hipervínculo visitado" xfId="41684" builtinId="9" hidden="1"/>
    <cellStyle name="Hipervínculo visitado" xfId="41530" builtinId="9" hidden="1"/>
    <cellStyle name="Hipervínculo visitado" xfId="41529" builtinId="9" hidden="1"/>
    <cellStyle name="Hipervínculo visitado" xfId="41613" builtinId="9" hidden="1"/>
    <cellStyle name="Hipervínculo visitado" xfId="41516" builtinId="9" hidden="1"/>
    <cellStyle name="Hipervínculo visitado" xfId="41526" builtinId="9" hidden="1"/>
    <cellStyle name="Hipervínculo visitado" xfId="41722" builtinId="9" hidden="1"/>
    <cellStyle name="Hipervínculo visitado" xfId="41437" builtinId="9" hidden="1"/>
    <cellStyle name="Hipervínculo visitado" xfId="41721" builtinId="9" hidden="1"/>
    <cellStyle name="Hipervínculo visitado" xfId="41653" builtinId="9" hidden="1"/>
    <cellStyle name="Hipervínculo visitado" xfId="41627" builtinId="9" hidden="1"/>
    <cellStyle name="Hipervínculo visitado" xfId="41720" builtinId="9" hidden="1"/>
    <cellStyle name="Hipervínculo visitado" xfId="41719" builtinId="9" hidden="1"/>
    <cellStyle name="Hipervínculo visitado" xfId="41550" builtinId="9" hidden="1"/>
    <cellStyle name="Hipervínculo visitado" xfId="41654" builtinId="9" hidden="1"/>
    <cellStyle name="Hipervínculo visitado" xfId="41718" builtinId="9" hidden="1"/>
    <cellStyle name="Hipervínculo visitado" xfId="41583" builtinId="9" hidden="1"/>
    <cellStyle name="Hipervínculo visitado" xfId="41419" builtinId="9" hidden="1"/>
    <cellStyle name="Hipervínculo visitado" xfId="41538" builtinId="9" hidden="1"/>
    <cellStyle name="Hipervínculo visitado" xfId="41551" builtinId="9" hidden="1"/>
    <cellStyle name="Hipervínculo visitado" xfId="41717" builtinId="9" hidden="1"/>
    <cellStyle name="Hipervínculo visitado" xfId="41539" builtinId="9" hidden="1"/>
    <cellStyle name="Hipervínculo visitado" xfId="41698" builtinId="9" hidden="1"/>
    <cellStyle name="Hipervínculo visitado" xfId="41418" builtinId="9" hidden="1"/>
    <cellStyle name="Hipervínculo visitado" xfId="41716" builtinId="9" hidden="1"/>
    <cellStyle name="Hipervínculo visitado" xfId="41755" builtinId="9" hidden="1"/>
    <cellStyle name="Hipervínculo visitado" xfId="41669" builtinId="9" hidden="1"/>
    <cellStyle name="Hipervínculo visitado" xfId="41609" builtinId="9" hidden="1"/>
    <cellStyle name="Hipervínculo visitado" xfId="41756" builtinId="9" hidden="1"/>
    <cellStyle name="Hipervínculo visitado" xfId="41448" builtinId="9" hidden="1"/>
    <cellStyle name="Hipervínculo visitado" xfId="41706" builtinId="9" hidden="1"/>
    <cellStyle name="Hipervínculo visitado" xfId="41624" builtinId="9" hidden="1"/>
    <cellStyle name="Hipervínculo visitado" xfId="41580" builtinId="9" hidden="1"/>
    <cellStyle name="Hipervínculo visitado" xfId="41660" builtinId="9" hidden="1"/>
    <cellStyle name="Hipervínculo visitado" xfId="41757" builtinId="9" hidden="1"/>
    <cellStyle name="Hipervínculo visitado" xfId="41705" builtinId="9" hidden="1"/>
    <cellStyle name="Hipervínculo visitado" xfId="41434" builtinId="9" hidden="1"/>
    <cellStyle name="Hipervínculo visitado" xfId="41758" builtinId="9" hidden="1"/>
    <cellStyle name="Hipervínculo visitado" xfId="41579" builtinId="9" hidden="1"/>
    <cellStyle name="Hipervínculo visitado" xfId="41608" builtinId="9" hidden="1"/>
    <cellStyle name="Hipervínculo visitado" xfId="41695" builtinId="9" hidden="1"/>
    <cellStyle name="Hipervínculo visitado" xfId="41554" builtinId="9" hidden="1"/>
    <cellStyle name="Hipervínculo visitado" xfId="41542" builtinId="9" hidden="1"/>
    <cellStyle name="Hipervínculo visitado" xfId="41665" builtinId="9" hidden="1"/>
    <cellStyle name="Hipervínculo visitado" xfId="41449" builtinId="9" hidden="1"/>
    <cellStyle name="Hipervínculo visitado" xfId="41704" builtinId="9" hidden="1"/>
    <cellStyle name="Hipervínculo visitado" xfId="41635" builtinId="9" hidden="1"/>
    <cellStyle name="Hipervínculo visitado" xfId="41664" builtinId="9" hidden="1"/>
    <cellStyle name="Hipervínculo visitado" xfId="41715" builtinId="9" hidden="1"/>
    <cellStyle name="Hipervínculo visitado" xfId="41432" builtinId="9" hidden="1"/>
    <cellStyle name="Hipervínculo visitado" xfId="41680" builtinId="9" hidden="1"/>
    <cellStyle name="Hipervínculo visitado" xfId="41772" builtinId="9" hidden="1"/>
    <cellStyle name="Hipervínculo visitado" xfId="41748" builtinId="9" hidden="1"/>
    <cellStyle name="Hipervínculo visitado" xfId="41417" builtinId="9" hidden="1"/>
    <cellStyle name="Hipervínculo visitado" xfId="41714" builtinId="9" hidden="1"/>
    <cellStyle name="Hipervínculo visitado" xfId="41636" builtinId="9" hidden="1"/>
    <cellStyle name="Hipervínculo visitado" xfId="41771" builtinId="9" hidden="1"/>
    <cellStyle name="Hipervínculo visitado" xfId="41620" builtinId="9" hidden="1"/>
    <cellStyle name="Hipervínculo visitado" xfId="41708" builtinId="9" hidden="1"/>
    <cellStyle name="Hipervínculo visitado" xfId="41584" builtinId="9" hidden="1"/>
    <cellStyle name="Hipervínculo visitado" xfId="41527" builtinId="9" hidden="1"/>
    <cellStyle name="Hipervínculo visitado" xfId="41696" builtinId="9" hidden="1"/>
    <cellStyle name="Hipervínculo visitado" xfId="41770" builtinId="9" hidden="1"/>
    <cellStyle name="Hipervínculo visitado" xfId="41657" builtinId="9" hidden="1"/>
    <cellStyle name="Hipervínculo visitado" xfId="41747" builtinId="9" hidden="1"/>
    <cellStyle name="Hipervínculo visitado" xfId="41630" builtinId="9" hidden="1"/>
    <cellStyle name="Hipervínculo visitado" xfId="41769" builtinId="9" hidden="1"/>
    <cellStyle name="Hipervínculo visitado" xfId="41632" builtinId="9" hidden="1"/>
    <cellStyle name="Hipervínculo visitado" xfId="41745" builtinId="9" hidden="1"/>
    <cellStyle name="Hipervínculo visitado" xfId="41439" builtinId="9" hidden="1"/>
    <cellStyle name="Hipervínculo visitado" xfId="41694" builtinId="9" hidden="1"/>
    <cellStyle name="Hipervínculo visitado" xfId="41690" builtinId="9" hidden="1"/>
    <cellStyle name="Hipervínculo visitado" xfId="41779" builtinId="9" hidden="1"/>
    <cellStyle name="Hipervínculo visitado" xfId="41744" builtinId="9" hidden="1"/>
    <cellStyle name="Hipervínculo visitado" xfId="41724" builtinId="9" hidden="1"/>
    <cellStyle name="Hipervínculo visitado" xfId="41452" builtinId="9" hidden="1"/>
    <cellStyle name="Hipervínculo visitado" xfId="41710" builtinId="9" hidden="1"/>
    <cellStyle name="Hipervínculo visitado" xfId="41557" builtinId="9" hidden="1"/>
    <cellStyle name="Hipervínculo visitado" xfId="41780" builtinId="9" hidden="1"/>
    <cellStyle name="Hipervínculo visitado" xfId="41547" builtinId="9" hidden="1"/>
    <cellStyle name="Hipervínculo visitado" xfId="41506" builtinId="9" hidden="1"/>
    <cellStyle name="Hipervínculo visitado" xfId="41663" builtinId="9" hidden="1"/>
    <cellStyle name="Hipervínculo visitado" xfId="41510" builtinId="9" hidden="1"/>
    <cellStyle name="Hipervínculo visitado" xfId="41525" builtinId="9" hidden="1"/>
    <cellStyle name="Hipervínculo visitado" xfId="41662" builtinId="9" hidden="1"/>
    <cellStyle name="Hipervínculo visitado" xfId="41674" builtinId="9" hidden="1"/>
    <cellStyle name="Hipervínculo visitado" xfId="41751" builtinId="9" hidden="1"/>
    <cellStyle name="Hipervínculo visitado" xfId="41548" builtinId="9" hidden="1"/>
    <cellStyle name="Hipervínculo visitado" xfId="41587" builtinId="9" hidden="1"/>
    <cellStyle name="Hipervínculo visitado" xfId="41509" builtinId="9" hidden="1"/>
    <cellStyle name="Hipervínculo visitado" xfId="41552" builtinId="9" hidden="1"/>
    <cellStyle name="Hipervínculo visitado" xfId="41431" builtinId="9" hidden="1"/>
    <cellStyle name="Hipervínculo visitado" xfId="41611" builtinId="9" hidden="1"/>
    <cellStyle name="Hipervínculo visitado" xfId="41699" builtinId="9" hidden="1"/>
    <cellStyle name="Hipervínculo visitado" xfId="41798" builtinId="9" hidden="1"/>
    <cellStyle name="Hipervínculo visitado" xfId="41709" builtinId="9" hidden="1"/>
    <cellStyle name="Hipervínculo visitado" xfId="41767" builtinId="9" hidden="1"/>
    <cellStyle name="Hipervínculo visitado" xfId="41797" builtinId="9" hidden="1"/>
    <cellStyle name="Hipervínculo visitado" xfId="41753" builtinId="9" hidden="1"/>
    <cellStyle name="Hipervínculo visitado" xfId="41450" builtinId="9" hidden="1"/>
    <cellStyle name="Hipervínculo visitado" xfId="41661" builtinId="9" hidden="1"/>
    <cellStyle name="Hipervínculo visitado" xfId="41621" builtinId="9" hidden="1"/>
    <cellStyle name="Hipervínculo visitado" xfId="41659" builtinId="9" hidden="1"/>
    <cellStyle name="Hipervínculo visitado" xfId="41415" builtinId="9" hidden="1"/>
    <cellStyle name="Hipervínculo visitado" xfId="41796" builtinId="9" hidden="1"/>
    <cellStyle name="Hipervínculo visitado" xfId="41712" builtinId="9" hidden="1"/>
    <cellStyle name="Hipervínculo visitado" xfId="41766" builtinId="9" hidden="1"/>
    <cellStyle name="Hipervínculo visitado" xfId="41626" builtinId="9" hidden="1"/>
    <cellStyle name="Hipervínculo visitado" xfId="41776" builtinId="9" hidden="1"/>
    <cellStyle name="Hipervínculo visitado" xfId="41610" builtinId="9" hidden="1"/>
    <cellStyle name="Hipervínculo visitado" xfId="41668" builtinId="9" hidden="1"/>
    <cellStyle name="Hipervínculo visitado" xfId="41617" builtinId="9" hidden="1"/>
    <cellStyle name="Hipervínculo visitado" xfId="41555" builtinId="9" hidden="1"/>
    <cellStyle name="Hipervínculo visitado" xfId="41603" builtinId="9" hidden="1"/>
    <cellStyle name="Hipervínculo visitado" xfId="41416" builtinId="9" hidden="1"/>
    <cellStyle name="Hipervínculo visitado" xfId="41697" builtinId="9" hidden="1"/>
    <cellStyle name="Hipervínculo visitado" xfId="41793" builtinId="9" hidden="1"/>
    <cellStyle name="Hipervínculo visitado" xfId="41619" builtinId="9" hidden="1"/>
    <cellStyle name="Hipervínculo visitado" xfId="41774" builtinId="9" hidden="1"/>
    <cellStyle name="Hipervínculo visitado" xfId="41792" builtinId="9" hidden="1"/>
    <cellStyle name="Hipervínculo visitado" xfId="41693" builtinId="9" hidden="1"/>
    <cellStyle name="Hipervínculo visitado" xfId="41435" builtinId="9" hidden="1"/>
    <cellStyle name="Hipervínculo visitado" xfId="41775" builtinId="9" hidden="1"/>
    <cellStyle name="Hipervínculo visitado" xfId="41804" builtinId="9" hidden="1"/>
    <cellStyle name="Hipervínculo visitado" xfId="41607" builtinId="9" hidden="1"/>
    <cellStyle name="Hipervínculo visitado" xfId="41427" builtinId="9" hidden="1"/>
    <cellStyle name="Hipervínculo visitado" xfId="41805" builtinId="9" hidden="1"/>
    <cellStyle name="Hipervínculo visitado" xfId="41656" builtinId="9" hidden="1"/>
    <cellStyle name="Hipervínculo visitado" xfId="41700" builtinId="9" hidden="1"/>
    <cellStyle name="Hipervínculo visitado" xfId="41601" builtinId="9" hidden="1"/>
    <cellStyle name="Hipervínculo visitado" xfId="41801" builtinId="9" hidden="1"/>
    <cellStyle name="Hipervínculo visitado" xfId="41533" builtinId="9" hidden="1"/>
    <cellStyle name="Hipervínculo visitado" xfId="41784" builtinId="9" hidden="1"/>
    <cellStyle name="Hipervínculo visitado" xfId="41867" builtinId="9" hidden="1"/>
    <cellStyle name="Hipervínculo visitado" xfId="41764" builtinId="9" hidden="1"/>
    <cellStyle name="Hipervínculo visitado" xfId="41763" builtinId="9" hidden="1"/>
    <cellStyle name="Hipervínculo visitado" xfId="41868" builtinId="9" hidden="1"/>
    <cellStyle name="Hipervínculo visitado" xfId="41451" builtinId="9" hidden="1"/>
    <cellStyle name="Hipervínculo visitado" xfId="41602" builtinId="9" hidden="1"/>
    <cellStyle name="Hipervínculo visitado" xfId="41540" builtinId="9" hidden="1"/>
    <cellStyle name="Hipervínculo visitado" xfId="41545" builtinId="9" hidden="1"/>
    <cellStyle name="Hipervínculo visitado" xfId="41828" builtinId="9" hidden="1"/>
    <cellStyle name="Hipervínculo visitado" xfId="41869" builtinId="9" hidden="1"/>
    <cellStyle name="Hipervínculo visitado" xfId="41827" builtinId="9" hidden="1"/>
    <cellStyle name="Hipervínculo visitado" xfId="41666" builtinId="9" hidden="1"/>
    <cellStyle name="Hipervínculo visitado" xfId="41870" builtinId="9" hidden="1"/>
    <cellStyle name="Hipervínculo visitado" xfId="41553" builtinId="9" hidden="1"/>
    <cellStyle name="Hipervínculo visitado" xfId="41691" builtinId="9" hidden="1"/>
    <cellStyle name="Hipervínculo visitado" xfId="41682" builtinId="9" hidden="1"/>
    <cellStyle name="Hipervínculo visitado" xfId="41789" builtinId="9" hidden="1"/>
    <cellStyle name="Hipervínculo visitado" xfId="41651" builtinId="9" hidden="1"/>
    <cellStyle name="Hipervínculo visitado" xfId="41834" builtinId="9" hidden="1"/>
    <cellStyle name="Hipervínculo visitado" xfId="41874" builtinId="9" hidden="1"/>
    <cellStyle name="Hipervínculo visitado" xfId="41791" builtinId="9" hidden="1"/>
    <cellStyle name="Hipervínculo visitado" xfId="41835" builtinId="9" hidden="1"/>
    <cellStyle name="Hipervínculo visitado" xfId="41790" builtinId="9" hidden="1"/>
    <cellStyle name="Hipervínculo visitado" xfId="41873" builtinId="9" hidden="1"/>
    <cellStyle name="Hipervínculo visitado" xfId="41759" builtinId="9" hidden="1"/>
    <cellStyle name="Hipervínculo visitado" xfId="41600" builtinId="9" hidden="1"/>
    <cellStyle name="Hipervínculo visitado" xfId="41825" builtinId="9" hidden="1"/>
    <cellStyle name="Hipervínculo visitado" xfId="41760" builtinId="9" hidden="1"/>
    <cellStyle name="Hipervínculo visitado" xfId="41746" builtinId="9" hidden="1"/>
    <cellStyle name="Hipervínculo visitado" xfId="41872" builtinId="9" hidden="1"/>
    <cellStyle name="Hipervínculo visitado" xfId="41836" builtinId="9" hidden="1"/>
    <cellStyle name="Hipervínculo visitado" xfId="41581" builtinId="9" hidden="1"/>
    <cellStyle name="Hipervínculo visitado" xfId="41515" builtinId="9" hidden="1"/>
    <cellStyle name="Hipervínculo visitado" xfId="41858" builtinId="9" hidden="1"/>
    <cellStyle name="Hipervínculo visitado" xfId="41871" builtinId="9" hidden="1"/>
    <cellStyle name="Hipervínculo visitado" xfId="41826" builtinId="9" hidden="1"/>
    <cellStyle name="Hipervínculo visitado" xfId="41857" builtinId="9" hidden="1"/>
    <cellStyle name="Hipervínculo visitado" xfId="41762" builtinId="9" hidden="1"/>
    <cellStyle name="Hipervínculo visitado" xfId="41785" builtinId="9" hidden="1"/>
    <cellStyle name="Hipervínculo visitado" xfId="41623" builtinId="9" hidden="1"/>
    <cellStyle name="Hipervínculo visitado" xfId="41910" builtinId="9" hidden="1"/>
    <cellStyle name="Hipervínculo visitado" xfId="41911" builtinId="9" hidden="1"/>
    <cellStyle name="Hipervínculo visitado" xfId="41912" builtinId="9" hidden="1"/>
    <cellStyle name="Hipervínculo visitado" xfId="41913" builtinId="9" hidden="1"/>
    <cellStyle name="Hipervínculo visitado" xfId="41914" builtinId="9" hidden="1"/>
    <cellStyle name="Hipervínculo visitado" xfId="41915" builtinId="9" hidden="1"/>
    <cellStyle name="Hipervínculo visitado" xfId="41916" builtinId="9" hidden="1"/>
    <cellStyle name="Hipervínculo visitado" xfId="41917" builtinId="9" hidden="1"/>
    <cellStyle name="Hipervínculo visitado" xfId="41918" builtinId="9" hidden="1"/>
    <cellStyle name="Hipervínculo visitado" xfId="41919" builtinId="9" hidden="1"/>
    <cellStyle name="Hipervínculo visitado" xfId="41920" builtinId="9" hidden="1"/>
    <cellStyle name="Hipervínculo visitado" xfId="41921" builtinId="9" hidden="1"/>
    <cellStyle name="Hipervínculo visitado" xfId="41922" builtinId="9" hidden="1"/>
    <cellStyle name="Hipervínculo visitado" xfId="41923" builtinId="9" hidden="1"/>
    <cellStyle name="Hipervínculo visitado" xfId="41924" builtinId="9" hidden="1"/>
    <cellStyle name="Hipervínculo visitado" xfId="41925" builtinId="9" hidden="1"/>
    <cellStyle name="Hipervínculo visitado" xfId="41926" builtinId="9" hidden="1"/>
    <cellStyle name="Hipervínculo visitado" xfId="41927" builtinId="9" hidden="1"/>
    <cellStyle name="Hipervínculo visitado" xfId="41928" builtinId="9" hidden="1"/>
    <cellStyle name="Hipervínculo visitado" xfId="41929" builtinId="9" hidden="1"/>
    <cellStyle name="Hipervínculo visitado" xfId="41633" builtinId="9" hidden="1"/>
    <cellStyle name="Hipervínculo visitado" xfId="41859" builtinId="9" hidden="1"/>
    <cellStyle name="Hipervínculo visitado" xfId="41786" builtinId="9" hidden="1"/>
    <cellStyle name="Hipervínculo visitado" xfId="41933" builtinId="9" hidden="1"/>
    <cellStyle name="Hipervínculo visitado" xfId="41934" builtinId="9" hidden="1"/>
    <cellStyle name="Hipervínculo visitado" xfId="41935" builtinId="9" hidden="1"/>
    <cellStyle name="Hipervínculo visitado" xfId="41936" builtinId="9" hidden="1"/>
    <cellStyle name="Hipervínculo visitado" xfId="41937" builtinId="9" hidden="1"/>
    <cellStyle name="Hipervínculo visitado" xfId="41938" builtinId="9" hidden="1"/>
    <cellStyle name="Hipervínculo visitado" xfId="41939" builtinId="9" hidden="1"/>
    <cellStyle name="Hipervínculo visitado" xfId="41940" builtinId="9" hidden="1"/>
    <cellStyle name="Hipervínculo visitado" xfId="41941" builtinId="9" hidden="1"/>
    <cellStyle name="Hipervínculo visitado" xfId="41942" builtinId="9" hidden="1"/>
    <cellStyle name="Hipervínculo visitado" xfId="41943" builtinId="9" hidden="1"/>
    <cellStyle name="Hipervínculo visitado" xfId="41944" builtinId="9" hidden="1"/>
    <cellStyle name="Hipervínculo visitado" xfId="41945" builtinId="9" hidden="1"/>
    <cellStyle name="Hipervínculo visitado" xfId="41946" builtinId="9" hidden="1"/>
    <cellStyle name="Hipervínculo visitado" xfId="41947" builtinId="9" hidden="1"/>
    <cellStyle name="Hipervínculo visitado" xfId="41948" builtinId="9" hidden="1"/>
    <cellStyle name="Hipervínculo visitado" xfId="41949" builtinId="9" hidden="1"/>
    <cellStyle name="Hipervínculo visitado" xfId="41950" builtinId="9" hidden="1"/>
    <cellStyle name="Hipervínculo visitado" xfId="41963" builtinId="9" hidden="1"/>
    <cellStyle name="Hipervínculo visitado" xfId="41964" builtinId="9" hidden="1"/>
    <cellStyle name="Hipervínculo visitado" xfId="41965" builtinId="9" hidden="1"/>
    <cellStyle name="Hipervínculo visitado" xfId="41966" builtinId="9" hidden="1"/>
    <cellStyle name="Hipervínculo visitado" xfId="41967" builtinId="9" hidden="1"/>
    <cellStyle name="Hipervínculo visitado" xfId="41968" builtinId="9" hidden="1"/>
    <cellStyle name="Hipervínculo visitado" xfId="41969" builtinId="9" hidden="1"/>
    <cellStyle name="Hipervínculo visitado" xfId="41970" builtinId="9" hidden="1"/>
    <cellStyle name="Hipervínculo visitado" xfId="41971" builtinId="9" hidden="1"/>
    <cellStyle name="Hipervínculo visitado" xfId="41972" builtinId="9" hidden="1"/>
    <cellStyle name="Hipervínculo visitado" xfId="41973" builtinId="9" hidden="1"/>
    <cellStyle name="Hipervínculo visitado" xfId="41974" builtinId="9" hidden="1"/>
    <cellStyle name="Hipervínculo visitado" xfId="41975" builtinId="9" hidden="1"/>
    <cellStyle name="Hipervínculo visitado" xfId="41976" builtinId="9" hidden="1"/>
    <cellStyle name="Hipervínculo visitado" xfId="41977" builtinId="9" hidden="1"/>
    <cellStyle name="Hipervínculo visitado" xfId="41978" builtinId="9" hidden="1"/>
    <cellStyle name="Hipervínculo visitado" xfId="41979" builtinId="9" hidden="1"/>
    <cellStyle name="Hipervínculo visitado" xfId="41980" builtinId="9" hidden="1"/>
    <cellStyle name="Hipervínculo visitado" xfId="41981" builtinId="9" hidden="1"/>
    <cellStyle name="Hipervínculo visitado" xfId="41982" builtinId="9" hidden="1"/>
    <cellStyle name="Hipervínculo visitado" xfId="41983" builtinId="9" hidden="1"/>
    <cellStyle name="Hipervínculo visitado" xfId="41799" builtinId="9" hidden="1"/>
    <cellStyle name="Hipervínculo visitado" xfId="41987" builtinId="9" hidden="1"/>
    <cellStyle name="Hipervínculo visitado" xfId="41988" builtinId="9" hidden="1"/>
    <cellStyle name="Hipervínculo visitado" xfId="41989" builtinId="9" hidden="1"/>
    <cellStyle name="Hipervínculo visitado" xfId="41990" builtinId="9" hidden="1"/>
    <cellStyle name="Hipervínculo visitado" xfId="41991" builtinId="9" hidden="1"/>
    <cellStyle name="Hipervínculo visitado" xfId="41992" builtinId="9" hidden="1"/>
    <cellStyle name="Hipervínculo visitado" xfId="41993" builtinId="9" hidden="1"/>
    <cellStyle name="Hipervínculo visitado" xfId="41994" builtinId="9" hidden="1"/>
    <cellStyle name="Hipervínculo visitado" xfId="41995" builtinId="9" hidden="1"/>
    <cellStyle name="Hipervínculo visitado" xfId="41996" builtinId="9" hidden="1"/>
    <cellStyle name="Hipervínculo visitado" xfId="41997" builtinId="9" hidden="1"/>
    <cellStyle name="Hipervínculo visitado" xfId="41998" builtinId="9" hidden="1"/>
    <cellStyle name="Hipervínculo visitado" xfId="41999" builtinId="9" hidden="1"/>
    <cellStyle name="Hipervínculo visitado" xfId="42000" builtinId="9" hidden="1"/>
    <cellStyle name="Hipervínculo visitado" xfId="42001" builtinId="9" hidden="1"/>
    <cellStyle name="Hipervínculo visitado" xfId="42002" builtinId="9" hidden="1"/>
    <cellStyle name="Hipervínculo visitado" xfId="42003" builtinId="9" hidden="1"/>
    <cellStyle name="Hipervínculo visitado" xfId="42004" builtinId="9" hidden="1"/>
    <cellStyle name="Hipervínculo visitado" xfId="42005" builtinId="9" hidden="1"/>
    <cellStyle name="Hipervínculo visitado" xfId="42006" builtinId="9" hidden="1"/>
    <cellStyle name="Hipervínculo visitado" xfId="42017" builtinId="9" hidden="1"/>
    <cellStyle name="Hipervínculo visitado" xfId="42018" builtinId="9" hidden="1"/>
    <cellStyle name="Hipervínculo visitado" xfId="42019" builtinId="9" hidden="1"/>
    <cellStyle name="Hipervínculo visitado" xfId="42020" builtinId="9" hidden="1"/>
    <cellStyle name="Hipervínculo visitado" xfId="42021" builtinId="9" hidden="1"/>
    <cellStyle name="Hipervínculo visitado" xfId="42022" builtinId="9" hidden="1"/>
    <cellStyle name="Hipervínculo visitado" xfId="42023" builtinId="9" hidden="1"/>
    <cellStyle name="Hipervínculo visitado" xfId="42024" builtinId="9" hidden="1"/>
    <cellStyle name="Hipervínculo visitado" xfId="42025" builtinId="9" hidden="1"/>
    <cellStyle name="Hipervínculo visitado" xfId="42026" builtinId="9" hidden="1"/>
    <cellStyle name="Hipervínculo visitado" xfId="42027" builtinId="9" hidden="1"/>
    <cellStyle name="Hipervínculo visitado" xfId="42028" builtinId="9" hidden="1"/>
    <cellStyle name="Hipervínculo visitado" xfId="42029" builtinId="9" hidden="1"/>
    <cellStyle name="Hipervínculo visitado" xfId="42030" builtinId="9" hidden="1"/>
    <cellStyle name="Hipervínculo visitado" xfId="42031" builtinId="9" hidden="1"/>
    <cellStyle name="Hipervínculo visitado" xfId="42032" builtinId="9" hidden="1"/>
    <cellStyle name="Hipervínculo visitado" xfId="42033" builtinId="9" hidden="1"/>
    <cellStyle name="Hipervínculo visitado" xfId="42034" builtinId="9" hidden="1"/>
    <cellStyle name="Hipervínculo visitado" xfId="42035" builtinId="9" hidden="1"/>
    <cellStyle name="Hipervínculo visitado" xfId="42036" builtinId="9" hidden="1"/>
    <cellStyle name="Hipervínculo visitado" xfId="42037" builtinId="9" hidden="1"/>
    <cellStyle name="Hipervínculo visitado" xfId="41528" builtinId="9" hidden="1"/>
    <cellStyle name="Hipervínculo visitado" xfId="41711" builtinId="9" hidden="1"/>
    <cellStyle name="Hipervínculo visitado" xfId="41436" builtinId="9" hidden="1"/>
    <cellStyle name="Hipervínculo visitado" xfId="42041" builtinId="9" hidden="1"/>
    <cellStyle name="Hipervínculo visitado" xfId="42042" builtinId="9" hidden="1"/>
    <cellStyle name="Hipervínculo visitado" xfId="42043" builtinId="9" hidden="1"/>
    <cellStyle name="Hipervínculo visitado" xfId="42044" builtinId="9" hidden="1"/>
    <cellStyle name="Hipervínculo visitado" xfId="42045" builtinId="9" hidden="1"/>
    <cellStyle name="Hipervínculo visitado" xfId="42046" builtinId="9" hidden="1"/>
    <cellStyle name="Hipervínculo visitado" xfId="42047" builtinId="9" hidden="1"/>
    <cellStyle name="Hipervínculo visitado" xfId="42048" builtinId="9" hidden="1"/>
    <cellStyle name="Hipervínculo visitado" xfId="42049" builtinId="9" hidden="1"/>
    <cellStyle name="Hipervínculo visitado" xfId="42050" builtinId="9" hidden="1"/>
    <cellStyle name="Hipervínculo visitado" xfId="42051" builtinId="9" hidden="1"/>
    <cellStyle name="Hipervínculo visitado" xfId="42052" builtinId="9" hidden="1"/>
    <cellStyle name="Hipervínculo visitado" xfId="42053" builtinId="9" hidden="1"/>
    <cellStyle name="Hipervínculo visitado" xfId="42054" builtinId="9" hidden="1"/>
    <cellStyle name="Hipervínculo visitado" xfId="42055" builtinId="9" hidden="1"/>
    <cellStyle name="Hipervínculo visitado" xfId="42056" builtinId="9" hidden="1"/>
    <cellStyle name="Hipervínculo visitado" xfId="42057" builtinId="9" hidden="1"/>
    <cellStyle name="Hipervínculo visitado" xfId="42058" builtinId="9" hidden="1"/>
    <cellStyle name="Hipervínculo visitado" xfId="42069" builtinId="9" hidden="1"/>
    <cellStyle name="Hipervínculo visitado" xfId="42070" builtinId="9" hidden="1"/>
    <cellStyle name="Hipervínculo visitado" xfId="42071" builtinId="9" hidden="1"/>
    <cellStyle name="Hipervínculo visitado" xfId="42072" builtinId="9" hidden="1"/>
    <cellStyle name="Hipervínculo visitado" xfId="42073" builtinId="9" hidden="1"/>
    <cellStyle name="Hipervínculo visitado" xfId="42074" builtinId="9" hidden="1"/>
    <cellStyle name="Hipervínculo visitado" xfId="42075" builtinId="9" hidden="1"/>
    <cellStyle name="Hipervínculo visitado" xfId="42076" builtinId="9" hidden="1"/>
    <cellStyle name="Hipervínculo visitado" xfId="42077" builtinId="9" hidden="1"/>
    <cellStyle name="Hipervínculo visitado" xfId="42078" builtinId="9" hidden="1"/>
    <cellStyle name="Hipervínculo visitado" xfId="42079" builtinId="9" hidden="1"/>
    <cellStyle name="Hipervínculo visitado" xfId="42080" builtinId="9" hidden="1"/>
    <cellStyle name="Hipervínculo visitado" xfId="42081" builtinId="9" hidden="1"/>
    <cellStyle name="Hipervínculo visitado" xfId="42082" builtinId="9" hidden="1"/>
    <cellStyle name="Hipervínculo visitado" xfId="42083" builtinId="9" hidden="1"/>
    <cellStyle name="Hipervínculo visitado" xfId="42084" builtinId="9" hidden="1"/>
    <cellStyle name="Hipervínculo visitado" xfId="42085" builtinId="9" hidden="1"/>
    <cellStyle name="Hipervínculo visitado" xfId="42086" builtinId="9" hidden="1"/>
    <cellStyle name="Hipervínculo visitado" xfId="42087" builtinId="9" hidden="1"/>
    <cellStyle name="Hipervínculo visitado" xfId="42088" builtinId="9" hidden="1"/>
    <cellStyle name="Hipervínculo visitado" xfId="42089" builtinId="9" hidden="1"/>
    <cellStyle name="Hipervínculo visitado" xfId="41862" builtinId="9" hidden="1"/>
    <cellStyle name="Hipervínculo visitado" xfId="41881" builtinId="9" hidden="1"/>
    <cellStyle name="Hipervínculo visitado" xfId="41880" builtinId="9" hidden="1"/>
    <cellStyle name="Hipervínculo visitado" xfId="42092" builtinId="9" hidden="1"/>
    <cellStyle name="Hipervínculo visitado" xfId="42093" builtinId="9" hidden="1"/>
    <cellStyle name="Hipervínculo visitado" xfId="42094" builtinId="9" hidden="1"/>
    <cellStyle name="Hipervínculo visitado" xfId="42095" builtinId="9" hidden="1"/>
    <cellStyle name="Hipervínculo visitado" xfId="42096" builtinId="9" hidden="1"/>
    <cellStyle name="Hipervínculo visitado" xfId="42097" builtinId="9" hidden="1"/>
    <cellStyle name="Hipervínculo visitado" xfId="42098" builtinId="9" hidden="1"/>
    <cellStyle name="Hipervínculo visitado" xfId="42099" builtinId="9" hidden="1"/>
    <cellStyle name="Hipervínculo visitado" xfId="42100" builtinId="9" hidden="1"/>
    <cellStyle name="Hipervínculo visitado" xfId="42101" builtinId="9" hidden="1"/>
    <cellStyle name="Hipervínculo visitado" xfId="42102" builtinId="9" hidden="1"/>
    <cellStyle name="Hipervínculo visitado" xfId="42103" builtinId="9" hidden="1"/>
    <cellStyle name="Hipervínculo visitado" xfId="42104" builtinId="9" hidden="1"/>
    <cellStyle name="Hipervínculo visitado" xfId="42105" builtinId="9" hidden="1"/>
    <cellStyle name="Hipervínculo visitado" xfId="42106" builtinId="9" hidden="1"/>
    <cellStyle name="Hipervínculo visitado" xfId="42107" builtinId="9" hidden="1"/>
    <cellStyle name="Hipervínculo visitado" xfId="42108" builtinId="9" hidden="1"/>
    <cellStyle name="Hipervínculo visitado" xfId="42109" builtinId="9" hidden="1"/>
    <cellStyle name="Hipervínculo visitado" xfId="42120" builtinId="9" hidden="1"/>
    <cellStyle name="Hipervínculo visitado" xfId="42121" builtinId="9" hidden="1"/>
    <cellStyle name="Hipervínculo visitado" xfId="42122" builtinId="9" hidden="1"/>
    <cellStyle name="Hipervínculo visitado" xfId="42123" builtinId="9" hidden="1"/>
    <cellStyle name="Hipervínculo visitado" xfId="42124" builtinId="9" hidden="1"/>
    <cellStyle name="Hipervínculo visitado" xfId="42125" builtinId="9" hidden="1"/>
    <cellStyle name="Hipervínculo visitado" xfId="42126" builtinId="9" hidden="1"/>
    <cellStyle name="Hipervínculo visitado" xfId="42127" builtinId="9" hidden="1"/>
    <cellStyle name="Hipervínculo visitado" xfId="42128" builtinId="9" hidden="1"/>
    <cellStyle name="Hipervínculo visitado" xfId="42129" builtinId="9" hidden="1"/>
    <cellStyle name="Hipervínculo visitado" xfId="42130" builtinId="9" hidden="1"/>
    <cellStyle name="Hipervínculo visitado" xfId="42131" builtinId="9" hidden="1"/>
    <cellStyle name="Hipervínculo visitado" xfId="42132" builtinId="9" hidden="1"/>
    <cellStyle name="Hipervínculo visitado" xfId="42133" builtinId="9" hidden="1"/>
    <cellStyle name="Hipervínculo visitado" xfId="42134" builtinId="9" hidden="1"/>
    <cellStyle name="Hipervínculo visitado" xfId="42135" builtinId="9" hidden="1"/>
    <cellStyle name="Hipervínculo visitado" xfId="42136" builtinId="9" hidden="1"/>
    <cellStyle name="Hipervínculo visitado" xfId="42137" builtinId="9" hidden="1"/>
    <cellStyle name="Hipervínculo visitado" xfId="42138" builtinId="9" hidden="1"/>
    <cellStyle name="Hipervínculo visitado" xfId="42139" builtinId="9" hidden="1"/>
    <cellStyle name="Hipervínculo visitado" xfId="42140" builtinId="9" hidden="1"/>
    <cellStyle name="Hipervínculo visitado" xfId="42143" builtinId="9" hidden="1"/>
    <cellStyle name="Hipervínculo visitado" xfId="42144" builtinId="9" hidden="1"/>
    <cellStyle name="Hipervínculo visitado" xfId="42145" builtinId="9" hidden="1"/>
    <cellStyle name="Hipervínculo visitado" xfId="42146" builtinId="9" hidden="1"/>
    <cellStyle name="Hipervínculo visitado" xfId="42147" builtinId="9" hidden="1"/>
    <cellStyle name="Hipervínculo visitado" xfId="42148" builtinId="9" hidden="1"/>
    <cellStyle name="Hipervínculo visitado" xfId="42149" builtinId="9" hidden="1"/>
    <cellStyle name="Hipervínculo visitado" xfId="42150" builtinId="9" hidden="1"/>
    <cellStyle name="Hipervínculo visitado" xfId="42151" builtinId="9" hidden="1"/>
    <cellStyle name="Hipervínculo visitado" xfId="42152" builtinId="9" hidden="1"/>
    <cellStyle name="Hipervínculo visitado" xfId="42153" builtinId="9" hidden="1"/>
    <cellStyle name="Hipervínculo visitado" xfId="42154" builtinId="9" hidden="1"/>
    <cellStyle name="Hipervínculo visitado" xfId="42155" builtinId="9" hidden="1"/>
    <cellStyle name="Hipervínculo visitado" xfId="42156" builtinId="9" hidden="1"/>
    <cellStyle name="Hipervínculo visitado" xfId="42157" builtinId="9" hidden="1"/>
    <cellStyle name="Hipervínculo visitado" xfId="42158" builtinId="9" hidden="1"/>
    <cellStyle name="Hipervínculo visitado" xfId="42159" builtinId="9" hidden="1"/>
    <cellStyle name="Hipervínculo visitado" xfId="42160" builtinId="9" hidden="1"/>
    <cellStyle name="Hipervínculo visitado" xfId="42161" builtinId="9" hidden="1"/>
    <cellStyle name="Hipervínculo visitado" xfId="42162" builtinId="9" hidden="1"/>
    <cellStyle name="Hipervínculo visitado" xfId="42163" builtinId="9" hidden="1"/>
    <cellStyle name="Hipervínculo visitado" xfId="42177" builtinId="9" hidden="1"/>
    <cellStyle name="Hipervínculo visitado" xfId="42178" builtinId="9" hidden="1"/>
    <cellStyle name="Hipervínculo visitado" xfId="42179" builtinId="9" hidden="1"/>
    <cellStyle name="Hipervínculo visitado" xfId="42180" builtinId="9" hidden="1"/>
    <cellStyle name="Hipervínculo visitado" xfId="42181" builtinId="9" hidden="1"/>
    <cellStyle name="Hipervínculo visitado" xfId="42182" builtinId="9" hidden="1"/>
    <cellStyle name="Hipervínculo visitado" xfId="42183" builtinId="9" hidden="1"/>
    <cellStyle name="Hipervínculo visitado" xfId="42184" builtinId="9" hidden="1"/>
    <cellStyle name="Hipervínculo visitado" xfId="42185" builtinId="9" hidden="1"/>
    <cellStyle name="Hipervínculo visitado" xfId="42186" builtinId="9" hidden="1"/>
    <cellStyle name="Hipervínculo visitado" xfId="42187" builtinId="9" hidden="1"/>
    <cellStyle name="Hipervínculo visitado" xfId="42188" builtinId="9" hidden="1"/>
    <cellStyle name="Hipervínculo visitado" xfId="42189" builtinId="9" hidden="1"/>
    <cellStyle name="Hipervínculo visitado" xfId="42190" builtinId="9" hidden="1"/>
    <cellStyle name="Hipervínculo visitado" xfId="42191" builtinId="9" hidden="1"/>
    <cellStyle name="Hipervínculo visitado" xfId="42192" builtinId="9" hidden="1"/>
    <cellStyle name="Hipervínculo visitado" xfId="42193" builtinId="9" hidden="1"/>
    <cellStyle name="Hipervínculo visitado" xfId="42194" builtinId="9" hidden="1"/>
    <cellStyle name="Hipervínculo visitado" xfId="42195" builtinId="9" hidden="1"/>
    <cellStyle name="Hipervínculo visitado" xfId="42196" builtinId="9" hidden="1"/>
    <cellStyle name="Hipervínculo visitado" xfId="42197" builtinId="9" hidden="1"/>
    <cellStyle name="Hipervínculo visitado" xfId="41612" builtinId="9" hidden="1"/>
    <cellStyle name="Hipervínculo visitado" xfId="42198" builtinId="9" hidden="1"/>
    <cellStyle name="Hipervínculo visitado" xfId="42199" builtinId="9" hidden="1"/>
    <cellStyle name="Hipervínculo visitado" xfId="42200" builtinId="9" hidden="1"/>
    <cellStyle name="Hipervínculo visitado" xfId="42201" builtinId="9" hidden="1"/>
    <cellStyle name="Hipervínculo visitado" xfId="42202" builtinId="9" hidden="1"/>
    <cellStyle name="Hipervínculo visitado" xfId="42203" builtinId="9" hidden="1"/>
    <cellStyle name="Hipervínculo visitado" xfId="42204" builtinId="9" hidden="1"/>
    <cellStyle name="Hipervínculo visitado" xfId="42205" builtinId="9" hidden="1"/>
    <cellStyle name="Hipervínculo visitado" xfId="42206" builtinId="9" hidden="1"/>
    <cellStyle name="Hipervínculo visitado" xfId="42207" builtinId="9" hidden="1"/>
    <cellStyle name="Hipervínculo visitado" xfId="42208" builtinId="9" hidden="1"/>
    <cellStyle name="Hipervínculo visitado" xfId="42209" builtinId="9" hidden="1"/>
    <cellStyle name="Hipervínculo visitado" xfId="42210" builtinId="9" hidden="1"/>
    <cellStyle name="Hipervínculo visitado" xfId="42211" builtinId="9" hidden="1"/>
    <cellStyle name="Hipervínculo visitado" xfId="42212" builtinId="9" hidden="1"/>
    <cellStyle name="Hipervínculo visitado" xfId="42213" builtinId="9" hidden="1"/>
    <cellStyle name="Hipervínculo visitado" xfId="42214" builtinId="9" hidden="1"/>
    <cellStyle name="Hipervínculo visitado" xfId="42215" builtinId="9" hidden="1"/>
    <cellStyle name="Hipervínculo visitado" xfId="42216" builtinId="9" hidden="1"/>
    <cellStyle name="Hipervínculo visitado" xfId="42217" builtinId="9" hidden="1"/>
    <cellStyle name="Hipervínculo visitado" xfId="42228" builtinId="9" hidden="1"/>
    <cellStyle name="Hipervínculo visitado" xfId="42229" builtinId="9" hidden="1"/>
    <cellStyle name="Hipervínculo visitado" xfId="42230" builtinId="9" hidden="1"/>
    <cellStyle name="Hipervínculo visitado" xfId="42231" builtinId="9" hidden="1"/>
    <cellStyle name="Hipervínculo visitado" xfId="42232" builtinId="9" hidden="1"/>
    <cellStyle name="Hipervínculo visitado" xfId="42233" builtinId="9" hidden="1"/>
    <cellStyle name="Hipervínculo visitado" xfId="42234" builtinId="9" hidden="1"/>
    <cellStyle name="Hipervínculo visitado" xfId="42235" builtinId="9" hidden="1"/>
    <cellStyle name="Hipervínculo visitado" xfId="42236" builtinId="9" hidden="1"/>
    <cellStyle name="Hipervínculo visitado" xfId="42237" builtinId="9" hidden="1"/>
    <cellStyle name="Hipervínculo visitado" xfId="42238" builtinId="9" hidden="1"/>
    <cellStyle name="Hipervínculo visitado" xfId="42239" builtinId="9" hidden="1"/>
    <cellStyle name="Hipervínculo visitado" xfId="42240" builtinId="9" hidden="1"/>
    <cellStyle name="Hipervínculo visitado" xfId="42241" builtinId="9" hidden="1"/>
    <cellStyle name="Hipervínculo visitado" xfId="42242" builtinId="9" hidden="1"/>
    <cellStyle name="Hipervínculo visitado" xfId="42243" builtinId="9" hidden="1"/>
    <cellStyle name="Hipervínculo visitado" xfId="42244" builtinId="9" hidden="1"/>
    <cellStyle name="Hipervínculo visitado" xfId="42245" builtinId="9" hidden="1"/>
    <cellStyle name="Hipervínculo visitado" xfId="42246" builtinId="9" hidden="1"/>
    <cellStyle name="Hipervínculo visitado" xfId="42247" builtinId="9" hidden="1"/>
    <cellStyle name="Hipervínculo visitado" xfId="42248" builtinId="9" hidden="1"/>
    <cellStyle name="Hipervínculo visitado" xfId="42256" builtinId="9" hidden="1"/>
    <cellStyle name="Hipervínculo visitado" xfId="42257" builtinId="9" hidden="1"/>
    <cellStyle name="Hipervínculo visitado" xfId="42258" builtinId="9" hidden="1"/>
    <cellStyle name="Hipervínculo visitado" xfId="42259" builtinId="9" hidden="1"/>
    <cellStyle name="Hipervínculo visitado" xfId="42260" builtinId="9" hidden="1"/>
    <cellStyle name="Hipervínculo visitado" xfId="42261" builtinId="9" hidden="1"/>
    <cellStyle name="Hipervínculo visitado" xfId="42262" builtinId="9" hidden="1"/>
    <cellStyle name="Hipervínculo visitado" xfId="42263" builtinId="9" hidden="1"/>
    <cellStyle name="Hipervínculo visitado" xfId="42264" builtinId="9" hidden="1"/>
    <cellStyle name="Hipervínculo visitado" xfId="42265" builtinId="9" hidden="1"/>
    <cellStyle name="Hipervínculo visitado" xfId="42266" builtinId="9" hidden="1"/>
    <cellStyle name="Hipervínculo visitado" xfId="42267" builtinId="9" hidden="1"/>
    <cellStyle name="Hipervínculo visitado" xfId="42268" builtinId="9" hidden="1"/>
    <cellStyle name="Hipervínculo visitado" xfId="42269" builtinId="9" hidden="1"/>
    <cellStyle name="Hipervínculo visitado" xfId="42270" builtinId="9" hidden="1"/>
    <cellStyle name="Hipervínculo visitado" xfId="42271" builtinId="9" hidden="1"/>
    <cellStyle name="Hipervínculo visitado" xfId="42272" builtinId="9" hidden="1"/>
    <cellStyle name="Hipervínculo visitado" xfId="42273" builtinId="9" hidden="1"/>
    <cellStyle name="Hipervínculo visitado" xfId="42274" builtinId="9" hidden="1"/>
    <cellStyle name="Hipervínculo visitado" xfId="42275" builtinId="9" hidden="1"/>
    <cellStyle name="Hipervínculo visitado" xfId="42276" builtinId="9" hidden="1"/>
    <cellStyle name="Hipervínculo visitado" xfId="42290" builtinId="9" hidden="1"/>
    <cellStyle name="Hipervínculo visitado" xfId="42291" builtinId="9" hidden="1"/>
    <cellStyle name="Hipervínculo visitado" xfId="42292" builtinId="9" hidden="1"/>
    <cellStyle name="Hipervínculo visitado" xfId="42293" builtinId="9" hidden="1"/>
    <cellStyle name="Hipervínculo visitado" xfId="42294" builtinId="9" hidden="1"/>
    <cellStyle name="Hipervínculo visitado" xfId="42295" builtinId="9" hidden="1"/>
    <cellStyle name="Hipervínculo visitado" xfId="42296" builtinId="9" hidden="1"/>
    <cellStyle name="Hipervínculo visitado" xfId="42297" builtinId="9" hidden="1"/>
    <cellStyle name="Hipervínculo visitado" xfId="42298" builtinId="9" hidden="1"/>
    <cellStyle name="Hipervínculo visitado" xfId="42299" builtinId="9" hidden="1"/>
    <cellStyle name="Hipervínculo visitado" xfId="42300" builtinId="9" hidden="1"/>
    <cellStyle name="Hipervínculo visitado" xfId="42301" builtinId="9" hidden="1"/>
    <cellStyle name="Hipervínculo visitado" xfId="42302" builtinId="9" hidden="1"/>
    <cellStyle name="Hipervínculo visitado" xfId="42303" builtinId="9" hidden="1"/>
    <cellStyle name="Hipervínculo visitado" xfId="42304" builtinId="9" hidden="1"/>
    <cellStyle name="Hipervínculo visitado" xfId="42305" builtinId="9" hidden="1"/>
    <cellStyle name="Hipervínculo visitado" xfId="42306" builtinId="9" hidden="1"/>
    <cellStyle name="Hipervínculo visitado" xfId="42307" builtinId="9" hidden="1"/>
    <cellStyle name="Hipervínculo visitado" xfId="42308" builtinId="9" hidden="1"/>
    <cellStyle name="Hipervínculo visitado" xfId="42309" builtinId="9" hidden="1"/>
    <cellStyle name="Hipervínculo visitado" xfId="42310" builtinId="9" hidden="1"/>
    <cellStyle name="Hipervínculo visitado" xfId="42315" builtinId="9" hidden="1"/>
    <cellStyle name="Hipervínculo visitado" xfId="42316" builtinId="9" hidden="1"/>
    <cellStyle name="Hipervínculo visitado" xfId="42317" builtinId="9" hidden="1"/>
    <cellStyle name="Hipervínculo visitado" xfId="42318" builtinId="9" hidden="1"/>
    <cellStyle name="Hipervínculo visitado" xfId="42319" builtinId="9" hidden="1"/>
    <cellStyle name="Hipervínculo visitado" xfId="42320" builtinId="9" hidden="1"/>
    <cellStyle name="Hipervínculo visitado" xfId="42321" builtinId="9" hidden="1"/>
    <cellStyle name="Hipervínculo visitado" xfId="42322" builtinId="9" hidden="1"/>
    <cellStyle name="Hipervínculo visitado" xfId="42323" builtinId="9" hidden="1"/>
    <cellStyle name="Hipervínculo visitado" xfId="42324" builtinId="9" hidden="1"/>
    <cellStyle name="Hipervínculo visitado" xfId="42325" builtinId="9" hidden="1"/>
    <cellStyle name="Hipervínculo visitado" xfId="42326" builtinId="9" hidden="1"/>
    <cellStyle name="Hipervínculo visitado" xfId="42327" builtinId="9" hidden="1"/>
    <cellStyle name="Hipervínculo visitado" xfId="42328" builtinId="9" hidden="1"/>
    <cellStyle name="Hipervínculo visitado" xfId="42329" builtinId="9" hidden="1"/>
    <cellStyle name="Hipervínculo visitado" xfId="42330" builtinId="9" hidden="1"/>
    <cellStyle name="Hipervínculo visitado" xfId="42331" builtinId="9" hidden="1"/>
    <cellStyle name="Hipervínculo visitado" xfId="42332" builtinId="9" hidden="1"/>
    <cellStyle name="Hipervínculo visitado" xfId="42333" builtinId="9" hidden="1"/>
    <cellStyle name="Hipervínculo visitado" xfId="42334" builtinId="9" hidden="1"/>
    <cellStyle name="Hipervínculo visitado" xfId="42335" builtinId="9" hidden="1"/>
    <cellStyle name="Hipervínculo visitado" xfId="42355" builtinId="9" hidden="1"/>
    <cellStyle name="Hipervínculo visitado" xfId="42356" builtinId="9" hidden="1"/>
    <cellStyle name="Hipervínculo visitado" xfId="42357" builtinId="9" hidden="1"/>
    <cellStyle name="Hipervínculo visitado" xfId="42358" builtinId="9" hidden="1"/>
    <cellStyle name="Hipervínculo visitado" xfId="42359" builtinId="9" hidden="1"/>
    <cellStyle name="Hipervínculo visitado" xfId="42360" builtinId="9" hidden="1"/>
    <cellStyle name="Hipervínculo visitado" xfId="42361" builtinId="9" hidden="1"/>
    <cellStyle name="Hipervínculo visitado" xfId="42362" builtinId="9" hidden="1"/>
    <cellStyle name="Hipervínculo visitado" xfId="42363" builtinId="9" hidden="1"/>
    <cellStyle name="Hipervínculo visitado" xfId="42364" builtinId="9" hidden="1"/>
    <cellStyle name="Hipervínculo visitado" xfId="42365" builtinId="9" hidden="1"/>
    <cellStyle name="Hipervínculo visitado" xfId="42366" builtinId="9" hidden="1"/>
    <cellStyle name="Hipervínculo visitado" xfId="42367" builtinId="9" hidden="1"/>
    <cellStyle name="Hipervínculo visitado" xfId="42368" builtinId="9" hidden="1"/>
    <cellStyle name="Hipervínculo visitado" xfId="42369" builtinId="9" hidden="1"/>
    <cellStyle name="Hipervínculo visitado" xfId="42370" builtinId="9" hidden="1"/>
    <cellStyle name="Hipervínculo visitado" xfId="42371" builtinId="9" hidden="1"/>
    <cellStyle name="Hipervínculo visitado" xfId="42372" builtinId="9" hidden="1"/>
    <cellStyle name="Hipervínculo visitado" xfId="42373" builtinId="9" hidden="1"/>
    <cellStyle name="Hipervínculo visitado" xfId="42374" builtinId="9" hidden="1"/>
    <cellStyle name="Hipervínculo visitado" xfId="42375" builtinId="9" hidden="1"/>
    <cellStyle name="Hipervínculo visitado" xfId="42386" builtinId="9" hidden="1"/>
    <cellStyle name="Hipervínculo visitado" xfId="42387" builtinId="9" hidden="1"/>
    <cellStyle name="Hipervínculo visitado" xfId="42388" builtinId="9" hidden="1"/>
    <cellStyle name="Hipervínculo visitado" xfId="42389" builtinId="9" hidden="1"/>
    <cellStyle name="Hipervínculo visitado" xfId="42390" builtinId="9" hidden="1"/>
    <cellStyle name="Hipervínculo visitado" xfId="42391" builtinId="9" hidden="1"/>
    <cellStyle name="Hipervínculo visitado" xfId="42392" builtinId="9" hidden="1"/>
    <cellStyle name="Hipervínculo visitado" xfId="42393" builtinId="9" hidden="1"/>
    <cellStyle name="Hipervínculo visitado" xfId="42394" builtinId="9" hidden="1"/>
    <cellStyle name="Hipervínculo visitado" xfId="42395" builtinId="9" hidden="1"/>
    <cellStyle name="Hipervínculo visitado" xfId="42396" builtinId="9" hidden="1"/>
    <cellStyle name="Hipervínculo visitado" xfId="42397" builtinId="9" hidden="1"/>
    <cellStyle name="Hipervínculo visitado" xfId="42398" builtinId="9" hidden="1"/>
    <cellStyle name="Hipervínculo visitado" xfId="42399" builtinId="9" hidden="1"/>
    <cellStyle name="Hipervínculo visitado" xfId="42400" builtinId="9" hidden="1"/>
    <cellStyle name="Hipervínculo visitado" xfId="42401" builtinId="9" hidden="1"/>
    <cellStyle name="Hipervínculo visitado" xfId="42402" builtinId="9" hidden="1"/>
    <cellStyle name="Hipervínculo visitado" xfId="42403" builtinId="9" hidden="1"/>
    <cellStyle name="Hipervínculo visitado" xfId="42404" builtinId="9" hidden="1"/>
    <cellStyle name="Hipervínculo visitado" xfId="42405" builtinId="9" hidden="1"/>
    <cellStyle name="Hipervínculo visitado" xfId="42406" builtinId="9" hidden="1"/>
    <cellStyle name="Hipervínculo visitado" xfId="42417" builtinId="9" hidden="1"/>
    <cellStyle name="Hipervínculo visitado" xfId="42418" builtinId="9" hidden="1"/>
    <cellStyle name="Hipervínculo visitado" xfId="42419" builtinId="9" hidden="1"/>
    <cellStyle name="Hipervínculo visitado" xfId="42420" builtinId="9" hidden="1"/>
    <cellStyle name="Hipervínculo visitado" xfId="42421" builtinId="9" hidden="1"/>
    <cellStyle name="Hipervínculo visitado" xfId="42422" builtinId="9" hidden="1"/>
    <cellStyle name="Hipervínculo visitado" xfId="42423" builtinId="9" hidden="1"/>
    <cellStyle name="Hipervínculo visitado" xfId="42424" builtinId="9" hidden="1"/>
    <cellStyle name="Hipervínculo visitado" xfId="42425" builtinId="9" hidden="1"/>
    <cellStyle name="Hipervínculo visitado" xfId="42426" builtinId="9" hidden="1"/>
    <cellStyle name="Hipervínculo visitado" xfId="42427" builtinId="9" hidden="1"/>
    <cellStyle name="Hipervínculo visitado" xfId="42428" builtinId="9" hidden="1"/>
    <cellStyle name="Hipervínculo visitado" xfId="42429" builtinId="9" hidden="1"/>
    <cellStyle name="Hipervínculo visitado" xfId="42430" builtinId="9" hidden="1"/>
    <cellStyle name="Hipervínculo visitado" xfId="42431" builtinId="9" hidden="1"/>
    <cellStyle name="Hipervínculo visitado" xfId="42432" builtinId="9" hidden="1"/>
    <cellStyle name="Hipervínculo visitado" xfId="42433" builtinId="9" hidden="1"/>
    <cellStyle name="Hipervínculo visitado" xfId="42434" builtinId="9" hidden="1"/>
    <cellStyle name="Hipervínculo visitado" xfId="42435" builtinId="9" hidden="1"/>
    <cellStyle name="Hipervínculo visitado" xfId="42436" builtinId="9" hidden="1"/>
    <cellStyle name="Hipervínculo visitado" xfId="42437" builtinId="9" hidden="1"/>
    <cellStyle name="Hipervínculo visitado" xfId="42448" builtinId="9" hidden="1"/>
    <cellStyle name="Hipervínculo visitado" xfId="42449" builtinId="9" hidden="1"/>
    <cellStyle name="Hipervínculo visitado" xfId="42450" builtinId="9" hidden="1"/>
    <cellStyle name="Hipervínculo visitado" xfId="42451" builtinId="9" hidden="1"/>
    <cellStyle name="Hipervínculo visitado" xfId="42452" builtinId="9" hidden="1"/>
    <cellStyle name="Hipervínculo visitado" xfId="42453" builtinId="9" hidden="1"/>
    <cellStyle name="Hipervínculo visitado" xfId="42454" builtinId="9" hidden="1"/>
    <cellStyle name="Hipervínculo visitado" xfId="42455" builtinId="9" hidden="1"/>
    <cellStyle name="Hipervínculo visitado" xfId="42456" builtinId="9" hidden="1"/>
    <cellStyle name="Hipervínculo visitado" xfId="42457" builtinId="9" hidden="1"/>
    <cellStyle name="Hipervínculo visitado" xfId="42458" builtinId="9" hidden="1"/>
    <cellStyle name="Hipervínculo visitado" xfId="42459" builtinId="9" hidden="1"/>
    <cellStyle name="Hipervínculo visitado" xfId="42460" builtinId="9" hidden="1"/>
    <cellStyle name="Hipervínculo visitado" xfId="42461" builtinId="9" hidden="1"/>
    <cellStyle name="Hipervínculo visitado" xfId="42462" builtinId="9" hidden="1"/>
    <cellStyle name="Hipervínculo visitado" xfId="42463" builtinId="9" hidden="1"/>
    <cellStyle name="Hipervínculo visitado" xfId="42464" builtinId="9" hidden="1"/>
    <cellStyle name="Hipervínculo visitado" xfId="42465" builtinId="9" hidden="1"/>
    <cellStyle name="Hipervínculo visitado" xfId="42466" builtinId="9" hidden="1"/>
    <cellStyle name="Hipervínculo visitado" xfId="42467" builtinId="9" hidden="1"/>
    <cellStyle name="Hipervínculo visitado" xfId="42468" builtinId="9" hidden="1"/>
    <cellStyle name="Hipervínculo visitado" xfId="42479" builtinId="9" hidden="1"/>
    <cellStyle name="Hipervínculo visitado" xfId="42480" builtinId="9" hidden="1"/>
    <cellStyle name="Hipervínculo visitado" xfId="42481" builtinId="9" hidden="1"/>
    <cellStyle name="Hipervínculo visitado" xfId="42482" builtinId="9" hidden="1"/>
    <cellStyle name="Hipervínculo visitado" xfId="42483" builtinId="9" hidden="1"/>
    <cellStyle name="Hipervínculo visitado" xfId="42484" builtinId="9" hidden="1"/>
    <cellStyle name="Hipervínculo visitado" xfId="42485" builtinId="9" hidden="1"/>
    <cellStyle name="Hipervínculo visitado" xfId="42486" builtinId="9" hidden="1"/>
    <cellStyle name="Hipervínculo visitado" xfId="42487" builtinId="9" hidden="1"/>
    <cellStyle name="Hipervínculo visitado" xfId="42488" builtinId="9" hidden="1"/>
    <cellStyle name="Hipervínculo visitado" xfId="42489" builtinId="9" hidden="1"/>
    <cellStyle name="Hipervínculo visitado" xfId="42490" builtinId="9" hidden="1"/>
    <cellStyle name="Hipervínculo visitado" xfId="42491" builtinId="9" hidden="1"/>
    <cellStyle name="Hipervínculo visitado" xfId="42492" builtinId="9" hidden="1"/>
    <cellStyle name="Hipervínculo visitado" xfId="42493" builtinId="9" hidden="1"/>
    <cellStyle name="Hipervínculo visitado" xfId="42494" builtinId="9" hidden="1"/>
    <cellStyle name="Hipervínculo visitado" xfId="42495" builtinId="9" hidden="1"/>
    <cellStyle name="Hipervínculo visitado" xfId="42496" builtinId="9" hidden="1"/>
    <cellStyle name="Hipervínculo visitado" xfId="42497" builtinId="9" hidden="1"/>
    <cellStyle name="Hipervínculo visitado" xfId="42498" builtinId="9" hidden="1"/>
    <cellStyle name="Hipervínculo visitado" xfId="42499" builtinId="9" hidden="1"/>
    <cellStyle name="Hipervínculo visitado" xfId="42510" builtinId="9" hidden="1"/>
    <cellStyle name="Hipervínculo visitado" xfId="42511" builtinId="9" hidden="1"/>
    <cellStyle name="Hipervínculo visitado" xfId="42512" builtinId="9" hidden="1"/>
    <cellStyle name="Hipervínculo visitado" xfId="42513" builtinId="9" hidden="1"/>
    <cellStyle name="Hipervínculo visitado" xfId="42514" builtinId="9" hidden="1"/>
    <cellStyle name="Hipervínculo visitado" xfId="42515" builtinId="9" hidden="1"/>
    <cellStyle name="Hipervínculo visitado" xfId="42516" builtinId="9" hidden="1"/>
    <cellStyle name="Hipervínculo visitado" xfId="42517" builtinId="9" hidden="1"/>
    <cellStyle name="Hipervínculo visitado" xfId="42518" builtinId="9" hidden="1"/>
    <cellStyle name="Hipervínculo visitado" xfId="42519" builtinId="9" hidden="1"/>
    <cellStyle name="Hipervínculo visitado" xfId="42520" builtinId="9" hidden="1"/>
    <cellStyle name="Hipervínculo visitado" xfId="42521" builtinId="9" hidden="1"/>
    <cellStyle name="Hipervínculo visitado" xfId="42522" builtinId="9" hidden="1"/>
    <cellStyle name="Hipervínculo visitado" xfId="42523" builtinId="9" hidden="1"/>
    <cellStyle name="Hipervínculo visitado" xfId="42524" builtinId="9" hidden="1"/>
    <cellStyle name="Hipervínculo visitado" xfId="42525" builtinId="9" hidden="1"/>
    <cellStyle name="Hipervínculo visitado" xfId="42526" builtinId="9" hidden="1"/>
    <cellStyle name="Hipervínculo visitado" xfId="42527" builtinId="9" hidden="1"/>
    <cellStyle name="Hipervínculo visitado" xfId="42528" builtinId="9" hidden="1"/>
    <cellStyle name="Hipervínculo visitado" xfId="42529" builtinId="9" hidden="1"/>
    <cellStyle name="Hipervínculo visitado" xfId="42530" builtinId="9" hidden="1"/>
    <cellStyle name="Hipervínculo visitado" xfId="42541" builtinId="9" hidden="1"/>
    <cellStyle name="Hipervínculo visitado" xfId="42542" builtinId="9" hidden="1"/>
    <cellStyle name="Hipervínculo visitado" xfId="42543" builtinId="9" hidden="1"/>
    <cellStyle name="Hipervínculo visitado" xfId="42544" builtinId="9" hidden="1"/>
    <cellStyle name="Hipervínculo visitado" xfId="42545" builtinId="9" hidden="1"/>
    <cellStyle name="Hipervínculo visitado" xfId="42546" builtinId="9" hidden="1"/>
    <cellStyle name="Hipervínculo visitado" xfId="42547" builtinId="9" hidden="1"/>
    <cellStyle name="Hipervínculo visitado" xfId="42548" builtinId="9" hidden="1"/>
    <cellStyle name="Hipervínculo visitado" xfId="42549" builtinId="9" hidden="1"/>
    <cellStyle name="Hipervínculo visitado" xfId="42550" builtinId="9" hidden="1"/>
    <cellStyle name="Hipervínculo visitado" xfId="42551" builtinId="9" hidden="1"/>
    <cellStyle name="Hipervínculo visitado" xfId="42552" builtinId="9" hidden="1"/>
    <cellStyle name="Hipervínculo visitado" xfId="42553" builtinId="9" hidden="1"/>
    <cellStyle name="Hipervínculo visitado" xfId="42554" builtinId="9" hidden="1"/>
    <cellStyle name="Hipervínculo visitado" xfId="42555" builtinId="9" hidden="1"/>
    <cellStyle name="Hipervínculo visitado" xfId="42556" builtinId="9" hidden="1"/>
    <cellStyle name="Hipervínculo visitado" xfId="42557" builtinId="9" hidden="1"/>
    <cellStyle name="Hipervínculo visitado" xfId="42558" builtinId="9" hidden="1"/>
    <cellStyle name="Hipervínculo visitado" xfId="42559" builtinId="9" hidden="1"/>
    <cellStyle name="Hipervínculo visitado" xfId="42560" builtinId="9" hidden="1"/>
    <cellStyle name="Hipervínculo visitado" xfId="42561" builtinId="9" hidden="1"/>
    <cellStyle name="Hipervínculo visitado" xfId="42572" builtinId="9" hidden="1"/>
    <cellStyle name="Hipervínculo visitado" xfId="42573" builtinId="9" hidden="1"/>
    <cellStyle name="Hipervínculo visitado" xfId="42574" builtinId="9" hidden="1"/>
    <cellStyle name="Hipervínculo visitado" xfId="42575" builtinId="9" hidden="1"/>
    <cellStyle name="Hipervínculo visitado" xfId="42576" builtinId="9" hidden="1"/>
    <cellStyle name="Hipervínculo visitado" xfId="42577" builtinId="9" hidden="1"/>
    <cellStyle name="Hipervínculo visitado" xfId="42578" builtinId="9" hidden="1"/>
    <cellStyle name="Hipervínculo visitado" xfId="42579" builtinId="9" hidden="1"/>
    <cellStyle name="Hipervínculo visitado" xfId="42580" builtinId="9" hidden="1"/>
    <cellStyle name="Hipervínculo visitado" xfId="42581" builtinId="9" hidden="1"/>
    <cellStyle name="Hipervínculo visitado" xfId="42582" builtinId="9" hidden="1"/>
    <cellStyle name="Hipervínculo visitado" xfId="42583" builtinId="9" hidden="1"/>
    <cellStyle name="Hipervínculo visitado" xfId="42584" builtinId="9" hidden="1"/>
    <cellStyle name="Hipervínculo visitado" xfId="42585" builtinId="9" hidden="1"/>
    <cellStyle name="Hipervínculo visitado" xfId="42586" builtinId="9" hidden="1"/>
    <cellStyle name="Hipervínculo visitado" xfId="42587" builtinId="9" hidden="1"/>
    <cellStyle name="Hipervínculo visitado" xfId="42588" builtinId="9" hidden="1"/>
    <cellStyle name="Hipervínculo visitado" xfId="42589" builtinId="9" hidden="1"/>
    <cellStyle name="Hipervínculo visitado" xfId="42590" builtinId="9" hidden="1"/>
    <cellStyle name="Hipervínculo visitado" xfId="42591" builtinId="9" hidden="1"/>
    <cellStyle name="Hipervínculo visitado" xfId="42592" builtinId="9" hidden="1"/>
    <cellStyle name="Hipervínculo visitado" xfId="42603" builtinId="9" hidden="1"/>
    <cellStyle name="Hipervínculo visitado" xfId="42604" builtinId="9" hidden="1"/>
    <cellStyle name="Hipervínculo visitado" xfId="42605" builtinId="9" hidden="1"/>
    <cellStyle name="Hipervínculo visitado" xfId="42606" builtinId="9" hidden="1"/>
    <cellStyle name="Hipervínculo visitado" xfId="42607" builtinId="9" hidden="1"/>
    <cellStyle name="Hipervínculo visitado" xfId="42608" builtinId="9" hidden="1"/>
    <cellStyle name="Hipervínculo visitado" xfId="42609" builtinId="9" hidden="1"/>
    <cellStyle name="Hipervínculo visitado" xfId="42610" builtinId="9" hidden="1"/>
    <cellStyle name="Hipervínculo visitado" xfId="42611" builtinId="9" hidden="1"/>
    <cellStyle name="Hipervínculo visitado" xfId="42612" builtinId="9" hidden="1"/>
    <cellStyle name="Hipervínculo visitado" xfId="42613" builtinId="9" hidden="1"/>
    <cellStyle name="Hipervínculo visitado" xfId="42614" builtinId="9" hidden="1"/>
    <cellStyle name="Hipervínculo visitado" xfId="42615" builtinId="9" hidden="1"/>
    <cellStyle name="Hipervínculo visitado" xfId="42616" builtinId="9" hidden="1"/>
    <cellStyle name="Hipervínculo visitado" xfId="42617" builtinId="9" hidden="1"/>
    <cellStyle name="Hipervínculo visitado" xfId="42618" builtinId="9" hidden="1"/>
    <cellStyle name="Hipervínculo visitado" xfId="42619" builtinId="9" hidden="1"/>
    <cellStyle name="Hipervínculo visitado" xfId="42620" builtinId="9" hidden="1"/>
    <cellStyle name="Hipervínculo visitado" xfId="42621" builtinId="9" hidden="1"/>
    <cellStyle name="Hipervínculo visitado" xfId="42622" builtinId="9" hidden="1"/>
    <cellStyle name="Hipervínculo visitado" xfId="42623" builtinId="9" hidden="1"/>
    <cellStyle name="Hipervínculo visitado" xfId="42634" builtinId="9" hidden="1"/>
    <cellStyle name="Hipervínculo visitado" xfId="42635" builtinId="9" hidden="1"/>
    <cellStyle name="Hipervínculo visitado" xfId="42636" builtinId="9" hidden="1"/>
    <cellStyle name="Hipervínculo visitado" xfId="42637" builtinId="9" hidden="1"/>
    <cellStyle name="Hipervínculo visitado" xfId="42638" builtinId="9" hidden="1"/>
    <cellStyle name="Hipervínculo visitado" xfId="42639" builtinId="9" hidden="1"/>
    <cellStyle name="Hipervínculo visitado" xfId="42640" builtinId="9" hidden="1"/>
    <cellStyle name="Hipervínculo visitado" xfId="42641" builtinId="9" hidden="1"/>
    <cellStyle name="Hipervínculo visitado" xfId="42642" builtinId="9" hidden="1"/>
    <cellStyle name="Hipervínculo visitado" xfId="42643" builtinId="9" hidden="1"/>
    <cellStyle name="Hipervínculo visitado" xfId="42644" builtinId="9" hidden="1"/>
    <cellStyle name="Hipervínculo visitado" xfId="42645" builtinId="9" hidden="1"/>
    <cellStyle name="Hipervínculo visitado" xfId="42646" builtinId="9" hidden="1"/>
    <cellStyle name="Hipervínculo visitado" xfId="42647" builtinId="9" hidden="1"/>
    <cellStyle name="Hipervínculo visitado" xfId="42648" builtinId="9" hidden="1"/>
    <cellStyle name="Hipervínculo visitado" xfId="42649" builtinId="9" hidden="1"/>
    <cellStyle name="Hipervínculo visitado" xfId="42650" builtinId="9" hidden="1"/>
    <cellStyle name="Hipervínculo visitado" xfId="42651" builtinId="9" hidden="1"/>
    <cellStyle name="Hipervínculo visitado" xfId="42652" builtinId="9" hidden="1"/>
    <cellStyle name="Hipervínculo visitado" xfId="42653" builtinId="9" hidden="1"/>
    <cellStyle name="Hipervínculo visitado" xfId="42654" builtinId="9" hidden="1"/>
    <cellStyle name="Hipervínculo visitado" xfId="42664" builtinId="9" hidden="1"/>
    <cellStyle name="Hipervínculo visitado" xfId="42665" builtinId="9" hidden="1"/>
    <cellStyle name="Hipervínculo visitado" xfId="42666" builtinId="9" hidden="1"/>
    <cellStyle name="Hipervínculo visitado" xfId="42667" builtinId="9" hidden="1"/>
    <cellStyle name="Hipervínculo visitado" xfId="42668" builtinId="9" hidden="1"/>
    <cellStyle name="Hipervínculo visitado" xfId="42669" builtinId="9" hidden="1"/>
    <cellStyle name="Hipervínculo visitado" xfId="42670" builtinId="9" hidden="1"/>
    <cellStyle name="Hipervínculo visitado" xfId="42671" builtinId="9" hidden="1"/>
    <cellStyle name="Hipervínculo visitado" xfId="42672" builtinId="9" hidden="1"/>
    <cellStyle name="Hipervínculo visitado" xfId="42673" builtinId="9" hidden="1"/>
    <cellStyle name="Hipervínculo visitado" xfId="42674" builtinId="9" hidden="1"/>
    <cellStyle name="Hipervínculo visitado" xfId="42675" builtinId="9" hidden="1"/>
    <cellStyle name="Hipervínculo visitado" xfId="42676" builtinId="9" hidden="1"/>
    <cellStyle name="Hipervínculo visitado" xfId="42677" builtinId="9" hidden="1"/>
    <cellStyle name="Hipervínculo visitado" xfId="42678" builtinId="9" hidden="1"/>
    <cellStyle name="Hipervínculo visitado" xfId="42679" builtinId="9" hidden="1"/>
    <cellStyle name="Hipervínculo visitado" xfId="42680" builtinId="9" hidden="1"/>
    <cellStyle name="Hipervínculo visitado" xfId="42681" builtinId="9" hidden="1"/>
    <cellStyle name="Hipervínculo visitado" xfId="42682" builtinId="9" hidden="1"/>
    <cellStyle name="Hipervínculo visitado" xfId="42683" builtinId="9" hidden="1"/>
    <cellStyle name="Hipervínculo visitado" xfId="42684" builtinId="9" hidden="1"/>
    <cellStyle name="Hipervínculo visitado" xfId="42694" builtinId="9" hidden="1"/>
    <cellStyle name="Hipervínculo visitado" xfId="42695" builtinId="9" hidden="1"/>
    <cellStyle name="Hipervínculo visitado" xfId="42696" builtinId="9" hidden="1"/>
    <cellStyle name="Hipervínculo visitado" xfId="42697" builtinId="9" hidden="1"/>
    <cellStyle name="Hipervínculo visitado" xfId="42698" builtinId="9" hidden="1"/>
    <cellStyle name="Hipervínculo visitado" xfId="42699" builtinId="9" hidden="1"/>
    <cellStyle name="Hipervínculo visitado" xfId="42700" builtinId="9" hidden="1"/>
    <cellStyle name="Hipervínculo visitado" xfId="42701" builtinId="9" hidden="1"/>
    <cellStyle name="Hipervínculo visitado" xfId="42702" builtinId="9" hidden="1"/>
    <cellStyle name="Hipervínculo visitado" xfId="42703" builtinId="9" hidden="1"/>
    <cellStyle name="Hipervínculo visitado" xfId="42704" builtinId="9" hidden="1"/>
    <cellStyle name="Hipervínculo visitado" xfId="42705" builtinId="9" hidden="1"/>
    <cellStyle name="Hipervínculo visitado" xfId="42706" builtinId="9" hidden="1"/>
    <cellStyle name="Hipervínculo visitado" xfId="42707" builtinId="9" hidden="1"/>
    <cellStyle name="Hipervínculo visitado" xfId="42708" builtinId="9" hidden="1"/>
    <cellStyle name="Hipervínculo visitado" xfId="42709" builtinId="9" hidden="1"/>
    <cellStyle name="Hipervínculo visitado" xfId="42710" builtinId="9" hidden="1"/>
    <cellStyle name="Hipervínculo visitado" xfId="42711" builtinId="9" hidden="1"/>
    <cellStyle name="Hipervínculo visitado" xfId="42712" builtinId="9" hidden="1"/>
    <cellStyle name="Hipervínculo visitado" xfId="42713" builtinId="9" hidden="1"/>
    <cellStyle name="Hipervínculo visitado" xfId="42714" builtinId="9" hidden="1"/>
    <cellStyle name="Hipervínculo visitado" xfId="42725" builtinId="9" hidden="1"/>
    <cellStyle name="Hipervínculo visitado" xfId="42726" builtinId="9" hidden="1"/>
    <cellStyle name="Hipervínculo visitado" xfId="42727" builtinId="9" hidden="1"/>
    <cellStyle name="Hipervínculo visitado" xfId="42728" builtinId="9" hidden="1"/>
    <cellStyle name="Hipervínculo visitado" xfId="42729" builtinId="9" hidden="1"/>
    <cellStyle name="Hipervínculo visitado" xfId="42730" builtinId="9" hidden="1"/>
    <cellStyle name="Hipervínculo visitado" xfId="42731" builtinId="9" hidden="1"/>
    <cellStyle name="Hipervínculo visitado" xfId="42732" builtinId="9" hidden="1"/>
    <cellStyle name="Hipervínculo visitado" xfId="42733" builtinId="9" hidden="1"/>
    <cellStyle name="Hipervínculo visitado" xfId="42734" builtinId="9" hidden="1"/>
    <cellStyle name="Hipervínculo visitado" xfId="42735" builtinId="9" hidden="1"/>
    <cellStyle name="Hipervínculo visitado" xfId="42736" builtinId="9" hidden="1"/>
    <cellStyle name="Hipervínculo visitado" xfId="42737" builtinId="9" hidden="1"/>
    <cellStyle name="Hipervínculo visitado" xfId="42738" builtinId="9" hidden="1"/>
    <cellStyle name="Hipervínculo visitado" xfId="42739" builtinId="9" hidden="1"/>
    <cellStyle name="Hipervínculo visitado" xfId="42740" builtinId="9" hidden="1"/>
    <cellStyle name="Hipervínculo visitado" xfId="42741" builtinId="9" hidden="1"/>
    <cellStyle name="Hipervínculo visitado" xfId="42742" builtinId="9" hidden="1"/>
    <cellStyle name="Hipervínculo visitado" xfId="42743" builtinId="9" hidden="1"/>
    <cellStyle name="Hipervínculo visitado" xfId="42744" builtinId="9" hidden="1"/>
    <cellStyle name="Hipervínculo visitado" xfId="42745" builtinId="9" hidden="1"/>
    <cellStyle name="Hipervínculo visitado" xfId="42757" builtinId="9" hidden="1"/>
    <cellStyle name="Hipervínculo visitado" xfId="42758" builtinId="9" hidden="1"/>
    <cellStyle name="Hipervínculo visitado" xfId="42759" builtinId="9" hidden="1"/>
    <cellStyle name="Hipervínculo visitado" xfId="42760" builtinId="9" hidden="1"/>
    <cellStyle name="Hipervínculo visitado" xfId="42761" builtinId="9" hidden="1"/>
    <cellStyle name="Hipervínculo visitado" xfId="42762" builtinId="9" hidden="1"/>
    <cellStyle name="Hipervínculo visitado" xfId="42763" builtinId="9" hidden="1"/>
    <cellStyle name="Hipervínculo visitado" xfId="42764" builtinId="9" hidden="1"/>
    <cellStyle name="Hipervínculo visitado" xfId="42765" builtinId="9" hidden="1"/>
    <cellStyle name="Hipervínculo visitado" xfId="42766" builtinId="9" hidden="1"/>
    <cellStyle name="Hipervínculo visitado" xfId="42767" builtinId="9" hidden="1"/>
    <cellStyle name="Hipervínculo visitado" xfId="42768" builtinId="9" hidden="1"/>
    <cellStyle name="Hipervínculo visitado" xfId="42769" builtinId="9" hidden="1"/>
    <cellStyle name="Hipervínculo visitado" xfId="42770" builtinId="9" hidden="1"/>
    <cellStyle name="Hipervínculo visitado" xfId="42771" builtinId="9" hidden="1"/>
    <cellStyle name="Hipervínculo visitado" xfId="42772" builtinId="9" hidden="1"/>
    <cellStyle name="Hipervínculo visitado" xfId="42773" builtinId="9" hidden="1"/>
    <cellStyle name="Hipervínculo visitado" xfId="42774" builtinId="9" hidden="1"/>
    <cellStyle name="Hipervínculo visitado" xfId="42775" builtinId="9" hidden="1"/>
    <cellStyle name="Hipervínculo visitado" xfId="42776" builtinId="9" hidden="1"/>
    <cellStyle name="Hipervínculo visitado" xfId="42777" builtinId="9" hidden="1"/>
    <cellStyle name="Hipervínculo visitado" xfId="42789" builtinId="9" hidden="1"/>
    <cellStyle name="Hipervínculo visitado" xfId="42790" builtinId="9" hidden="1"/>
    <cellStyle name="Hipervínculo visitado" xfId="42791" builtinId="9" hidden="1"/>
    <cellStyle name="Hipervínculo visitado" xfId="42792" builtinId="9" hidden="1"/>
    <cellStyle name="Hipervínculo visitado" xfId="42793" builtinId="9" hidden="1"/>
    <cellStyle name="Hipervínculo visitado" xfId="42794" builtinId="9" hidden="1"/>
    <cellStyle name="Hipervínculo visitado" xfId="42795" builtinId="9" hidden="1"/>
    <cellStyle name="Hipervínculo visitado" xfId="42796" builtinId="9" hidden="1"/>
    <cellStyle name="Hipervínculo visitado" xfId="42797" builtinId="9" hidden="1"/>
    <cellStyle name="Hipervínculo visitado" xfId="42798" builtinId="9" hidden="1"/>
    <cellStyle name="Hipervínculo visitado" xfId="42799" builtinId="9" hidden="1"/>
    <cellStyle name="Hipervínculo visitado" xfId="42800" builtinId="9" hidden="1"/>
    <cellStyle name="Hipervínculo visitado" xfId="42801" builtinId="9" hidden="1"/>
    <cellStyle name="Hipervínculo visitado" xfId="42802" builtinId="9" hidden="1"/>
    <cellStyle name="Hipervínculo visitado" xfId="42803" builtinId="9" hidden="1"/>
    <cellStyle name="Hipervínculo visitado" xfId="42804" builtinId="9" hidden="1"/>
    <cellStyle name="Hipervínculo visitado" xfId="42805" builtinId="9" hidden="1"/>
    <cellStyle name="Hipervínculo visitado" xfId="42806" builtinId="9" hidden="1"/>
    <cellStyle name="Hipervínculo visitado" xfId="42807" builtinId="9" hidden="1"/>
    <cellStyle name="Hipervínculo visitado" xfId="42808" builtinId="9" hidden="1"/>
    <cellStyle name="Hipervínculo visitado" xfId="42809" builtinId="9" hidden="1"/>
    <cellStyle name="Hipervínculo visitado" xfId="42821" builtinId="9" hidden="1"/>
    <cellStyle name="Hipervínculo visitado" xfId="42822" builtinId="9" hidden="1"/>
    <cellStyle name="Hipervínculo visitado" xfId="42823" builtinId="9" hidden="1"/>
    <cellStyle name="Hipervínculo visitado" xfId="42824" builtinId="9" hidden="1"/>
    <cellStyle name="Hipervínculo visitado" xfId="42825" builtinId="9" hidden="1"/>
    <cellStyle name="Hipervínculo visitado" xfId="42826" builtinId="9" hidden="1"/>
    <cellStyle name="Hipervínculo visitado" xfId="42827" builtinId="9" hidden="1"/>
    <cellStyle name="Hipervínculo visitado" xfId="42828" builtinId="9" hidden="1"/>
    <cellStyle name="Hipervínculo visitado" xfId="42829" builtinId="9" hidden="1"/>
    <cellStyle name="Hipervínculo visitado" xfId="42830" builtinId="9" hidden="1"/>
    <cellStyle name="Hipervínculo visitado" xfId="42831" builtinId="9" hidden="1"/>
    <cellStyle name="Hipervínculo visitado" xfId="42832" builtinId="9" hidden="1"/>
    <cellStyle name="Hipervínculo visitado" xfId="42833" builtinId="9" hidden="1"/>
    <cellStyle name="Hipervínculo visitado" xfId="42834" builtinId="9" hidden="1"/>
    <cellStyle name="Hipervínculo visitado" xfId="42835" builtinId="9" hidden="1"/>
    <cellStyle name="Hipervínculo visitado" xfId="42836" builtinId="9" hidden="1"/>
    <cellStyle name="Hipervínculo visitado" xfId="42837" builtinId="9" hidden="1"/>
    <cellStyle name="Hipervínculo visitado" xfId="42838" builtinId="9" hidden="1"/>
    <cellStyle name="Hipervínculo visitado" xfId="42839" builtinId="9" hidden="1"/>
    <cellStyle name="Hipervínculo visitado" xfId="42840" builtinId="9" hidden="1"/>
    <cellStyle name="Hipervínculo visitado" xfId="42841" builtinId="9" hidden="1"/>
    <cellStyle name="Hipervínculo visitado" xfId="42853" builtinId="9" hidden="1"/>
    <cellStyle name="Hipervínculo visitado" xfId="42854" builtinId="9" hidden="1"/>
    <cellStyle name="Hipervínculo visitado" xfId="42855" builtinId="9" hidden="1"/>
    <cellStyle name="Hipervínculo visitado" xfId="42856" builtinId="9" hidden="1"/>
    <cellStyle name="Hipervínculo visitado" xfId="42857" builtinId="9" hidden="1"/>
    <cellStyle name="Hipervínculo visitado" xfId="42858" builtinId="9" hidden="1"/>
    <cellStyle name="Hipervínculo visitado" xfId="42859" builtinId="9" hidden="1"/>
    <cellStyle name="Hipervínculo visitado" xfId="42860" builtinId="9" hidden="1"/>
    <cellStyle name="Hipervínculo visitado" xfId="42861" builtinId="9" hidden="1"/>
    <cellStyle name="Hipervínculo visitado" xfId="42862" builtinId="9" hidden="1"/>
    <cellStyle name="Hipervínculo visitado" xfId="42863" builtinId="9" hidden="1"/>
    <cellStyle name="Hipervínculo visitado" xfId="42864" builtinId="9" hidden="1"/>
    <cellStyle name="Hipervínculo visitado" xfId="42865" builtinId="9" hidden="1"/>
    <cellStyle name="Hipervínculo visitado" xfId="42866" builtinId="9" hidden="1"/>
    <cellStyle name="Hipervínculo visitado" xfId="42867" builtinId="9" hidden="1"/>
    <cellStyle name="Hipervínculo visitado" xfId="42868" builtinId="9" hidden="1"/>
    <cellStyle name="Hipervínculo visitado" xfId="42869" builtinId="9" hidden="1"/>
    <cellStyle name="Hipervínculo visitado" xfId="42870" builtinId="9" hidden="1"/>
    <cellStyle name="Hipervínculo visitado" xfId="42871" builtinId="9" hidden="1"/>
    <cellStyle name="Hipervínculo visitado" xfId="42872" builtinId="9" hidden="1"/>
    <cellStyle name="Hipervínculo visitado" xfId="42873" builtinId="9" hidden="1"/>
    <cellStyle name="Hipervínculo visitado" xfId="42884" builtinId="9" hidden="1"/>
    <cellStyle name="Hipervínculo visitado" xfId="42885" builtinId="9" hidden="1"/>
    <cellStyle name="Hipervínculo visitado" xfId="42886" builtinId="9" hidden="1"/>
    <cellStyle name="Hipervínculo visitado" xfId="42887" builtinId="9" hidden="1"/>
    <cellStyle name="Hipervínculo visitado" xfId="42888" builtinId="9" hidden="1"/>
    <cellStyle name="Hipervínculo visitado" xfId="42889" builtinId="9" hidden="1"/>
    <cellStyle name="Hipervínculo visitado" xfId="42890" builtinId="9" hidden="1"/>
    <cellStyle name="Hipervínculo visitado" xfId="42891" builtinId="9" hidden="1"/>
    <cellStyle name="Hipervínculo visitado" xfId="42892" builtinId="9" hidden="1"/>
    <cellStyle name="Hipervínculo visitado" xfId="42893" builtinId="9" hidden="1"/>
    <cellStyle name="Hipervínculo visitado" xfId="42894" builtinId="9" hidden="1"/>
    <cellStyle name="Hipervínculo visitado" xfId="42895" builtinId="9" hidden="1"/>
    <cellStyle name="Hipervínculo visitado" xfId="42896" builtinId="9" hidden="1"/>
    <cellStyle name="Hipervínculo visitado" xfId="42897" builtinId="9" hidden="1"/>
    <cellStyle name="Hipervínculo visitado" xfId="42898" builtinId="9" hidden="1"/>
    <cellStyle name="Hipervínculo visitado" xfId="42899" builtinId="9" hidden="1"/>
    <cellStyle name="Hipervínculo visitado" xfId="42900" builtinId="9" hidden="1"/>
    <cellStyle name="Hipervínculo visitado" xfId="42901" builtinId="9" hidden="1"/>
    <cellStyle name="Hipervínculo visitado" xfId="42902" builtinId="9" hidden="1"/>
    <cellStyle name="Hipervínculo visitado" xfId="42903" builtinId="9" hidden="1"/>
    <cellStyle name="Hipervínculo visitado" xfId="42904" builtinId="9" hidden="1"/>
    <cellStyle name="Hipervínculo visitado" xfId="42914" builtinId="9" hidden="1"/>
    <cellStyle name="Hipervínculo visitado" xfId="42915" builtinId="9" hidden="1"/>
    <cellStyle name="Hipervínculo visitado" xfId="42916" builtinId="9" hidden="1"/>
    <cellStyle name="Hipervínculo visitado" xfId="42917" builtinId="9" hidden="1"/>
    <cellStyle name="Hipervínculo visitado" xfId="42918" builtinId="9" hidden="1"/>
    <cellStyle name="Hipervínculo visitado" xfId="42919" builtinId="9" hidden="1"/>
    <cellStyle name="Hipervínculo visitado" xfId="42920" builtinId="9" hidden="1"/>
    <cellStyle name="Hipervínculo visitado" xfId="42921" builtinId="9" hidden="1"/>
    <cellStyle name="Hipervínculo visitado" xfId="42922" builtinId="9" hidden="1"/>
    <cellStyle name="Hipervínculo visitado" xfId="42923" builtinId="9" hidden="1"/>
    <cellStyle name="Hipervínculo visitado" xfId="42924" builtinId="9" hidden="1"/>
    <cellStyle name="Hipervínculo visitado" xfId="42925" builtinId="9" hidden="1"/>
    <cellStyle name="Hipervínculo visitado" xfId="42926" builtinId="9" hidden="1"/>
    <cellStyle name="Hipervínculo visitado" xfId="42927" builtinId="9" hidden="1"/>
    <cellStyle name="Hipervínculo visitado" xfId="42928" builtinId="9" hidden="1"/>
    <cellStyle name="Hipervínculo visitado" xfId="42929" builtinId="9" hidden="1"/>
    <cellStyle name="Hipervínculo visitado" xfId="42930" builtinId="9" hidden="1"/>
    <cellStyle name="Hipervínculo visitado" xfId="42931" builtinId="9" hidden="1"/>
    <cellStyle name="Hipervínculo visitado" xfId="42932" builtinId="9" hidden="1"/>
    <cellStyle name="Hipervínculo visitado" xfId="42933" builtinId="9" hidden="1"/>
    <cellStyle name="Hipervínculo visitado" xfId="42934" builtinId="9" hidden="1"/>
    <cellStyle name="Hipervínculo visitado" xfId="42945" builtinId="9" hidden="1"/>
    <cellStyle name="Hipervínculo visitado" xfId="42946" builtinId="9" hidden="1"/>
    <cellStyle name="Hipervínculo visitado" xfId="42947" builtinId="9" hidden="1"/>
    <cellStyle name="Hipervínculo visitado" xfId="42948" builtinId="9" hidden="1"/>
    <cellStyle name="Hipervínculo visitado" xfId="42949" builtinId="9" hidden="1"/>
    <cellStyle name="Hipervínculo visitado" xfId="42950" builtinId="9" hidden="1"/>
    <cellStyle name="Hipervínculo visitado" xfId="42951" builtinId="9" hidden="1"/>
    <cellStyle name="Hipervínculo visitado" xfId="42952" builtinId="9" hidden="1"/>
    <cellStyle name="Hipervínculo visitado" xfId="42953" builtinId="9" hidden="1"/>
    <cellStyle name="Hipervínculo visitado" xfId="42954" builtinId="9" hidden="1"/>
    <cellStyle name="Hipervínculo visitado" xfId="42955" builtinId="9" hidden="1"/>
    <cellStyle name="Hipervínculo visitado" xfId="42956" builtinId="9" hidden="1"/>
    <cellStyle name="Hipervínculo visitado" xfId="42957" builtinId="9" hidden="1"/>
    <cellStyle name="Hipervínculo visitado" xfId="42958" builtinId="9" hidden="1"/>
    <cellStyle name="Hipervínculo visitado" xfId="42959" builtinId="9" hidden="1"/>
    <cellStyle name="Hipervínculo visitado" xfId="42960" builtinId="9" hidden="1"/>
    <cellStyle name="Hipervínculo visitado" xfId="42961" builtinId="9" hidden="1"/>
    <cellStyle name="Hipervínculo visitado" xfId="42962" builtinId="9" hidden="1"/>
    <cellStyle name="Hipervínculo visitado" xfId="42963" builtinId="9" hidden="1"/>
    <cellStyle name="Hipervínculo visitado" xfId="42964" builtinId="9" hidden="1"/>
    <cellStyle name="Hipervínculo visitado" xfId="42965" builtinId="9" hidden="1"/>
    <cellStyle name="Hipervínculo visitado" xfId="42975" builtinId="9" hidden="1"/>
    <cellStyle name="Hipervínculo visitado" xfId="42976" builtinId="9" hidden="1"/>
    <cellStyle name="Hipervínculo visitado" xfId="42977" builtinId="9" hidden="1"/>
    <cellStyle name="Hipervínculo visitado" xfId="42978" builtinId="9" hidden="1"/>
    <cellStyle name="Hipervínculo visitado" xfId="42979" builtinId="9" hidden="1"/>
    <cellStyle name="Hipervínculo visitado" xfId="42980" builtinId="9" hidden="1"/>
    <cellStyle name="Hipervínculo visitado" xfId="42981" builtinId="9" hidden="1"/>
    <cellStyle name="Hipervínculo visitado" xfId="42982" builtinId="9" hidden="1"/>
    <cellStyle name="Hipervínculo visitado" xfId="42983" builtinId="9" hidden="1"/>
    <cellStyle name="Hipervínculo visitado" xfId="42984" builtinId="9" hidden="1"/>
    <cellStyle name="Hipervínculo visitado" xfId="42985" builtinId="9" hidden="1"/>
    <cellStyle name="Hipervínculo visitado" xfId="42986" builtinId="9" hidden="1"/>
    <cellStyle name="Hipervínculo visitado" xfId="42987" builtinId="9" hidden="1"/>
    <cellStyle name="Hipervínculo visitado" xfId="42988" builtinId="9" hidden="1"/>
    <cellStyle name="Hipervínculo visitado" xfId="42989" builtinId="9" hidden="1"/>
    <cellStyle name="Hipervínculo visitado" xfId="42990" builtinId="9" hidden="1"/>
    <cellStyle name="Hipervínculo visitado" xfId="42991" builtinId="9" hidden="1"/>
    <cellStyle name="Hipervínculo visitado" xfId="42992" builtinId="9" hidden="1"/>
    <cellStyle name="Hipervínculo visitado" xfId="42993" builtinId="9" hidden="1"/>
    <cellStyle name="Hipervínculo visitado" xfId="42994" builtinId="9" hidden="1"/>
    <cellStyle name="Hipervínculo visitado" xfId="42995" builtinId="9" hidden="1"/>
    <cellStyle name="Hipervínculo visitado" xfId="43006" builtinId="9" hidden="1"/>
    <cellStyle name="Hipervínculo visitado" xfId="43007" builtinId="9" hidden="1"/>
    <cellStyle name="Hipervínculo visitado" xfId="43008" builtinId="9" hidden="1"/>
    <cellStyle name="Hipervínculo visitado" xfId="43009" builtinId="9" hidden="1"/>
    <cellStyle name="Hipervínculo visitado" xfId="43010" builtinId="9" hidden="1"/>
    <cellStyle name="Hipervínculo visitado" xfId="43011" builtinId="9" hidden="1"/>
    <cellStyle name="Hipervínculo visitado" xfId="43012" builtinId="9" hidden="1"/>
    <cellStyle name="Hipervínculo visitado" xfId="43013" builtinId="9" hidden="1"/>
    <cellStyle name="Hipervínculo visitado" xfId="43014" builtinId="9" hidden="1"/>
    <cellStyle name="Hipervínculo visitado" xfId="43015" builtinId="9" hidden="1"/>
    <cellStyle name="Hipervínculo visitado" xfId="43016" builtinId="9" hidden="1"/>
    <cellStyle name="Hipervínculo visitado" xfId="43017" builtinId="9" hidden="1"/>
    <cellStyle name="Hipervínculo visitado" xfId="43018" builtinId="9" hidden="1"/>
    <cellStyle name="Hipervínculo visitado" xfId="43019" builtinId="9" hidden="1"/>
    <cellStyle name="Hipervínculo visitado" xfId="43020" builtinId="9" hidden="1"/>
    <cellStyle name="Hipervínculo visitado" xfId="43021" builtinId="9" hidden="1"/>
    <cellStyle name="Hipervínculo visitado" xfId="43022" builtinId="9" hidden="1"/>
    <cellStyle name="Hipervínculo visitado" xfId="43023" builtinId="9" hidden="1"/>
    <cellStyle name="Hipervínculo visitado" xfId="43024" builtinId="9" hidden="1"/>
    <cellStyle name="Hipervínculo visitado" xfId="43025" builtinId="9" hidden="1"/>
    <cellStyle name="Hipervínculo visitado" xfId="43026" builtinId="9" hidden="1"/>
    <cellStyle name="Hipervínculo visitado" xfId="43036" builtinId="9" hidden="1"/>
    <cellStyle name="Hipervínculo visitado" xfId="43037" builtinId="9" hidden="1"/>
    <cellStyle name="Hipervínculo visitado" xfId="43038" builtinId="9" hidden="1"/>
    <cellStyle name="Hipervínculo visitado" xfId="43039" builtinId="9" hidden="1"/>
    <cellStyle name="Hipervínculo visitado" xfId="43040" builtinId="9" hidden="1"/>
    <cellStyle name="Hipervínculo visitado" xfId="43041" builtinId="9" hidden="1"/>
    <cellStyle name="Hipervínculo visitado" xfId="43042" builtinId="9" hidden="1"/>
    <cellStyle name="Hipervínculo visitado" xfId="43043" builtinId="9" hidden="1"/>
    <cellStyle name="Hipervínculo visitado" xfId="43044" builtinId="9" hidden="1"/>
    <cellStyle name="Hipervínculo visitado" xfId="43045" builtinId="9" hidden="1"/>
    <cellStyle name="Hipervínculo visitado" xfId="43046" builtinId="9" hidden="1"/>
    <cellStyle name="Hipervínculo visitado" xfId="43047" builtinId="9" hidden="1"/>
    <cellStyle name="Hipervínculo visitado" xfId="43048" builtinId="9" hidden="1"/>
    <cellStyle name="Hipervínculo visitado" xfId="43049" builtinId="9" hidden="1"/>
    <cellStyle name="Hipervínculo visitado" xfId="43050" builtinId="9" hidden="1"/>
    <cellStyle name="Hipervínculo visitado" xfId="43051" builtinId="9" hidden="1"/>
    <cellStyle name="Hipervínculo visitado" xfId="43052" builtinId="9" hidden="1"/>
    <cellStyle name="Hipervínculo visitado" xfId="43053" builtinId="9" hidden="1"/>
    <cellStyle name="Hipervínculo visitado" xfId="43054" builtinId="9" hidden="1"/>
    <cellStyle name="Hipervínculo visitado" xfId="43055" builtinId="9" hidden="1"/>
    <cellStyle name="Hipervínculo visitado" xfId="43056" builtinId="9" hidden="1"/>
    <cellStyle name="Hipervínculo visitado" xfId="43068" builtinId="9" hidden="1"/>
    <cellStyle name="Hipervínculo visitado" xfId="43069" builtinId="9" hidden="1"/>
    <cellStyle name="Hipervínculo visitado" xfId="43070" builtinId="9" hidden="1"/>
    <cellStyle name="Hipervínculo visitado" xfId="43071" builtinId="9" hidden="1"/>
    <cellStyle name="Hipervínculo visitado" xfId="43072" builtinId="9" hidden="1"/>
    <cellStyle name="Hipervínculo visitado" xfId="43073" builtinId="9" hidden="1"/>
    <cellStyle name="Hipervínculo visitado" xfId="43074" builtinId="9" hidden="1"/>
    <cellStyle name="Hipervínculo visitado" xfId="43075" builtinId="9" hidden="1"/>
    <cellStyle name="Hipervínculo visitado" xfId="43076" builtinId="9" hidden="1"/>
    <cellStyle name="Hipervínculo visitado" xfId="43077" builtinId="9" hidden="1"/>
    <cellStyle name="Hipervínculo visitado" xfId="43078" builtinId="9" hidden="1"/>
    <cellStyle name="Hipervínculo visitado" xfId="43079" builtinId="9" hidden="1"/>
    <cellStyle name="Hipervínculo visitado" xfId="43080" builtinId="9" hidden="1"/>
    <cellStyle name="Hipervínculo visitado" xfId="43081" builtinId="9" hidden="1"/>
    <cellStyle name="Hipervínculo visitado" xfId="43082" builtinId="9" hidden="1"/>
    <cellStyle name="Hipervínculo visitado" xfId="43083" builtinId="9" hidden="1"/>
    <cellStyle name="Hipervínculo visitado" xfId="43084" builtinId="9" hidden="1"/>
    <cellStyle name="Hipervínculo visitado" xfId="43085" builtinId="9" hidden="1"/>
    <cellStyle name="Hipervínculo visitado" xfId="43086" builtinId="9" hidden="1"/>
    <cellStyle name="Hipervínculo visitado" xfId="43087" builtinId="9" hidden="1"/>
    <cellStyle name="Hipervínculo visitado" xfId="43088" builtinId="9" hidden="1"/>
    <cellStyle name="Hipervínculo visitado" xfId="43098" builtinId="9" hidden="1"/>
    <cellStyle name="Hipervínculo visitado" xfId="43099" builtinId="9" hidden="1"/>
    <cellStyle name="Hipervínculo visitado" xfId="43100" builtinId="9" hidden="1"/>
    <cellStyle name="Hipervínculo visitado" xfId="43101" builtinId="9" hidden="1"/>
    <cellStyle name="Hipervínculo visitado" xfId="43102" builtinId="9" hidden="1"/>
    <cellStyle name="Hipervínculo visitado" xfId="43103" builtinId="9" hidden="1"/>
    <cellStyle name="Hipervínculo visitado" xfId="43104" builtinId="9" hidden="1"/>
    <cellStyle name="Hipervínculo visitado" xfId="43105" builtinId="9" hidden="1"/>
    <cellStyle name="Hipervínculo visitado" xfId="43106" builtinId="9" hidden="1"/>
    <cellStyle name="Hipervínculo visitado" xfId="43107" builtinId="9" hidden="1"/>
    <cellStyle name="Hipervínculo visitado" xfId="43108" builtinId="9" hidden="1"/>
    <cellStyle name="Hipervínculo visitado" xfId="43109" builtinId="9" hidden="1"/>
    <cellStyle name="Hipervínculo visitado" xfId="43110" builtinId="9" hidden="1"/>
    <cellStyle name="Hipervínculo visitado" xfId="43111" builtinId="9" hidden="1"/>
    <cellStyle name="Hipervínculo visitado" xfId="43112" builtinId="9" hidden="1"/>
    <cellStyle name="Hipervínculo visitado" xfId="43113" builtinId="9" hidden="1"/>
    <cellStyle name="Hipervínculo visitado" xfId="43114" builtinId="9" hidden="1"/>
    <cellStyle name="Hipervínculo visitado" xfId="43115" builtinId="9" hidden="1"/>
    <cellStyle name="Hipervínculo visitado" xfId="43116" builtinId="9" hidden="1"/>
    <cellStyle name="Hipervínculo visitado" xfId="43117" builtinId="9" hidden="1"/>
    <cellStyle name="Hipervínculo visitado" xfId="43118" builtinId="9" hidden="1"/>
    <cellStyle name="Hipervínculo visitado" xfId="43129" builtinId="9" hidden="1"/>
    <cellStyle name="Hipervínculo visitado" xfId="43130" builtinId="9" hidden="1"/>
    <cellStyle name="Hipervínculo visitado" xfId="43131" builtinId="9" hidden="1"/>
    <cellStyle name="Hipervínculo visitado" xfId="43132" builtinId="9" hidden="1"/>
    <cellStyle name="Hipervínculo visitado" xfId="43133" builtinId="9" hidden="1"/>
    <cellStyle name="Hipervínculo visitado" xfId="43134" builtinId="9" hidden="1"/>
    <cellStyle name="Hipervínculo visitado" xfId="43135" builtinId="9" hidden="1"/>
    <cellStyle name="Hipervínculo visitado" xfId="43136" builtinId="9" hidden="1"/>
    <cellStyle name="Hipervínculo visitado" xfId="43137" builtinId="9" hidden="1"/>
    <cellStyle name="Hipervínculo visitado" xfId="43138" builtinId="9" hidden="1"/>
    <cellStyle name="Hipervínculo visitado" xfId="43139" builtinId="9" hidden="1"/>
    <cellStyle name="Hipervínculo visitado" xfId="43140" builtinId="9" hidden="1"/>
    <cellStyle name="Hipervínculo visitado" xfId="43141" builtinId="9" hidden="1"/>
    <cellStyle name="Hipervínculo visitado" xfId="43142" builtinId="9" hidden="1"/>
    <cellStyle name="Hipervínculo visitado" xfId="43143" builtinId="9" hidden="1"/>
    <cellStyle name="Hipervínculo visitado" xfId="43144" builtinId="9" hidden="1"/>
    <cellStyle name="Hipervínculo visitado" xfId="43145" builtinId="9" hidden="1"/>
    <cellStyle name="Hipervínculo visitado" xfId="43146" builtinId="9" hidden="1"/>
    <cellStyle name="Hipervínculo visitado" xfId="43147" builtinId="9" hidden="1"/>
    <cellStyle name="Hipervínculo visitado" xfId="43148" builtinId="9" hidden="1"/>
    <cellStyle name="Hipervínculo visitado" xfId="43149" builtinId="9" hidden="1"/>
    <cellStyle name="Hipervínculo visitado" xfId="43158" builtinId="9" hidden="1"/>
    <cellStyle name="Hipervínculo visitado" xfId="43159" builtinId="9" hidden="1"/>
    <cellStyle name="Hipervínculo visitado" xfId="43160" builtinId="9" hidden="1"/>
    <cellStyle name="Hipervínculo visitado" xfId="43161" builtinId="9" hidden="1"/>
    <cellStyle name="Hipervínculo visitado" xfId="43162" builtinId="9" hidden="1"/>
    <cellStyle name="Hipervínculo visitado" xfId="43163" builtinId="9" hidden="1"/>
    <cellStyle name="Hipervínculo visitado" xfId="43164" builtinId="9" hidden="1"/>
    <cellStyle name="Hipervínculo visitado" xfId="43165" builtinId="9" hidden="1"/>
    <cellStyle name="Hipervínculo visitado" xfId="43166" builtinId="9" hidden="1"/>
    <cellStyle name="Hipervínculo visitado" xfId="43167" builtinId="9" hidden="1"/>
    <cellStyle name="Hipervínculo visitado" xfId="43168" builtinId="9" hidden="1"/>
    <cellStyle name="Hipervínculo visitado" xfId="43169" builtinId="9" hidden="1"/>
    <cellStyle name="Hipervínculo visitado" xfId="43170" builtinId="9" hidden="1"/>
    <cellStyle name="Hipervínculo visitado" xfId="43171" builtinId="9" hidden="1"/>
    <cellStyle name="Hipervínculo visitado" xfId="43172" builtinId="9" hidden="1"/>
    <cellStyle name="Hipervínculo visitado" xfId="43173" builtinId="9" hidden="1"/>
    <cellStyle name="Hipervínculo visitado" xfId="43174" builtinId="9" hidden="1"/>
    <cellStyle name="Hipervínculo visitado" xfId="43175" builtinId="9" hidden="1"/>
    <cellStyle name="Hipervínculo visitado" xfId="43176" builtinId="9" hidden="1"/>
    <cellStyle name="Hipervínculo visitado" xfId="43177" builtinId="9" hidden="1"/>
    <cellStyle name="Hipervínculo visitado" xfId="43178" builtinId="9" hidden="1"/>
    <cellStyle name="Hipervínculo visitado" xfId="43190" builtinId="9" hidden="1"/>
    <cellStyle name="Hipervínculo visitado" xfId="43191" builtinId="9" hidden="1"/>
    <cellStyle name="Hipervínculo visitado" xfId="43192" builtinId="9" hidden="1"/>
    <cellStyle name="Hipervínculo visitado" xfId="43193" builtinId="9" hidden="1"/>
    <cellStyle name="Hipervínculo visitado" xfId="43194" builtinId="9" hidden="1"/>
    <cellStyle name="Hipervínculo visitado" xfId="43195" builtinId="9" hidden="1"/>
    <cellStyle name="Hipervínculo visitado" xfId="43196" builtinId="9" hidden="1"/>
    <cellStyle name="Hipervínculo visitado" xfId="43197" builtinId="9" hidden="1"/>
    <cellStyle name="Hipervínculo visitado" xfId="43198" builtinId="9" hidden="1"/>
    <cellStyle name="Hipervínculo visitado" xfId="43199" builtinId="9" hidden="1"/>
    <cellStyle name="Hipervínculo visitado" xfId="43200" builtinId="9" hidden="1"/>
    <cellStyle name="Hipervínculo visitado" xfId="43201" builtinId="9" hidden="1"/>
    <cellStyle name="Hipervínculo visitado" xfId="43202" builtinId="9" hidden="1"/>
    <cellStyle name="Hipervínculo visitado" xfId="43203" builtinId="9" hidden="1"/>
    <cellStyle name="Hipervínculo visitado" xfId="43204" builtinId="9" hidden="1"/>
    <cellStyle name="Hipervínculo visitado" xfId="43205" builtinId="9" hidden="1"/>
    <cellStyle name="Hipervínculo visitado" xfId="43206" builtinId="9" hidden="1"/>
    <cellStyle name="Hipervínculo visitado" xfId="43207" builtinId="9" hidden="1"/>
    <cellStyle name="Hipervínculo visitado" xfId="43208" builtinId="9" hidden="1"/>
    <cellStyle name="Hipervínculo visitado" xfId="43209" builtinId="9" hidden="1"/>
    <cellStyle name="Hipervínculo visitado" xfId="43210" builtinId="9" hidden="1"/>
    <cellStyle name="Hipervínculo visitado" xfId="43220" builtinId="9" hidden="1"/>
    <cellStyle name="Hipervínculo visitado" xfId="43221" builtinId="9" hidden="1"/>
    <cellStyle name="Hipervínculo visitado" xfId="43222" builtinId="9" hidden="1"/>
    <cellStyle name="Hipervínculo visitado" xfId="43223" builtinId="9" hidden="1"/>
    <cellStyle name="Hipervínculo visitado" xfId="43224" builtinId="9" hidden="1"/>
    <cellStyle name="Hipervínculo visitado" xfId="43225" builtinId="9" hidden="1"/>
    <cellStyle name="Hipervínculo visitado" xfId="43226" builtinId="9" hidden="1"/>
    <cellStyle name="Hipervínculo visitado" xfId="43227" builtinId="9" hidden="1"/>
    <cellStyle name="Hipervínculo visitado" xfId="43228" builtinId="9" hidden="1"/>
    <cellStyle name="Hipervínculo visitado" xfId="43229" builtinId="9" hidden="1"/>
    <cellStyle name="Hipervínculo visitado" xfId="43230" builtinId="9" hidden="1"/>
    <cellStyle name="Hipervínculo visitado" xfId="43231" builtinId="9" hidden="1"/>
    <cellStyle name="Hipervínculo visitado" xfId="43232" builtinId="9" hidden="1"/>
    <cellStyle name="Hipervínculo visitado" xfId="43233" builtinId="9" hidden="1"/>
    <cellStyle name="Hipervínculo visitado" xfId="43234" builtinId="9" hidden="1"/>
    <cellStyle name="Hipervínculo visitado" xfId="43235" builtinId="9" hidden="1"/>
    <cellStyle name="Hipervínculo visitado" xfId="43236" builtinId="9" hidden="1"/>
    <cellStyle name="Hipervínculo visitado" xfId="43237" builtinId="9" hidden="1"/>
    <cellStyle name="Hipervínculo visitado" xfId="43238" builtinId="9" hidden="1"/>
    <cellStyle name="Hipervínculo visitado" xfId="43239" builtinId="9" hidden="1"/>
    <cellStyle name="Hipervínculo visitado" xfId="43240" builtinId="9" hidden="1"/>
    <cellStyle name="Hipervínculo visitado" xfId="43252" builtinId="9" hidden="1"/>
    <cellStyle name="Hipervínculo visitado" xfId="43253" builtinId="9" hidden="1"/>
    <cellStyle name="Hipervínculo visitado" xfId="43254" builtinId="9" hidden="1"/>
    <cellStyle name="Hipervínculo visitado" xfId="43255" builtinId="9" hidden="1"/>
    <cellStyle name="Hipervínculo visitado" xfId="43256" builtinId="9" hidden="1"/>
    <cellStyle name="Hipervínculo visitado" xfId="43257" builtinId="9" hidden="1"/>
    <cellStyle name="Hipervínculo visitado" xfId="43258" builtinId="9" hidden="1"/>
    <cellStyle name="Hipervínculo visitado" xfId="43259" builtinId="9" hidden="1"/>
    <cellStyle name="Hipervínculo visitado" xfId="43260" builtinId="9" hidden="1"/>
    <cellStyle name="Hipervínculo visitado" xfId="43261" builtinId="9" hidden="1"/>
    <cellStyle name="Hipervínculo visitado" xfId="43262" builtinId="9" hidden="1"/>
    <cellStyle name="Hipervínculo visitado" xfId="43263" builtinId="9" hidden="1"/>
    <cellStyle name="Hipervínculo visitado" xfId="43264" builtinId="9" hidden="1"/>
    <cellStyle name="Hipervínculo visitado" xfId="43265" builtinId="9" hidden="1"/>
    <cellStyle name="Hipervínculo visitado" xfId="43266" builtinId="9" hidden="1"/>
    <cellStyle name="Hipervínculo visitado" xfId="43267" builtinId="9" hidden="1"/>
    <cellStyle name="Hipervínculo visitado" xfId="43268" builtinId="9" hidden="1"/>
    <cellStyle name="Hipervínculo visitado" xfId="43269" builtinId="9" hidden="1"/>
    <cellStyle name="Hipervínculo visitado" xfId="43270" builtinId="9" hidden="1"/>
    <cellStyle name="Hipervínculo visitado" xfId="43271" builtinId="9" hidden="1"/>
    <cellStyle name="Hipervínculo visitado" xfId="43272" builtinId="9" hidden="1"/>
    <cellStyle name="Hipervínculo visitado" xfId="43280" builtinId="9" hidden="1"/>
    <cellStyle name="Hipervínculo visitado" xfId="43281" builtinId="9" hidden="1"/>
    <cellStyle name="Hipervínculo visitado" xfId="43282" builtinId="9" hidden="1"/>
    <cellStyle name="Hipervínculo visitado" xfId="43283" builtinId="9" hidden="1"/>
    <cellStyle name="Hipervínculo visitado" xfId="43284" builtinId="9" hidden="1"/>
    <cellStyle name="Hipervínculo visitado" xfId="43285" builtinId="9" hidden="1"/>
    <cellStyle name="Hipervínculo visitado" xfId="43286" builtinId="9" hidden="1"/>
    <cellStyle name="Hipervínculo visitado" xfId="43287" builtinId="9" hidden="1"/>
    <cellStyle name="Hipervínculo visitado" xfId="43288" builtinId="9" hidden="1"/>
    <cellStyle name="Hipervínculo visitado" xfId="43289" builtinId="9" hidden="1"/>
    <cellStyle name="Hipervínculo visitado" xfId="43290" builtinId="9" hidden="1"/>
    <cellStyle name="Hipervínculo visitado" xfId="43291" builtinId="9" hidden="1"/>
    <cellStyle name="Hipervínculo visitado" xfId="43292" builtinId="9" hidden="1"/>
    <cellStyle name="Hipervínculo visitado" xfId="43293" builtinId="9" hidden="1"/>
    <cellStyle name="Hipervínculo visitado" xfId="43294" builtinId="9" hidden="1"/>
    <cellStyle name="Hipervínculo visitado" xfId="43295" builtinId="9" hidden="1"/>
    <cellStyle name="Hipervínculo visitado" xfId="43296" builtinId="9" hidden="1"/>
    <cellStyle name="Hipervínculo visitado" xfId="43297" builtinId="9" hidden="1"/>
    <cellStyle name="Hipervínculo visitado" xfId="43298" builtinId="9" hidden="1"/>
    <cellStyle name="Hipervínculo visitado" xfId="43299" builtinId="9" hidden="1"/>
    <cellStyle name="Hipervínculo visitado" xfId="43300" builtinId="9" hidden="1"/>
    <cellStyle name="Hipervínculo visitado" xfId="43310" builtinId="9" hidden="1"/>
    <cellStyle name="Hipervínculo visitado" xfId="43311" builtinId="9" hidden="1"/>
    <cellStyle name="Hipervínculo visitado" xfId="43312" builtinId="9" hidden="1"/>
    <cellStyle name="Hipervínculo visitado" xfId="43313" builtinId="9" hidden="1"/>
    <cellStyle name="Hipervínculo visitado" xfId="43314" builtinId="9" hidden="1"/>
    <cellStyle name="Hipervínculo visitado" xfId="43315" builtinId="9" hidden="1"/>
    <cellStyle name="Hipervínculo visitado" xfId="43316" builtinId="9" hidden="1"/>
    <cellStyle name="Hipervínculo visitado" xfId="43317" builtinId="9" hidden="1"/>
    <cellStyle name="Hipervínculo visitado" xfId="43318" builtinId="9" hidden="1"/>
    <cellStyle name="Hipervínculo visitado" xfId="43319" builtinId="9" hidden="1"/>
    <cellStyle name="Hipervínculo visitado" xfId="43320" builtinId="9" hidden="1"/>
    <cellStyle name="Hipervínculo visitado" xfId="43321" builtinId="9" hidden="1"/>
    <cellStyle name="Hipervínculo visitado" xfId="43322" builtinId="9" hidden="1"/>
    <cellStyle name="Hipervínculo visitado" xfId="43323" builtinId="9" hidden="1"/>
    <cellStyle name="Hipervínculo visitado" xfId="43324" builtinId="9" hidden="1"/>
    <cellStyle name="Hipervínculo visitado" xfId="43325" builtinId="9" hidden="1"/>
    <cellStyle name="Hipervínculo visitado" xfId="43326" builtinId="9" hidden="1"/>
    <cellStyle name="Hipervínculo visitado" xfId="43327" builtinId="9" hidden="1"/>
    <cellStyle name="Hipervínculo visitado" xfId="43328" builtinId="9" hidden="1"/>
    <cellStyle name="Hipervínculo visitado" xfId="43329" builtinId="9" hidden="1"/>
    <cellStyle name="Hipervínculo visitado" xfId="43330" builtinId="9" hidden="1"/>
    <cellStyle name="Hipervínculo visitado" xfId="43339" builtinId="9" hidden="1"/>
    <cellStyle name="Hipervínculo visitado" xfId="43340" builtinId="9" hidden="1"/>
    <cellStyle name="Hipervínculo visitado" xfId="43341" builtinId="9" hidden="1"/>
    <cellStyle name="Hipervínculo visitado" xfId="43342" builtinId="9" hidden="1"/>
    <cellStyle name="Hipervínculo visitado" xfId="43343" builtinId="9" hidden="1"/>
    <cellStyle name="Hipervínculo visitado" xfId="43344" builtinId="9" hidden="1"/>
    <cellStyle name="Hipervínculo visitado" xfId="43345" builtinId="9" hidden="1"/>
    <cellStyle name="Hipervínculo visitado" xfId="43346" builtinId="9" hidden="1"/>
    <cellStyle name="Hipervínculo visitado" xfId="43347" builtinId="9" hidden="1"/>
    <cellStyle name="Hipervínculo visitado" xfId="43348" builtinId="9" hidden="1"/>
    <cellStyle name="Hipervínculo visitado" xfId="43349" builtinId="9" hidden="1"/>
    <cellStyle name="Hipervínculo visitado" xfId="43350" builtinId="9" hidden="1"/>
    <cellStyle name="Hipervínculo visitado" xfId="43351" builtinId="9" hidden="1"/>
    <cellStyle name="Hipervínculo visitado" xfId="43352" builtinId="9" hidden="1"/>
    <cellStyle name="Hipervínculo visitado" xfId="43353" builtinId="9" hidden="1"/>
    <cellStyle name="Hipervínculo visitado" xfId="43354" builtinId="9" hidden="1"/>
    <cellStyle name="Hipervínculo visitado" xfId="43355" builtinId="9" hidden="1"/>
    <cellStyle name="Hipervínculo visitado" xfId="43356" builtinId="9" hidden="1"/>
    <cellStyle name="Hipervínculo visitado" xfId="43357" builtinId="9" hidden="1"/>
    <cellStyle name="Hipervínculo visitado" xfId="43358" builtinId="9" hidden="1"/>
    <cellStyle name="Hipervínculo visitado" xfId="43359" builtinId="9" hidden="1"/>
    <cellStyle name="Hipervínculo visitado" xfId="43370" builtinId="9" hidden="1"/>
    <cellStyle name="Hipervínculo visitado" xfId="43371" builtinId="9" hidden="1"/>
    <cellStyle name="Hipervínculo visitado" xfId="43372" builtinId="9" hidden="1"/>
    <cellStyle name="Hipervínculo visitado" xfId="43373" builtinId="9" hidden="1"/>
    <cellStyle name="Hipervínculo visitado" xfId="43374" builtinId="9" hidden="1"/>
    <cellStyle name="Hipervínculo visitado" xfId="43375" builtinId="9" hidden="1"/>
    <cellStyle name="Hipervínculo visitado" xfId="43376" builtinId="9" hidden="1"/>
    <cellStyle name="Hipervínculo visitado" xfId="43377" builtinId="9" hidden="1"/>
    <cellStyle name="Hipervínculo visitado" xfId="43378" builtinId="9" hidden="1"/>
    <cellStyle name="Hipervínculo visitado" xfId="43379" builtinId="9" hidden="1"/>
    <cellStyle name="Hipervínculo visitado" xfId="43380" builtinId="9" hidden="1"/>
    <cellStyle name="Hipervínculo visitado" xfId="43381" builtinId="9" hidden="1"/>
    <cellStyle name="Hipervínculo visitado" xfId="43382" builtinId="9" hidden="1"/>
    <cellStyle name="Hipervínculo visitado" xfId="43383" builtinId="9" hidden="1"/>
    <cellStyle name="Hipervínculo visitado" xfId="43384" builtinId="9" hidden="1"/>
    <cellStyle name="Hipervínculo visitado" xfId="43385" builtinId="9" hidden="1"/>
    <cellStyle name="Hipervínculo visitado" xfId="43386" builtinId="9" hidden="1"/>
    <cellStyle name="Hipervínculo visitado" xfId="43387" builtinId="9" hidden="1"/>
    <cellStyle name="Hipervínculo visitado" xfId="43388" builtinId="9" hidden="1"/>
    <cellStyle name="Hipervínculo visitado" xfId="43389" builtinId="9" hidden="1"/>
    <cellStyle name="Hipervínculo visitado" xfId="43390" builtinId="9" hidden="1"/>
    <cellStyle name="Hipervínculo visitado" xfId="43399" builtinId="9" hidden="1"/>
    <cellStyle name="Hipervínculo visitado" xfId="43400" builtinId="9" hidden="1"/>
    <cellStyle name="Hipervínculo visitado" xfId="43401" builtinId="9" hidden="1"/>
    <cellStyle name="Hipervínculo visitado" xfId="43402" builtinId="9" hidden="1"/>
    <cellStyle name="Hipervínculo visitado" xfId="43403" builtinId="9" hidden="1"/>
    <cellStyle name="Hipervínculo visitado" xfId="43404" builtinId="9" hidden="1"/>
    <cellStyle name="Hipervínculo visitado" xfId="43405" builtinId="9" hidden="1"/>
    <cellStyle name="Hipervínculo visitado" xfId="43406" builtinId="9" hidden="1"/>
    <cellStyle name="Hipervínculo visitado" xfId="43407" builtinId="9" hidden="1"/>
    <cellStyle name="Hipervínculo visitado" xfId="43408" builtinId="9" hidden="1"/>
    <cellStyle name="Hipervínculo visitado" xfId="43409" builtinId="9" hidden="1"/>
    <cellStyle name="Hipervínculo visitado" xfId="43410" builtinId="9" hidden="1"/>
    <cellStyle name="Hipervínculo visitado" xfId="43411" builtinId="9" hidden="1"/>
    <cellStyle name="Hipervínculo visitado" xfId="43412" builtinId="9" hidden="1"/>
    <cellStyle name="Hipervínculo visitado" xfId="43413" builtinId="9" hidden="1"/>
    <cellStyle name="Hipervínculo visitado" xfId="43414" builtinId="9" hidden="1"/>
    <cellStyle name="Hipervínculo visitado" xfId="43415" builtinId="9" hidden="1"/>
    <cellStyle name="Hipervínculo visitado" xfId="43416" builtinId="9" hidden="1"/>
    <cellStyle name="Hipervínculo visitado" xfId="43417" builtinId="9" hidden="1"/>
    <cellStyle name="Hipervínculo visitado" xfId="43418" builtinId="9" hidden="1"/>
    <cellStyle name="Hipervínculo visitado" xfId="43419" builtinId="9" hidden="1"/>
    <cellStyle name="Hipervínculo visitado" xfId="43429" builtinId="9" hidden="1"/>
    <cellStyle name="Hipervínculo visitado" xfId="43430" builtinId="9" hidden="1"/>
    <cellStyle name="Hipervínculo visitado" xfId="43431" builtinId="9" hidden="1"/>
    <cellStyle name="Hipervínculo visitado" xfId="43432" builtinId="9" hidden="1"/>
    <cellStyle name="Hipervínculo visitado" xfId="43433" builtinId="9" hidden="1"/>
    <cellStyle name="Hipervínculo visitado" xfId="43434" builtinId="9" hidden="1"/>
    <cellStyle name="Hipervínculo visitado" xfId="43435" builtinId="9" hidden="1"/>
    <cellStyle name="Hipervínculo visitado" xfId="43436" builtinId="9" hidden="1"/>
    <cellStyle name="Hipervínculo visitado" xfId="43437" builtinId="9" hidden="1"/>
    <cellStyle name="Hipervínculo visitado" xfId="43438" builtinId="9" hidden="1"/>
    <cellStyle name="Hipervínculo visitado" xfId="43439" builtinId="9" hidden="1"/>
    <cellStyle name="Hipervínculo visitado" xfId="43440" builtinId="9" hidden="1"/>
    <cellStyle name="Hipervínculo visitado" xfId="43441" builtinId="9" hidden="1"/>
    <cellStyle name="Hipervínculo visitado" xfId="43442" builtinId="9" hidden="1"/>
    <cellStyle name="Hipervínculo visitado" xfId="43443" builtinId="9" hidden="1"/>
    <cellStyle name="Hipervínculo visitado" xfId="43444" builtinId="9" hidden="1"/>
    <cellStyle name="Hipervínculo visitado" xfId="43445" builtinId="9" hidden="1"/>
    <cellStyle name="Hipervínculo visitado" xfId="43446" builtinId="9" hidden="1"/>
    <cellStyle name="Hipervínculo visitado" xfId="43447" builtinId="9" hidden="1"/>
    <cellStyle name="Hipervínculo visitado" xfId="43448" builtinId="9" hidden="1"/>
    <cellStyle name="Hipervínculo visitado" xfId="43449" builtinId="9" hidden="1"/>
    <cellStyle name="Hipervínculo visitado" xfId="43457" builtinId="9" hidden="1"/>
    <cellStyle name="Hipervínculo visitado" xfId="43458" builtinId="9" hidden="1"/>
    <cellStyle name="Hipervínculo visitado" xfId="43459" builtinId="9" hidden="1"/>
    <cellStyle name="Hipervínculo visitado" xfId="43460" builtinId="9" hidden="1"/>
    <cellStyle name="Hipervínculo visitado" xfId="43461" builtinId="9" hidden="1"/>
    <cellStyle name="Hipervínculo visitado" xfId="43462" builtinId="9" hidden="1"/>
    <cellStyle name="Hipervínculo visitado" xfId="43463" builtinId="9" hidden="1"/>
    <cellStyle name="Hipervínculo visitado" xfId="43464" builtinId="9" hidden="1"/>
    <cellStyle name="Hipervínculo visitado" xfId="43465" builtinId="9" hidden="1"/>
    <cellStyle name="Hipervínculo visitado" xfId="43466" builtinId="9" hidden="1"/>
    <cellStyle name="Hipervínculo visitado" xfId="43467" builtinId="9" hidden="1"/>
    <cellStyle name="Hipervínculo visitado" xfId="43468" builtinId="9" hidden="1"/>
    <cellStyle name="Hipervínculo visitado" xfId="43469" builtinId="9" hidden="1"/>
    <cellStyle name="Hipervínculo visitado" xfId="43470" builtinId="9" hidden="1"/>
    <cellStyle name="Hipervínculo visitado" xfId="43471" builtinId="9" hidden="1"/>
    <cellStyle name="Hipervínculo visitado" xfId="43472" builtinId="9" hidden="1"/>
    <cellStyle name="Hipervínculo visitado" xfId="43473" builtinId="9" hidden="1"/>
    <cellStyle name="Hipervínculo visitado" xfId="43474" builtinId="9" hidden="1"/>
    <cellStyle name="Hipervínculo visitado" xfId="43475" builtinId="9" hidden="1"/>
    <cellStyle name="Hipervínculo visitado" xfId="43476" builtinId="9" hidden="1"/>
    <cellStyle name="Hipervínculo visitado" xfId="43477" builtinId="9" hidden="1"/>
    <cellStyle name="Hipervínculo visitado" xfId="43487" builtinId="9" hidden="1"/>
    <cellStyle name="Hipervínculo visitado" xfId="43488" builtinId="9" hidden="1"/>
    <cellStyle name="Hipervínculo visitado" xfId="43489" builtinId="9" hidden="1"/>
    <cellStyle name="Hipervínculo visitado" xfId="43490" builtinId="9" hidden="1"/>
    <cellStyle name="Hipervínculo visitado" xfId="43491" builtinId="9" hidden="1"/>
    <cellStyle name="Hipervínculo visitado" xfId="43492" builtinId="9" hidden="1"/>
    <cellStyle name="Hipervínculo visitado" xfId="43493" builtinId="9" hidden="1"/>
    <cellStyle name="Hipervínculo visitado" xfId="43494" builtinId="9" hidden="1"/>
    <cellStyle name="Hipervínculo visitado" xfId="43495" builtinId="9" hidden="1"/>
    <cellStyle name="Hipervínculo visitado" xfId="43496" builtinId="9" hidden="1"/>
    <cellStyle name="Hipervínculo visitado" xfId="43497" builtinId="9" hidden="1"/>
    <cellStyle name="Hipervínculo visitado" xfId="43498" builtinId="9" hidden="1"/>
    <cellStyle name="Hipervínculo visitado" xfId="43499" builtinId="9" hidden="1"/>
    <cellStyle name="Hipervínculo visitado" xfId="43500" builtinId="9" hidden="1"/>
    <cellStyle name="Hipervínculo visitado" xfId="43501" builtinId="9" hidden="1"/>
    <cellStyle name="Hipervínculo visitado" xfId="43502" builtinId="9" hidden="1"/>
    <cellStyle name="Hipervínculo visitado" xfId="43503" builtinId="9" hidden="1"/>
    <cellStyle name="Hipervínculo visitado" xfId="43504" builtinId="9" hidden="1"/>
    <cellStyle name="Hipervínculo visitado" xfId="43505" builtinId="9" hidden="1"/>
    <cellStyle name="Hipervínculo visitado" xfId="43506" builtinId="9" hidden="1"/>
    <cellStyle name="Hipervínculo visitado" xfId="43507" builtinId="9" hidden="1"/>
    <cellStyle name="Hipervínculo visitado" xfId="43514" builtinId="9" hidden="1"/>
    <cellStyle name="Hipervínculo visitado" xfId="43515" builtinId="9" hidden="1"/>
    <cellStyle name="Hipervínculo visitado" xfId="43516" builtinId="9" hidden="1"/>
    <cellStyle name="Hipervínculo visitado" xfId="43517" builtinId="9" hidden="1"/>
    <cellStyle name="Hipervínculo visitado" xfId="43518" builtinId="9" hidden="1"/>
    <cellStyle name="Hipervínculo visitado" xfId="43519" builtinId="9" hidden="1"/>
    <cellStyle name="Hipervínculo visitado" xfId="43520" builtinId="9" hidden="1"/>
    <cellStyle name="Hipervínculo visitado" xfId="43521" builtinId="9" hidden="1"/>
    <cellStyle name="Hipervínculo visitado" xfId="43522" builtinId="9" hidden="1"/>
    <cellStyle name="Hipervínculo visitado" xfId="43523" builtinId="9" hidden="1"/>
    <cellStyle name="Hipervínculo visitado" xfId="43524" builtinId="9" hidden="1"/>
    <cellStyle name="Hipervínculo visitado" xfId="43525" builtinId="9" hidden="1"/>
    <cellStyle name="Hipervínculo visitado" xfId="43526" builtinId="9" hidden="1"/>
    <cellStyle name="Hipervínculo visitado" xfId="43527" builtinId="9" hidden="1"/>
    <cellStyle name="Hipervínculo visitado" xfId="43528" builtinId="9" hidden="1"/>
    <cellStyle name="Hipervínculo visitado" xfId="43529" builtinId="9" hidden="1"/>
    <cellStyle name="Hipervínculo visitado" xfId="43530" builtinId="9" hidden="1"/>
    <cellStyle name="Hipervínculo visitado" xfId="43531" builtinId="9" hidden="1"/>
    <cellStyle name="Hipervínculo visitado" xfId="43532" builtinId="9" hidden="1"/>
    <cellStyle name="Hipervínculo visitado" xfId="43533" builtinId="9" hidden="1"/>
    <cellStyle name="Hipervínculo visitado" xfId="43534" builtinId="9" hidden="1"/>
    <cellStyle name="Hipervínculo visitado" xfId="43546" builtinId="9" hidden="1"/>
    <cellStyle name="Hipervínculo visitado" xfId="43547" builtinId="9" hidden="1"/>
    <cellStyle name="Hipervínculo visitado" xfId="43548" builtinId="9" hidden="1"/>
    <cellStyle name="Hipervínculo visitado" xfId="43549" builtinId="9" hidden="1"/>
    <cellStyle name="Hipervínculo visitado" xfId="43550" builtinId="9" hidden="1"/>
    <cellStyle name="Hipervínculo visitado" xfId="43551" builtinId="9" hidden="1"/>
    <cellStyle name="Hipervínculo visitado" xfId="43552" builtinId="9" hidden="1"/>
    <cellStyle name="Hipervínculo visitado" xfId="43553" builtinId="9" hidden="1"/>
    <cellStyle name="Hipervínculo visitado" xfId="43554" builtinId="9" hidden="1"/>
    <cellStyle name="Hipervínculo visitado" xfId="43555" builtinId="9" hidden="1"/>
    <cellStyle name="Hipervínculo visitado" xfId="43556" builtinId="9" hidden="1"/>
    <cellStyle name="Hipervínculo visitado" xfId="43557" builtinId="9" hidden="1"/>
    <cellStyle name="Hipervínculo visitado" xfId="43558" builtinId="9" hidden="1"/>
    <cellStyle name="Hipervínculo visitado" xfId="43559" builtinId="9" hidden="1"/>
    <cellStyle name="Hipervínculo visitado" xfId="43560" builtinId="9" hidden="1"/>
    <cellStyle name="Hipervínculo visitado" xfId="43561" builtinId="9" hidden="1"/>
    <cellStyle name="Hipervínculo visitado" xfId="43562" builtinId="9" hidden="1"/>
    <cellStyle name="Hipervínculo visitado" xfId="43563" builtinId="9" hidden="1"/>
    <cellStyle name="Hipervínculo visitado" xfId="43564" builtinId="9" hidden="1"/>
    <cellStyle name="Hipervínculo visitado" xfId="43565" builtinId="9" hidden="1"/>
    <cellStyle name="Hipervínculo visitado" xfId="43566" builtinId="9" hidden="1"/>
    <cellStyle name="Hipervínculo visitado" xfId="43572" builtinId="9" hidden="1"/>
    <cellStyle name="Hipervínculo visitado" xfId="43573" builtinId="9" hidden="1"/>
    <cellStyle name="Hipervínculo visitado" xfId="43574" builtinId="9" hidden="1"/>
    <cellStyle name="Hipervínculo visitado" xfId="43575" builtinId="9" hidden="1"/>
    <cellStyle name="Hipervínculo visitado" xfId="43576" builtinId="9" hidden="1"/>
    <cellStyle name="Hipervínculo visitado" xfId="43577" builtinId="9" hidden="1"/>
    <cellStyle name="Hipervínculo visitado" xfId="43578" builtinId="9" hidden="1"/>
    <cellStyle name="Hipervínculo visitado" xfId="43579" builtinId="9" hidden="1"/>
    <cellStyle name="Hipervínculo visitado" xfId="43580" builtinId="9" hidden="1"/>
    <cellStyle name="Hipervínculo visitado" xfId="43581" builtinId="9" hidden="1"/>
    <cellStyle name="Hipervínculo visitado" xfId="43582" builtinId="9" hidden="1"/>
    <cellStyle name="Hipervínculo visitado" xfId="43583" builtinId="9" hidden="1"/>
    <cellStyle name="Hipervínculo visitado" xfId="43584" builtinId="9" hidden="1"/>
    <cellStyle name="Hipervínculo visitado" xfId="43585" builtinId="9" hidden="1"/>
    <cellStyle name="Hipervínculo visitado" xfId="43586" builtinId="9" hidden="1"/>
    <cellStyle name="Hipervínculo visitado" xfId="43587" builtinId="9" hidden="1"/>
    <cellStyle name="Hipervínculo visitado" xfId="43588" builtinId="9" hidden="1"/>
    <cellStyle name="Hipervínculo visitado" xfId="43589" builtinId="9" hidden="1"/>
    <cellStyle name="Hipervínculo visitado" xfId="43590" builtinId="9" hidden="1"/>
    <cellStyle name="Hipervínculo visitado" xfId="43591" builtinId="9" hidden="1"/>
    <cellStyle name="Hipervínculo visitado" xfId="43592" builtinId="9" hidden="1"/>
    <cellStyle name="Hipervínculo visitado" xfId="43544" builtinId="9" hidden="1"/>
    <cellStyle name="Hipervínculo visitado" xfId="43545" builtinId="9" hidden="1"/>
    <cellStyle name="Hipervínculo visitado" xfId="43596" builtinId="9" hidden="1"/>
    <cellStyle name="Hipervínculo visitado" xfId="43597" builtinId="9" hidden="1"/>
    <cellStyle name="Hipervínculo visitado" xfId="43598" builtinId="9" hidden="1"/>
    <cellStyle name="Hipervínculo visitado" xfId="43599" builtinId="9" hidden="1"/>
    <cellStyle name="Hipervínculo visitado" xfId="43600" builtinId="9" hidden="1"/>
    <cellStyle name="Hipervínculo visitado" xfId="43601" builtinId="9" hidden="1"/>
    <cellStyle name="Hipervínculo visitado" xfId="43602" builtinId="9" hidden="1"/>
    <cellStyle name="Hipervínculo visitado" xfId="43603" builtinId="9" hidden="1"/>
    <cellStyle name="Hipervínculo visitado" xfId="43604" builtinId="9" hidden="1"/>
    <cellStyle name="Hipervínculo visitado" xfId="43605" builtinId="9" hidden="1"/>
    <cellStyle name="Hipervínculo visitado" xfId="43606" builtinId="9" hidden="1"/>
    <cellStyle name="Hipervínculo visitado" xfId="43607" builtinId="9" hidden="1"/>
    <cellStyle name="Hipervínculo visitado" xfId="43608" builtinId="9" hidden="1"/>
    <cellStyle name="Hipervínculo visitado" xfId="43609" builtinId="9" hidden="1"/>
    <cellStyle name="Hipervínculo visitado" xfId="43610" builtinId="9" hidden="1"/>
    <cellStyle name="Hipervínculo visitado" xfId="43611" builtinId="9" hidden="1"/>
    <cellStyle name="Hipervínculo visitado" xfId="43612" builtinId="9" hidden="1"/>
    <cellStyle name="Hipervínculo visitado" xfId="43613" builtinId="9" hidden="1"/>
    <cellStyle name="Hipervínculo visitado" xfId="43614" builtinId="9" hidden="1"/>
    <cellStyle name="Hipervínculo visitado" xfId="43570" builtinId="9" hidden="1"/>
    <cellStyle name="Hipervínculo visitado" xfId="43571" builtinId="9" hidden="1"/>
    <cellStyle name="Hipervínculo visitado" xfId="43617" builtinId="9" hidden="1"/>
    <cellStyle name="Hipervínculo visitado" xfId="43618" builtinId="9" hidden="1"/>
    <cellStyle name="Hipervínculo visitado" xfId="43619" builtinId="9" hidden="1"/>
    <cellStyle name="Hipervínculo visitado" xfId="43620" builtinId="9" hidden="1"/>
    <cellStyle name="Hipervínculo visitado" xfId="43621" builtinId="9" hidden="1"/>
    <cellStyle name="Hipervínculo visitado" xfId="43622" builtinId="9" hidden="1"/>
    <cellStyle name="Hipervínculo visitado" xfId="43623" builtinId="9" hidden="1"/>
    <cellStyle name="Hipervínculo visitado" xfId="43624" builtinId="9" hidden="1"/>
    <cellStyle name="Hipervínculo visitado" xfId="43625" builtinId="9" hidden="1"/>
    <cellStyle name="Hipervínculo visitado" xfId="43626" builtinId="9" hidden="1"/>
    <cellStyle name="Hipervínculo visitado" xfId="43627" builtinId="9" hidden="1"/>
    <cellStyle name="Hipervínculo visitado" xfId="43628" builtinId="9" hidden="1"/>
    <cellStyle name="Hipervínculo visitado" xfId="43629" builtinId="9" hidden="1"/>
    <cellStyle name="Hipervínculo visitado" xfId="43630" builtinId="9" hidden="1"/>
    <cellStyle name="Hipervínculo visitado" xfId="43631" builtinId="9" hidden="1"/>
    <cellStyle name="Hipervínculo visitado" xfId="43632" builtinId="9" hidden="1"/>
    <cellStyle name="Hipervínculo visitado" xfId="43633" builtinId="9" hidden="1"/>
    <cellStyle name="Hipervínculo visitado" xfId="43634" builtinId="9" hidden="1"/>
    <cellStyle name="Hipervínculo visitado" xfId="43635" builtinId="9" hidden="1"/>
    <cellStyle name="Hipervínculo visitado" xfId="43644" builtinId="9" hidden="1"/>
    <cellStyle name="Hipervínculo visitado" xfId="43645" builtinId="9" hidden="1"/>
    <cellStyle name="Hipervínculo visitado" xfId="43646" builtinId="9" hidden="1"/>
    <cellStyle name="Hipervínculo visitado" xfId="43647" builtinId="9" hidden="1"/>
    <cellStyle name="Hipervínculo visitado" xfId="43648" builtinId="9" hidden="1"/>
    <cellStyle name="Hipervínculo visitado" xfId="43649" builtinId="9" hidden="1"/>
    <cellStyle name="Hipervínculo visitado" xfId="43650" builtinId="9" hidden="1"/>
    <cellStyle name="Hipervínculo visitado" xfId="43651" builtinId="9" hidden="1"/>
    <cellStyle name="Hipervínculo visitado" xfId="43652" builtinId="9" hidden="1"/>
    <cellStyle name="Hipervínculo visitado" xfId="43653" builtinId="9" hidden="1"/>
    <cellStyle name="Hipervínculo visitado" xfId="43654" builtinId="9" hidden="1"/>
    <cellStyle name="Hipervínculo visitado" xfId="43655" builtinId="9" hidden="1"/>
    <cellStyle name="Hipervínculo visitado" xfId="43656" builtinId="9" hidden="1"/>
    <cellStyle name="Hipervínculo visitado" xfId="43657" builtinId="9" hidden="1"/>
    <cellStyle name="Hipervínculo visitado" xfId="43658" builtinId="9" hidden="1"/>
    <cellStyle name="Hipervínculo visitado" xfId="43659" builtinId="9" hidden="1"/>
    <cellStyle name="Hipervínculo visitado" xfId="43660" builtinId="9" hidden="1"/>
    <cellStyle name="Hipervínculo visitado" xfId="43661" builtinId="9" hidden="1"/>
    <cellStyle name="Hipervínculo visitado" xfId="43662" builtinId="9" hidden="1"/>
    <cellStyle name="Hipervínculo visitado" xfId="43663" builtinId="9" hidden="1"/>
    <cellStyle name="Hipervínculo visitado" xfId="43664" builtinId="9" hidden="1"/>
    <cellStyle name="Hipervínculo visitado" xfId="43671" builtinId="9" hidden="1"/>
    <cellStyle name="Hipervínculo visitado" xfId="43672" builtinId="9" hidden="1"/>
    <cellStyle name="Hipervínculo visitado" xfId="43673" builtinId="9" hidden="1"/>
    <cellStyle name="Hipervínculo visitado" xfId="43674" builtinId="9" hidden="1"/>
    <cellStyle name="Hipervínculo visitado" xfId="43675" builtinId="9" hidden="1"/>
    <cellStyle name="Hipervínculo visitado" xfId="43676" builtinId="9" hidden="1"/>
    <cellStyle name="Hipervínculo visitado" xfId="43677" builtinId="9" hidden="1"/>
    <cellStyle name="Hipervínculo visitado" xfId="43678" builtinId="9" hidden="1"/>
    <cellStyle name="Hipervínculo visitado" xfId="43679" builtinId="9" hidden="1"/>
    <cellStyle name="Hipervínculo visitado" xfId="43680" builtinId="9" hidden="1"/>
    <cellStyle name="Hipervínculo visitado" xfId="43681" builtinId="9" hidden="1"/>
    <cellStyle name="Hipervínculo visitado" xfId="43682" builtinId="9" hidden="1"/>
    <cellStyle name="Hipervínculo visitado" xfId="43683" builtinId="9" hidden="1"/>
    <cellStyle name="Hipervínculo visitado" xfId="43684" builtinId="9" hidden="1"/>
    <cellStyle name="Hipervínculo visitado" xfId="43685" builtinId="9" hidden="1"/>
    <cellStyle name="Hipervínculo visitado" xfId="43686" builtinId="9" hidden="1"/>
    <cellStyle name="Hipervínculo visitado" xfId="43687" builtinId="9" hidden="1"/>
    <cellStyle name="Hipervínculo visitado" xfId="43688" builtinId="9" hidden="1"/>
    <cellStyle name="Hipervínculo visitado" xfId="43689" builtinId="9" hidden="1"/>
    <cellStyle name="Hipervínculo visitado" xfId="43690" builtinId="9" hidden="1"/>
    <cellStyle name="Hipervínculo visitado" xfId="43691" builtinId="9" hidden="1"/>
    <cellStyle name="Hipervínculo visitado" xfId="43642" builtinId="9" hidden="1"/>
    <cellStyle name="Hipervínculo visitado" xfId="43643" builtinId="9" hidden="1"/>
    <cellStyle name="Hipervínculo visitado" xfId="43694" builtinId="9" hidden="1"/>
    <cellStyle name="Hipervínculo visitado" xfId="43695" builtinId="9" hidden="1"/>
    <cellStyle name="Hipervínculo visitado" xfId="43696" builtinId="9" hidden="1"/>
    <cellStyle name="Hipervínculo visitado" xfId="43697" builtinId="9" hidden="1"/>
    <cellStyle name="Hipervínculo visitado" xfId="43698" builtinId="9" hidden="1"/>
    <cellStyle name="Hipervínculo visitado" xfId="43699" builtinId="9" hidden="1"/>
    <cellStyle name="Hipervínculo visitado" xfId="43700" builtinId="9" hidden="1"/>
    <cellStyle name="Hipervínculo visitado" xfId="43701" builtinId="9" hidden="1"/>
    <cellStyle name="Hipervínculo visitado" xfId="43702" builtinId="9" hidden="1"/>
    <cellStyle name="Hipervínculo visitado" xfId="43703" builtinId="9" hidden="1"/>
    <cellStyle name="Hipervínculo visitado" xfId="43704" builtinId="9" hidden="1"/>
    <cellStyle name="Hipervínculo visitado" xfId="43705" builtinId="9" hidden="1"/>
    <cellStyle name="Hipervínculo visitado" xfId="43706" builtinId="9" hidden="1"/>
    <cellStyle name="Hipervínculo visitado" xfId="43707" builtinId="9" hidden="1"/>
    <cellStyle name="Hipervínculo visitado" xfId="43708" builtinId="9" hidden="1"/>
    <cellStyle name="Hipervínculo visitado" xfId="43709" builtinId="9" hidden="1"/>
    <cellStyle name="Hipervínculo visitado" xfId="43710" builtinId="9" hidden="1"/>
    <cellStyle name="Hipervínculo visitado" xfId="43711" builtinId="9" hidden="1"/>
    <cellStyle name="Hipervínculo visitado" xfId="43712" builtinId="9" hidden="1"/>
    <cellStyle name="Hipervínculo visitado" xfId="43719" builtinId="9" hidden="1"/>
    <cellStyle name="Hipervínculo visitado" xfId="43720" builtinId="9" hidden="1"/>
    <cellStyle name="Hipervínculo visitado" xfId="43721" builtinId="9" hidden="1"/>
    <cellStyle name="Hipervínculo visitado" xfId="43722" builtinId="9" hidden="1"/>
    <cellStyle name="Hipervínculo visitado" xfId="43723" builtinId="9" hidden="1"/>
    <cellStyle name="Hipervínculo visitado" xfId="43724" builtinId="9" hidden="1"/>
    <cellStyle name="Hipervínculo visitado" xfId="43725" builtinId="9" hidden="1"/>
    <cellStyle name="Hipervínculo visitado" xfId="43726" builtinId="9" hidden="1"/>
    <cellStyle name="Hipervínculo visitado" xfId="43727" builtinId="9" hidden="1"/>
    <cellStyle name="Hipervínculo visitado" xfId="43728" builtinId="9" hidden="1"/>
    <cellStyle name="Hipervínculo visitado" xfId="43729" builtinId="9" hidden="1"/>
    <cellStyle name="Hipervínculo visitado" xfId="43730" builtinId="9" hidden="1"/>
    <cellStyle name="Hipervínculo visitado" xfId="43731" builtinId="9" hidden="1"/>
    <cellStyle name="Hipervínculo visitado" xfId="43732" builtinId="9" hidden="1"/>
    <cellStyle name="Hipervínculo visitado" xfId="43733" builtinId="9" hidden="1"/>
    <cellStyle name="Hipervínculo visitado" xfId="43734" builtinId="9" hidden="1"/>
    <cellStyle name="Hipervínculo visitado" xfId="43735" builtinId="9" hidden="1"/>
    <cellStyle name="Hipervínculo visitado" xfId="43736" builtinId="9" hidden="1"/>
    <cellStyle name="Hipervínculo visitado" xfId="43737" builtinId="9" hidden="1"/>
    <cellStyle name="Hipervínculo visitado" xfId="43738" builtinId="9" hidden="1"/>
    <cellStyle name="Hipervínculo visitado" xfId="43739" builtinId="9" hidden="1"/>
    <cellStyle name="Hipervínculo visitado" xfId="43742" builtinId="9" hidden="1"/>
    <cellStyle name="Hipervínculo visitado" xfId="43743" builtinId="9" hidden="1"/>
    <cellStyle name="Hipervínculo visitado" xfId="43744" builtinId="9" hidden="1"/>
    <cellStyle name="Hipervínculo visitado" xfId="43745" builtinId="9" hidden="1"/>
    <cellStyle name="Hipervínculo visitado" xfId="43746" builtinId="9" hidden="1"/>
    <cellStyle name="Hipervínculo visitado" xfId="43747" builtinId="9" hidden="1"/>
    <cellStyle name="Hipervínculo visitado" xfId="43748" builtinId="9" hidden="1"/>
    <cellStyle name="Hipervínculo visitado" xfId="43749" builtinId="9" hidden="1"/>
    <cellStyle name="Hipervínculo visitado" xfId="43750" builtinId="9" hidden="1"/>
    <cellStyle name="Hipervínculo visitado" xfId="43751" builtinId="9" hidden="1"/>
    <cellStyle name="Hipervínculo visitado" xfId="43752" builtinId="9" hidden="1"/>
    <cellStyle name="Hipervínculo visitado" xfId="43753" builtinId="9" hidden="1"/>
    <cellStyle name="Hipervínculo visitado" xfId="43754" builtinId="9" hidden="1"/>
    <cellStyle name="Hipervínculo visitado" xfId="43755" builtinId="9" hidden="1"/>
    <cellStyle name="Hipervínculo visitado" xfId="43756" builtinId="9" hidden="1"/>
    <cellStyle name="Hipervínculo visitado" xfId="43757" builtinId="9" hidden="1"/>
    <cellStyle name="Hipervínculo visitado" xfId="43758" builtinId="9" hidden="1"/>
    <cellStyle name="Hipervínculo visitado" xfId="43759" builtinId="9" hidden="1"/>
    <cellStyle name="Hipervínculo visitado" xfId="43760" builtinId="9" hidden="1"/>
    <cellStyle name="Hipervínculo visitado" xfId="43761" builtinId="9" hidden="1"/>
    <cellStyle name="Hipervínculo visitado" xfId="43762" builtinId="9" hidden="1"/>
    <cellStyle name="Hipervínculo visitado" xfId="43718" builtinId="9" hidden="1"/>
    <cellStyle name="Hipervínculo visitado" xfId="43765" builtinId="9" hidden="1"/>
    <cellStyle name="Hipervínculo visitado" xfId="43766" builtinId="9" hidden="1"/>
    <cellStyle name="Hipervínculo visitado" xfId="43767" builtinId="9" hidden="1"/>
    <cellStyle name="Hipervínculo visitado" xfId="43768" builtinId="9" hidden="1"/>
    <cellStyle name="Hipervínculo visitado" xfId="43769" builtinId="9" hidden="1"/>
    <cellStyle name="Hipervínculo visitado" xfId="43770" builtinId="9" hidden="1"/>
    <cellStyle name="Hipervínculo visitado" xfId="43771" builtinId="9" hidden="1"/>
    <cellStyle name="Hipervínculo visitado" xfId="43772" builtinId="9" hidden="1"/>
    <cellStyle name="Hipervínculo visitado" xfId="43773" builtinId="9" hidden="1"/>
    <cellStyle name="Hipervínculo visitado" xfId="43774" builtinId="9" hidden="1"/>
    <cellStyle name="Hipervínculo visitado" xfId="43775" builtinId="9" hidden="1"/>
    <cellStyle name="Hipervínculo visitado" xfId="43776" builtinId="9" hidden="1"/>
    <cellStyle name="Hipervínculo visitado" xfId="43777" builtinId="9" hidden="1"/>
    <cellStyle name="Hipervínculo visitado" xfId="43778" builtinId="9" hidden="1"/>
    <cellStyle name="Hipervínculo visitado" xfId="43779" builtinId="9" hidden="1"/>
    <cellStyle name="Hipervínculo visitado" xfId="43780" builtinId="9" hidden="1"/>
    <cellStyle name="Hipervínculo visitado" xfId="43781" builtinId="9" hidden="1"/>
    <cellStyle name="Hipervínculo visitado" xfId="43782" builtinId="9" hidden="1"/>
    <cellStyle name="Hipervínculo visitado" xfId="43783" builtinId="9" hidden="1"/>
    <cellStyle name="Hipervínculo visitado" xfId="43784" builtinId="9" hidden="1"/>
    <cellStyle name="Hipervínculo visitado" xfId="43787" builtinId="9" hidden="1"/>
    <cellStyle name="Hipervínculo visitado" xfId="43788" builtinId="9" hidden="1"/>
    <cellStyle name="Hipervínculo visitado" xfId="43789" builtinId="9" hidden="1"/>
    <cellStyle name="Hipervínculo visitado" xfId="43790" builtinId="9" hidden="1"/>
    <cellStyle name="Hipervínculo visitado" xfId="43791" builtinId="9" hidden="1"/>
    <cellStyle name="Hipervínculo visitado" xfId="43792" builtinId="9" hidden="1"/>
    <cellStyle name="Hipervínculo visitado" xfId="43793" builtinId="9" hidden="1"/>
    <cellStyle name="Hipervínculo visitado" xfId="43794" builtinId="9" hidden="1"/>
    <cellStyle name="Hipervínculo visitado" xfId="43795" builtinId="9" hidden="1"/>
    <cellStyle name="Hipervínculo visitado" xfId="43796" builtinId="9" hidden="1"/>
    <cellStyle name="Hipervínculo visitado" xfId="43797" builtinId="9" hidden="1"/>
    <cellStyle name="Hipervínculo visitado" xfId="43798" builtinId="9" hidden="1"/>
    <cellStyle name="Hipervínculo visitado" xfId="43799" builtinId="9" hidden="1"/>
    <cellStyle name="Hipervínculo visitado" xfId="43800" builtinId="9" hidden="1"/>
    <cellStyle name="Hipervínculo visitado" xfId="43801" builtinId="9" hidden="1"/>
    <cellStyle name="Hipervínculo visitado" xfId="43802" builtinId="9" hidden="1"/>
    <cellStyle name="Hipervínculo visitado" xfId="43803" builtinId="9" hidden="1"/>
    <cellStyle name="Hipervínculo visitado" xfId="43804" builtinId="9" hidden="1"/>
    <cellStyle name="Hipervínculo visitado" xfId="43805" builtinId="9" hidden="1"/>
    <cellStyle name="Hipervínculo visitado" xfId="43806" builtinId="9" hidden="1"/>
    <cellStyle name="Hipervínculo visitado" xfId="43807" builtinId="9" hidden="1"/>
    <cellStyle name="Hipervínculo visitado" xfId="43717" builtinId="9" hidden="1"/>
    <cellStyle name="Hipervínculo visitado" xfId="43809" builtinId="9" hidden="1"/>
    <cellStyle name="Hipervínculo visitado" xfId="43810" builtinId="9" hidden="1"/>
    <cellStyle name="Hipervínculo visitado" xfId="43811" builtinId="9" hidden="1"/>
    <cellStyle name="Hipervínculo visitado" xfId="43812" builtinId="9" hidden="1"/>
    <cellStyle name="Hipervínculo visitado" xfId="43813" builtinId="9" hidden="1"/>
    <cellStyle name="Hipervínculo visitado" xfId="43814" builtinId="9" hidden="1"/>
    <cellStyle name="Hipervínculo visitado" xfId="43815" builtinId="9" hidden="1"/>
    <cellStyle name="Hipervínculo visitado" xfId="43816" builtinId="9" hidden="1"/>
    <cellStyle name="Hipervínculo visitado" xfId="43817" builtinId="9" hidden="1"/>
    <cellStyle name="Hipervínculo visitado" xfId="43818" builtinId="9" hidden="1"/>
    <cellStyle name="Hipervínculo visitado" xfId="43819" builtinId="9" hidden="1"/>
    <cellStyle name="Hipervínculo visitado" xfId="43820" builtinId="9" hidden="1"/>
    <cellStyle name="Hipervínculo visitado" xfId="43821" builtinId="9" hidden="1"/>
    <cellStyle name="Hipervínculo visitado" xfId="43822" builtinId="9" hidden="1"/>
    <cellStyle name="Hipervínculo visitado" xfId="43823" builtinId="9" hidden="1"/>
    <cellStyle name="Hipervínculo visitado" xfId="43824" builtinId="9" hidden="1"/>
    <cellStyle name="Hipervínculo visitado" xfId="43825" builtinId="9" hidden="1"/>
    <cellStyle name="Hipervínculo visitado" xfId="43826" builtinId="9" hidden="1"/>
    <cellStyle name="Hipervínculo visitado" xfId="43827" builtinId="9" hidden="1"/>
    <cellStyle name="Hipervínculo visitado" xfId="43828" builtinId="9" hidden="1"/>
    <cellStyle name="Hipervínculo visitado" xfId="43831" builtinId="9" hidden="1"/>
    <cellStyle name="Hipervínculo visitado" xfId="43832" builtinId="9" hidden="1"/>
    <cellStyle name="Hipervínculo visitado" xfId="43833" builtinId="9" hidden="1"/>
    <cellStyle name="Hipervínculo visitado" xfId="43834" builtinId="9" hidden="1"/>
    <cellStyle name="Hipervínculo visitado" xfId="43835" builtinId="9" hidden="1"/>
    <cellStyle name="Hipervínculo visitado" xfId="43836" builtinId="9" hidden="1"/>
    <cellStyle name="Hipervínculo visitado" xfId="43837" builtinId="9" hidden="1"/>
    <cellStyle name="Hipervínculo visitado" xfId="43838" builtinId="9" hidden="1"/>
    <cellStyle name="Hipervínculo visitado" xfId="43839" builtinId="9" hidden="1"/>
    <cellStyle name="Hipervínculo visitado" xfId="43840" builtinId="9" hidden="1"/>
    <cellStyle name="Hipervínculo visitado" xfId="43841" builtinId="9" hidden="1"/>
    <cellStyle name="Hipervínculo visitado" xfId="43842" builtinId="9" hidden="1"/>
    <cellStyle name="Hipervínculo visitado" xfId="43843" builtinId="9" hidden="1"/>
    <cellStyle name="Hipervínculo visitado" xfId="43844" builtinId="9" hidden="1"/>
    <cellStyle name="Hipervínculo visitado" xfId="43845" builtinId="9" hidden="1"/>
    <cellStyle name="Hipervínculo visitado" xfId="43846" builtinId="9" hidden="1"/>
    <cellStyle name="Hipervínculo visitado" xfId="43847" builtinId="9" hidden="1"/>
    <cellStyle name="Hipervínculo visitado" xfId="43848" builtinId="9" hidden="1"/>
    <cellStyle name="Hipervínculo visitado" xfId="43849" builtinId="9" hidden="1"/>
    <cellStyle name="Hipervínculo visitado" xfId="43850" builtinId="9" hidden="1"/>
    <cellStyle name="Hipervínculo visitado" xfId="43851" builtinId="9" hidden="1"/>
    <cellStyle name="Hipervínculo visitado" xfId="42936" builtinId="9" hidden="1"/>
    <cellStyle name="Hipervínculo visitado" xfId="43852" builtinId="9" hidden="1"/>
    <cellStyle name="Hipervínculo visitado" xfId="43853" builtinId="9" hidden="1"/>
    <cellStyle name="Hipervínculo visitado" xfId="43854" builtinId="9" hidden="1"/>
    <cellStyle name="Hipervínculo visitado" xfId="43855" builtinId="9" hidden="1"/>
    <cellStyle name="Hipervínculo visitado" xfId="43856" builtinId="9" hidden="1"/>
    <cellStyle name="Hipervínculo visitado" xfId="43857" builtinId="9" hidden="1"/>
    <cellStyle name="Hipervínculo visitado" xfId="43858" builtinId="9" hidden="1"/>
    <cellStyle name="Hipervínculo visitado" xfId="43859" builtinId="9" hidden="1"/>
    <cellStyle name="Hipervínculo visitado" xfId="43860" builtinId="9" hidden="1"/>
    <cellStyle name="Hipervínculo visitado" xfId="43861" builtinId="9" hidden="1"/>
    <cellStyle name="Hipervínculo visitado" xfId="43862" builtinId="9" hidden="1"/>
    <cellStyle name="Hipervínculo visitado" xfId="43863" builtinId="9" hidden="1"/>
    <cellStyle name="Hipervínculo visitado" xfId="43864" builtinId="9" hidden="1"/>
    <cellStyle name="Hipervínculo visitado" xfId="43865" builtinId="9" hidden="1"/>
    <cellStyle name="Hipervínculo visitado" xfId="43866" builtinId="9" hidden="1"/>
    <cellStyle name="Hipervínculo visitado" xfId="43867" builtinId="9" hidden="1"/>
    <cellStyle name="Hipervínculo visitado" xfId="43868" builtinId="9" hidden="1"/>
    <cellStyle name="Hipervínculo visitado" xfId="43869" builtinId="9" hidden="1"/>
    <cellStyle name="Hipervínculo visitado" xfId="43870" builtinId="9" hidden="1"/>
    <cellStyle name="Hipervínculo visitado" xfId="43871" builtinId="9" hidden="1"/>
    <cellStyle name="Hipervínculo visitado" xfId="43873" builtinId="9" hidden="1"/>
    <cellStyle name="Hipervínculo visitado" xfId="43874" builtinId="9" hidden="1"/>
    <cellStyle name="Hipervínculo visitado" xfId="43875" builtinId="9" hidden="1"/>
    <cellStyle name="Hipervínculo visitado" xfId="43876" builtinId="9" hidden="1"/>
    <cellStyle name="Hipervínculo visitado" xfId="43877" builtinId="9" hidden="1"/>
    <cellStyle name="Hipervínculo visitado" xfId="43878" builtinId="9" hidden="1"/>
    <cellStyle name="Hipervínculo visitado" xfId="43879" builtinId="9" hidden="1"/>
    <cellStyle name="Hipervínculo visitado" xfId="43880" builtinId="9" hidden="1"/>
    <cellStyle name="Hipervínculo visitado" xfId="43881" builtinId="9" hidden="1"/>
    <cellStyle name="Hipervínculo visitado" xfId="43882" builtinId="9" hidden="1"/>
    <cellStyle name="Hipervínculo visitado" xfId="43883" builtinId="9" hidden="1"/>
    <cellStyle name="Hipervínculo visitado" xfId="43884" builtinId="9" hidden="1"/>
    <cellStyle name="Hipervínculo visitado" xfId="43885" builtinId="9" hidden="1"/>
    <cellStyle name="Hipervínculo visitado" xfId="43886" builtinId="9" hidden="1"/>
    <cellStyle name="Hipervínculo visitado" xfId="43887" builtinId="9" hidden="1"/>
    <cellStyle name="Hipervínculo visitado" xfId="43888" builtinId="9" hidden="1"/>
    <cellStyle name="Hipervínculo visitado" xfId="43889" builtinId="9" hidden="1"/>
    <cellStyle name="Hipervínculo visitado" xfId="43890" builtinId="9" hidden="1"/>
    <cellStyle name="Hipervínculo visitado" xfId="43891" builtinId="9" hidden="1"/>
    <cellStyle name="Hipervínculo visitado" xfId="43892" builtinId="9" hidden="1"/>
    <cellStyle name="Hipervínculo visitado" xfId="43893" builtinId="9" hidden="1"/>
    <cellStyle name="Hipervínculo visitado" xfId="43593" builtinId="9" hidden="1"/>
    <cellStyle name="Hipervínculo visitado" xfId="43894" builtinId="9" hidden="1"/>
    <cellStyle name="Hipervínculo visitado" xfId="43895" builtinId="9" hidden="1"/>
    <cellStyle name="Hipervínculo visitado" xfId="43896" builtinId="9" hidden="1"/>
    <cellStyle name="Hipervínculo visitado" xfId="43897" builtinId="9" hidden="1"/>
    <cellStyle name="Hipervínculo visitado" xfId="43898" builtinId="9" hidden="1"/>
    <cellStyle name="Hipervínculo visitado" xfId="43899" builtinId="9" hidden="1"/>
    <cellStyle name="Hipervínculo visitado" xfId="43900" builtinId="9" hidden="1"/>
    <cellStyle name="Hipervínculo visitado" xfId="43901" builtinId="9" hidden="1"/>
    <cellStyle name="Hipervínculo visitado" xfId="43902" builtinId="9" hidden="1"/>
    <cellStyle name="Hipervínculo visitado" xfId="43903" builtinId="9" hidden="1"/>
    <cellStyle name="Hipervínculo visitado" xfId="43904" builtinId="9" hidden="1"/>
    <cellStyle name="Hipervínculo visitado" xfId="43905" builtinId="9" hidden="1"/>
    <cellStyle name="Hipervínculo visitado" xfId="43906" builtinId="9" hidden="1"/>
    <cellStyle name="Hipervínculo visitado" xfId="43907" builtinId="9" hidden="1"/>
    <cellStyle name="Hipervínculo visitado" xfId="43908" builtinId="9" hidden="1"/>
    <cellStyle name="Hipervínculo visitado" xfId="43909" builtinId="9" hidden="1"/>
    <cellStyle name="Hipervínculo visitado" xfId="43910" builtinId="9" hidden="1"/>
    <cellStyle name="Hipervínculo visitado" xfId="43911" builtinId="9" hidden="1"/>
    <cellStyle name="Hipervínculo visitado" xfId="43912" builtinId="9" hidden="1"/>
    <cellStyle name="Hipervínculo visitado" xfId="43913" builtinId="9" hidden="1"/>
    <cellStyle name="Hipervínculo visitado" xfId="43914" builtinId="9" hidden="1"/>
    <cellStyle name="Hipervínculo visitado" xfId="43915" builtinId="9" hidden="1"/>
    <cellStyle name="Hipervínculo visitado" xfId="43916" builtinId="9" hidden="1"/>
    <cellStyle name="Hipervínculo visitado" xfId="43917" builtinId="9" hidden="1"/>
    <cellStyle name="Hipervínculo visitado" xfId="43918" builtinId="9" hidden="1"/>
    <cellStyle name="Hipervínculo visitado" xfId="43919" builtinId="9" hidden="1"/>
    <cellStyle name="Hipervínculo visitado" xfId="43920" builtinId="9" hidden="1"/>
    <cellStyle name="Hipervínculo visitado" xfId="43921" builtinId="9" hidden="1"/>
    <cellStyle name="Hipervínculo visitado" xfId="43922" builtinId="9" hidden="1"/>
    <cellStyle name="Hipervínculo visitado" xfId="43923" builtinId="9" hidden="1"/>
    <cellStyle name="Hipervínculo visitado" xfId="43924" builtinId="9" hidden="1"/>
    <cellStyle name="Hipervínculo visitado" xfId="43925" builtinId="9" hidden="1"/>
    <cellStyle name="Hipervínculo visitado" xfId="43926" builtinId="9" hidden="1"/>
    <cellStyle name="Hipervínculo visitado" xfId="43927" builtinId="9" hidden="1"/>
    <cellStyle name="Hipervínculo visitado" xfId="43928" builtinId="9" hidden="1"/>
    <cellStyle name="Hipervínculo visitado" xfId="43929" builtinId="9" hidden="1"/>
    <cellStyle name="Hipervínculo visitado" xfId="43930" builtinId="9" hidden="1"/>
    <cellStyle name="Hipervínculo visitado" xfId="43931" builtinId="9" hidden="1"/>
    <cellStyle name="Hipervínculo visitado" xfId="43932" builtinId="9" hidden="1"/>
    <cellStyle name="Hipervínculo visitado" xfId="43933" builtinId="9" hidden="1"/>
    <cellStyle name="Hipervínculo visitado" xfId="43934" builtinId="9" hidden="1"/>
    <cellStyle name="Hipervínculo visitado" xfId="43478" builtinId="9" hidden="1"/>
    <cellStyle name="Hipervínculo visitado" xfId="43935" builtinId="9" hidden="1"/>
    <cellStyle name="Hipervínculo visitado" xfId="43936" builtinId="9" hidden="1"/>
    <cellStyle name="Hipervínculo visitado" xfId="43937" builtinId="9" hidden="1"/>
    <cellStyle name="Hipervínculo visitado" xfId="43938" builtinId="9" hidden="1"/>
    <cellStyle name="Hipervínculo visitado" xfId="43939" builtinId="9" hidden="1"/>
    <cellStyle name="Hipervínculo visitado" xfId="43940" builtinId="9" hidden="1"/>
    <cellStyle name="Hipervínculo visitado" xfId="43941" builtinId="9" hidden="1"/>
    <cellStyle name="Hipervínculo visitado" xfId="43942" builtinId="9" hidden="1"/>
    <cellStyle name="Hipervínculo visitado" xfId="43943" builtinId="9" hidden="1"/>
    <cellStyle name="Hipervínculo visitado" xfId="43944" builtinId="9" hidden="1"/>
    <cellStyle name="Hipervínculo visitado" xfId="43945" builtinId="9" hidden="1"/>
    <cellStyle name="Hipervínculo visitado" xfId="43946" builtinId="9" hidden="1"/>
    <cellStyle name="Hipervínculo visitado" xfId="43947" builtinId="9" hidden="1"/>
    <cellStyle name="Hipervínculo visitado" xfId="43948" builtinId="9" hidden="1"/>
    <cellStyle name="Hipervínculo visitado" xfId="43949" builtinId="9" hidden="1"/>
    <cellStyle name="Hipervínculo visitado" xfId="43950" builtinId="9" hidden="1"/>
    <cellStyle name="Hipervínculo visitado" xfId="43951" builtinId="9" hidden="1"/>
    <cellStyle name="Hipervínculo visitado" xfId="43952" builtinId="9" hidden="1"/>
    <cellStyle name="Hipervínculo visitado" xfId="43953" builtinId="9" hidden="1"/>
    <cellStyle name="Hipervínculo visitado" xfId="43954" builtinId="9" hidden="1"/>
    <cellStyle name="Hipervínculo visitado" xfId="44014" builtinId="9" hidden="1"/>
    <cellStyle name="Hipervínculo visitado" xfId="44015" builtinId="9" hidden="1"/>
    <cellStyle name="Hipervínculo visitado" xfId="44016" builtinId="9" hidden="1"/>
    <cellStyle name="Hipervínculo visitado" xfId="44017" builtinId="9" hidden="1"/>
    <cellStyle name="Hipervínculo visitado" xfId="44018" builtinId="9" hidden="1"/>
    <cellStyle name="Hipervínculo visitado" xfId="44019" builtinId="9" hidden="1"/>
    <cellStyle name="Hipervínculo visitado" xfId="44020" builtinId="9" hidden="1"/>
    <cellStyle name="Hipervínculo visitado" xfId="44021" builtinId="9" hidden="1"/>
    <cellStyle name="Hipervínculo visitado" xfId="44022" builtinId="9" hidden="1"/>
    <cellStyle name="Hipervínculo visitado" xfId="44023" builtinId="9" hidden="1"/>
    <cellStyle name="Hipervínculo visitado" xfId="44024" builtinId="9" hidden="1"/>
    <cellStyle name="Hipervínculo visitado" xfId="44025" builtinId="9" hidden="1"/>
    <cellStyle name="Hipervínculo visitado" xfId="44026" builtinId="9" hidden="1"/>
    <cellStyle name="Hipervínculo visitado" xfId="44027" builtinId="9" hidden="1"/>
    <cellStyle name="Hipervínculo visitado" xfId="44028" builtinId="9" hidden="1"/>
    <cellStyle name="Hipervínculo visitado" xfId="44029" builtinId="9" hidden="1"/>
    <cellStyle name="Hipervínculo visitado" xfId="44030" builtinId="9" hidden="1"/>
    <cellStyle name="Hipervínculo visitado" xfId="44031" builtinId="9" hidden="1"/>
    <cellStyle name="Hipervínculo visitado" xfId="44032" builtinId="9" hidden="1"/>
    <cellStyle name="Hipervínculo visitado" xfId="44033" builtinId="9" hidden="1"/>
    <cellStyle name="Hipervínculo visitado" xfId="44034" builtinId="9" hidden="1"/>
    <cellStyle name="Hipervínculo visitado" xfId="44036" builtinId="9" hidden="1"/>
    <cellStyle name="Hipervínculo visitado" xfId="44037" builtinId="9" hidden="1"/>
    <cellStyle name="Hipervínculo visitado" xfId="44038" builtinId="9" hidden="1"/>
    <cellStyle name="Hipervínculo visitado" xfId="44039" builtinId="9" hidden="1"/>
    <cellStyle name="Hipervínculo visitado" xfId="44040" builtinId="9" hidden="1"/>
    <cellStyle name="Hipervínculo visitado" xfId="44041" builtinId="9" hidden="1"/>
    <cellStyle name="Hipervínculo visitado" xfId="44042" builtinId="9" hidden="1"/>
    <cellStyle name="Hipervínculo visitado" xfId="44043" builtinId="9" hidden="1"/>
    <cellStyle name="Hipervínculo visitado" xfId="44044" builtinId="9" hidden="1"/>
    <cellStyle name="Hipervínculo visitado" xfId="44045" builtinId="9" hidden="1"/>
    <cellStyle name="Hipervínculo visitado" xfId="44046" builtinId="9" hidden="1"/>
    <cellStyle name="Hipervínculo visitado" xfId="44047" builtinId="9" hidden="1"/>
    <cellStyle name="Hipervínculo visitado" xfId="44048" builtinId="9" hidden="1"/>
    <cellStyle name="Hipervínculo visitado" xfId="44049" builtinId="9" hidden="1"/>
    <cellStyle name="Hipervínculo visitado" xfId="44050" builtinId="9" hidden="1"/>
    <cellStyle name="Hipervínculo visitado" xfId="44051" builtinId="9" hidden="1"/>
    <cellStyle name="Hipervínculo visitado" xfId="44052" builtinId="9" hidden="1"/>
    <cellStyle name="Hipervínculo visitado" xfId="44053" builtinId="9" hidden="1"/>
    <cellStyle name="Hipervínculo visitado" xfId="44054" builtinId="9" hidden="1"/>
    <cellStyle name="Hipervínculo visitado" xfId="44055" builtinId="9" hidden="1"/>
    <cellStyle name="Hipervínculo visitado" xfId="44056" builtinId="9" hidden="1"/>
    <cellStyle name="Hipervínculo visitado" xfId="44065" builtinId="9" hidden="1"/>
    <cellStyle name="Hipervínculo visitado" xfId="44066" builtinId="9" hidden="1"/>
    <cellStyle name="Hipervínculo visitado" xfId="44067" builtinId="9" hidden="1"/>
    <cellStyle name="Hipervínculo visitado" xfId="44068" builtinId="9" hidden="1"/>
    <cellStyle name="Hipervínculo visitado" xfId="44069" builtinId="9" hidden="1"/>
    <cellStyle name="Hipervínculo visitado" xfId="44070" builtinId="9" hidden="1"/>
    <cellStyle name="Hipervínculo visitado" xfId="44071" builtinId="9" hidden="1"/>
    <cellStyle name="Hipervínculo visitado" xfId="44072" builtinId="9" hidden="1"/>
    <cellStyle name="Hipervínculo visitado" xfId="44073" builtinId="9" hidden="1"/>
    <cellStyle name="Hipervínculo visitado" xfId="44074" builtinId="9" hidden="1"/>
    <cellStyle name="Hipervínculo visitado" xfId="44075" builtinId="9" hidden="1"/>
    <cellStyle name="Hipervínculo visitado" xfId="44076" builtinId="9" hidden="1"/>
    <cellStyle name="Hipervínculo visitado" xfId="44077" builtinId="9" hidden="1"/>
    <cellStyle name="Hipervínculo visitado" xfId="44078" builtinId="9" hidden="1"/>
    <cellStyle name="Hipervínculo visitado" xfId="44079" builtinId="9" hidden="1"/>
    <cellStyle name="Hipervínculo visitado" xfId="44080" builtinId="9" hidden="1"/>
    <cellStyle name="Hipervínculo visitado" xfId="44081" builtinId="9" hidden="1"/>
    <cellStyle name="Hipervínculo visitado" xfId="44082" builtinId="9" hidden="1"/>
    <cellStyle name="Hipervínculo visitado" xfId="44083" builtinId="9" hidden="1"/>
    <cellStyle name="Hipervínculo visitado" xfId="44084" builtinId="9" hidden="1"/>
    <cellStyle name="Hipervínculo visitado" xfId="44085" builtinId="9" hidden="1"/>
    <cellStyle name="Hipervínculo visitado" xfId="44092" builtinId="9" hidden="1"/>
    <cellStyle name="Hipervínculo visitado" xfId="44093" builtinId="9" hidden="1"/>
    <cellStyle name="Hipervínculo visitado" xfId="44094" builtinId="9" hidden="1"/>
    <cellStyle name="Hipervínculo visitado" xfId="44095" builtinId="9" hidden="1"/>
    <cellStyle name="Hipervínculo visitado" xfId="44096" builtinId="9" hidden="1"/>
    <cellStyle name="Hipervínculo visitado" xfId="44097" builtinId="9" hidden="1"/>
    <cellStyle name="Hipervínculo visitado" xfId="44098" builtinId="9" hidden="1"/>
    <cellStyle name="Hipervínculo visitado" xfId="44099" builtinId="9" hidden="1"/>
    <cellStyle name="Hipervínculo visitado" xfId="44100" builtinId="9" hidden="1"/>
    <cellStyle name="Hipervínculo visitado" xfId="44101" builtinId="9" hidden="1"/>
    <cellStyle name="Hipervínculo visitado" xfId="44102" builtinId="9" hidden="1"/>
    <cellStyle name="Hipervínculo visitado" xfId="44103" builtinId="9" hidden="1"/>
    <cellStyle name="Hipervínculo visitado" xfId="44104" builtinId="9" hidden="1"/>
    <cellStyle name="Hipervínculo visitado" xfId="44105" builtinId="9" hidden="1"/>
    <cellStyle name="Hipervínculo visitado" xfId="44106" builtinId="9" hidden="1"/>
    <cellStyle name="Hipervínculo visitado" xfId="44107" builtinId="9" hidden="1"/>
    <cellStyle name="Hipervínculo visitado" xfId="44108" builtinId="9" hidden="1"/>
    <cellStyle name="Hipervínculo visitado" xfId="44109" builtinId="9" hidden="1"/>
    <cellStyle name="Hipervínculo visitado" xfId="44110" builtinId="9" hidden="1"/>
    <cellStyle name="Hipervínculo visitado" xfId="44111" builtinId="9" hidden="1"/>
    <cellStyle name="Hipervínculo visitado" xfId="44112" builtinId="9" hidden="1"/>
    <cellStyle name="Hipervínculo visitado" xfId="44061" builtinId="9" hidden="1"/>
    <cellStyle name="Hipervínculo visitado" xfId="44062" builtinId="9" hidden="1"/>
    <cellStyle name="Hipervínculo visitado" xfId="44063" builtinId="9" hidden="1"/>
    <cellStyle name="Hipervínculo visitado" xfId="44113" builtinId="9" hidden="1"/>
    <cellStyle name="Hipervínculo visitado" xfId="44114" builtinId="9" hidden="1"/>
    <cellStyle name="Hipervínculo visitado" xfId="44115" builtinId="9" hidden="1"/>
    <cellStyle name="Hipervínculo visitado" xfId="44116" builtinId="9" hidden="1"/>
    <cellStyle name="Hipervínculo visitado" xfId="44117" builtinId="9" hidden="1"/>
    <cellStyle name="Hipervínculo visitado" xfId="44118" builtinId="9" hidden="1"/>
    <cellStyle name="Hipervínculo visitado" xfId="44119" builtinId="9" hidden="1"/>
    <cellStyle name="Hipervínculo visitado" xfId="44120" builtinId="9" hidden="1"/>
    <cellStyle name="Hipervínculo visitado" xfId="44121" builtinId="9" hidden="1"/>
    <cellStyle name="Hipervínculo visitado" xfId="44122" builtinId="9" hidden="1"/>
    <cellStyle name="Hipervínculo visitado" xfId="44123" builtinId="9" hidden="1"/>
    <cellStyle name="Hipervínculo visitado" xfId="44124" builtinId="9" hidden="1"/>
    <cellStyle name="Hipervínculo visitado" xfId="44125" builtinId="9" hidden="1"/>
    <cellStyle name="Hipervínculo visitado" xfId="44126" builtinId="9" hidden="1"/>
    <cellStyle name="Hipervínculo visitado" xfId="44127" builtinId="9" hidden="1"/>
    <cellStyle name="Hipervínculo visitado" xfId="44128" builtinId="9" hidden="1"/>
    <cellStyle name="Hipervínculo visitado" xfId="44129" builtinId="9" hidden="1"/>
    <cellStyle name="Hipervínculo visitado" xfId="44130" builtinId="9" hidden="1"/>
    <cellStyle name="Hipervínculo visitado" xfId="44135" builtinId="9" hidden="1"/>
    <cellStyle name="Hipervínculo visitado" xfId="44136" builtinId="9" hidden="1"/>
    <cellStyle name="Hipervínculo visitado" xfId="44137" builtinId="9" hidden="1"/>
    <cellStyle name="Hipervínculo visitado" xfId="44138" builtinId="9" hidden="1"/>
    <cellStyle name="Hipervínculo visitado" xfId="44139" builtinId="9" hidden="1"/>
    <cellStyle name="Hipervínculo visitado" xfId="44140" builtinId="9" hidden="1"/>
    <cellStyle name="Hipervínculo visitado" xfId="44141" builtinId="9" hidden="1"/>
    <cellStyle name="Hipervínculo visitado" xfId="44142" builtinId="9" hidden="1"/>
    <cellStyle name="Hipervínculo visitado" xfId="44143" builtinId="9" hidden="1"/>
    <cellStyle name="Hipervínculo visitado" xfId="44144" builtinId="9" hidden="1"/>
    <cellStyle name="Hipervínculo visitado" xfId="44145" builtinId="9" hidden="1"/>
    <cellStyle name="Hipervínculo visitado" xfId="44146" builtinId="9" hidden="1"/>
    <cellStyle name="Hipervínculo visitado" xfId="44147" builtinId="9" hidden="1"/>
    <cellStyle name="Hipervínculo visitado" xfId="44148" builtinId="9" hidden="1"/>
    <cellStyle name="Hipervínculo visitado" xfId="44149" builtinId="9" hidden="1"/>
    <cellStyle name="Hipervínculo visitado" xfId="44150" builtinId="9" hidden="1"/>
    <cellStyle name="Hipervínculo visitado" xfId="44151" builtinId="9" hidden="1"/>
    <cellStyle name="Hipervínculo visitado" xfId="44152" builtinId="9" hidden="1"/>
    <cellStyle name="Hipervínculo visitado" xfId="44153" builtinId="9" hidden="1"/>
    <cellStyle name="Hipervínculo visitado" xfId="44154" builtinId="9" hidden="1"/>
    <cellStyle name="Hipervínculo visitado" xfId="44155" builtinId="9" hidden="1"/>
    <cellStyle name="Hipervínculo visitado" xfId="44158" builtinId="9" hidden="1"/>
    <cellStyle name="Hipervínculo visitado" xfId="44159" builtinId="9" hidden="1"/>
    <cellStyle name="Hipervínculo visitado" xfId="44160" builtinId="9" hidden="1"/>
    <cellStyle name="Hipervínculo visitado" xfId="44161" builtinId="9" hidden="1"/>
    <cellStyle name="Hipervínculo visitado" xfId="44162" builtinId="9" hidden="1"/>
    <cellStyle name="Hipervínculo visitado" xfId="44163" builtinId="9" hidden="1"/>
    <cellStyle name="Hipervínculo visitado" xfId="44164" builtinId="9" hidden="1"/>
    <cellStyle name="Hipervínculo visitado" xfId="44165" builtinId="9" hidden="1"/>
    <cellStyle name="Hipervínculo visitado" xfId="44166" builtinId="9" hidden="1"/>
    <cellStyle name="Hipervínculo visitado" xfId="44167" builtinId="9" hidden="1"/>
    <cellStyle name="Hipervínculo visitado" xfId="44168" builtinId="9" hidden="1"/>
    <cellStyle name="Hipervínculo visitado" xfId="44169" builtinId="9" hidden="1"/>
    <cellStyle name="Hipervínculo visitado" xfId="44170" builtinId="9" hidden="1"/>
    <cellStyle name="Hipervínculo visitado" xfId="44171" builtinId="9" hidden="1"/>
    <cellStyle name="Hipervínculo visitado" xfId="44172" builtinId="9" hidden="1"/>
    <cellStyle name="Hipervínculo visitado" xfId="44173" builtinId="9" hidden="1"/>
    <cellStyle name="Hipervínculo visitado" xfId="44174" builtinId="9" hidden="1"/>
    <cellStyle name="Hipervínculo visitado" xfId="44175" builtinId="9" hidden="1"/>
    <cellStyle name="Hipervínculo visitado" xfId="44176" builtinId="9" hidden="1"/>
    <cellStyle name="Hipervínculo visitado" xfId="44177" builtinId="9" hidden="1"/>
    <cellStyle name="Hipervínculo visitado" xfId="44178" builtinId="9" hidden="1"/>
    <cellStyle name="Hipervínculo visitado" xfId="44134" builtinId="9" hidden="1"/>
    <cellStyle name="Hipervínculo visitado" xfId="44179" builtinId="9" hidden="1"/>
    <cellStyle name="Hipervínculo visitado" xfId="44180" builtinId="9" hidden="1"/>
    <cellStyle name="Hipervínculo visitado" xfId="44181" builtinId="9" hidden="1"/>
    <cellStyle name="Hipervínculo visitado" xfId="44182" builtinId="9" hidden="1"/>
    <cellStyle name="Hipervínculo visitado" xfId="44183" builtinId="9" hidden="1"/>
    <cellStyle name="Hipervínculo visitado" xfId="44184" builtinId="9" hidden="1"/>
    <cellStyle name="Hipervínculo visitado" xfId="44185" builtinId="9" hidden="1"/>
    <cellStyle name="Hipervínculo visitado" xfId="44186" builtinId="9" hidden="1"/>
    <cellStyle name="Hipervínculo visitado" xfId="44187" builtinId="9" hidden="1"/>
    <cellStyle name="Hipervínculo visitado" xfId="44188" builtinId="9" hidden="1"/>
    <cellStyle name="Hipervínculo visitado" xfId="44189" builtinId="9" hidden="1"/>
    <cellStyle name="Hipervínculo visitado" xfId="44190" builtinId="9" hidden="1"/>
    <cellStyle name="Hipervínculo visitado" xfId="44191" builtinId="9" hidden="1"/>
    <cellStyle name="Hipervínculo visitado" xfId="44192" builtinId="9" hidden="1"/>
    <cellStyle name="Hipervínculo visitado" xfId="44193" builtinId="9" hidden="1"/>
    <cellStyle name="Hipervínculo visitado" xfId="44194" builtinId="9" hidden="1"/>
    <cellStyle name="Hipervínculo visitado" xfId="44195" builtinId="9" hidden="1"/>
    <cellStyle name="Hipervínculo visitado" xfId="44196" builtinId="9" hidden="1"/>
    <cellStyle name="Hipervínculo visitado" xfId="44197" builtinId="9" hidden="1"/>
    <cellStyle name="Hipervínculo visitado" xfId="44198" builtinId="9" hidden="1"/>
    <cellStyle name="Hipervínculo visitado" xfId="44200" builtinId="9" hidden="1"/>
    <cellStyle name="Hipervínculo visitado" xfId="44201" builtinId="9" hidden="1"/>
    <cellStyle name="Hipervínculo visitado" xfId="44202" builtinId="9" hidden="1"/>
    <cellStyle name="Hipervínculo visitado" xfId="44203" builtinId="9" hidden="1"/>
    <cellStyle name="Hipervínculo visitado" xfId="44204" builtinId="9" hidden="1"/>
    <cellStyle name="Hipervínculo visitado" xfId="44205" builtinId="9" hidden="1"/>
    <cellStyle name="Hipervínculo visitado" xfId="44206" builtinId="9" hidden="1"/>
    <cellStyle name="Hipervínculo visitado" xfId="44207" builtinId="9" hidden="1"/>
    <cellStyle name="Hipervínculo visitado" xfId="44208" builtinId="9" hidden="1"/>
    <cellStyle name="Hipervínculo visitado" xfId="44209" builtinId="9" hidden="1"/>
    <cellStyle name="Hipervínculo visitado" xfId="44210" builtinId="9" hidden="1"/>
    <cellStyle name="Hipervínculo visitado" xfId="44211" builtinId="9" hidden="1"/>
    <cellStyle name="Hipervínculo visitado" xfId="44212" builtinId="9" hidden="1"/>
    <cellStyle name="Hipervínculo visitado" xfId="44213" builtinId="9" hidden="1"/>
    <cellStyle name="Hipervínculo visitado" xfId="44214" builtinId="9" hidden="1"/>
    <cellStyle name="Hipervínculo visitado" xfId="44215" builtinId="9" hidden="1"/>
    <cellStyle name="Hipervínculo visitado" xfId="44216" builtinId="9" hidden="1"/>
    <cellStyle name="Hipervínculo visitado" xfId="44217" builtinId="9" hidden="1"/>
    <cellStyle name="Hipervínculo visitado" xfId="44218" builtinId="9" hidden="1"/>
    <cellStyle name="Hipervínculo visitado" xfId="44219" builtinId="9" hidden="1"/>
    <cellStyle name="Hipervínculo visitado" xfId="44220" builtinId="9" hidden="1"/>
    <cellStyle name="Hipervínculo visitado" xfId="43958" builtinId="9" hidden="1"/>
    <cellStyle name="Hipervínculo visitado" xfId="44086" builtinId="9" hidden="1"/>
    <cellStyle name="Hipervínculo visitado" xfId="44133" builtinId="9" hidden="1"/>
    <cellStyle name="Hipervínculo visitado" xfId="44221" builtinId="9" hidden="1"/>
    <cellStyle name="Hipervínculo visitado" xfId="44222" builtinId="9" hidden="1"/>
    <cellStyle name="Hipervínculo visitado" xfId="44223" builtinId="9" hidden="1"/>
    <cellStyle name="Hipervínculo visitado" xfId="44224" builtinId="9" hidden="1"/>
    <cellStyle name="Hipervínculo visitado" xfId="44225" builtinId="9" hidden="1"/>
    <cellStyle name="Hipervínculo visitado" xfId="44226" builtinId="9" hidden="1"/>
    <cellStyle name="Hipervínculo visitado" xfId="44227" builtinId="9" hidden="1"/>
    <cellStyle name="Hipervínculo visitado" xfId="44228" builtinId="9" hidden="1"/>
    <cellStyle name="Hipervínculo visitado" xfId="44229" builtinId="9" hidden="1"/>
    <cellStyle name="Hipervínculo visitado" xfId="44230" builtinId="9" hidden="1"/>
    <cellStyle name="Hipervínculo visitado" xfId="44231" builtinId="9" hidden="1"/>
    <cellStyle name="Hipervínculo visitado" xfId="44232" builtinId="9" hidden="1"/>
    <cellStyle name="Hipervínculo visitado" xfId="44233" builtinId="9" hidden="1"/>
    <cellStyle name="Hipervínculo visitado" xfId="44234" builtinId="9" hidden="1"/>
    <cellStyle name="Hipervínculo visitado" xfId="44235" builtinId="9" hidden="1"/>
    <cellStyle name="Hipervínculo visitado" xfId="44236" builtinId="9" hidden="1"/>
    <cellStyle name="Hipervínculo visitado" xfId="44237" builtinId="9" hidden="1"/>
    <cellStyle name="Hipervínculo visitado" xfId="44238" builtinId="9" hidden="1"/>
    <cellStyle name="Hipervínculo visitado" xfId="44239" builtinId="9" hidden="1"/>
    <cellStyle name="Hipervínculo visitado" xfId="44240" builtinId="9" hidden="1"/>
    <cellStyle name="Hipervínculo visitado" xfId="44241" builtinId="9" hidden="1"/>
    <cellStyle name="Hipervínculo visitado" xfId="44242" builtinId="9" hidden="1"/>
    <cellStyle name="Hipervínculo visitado" xfId="44243" builtinId="9" hidden="1"/>
    <cellStyle name="Hipervínculo visitado" xfId="44244" builtinId="9" hidden="1"/>
    <cellStyle name="Hipervínculo visitado" xfId="44245" builtinId="9" hidden="1"/>
    <cellStyle name="Hipervínculo visitado" xfId="44246" builtinId="9" hidden="1"/>
    <cellStyle name="Hipervínculo visitado" xfId="44247" builtinId="9" hidden="1"/>
    <cellStyle name="Hipervínculo visitado" xfId="44248" builtinId="9" hidden="1"/>
    <cellStyle name="Hipervínculo visitado" xfId="44249" builtinId="9" hidden="1"/>
    <cellStyle name="Hipervínculo visitado" xfId="44250" builtinId="9" hidden="1"/>
    <cellStyle name="Hipervínculo visitado" xfId="44251" builtinId="9" hidden="1"/>
    <cellStyle name="Hipervínculo visitado" xfId="44252" builtinId="9" hidden="1"/>
    <cellStyle name="Hipervínculo visitado" xfId="44253" builtinId="9" hidden="1"/>
    <cellStyle name="Hipervínculo visitado" xfId="44254" builtinId="9" hidden="1"/>
    <cellStyle name="Hipervínculo visitado" xfId="44255" builtinId="9" hidden="1"/>
    <cellStyle name="Hipervínculo visitado" xfId="44256" builtinId="9" hidden="1"/>
    <cellStyle name="Hipervínculo visitado" xfId="44257" builtinId="9" hidden="1"/>
    <cellStyle name="Hipervínculo visitado" xfId="44258" builtinId="9" hidden="1"/>
    <cellStyle name="Hipervínculo visitado" xfId="44259" builtinId="9" hidden="1"/>
    <cellStyle name="Hipervínculo visitado" xfId="43981" builtinId="9" hidden="1"/>
    <cellStyle name="Hipervínculo visitado" xfId="43980" builtinId="9" hidden="1"/>
    <cellStyle name="Hipervínculo visitado" xfId="43976" builtinId="9" hidden="1"/>
    <cellStyle name="Hipervínculo visitado" xfId="44260" builtinId="9" hidden="1"/>
    <cellStyle name="Hipervínculo visitado" xfId="44261" builtinId="9" hidden="1"/>
    <cellStyle name="Hipervínculo visitado" xfId="44262" builtinId="9" hidden="1"/>
    <cellStyle name="Hipervínculo visitado" xfId="44263" builtinId="9" hidden="1"/>
    <cellStyle name="Hipervínculo visitado" xfId="44264" builtinId="9" hidden="1"/>
    <cellStyle name="Hipervínculo visitado" xfId="44265" builtinId="9" hidden="1"/>
    <cellStyle name="Hipervínculo visitado" xfId="44266" builtinId="9" hidden="1"/>
    <cellStyle name="Hipervínculo visitado" xfId="44267" builtinId="9" hidden="1"/>
    <cellStyle name="Hipervínculo visitado" xfId="44268" builtinId="9" hidden="1"/>
    <cellStyle name="Hipervínculo visitado" xfId="44269" builtinId="9" hidden="1"/>
    <cellStyle name="Hipervínculo visitado" xfId="44270" builtinId="9" hidden="1"/>
    <cellStyle name="Hipervínculo visitado" xfId="44271" builtinId="9" hidden="1"/>
    <cellStyle name="Hipervínculo visitado" xfId="44272" builtinId="9" hidden="1"/>
    <cellStyle name="Hipervínculo visitado" xfId="44273" builtinId="9" hidden="1"/>
    <cellStyle name="Hipervínculo visitado" xfId="44274" builtinId="9" hidden="1"/>
    <cellStyle name="Hipervínculo visitado" xfId="44275" builtinId="9" hidden="1"/>
    <cellStyle name="Hipervínculo visitado" xfId="44276" builtinId="9" hidden="1"/>
    <cellStyle name="Hipervínculo visitado" xfId="44277" builtinId="9" hidden="1"/>
    <cellStyle name="Hipervínculo visitado" xfId="42883" builtinId="9" hidden="1"/>
    <cellStyle name="Hipervínculo visitado" xfId="42852" builtinId="9" hidden="1"/>
    <cellStyle name="Hipervínculo visitado" xfId="41441" builtinId="9" hidden="1"/>
    <cellStyle name="Hipervínculo visitado" xfId="41483" builtinId="9" hidden="1"/>
    <cellStyle name="Hipervínculo visitado" xfId="41442" builtinId="9" hidden="1"/>
    <cellStyle name="Hipervínculo visitado" xfId="41482" builtinId="9" hidden="1"/>
    <cellStyle name="Hipervínculo visitado" xfId="41481" builtinId="9" hidden="1"/>
    <cellStyle name="Hipervínculo visitado" xfId="39336" builtinId="9" hidden="1"/>
    <cellStyle name="Hipervínculo visitado" xfId="39407" builtinId="9" hidden="1"/>
    <cellStyle name="Hipervínculo visitado" xfId="42820" builtinId="9" hidden="1"/>
    <cellStyle name="Hipervínculo visitado" xfId="42788" builtinId="9" hidden="1"/>
    <cellStyle name="Hipervínculo visitado" xfId="42756" builtinId="9" hidden="1"/>
    <cellStyle name="Hipervínculo visitado" xfId="42724" builtinId="9" hidden="1"/>
    <cellStyle name="Hipervínculo visitado" xfId="42693" builtinId="9" hidden="1"/>
    <cellStyle name="Hipervínculo visitado" xfId="44035" builtinId="9" hidden="1"/>
    <cellStyle name="Hipervínculo visitado" xfId="41480" builtinId="9" hidden="1"/>
    <cellStyle name="Hipervínculo visitado" xfId="41479" builtinId="9" hidden="1"/>
    <cellStyle name="Hipervínculo visitado" xfId="41478" builtinId="9" hidden="1"/>
    <cellStyle name="Hipervínculo visitado" xfId="41440" builtinId="9" hidden="1"/>
    <cellStyle name="Hipervínculo visitado" xfId="41477" builtinId="9" hidden="1"/>
    <cellStyle name="Hipervínculo visitado" xfId="41476" builtinId="9" hidden="1"/>
    <cellStyle name="Hipervínculo visitado" xfId="44280" builtinId="9" hidden="1"/>
    <cellStyle name="Hipervínculo visitado" xfId="44281" builtinId="9" hidden="1"/>
    <cellStyle name="Hipervínculo visitado" xfId="44282" builtinId="9" hidden="1"/>
    <cellStyle name="Hipervínculo visitado" xfId="44283" builtinId="9" hidden="1"/>
    <cellStyle name="Hipervínculo visitado" xfId="44284" builtinId="9" hidden="1"/>
    <cellStyle name="Hipervínculo visitado" xfId="44285" builtinId="9" hidden="1"/>
    <cellStyle name="Hipervínculo visitado" xfId="44286" builtinId="9" hidden="1"/>
    <cellStyle name="Hipervínculo visitado" xfId="44287" builtinId="9" hidden="1"/>
    <cellStyle name="Hipervínculo visitado" xfId="44288" builtinId="9" hidden="1"/>
    <cellStyle name="Hipervínculo visitado" xfId="44289" builtinId="9" hidden="1"/>
    <cellStyle name="Hipervínculo visitado" xfId="44290" builtinId="9" hidden="1"/>
    <cellStyle name="Hipervínculo visitado" xfId="44291" builtinId="9" hidden="1"/>
    <cellStyle name="Hipervínculo visitado" xfId="44292" builtinId="9" hidden="1"/>
    <cellStyle name="Hipervínculo visitado" xfId="44293" builtinId="9" hidden="1"/>
    <cellStyle name="Hipervínculo visitado" xfId="44294" builtinId="9" hidden="1"/>
    <cellStyle name="Hipervínculo visitado" xfId="44295" builtinId="9" hidden="1"/>
    <cellStyle name="Hipervínculo visitado" xfId="44296" builtinId="9" hidden="1"/>
    <cellStyle name="Hipervínculo visitado" xfId="44297" builtinId="9" hidden="1"/>
    <cellStyle name="Hipervínculo visitado" xfId="44298" builtinId="9" hidden="1"/>
    <cellStyle name="Hipervínculo visitado" xfId="44299" builtinId="9" hidden="1"/>
    <cellStyle name="Hipervínculo visitado" xfId="44300" builtinId="9" hidden="1"/>
    <cellStyle name="Hipervínculo visitado" xfId="44336" builtinId="9" hidden="1"/>
    <cellStyle name="Hipervínculo visitado" xfId="44337" builtinId="9" hidden="1"/>
    <cellStyle name="Hipervínculo visitado" xfId="44338" builtinId="9" hidden="1"/>
    <cellStyle name="Hipervínculo visitado" xfId="44339" builtinId="9" hidden="1"/>
    <cellStyle name="Hipervínculo visitado" xfId="44340" builtinId="9" hidden="1"/>
    <cellStyle name="Hipervínculo visitado" xfId="44341" builtinId="9" hidden="1"/>
    <cellStyle name="Hipervínculo visitado" xfId="44342" builtinId="9" hidden="1"/>
    <cellStyle name="Hipervínculo visitado" xfId="44343" builtinId="9" hidden="1"/>
    <cellStyle name="Hipervínculo visitado" xfId="44344" builtinId="9" hidden="1"/>
    <cellStyle name="Hipervínculo visitado" xfId="44345" builtinId="9" hidden="1"/>
    <cellStyle name="Hipervínculo visitado" xfId="44346" builtinId="9" hidden="1"/>
    <cellStyle name="Hipervínculo visitado" xfId="44347" builtinId="9" hidden="1"/>
    <cellStyle name="Hipervínculo visitado" xfId="44348" builtinId="9" hidden="1"/>
    <cellStyle name="Hipervínculo visitado" xfId="44349" builtinId="9" hidden="1"/>
    <cellStyle name="Hipervínculo visitado" xfId="44350" builtinId="9" hidden="1"/>
    <cellStyle name="Hipervínculo visitado" xfId="44351" builtinId="9" hidden="1"/>
    <cellStyle name="Hipervínculo visitado" xfId="44352" builtinId="9" hidden="1"/>
    <cellStyle name="Hipervínculo visitado" xfId="44353" builtinId="9" hidden="1"/>
    <cellStyle name="Hipervínculo visitado" xfId="44354" builtinId="9" hidden="1"/>
    <cellStyle name="Hipervínculo visitado" xfId="44355" builtinId="9" hidden="1"/>
    <cellStyle name="Hipervínculo visitado" xfId="44356" builtinId="9" hidden="1"/>
    <cellStyle name="Hipervínculo visitado" xfId="44361" builtinId="9" hidden="1"/>
    <cellStyle name="Hipervínculo visitado" xfId="44362" builtinId="9" hidden="1"/>
    <cellStyle name="Hipervínculo visitado" xfId="44363" builtinId="9" hidden="1"/>
    <cellStyle name="Hipervínculo visitado" xfId="44364" builtinId="9" hidden="1"/>
    <cellStyle name="Hipervínculo visitado" xfId="44365" builtinId="9" hidden="1"/>
    <cellStyle name="Hipervínculo visitado" xfId="44366" builtinId="9" hidden="1"/>
    <cellStyle name="Hipervínculo visitado" xfId="44367" builtinId="9" hidden="1"/>
    <cellStyle name="Hipervínculo visitado" xfId="44368" builtinId="9" hidden="1"/>
    <cellStyle name="Hipervínculo visitado" xfId="44369" builtinId="9" hidden="1"/>
    <cellStyle name="Hipervínculo visitado" xfId="44370" builtinId="9" hidden="1"/>
    <cellStyle name="Hipervínculo visitado" xfId="44371" builtinId="9" hidden="1"/>
    <cellStyle name="Hipervínculo visitado" xfId="44372" builtinId="9" hidden="1"/>
    <cellStyle name="Hipervínculo visitado" xfId="44373" builtinId="9" hidden="1"/>
    <cellStyle name="Hipervínculo visitado" xfId="44374" builtinId="9" hidden="1"/>
    <cellStyle name="Hipervínculo visitado" xfId="44375" builtinId="9" hidden="1"/>
    <cellStyle name="Hipervínculo visitado" xfId="44376" builtinId="9" hidden="1"/>
    <cellStyle name="Hipervínculo visitado" xfId="44377" builtinId="9" hidden="1"/>
    <cellStyle name="Hipervínculo visitado" xfId="44378" builtinId="9" hidden="1"/>
    <cellStyle name="Hipervínculo visitado" xfId="44379" builtinId="9" hidden="1"/>
    <cellStyle name="Hipervínculo visitado" xfId="44380" builtinId="9" hidden="1"/>
    <cellStyle name="Hipervínculo visitado" xfId="44381" builtinId="9" hidden="1"/>
    <cellStyle name="Hipervínculo visitado" xfId="44438" builtinId="9" hidden="1"/>
    <cellStyle name="Hipervínculo visitado" xfId="44439" builtinId="9" hidden="1"/>
    <cellStyle name="Hipervínculo visitado" xfId="44440" builtinId="9" hidden="1"/>
    <cellStyle name="Hipervínculo visitado" xfId="44441" builtinId="9" hidden="1"/>
    <cellStyle name="Hipervínculo visitado" xfId="44442" builtinId="9" hidden="1"/>
    <cellStyle name="Hipervínculo visitado" xfId="44443" builtinId="9" hidden="1"/>
    <cellStyle name="Hipervínculo visitado" xfId="44444" builtinId="9" hidden="1"/>
    <cellStyle name="Hipervínculo visitado" xfId="44445" builtinId="9" hidden="1"/>
    <cellStyle name="Hipervínculo visitado" xfId="44446" builtinId="9" hidden="1"/>
    <cellStyle name="Hipervínculo visitado" xfId="44447" builtinId="9" hidden="1"/>
    <cellStyle name="Hipervínculo visitado" xfId="44448" builtinId="9" hidden="1"/>
    <cellStyle name="Hipervínculo visitado" xfId="44449" builtinId="9" hidden="1"/>
    <cellStyle name="Hipervínculo visitado" xfId="44450" builtinId="9" hidden="1"/>
    <cellStyle name="Hipervínculo visitado" xfId="44451" builtinId="9" hidden="1"/>
    <cellStyle name="Hipervínculo visitado" xfId="44452" builtinId="9" hidden="1"/>
    <cellStyle name="Hipervínculo visitado" xfId="44453" builtinId="9" hidden="1"/>
    <cellStyle name="Hipervínculo visitado" xfId="44454" builtinId="9" hidden="1"/>
    <cellStyle name="Hipervínculo visitado" xfId="44455" builtinId="9" hidden="1"/>
    <cellStyle name="Hipervínculo visitado" xfId="44456" builtinId="9" hidden="1"/>
    <cellStyle name="Hipervínculo visitado" xfId="44457" builtinId="9" hidden="1"/>
    <cellStyle name="Hipervínculo visitado" xfId="44458" builtinId="9" hidden="1"/>
    <cellStyle name="Hipervínculo visitado" xfId="44576" builtinId="9" hidden="1"/>
    <cellStyle name="Hipervínculo visitado" xfId="44577" builtinId="9" hidden="1"/>
    <cellStyle name="Hipervínculo visitado" xfId="44578" builtinId="9" hidden="1"/>
    <cellStyle name="Hipervínculo visitado" xfId="44579" builtinId="9" hidden="1"/>
    <cellStyle name="Hipervínculo visitado" xfId="44580" builtinId="9" hidden="1"/>
    <cellStyle name="Hipervínculo visitado" xfId="44581" builtinId="9" hidden="1"/>
    <cellStyle name="Hipervínculo visitado" xfId="44582" builtinId="9" hidden="1"/>
    <cellStyle name="Hipervínculo visitado" xfId="44583" builtinId="9" hidden="1"/>
    <cellStyle name="Hipervínculo visitado" xfId="44584" builtinId="9" hidden="1"/>
    <cellStyle name="Hipervínculo visitado" xfId="44585" builtinId="9" hidden="1"/>
    <cellStyle name="Hipervínculo visitado" xfId="44586" builtinId="9" hidden="1"/>
    <cellStyle name="Hipervínculo visitado" xfId="44587" builtinId="9" hidden="1"/>
    <cellStyle name="Hipervínculo visitado" xfId="44588" builtinId="9" hidden="1"/>
    <cellStyle name="Hipervínculo visitado" xfId="44589" builtinId="9" hidden="1"/>
    <cellStyle name="Hipervínculo visitado" xfId="44590" builtinId="9" hidden="1"/>
    <cellStyle name="Hipervínculo visitado" xfId="44591" builtinId="9" hidden="1"/>
    <cellStyle name="Hipervínculo visitado" xfId="44592" builtinId="9" hidden="1"/>
    <cellStyle name="Hipervínculo visitado" xfId="44593" builtinId="9" hidden="1"/>
    <cellStyle name="Hipervínculo visitado" xfId="44594" builtinId="9" hidden="1"/>
    <cellStyle name="Hipervínculo visitado" xfId="44595" builtinId="9" hidden="1"/>
    <cellStyle name="Hipervínculo visitado" xfId="44596" builtinId="9" hidden="1"/>
    <cellStyle name="Hipervínculo visitado" xfId="44542" builtinId="9" hidden="1"/>
    <cellStyle name="Hipervínculo visitado" xfId="44668" builtinId="9" hidden="1"/>
    <cellStyle name="Hipervínculo visitado" xfId="44667" builtinId="9" hidden="1"/>
    <cellStyle name="Hipervínculo visitado" xfId="44541" builtinId="9" hidden="1"/>
    <cellStyle name="Hipervínculo visitado" xfId="44666" builtinId="9" hidden="1"/>
    <cellStyle name="Hipervínculo visitado" xfId="44665" builtinId="9" hidden="1"/>
    <cellStyle name="Hipervínculo visitado" xfId="44540" builtinId="9" hidden="1"/>
    <cellStyle name="Hipervínculo visitado" xfId="44664" builtinId="9" hidden="1"/>
    <cellStyle name="Hipervínculo visitado" xfId="44663" builtinId="9" hidden="1"/>
    <cellStyle name="Hipervínculo visitado" xfId="44539" builtinId="9" hidden="1"/>
    <cellStyle name="Hipervínculo visitado" xfId="44662" builtinId="9" hidden="1"/>
    <cellStyle name="Hipervínculo visitado" xfId="44661" builtinId="9" hidden="1"/>
    <cellStyle name="Hipervínculo visitado" xfId="44538" builtinId="9" hidden="1"/>
    <cellStyle name="Hipervínculo visitado" xfId="44660" builtinId="9" hidden="1"/>
    <cellStyle name="Hipervínculo visitado" xfId="44659" builtinId="9" hidden="1"/>
    <cellStyle name="Hipervínculo visitado" xfId="44537" builtinId="9" hidden="1"/>
    <cellStyle name="Hipervínculo visitado" xfId="44658" builtinId="9" hidden="1"/>
    <cellStyle name="Hipervínculo visitado" xfId="44657" builtinId="9" hidden="1"/>
    <cellStyle name="Hipervínculo visitado" xfId="44536" builtinId="9" hidden="1"/>
    <cellStyle name="Hipervínculo visitado" xfId="44656" builtinId="9" hidden="1"/>
    <cellStyle name="Hipervínculo visitado" xfId="44655" builtinId="9" hidden="1"/>
    <cellStyle name="Hipervínculo visitado" xfId="44693" builtinId="9" hidden="1"/>
    <cellStyle name="Hipervínculo visitado" xfId="44394" builtinId="9" hidden="1"/>
    <cellStyle name="Hipervínculo visitado" xfId="44610" builtinId="9" hidden="1"/>
    <cellStyle name="Hipervínculo visitado" xfId="44694" builtinId="9" hidden="1"/>
    <cellStyle name="Hipervínculo visitado" xfId="44611" builtinId="9" hidden="1"/>
    <cellStyle name="Hipervínculo visitado" xfId="44393" builtinId="9" hidden="1"/>
    <cellStyle name="Hipervínculo visitado" xfId="44553" builtinId="9" hidden="1"/>
    <cellStyle name="Hipervínculo visitado" xfId="44612" builtinId="9" hidden="1"/>
    <cellStyle name="Hipervínculo visitado" xfId="44613" builtinId="9" hidden="1"/>
    <cellStyle name="Hipervínculo visitado" xfId="44695" builtinId="9" hidden="1"/>
    <cellStyle name="Hipervínculo visitado" xfId="44392" builtinId="9" hidden="1"/>
    <cellStyle name="Hipervínculo visitado" xfId="44391" builtinId="9" hidden="1"/>
    <cellStyle name="Hipervínculo visitado" xfId="44696" builtinId="9" hidden="1"/>
    <cellStyle name="Hipervínculo visitado" xfId="44614" builtinId="9" hidden="1"/>
    <cellStyle name="Hipervínculo visitado" xfId="44615" builtinId="9" hidden="1"/>
    <cellStyle name="Hipervínculo visitado" xfId="44554" builtinId="9" hidden="1"/>
    <cellStyle name="Hipervínculo visitado" xfId="44390" builtinId="9" hidden="1"/>
    <cellStyle name="Hipervínculo visitado" xfId="44616" builtinId="9" hidden="1"/>
    <cellStyle name="Hipervínculo visitado" xfId="44555" builtinId="9" hidden="1"/>
    <cellStyle name="Hipervínculo visitado" xfId="44617" builtinId="9" hidden="1"/>
    <cellStyle name="Hipervínculo visitado" xfId="44389" builtinId="9" hidden="1"/>
    <cellStyle name="Hipervínculo visitado" xfId="44707" builtinId="9" hidden="1"/>
    <cellStyle name="Hipervínculo visitado" xfId="44531" builtinId="9" hidden="1"/>
    <cellStyle name="Hipervínculo visitado" xfId="44530" builtinId="9" hidden="1"/>
    <cellStyle name="Hipervínculo visitado" xfId="44422" builtinId="9" hidden="1"/>
    <cellStyle name="Hipervínculo visitado" xfId="44425" builtinId="9" hidden="1"/>
    <cellStyle name="Hipervínculo visitado" xfId="44706" builtinId="9" hidden="1"/>
    <cellStyle name="Hipervínculo visitado" xfId="44562" builtinId="9" hidden="1"/>
    <cellStyle name="Hipervínculo visitado" xfId="44634" builtinId="9" hidden="1"/>
    <cellStyle name="Hipervínculo visitado" xfId="44633" builtinId="9" hidden="1"/>
    <cellStyle name="Hipervínculo visitado" xfId="44705" builtinId="9" hidden="1"/>
    <cellStyle name="Hipervínculo visitado" xfId="44426" builtinId="9" hidden="1"/>
    <cellStyle name="Hipervínculo visitado" xfId="44529" builtinId="9" hidden="1"/>
    <cellStyle name="Hipervínculo visitado" xfId="44632" builtinId="9" hidden="1"/>
    <cellStyle name="Hipervínculo visitado" xfId="44430" builtinId="9" hidden="1"/>
    <cellStyle name="Hipervínculo visitado" xfId="44704" builtinId="9" hidden="1"/>
    <cellStyle name="Hipervínculo visitado" xfId="44561" builtinId="9" hidden="1"/>
    <cellStyle name="Hipervínculo visitado" xfId="44703" builtinId="9" hidden="1"/>
    <cellStyle name="Hipervínculo visitado" xfId="44702" builtinId="9" hidden="1"/>
    <cellStyle name="Hipervínculo visitado" xfId="44548" builtinId="9" hidden="1"/>
    <cellStyle name="Hipervínculo visitado" xfId="44547" builtinId="9" hidden="1"/>
    <cellStyle name="Hipervínculo visitado" xfId="44631" builtinId="9" hidden="1"/>
    <cellStyle name="Hipervínculo visitado" xfId="44534" builtinId="9" hidden="1"/>
    <cellStyle name="Hipervínculo visitado" xfId="44544" builtinId="9" hidden="1"/>
    <cellStyle name="Hipervínculo visitado" xfId="44740" builtinId="9" hidden="1"/>
    <cellStyle name="Hipervínculo visitado" xfId="44407" builtinId="9" hidden="1"/>
    <cellStyle name="Hipervínculo visitado" xfId="44739" builtinId="9" hidden="1"/>
    <cellStyle name="Hipervínculo visitado" xfId="44671" builtinId="9" hidden="1"/>
    <cellStyle name="Hipervínculo visitado" xfId="44645" builtinId="9" hidden="1"/>
    <cellStyle name="Hipervínculo visitado" xfId="44738" builtinId="9" hidden="1"/>
    <cellStyle name="Hipervínculo visitado" xfId="44737" builtinId="9" hidden="1"/>
    <cellStyle name="Hipervínculo visitado" xfId="44568" builtinId="9" hidden="1"/>
    <cellStyle name="Hipervínculo visitado" xfId="44672" builtinId="9" hidden="1"/>
    <cellStyle name="Hipervínculo visitado" xfId="44736" builtinId="9" hidden="1"/>
    <cellStyle name="Hipervínculo visitado" xfId="44601" builtinId="9" hidden="1"/>
    <cellStyle name="Hipervínculo visitado" xfId="44387" builtinId="9" hidden="1"/>
    <cellStyle name="Hipervínculo visitado" xfId="44556" builtinId="9" hidden="1"/>
    <cellStyle name="Hipervínculo visitado" xfId="44569" builtinId="9" hidden="1"/>
    <cellStyle name="Hipervínculo visitado" xfId="44735" builtinId="9" hidden="1"/>
    <cellStyle name="Hipervínculo visitado" xfId="44557" builtinId="9" hidden="1"/>
    <cellStyle name="Hipervínculo visitado" xfId="44716" builtinId="9" hidden="1"/>
    <cellStyle name="Hipervínculo visitado" xfId="44386" builtinId="9" hidden="1"/>
    <cellStyle name="Hipervínculo visitado" xfId="44734" builtinId="9" hidden="1"/>
    <cellStyle name="Hipervínculo visitado" xfId="44773" builtinId="9" hidden="1"/>
    <cellStyle name="Hipervínculo visitado" xfId="44687" builtinId="9" hidden="1"/>
    <cellStyle name="Hipervínculo visitado" xfId="44627" builtinId="9" hidden="1"/>
    <cellStyle name="Hipervínculo visitado" xfId="44774" builtinId="9" hidden="1"/>
    <cellStyle name="Hipervínculo visitado" xfId="44431" builtinId="9" hidden="1"/>
    <cellStyle name="Hipervínculo visitado" xfId="44724" builtinId="9" hidden="1"/>
    <cellStyle name="Hipervínculo visitado" xfId="44642" builtinId="9" hidden="1"/>
    <cellStyle name="Hipervínculo visitado" xfId="44598" builtinId="9" hidden="1"/>
    <cellStyle name="Hipervínculo visitado" xfId="44678" builtinId="9" hidden="1"/>
    <cellStyle name="Hipervínculo visitado" xfId="44775" builtinId="9" hidden="1"/>
    <cellStyle name="Hipervínculo visitado" xfId="44723" builtinId="9" hidden="1"/>
    <cellStyle name="Hipervínculo visitado" xfId="44404" builtinId="9" hidden="1"/>
    <cellStyle name="Hipervínculo visitado" xfId="44776" builtinId="9" hidden="1"/>
    <cellStyle name="Hipervínculo visitado" xfId="44597" builtinId="9" hidden="1"/>
    <cellStyle name="Hipervínculo visitado" xfId="44626" builtinId="9" hidden="1"/>
    <cellStyle name="Hipervínculo visitado" xfId="44713" builtinId="9" hidden="1"/>
    <cellStyle name="Hipervínculo visitado" xfId="44572" builtinId="9" hidden="1"/>
    <cellStyle name="Hipervínculo visitado" xfId="44560" builtinId="9" hidden="1"/>
    <cellStyle name="Hipervínculo visitado" xfId="44683" builtinId="9" hidden="1"/>
    <cellStyle name="Hipervínculo visitado" xfId="44432" builtinId="9" hidden="1"/>
    <cellStyle name="Hipervínculo visitado" xfId="44722" builtinId="9" hidden="1"/>
    <cellStyle name="Hipervínculo visitado" xfId="44653" builtinId="9" hidden="1"/>
    <cellStyle name="Hipervínculo visitado" xfId="44682" builtinId="9" hidden="1"/>
    <cellStyle name="Hipervínculo visitado" xfId="44733" builtinId="9" hidden="1"/>
    <cellStyle name="Hipervínculo visitado" xfId="44402" builtinId="9" hidden="1"/>
    <cellStyle name="Hipervínculo visitado" xfId="44698" builtinId="9" hidden="1"/>
    <cellStyle name="Hipervínculo visitado" xfId="44790" builtinId="9" hidden="1"/>
    <cellStyle name="Hipervínculo visitado" xfId="44766" builtinId="9" hidden="1"/>
    <cellStyle name="Hipervínculo visitado" xfId="44385" builtinId="9" hidden="1"/>
    <cellStyle name="Hipervínculo visitado" xfId="44732" builtinId="9" hidden="1"/>
    <cellStyle name="Hipervínculo visitado" xfId="44654" builtinId="9" hidden="1"/>
    <cellStyle name="Hipervínculo visitado" xfId="44789" builtinId="9" hidden="1"/>
    <cellStyle name="Hipervínculo visitado" xfId="44638" builtinId="9" hidden="1"/>
    <cellStyle name="Hipervínculo visitado" xfId="44726" builtinId="9" hidden="1"/>
    <cellStyle name="Hipervínculo visitado" xfId="44602" builtinId="9" hidden="1"/>
    <cellStyle name="Hipervínculo visitado" xfId="44545" builtinId="9" hidden="1"/>
    <cellStyle name="Hipervínculo visitado" xfId="44714" builtinId="9" hidden="1"/>
    <cellStyle name="Hipervínculo visitado" xfId="44788" builtinId="9" hidden="1"/>
    <cellStyle name="Hipervínculo visitado" xfId="44675" builtinId="9" hidden="1"/>
    <cellStyle name="Hipervínculo visitado" xfId="44765" builtinId="9" hidden="1"/>
    <cellStyle name="Hipervínculo visitado" xfId="44648" builtinId="9" hidden="1"/>
    <cellStyle name="Hipervínculo visitado" xfId="44787" builtinId="9" hidden="1"/>
    <cellStyle name="Hipervínculo visitado" xfId="44650" builtinId="9" hidden="1"/>
    <cellStyle name="Hipervínculo visitado" xfId="44763" builtinId="9" hidden="1"/>
    <cellStyle name="Hipervínculo visitado" xfId="44409" builtinId="9" hidden="1"/>
    <cellStyle name="Hipervínculo visitado" xfId="44712" builtinId="9" hidden="1"/>
    <cellStyle name="Hipervínculo visitado" xfId="44708" builtinId="9" hidden="1"/>
    <cellStyle name="Hipervínculo visitado" xfId="44797" builtinId="9" hidden="1"/>
    <cellStyle name="Hipervínculo visitado" xfId="44762" builtinId="9" hidden="1"/>
    <cellStyle name="Hipervínculo visitado" xfId="44742" builtinId="9" hidden="1"/>
    <cellStyle name="Hipervínculo visitado" xfId="44435" builtinId="9" hidden="1"/>
    <cellStyle name="Hipervínculo visitado" xfId="44728" builtinId="9" hidden="1"/>
    <cellStyle name="Hipervínculo visitado" xfId="44575" builtinId="9" hidden="1"/>
    <cellStyle name="Hipervínculo visitado" xfId="44798" builtinId="9" hidden="1"/>
    <cellStyle name="Hipervínculo visitado" xfId="44565" builtinId="9" hidden="1"/>
    <cellStyle name="Hipervínculo visitado" xfId="44524" builtinId="9" hidden="1"/>
    <cellStyle name="Hipervínculo visitado" xfId="44681" builtinId="9" hidden="1"/>
    <cellStyle name="Hipervínculo visitado" xfId="44528" builtinId="9" hidden="1"/>
    <cellStyle name="Hipervínculo visitado" xfId="44543" builtinId="9" hidden="1"/>
    <cellStyle name="Hipervínculo visitado" xfId="44680" builtinId="9" hidden="1"/>
    <cellStyle name="Hipervínculo visitado" xfId="44692" builtinId="9" hidden="1"/>
    <cellStyle name="Hipervínculo visitado" xfId="44769" builtinId="9" hidden="1"/>
    <cellStyle name="Hipervínculo visitado" xfId="44566" builtinId="9" hidden="1"/>
    <cellStyle name="Hipervínculo visitado" xfId="44605" builtinId="9" hidden="1"/>
    <cellStyle name="Hipervínculo visitado" xfId="44527" builtinId="9" hidden="1"/>
    <cellStyle name="Hipervínculo visitado" xfId="44570" builtinId="9" hidden="1"/>
    <cellStyle name="Hipervínculo visitado" xfId="44401" builtinId="9" hidden="1"/>
    <cellStyle name="Hipervínculo visitado" xfId="44629" builtinId="9" hidden="1"/>
    <cellStyle name="Hipervínculo visitado" xfId="44717" builtinId="9" hidden="1"/>
    <cellStyle name="Hipervínculo visitado" xfId="44816" builtinId="9" hidden="1"/>
    <cellStyle name="Hipervínculo visitado" xfId="44727" builtinId="9" hidden="1"/>
    <cellStyle name="Hipervínculo visitado" xfId="44785" builtinId="9" hidden="1"/>
    <cellStyle name="Hipervínculo visitado" xfId="44815" builtinId="9" hidden="1"/>
    <cellStyle name="Hipervínculo visitado" xfId="44771" builtinId="9" hidden="1"/>
    <cellStyle name="Hipervínculo visitado" xfId="44433" builtinId="9" hidden="1"/>
    <cellStyle name="Hipervínculo visitado" xfId="44679" builtinId="9" hidden="1"/>
    <cellStyle name="Hipervínculo visitado" xfId="44639" builtinId="9" hidden="1"/>
    <cellStyle name="Hipervínculo visitado" xfId="44677" builtinId="9" hidden="1"/>
    <cellStyle name="Hipervínculo visitado" xfId="44383" builtinId="9" hidden="1"/>
    <cellStyle name="Hipervínculo visitado" xfId="44814" builtinId="9" hidden="1"/>
    <cellStyle name="Hipervínculo visitado" xfId="44730" builtinId="9" hidden="1"/>
    <cellStyle name="Hipervínculo visitado" xfId="44784" builtinId="9" hidden="1"/>
    <cellStyle name="Hipervínculo visitado" xfId="44644" builtinId="9" hidden="1"/>
    <cellStyle name="Hipervínculo visitado" xfId="44794" builtinId="9" hidden="1"/>
    <cellStyle name="Hipervínculo visitado" xfId="44628" builtinId="9" hidden="1"/>
    <cellStyle name="Hipervínculo visitado" xfId="44686" builtinId="9" hidden="1"/>
    <cellStyle name="Hipervínculo visitado" xfId="44635" builtinId="9" hidden="1"/>
    <cellStyle name="Hipervínculo visitado" xfId="44573" builtinId="9" hidden="1"/>
    <cellStyle name="Hipervínculo visitado" xfId="44621" builtinId="9" hidden="1"/>
    <cellStyle name="Hipervínculo visitado" xfId="44384" builtinId="9" hidden="1"/>
    <cellStyle name="Hipervínculo visitado" xfId="44715" builtinId="9" hidden="1"/>
    <cellStyle name="Hipervínculo visitado" xfId="44811" builtinId="9" hidden="1"/>
    <cellStyle name="Hipervínculo visitado" xfId="44637" builtinId="9" hidden="1"/>
    <cellStyle name="Hipervínculo visitado" xfId="44792" builtinId="9" hidden="1"/>
    <cellStyle name="Hipervínculo visitado" xfId="44810" builtinId="9" hidden="1"/>
    <cellStyle name="Hipervínculo visitado" xfId="44711" builtinId="9" hidden="1"/>
    <cellStyle name="Hipervínculo visitado" xfId="44405" builtinId="9" hidden="1"/>
    <cellStyle name="Hipervínculo visitado" xfId="44793" builtinId="9" hidden="1"/>
    <cellStyle name="Hipervínculo visitado" xfId="44822" builtinId="9" hidden="1"/>
    <cellStyle name="Hipervínculo visitado" xfId="44625" builtinId="9" hidden="1"/>
    <cellStyle name="Hipervínculo visitado" xfId="44395" builtinId="9" hidden="1"/>
    <cellStyle name="Hipervínculo visitado" xfId="44823" builtinId="9" hidden="1"/>
    <cellStyle name="Hipervínculo visitado" xfId="44674" builtinId="9" hidden="1"/>
    <cellStyle name="Hipervínculo visitado" xfId="44718" builtinId="9" hidden="1"/>
    <cellStyle name="Hipervínculo visitado" xfId="44619" builtinId="9" hidden="1"/>
    <cellStyle name="Hipervínculo visitado" xfId="44819" builtinId="9" hidden="1"/>
    <cellStyle name="Hipervínculo visitado" xfId="44551" builtinId="9" hidden="1"/>
    <cellStyle name="Hipervínculo visitado" xfId="44802" builtinId="9" hidden="1"/>
    <cellStyle name="Hipervínculo visitado" xfId="44885" builtinId="9" hidden="1"/>
    <cellStyle name="Hipervínculo visitado" xfId="44782" builtinId="9" hidden="1"/>
    <cellStyle name="Hipervínculo visitado" xfId="44781" builtinId="9" hidden="1"/>
    <cellStyle name="Hipervínculo visitado" xfId="44886" builtinId="9" hidden="1"/>
    <cellStyle name="Hipervínculo visitado" xfId="44434" builtinId="9" hidden="1"/>
    <cellStyle name="Hipervínculo visitado" xfId="44620" builtinId="9" hidden="1"/>
    <cellStyle name="Hipervínculo visitado" xfId="44558" builtinId="9" hidden="1"/>
    <cellStyle name="Hipervínculo visitado" xfId="44563" builtinId="9" hidden="1"/>
    <cellStyle name="Hipervínculo visitado" xfId="44846" builtinId="9" hidden="1"/>
    <cellStyle name="Hipervínculo visitado" xfId="44887" builtinId="9" hidden="1"/>
    <cellStyle name="Hipervínculo visitado" xfId="44845" builtinId="9" hidden="1"/>
    <cellStyle name="Hipervínculo visitado" xfId="44684" builtinId="9" hidden="1"/>
    <cellStyle name="Hipervínculo visitado" xfId="44888" builtinId="9" hidden="1"/>
    <cellStyle name="Hipervínculo visitado" xfId="44571" builtinId="9" hidden="1"/>
    <cellStyle name="Hipervínculo visitado" xfId="44709" builtinId="9" hidden="1"/>
    <cellStyle name="Hipervínculo visitado" xfId="44700" builtinId="9" hidden="1"/>
    <cellStyle name="Hipervínculo visitado" xfId="44807" builtinId="9" hidden="1"/>
    <cellStyle name="Hipervínculo visitado" xfId="44669" builtinId="9" hidden="1"/>
    <cellStyle name="Hipervínculo visitado" xfId="44852" builtinId="9" hidden="1"/>
    <cellStyle name="Hipervínculo visitado" xfId="44892" builtinId="9" hidden="1"/>
    <cellStyle name="Hipervínculo visitado" xfId="44809" builtinId="9" hidden="1"/>
    <cellStyle name="Hipervínculo visitado" xfId="44853" builtinId="9" hidden="1"/>
    <cellStyle name="Hipervínculo visitado" xfId="44808" builtinId="9" hidden="1"/>
    <cellStyle name="Hipervínculo visitado" xfId="44891" builtinId="9" hidden="1"/>
    <cellStyle name="Hipervínculo visitado" xfId="44777" builtinId="9" hidden="1"/>
    <cellStyle name="Hipervínculo visitado" xfId="44618" builtinId="9" hidden="1"/>
    <cellStyle name="Hipervínculo visitado" xfId="44843" builtinId="9" hidden="1"/>
    <cellStyle name="Hipervínculo visitado" xfId="44778" builtinId="9" hidden="1"/>
    <cellStyle name="Hipervínculo visitado" xfId="44764" builtinId="9" hidden="1"/>
    <cellStyle name="Hipervínculo visitado" xfId="44890" builtinId="9" hidden="1"/>
    <cellStyle name="Hipervínculo visitado" xfId="44854" builtinId="9" hidden="1"/>
    <cellStyle name="Hipervínculo visitado" xfId="44599" builtinId="9" hidden="1"/>
    <cellStyle name="Hipervínculo visitado" xfId="44533" builtinId="9" hidden="1"/>
    <cellStyle name="Hipervínculo visitado" xfId="44876" builtinId="9" hidden="1"/>
    <cellStyle name="Hipervínculo visitado" xfId="44889" builtinId="9" hidden="1"/>
    <cellStyle name="Hipervínculo visitado" xfId="44844" builtinId="9" hidden="1"/>
    <cellStyle name="Hipervínculo visitado" xfId="44875" builtinId="9" hidden="1"/>
    <cellStyle name="Hipervínculo visitado" xfId="44780" builtinId="9" hidden="1"/>
    <cellStyle name="Hipervínculo visitado" xfId="44803" builtinId="9" hidden="1"/>
    <cellStyle name="Hipervínculo visitado" xfId="44641" builtinId="9" hidden="1"/>
    <cellStyle name="Hipervínculo visitado" xfId="44928" builtinId="9" hidden="1"/>
    <cellStyle name="Hipervínculo visitado" xfId="44929" builtinId="9" hidden="1"/>
    <cellStyle name="Hipervínculo visitado" xfId="44930" builtinId="9" hidden="1"/>
    <cellStyle name="Hipervínculo visitado" xfId="44931" builtinId="9" hidden="1"/>
    <cellStyle name="Hipervínculo visitado" xfId="44932" builtinId="9" hidden="1"/>
    <cellStyle name="Hipervínculo visitado" xfId="44933" builtinId="9" hidden="1"/>
    <cellStyle name="Hipervínculo visitado" xfId="44934" builtinId="9" hidden="1"/>
    <cellStyle name="Hipervínculo visitado" xfId="44935" builtinId="9" hidden="1"/>
    <cellStyle name="Hipervínculo visitado" xfId="44936" builtinId="9" hidden="1"/>
    <cellStyle name="Hipervínculo visitado" xfId="44937" builtinId="9" hidden="1"/>
    <cellStyle name="Hipervínculo visitado" xfId="44938" builtinId="9" hidden="1"/>
    <cellStyle name="Hipervínculo visitado" xfId="44939" builtinId="9" hidden="1"/>
    <cellStyle name="Hipervínculo visitado" xfId="44940" builtinId="9" hidden="1"/>
    <cellStyle name="Hipervínculo visitado" xfId="44941" builtinId="9" hidden="1"/>
    <cellStyle name="Hipervínculo visitado" xfId="44942" builtinId="9" hidden="1"/>
    <cellStyle name="Hipervínculo visitado" xfId="44943" builtinId="9" hidden="1"/>
    <cellStyle name="Hipervínculo visitado" xfId="44944" builtinId="9" hidden="1"/>
    <cellStyle name="Hipervínculo visitado" xfId="44945" builtinId="9" hidden="1"/>
    <cellStyle name="Hipervínculo visitado" xfId="44946" builtinId="9" hidden="1"/>
    <cellStyle name="Hipervínculo visitado" xfId="44947" builtinId="9" hidden="1"/>
    <cellStyle name="Hipervínculo visitado" xfId="44651" builtinId="9" hidden="1"/>
    <cellStyle name="Hipervínculo visitado" xfId="44877" builtinId="9" hidden="1"/>
    <cellStyle name="Hipervínculo visitado" xfId="44804" builtinId="9" hidden="1"/>
    <cellStyle name="Hipervínculo visitado" xfId="44951" builtinId="9" hidden="1"/>
    <cellStyle name="Hipervínculo visitado" xfId="44952" builtinId="9" hidden="1"/>
    <cellStyle name="Hipervínculo visitado" xfId="44953" builtinId="9" hidden="1"/>
    <cellStyle name="Hipervínculo visitado" xfId="44954" builtinId="9" hidden="1"/>
    <cellStyle name="Hipervínculo visitado" xfId="44955" builtinId="9" hidden="1"/>
    <cellStyle name="Hipervínculo visitado" xfId="44956" builtinId="9" hidden="1"/>
    <cellStyle name="Hipervínculo visitado" xfId="44957" builtinId="9" hidden="1"/>
    <cellStyle name="Hipervínculo visitado" xfId="44958" builtinId="9" hidden="1"/>
    <cellStyle name="Hipervínculo visitado" xfId="44959" builtinId="9" hidden="1"/>
    <cellStyle name="Hipervínculo visitado" xfId="44960" builtinId="9" hidden="1"/>
    <cellStyle name="Hipervínculo visitado" xfId="44961" builtinId="9" hidden="1"/>
    <cellStyle name="Hipervínculo visitado" xfId="44962" builtinId="9" hidden="1"/>
    <cellStyle name="Hipervínculo visitado" xfId="44963" builtinId="9" hidden="1"/>
    <cellStyle name="Hipervínculo visitado" xfId="44964" builtinId="9" hidden="1"/>
    <cellStyle name="Hipervínculo visitado" xfId="44965" builtinId="9" hidden="1"/>
    <cellStyle name="Hipervínculo visitado" xfId="44966" builtinId="9" hidden="1"/>
    <cellStyle name="Hipervínculo visitado" xfId="44967" builtinId="9" hidden="1"/>
    <cellStyle name="Hipervínculo visitado" xfId="44968" builtinId="9" hidden="1"/>
    <cellStyle name="Hipervínculo visitado" xfId="44981" builtinId="9" hidden="1"/>
    <cellStyle name="Hipervínculo visitado" xfId="44982" builtinId="9" hidden="1"/>
    <cellStyle name="Hipervínculo visitado" xfId="44983" builtinId="9" hidden="1"/>
    <cellStyle name="Hipervínculo visitado" xfId="44984" builtinId="9" hidden="1"/>
    <cellStyle name="Hipervínculo visitado" xfId="44985" builtinId="9" hidden="1"/>
    <cellStyle name="Hipervínculo visitado" xfId="44986" builtinId="9" hidden="1"/>
    <cellStyle name="Hipervínculo visitado" xfId="44987" builtinId="9" hidden="1"/>
    <cellStyle name="Hipervínculo visitado" xfId="44988" builtinId="9" hidden="1"/>
    <cellStyle name="Hipervínculo visitado" xfId="44989" builtinId="9" hidden="1"/>
    <cellStyle name="Hipervínculo visitado" xfId="44990" builtinId="9" hidden="1"/>
    <cellStyle name="Hipervínculo visitado" xfId="44991" builtinId="9" hidden="1"/>
    <cellStyle name="Hipervínculo visitado" xfId="44992" builtinId="9" hidden="1"/>
    <cellStyle name="Hipervínculo visitado" xfId="44993" builtinId="9" hidden="1"/>
    <cellStyle name="Hipervínculo visitado" xfId="44994" builtinId="9" hidden="1"/>
    <cellStyle name="Hipervínculo visitado" xfId="44995" builtinId="9" hidden="1"/>
    <cellStyle name="Hipervínculo visitado" xfId="44996" builtinId="9" hidden="1"/>
    <cellStyle name="Hipervínculo visitado" xfId="44997" builtinId="9" hidden="1"/>
    <cellStyle name="Hipervínculo visitado" xfId="44998" builtinId="9" hidden="1"/>
    <cellStyle name="Hipervínculo visitado" xfId="44999" builtinId="9" hidden="1"/>
    <cellStyle name="Hipervínculo visitado" xfId="45000" builtinId="9" hidden="1"/>
    <cellStyle name="Hipervínculo visitado" xfId="45001" builtinId="9" hidden="1"/>
    <cellStyle name="Hipervínculo visitado" xfId="44817" builtinId="9" hidden="1"/>
    <cellStyle name="Hipervínculo visitado" xfId="45005" builtinId="9" hidden="1"/>
    <cellStyle name="Hipervínculo visitado" xfId="45006" builtinId="9" hidden="1"/>
    <cellStyle name="Hipervínculo visitado" xfId="45007" builtinId="9" hidden="1"/>
    <cellStyle name="Hipervínculo visitado" xfId="45008" builtinId="9" hidden="1"/>
    <cellStyle name="Hipervínculo visitado" xfId="45009" builtinId="9" hidden="1"/>
    <cellStyle name="Hipervínculo visitado" xfId="45010" builtinId="9" hidden="1"/>
    <cellStyle name="Hipervínculo visitado" xfId="45011" builtinId="9" hidden="1"/>
    <cellStyle name="Hipervínculo visitado" xfId="45012" builtinId="9" hidden="1"/>
    <cellStyle name="Hipervínculo visitado" xfId="45013" builtinId="9" hidden="1"/>
    <cellStyle name="Hipervínculo visitado" xfId="45014" builtinId="9" hidden="1"/>
    <cellStyle name="Hipervínculo visitado" xfId="45015" builtinId="9" hidden="1"/>
    <cellStyle name="Hipervínculo visitado" xfId="45016" builtinId="9" hidden="1"/>
    <cellStyle name="Hipervínculo visitado" xfId="45017" builtinId="9" hidden="1"/>
    <cellStyle name="Hipervínculo visitado" xfId="45018" builtinId="9" hidden="1"/>
    <cellStyle name="Hipervínculo visitado" xfId="45019" builtinId="9" hidden="1"/>
    <cellStyle name="Hipervínculo visitado" xfId="45020" builtinId="9" hidden="1"/>
    <cellStyle name="Hipervínculo visitado" xfId="45021" builtinId="9" hidden="1"/>
    <cellStyle name="Hipervínculo visitado" xfId="45022" builtinId="9" hidden="1"/>
    <cellStyle name="Hipervínculo visitado" xfId="45023" builtinId="9" hidden="1"/>
    <cellStyle name="Hipervínculo visitado" xfId="45024" builtinId="9" hidden="1"/>
    <cellStyle name="Hipervínculo visitado" xfId="45035" builtinId="9" hidden="1"/>
    <cellStyle name="Hipervínculo visitado" xfId="45036" builtinId="9" hidden="1"/>
    <cellStyle name="Hipervínculo visitado" xfId="45037" builtinId="9" hidden="1"/>
    <cellStyle name="Hipervínculo visitado" xfId="45038" builtinId="9" hidden="1"/>
    <cellStyle name="Hipervínculo visitado" xfId="45039" builtinId="9" hidden="1"/>
    <cellStyle name="Hipervínculo visitado" xfId="45040" builtinId="9" hidden="1"/>
    <cellStyle name="Hipervínculo visitado" xfId="45041" builtinId="9" hidden="1"/>
    <cellStyle name="Hipervínculo visitado" xfId="45042" builtinId="9" hidden="1"/>
    <cellStyle name="Hipervínculo visitado" xfId="45043" builtinId="9" hidden="1"/>
    <cellStyle name="Hipervínculo visitado" xfId="45044" builtinId="9" hidden="1"/>
    <cellStyle name="Hipervínculo visitado" xfId="45045" builtinId="9" hidden="1"/>
    <cellStyle name="Hipervínculo visitado" xfId="45046" builtinId="9" hidden="1"/>
    <cellStyle name="Hipervínculo visitado" xfId="45047" builtinId="9" hidden="1"/>
    <cellStyle name="Hipervínculo visitado" xfId="45048" builtinId="9" hidden="1"/>
    <cellStyle name="Hipervínculo visitado" xfId="45049" builtinId="9" hidden="1"/>
    <cellStyle name="Hipervínculo visitado" xfId="45050" builtinId="9" hidden="1"/>
    <cellStyle name="Hipervínculo visitado" xfId="45051" builtinId="9" hidden="1"/>
    <cellStyle name="Hipervínculo visitado" xfId="45052" builtinId="9" hidden="1"/>
    <cellStyle name="Hipervínculo visitado" xfId="45053" builtinId="9" hidden="1"/>
    <cellStyle name="Hipervínculo visitado" xfId="45054" builtinId="9" hidden="1"/>
    <cellStyle name="Hipervínculo visitado" xfId="45055" builtinId="9" hidden="1"/>
    <cellStyle name="Hipervínculo visitado" xfId="44546" builtinId="9" hidden="1"/>
    <cellStyle name="Hipervínculo visitado" xfId="44729" builtinId="9" hidden="1"/>
    <cellStyle name="Hipervínculo visitado" xfId="44406" builtinId="9" hidden="1"/>
    <cellStyle name="Hipervínculo visitado" xfId="45059" builtinId="9" hidden="1"/>
    <cellStyle name="Hipervínculo visitado" xfId="45060" builtinId="9" hidden="1"/>
    <cellStyle name="Hipervínculo visitado" xfId="45061" builtinId="9" hidden="1"/>
    <cellStyle name="Hipervínculo visitado" xfId="45062" builtinId="9" hidden="1"/>
    <cellStyle name="Hipervínculo visitado" xfId="45063" builtinId="9" hidden="1"/>
    <cellStyle name="Hipervínculo visitado" xfId="45064" builtinId="9" hidden="1"/>
    <cellStyle name="Hipervínculo visitado" xfId="45065" builtinId="9" hidden="1"/>
    <cellStyle name="Hipervínculo visitado" xfId="45066" builtinId="9" hidden="1"/>
    <cellStyle name="Hipervínculo visitado" xfId="45067" builtinId="9" hidden="1"/>
    <cellStyle name="Hipervínculo visitado" xfId="45068" builtinId="9" hidden="1"/>
    <cellStyle name="Hipervínculo visitado" xfId="45069" builtinId="9" hidden="1"/>
    <cellStyle name="Hipervínculo visitado" xfId="45070" builtinId="9" hidden="1"/>
    <cellStyle name="Hipervínculo visitado" xfId="45071" builtinId="9" hidden="1"/>
    <cellStyle name="Hipervínculo visitado" xfId="45072" builtinId="9" hidden="1"/>
    <cellStyle name="Hipervínculo visitado" xfId="45073" builtinId="9" hidden="1"/>
    <cellStyle name="Hipervínculo visitado" xfId="45074" builtinId="9" hidden="1"/>
    <cellStyle name="Hipervínculo visitado" xfId="45075" builtinId="9" hidden="1"/>
    <cellStyle name="Hipervínculo visitado" xfId="45076" builtinId="9" hidden="1"/>
    <cellStyle name="Hipervínculo visitado" xfId="45087" builtinId="9" hidden="1"/>
    <cellStyle name="Hipervínculo visitado" xfId="45088" builtinId="9" hidden="1"/>
    <cellStyle name="Hipervínculo visitado" xfId="45089" builtinId="9" hidden="1"/>
    <cellStyle name="Hipervínculo visitado" xfId="45090" builtinId="9" hidden="1"/>
    <cellStyle name="Hipervínculo visitado" xfId="45091" builtinId="9" hidden="1"/>
    <cellStyle name="Hipervínculo visitado" xfId="45092" builtinId="9" hidden="1"/>
    <cellStyle name="Hipervínculo visitado" xfId="45093" builtinId="9" hidden="1"/>
    <cellStyle name="Hipervínculo visitado" xfId="45094" builtinId="9" hidden="1"/>
    <cellStyle name="Hipervínculo visitado" xfId="45095" builtinId="9" hidden="1"/>
    <cellStyle name="Hipervínculo visitado" xfId="45096" builtinId="9" hidden="1"/>
    <cellStyle name="Hipervínculo visitado" xfId="45097" builtinId="9" hidden="1"/>
    <cellStyle name="Hipervínculo visitado" xfId="45098" builtinId="9" hidden="1"/>
    <cellStyle name="Hipervínculo visitado" xfId="45099" builtinId="9" hidden="1"/>
    <cellStyle name="Hipervínculo visitado" xfId="45100" builtinId="9" hidden="1"/>
    <cellStyle name="Hipervínculo visitado" xfId="45101" builtinId="9" hidden="1"/>
    <cellStyle name="Hipervínculo visitado" xfId="45102" builtinId="9" hidden="1"/>
    <cellStyle name="Hipervínculo visitado" xfId="45103" builtinId="9" hidden="1"/>
    <cellStyle name="Hipervínculo visitado" xfId="45104" builtinId="9" hidden="1"/>
    <cellStyle name="Hipervínculo visitado" xfId="45105" builtinId="9" hidden="1"/>
    <cellStyle name="Hipervínculo visitado" xfId="45106" builtinId="9" hidden="1"/>
    <cellStyle name="Hipervínculo visitado" xfId="45107" builtinId="9" hidden="1"/>
    <cellStyle name="Hipervínculo visitado" xfId="44880" builtinId="9" hidden="1"/>
    <cellStyle name="Hipervínculo visitado" xfId="44899" builtinId="9" hidden="1"/>
    <cellStyle name="Hipervínculo visitado" xfId="44898" builtinId="9" hidden="1"/>
    <cellStyle name="Hipervínculo visitado" xfId="45110" builtinId="9" hidden="1"/>
    <cellStyle name="Hipervínculo visitado" xfId="45111" builtinId="9" hidden="1"/>
    <cellStyle name="Hipervínculo visitado" xfId="45112" builtinId="9" hidden="1"/>
    <cellStyle name="Hipervínculo visitado" xfId="45113" builtinId="9" hidden="1"/>
    <cellStyle name="Hipervínculo visitado" xfId="45114" builtinId="9" hidden="1"/>
    <cellStyle name="Hipervínculo visitado" xfId="45115" builtinId="9" hidden="1"/>
    <cellStyle name="Hipervínculo visitado" xfId="45116" builtinId="9" hidden="1"/>
    <cellStyle name="Hipervínculo visitado" xfId="45117" builtinId="9" hidden="1"/>
    <cellStyle name="Hipervínculo visitado" xfId="45118" builtinId="9" hidden="1"/>
    <cellStyle name="Hipervínculo visitado" xfId="45119" builtinId="9" hidden="1"/>
    <cellStyle name="Hipervínculo visitado" xfId="45120" builtinId="9" hidden="1"/>
    <cellStyle name="Hipervínculo visitado" xfId="45121" builtinId="9" hidden="1"/>
    <cellStyle name="Hipervínculo visitado" xfId="45122" builtinId="9" hidden="1"/>
    <cellStyle name="Hipervínculo visitado" xfId="45123" builtinId="9" hidden="1"/>
    <cellStyle name="Hipervínculo visitado" xfId="45124" builtinId="9" hidden="1"/>
    <cellStyle name="Hipervínculo visitado" xfId="45125" builtinId="9" hidden="1"/>
    <cellStyle name="Hipervínculo visitado" xfId="45126" builtinId="9" hidden="1"/>
    <cellStyle name="Hipervínculo visitado" xfId="45127" builtinId="9" hidden="1"/>
    <cellStyle name="Hipervínculo visitado" xfId="45138" builtinId="9" hidden="1"/>
    <cellStyle name="Hipervínculo visitado" xfId="45139" builtinId="9" hidden="1"/>
    <cellStyle name="Hipervínculo visitado" xfId="45140" builtinId="9" hidden="1"/>
    <cellStyle name="Hipervínculo visitado" xfId="45141" builtinId="9" hidden="1"/>
    <cellStyle name="Hipervínculo visitado" xfId="45142" builtinId="9" hidden="1"/>
    <cellStyle name="Hipervínculo visitado" xfId="45143" builtinId="9" hidden="1"/>
    <cellStyle name="Hipervínculo visitado" xfId="45144" builtinId="9" hidden="1"/>
    <cellStyle name="Hipervínculo visitado" xfId="45145" builtinId="9" hidden="1"/>
    <cellStyle name="Hipervínculo visitado" xfId="45146" builtinId="9" hidden="1"/>
    <cellStyle name="Hipervínculo visitado" xfId="45147" builtinId="9" hidden="1"/>
    <cellStyle name="Hipervínculo visitado" xfId="45148" builtinId="9" hidden="1"/>
    <cellStyle name="Hipervínculo visitado" xfId="45149" builtinId="9" hidden="1"/>
    <cellStyle name="Hipervínculo visitado" xfId="45150" builtinId="9" hidden="1"/>
    <cellStyle name="Hipervínculo visitado" xfId="45151" builtinId="9" hidden="1"/>
    <cellStyle name="Hipervínculo visitado" xfId="45152" builtinId="9" hidden="1"/>
    <cellStyle name="Hipervínculo visitado" xfId="45153" builtinId="9" hidden="1"/>
    <cellStyle name="Hipervínculo visitado" xfId="45154" builtinId="9" hidden="1"/>
    <cellStyle name="Hipervínculo visitado" xfId="45155" builtinId="9" hidden="1"/>
    <cellStyle name="Hipervínculo visitado" xfId="45156" builtinId="9" hidden="1"/>
    <cellStyle name="Hipervínculo visitado" xfId="45157" builtinId="9" hidden="1"/>
    <cellStyle name="Hipervínculo visitado" xfId="45158" builtinId="9" hidden="1"/>
    <cellStyle name="Hipervínculo visitado" xfId="45161" builtinId="9" hidden="1"/>
    <cellStyle name="Hipervínculo visitado" xfId="45162" builtinId="9" hidden="1"/>
    <cellStyle name="Hipervínculo visitado" xfId="45163" builtinId="9" hidden="1"/>
    <cellStyle name="Hipervínculo visitado" xfId="45164" builtinId="9" hidden="1"/>
    <cellStyle name="Hipervínculo visitado" xfId="45165" builtinId="9" hidden="1"/>
    <cellStyle name="Hipervínculo visitado" xfId="45166" builtinId="9" hidden="1"/>
    <cellStyle name="Hipervínculo visitado" xfId="45167" builtinId="9" hidden="1"/>
    <cellStyle name="Hipervínculo visitado" xfId="45168" builtinId="9" hidden="1"/>
    <cellStyle name="Hipervínculo visitado" xfId="45169" builtinId="9" hidden="1"/>
    <cellStyle name="Hipervínculo visitado" xfId="45170" builtinId="9" hidden="1"/>
    <cellStyle name="Hipervínculo visitado" xfId="45171" builtinId="9" hidden="1"/>
    <cellStyle name="Hipervínculo visitado" xfId="45172" builtinId="9" hidden="1"/>
    <cellStyle name="Hipervínculo visitado" xfId="45173" builtinId="9" hidden="1"/>
    <cellStyle name="Hipervínculo visitado" xfId="45174" builtinId="9" hidden="1"/>
    <cellStyle name="Hipervínculo visitado" xfId="45175" builtinId="9" hidden="1"/>
    <cellStyle name="Hipervínculo visitado" xfId="45176" builtinId="9" hidden="1"/>
    <cellStyle name="Hipervínculo visitado" xfId="45177" builtinId="9" hidden="1"/>
    <cellStyle name="Hipervínculo visitado" xfId="45178" builtinId="9" hidden="1"/>
    <cellStyle name="Hipervínculo visitado" xfId="45179" builtinId="9" hidden="1"/>
    <cellStyle name="Hipervínculo visitado" xfId="45180" builtinId="9" hidden="1"/>
    <cellStyle name="Hipervínculo visitado" xfId="45181" builtinId="9" hidden="1"/>
    <cellStyle name="Hipervínculo visitado" xfId="45195" builtinId="9" hidden="1"/>
    <cellStyle name="Hipervínculo visitado" xfId="45196" builtinId="9" hidden="1"/>
    <cellStyle name="Hipervínculo visitado" xfId="45197" builtinId="9" hidden="1"/>
    <cellStyle name="Hipervínculo visitado" xfId="45198" builtinId="9" hidden="1"/>
    <cellStyle name="Hipervínculo visitado" xfId="45199" builtinId="9" hidden="1"/>
    <cellStyle name="Hipervínculo visitado" xfId="45200" builtinId="9" hidden="1"/>
    <cellStyle name="Hipervínculo visitado" xfId="45201" builtinId="9" hidden="1"/>
    <cellStyle name="Hipervínculo visitado" xfId="45202" builtinId="9" hidden="1"/>
    <cellStyle name="Hipervínculo visitado" xfId="45203" builtinId="9" hidden="1"/>
    <cellStyle name="Hipervínculo visitado" xfId="45204" builtinId="9" hidden="1"/>
    <cellStyle name="Hipervínculo visitado" xfId="45205" builtinId="9" hidden="1"/>
    <cellStyle name="Hipervínculo visitado" xfId="45206" builtinId="9" hidden="1"/>
    <cellStyle name="Hipervínculo visitado" xfId="45207" builtinId="9" hidden="1"/>
    <cellStyle name="Hipervínculo visitado" xfId="45208" builtinId="9" hidden="1"/>
    <cellStyle name="Hipervínculo visitado" xfId="45209" builtinId="9" hidden="1"/>
    <cellStyle name="Hipervínculo visitado" xfId="45210" builtinId="9" hidden="1"/>
    <cellStyle name="Hipervínculo visitado" xfId="45211" builtinId="9" hidden="1"/>
    <cellStyle name="Hipervínculo visitado" xfId="45212" builtinId="9" hidden="1"/>
    <cellStyle name="Hipervínculo visitado" xfId="45213" builtinId="9" hidden="1"/>
    <cellStyle name="Hipervínculo visitado" xfId="45214" builtinId="9" hidden="1"/>
    <cellStyle name="Hipervínculo visitado" xfId="45215" builtinId="9" hidden="1"/>
    <cellStyle name="Hipervínculo visitado" xfId="44630" builtinId="9" hidden="1"/>
    <cellStyle name="Hipervínculo visitado" xfId="45216" builtinId="9" hidden="1"/>
    <cellStyle name="Hipervínculo visitado" xfId="45217" builtinId="9" hidden="1"/>
    <cellStyle name="Hipervínculo visitado" xfId="45218" builtinId="9" hidden="1"/>
    <cellStyle name="Hipervínculo visitado" xfId="45219" builtinId="9" hidden="1"/>
    <cellStyle name="Hipervínculo visitado" xfId="45220" builtinId="9" hidden="1"/>
    <cellStyle name="Hipervínculo visitado" xfId="45221" builtinId="9" hidden="1"/>
    <cellStyle name="Hipervínculo visitado" xfId="45222" builtinId="9" hidden="1"/>
    <cellStyle name="Hipervínculo visitado" xfId="45223" builtinId="9" hidden="1"/>
    <cellStyle name="Hipervínculo visitado" xfId="45224" builtinId="9" hidden="1"/>
    <cellStyle name="Hipervínculo visitado" xfId="45225" builtinId="9" hidden="1"/>
    <cellStyle name="Hipervínculo visitado" xfId="45226" builtinId="9" hidden="1"/>
    <cellStyle name="Hipervínculo visitado" xfId="45227" builtinId="9" hidden="1"/>
    <cellStyle name="Hipervínculo visitado" xfId="45228" builtinId="9" hidden="1"/>
    <cellStyle name="Hipervínculo visitado" xfId="45229" builtinId="9" hidden="1"/>
    <cellStyle name="Hipervínculo visitado" xfId="45230" builtinId="9" hidden="1"/>
    <cellStyle name="Hipervínculo visitado" xfId="45231" builtinId="9" hidden="1"/>
    <cellStyle name="Hipervínculo visitado" xfId="45232" builtinId="9" hidden="1"/>
    <cellStyle name="Hipervínculo visitado" xfId="45233" builtinId="9" hidden="1"/>
    <cellStyle name="Hipervínculo visitado" xfId="45234" builtinId="9" hidden="1"/>
    <cellStyle name="Hipervínculo visitado" xfId="45235" builtinId="9" hidden="1"/>
    <cellStyle name="Hipervínculo visitado" xfId="45246" builtinId="9" hidden="1"/>
    <cellStyle name="Hipervínculo visitado" xfId="45247" builtinId="9" hidden="1"/>
    <cellStyle name="Hipervínculo visitado" xfId="45248" builtinId="9" hidden="1"/>
    <cellStyle name="Hipervínculo visitado" xfId="45249" builtinId="9" hidden="1"/>
    <cellStyle name="Hipervínculo visitado" xfId="45250" builtinId="9" hidden="1"/>
    <cellStyle name="Hipervínculo visitado" xfId="45251" builtinId="9" hidden="1"/>
    <cellStyle name="Hipervínculo visitado" xfId="45252" builtinId="9" hidden="1"/>
    <cellStyle name="Hipervínculo visitado" xfId="45253" builtinId="9" hidden="1"/>
    <cellStyle name="Hipervínculo visitado" xfId="45254" builtinId="9" hidden="1"/>
    <cellStyle name="Hipervínculo visitado" xfId="45255" builtinId="9" hidden="1"/>
    <cellStyle name="Hipervínculo visitado" xfId="45256" builtinId="9" hidden="1"/>
    <cellStyle name="Hipervínculo visitado" xfId="45257" builtinId="9" hidden="1"/>
    <cellStyle name="Hipervínculo visitado" xfId="45258" builtinId="9" hidden="1"/>
    <cellStyle name="Hipervínculo visitado" xfId="45259" builtinId="9" hidden="1"/>
    <cellStyle name="Hipervínculo visitado" xfId="45260" builtinId="9" hidden="1"/>
    <cellStyle name="Hipervínculo visitado" xfId="45261" builtinId="9" hidden="1"/>
    <cellStyle name="Hipervínculo visitado" xfId="45262" builtinId="9" hidden="1"/>
    <cellStyle name="Hipervínculo visitado" xfId="45263" builtinId="9" hidden="1"/>
    <cellStyle name="Hipervínculo visitado" xfId="45264" builtinId="9" hidden="1"/>
    <cellStyle name="Hipervínculo visitado" xfId="45265" builtinId="9" hidden="1"/>
    <cellStyle name="Hipervínculo visitado" xfId="45266" builtinId="9" hidden="1"/>
    <cellStyle name="Hipervínculo visitado" xfId="45274" builtinId="9" hidden="1"/>
    <cellStyle name="Hipervínculo visitado" xfId="45275" builtinId="9" hidden="1"/>
    <cellStyle name="Hipervínculo visitado" xfId="45276" builtinId="9" hidden="1"/>
    <cellStyle name="Hipervínculo visitado" xfId="45277" builtinId="9" hidden="1"/>
    <cellStyle name="Hipervínculo visitado" xfId="45278" builtinId="9" hidden="1"/>
    <cellStyle name="Hipervínculo visitado" xfId="45279" builtinId="9" hidden="1"/>
    <cellStyle name="Hipervínculo visitado" xfId="45280" builtinId="9" hidden="1"/>
    <cellStyle name="Hipervínculo visitado" xfId="45281" builtinId="9" hidden="1"/>
    <cellStyle name="Hipervínculo visitado" xfId="45282" builtinId="9" hidden="1"/>
    <cellStyle name="Hipervínculo visitado" xfId="45283" builtinId="9" hidden="1"/>
    <cellStyle name="Hipervínculo visitado" xfId="45284" builtinId="9" hidden="1"/>
    <cellStyle name="Hipervínculo visitado" xfId="45285" builtinId="9" hidden="1"/>
    <cellStyle name="Hipervínculo visitado" xfId="45286" builtinId="9" hidden="1"/>
    <cellStyle name="Hipervínculo visitado" xfId="45287" builtinId="9" hidden="1"/>
    <cellStyle name="Hipervínculo visitado" xfId="45288" builtinId="9" hidden="1"/>
    <cellStyle name="Hipervínculo visitado" xfId="45289" builtinId="9" hidden="1"/>
    <cellStyle name="Hipervínculo visitado" xfId="45290" builtinId="9" hidden="1"/>
    <cellStyle name="Hipervínculo visitado" xfId="45291" builtinId="9" hidden="1"/>
    <cellStyle name="Hipervínculo visitado" xfId="45292" builtinId="9" hidden="1"/>
    <cellStyle name="Hipervínculo visitado" xfId="45293" builtinId="9" hidden="1"/>
    <cellStyle name="Hipervínculo visitado" xfId="45294" builtinId="9" hidden="1"/>
    <cellStyle name="Hipervínculo visitado" xfId="45308" builtinId="9" hidden="1"/>
    <cellStyle name="Hipervínculo visitado" xfId="45309" builtinId="9" hidden="1"/>
    <cellStyle name="Hipervínculo visitado" xfId="45310" builtinId="9" hidden="1"/>
    <cellStyle name="Hipervínculo visitado" xfId="45311" builtinId="9" hidden="1"/>
    <cellStyle name="Hipervínculo visitado" xfId="45312" builtinId="9" hidden="1"/>
    <cellStyle name="Hipervínculo visitado" xfId="45313" builtinId="9" hidden="1"/>
    <cellStyle name="Hipervínculo visitado" xfId="45314" builtinId="9" hidden="1"/>
    <cellStyle name="Hipervínculo visitado" xfId="45315" builtinId="9" hidden="1"/>
    <cellStyle name="Hipervínculo visitado" xfId="45316" builtinId="9" hidden="1"/>
    <cellStyle name="Hipervínculo visitado" xfId="45317" builtinId="9" hidden="1"/>
    <cellStyle name="Hipervínculo visitado" xfId="45318" builtinId="9" hidden="1"/>
    <cellStyle name="Hipervínculo visitado" xfId="45319" builtinId="9" hidden="1"/>
    <cellStyle name="Hipervínculo visitado" xfId="45320" builtinId="9" hidden="1"/>
    <cellStyle name="Hipervínculo visitado" xfId="45321" builtinId="9" hidden="1"/>
    <cellStyle name="Hipervínculo visitado" xfId="45322" builtinId="9" hidden="1"/>
    <cellStyle name="Hipervínculo visitado" xfId="45323" builtinId="9" hidden="1"/>
    <cellStyle name="Hipervínculo visitado" xfId="45324" builtinId="9" hidden="1"/>
    <cellStyle name="Hipervínculo visitado" xfId="45325" builtinId="9" hidden="1"/>
    <cellStyle name="Hipervínculo visitado" xfId="45326" builtinId="9" hidden="1"/>
    <cellStyle name="Hipervínculo visitado" xfId="45327" builtinId="9" hidden="1"/>
    <cellStyle name="Hipervínculo visitado" xfId="45328" builtinId="9" hidden="1"/>
    <cellStyle name="Hipervínculo visitado" xfId="45333" builtinId="9" hidden="1"/>
    <cellStyle name="Hipervínculo visitado" xfId="45334" builtinId="9" hidden="1"/>
    <cellStyle name="Hipervínculo visitado" xfId="45335" builtinId="9" hidden="1"/>
    <cellStyle name="Hipervínculo visitado" xfId="45336" builtinId="9" hidden="1"/>
    <cellStyle name="Hipervínculo visitado" xfId="45337" builtinId="9" hidden="1"/>
    <cellStyle name="Hipervínculo visitado" xfId="45338" builtinId="9" hidden="1"/>
    <cellStyle name="Hipervínculo visitado" xfId="45339" builtinId="9" hidden="1"/>
    <cellStyle name="Hipervínculo visitado" xfId="45340" builtinId="9" hidden="1"/>
    <cellStyle name="Hipervínculo visitado" xfId="45341" builtinId="9" hidden="1"/>
    <cellStyle name="Hipervínculo visitado" xfId="45342" builtinId="9" hidden="1"/>
    <cellStyle name="Hipervínculo visitado" xfId="45343" builtinId="9" hidden="1"/>
    <cellStyle name="Hipervínculo visitado" xfId="45344" builtinId="9" hidden="1"/>
    <cellStyle name="Hipervínculo visitado" xfId="45345" builtinId="9" hidden="1"/>
    <cellStyle name="Hipervínculo visitado" xfId="45346" builtinId="9" hidden="1"/>
    <cellStyle name="Hipervínculo visitado" xfId="45347" builtinId="9" hidden="1"/>
    <cellStyle name="Hipervínculo visitado" xfId="45348" builtinId="9" hidden="1"/>
    <cellStyle name="Hipervínculo visitado" xfId="45349" builtinId="9" hidden="1"/>
    <cellStyle name="Hipervínculo visitado" xfId="45350" builtinId="9" hidden="1"/>
    <cellStyle name="Hipervínculo visitado" xfId="45351" builtinId="9" hidden="1"/>
    <cellStyle name="Hipervínculo visitado" xfId="45352" builtinId="9" hidden="1"/>
    <cellStyle name="Hipervínculo visitado" xfId="45353" builtinId="9" hidden="1"/>
    <cellStyle name="Hipervínculo visitado" xfId="45373" builtinId="9" hidden="1"/>
    <cellStyle name="Hipervínculo visitado" xfId="45374" builtinId="9" hidden="1"/>
    <cellStyle name="Hipervínculo visitado" xfId="45375" builtinId="9" hidden="1"/>
    <cellStyle name="Hipervínculo visitado" xfId="45376" builtinId="9" hidden="1"/>
    <cellStyle name="Hipervínculo visitado" xfId="45377" builtinId="9" hidden="1"/>
    <cellStyle name="Hipervínculo visitado" xfId="45378" builtinId="9" hidden="1"/>
    <cellStyle name="Hipervínculo visitado" xfId="45379" builtinId="9" hidden="1"/>
    <cellStyle name="Hipervínculo visitado" xfId="45380" builtinId="9" hidden="1"/>
    <cellStyle name="Hipervínculo visitado" xfId="45381" builtinId="9" hidden="1"/>
    <cellStyle name="Hipervínculo visitado" xfId="45382" builtinId="9" hidden="1"/>
    <cellStyle name="Hipervínculo visitado" xfId="45383" builtinId="9" hidden="1"/>
    <cellStyle name="Hipervínculo visitado" xfId="45384" builtinId="9" hidden="1"/>
    <cellStyle name="Hipervínculo visitado" xfId="45385" builtinId="9" hidden="1"/>
    <cellStyle name="Hipervínculo visitado" xfId="45386" builtinId="9" hidden="1"/>
    <cellStyle name="Hipervínculo visitado" xfId="45387" builtinId="9" hidden="1"/>
    <cellStyle name="Hipervínculo visitado" xfId="45388" builtinId="9" hidden="1"/>
    <cellStyle name="Hipervínculo visitado" xfId="45389" builtinId="9" hidden="1"/>
    <cellStyle name="Hipervínculo visitado" xfId="45390" builtinId="9" hidden="1"/>
    <cellStyle name="Hipervínculo visitado" xfId="45391" builtinId="9" hidden="1"/>
    <cellStyle name="Hipervínculo visitado" xfId="45392" builtinId="9" hidden="1"/>
    <cellStyle name="Hipervínculo visitado" xfId="45393" builtinId="9" hidden="1"/>
    <cellStyle name="Hipervínculo visitado" xfId="45404" builtinId="9" hidden="1"/>
    <cellStyle name="Hipervínculo visitado" xfId="45405" builtinId="9" hidden="1"/>
    <cellStyle name="Hipervínculo visitado" xfId="45406" builtinId="9" hidden="1"/>
    <cellStyle name="Hipervínculo visitado" xfId="45407" builtinId="9" hidden="1"/>
    <cellStyle name="Hipervínculo visitado" xfId="45408" builtinId="9" hidden="1"/>
    <cellStyle name="Hipervínculo visitado" xfId="45409" builtinId="9" hidden="1"/>
    <cellStyle name="Hipervínculo visitado" xfId="45410" builtinId="9" hidden="1"/>
    <cellStyle name="Hipervínculo visitado" xfId="45411" builtinId="9" hidden="1"/>
    <cellStyle name="Hipervínculo visitado" xfId="45412" builtinId="9" hidden="1"/>
    <cellStyle name="Hipervínculo visitado" xfId="45413" builtinId="9" hidden="1"/>
    <cellStyle name="Hipervínculo visitado" xfId="45414" builtinId="9" hidden="1"/>
    <cellStyle name="Hipervínculo visitado" xfId="45415" builtinId="9" hidden="1"/>
    <cellStyle name="Hipervínculo visitado" xfId="45416" builtinId="9" hidden="1"/>
    <cellStyle name="Hipervínculo visitado" xfId="45417" builtinId="9" hidden="1"/>
    <cellStyle name="Hipervínculo visitado" xfId="45418" builtinId="9" hidden="1"/>
    <cellStyle name="Hipervínculo visitado" xfId="45419" builtinId="9" hidden="1"/>
    <cellStyle name="Hipervínculo visitado" xfId="45420" builtinId="9" hidden="1"/>
    <cellStyle name="Hipervínculo visitado" xfId="45421" builtinId="9" hidden="1"/>
    <cellStyle name="Hipervínculo visitado" xfId="45422" builtinId="9" hidden="1"/>
    <cellStyle name="Hipervínculo visitado" xfId="45423" builtinId="9" hidden="1"/>
    <cellStyle name="Hipervínculo visitado" xfId="45424" builtinId="9" hidden="1"/>
    <cellStyle name="Hipervínculo visitado" xfId="45435" builtinId="9" hidden="1"/>
    <cellStyle name="Hipervínculo visitado" xfId="45436" builtinId="9" hidden="1"/>
    <cellStyle name="Hipervínculo visitado" xfId="45437" builtinId="9" hidden="1"/>
    <cellStyle name="Hipervínculo visitado" xfId="45438" builtinId="9" hidden="1"/>
    <cellStyle name="Hipervínculo visitado" xfId="45439" builtinId="9" hidden="1"/>
    <cellStyle name="Hipervínculo visitado" xfId="45440" builtinId="9" hidden="1"/>
    <cellStyle name="Hipervínculo visitado" xfId="45441" builtinId="9" hidden="1"/>
    <cellStyle name="Hipervínculo visitado" xfId="45442" builtinId="9" hidden="1"/>
    <cellStyle name="Hipervínculo visitado" xfId="45443" builtinId="9" hidden="1"/>
    <cellStyle name="Hipervínculo visitado" xfId="45444" builtinId="9" hidden="1"/>
    <cellStyle name="Hipervínculo visitado" xfId="45445" builtinId="9" hidden="1"/>
    <cellStyle name="Hipervínculo visitado" xfId="45446" builtinId="9" hidden="1"/>
    <cellStyle name="Hipervínculo visitado" xfId="45447" builtinId="9" hidden="1"/>
    <cellStyle name="Hipervínculo visitado" xfId="45448" builtinId="9" hidden="1"/>
    <cellStyle name="Hipervínculo visitado" xfId="45449" builtinId="9" hidden="1"/>
    <cellStyle name="Hipervínculo visitado" xfId="45450" builtinId="9" hidden="1"/>
    <cellStyle name="Hipervínculo visitado" xfId="45451" builtinId="9" hidden="1"/>
    <cellStyle name="Hipervínculo visitado" xfId="45452" builtinId="9" hidden="1"/>
    <cellStyle name="Hipervínculo visitado" xfId="45453" builtinId="9" hidden="1"/>
    <cellStyle name="Hipervínculo visitado" xfId="45454" builtinId="9" hidden="1"/>
    <cellStyle name="Hipervínculo visitado" xfId="45455" builtinId="9" hidden="1"/>
    <cellStyle name="Hipervínculo visitado" xfId="45466" builtinId="9" hidden="1"/>
    <cellStyle name="Hipervínculo visitado" xfId="45467" builtinId="9" hidden="1"/>
    <cellStyle name="Hipervínculo visitado" xfId="45468" builtinId="9" hidden="1"/>
    <cellStyle name="Hipervínculo visitado" xfId="45469" builtinId="9" hidden="1"/>
    <cellStyle name="Hipervínculo visitado" xfId="45470" builtinId="9" hidden="1"/>
    <cellStyle name="Hipervínculo visitado" xfId="45471" builtinId="9" hidden="1"/>
    <cellStyle name="Hipervínculo visitado" xfId="45472" builtinId="9" hidden="1"/>
    <cellStyle name="Hipervínculo visitado" xfId="45473" builtinId="9" hidden="1"/>
    <cellStyle name="Hipervínculo visitado" xfId="45474" builtinId="9" hidden="1"/>
    <cellStyle name="Hipervínculo visitado" xfId="45475" builtinId="9" hidden="1"/>
    <cellStyle name="Hipervínculo visitado" xfId="45476" builtinId="9" hidden="1"/>
    <cellStyle name="Hipervínculo visitado" xfId="45477" builtinId="9" hidden="1"/>
    <cellStyle name="Hipervínculo visitado" xfId="45478" builtinId="9" hidden="1"/>
    <cellStyle name="Hipervínculo visitado" xfId="45479" builtinId="9" hidden="1"/>
    <cellStyle name="Hipervínculo visitado" xfId="45480" builtinId="9" hidden="1"/>
    <cellStyle name="Hipervínculo visitado" xfId="45481" builtinId="9" hidden="1"/>
    <cellStyle name="Hipervínculo visitado" xfId="45482" builtinId="9" hidden="1"/>
    <cellStyle name="Hipervínculo visitado" xfId="45483" builtinId="9" hidden="1"/>
    <cellStyle name="Hipervínculo visitado" xfId="45484" builtinId="9" hidden="1"/>
    <cellStyle name="Hipervínculo visitado" xfId="45485" builtinId="9" hidden="1"/>
    <cellStyle name="Hipervínculo visitado" xfId="45486" builtinId="9" hidden="1"/>
    <cellStyle name="Hipervínculo visitado" xfId="45497" builtinId="9" hidden="1"/>
    <cellStyle name="Hipervínculo visitado" xfId="45498" builtinId="9" hidden="1"/>
    <cellStyle name="Hipervínculo visitado" xfId="45499" builtinId="9" hidden="1"/>
    <cellStyle name="Hipervínculo visitado" xfId="45500" builtinId="9" hidden="1"/>
    <cellStyle name="Hipervínculo visitado" xfId="45501" builtinId="9" hidden="1"/>
    <cellStyle name="Hipervínculo visitado" xfId="45502" builtinId="9" hidden="1"/>
    <cellStyle name="Hipervínculo visitado" xfId="45503" builtinId="9" hidden="1"/>
    <cellStyle name="Hipervínculo visitado" xfId="45504" builtinId="9" hidden="1"/>
    <cellStyle name="Hipervínculo visitado" xfId="45505" builtinId="9" hidden="1"/>
    <cellStyle name="Hipervínculo visitado" xfId="45506" builtinId="9" hidden="1"/>
    <cellStyle name="Hipervínculo visitado" xfId="45507" builtinId="9" hidden="1"/>
    <cellStyle name="Hipervínculo visitado" xfId="45508" builtinId="9" hidden="1"/>
    <cellStyle name="Hipervínculo visitado" xfId="45509" builtinId="9" hidden="1"/>
    <cellStyle name="Hipervínculo visitado" xfId="45510" builtinId="9" hidden="1"/>
    <cellStyle name="Hipervínculo visitado" xfId="45511" builtinId="9" hidden="1"/>
    <cellStyle name="Hipervínculo visitado" xfId="45512" builtinId="9" hidden="1"/>
    <cellStyle name="Hipervínculo visitado" xfId="45513" builtinId="9" hidden="1"/>
    <cellStyle name="Hipervínculo visitado" xfId="45514" builtinId="9" hidden="1"/>
    <cellStyle name="Hipervínculo visitado" xfId="45515" builtinId="9" hidden="1"/>
    <cellStyle name="Hipervínculo visitado" xfId="45516" builtinId="9" hidden="1"/>
    <cellStyle name="Hipervínculo visitado" xfId="45517" builtinId="9" hidden="1"/>
    <cellStyle name="Hipervínculo visitado" xfId="45528" builtinId="9" hidden="1"/>
    <cellStyle name="Hipervínculo visitado" xfId="45529" builtinId="9" hidden="1"/>
    <cellStyle name="Hipervínculo visitado" xfId="45530" builtinId="9" hidden="1"/>
    <cellStyle name="Hipervínculo visitado" xfId="45531" builtinId="9" hidden="1"/>
    <cellStyle name="Hipervínculo visitado" xfId="45532" builtinId="9" hidden="1"/>
    <cellStyle name="Hipervínculo visitado" xfId="45533" builtinId="9" hidden="1"/>
    <cellStyle name="Hipervínculo visitado" xfId="45534" builtinId="9" hidden="1"/>
    <cellStyle name="Hipervínculo visitado" xfId="45535" builtinId="9" hidden="1"/>
    <cellStyle name="Hipervínculo visitado" xfId="45536" builtinId="9" hidden="1"/>
    <cellStyle name="Hipervínculo visitado" xfId="45537" builtinId="9" hidden="1"/>
    <cellStyle name="Hipervínculo visitado" xfId="45538" builtinId="9" hidden="1"/>
    <cellStyle name="Hipervínculo visitado" xfId="45539" builtinId="9" hidden="1"/>
    <cellStyle name="Hipervínculo visitado" xfId="45540" builtinId="9" hidden="1"/>
    <cellStyle name="Hipervínculo visitado" xfId="45541" builtinId="9" hidden="1"/>
    <cellStyle name="Hipervínculo visitado" xfId="45542" builtinId="9" hidden="1"/>
    <cellStyle name="Hipervínculo visitado" xfId="45543" builtinId="9" hidden="1"/>
    <cellStyle name="Hipervínculo visitado" xfId="45544" builtinId="9" hidden="1"/>
    <cellStyle name="Hipervínculo visitado" xfId="45545" builtinId="9" hidden="1"/>
    <cellStyle name="Hipervínculo visitado" xfId="45546" builtinId="9" hidden="1"/>
    <cellStyle name="Hipervínculo visitado" xfId="45547" builtinId="9" hidden="1"/>
    <cellStyle name="Hipervínculo visitado" xfId="45548" builtinId="9" hidden="1"/>
    <cellStyle name="Hipervínculo visitado" xfId="45559" builtinId="9" hidden="1"/>
    <cellStyle name="Hipervínculo visitado" xfId="45560" builtinId="9" hidden="1"/>
    <cellStyle name="Hipervínculo visitado" xfId="45561" builtinId="9" hidden="1"/>
    <cellStyle name="Hipervínculo visitado" xfId="45562" builtinId="9" hidden="1"/>
    <cellStyle name="Hipervínculo visitado" xfId="45563" builtinId="9" hidden="1"/>
    <cellStyle name="Hipervínculo visitado" xfId="45564" builtinId="9" hidden="1"/>
    <cellStyle name="Hipervínculo visitado" xfId="45565" builtinId="9" hidden="1"/>
    <cellStyle name="Hipervínculo visitado" xfId="45566" builtinId="9" hidden="1"/>
    <cellStyle name="Hipervínculo visitado" xfId="45567" builtinId="9" hidden="1"/>
    <cellStyle name="Hipervínculo visitado" xfId="45568" builtinId="9" hidden="1"/>
    <cellStyle name="Hipervínculo visitado" xfId="45569" builtinId="9" hidden="1"/>
    <cellStyle name="Hipervínculo visitado" xfId="45570" builtinId="9" hidden="1"/>
    <cellStyle name="Hipervínculo visitado" xfId="45571" builtinId="9" hidden="1"/>
    <cellStyle name="Hipervínculo visitado" xfId="45572" builtinId="9" hidden="1"/>
    <cellStyle name="Hipervínculo visitado" xfId="45573" builtinId="9" hidden="1"/>
    <cellStyle name="Hipervínculo visitado" xfId="45574" builtinId="9" hidden="1"/>
    <cellStyle name="Hipervínculo visitado" xfId="45575" builtinId="9" hidden="1"/>
    <cellStyle name="Hipervínculo visitado" xfId="45576" builtinId="9" hidden="1"/>
    <cellStyle name="Hipervínculo visitado" xfId="45577" builtinId="9" hidden="1"/>
    <cellStyle name="Hipervínculo visitado" xfId="45578" builtinId="9" hidden="1"/>
    <cellStyle name="Hipervínculo visitado" xfId="45579" builtinId="9" hidden="1"/>
    <cellStyle name="Hipervínculo visitado" xfId="45590" builtinId="9" hidden="1"/>
    <cellStyle name="Hipervínculo visitado" xfId="45591" builtinId="9" hidden="1"/>
    <cellStyle name="Hipervínculo visitado" xfId="45592" builtinId="9" hidden="1"/>
    <cellStyle name="Hipervínculo visitado" xfId="45593" builtinId="9" hidden="1"/>
    <cellStyle name="Hipervínculo visitado" xfId="45594" builtinId="9" hidden="1"/>
    <cellStyle name="Hipervínculo visitado" xfId="45595" builtinId="9" hidden="1"/>
    <cellStyle name="Hipervínculo visitado" xfId="45596" builtinId="9" hidden="1"/>
    <cellStyle name="Hipervínculo visitado" xfId="45597" builtinId="9" hidden="1"/>
    <cellStyle name="Hipervínculo visitado" xfId="45598" builtinId="9" hidden="1"/>
    <cellStyle name="Hipervínculo visitado" xfId="45599" builtinId="9" hidden="1"/>
    <cellStyle name="Hipervínculo visitado" xfId="45600" builtinId="9" hidden="1"/>
    <cellStyle name="Hipervínculo visitado" xfId="45601" builtinId="9" hidden="1"/>
    <cellStyle name="Hipervínculo visitado" xfId="45602" builtinId="9" hidden="1"/>
    <cellStyle name="Hipervínculo visitado" xfId="45603" builtinId="9" hidden="1"/>
    <cellStyle name="Hipervínculo visitado" xfId="45604" builtinId="9" hidden="1"/>
    <cellStyle name="Hipervínculo visitado" xfId="45605" builtinId="9" hidden="1"/>
    <cellStyle name="Hipervínculo visitado" xfId="45606" builtinId="9" hidden="1"/>
    <cellStyle name="Hipervínculo visitado" xfId="45607" builtinId="9" hidden="1"/>
    <cellStyle name="Hipervínculo visitado" xfId="45608" builtinId="9" hidden="1"/>
    <cellStyle name="Hipervínculo visitado" xfId="45609" builtinId="9" hidden="1"/>
    <cellStyle name="Hipervínculo visitado" xfId="45610" builtinId="9" hidden="1"/>
    <cellStyle name="Hipervínculo visitado" xfId="45621" builtinId="9" hidden="1"/>
    <cellStyle name="Hipervínculo visitado" xfId="45622" builtinId="9" hidden="1"/>
    <cellStyle name="Hipervínculo visitado" xfId="45623" builtinId="9" hidden="1"/>
    <cellStyle name="Hipervínculo visitado" xfId="45624" builtinId="9" hidden="1"/>
    <cellStyle name="Hipervínculo visitado" xfId="45625" builtinId="9" hidden="1"/>
    <cellStyle name="Hipervínculo visitado" xfId="45626" builtinId="9" hidden="1"/>
    <cellStyle name="Hipervínculo visitado" xfId="45627" builtinId="9" hidden="1"/>
    <cellStyle name="Hipervínculo visitado" xfId="45628" builtinId="9" hidden="1"/>
    <cellStyle name="Hipervínculo visitado" xfId="45629" builtinId="9" hidden="1"/>
    <cellStyle name="Hipervínculo visitado" xfId="45630" builtinId="9" hidden="1"/>
    <cellStyle name="Hipervínculo visitado" xfId="45631" builtinId="9" hidden="1"/>
    <cellStyle name="Hipervínculo visitado" xfId="45632" builtinId="9" hidden="1"/>
    <cellStyle name="Hipervínculo visitado" xfId="45633" builtinId="9" hidden="1"/>
    <cellStyle name="Hipervínculo visitado" xfId="45634" builtinId="9" hidden="1"/>
    <cellStyle name="Hipervínculo visitado" xfId="45635" builtinId="9" hidden="1"/>
    <cellStyle name="Hipervínculo visitado" xfId="45636" builtinId="9" hidden="1"/>
    <cellStyle name="Hipervínculo visitado" xfId="45637" builtinId="9" hidden="1"/>
    <cellStyle name="Hipervínculo visitado" xfId="45638" builtinId="9" hidden="1"/>
    <cellStyle name="Hipervínculo visitado" xfId="45639" builtinId="9" hidden="1"/>
    <cellStyle name="Hipervínculo visitado" xfId="45640" builtinId="9" hidden="1"/>
    <cellStyle name="Hipervínculo visitado" xfId="45641" builtinId="9" hidden="1"/>
    <cellStyle name="Hipervínculo visitado" xfId="45652" builtinId="9" hidden="1"/>
    <cellStyle name="Hipervínculo visitado" xfId="45653" builtinId="9" hidden="1"/>
    <cellStyle name="Hipervínculo visitado" xfId="45654" builtinId="9" hidden="1"/>
    <cellStyle name="Hipervínculo visitado" xfId="45655" builtinId="9" hidden="1"/>
    <cellStyle name="Hipervínculo visitado" xfId="45656" builtinId="9" hidden="1"/>
    <cellStyle name="Hipervínculo visitado" xfId="45657" builtinId="9" hidden="1"/>
    <cellStyle name="Hipervínculo visitado" xfId="45658" builtinId="9" hidden="1"/>
    <cellStyle name="Hipervínculo visitado" xfId="45659" builtinId="9" hidden="1"/>
    <cellStyle name="Hipervínculo visitado" xfId="45660" builtinId="9" hidden="1"/>
    <cellStyle name="Hipervínculo visitado" xfId="45661" builtinId="9" hidden="1"/>
    <cellStyle name="Hipervínculo visitado" xfId="45662" builtinId="9" hidden="1"/>
    <cellStyle name="Hipervínculo visitado" xfId="45663" builtinId="9" hidden="1"/>
    <cellStyle name="Hipervínculo visitado" xfId="45664" builtinId="9" hidden="1"/>
    <cellStyle name="Hipervínculo visitado" xfId="45665" builtinId="9" hidden="1"/>
    <cellStyle name="Hipervínculo visitado" xfId="45666" builtinId="9" hidden="1"/>
    <cellStyle name="Hipervínculo visitado" xfId="45667" builtinId="9" hidden="1"/>
    <cellStyle name="Hipervínculo visitado" xfId="45668" builtinId="9" hidden="1"/>
    <cellStyle name="Hipervínculo visitado" xfId="45669" builtinId="9" hidden="1"/>
    <cellStyle name="Hipervínculo visitado" xfId="45670" builtinId="9" hidden="1"/>
    <cellStyle name="Hipervínculo visitado" xfId="45671" builtinId="9" hidden="1"/>
    <cellStyle name="Hipervínculo visitado" xfId="45672" builtinId="9" hidden="1"/>
    <cellStyle name="Hipervínculo visitado" xfId="45682" builtinId="9" hidden="1"/>
    <cellStyle name="Hipervínculo visitado" xfId="45683" builtinId="9" hidden="1"/>
    <cellStyle name="Hipervínculo visitado" xfId="45684" builtinId="9" hidden="1"/>
    <cellStyle name="Hipervínculo visitado" xfId="45685" builtinId="9" hidden="1"/>
    <cellStyle name="Hipervínculo visitado" xfId="45686" builtinId="9" hidden="1"/>
    <cellStyle name="Hipervínculo visitado" xfId="45687" builtinId="9" hidden="1"/>
    <cellStyle name="Hipervínculo visitado" xfId="45688" builtinId="9" hidden="1"/>
    <cellStyle name="Hipervínculo visitado" xfId="45689" builtinId="9" hidden="1"/>
    <cellStyle name="Hipervínculo visitado" xfId="45690" builtinId="9" hidden="1"/>
    <cellStyle name="Hipervínculo visitado" xfId="45691" builtinId="9" hidden="1"/>
    <cellStyle name="Hipervínculo visitado" xfId="45692" builtinId="9" hidden="1"/>
    <cellStyle name="Hipervínculo visitado" xfId="45693" builtinId="9" hidden="1"/>
    <cellStyle name="Hipervínculo visitado" xfId="45694" builtinId="9" hidden="1"/>
    <cellStyle name="Hipervínculo visitado" xfId="45695" builtinId="9" hidden="1"/>
    <cellStyle name="Hipervínculo visitado" xfId="45696" builtinId="9" hidden="1"/>
    <cellStyle name="Hipervínculo visitado" xfId="45697" builtinId="9" hidden="1"/>
    <cellStyle name="Hipervínculo visitado" xfId="45698" builtinId="9" hidden="1"/>
    <cellStyle name="Hipervínculo visitado" xfId="45699" builtinId="9" hidden="1"/>
    <cellStyle name="Hipervínculo visitado" xfId="45700" builtinId="9" hidden="1"/>
    <cellStyle name="Hipervínculo visitado" xfId="45701" builtinId="9" hidden="1"/>
    <cellStyle name="Hipervínculo visitado" xfId="45702" builtinId="9" hidden="1"/>
    <cellStyle name="Hipervínculo visitado" xfId="45712" builtinId="9" hidden="1"/>
    <cellStyle name="Hipervínculo visitado" xfId="45713" builtinId="9" hidden="1"/>
    <cellStyle name="Hipervínculo visitado" xfId="45714" builtinId="9" hidden="1"/>
    <cellStyle name="Hipervínculo visitado" xfId="45715" builtinId="9" hidden="1"/>
    <cellStyle name="Hipervínculo visitado" xfId="45716" builtinId="9" hidden="1"/>
    <cellStyle name="Hipervínculo visitado" xfId="45717" builtinId="9" hidden="1"/>
    <cellStyle name="Hipervínculo visitado" xfId="45718" builtinId="9" hidden="1"/>
    <cellStyle name="Hipervínculo visitado" xfId="45719" builtinId="9" hidden="1"/>
    <cellStyle name="Hipervínculo visitado" xfId="45720" builtinId="9" hidden="1"/>
    <cellStyle name="Hipervínculo visitado" xfId="45721" builtinId="9" hidden="1"/>
    <cellStyle name="Hipervínculo visitado" xfId="45722" builtinId="9" hidden="1"/>
    <cellStyle name="Hipervínculo visitado" xfId="45723" builtinId="9" hidden="1"/>
    <cellStyle name="Hipervínculo visitado" xfId="45724" builtinId="9" hidden="1"/>
    <cellStyle name="Hipervínculo visitado" xfId="45725" builtinId="9" hidden="1"/>
    <cellStyle name="Hipervínculo visitado" xfId="45726" builtinId="9" hidden="1"/>
    <cellStyle name="Hipervínculo visitado" xfId="45727" builtinId="9" hidden="1"/>
    <cellStyle name="Hipervínculo visitado" xfId="45728" builtinId="9" hidden="1"/>
    <cellStyle name="Hipervínculo visitado" xfId="45729" builtinId="9" hidden="1"/>
    <cellStyle name="Hipervínculo visitado" xfId="45730" builtinId="9" hidden="1"/>
    <cellStyle name="Hipervínculo visitado" xfId="45731" builtinId="9" hidden="1"/>
    <cellStyle name="Hipervínculo visitado" xfId="45732" builtinId="9" hidden="1"/>
    <cellStyle name="Hipervínculo visitado" xfId="45743" builtinId="9" hidden="1"/>
    <cellStyle name="Hipervínculo visitado" xfId="45744" builtinId="9" hidden="1"/>
    <cellStyle name="Hipervínculo visitado" xfId="45745" builtinId="9" hidden="1"/>
    <cellStyle name="Hipervínculo visitado" xfId="45746" builtinId="9" hidden="1"/>
    <cellStyle name="Hipervínculo visitado" xfId="45747" builtinId="9" hidden="1"/>
    <cellStyle name="Hipervínculo visitado" xfId="45748" builtinId="9" hidden="1"/>
    <cellStyle name="Hipervínculo visitado" xfId="45749" builtinId="9" hidden="1"/>
    <cellStyle name="Hipervínculo visitado" xfId="45750" builtinId="9" hidden="1"/>
    <cellStyle name="Hipervínculo visitado" xfId="45751" builtinId="9" hidden="1"/>
    <cellStyle name="Hipervínculo visitado" xfId="45752" builtinId="9" hidden="1"/>
    <cellStyle name="Hipervínculo visitado" xfId="45753" builtinId="9" hidden="1"/>
    <cellStyle name="Hipervínculo visitado" xfId="45754" builtinId="9" hidden="1"/>
    <cellStyle name="Hipervínculo visitado" xfId="45755" builtinId="9" hidden="1"/>
    <cellStyle name="Hipervínculo visitado" xfId="45756" builtinId="9" hidden="1"/>
    <cellStyle name="Hipervínculo visitado" xfId="45757" builtinId="9" hidden="1"/>
    <cellStyle name="Hipervínculo visitado" xfId="45758" builtinId="9" hidden="1"/>
    <cellStyle name="Hipervínculo visitado" xfId="45759" builtinId="9" hidden="1"/>
    <cellStyle name="Hipervínculo visitado" xfId="45760" builtinId="9" hidden="1"/>
    <cellStyle name="Hipervínculo visitado" xfId="45761" builtinId="9" hidden="1"/>
    <cellStyle name="Hipervínculo visitado" xfId="45762" builtinId="9" hidden="1"/>
    <cellStyle name="Hipervínculo visitado" xfId="45763" builtinId="9" hidden="1"/>
    <cellStyle name="Hipervínculo visitado" xfId="45775" builtinId="9" hidden="1"/>
    <cellStyle name="Hipervínculo visitado" xfId="45776" builtinId="9" hidden="1"/>
    <cellStyle name="Hipervínculo visitado" xfId="45777" builtinId="9" hidden="1"/>
    <cellStyle name="Hipervínculo visitado" xfId="45778" builtinId="9" hidden="1"/>
    <cellStyle name="Hipervínculo visitado" xfId="45779" builtinId="9" hidden="1"/>
    <cellStyle name="Hipervínculo visitado" xfId="45780" builtinId="9" hidden="1"/>
    <cellStyle name="Hipervínculo visitado" xfId="45781" builtinId="9" hidden="1"/>
    <cellStyle name="Hipervínculo visitado" xfId="45782" builtinId="9" hidden="1"/>
    <cellStyle name="Hipervínculo visitado" xfId="45783" builtinId="9" hidden="1"/>
    <cellStyle name="Hipervínculo visitado" xfId="45784" builtinId="9" hidden="1"/>
    <cellStyle name="Hipervínculo visitado" xfId="45785" builtinId="9" hidden="1"/>
    <cellStyle name="Hipervínculo visitado" xfId="45786" builtinId="9" hidden="1"/>
    <cellStyle name="Hipervínculo visitado" xfId="45787" builtinId="9" hidden="1"/>
    <cellStyle name="Hipervínculo visitado" xfId="45788" builtinId="9" hidden="1"/>
    <cellStyle name="Hipervínculo visitado" xfId="45789" builtinId="9" hidden="1"/>
    <cellStyle name="Hipervínculo visitado" xfId="45790" builtinId="9" hidden="1"/>
    <cellStyle name="Hipervínculo visitado" xfId="45791" builtinId="9" hidden="1"/>
    <cellStyle name="Hipervínculo visitado" xfId="45792" builtinId="9" hidden="1"/>
    <cellStyle name="Hipervínculo visitado" xfId="45793" builtinId="9" hidden="1"/>
    <cellStyle name="Hipervínculo visitado" xfId="45794" builtinId="9" hidden="1"/>
    <cellStyle name="Hipervínculo visitado" xfId="45795" builtinId="9" hidden="1"/>
    <cellStyle name="Hipervínculo visitado" xfId="45807" builtinId="9" hidden="1"/>
    <cellStyle name="Hipervínculo visitado" xfId="45808" builtinId="9" hidden="1"/>
    <cellStyle name="Hipervínculo visitado" xfId="45809" builtinId="9" hidden="1"/>
    <cellStyle name="Hipervínculo visitado" xfId="45810" builtinId="9" hidden="1"/>
    <cellStyle name="Hipervínculo visitado" xfId="45811" builtinId="9" hidden="1"/>
    <cellStyle name="Hipervínculo visitado" xfId="45812" builtinId="9" hidden="1"/>
    <cellStyle name="Hipervínculo visitado" xfId="45813" builtinId="9" hidden="1"/>
    <cellStyle name="Hipervínculo visitado" xfId="45814" builtinId="9" hidden="1"/>
    <cellStyle name="Hipervínculo visitado" xfId="45815" builtinId="9" hidden="1"/>
    <cellStyle name="Hipervínculo visitado" xfId="45816" builtinId="9" hidden="1"/>
    <cellStyle name="Hipervínculo visitado" xfId="45817" builtinId="9" hidden="1"/>
    <cellStyle name="Hipervínculo visitado" xfId="45818" builtinId="9" hidden="1"/>
    <cellStyle name="Hipervínculo visitado" xfId="45819" builtinId="9" hidden="1"/>
    <cellStyle name="Hipervínculo visitado" xfId="45820" builtinId="9" hidden="1"/>
    <cellStyle name="Hipervínculo visitado" xfId="45821" builtinId="9" hidden="1"/>
    <cellStyle name="Hipervínculo visitado" xfId="45822" builtinId="9" hidden="1"/>
    <cellStyle name="Hipervínculo visitado" xfId="45823" builtinId="9" hidden="1"/>
    <cellStyle name="Hipervínculo visitado" xfId="45824" builtinId="9" hidden="1"/>
    <cellStyle name="Hipervínculo visitado" xfId="45825" builtinId="9" hidden="1"/>
    <cellStyle name="Hipervínculo visitado" xfId="45826" builtinId="9" hidden="1"/>
    <cellStyle name="Hipervínculo visitado" xfId="45827" builtinId="9" hidden="1"/>
    <cellStyle name="Hipervínculo visitado" xfId="45839" builtinId="9" hidden="1"/>
    <cellStyle name="Hipervínculo visitado" xfId="45840" builtinId="9" hidden="1"/>
    <cellStyle name="Hipervínculo visitado" xfId="45841" builtinId="9" hidden="1"/>
    <cellStyle name="Hipervínculo visitado" xfId="45842" builtinId="9" hidden="1"/>
    <cellStyle name="Hipervínculo visitado" xfId="45843" builtinId="9" hidden="1"/>
    <cellStyle name="Hipervínculo visitado" xfId="45844" builtinId="9" hidden="1"/>
    <cellStyle name="Hipervínculo visitado" xfId="45845" builtinId="9" hidden="1"/>
    <cellStyle name="Hipervínculo visitado" xfId="45846" builtinId="9" hidden="1"/>
    <cellStyle name="Hipervínculo visitado" xfId="45847" builtinId="9" hidden="1"/>
    <cellStyle name="Hipervínculo visitado" xfId="45848" builtinId="9" hidden="1"/>
    <cellStyle name="Hipervínculo visitado" xfId="45849" builtinId="9" hidden="1"/>
    <cellStyle name="Hipervínculo visitado" xfId="45850" builtinId="9" hidden="1"/>
    <cellStyle name="Hipervínculo visitado" xfId="45851" builtinId="9" hidden="1"/>
    <cellStyle name="Hipervínculo visitado" xfId="45852" builtinId="9" hidden="1"/>
    <cellStyle name="Hipervínculo visitado" xfId="45853" builtinId="9" hidden="1"/>
    <cellStyle name="Hipervínculo visitado" xfId="45854" builtinId="9" hidden="1"/>
    <cellStyle name="Hipervínculo visitado" xfId="45855" builtinId="9" hidden="1"/>
    <cellStyle name="Hipervínculo visitado" xfId="45856" builtinId="9" hidden="1"/>
    <cellStyle name="Hipervínculo visitado" xfId="45857" builtinId="9" hidden="1"/>
    <cellStyle name="Hipervínculo visitado" xfId="45858" builtinId="9" hidden="1"/>
    <cellStyle name="Hipervínculo visitado" xfId="45859" builtinId="9" hidden="1"/>
    <cellStyle name="Hipervínculo visitado" xfId="45871" builtinId="9" hidden="1"/>
    <cellStyle name="Hipervínculo visitado" xfId="45872" builtinId="9" hidden="1"/>
    <cellStyle name="Hipervínculo visitado" xfId="45873" builtinId="9" hidden="1"/>
    <cellStyle name="Hipervínculo visitado" xfId="45874" builtinId="9" hidden="1"/>
    <cellStyle name="Hipervínculo visitado" xfId="45875" builtinId="9" hidden="1"/>
    <cellStyle name="Hipervínculo visitado" xfId="45876" builtinId="9" hidden="1"/>
    <cellStyle name="Hipervínculo visitado" xfId="45877" builtinId="9" hidden="1"/>
    <cellStyle name="Hipervínculo visitado" xfId="45878" builtinId="9" hidden="1"/>
    <cellStyle name="Hipervínculo visitado" xfId="45879" builtinId="9" hidden="1"/>
    <cellStyle name="Hipervínculo visitado" xfId="45880" builtinId="9" hidden="1"/>
    <cellStyle name="Hipervínculo visitado" xfId="45881" builtinId="9" hidden="1"/>
    <cellStyle name="Hipervínculo visitado" xfId="45882" builtinId="9" hidden="1"/>
    <cellStyle name="Hipervínculo visitado" xfId="45883" builtinId="9" hidden="1"/>
    <cellStyle name="Hipervínculo visitado" xfId="45884" builtinId="9" hidden="1"/>
    <cellStyle name="Hipervínculo visitado" xfId="45885" builtinId="9" hidden="1"/>
    <cellStyle name="Hipervínculo visitado" xfId="45886" builtinId="9" hidden="1"/>
    <cellStyle name="Hipervínculo visitado" xfId="45887" builtinId="9" hidden="1"/>
    <cellStyle name="Hipervínculo visitado" xfId="45888" builtinId="9" hidden="1"/>
    <cellStyle name="Hipervínculo visitado" xfId="45889" builtinId="9" hidden="1"/>
    <cellStyle name="Hipervínculo visitado" xfId="45890" builtinId="9" hidden="1"/>
    <cellStyle name="Hipervínculo visitado" xfId="45891" builtinId="9" hidden="1"/>
    <cellStyle name="Hipervínculo visitado" xfId="45903" builtinId="9" hidden="1"/>
    <cellStyle name="Hipervínculo visitado" xfId="45904" builtinId="9" hidden="1"/>
    <cellStyle name="Hipervínculo visitado" xfId="45905" builtinId="9" hidden="1"/>
    <cellStyle name="Hipervínculo visitado" xfId="45906" builtinId="9" hidden="1"/>
    <cellStyle name="Hipervínculo visitado" xfId="45907" builtinId="9" hidden="1"/>
    <cellStyle name="Hipervínculo visitado" xfId="45908" builtinId="9" hidden="1"/>
    <cellStyle name="Hipervínculo visitado" xfId="45909" builtinId="9" hidden="1"/>
    <cellStyle name="Hipervínculo visitado" xfId="45910" builtinId="9" hidden="1"/>
    <cellStyle name="Hipervínculo visitado" xfId="45911" builtinId="9" hidden="1"/>
    <cellStyle name="Hipervínculo visitado" xfId="45912" builtinId="9" hidden="1"/>
    <cellStyle name="Hipervínculo visitado" xfId="45913" builtinId="9" hidden="1"/>
    <cellStyle name="Hipervínculo visitado" xfId="45914" builtinId="9" hidden="1"/>
    <cellStyle name="Hipervínculo visitado" xfId="45915" builtinId="9" hidden="1"/>
    <cellStyle name="Hipervínculo visitado" xfId="45916" builtinId="9" hidden="1"/>
    <cellStyle name="Hipervínculo visitado" xfId="45917" builtinId="9" hidden="1"/>
    <cellStyle name="Hipervínculo visitado" xfId="45918" builtinId="9" hidden="1"/>
    <cellStyle name="Hipervínculo visitado" xfId="45919" builtinId="9" hidden="1"/>
    <cellStyle name="Hipervínculo visitado" xfId="45920" builtinId="9" hidden="1"/>
    <cellStyle name="Hipervínculo visitado" xfId="45921" builtinId="9" hidden="1"/>
    <cellStyle name="Hipervínculo visitado" xfId="45922" builtinId="9" hidden="1"/>
    <cellStyle name="Hipervínculo visitado" xfId="45923" builtinId="9" hidden="1"/>
    <cellStyle name="Hipervínculo visitado" xfId="45934" builtinId="9" hidden="1"/>
    <cellStyle name="Hipervínculo visitado" xfId="45935" builtinId="9" hidden="1"/>
    <cellStyle name="Hipervínculo visitado" xfId="45936" builtinId="9" hidden="1"/>
    <cellStyle name="Hipervínculo visitado" xfId="45937" builtinId="9" hidden="1"/>
    <cellStyle name="Hipervínculo visitado" xfId="45938" builtinId="9" hidden="1"/>
    <cellStyle name="Hipervínculo visitado" xfId="45939" builtinId="9" hidden="1"/>
    <cellStyle name="Hipervínculo visitado" xfId="45940" builtinId="9" hidden="1"/>
    <cellStyle name="Hipervínculo visitado" xfId="45941" builtinId="9" hidden="1"/>
    <cellStyle name="Hipervínculo visitado" xfId="45942" builtinId="9" hidden="1"/>
    <cellStyle name="Hipervínculo visitado" xfId="45943" builtinId="9" hidden="1"/>
    <cellStyle name="Hipervínculo visitado" xfId="45944" builtinId="9" hidden="1"/>
    <cellStyle name="Hipervínculo visitado" xfId="45945" builtinId="9" hidden="1"/>
    <cellStyle name="Hipervínculo visitado" xfId="45946" builtinId="9" hidden="1"/>
    <cellStyle name="Hipervínculo visitado" xfId="45947" builtinId="9" hidden="1"/>
    <cellStyle name="Hipervínculo visitado" xfId="45948" builtinId="9" hidden="1"/>
    <cellStyle name="Hipervínculo visitado" xfId="45949" builtinId="9" hidden="1"/>
    <cellStyle name="Hipervínculo visitado" xfId="45950" builtinId="9" hidden="1"/>
    <cellStyle name="Hipervínculo visitado" xfId="45951" builtinId="9" hidden="1"/>
    <cellStyle name="Hipervínculo visitado" xfId="45952" builtinId="9" hidden="1"/>
    <cellStyle name="Hipervínculo visitado" xfId="45953" builtinId="9" hidden="1"/>
    <cellStyle name="Hipervínculo visitado" xfId="45954" builtinId="9" hidden="1"/>
    <cellStyle name="Hipervínculo visitado" xfId="45966" builtinId="9" hidden="1"/>
    <cellStyle name="Hipervínculo visitado" xfId="45967" builtinId="9" hidden="1"/>
    <cellStyle name="Hipervínculo visitado" xfId="45968" builtinId="9" hidden="1"/>
    <cellStyle name="Hipervínculo visitado" xfId="45969" builtinId="9" hidden="1"/>
    <cellStyle name="Hipervínculo visitado" xfId="45970" builtinId="9" hidden="1"/>
    <cellStyle name="Hipervínculo visitado" xfId="45971" builtinId="9" hidden="1"/>
    <cellStyle name="Hipervínculo visitado" xfId="45972" builtinId="9" hidden="1"/>
    <cellStyle name="Hipervínculo visitado" xfId="45973" builtinId="9" hidden="1"/>
    <cellStyle name="Hipervínculo visitado" xfId="45974" builtinId="9" hidden="1"/>
    <cellStyle name="Hipervínculo visitado" xfId="45975" builtinId="9" hidden="1"/>
    <cellStyle name="Hipervínculo visitado" xfId="45976" builtinId="9" hidden="1"/>
    <cellStyle name="Hipervínculo visitado" xfId="45977" builtinId="9" hidden="1"/>
    <cellStyle name="Hipervínculo visitado" xfId="45978" builtinId="9" hidden="1"/>
    <cellStyle name="Hipervínculo visitado" xfId="45979" builtinId="9" hidden="1"/>
    <cellStyle name="Hipervínculo visitado" xfId="45980" builtinId="9" hidden="1"/>
    <cellStyle name="Hipervínculo visitado" xfId="45981" builtinId="9" hidden="1"/>
    <cellStyle name="Hipervínculo visitado" xfId="45982" builtinId="9" hidden="1"/>
    <cellStyle name="Hipervínculo visitado" xfId="45983" builtinId="9" hidden="1"/>
    <cellStyle name="Hipervínculo visitado" xfId="45984" builtinId="9" hidden="1"/>
    <cellStyle name="Hipervínculo visitado" xfId="45985" builtinId="9" hidden="1"/>
    <cellStyle name="Hipervínculo visitado" xfId="45986" builtinId="9" hidden="1"/>
    <cellStyle name="Hipervínculo visitado" xfId="45997" builtinId="9" hidden="1"/>
    <cellStyle name="Hipervínculo visitado" xfId="45998" builtinId="9" hidden="1"/>
    <cellStyle name="Hipervínculo visitado" xfId="45999" builtinId="9" hidden="1"/>
    <cellStyle name="Hipervínculo visitado" xfId="46000" builtinId="9" hidden="1"/>
    <cellStyle name="Hipervínculo visitado" xfId="46001" builtinId="9" hidden="1"/>
    <cellStyle name="Hipervínculo visitado" xfId="46002" builtinId="9" hidden="1"/>
    <cellStyle name="Hipervínculo visitado" xfId="46003" builtinId="9" hidden="1"/>
    <cellStyle name="Hipervínculo visitado" xfId="46004" builtinId="9" hidden="1"/>
    <cellStyle name="Hipervínculo visitado" xfId="46005" builtinId="9" hidden="1"/>
    <cellStyle name="Hipervínculo visitado" xfId="46006" builtinId="9" hidden="1"/>
    <cellStyle name="Hipervínculo visitado" xfId="46007" builtinId="9" hidden="1"/>
    <cellStyle name="Hipervínculo visitado" xfId="46008" builtinId="9" hidden="1"/>
    <cellStyle name="Hipervínculo visitado" xfId="46009" builtinId="9" hidden="1"/>
    <cellStyle name="Hipervínculo visitado" xfId="46010" builtinId="9" hidden="1"/>
    <cellStyle name="Hipervínculo visitado" xfId="46011" builtinId="9" hidden="1"/>
    <cellStyle name="Hipervínculo visitado" xfId="46012" builtinId="9" hidden="1"/>
    <cellStyle name="Hipervínculo visitado" xfId="46013" builtinId="9" hidden="1"/>
    <cellStyle name="Hipervínculo visitado" xfId="46014" builtinId="9" hidden="1"/>
    <cellStyle name="Hipervínculo visitado" xfId="46015" builtinId="9" hidden="1"/>
    <cellStyle name="Hipervínculo visitado" xfId="46016" builtinId="9" hidden="1"/>
    <cellStyle name="Hipervínculo visitado" xfId="46017" builtinId="9" hidden="1"/>
    <cellStyle name="Hipervínculo visitado" xfId="46029" builtinId="9" hidden="1"/>
    <cellStyle name="Hipervínculo visitado" xfId="46030" builtinId="9" hidden="1"/>
    <cellStyle name="Hipervínculo visitado" xfId="46031" builtinId="9" hidden="1"/>
    <cellStyle name="Hipervínculo visitado" xfId="46032" builtinId="9" hidden="1"/>
    <cellStyle name="Hipervínculo visitado" xfId="46033" builtinId="9" hidden="1"/>
    <cellStyle name="Hipervínculo visitado" xfId="46034" builtinId="9" hidden="1"/>
    <cellStyle name="Hipervínculo visitado" xfId="46035" builtinId="9" hidden="1"/>
    <cellStyle name="Hipervínculo visitado" xfId="46036" builtinId="9" hidden="1"/>
    <cellStyle name="Hipervínculo visitado" xfId="46037" builtinId="9" hidden="1"/>
    <cellStyle name="Hipervínculo visitado" xfId="46038" builtinId="9" hidden="1"/>
    <cellStyle name="Hipervínculo visitado" xfId="46039" builtinId="9" hidden="1"/>
    <cellStyle name="Hipervínculo visitado" xfId="46040" builtinId="9" hidden="1"/>
    <cellStyle name="Hipervínculo visitado" xfId="46041" builtinId="9" hidden="1"/>
    <cellStyle name="Hipervínculo visitado" xfId="46042" builtinId="9" hidden="1"/>
    <cellStyle name="Hipervínculo visitado" xfId="46043" builtinId="9" hidden="1"/>
    <cellStyle name="Hipervínculo visitado" xfId="46044" builtinId="9" hidden="1"/>
    <cellStyle name="Hipervínculo visitado" xfId="46045" builtinId="9" hidden="1"/>
    <cellStyle name="Hipervínculo visitado" xfId="46046" builtinId="9" hidden="1"/>
    <cellStyle name="Hipervínculo visitado" xfId="46047" builtinId="9" hidden="1"/>
    <cellStyle name="Hipervínculo visitado" xfId="46048" builtinId="9" hidden="1"/>
    <cellStyle name="Hipervínculo visitado" xfId="46049" builtinId="9" hidden="1"/>
    <cellStyle name="Hipervínculo visitado" xfId="46060" builtinId="9" hidden="1"/>
    <cellStyle name="Hipervínculo visitado" xfId="46061" builtinId="9" hidden="1"/>
    <cellStyle name="Hipervínculo visitado" xfId="46062" builtinId="9" hidden="1"/>
    <cellStyle name="Hipervínculo visitado" xfId="46063" builtinId="9" hidden="1"/>
    <cellStyle name="Hipervínculo visitado" xfId="46064" builtinId="9" hidden="1"/>
    <cellStyle name="Hipervínculo visitado" xfId="46065" builtinId="9" hidden="1"/>
    <cellStyle name="Hipervínculo visitado" xfId="46066" builtinId="9" hidden="1"/>
    <cellStyle name="Hipervínculo visitado" xfId="46067" builtinId="9" hidden="1"/>
    <cellStyle name="Hipervínculo visitado" xfId="46068" builtinId="9" hidden="1"/>
    <cellStyle name="Hipervínculo visitado" xfId="46069" builtinId="9" hidden="1"/>
    <cellStyle name="Hipervínculo visitado" xfId="46070" builtinId="9" hidden="1"/>
    <cellStyle name="Hipervínculo visitado" xfId="46071" builtinId="9" hidden="1"/>
    <cellStyle name="Hipervínculo visitado" xfId="46072" builtinId="9" hidden="1"/>
    <cellStyle name="Hipervínculo visitado" xfId="46073" builtinId="9" hidden="1"/>
    <cellStyle name="Hipervínculo visitado" xfId="46074" builtinId="9" hidden="1"/>
    <cellStyle name="Hipervínculo visitado" xfId="46075" builtinId="9" hidden="1"/>
    <cellStyle name="Hipervínculo visitado" xfId="46076" builtinId="9" hidden="1"/>
    <cellStyle name="Hipervínculo visitado" xfId="46077" builtinId="9" hidden="1"/>
    <cellStyle name="Hipervínculo visitado" xfId="46078" builtinId="9" hidden="1"/>
    <cellStyle name="Hipervínculo visitado" xfId="46079" builtinId="9" hidden="1"/>
    <cellStyle name="Hipervínculo visitado" xfId="46080" builtinId="9" hidden="1"/>
    <cellStyle name="Hipervínculo visitado" xfId="46092" builtinId="9" hidden="1"/>
    <cellStyle name="Hipervínculo visitado" xfId="46093" builtinId="9" hidden="1"/>
    <cellStyle name="Hipervínculo visitado" xfId="46094" builtinId="9" hidden="1"/>
    <cellStyle name="Hipervínculo visitado" xfId="46095" builtinId="9" hidden="1"/>
    <cellStyle name="Hipervínculo visitado" xfId="46096" builtinId="9" hidden="1"/>
    <cellStyle name="Hipervínculo visitado" xfId="46097" builtinId="9" hidden="1"/>
    <cellStyle name="Hipervínculo visitado" xfId="46098" builtinId="9" hidden="1"/>
    <cellStyle name="Hipervínculo visitado" xfId="46099" builtinId="9" hidden="1"/>
    <cellStyle name="Hipervínculo visitado" xfId="46100" builtinId="9" hidden="1"/>
    <cellStyle name="Hipervínculo visitado" xfId="46101" builtinId="9" hidden="1"/>
    <cellStyle name="Hipervínculo visitado" xfId="46102" builtinId="9" hidden="1"/>
    <cellStyle name="Hipervínculo visitado" xfId="46103" builtinId="9" hidden="1"/>
    <cellStyle name="Hipervínculo visitado" xfId="46104" builtinId="9" hidden="1"/>
    <cellStyle name="Hipervínculo visitado" xfId="46105" builtinId="9" hidden="1"/>
    <cellStyle name="Hipervínculo visitado" xfId="46106" builtinId="9" hidden="1"/>
    <cellStyle name="Hipervínculo visitado" xfId="46107" builtinId="9" hidden="1"/>
    <cellStyle name="Hipervínculo visitado" xfId="46108" builtinId="9" hidden="1"/>
    <cellStyle name="Hipervínculo visitado" xfId="46109" builtinId="9" hidden="1"/>
    <cellStyle name="Hipervínculo visitado" xfId="46110" builtinId="9" hidden="1"/>
    <cellStyle name="Hipervínculo visitado" xfId="46111" builtinId="9" hidden="1"/>
    <cellStyle name="Hipervínculo visitado" xfId="46112" builtinId="9" hidden="1"/>
    <cellStyle name="Hipervínculo visitado" xfId="46122" builtinId="9" hidden="1"/>
    <cellStyle name="Hipervínculo visitado" xfId="46123" builtinId="9" hidden="1"/>
    <cellStyle name="Hipervínculo visitado" xfId="46124" builtinId="9" hidden="1"/>
    <cellStyle name="Hipervínculo visitado" xfId="46125" builtinId="9" hidden="1"/>
    <cellStyle name="Hipervínculo visitado" xfId="46126" builtinId="9" hidden="1"/>
    <cellStyle name="Hipervínculo visitado" xfId="46127" builtinId="9" hidden="1"/>
    <cellStyle name="Hipervínculo visitado" xfId="46128" builtinId="9" hidden="1"/>
    <cellStyle name="Hipervínculo visitado" xfId="46129" builtinId="9" hidden="1"/>
    <cellStyle name="Hipervínculo visitado" xfId="46130" builtinId="9" hidden="1"/>
    <cellStyle name="Hipervínculo visitado" xfId="46131" builtinId="9" hidden="1"/>
    <cellStyle name="Hipervínculo visitado" xfId="46132" builtinId="9" hidden="1"/>
    <cellStyle name="Hipervínculo visitado" xfId="46133" builtinId="9" hidden="1"/>
    <cellStyle name="Hipervínculo visitado" xfId="46134" builtinId="9" hidden="1"/>
    <cellStyle name="Hipervínculo visitado" xfId="46135" builtinId="9" hidden="1"/>
    <cellStyle name="Hipervínculo visitado" xfId="46136" builtinId="9" hidden="1"/>
    <cellStyle name="Hipervínculo visitado" xfId="46137" builtinId="9" hidden="1"/>
    <cellStyle name="Hipervínculo visitado" xfId="46138" builtinId="9" hidden="1"/>
    <cellStyle name="Hipervínculo visitado" xfId="46139" builtinId="9" hidden="1"/>
    <cellStyle name="Hipervínculo visitado" xfId="46140" builtinId="9" hidden="1"/>
    <cellStyle name="Hipervínculo visitado" xfId="46141" builtinId="9" hidden="1"/>
    <cellStyle name="Hipervínculo visitado" xfId="46142" builtinId="9" hidden="1"/>
    <cellStyle name="Hipervínculo visitado" xfId="46153" builtinId="9" hidden="1"/>
    <cellStyle name="Hipervínculo visitado" xfId="46154" builtinId="9" hidden="1"/>
    <cellStyle name="Hipervínculo visitado" xfId="46155" builtinId="9" hidden="1"/>
    <cellStyle name="Hipervínculo visitado" xfId="46156" builtinId="9" hidden="1"/>
    <cellStyle name="Hipervínculo visitado" xfId="46157" builtinId="9" hidden="1"/>
    <cellStyle name="Hipervínculo visitado" xfId="46158" builtinId="9" hidden="1"/>
    <cellStyle name="Hipervínculo visitado" xfId="46159" builtinId="9" hidden="1"/>
    <cellStyle name="Hipervínculo visitado" xfId="46160" builtinId="9" hidden="1"/>
    <cellStyle name="Hipervínculo visitado" xfId="46161" builtinId="9" hidden="1"/>
    <cellStyle name="Hipervínculo visitado" xfId="46162" builtinId="9" hidden="1"/>
    <cellStyle name="Hipervínculo visitado" xfId="46163" builtinId="9" hidden="1"/>
    <cellStyle name="Hipervínculo visitado" xfId="46164" builtinId="9" hidden="1"/>
    <cellStyle name="Hipervínculo visitado" xfId="46165" builtinId="9" hidden="1"/>
    <cellStyle name="Hipervínculo visitado" xfId="46166" builtinId="9" hidden="1"/>
    <cellStyle name="Hipervínculo visitado" xfId="46167" builtinId="9" hidden="1"/>
    <cellStyle name="Hipervínculo visitado" xfId="46168" builtinId="9" hidden="1"/>
    <cellStyle name="Hipervínculo visitado" xfId="46169" builtinId="9" hidden="1"/>
    <cellStyle name="Hipervínculo visitado" xfId="46170" builtinId="9" hidden="1"/>
    <cellStyle name="Hipervínculo visitado" xfId="46171" builtinId="9" hidden="1"/>
    <cellStyle name="Hipervínculo visitado" xfId="46172" builtinId="9" hidden="1"/>
    <cellStyle name="Hipervínculo visitado" xfId="46173" builtinId="9" hidden="1"/>
    <cellStyle name="Hipervínculo visitado" xfId="46183" builtinId="9" hidden="1"/>
    <cellStyle name="Hipervínculo visitado" xfId="46184" builtinId="9" hidden="1"/>
    <cellStyle name="Hipervínculo visitado" xfId="46185" builtinId="9" hidden="1"/>
    <cellStyle name="Hipervínculo visitado" xfId="46186" builtinId="9" hidden="1"/>
    <cellStyle name="Hipervínculo visitado" xfId="46187" builtinId="9" hidden="1"/>
    <cellStyle name="Hipervínculo visitado" xfId="46188" builtinId="9" hidden="1"/>
    <cellStyle name="Hipervínculo visitado" xfId="46189" builtinId="9" hidden="1"/>
    <cellStyle name="Hipervínculo visitado" xfId="46190" builtinId="9" hidden="1"/>
    <cellStyle name="Hipervínculo visitado" xfId="46191" builtinId="9" hidden="1"/>
    <cellStyle name="Hipervínculo visitado" xfId="46192" builtinId="9" hidden="1"/>
    <cellStyle name="Hipervínculo visitado" xfId="46193" builtinId="9" hidden="1"/>
    <cellStyle name="Hipervínculo visitado" xfId="46194" builtinId="9" hidden="1"/>
    <cellStyle name="Hipervínculo visitado" xfId="46195" builtinId="9" hidden="1"/>
    <cellStyle name="Hipervínculo visitado" xfId="46196" builtinId="9" hidden="1"/>
    <cellStyle name="Hipervínculo visitado" xfId="46197" builtinId="9" hidden="1"/>
    <cellStyle name="Hipervínculo visitado" xfId="46198" builtinId="9" hidden="1"/>
    <cellStyle name="Hipervínculo visitado" xfId="46199" builtinId="9" hidden="1"/>
    <cellStyle name="Hipervínculo visitado" xfId="46200" builtinId="9" hidden="1"/>
    <cellStyle name="Hipervínculo visitado" xfId="46201" builtinId="9" hidden="1"/>
    <cellStyle name="Hipervínculo visitado" xfId="46202" builtinId="9" hidden="1"/>
    <cellStyle name="Hipervínculo visitado" xfId="46203" builtinId="9" hidden="1"/>
    <cellStyle name="Hipervínculo visitado" xfId="46215" builtinId="9" hidden="1"/>
    <cellStyle name="Hipervínculo visitado" xfId="46216" builtinId="9" hidden="1"/>
    <cellStyle name="Hipervínculo visitado" xfId="46217" builtinId="9" hidden="1"/>
    <cellStyle name="Hipervínculo visitado" xfId="46218" builtinId="9" hidden="1"/>
    <cellStyle name="Hipervínculo visitado" xfId="46219" builtinId="9" hidden="1"/>
    <cellStyle name="Hipervínculo visitado" xfId="46220" builtinId="9" hidden="1"/>
    <cellStyle name="Hipervínculo visitado" xfId="46221" builtinId="9" hidden="1"/>
    <cellStyle name="Hipervínculo visitado" xfId="46222" builtinId="9" hidden="1"/>
    <cellStyle name="Hipervínculo visitado" xfId="46223" builtinId="9" hidden="1"/>
    <cellStyle name="Hipervínculo visitado" xfId="46224" builtinId="9" hidden="1"/>
    <cellStyle name="Hipervínculo visitado" xfId="46225" builtinId="9" hidden="1"/>
    <cellStyle name="Hipervínculo visitado" xfId="46226" builtinId="9" hidden="1"/>
    <cellStyle name="Hipervínculo visitado" xfId="46227" builtinId="9" hidden="1"/>
    <cellStyle name="Hipervínculo visitado" xfId="46228" builtinId="9" hidden="1"/>
    <cellStyle name="Hipervínculo visitado" xfId="46229" builtinId="9" hidden="1"/>
    <cellStyle name="Hipervínculo visitado" xfId="46230" builtinId="9" hidden="1"/>
    <cellStyle name="Hipervínculo visitado" xfId="46231" builtinId="9" hidden="1"/>
    <cellStyle name="Hipervínculo visitado" xfId="46232" builtinId="9" hidden="1"/>
    <cellStyle name="Hipervínculo visitado" xfId="46233" builtinId="9" hidden="1"/>
    <cellStyle name="Hipervínculo visitado" xfId="46234" builtinId="9" hidden="1"/>
    <cellStyle name="Hipervínculo visitado" xfId="46235" builtinId="9" hidden="1"/>
    <cellStyle name="Hipervínculo visitado" xfId="46245" builtinId="9" hidden="1"/>
    <cellStyle name="Hipervínculo visitado" xfId="46246" builtinId="9" hidden="1"/>
    <cellStyle name="Hipervínculo visitado" xfId="46247" builtinId="9" hidden="1"/>
    <cellStyle name="Hipervínculo visitado" xfId="46248" builtinId="9" hidden="1"/>
    <cellStyle name="Hipervínculo visitado" xfId="46249" builtinId="9" hidden="1"/>
    <cellStyle name="Hipervínculo visitado" xfId="46250" builtinId="9" hidden="1"/>
    <cellStyle name="Hipervínculo visitado" xfId="46251" builtinId="9" hidden="1"/>
    <cellStyle name="Hipervínculo visitado" xfId="46252" builtinId="9" hidden="1"/>
    <cellStyle name="Hipervínculo visitado" xfId="46253" builtinId="9" hidden="1"/>
    <cellStyle name="Hipervínculo visitado" xfId="46254" builtinId="9" hidden="1"/>
    <cellStyle name="Hipervínculo visitado" xfId="46255" builtinId="9" hidden="1"/>
    <cellStyle name="Hipervínculo visitado" xfId="46256" builtinId="9" hidden="1"/>
    <cellStyle name="Hipervínculo visitado" xfId="46257" builtinId="9" hidden="1"/>
    <cellStyle name="Hipervínculo visitado" xfId="46258" builtinId="9" hidden="1"/>
    <cellStyle name="Hipervínculo visitado" xfId="46259" builtinId="9" hidden="1"/>
    <cellStyle name="Hipervínculo visitado" xfId="46260" builtinId="9" hidden="1"/>
    <cellStyle name="Hipervínculo visitado" xfId="46261" builtinId="9" hidden="1"/>
    <cellStyle name="Hipervínculo visitado" xfId="46262" builtinId="9" hidden="1"/>
    <cellStyle name="Hipervínculo visitado" xfId="46263" builtinId="9" hidden="1"/>
    <cellStyle name="Hipervínculo visitado" xfId="46264" builtinId="9" hidden="1"/>
    <cellStyle name="Hipervínculo visitado" xfId="46265" builtinId="9" hidden="1"/>
    <cellStyle name="Hipervínculo visitado" xfId="46277" builtinId="9" hidden="1"/>
    <cellStyle name="Hipervínculo visitado" xfId="46278" builtinId="9" hidden="1"/>
    <cellStyle name="Hipervínculo visitado" xfId="46279" builtinId="9" hidden="1"/>
    <cellStyle name="Hipervínculo visitado" xfId="46280" builtinId="9" hidden="1"/>
    <cellStyle name="Hipervínculo visitado" xfId="46281" builtinId="9" hidden="1"/>
    <cellStyle name="Hipervínculo visitado" xfId="46282" builtinId="9" hidden="1"/>
    <cellStyle name="Hipervínculo visitado" xfId="46283" builtinId="9" hidden="1"/>
    <cellStyle name="Hipervínculo visitado" xfId="46284" builtinId="9" hidden="1"/>
    <cellStyle name="Hipervínculo visitado" xfId="46285" builtinId="9" hidden="1"/>
    <cellStyle name="Hipervínculo visitado" xfId="46286" builtinId="9" hidden="1"/>
    <cellStyle name="Hipervínculo visitado" xfId="46287" builtinId="9" hidden="1"/>
    <cellStyle name="Hipervínculo visitado" xfId="46288" builtinId="9" hidden="1"/>
    <cellStyle name="Hipervínculo visitado" xfId="46289" builtinId="9" hidden="1"/>
    <cellStyle name="Hipervínculo visitado" xfId="46290" builtinId="9" hidden="1"/>
    <cellStyle name="Hipervínculo visitado" xfId="46291" builtinId="9" hidden="1"/>
    <cellStyle name="Hipervínculo visitado" xfId="46292" builtinId="9" hidden="1"/>
    <cellStyle name="Hipervínculo visitado" xfId="46293" builtinId="9" hidden="1"/>
    <cellStyle name="Hipervínculo visitado" xfId="46294" builtinId="9" hidden="1"/>
    <cellStyle name="Hipervínculo visitado" xfId="46295" builtinId="9" hidden="1"/>
    <cellStyle name="Hipervínculo visitado" xfId="46296" builtinId="9" hidden="1"/>
    <cellStyle name="Hipervínculo visitado" xfId="46297" builtinId="9" hidden="1"/>
    <cellStyle name="Hipervínculo visitado" xfId="46306" builtinId="9" hidden="1"/>
    <cellStyle name="Hipervínculo visitado" xfId="46307" builtinId="9" hidden="1"/>
    <cellStyle name="Hipervínculo visitado" xfId="46308" builtinId="9" hidden="1"/>
    <cellStyle name="Hipervínculo visitado" xfId="46309" builtinId="9" hidden="1"/>
    <cellStyle name="Hipervínculo visitado" xfId="46310" builtinId="9" hidden="1"/>
    <cellStyle name="Hipervínculo visitado" xfId="46311" builtinId="9" hidden="1"/>
    <cellStyle name="Hipervínculo visitado" xfId="46312" builtinId="9" hidden="1"/>
    <cellStyle name="Hipervínculo visitado" xfId="46313" builtinId="9" hidden="1"/>
    <cellStyle name="Hipervínculo visitado" xfId="46314" builtinId="9" hidden="1"/>
    <cellStyle name="Hipervínculo visitado" xfId="46315" builtinId="9" hidden="1"/>
    <cellStyle name="Hipervínculo visitado" xfId="46316" builtinId="9" hidden="1"/>
    <cellStyle name="Hipervínculo visitado" xfId="46317" builtinId="9" hidden="1"/>
    <cellStyle name="Hipervínculo visitado" xfId="46318" builtinId="9" hidden="1"/>
    <cellStyle name="Hipervínculo visitado" xfId="46319" builtinId="9" hidden="1"/>
    <cellStyle name="Hipervínculo visitado" xfId="46320" builtinId="9" hidden="1"/>
    <cellStyle name="Hipervínculo visitado" xfId="46321" builtinId="9" hidden="1"/>
    <cellStyle name="Hipervínculo visitado" xfId="46322" builtinId="9" hidden="1"/>
    <cellStyle name="Hipervínculo visitado" xfId="46323" builtinId="9" hidden="1"/>
    <cellStyle name="Hipervínculo visitado" xfId="46324" builtinId="9" hidden="1"/>
    <cellStyle name="Hipervínculo visitado" xfId="46325" builtinId="9" hidden="1"/>
    <cellStyle name="Hipervínculo visitado" xfId="46326" builtinId="9" hidden="1"/>
    <cellStyle name="Hipervínculo visitado" xfId="46338" builtinId="9" hidden="1"/>
    <cellStyle name="Hipervínculo visitado" xfId="46339" builtinId="9" hidden="1"/>
    <cellStyle name="Hipervínculo visitado" xfId="46340" builtinId="9" hidden="1"/>
    <cellStyle name="Hipervínculo visitado" xfId="46341" builtinId="9" hidden="1"/>
    <cellStyle name="Hipervínculo visitado" xfId="46342" builtinId="9" hidden="1"/>
    <cellStyle name="Hipervínculo visitado" xfId="46343" builtinId="9" hidden="1"/>
    <cellStyle name="Hipervínculo visitado" xfId="46344" builtinId="9" hidden="1"/>
    <cellStyle name="Hipervínculo visitado" xfId="46345" builtinId="9" hidden="1"/>
    <cellStyle name="Hipervínculo visitado" xfId="46346" builtinId="9" hidden="1"/>
    <cellStyle name="Hipervínculo visitado" xfId="46347" builtinId="9" hidden="1"/>
    <cellStyle name="Hipervínculo visitado" xfId="46348" builtinId="9" hidden="1"/>
    <cellStyle name="Hipervínculo visitado" xfId="46349" builtinId="9" hidden="1"/>
    <cellStyle name="Hipervínculo visitado" xfId="46350" builtinId="9" hidden="1"/>
    <cellStyle name="Hipervínculo visitado" xfId="46351" builtinId="9" hidden="1"/>
    <cellStyle name="Hipervínculo visitado" xfId="46352" builtinId="9" hidden="1"/>
    <cellStyle name="Hipervínculo visitado" xfId="46353" builtinId="9" hidden="1"/>
    <cellStyle name="Hipervínculo visitado" xfId="46354" builtinId="9" hidden="1"/>
    <cellStyle name="Hipervínculo visitado" xfId="46355" builtinId="9" hidden="1"/>
    <cellStyle name="Hipervínculo visitado" xfId="46356" builtinId="9" hidden="1"/>
    <cellStyle name="Hipervínculo visitado" xfId="46357" builtinId="9" hidden="1"/>
    <cellStyle name="Hipervínculo visitado" xfId="46358" builtinId="9" hidden="1"/>
    <cellStyle name="Hipervínculo visitado" xfId="46368" builtinId="9" hidden="1"/>
    <cellStyle name="Hipervínculo visitado" xfId="46369" builtinId="9" hidden="1"/>
    <cellStyle name="Hipervínculo visitado" xfId="46370" builtinId="9" hidden="1"/>
    <cellStyle name="Hipervínculo visitado" xfId="46371" builtinId="9" hidden="1"/>
    <cellStyle name="Hipervínculo visitado" xfId="46372" builtinId="9" hidden="1"/>
    <cellStyle name="Hipervínculo visitado" xfId="46373" builtinId="9" hidden="1"/>
    <cellStyle name="Hipervínculo visitado" xfId="46374" builtinId="9" hidden="1"/>
    <cellStyle name="Hipervínculo visitado" xfId="46375" builtinId="9" hidden="1"/>
    <cellStyle name="Hipervínculo visitado" xfId="46376" builtinId="9" hidden="1"/>
    <cellStyle name="Hipervínculo visitado" xfId="46377" builtinId="9" hidden="1"/>
    <cellStyle name="Hipervínculo visitado" xfId="46378" builtinId="9" hidden="1"/>
    <cellStyle name="Hipervínculo visitado" xfId="46379" builtinId="9" hidden="1"/>
    <cellStyle name="Hipervínculo visitado" xfId="46380" builtinId="9" hidden="1"/>
    <cellStyle name="Hipervínculo visitado" xfId="46381" builtinId="9" hidden="1"/>
    <cellStyle name="Hipervínculo visitado" xfId="46382" builtinId="9" hidden="1"/>
    <cellStyle name="Hipervínculo visitado" xfId="46383" builtinId="9" hidden="1"/>
    <cellStyle name="Hipervínculo visitado" xfId="46384" builtinId="9" hidden="1"/>
    <cellStyle name="Hipervínculo visitado" xfId="46385" builtinId="9" hidden="1"/>
    <cellStyle name="Hipervínculo visitado" xfId="46386" builtinId="9" hidden="1"/>
    <cellStyle name="Hipervínculo visitado" xfId="46387" builtinId="9" hidden="1"/>
    <cellStyle name="Hipervínculo visitado" xfId="46388" builtinId="9" hidden="1"/>
    <cellStyle name="Hipervínculo visitado" xfId="46400" builtinId="9" hidden="1"/>
    <cellStyle name="Hipervínculo visitado" xfId="46401" builtinId="9" hidden="1"/>
    <cellStyle name="Hipervínculo visitado" xfId="46402" builtinId="9" hidden="1"/>
    <cellStyle name="Hipervínculo visitado" xfId="46403" builtinId="9" hidden="1"/>
    <cellStyle name="Hipervínculo visitado" xfId="46404" builtinId="9" hidden="1"/>
    <cellStyle name="Hipervínculo visitado" xfId="46405" builtinId="9" hidden="1"/>
    <cellStyle name="Hipervínculo visitado" xfId="46406" builtinId="9" hidden="1"/>
    <cellStyle name="Hipervínculo visitado" xfId="46407" builtinId="9" hidden="1"/>
    <cellStyle name="Hipervínculo visitado" xfId="46408" builtinId="9" hidden="1"/>
    <cellStyle name="Hipervínculo visitado" xfId="46409" builtinId="9" hidden="1"/>
    <cellStyle name="Hipervínculo visitado" xfId="46410" builtinId="9" hidden="1"/>
    <cellStyle name="Hipervínculo visitado" xfId="46411" builtinId="9" hidden="1"/>
    <cellStyle name="Hipervínculo visitado" xfId="46412" builtinId="9" hidden="1"/>
    <cellStyle name="Hipervínculo visitado" xfId="46413" builtinId="9" hidden="1"/>
    <cellStyle name="Hipervínculo visitado" xfId="46414" builtinId="9" hidden="1"/>
    <cellStyle name="Hipervínculo visitado" xfId="46415" builtinId="9" hidden="1"/>
    <cellStyle name="Hipervínculo visitado" xfId="46416" builtinId="9" hidden="1"/>
    <cellStyle name="Hipervínculo visitado" xfId="46417" builtinId="9" hidden="1"/>
    <cellStyle name="Hipervínculo visitado" xfId="46418" builtinId="9" hidden="1"/>
    <cellStyle name="Hipervínculo visitado" xfId="46419" builtinId="9" hidden="1"/>
    <cellStyle name="Hipervínculo visitado" xfId="46420" builtinId="9" hidden="1"/>
    <cellStyle name="Hipervínculo visitado" xfId="46430" builtinId="9" hidden="1"/>
    <cellStyle name="Hipervínculo visitado" xfId="46431" builtinId="9" hidden="1"/>
    <cellStyle name="Hipervínculo visitado" xfId="46432" builtinId="9" hidden="1"/>
    <cellStyle name="Hipervínculo visitado" xfId="46433" builtinId="9" hidden="1"/>
    <cellStyle name="Hipervínculo visitado" xfId="46434" builtinId="9" hidden="1"/>
    <cellStyle name="Hipervínculo visitado" xfId="46435" builtinId="9" hidden="1"/>
    <cellStyle name="Hipervínculo visitado" xfId="46436" builtinId="9" hidden="1"/>
    <cellStyle name="Hipervínculo visitado" xfId="46437" builtinId="9" hidden="1"/>
    <cellStyle name="Hipervínculo visitado" xfId="46438" builtinId="9" hidden="1"/>
    <cellStyle name="Hipervínculo visitado" xfId="46439" builtinId="9" hidden="1"/>
    <cellStyle name="Hipervínculo visitado" xfId="46440" builtinId="9" hidden="1"/>
    <cellStyle name="Hipervínculo visitado" xfId="46441" builtinId="9" hidden="1"/>
    <cellStyle name="Hipervínculo visitado" xfId="46442" builtinId="9" hidden="1"/>
    <cellStyle name="Hipervínculo visitado" xfId="46443" builtinId="9" hidden="1"/>
    <cellStyle name="Hipervínculo visitado" xfId="46444" builtinId="9" hidden="1"/>
    <cellStyle name="Hipervínculo visitado" xfId="46445" builtinId="9" hidden="1"/>
    <cellStyle name="Hipervínculo visitado" xfId="46446" builtinId="9" hidden="1"/>
    <cellStyle name="Hipervínculo visitado" xfId="46447" builtinId="9" hidden="1"/>
    <cellStyle name="Hipervínculo visitado" xfId="46448" builtinId="9" hidden="1"/>
    <cellStyle name="Hipervínculo visitado" xfId="46449" builtinId="9" hidden="1"/>
    <cellStyle name="Hipervínculo visitado" xfId="46450" builtinId="9" hidden="1"/>
    <cellStyle name="Hipervínculo visitado" xfId="46461" builtinId="9" hidden="1"/>
    <cellStyle name="Hipervínculo visitado" xfId="46462" builtinId="9" hidden="1"/>
    <cellStyle name="Hipervínculo visitado" xfId="46463" builtinId="9" hidden="1"/>
    <cellStyle name="Hipervínculo visitado" xfId="46464" builtinId="9" hidden="1"/>
    <cellStyle name="Hipervínculo visitado" xfId="46465" builtinId="9" hidden="1"/>
    <cellStyle name="Hipervínculo visitado" xfId="46466" builtinId="9" hidden="1"/>
    <cellStyle name="Hipervínculo visitado" xfId="46467" builtinId="9" hidden="1"/>
    <cellStyle name="Hipervínculo visitado" xfId="46468" builtinId="9" hidden="1"/>
    <cellStyle name="Hipervínculo visitado" xfId="46469" builtinId="9" hidden="1"/>
    <cellStyle name="Hipervínculo visitado" xfId="46470" builtinId="9" hidden="1"/>
    <cellStyle name="Hipervínculo visitado" xfId="46471" builtinId="9" hidden="1"/>
    <cellStyle name="Hipervínculo visitado" xfId="46472" builtinId="9" hidden="1"/>
    <cellStyle name="Hipervínculo visitado" xfId="46473" builtinId="9" hidden="1"/>
    <cellStyle name="Hipervínculo visitado" xfId="46474" builtinId="9" hidden="1"/>
    <cellStyle name="Hipervínculo visitado" xfId="46475" builtinId="9" hidden="1"/>
    <cellStyle name="Hipervínculo visitado" xfId="46476" builtinId="9" hidden="1"/>
    <cellStyle name="Hipervínculo visitado" xfId="46477" builtinId="9" hidden="1"/>
    <cellStyle name="Hipervínculo visitado" xfId="46478" builtinId="9" hidden="1"/>
    <cellStyle name="Hipervínculo visitado" xfId="46479" builtinId="9" hidden="1"/>
    <cellStyle name="Hipervínculo visitado" xfId="46480" builtinId="9" hidden="1"/>
    <cellStyle name="Hipervínculo visitado" xfId="46481" builtinId="9" hidden="1"/>
    <cellStyle name="Hipervínculo visitado" xfId="46490" builtinId="9" hidden="1"/>
    <cellStyle name="Hipervínculo visitado" xfId="46491" builtinId="9" hidden="1"/>
    <cellStyle name="Hipervínculo visitado" xfId="46492" builtinId="9" hidden="1"/>
    <cellStyle name="Hipervínculo visitado" xfId="46493" builtinId="9" hidden="1"/>
    <cellStyle name="Hipervínculo visitado" xfId="46494" builtinId="9" hidden="1"/>
    <cellStyle name="Hipervínculo visitado" xfId="46495" builtinId="9" hidden="1"/>
    <cellStyle name="Hipervínculo visitado" xfId="46496" builtinId="9" hidden="1"/>
    <cellStyle name="Hipervínculo visitado" xfId="46497" builtinId="9" hidden="1"/>
    <cellStyle name="Hipervínculo visitado" xfId="46498" builtinId="9" hidden="1"/>
    <cellStyle name="Hipervínculo visitado" xfId="46499" builtinId="9" hidden="1"/>
    <cellStyle name="Hipervínculo visitado" xfId="46500" builtinId="9" hidden="1"/>
    <cellStyle name="Hipervínculo visitado" xfId="46501" builtinId="9" hidden="1"/>
    <cellStyle name="Hipervínculo visitado" xfId="46502" builtinId="9" hidden="1"/>
    <cellStyle name="Hipervínculo visitado" xfId="46503" builtinId="9" hidden="1"/>
    <cellStyle name="Hipervínculo visitado" xfId="46504" builtinId="9" hidden="1"/>
    <cellStyle name="Hipervínculo visitado" xfId="46505" builtinId="9" hidden="1"/>
    <cellStyle name="Hipervínculo visitado" xfId="46506" builtinId="9" hidden="1"/>
    <cellStyle name="Hipervínculo visitado" xfId="46507" builtinId="9" hidden="1"/>
    <cellStyle name="Hipervínculo visitado" xfId="46508" builtinId="9" hidden="1"/>
    <cellStyle name="Hipervínculo visitado" xfId="46509" builtinId="9" hidden="1"/>
    <cellStyle name="Hipervínculo visitado" xfId="46510" builtinId="9" hidden="1"/>
    <cellStyle name="Hipervínculo visitado" xfId="46521" builtinId="9" hidden="1"/>
    <cellStyle name="Hipervínculo visitado" xfId="46522" builtinId="9" hidden="1"/>
    <cellStyle name="Hipervínculo visitado" xfId="46523" builtinId="9" hidden="1"/>
    <cellStyle name="Hipervínculo visitado" xfId="46524" builtinId="9" hidden="1"/>
    <cellStyle name="Hipervínculo visitado" xfId="46525" builtinId="9" hidden="1"/>
    <cellStyle name="Hipervínculo visitado" xfId="46526" builtinId="9" hidden="1"/>
    <cellStyle name="Hipervínculo visitado" xfId="46527" builtinId="9" hidden="1"/>
    <cellStyle name="Hipervínculo visitado" xfId="46528" builtinId="9" hidden="1"/>
    <cellStyle name="Hipervínculo visitado" xfId="46529" builtinId="9" hidden="1"/>
    <cellStyle name="Hipervínculo visitado" xfId="46530" builtinId="9" hidden="1"/>
    <cellStyle name="Hipervínculo visitado" xfId="46531" builtinId="9" hidden="1"/>
    <cellStyle name="Hipervínculo visitado" xfId="46532" builtinId="9" hidden="1"/>
    <cellStyle name="Hipervínculo visitado" xfId="46533" builtinId="9" hidden="1"/>
    <cellStyle name="Hipervínculo visitado" xfId="46534" builtinId="9" hidden="1"/>
    <cellStyle name="Hipervínculo visitado" xfId="46535" builtinId="9" hidden="1"/>
    <cellStyle name="Hipervínculo visitado" xfId="46536" builtinId="9" hidden="1"/>
    <cellStyle name="Hipervínculo visitado" xfId="46537" builtinId="9" hidden="1"/>
    <cellStyle name="Hipervínculo visitado" xfId="46538" builtinId="9" hidden="1"/>
    <cellStyle name="Hipervínculo visitado" xfId="46539" builtinId="9" hidden="1"/>
    <cellStyle name="Hipervínculo visitado" xfId="46540" builtinId="9" hidden="1"/>
    <cellStyle name="Hipervínculo visitado" xfId="46541" builtinId="9" hidden="1"/>
    <cellStyle name="Hipervínculo visitado" xfId="46549" builtinId="9" hidden="1"/>
    <cellStyle name="Hipervínculo visitado" xfId="46550" builtinId="9" hidden="1"/>
    <cellStyle name="Hipervínculo visitado" xfId="46551" builtinId="9" hidden="1"/>
    <cellStyle name="Hipervínculo visitado" xfId="46552" builtinId="9" hidden="1"/>
    <cellStyle name="Hipervínculo visitado" xfId="46553" builtinId="9" hidden="1"/>
    <cellStyle name="Hipervínculo visitado" xfId="46554" builtinId="9" hidden="1"/>
    <cellStyle name="Hipervínculo visitado" xfId="46555" builtinId="9" hidden="1"/>
    <cellStyle name="Hipervínculo visitado" xfId="46556" builtinId="9" hidden="1"/>
    <cellStyle name="Hipervínculo visitado" xfId="46557" builtinId="9" hidden="1"/>
    <cellStyle name="Hipervínculo visitado" xfId="46558" builtinId="9" hidden="1"/>
    <cellStyle name="Hipervínculo visitado" xfId="46559" builtinId="9" hidden="1"/>
    <cellStyle name="Hipervínculo visitado" xfId="46560" builtinId="9" hidden="1"/>
    <cellStyle name="Hipervínculo visitado" xfId="46561" builtinId="9" hidden="1"/>
    <cellStyle name="Hipervínculo visitado" xfId="46562" builtinId="9" hidden="1"/>
    <cellStyle name="Hipervínculo visitado" xfId="46563" builtinId="9" hidden="1"/>
    <cellStyle name="Hipervínculo visitado" xfId="46564" builtinId="9" hidden="1"/>
    <cellStyle name="Hipervínculo visitado" xfId="46565" builtinId="9" hidden="1"/>
    <cellStyle name="Hipervínculo visitado" xfId="46566" builtinId="9" hidden="1"/>
    <cellStyle name="Hipervínculo visitado" xfId="46567" builtinId="9" hidden="1"/>
    <cellStyle name="Hipervínculo visitado" xfId="46568" builtinId="9" hidden="1"/>
    <cellStyle name="Hipervínculo visitado" xfId="46569" builtinId="9" hidden="1"/>
    <cellStyle name="Hipervínculo visitado" xfId="46583" builtinId="9" hidden="1"/>
    <cellStyle name="Hipervínculo visitado" xfId="46584" builtinId="9" hidden="1"/>
    <cellStyle name="Hipervínculo visitado" xfId="46585" builtinId="9" hidden="1"/>
    <cellStyle name="Hipervínculo visitado" xfId="46586" builtinId="9" hidden="1"/>
    <cellStyle name="Hipervínculo visitado" xfId="46587" builtinId="9" hidden="1"/>
    <cellStyle name="Hipervínculo visitado" xfId="46588" builtinId="9" hidden="1"/>
    <cellStyle name="Hipervínculo visitado" xfId="46589" builtinId="9" hidden="1"/>
    <cellStyle name="Hipervínculo visitado" xfId="46590" builtinId="9" hidden="1"/>
    <cellStyle name="Hipervínculo visitado" xfId="46591" builtinId="9" hidden="1"/>
    <cellStyle name="Hipervínculo visitado" xfId="46592" builtinId="9" hidden="1"/>
    <cellStyle name="Hipervínculo visitado" xfId="46593" builtinId="9" hidden="1"/>
    <cellStyle name="Hipervínculo visitado" xfId="46594" builtinId="9" hidden="1"/>
    <cellStyle name="Hipervínculo visitado" xfId="46595" builtinId="9" hidden="1"/>
    <cellStyle name="Hipervínculo visitado" xfId="46596" builtinId="9" hidden="1"/>
    <cellStyle name="Hipervínculo visitado" xfId="46597" builtinId="9" hidden="1"/>
    <cellStyle name="Hipervínculo visitado" xfId="46598" builtinId="9" hidden="1"/>
    <cellStyle name="Hipervínculo visitado" xfId="46599" builtinId="9" hidden="1"/>
    <cellStyle name="Hipervínculo visitado" xfId="46600" builtinId="9" hidden="1"/>
    <cellStyle name="Hipervínculo visitado" xfId="46601" builtinId="9" hidden="1"/>
    <cellStyle name="Hipervínculo visitado" xfId="46602" builtinId="9" hidden="1"/>
    <cellStyle name="Hipervínculo visitado" xfId="46603" builtinId="9" hidden="1"/>
    <cellStyle name="Hipervínculo visitado" xfId="46612" builtinId="9" hidden="1"/>
    <cellStyle name="Hipervínculo visitado" xfId="46613" builtinId="9" hidden="1"/>
    <cellStyle name="Hipervínculo visitado" xfId="46614" builtinId="9" hidden="1"/>
    <cellStyle name="Hipervínculo visitado" xfId="46615" builtinId="9" hidden="1"/>
    <cellStyle name="Hipervínculo visitado" xfId="46616" builtinId="9" hidden="1"/>
    <cellStyle name="Hipervínculo visitado" xfId="46617" builtinId="9" hidden="1"/>
    <cellStyle name="Hipervínculo visitado" xfId="46618" builtinId="9" hidden="1"/>
    <cellStyle name="Hipervínculo visitado" xfId="46619" builtinId="9" hidden="1"/>
    <cellStyle name="Hipervínculo visitado" xfId="46620" builtinId="9" hidden="1"/>
    <cellStyle name="Hipervínculo visitado" xfId="46621" builtinId="9" hidden="1"/>
    <cellStyle name="Hipervínculo visitado" xfId="46622" builtinId="9" hidden="1"/>
    <cellStyle name="Hipervínculo visitado" xfId="46623" builtinId="9" hidden="1"/>
    <cellStyle name="Hipervínculo visitado" xfId="46624" builtinId="9" hidden="1"/>
    <cellStyle name="Hipervínculo visitado" xfId="46625" builtinId="9" hidden="1"/>
    <cellStyle name="Hipervínculo visitado" xfId="46626" builtinId="9" hidden="1"/>
    <cellStyle name="Hipervínculo visitado" xfId="46627" builtinId="9" hidden="1"/>
    <cellStyle name="Hipervínculo visitado" xfId="46628" builtinId="9" hidden="1"/>
    <cellStyle name="Hipervínculo visitado" xfId="46629" builtinId="9" hidden="1"/>
    <cellStyle name="Hipervínculo visitado" xfId="46630" builtinId="9" hidden="1"/>
    <cellStyle name="Hipervínculo visitado" xfId="46631" builtinId="9" hidden="1"/>
    <cellStyle name="Hipervínculo visitado" xfId="46632" builtinId="9" hidden="1"/>
    <cellStyle name="Hipervínculo visitado" xfId="46580" builtinId="9" hidden="1"/>
    <cellStyle name="Hipervínculo visitado" xfId="46581" builtinId="9" hidden="1"/>
    <cellStyle name="Hipervínculo visitado" xfId="46636" builtinId="9" hidden="1"/>
    <cellStyle name="Hipervínculo visitado" xfId="46637" builtinId="9" hidden="1"/>
    <cellStyle name="Hipervínculo visitado" xfId="46638" builtinId="9" hidden="1"/>
    <cellStyle name="Hipervínculo visitado" xfId="46639" builtinId="9" hidden="1"/>
    <cellStyle name="Hipervínculo visitado" xfId="46640" builtinId="9" hidden="1"/>
    <cellStyle name="Hipervínculo visitado" xfId="46641" builtinId="9" hidden="1"/>
    <cellStyle name="Hipervínculo visitado" xfId="46642" builtinId="9" hidden="1"/>
    <cellStyle name="Hipervínculo visitado" xfId="46643" builtinId="9" hidden="1"/>
    <cellStyle name="Hipervínculo visitado" xfId="46644" builtinId="9" hidden="1"/>
    <cellStyle name="Hipervínculo visitado" xfId="46645" builtinId="9" hidden="1"/>
    <cellStyle name="Hipervínculo visitado" xfId="46646" builtinId="9" hidden="1"/>
    <cellStyle name="Hipervínculo visitado" xfId="46647" builtinId="9" hidden="1"/>
    <cellStyle name="Hipervínculo visitado" xfId="46648" builtinId="9" hidden="1"/>
    <cellStyle name="Hipervínculo visitado" xfId="46649" builtinId="9" hidden="1"/>
    <cellStyle name="Hipervínculo visitado" xfId="46650" builtinId="9" hidden="1"/>
    <cellStyle name="Hipervínculo visitado" xfId="46651" builtinId="9" hidden="1"/>
    <cellStyle name="Hipervínculo visitado" xfId="46652" builtinId="9" hidden="1"/>
    <cellStyle name="Hipervínculo visitado" xfId="46653" builtinId="9" hidden="1"/>
    <cellStyle name="Hipervínculo visitado" xfId="46654" builtinId="9" hidden="1"/>
    <cellStyle name="Hipervínculo visitado" xfId="46609" builtinId="9" hidden="1"/>
    <cellStyle name="Hipervínculo visitado" xfId="46610" builtinId="9" hidden="1"/>
    <cellStyle name="Hipervínculo visitado" xfId="46657" builtinId="9" hidden="1"/>
    <cellStyle name="Hipervínculo visitado" xfId="46658" builtinId="9" hidden="1"/>
    <cellStyle name="Hipervínculo visitado" xfId="46659" builtinId="9" hidden="1"/>
    <cellStyle name="Hipervínculo visitado" xfId="46660" builtinId="9" hidden="1"/>
    <cellStyle name="Hipervínculo visitado" xfId="46661" builtinId="9" hidden="1"/>
    <cellStyle name="Hipervínculo visitado" xfId="46662" builtinId="9" hidden="1"/>
    <cellStyle name="Hipervínculo visitado" xfId="46663" builtinId="9" hidden="1"/>
    <cellStyle name="Hipervínculo visitado" xfId="46664" builtinId="9" hidden="1"/>
    <cellStyle name="Hipervínculo visitado" xfId="46665" builtinId="9" hidden="1"/>
    <cellStyle name="Hipervínculo visitado" xfId="46666" builtinId="9" hidden="1"/>
    <cellStyle name="Hipervínculo visitado" xfId="46667" builtinId="9" hidden="1"/>
    <cellStyle name="Hipervínculo visitado" xfId="46668" builtinId="9" hidden="1"/>
    <cellStyle name="Hipervínculo visitado" xfId="46669" builtinId="9" hidden="1"/>
    <cellStyle name="Hipervínculo visitado" xfId="46670" builtinId="9" hidden="1"/>
    <cellStyle name="Hipervínculo visitado" xfId="46671" builtinId="9" hidden="1"/>
    <cellStyle name="Hipervínculo visitado" xfId="46672" builtinId="9" hidden="1"/>
    <cellStyle name="Hipervínculo visitado" xfId="46673" builtinId="9" hidden="1"/>
    <cellStyle name="Hipervínculo visitado" xfId="46674" builtinId="9" hidden="1"/>
    <cellStyle name="Hipervínculo visitado" xfId="46675" builtinId="9" hidden="1"/>
    <cellStyle name="Hipervínculo visitado" xfId="46686" builtinId="9" hidden="1"/>
    <cellStyle name="Hipervínculo visitado" xfId="46687" builtinId="9" hidden="1"/>
    <cellStyle name="Hipervínculo visitado" xfId="46688" builtinId="9" hidden="1"/>
    <cellStyle name="Hipervínculo visitado" xfId="46689" builtinId="9" hidden="1"/>
    <cellStyle name="Hipervínculo visitado" xfId="46690" builtinId="9" hidden="1"/>
    <cellStyle name="Hipervínculo visitado" xfId="46691" builtinId="9" hidden="1"/>
    <cellStyle name="Hipervínculo visitado" xfId="46692" builtinId="9" hidden="1"/>
    <cellStyle name="Hipervínculo visitado" xfId="46693" builtinId="9" hidden="1"/>
    <cellStyle name="Hipervínculo visitado" xfId="46694" builtinId="9" hidden="1"/>
    <cellStyle name="Hipervínculo visitado" xfId="46695" builtinId="9" hidden="1"/>
    <cellStyle name="Hipervínculo visitado" xfId="46696" builtinId="9" hidden="1"/>
    <cellStyle name="Hipervínculo visitado" xfId="46697" builtinId="9" hidden="1"/>
    <cellStyle name="Hipervínculo visitado" xfId="46698" builtinId="9" hidden="1"/>
    <cellStyle name="Hipervínculo visitado" xfId="46699" builtinId="9" hidden="1"/>
    <cellStyle name="Hipervínculo visitado" xfId="46700" builtinId="9" hidden="1"/>
    <cellStyle name="Hipervínculo visitado" xfId="46701" builtinId="9" hidden="1"/>
    <cellStyle name="Hipervínculo visitado" xfId="46702" builtinId="9" hidden="1"/>
    <cellStyle name="Hipervínculo visitado" xfId="46703" builtinId="9" hidden="1"/>
    <cellStyle name="Hipervínculo visitado" xfId="46704" builtinId="9" hidden="1"/>
    <cellStyle name="Hipervínculo visitado" xfId="46705" builtinId="9" hidden="1"/>
    <cellStyle name="Hipervínculo visitado" xfId="46706" builtinId="9" hidden="1"/>
    <cellStyle name="Hipervínculo visitado" xfId="46714" builtinId="9" hidden="1"/>
    <cellStyle name="Hipervínculo visitado" xfId="46715" builtinId="9" hidden="1"/>
    <cellStyle name="Hipervínculo visitado" xfId="46716" builtinId="9" hidden="1"/>
    <cellStyle name="Hipervínculo visitado" xfId="46717" builtinId="9" hidden="1"/>
    <cellStyle name="Hipervínculo visitado" xfId="46718" builtinId="9" hidden="1"/>
    <cellStyle name="Hipervínculo visitado" xfId="46719" builtinId="9" hidden="1"/>
    <cellStyle name="Hipervínculo visitado" xfId="46720" builtinId="9" hidden="1"/>
    <cellStyle name="Hipervínculo visitado" xfId="46721" builtinId="9" hidden="1"/>
    <cellStyle name="Hipervínculo visitado" xfId="46722" builtinId="9" hidden="1"/>
    <cellStyle name="Hipervínculo visitado" xfId="46723" builtinId="9" hidden="1"/>
    <cellStyle name="Hipervínculo visitado" xfId="46724" builtinId="9" hidden="1"/>
    <cellStyle name="Hipervínculo visitado" xfId="46725" builtinId="9" hidden="1"/>
    <cellStyle name="Hipervínculo visitado" xfId="46726" builtinId="9" hidden="1"/>
    <cellStyle name="Hipervínculo visitado" xfId="46727" builtinId="9" hidden="1"/>
    <cellStyle name="Hipervínculo visitado" xfId="46728" builtinId="9" hidden="1"/>
    <cellStyle name="Hipervínculo visitado" xfId="46729" builtinId="9" hidden="1"/>
    <cellStyle name="Hipervínculo visitado" xfId="46730" builtinId="9" hidden="1"/>
    <cellStyle name="Hipervínculo visitado" xfId="46731" builtinId="9" hidden="1"/>
    <cellStyle name="Hipervínculo visitado" xfId="46732" builtinId="9" hidden="1"/>
    <cellStyle name="Hipervínculo visitado" xfId="46733" builtinId="9" hidden="1"/>
    <cellStyle name="Hipervínculo visitado" xfId="46734" builtinId="9" hidden="1"/>
    <cellStyle name="Hipervínculo visitado" xfId="46683" builtinId="9" hidden="1"/>
    <cellStyle name="Hipervínculo visitado" xfId="46684" builtinId="9" hidden="1"/>
    <cellStyle name="Hipervínculo visitado" xfId="46737" builtinId="9" hidden="1"/>
    <cellStyle name="Hipervínculo visitado" xfId="46738" builtinId="9" hidden="1"/>
    <cellStyle name="Hipervínculo visitado" xfId="46739" builtinId="9" hidden="1"/>
    <cellStyle name="Hipervínculo visitado" xfId="46740" builtinId="9" hidden="1"/>
    <cellStyle name="Hipervínculo visitado" xfId="46741" builtinId="9" hidden="1"/>
    <cellStyle name="Hipervínculo visitado" xfId="46742" builtinId="9" hidden="1"/>
    <cellStyle name="Hipervínculo visitado" xfId="46743" builtinId="9" hidden="1"/>
    <cellStyle name="Hipervínculo visitado" xfId="46744" builtinId="9" hidden="1"/>
    <cellStyle name="Hipervínculo visitado" xfId="46745" builtinId="9" hidden="1"/>
    <cellStyle name="Hipervínculo visitado" xfId="46746" builtinId="9" hidden="1"/>
    <cellStyle name="Hipervínculo visitado" xfId="46747" builtinId="9" hidden="1"/>
    <cellStyle name="Hipervínculo visitado" xfId="46748" builtinId="9" hidden="1"/>
    <cellStyle name="Hipervínculo visitado" xfId="46749" builtinId="9" hidden="1"/>
    <cellStyle name="Hipervínculo visitado" xfId="46750" builtinId="9" hidden="1"/>
    <cellStyle name="Hipervínculo visitado" xfId="46751" builtinId="9" hidden="1"/>
    <cellStyle name="Hipervínculo visitado" xfId="46752" builtinId="9" hidden="1"/>
    <cellStyle name="Hipervínculo visitado" xfId="46753" builtinId="9" hidden="1"/>
    <cellStyle name="Hipervínculo visitado" xfId="46754" builtinId="9" hidden="1"/>
    <cellStyle name="Hipervínculo visitado" xfId="46755" builtinId="9" hidden="1"/>
    <cellStyle name="Hipervínculo visitado" xfId="46764" builtinId="9" hidden="1"/>
    <cellStyle name="Hipervínculo visitado" xfId="46765" builtinId="9" hidden="1"/>
    <cellStyle name="Hipervínculo visitado" xfId="46766" builtinId="9" hidden="1"/>
    <cellStyle name="Hipervínculo visitado" xfId="46767" builtinId="9" hidden="1"/>
    <cellStyle name="Hipervínculo visitado" xfId="46768" builtinId="9" hidden="1"/>
    <cellStyle name="Hipervínculo visitado" xfId="46769" builtinId="9" hidden="1"/>
    <cellStyle name="Hipervínculo visitado" xfId="46770" builtinId="9" hidden="1"/>
    <cellStyle name="Hipervínculo visitado" xfId="46771" builtinId="9" hidden="1"/>
    <cellStyle name="Hipervínculo visitado" xfId="46772" builtinId="9" hidden="1"/>
    <cellStyle name="Hipervínculo visitado" xfId="46773" builtinId="9" hidden="1"/>
    <cellStyle name="Hipervínculo visitado" xfId="46774" builtinId="9" hidden="1"/>
    <cellStyle name="Hipervínculo visitado" xfId="46775" builtinId="9" hidden="1"/>
    <cellStyle name="Hipervínculo visitado" xfId="46776" builtinId="9" hidden="1"/>
    <cellStyle name="Hipervínculo visitado" xfId="46777" builtinId="9" hidden="1"/>
    <cellStyle name="Hipervínculo visitado" xfId="46778" builtinId="9" hidden="1"/>
    <cellStyle name="Hipervínculo visitado" xfId="46779" builtinId="9" hidden="1"/>
    <cellStyle name="Hipervínculo visitado" xfId="46780" builtinId="9" hidden="1"/>
    <cellStyle name="Hipervínculo visitado" xfId="46781" builtinId="9" hidden="1"/>
    <cellStyle name="Hipervínculo visitado" xfId="46782" builtinId="9" hidden="1"/>
    <cellStyle name="Hipervínculo visitado" xfId="46783" builtinId="9" hidden="1"/>
    <cellStyle name="Hipervínculo visitado" xfId="46784" builtinId="9" hidden="1"/>
    <cellStyle name="Hipervínculo visitado" xfId="46788" builtinId="9" hidden="1"/>
    <cellStyle name="Hipervínculo visitado" xfId="46789" builtinId="9" hidden="1"/>
    <cellStyle name="Hipervínculo visitado" xfId="46790" builtinId="9" hidden="1"/>
    <cellStyle name="Hipervínculo visitado" xfId="46791" builtinId="9" hidden="1"/>
    <cellStyle name="Hipervínculo visitado" xfId="46792" builtinId="9" hidden="1"/>
    <cellStyle name="Hipervínculo visitado" xfId="46793" builtinId="9" hidden="1"/>
    <cellStyle name="Hipervínculo visitado" xfId="46794" builtinId="9" hidden="1"/>
    <cellStyle name="Hipervínculo visitado" xfId="46795" builtinId="9" hidden="1"/>
    <cellStyle name="Hipervínculo visitado" xfId="46796" builtinId="9" hidden="1"/>
    <cellStyle name="Hipervínculo visitado" xfId="46797" builtinId="9" hidden="1"/>
    <cellStyle name="Hipervínculo visitado" xfId="46798" builtinId="9" hidden="1"/>
    <cellStyle name="Hipervínculo visitado" xfId="46799" builtinId="9" hidden="1"/>
    <cellStyle name="Hipervínculo visitado" xfId="46800" builtinId="9" hidden="1"/>
    <cellStyle name="Hipervínculo visitado" xfId="46801" builtinId="9" hidden="1"/>
    <cellStyle name="Hipervínculo visitado" xfId="46802" builtinId="9" hidden="1"/>
    <cellStyle name="Hipervínculo visitado" xfId="46803" builtinId="9" hidden="1"/>
    <cellStyle name="Hipervínculo visitado" xfId="46804" builtinId="9" hidden="1"/>
    <cellStyle name="Hipervínculo visitado" xfId="46805" builtinId="9" hidden="1"/>
    <cellStyle name="Hipervínculo visitado" xfId="46806" builtinId="9" hidden="1"/>
    <cellStyle name="Hipervínculo visitado" xfId="46807" builtinId="9" hidden="1"/>
    <cellStyle name="Hipervínculo visitado" xfId="46808" builtinId="9" hidden="1"/>
    <cellStyle name="Hipervínculo visitado" xfId="46762" builtinId="9" hidden="1"/>
    <cellStyle name="Hipervínculo visitado" xfId="46811" builtinId="9" hidden="1"/>
    <cellStyle name="Hipervínculo visitado" xfId="46812" builtinId="9" hidden="1"/>
    <cellStyle name="Hipervínculo visitado" xfId="46813" builtinId="9" hidden="1"/>
    <cellStyle name="Hipervínculo visitado" xfId="46814" builtinId="9" hidden="1"/>
    <cellStyle name="Hipervínculo visitado" xfId="46815" builtinId="9" hidden="1"/>
    <cellStyle name="Hipervínculo visitado" xfId="46816" builtinId="9" hidden="1"/>
    <cellStyle name="Hipervínculo visitado" xfId="46817" builtinId="9" hidden="1"/>
    <cellStyle name="Hipervínculo visitado" xfId="46818" builtinId="9" hidden="1"/>
    <cellStyle name="Hipervínculo visitado" xfId="46819" builtinId="9" hidden="1"/>
    <cellStyle name="Hipervínculo visitado" xfId="46820" builtinId="9" hidden="1"/>
    <cellStyle name="Hipervínculo visitado" xfId="46821" builtinId="9" hidden="1"/>
    <cellStyle name="Hipervínculo visitado" xfId="46822" builtinId="9" hidden="1"/>
    <cellStyle name="Hipervínculo visitado" xfId="46823" builtinId="9" hidden="1"/>
    <cellStyle name="Hipervínculo visitado" xfId="46824" builtinId="9" hidden="1"/>
    <cellStyle name="Hipervínculo visitado" xfId="46825" builtinId="9" hidden="1"/>
    <cellStyle name="Hipervínculo visitado" xfId="46826" builtinId="9" hidden="1"/>
    <cellStyle name="Hipervínculo visitado" xfId="46827" builtinId="9" hidden="1"/>
    <cellStyle name="Hipervínculo visitado" xfId="46828" builtinId="9" hidden="1"/>
    <cellStyle name="Hipervínculo visitado" xfId="46829" builtinId="9" hidden="1"/>
    <cellStyle name="Hipervínculo visitado" xfId="46830" builtinId="9" hidden="1"/>
    <cellStyle name="Hipervínculo visitado" xfId="46834" builtinId="9" hidden="1"/>
    <cellStyle name="Hipervínculo visitado" xfId="46835" builtinId="9" hidden="1"/>
    <cellStyle name="Hipervínculo visitado" xfId="46836" builtinId="9" hidden="1"/>
    <cellStyle name="Hipervínculo visitado" xfId="46837" builtinId="9" hidden="1"/>
    <cellStyle name="Hipervínculo visitado" xfId="46838" builtinId="9" hidden="1"/>
    <cellStyle name="Hipervínculo visitado" xfId="46839" builtinId="9" hidden="1"/>
    <cellStyle name="Hipervínculo visitado" xfId="46840" builtinId="9" hidden="1"/>
    <cellStyle name="Hipervínculo visitado" xfId="46841" builtinId="9" hidden="1"/>
    <cellStyle name="Hipervínculo visitado" xfId="46842" builtinId="9" hidden="1"/>
    <cellStyle name="Hipervínculo visitado" xfId="46843" builtinId="9" hidden="1"/>
    <cellStyle name="Hipervínculo visitado" xfId="46844" builtinId="9" hidden="1"/>
    <cellStyle name="Hipervínculo visitado" xfId="46845" builtinId="9" hidden="1"/>
    <cellStyle name="Hipervínculo visitado" xfId="46846" builtinId="9" hidden="1"/>
    <cellStyle name="Hipervínculo visitado" xfId="46847" builtinId="9" hidden="1"/>
    <cellStyle name="Hipervínculo visitado" xfId="46848" builtinId="9" hidden="1"/>
    <cellStyle name="Hipervínculo visitado" xfId="46849" builtinId="9" hidden="1"/>
    <cellStyle name="Hipervínculo visitado" xfId="46850" builtinId="9" hidden="1"/>
    <cellStyle name="Hipervínculo visitado" xfId="46851" builtinId="9" hidden="1"/>
    <cellStyle name="Hipervínculo visitado" xfId="46852" builtinId="9" hidden="1"/>
    <cellStyle name="Hipervínculo visitado" xfId="46853" builtinId="9" hidden="1"/>
    <cellStyle name="Hipervínculo visitado" xfId="46854" builtinId="9" hidden="1"/>
    <cellStyle name="Hipervínculo visitado" xfId="46760" builtinId="9" hidden="1"/>
    <cellStyle name="Hipervínculo visitado" xfId="46856" builtinId="9" hidden="1"/>
    <cellStyle name="Hipervínculo visitado" xfId="46857" builtinId="9" hidden="1"/>
    <cellStyle name="Hipervínculo visitado" xfId="46858" builtinId="9" hidden="1"/>
    <cellStyle name="Hipervínculo visitado" xfId="46859" builtinId="9" hidden="1"/>
    <cellStyle name="Hipervínculo visitado" xfId="46860" builtinId="9" hidden="1"/>
    <cellStyle name="Hipervínculo visitado" xfId="46861" builtinId="9" hidden="1"/>
    <cellStyle name="Hipervínculo visitado" xfId="46862" builtinId="9" hidden="1"/>
    <cellStyle name="Hipervínculo visitado" xfId="46863" builtinId="9" hidden="1"/>
    <cellStyle name="Hipervínculo visitado" xfId="46864" builtinId="9" hidden="1"/>
    <cellStyle name="Hipervínculo visitado" xfId="46865" builtinId="9" hidden="1"/>
    <cellStyle name="Hipervínculo visitado" xfId="46866" builtinId="9" hidden="1"/>
    <cellStyle name="Hipervínculo visitado" xfId="46867" builtinId="9" hidden="1"/>
    <cellStyle name="Hipervínculo visitado" xfId="46868" builtinId="9" hidden="1"/>
    <cellStyle name="Hipervínculo visitado" xfId="46869" builtinId="9" hidden="1"/>
    <cellStyle name="Hipervínculo visitado" xfId="46870" builtinId="9" hidden="1"/>
    <cellStyle name="Hipervínculo visitado" xfId="46871" builtinId="9" hidden="1"/>
    <cellStyle name="Hipervínculo visitado" xfId="46872" builtinId="9" hidden="1"/>
    <cellStyle name="Hipervínculo visitado" xfId="46873" builtinId="9" hidden="1"/>
    <cellStyle name="Hipervínculo visitado" xfId="46874" builtinId="9" hidden="1"/>
    <cellStyle name="Hipervínculo visitado" xfId="46875" builtinId="9" hidden="1"/>
    <cellStyle name="Hipervínculo visitado" xfId="46879" builtinId="9" hidden="1"/>
    <cellStyle name="Hipervínculo visitado" xfId="46880" builtinId="9" hidden="1"/>
    <cellStyle name="Hipervínculo visitado" xfId="46881" builtinId="9" hidden="1"/>
    <cellStyle name="Hipervínculo visitado" xfId="46882" builtinId="9" hidden="1"/>
    <cellStyle name="Hipervínculo visitado" xfId="46883" builtinId="9" hidden="1"/>
    <cellStyle name="Hipervínculo visitado" xfId="46884" builtinId="9" hidden="1"/>
    <cellStyle name="Hipervínculo visitado" xfId="46885" builtinId="9" hidden="1"/>
    <cellStyle name="Hipervínculo visitado" xfId="46886" builtinId="9" hidden="1"/>
    <cellStyle name="Hipervínculo visitado" xfId="46887" builtinId="9" hidden="1"/>
    <cellStyle name="Hipervínculo visitado" xfId="46888" builtinId="9" hidden="1"/>
    <cellStyle name="Hipervínculo visitado" xfId="46889" builtinId="9" hidden="1"/>
    <cellStyle name="Hipervínculo visitado" xfId="46890" builtinId="9" hidden="1"/>
    <cellStyle name="Hipervínculo visitado" xfId="46891" builtinId="9" hidden="1"/>
    <cellStyle name="Hipervínculo visitado" xfId="46892" builtinId="9" hidden="1"/>
    <cellStyle name="Hipervínculo visitado" xfId="46893" builtinId="9" hidden="1"/>
    <cellStyle name="Hipervínculo visitado" xfId="46894" builtinId="9" hidden="1"/>
    <cellStyle name="Hipervínculo visitado" xfId="46895" builtinId="9" hidden="1"/>
    <cellStyle name="Hipervínculo visitado" xfId="46896" builtinId="9" hidden="1"/>
    <cellStyle name="Hipervínculo visitado" xfId="46897" builtinId="9" hidden="1"/>
    <cellStyle name="Hipervínculo visitado" xfId="46898" builtinId="9" hidden="1"/>
    <cellStyle name="Hipervínculo visitado" xfId="46899" builtinId="9" hidden="1"/>
    <cellStyle name="Hipervínculo visitado" xfId="45956" builtinId="9" hidden="1"/>
    <cellStyle name="Hipervínculo visitado" xfId="46900" builtinId="9" hidden="1"/>
    <cellStyle name="Hipervínculo visitado" xfId="46901" builtinId="9" hidden="1"/>
    <cellStyle name="Hipervínculo visitado" xfId="46902" builtinId="9" hidden="1"/>
    <cellStyle name="Hipervínculo visitado" xfId="46903" builtinId="9" hidden="1"/>
    <cellStyle name="Hipervínculo visitado" xfId="46904" builtinId="9" hidden="1"/>
    <cellStyle name="Hipervínculo visitado" xfId="46905" builtinId="9" hidden="1"/>
    <cellStyle name="Hipervínculo visitado" xfId="46906" builtinId="9" hidden="1"/>
    <cellStyle name="Hipervínculo visitado" xfId="46907" builtinId="9" hidden="1"/>
    <cellStyle name="Hipervínculo visitado" xfId="46908" builtinId="9" hidden="1"/>
    <cellStyle name="Hipervínculo visitado" xfId="46909" builtinId="9" hidden="1"/>
    <cellStyle name="Hipervínculo visitado" xfId="46910" builtinId="9" hidden="1"/>
    <cellStyle name="Hipervínculo visitado" xfId="46911" builtinId="9" hidden="1"/>
    <cellStyle name="Hipervínculo visitado" xfId="46912" builtinId="9" hidden="1"/>
    <cellStyle name="Hipervínculo visitado" xfId="46913" builtinId="9" hidden="1"/>
    <cellStyle name="Hipervínculo visitado" xfId="46914" builtinId="9" hidden="1"/>
    <cellStyle name="Hipervínculo visitado" xfId="46915" builtinId="9" hidden="1"/>
    <cellStyle name="Hipervínculo visitado" xfId="46916" builtinId="9" hidden="1"/>
    <cellStyle name="Hipervínculo visitado" xfId="46917" builtinId="9" hidden="1"/>
    <cellStyle name="Hipervínculo visitado" xfId="46918" builtinId="9" hidden="1"/>
    <cellStyle name="Hipervínculo visitado" xfId="46919" builtinId="9" hidden="1"/>
    <cellStyle name="Hipervínculo visitado" xfId="46922" builtinId="9" hidden="1"/>
    <cellStyle name="Hipervínculo visitado" xfId="46923" builtinId="9" hidden="1"/>
    <cellStyle name="Hipervínculo visitado" xfId="46924" builtinId="9" hidden="1"/>
    <cellStyle name="Hipervínculo visitado" xfId="46925" builtinId="9" hidden="1"/>
    <cellStyle name="Hipervínculo visitado" xfId="46926" builtinId="9" hidden="1"/>
    <cellStyle name="Hipervínculo visitado" xfId="46927" builtinId="9" hidden="1"/>
    <cellStyle name="Hipervínculo visitado" xfId="46928" builtinId="9" hidden="1"/>
    <cellStyle name="Hipervínculo visitado" xfId="46929" builtinId="9" hidden="1"/>
    <cellStyle name="Hipervínculo visitado" xfId="46930" builtinId="9" hidden="1"/>
    <cellStyle name="Hipervínculo visitado" xfId="46931" builtinId="9" hidden="1"/>
    <cellStyle name="Hipervínculo visitado" xfId="46932" builtinId="9" hidden="1"/>
    <cellStyle name="Hipervínculo visitado" xfId="46933" builtinId="9" hidden="1"/>
    <cellStyle name="Hipervínculo visitado" xfId="46934" builtinId="9" hidden="1"/>
    <cellStyle name="Hipervínculo visitado" xfId="46935" builtinId="9" hidden="1"/>
    <cellStyle name="Hipervínculo visitado" xfId="46936" builtinId="9" hidden="1"/>
    <cellStyle name="Hipervínculo visitado" xfId="46937" builtinId="9" hidden="1"/>
    <cellStyle name="Hipervínculo visitado" xfId="46938" builtinId="9" hidden="1"/>
    <cellStyle name="Hipervínculo visitado" xfId="46939" builtinId="9" hidden="1"/>
    <cellStyle name="Hipervínculo visitado" xfId="46940" builtinId="9" hidden="1"/>
    <cellStyle name="Hipervínculo visitado" xfId="46941" builtinId="9" hidden="1"/>
    <cellStyle name="Hipervínculo visitado" xfId="46942" builtinId="9" hidden="1"/>
    <cellStyle name="Hipervínculo visitado" xfId="46633" builtinId="9" hidden="1"/>
    <cellStyle name="Hipervínculo visitado" xfId="46943" builtinId="9" hidden="1"/>
    <cellStyle name="Hipervínculo visitado" xfId="46944" builtinId="9" hidden="1"/>
    <cellStyle name="Hipervínculo visitado" xfId="46945" builtinId="9" hidden="1"/>
    <cellStyle name="Hipervínculo visitado" xfId="46946" builtinId="9" hidden="1"/>
    <cellStyle name="Hipervínculo visitado" xfId="46947" builtinId="9" hidden="1"/>
    <cellStyle name="Hipervínculo visitado" xfId="46948" builtinId="9" hidden="1"/>
    <cellStyle name="Hipervínculo visitado" xfId="46949" builtinId="9" hidden="1"/>
    <cellStyle name="Hipervínculo visitado" xfId="46950" builtinId="9" hidden="1"/>
    <cellStyle name="Hipervínculo visitado" xfId="46951" builtinId="9" hidden="1"/>
    <cellStyle name="Hipervínculo visitado" xfId="46952" builtinId="9" hidden="1"/>
    <cellStyle name="Hipervínculo visitado" xfId="46953" builtinId="9" hidden="1"/>
    <cellStyle name="Hipervínculo visitado" xfId="46954" builtinId="9" hidden="1"/>
    <cellStyle name="Hipervínculo visitado" xfId="46955" builtinId="9" hidden="1"/>
    <cellStyle name="Hipervínculo visitado" xfId="46956" builtinId="9" hidden="1"/>
    <cellStyle name="Hipervínculo visitado" xfId="46957" builtinId="9" hidden="1"/>
    <cellStyle name="Hipervínculo visitado" xfId="46958" builtinId="9" hidden="1"/>
    <cellStyle name="Hipervínculo visitado" xfId="46959" builtinId="9" hidden="1"/>
    <cellStyle name="Hipervínculo visitado" xfId="46960" builtinId="9" hidden="1"/>
    <cellStyle name="Hipervínculo visitado" xfId="46961" builtinId="9" hidden="1"/>
    <cellStyle name="Hipervínculo visitado" xfId="46962" builtinId="9" hidden="1"/>
    <cellStyle name="Hipervínculo visitado" xfId="46964" builtinId="9" hidden="1"/>
    <cellStyle name="Hipervínculo visitado" xfId="46965" builtinId="9" hidden="1"/>
    <cellStyle name="Hipervínculo visitado" xfId="46966" builtinId="9" hidden="1"/>
    <cellStyle name="Hipervínculo visitado" xfId="46967" builtinId="9" hidden="1"/>
    <cellStyle name="Hipervínculo visitado" xfId="46968" builtinId="9" hidden="1"/>
    <cellStyle name="Hipervínculo visitado" xfId="46969" builtinId="9" hidden="1"/>
    <cellStyle name="Hipervínculo visitado" xfId="46970" builtinId="9" hidden="1"/>
    <cellStyle name="Hipervínculo visitado" xfId="46971" builtinId="9" hidden="1"/>
    <cellStyle name="Hipervínculo visitado" xfId="46972" builtinId="9" hidden="1"/>
    <cellStyle name="Hipervínculo visitado" xfId="46973" builtinId="9" hidden="1"/>
    <cellStyle name="Hipervínculo visitado" xfId="46974" builtinId="9" hidden="1"/>
    <cellStyle name="Hipervínculo visitado" xfId="46975" builtinId="9" hidden="1"/>
    <cellStyle name="Hipervínculo visitado" xfId="46976" builtinId="9" hidden="1"/>
    <cellStyle name="Hipervínculo visitado" xfId="46977" builtinId="9" hidden="1"/>
    <cellStyle name="Hipervínculo visitado" xfId="46978" builtinId="9" hidden="1"/>
    <cellStyle name="Hipervínculo visitado" xfId="46979" builtinId="9" hidden="1"/>
    <cellStyle name="Hipervínculo visitado" xfId="46980" builtinId="9" hidden="1"/>
    <cellStyle name="Hipervínculo visitado" xfId="46981" builtinId="9" hidden="1"/>
    <cellStyle name="Hipervínculo visitado" xfId="46982" builtinId="9" hidden="1"/>
    <cellStyle name="Hipervínculo visitado" xfId="46983" builtinId="9" hidden="1"/>
    <cellStyle name="Hipervínculo visitado" xfId="46984" builtinId="9" hidden="1"/>
    <cellStyle name="Hipervínculo visitado" xfId="46511" builtinId="9" hidden="1"/>
    <cellStyle name="Hipervínculo visitado" xfId="46985" builtinId="9" hidden="1"/>
    <cellStyle name="Hipervínculo visitado" xfId="46986" builtinId="9" hidden="1"/>
    <cellStyle name="Hipervínculo visitado" xfId="46987" builtinId="9" hidden="1"/>
    <cellStyle name="Hipervínculo visitado" xfId="46988" builtinId="9" hidden="1"/>
    <cellStyle name="Hipervínculo visitado" xfId="46989" builtinId="9" hidden="1"/>
    <cellStyle name="Hipervínculo visitado" xfId="46990" builtinId="9" hidden="1"/>
    <cellStyle name="Hipervínculo visitado" xfId="46991" builtinId="9" hidden="1"/>
    <cellStyle name="Hipervínculo visitado" xfId="46992" builtinId="9" hidden="1"/>
    <cellStyle name="Hipervínculo visitado" xfId="46993" builtinId="9" hidden="1"/>
    <cellStyle name="Hipervínculo visitado" xfId="46994" builtinId="9" hidden="1"/>
    <cellStyle name="Hipervínculo visitado" xfId="46995" builtinId="9" hidden="1"/>
    <cellStyle name="Hipervínculo visitado" xfId="46996" builtinId="9" hidden="1"/>
    <cellStyle name="Hipervínculo visitado" xfId="46997" builtinId="9" hidden="1"/>
    <cellStyle name="Hipervínculo visitado" xfId="46998" builtinId="9" hidden="1"/>
    <cellStyle name="Hipervínculo visitado" xfId="46999" builtinId="9" hidden="1"/>
    <cellStyle name="Hipervínculo visitado" xfId="47000" builtinId="9" hidden="1"/>
    <cellStyle name="Hipervínculo visitado" xfId="47001" builtinId="9" hidden="1"/>
    <cellStyle name="Hipervínculo visitado" xfId="47002" builtinId="9" hidden="1"/>
    <cellStyle name="Hipervínculo visitado" xfId="47003" builtinId="9" hidden="1"/>
    <cellStyle name="Hipervínculo visitado" xfId="47004" builtinId="9" hidden="1"/>
    <cellStyle name="Hipervínculo visitado" xfId="47066" builtinId="9" hidden="1"/>
    <cellStyle name="Hipervínculo visitado" xfId="47067" builtinId="9" hidden="1"/>
    <cellStyle name="Hipervínculo visitado" xfId="47068" builtinId="9" hidden="1"/>
    <cellStyle name="Hipervínculo visitado" xfId="47069" builtinId="9" hidden="1"/>
    <cellStyle name="Hipervínculo visitado" xfId="47070" builtinId="9" hidden="1"/>
    <cellStyle name="Hipervínculo visitado" xfId="47071" builtinId="9" hidden="1"/>
    <cellStyle name="Hipervínculo visitado" xfId="47072" builtinId="9" hidden="1"/>
    <cellStyle name="Hipervínculo visitado" xfId="47073" builtinId="9" hidden="1"/>
    <cellStyle name="Hipervínculo visitado" xfId="47074" builtinId="9" hidden="1"/>
    <cellStyle name="Hipervínculo visitado" xfId="47075" builtinId="9" hidden="1"/>
    <cellStyle name="Hipervínculo visitado" xfId="47076" builtinId="9" hidden="1"/>
    <cellStyle name="Hipervínculo visitado" xfId="47077" builtinId="9" hidden="1"/>
    <cellStyle name="Hipervínculo visitado" xfId="47078" builtinId="9" hidden="1"/>
    <cellStyle name="Hipervínculo visitado" xfId="47079" builtinId="9" hidden="1"/>
    <cellStyle name="Hipervínculo visitado" xfId="47080" builtinId="9" hidden="1"/>
    <cellStyle name="Hipervínculo visitado" xfId="47081" builtinId="9" hidden="1"/>
    <cellStyle name="Hipervínculo visitado" xfId="47082" builtinId="9" hidden="1"/>
    <cellStyle name="Hipervínculo visitado" xfId="47083" builtinId="9" hidden="1"/>
    <cellStyle name="Hipervínculo visitado" xfId="47084" builtinId="9" hidden="1"/>
    <cellStyle name="Hipervínculo visitado" xfId="47085" builtinId="9" hidden="1"/>
    <cellStyle name="Hipervínculo visitado" xfId="47086" builtinId="9" hidden="1"/>
    <cellStyle name="Hipervínculo visitado" xfId="47089" builtinId="9" hidden="1"/>
    <cellStyle name="Hipervínculo visitado" xfId="47090" builtinId="9" hidden="1"/>
    <cellStyle name="Hipervínculo visitado" xfId="47091" builtinId="9" hidden="1"/>
    <cellStyle name="Hipervínculo visitado" xfId="47092" builtinId="9" hidden="1"/>
    <cellStyle name="Hipervínculo visitado" xfId="47093" builtinId="9" hidden="1"/>
    <cellStyle name="Hipervínculo visitado" xfId="47094" builtinId="9" hidden="1"/>
    <cellStyle name="Hipervínculo visitado" xfId="47095" builtinId="9" hidden="1"/>
    <cellStyle name="Hipervínculo visitado" xfId="47096" builtinId="9" hidden="1"/>
    <cellStyle name="Hipervínculo visitado" xfId="47097" builtinId="9" hidden="1"/>
    <cellStyle name="Hipervínculo visitado" xfId="47098" builtinId="9" hidden="1"/>
    <cellStyle name="Hipervínculo visitado" xfId="47099" builtinId="9" hidden="1"/>
    <cellStyle name="Hipervínculo visitado" xfId="47100" builtinId="9" hidden="1"/>
    <cellStyle name="Hipervínculo visitado" xfId="47101" builtinId="9" hidden="1"/>
    <cellStyle name="Hipervínculo visitado" xfId="47102" builtinId="9" hidden="1"/>
    <cellStyle name="Hipervínculo visitado" xfId="47103" builtinId="9" hidden="1"/>
    <cellStyle name="Hipervínculo visitado" xfId="47104" builtinId="9" hidden="1"/>
    <cellStyle name="Hipervínculo visitado" xfId="47105" builtinId="9" hidden="1"/>
    <cellStyle name="Hipervínculo visitado" xfId="47106" builtinId="9" hidden="1"/>
    <cellStyle name="Hipervínculo visitado" xfId="47107" builtinId="9" hidden="1"/>
    <cellStyle name="Hipervínculo visitado" xfId="47108" builtinId="9" hidden="1"/>
    <cellStyle name="Hipervínculo visitado" xfId="47109" builtinId="9" hidden="1"/>
    <cellStyle name="Hipervínculo visitado" xfId="47118" builtinId="9" hidden="1"/>
    <cellStyle name="Hipervínculo visitado" xfId="47119" builtinId="9" hidden="1"/>
    <cellStyle name="Hipervínculo visitado" xfId="47120" builtinId="9" hidden="1"/>
    <cellStyle name="Hipervínculo visitado" xfId="47121" builtinId="9" hidden="1"/>
    <cellStyle name="Hipervínculo visitado" xfId="47122" builtinId="9" hidden="1"/>
    <cellStyle name="Hipervínculo visitado" xfId="47123" builtinId="9" hidden="1"/>
    <cellStyle name="Hipervínculo visitado" xfId="47124" builtinId="9" hidden="1"/>
    <cellStyle name="Hipervínculo visitado" xfId="47125" builtinId="9" hidden="1"/>
    <cellStyle name="Hipervínculo visitado" xfId="47126" builtinId="9" hidden="1"/>
    <cellStyle name="Hipervínculo visitado" xfId="47127" builtinId="9" hidden="1"/>
    <cellStyle name="Hipervínculo visitado" xfId="47128" builtinId="9" hidden="1"/>
    <cellStyle name="Hipervínculo visitado" xfId="47129" builtinId="9" hidden="1"/>
    <cellStyle name="Hipervínculo visitado" xfId="47130" builtinId="9" hidden="1"/>
    <cellStyle name="Hipervínculo visitado" xfId="47131" builtinId="9" hidden="1"/>
    <cellStyle name="Hipervínculo visitado" xfId="47132" builtinId="9" hidden="1"/>
    <cellStyle name="Hipervínculo visitado" xfId="47133" builtinId="9" hidden="1"/>
    <cellStyle name="Hipervínculo visitado" xfId="47134" builtinId="9" hidden="1"/>
    <cellStyle name="Hipervínculo visitado" xfId="47135" builtinId="9" hidden="1"/>
    <cellStyle name="Hipervínculo visitado" xfId="47136" builtinId="9" hidden="1"/>
    <cellStyle name="Hipervínculo visitado" xfId="47137" builtinId="9" hidden="1"/>
    <cellStyle name="Hipervínculo visitado" xfId="47138" builtinId="9" hidden="1"/>
    <cellStyle name="Hipervínculo visitado" xfId="47145" builtinId="9" hidden="1"/>
    <cellStyle name="Hipervínculo visitado" xfId="47146" builtinId="9" hidden="1"/>
    <cellStyle name="Hipervínculo visitado" xfId="47147" builtinId="9" hidden="1"/>
    <cellStyle name="Hipervínculo visitado" xfId="47148" builtinId="9" hidden="1"/>
    <cellStyle name="Hipervínculo visitado" xfId="47149" builtinId="9" hidden="1"/>
    <cellStyle name="Hipervínculo visitado" xfId="47150" builtinId="9" hidden="1"/>
    <cellStyle name="Hipervínculo visitado" xfId="47151" builtinId="9" hidden="1"/>
    <cellStyle name="Hipervínculo visitado" xfId="47152" builtinId="9" hidden="1"/>
    <cellStyle name="Hipervínculo visitado" xfId="47153" builtinId="9" hidden="1"/>
    <cellStyle name="Hipervínculo visitado" xfId="47154" builtinId="9" hidden="1"/>
    <cellStyle name="Hipervínculo visitado" xfId="47155" builtinId="9" hidden="1"/>
    <cellStyle name="Hipervínculo visitado" xfId="47156" builtinId="9" hidden="1"/>
    <cellStyle name="Hipervínculo visitado" xfId="47157" builtinId="9" hidden="1"/>
    <cellStyle name="Hipervínculo visitado" xfId="47158" builtinId="9" hidden="1"/>
    <cellStyle name="Hipervínculo visitado" xfId="47159" builtinId="9" hidden="1"/>
    <cellStyle name="Hipervínculo visitado" xfId="47160" builtinId="9" hidden="1"/>
    <cellStyle name="Hipervínculo visitado" xfId="47161" builtinId="9" hidden="1"/>
    <cellStyle name="Hipervínculo visitado" xfId="47162" builtinId="9" hidden="1"/>
    <cellStyle name="Hipervínculo visitado" xfId="47163" builtinId="9" hidden="1"/>
    <cellStyle name="Hipervínculo visitado" xfId="47164" builtinId="9" hidden="1"/>
    <cellStyle name="Hipervínculo visitado" xfId="47165" builtinId="9" hidden="1"/>
    <cellStyle name="Hipervínculo visitado" xfId="47114" builtinId="9" hidden="1"/>
    <cellStyle name="Hipervínculo visitado" xfId="47115" builtinId="9" hidden="1"/>
    <cellStyle name="Hipervínculo visitado" xfId="47116" builtinId="9" hidden="1"/>
    <cellStyle name="Hipervínculo visitado" xfId="47166" builtinId="9" hidden="1"/>
    <cellStyle name="Hipervínculo visitado" xfId="47167" builtinId="9" hidden="1"/>
    <cellStyle name="Hipervínculo visitado" xfId="47168" builtinId="9" hidden="1"/>
    <cellStyle name="Hipervínculo visitado" xfId="47169" builtinId="9" hidden="1"/>
    <cellStyle name="Hipervínculo visitado" xfId="47170" builtinId="9" hidden="1"/>
    <cellStyle name="Hipervínculo visitado" xfId="47171" builtinId="9" hidden="1"/>
    <cellStyle name="Hipervínculo visitado" xfId="47172" builtinId="9" hidden="1"/>
    <cellStyle name="Hipervínculo visitado" xfId="47173" builtinId="9" hidden="1"/>
    <cellStyle name="Hipervínculo visitado" xfId="47174" builtinId="9" hidden="1"/>
    <cellStyle name="Hipervínculo visitado" xfId="47175" builtinId="9" hidden="1"/>
    <cellStyle name="Hipervínculo visitado" xfId="47176" builtinId="9" hidden="1"/>
    <cellStyle name="Hipervínculo visitado" xfId="47177" builtinId="9" hidden="1"/>
    <cellStyle name="Hipervínculo visitado" xfId="47178" builtinId="9" hidden="1"/>
    <cellStyle name="Hipervínculo visitado" xfId="47179" builtinId="9" hidden="1"/>
    <cellStyle name="Hipervínculo visitado" xfId="47180" builtinId="9" hidden="1"/>
    <cellStyle name="Hipervínculo visitado" xfId="47181" builtinId="9" hidden="1"/>
    <cellStyle name="Hipervínculo visitado" xfId="47182" builtinId="9" hidden="1"/>
    <cellStyle name="Hipervínculo visitado" xfId="47183" builtinId="9" hidden="1"/>
    <cellStyle name="Hipervínculo visitado" xfId="47188" builtinId="9" hidden="1"/>
    <cellStyle name="Hipervínculo visitado" xfId="47189" builtinId="9" hidden="1"/>
    <cellStyle name="Hipervínculo visitado" xfId="47190" builtinId="9" hidden="1"/>
    <cellStyle name="Hipervínculo visitado" xfId="47191" builtinId="9" hidden="1"/>
    <cellStyle name="Hipervínculo visitado" xfId="47192" builtinId="9" hidden="1"/>
    <cellStyle name="Hipervínculo visitado" xfId="47193" builtinId="9" hidden="1"/>
    <cellStyle name="Hipervínculo visitado" xfId="47194" builtinId="9" hidden="1"/>
    <cellStyle name="Hipervínculo visitado" xfId="47195" builtinId="9" hidden="1"/>
    <cellStyle name="Hipervínculo visitado" xfId="47196" builtinId="9" hidden="1"/>
    <cellStyle name="Hipervínculo visitado" xfId="47197" builtinId="9" hidden="1"/>
    <cellStyle name="Hipervínculo visitado" xfId="47198" builtinId="9" hidden="1"/>
    <cellStyle name="Hipervínculo visitado" xfId="47199" builtinId="9" hidden="1"/>
    <cellStyle name="Hipervínculo visitado" xfId="47200" builtinId="9" hidden="1"/>
    <cellStyle name="Hipervínculo visitado" xfId="47201" builtinId="9" hidden="1"/>
    <cellStyle name="Hipervínculo visitado" xfId="47202" builtinId="9" hidden="1"/>
    <cellStyle name="Hipervínculo visitado" xfId="47203" builtinId="9" hidden="1"/>
    <cellStyle name="Hipervínculo visitado" xfId="47204" builtinId="9" hidden="1"/>
    <cellStyle name="Hipervínculo visitado" xfId="47205" builtinId="9" hidden="1"/>
    <cellStyle name="Hipervínculo visitado" xfId="47206" builtinId="9" hidden="1"/>
    <cellStyle name="Hipervínculo visitado" xfId="47207" builtinId="9" hidden="1"/>
    <cellStyle name="Hipervínculo visitado" xfId="47208" builtinId="9" hidden="1"/>
    <cellStyle name="Hipervínculo visitado" xfId="47211" builtinId="9" hidden="1"/>
    <cellStyle name="Hipervínculo visitado" xfId="47212" builtinId="9" hidden="1"/>
    <cellStyle name="Hipervínculo visitado" xfId="47213" builtinId="9" hidden="1"/>
    <cellStyle name="Hipervínculo visitado" xfId="47214" builtinId="9" hidden="1"/>
    <cellStyle name="Hipervínculo visitado" xfId="47215" builtinId="9" hidden="1"/>
    <cellStyle name="Hipervínculo visitado" xfId="47216" builtinId="9" hidden="1"/>
    <cellStyle name="Hipervínculo visitado" xfId="47217" builtinId="9" hidden="1"/>
    <cellStyle name="Hipervínculo visitado" xfId="47218" builtinId="9" hidden="1"/>
    <cellStyle name="Hipervínculo visitado" xfId="47219" builtinId="9" hidden="1"/>
    <cellStyle name="Hipervínculo visitado" xfId="47220" builtinId="9" hidden="1"/>
    <cellStyle name="Hipervínculo visitado" xfId="47221" builtinId="9" hidden="1"/>
    <cellStyle name="Hipervínculo visitado" xfId="47222" builtinId="9" hidden="1"/>
    <cellStyle name="Hipervínculo visitado" xfId="47223" builtinId="9" hidden="1"/>
    <cellStyle name="Hipervínculo visitado" xfId="47224" builtinId="9" hidden="1"/>
    <cellStyle name="Hipervínculo visitado" xfId="47225" builtinId="9" hidden="1"/>
    <cellStyle name="Hipervínculo visitado" xfId="47226" builtinId="9" hidden="1"/>
    <cellStyle name="Hipervínculo visitado" xfId="47227" builtinId="9" hidden="1"/>
    <cellStyle name="Hipervínculo visitado" xfId="47228" builtinId="9" hidden="1"/>
    <cellStyle name="Hipervínculo visitado" xfId="47229" builtinId="9" hidden="1"/>
    <cellStyle name="Hipervínculo visitado" xfId="47230" builtinId="9" hidden="1"/>
    <cellStyle name="Hipervínculo visitado" xfId="47231" builtinId="9" hidden="1"/>
    <cellStyle name="Hipervínculo visitado" xfId="47187" builtinId="9" hidden="1"/>
    <cellStyle name="Hipervínculo visitado" xfId="47232" builtinId="9" hidden="1"/>
    <cellStyle name="Hipervínculo visitado" xfId="47233" builtinId="9" hidden="1"/>
    <cellStyle name="Hipervínculo visitado" xfId="47234" builtinId="9" hidden="1"/>
    <cellStyle name="Hipervínculo visitado" xfId="47235" builtinId="9" hidden="1"/>
    <cellStyle name="Hipervínculo visitado" xfId="47236" builtinId="9" hidden="1"/>
    <cellStyle name="Hipervínculo visitado" xfId="47237" builtinId="9" hidden="1"/>
    <cellStyle name="Hipervínculo visitado" xfId="47238" builtinId="9" hidden="1"/>
    <cellStyle name="Hipervínculo visitado" xfId="47239" builtinId="9" hidden="1"/>
    <cellStyle name="Hipervínculo visitado" xfId="47240" builtinId="9" hidden="1"/>
    <cellStyle name="Hipervínculo visitado" xfId="47241" builtinId="9" hidden="1"/>
    <cellStyle name="Hipervínculo visitado" xfId="47242" builtinId="9" hidden="1"/>
    <cellStyle name="Hipervínculo visitado" xfId="47243" builtinId="9" hidden="1"/>
    <cellStyle name="Hipervínculo visitado" xfId="47244" builtinId="9" hidden="1"/>
    <cellStyle name="Hipervínculo visitado" xfId="47245" builtinId="9" hidden="1"/>
    <cellStyle name="Hipervínculo visitado" xfId="47246" builtinId="9" hidden="1"/>
    <cellStyle name="Hipervínculo visitado" xfId="47247" builtinId="9" hidden="1"/>
    <cellStyle name="Hipervínculo visitado" xfId="47248" builtinId="9" hidden="1"/>
    <cellStyle name="Hipervínculo visitado" xfId="47249" builtinId="9" hidden="1"/>
    <cellStyle name="Hipervínculo visitado" xfId="47250" builtinId="9" hidden="1"/>
    <cellStyle name="Hipervínculo visitado" xfId="47251" builtinId="9" hidden="1"/>
    <cellStyle name="Hipervínculo visitado" xfId="47253" builtinId="9" hidden="1"/>
    <cellStyle name="Hipervínculo visitado" xfId="47254" builtinId="9" hidden="1"/>
    <cellStyle name="Hipervínculo visitado" xfId="47255" builtinId="9" hidden="1"/>
    <cellStyle name="Hipervínculo visitado" xfId="47256" builtinId="9" hidden="1"/>
    <cellStyle name="Hipervínculo visitado" xfId="47257" builtinId="9" hidden="1"/>
    <cellStyle name="Hipervínculo visitado" xfId="47258" builtinId="9" hidden="1"/>
    <cellStyle name="Hipervínculo visitado" xfId="47259" builtinId="9" hidden="1"/>
    <cellStyle name="Hipervínculo visitado" xfId="47260" builtinId="9" hidden="1"/>
    <cellStyle name="Hipervínculo visitado" xfId="47261" builtinId="9" hidden="1"/>
    <cellStyle name="Hipervínculo visitado" xfId="47262" builtinId="9" hidden="1"/>
    <cellStyle name="Hipervínculo visitado" xfId="47263" builtinId="9" hidden="1"/>
    <cellStyle name="Hipervínculo visitado" xfId="47264" builtinId="9" hidden="1"/>
    <cellStyle name="Hipervínculo visitado" xfId="47265" builtinId="9" hidden="1"/>
    <cellStyle name="Hipervínculo visitado" xfId="47266" builtinId="9" hidden="1"/>
    <cellStyle name="Hipervínculo visitado" xfId="47267" builtinId="9" hidden="1"/>
    <cellStyle name="Hipervínculo visitado" xfId="47268" builtinId="9" hidden="1"/>
    <cellStyle name="Hipervínculo visitado" xfId="47269" builtinId="9" hidden="1"/>
    <cellStyle name="Hipervínculo visitado" xfId="47270" builtinId="9" hidden="1"/>
    <cellStyle name="Hipervínculo visitado" xfId="47271" builtinId="9" hidden="1"/>
    <cellStyle name="Hipervínculo visitado" xfId="47272" builtinId="9" hidden="1"/>
    <cellStyle name="Hipervínculo visitado" xfId="47273" builtinId="9" hidden="1"/>
    <cellStyle name="Hipervínculo visitado" xfId="47008" builtinId="9" hidden="1"/>
    <cellStyle name="Hipervínculo visitado" xfId="47139" builtinId="9" hidden="1"/>
    <cellStyle name="Hipervínculo visitado" xfId="47186" builtinId="9" hidden="1"/>
    <cellStyle name="Hipervínculo visitado" xfId="47274" builtinId="9" hidden="1"/>
    <cellStyle name="Hipervínculo visitado" xfId="47275" builtinId="9" hidden="1"/>
    <cellStyle name="Hipervínculo visitado" xfId="47276" builtinId="9" hidden="1"/>
    <cellStyle name="Hipervínculo visitado" xfId="47277" builtinId="9" hidden="1"/>
    <cellStyle name="Hipervínculo visitado" xfId="47278" builtinId="9" hidden="1"/>
    <cellStyle name="Hipervínculo visitado" xfId="47279" builtinId="9" hidden="1"/>
    <cellStyle name="Hipervínculo visitado" xfId="47280" builtinId="9" hidden="1"/>
    <cellStyle name="Hipervínculo visitado" xfId="47281" builtinId="9" hidden="1"/>
    <cellStyle name="Hipervínculo visitado" xfId="47282" builtinId="9" hidden="1"/>
    <cellStyle name="Hipervínculo visitado" xfId="47283" builtinId="9" hidden="1"/>
    <cellStyle name="Hipervínculo visitado" xfId="47284" builtinId="9" hidden="1"/>
    <cellStyle name="Hipervínculo visitado" xfId="47285" builtinId="9" hidden="1"/>
    <cellStyle name="Hipervínculo visitado" xfId="47286" builtinId="9" hidden="1"/>
    <cellStyle name="Hipervínculo visitado" xfId="47287" builtinId="9" hidden="1"/>
    <cellStyle name="Hipervínculo visitado" xfId="47288" builtinId="9" hidden="1"/>
    <cellStyle name="Hipervínculo visitado" xfId="47289" builtinId="9" hidden="1"/>
    <cellStyle name="Hipervínculo visitado" xfId="47290" builtinId="9" hidden="1"/>
    <cellStyle name="Hipervínculo visitado" xfId="47291" builtinId="9" hidden="1"/>
    <cellStyle name="Hipervínculo visitado" xfId="47292" builtinId="9" hidden="1"/>
    <cellStyle name="Hipervínculo visitado" xfId="47293" builtinId="9" hidden="1"/>
    <cellStyle name="Hipervínculo visitado" xfId="47294" builtinId="9" hidden="1"/>
    <cellStyle name="Hipervínculo visitado" xfId="47295" builtinId="9" hidden="1"/>
    <cellStyle name="Hipervínculo visitado" xfId="47296" builtinId="9" hidden="1"/>
    <cellStyle name="Hipervínculo visitado" xfId="47297" builtinId="9" hidden="1"/>
    <cellStyle name="Hipervínculo visitado" xfId="47298" builtinId="9" hidden="1"/>
    <cellStyle name="Hipervínculo visitado" xfId="47299" builtinId="9" hidden="1"/>
    <cellStyle name="Hipervínculo visitado" xfId="47300" builtinId="9" hidden="1"/>
    <cellStyle name="Hipervínculo visitado" xfId="47301" builtinId="9" hidden="1"/>
    <cellStyle name="Hipervínculo visitado" xfId="47302" builtinId="9" hidden="1"/>
    <cellStyle name="Hipervínculo visitado" xfId="47303" builtinId="9" hidden="1"/>
    <cellStyle name="Hipervínculo visitado" xfId="47304" builtinId="9" hidden="1"/>
    <cellStyle name="Hipervínculo visitado" xfId="47305" builtinId="9" hidden="1"/>
    <cellStyle name="Hipervínculo visitado" xfId="47306" builtinId="9" hidden="1"/>
    <cellStyle name="Hipervínculo visitado" xfId="47307" builtinId="9" hidden="1"/>
    <cellStyle name="Hipervínculo visitado" xfId="47308" builtinId="9" hidden="1"/>
    <cellStyle name="Hipervínculo visitado" xfId="47309" builtinId="9" hidden="1"/>
    <cellStyle name="Hipervínculo visitado" xfId="47310" builtinId="9" hidden="1"/>
    <cellStyle name="Hipervínculo visitado" xfId="47311" builtinId="9" hidden="1"/>
    <cellStyle name="Hipervínculo visitado" xfId="47312" builtinId="9" hidden="1"/>
    <cellStyle name="Hipervínculo visitado" xfId="47033" builtinId="9" hidden="1"/>
    <cellStyle name="Hipervínculo visitado" xfId="47032" builtinId="9" hidden="1"/>
    <cellStyle name="Hipervínculo visitado" xfId="47026" builtinId="9" hidden="1"/>
    <cellStyle name="Hipervínculo visitado" xfId="47313" builtinId="9" hidden="1"/>
    <cellStyle name="Hipervínculo visitado" xfId="47314" builtinId="9" hidden="1"/>
    <cellStyle name="Hipervínculo visitado" xfId="47315" builtinId="9" hidden="1"/>
    <cellStyle name="Hipervínculo visitado" xfId="47316" builtinId="9" hidden="1"/>
    <cellStyle name="Hipervínculo visitado" xfId="47317" builtinId="9" hidden="1"/>
    <cellStyle name="Hipervínculo visitado" xfId="47318" builtinId="9" hidden="1"/>
    <cellStyle name="Hipervínculo visitado" xfId="47319" builtinId="9" hidden="1"/>
    <cellStyle name="Hipervínculo visitado" xfId="47320" builtinId="9" hidden="1"/>
    <cellStyle name="Hipervínculo visitado" xfId="47321" builtinId="9" hidden="1"/>
    <cellStyle name="Hipervínculo visitado" xfId="47322" builtinId="9" hidden="1"/>
    <cellStyle name="Hipervínculo visitado" xfId="47323" builtinId="9" hidden="1"/>
    <cellStyle name="Hipervínculo visitado" xfId="47324" builtinId="9" hidden="1"/>
    <cellStyle name="Hipervínculo visitado" xfId="47325" builtinId="9" hidden="1"/>
    <cellStyle name="Hipervínculo visitado" xfId="47326" builtinId="9" hidden="1"/>
    <cellStyle name="Hipervínculo visitado" xfId="47327" builtinId="9" hidden="1"/>
    <cellStyle name="Hipervínculo visitado" xfId="47328" builtinId="9" hidden="1"/>
    <cellStyle name="Hipervínculo visitado" xfId="47329" builtinId="9" hidden="1"/>
    <cellStyle name="Hipervínculo visitado" xfId="47330" builtinId="9" hidden="1"/>
    <cellStyle name="Hipervínculo visitado" xfId="44476" builtinId="9" hidden="1"/>
    <cellStyle name="Hipervínculo visitado" xfId="44414" builtinId="9" hidden="1"/>
    <cellStyle name="Hipervínculo visitado" xfId="44475" builtinId="9" hidden="1"/>
    <cellStyle name="Hipervínculo visitado" xfId="44474" builtinId="9" hidden="1"/>
    <cellStyle name="Hipervínculo visitado" xfId="44331" builtinId="9" hidden="1"/>
    <cellStyle name="Hipervínculo visitado" xfId="44332" builtinId="9" hidden="1"/>
    <cellStyle name="Hipervínculo visitado" xfId="45838" builtinId="9" hidden="1"/>
    <cellStyle name="Hipervínculo visitado" xfId="45806" builtinId="9" hidden="1"/>
    <cellStyle name="Hipervínculo visitado" xfId="45774" builtinId="9" hidden="1"/>
    <cellStyle name="Hipervínculo visitado" xfId="45742" builtinId="9" hidden="1"/>
    <cellStyle name="Hipervínculo visitado" xfId="45711" builtinId="9" hidden="1"/>
    <cellStyle name="Hipervínculo visitado" xfId="44471" builtinId="9" hidden="1"/>
    <cellStyle name="Hipervínculo visitado" xfId="44412" builtinId="9" hidden="1"/>
    <cellStyle name="Hipervínculo visitado" xfId="44470" builtinId="9" hidden="1"/>
    <cellStyle name="Hipervínculo visitado" xfId="44469" builtinId="9" hidden="1"/>
    <cellStyle name="Hipervínculo visitado" xfId="44333" builtinId="9" hidden="1"/>
    <cellStyle name="Hipervínculo visitado" xfId="44411" builtinId="9" hidden="1"/>
    <cellStyle name="Hipervínculo visitado" xfId="44468" builtinId="9" hidden="1"/>
    <cellStyle name="Hipervínculo visitado" xfId="44467" builtinId="9" hidden="1"/>
    <cellStyle name="Hipervínculo visitado" xfId="44334" builtinId="9" hidden="1"/>
    <cellStyle name="Hipervínculo visitado" xfId="44410" builtinId="9" hidden="1"/>
    <cellStyle name="Hipervínculo visitado" xfId="44523" builtinId="9" hidden="1"/>
    <cellStyle name="Hipervínculo visitado" xfId="44301" builtinId="9" hidden="1"/>
    <cellStyle name="Hipervínculo visitado" xfId="44359" builtinId="9" hidden="1"/>
    <cellStyle name="Hipervínculo visitado" xfId="47331" builtinId="9" hidden="1"/>
    <cellStyle name="Hipervínculo visitado" xfId="47332" builtinId="9" hidden="1"/>
    <cellStyle name="Hipervínculo visitado" xfId="47333" builtinId="9" hidden="1"/>
    <cellStyle name="Hipervínculo visitado" xfId="47334" builtinId="9" hidden="1"/>
    <cellStyle name="Hipervínculo visitado" xfId="47335" builtinId="9" hidden="1"/>
    <cellStyle name="Hipervínculo visitado" xfId="47336" builtinId="9" hidden="1"/>
    <cellStyle name="Hipervínculo visitado" xfId="47337" builtinId="9" hidden="1"/>
    <cellStyle name="Hipervínculo visitado" xfId="47338" builtinId="9" hidden="1"/>
    <cellStyle name="Hipervínculo visitado" xfId="47339" builtinId="9" hidden="1"/>
    <cellStyle name="Hipervínculo visitado" xfId="47340" builtinId="9" hidden="1"/>
    <cellStyle name="Hipervínculo visitado" xfId="47341" builtinId="9" hidden="1"/>
    <cellStyle name="Hipervínculo visitado" xfId="47342" builtinId="9" hidden="1"/>
    <cellStyle name="Hipervínculo visitado" xfId="47343" builtinId="9" hidden="1"/>
    <cellStyle name="Hipervínculo visitado" xfId="47344" builtinId="9" hidden="1"/>
    <cellStyle name="Hipervínculo visitado" xfId="47345" builtinId="9" hidden="1"/>
    <cellStyle name="Hipervínculo visitado" xfId="47346" builtinId="9" hidden="1"/>
    <cellStyle name="Hipervínculo visitado" xfId="47347" builtinId="9" hidden="1"/>
    <cellStyle name="Hipervínculo visitado" xfId="47348" builtinId="9" hidden="1"/>
    <cellStyle name="Hipervínculo visitado" xfId="47364" builtinId="9" hidden="1"/>
    <cellStyle name="Hipervínculo visitado" xfId="47365" builtinId="9" hidden="1"/>
    <cellStyle name="Hipervínculo visitado" xfId="47366" builtinId="9" hidden="1"/>
    <cellStyle name="Hipervínculo visitado" xfId="47367" builtinId="9" hidden="1"/>
    <cellStyle name="Hipervínculo visitado" xfId="47368" builtinId="9" hidden="1"/>
    <cellStyle name="Hipervínculo visitado" xfId="47369" builtinId="9" hidden="1"/>
    <cellStyle name="Hipervínculo visitado" xfId="47370" builtinId="9" hidden="1"/>
    <cellStyle name="Hipervínculo visitado" xfId="47371" builtinId="9" hidden="1"/>
    <cellStyle name="Hipervínculo visitado" xfId="47372" builtinId="9" hidden="1"/>
    <cellStyle name="Hipervínculo visitado" xfId="47373" builtinId="9" hidden="1"/>
    <cellStyle name="Hipervínculo visitado" xfId="47374" builtinId="9" hidden="1"/>
    <cellStyle name="Hipervínculo visitado" xfId="47375" builtinId="9" hidden="1"/>
    <cellStyle name="Hipervínculo visitado" xfId="47376" builtinId="9" hidden="1"/>
    <cellStyle name="Hipervínculo visitado" xfId="47377" builtinId="9" hidden="1"/>
    <cellStyle name="Hipervínculo visitado" xfId="47378" builtinId="9" hidden="1"/>
    <cellStyle name="Hipervínculo visitado" xfId="47379" builtinId="9" hidden="1"/>
    <cellStyle name="Hipervínculo visitado" xfId="47380" builtinId="9" hidden="1"/>
    <cellStyle name="Hipervínculo visitado" xfId="47381" builtinId="9" hidden="1"/>
    <cellStyle name="Hipervínculo visitado" xfId="47382" builtinId="9" hidden="1"/>
    <cellStyle name="Hipervínculo visitado" xfId="47383" builtinId="9" hidden="1"/>
    <cellStyle name="Hipervínculo visitado" xfId="47384" builtinId="9" hidden="1"/>
    <cellStyle name="Hipervínculo visitado" xfId="47395" builtinId="9" hidden="1"/>
    <cellStyle name="Hipervínculo visitado" xfId="47396" builtinId="9" hidden="1"/>
    <cellStyle name="Hipervínculo visitado" xfId="47397" builtinId="9" hidden="1"/>
    <cellStyle name="Hipervínculo visitado" xfId="47398" builtinId="9" hidden="1"/>
    <cellStyle name="Hipervínculo visitado" xfId="47399" builtinId="9" hidden="1"/>
    <cellStyle name="Hipervínculo visitado" xfId="47400" builtinId="9" hidden="1"/>
    <cellStyle name="Hipervínculo visitado" xfId="47401" builtinId="9" hidden="1"/>
    <cellStyle name="Hipervínculo visitado" xfId="47402" builtinId="9" hidden="1"/>
    <cellStyle name="Hipervínculo visitado" xfId="47403" builtinId="9" hidden="1"/>
    <cellStyle name="Hipervínculo visitado" xfId="47404" builtinId="9" hidden="1"/>
    <cellStyle name="Hipervínculo visitado" xfId="47405" builtinId="9" hidden="1"/>
    <cellStyle name="Hipervínculo visitado" xfId="47406" builtinId="9" hidden="1"/>
    <cellStyle name="Hipervínculo visitado" xfId="47407" builtinId="9" hidden="1"/>
    <cellStyle name="Hipervínculo visitado" xfId="47408" builtinId="9" hidden="1"/>
    <cellStyle name="Hipervínculo visitado" xfId="47409" builtinId="9" hidden="1"/>
    <cellStyle name="Hipervínculo visitado" xfId="47410" builtinId="9" hidden="1"/>
    <cellStyle name="Hipervínculo visitado" xfId="47411" builtinId="9" hidden="1"/>
    <cellStyle name="Hipervínculo visitado" xfId="47412" builtinId="9" hidden="1"/>
    <cellStyle name="Hipervínculo visitado" xfId="47413" builtinId="9" hidden="1"/>
    <cellStyle name="Hipervínculo visitado" xfId="47414" builtinId="9" hidden="1"/>
    <cellStyle name="Hipervínculo visitado" xfId="47415" builtinId="9" hidden="1"/>
    <cellStyle name="Hipervínculo visitado" xfId="47426" builtinId="9" hidden="1"/>
    <cellStyle name="Hipervínculo visitado" xfId="47427" builtinId="9" hidden="1"/>
    <cellStyle name="Hipervínculo visitado" xfId="47428" builtinId="9" hidden="1"/>
    <cellStyle name="Hipervínculo visitado" xfId="47429" builtinId="9" hidden="1"/>
    <cellStyle name="Hipervínculo visitado" xfId="47430" builtinId="9" hidden="1"/>
    <cellStyle name="Hipervínculo visitado" xfId="47431" builtinId="9" hidden="1"/>
    <cellStyle name="Hipervínculo visitado" xfId="47432" builtinId="9" hidden="1"/>
    <cellStyle name="Hipervínculo visitado" xfId="47433" builtinId="9" hidden="1"/>
    <cellStyle name="Hipervínculo visitado" xfId="47434" builtinId="9" hidden="1"/>
    <cellStyle name="Hipervínculo visitado" xfId="47435" builtinId="9" hidden="1"/>
    <cellStyle name="Hipervínculo visitado" xfId="47436" builtinId="9" hidden="1"/>
    <cellStyle name="Hipervínculo visitado" xfId="47437" builtinId="9" hidden="1"/>
    <cellStyle name="Hipervínculo visitado" xfId="47438" builtinId="9" hidden="1"/>
    <cellStyle name="Hipervínculo visitado" xfId="47439" builtinId="9" hidden="1"/>
    <cellStyle name="Hipervínculo visitado" xfId="47440" builtinId="9" hidden="1"/>
    <cellStyle name="Hipervínculo visitado" xfId="47441" builtinId="9" hidden="1"/>
    <cellStyle name="Hipervínculo visitado" xfId="47442" builtinId="9" hidden="1"/>
    <cellStyle name="Hipervínculo visitado" xfId="47443" builtinId="9" hidden="1"/>
    <cellStyle name="Hipervínculo visitado" xfId="47444" builtinId="9" hidden="1"/>
    <cellStyle name="Hipervínculo visitado" xfId="47445" builtinId="9" hidden="1"/>
    <cellStyle name="Hipervínculo visitado" xfId="47446" builtinId="9" hidden="1"/>
    <cellStyle name="Hipervínculo visitado" xfId="47391" builtinId="9" hidden="1"/>
    <cellStyle name="Hipervínculo visitado" xfId="47392" builtinId="9" hidden="1"/>
    <cellStyle name="Hipervínculo visitado" xfId="47393" builtinId="9" hidden="1"/>
    <cellStyle name="Hipervínculo visitado" xfId="47449" builtinId="9" hidden="1"/>
    <cellStyle name="Hipervínculo visitado" xfId="47450" builtinId="9" hidden="1"/>
    <cellStyle name="Hipervínculo visitado" xfId="47451" builtinId="9" hidden="1"/>
    <cellStyle name="Hipervínculo visitado" xfId="47452" builtinId="9" hidden="1"/>
    <cellStyle name="Hipervínculo visitado" xfId="47453" builtinId="9" hidden="1"/>
    <cellStyle name="Hipervínculo visitado" xfId="47454" builtinId="9" hidden="1"/>
    <cellStyle name="Hipervínculo visitado" xfId="47455" builtinId="9" hidden="1"/>
    <cellStyle name="Hipervínculo visitado" xfId="47456" builtinId="9" hidden="1"/>
    <cellStyle name="Hipervínculo visitado" xfId="47457" builtinId="9" hidden="1"/>
    <cellStyle name="Hipervínculo visitado" xfId="47458" builtinId="9" hidden="1"/>
    <cellStyle name="Hipervínculo visitado" xfId="47459" builtinId="9" hidden="1"/>
    <cellStyle name="Hipervínculo visitado" xfId="47460" builtinId="9" hidden="1"/>
    <cellStyle name="Hipervínculo visitado" xfId="47461" builtinId="9" hidden="1"/>
    <cellStyle name="Hipervínculo visitado" xfId="47462" builtinId="9" hidden="1"/>
    <cellStyle name="Hipervínculo visitado" xfId="47463" builtinId="9" hidden="1"/>
    <cellStyle name="Hipervínculo visitado" xfId="47464" builtinId="9" hidden="1"/>
    <cellStyle name="Hipervínculo visitado" xfId="47465" builtinId="9" hidden="1"/>
    <cellStyle name="Hipervínculo visitado" xfId="47466" builtinId="9" hidden="1"/>
    <cellStyle name="Hipervínculo visitado" xfId="47422" builtinId="9" hidden="1"/>
    <cellStyle name="Hipervínculo visitado" xfId="47423" builtinId="9" hidden="1"/>
    <cellStyle name="Hipervínculo visitado" xfId="47424" builtinId="9" hidden="1"/>
    <cellStyle name="Hipervínculo visitado" xfId="47470" builtinId="9" hidden="1"/>
    <cellStyle name="Hipervínculo visitado" xfId="47471" builtinId="9" hidden="1"/>
    <cellStyle name="Hipervínculo visitado" xfId="47472" builtinId="9" hidden="1"/>
    <cellStyle name="Hipervínculo visitado" xfId="47473" builtinId="9" hidden="1"/>
    <cellStyle name="Hipervínculo visitado" xfId="47474" builtinId="9" hidden="1"/>
    <cellStyle name="Hipervínculo visitado" xfId="47475" builtinId="9" hidden="1"/>
    <cellStyle name="Hipervínculo visitado" xfId="47476" builtinId="9" hidden="1"/>
    <cellStyle name="Hipervínculo visitado" xfId="47477" builtinId="9" hidden="1"/>
    <cellStyle name="Hipervínculo visitado" xfId="47478" builtinId="9" hidden="1"/>
    <cellStyle name="Hipervínculo visitado" xfId="47479" builtinId="9" hidden="1"/>
    <cellStyle name="Hipervínculo visitado" xfId="47480" builtinId="9" hidden="1"/>
    <cellStyle name="Hipervínculo visitado" xfId="47481" builtinId="9" hidden="1"/>
    <cellStyle name="Hipervínculo visitado" xfId="47482" builtinId="9" hidden="1"/>
    <cellStyle name="Hipervínculo visitado" xfId="47483" builtinId="9" hidden="1"/>
    <cellStyle name="Hipervínculo visitado" xfId="47484" builtinId="9" hidden="1"/>
    <cellStyle name="Hipervínculo visitado" xfId="47485" builtinId="9" hidden="1"/>
    <cellStyle name="Hipervínculo visitado" xfId="47486" builtinId="9" hidden="1"/>
    <cellStyle name="Hipervínculo visitado" xfId="47487" builtinId="9" hidden="1"/>
    <cellStyle name="Hipervínculo visitado" xfId="47497" builtinId="9" hidden="1"/>
    <cellStyle name="Hipervínculo visitado" xfId="47498" builtinId="9" hidden="1"/>
    <cellStyle name="Hipervínculo visitado" xfId="47499" builtinId="9" hidden="1"/>
    <cellStyle name="Hipervínculo visitado" xfId="47500" builtinId="9" hidden="1"/>
    <cellStyle name="Hipervínculo visitado" xfId="47501" builtinId="9" hidden="1"/>
    <cellStyle name="Hipervínculo visitado" xfId="47502" builtinId="9" hidden="1"/>
    <cellStyle name="Hipervínculo visitado" xfId="47503" builtinId="9" hidden="1"/>
    <cellStyle name="Hipervínculo visitado" xfId="47504" builtinId="9" hidden="1"/>
    <cellStyle name="Hipervínculo visitado" xfId="47505" builtinId="9" hidden="1"/>
    <cellStyle name="Hipervínculo visitado" xfId="47506" builtinId="9" hidden="1"/>
    <cellStyle name="Hipervínculo visitado" xfId="47507" builtinId="9" hidden="1"/>
    <cellStyle name="Hipervínculo visitado" xfId="47508" builtinId="9" hidden="1"/>
    <cellStyle name="Hipervínculo visitado" xfId="47509" builtinId="9" hidden="1"/>
    <cellStyle name="Hipervínculo visitado" xfId="47510" builtinId="9" hidden="1"/>
    <cellStyle name="Hipervínculo visitado" xfId="47511" builtinId="9" hidden="1"/>
    <cellStyle name="Hipervínculo visitado" xfId="47512" builtinId="9" hidden="1"/>
    <cellStyle name="Hipervínculo visitado" xfId="47513" builtinId="9" hidden="1"/>
    <cellStyle name="Hipervínculo visitado" xfId="47514" builtinId="9" hidden="1"/>
    <cellStyle name="Hipervínculo visitado" xfId="47515" builtinId="9" hidden="1"/>
    <cellStyle name="Hipervínculo visitado" xfId="47516" builtinId="9" hidden="1"/>
    <cellStyle name="Hipervínculo visitado" xfId="47517" builtinId="9" hidden="1"/>
    <cellStyle name="Hipervínculo visitado" xfId="47362" builtinId="9" hidden="1"/>
    <cellStyle name="Hipervínculo visitado" xfId="47419" builtinId="9" hidden="1"/>
    <cellStyle name="Hipervínculo visitado" xfId="47420" builtinId="9" hidden="1"/>
    <cellStyle name="Hipervínculo visitado" xfId="47521" builtinId="9" hidden="1"/>
    <cellStyle name="Hipervínculo visitado" xfId="47522" builtinId="9" hidden="1"/>
    <cellStyle name="Hipervínculo visitado" xfId="47523" builtinId="9" hidden="1"/>
    <cellStyle name="Hipervínculo visitado" xfId="47524" builtinId="9" hidden="1"/>
    <cellStyle name="Hipervínculo visitado" xfId="47525" builtinId="9" hidden="1"/>
    <cellStyle name="Hipervínculo visitado" xfId="47526" builtinId="9" hidden="1"/>
    <cellStyle name="Hipervínculo visitado" xfId="47527" builtinId="9" hidden="1"/>
    <cellStyle name="Hipervínculo visitado" xfId="47528" builtinId="9" hidden="1"/>
    <cellStyle name="Hipervínculo visitado" xfId="47529" builtinId="9" hidden="1"/>
    <cellStyle name="Hipervínculo visitado" xfId="47530" builtinId="9" hidden="1"/>
    <cellStyle name="Hipervínculo visitado" xfId="47531" builtinId="9" hidden="1"/>
    <cellStyle name="Hipervínculo visitado" xfId="47532" builtinId="9" hidden="1"/>
    <cellStyle name="Hipervínculo visitado" xfId="47533" builtinId="9" hidden="1"/>
    <cellStyle name="Hipervínculo visitado" xfId="47534" builtinId="9" hidden="1"/>
    <cellStyle name="Hipervínculo visitado" xfId="47535" builtinId="9" hidden="1"/>
    <cellStyle name="Hipervínculo visitado" xfId="47536" builtinId="9" hidden="1"/>
    <cellStyle name="Hipervínculo visitado" xfId="47537" builtinId="9" hidden="1"/>
    <cellStyle name="Hipervínculo visitado" xfId="47538" builtinId="9" hidden="1"/>
    <cellStyle name="Hipervínculo visitado" xfId="47548" builtinId="9" hidden="1"/>
    <cellStyle name="Hipervínculo visitado" xfId="47549" builtinId="9" hidden="1"/>
    <cellStyle name="Hipervínculo visitado" xfId="47550" builtinId="9" hidden="1"/>
    <cellStyle name="Hipervínculo visitado" xfId="47551" builtinId="9" hidden="1"/>
    <cellStyle name="Hipervínculo visitado" xfId="47552" builtinId="9" hidden="1"/>
    <cellStyle name="Hipervínculo visitado" xfId="47553" builtinId="9" hidden="1"/>
    <cellStyle name="Hipervínculo visitado" xfId="47554" builtinId="9" hidden="1"/>
    <cellStyle name="Hipervínculo visitado" xfId="47555" builtinId="9" hidden="1"/>
    <cellStyle name="Hipervínculo visitado" xfId="47556" builtinId="9" hidden="1"/>
    <cellStyle name="Hipervínculo visitado" xfId="47557" builtinId="9" hidden="1"/>
    <cellStyle name="Hipervínculo visitado" xfId="47558" builtinId="9" hidden="1"/>
    <cellStyle name="Hipervínculo visitado" xfId="47559" builtinId="9" hidden="1"/>
    <cellStyle name="Hipervínculo visitado" xfId="47560" builtinId="9" hidden="1"/>
    <cellStyle name="Hipervínculo visitado" xfId="47561" builtinId="9" hidden="1"/>
    <cellStyle name="Hipervínculo visitado" xfId="47562" builtinId="9" hidden="1"/>
    <cellStyle name="Hipervínculo visitado" xfId="47563" builtinId="9" hidden="1"/>
    <cellStyle name="Hipervínculo visitado" xfId="47564" builtinId="9" hidden="1"/>
    <cellStyle name="Hipervínculo visitado" xfId="47565" builtinId="9" hidden="1"/>
    <cellStyle name="Hipervínculo visitado" xfId="47566" builtinId="9" hidden="1"/>
    <cellStyle name="Hipervínculo visitado" xfId="47567" builtinId="9" hidden="1"/>
    <cellStyle name="Hipervínculo visitado" xfId="47568" builtinId="9" hidden="1"/>
    <cellStyle name="Hipervínculo visitado" xfId="47579" builtinId="9" hidden="1"/>
    <cellStyle name="Hipervínculo visitado" xfId="47580" builtinId="9" hidden="1"/>
    <cellStyle name="Hipervínculo visitado" xfId="47581" builtinId="9" hidden="1"/>
    <cellStyle name="Hipervínculo visitado" xfId="47582" builtinId="9" hidden="1"/>
    <cellStyle name="Hipervínculo visitado" xfId="47583" builtinId="9" hidden="1"/>
    <cellStyle name="Hipervínculo visitado" xfId="47584" builtinId="9" hidden="1"/>
    <cellStyle name="Hipervínculo visitado" xfId="47585" builtinId="9" hidden="1"/>
    <cellStyle name="Hipervínculo visitado" xfId="47586" builtinId="9" hidden="1"/>
    <cellStyle name="Hipervínculo visitado" xfId="47587" builtinId="9" hidden="1"/>
    <cellStyle name="Hipervínculo visitado" xfId="47588" builtinId="9" hidden="1"/>
    <cellStyle name="Hipervínculo visitado" xfId="47589" builtinId="9" hidden="1"/>
    <cellStyle name="Hipervínculo visitado" xfId="47590" builtinId="9" hidden="1"/>
    <cellStyle name="Hipervínculo visitado" xfId="47591" builtinId="9" hidden="1"/>
    <cellStyle name="Hipervínculo visitado" xfId="47592" builtinId="9" hidden="1"/>
    <cellStyle name="Hipervínculo visitado" xfId="47593" builtinId="9" hidden="1"/>
    <cellStyle name="Hipervínculo visitado" xfId="47594" builtinId="9" hidden="1"/>
    <cellStyle name="Hipervínculo visitado" xfId="47595" builtinId="9" hidden="1"/>
    <cellStyle name="Hipervínculo visitado" xfId="47596" builtinId="9" hidden="1"/>
    <cellStyle name="Hipervínculo visitado" xfId="47597" builtinId="9" hidden="1"/>
    <cellStyle name="Hipervínculo visitado" xfId="47598" builtinId="9" hidden="1"/>
    <cellStyle name="Hipervínculo visitado" xfId="47599" builtinId="9" hidden="1"/>
    <cellStyle name="Hipervínculo visitado" xfId="47544" builtinId="9" hidden="1"/>
    <cellStyle name="Hipervínculo visitado" xfId="47545" builtinId="9" hidden="1"/>
    <cellStyle name="Hipervínculo visitado" xfId="47546" builtinId="9" hidden="1"/>
    <cellStyle name="Hipervínculo visitado" xfId="47603" builtinId="9" hidden="1"/>
    <cellStyle name="Hipervínculo visitado" xfId="47604" builtinId="9" hidden="1"/>
    <cellStyle name="Hipervínculo visitado" xfId="47605" builtinId="9" hidden="1"/>
    <cellStyle name="Hipervínculo visitado" xfId="47606" builtinId="9" hidden="1"/>
    <cellStyle name="Hipervínculo visitado" xfId="47607" builtinId="9" hidden="1"/>
    <cellStyle name="Hipervínculo visitado" xfId="47608" builtinId="9" hidden="1"/>
    <cellStyle name="Hipervínculo visitado" xfId="47609" builtinId="9" hidden="1"/>
    <cellStyle name="Hipervínculo visitado" xfId="47610" builtinId="9" hidden="1"/>
    <cellStyle name="Hipervínculo visitado" xfId="47611" builtinId="9" hidden="1"/>
    <cellStyle name="Hipervínculo visitado" xfId="47612" builtinId="9" hidden="1"/>
    <cellStyle name="Hipervínculo visitado" xfId="47613" builtinId="9" hidden="1"/>
    <cellStyle name="Hipervínculo visitado" xfId="47614" builtinId="9" hidden="1"/>
    <cellStyle name="Hipervínculo visitado" xfId="47615" builtinId="9" hidden="1"/>
    <cellStyle name="Hipervínculo visitado" xfId="47616" builtinId="9" hidden="1"/>
    <cellStyle name="Hipervínculo visitado" xfId="47617" builtinId="9" hidden="1"/>
    <cellStyle name="Hipervínculo visitado" xfId="47618" builtinId="9" hidden="1"/>
    <cellStyle name="Hipervínculo visitado" xfId="47619" builtinId="9" hidden="1"/>
    <cellStyle name="Hipervínculo visitado" xfId="47620" builtinId="9" hidden="1"/>
    <cellStyle name="Hipervínculo visitado" xfId="47631" builtinId="9" hidden="1"/>
    <cellStyle name="Hipervínculo visitado" xfId="47632" builtinId="9" hidden="1"/>
    <cellStyle name="Hipervínculo visitado" xfId="47633" builtinId="9" hidden="1"/>
    <cellStyle name="Hipervínculo visitado" xfId="47634" builtinId="9" hidden="1"/>
    <cellStyle name="Hipervínculo visitado" xfId="47635" builtinId="9" hidden="1"/>
    <cellStyle name="Hipervínculo visitado" xfId="47636" builtinId="9" hidden="1"/>
    <cellStyle name="Hipervínculo visitado" xfId="47637" builtinId="9" hidden="1"/>
    <cellStyle name="Hipervínculo visitado" xfId="47638" builtinId="9" hidden="1"/>
    <cellStyle name="Hipervínculo visitado" xfId="47639" builtinId="9" hidden="1"/>
    <cellStyle name="Hipervínculo visitado" xfId="47640" builtinId="9" hidden="1"/>
    <cellStyle name="Hipervínculo visitado" xfId="47641" builtinId="9" hidden="1"/>
    <cellStyle name="Hipervínculo visitado" xfId="47642" builtinId="9" hidden="1"/>
    <cellStyle name="Hipervínculo visitado" xfId="47643" builtinId="9" hidden="1"/>
    <cellStyle name="Hipervínculo visitado" xfId="47644" builtinId="9" hidden="1"/>
    <cellStyle name="Hipervínculo visitado" xfId="47645" builtinId="9" hidden="1"/>
    <cellStyle name="Hipervínculo visitado" xfId="47646" builtinId="9" hidden="1"/>
    <cellStyle name="Hipervínculo visitado" xfId="47647" builtinId="9" hidden="1"/>
    <cellStyle name="Hipervínculo visitado" xfId="47648" builtinId="9" hidden="1"/>
    <cellStyle name="Hipervínculo visitado" xfId="47649" builtinId="9" hidden="1"/>
    <cellStyle name="Hipervínculo visitado" xfId="47650" builtinId="9" hidden="1"/>
    <cellStyle name="Hipervínculo visitado" xfId="47651" builtinId="9" hidden="1"/>
    <cellStyle name="Hipervínculo visitado" xfId="44318" builtinId="9" hidden="1"/>
    <cellStyle name="Hipervínculo visitado" xfId="44491" builtinId="9" hidden="1"/>
    <cellStyle name="Hipervínculo visitado" xfId="47491" builtinId="9" hidden="1"/>
    <cellStyle name="Hipervínculo visitado" xfId="47655" builtinId="9" hidden="1"/>
    <cellStyle name="Hipervínculo visitado" xfId="47656" builtinId="9" hidden="1"/>
    <cellStyle name="Hipervínculo visitado" xfId="47657" builtinId="9" hidden="1"/>
    <cellStyle name="Hipervínculo visitado" xfId="47658" builtinId="9" hidden="1"/>
    <cellStyle name="Hipervínculo visitado" xfId="47659" builtinId="9" hidden="1"/>
    <cellStyle name="Hipervínculo visitado" xfId="47660" builtinId="9" hidden="1"/>
    <cellStyle name="Hipervínculo visitado" xfId="47661" builtinId="9" hidden="1"/>
    <cellStyle name="Hipervínculo visitado" xfId="47662" builtinId="9" hidden="1"/>
    <cellStyle name="Hipervínculo visitado" xfId="47663" builtinId="9" hidden="1"/>
    <cellStyle name="Hipervínculo visitado" xfId="47664" builtinId="9" hidden="1"/>
    <cellStyle name="Hipervínculo visitado" xfId="47665" builtinId="9" hidden="1"/>
    <cellStyle name="Hipervínculo visitado" xfId="47666" builtinId="9" hidden="1"/>
    <cellStyle name="Hipervínculo visitado" xfId="47667" builtinId="9" hidden="1"/>
    <cellStyle name="Hipervínculo visitado" xfId="47668" builtinId="9" hidden="1"/>
    <cellStyle name="Hipervínculo visitado" xfId="47669" builtinId="9" hidden="1"/>
    <cellStyle name="Hipervínculo visitado" xfId="47670" builtinId="9" hidden="1"/>
    <cellStyle name="Hipervínculo visitado" xfId="47671" builtinId="9" hidden="1"/>
    <cellStyle name="Hipervínculo visitado" xfId="47672" builtinId="9" hidden="1"/>
    <cellStyle name="Hipervínculo visitado" xfId="47627" builtinId="9" hidden="1"/>
    <cellStyle name="Hipervínculo visitado" xfId="47628" builtinId="9" hidden="1"/>
    <cellStyle name="Hipervínculo visitado" xfId="47629" builtinId="9" hidden="1"/>
    <cellStyle name="Hipervínculo visitado" xfId="47676" builtinId="9" hidden="1"/>
    <cellStyle name="Hipervínculo visitado" xfId="47677" builtinId="9" hidden="1"/>
    <cellStyle name="Hipervínculo visitado" xfId="47678" builtinId="9" hidden="1"/>
    <cellStyle name="Hipervínculo visitado" xfId="47679" builtinId="9" hidden="1"/>
    <cellStyle name="Hipervínculo visitado" xfId="47680" builtinId="9" hidden="1"/>
    <cellStyle name="Hipervínculo visitado" xfId="47681" builtinId="9" hidden="1"/>
    <cellStyle name="Hipervínculo visitado" xfId="47682" builtinId="9" hidden="1"/>
    <cellStyle name="Hipervínculo visitado" xfId="47683" builtinId="9" hidden="1"/>
    <cellStyle name="Hipervínculo visitado" xfId="47684" builtinId="9" hidden="1"/>
    <cellStyle name="Hipervínculo visitado" xfId="47685" builtinId="9" hidden="1"/>
    <cellStyle name="Hipervínculo visitado" xfId="47686" builtinId="9" hidden="1"/>
    <cellStyle name="Hipervínculo visitado" xfId="47687" builtinId="9" hidden="1"/>
    <cellStyle name="Hipervínculo visitado" xfId="47688" builtinId="9" hidden="1"/>
    <cellStyle name="Hipervínculo visitado" xfId="47689" builtinId="9" hidden="1"/>
    <cellStyle name="Hipervínculo visitado" xfId="47690" builtinId="9" hidden="1"/>
    <cellStyle name="Hipervínculo visitado" xfId="47691" builtinId="9" hidden="1"/>
    <cellStyle name="Hipervínculo visitado" xfId="47692" builtinId="9" hidden="1"/>
    <cellStyle name="Hipervínculo visitado" xfId="47693" builtinId="9" hidden="1"/>
    <cellStyle name="Hipervínculo visitado" xfId="47703" builtinId="9" hidden="1"/>
    <cellStyle name="Hipervínculo visitado" xfId="47704" builtinId="9" hidden="1"/>
    <cellStyle name="Hipervínculo visitado" xfId="47705" builtinId="9" hidden="1"/>
    <cellStyle name="Hipervínculo visitado" xfId="47706" builtinId="9" hidden="1"/>
    <cellStyle name="Hipervínculo visitado" xfId="47707" builtinId="9" hidden="1"/>
    <cellStyle name="Hipervínculo visitado" xfId="47708" builtinId="9" hidden="1"/>
    <cellStyle name="Hipervínculo visitado" xfId="47709" builtinId="9" hidden="1"/>
    <cellStyle name="Hipervínculo visitado" xfId="47710" builtinId="9" hidden="1"/>
    <cellStyle name="Hipervínculo visitado" xfId="47711" builtinId="9" hidden="1"/>
    <cellStyle name="Hipervínculo visitado" xfId="47712" builtinId="9" hidden="1"/>
    <cellStyle name="Hipervínculo visitado" xfId="47713" builtinId="9" hidden="1"/>
    <cellStyle name="Hipervínculo visitado" xfId="47714" builtinId="9" hidden="1"/>
    <cellStyle name="Hipervínculo visitado" xfId="47715" builtinId="9" hidden="1"/>
    <cellStyle name="Hipervínculo visitado" xfId="47716" builtinId="9" hidden="1"/>
    <cellStyle name="Hipervínculo visitado" xfId="47717" builtinId="9" hidden="1"/>
    <cellStyle name="Hipervínculo visitado" xfId="47718" builtinId="9" hidden="1"/>
    <cellStyle name="Hipervínculo visitado" xfId="47719" builtinId="9" hidden="1"/>
    <cellStyle name="Hipervínculo visitado" xfId="47720" builtinId="9" hidden="1"/>
    <cellStyle name="Hipervínculo visitado" xfId="47721" builtinId="9" hidden="1"/>
    <cellStyle name="Hipervínculo visitado" xfId="47722" builtinId="9" hidden="1"/>
    <cellStyle name="Hipervínculo visitado" xfId="47723" builtinId="9" hidden="1"/>
    <cellStyle name="Hipervínculo visitado" xfId="47734" builtinId="9" hidden="1"/>
    <cellStyle name="Hipervínculo visitado" xfId="47735" builtinId="9" hidden="1"/>
    <cellStyle name="Hipervínculo visitado" xfId="47736" builtinId="9" hidden="1"/>
    <cellStyle name="Hipervínculo visitado" xfId="47737" builtinId="9" hidden="1"/>
    <cellStyle name="Hipervínculo visitado" xfId="47738" builtinId="9" hidden="1"/>
    <cellStyle name="Hipervínculo visitado" xfId="47739" builtinId="9" hidden="1"/>
    <cellStyle name="Hipervínculo visitado" xfId="47740" builtinId="9" hidden="1"/>
    <cellStyle name="Hipervínculo visitado" xfId="47741" builtinId="9" hidden="1"/>
    <cellStyle name="Hipervínculo visitado" xfId="47742" builtinId="9" hidden="1"/>
    <cellStyle name="Hipervínculo visitado" xfId="47743" builtinId="9" hidden="1"/>
    <cellStyle name="Hipervínculo visitado" xfId="47744" builtinId="9" hidden="1"/>
    <cellStyle name="Hipervínculo visitado" xfId="47745" builtinId="9" hidden="1"/>
    <cellStyle name="Hipervínculo visitado" xfId="47746" builtinId="9" hidden="1"/>
    <cellStyle name="Hipervínculo visitado" xfId="47747" builtinId="9" hidden="1"/>
    <cellStyle name="Hipervínculo visitado" xfId="47748" builtinId="9" hidden="1"/>
    <cellStyle name="Hipervínculo visitado" xfId="47749" builtinId="9" hidden="1"/>
    <cellStyle name="Hipervínculo visitado" xfId="47750" builtinId="9" hidden="1"/>
    <cellStyle name="Hipervínculo visitado" xfId="47751" builtinId="9" hidden="1"/>
    <cellStyle name="Hipervínculo visitado" xfId="47752" builtinId="9" hidden="1"/>
    <cellStyle name="Hipervínculo visitado" xfId="47753" builtinId="9" hidden="1"/>
    <cellStyle name="Hipervínculo visitado" xfId="47754" builtinId="9" hidden="1"/>
    <cellStyle name="Hipervínculo visitado" xfId="47699" builtinId="9" hidden="1"/>
    <cellStyle name="Hipervínculo visitado" xfId="47700" builtinId="9" hidden="1"/>
    <cellStyle name="Hipervínculo visitado" xfId="47701" builtinId="9" hidden="1"/>
    <cellStyle name="Hipervínculo visitado" xfId="47757" builtinId="9" hidden="1"/>
    <cellStyle name="Hipervínculo visitado" xfId="47758" builtinId="9" hidden="1"/>
    <cellStyle name="Hipervínculo visitado" xfId="47759" builtinId="9" hidden="1"/>
    <cellStyle name="Hipervínculo visitado" xfId="47760" builtinId="9" hidden="1"/>
    <cellStyle name="Hipervínculo visitado" xfId="47761" builtinId="9" hidden="1"/>
    <cellStyle name="Hipervínculo visitado" xfId="47762" builtinId="9" hidden="1"/>
    <cellStyle name="Hipervínculo visitado" xfId="47763" builtinId="9" hidden="1"/>
    <cellStyle name="Hipervínculo visitado" xfId="47764" builtinId="9" hidden="1"/>
    <cellStyle name="Hipervínculo visitado" xfId="47765" builtinId="9" hidden="1"/>
    <cellStyle name="Hipervínculo visitado" xfId="47766" builtinId="9" hidden="1"/>
    <cellStyle name="Hipervínculo visitado" xfId="47767" builtinId="9" hidden="1"/>
    <cellStyle name="Hipervínculo visitado" xfId="47768" builtinId="9" hidden="1"/>
    <cellStyle name="Hipervínculo visitado" xfId="47769" builtinId="9" hidden="1"/>
    <cellStyle name="Hipervínculo visitado" xfId="47770" builtinId="9" hidden="1"/>
    <cellStyle name="Hipervínculo visitado" xfId="47771" builtinId="9" hidden="1"/>
    <cellStyle name="Hipervínculo visitado" xfId="47772" builtinId="9" hidden="1"/>
    <cellStyle name="Hipervínculo visitado" xfId="47773" builtinId="9" hidden="1"/>
    <cellStyle name="Hipervínculo visitado" xfId="47774" builtinId="9" hidden="1"/>
    <cellStyle name="Hipervínculo visitado" xfId="47785" builtinId="9" hidden="1"/>
    <cellStyle name="Hipervínculo visitado" xfId="47786" builtinId="9" hidden="1"/>
    <cellStyle name="Hipervínculo visitado" xfId="47787" builtinId="9" hidden="1"/>
    <cellStyle name="Hipervínculo visitado" xfId="47788" builtinId="9" hidden="1"/>
    <cellStyle name="Hipervínculo visitado" xfId="47789" builtinId="9" hidden="1"/>
    <cellStyle name="Hipervínculo visitado" xfId="47790" builtinId="9" hidden="1"/>
    <cellStyle name="Hipervínculo visitado" xfId="47791" builtinId="9" hidden="1"/>
    <cellStyle name="Hipervínculo visitado" xfId="47792" builtinId="9" hidden="1"/>
    <cellStyle name="Hipervínculo visitado" xfId="47793" builtinId="9" hidden="1"/>
    <cellStyle name="Hipervínculo visitado" xfId="47794" builtinId="9" hidden="1"/>
    <cellStyle name="Hipervínculo visitado" xfId="47795" builtinId="9" hidden="1"/>
    <cellStyle name="Hipervínculo visitado" xfId="47796" builtinId="9" hidden="1"/>
    <cellStyle name="Hipervínculo visitado" xfId="47797" builtinId="9" hidden="1"/>
    <cellStyle name="Hipervínculo visitado" xfId="47798" builtinId="9" hidden="1"/>
    <cellStyle name="Hipervínculo visitado" xfId="47799" builtinId="9" hidden="1"/>
    <cellStyle name="Hipervínculo visitado" xfId="47800" builtinId="9" hidden="1"/>
    <cellStyle name="Hipervínculo visitado" xfId="47801" builtinId="9" hidden="1"/>
    <cellStyle name="Hipervínculo visitado" xfId="47802" builtinId="9" hidden="1"/>
    <cellStyle name="Hipervínculo visitado" xfId="47803" builtinId="9" hidden="1"/>
    <cellStyle name="Hipervínculo visitado" xfId="47804" builtinId="9" hidden="1"/>
    <cellStyle name="Hipervínculo visitado" xfId="47805" builtinId="9" hidden="1"/>
    <cellStyle name="Hipervínculo visitado" xfId="44483" builtinId="9" hidden="1"/>
    <cellStyle name="Hipervínculo visitado" xfId="44484" builtinId="9" hidden="1"/>
    <cellStyle name="Hipervínculo visitado" xfId="44485" builtinId="9" hidden="1"/>
    <cellStyle name="Hipervínculo visitado" xfId="47809" builtinId="9" hidden="1"/>
    <cellStyle name="Hipervínculo visitado" xfId="47810" builtinId="9" hidden="1"/>
    <cellStyle name="Hipervínculo visitado" xfId="47811" builtinId="9" hidden="1"/>
    <cellStyle name="Hipervínculo visitado" xfId="47812" builtinId="9" hidden="1"/>
    <cellStyle name="Hipervínculo visitado" xfId="47813" builtinId="9" hidden="1"/>
    <cellStyle name="Hipervínculo visitado" xfId="47814" builtinId="9" hidden="1"/>
    <cellStyle name="Hipervínculo visitado" xfId="47815" builtinId="9" hidden="1"/>
    <cellStyle name="Hipervínculo visitado" xfId="47816" builtinId="9" hidden="1"/>
    <cellStyle name="Hipervínculo visitado" xfId="47817" builtinId="9" hidden="1"/>
    <cellStyle name="Hipervínculo visitado" xfId="47818" builtinId="9" hidden="1"/>
    <cellStyle name="Hipervínculo visitado" xfId="47819" builtinId="9" hidden="1"/>
    <cellStyle name="Hipervínculo visitado" xfId="47820" builtinId="9" hidden="1"/>
    <cellStyle name="Hipervínculo visitado" xfId="47821" builtinId="9" hidden="1"/>
    <cellStyle name="Hipervínculo visitado" xfId="47822" builtinId="9" hidden="1"/>
    <cellStyle name="Hipervínculo visitado" xfId="47823" builtinId="9" hidden="1"/>
    <cellStyle name="Hipervínculo visitado" xfId="47824" builtinId="9" hidden="1"/>
    <cellStyle name="Hipervínculo visitado" xfId="47825" builtinId="9" hidden="1"/>
    <cellStyle name="Hipervínculo visitado" xfId="47826" builtinId="9" hidden="1"/>
    <cellStyle name="Hipervínculo visitado" xfId="47836" builtinId="9" hidden="1"/>
    <cellStyle name="Hipervínculo visitado" xfId="47837" builtinId="9" hidden="1"/>
    <cellStyle name="Hipervínculo visitado" xfId="47838" builtinId="9" hidden="1"/>
    <cellStyle name="Hipervínculo visitado" xfId="47839" builtinId="9" hidden="1"/>
    <cellStyle name="Hipervínculo visitado" xfId="47840" builtinId="9" hidden="1"/>
    <cellStyle name="Hipervínculo visitado" xfId="47841" builtinId="9" hidden="1"/>
    <cellStyle name="Hipervínculo visitado" xfId="47842" builtinId="9" hidden="1"/>
    <cellStyle name="Hipervínculo visitado" xfId="47843" builtinId="9" hidden="1"/>
    <cellStyle name="Hipervínculo visitado" xfId="47844" builtinId="9" hidden="1"/>
    <cellStyle name="Hipervínculo visitado" xfId="47845" builtinId="9" hidden="1"/>
    <cellStyle name="Hipervínculo visitado" xfId="47846" builtinId="9" hidden="1"/>
    <cellStyle name="Hipervínculo visitado" xfId="47847" builtinId="9" hidden="1"/>
    <cellStyle name="Hipervínculo visitado" xfId="47848" builtinId="9" hidden="1"/>
    <cellStyle name="Hipervínculo visitado" xfId="47849" builtinId="9" hidden="1"/>
    <cellStyle name="Hipervínculo visitado" xfId="47850" builtinId="9" hidden="1"/>
    <cellStyle name="Hipervínculo visitado" xfId="47851" builtinId="9" hidden="1"/>
    <cellStyle name="Hipervínculo visitado" xfId="47852" builtinId="9" hidden="1"/>
    <cellStyle name="Hipervínculo visitado" xfId="47853" builtinId="9" hidden="1"/>
    <cellStyle name="Hipervínculo visitado" xfId="47854" builtinId="9" hidden="1"/>
    <cellStyle name="Hipervínculo visitado" xfId="47855" builtinId="9" hidden="1"/>
    <cellStyle name="Hipervínculo visitado" xfId="47856" builtinId="9" hidden="1"/>
    <cellStyle name="Hipervínculo visitado" xfId="47570" builtinId="9" hidden="1"/>
    <cellStyle name="Hipervínculo visitado" xfId="47467" builtinId="9" hidden="1"/>
    <cellStyle name="Hipervínculo visitado" xfId="46921" builtinId="9" hidden="1"/>
    <cellStyle name="Hipervínculo visitado" xfId="47859" builtinId="9" hidden="1"/>
    <cellStyle name="Hipervínculo visitado" xfId="47860" builtinId="9" hidden="1"/>
    <cellStyle name="Hipervínculo visitado" xfId="47861" builtinId="9" hidden="1"/>
    <cellStyle name="Hipervínculo visitado" xfId="47862" builtinId="9" hidden="1"/>
    <cellStyle name="Hipervínculo visitado" xfId="47863" builtinId="9" hidden="1"/>
    <cellStyle name="Hipervínculo visitado" xfId="47864" builtinId="9" hidden="1"/>
    <cellStyle name="Hipervínculo visitado" xfId="47865" builtinId="9" hidden="1"/>
    <cellStyle name="Hipervínculo visitado" xfId="47866" builtinId="9" hidden="1"/>
    <cellStyle name="Hipervínculo visitado" xfId="47867" builtinId="9" hidden="1"/>
    <cellStyle name="Hipervínculo visitado" xfId="47868" builtinId="9" hidden="1"/>
    <cellStyle name="Hipervínculo visitado" xfId="47869" builtinId="9" hidden="1"/>
    <cellStyle name="Hipervínculo visitado" xfId="47870" builtinId="9" hidden="1"/>
    <cellStyle name="Hipervínculo visitado" xfId="47871" builtinId="9" hidden="1"/>
    <cellStyle name="Hipervínculo visitado" xfId="47872" builtinId="9" hidden="1"/>
    <cellStyle name="Hipervínculo visitado" xfId="47873" builtinId="9" hidden="1"/>
    <cellStyle name="Hipervínculo visitado" xfId="47874" builtinId="9" hidden="1"/>
    <cellStyle name="Hipervínculo visitado" xfId="47875" builtinId="9" hidden="1"/>
    <cellStyle name="Hipervínculo visitado" xfId="47876" builtinId="9" hidden="1"/>
    <cellStyle name="Hipervínculo visitado" xfId="47887" builtinId="9" hidden="1"/>
    <cellStyle name="Hipervínculo visitado" xfId="47888" builtinId="9" hidden="1"/>
    <cellStyle name="Hipervínculo visitado" xfId="47889" builtinId="9" hidden="1"/>
    <cellStyle name="Hipervínculo visitado" xfId="47890" builtinId="9" hidden="1"/>
    <cellStyle name="Hipervínculo visitado" xfId="47891" builtinId="9" hidden="1"/>
    <cellStyle name="Hipervínculo visitado" xfId="47892" builtinId="9" hidden="1"/>
    <cellStyle name="Hipervínculo visitado" xfId="47893" builtinId="9" hidden="1"/>
    <cellStyle name="Hipervínculo visitado" xfId="47894" builtinId="9" hidden="1"/>
    <cellStyle name="Hipervínculo visitado" xfId="47895" builtinId="9" hidden="1"/>
    <cellStyle name="Hipervínculo visitado" xfId="47896" builtinId="9" hidden="1"/>
    <cellStyle name="Hipervínculo visitado" xfId="47897" builtinId="9" hidden="1"/>
    <cellStyle name="Hipervínculo visitado" xfId="47898" builtinId="9" hidden="1"/>
    <cellStyle name="Hipervínculo visitado" xfId="47899" builtinId="9" hidden="1"/>
    <cellStyle name="Hipervínculo visitado" xfId="47900" builtinId="9" hidden="1"/>
    <cellStyle name="Hipervínculo visitado" xfId="47901" builtinId="9" hidden="1"/>
    <cellStyle name="Hipervínculo visitado" xfId="47902" builtinId="9" hidden="1"/>
    <cellStyle name="Hipervínculo visitado" xfId="47903" builtinId="9" hidden="1"/>
    <cellStyle name="Hipervínculo visitado" xfId="47904" builtinId="9" hidden="1"/>
    <cellStyle name="Hipervínculo visitado" xfId="47905" builtinId="9" hidden="1"/>
    <cellStyle name="Hipervínculo visitado" xfId="47906" builtinId="9" hidden="1"/>
    <cellStyle name="Hipervínculo visitado" xfId="47907" builtinId="9" hidden="1"/>
    <cellStyle name="Hipervínculo visitado" xfId="47918" builtinId="9" hidden="1"/>
    <cellStyle name="Hipervínculo visitado" xfId="47919" builtinId="9" hidden="1"/>
    <cellStyle name="Hipervínculo visitado" xfId="47920" builtinId="9" hidden="1"/>
    <cellStyle name="Hipervínculo visitado" xfId="47921" builtinId="9" hidden="1"/>
    <cellStyle name="Hipervínculo visitado" xfId="47922" builtinId="9" hidden="1"/>
    <cellStyle name="Hipervínculo visitado" xfId="47923" builtinId="9" hidden="1"/>
    <cellStyle name="Hipervínculo visitado" xfId="47924" builtinId="9" hidden="1"/>
    <cellStyle name="Hipervínculo visitado" xfId="47925" builtinId="9" hidden="1"/>
    <cellStyle name="Hipervínculo visitado" xfId="47926" builtinId="9" hidden="1"/>
    <cellStyle name="Hipervínculo visitado" xfId="47927" builtinId="9" hidden="1"/>
    <cellStyle name="Hipervínculo visitado" xfId="47928" builtinId="9" hidden="1"/>
    <cellStyle name="Hipervínculo visitado" xfId="47929" builtinId="9" hidden="1"/>
    <cellStyle name="Hipervínculo visitado" xfId="47930" builtinId="9" hidden="1"/>
    <cellStyle name="Hipervínculo visitado" xfId="47931" builtinId="9" hidden="1"/>
    <cellStyle name="Hipervínculo visitado" xfId="47932" builtinId="9" hidden="1"/>
    <cellStyle name="Hipervínculo visitado" xfId="47933" builtinId="9" hidden="1"/>
    <cellStyle name="Hipervínculo visitado" xfId="47934" builtinId="9" hidden="1"/>
    <cellStyle name="Hipervínculo visitado" xfId="47935" builtinId="9" hidden="1"/>
    <cellStyle name="Hipervínculo visitado" xfId="47936" builtinId="9" hidden="1"/>
    <cellStyle name="Hipervínculo visitado" xfId="47937" builtinId="9" hidden="1"/>
    <cellStyle name="Hipervínculo visitado" xfId="47938" builtinId="9" hidden="1"/>
    <cellStyle name="Hipervínculo visitado" xfId="47883" builtinId="9" hidden="1"/>
    <cellStyle name="Hipervínculo visitado" xfId="47884" builtinId="9" hidden="1"/>
    <cellStyle name="Hipervínculo visitado" xfId="47885" builtinId="9" hidden="1"/>
    <cellStyle name="Hipervínculo visitado" xfId="47941" builtinId="9" hidden="1"/>
    <cellStyle name="Hipervínculo visitado" xfId="47942" builtinId="9" hidden="1"/>
    <cellStyle name="Hipervínculo visitado" xfId="47943" builtinId="9" hidden="1"/>
    <cellStyle name="Hipervínculo visitado" xfId="47944" builtinId="9" hidden="1"/>
    <cellStyle name="Hipervínculo visitado" xfId="47945" builtinId="9" hidden="1"/>
    <cellStyle name="Hipervínculo visitado" xfId="47946" builtinId="9" hidden="1"/>
    <cellStyle name="Hipervínculo visitado" xfId="47947" builtinId="9" hidden="1"/>
    <cellStyle name="Hipervínculo visitado" xfId="47948" builtinId="9" hidden="1"/>
    <cellStyle name="Hipervínculo visitado" xfId="47949" builtinId="9" hidden="1"/>
    <cellStyle name="Hipervínculo visitado" xfId="47950" builtinId="9" hidden="1"/>
    <cellStyle name="Hipervínculo visitado" xfId="47951" builtinId="9" hidden="1"/>
    <cellStyle name="Hipervínculo visitado" xfId="47952" builtinId="9" hidden="1"/>
    <cellStyle name="Hipervínculo visitado" xfId="47953" builtinId="9" hidden="1"/>
    <cellStyle name="Hipervínculo visitado" xfId="47954" builtinId="9" hidden="1"/>
    <cellStyle name="Hipervínculo visitado" xfId="47955" builtinId="9" hidden="1"/>
    <cellStyle name="Hipervínculo visitado" xfId="47956" builtinId="9" hidden="1"/>
    <cellStyle name="Hipervínculo visitado" xfId="47957" builtinId="9" hidden="1"/>
    <cellStyle name="Hipervínculo visitado" xfId="47958" builtinId="9" hidden="1"/>
    <cellStyle name="Hipervínculo visitado" xfId="47914" builtinId="9" hidden="1"/>
    <cellStyle name="Hipervínculo visitado" xfId="47915" builtinId="9" hidden="1"/>
    <cellStyle name="Hipervínculo visitado" xfId="47916" builtinId="9" hidden="1"/>
    <cellStyle name="Hipervínculo visitado" xfId="47961" builtinId="9" hidden="1"/>
    <cellStyle name="Hipervínculo visitado" xfId="47962" builtinId="9" hidden="1"/>
    <cellStyle name="Hipervínculo visitado" xfId="47963" builtinId="9" hidden="1"/>
    <cellStyle name="Hipervínculo visitado" xfId="47964" builtinId="9" hidden="1"/>
    <cellStyle name="Hipervínculo visitado" xfId="47965" builtinId="9" hidden="1"/>
    <cellStyle name="Hipervínculo visitado" xfId="47966" builtinId="9" hidden="1"/>
    <cellStyle name="Hipervínculo visitado" xfId="47967" builtinId="9" hidden="1"/>
    <cellStyle name="Hipervínculo visitado" xfId="47968" builtinId="9" hidden="1"/>
    <cellStyle name="Hipervínculo visitado" xfId="47969" builtinId="9" hidden="1"/>
    <cellStyle name="Hipervínculo visitado" xfId="47970" builtinId="9" hidden="1"/>
    <cellStyle name="Hipervínculo visitado" xfId="47971" builtinId="9" hidden="1"/>
    <cellStyle name="Hipervínculo visitado" xfId="47972" builtinId="9" hidden="1"/>
    <cellStyle name="Hipervínculo visitado" xfId="47973" builtinId="9" hidden="1"/>
    <cellStyle name="Hipervínculo visitado" xfId="47974" builtinId="9" hidden="1"/>
    <cellStyle name="Hipervínculo visitado" xfId="47975" builtinId="9" hidden="1"/>
    <cellStyle name="Hipervínculo visitado" xfId="47976" builtinId="9" hidden="1"/>
    <cellStyle name="Hipervínculo visitado" xfId="47977" builtinId="9" hidden="1"/>
    <cellStyle name="Hipervínculo visitado" xfId="47978" builtinId="9" hidden="1"/>
    <cellStyle name="Hipervínculo visitado" xfId="47988" builtinId="9" hidden="1"/>
    <cellStyle name="Hipervínculo visitado" xfId="47989" builtinId="9" hidden="1"/>
    <cellStyle name="Hipervínculo visitado" xfId="47990" builtinId="9" hidden="1"/>
    <cellStyle name="Hipervínculo visitado" xfId="47991" builtinId="9" hidden="1"/>
    <cellStyle name="Hipervínculo visitado" xfId="47992" builtinId="9" hidden="1"/>
    <cellStyle name="Hipervínculo visitado" xfId="47993" builtinId="9" hidden="1"/>
    <cellStyle name="Hipervínculo visitado" xfId="47994" builtinId="9" hidden="1"/>
    <cellStyle name="Hipervínculo visitado" xfId="47995" builtinId="9" hidden="1"/>
    <cellStyle name="Hipervínculo visitado" xfId="47996" builtinId="9" hidden="1"/>
    <cellStyle name="Hipervínculo visitado" xfId="47997" builtinId="9" hidden="1"/>
    <cellStyle name="Hipervínculo visitado" xfId="47998" builtinId="9" hidden="1"/>
    <cellStyle name="Hipervínculo visitado" xfId="47999" builtinId="9" hidden="1"/>
    <cellStyle name="Hipervínculo visitado" xfId="48000" builtinId="9" hidden="1"/>
    <cellStyle name="Hipervínculo visitado" xfId="48001" builtinId="9" hidden="1"/>
    <cellStyle name="Hipervínculo visitado" xfId="48002" builtinId="9" hidden="1"/>
    <cellStyle name="Hipervínculo visitado" xfId="48003" builtinId="9" hidden="1"/>
    <cellStyle name="Hipervínculo visitado" xfId="48004" builtinId="9" hidden="1"/>
    <cellStyle name="Hipervínculo visitado" xfId="48005" builtinId="9" hidden="1"/>
    <cellStyle name="Hipervínculo visitado" xfId="48006" builtinId="9" hidden="1"/>
    <cellStyle name="Hipervínculo visitado" xfId="48007" builtinId="9" hidden="1"/>
    <cellStyle name="Hipervínculo visitado" xfId="48008" builtinId="9" hidden="1"/>
    <cellStyle name="Hipervínculo visitado" xfId="48019" builtinId="9" hidden="1"/>
    <cellStyle name="Hipervínculo visitado" xfId="48020" builtinId="9" hidden="1"/>
    <cellStyle name="Hipervínculo visitado" xfId="48021" builtinId="9" hidden="1"/>
    <cellStyle name="Hipervínculo visitado" xfId="48022" builtinId="9" hidden="1"/>
    <cellStyle name="Hipervínculo visitado" xfId="48023" builtinId="9" hidden="1"/>
    <cellStyle name="Hipervínculo visitado" xfId="48024" builtinId="9" hidden="1"/>
    <cellStyle name="Hipervínculo visitado" xfId="48025" builtinId="9" hidden="1"/>
    <cellStyle name="Hipervínculo visitado" xfId="48026" builtinId="9" hidden="1"/>
    <cellStyle name="Hipervínculo visitado" xfId="48027" builtinId="9" hidden="1"/>
    <cellStyle name="Hipervínculo visitado" xfId="48028" builtinId="9" hidden="1"/>
    <cellStyle name="Hipervínculo visitado" xfId="48029" builtinId="9" hidden="1"/>
    <cellStyle name="Hipervínculo visitado" xfId="48030" builtinId="9" hidden="1"/>
    <cellStyle name="Hipervínculo visitado" xfId="48031" builtinId="9" hidden="1"/>
    <cellStyle name="Hipervínculo visitado" xfId="48032" builtinId="9" hidden="1"/>
    <cellStyle name="Hipervínculo visitado" xfId="48033" builtinId="9" hidden="1"/>
    <cellStyle name="Hipervínculo visitado" xfId="48034" builtinId="9" hidden="1"/>
    <cellStyle name="Hipervínculo visitado" xfId="48035" builtinId="9" hidden="1"/>
    <cellStyle name="Hipervínculo visitado" xfId="48036" builtinId="9" hidden="1"/>
    <cellStyle name="Hipervínculo visitado" xfId="48037" builtinId="9" hidden="1"/>
    <cellStyle name="Hipervínculo visitado" xfId="48038" builtinId="9" hidden="1"/>
    <cellStyle name="Hipervínculo visitado" xfId="48039" builtinId="9" hidden="1"/>
    <cellStyle name="Hipervínculo visitado" xfId="47984" builtinId="9" hidden="1"/>
    <cellStyle name="Hipervínculo visitado" xfId="47985" builtinId="9" hidden="1"/>
    <cellStyle name="Hipervínculo visitado" xfId="47986" builtinId="9" hidden="1"/>
    <cellStyle name="Hipervínculo visitado" xfId="48042" builtinId="9" hidden="1"/>
    <cellStyle name="Hipervínculo visitado" xfId="48043" builtinId="9" hidden="1"/>
    <cellStyle name="Hipervínculo visitado" xfId="48044" builtinId="9" hidden="1"/>
    <cellStyle name="Hipervínculo visitado" xfId="48045" builtinId="9" hidden="1"/>
    <cellStyle name="Hipervínculo visitado" xfId="48046" builtinId="9" hidden="1"/>
    <cellStyle name="Hipervínculo visitado" xfId="48047" builtinId="9" hidden="1"/>
    <cellStyle name="Hipervínculo visitado" xfId="48048" builtinId="9" hidden="1"/>
    <cellStyle name="Hipervínculo visitado" xfId="48049" builtinId="9" hidden="1"/>
    <cellStyle name="Hipervínculo visitado" xfId="48050" builtinId="9" hidden="1"/>
    <cellStyle name="Hipervínculo visitado" xfId="48051" builtinId="9" hidden="1"/>
    <cellStyle name="Hipervínculo visitado" xfId="48052" builtinId="9" hidden="1"/>
    <cellStyle name="Hipervínculo visitado" xfId="48053" builtinId="9" hidden="1"/>
    <cellStyle name="Hipervínculo visitado" xfId="48054" builtinId="9" hidden="1"/>
    <cellStyle name="Hipervínculo visitado" xfId="48055" builtinId="9" hidden="1"/>
    <cellStyle name="Hipervínculo visitado" xfId="48056" builtinId="9" hidden="1"/>
    <cellStyle name="Hipervínculo visitado" xfId="48057" builtinId="9" hidden="1"/>
    <cellStyle name="Hipervínculo visitado" xfId="48058" builtinId="9" hidden="1"/>
    <cellStyle name="Hipervínculo visitado" xfId="48059" builtinId="9" hidden="1"/>
    <cellStyle name="Hipervínculo visitado" xfId="48015" builtinId="9" hidden="1"/>
    <cellStyle name="Hipervínculo visitado" xfId="48016" builtinId="9" hidden="1"/>
    <cellStyle name="Hipervínculo visitado" xfId="48017" builtinId="9" hidden="1"/>
    <cellStyle name="Hipervínculo visitado" xfId="48062" builtinId="9" hidden="1"/>
    <cellStyle name="Hipervínculo visitado" xfId="48063" builtinId="9" hidden="1"/>
    <cellStyle name="Hipervínculo visitado" xfId="48064" builtinId="9" hidden="1"/>
    <cellStyle name="Hipervínculo visitado" xfId="48065" builtinId="9" hidden="1"/>
    <cellStyle name="Hipervínculo visitado" xfId="48066" builtinId="9" hidden="1"/>
    <cellStyle name="Hipervínculo visitado" xfId="48067" builtinId="9" hidden="1"/>
    <cellStyle name="Hipervínculo visitado" xfId="48068" builtinId="9" hidden="1"/>
    <cellStyle name="Hipervínculo visitado" xfId="48069" builtinId="9" hidden="1"/>
    <cellStyle name="Hipervínculo visitado" xfId="48070" builtinId="9" hidden="1"/>
    <cellStyle name="Hipervínculo visitado" xfId="48071" builtinId="9" hidden="1"/>
    <cellStyle name="Hipervínculo visitado" xfId="48072" builtinId="9" hidden="1"/>
    <cellStyle name="Hipervínculo visitado" xfId="48073" builtinId="9" hidden="1"/>
    <cellStyle name="Hipervínculo visitado" xfId="48074" builtinId="9" hidden="1"/>
    <cellStyle name="Hipervínculo visitado" xfId="48075" builtinId="9" hidden="1"/>
    <cellStyle name="Hipervínculo visitado" xfId="48076" builtinId="9" hidden="1"/>
    <cellStyle name="Hipervínculo visitado" xfId="48077" builtinId="9" hidden="1"/>
    <cellStyle name="Hipervínculo visitado" xfId="48078" builtinId="9" hidden="1"/>
    <cellStyle name="Hipervínculo visitado" xfId="48079" builtinId="9" hidden="1"/>
    <cellStyle name="Hipervínculo visitado" xfId="48089" builtinId="9" hidden="1"/>
    <cellStyle name="Hipervínculo visitado" xfId="48090" builtinId="9" hidden="1"/>
    <cellStyle name="Hipervínculo visitado" xfId="48091" builtinId="9" hidden="1"/>
    <cellStyle name="Hipervínculo visitado" xfId="48092" builtinId="9" hidden="1"/>
    <cellStyle name="Hipervínculo visitado" xfId="48093" builtinId="9" hidden="1"/>
    <cellStyle name="Hipervínculo visitado" xfId="48094" builtinId="9" hidden="1"/>
    <cellStyle name="Hipervínculo visitado" xfId="48095" builtinId="9" hidden="1"/>
    <cellStyle name="Hipervínculo visitado" xfId="48096" builtinId="9" hidden="1"/>
    <cellStyle name="Hipervínculo visitado" xfId="48097" builtinId="9" hidden="1"/>
    <cellStyle name="Hipervínculo visitado" xfId="48098" builtinId="9" hidden="1"/>
    <cellStyle name="Hipervínculo visitado" xfId="48099" builtinId="9" hidden="1"/>
    <cellStyle name="Hipervínculo visitado" xfId="48100" builtinId="9" hidden="1"/>
    <cellStyle name="Hipervínculo visitado" xfId="48101" builtinId="9" hidden="1"/>
    <cellStyle name="Hipervínculo visitado" xfId="48102" builtinId="9" hidden="1"/>
    <cellStyle name="Hipervínculo visitado" xfId="48103" builtinId="9" hidden="1"/>
    <cellStyle name="Hipervínculo visitado" xfId="48104" builtinId="9" hidden="1"/>
    <cellStyle name="Hipervínculo visitado" xfId="48105" builtinId="9" hidden="1"/>
    <cellStyle name="Hipervínculo visitado" xfId="48106" builtinId="9" hidden="1"/>
    <cellStyle name="Hipervínculo visitado" xfId="48107" builtinId="9" hidden="1"/>
    <cellStyle name="Hipervínculo visitado" xfId="48108" builtinId="9" hidden="1"/>
    <cellStyle name="Hipervínculo visitado" xfId="48109" builtinId="9" hidden="1"/>
    <cellStyle name="Hipervínculo visitado" xfId="48116" builtinId="9" hidden="1"/>
    <cellStyle name="Hipervínculo visitado" xfId="48117" builtinId="9" hidden="1"/>
    <cellStyle name="Hipervínculo visitado" xfId="48118" builtinId="9" hidden="1"/>
    <cellStyle name="Hipervínculo visitado" xfId="48119" builtinId="9" hidden="1"/>
    <cellStyle name="Hipervínculo visitado" xfId="48120" builtinId="9" hidden="1"/>
    <cellStyle name="Hipervínculo visitado" xfId="48121" builtinId="9" hidden="1"/>
    <cellStyle name="Hipervínculo visitado" xfId="48122" builtinId="9" hidden="1"/>
    <cellStyle name="Hipervínculo visitado" xfId="48123" builtinId="9" hidden="1"/>
    <cellStyle name="Hipervínculo visitado" xfId="48124" builtinId="9" hidden="1"/>
    <cellStyle name="Hipervínculo visitado" xfId="48125" builtinId="9" hidden="1"/>
    <cellStyle name="Hipervínculo visitado" xfId="48126" builtinId="9" hidden="1"/>
    <cellStyle name="Hipervínculo visitado" xfId="48127" builtinId="9" hidden="1"/>
    <cellStyle name="Hipervínculo visitado" xfId="48128" builtinId="9" hidden="1"/>
    <cellStyle name="Hipervínculo visitado" xfId="48129" builtinId="9" hidden="1"/>
    <cellStyle name="Hipervínculo visitado" xfId="48130" builtinId="9" hidden="1"/>
    <cellStyle name="Hipervínculo visitado" xfId="48131" builtinId="9" hidden="1"/>
    <cellStyle name="Hipervínculo visitado" xfId="48132" builtinId="9" hidden="1"/>
    <cellStyle name="Hipervínculo visitado" xfId="48133" builtinId="9" hidden="1"/>
    <cellStyle name="Hipervínculo visitado" xfId="48134" builtinId="9" hidden="1"/>
    <cellStyle name="Hipervínculo visitado" xfId="48135" builtinId="9" hidden="1"/>
    <cellStyle name="Hipervínculo visitado" xfId="48136" builtinId="9" hidden="1"/>
    <cellStyle name="Hipervínculo visitado" xfId="48085" builtinId="9" hidden="1"/>
    <cellStyle name="Hipervínculo visitado" xfId="48086" builtinId="9" hidden="1"/>
    <cellStyle name="Hipervínculo visitado" xfId="48087" builtinId="9" hidden="1"/>
    <cellStyle name="Hipervínculo visitado" xfId="48139" builtinId="9" hidden="1"/>
    <cellStyle name="Hipervínculo visitado" xfId="48140" builtinId="9" hidden="1"/>
    <cellStyle name="Hipervínculo visitado" xfId="48141" builtinId="9" hidden="1"/>
    <cellStyle name="Hipervínculo visitado" xfId="48142" builtinId="9" hidden="1"/>
    <cellStyle name="Hipervínculo visitado" xfId="48143" builtinId="9" hidden="1"/>
    <cellStyle name="Hipervínculo visitado" xfId="48144" builtinId="9" hidden="1"/>
    <cellStyle name="Hipervínculo visitado" xfId="48145" builtinId="9" hidden="1"/>
    <cellStyle name="Hipervínculo visitado" xfId="48146" builtinId="9" hidden="1"/>
    <cellStyle name="Hipervínculo visitado" xfId="48147" builtinId="9" hidden="1"/>
    <cellStyle name="Hipervínculo visitado" xfId="48148" builtinId="9" hidden="1"/>
    <cellStyle name="Hipervínculo visitado" xfId="48149" builtinId="9" hidden="1"/>
    <cellStyle name="Hipervínculo visitado" xfId="48150" builtinId="9" hidden="1"/>
    <cellStyle name="Hipervínculo visitado" xfId="48151" builtinId="9" hidden="1"/>
    <cellStyle name="Hipervínculo visitado" xfId="48152" builtinId="9" hidden="1"/>
    <cellStyle name="Hipervínculo visitado" xfId="48153" builtinId="9" hidden="1"/>
    <cellStyle name="Hipervínculo visitado" xfId="48154" builtinId="9" hidden="1"/>
    <cellStyle name="Hipervínculo visitado" xfId="48155" builtinId="9" hidden="1"/>
    <cellStyle name="Hipervínculo visitado" xfId="48156" builtinId="9" hidden="1"/>
    <cellStyle name="Hipervínculo visitado" xfId="48113" builtinId="9" hidden="1"/>
    <cellStyle name="Hipervínculo visitado" xfId="48114" builtinId="9" hidden="1"/>
    <cellStyle name="Hipervínculo visitado" xfId="48115" builtinId="9" hidden="1"/>
    <cellStyle name="Hipervínculo visitado" xfId="48159" builtinId="9" hidden="1"/>
    <cellStyle name="Hipervínculo visitado" xfId="48160" builtinId="9" hidden="1"/>
    <cellStyle name="Hipervínculo visitado" xfId="48161" builtinId="9" hidden="1"/>
    <cellStyle name="Hipervínculo visitado" xfId="48162" builtinId="9" hidden="1"/>
    <cellStyle name="Hipervínculo visitado" xfId="48163" builtinId="9" hidden="1"/>
    <cellStyle name="Hipervínculo visitado" xfId="48164" builtinId="9" hidden="1"/>
    <cellStyle name="Hipervínculo visitado" xfId="48165" builtinId="9" hidden="1"/>
    <cellStyle name="Hipervínculo visitado" xfId="48166" builtinId="9" hidden="1"/>
    <cellStyle name="Hipervínculo visitado" xfId="48167" builtinId="9" hidden="1"/>
    <cellStyle name="Hipervínculo visitado" xfId="48168" builtinId="9" hidden="1"/>
    <cellStyle name="Hipervínculo visitado" xfId="48169" builtinId="9" hidden="1"/>
    <cellStyle name="Hipervínculo visitado" xfId="48170" builtinId="9" hidden="1"/>
    <cellStyle name="Hipervínculo visitado" xfId="48171" builtinId="9" hidden="1"/>
    <cellStyle name="Hipervínculo visitado" xfId="48172" builtinId="9" hidden="1"/>
    <cellStyle name="Hipervínculo visitado" xfId="48173" builtinId="9" hidden="1"/>
    <cellStyle name="Hipervínculo visitado" xfId="48174" builtinId="9" hidden="1"/>
    <cellStyle name="Hipervínculo visitado" xfId="48175" builtinId="9" hidden="1"/>
    <cellStyle name="Hipervínculo visitado" xfId="48176" builtinId="9" hidden="1"/>
    <cellStyle name="Hipervínculo visitado" xfId="47488" builtinId="9" hidden="1"/>
    <cellStyle name="Hipervínculo visitado" xfId="44428" builtinId="9" hidden="1"/>
    <cellStyle name="Hipervínculo visitado" xfId="47576" builtinId="9" hidden="1"/>
    <cellStyle name="Hipervínculo visitado" xfId="48179" builtinId="9" hidden="1"/>
    <cellStyle name="Hipervínculo visitado" xfId="48180" builtinId="9" hidden="1"/>
    <cellStyle name="Hipervínculo visitado" xfId="48181" builtinId="9" hidden="1"/>
    <cellStyle name="Hipervínculo visitado" xfId="48182" builtinId="9" hidden="1"/>
    <cellStyle name="Hipervínculo visitado" xfId="48183" builtinId="9" hidden="1"/>
    <cellStyle name="Hipervínculo visitado" xfId="48184" builtinId="9" hidden="1"/>
    <cellStyle name="Hipervínculo visitado" xfId="48185" builtinId="9" hidden="1"/>
    <cellStyle name="Hipervínculo visitado" xfId="48186" builtinId="9" hidden="1"/>
    <cellStyle name="Hipervínculo visitado" xfId="48187" builtinId="9" hidden="1"/>
    <cellStyle name="Hipervínculo visitado" xfId="48188" builtinId="9" hidden="1"/>
    <cellStyle name="Hipervínculo visitado" xfId="48189" builtinId="9" hidden="1"/>
    <cellStyle name="Hipervínculo visitado" xfId="48190" builtinId="9" hidden="1"/>
    <cellStyle name="Hipervínculo visitado" xfId="48191" builtinId="9" hidden="1"/>
    <cellStyle name="Hipervínculo visitado" xfId="48192" builtinId="9" hidden="1"/>
    <cellStyle name="Hipervínculo visitado" xfId="48193" builtinId="9" hidden="1"/>
    <cellStyle name="Hipervínculo visitado" xfId="48194" builtinId="9" hidden="1"/>
    <cellStyle name="Hipervínculo visitado" xfId="48195" builtinId="9" hidden="1"/>
    <cellStyle name="Hipervínculo visitado" xfId="48196" builtinId="9" hidden="1"/>
    <cellStyle name="Hipervínculo visitado" xfId="48205" builtinId="9" hidden="1"/>
    <cellStyle name="Hipervínculo visitado" xfId="48206" builtinId="9" hidden="1"/>
    <cellStyle name="Hipervínculo visitado" xfId="48207" builtinId="9" hidden="1"/>
    <cellStyle name="Hipervínculo visitado" xfId="48208" builtinId="9" hidden="1"/>
    <cellStyle name="Hipervínculo visitado" xfId="48209" builtinId="9" hidden="1"/>
    <cellStyle name="Hipervínculo visitado" xfId="48210" builtinId="9" hidden="1"/>
    <cellStyle name="Hipervínculo visitado" xfId="48211" builtinId="9" hidden="1"/>
    <cellStyle name="Hipervínculo visitado" xfId="48212" builtinId="9" hidden="1"/>
    <cellStyle name="Hipervínculo visitado" xfId="48213" builtinId="9" hidden="1"/>
    <cellStyle name="Hipervínculo visitado" xfId="48214" builtinId="9" hidden="1"/>
    <cellStyle name="Hipervínculo visitado" xfId="48215" builtinId="9" hidden="1"/>
    <cellStyle name="Hipervínculo visitado" xfId="48216" builtinId="9" hidden="1"/>
    <cellStyle name="Hipervínculo visitado" xfId="48217" builtinId="9" hidden="1"/>
    <cellStyle name="Hipervínculo visitado" xfId="48218" builtinId="9" hidden="1"/>
    <cellStyle name="Hipervínculo visitado" xfId="48219" builtinId="9" hidden="1"/>
    <cellStyle name="Hipervínculo visitado" xfId="48220" builtinId="9" hidden="1"/>
    <cellStyle name="Hipervínculo visitado" xfId="48221" builtinId="9" hidden="1"/>
    <cellStyle name="Hipervínculo visitado" xfId="48222" builtinId="9" hidden="1"/>
    <cellStyle name="Hipervínculo visitado" xfId="48223" builtinId="9" hidden="1"/>
    <cellStyle name="Hipervínculo visitado" xfId="48224" builtinId="9" hidden="1"/>
    <cellStyle name="Hipervínculo visitado" xfId="48225" builtinId="9" hidden="1"/>
    <cellStyle name="Hipervínculo visitado" xfId="48235" builtinId="9" hidden="1"/>
    <cellStyle name="Hipervínculo visitado" xfId="48236" builtinId="9" hidden="1"/>
    <cellStyle name="Hipervínculo visitado" xfId="48237" builtinId="9" hidden="1"/>
    <cellStyle name="Hipervínculo visitado" xfId="48238" builtinId="9" hidden="1"/>
    <cellStyle name="Hipervínculo visitado" xfId="48239" builtinId="9" hidden="1"/>
    <cellStyle name="Hipervínculo visitado" xfId="48240" builtinId="9" hidden="1"/>
    <cellStyle name="Hipervínculo visitado" xfId="48241" builtinId="9" hidden="1"/>
    <cellStyle name="Hipervínculo visitado" xfId="48242" builtinId="9" hidden="1"/>
    <cellStyle name="Hipervínculo visitado" xfId="48243" builtinId="9" hidden="1"/>
    <cellStyle name="Hipervínculo visitado" xfId="48244" builtinId="9" hidden="1"/>
    <cellStyle name="Hipervínculo visitado" xfId="48245" builtinId="9" hidden="1"/>
    <cellStyle name="Hipervínculo visitado" xfId="48246" builtinId="9" hidden="1"/>
    <cellStyle name="Hipervínculo visitado" xfId="48247" builtinId="9" hidden="1"/>
    <cellStyle name="Hipervínculo visitado" xfId="48248" builtinId="9" hidden="1"/>
    <cellStyle name="Hipervínculo visitado" xfId="48249" builtinId="9" hidden="1"/>
    <cellStyle name="Hipervínculo visitado" xfId="48250" builtinId="9" hidden="1"/>
    <cellStyle name="Hipervínculo visitado" xfId="48251" builtinId="9" hidden="1"/>
    <cellStyle name="Hipervínculo visitado" xfId="48252" builtinId="9" hidden="1"/>
    <cellStyle name="Hipervínculo visitado" xfId="48253" builtinId="9" hidden="1"/>
    <cellStyle name="Hipervínculo visitado" xfId="48254" builtinId="9" hidden="1"/>
    <cellStyle name="Hipervínculo visitado" xfId="48255" builtinId="9" hidden="1"/>
    <cellStyle name="Hipervínculo visitado" xfId="48262" builtinId="9" hidden="1"/>
    <cellStyle name="Hipervínculo visitado" xfId="48263" builtinId="9" hidden="1"/>
    <cellStyle name="Hipervínculo visitado" xfId="48264" builtinId="9" hidden="1"/>
    <cellStyle name="Hipervínculo visitado" xfId="48265" builtinId="9" hidden="1"/>
    <cellStyle name="Hipervínculo visitado" xfId="48266" builtinId="9" hidden="1"/>
    <cellStyle name="Hipervínculo visitado" xfId="48267" builtinId="9" hidden="1"/>
    <cellStyle name="Hipervínculo visitado" xfId="48268" builtinId="9" hidden="1"/>
    <cellStyle name="Hipervínculo visitado" xfId="48269" builtinId="9" hidden="1"/>
    <cellStyle name="Hipervínculo visitado" xfId="48270" builtinId="9" hidden="1"/>
    <cellStyle name="Hipervínculo visitado" xfId="48271" builtinId="9" hidden="1"/>
    <cellStyle name="Hipervínculo visitado" xfId="48272" builtinId="9" hidden="1"/>
    <cellStyle name="Hipervínculo visitado" xfId="48273" builtinId="9" hidden="1"/>
    <cellStyle name="Hipervínculo visitado" xfId="48274" builtinId="9" hidden="1"/>
    <cellStyle name="Hipervínculo visitado" xfId="48275" builtinId="9" hidden="1"/>
    <cellStyle name="Hipervínculo visitado" xfId="48276" builtinId="9" hidden="1"/>
    <cellStyle name="Hipervínculo visitado" xfId="48277" builtinId="9" hidden="1"/>
    <cellStyle name="Hipervínculo visitado" xfId="48278" builtinId="9" hidden="1"/>
    <cellStyle name="Hipervínculo visitado" xfId="48279" builtinId="9" hidden="1"/>
    <cellStyle name="Hipervínculo visitado" xfId="48280" builtinId="9" hidden="1"/>
    <cellStyle name="Hipervínculo visitado" xfId="48281" builtinId="9" hidden="1"/>
    <cellStyle name="Hipervínculo visitado" xfId="48282" builtinId="9" hidden="1"/>
    <cellStyle name="Hipervínculo visitado" xfId="48293" builtinId="9" hidden="1"/>
    <cellStyle name="Hipervínculo visitado" xfId="48294" builtinId="9" hidden="1"/>
    <cellStyle name="Hipervínculo visitado" xfId="48295" builtinId="9" hidden="1"/>
    <cellStyle name="Hipervínculo visitado" xfId="48296" builtinId="9" hidden="1"/>
    <cellStyle name="Hipervínculo visitado" xfId="48297" builtinId="9" hidden="1"/>
    <cellStyle name="Hipervínculo visitado" xfId="48298" builtinId="9" hidden="1"/>
    <cellStyle name="Hipervínculo visitado" xfId="48299" builtinId="9" hidden="1"/>
    <cellStyle name="Hipervínculo visitado" xfId="48300" builtinId="9" hidden="1"/>
    <cellStyle name="Hipervínculo visitado" xfId="48301" builtinId="9" hidden="1"/>
    <cellStyle name="Hipervínculo visitado" xfId="48302" builtinId="9" hidden="1"/>
    <cellStyle name="Hipervínculo visitado" xfId="48303" builtinId="9" hidden="1"/>
    <cellStyle name="Hipervínculo visitado" xfId="48304" builtinId="9" hidden="1"/>
    <cellStyle name="Hipervínculo visitado" xfId="48305" builtinId="9" hidden="1"/>
    <cellStyle name="Hipervínculo visitado" xfId="48306" builtinId="9" hidden="1"/>
    <cellStyle name="Hipervínculo visitado" xfId="48307" builtinId="9" hidden="1"/>
    <cellStyle name="Hipervínculo visitado" xfId="48308" builtinId="9" hidden="1"/>
    <cellStyle name="Hipervínculo visitado" xfId="48309" builtinId="9" hidden="1"/>
    <cellStyle name="Hipervínculo visitado" xfId="48310" builtinId="9" hidden="1"/>
    <cellStyle name="Hipervínculo visitado" xfId="48311" builtinId="9" hidden="1"/>
    <cellStyle name="Hipervínculo visitado" xfId="48312" builtinId="9" hidden="1"/>
    <cellStyle name="Hipervínculo visitado" xfId="48313" builtinId="9" hidden="1"/>
    <cellStyle name="Hipervínculo visitado" xfId="48259" builtinId="9" hidden="1"/>
    <cellStyle name="Hipervínculo visitado" xfId="48260" builtinId="9" hidden="1"/>
    <cellStyle name="Hipervínculo visitado" xfId="48261" builtinId="9" hidden="1"/>
    <cellStyle name="Hipervínculo visitado" xfId="48314" builtinId="9" hidden="1"/>
    <cellStyle name="Hipervínculo visitado" xfId="48315" builtinId="9" hidden="1"/>
    <cellStyle name="Hipervínculo visitado" xfId="48316" builtinId="9" hidden="1"/>
    <cellStyle name="Hipervínculo visitado" xfId="48317" builtinId="9" hidden="1"/>
    <cellStyle name="Hipervínculo visitado" xfId="48318" builtinId="9" hidden="1"/>
    <cellStyle name="Hipervínculo visitado" xfId="48319" builtinId="9" hidden="1"/>
    <cellStyle name="Hipervínculo visitado" xfId="48320" builtinId="9" hidden="1"/>
    <cellStyle name="Hipervínculo visitado" xfId="48321" builtinId="9" hidden="1"/>
    <cellStyle name="Hipervínculo visitado" xfId="48322" builtinId="9" hidden="1"/>
    <cellStyle name="Hipervínculo visitado" xfId="48323" builtinId="9" hidden="1"/>
    <cellStyle name="Hipervínculo visitado" xfId="48324" builtinId="9" hidden="1"/>
    <cellStyle name="Hipervínculo visitado" xfId="48325" builtinId="9" hidden="1"/>
    <cellStyle name="Hipervínculo visitado" xfId="48326" builtinId="9" hidden="1"/>
    <cellStyle name="Hipervínculo visitado" xfId="48327" builtinId="9" hidden="1"/>
    <cellStyle name="Hipervínculo visitado" xfId="48328" builtinId="9" hidden="1"/>
    <cellStyle name="Hipervínculo visitado" xfId="48329" builtinId="9" hidden="1"/>
    <cellStyle name="Hipervínculo visitado" xfId="48330" builtinId="9" hidden="1"/>
    <cellStyle name="Hipervínculo visitado" xfId="48331" builtinId="9" hidden="1"/>
    <cellStyle name="Hipervínculo visitado" xfId="48289" builtinId="9" hidden="1"/>
    <cellStyle name="Hipervínculo visitado" xfId="48290" builtinId="9" hidden="1"/>
    <cellStyle name="Hipervínculo visitado" xfId="48291" builtinId="9" hidden="1"/>
    <cellStyle name="Hipervínculo visitado" xfId="48335" builtinId="9" hidden="1"/>
    <cellStyle name="Hipervínculo visitado" xfId="48336" builtinId="9" hidden="1"/>
    <cellStyle name="Hipervínculo visitado" xfId="48337" builtinId="9" hidden="1"/>
    <cellStyle name="Hipervínculo visitado" xfId="48338" builtinId="9" hidden="1"/>
    <cellStyle name="Hipervínculo visitado" xfId="48339" builtinId="9" hidden="1"/>
    <cellStyle name="Hipervínculo visitado" xfId="48340" builtinId="9" hidden="1"/>
    <cellStyle name="Hipervínculo visitado" xfId="48341" builtinId="9" hidden="1"/>
    <cellStyle name="Hipervínculo visitado" xfId="48342" builtinId="9" hidden="1"/>
    <cellStyle name="Hipervínculo visitado" xfId="48343" builtinId="9" hidden="1"/>
    <cellStyle name="Hipervínculo visitado" xfId="48344" builtinId="9" hidden="1"/>
    <cellStyle name="Hipervínculo visitado" xfId="48345" builtinId="9" hidden="1"/>
    <cellStyle name="Hipervínculo visitado" xfId="48346" builtinId="9" hidden="1"/>
    <cellStyle name="Hipervínculo visitado" xfId="48347" builtinId="9" hidden="1"/>
    <cellStyle name="Hipervínculo visitado" xfId="48348" builtinId="9" hidden="1"/>
    <cellStyle name="Hipervínculo visitado" xfId="48349" builtinId="9" hidden="1"/>
    <cellStyle name="Hipervínculo visitado" xfId="48350" builtinId="9" hidden="1"/>
    <cellStyle name="Hipervínculo visitado" xfId="48351" builtinId="9" hidden="1"/>
    <cellStyle name="Hipervínculo visitado" xfId="48352" builtinId="9" hidden="1"/>
    <cellStyle name="Hipervínculo visitado" xfId="47939" builtinId="9" hidden="1"/>
    <cellStyle name="Hipervínculo visitado" xfId="47808" builtinId="9" hidden="1"/>
    <cellStyle name="Hipervínculo visitado" xfId="47653" builtinId="9" hidden="1"/>
    <cellStyle name="Hipervínculo visitado" xfId="48355" builtinId="9" hidden="1"/>
    <cellStyle name="Hipervínculo visitado" xfId="48356" builtinId="9" hidden="1"/>
    <cellStyle name="Hipervínculo visitado" xfId="48357" builtinId="9" hidden="1"/>
    <cellStyle name="Hipervínculo visitado" xfId="48358" builtinId="9" hidden="1"/>
    <cellStyle name="Hipervínculo visitado" xfId="48359" builtinId="9" hidden="1"/>
    <cellStyle name="Hipervínculo visitado" xfId="48360" builtinId="9" hidden="1"/>
    <cellStyle name="Hipervínculo visitado" xfId="48361" builtinId="9" hidden="1"/>
    <cellStyle name="Hipervínculo visitado" xfId="48362" builtinId="9" hidden="1"/>
    <cellStyle name="Hipervínculo visitado" xfId="48363" builtinId="9" hidden="1"/>
    <cellStyle name="Hipervínculo visitado" xfId="48364" builtinId="9" hidden="1"/>
    <cellStyle name="Hipervínculo visitado" xfId="48365" builtinId="9" hidden="1"/>
    <cellStyle name="Hipervínculo visitado" xfId="48366" builtinId="9" hidden="1"/>
    <cellStyle name="Hipervínculo visitado" xfId="48367" builtinId="9" hidden="1"/>
    <cellStyle name="Hipervínculo visitado" xfId="48368" builtinId="9" hidden="1"/>
    <cellStyle name="Hipervínculo visitado" xfId="48369" builtinId="9" hidden="1"/>
    <cellStyle name="Hipervínculo visitado" xfId="48370" builtinId="9" hidden="1"/>
    <cellStyle name="Hipervínculo visitado" xfId="48371" builtinId="9" hidden="1"/>
    <cellStyle name="Hipervínculo visitado" xfId="48372" builtinId="9" hidden="1"/>
    <cellStyle name="Hipervínculo visitado" xfId="48233" builtinId="9" hidden="1"/>
    <cellStyle name="Hipervínculo visitado" xfId="48286" builtinId="9" hidden="1"/>
    <cellStyle name="Hipervínculo visitado" xfId="48287" builtinId="9" hidden="1"/>
    <cellStyle name="Hipervínculo visitado" xfId="48375" builtinId="9" hidden="1"/>
    <cellStyle name="Hipervínculo visitado" xfId="48376" builtinId="9" hidden="1"/>
    <cellStyle name="Hipervínculo visitado" xfId="48377" builtinId="9" hidden="1"/>
    <cellStyle name="Hipervínculo visitado" xfId="48378" builtinId="9" hidden="1"/>
    <cellStyle name="Hipervínculo visitado" xfId="48379" builtinId="9" hidden="1"/>
    <cellStyle name="Hipervínculo visitado" xfId="48380" builtinId="9" hidden="1"/>
    <cellStyle name="Hipervínculo visitado" xfId="48381" builtinId="9" hidden="1"/>
    <cellStyle name="Hipervínculo visitado" xfId="48382" builtinId="9" hidden="1"/>
    <cellStyle name="Hipervínculo visitado" xfId="48383" builtinId="9" hidden="1"/>
    <cellStyle name="Hipervínculo visitado" xfId="48384" builtinId="9" hidden="1"/>
    <cellStyle name="Hipervínculo visitado" xfId="48385" builtinId="9" hidden="1"/>
    <cellStyle name="Hipervínculo visitado" xfId="48386" builtinId="9" hidden="1"/>
    <cellStyle name="Hipervínculo visitado" xfId="48387" builtinId="9" hidden="1"/>
    <cellStyle name="Hipervínculo visitado" xfId="48388" builtinId="9" hidden="1"/>
    <cellStyle name="Hipervínculo visitado" xfId="48389" builtinId="9" hidden="1"/>
    <cellStyle name="Hipervínculo visitado" xfId="48390" builtinId="9" hidden="1"/>
    <cellStyle name="Hipervínculo visitado" xfId="48391" builtinId="9" hidden="1"/>
    <cellStyle name="Hipervínculo visitado" xfId="48392" builtinId="9" hidden="1"/>
    <cellStyle name="Hipervínculo visitado" xfId="48400" builtinId="9" hidden="1"/>
    <cellStyle name="Hipervínculo visitado" xfId="48401" builtinId="9" hidden="1"/>
    <cellStyle name="Hipervínculo visitado" xfId="48402" builtinId="9" hidden="1"/>
    <cellStyle name="Hipervínculo visitado" xfId="48403" builtinId="9" hidden="1"/>
    <cellStyle name="Hipervínculo visitado" xfId="48404" builtinId="9" hidden="1"/>
    <cellStyle name="Hipervínculo visitado" xfId="48405" builtinId="9" hidden="1"/>
    <cellStyle name="Hipervínculo visitado" xfId="48406" builtinId="9" hidden="1"/>
    <cellStyle name="Hipervínculo visitado" xfId="48407" builtinId="9" hidden="1"/>
    <cellStyle name="Hipervínculo visitado" xfId="48408" builtinId="9" hidden="1"/>
    <cellStyle name="Hipervínculo visitado" xfId="48409" builtinId="9" hidden="1"/>
    <cellStyle name="Hipervínculo visitado" xfId="48410" builtinId="9" hidden="1"/>
    <cellStyle name="Hipervínculo visitado" xfId="48411" builtinId="9" hidden="1"/>
    <cellStyle name="Hipervínculo visitado" xfId="48412" builtinId="9" hidden="1"/>
    <cellStyle name="Hipervínculo visitado" xfId="48413" builtinId="9" hidden="1"/>
    <cellStyle name="Hipervínculo visitado" xfId="48414" builtinId="9" hidden="1"/>
    <cellStyle name="Hipervínculo visitado" xfId="48415" builtinId="9" hidden="1"/>
    <cellStyle name="Hipervínculo visitado" xfId="48416" builtinId="9" hidden="1"/>
    <cellStyle name="Hipervínculo visitado" xfId="48417" builtinId="9" hidden="1"/>
    <cellStyle name="Hipervínculo visitado" xfId="48418" builtinId="9" hidden="1"/>
    <cellStyle name="Hipervínculo visitado" xfId="48419" builtinId="9" hidden="1"/>
    <cellStyle name="Hipervínculo visitado" xfId="48420" builtinId="9" hidden="1"/>
    <cellStyle name="Hipervínculo visitado" xfId="48430" builtinId="9" hidden="1"/>
    <cellStyle name="Hipervínculo visitado" xfId="48431" builtinId="9" hidden="1"/>
    <cellStyle name="Hipervínculo visitado" xfId="48432" builtinId="9" hidden="1"/>
    <cellStyle name="Hipervínculo visitado" xfId="48433" builtinId="9" hidden="1"/>
    <cellStyle name="Hipervínculo visitado" xfId="48434" builtinId="9" hidden="1"/>
    <cellStyle name="Hipervínculo visitado" xfId="48435" builtinId="9" hidden="1"/>
    <cellStyle name="Hipervínculo visitado" xfId="48436" builtinId="9" hidden="1"/>
    <cellStyle name="Hipervínculo visitado" xfId="48437" builtinId="9" hidden="1"/>
    <cellStyle name="Hipervínculo visitado" xfId="48438" builtinId="9" hidden="1"/>
    <cellStyle name="Hipervínculo visitado" xfId="48439" builtinId="9" hidden="1"/>
    <cellStyle name="Hipervínculo visitado" xfId="48440" builtinId="9" hidden="1"/>
    <cellStyle name="Hipervínculo visitado" xfId="48441" builtinId="9" hidden="1"/>
    <cellStyle name="Hipervínculo visitado" xfId="48442" builtinId="9" hidden="1"/>
    <cellStyle name="Hipervínculo visitado" xfId="48443" builtinId="9" hidden="1"/>
    <cellStyle name="Hipervínculo visitado" xfId="48444" builtinId="9" hidden="1"/>
    <cellStyle name="Hipervínculo visitado" xfId="48445" builtinId="9" hidden="1"/>
    <cellStyle name="Hipervínculo visitado" xfId="48446" builtinId="9" hidden="1"/>
    <cellStyle name="Hipervínculo visitado" xfId="48447" builtinId="9" hidden="1"/>
    <cellStyle name="Hipervínculo visitado" xfId="48448" builtinId="9" hidden="1"/>
    <cellStyle name="Hipervínculo visitado" xfId="48449" builtinId="9" hidden="1"/>
    <cellStyle name="Hipervínculo visitado" xfId="48450" builtinId="9" hidden="1"/>
    <cellStyle name="Hipervínculo visitado" xfId="48397" builtinId="9" hidden="1"/>
    <cellStyle name="Hipervínculo visitado" xfId="48398" builtinId="9" hidden="1"/>
    <cellStyle name="Hipervínculo visitado" xfId="48399" builtinId="9" hidden="1"/>
    <cellStyle name="Hipervínculo visitado" xfId="48453" builtinId="9" hidden="1"/>
    <cellStyle name="Hipervínculo visitado" xfId="48454" builtinId="9" hidden="1"/>
    <cellStyle name="Hipervínculo visitado" xfId="48455" builtinId="9" hidden="1"/>
    <cellStyle name="Hipervínculo visitado" xfId="48456" builtinId="9" hidden="1"/>
    <cellStyle name="Hipervínculo visitado" xfId="48457" builtinId="9" hidden="1"/>
    <cellStyle name="Hipervínculo visitado" xfId="48458" builtinId="9" hidden="1"/>
    <cellStyle name="Hipervínculo visitado" xfId="48459" builtinId="9" hidden="1"/>
    <cellStyle name="Hipervínculo visitado" xfId="48460" builtinId="9" hidden="1"/>
    <cellStyle name="Hipervínculo visitado" xfId="48461" builtinId="9" hidden="1"/>
    <cellStyle name="Hipervínculo visitado" xfId="48462" builtinId="9" hidden="1"/>
    <cellStyle name="Hipervínculo visitado" xfId="48463" builtinId="9" hidden="1"/>
    <cellStyle name="Hipervínculo visitado" xfId="48464" builtinId="9" hidden="1"/>
    <cellStyle name="Hipervínculo visitado" xfId="48465" builtinId="9" hidden="1"/>
    <cellStyle name="Hipervínculo visitado" xfId="48466" builtinId="9" hidden="1"/>
    <cellStyle name="Hipervínculo visitado" xfId="48467" builtinId="9" hidden="1"/>
    <cellStyle name="Hipervínculo visitado" xfId="48468" builtinId="9" hidden="1"/>
    <cellStyle name="Hipervínculo visitado" xfId="48469" builtinId="9" hidden="1"/>
    <cellStyle name="Hipervínculo visitado" xfId="48470" builtinId="9" hidden="1"/>
    <cellStyle name="Hipervínculo visitado" xfId="48481" builtinId="9" hidden="1"/>
    <cellStyle name="Hipervínculo visitado" xfId="48482" builtinId="9" hidden="1"/>
    <cellStyle name="Hipervínculo visitado" xfId="48483" builtinId="9" hidden="1"/>
    <cellStyle name="Hipervínculo visitado" xfId="48484" builtinId="9" hidden="1"/>
    <cellStyle name="Hipervínculo visitado" xfId="48485" builtinId="9" hidden="1"/>
    <cellStyle name="Hipervínculo visitado" xfId="48486" builtinId="9" hidden="1"/>
    <cellStyle name="Hipervínculo visitado" xfId="48487" builtinId="9" hidden="1"/>
    <cellStyle name="Hipervínculo visitado" xfId="48488" builtinId="9" hidden="1"/>
    <cellStyle name="Hipervínculo visitado" xfId="48489" builtinId="9" hidden="1"/>
    <cellStyle name="Hipervínculo visitado" xfId="48490" builtinId="9" hidden="1"/>
    <cellStyle name="Hipervínculo visitado" xfId="48491" builtinId="9" hidden="1"/>
    <cellStyle name="Hipervínculo visitado" xfId="48492" builtinId="9" hidden="1"/>
    <cellStyle name="Hipervínculo visitado" xfId="48493" builtinId="9" hidden="1"/>
    <cellStyle name="Hipervínculo visitado" xfId="48494" builtinId="9" hidden="1"/>
    <cellStyle name="Hipervínculo visitado" xfId="48495" builtinId="9" hidden="1"/>
    <cellStyle name="Hipervínculo visitado" xfId="48496" builtinId="9" hidden="1"/>
    <cellStyle name="Hipervínculo visitado" xfId="48497" builtinId="9" hidden="1"/>
    <cellStyle name="Hipervínculo visitado" xfId="48498" builtinId="9" hidden="1"/>
    <cellStyle name="Hipervínculo visitado" xfId="48499" builtinId="9" hidden="1"/>
    <cellStyle name="Hipervínculo visitado" xfId="48500" builtinId="9" hidden="1"/>
    <cellStyle name="Hipervínculo visitado" xfId="48501" builtinId="9" hidden="1"/>
    <cellStyle name="Hipervínculo visitado" xfId="48080" builtinId="9" hidden="1"/>
    <cellStyle name="Hipervínculo visitado" xfId="47882" builtinId="9" hidden="1"/>
    <cellStyle name="Hipervínculo visitado" xfId="47886" builtinId="9" hidden="1"/>
    <cellStyle name="Hipervínculo visitado" xfId="48502" builtinId="9" hidden="1"/>
    <cellStyle name="Hipervínculo visitado" xfId="48503" builtinId="9" hidden="1"/>
    <cellStyle name="Hipervínculo visitado" xfId="48504" builtinId="9" hidden="1"/>
    <cellStyle name="Hipervínculo visitado" xfId="48505" builtinId="9" hidden="1"/>
    <cellStyle name="Hipervínculo visitado" xfId="48506" builtinId="9" hidden="1"/>
    <cellStyle name="Hipervínculo visitado" xfId="48507" builtinId="9" hidden="1"/>
    <cellStyle name="Hipervínculo visitado" xfId="48508" builtinId="9" hidden="1"/>
    <cellStyle name="Hipervínculo visitado" xfId="48509" builtinId="9" hidden="1"/>
    <cellStyle name="Hipervínculo visitado" xfId="48510" builtinId="9" hidden="1"/>
    <cellStyle name="Hipervínculo visitado" xfId="48511" builtinId="9" hidden="1"/>
    <cellStyle name="Hipervínculo visitado" xfId="48512" builtinId="9" hidden="1"/>
    <cellStyle name="Hipervínculo visitado" xfId="48513" builtinId="9" hidden="1"/>
    <cellStyle name="Hipervínculo visitado" xfId="48514" builtinId="9" hidden="1"/>
    <cellStyle name="Hipervínculo visitado" xfId="48515" builtinId="9" hidden="1"/>
    <cellStyle name="Hipervínculo visitado" xfId="48516" builtinId="9" hidden="1"/>
    <cellStyle name="Hipervínculo visitado" xfId="48517" builtinId="9" hidden="1"/>
    <cellStyle name="Hipervínculo visitado" xfId="48518" builtinId="9" hidden="1"/>
    <cellStyle name="Hipervínculo visitado" xfId="48519" builtinId="9" hidden="1"/>
    <cellStyle name="Hipervínculo visitado" xfId="48477" builtinId="9" hidden="1"/>
    <cellStyle name="Hipervínculo visitado" xfId="48478" builtinId="9" hidden="1"/>
    <cellStyle name="Hipervínculo visitado" xfId="48479" builtinId="9" hidden="1"/>
    <cellStyle name="Hipervínculo visitado" xfId="48521" builtinId="9" hidden="1"/>
    <cellStyle name="Hipervínculo visitado" xfId="48522" builtinId="9" hidden="1"/>
    <cellStyle name="Hipervínculo visitado" xfId="48523" builtinId="9" hidden="1"/>
    <cellStyle name="Hipervínculo visitado" xfId="48524" builtinId="9" hidden="1"/>
    <cellStyle name="Hipervínculo visitado" xfId="48525" builtinId="9" hidden="1"/>
    <cellStyle name="Hipervínculo visitado" xfId="48526" builtinId="9" hidden="1"/>
    <cellStyle name="Hipervínculo visitado" xfId="48527" builtinId="9" hidden="1"/>
    <cellStyle name="Hipervínculo visitado" xfId="48528" builtinId="9" hidden="1"/>
    <cellStyle name="Hipervínculo visitado" xfId="48529" builtinId="9" hidden="1"/>
    <cellStyle name="Hipervínculo visitado" xfId="48530" builtinId="9" hidden="1"/>
    <cellStyle name="Hipervínculo visitado" xfId="48531" builtinId="9" hidden="1"/>
    <cellStyle name="Hipervínculo visitado" xfId="48532" builtinId="9" hidden="1"/>
    <cellStyle name="Hipervínculo visitado" xfId="48533" builtinId="9" hidden="1"/>
    <cellStyle name="Hipervínculo visitado" xfId="48534" builtinId="9" hidden="1"/>
    <cellStyle name="Hipervínculo visitado" xfId="48535" builtinId="9" hidden="1"/>
    <cellStyle name="Hipervínculo visitado" xfId="48536" builtinId="9" hidden="1"/>
    <cellStyle name="Hipervínculo visitado" xfId="48537" builtinId="9" hidden="1"/>
    <cellStyle name="Hipervínculo visitado" xfId="48538" builtinId="9" hidden="1"/>
    <cellStyle name="Hipervínculo visitado" xfId="48545" builtinId="9" hidden="1"/>
    <cellStyle name="Hipervínculo visitado" xfId="48546" builtinId="9" hidden="1"/>
    <cellStyle name="Hipervínculo visitado" xfId="48547" builtinId="9" hidden="1"/>
    <cellStyle name="Hipervínculo visitado" xfId="48548" builtinId="9" hidden="1"/>
    <cellStyle name="Hipervínculo visitado" xfId="48549" builtinId="9" hidden="1"/>
    <cellStyle name="Hipervínculo visitado" xfId="48550" builtinId="9" hidden="1"/>
    <cellStyle name="Hipervínculo visitado" xfId="48551" builtinId="9" hidden="1"/>
    <cellStyle name="Hipervínculo visitado" xfId="48552" builtinId="9" hidden="1"/>
    <cellStyle name="Hipervínculo visitado" xfId="48553" builtinId="9" hidden="1"/>
    <cellStyle name="Hipervínculo visitado" xfId="48554" builtinId="9" hidden="1"/>
    <cellStyle name="Hipervínculo visitado" xfId="48555" builtinId="9" hidden="1"/>
    <cellStyle name="Hipervínculo visitado" xfId="48556" builtinId="9" hidden="1"/>
    <cellStyle name="Hipervínculo visitado" xfId="48557" builtinId="9" hidden="1"/>
    <cellStyle name="Hipervínculo visitado" xfId="48558" builtinId="9" hidden="1"/>
    <cellStyle name="Hipervínculo visitado" xfId="48559" builtinId="9" hidden="1"/>
    <cellStyle name="Hipervínculo visitado" xfId="48560" builtinId="9" hidden="1"/>
    <cellStyle name="Hipervínculo visitado" xfId="48561" builtinId="9" hidden="1"/>
    <cellStyle name="Hipervínculo visitado" xfId="48562" builtinId="9" hidden="1"/>
    <cellStyle name="Hipervínculo visitado" xfId="48563" builtinId="9" hidden="1"/>
    <cellStyle name="Hipervínculo visitado" xfId="48564" builtinId="9" hidden="1"/>
    <cellStyle name="Hipervínculo visitado" xfId="48565" builtinId="9" hidden="1"/>
    <cellStyle name="Hipervínculo visitado" xfId="48575" builtinId="9" hidden="1"/>
    <cellStyle name="Hipervínculo visitado" xfId="48576" builtinId="9" hidden="1"/>
    <cellStyle name="Hipervínculo visitado" xfId="48577" builtinId="9" hidden="1"/>
    <cellStyle name="Hipervínculo visitado" xfId="48578" builtinId="9" hidden="1"/>
    <cellStyle name="Hipervínculo visitado" xfId="48579" builtinId="9" hidden="1"/>
    <cellStyle name="Hipervínculo visitado" xfId="48580" builtinId="9" hidden="1"/>
    <cellStyle name="Hipervínculo visitado" xfId="48581" builtinId="9" hidden="1"/>
    <cellStyle name="Hipervínculo visitado" xfId="48582" builtinId="9" hidden="1"/>
    <cellStyle name="Hipervínculo visitado" xfId="48583" builtinId="9" hidden="1"/>
    <cellStyle name="Hipervínculo visitado" xfId="48584" builtinId="9" hidden="1"/>
    <cellStyle name="Hipervínculo visitado" xfId="48585" builtinId="9" hidden="1"/>
    <cellStyle name="Hipervínculo visitado" xfId="48586" builtinId="9" hidden="1"/>
    <cellStyle name="Hipervínculo visitado" xfId="48587" builtinId="9" hidden="1"/>
    <cellStyle name="Hipervínculo visitado" xfId="48588" builtinId="9" hidden="1"/>
    <cellStyle name="Hipervínculo visitado" xfId="48589" builtinId="9" hidden="1"/>
    <cellStyle name="Hipervínculo visitado" xfId="48590" builtinId="9" hidden="1"/>
    <cellStyle name="Hipervínculo visitado" xfId="48591" builtinId="9" hidden="1"/>
    <cellStyle name="Hipervínculo visitado" xfId="48592" builtinId="9" hidden="1"/>
    <cellStyle name="Hipervínculo visitado" xfId="48593" builtinId="9" hidden="1"/>
    <cellStyle name="Hipervínculo visitado" xfId="48594" builtinId="9" hidden="1"/>
    <cellStyle name="Hipervínculo visitado" xfId="48595" builtinId="9" hidden="1"/>
    <cellStyle name="Hipervínculo visitado" xfId="48542" builtinId="9" hidden="1"/>
    <cellStyle name="Hipervínculo visitado" xfId="48543" builtinId="9" hidden="1"/>
    <cellStyle name="Hipervínculo visitado" xfId="48544" builtinId="9" hidden="1"/>
    <cellStyle name="Hipervínculo visitado" xfId="48597" builtinId="9" hidden="1"/>
    <cellStyle name="Hipervínculo visitado" xfId="48598" builtinId="9" hidden="1"/>
    <cellStyle name="Hipervínculo visitado" xfId="48599" builtinId="9" hidden="1"/>
    <cellStyle name="Hipervínculo visitado" xfId="48600" builtinId="9" hidden="1"/>
    <cellStyle name="Hipervínculo visitado" xfId="48601" builtinId="9" hidden="1"/>
    <cellStyle name="Hipervínculo visitado" xfId="48602" builtinId="9" hidden="1"/>
    <cellStyle name="Hipervínculo visitado" xfId="48603" builtinId="9" hidden="1"/>
    <cellStyle name="Hipervínculo visitado" xfId="48604" builtinId="9" hidden="1"/>
    <cellStyle name="Hipervínculo visitado" xfId="48605" builtinId="9" hidden="1"/>
    <cellStyle name="Hipervínculo visitado" xfId="48606" builtinId="9" hidden="1"/>
    <cellStyle name="Hipervínculo visitado" xfId="48607" builtinId="9" hidden="1"/>
    <cellStyle name="Hipervínculo visitado" xfId="48608" builtinId="9" hidden="1"/>
    <cellStyle name="Hipervínculo visitado" xfId="48609" builtinId="9" hidden="1"/>
    <cellStyle name="Hipervínculo visitado" xfId="48610" builtinId="9" hidden="1"/>
    <cellStyle name="Hipervínculo visitado" xfId="48611" builtinId="9" hidden="1"/>
    <cellStyle name="Hipervínculo visitado" xfId="48612" builtinId="9" hidden="1"/>
    <cellStyle name="Hipervínculo visitado" xfId="48613" builtinId="9" hidden="1"/>
    <cellStyle name="Hipervínculo visitado" xfId="48614" builtinId="9" hidden="1"/>
    <cellStyle name="Hipervínculo visitado" xfId="48571" builtinId="9" hidden="1"/>
    <cellStyle name="Hipervínculo visitado" xfId="48572" builtinId="9" hidden="1"/>
    <cellStyle name="Hipervínculo visitado" xfId="48573" builtinId="9" hidden="1"/>
    <cellStyle name="Hipervínculo visitado" xfId="48617" builtinId="9" hidden="1"/>
    <cellStyle name="Hipervínculo visitado" xfId="48618" builtinId="9" hidden="1"/>
    <cellStyle name="Hipervínculo visitado" xfId="48619" builtinId="9" hidden="1"/>
    <cellStyle name="Hipervínculo visitado" xfId="48620" builtinId="9" hidden="1"/>
    <cellStyle name="Hipervínculo visitado" xfId="48621" builtinId="9" hidden="1"/>
    <cellStyle name="Hipervínculo visitado" xfId="48622" builtinId="9" hidden="1"/>
    <cellStyle name="Hipervínculo visitado" xfId="48623" builtinId="9" hidden="1"/>
    <cellStyle name="Hipervínculo visitado" xfId="48624" builtinId="9" hidden="1"/>
    <cellStyle name="Hipervínculo visitado" xfId="48625" builtinId="9" hidden="1"/>
    <cellStyle name="Hipervínculo visitado" xfId="48626" builtinId="9" hidden="1"/>
    <cellStyle name="Hipervínculo visitado" xfId="48627" builtinId="9" hidden="1"/>
    <cellStyle name="Hipervínculo visitado" xfId="48628" builtinId="9" hidden="1"/>
    <cellStyle name="Hipervínculo visitado" xfId="48629" builtinId="9" hidden="1"/>
    <cellStyle name="Hipervínculo visitado" xfId="48630" builtinId="9" hidden="1"/>
    <cellStyle name="Hipervínculo visitado" xfId="48631" builtinId="9" hidden="1"/>
    <cellStyle name="Hipervínculo visitado" xfId="48632" builtinId="9" hidden="1"/>
    <cellStyle name="Hipervínculo visitado" xfId="48633" builtinId="9" hidden="1"/>
    <cellStyle name="Hipervínculo visitado" xfId="48634" builtinId="9" hidden="1"/>
    <cellStyle name="Hipervínculo visitado" xfId="47960" builtinId="9" hidden="1"/>
    <cellStyle name="Hipervínculo visitado" xfId="48332" builtinId="9" hidden="1"/>
    <cellStyle name="Hipervínculo visitado" xfId="47600" builtinId="9" hidden="1"/>
    <cellStyle name="Hipervínculo visitado" xfId="48636" builtinId="9" hidden="1"/>
    <cellStyle name="Hipervínculo visitado" xfId="48637" builtinId="9" hidden="1"/>
    <cellStyle name="Hipervínculo visitado" xfId="48638" builtinId="9" hidden="1"/>
    <cellStyle name="Hipervínculo visitado" xfId="48639" builtinId="9" hidden="1"/>
    <cellStyle name="Hipervínculo visitado" xfId="48640" builtinId="9" hidden="1"/>
    <cellStyle name="Hipervínculo visitado" xfId="48641" builtinId="9" hidden="1"/>
    <cellStyle name="Hipervínculo visitado" xfId="48642" builtinId="9" hidden="1"/>
    <cellStyle name="Hipervínculo visitado" xfId="48643" builtinId="9" hidden="1"/>
    <cellStyle name="Hipervínculo visitado" xfId="48644" builtinId="9" hidden="1"/>
    <cellStyle name="Hipervínculo visitado" xfId="48645" builtinId="9" hidden="1"/>
    <cellStyle name="Hipervínculo visitado" xfId="48646" builtinId="9" hidden="1"/>
    <cellStyle name="Hipervínculo visitado" xfId="48647" builtinId="9" hidden="1"/>
    <cellStyle name="Hipervínculo visitado" xfId="48648" builtinId="9" hidden="1"/>
    <cellStyle name="Hipervínculo visitado" xfId="48649" builtinId="9" hidden="1"/>
    <cellStyle name="Hipervínculo visitado" xfId="48650" builtinId="9" hidden="1"/>
    <cellStyle name="Hipervínculo visitado" xfId="48651" builtinId="9" hidden="1"/>
    <cellStyle name="Hipervínculo visitado" xfId="48652" builtinId="9" hidden="1"/>
    <cellStyle name="Hipervínculo visitado" xfId="48653" builtinId="9" hidden="1"/>
    <cellStyle name="Hipervínculo visitado" xfId="48660" builtinId="9" hidden="1"/>
    <cellStyle name="Hipervínculo visitado" xfId="48661" builtinId="9" hidden="1"/>
    <cellStyle name="Hipervínculo visitado" xfId="48662" builtinId="9" hidden="1"/>
    <cellStyle name="Hipervínculo visitado" xfId="48663" builtinId="9" hidden="1"/>
    <cellStyle name="Hipervínculo visitado" xfId="48664" builtinId="9" hidden="1"/>
    <cellStyle name="Hipervínculo visitado" xfId="48665" builtinId="9" hidden="1"/>
    <cellStyle name="Hipervínculo visitado" xfId="48666" builtinId="9" hidden="1"/>
    <cellStyle name="Hipervínculo visitado" xfId="48667" builtinId="9" hidden="1"/>
    <cellStyle name="Hipervínculo visitado" xfId="48668" builtinId="9" hidden="1"/>
    <cellStyle name="Hipervínculo visitado" xfId="48669" builtinId="9" hidden="1"/>
    <cellStyle name="Hipervínculo visitado" xfId="48670" builtinId="9" hidden="1"/>
    <cellStyle name="Hipervínculo visitado" xfId="48671" builtinId="9" hidden="1"/>
    <cellStyle name="Hipervínculo visitado" xfId="48672" builtinId="9" hidden="1"/>
    <cellStyle name="Hipervínculo visitado" xfId="48673" builtinId="9" hidden="1"/>
    <cellStyle name="Hipervínculo visitado" xfId="48674" builtinId="9" hidden="1"/>
    <cellStyle name="Hipervínculo visitado" xfId="48675" builtinId="9" hidden="1"/>
    <cellStyle name="Hipervínculo visitado" xfId="48676" builtinId="9" hidden="1"/>
    <cellStyle name="Hipervínculo visitado" xfId="48677" builtinId="9" hidden="1"/>
    <cellStyle name="Hipervínculo visitado" xfId="48678" builtinId="9" hidden="1"/>
    <cellStyle name="Hipervínculo visitado" xfId="48679" builtinId="9" hidden="1"/>
    <cellStyle name="Hipervínculo visitado" xfId="48680" builtinId="9" hidden="1"/>
    <cellStyle name="Hipervínculo visitado" xfId="48686" builtinId="9" hidden="1"/>
    <cellStyle name="Hipervínculo visitado" xfId="48687" builtinId="9" hidden="1"/>
    <cellStyle name="Hipervínculo visitado" xfId="48688" builtinId="9" hidden="1"/>
    <cellStyle name="Hipervínculo visitado" xfId="48689" builtinId="9" hidden="1"/>
    <cellStyle name="Hipervínculo visitado" xfId="48690" builtinId="9" hidden="1"/>
    <cellStyle name="Hipervínculo visitado" xfId="48691" builtinId="9" hidden="1"/>
    <cellStyle name="Hipervínculo visitado" xfId="48692" builtinId="9" hidden="1"/>
    <cellStyle name="Hipervínculo visitado" xfId="48693" builtinId="9" hidden="1"/>
    <cellStyle name="Hipervínculo visitado" xfId="48694" builtinId="9" hidden="1"/>
    <cellStyle name="Hipervínculo visitado" xfId="48695" builtinId="9" hidden="1"/>
    <cellStyle name="Hipervínculo visitado" xfId="48696" builtinId="9" hidden="1"/>
    <cellStyle name="Hipervínculo visitado" xfId="48697" builtinId="9" hidden="1"/>
    <cellStyle name="Hipervínculo visitado" xfId="48698" builtinId="9" hidden="1"/>
    <cellStyle name="Hipervínculo visitado" xfId="48699" builtinId="9" hidden="1"/>
    <cellStyle name="Hipervínculo visitado" xfId="48700" builtinId="9" hidden="1"/>
    <cellStyle name="Hipervínculo visitado" xfId="48701" builtinId="9" hidden="1"/>
    <cellStyle name="Hipervínculo visitado" xfId="48702" builtinId="9" hidden="1"/>
    <cellStyle name="Hipervínculo visitado" xfId="48703" builtinId="9" hidden="1"/>
    <cellStyle name="Hipervínculo visitado" xfId="48704" builtinId="9" hidden="1"/>
    <cellStyle name="Hipervínculo visitado" xfId="48705" builtinId="9" hidden="1"/>
    <cellStyle name="Hipervínculo visitado" xfId="48706" builtinId="9" hidden="1"/>
    <cellStyle name="Hipervínculo visitado" xfId="48711" builtinId="9" hidden="1"/>
    <cellStyle name="Hipervínculo visitado" xfId="48712" builtinId="9" hidden="1"/>
    <cellStyle name="Hipervínculo visitado" xfId="48713" builtinId="9" hidden="1"/>
    <cellStyle name="Hipervínculo visitado" xfId="48714" builtinId="9" hidden="1"/>
    <cellStyle name="Hipervínculo visitado" xfId="48715" builtinId="9" hidden="1"/>
    <cellStyle name="Hipervínculo visitado" xfId="48716" builtinId="9" hidden="1"/>
    <cellStyle name="Hipervínculo visitado" xfId="48717" builtinId="9" hidden="1"/>
    <cellStyle name="Hipervínculo visitado" xfId="48718" builtinId="9" hidden="1"/>
    <cellStyle name="Hipervínculo visitado" xfId="48719" builtinId="9" hidden="1"/>
    <cellStyle name="Hipervínculo visitado" xfId="48720" builtinId="9" hidden="1"/>
    <cellStyle name="Hipervínculo visitado" xfId="48721" builtinId="9" hidden="1"/>
    <cellStyle name="Hipervínculo visitado" xfId="48722" builtinId="9" hidden="1"/>
    <cellStyle name="Hipervínculo visitado" xfId="48723" builtinId="9" hidden="1"/>
    <cellStyle name="Hipervínculo visitado" xfId="48724" builtinId="9" hidden="1"/>
    <cellStyle name="Hipervínculo visitado" xfId="48725" builtinId="9" hidden="1"/>
    <cellStyle name="Hipervínculo visitado" xfId="48726" builtinId="9" hidden="1"/>
    <cellStyle name="Hipervínculo visitado" xfId="48727" builtinId="9" hidden="1"/>
    <cellStyle name="Hipervínculo visitado" xfId="48728" builtinId="9" hidden="1"/>
    <cellStyle name="Hipervínculo visitado" xfId="48729" builtinId="9" hidden="1"/>
    <cellStyle name="Hipervínculo visitado" xfId="48730" builtinId="9" hidden="1"/>
    <cellStyle name="Hipervínculo visitado" xfId="48731" builtinId="9" hidden="1"/>
    <cellStyle name="Hipervínculo visitado" xfId="48683" builtinId="9" hidden="1"/>
    <cellStyle name="Hipervínculo visitado" xfId="48684" builtinId="9" hidden="1"/>
    <cellStyle name="Hipervínculo visitado" xfId="48685" builtinId="9" hidden="1"/>
    <cellStyle name="Hipervínculo visitado" xfId="48732" builtinId="9" hidden="1"/>
    <cellStyle name="Hipervínculo visitado" xfId="48733" builtinId="9" hidden="1"/>
    <cellStyle name="Hipervínculo visitado" xfId="48734" builtinId="9" hidden="1"/>
    <cellStyle name="Hipervínculo visitado" xfId="48735" builtinId="9" hidden="1"/>
    <cellStyle name="Hipervínculo visitado" xfId="48736" builtinId="9" hidden="1"/>
    <cellStyle name="Hipervínculo visitado" xfId="48737" builtinId="9" hidden="1"/>
    <cellStyle name="Hipervínculo visitado" xfId="48738" builtinId="9" hidden="1"/>
    <cellStyle name="Hipervínculo visitado" xfId="48739" builtinId="9" hidden="1"/>
    <cellStyle name="Hipervínculo visitado" xfId="48740" builtinId="9" hidden="1"/>
    <cellStyle name="Hipervínculo visitado" xfId="48741" builtinId="9" hidden="1"/>
    <cellStyle name="Hipervínculo visitado" xfId="48742" builtinId="9" hidden="1"/>
    <cellStyle name="Hipervínculo visitado" xfId="48743" builtinId="9" hidden="1"/>
    <cellStyle name="Hipervínculo visitado" xfId="48744" builtinId="9" hidden="1"/>
    <cellStyle name="Hipervínculo visitado" xfId="48745" builtinId="9" hidden="1"/>
    <cellStyle name="Hipervínculo visitado" xfId="48746" builtinId="9" hidden="1"/>
    <cellStyle name="Hipervínculo visitado" xfId="48747" builtinId="9" hidden="1"/>
    <cellStyle name="Hipervínculo visitado" xfId="48748" builtinId="9" hidden="1"/>
    <cellStyle name="Hipervínculo visitado" xfId="48749" builtinId="9" hidden="1"/>
    <cellStyle name="Hipervínculo visitado" xfId="48751" builtinId="9" hidden="1"/>
    <cellStyle name="Hipervínculo visitado" xfId="48752" builtinId="9" hidden="1"/>
    <cellStyle name="Hipervínculo visitado" xfId="48753" builtinId="9" hidden="1"/>
    <cellStyle name="Hipervínculo visitado" xfId="48754" builtinId="9" hidden="1"/>
    <cellStyle name="Hipervínculo visitado" xfId="48755" builtinId="9" hidden="1"/>
    <cellStyle name="Hipervínculo visitado" xfId="48756" builtinId="9" hidden="1"/>
    <cellStyle name="Hipervínculo visitado" xfId="48757" builtinId="9" hidden="1"/>
    <cellStyle name="Hipervínculo visitado" xfId="48758" builtinId="9" hidden="1"/>
    <cellStyle name="Hipervínculo visitado" xfId="48759" builtinId="9" hidden="1"/>
    <cellStyle name="Hipervínculo visitado" xfId="48760" builtinId="9" hidden="1"/>
    <cellStyle name="Hipervínculo visitado" xfId="48761" builtinId="9" hidden="1"/>
    <cellStyle name="Hipervínculo visitado" xfId="48762" builtinId="9" hidden="1"/>
    <cellStyle name="Hipervínculo visitado" xfId="48763" builtinId="9" hidden="1"/>
    <cellStyle name="Hipervínculo visitado" xfId="48764" builtinId="9" hidden="1"/>
    <cellStyle name="Hipervínculo visitado" xfId="48765" builtinId="9" hidden="1"/>
    <cellStyle name="Hipervínculo visitado" xfId="48766" builtinId="9" hidden="1"/>
    <cellStyle name="Hipervínculo visitado" xfId="48767" builtinId="9" hidden="1"/>
    <cellStyle name="Hipervínculo visitado" xfId="48768" builtinId="9" hidden="1"/>
    <cellStyle name="Hipervínculo visitado" xfId="48769" builtinId="9" hidden="1"/>
    <cellStyle name="Hipervínculo visitado" xfId="48770" builtinId="9" hidden="1"/>
    <cellStyle name="Hipervínculo visitado" xfId="48771" builtinId="9" hidden="1"/>
    <cellStyle name="Hipervínculo visitado" xfId="48178" builtinId="9" hidden="1"/>
    <cellStyle name="Hipervínculo visitado" xfId="48158" builtinId="9" hidden="1"/>
    <cellStyle name="Hipervínculo visitado" xfId="47879" builtinId="9" hidden="1"/>
    <cellStyle name="Hipervínculo visitado" xfId="48772" builtinId="9" hidden="1"/>
    <cellStyle name="Hipervínculo visitado" xfId="48773" builtinId="9" hidden="1"/>
    <cellStyle name="Hipervínculo visitado" xfId="48774" builtinId="9" hidden="1"/>
    <cellStyle name="Hipervínculo visitado" xfId="48775" builtinId="9" hidden="1"/>
    <cellStyle name="Hipervínculo visitado" xfId="48776" builtinId="9" hidden="1"/>
    <cellStyle name="Hipervínculo visitado" xfId="48777" builtinId="9" hidden="1"/>
    <cellStyle name="Hipervínculo visitado" xfId="48778" builtinId="9" hidden="1"/>
    <cellStyle name="Hipervínculo visitado" xfId="48779" builtinId="9" hidden="1"/>
    <cellStyle name="Hipervínculo visitado" xfId="48780" builtinId="9" hidden="1"/>
    <cellStyle name="Hipervínculo visitado" xfId="48781" builtinId="9" hidden="1"/>
    <cellStyle name="Hipervínculo visitado" xfId="48782" builtinId="9" hidden="1"/>
    <cellStyle name="Hipervínculo visitado" xfId="48783" builtinId="9" hidden="1"/>
    <cellStyle name="Hipervínculo visitado" xfId="48784" builtinId="9" hidden="1"/>
    <cellStyle name="Hipervínculo visitado" xfId="48785" builtinId="9" hidden="1"/>
    <cellStyle name="Hipervínculo visitado" xfId="48786" builtinId="9" hidden="1"/>
    <cellStyle name="Hipervínculo visitado" xfId="48787" builtinId="9" hidden="1"/>
    <cellStyle name="Hipervínculo visitado" xfId="48788" builtinId="9" hidden="1"/>
    <cellStyle name="Hipervínculo visitado" xfId="48789" builtinId="9" hidden="1"/>
    <cellStyle name="Hipervínculo visitado" xfId="48790" builtinId="9" hidden="1"/>
    <cellStyle name="Hipervínculo visitado" xfId="48791" builtinId="9" hidden="1"/>
    <cellStyle name="Hipervínculo visitado" xfId="48792" builtinId="9" hidden="1"/>
    <cellStyle name="Hipervínculo visitado" xfId="48793" builtinId="9" hidden="1"/>
    <cellStyle name="Hipervínculo visitado" xfId="48794" builtinId="9" hidden="1"/>
    <cellStyle name="Hipervínculo visitado" xfId="48795" builtinId="9" hidden="1"/>
    <cellStyle name="Hipervínculo visitado" xfId="48796" builtinId="9" hidden="1"/>
    <cellStyle name="Hipervínculo visitado" xfId="48797" builtinId="9" hidden="1"/>
    <cellStyle name="Hipervínculo visitado" xfId="48798" builtinId="9" hidden="1"/>
    <cellStyle name="Hipervínculo visitado" xfId="48799" builtinId="9" hidden="1"/>
    <cellStyle name="Hipervínculo visitado" xfId="48800" builtinId="9" hidden="1"/>
    <cellStyle name="Hipervínculo visitado" xfId="48801" builtinId="9" hidden="1"/>
    <cellStyle name="Hipervínculo visitado" xfId="48802" builtinId="9" hidden="1"/>
    <cellStyle name="Hipervínculo visitado" xfId="48803" builtinId="9" hidden="1"/>
    <cellStyle name="Hipervínculo visitado" xfId="48804" builtinId="9" hidden="1"/>
    <cellStyle name="Hipervínculo visitado" xfId="48805" builtinId="9" hidden="1"/>
    <cellStyle name="Hipervínculo visitado" xfId="48806" builtinId="9" hidden="1"/>
    <cellStyle name="Hipervínculo visitado" xfId="48807" builtinId="9" hidden="1"/>
    <cellStyle name="Hipervínculo visitado" xfId="48808" builtinId="9" hidden="1"/>
    <cellStyle name="Hipervínculo visitado" xfId="48809" builtinId="9" hidden="1"/>
    <cellStyle name="Hipervínculo visitado" xfId="48810" builtinId="9" hidden="1"/>
    <cellStyle name="Hipervínculo visitado" xfId="48654" builtinId="9" hidden="1"/>
    <cellStyle name="Hipervínculo visitado" xfId="48473" builtinId="9" hidden="1"/>
    <cellStyle name="Hipervínculo visitado" xfId="48394" builtinId="9" hidden="1"/>
    <cellStyle name="Hipervínculo visitado" xfId="48811" builtinId="9" hidden="1"/>
    <cellStyle name="Hipervínculo visitado" xfId="48812" builtinId="9" hidden="1"/>
    <cellStyle name="Hipervínculo visitado" xfId="48813" builtinId="9" hidden="1"/>
    <cellStyle name="Hipervínculo visitado" xfId="48814" builtinId="9" hidden="1"/>
    <cellStyle name="Hipervínculo visitado" xfId="48815" builtinId="9" hidden="1"/>
    <cellStyle name="Hipervínculo visitado" xfId="48816" builtinId="9" hidden="1"/>
    <cellStyle name="Hipervínculo visitado" xfId="48817" builtinId="9" hidden="1"/>
    <cellStyle name="Hipervínculo visitado" xfId="48818" builtinId="9" hidden="1"/>
    <cellStyle name="Hipervínculo visitado" xfId="48819" builtinId="9" hidden="1"/>
    <cellStyle name="Hipervínculo visitado" xfId="48820" builtinId="9" hidden="1"/>
    <cellStyle name="Hipervínculo visitado" xfId="48821" builtinId="9" hidden="1"/>
    <cellStyle name="Hipervínculo visitado" xfId="48822" builtinId="9" hidden="1"/>
    <cellStyle name="Hipervínculo visitado" xfId="48823" builtinId="9" hidden="1"/>
    <cellStyle name="Hipervínculo visitado" xfId="48824" builtinId="9" hidden="1"/>
    <cellStyle name="Hipervínculo visitado" xfId="48825" builtinId="9" hidden="1"/>
    <cellStyle name="Hipervínculo visitado" xfId="48826" builtinId="9" hidden="1"/>
    <cellStyle name="Hipervínculo visitado" xfId="48827" builtinId="9" hidden="1"/>
    <cellStyle name="Hipervínculo visitado" xfId="48828" builtinId="9" hidden="1"/>
    <cellStyle name="Hipervínculo visitado" xfId="48930" builtinId="9" hidden="1"/>
    <cellStyle name="Hipervínculo visitado" xfId="48931" builtinId="9" hidden="1"/>
    <cellStyle name="Hipervínculo visitado" xfId="48932" builtinId="9" hidden="1"/>
    <cellStyle name="Hipervínculo visitado" xfId="48933" builtinId="9" hidden="1"/>
    <cellStyle name="Hipervínculo visitado" xfId="48934" builtinId="9" hidden="1"/>
    <cellStyle name="Hipervínculo visitado" xfId="48935" builtinId="9" hidden="1"/>
    <cellStyle name="Hipervínculo visitado" xfId="48936" builtinId="9" hidden="1"/>
    <cellStyle name="Hipervínculo visitado" xfId="48937" builtinId="9" hidden="1"/>
    <cellStyle name="Hipervínculo visitado" xfId="48938" builtinId="9" hidden="1"/>
    <cellStyle name="Hipervínculo visitado" xfId="48939" builtinId="9" hidden="1"/>
    <cellStyle name="Hipervínculo visitado" xfId="48940" builtinId="9" hidden="1"/>
    <cellStyle name="Hipervínculo visitado" xfId="48941" builtinId="9" hidden="1"/>
    <cellStyle name="Hipervínculo visitado" xfId="48942" builtinId="9" hidden="1"/>
    <cellStyle name="Hipervínculo visitado" xfId="48943" builtinId="9" hidden="1"/>
    <cellStyle name="Hipervínculo visitado" xfId="48944" builtinId="9" hidden="1"/>
    <cellStyle name="Hipervínculo visitado" xfId="48945" builtinId="9" hidden="1"/>
    <cellStyle name="Hipervínculo visitado" xfId="48946" builtinId="9" hidden="1"/>
    <cellStyle name="Hipervínculo visitado" xfId="48947" builtinId="9" hidden="1"/>
    <cellStyle name="Hipervínculo visitado" xfId="48948" builtinId="9" hidden="1"/>
    <cellStyle name="Hipervínculo visitado" xfId="48949" builtinId="9" hidden="1"/>
    <cellStyle name="Hipervínculo visitado" xfId="48950" builtinId="9" hidden="1"/>
    <cellStyle name="Hipervínculo visitado" xfId="48955" builtinId="9" hidden="1"/>
    <cellStyle name="Hipervínculo visitado" xfId="48956" builtinId="9" hidden="1"/>
    <cellStyle name="Hipervínculo visitado" xfId="48957" builtinId="9" hidden="1"/>
    <cellStyle name="Hipervínculo visitado" xfId="48958" builtinId="9" hidden="1"/>
    <cellStyle name="Hipervínculo visitado" xfId="48959" builtinId="9" hidden="1"/>
    <cellStyle name="Hipervínculo visitado" xfId="48960" builtinId="9" hidden="1"/>
    <cellStyle name="Hipervínculo visitado" xfId="48961" builtinId="9" hidden="1"/>
    <cellStyle name="Hipervínculo visitado" xfId="48962" builtinId="9" hidden="1"/>
    <cellStyle name="Hipervínculo visitado" xfId="48963" builtinId="9" hidden="1"/>
    <cellStyle name="Hipervínculo visitado" xfId="48964" builtinId="9" hidden="1"/>
    <cellStyle name="Hipervínculo visitado" xfId="48965" builtinId="9" hidden="1"/>
    <cellStyle name="Hipervínculo visitado" xfId="48966" builtinId="9" hidden="1"/>
    <cellStyle name="Hipervínculo visitado" xfId="48967" builtinId="9" hidden="1"/>
    <cellStyle name="Hipervínculo visitado" xfId="48968" builtinId="9" hidden="1"/>
    <cellStyle name="Hipervínculo visitado" xfId="48969" builtinId="9" hidden="1"/>
    <cellStyle name="Hipervínculo visitado" xfId="48970" builtinId="9" hidden="1"/>
    <cellStyle name="Hipervínculo visitado" xfId="48971" builtinId="9" hidden="1"/>
    <cellStyle name="Hipervínculo visitado" xfId="48972" builtinId="9" hidden="1"/>
    <cellStyle name="Hipervínculo visitado" xfId="48973" builtinId="9" hidden="1"/>
    <cellStyle name="Hipervínculo visitado" xfId="48974" builtinId="9" hidden="1"/>
    <cellStyle name="Hipervínculo visitado" xfId="48975" builtinId="9" hidden="1"/>
    <cellStyle name="Hipervínculo visitado" xfId="48986" builtinId="9" hidden="1"/>
    <cellStyle name="Hipervínculo visitado" xfId="48987" builtinId="9" hidden="1"/>
    <cellStyle name="Hipervínculo visitado" xfId="48988" builtinId="9" hidden="1"/>
    <cellStyle name="Hipervínculo visitado" xfId="48989" builtinId="9" hidden="1"/>
    <cellStyle name="Hipervínculo visitado" xfId="48990" builtinId="9" hidden="1"/>
    <cellStyle name="Hipervínculo visitado" xfId="48991" builtinId="9" hidden="1"/>
    <cellStyle name="Hipervínculo visitado" xfId="48992" builtinId="9" hidden="1"/>
    <cellStyle name="Hipervínculo visitado" xfId="48993" builtinId="9" hidden="1"/>
    <cellStyle name="Hipervínculo visitado" xfId="48994" builtinId="9" hidden="1"/>
    <cellStyle name="Hipervínculo visitado" xfId="48995" builtinId="9" hidden="1"/>
    <cellStyle name="Hipervínculo visitado" xfId="48996" builtinId="9" hidden="1"/>
    <cellStyle name="Hipervínculo visitado" xfId="48997" builtinId="9" hidden="1"/>
    <cellStyle name="Hipervínculo visitado" xfId="48998" builtinId="9" hidden="1"/>
    <cellStyle name="Hipervínculo visitado" xfId="48999" builtinId="9" hidden="1"/>
    <cellStyle name="Hipervínculo visitado" xfId="49000" builtinId="9" hidden="1"/>
    <cellStyle name="Hipervínculo visitado" xfId="49001" builtinId="9" hidden="1"/>
    <cellStyle name="Hipervínculo visitado" xfId="49002" builtinId="9" hidden="1"/>
    <cellStyle name="Hipervínculo visitado" xfId="49003" builtinId="9" hidden="1"/>
    <cellStyle name="Hipervínculo visitado" xfId="49004" builtinId="9" hidden="1"/>
    <cellStyle name="Hipervínculo visitado" xfId="49005" builtinId="9" hidden="1"/>
    <cellStyle name="Hipervínculo visitado" xfId="49006" builtinId="9" hidden="1"/>
    <cellStyle name="Hipervínculo visitado" xfId="49017" builtinId="9" hidden="1"/>
    <cellStyle name="Hipervínculo visitado" xfId="49018" builtinId="9" hidden="1"/>
    <cellStyle name="Hipervínculo visitado" xfId="49019" builtinId="9" hidden="1"/>
    <cellStyle name="Hipervínculo visitado" xfId="49020" builtinId="9" hidden="1"/>
    <cellStyle name="Hipervínculo visitado" xfId="49021" builtinId="9" hidden="1"/>
    <cellStyle name="Hipervínculo visitado" xfId="49022" builtinId="9" hidden="1"/>
    <cellStyle name="Hipervínculo visitado" xfId="49023" builtinId="9" hidden="1"/>
    <cellStyle name="Hipervínculo visitado" xfId="49024" builtinId="9" hidden="1"/>
    <cellStyle name="Hipervínculo visitado" xfId="49025" builtinId="9" hidden="1"/>
    <cellStyle name="Hipervínculo visitado" xfId="49026" builtinId="9" hidden="1"/>
    <cellStyle name="Hipervínculo visitado" xfId="49027" builtinId="9" hidden="1"/>
    <cellStyle name="Hipervínculo visitado" xfId="49028" builtinId="9" hidden="1"/>
    <cellStyle name="Hipervínculo visitado" xfId="49029" builtinId="9" hidden="1"/>
    <cellStyle name="Hipervínculo visitado" xfId="49030" builtinId="9" hidden="1"/>
    <cellStyle name="Hipervínculo visitado" xfId="49031" builtinId="9" hidden="1"/>
    <cellStyle name="Hipervínculo visitado" xfId="49032" builtinId="9" hidden="1"/>
    <cellStyle name="Hipervínculo visitado" xfId="49033" builtinId="9" hidden="1"/>
    <cellStyle name="Hipervínculo visitado" xfId="49034" builtinId="9" hidden="1"/>
    <cellStyle name="Hipervínculo visitado" xfId="49035" builtinId="9" hidden="1"/>
    <cellStyle name="Hipervínculo visitado" xfId="49036" builtinId="9" hidden="1"/>
    <cellStyle name="Hipervínculo visitado" xfId="49037" builtinId="9" hidden="1"/>
    <cellStyle name="Hipervínculo visitado" xfId="49048" builtinId="9" hidden="1"/>
    <cellStyle name="Hipervínculo visitado" xfId="49049" builtinId="9" hidden="1"/>
    <cellStyle name="Hipervínculo visitado" xfId="49050" builtinId="9" hidden="1"/>
    <cellStyle name="Hipervínculo visitado" xfId="49051" builtinId="9" hidden="1"/>
    <cellStyle name="Hipervínculo visitado" xfId="49052" builtinId="9" hidden="1"/>
    <cellStyle name="Hipervínculo visitado" xfId="49053" builtinId="9" hidden="1"/>
    <cellStyle name="Hipervínculo visitado" xfId="49054" builtinId="9" hidden="1"/>
    <cellStyle name="Hipervínculo visitado" xfId="49055" builtinId="9" hidden="1"/>
    <cellStyle name="Hipervínculo visitado" xfId="49056" builtinId="9" hidden="1"/>
    <cellStyle name="Hipervínculo visitado" xfId="49057" builtinId="9" hidden="1"/>
    <cellStyle name="Hipervínculo visitado" xfId="49058" builtinId="9" hidden="1"/>
    <cellStyle name="Hipervínculo visitado" xfId="49059" builtinId="9" hidden="1"/>
    <cellStyle name="Hipervínculo visitado" xfId="49060" builtinId="9" hidden="1"/>
    <cellStyle name="Hipervínculo visitado" xfId="49061" builtinId="9" hidden="1"/>
    <cellStyle name="Hipervínculo visitado" xfId="49062" builtinId="9" hidden="1"/>
    <cellStyle name="Hipervínculo visitado" xfId="49063" builtinId="9" hidden="1"/>
    <cellStyle name="Hipervínculo visitado" xfId="49064" builtinId="9" hidden="1"/>
    <cellStyle name="Hipervínculo visitado" xfId="49065" builtinId="9" hidden="1"/>
    <cellStyle name="Hipervínculo visitado" xfId="49066" builtinId="9" hidden="1"/>
    <cellStyle name="Hipervínculo visitado" xfId="49067" builtinId="9" hidden="1"/>
    <cellStyle name="Hipervínculo visitado" xfId="49068" builtinId="9" hidden="1"/>
    <cellStyle name="Hipervínculo visitado" xfId="49013" builtinId="9" hidden="1"/>
    <cellStyle name="Hipervínculo visitado" xfId="49014" builtinId="9" hidden="1"/>
    <cellStyle name="Hipervínculo visitado" xfId="49015" builtinId="9" hidden="1"/>
    <cellStyle name="Hipervínculo visitado" xfId="49072" builtinId="9" hidden="1"/>
    <cellStyle name="Hipervínculo visitado" xfId="49073" builtinId="9" hidden="1"/>
    <cellStyle name="Hipervínculo visitado" xfId="49074" builtinId="9" hidden="1"/>
    <cellStyle name="Hipervínculo visitado" xfId="49075" builtinId="9" hidden="1"/>
    <cellStyle name="Hipervínculo visitado" xfId="49076" builtinId="9" hidden="1"/>
    <cellStyle name="Hipervínculo visitado" xfId="49077" builtinId="9" hidden="1"/>
    <cellStyle name="Hipervínculo visitado" xfId="49078" builtinId="9" hidden="1"/>
    <cellStyle name="Hipervínculo visitado" xfId="49079" builtinId="9" hidden="1"/>
    <cellStyle name="Hipervínculo visitado" xfId="49080" builtinId="9" hidden="1"/>
    <cellStyle name="Hipervínculo visitado" xfId="49081" builtinId="9" hidden="1"/>
    <cellStyle name="Hipervínculo visitado" xfId="49082" builtinId="9" hidden="1"/>
    <cellStyle name="Hipervínculo visitado" xfId="49083" builtinId="9" hidden="1"/>
    <cellStyle name="Hipervínculo visitado" xfId="49084" builtinId="9" hidden="1"/>
    <cellStyle name="Hipervínculo visitado" xfId="49085" builtinId="9" hidden="1"/>
    <cellStyle name="Hipervínculo visitado" xfId="49086" builtinId="9" hidden="1"/>
    <cellStyle name="Hipervínculo visitado" xfId="49087" builtinId="9" hidden="1"/>
    <cellStyle name="Hipervínculo visitado" xfId="49088" builtinId="9" hidden="1"/>
    <cellStyle name="Hipervínculo visitado" xfId="49089" builtinId="9" hidden="1"/>
    <cellStyle name="Hipervínculo visitado" xfId="49044" builtinId="9" hidden="1"/>
    <cellStyle name="Hipervínculo visitado" xfId="49045" builtinId="9" hidden="1"/>
    <cellStyle name="Hipervínculo visitado" xfId="49046" builtinId="9" hidden="1"/>
    <cellStyle name="Hipervínculo visitado" xfId="49093" builtinId="9" hidden="1"/>
    <cellStyle name="Hipervínculo visitado" xfId="49094" builtinId="9" hidden="1"/>
    <cellStyle name="Hipervínculo visitado" xfId="49095" builtinId="9" hidden="1"/>
    <cellStyle name="Hipervínculo visitado" xfId="49096" builtinId="9" hidden="1"/>
    <cellStyle name="Hipervínculo visitado" xfId="49097" builtinId="9" hidden="1"/>
    <cellStyle name="Hipervínculo visitado" xfId="49098" builtinId="9" hidden="1"/>
    <cellStyle name="Hipervínculo visitado" xfId="49099" builtinId="9" hidden="1"/>
    <cellStyle name="Hipervínculo visitado" xfId="49100" builtinId="9" hidden="1"/>
    <cellStyle name="Hipervínculo visitado" xfId="49101" builtinId="9" hidden="1"/>
    <cellStyle name="Hipervínculo visitado" xfId="49102" builtinId="9" hidden="1"/>
    <cellStyle name="Hipervínculo visitado" xfId="49103" builtinId="9" hidden="1"/>
    <cellStyle name="Hipervínculo visitado" xfId="49104" builtinId="9" hidden="1"/>
    <cellStyle name="Hipervínculo visitado" xfId="49105" builtinId="9" hidden="1"/>
    <cellStyle name="Hipervínculo visitado" xfId="49106" builtinId="9" hidden="1"/>
    <cellStyle name="Hipervínculo visitado" xfId="49107" builtinId="9" hidden="1"/>
    <cellStyle name="Hipervínculo visitado" xfId="49108" builtinId="9" hidden="1"/>
    <cellStyle name="Hipervínculo visitado" xfId="49109" builtinId="9" hidden="1"/>
    <cellStyle name="Hipervínculo visitado" xfId="49110" builtinId="9" hidden="1"/>
    <cellStyle name="Hipervínculo visitado" xfId="48850" builtinId="9" hidden="1"/>
    <cellStyle name="Hipervínculo visitado" xfId="48849" builtinId="9" hidden="1"/>
    <cellStyle name="Hipervínculo visitado" xfId="48845" builtinId="9" hidden="1"/>
    <cellStyle name="Hipervínculo visitado" xfId="49114" builtinId="9" hidden="1"/>
    <cellStyle name="Hipervínculo visitado" xfId="49115" builtinId="9" hidden="1"/>
    <cellStyle name="Hipervínculo visitado" xfId="49116" builtinId="9" hidden="1"/>
    <cellStyle name="Hipervínculo visitado" xfId="49117" builtinId="9" hidden="1"/>
    <cellStyle name="Hipervínculo visitado" xfId="49118" builtinId="9" hidden="1"/>
    <cellStyle name="Hipervínculo visitado" xfId="49119" builtinId="9" hidden="1"/>
    <cellStyle name="Hipervínculo visitado" xfId="49120" builtinId="9" hidden="1"/>
    <cellStyle name="Hipervínculo visitado" xfId="49121" builtinId="9" hidden="1"/>
    <cellStyle name="Hipervínculo visitado" xfId="49122" builtinId="9" hidden="1"/>
    <cellStyle name="Hipervínculo visitado" xfId="49123" builtinId="9" hidden="1"/>
    <cellStyle name="Hipervínculo visitado" xfId="49124" builtinId="9" hidden="1"/>
    <cellStyle name="Hipervínculo visitado" xfId="49125" builtinId="9" hidden="1"/>
    <cellStyle name="Hipervínculo visitado" xfId="49126" builtinId="9" hidden="1"/>
    <cellStyle name="Hipervínculo visitado" xfId="49127" builtinId="9" hidden="1"/>
    <cellStyle name="Hipervínculo visitado" xfId="49128" builtinId="9" hidden="1"/>
    <cellStyle name="Hipervínculo visitado" xfId="49129" builtinId="9" hidden="1"/>
    <cellStyle name="Hipervínculo visitado" xfId="49130" builtinId="9" hidden="1"/>
    <cellStyle name="Hipervínculo visitado" xfId="49131" builtinId="9" hidden="1"/>
    <cellStyle name="Hipervínculo visitado" xfId="48984" builtinId="9" hidden="1"/>
    <cellStyle name="Hipervínculo visitado" xfId="49041" builtinId="9" hidden="1"/>
    <cellStyle name="Hipervínculo visitado" xfId="49042" builtinId="9" hidden="1"/>
    <cellStyle name="Hipervínculo visitado" xfId="49135" builtinId="9" hidden="1"/>
    <cellStyle name="Hipervínculo visitado" xfId="49136" builtinId="9" hidden="1"/>
    <cellStyle name="Hipervínculo visitado" xfId="49137" builtinId="9" hidden="1"/>
    <cellStyle name="Hipervínculo visitado" xfId="49138" builtinId="9" hidden="1"/>
    <cellStyle name="Hipervínculo visitado" xfId="49139" builtinId="9" hidden="1"/>
    <cellStyle name="Hipervínculo visitado" xfId="49140" builtinId="9" hidden="1"/>
    <cellStyle name="Hipervínculo visitado" xfId="49141" builtinId="9" hidden="1"/>
    <cellStyle name="Hipervínculo visitado" xfId="49142" builtinId="9" hidden="1"/>
    <cellStyle name="Hipervínculo visitado" xfId="49143" builtinId="9" hidden="1"/>
    <cellStyle name="Hipervínculo visitado" xfId="49144" builtinId="9" hidden="1"/>
    <cellStyle name="Hipervínculo visitado" xfId="49145" builtinId="9" hidden="1"/>
    <cellStyle name="Hipervínculo visitado" xfId="49146" builtinId="9" hidden="1"/>
    <cellStyle name="Hipervínculo visitado" xfId="49147" builtinId="9" hidden="1"/>
    <cellStyle name="Hipervínculo visitado" xfId="49148" builtinId="9" hidden="1"/>
    <cellStyle name="Hipervínculo visitado" xfId="49149" builtinId="9" hidden="1"/>
    <cellStyle name="Hipervínculo visitado" xfId="49150" builtinId="9" hidden="1"/>
    <cellStyle name="Hipervínculo visitado" xfId="49151" builtinId="9" hidden="1"/>
    <cellStyle name="Hipervínculo visitado" xfId="49152" builtinId="9" hidden="1"/>
    <cellStyle name="Hipervínculo visitado" xfId="49162" builtinId="9" hidden="1"/>
    <cellStyle name="Hipervínculo visitado" xfId="49163" builtinId="9" hidden="1"/>
    <cellStyle name="Hipervínculo visitado" xfId="49164" builtinId="9" hidden="1"/>
    <cellStyle name="Hipervínculo visitado" xfId="49165" builtinId="9" hidden="1"/>
    <cellStyle name="Hipervínculo visitado" xfId="49166" builtinId="9" hidden="1"/>
    <cellStyle name="Hipervínculo visitado" xfId="49167" builtinId="9" hidden="1"/>
    <cellStyle name="Hipervínculo visitado" xfId="49168" builtinId="9" hidden="1"/>
    <cellStyle name="Hipervínculo visitado" xfId="49169" builtinId="9" hidden="1"/>
    <cellStyle name="Hipervínculo visitado" xfId="49170" builtinId="9" hidden="1"/>
    <cellStyle name="Hipervínculo visitado" xfId="49171" builtinId="9" hidden="1"/>
    <cellStyle name="Hipervínculo visitado" xfId="49172" builtinId="9" hidden="1"/>
    <cellStyle name="Hipervínculo visitado" xfId="49173" builtinId="9" hidden="1"/>
    <cellStyle name="Hipervínculo visitado" xfId="49174" builtinId="9" hidden="1"/>
    <cellStyle name="Hipervínculo visitado" xfId="49175" builtinId="9" hidden="1"/>
    <cellStyle name="Hipervínculo visitado" xfId="49176" builtinId="9" hidden="1"/>
    <cellStyle name="Hipervínculo visitado" xfId="49177" builtinId="9" hidden="1"/>
    <cellStyle name="Hipervínculo visitado" xfId="49178" builtinId="9" hidden="1"/>
    <cellStyle name="Hipervínculo visitado" xfId="49179" builtinId="9" hidden="1"/>
    <cellStyle name="Hipervínculo visitado" xfId="49180" builtinId="9" hidden="1"/>
    <cellStyle name="Hipervínculo visitado" xfId="49181" builtinId="9" hidden="1"/>
    <cellStyle name="Hipervínculo visitado" xfId="49182" builtinId="9" hidden="1"/>
    <cellStyle name="Hipervínculo visitado" xfId="48923" builtinId="9" hidden="1"/>
    <cellStyle name="Hipervínculo visitado" xfId="48981" builtinId="9" hidden="1"/>
    <cellStyle name="Hipervínculo visitado" xfId="48982" builtinId="9" hidden="1"/>
    <cellStyle name="Hipervínculo visitado" xfId="49186" builtinId="9" hidden="1"/>
    <cellStyle name="Hipervínculo visitado" xfId="49187" builtinId="9" hidden="1"/>
    <cellStyle name="Hipervínculo visitado" xfId="49188" builtinId="9" hidden="1"/>
    <cellStyle name="Hipervínculo visitado" xfId="49189" builtinId="9" hidden="1"/>
    <cellStyle name="Hipervínculo visitado" xfId="49190" builtinId="9" hidden="1"/>
    <cellStyle name="Hipervínculo visitado" xfId="49191" builtinId="9" hidden="1"/>
    <cellStyle name="Hipervínculo visitado" xfId="49192" builtinId="9" hidden="1"/>
    <cellStyle name="Hipervínculo visitado" xfId="49193" builtinId="9" hidden="1"/>
    <cellStyle name="Hipervínculo visitado" xfId="49194" builtinId="9" hidden="1"/>
    <cellStyle name="Hipervínculo visitado" xfId="49195" builtinId="9" hidden="1"/>
    <cellStyle name="Hipervínculo visitado" xfId="49196" builtinId="9" hidden="1"/>
    <cellStyle name="Hipervínculo visitado" xfId="49197" builtinId="9" hidden="1"/>
    <cellStyle name="Hipervínculo visitado" xfId="49198" builtinId="9" hidden="1"/>
    <cellStyle name="Hipervínculo visitado" xfId="49199" builtinId="9" hidden="1"/>
    <cellStyle name="Hipervínculo visitado" xfId="49200" builtinId="9" hidden="1"/>
    <cellStyle name="Hipervínculo visitado" xfId="49201" builtinId="9" hidden="1"/>
    <cellStyle name="Hipervínculo visitado" xfId="49202" builtinId="9" hidden="1"/>
    <cellStyle name="Hipervínculo visitado" xfId="49203" builtinId="9" hidden="1"/>
    <cellStyle name="Hipervínculo visitado" xfId="49209" builtinId="9" hidden="1"/>
    <cellStyle name="Hipervínculo visitado" xfId="49210" builtinId="9" hidden="1"/>
    <cellStyle name="Hipervínculo visitado" xfId="49211" builtinId="9" hidden="1"/>
    <cellStyle name="Hipervínculo visitado" xfId="49212" builtinId="9" hidden="1"/>
    <cellStyle name="Hipervínculo visitado" xfId="49213" builtinId="9" hidden="1"/>
    <cellStyle name="Hipervínculo visitado" xfId="49214" builtinId="9" hidden="1"/>
    <cellStyle name="Hipervínculo visitado" xfId="49215" builtinId="9" hidden="1"/>
    <cellStyle name="Hipervínculo visitado" xfId="49216" builtinId="9" hidden="1"/>
    <cellStyle name="Hipervínculo visitado" xfId="49217" builtinId="9" hidden="1"/>
    <cellStyle name="Hipervínculo visitado" xfId="49218" builtinId="9" hidden="1"/>
    <cellStyle name="Hipervínculo visitado" xfId="49219" builtinId="9" hidden="1"/>
    <cellStyle name="Hipervínculo visitado" xfId="49220" builtinId="9" hidden="1"/>
    <cellStyle name="Hipervínculo visitado" xfId="49221" builtinId="9" hidden="1"/>
    <cellStyle name="Hipervínculo visitado" xfId="49222" builtinId="9" hidden="1"/>
    <cellStyle name="Hipervínculo visitado" xfId="49223" builtinId="9" hidden="1"/>
    <cellStyle name="Hipervínculo visitado" xfId="49224" builtinId="9" hidden="1"/>
    <cellStyle name="Hipervínculo visitado" xfId="49225" builtinId="9" hidden="1"/>
    <cellStyle name="Hipervínculo visitado" xfId="49226" builtinId="9" hidden="1"/>
    <cellStyle name="Hipervínculo visitado" xfId="49227" builtinId="9" hidden="1"/>
    <cellStyle name="Hipervínculo visitado" xfId="49228" builtinId="9" hidden="1"/>
    <cellStyle name="Hipervínculo visitado" xfId="49229" builtinId="9" hidden="1"/>
    <cellStyle name="Hipervínculo visitado" xfId="48906" builtinId="9" hidden="1"/>
    <cellStyle name="Hipervínculo visitado" xfId="48907" builtinId="9" hidden="1"/>
    <cellStyle name="Hipervínculo visitado" xfId="48911" builtinId="9" hidden="1"/>
    <cellStyle name="Hipervínculo visitado" xfId="49233" builtinId="9" hidden="1"/>
    <cellStyle name="Hipervínculo visitado" xfId="49234" builtinId="9" hidden="1"/>
    <cellStyle name="Hipervínculo visitado" xfId="49235" builtinId="9" hidden="1"/>
    <cellStyle name="Hipervínculo visitado" xfId="49236" builtinId="9" hidden="1"/>
    <cellStyle name="Hipervínculo visitado" xfId="49237" builtinId="9" hidden="1"/>
    <cellStyle name="Hipervínculo visitado" xfId="49238" builtinId="9" hidden="1"/>
    <cellStyle name="Hipervínculo visitado" xfId="49239" builtinId="9" hidden="1"/>
    <cellStyle name="Hipervínculo visitado" xfId="49240" builtinId="9" hidden="1"/>
    <cellStyle name="Hipervínculo visitado" xfId="49241" builtinId="9" hidden="1"/>
    <cellStyle name="Hipervínculo visitado" xfId="49242" builtinId="9" hidden="1"/>
    <cellStyle name="Hipervínculo visitado" xfId="49243" builtinId="9" hidden="1"/>
    <cellStyle name="Hipervínculo visitado" xfId="49244" builtinId="9" hidden="1"/>
    <cellStyle name="Hipervínculo visitado" xfId="49245" builtinId="9" hidden="1"/>
    <cellStyle name="Hipervínculo visitado" xfId="49246" builtinId="9" hidden="1"/>
    <cellStyle name="Hipervínculo visitado" xfId="49247" builtinId="9" hidden="1"/>
    <cellStyle name="Hipervínculo visitado" xfId="49248" builtinId="9" hidden="1"/>
    <cellStyle name="Hipervínculo visitado" xfId="49249" builtinId="9" hidden="1"/>
    <cellStyle name="Hipervínculo visitado" xfId="49250" builtinId="9" hidden="1"/>
    <cellStyle name="Hipervínculo visitado" xfId="49255" builtinId="9" hidden="1"/>
    <cellStyle name="Hipervínculo visitado" xfId="49256" builtinId="9" hidden="1"/>
    <cellStyle name="Hipervínculo visitado" xfId="49257" builtinId="9" hidden="1"/>
    <cellStyle name="Hipervínculo visitado" xfId="49258" builtinId="9" hidden="1"/>
    <cellStyle name="Hipervínculo visitado" xfId="49259" builtinId="9" hidden="1"/>
    <cellStyle name="Hipervínculo visitado" xfId="49260" builtinId="9" hidden="1"/>
    <cellStyle name="Hipervínculo visitado" xfId="49261" builtinId="9" hidden="1"/>
    <cellStyle name="Hipervínculo visitado" xfId="49262" builtinId="9" hidden="1"/>
    <cellStyle name="Hipervínculo visitado" xfId="49263" builtinId="9" hidden="1"/>
    <cellStyle name="Hipervínculo visitado" xfId="49264" builtinId="9" hidden="1"/>
    <cellStyle name="Hipervínculo visitado" xfId="49265" builtinId="9" hidden="1"/>
    <cellStyle name="Hipervínculo visitado" xfId="49266" builtinId="9" hidden="1"/>
    <cellStyle name="Hipervínculo visitado" xfId="49267" builtinId="9" hidden="1"/>
    <cellStyle name="Hipervínculo visitado" xfId="49268" builtinId="9" hidden="1"/>
    <cellStyle name="Hipervínculo visitado" xfId="49269" builtinId="9" hidden="1"/>
    <cellStyle name="Hipervínculo visitado" xfId="49270" builtinId="9" hidden="1"/>
    <cellStyle name="Hipervínculo visitado" xfId="49271" builtinId="9" hidden="1"/>
    <cellStyle name="Hipervínculo visitado" xfId="49272" builtinId="9" hidden="1"/>
    <cellStyle name="Hipervínculo visitado" xfId="49273" builtinId="9" hidden="1"/>
    <cellStyle name="Hipervínculo visitado" xfId="49274" builtinId="9" hidden="1"/>
    <cellStyle name="Hipervínculo visitado" xfId="49275" builtinId="9" hidden="1"/>
    <cellStyle name="Hipervínculo visitado" xfId="49111" builtinId="9" hidden="1"/>
    <cellStyle name="Hipervínculo visitado" xfId="48954" builtinId="9" hidden="1"/>
    <cellStyle name="Hipervínculo visitado" xfId="48898" builtinId="9" hidden="1"/>
    <cellStyle name="Hipervínculo visitado" xfId="49278" builtinId="9" hidden="1"/>
    <cellStyle name="Hipervínculo visitado" xfId="49279" builtinId="9" hidden="1"/>
    <cellStyle name="Hipervínculo visitado" xfId="49280" builtinId="9" hidden="1"/>
    <cellStyle name="Hipervínculo visitado" xfId="49281" builtinId="9" hidden="1"/>
    <cellStyle name="Hipervínculo visitado" xfId="49282" builtinId="9" hidden="1"/>
    <cellStyle name="Hipervínculo visitado" xfId="49283" builtinId="9" hidden="1"/>
    <cellStyle name="Hipervínculo visitado" xfId="49284" builtinId="9" hidden="1"/>
    <cellStyle name="Hipervínculo visitado" xfId="49285" builtinId="9" hidden="1"/>
    <cellStyle name="Hipervínculo visitado" xfId="49286" builtinId="9" hidden="1"/>
    <cellStyle name="Hipervínculo visitado" xfId="49287" builtinId="9" hidden="1"/>
    <cellStyle name="Hipervínculo visitado" xfId="49288" builtinId="9" hidden="1"/>
    <cellStyle name="Hipervínculo visitado" xfId="49289" builtinId="9" hidden="1"/>
    <cellStyle name="Hipervínculo visitado" xfId="49290" builtinId="9" hidden="1"/>
    <cellStyle name="Hipervínculo visitado" xfId="49291" builtinId="9" hidden="1"/>
    <cellStyle name="Hipervínculo visitado" xfId="49292" builtinId="9" hidden="1"/>
    <cellStyle name="Hipervínculo visitado" xfId="49293" builtinId="9" hidden="1"/>
    <cellStyle name="Hipervínculo visitado" xfId="49294" builtinId="9" hidden="1"/>
    <cellStyle name="Hipervínculo visitado" xfId="49295" builtinId="9" hidden="1"/>
    <cellStyle name="Hipervínculo visitado" xfId="49300" builtinId="9" hidden="1"/>
    <cellStyle name="Hipervínculo visitado" xfId="49301" builtinId="9" hidden="1"/>
    <cellStyle name="Hipervínculo visitado" xfId="49302" builtinId="9" hidden="1"/>
    <cellStyle name="Hipervínculo visitado" xfId="49303" builtinId="9" hidden="1"/>
    <cellStyle name="Hipervínculo visitado" xfId="49304" builtinId="9" hidden="1"/>
    <cellStyle name="Hipervínculo visitado" xfId="49305" builtinId="9" hidden="1"/>
    <cellStyle name="Hipervínculo visitado" xfId="49306" builtinId="9" hidden="1"/>
    <cellStyle name="Hipervínculo visitado" xfId="49307" builtinId="9" hidden="1"/>
    <cellStyle name="Hipervínculo visitado" xfId="49308" builtinId="9" hidden="1"/>
    <cellStyle name="Hipervínculo visitado" xfId="49309" builtinId="9" hidden="1"/>
    <cellStyle name="Hipervínculo visitado" xfId="49310" builtinId="9" hidden="1"/>
    <cellStyle name="Hipervínculo visitado" xfId="49311" builtinId="9" hidden="1"/>
    <cellStyle name="Hipervínculo visitado" xfId="49312" builtinId="9" hidden="1"/>
    <cellStyle name="Hipervínculo visitado" xfId="49313" builtinId="9" hidden="1"/>
    <cellStyle name="Hipervínculo visitado" xfId="49314" builtinId="9" hidden="1"/>
    <cellStyle name="Hipervínculo visitado" xfId="49315" builtinId="9" hidden="1"/>
    <cellStyle name="Hipervínculo visitado" xfId="49316" builtinId="9" hidden="1"/>
    <cellStyle name="Hipervínculo visitado" xfId="49317" builtinId="9" hidden="1"/>
    <cellStyle name="Hipervínculo visitado" xfId="49318" builtinId="9" hidden="1"/>
    <cellStyle name="Hipervínculo visitado" xfId="49319" builtinId="9" hidden="1"/>
    <cellStyle name="Hipervínculo visitado" xfId="49320" builtinId="9" hidden="1"/>
    <cellStyle name="Hipervínculo visitado" xfId="48887" builtinId="9" hidden="1"/>
    <cellStyle name="Hipervínculo visitado" xfId="48888" builtinId="9" hidden="1"/>
    <cellStyle name="Hipervínculo visitado" xfId="48890" builtinId="9" hidden="1"/>
    <cellStyle name="Hipervínculo visitado" xfId="49324" builtinId="9" hidden="1"/>
    <cellStyle name="Hipervínculo visitado" xfId="49325" builtinId="9" hidden="1"/>
    <cellStyle name="Hipervínculo visitado" xfId="49326" builtinId="9" hidden="1"/>
    <cellStyle name="Hipervínculo visitado" xfId="49327" builtinId="9" hidden="1"/>
    <cellStyle name="Hipervínculo visitado" xfId="49328" builtinId="9" hidden="1"/>
    <cellStyle name="Hipervínculo visitado" xfId="49329" builtinId="9" hidden="1"/>
    <cellStyle name="Hipervínculo visitado" xfId="49330" builtinId="9" hidden="1"/>
    <cellStyle name="Hipervínculo visitado" xfId="49331" builtinId="9" hidden="1"/>
    <cellStyle name="Hipervínculo visitado" xfId="49332" builtinId="9" hidden="1"/>
    <cellStyle name="Hipervínculo visitado" xfId="49333" builtinId="9" hidden="1"/>
    <cellStyle name="Hipervínculo visitado" xfId="49334" builtinId="9" hidden="1"/>
    <cellStyle name="Hipervínculo visitado" xfId="49335" builtinId="9" hidden="1"/>
    <cellStyle name="Hipervínculo visitado" xfId="49336" builtinId="9" hidden="1"/>
    <cellStyle name="Hipervínculo visitado" xfId="49337" builtinId="9" hidden="1"/>
    <cellStyle name="Hipervínculo visitado" xfId="49338" builtinId="9" hidden="1"/>
    <cellStyle name="Hipervínculo visitado" xfId="49339" builtinId="9" hidden="1"/>
    <cellStyle name="Hipervínculo visitado" xfId="49340" builtinId="9" hidden="1"/>
    <cellStyle name="Hipervínculo visitado" xfId="49341" builtinId="9" hidden="1"/>
    <cellStyle name="Hipervínculo visitado" xfId="49348" builtinId="9" hidden="1"/>
    <cellStyle name="Hipervínculo visitado" xfId="49349" builtinId="9" hidden="1"/>
    <cellStyle name="Hipervínculo visitado" xfId="49350" builtinId="9" hidden="1"/>
    <cellStyle name="Hipervínculo visitado" xfId="49351" builtinId="9" hidden="1"/>
    <cellStyle name="Hipervínculo visitado" xfId="49352" builtinId="9" hidden="1"/>
    <cellStyle name="Hipervínculo visitado" xfId="49353" builtinId="9" hidden="1"/>
    <cellStyle name="Hipervínculo visitado" xfId="49354" builtinId="9" hidden="1"/>
    <cellStyle name="Hipervínculo visitado" xfId="49355" builtinId="9" hidden="1"/>
    <cellStyle name="Hipervínculo visitado" xfId="49356" builtinId="9" hidden="1"/>
    <cellStyle name="Hipervínculo visitado" xfId="49357" builtinId="9" hidden="1"/>
    <cellStyle name="Hipervínculo visitado" xfId="49358" builtinId="9" hidden="1"/>
    <cellStyle name="Hipervínculo visitado" xfId="49359" builtinId="9" hidden="1"/>
    <cellStyle name="Hipervínculo visitado" xfId="49360" builtinId="9" hidden="1"/>
    <cellStyle name="Hipervínculo visitado" xfId="49361" builtinId="9" hidden="1"/>
    <cellStyle name="Hipervínculo visitado" xfId="49362" builtinId="9" hidden="1"/>
    <cellStyle name="Hipervínculo visitado" xfId="49363" builtinId="9" hidden="1"/>
    <cellStyle name="Hipervínculo visitado" xfId="49364" builtinId="9" hidden="1"/>
    <cellStyle name="Hipervínculo visitado" xfId="49365" builtinId="9" hidden="1"/>
    <cellStyle name="Hipervínculo visitado" xfId="49366" builtinId="9" hidden="1"/>
    <cellStyle name="Hipervínculo visitado" xfId="49367" builtinId="9" hidden="1"/>
    <cellStyle name="Hipervínculo visitado" xfId="49368" builtinId="9" hidden="1"/>
    <cellStyle name="Hipervínculo visitado" xfId="49113" builtinId="9" hidden="1"/>
    <cellStyle name="Hipervínculo visitado" xfId="49133" builtinId="9" hidden="1"/>
    <cellStyle name="Hipervínculo visitado" xfId="48885" builtinId="9" hidden="1"/>
    <cellStyle name="Hipervínculo visitado" xfId="49372" builtinId="9" hidden="1"/>
    <cellStyle name="Hipervínculo visitado" xfId="49373" builtinId="9" hidden="1"/>
    <cellStyle name="Hipervínculo visitado" xfId="49374" builtinId="9" hidden="1"/>
    <cellStyle name="Hipervínculo visitado" xfId="49375" builtinId="9" hidden="1"/>
    <cellStyle name="Hipervínculo visitado" xfId="49376" builtinId="9" hidden="1"/>
    <cellStyle name="Hipervínculo visitado" xfId="49377" builtinId="9" hidden="1"/>
    <cellStyle name="Hipervínculo visitado" xfId="49378" builtinId="9" hidden="1"/>
    <cellStyle name="Hipervínculo visitado" xfId="49379" builtinId="9" hidden="1"/>
    <cellStyle name="Hipervínculo visitado" xfId="49380" builtinId="9" hidden="1"/>
    <cellStyle name="Hipervínculo visitado" xfId="49381" builtinId="9" hidden="1"/>
    <cellStyle name="Hipervínculo visitado" xfId="49382" builtinId="9" hidden="1"/>
    <cellStyle name="Hipervínculo visitado" xfId="49383" builtinId="9" hidden="1"/>
    <cellStyle name="Hipervínculo visitado" xfId="49384" builtinId="9" hidden="1"/>
    <cellStyle name="Hipervínculo visitado" xfId="49385" builtinId="9" hidden="1"/>
    <cellStyle name="Hipervínculo visitado" xfId="49386" builtinId="9" hidden="1"/>
    <cellStyle name="Hipervínculo visitado" xfId="49387" builtinId="9" hidden="1"/>
    <cellStyle name="Hipervínculo visitado" xfId="49388" builtinId="9" hidden="1"/>
    <cellStyle name="Hipervínculo visitado" xfId="49389" builtinId="9" hidden="1"/>
    <cellStyle name="Hipervínculo visitado" xfId="49399" builtinId="9" hidden="1"/>
    <cellStyle name="Hipervínculo visitado" xfId="49400" builtinId="9" hidden="1"/>
    <cellStyle name="Hipervínculo visitado" xfId="49401" builtinId="9" hidden="1"/>
    <cellStyle name="Hipervínculo visitado" xfId="49402" builtinId="9" hidden="1"/>
    <cellStyle name="Hipervínculo visitado" xfId="49403" builtinId="9" hidden="1"/>
    <cellStyle name="Hipervínculo visitado" xfId="49404" builtinId="9" hidden="1"/>
    <cellStyle name="Hipervínculo visitado" xfId="49405" builtinId="9" hidden="1"/>
    <cellStyle name="Hipervínculo visitado" xfId="49406" builtinId="9" hidden="1"/>
    <cellStyle name="Hipervínculo visitado" xfId="49407" builtinId="9" hidden="1"/>
    <cellStyle name="Hipervínculo visitado" xfId="49408" builtinId="9" hidden="1"/>
    <cellStyle name="Hipervínculo visitado" xfId="49409" builtinId="9" hidden="1"/>
    <cellStyle name="Hipervínculo visitado" xfId="49410" builtinId="9" hidden="1"/>
    <cellStyle name="Hipervínculo visitado" xfId="49411" builtinId="9" hidden="1"/>
    <cellStyle name="Hipervínculo visitado" xfId="49412" builtinId="9" hidden="1"/>
    <cellStyle name="Hipervínculo visitado" xfId="49413" builtinId="9" hidden="1"/>
    <cellStyle name="Hipervínculo visitado" xfId="49414" builtinId="9" hidden="1"/>
    <cellStyle name="Hipervínculo visitado" xfId="49415" builtinId="9" hidden="1"/>
    <cellStyle name="Hipervínculo visitado" xfId="49416" builtinId="9" hidden="1"/>
    <cellStyle name="Hipervínculo visitado" xfId="49417" builtinId="9" hidden="1"/>
    <cellStyle name="Hipervínculo visitado" xfId="49418" builtinId="9" hidden="1"/>
    <cellStyle name="Hipervínculo visitado" xfId="49419" builtinId="9" hidden="1"/>
    <cellStyle name="Hipervínculo visitado" xfId="48952" builtinId="9" hidden="1"/>
    <cellStyle name="Hipervínculo visitado" xfId="49184" builtinId="9" hidden="1"/>
    <cellStyle name="Hipervínculo visitado" xfId="48881" builtinId="9" hidden="1"/>
    <cellStyle name="Hipervínculo visitado" xfId="49422" builtinId="9" hidden="1"/>
    <cellStyle name="Hipervínculo visitado" xfId="49423" builtinId="9" hidden="1"/>
    <cellStyle name="Hipervínculo visitado" xfId="49424" builtinId="9" hidden="1"/>
    <cellStyle name="Hipervínculo visitado" xfId="49425" builtinId="9" hidden="1"/>
    <cellStyle name="Hipervínculo visitado" xfId="49426" builtinId="9" hidden="1"/>
    <cellStyle name="Hipervínculo visitado" xfId="49427" builtinId="9" hidden="1"/>
    <cellStyle name="Hipervínculo visitado" xfId="49428" builtinId="9" hidden="1"/>
    <cellStyle name="Hipervínculo visitado" xfId="49429" builtinId="9" hidden="1"/>
    <cellStyle name="Hipervínculo visitado" xfId="49430" builtinId="9" hidden="1"/>
    <cellStyle name="Hipervínculo visitado" xfId="49431" builtinId="9" hidden="1"/>
    <cellStyle name="Hipervínculo visitado" xfId="49432" builtinId="9" hidden="1"/>
    <cellStyle name="Hipervínculo visitado" xfId="49433" builtinId="9" hidden="1"/>
    <cellStyle name="Hipervínculo visitado" xfId="49434" builtinId="9" hidden="1"/>
    <cellStyle name="Hipervínculo visitado" xfId="49435" builtinId="9" hidden="1"/>
    <cellStyle name="Hipervínculo visitado" xfId="49436" builtinId="9" hidden="1"/>
    <cellStyle name="Hipervínculo visitado" xfId="49437" builtinId="9" hidden="1"/>
    <cellStyle name="Hipervínculo visitado" xfId="49438" builtinId="9" hidden="1"/>
    <cellStyle name="Hipervínculo visitado" xfId="49439" builtinId="9" hidden="1"/>
    <cellStyle name="Hipervínculo visitado" xfId="49450" builtinId="9" hidden="1"/>
    <cellStyle name="Hipervínculo visitado" xfId="49451" builtinId="9" hidden="1"/>
    <cellStyle name="Hipervínculo visitado" xfId="49452" builtinId="9" hidden="1"/>
    <cellStyle name="Hipervínculo visitado" xfId="49453" builtinId="9" hidden="1"/>
    <cellStyle name="Hipervínculo visitado" xfId="49454" builtinId="9" hidden="1"/>
    <cellStyle name="Hipervínculo visitado" xfId="49455" builtinId="9" hidden="1"/>
    <cellStyle name="Hipervínculo visitado" xfId="49456" builtinId="9" hidden="1"/>
    <cellStyle name="Hipervínculo visitado" xfId="49457" builtinId="9" hidden="1"/>
    <cellStyle name="Hipervínculo visitado" xfId="49458" builtinId="9" hidden="1"/>
    <cellStyle name="Hipervínculo visitado" xfId="49459" builtinId="9" hidden="1"/>
    <cellStyle name="Hipervínculo visitado" xfId="49460" builtinId="9" hidden="1"/>
    <cellStyle name="Hipervínculo visitado" xfId="49461" builtinId="9" hidden="1"/>
    <cellStyle name="Hipervínculo visitado" xfId="49462" builtinId="9" hidden="1"/>
    <cellStyle name="Hipervínculo visitado" xfId="49463" builtinId="9" hidden="1"/>
    <cellStyle name="Hipervínculo visitado" xfId="49464" builtinId="9" hidden="1"/>
    <cellStyle name="Hipervínculo visitado" xfId="49465" builtinId="9" hidden="1"/>
    <cellStyle name="Hipervínculo visitado" xfId="49466" builtinId="9" hidden="1"/>
    <cellStyle name="Hipervínculo visitado" xfId="49467" builtinId="9" hidden="1"/>
    <cellStyle name="Hipervínculo visitado" xfId="49468" builtinId="9" hidden="1"/>
    <cellStyle name="Hipervínculo visitado" xfId="49469" builtinId="9" hidden="1"/>
    <cellStyle name="Hipervínculo visitado" xfId="49470" builtinId="9" hidden="1"/>
    <cellStyle name="Hipervínculo visitado" xfId="49132" builtinId="9" hidden="1"/>
    <cellStyle name="Hipervínculo visitado" xfId="49231" builtinId="9" hidden="1"/>
    <cellStyle name="Hipervínculo visitado" xfId="48878" builtinId="9" hidden="1"/>
    <cellStyle name="Hipervínculo visitado" xfId="49473" builtinId="9" hidden="1"/>
    <cellStyle name="Hipervínculo visitado" xfId="49474" builtinId="9" hidden="1"/>
    <cellStyle name="Hipervínculo visitado" xfId="49475" builtinId="9" hidden="1"/>
    <cellStyle name="Hipervínculo visitado" xfId="49476" builtinId="9" hidden="1"/>
    <cellStyle name="Hipervínculo visitado" xfId="49477" builtinId="9" hidden="1"/>
    <cellStyle name="Hipervínculo visitado" xfId="49478" builtinId="9" hidden="1"/>
    <cellStyle name="Hipervínculo visitado" xfId="49479" builtinId="9" hidden="1"/>
    <cellStyle name="Hipervínculo visitado" xfId="49480" builtinId="9" hidden="1"/>
    <cellStyle name="Hipervínculo visitado" xfId="49481" builtinId="9" hidden="1"/>
    <cellStyle name="Hipervínculo visitado" xfId="49482" builtinId="9" hidden="1"/>
    <cellStyle name="Hipervínculo visitado" xfId="49483" builtinId="9" hidden="1"/>
    <cellStyle name="Hipervínculo visitado" xfId="49484" builtinId="9" hidden="1"/>
    <cellStyle name="Hipervínculo visitado" xfId="49485" builtinId="9" hidden="1"/>
    <cellStyle name="Hipervínculo visitado" xfId="49486" builtinId="9" hidden="1"/>
    <cellStyle name="Hipervínculo visitado" xfId="49487" builtinId="9" hidden="1"/>
    <cellStyle name="Hipervínculo visitado" xfId="49488" builtinId="9" hidden="1"/>
    <cellStyle name="Hipervínculo visitado" xfId="49489" builtinId="9" hidden="1"/>
    <cellStyle name="Hipervínculo visitado" xfId="49490" builtinId="9" hidden="1"/>
    <cellStyle name="Hipervínculo visitado" xfId="49500" builtinId="9" hidden="1"/>
    <cellStyle name="Hipervínculo visitado" xfId="49501" builtinId="9" hidden="1"/>
    <cellStyle name="Hipervínculo visitado" xfId="49502" builtinId="9" hidden="1"/>
    <cellStyle name="Hipervínculo visitado" xfId="49503" builtinId="9" hidden="1"/>
    <cellStyle name="Hipervínculo visitado" xfId="49504" builtinId="9" hidden="1"/>
    <cellStyle name="Hipervínculo visitado" xfId="49505" builtinId="9" hidden="1"/>
    <cellStyle name="Hipervínculo visitado" xfId="49506" builtinId="9" hidden="1"/>
    <cellStyle name="Hipervínculo visitado" xfId="49507" builtinId="9" hidden="1"/>
    <cellStyle name="Hipervínculo visitado" xfId="49508" builtinId="9" hidden="1"/>
    <cellStyle name="Hipervínculo visitado" xfId="49509" builtinId="9" hidden="1"/>
    <cellStyle name="Hipervínculo visitado" xfId="49510" builtinId="9" hidden="1"/>
    <cellStyle name="Hipervínculo visitado" xfId="49511" builtinId="9" hidden="1"/>
    <cellStyle name="Hipervínculo visitado" xfId="49512" builtinId="9" hidden="1"/>
    <cellStyle name="Hipervínculo visitado" xfId="49513" builtinId="9" hidden="1"/>
    <cellStyle name="Hipervínculo visitado" xfId="49514" builtinId="9" hidden="1"/>
    <cellStyle name="Hipervínculo visitado" xfId="49515" builtinId="9" hidden="1"/>
    <cellStyle name="Hipervínculo visitado" xfId="49516" builtinId="9" hidden="1"/>
    <cellStyle name="Hipervínculo visitado" xfId="49517" builtinId="9" hidden="1"/>
    <cellStyle name="Hipervínculo visitado" xfId="49518" builtinId="9" hidden="1"/>
    <cellStyle name="Hipervínculo visitado" xfId="49519" builtinId="9" hidden="1"/>
    <cellStyle name="Hipervínculo visitado" xfId="49520" builtinId="9" hidden="1"/>
    <cellStyle name="Hipervínculo visitado" xfId="49183" builtinId="9" hidden="1"/>
    <cellStyle name="Hipervínculo visitado" xfId="49276" builtinId="9" hidden="1"/>
    <cellStyle name="Hipervínculo visitado" xfId="48876" builtinId="9" hidden="1"/>
    <cellStyle name="Hipervínculo visitado" xfId="49523" builtinId="9" hidden="1"/>
    <cellStyle name="Hipervínculo visitado" xfId="49524" builtinId="9" hidden="1"/>
    <cellStyle name="Hipervínculo visitado" xfId="49525" builtinId="9" hidden="1"/>
    <cellStyle name="Hipervínculo visitado" xfId="49526" builtinId="9" hidden="1"/>
    <cellStyle name="Hipervínculo visitado" xfId="49527" builtinId="9" hidden="1"/>
    <cellStyle name="Hipervínculo visitado" xfId="49528" builtinId="9" hidden="1"/>
    <cellStyle name="Hipervínculo visitado" xfId="49529" builtinId="9" hidden="1"/>
    <cellStyle name="Hipervínculo visitado" xfId="49530" builtinId="9" hidden="1"/>
    <cellStyle name="Hipervínculo visitado" xfId="49531" builtinId="9" hidden="1"/>
    <cellStyle name="Hipervínculo visitado" xfId="49532" builtinId="9" hidden="1"/>
    <cellStyle name="Hipervínculo visitado" xfId="49533" builtinId="9" hidden="1"/>
    <cellStyle name="Hipervínculo visitado" xfId="49534" builtinId="9" hidden="1"/>
    <cellStyle name="Hipervínculo visitado" xfId="49535" builtinId="9" hidden="1"/>
    <cellStyle name="Hipervínculo visitado" xfId="49536" builtinId="9" hidden="1"/>
    <cellStyle name="Hipervínculo visitado" xfId="49537" builtinId="9" hidden="1"/>
    <cellStyle name="Hipervínculo visitado" xfId="49538" builtinId="9" hidden="1"/>
    <cellStyle name="Hipervínculo visitado" xfId="49539" builtinId="9" hidden="1"/>
    <cellStyle name="Hipervínculo visitado" xfId="49540" builtinId="9" hidden="1"/>
    <cellStyle name="Hipervínculo visitado" xfId="49550" builtinId="9" hidden="1"/>
    <cellStyle name="Hipervínculo visitado" xfId="49551" builtinId="9" hidden="1"/>
    <cellStyle name="Hipervínculo visitado" xfId="49552" builtinId="9" hidden="1"/>
    <cellStyle name="Hipervínculo visitado" xfId="49553" builtinId="9" hidden="1"/>
    <cellStyle name="Hipervínculo visitado" xfId="49554" builtinId="9" hidden="1"/>
    <cellStyle name="Hipervínculo visitado" xfId="49555" builtinId="9" hidden="1"/>
    <cellStyle name="Hipervínculo visitado" xfId="49556" builtinId="9" hidden="1"/>
    <cellStyle name="Hipervínculo visitado" xfId="49557" builtinId="9" hidden="1"/>
    <cellStyle name="Hipervínculo visitado" xfId="49558" builtinId="9" hidden="1"/>
    <cellStyle name="Hipervínculo visitado" xfId="49559" builtinId="9" hidden="1"/>
    <cellStyle name="Hipervínculo visitado" xfId="49560" builtinId="9" hidden="1"/>
    <cellStyle name="Hipervínculo visitado" xfId="49561" builtinId="9" hidden="1"/>
    <cellStyle name="Hipervínculo visitado" xfId="49562" builtinId="9" hidden="1"/>
    <cellStyle name="Hipervínculo visitado" xfId="49563" builtinId="9" hidden="1"/>
    <cellStyle name="Hipervínculo visitado" xfId="49564" builtinId="9" hidden="1"/>
    <cellStyle name="Hipervínculo visitado" xfId="49565" builtinId="9" hidden="1"/>
    <cellStyle name="Hipervínculo visitado" xfId="49566" builtinId="9" hidden="1"/>
    <cellStyle name="Hipervínculo visitado" xfId="49567" builtinId="9" hidden="1"/>
    <cellStyle name="Hipervínculo visitado" xfId="49568" builtinId="9" hidden="1"/>
    <cellStyle name="Hipervínculo visitado" xfId="49569" builtinId="9" hidden="1"/>
    <cellStyle name="Hipervínculo visitado" xfId="49570" builtinId="9" hidden="1"/>
    <cellStyle name="Hipervínculo visitado" xfId="49230" builtinId="9" hidden="1"/>
    <cellStyle name="Hipervínculo visitado" xfId="49322" builtinId="9" hidden="1"/>
    <cellStyle name="Hipervínculo visitado" xfId="48871" builtinId="9" hidden="1"/>
    <cellStyle name="Hipervínculo visitado" xfId="49573" builtinId="9" hidden="1"/>
    <cellStyle name="Hipervínculo visitado" xfId="49574" builtinId="9" hidden="1"/>
    <cellStyle name="Hipervínculo visitado" xfId="49575" builtinId="9" hidden="1"/>
    <cellStyle name="Hipervínculo visitado" xfId="49576" builtinId="9" hidden="1"/>
    <cellStyle name="Hipervínculo visitado" xfId="49577" builtinId="9" hidden="1"/>
    <cellStyle name="Hipervínculo visitado" xfId="49578" builtinId="9" hidden="1"/>
    <cellStyle name="Hipervínculo visitado" xfId="49579" builtinId="9" hidden="1"/>
    <cellStyle name="Hipervínculo visitado" xfId="49580" builtinId="9" hidden="1"/>
    <cellStyle name="Hipervínculo visitado" xfId="49581" builtinId="9" hidden="1"/>
    <cellStyle name="Hipervínculo visitado" xfId="49582" builtinId="9" hidden="1"/>
    <cellStyle name="Hipervínculo visitado" xfId="49583" builtinId="9" hidden="1"/>
    <cellStyle name="Hipervínculo visitado" xfId="49584" builtinId="9" hidden="1"/>
    <cellStyle name="Hipervínculo visitado" xfId="49585" builtinId="9" hidden="1"/>
    <cellStyle name="Hipervínculo visitado" xfId="49586" builtinId="9" hidden="1"/>
    <cellStyle name="Hipervínculo visitado" xfId="49587" builtinId="9" hidden="1"/>
    <cellStyle name="Hipervínculo visitado" xfId="49588" builtinId="9" hidden="1"/>
    <cellStyle name="Hipervínculo visitado" xfId="49589" builtinId="9" hidden="1"/>
    <cellStyle name="Hipervínculo visitado" xfId="49590" builtinId="9" hidden="1"/>
    <cellStyle name="Hipervínculo visitado" xfId="49598" builtinId="9" hidden="1"/>
    <cellStyle name="Hipervínculo visitado" xfId="49599" builtinId="9" hidden="1"/>
    <cellStyle name="Hipervínculo visitado" xfId="49600" builtinId="9" hidden="1"/>
    <cellStyle name="Hipervínculo visitado" xfId="49601" builtinId="9" hidden="1"/>
    <cellStyle name="Hipervínculo visitado" xfId="49602" builtinId="9" hidden="1"/>
    <cellStyle name="Hipervínculo visitado" xfId="49603" builtinId="9" hidden="1"/>
    <cellStyle name="Hipervínculo visitado" xfId="49604" builtinId="9" hidden="1"/>
    <cellStyle name="Hipervínculo visitado" xfId="49605" builtinId="9" hidden="1"/>
    <cellStyle name="Hipervínculo visitado" xfId="49606" builtinId="9" hidden="1"/>
    <cellStyle name="Hipervínculo visitado" xfId="49607" builtinId="9" hidden="1"/>
    <cellStyle name="Hipervínculo visitado" xfId="49608" builtinId="9" hidden="1"/>
    <cellStyle name="Hipervínculo visitado" xfId="49609" builtinId="9" hidden="1"/>
    <cellStyle name="Hipervínculo visitado" xfId="49610" builtinId="9" hidden="1"/>
    <cellStyle name="Hipervínculo visitado" xfId="49611" builtinId="9" hidden="1"/>
    <cellStyle name="Hipervínculo visitado" xfId="49612" builtinId="9" hidden="1"/>
    <cellStyle name="Hipervínculo visitado" xfId="49613" builtinId="9" hidden="1"/>
    <cellStyle name="Hipervínculo visitado" xfId="49614" builtinId="9" hidden="1"/>
    <cellStyle name="Hipervínculo visitado" xfId="49615" builtinId="9" hidden="1"/>
    <cellStyle name="Hipervínculo visitado" xfId="49616" builtinId="9" hidden="1"/>
    <cellStyle name="Hipervínculo visitado" xfId="49617" builtinId="9" hidden="1"/>
    <cellStyle name="Hipervínculo visitado" xfId="49618" builtinId="9" hidden="1"/>
    <cellStyle name="Hipervínculo visitado" xfId="49370" builtinId="9" hidden="1"/>
    <cellStyle name="Hipervínculo visitado" xfId="48868" builtinId="9" hidden="1"/>
    <cellStyle name="Hipervínculo visitado" xfId="49619" builtinId="9" hidden="1"/>
    <cellStyle name="Hipervínculo visitado" xfId="49620" builtinId="9" hidden="1"/>
    <cellStyle name="Hipervínculo visitado" xfId="49621" builtinId="9" hidden="1"/>
    <cellStyle name="Hipervínculo visitado" xfId="49622" builtinId="9" hidden="1"/>
    <cellStyle name="Hipervínculo visitado" xfId="49623" builtinId="9" hidden="1"/>
    <cellStyle name="Hipervínculo visitado" xfId="49624" builtinId="9" hidden="1"/>
    <cellStyle name="Hipervínculo visitado" xfId="49625" builtinId="9" hidden="1"/>
    <cellStyle name="Hipervínculo visitado" xfId="49626" builtinId="9" hidden="1"/>
    <cellStyle name="Hipervínculo visitado" xfId="49627" builtinId="9" hidden="1"/>
    <cellStyle name="Hipervínculo visitado" xfId="49628" builtinId="9" hidden="1"/>
    <cellStyle name="Hipervínculo visitado" xfId="49629" builtinId="9" hidden="1"/>
    <cellStyle name="Hipervínculo visitado" xfId="49630" builtinId="9" hidden="1"/>
    <cellStyle name="Hipervínculo visitado" xfId="49631" builtinId="9" hidden="1"/>
    <cellStyle name="Hipervínculo visitado" xfId="49632" builtinId="9" hidden="1"/>
    <cellStyle name="Hipervínculo visitado" xfId="49633" builtinId="9" hidden="1"/>
    <cellStyle name="Hipervínculo visitado" xfId="49634" builtinId="9" hidden="1"/>
    <cellStyle name="Hipervínculo visitado" xfId="49635" builtinId="9" hidden="1"/>
    <cellStyle name="Hipervínculo visitado" xfId="49636" builtinId="9" hidden="1"/>
    <cellStyle name="Hipervínculo visitado" xfId="49637" builtinId="9" hidden="1"/>
    <cellStyle name="Hipervínculo visitado" xfId="49646" builtinId="9" hidden="1"/>
    <cellStyle name="Hipervínculo visitado" xfId="49647" builtinId="9" hidden="1"/>
    <cellStyle name="Hipervínculo visitado" xfId="49648" builtinId="9" hidden="1"/>
    <cellStyle name="Hipervínculo visitado" xfId="49649" builtinId="9" hidden="1"/>
    <cellStyle name="Hipervínculo visitado" xfId="49650" builtinId="9" hidden="1"/>
    <cellStyle name="Hipervínculo visitado" xfId="49651" builtinId="9" hidden="1"/>
    <cellStyle name="Hipervínculo visitado" xfId="49652" builtinId="9" hidden="1"/>
    <cellStyle name="Hipervínculo visitado" xfId="49653" builtinId="9" hidden="1"/>
    <cellStyle name="Hipervínculo visitado" xfId="49654" builtinId="9" hidden="1"/>
    <cellStyle name="Hipervínculo visitado" xfId="49655" builtinId="9" hidden="1"/>
    <cellStyle name="Hipervínculo visitado" xfId="49656" builtinId="9" hidden="1"/>
    <cellStyle name="Hipervínculo visitado" xfId="49657" builtinId="9" hidden="1"/>
    <cellStyle name="Hipervínculo visitado" xfId="49658" builtinId="9" hidden="1"/>
    <cellStyle name="Hipervínculo visitado" xfId="49659" builtinId="9" hidden="1"/>
    <cellStyle name="Hipervínculo visitado" xfId="49660" builtinId="9" hidden="1"/>
    <cellStyle name="Hipervínculo visitado" xfId="49661" builtinId="9" hidden="1"/>
    <cellStyle name="Hipervínculo visitado" xfId="49662" builtinId="9" hidden="1"/>
    <cellStyle name="Hipervínculo visitado" xfId="49663" builtinId="9" hidden="1"/>
    <cellStyle name="Hipervínculo visitado" xfId="49664" builtinId="9" hidden="1"/>
    <cellStyle name="Hipervínculo visitado" xfId="49665" builtinId="9" hidden="1"/>
    <cellStyle name="Hipervínculo visitado" xfId="49666" builtinId="9" hidden="1"/>
    <cellStyle name="Hipervínculo visitado" xfId="49321" builtinId="9" hidden="1"/>
    <cellStyle name="Hipervínculo visitado" xfId="49420" builtinId="9" hidden="1"/>
    <cellStyle name="Hipervínculo visitado" xfId="48865" builtinId="9" hidden="1"/>
    <cellStyle name="Hipervínculo visitado" xfId="49668" builtinId="9" hidden="1"/>
    <cellStyle name="Hipervínculo visitado" xfId="49669" builtinId="9" hidden="1"/>
    <cellStyle name="Hipervínculo visitado" xfId="49670" builtinId="9" hidden="1"/>
    <cellStyle name="Hipervínculo visitado" xfId="49671" builtinId="9" hidden="1"/>
    <cellStyle name="Hipervínculo visitado" xfId="49672" builtinId="9" hidden="1"/>
    <cellStyle name="Hipervínculo visitado" xfId="49673" builtinId="9" hidden="1"/>
    <cellStyle name="Hipervínculo visitado" xfId="49674" builtinId="9" hidden="1"/>
    <cellStyle name="Hipervínculo visitado" xfId="49675" builtinId="9" hidden="1"/>
    <cellStyle name="Hipervínculo visitado" xfId="49676" builtinId="9" hidden="1"/>
    <cellStyle name="Hipervínculo visitado" xfId="49677" builtinId="9" hidden="1"/>
    <cellStyle name="Hipervínculo visitado" xfId="49678" builtinId="9" hidden="1"/>
    <cellStyle name="Hipervínculo visitado" xfId="49679" builtinId="9" hidden="1"/>
    <cellStyle name="Hipervínculo visitado" xfId="49680" builtinId="9" hidden="1"/>
    <cellStyle name="Hipervínculo visitado" xfId="49681" builtinId="9" hidden="1"/>
    <cellStyle name="Hipervínculo visitado" xfId="49682" builtinId="9" hidden="1"/>
    <cellStyle name="Hipervínculo visitado" xfId="49683" builtinId="9" hidden="1"/>
    <cellStyle name="Hipervínculo visitado" xfId="49684" builtinId="9" hidden="1"/>
    <cellStyle name="Hipervínculo visitado" xfId="49685" builtinId="9" hidden="1"/>
    <cellStyle name="Hipervínculo visitado" xfId="49693" builtinId="9" hidden="1"/>
    <cellStyle name="Hipervínculo visitado" xfId="49694" builtinId="9" hidden="1"/>
    <cellStyle name="Hipervínculo visitado" xfId="49695" builtinId="9" hidden="1"/>
    <cellStyle name="Hipervínculo visitado" xfId="49696" builtinId="9" hidden="1"/>
    <cellStyle name="Hipervínculo visitado" xfId="49697" builtinId="9" hidden="1"/>
    <cellStyle name="Hipervínculo visitado" xfId="49698" builtinId="9" hidden="1"/>
    <cellStyle name="Hipervínculo visitado" xfId="49699" builtinId="9" hidden="1"/>
    <cellStyle name="Hipervínculo visitado" xfId="49700" builtinId="9" hidden="1"/>
    <cellStyle name="Hipervínculo visitado" xfId="49701" builtinId="9" hidden="1"/>
    <cellStyle name="Hipervínculo visitado" xfId="49702" builtinId="9" hidden="1"/>
    <cellStyle name="Hipervínculo visitado" xfId="49703" builtinId="9" hidden="1"/>
    <cellStyle name="Hipervínculo visitado" xfId="49704" builtinId="9" hidden="1"/>
    <cellStyle name="Hipervínculo visitado" xfId="49705" builtinId="9" hidden="1"/>
    <cellStyle name="Hipervínculo visitado" xfId="49706" builtinId="9" hidden="1"/>
    <cellStyle name="Hipervínculo visitado" xfId="49707" builtinId="9" hidden="1"/>
    <cellStyle name="Hipervínculo visitado" xfId="49708" builtinId="9" hidden="1"/>
    <cellStyle name="Hipervínculo visitado" xfId="49709" builtinId="9" hidden="1"/>
    <cellStyle name="Hipervínculo visitado" xfId="49710" builtinId="9" hidden="1"/>
    <cellStyle name="Hipervínculo visitado" xfId="49711" builtinId="9" hidden="1"/>
    <cellStyle name="Hipervínculo visitado" xfId="49712" builtinId="9" hidden="1"/>
    <cellStyle name="Hipervínculo visitado" xfId="49713" builtinId="9" hidden="1"/>
    <cellStyle name="Hipervínculo visitado" xfId="49717" builtinId="9" hidden="1"/>
    <cellStyle name="Hipervínculo visitado" xfId="49718" builtinId="9" hidden="1"/>
    <cellStyle name="Hipervínculo visitado" xfId="49719" builtinId="9" hidden="1"/>
    <cellStyle name="Hipervínculo visitado" xfId="49720" builtinId="9" hidden="1"/>
    <cellStyle name="Hipervínculo visitado" xfId="49721" builtinId="9" hidden="1"/>
    <cellStyle name="Hipervínculo visitado" xfId="49722" builtinId="9" hidden="1"/>
    <cellStyle name="Hipervínculo visitado" xfId="49723" builtinId="9" hidden="1"/>
    <cellStyle name="Hipervínculo visitado" xfId="49724" builtinId="9" hidden="1"/>
    <cellStyle name="Hipervínculo visitado" xfId="49725" builtinId="9" hidden="1"/>
    <cellStyle name="Hipervínculo visitado" xfId="49726" builtinId="9" hidden="1"/>
    <cellStyle name="Hipervínculo visitado" xfId="49727" builtinId="9" hidden="1"/>
    <cellStyle name="Hipervínculo visitado" xfId="49728" builtinId="9" hidden="1"/>
    <cellStyle name="Hipervínculo visitado" xfId="49729" builtinId="9" hidden="1"/>
    <cellStyle name="Hipervínculo visitado" xfId="49730" builtinId="9" hidden="1"/>
    <cellStyle name="Hipervínculo visitado" xfId="49731" builtinId="9" hidden="1"/>
    <cellStyle name="Hipervínculo visitado" xfId="49732" builtinId="9" hidden="1"/>
    <cellStyle name="Hipervínculo visitado" xfId="49733" builtinId="9" hidden="1"/>
    <cellStyle name="Hipervínculo visitado" xfId="49734" builtinId="9" hidden="1"/>
    <cellStyle name="Hipervínculo visitado" xfId="49735" builtinId="9" hidden="1"/>
    <cellStyle name="Hipervínculo visitado" xfId="49736" builtinId="9" hidden="1"/>
    <cellStyle name="Hipervínculo visitado" xfId="49737" builtinId="9" hidden="1"/>
    <cellStyle name="Hipervínculo visitado" xfId="49752" builtinId="9" hidden="1"/>
    <cellStyle name="Hipervínculo visitado" xfId="49753" builtinId="9" hidden="1"/>
    <cellStyle name="Hipervínculo visitado" xfId="49754" builtinId="9" hidden="1"/>
    <cellStyle name="Hipervínculo visitado" xfId="49755" builtinId="9" hidden="1"/>
    <cellStyle name="Hipervínculo visitado" xfId="49756" builtinId="9" hidden="1"/>
    <cellStyle name="Hipervínculo visitado" xfId="49757" builtinId="9" hidden="1"/>
    <cellStyle name="Hipervínculo visitado" xfId="49758" builtinId="9" hidden="1"/>
    <cellStyle name="Hipervínculo visitado" xfId="49759" builtinId="9" hidden="1"/>
    <cellStyle name="Hipervínculo visitado" xfId="49760" builtinId="9" hidden="1"/>
    <cellStyle name="Hipervínculo visitado" xfId="49761" builtinId="9" hidden="1"/>
    <cellStyle name="Hipervínculo visitado" xfId="49762" builtinId="9" hidden="1"/>
    <cellStyle name="Hipervínculo visitado" xfId="49763" builtinId="9" hidden="1"/>
    <cellStyle name="Hipervínculo visitado" xfId="49764" builtinId="9" hidden="1"/>
    <cellStyle name="Hipervínculo visitado" xfId="49765" builtinId="9" hidden="1"/>
    <cellStyle name="Hipervínculo visitado" xfId="49766" builtinId="9" hidden="1"/>
    <cellStyle name="Hipervínculo visitado" xfId="49767" builtinId="9" hidden="1"/>
    <cellStyle name="Hipervínculo visitado" xfId="49768" builtinId="9" hidden="1"/>
    <cellStyle name="Hipervínculo visitado" xfId="49769" builtinId="9" hidden="1"/>
    <cellStyle name="Hipervínculo visitado" xfId="49770" builtinId="9" hidden="1"/>
    <cellStyle name="Hipervínculo visitado" xfId="49771" builtinId="9" hidden="1"/>
    <cellStyle name="Hipervínculo visitado" xfId="49772" builtinId="9" hidden="1"/>
    <cellStyle name="Hipervínculo visitado" xfId="49779" builtinId="9" hidden="1"/>
    <cellStyle name="Hipervínculo visitado" xfId="49780" builtinId="9" hidden="1"/>
    <cellStyle name="Hipervínculo visitado" xfId="49781" builtinId="9" hidden="1"/>
    <cellStyle name="Hipervínculo visitado" xfId="49782" builtinId="9" hidden="1"/>
    <cellStyle name="Hipervínculo visitado" xfId="49783" builtinId="9" hidden="1"/>
    <cellStyle name="Hipervínculo visitado" xfId="49784" builtinId="9" hidden="1"/>
    <cellStyle name="Hipervínculo visitado" xfId="49785" builtinId="9" hidden="1"/>
    <cellStyle name="Hipervínculo visitado" xfId="49786" builtinId="9" hidden="1"/>
    <cellStyle name="Hipervínculo visitado" xfId="49787" builtinId="9" hidden="1"/>
    <cellStyle name="Hipervínculo visitado" xfId="49788" builtinId="9" hidden="1"/>
    <cellStyle name="Hipervínculo visitado" xfId="49789" builtinId="9" hidden="1"/>
    <cellStyle name="Hipervínculo visitado" xfId="49790" builtinId="9" hidden="1"/>
    <cellStyle name="Hipervínculo visitado" xfId="49791" builtinId="9" hidden="1"/>
    <cellStyle name="Hipervínculo visitado" xfId="49792" builtinId="9" hidden="1"/>
    <cellStyle name="Hipervínculo visitado" xfId="49793" builtinId="9" hidden="1"/>
    <cellStyle name="Hipervínculo visitado" xfId="49794" builtinId="9" hidden="1"/>
    <cellStyle name="Hipervínculo visitado" xfId="49795" builtinId="9" hidden="1"/>
    <cellStyle name="Hipervínculo visitado" xfId="49796" builtinId="9" hidden="1"/>
    <cellStyle name="Hipervínculo visitado" xfId="49797" builtinId="9" hidden="1"/>
    <cellStyle name="Hipervínculo visitado" xfId="49798" builtinId="9" hidden="1"/>
    <cellStyle name="Hipervínculo visitado" xfId="49799" builtinId="9" hidden="1"/>
    <cellStyle name="Hipervínculo visitado" xfId="49808" builtinId="9" hidden="1"/>
    <cellStyle name="Hipervínculo visitado" xfId="49809" builtinId="9" hidden="1"/>
    <cellStyle name="Hipervínculo visitado" xfId="49810" builtinId="9" hidden="1"/>
    <cellStyle name="Hipervínculo visitado" xfId="49811" builtinId="9" hidden="1"/>
    <cellStyle name="Hipervínculo visitado" xfId="49812" builtinId="9" hidden="1"/>
    <cellStyle name="Hipervínculo visitado" xfId="49813" builtinId="9" hidden="1"/>
    <cellStyle name="Hipervínculo visitado" xfId="49814" builtinId="9" hidden="1"/>
    <cellStyle name="Hipervínculo visitado" xfId="49815" builtinId="9" hidden="1"/>
    <cellStyle name="Hipervínculo visitado" xfId="49816" builtinId="9" hidden="1"/>
    <cellStyle name="Hipervínculo visitado" xfId="49817" builtinId="9" hidden="1"/>
    <cellStyle name="Hipervínculo visitado" xfId="49818" builtinId="9" hidden="1"/>
    <cellStyle name="Hipervínculo visitado" xfId="49819" builtinId="9" hidden="1"/>
    <cellStyle name="Hipervínculo visitado" xfId="49820" builtinId="9" hidden="1"/>
    <cellStyle name="Hipervínculo visitado" xfId="49821" builtinId="9" hidden="1"/>
    <cellStyle name="Hipervínculo visitado" xfId="49822" builtinId="9" hidden="1"/>
    <cellStyle name="Hipervínculo visitado" xfId="49823" builtinId="9" hidden="1"/>
    <cellStyle name="Hipervínculo visitado" xfId="49824" builtinId="9" hidden="1"/>
    <cellStyle name="Hipervínculo visitado" xfId="49825" builtinId="9" hidden="1"/>
    <cellStyle name="Hipervínculo visitado" xfId="49826" builtinId="9" hidden="1"/>
    <cellStyle name="Hipervínculo visitado" xfId="49827" builtinId="9" hidden="1"/>
    <cellStyle name="Hipervínculo visitado" xfId="49828" builtinId="9" hidden="1"/>
    <cellStyle name="Hipervínculo visitado" xfId="49839" builtinId="9" hidden="1"/>
    <cellStyle name="Hipervínculo visitado" xfId="49840" builtinId="9" hidden="1"/>
    <cellStyle name="Hipervínculo visitado" xfId="49841" builtinId="9" hidden="1"/>
    <cellStyle name="Hipervínculo visitado" xfId="49842" builtinId="9" hidden="1"/>
    <cellStyle name="Hipervínculo visitado" xfId="49843" builtinId="9" hidden="1"/>
    <cellStyle name="Hipervínculo visitado" xfId="49844" builtinId="9" hidden="1"/>
    <cellStyle name="Hipervínculo visitado" xfId="49845" builtinId="9" hidden="1"/>
    <cellStyle name="Hipervínculo visitado" xfId="49846" builtinId="9" hidden="1"/>
    <cellStyle name="Hipervínculo visitado" xfId="49847" builtinId="9" hidden="1"/>
    <cellStyle name="Hipervínculo visitado" xfId="49848" builtinId="9" hidden="1"/>
    <cellStyle name="Hipervínculo visitado" xfId="49849" builtinId="9" hidden="1"/>
    <cellStyle name="Hipervínculo visitado" xfId="49850" builtinId="9" hidden="1"/>
    <cellStyle name="Hipervínculo visitado" xfId="49851" builtinId="9" hidden="1"/>
    <cellStyle name="Hipervínculo visitado" xfId="49852" builtinId="9" hidden="1"/>
    <cellStyle name="Hipervínculo visitado" xfId="49853" builtinId="9" hidden="1"/>
    <cellStyle name="Hipervínculo visitado" xfId="49854" builtinId="9" hidden="1"/>
    <cellStyle name="Hipervínculo visitado" xfId="49855" builtinId="9" hidden="1"/>
    <cellStyle name="Hipervínculo visitado" xfId="49856" builtinId="9" hidden="1"/>
    <cellStyle name="Hipervínculo visitado" xfId="49857" builtinId="9" hidden="1"/>
    <cellStyle name="Hipervínculo visitado" xfId="49858" builtinId="9" hidden="1"/>
    <cellStyle name="Hipervínculo visitado" xfId="49859" builtinId="9" hidden="1"/>
    <cellStyle name="Hipervínculo visitado" xfId="49805" builtinId="9" hidden="1"/>
    <cellStyle name="Hipervínculo visitado" xfId="49806" builtinId="9" hidden="1"/>
    <cellStyle name="Hipervínculo visitado" xfId="49860" builtinId="9" hidden="1"/>
    <cellStyle name="Hipervínculo visitado" xfId="49861" builtinId="9" hidden="1"/>
    <cellStyle name="Hipervínculo visitado" xfId="49862" builtinId="9" hidden="1"/>
    <cellStyle name="Hipervínculo visitado" xfId="49863" builtinId="9" hidden="1"/>
    <cellStyle name="Hipervínculo visitado" xfId="49864" builtinId="9" hidden="1"/>
    <cellStyle name="Hipervínculo visitado" xfId="49865" builtinId="9" hidden="1"/>
    <cellStyle name="Hipervínculo visitado" xfId="49866" builtinId="9" hidden="1"/>
    <cellStyle name="Hipervínculo visitado" xfId="49867" builtinId="9" hidden="1"/>
    <cellStyle name="Hipervínculo visitado" xfId="49868" builtinId="9" hidden="1"/>
    <cellStyle name="Hipervínculo visitado" xfId="49869" builtinId="9" hidden="1"/>
    <cellStyle name="Hipervínculo visitado" xfId="49870" builtinId="9" hidden="1"/>
    <cellStyle name="Hipervínculo visitado" xfId="49871" builtinId="9" hidden="1"/>
    <cellStyle name="Hipervínculo visitado" xfId="49872" builtinId="9" hidden="1"/>
    <cellStyle name="Hipervínculo visitado" xfId="49873" builtinId="9" hidden="1"/>
    <cellStyle name="Hipervínculo visitado" xfId="49874" builtinId="9" hidden="1"/>
    <cellStyle name="Hipervínculo visitado" xfId="49875" builtinId="9" hidden="1"/>
    <cellStyle name="Hipervínculo visitado" xfId="49876" builtinId="9" hidden="1"/>
    <cellStyle name="Hipervínculo visitado" xfId="49877" builtinId="9" hidden="1"/>
    <cellStyle name="Hipervínculo visitado" xfId="49878" builtinId="9" hidden="1"/>
    <cellStyle name="Hipervínculo visitado" xfId="49887" builtinId="9" hidden="1"/>
    <cellStyle name="Hipervínculo visitado" xfId="49888" builtinId="9" hidden="1"/>
    <cellStyle name="Hipervínculo visitado" xfId="49889" builtinId="9" hidden="1"/>
    <cellStyle name="Hipervínculo visitado" xfId="49890" builtinId="9" hidden="1"/>
    <cellStyle name="Hipervínculo visitado" xfId="49891" builtinId="9" hidden="1"/>
    <cellStyle name="Hipervínculo visitado" xfId="49892" builtinId="9" hidden="1"/>
    <cellStyle name="Hipervínculo visitado" xfId="49893" builtinId="9" hidden="1"/>
    <cellStyle name="Hipervínculo visitado" xfId="49894" builtinId="9" hidden="1"/>
    <cellStyle name="Hipervínculo visitado" xfId="49895" builtinId="9" hidden="1"/>
    <cellStyle name="Hipervínculo visitado" xfId="49896" builtinId="9" hidden="1"/>
    <cellStyle name="Hipervínculo visitado" xfId="49897" builtinId="9" hidden="1"/>
    <cellStyle name="Hipervínculo visitado" xfId="49898" builtinId="9" hidden="1"/>
    <cellStyle name="Hipervínculo visitado" xfId="49899" builtinId="9" hidden="1"/>
    <cellStyle name="Hipervínculo visitado" xfId="49900" builtinId="9" hidden="1"/>
    <cellStyle name="Hipervínculo visitado" xfId="49901" builtinId="9" hidden="1"/>
    <cellStyle name="Hipervínculo visitado" xfId="49902" builtinId="9" hidden="1"/>
    <cellStyle name="Hipervínculo visitado" xfId="49903" builtinId="9" hidden="1"/>
    <cellStyle name="Hipervínculo visitado" xfId="49904" builtinId="9" hidden="1"/>
    <cellStyle name="Hipervínculo visitado" xfId="49905" builtinId="9" hidden="1"/>
    <cellStyle name="Hipervínculo visitado" xfId="49906" builtinId="9" hidden="1"/>
    <cellStyle name="Hipervínculo visitado" xfId="49907" builtinId="9" hidden="1"/>
    <cellStyle name="Hipervínculo visitado" xfId="49739" builtinId="9" hidden="1"/>
    <cellStyle name="Hipervínculo visitado" xfId="49803" builtinId="9" hidden="1"/>
    <cellStyle name="Hipervínculo visitado" xfId="49908" builtinId="9" hidden="1"/>
    <cellStyle name="Hipervínculo visitado" xfId="49909" builtinId="9" hidden="1"/>
    <cellStyle name="Hipervínculo visitado" xfId="49910" builtinId="9" hidden="1"/>
    <cellStyle name="Hipervínculo visitado" xfId="49911" builtinId="9" hidden="1"/>
    <cellStyle name="Hipervínculo visitado" xfId="49912" builtinId="9" hidden="1"/>
    <cellStyle name="Hipervínculo visitado" xfId="49913" builtinId="9" hidden="1"/>
    <cellStyle name="Hipervínculo visitado" xfId="49914" builtinId="9" hidden="1"/>
    <cellStyle name="Hipervínculo visitado" xfId="49915" builtinId="9" hidden="1"/>
    <cellStyle name="Hipervínculo visitado" xfId="49916" builtinId="9" hidden="1"/>
    <cellStyle name="Hipervínculo visitado" xfId="49917" builtinId="9" hidden="1"/>
    <cellStyle name="Hipervínculo visitado" xfId="49918" builtinId="9" hidden="1"/>
    <cellStyle name="Hipervínculo visitado" xfId="49919" builtinId="9" hidden="1"/>
    <cellStyle name="Hipervínculo visitado" xfId="49920" builtinId="9" hidden="1"/>
    <cellStyle name="Hipervínculo visitado" xfId="49921" builtinId="9" hidden="1"/>
    <cellStyle name="Hipervínculo visitado" xfId="49922" builtinId="9" hidden="1"/>
    <cellStyle name="Hipervínculo visitado" xfId="49923" builtinId="9" hidden="1"/>
    <cellStyle name="Hipervínculo visitado" xfId="49924" builtinId="9" hidden="1"/>
    <cellStyle name="Hipervínculo visitado" xfId="49925" builtinId="9" hidden="1"/>
    <cellStyle name="Hipervínculo visitado" xfId="49926" builtinId="9" hidden="1"/>
    <cellStyle name="Hipervínculo visitado" xfId="49938" builtinId="9" hidden="1"/>
    <cellStyle name="Hipervínculo visitado" xfId="49939" builtinId="9" hidden="1"/>
    <cellStyle name="Hipervínculo visitado" xfId="49940" builtinId="9" hidden="1"/>
    <cellStyle name="Hipervínculo visitado" xfId="49941" builtinId="9" hidden="1"/>
    <cellStyle name="Hipervínculo visitado" xfId="49942" builtinId="9" hidden="1"/>
    <cellStyle name="Hipervínculo visitado" xfId="49943" builtinId="9" hidden="1"/>
    <cellStyle name="Hipervínculo visitado" xfId="49944" builtinId="9" hidden="1"/>
    <cellStyle name="Hipervínculo visitado" xfId="49945" builtinId="9" hidden="1"/>
    <cellStyle name="Hipervínculo visitado" xfId="49946" builtinId="9" hidden="1"/>
    <cellStyle name="Hipervínculo visitado" xfId="49947" builtinId="9" hidden="1"/>
    <cellStyle name="Hipervínculo visitado" xfId="49948" builtinId="9" hidden="1"/>
    <cellStyle name="Hipervínculo visitado" xfId="49949" builtinId="9" hidden="1"/>
    <cellStyle name="Hipervínculo visitado" xfId="49950" builtinId="9" hidden="1"/>
    <cellStyle name="Hipervínculo visitado" xfId="49951" builtinId="9" hidden="1"/>
    <cellStyle name="Hipervínculo visitado" xfId="49952" builtinId="9" hidden="1"/>
    <cellStyle name="Hipervínculo visitado" xfId="49953" builtinId="9" hidden="1"/>
    <cellStyle name="Hipervínculo visitado" xfId="49954" builtinId="9" hidden="1"/>
    <cellStyle name="Hipervínculo visitado" xfId="49955" builtinId="9" hidden="1"/>
    <cellStyle name="Hipervínculo visitado" xfId="49956" builtinId="9" hidden="1"/>
    <cellStyle name="Hipervínculo visitado" xfId="49957" builtinId="9" hidden="1"/>
    <cellStyle name="Hipervínculo visitado" xfId="49958" builtinId="9" hidden="1"/>
    <cellStyle name="Hipervínculo visitado" xfId="49445" builtinId="9" hidden="1"/>
    <cellStyle name="Hipervínculo visitado" xfId="49494" builtinId="9" hidden="1"/>
    <cellStyle name="Hipervínculo visitado" xfId="49959" builtinId="9" hidden="1"/>
    <cellStyle name="Hipervínculo visitado" xfId="49960" builtinId="9" hidden="1"/>
    <cellStyle name="Hipervínculo visitado" xfId="49961" builtinId="9" hidden="1"/>
    <cellStyle name="Hipervínculo visitado" xfId="49962" builtinId="9" hidden="1"/>
    <cellStyle name="Hipervínculo visitado" xfId="49963" builtinId="9" hidden="1"/>
    <cellStyle name="Hipervínculo visitado" xfId="49964" builtinId="9" hidden="1"/>
    <cellStyle name="Hipervínculo visitado" xfId="49965" builtinId="9" hidden="1"/>
    <cellStyle name="Hipervínculo visitado" xfId="49966" builtinId="9" hidden="1"/>
    <cellStyle name="Hipervínculo visitado" xfId="49967" builtinId="9" hidden="1"/>
    <cellStyle name="Hipervínculo visitado" xfId="49968" builtinId="9" hidden="1"/>
    <cellStyle name="Hipervínculo visitado" xfId="49969" builtinId="9" hidden="1"/>
    <cellStyle name="Hipervínculo visitado" xfId="49970" builtinId="9" hidden="1"/>
    <cellStyle name="Hipervínculo visitado" xfId="49971" builtinId="9" hidden="1"/>
    <cellStyle name="Hipervínculo visitado" xfId="49972" builtinId="9" hidden="1"/>
    <cellStyle name="Hipervínculo visitado" xfId="49973" builtinId="9" hidden="1"/>
    <cellStyle name="Hipervínculo visitado" xfId="49974" builtinId="9" hidden="1"/>
    <cellStyle name="Hipervínculo visitado" xfId="49975" builtinId="9" hidden="1"/>
    <cellStyle name="Hipervínculo visitado" xfId="49976" builtinId="9" hidden="1"/>
    <cellStyle name="Hipervínculo visitado" xfId="49977" builtinId="9" hidden="1"/>
    <cellStyle name="Hipervínculo visitado" xfId="49935" builtinId="9" hidden="1"/>
    <cellStyle name="Hipervínculo visitado" xfId="49936" builtinId="9" hidden="1"/>
    <cellStyle name="Hipervínculo visitado" xfId="49978" builtinId="9" hidden="1"/>
    <cellStyle name="Hipervínculo visitado" xfId="49979" builtinId="9" hidden="1"/>
    <cellStyle name="Hipervínculo visitado" xfId="49980" builtinId="9" hidden="1"/>
    <cellStyle name="Hipervínculo visitado" xfId="49981" builtinId="9" hidden="1"/>
    <cellStyle name="Hipervínculo visitado" xfId="49982" builtinId="9" hidden="1"/>
    <cellStyle name="Hipervínculo visitado" xfId="49983" builtinId="9" hidden="1"/>
    <cellStyle name="Hipervínculo visitado" xfId="49984" builtinId="9" hidden="1"/>
    <cellStyle name="Hipervínculo visitado" xfId="49985" builtinId="9" hidden="1"/>
    <cellStyle name="Hipervínculo visitado" xfId="49986" builtinId="9" hidden="1"/>
    <cellStyle name="Hipervínculo visitado" xfId="49987" builtinId="9" hidden="1"/>
    <cellStyle name="Hipervínculo visitado" xfId="49988" builtinId="9" hidden="1"/>
    <cellStyle name="Hipervínculo visitado" xfId="49989" builtinId="9" hidden="1"/>
    <cellStyle name="Hipervínculo visitado" xfId="49990" builtinId="9" hidden="1"/>
    <cellStyle name="Hipervínculo visitado" xfId="49991" builtinId="9" hidden="1"/>
    <cellStyle name="Hipervínculo visitado" xfId="49992" builtinId="9" hidden="1"/>
    <cellStyle name="Hipervínculo visitado" xfId="49993" builtinId="9" hidden="1"/>
    <cellStyle name="Hipervínculo visitado" xfId="49994" builtinId="9" hidden="1"/>
    <cellStyle name="Hipervínculo visitado" xfId="49995" builtinId="9" hidden="1"/>
    <cellStyle name="Hipervínculo visitado" xfId="49996" builtinId="9" hidden="1"/>
    <cellStyle name="Hipervínculo visitado" xfId="50005" builtinId="9" hidden="1"/>
    <cellStyle name="Hipervínculo visitado" xfId="50006" builtinId="9" hidden="1"/>
    <cellStyle name="Hipervínculo visitado" xfId="50007" builtinId="9" hidden="1"/>
    <cellStyle name="Hipervínculo visitado" xfId="50008" builtinId="9" hidden="1"/>
    <cellStyle name="Hipervínculo visitado" xfId="50009" builtinId="9" hidden="1"/>
    <cellStyle name="Hipervínculo visitado" xfId="50010" builtinId="9" hidden="1"/>
    <cellStyle name="Hipervínculo visitado" xfId="50011" builtinId="9" hidden="1"/>
    <cellStyle name="Hipervínculo visitado" xfId="50012" builtinId="9" hidden="1"/>
    <cellStyle name="Hipervínculo visitado" xfId="50013" builtinId="9" hidden="1"/>
    <cellStyle name="Hipervínculo visitado" xfId="50014" builtinId="9" hidden="1"/>
    <cellStyle name="Hipervínculo visitado" xfId="50015" builtinId="9" hidden="1"/>
    <cellStyle name="Hipervínculo visitado" xfId="50016" builtinId="9" hidden="1"/>
    <cellStyle name="Hipervínculo visitado" xfId="50017" builtinId="9" hidden="1"/>
    <cellStyle name="Hipervínculo visitado" xfId="50018" builtinId="9" hidden="1"/>
    <cellStyle name="Hipervínculo visitado" xfId="50019" builtinId="9" hidden="1"/>
    <cellStyle name="Hipervínculo visitado" xfId="50020" builtinId="9" hidden="1"/>
    <cellStyle name="Hipervínculo visitado" xfId="50021" builtinId="9" hidden="1"/>
    <cellStyle name="Hipervínculo visitado" xfId="50022" builtinId="9" hidden="1"/>
    <cellStyle name="Hipervínculo visitado" xfId="50023" builtinId="9" hidden="1"/>
    <cellStyle name="Hipervínculo visitado" xfId="50024" builtinId="9" hidden="1"/>
    <cellStyle name="Hipervínculo visitado" xfId="50025" builtinId="9" hidden="1"/>
    <cellStyle name="Hipervínculo visitado" xfId="50034" builtinId="9" hidden="1"/>
    <cellStyle name="Hipervínculo visitado" xfId="50035" builtinId="9" hidden="1"/>
    <cellStyle name="Hipervínculo visitado" xfId="50036" builtinId="9" hidden="1"/>
    <cellStyle name="Hipervínculo visitado" xfId="50037" builtinId="9" hidden="1"/>
    <cellStyle name="Hipervínculo visitado" xfId="50038" builtinId="9" hidden="1"/>
    <cellStyle name="Hipervínculo visitado" xfId="50039" builtinId="9" hidden="1"/>
    <cellStyle name="Hipervínculo visitado" xfId="50040" builtinId="9" hidden="1"/>
    <cellStyle name="Hipervínculo visitado" xfId="50041" builtinId="9" hidden="1"/>
    <cellStyle name="Hipervínculo visitado" xfId="50042" builtinId="9" hidden="1"/>
    <cellStyle name="Hipervínculo visitado" xfId="50043" builtinId="9" hidden="1"/>
    <cellStyle name="Hipervínculo visitado" xfId="50044" builtinId="9" hidden="1"/>
    <cellStyle name="Hipervínculo visitado" xfId="50045" builtinId="9" hidden="1"/>
    <cellStyle name="Hipervínculo visitado" xfId="50046" builtinId="9" hidden="1"/>
    <cellStyle name="Hipervínculo visitado" xfId="50047" builtinId="9" hidden="1"/>
    <cellStyle name="Hipervínculo visitado" xfId="50048" builtinId="9" hidden="1"/>
    <cellStyle name="Hipervínculo visitado" xfId="50049" builtinId="9" hidden="1"/>
    <cellStyle name="Hipervínculo visitado" xfId="50050" builtinId="9" hidden="1"/>
    <cellStyle name="Hipervínculo visitado" xfId="50051" builtinId="9" hidden="1"/>
    <cellStyle name="Hipervínculo visitado" xfId="50052" builtinId="9" hidden="1"/>
    <cellStyle name="Hipervínculo visitado" xfId="50053" builtinId="9" hidden="1"/>
    <cellStyle name="Hipervínculo visitado" xfId="50054" builtinId="9" hidden="1"/>
    <cellStyle name="Hipervínculo visitado" xfId="50059" builtinId="9" hidden="1"/>
    <cellStyle name="Hipervínculo visitado" xfId="50060" builtinId="9" hidden="1"/>
    <cellStyle name="Hipervínculo visitado" xfId="50061" builtinId="9" hidden="1"/>
    <cellStyle name="Hipervínculo visitado" xfId="50062" builtinId="9" hidden="1"/>
    <cellStyle name="Hipervínculo visitado" xfId="50063" builtinId="9" hidden="1"/>
    <cellStyle name="Hipervínculo visitado" xfId="50064" builtinId="9" hidden="1"/>
    <cellStyle name="Hipervínculo visitado" xfId="50065" builtinId="9" hidden="1"/>
    <cellStyle name="Hipervínculo visitado" xfId="50066" builtinId="9" hidden="1"/>
    <cellStyle name="Hipervínculo visitado" xfId="50067" builtinId="9" hidden="1"/>
    <cellStyle name="Hipervínculo visitado" xfId="50068" builtinId="9" hidden="1"/>
    <cellStyle name="Hipervínculo visitado" xfId="50069" builtinId="9" hidden="1"/>
    <cellStyle name="Hipervínculo visitado" xfId="50070" builtinId="9" hidden="1"/>
    <cellStyle name="Hipervínculo visitado" xfId="50071" builtinId="9" hidden="1"/>
    <cellStyle name="Hipervínculo visitado" xfId="50072" builtinId="9" hidden="1"/>
    <cellStyle name="Hipervínculo visitado" xfId="50073" builtinId="9" hidden="1"/>
    <cellStyle name="Hipervínculo visitado" xfId="50074" builtinId="9" hidden="1"/>
    <cellStyle name="Hipervínculo visitado" xfId="50075" builtinId="9" hidden="1"/>
    <cellStyle name="Hipervínculo visitado" xfId="50076" builtinId="9" hidden="1"/>
    <cellStyle name="Hipervínculo visitado" xfId="50077" builtinId="9" hidden="1"/>
    <cellStyle name="Hipervínculo visitado" xfId="50078" builtinId="9" hidden="1"/>
    <cellStyle name="Hipervínculo visitado" xfId="50079" builtinId="9" hidden="1"/>
    <cellStyle name="Hipervínculo visitado" xfId="50083" builtinId="9" hidden="1"/>
    <cellStyle name="Hipervínculo visitado" xfId="50084" builtinId="9" hidden="1"/>
    <cellStyle name="Hipervínculo visitado" xfId="50085" builtinId="9" hidden="1"/>
    <cellStyle name="Hipervínculo visitado" xfId="50086" builtinId="9" hidden="1"/>
    <cellStyle name="Hipervínculo visitado" xfId="50087" builtinId="9" hidden="1"/>
    <cellStyle name="Hipervínculo visitado" xfId="50088" builtinId="9" hidden="1"/>
    <cellStyle name="Hipervínculo visitado" xfId="50089" builtinId="9" hidden="1"/>
    <cellStyle name="Hipervínculo visitado" xfId="50090" builtinId="9" hidden="1"/>
    <cellStyle name="Hipervínculo visitado" xfId="50091" builtinId="9" hidden="1"/>
    <cellStyle name="Hipervínculo visitado" xfId="50092" builtinId="9" hidden="1"/>
    <cellStyle name="Hipervínculo visitado" xfId="50093" builtinId="9" hidden="1"/>
    <cellStyle name="Hipervínculo visitado" xfId="50094" builtinId="9" hidden="1"/>
    <cellStyle name="Hipervínculo visitado" xfId="50095" builtinId="9" hidden="1"/>
    <cellStyle name="Hipervínculo visitado" xfId="50096" builtinId="9" hidden="1"/>
    <cellStyle name="Hipervínculo visitado" xfId="50097" builtinId="9" hidden="1"/>
    <cellStyle name="Hipervínculo visitado" xfId="50098" builtinId="9" hidden="1"/>
    <cellStyle name="Hipervínculo visitado" xfId="50099" builtinId="9" hidden="1"/>
    <cellStyle name="Hipervínculo visitado" xfId="50100" builtinId="9" hidden="1"/>
    <cellStyle name="Hipervínculo visitado" xfId="50101" builtinId="9" hidden="1"/>
    <cellStyle name="Hipervínculo visitado" xfId="50102" builtinId="9" hidden="1"/>
    <cellStyle name="Hipervínculo visitado" xfId="50103" builtinId="9" hidden="1"/>
    <cellStyle name="Hipervínculo visitado" xfId="50112" builtinId="9" hidden="1"/>
    <cellStyle name="Hipervínculo visitado" xfId="50113" builtinId="9" hidden="1"/>
    <cellStyle name="Hipervínculo visitado" xfId="50114" builtinId="9" hidden="1"/>
    <cellStyle name="Hipervínculo visitado" xfId="50115" builtinId="9" hidden="1"/>
    <cellStyle name="Hipervínculo visitado" xfId="50116" builtinId="9" hidden="1"/>
    <cellStyle name="Hipervínculo visitado" xfId="50117" builtinId="9" hidden="1"/>
    <cellStyle name="Hipervínculo visitado" xfId="50118" builtinId="9" hidden="1"/>
    <cellStyle name="Hipervínculo visitado" xfId="50119" builtinId="9" hidden="1"/>
    <cellStyle name="Hipervínculo visitado" xfId="50120" builtinId="9" hidden="1"/>
    <cellStyle name="Hipervínculo visitado" xfId="50121" builtinId="9" hidden="1"/>
    <cellStyle name="Hipervínculo visitado" xfId="50122" builtinId="9" hidden="1"/>
    <cellStyle name="Hipervínculo visitado" xfId="50123" builtinId="9" hidden="1"/>
    <cellStyle name="Hipervínculo visitado" xfId="50124" builtinId="9" hidden="1"/>
    <cellStyle name="Hipervínculo visitado" xfId="50125" builtinId="9" hidden="1"/>
    <cellStyle name="Hipervínculo visitado" xfId="50126" builtinId="9" hidden="1"/>
    <cellStyle name="Hipervínculo visitado" xfId="50127" builtinId="9" hidden="1"/>
    <cellStyle name="Hipervínculo visitado" xfId="50128" builtinId="9" hidden="1"/>
    <cellStyle name="Hipervínculo visitado" xfId="50129" builtinId="9" hidden="1"/>
    <cellStyle name="Hipervínculo visitado" xfId="50130" builtinId="9" hidden="1"/>
    <cellStyle name="Hipervínculo visitado" xfId="50131" builtinId="9" hidden="1"/>
    <cellStyle name="Hipervínculo visitado" xfId="50132" builtinId="9" hidden="1"/>
    <cellStyle name="Hipervínculo visitado" xfId="50133" builtinId="9" hidden="1"/>
    <cellStyle name="Hipervínculo visitado" xfId="50134" builtinId="9" hidden="1"/>
    <cellStyle name="Hipervínculo visitado" xfId="50135" builtinId="9" hidden="1"/>
    <cellStyle name="Hipervínculo visitado" xfId="50136" builtinId="9" hidden="1"/>
    <cellStyle name="Hipervínculo visitado" xfId="50137" builtinId="9" hidden="1"/>
    <cellStyle name="Hipervínculo visitado" xfId="50138" builtinId="9" hidden="1"/>
    <cellStyle name="Hipervínculo visitado" xfId="50139" builtinId="9" hidden="1"/>
    <cellStyle name="Hipervínculo visitado" xfId="50140" builtinId="9" hidden="1"/>
    <cellStyle name="Hipervínculo visitado" xfId="50141" builtinId="9" hidden="1"/>
    <cellStyle name="Hipervínculo visitado" xfId="50142" builtinId="9" hidden="1"/>
    <cellStyle name="Hipervínculo visitado" xfId="50143" builtinId="9" hidden="1"/>
    <cellStyle name="Hipervínculo visitado" xfId="50144" builtinId="9" hidden="1"/>
    <cellStyle name="Hipervínculo visitado" xfId="50145" builtinId="9" hidden="1"/>
    <cellStyle name="Hipervínculo visitado" xfId="50146" builtinId="9" hidden="1"/>
    <cellStyle name="Hipervínculo visitado" xfId="50147" builtinId="9" hidden="1"/>
    <cellStyle name="Hipervínculo visitado" xfId="50148" builtinId="9" hidden="1"/>
    <cellStyle name="Hipervínculo visitado" xfId="50149" builtinId="9" hidden="1"/>
    <cellStyle name="Hipervínculo visitado" xfId="50150" builtinId="9" hidden="1"/>
    <cellStyle name="Hipervínculo visitado" xfId="50151" builtinId="9" hidden="1"/>
    <cellStyle name="Hipervínculo visitado" xfId="50152" builtinId="9" hidden="1"/>
    <cellStyle name="Hipervínculo visitado" xfId="50153" builtinId="9" hidden="1"/>
    <cellStyle name="Hipervínculo visitado" xfId="50154" builtinId="9" hidden="1"/>
    <cellStyle name="Hipervínculo visitado" xfId="50155" builtinId="9" hidden="1"/>
    <cellStyle name="Hipervínculo visitado" xfId="50156" builtinId="9" hidden="1"/>
    <cellStyle name="Hipervínculo visitado" xfId="50157" builtinId="9" hidden="1"/>
    <cellStyle name="Hipervínculo visitado" xfId="50158" builtinId="9" hidden="1"/>
    <cellStyle name="Hipervínculo visitado" xfId="50159" builtinId="9" hidden="1"/>
    <cellStyle name="Hipervínculo visitado" xfId="50160" builtinId="9" hidden="1"/>
    <cellStyle name="Hipervínculo visitado" xfId="50161" builtinId="9" hidden="1"/>
    <cellStyle name="Hipervínculo visitado" xfId="50162" builtinId="9" hidden="1"/>
    <cellStyle name="Hipervínculo visitado" xfId="50163" builtinId="9" hidden="1"/>
    <cellStyle name="Hipervínculo visitado" xfId="50164" builtinId="9" hidden="1"/>
    <cellStyle name="Hipervínculo visitado" xfId="50165" builtinId="9" hidden="1"/>
    <cellStyle name="Hipervínculo visitado" xfId="50166" builtinId="9" hidden="1"/>
    <cellStyle name="Hipervínculo visitado" xfId="50167" builtinId="9" hidden="1"/>
    <cellStyle name="Hipervínculo visitado" xfId="50168" builtinId="9" hidden="1"/>
    <cellStyle name="Hipervínculo visitado" xfId="50169" builtinId="9" hidden="1"/>
    <cellStyle name="Hipervínculo visitado" xfId="50170" builtinId="9" hidden="1"/>
    <cellStyle name="Hipervínculo visitado" xfId="50171" builtinId="9" hidden="1"/>
    <cellStyle name="Hipervínculo visitado" xfId="50172" builtinId="9" hidden="1"/>
    <cellStyle name="Hipervínculo visitado" xfId="50173" builtinId="9" hidden="1"/>
    <cellStyle name="Hipervínculo visitado" xfId="50174" builtinId="9" hidden="1"/>
    <cellStyle name="Hipervínculo visitado" xfId="50175" builtinId="9" hidden="1"/>
    <cellStyle name="Hipervínculo visitado" xfId="50176" builtinId="9" hidden="1"/>
    <cellStyle name="Hipervínculo visitado" xfId="50177" builtinId="9" hidden="1"/>
    <cellStyle name="Hipervínculo visitado" xfId="50178" builtinId="9" hidden="1"/>
    <cellStyle name="Hipervínculo visitado" xfId="50179" builtinId="9" hidden="1"/>
    <cellStyle name="Hipervínculo visitado" xfId="50180" builtinId="9" hidden="1"/>
    <cellStyle name="Hipervínculo visitado" xfId="50181" builtinId="9" hidden="1"/>
    <cellStyle name="Hipervínculo visitado" xfId="50182" builtinId="9" hidden="1"/>
    <cellStyle name="Hipervínculo visitado" xfId="50183" builtinId="9" hidden="1"/>
    <cellStyle name="Hipervínculo visitado" xfId="50184" builtinId="9" hidden="1"/>
    <cellStyle name="Hipervínculo visitado" xfId="50185" builtinId="9" hidden="1"/>
    <cellStyle name="Hipervínculo visitado" xfId="50186" builtinId="9" hidden="1"/>
    <cellStyle name="Hipervínculo visitado" xfId="50187" builtinId="9" hidden="1"/>
    <cellStyle name="Hipervínculo visitado" xfId="50188" builtinId="9" hidden="1"/>
    <cellStyle name="Hipervínculo visitado" xfId="50189" builtinId="9" hidden="1"/>
    <cellStyle name="Hipervínculo visitado" xfId="50190" builtinId="9" hidden="1"/>
    <cellStyle name="Hipervínculo visitado" xfId="50191" builtinId="9" hidden="1"/>
    <cellStyle name="Hipervínculo visitado" xfId="50192" builtinId="9" hidden="1"/>
    <cellStyle name="Hipervínculo visitado" xfId="50193" builtinId="9" hidden="1"/>
    <cellStyle name="Hipervínculo visitado" xfId="50194" builtinId="9" hidden="1"/>
    <cellStyle name="Hipervínculo visitado" xfId="50195" builtinId="9" hidden="1"/>
    <cellStyle name="Hipervínculo visitado" xfId="50196" builtinId="9" hidden="1"/>
    <cellStyle name="Hipervínculo visitado" xfId="50197" builtinId="9" hidden="1"/>
    <cellStyle name="Hipervínculo visitado" xfId="50198" builtinId="9" hidden="1"/>
    <cellStyle name="Hipervínculo visitado" xfId="50199" builtinId="9" hidden="1"/>
    <cellStyle name="Hipervínculo visitado" xfId="50200" builtinId="9" hidden="1"/>
    <cellStyle name="Hipervínculo visitado" xfId="50201" builtinId="9" hidden="1"/>
    <cellStyle name="Hipervínculo visitado" xfId="50202" builtinId="9" hidden="1"/>
    <cellStyle name="Incorrecto 2" xfId="50508" xr:uid="{00000000-0005-0000-0000-0000A8960000}"/>
    <cellStyle name="Incorrecto 2 2" xfId="50320" xr:uid="{00000000-0005-0000-0000-0000A9960000}"/>
    <cellStyle name="Incorrecto 3" xfId="50509" xr:uid="{00000000-0005-0000-0000-0000AA960000}"/>
    <cellStyle name="Incorrecto 3 2" xfId="50321" xr:uid="{00000000-0005-0000-0000-0000AB960000}"/>
    <cellStyle name="Incorrecto 4" xfId="50510" xr:uid="{00000000-0005-0000-0000-0000AC960000}"/>
    <cellStyle name="Incorrecto 4 2" xfId="50322" xr:uid="{00000000-0005-0000-0000-0000AD960000}"/>
    <cellStyle name="Input [yellow]" xfId="43" xr:uid="{00000000-0005-0000-0000-0000AE960000}"/>
    <cellStyle name="Input [yellow] 2" xfId="44" xr:uid="{00000000-0005-0000-0000-0000AF960000}"/>
    <cellStyle name="Input [yellow] 2 2" xfId="397" xr:uid="{00000000-0005-0000-0000-0000B0960000}"/>
    <cellStyle name="Input [yellow] 2 2 2" xfId="712" xr:uid="{00000000-0005-0000-0000-0000B1960000}"/>
    <cellStyle name="Input [yellow] 2 2 2 10" xfId="30805" xr:uid="{00000000-0005-0000-0000-0000B2960000}"/>
    <cellStyle name="Input [yellow] 2 2 2 11" xfId="33694" xr:uid="{00000000-0005-0000-0000-0000B3960000}"/>
    <cellStyle name="Input [yellow] 2 2 2 12" xfId="36600" xr:uid="{00000000-0005-0000-0000-0000B4960000}"/>
    <cellStyle name="Input [yellow] 2 2 2 13" xfId="41707" xr:uid="{00000000-0005-0000-0000-0000B5960000}"/>
    <cellStyle name="Input [yellow] 2 2 2 14" xfId="44725" xr:uid="{00000000-0005-0000-0000-0000B6960000}"/>
    <cellStyle name="Input [yellow] 2 2 2 2" xfId="4651" xr:uid="{00000000-0005-0000-0000-0000B7960000}"/>
    <cellStyle name="Input [yellow] 2 2 2 3" xfId="8486" xr:uid="{00000000-0005-0000-0000-0000B8960000}"/>
    <cellStyle name="Input [yellow] 2 2 2 4" xfId="11379" xr:uid="{00000000-0005-0000-0000-0000B9960000}"/>
    <cellStyle name="Input [yellow] 2 2 2 5" xfId="14247" xr:uid="{00000000-0005-0000-0000-0000BA960000}"/>
    <cellStyle name="Input [yellow] 2 2 2 6" xfId="17176" xr:uid="{00000000-0005-0000-0000-0000BB960000}"/>
    <cellStyle name="Input [yellow] 2 2 2 7" xfId="20287" xr:uid="{00000000-0005-0000-0000-0000BC960000}"/>
    <cellStyle name="Input [yellow] 2 2 2 8" xfId="20085" xr:uid="{00000000-0005-0000-0000-0000BD960000}"/>
    <cellStyle name="Input [yellow] 2 2 2 9" xfId="27950" xr:uid="{00000000-0005-0000-0000-0000BE960000}"/>
    <cellStyle name="Input [yellow] 2 3" xfId="398" xr:uid="{00000000-0005-0000-0000-0000BF960000}"/>
    <cellStyle name="Input [yellow] 2 3 2" xfId="623" xr:uid="{00000000-0005-0000-0000-0000C0960000}"/>
    <cellStyle name="Input [yellow] 2 3 2 10" xfId="30716" xr:uid="{00000000-0005-0000-0000-0000C1960000}"/>
    <cellStyle name="Input [yellow] 2 3 2 11" xfId="33605" xr:uid="{00000000-0005-0000-0000-0000C2960000}"/>
    <cellStyle name="Input [yellow] 2 3 2 12" xfId="36511" xr:uid="{00000000-0005-0000-0000-0000C3960000}"/>
    <cellStyle name="Input [yellow] 2 3 2 13" xfId="41618" xr:uid="{00000000-0005-0000-0000-0000C4960000}"/>
    <cellStyle name="Input [yellow] 2 3 2 14" xfId="44636" xr:uid="{00000000-0005-0000-0000-0000C5960000}"/>
    <cellStyle name="Input [yellow] 2 3 2 2" xfId="5381" xr:uid="{00000000-0005-0000-0000-0000C6960000}"/>
    <cellStyle name="Input [yellow] 2 3 2 3" xfId="8397" xr:uid="{00000000-0005-0000-0000-0000C7960000}"/>
    <cellStyle name="Input [yellow] 2 3 2 4" xfId="11290" xr:uid="{00000000-0005-0000-0000-0000C8960000}"/>
    <cellStyle name="Input [yellow] 2 3 2 5" xfId="14158" xr:uid="{00000000-0005-0000-0000-0000C9960000}"/>
    <cellStyle name="Input [yellow] 2 3 2 6" xfId="17087" xr:uid="{00000000-0005-0000-0000-0000CA960000}"/>
    <cellStyle name="Input [yellow] 2 3 2 7" xfId="20198" xr:uid="{00000000-0005-0000-0000-0000CB960000}"/>
    <cellStyle name="Input [yellow] 2 3 2 8" xfId="19965" xr:uid="{00000000-0005-0000-0000-0000CC960000}"/>
    <cellStyle name="Input [yellow] 2 3 2 9" xfId="27861" xr:uid="{00000000-0005-0000-0000-0000CD960000}"/>
    <cellStyle name="Input [yellow] 2 4" xfId="627" xr:uid="{00000000-0005-0000-0000-0000CE960000}"/>
    <cellStyle name="Input [yellow] 2 4 10" xfId="30720" xr:uid="{00000000-0005-0000-0000-0000CF960000}"/>
    <cellStyle name="Input [yellow] 2 4 11" xfId="33609" xr:uid="{00000000-0005-0000-0000-0000D0960000}"/>
    <cellStyle name="Input [yellow] 2 4 12" xfId="36515" xr:uid="{00000000-0005-0000-0000-0000D1960000}"/>
    <cellStyle name="Input [yellow] 2 4 13" xfId="41622" xr:uid="{00000000-0005-0000-0000-0000D2960000}"/>
    <cellStyle name="Input [yellow] 2 4 14" xfId="44640" xr:uid="{00000000-0005-0000-0000-0000D3960000}"/>
    <cellStyle name="Input [yellow] 2 4 2" xfId="3759" xr:uid="{00000000-0005-0000-0000-0000D4960000}"/>
    <cellStyle name="Input [yellow] 2 4 3" xfId="8401" xr:uid="{00000000-0005-0000-0000-0000D5960000}"/>
    <cellStyle name="Input [yellow] 2 4 4" xfId="11294" xr:uid="{00000000-0005-0000-0000-0000D6960000}"/>
    <cellStyle name="Input [yellow] 2 4 5" xfId="14162" xr:uid="{00000000-0005-0000-0000-0000D7960000}"/>
    <cellStyle name="Input [yellow] 2 4 6" xfId="17091" xr:uid="{00000000-0005-0000-0000-0000D8960000}"/>
    <cellStyle name="Input [yellow] 2 4 7" xfId="20202" xr:uid="{00000000-0005-0000-0000-0000D9960000}"/>
    <cellStyle name="Input [yellow] 2 4 8" xfId="19871" xr:uid="{00000000-0005-0000-0000-0000DA960000}"/>
    <cellStyle name="Input [yellow] 2 4 9" xfId="27865" xr:uid="{00000000-0005-0000-0000-0000DB960000}"/>
    <cellStyle name="Input [yellow] 3" xfId="399" xr:uid="{00000000-0005-0000-0000-0000DC960000}"/>
    <cellStyle name="Input [yellow] 3 2" xfId="799" xr:uid="{00000000-0005-0000-0000-0000DD960000}"/>
    <cellStyle name="Input [yellow] 3 2 10" xfId="30892" xr:uid="{00000000-0005-0000-0000-0000DE960000}"/>
    <cellStyle name="Input [yellow] 3 2 11" xfId="33781" xr:uid="{00000000-0005-0000-0000-0000DF960000}"/>
    <cellStyle name="Input [yellow] 3 2 12" xfId="36687" xr:uid="{00000000-0005-0000-0000-0000E0960000}"/>
    <cellStyle name="Input [yellow] 3 2 13" xfId="41794" xr:uid="{00000000-0005-0000-0000-0000E1960000}"/>
    <cellStyle name="Input [yellow] 3 2 14" xfId="44812" xr:uid="{00000000-0005-0000-0000-0000E2960000}"/>
    <cellStyle name="Input [yellow] 3 2 2" xfId="4646" xr:uid="{00000000-0005-0000-0000-0000E3960000}"/>
    <cellStyle name="Input [yellow] 3 2 3" xfId="8573" xr:uid="{00000000-0005-0000-0000-0000E4960000}"/>
    <cellStyle name="Input [yellow] 3 2 4" xfId="11466" xr:uid="{00000000-0005-0000-0000-0000E5960000}"/>
    <cellStyle name="Input [yellow] 3 2 5" xfId="14334" xr:uid="{00000000-0005-0000-0000-0000E6960000}"/>
    <cellStyle name="Input [yellow] 3 2 6" xfId="17263" xr:uid="{00000000-0005-0000-0000-0000E7960000}"/>
    <cellStyle name="Input [yellow] 3 2 7" xfId="20374" xr:uid="{00000000-0005-0000-0000-0000E8960000}"/>
    <cellStyle name="Input [yellow] 3 2 8" xfId="25153" xr:uid="{00000000-0005-0000-0000-0000E9960000}"/>
    <cellStyle name="Input [yellow] 3 2 9" xfId="28037" xr:uid="{00000000-0005-0000-0000-0000EA960000}"/>
    <cellStyle name="Input [yellow] 4" xfId="400" xr:uid="{00000000-0005-0000-0000-0000EB960000}"/>
    <cellStyle name="Input [yellow] 4 2" xfId="519" xr:uid="{00000000-0005-0000-0000-0000EC960000}"/>
    <cellStyle name="Input [yellow] 4 2 10" xfId="30612" xr:uid="{00000000-0005-0000-0000-0000ED960000}"/>
    <cellStyle name="Input [yellow] 4 2 11" xfId="33501" xr:uid="{00000000-0005-0000-0000-0000EE960000}"/>
    <cellStyle name="Input [yellow] 4 2 12" xfId="36407" xr:uid="{00000000-0005-0000-0000-0000EF960000}"/>
    <cellStyle name="Input [yellow] 4 2 13" xfId="41514" xr:uid="{00000000-0005-0000-0000-0000F0960000}"/>
    <cellStyle name="Input [yellow] 4 2 14" xfId="44532" xr:uid="{00000000-0005-0000-0000-0000F1960000}"/>
    <cellStyle name="Input [yellow] 4 2 2" xfId="5924" xr:uid="{00000000-0005-0000-0000-0000F2960000}"/>
    <cellStyle name="Input [yellow] 4 2 3" xfId="8293" xr:uid="{00000000-0005-0000-0000-0000F3960000}"/>
    <cellStyle name="Input [yellow] 4 2 4" xfId="11186" xr:uid="{00000000-0005-0000-0000-0000F4960000}"/>
    <cellStyle name="Input [yellow] 4 2 5" xfId="14054" xr:uid="{00000000-0005-0000-0000-0000F5960000}"/>
    <cellStyle name="Input [yellow] 4 2 6" xfId="16983" xr:uid="{00000000-0005-0000-0000-0000F6960000}"/>
    <cellStyle name="Input [yellow] 4 2 7" xfId="20094" xr:uid="{00000000-0005-0000-0000-0000F7960000}"/>
    <cellStyle name="Input [yellow] 4 2 8" xfId="19825" xr:uid="{00000000-0005-0000-0000-0000F8960000}"/>
    <cellStyle name="Input [yellow] 4 2 9" xfId="27757" xr:uid="{00000000-0005-0000-0000-0000F9960000}"/>
    <cellStyle name="Input [yellow] 5" xfId="633" xr:uid="{00000000-0005-0000-0000-0000FA960000}"/>
    <cellStyle name="Input [yellow] 5 10" xfId="30726" xr:uid="{00000000-0005-0000-0000-0000FB960000}"/>
    <cellStyle name="Input [yellow] 5 11" xfId="33615" xr:uid="{00000000-0005-0000-0000-0000FC960000}"/>
    <cellStyle name="Input [yellow] 5 12" xfId="36521" xr:uid="{00000000-0005-0000-0000-0000FD960000}"/>
    <cellStyle name="Input [yellow] 5 13" xfId="41628" xr:uid="{00000000-0005-0000-0000-0000FE960000}"/>
    <cellStyle name="Input [yellow] 5 14" xfId="44646" xr:uid="{00000000-0005-0000-0000-0000FF960000}"/>
    <cellStyle name="Input [yellow] 5 2" xfId="5137" xr:uid="{00000000-0005-0000-0000-000000970000}"/>
    <cellStyle name="Input [yellow] 5 3" xfId="8407" xr:uid="{00000000-0005-0000-0000-000001970000}"/>
    <cellStyle name="Input [yellow] 5 4" xfId="11300" xr:uid="{00000000-0005-0000-0000-000002970000}"/>
    <cellStyle name="Input [yellow] 5 5" xfId="14168" xr:uid="{00000000-0005-0000-0000-000003970000}"/>
    <cellStyle name="Input [yellow] 5 6" xfId="17097" xr:uid="{00000000-0005-0000-0000-000004970000}"/>
    <cellStyle name="Input [yellow] 5 7" xfId="20208" xr:uid="{00000000-0005-0000-0000-000005970000}"/>
    <cellStyle name="Input [yellow] 5 8" xfId="19968" xr:uid="{00000000-0005-0000-0000-000006970000}"/>
    <cellStyle name="Input [yellow] 5 9" xfId="27871" xr:uid="{00000000-0005-0000-0000-000007970000}"/>
    <cellStyle name="Millares" xfId="6" builtinId="3"/>
    <cellStyle name="Millares [0]" xfId="50203" builtinId="6"/>
    <cellStyle name="Millares [0] 2" xfId="50620" xr:uid="{00000000-0005-0000-0000-00000A970000}"/>
    <cellStyle name="Millares 10" xfId="50621" xr:uid="{00000000-0005-0000-0000-00000B970000}"/>
    <cellStyle name="Millares 11" xfId="50625" xr:uid="{00000000-0005-0000-0000-00000C970000}"/>
    <cellStyle name="Millares 12" xfId="50612" xr:uid="{00000000-0005-0000-0000-00000D970000}"/>
    <cellStyle name="Millares 13" xfId="50614" xr:uid="{00000000-0005-0000-0000-00000E970000}"/>
    <cellStyle name="Millares 14" xfId="50548" xr:uid="{00000000-0005-0000-0000-00000F970000}"/>
    <cellStyle name="Millares 15" xfId="50631" xr:uid="{00000000-0005-0000-0000-000010970000}"/>
    <cellStyle name="Millares 2" xfId="45" xr:uid="{00000000-0005-0000-0000-000011970000}"/>
    <cellStyle name="Millares 2 2" xfId="46" xr:uid="{00000000-0005-0000-0000-000012970000}"/>
    <cellStyle name="Millares 2 2 2" xfId="401" xr:uid="{00000000-0005-0000-0000-000013970000}"/>
    <cellStyle name="Millares 2 2 2 2" xfId="402" xr:uid="{00000000-0005-0000-0000-000014970000}"/>
    <cellStyle name="Millares 2 2 2 3" xfId="403" xr:uid="{00000000-0005-0000-0000-000015970000}"/>
    <cellStyle name="Millares 2 2 3" xfId="404" xr:uid="{00000000-0005-0000-0000-000016970000}"/>
    <cellStyle name="Millares 2 2 4" xfId="405" xr:uid="{00000000-0005-0000-0000-000017970000}"/>
    <cellStyle name="Millares 2 2 5" xfId="293" xr:uid="{00000000-0005-0000-0000-000018970000}"/>
    <cellStyle name="Millares 2 2 6" xfId="171" xr:uid="{00000000-0005-0000-0000-000019970000}"/>
    <cellStyle name="Millares 2 2 7" xfId="50324" xr:uid="{00000000-0005-0000-0000-00001A970000}"/>
    <cellStyle name="Millares 2 3" xfId="406" xr:uid="{00000000-0005-0000-0000-00001B970000}"/>
    <cellStyle name="Millares 2 3 2" xfId="50325" xr:uid="{00000000-0005-0000-0000-00001C970000}"/>
    <cellStyle name="Millares 2 4" xfId="292" xr:uid="{00000000-0005-0000-0000-00001D970000}"/>
    <cellStyle name="Millares 2 4 2" xfId="50326" xr:uid="{00000000-0005-0000-0000-00001E970000}"/>
    <cellStyle name="Millares 2 5" xfId="170" xr:uid="{00000000-0005-0000-0000-00001F970000}"/>
    <cellStyle name="Millares 2 5 2" xfId="50327" xr:uid="{00000000-0005-0000-0000-000020970000}"/>
    <cellStyle name="Millares 2 6" xfId="50560" xr:uid="{00000000-0005-0000-0000-000021970000}"/>
    <cellStyle name="Millares 2 7" xfId="50323" xr:uid="{00000000-0005-0000-0000-000022970000}"/>
    <cellStyle name="Millares 3" xfId="47" xr:uid="{00000000-0005-0000-0000-000023970000}"/>
    <cellStyle name="Millares 3 2" xfId="407" xr:uid="{00000000-0005-0000-0000-000024970000}"/>
    <cellStyle name="Millares 3 2 2" xfId="50562" xr:uid="{00000000-0005-0000-0000-000025970000}"/>
    <cellStyle name="Millares 3 2 3" xfId="50329" xr:uid="{00000000-0005-0000-0000-000026970000}"/>
    <cellStyle name="Millares 3 3" xfId="408" xr:uid="{00000000-0005-0000-0000-000027970000}"/>
    <cellStyle name="Millares 3 3 2" xfId="50563" xr:uid="{00000000-0005-0000-0000-000028970000}"/>
    <cellStyle name="Millares 3 3 3" xfId="50330" xr:uid="{00000000-0005-0000-0000-000029970000}"/>
    <cellStyle name="Millares 3 4" xfId="294" xr:uid="{00000000-0005-0000-0000-00002A970000}"/>
    <cellStyle name="Millares 3 4 2" xfId="50564" xr:uid="{00000000-0005-0000-0000-00002B970000}"/>
    <cellStyle name="Millares 3 4 3" xfId="50331" xr:uid="{00000000-0005-0000-0000-00002C970000}"/>
    <cellStyle name="Millares 3 5" xfId="172" xr:uid="{00000000-0005-0000-0000-00002D970000}"/>
    <cellStyle name="Millares 3 5 2" xfId="50565" xr:uid="{00000000-0005-0000-0000-00002E970000}"/>
    <cellStyle name="Millares 3 5 3" xfId="50332" xr:uid="{00000000-0005-0000-0000-00002F970000}"/>
    <cellStyle name="Millares 3 6" xfId="50561" xr:uid="{00000000-0005-0000-0000-000030970000}"/>
    <cellStyle name="Millares 3 7" xfId="50328" xr:uid="{00000000-0005-0000-0000-000031970000}"/>
    <cellStyle name="Millares 4" xfId="48" xr:uid="{00000000-0005-0000-0000-000032970000}"/>
    <cellStyle name="Millares 4 2" xfId="409" xr:uid="{00000000-0005-0000-0000-000033970000}"/>
    <cellStyle name="Millares 4 2 2" xfId="50566" xr:uid="{00000000-0005-0000-0000-000034970000}"/>
    <cellStyle name="Millares 4 3" xfId="410" xr:uid="{00000000-0005-0000-0000-000035970000}"/>
    <cellStyle name="Millares 4 4" xfId="295" xr:uid="{00000000-0005-0000-0000-000036970000}"/>
    <cellStyle name="Millares 4 5" xfId="173" xr:uid="{00000000-0005-0000-0000-000037970000}"/>
    <cellStyle name="Millares 4 6" xfId="50333" xr:uid="{00000000-0005-0000-0000-000038970000}"/>
    <cellStyle name="Millares 5" xfId="49" xr:uid="{00000000-0005-0000-0000-000039970000}"/>
    <cellStyle name="Millares 5 2" xfId="50" xr:uid="{00000000-0005-0000-0000-00003A970000}"/>
    <cellStyle name="Millares 5 2 2" xfId="411" xr:uid="{00000000-0005-0000-0000-00003B970000}"/>
    <cellStyle name="Millares 5 2 3" xfId="412" xr:uid="{00000000-0005-0000-0000-00003C970000}"/>
    <cellStyle name="Millares 5 2 4" xfId="297" xr:uid="{00000000-0005-0000-0000-00003D970000}"/>
    <cellStyle name="Millares 5 2 5" xfId="175" xr:uid="{00000000-0005-0000-0000-00003E970000}"/>
    <cellStyle name="Millares 5 2 6" xfId="50567" xr:uid="{00000000-0005-0000-0000-00003F970000}"/>
    <cellStyle name="Millares 5 3" xfId="413" xr:uid="{00000000-0005-0000-0000-000040970000}"/>
    <cellStyle name="Millares 5 4" xfId="414" xr:uid="{00000000-0005-0000-0000-000041970000}"/>
    <cellStyle name="Millares 5 5" xfId="296" xr:uid="{00000000-0005-0000-0000-000042970000}"/>
    <cellStyle name="Millares 5 6" xfId="174" xr:uid="{00000000-0005-0000-0000-000043970000}"/>
    <cellStyle name="Millares 5 7" xfId="50334" xr:uid="{00000000-0005-0000-0000-000044970000}"/>
    <cellStyle name="Millares 6" xfId="51" xr:uid="{00000000-0005-0000-0000-000045970000}"/>
    <cellStyle name="Millares 6 2" xfId="415" xr:uid="{00000000-0005-0000-0000-000046970000}"/>
    <cellStyle name="Millares 6 3" xfId="416" xr:uid="{00000000-0005-0000-0000-000047970000}"/>
    <cellStyle name="Millares 6 4" xfId="298" xr:uid="{00000000-0005-0000-0000-000048970000}"/>
    <cellStyle name="Millares 6 5" xfId="176" xr:uid="{00000000-0005-0000-0000-000049970000}"/>
    <cellStyle name="Millares 7" xfId="52" xr:uid="{00000000-0005-0000-0000-00004A970000}"/>
    <cellStyle name="Millares 7 2" xfId="417" xr:uid="{00000000-0005-0000-0000-00004B970000}"/>
    <cellStyle name="Millares 7 2 2" xfId="50568" xr:uid="{00000000-0005-0000-0000-00004C970000}"/>
    <cellStyle name="Millares 7 3" xfId="418" xr:uid="{00000000-0005-0000-0000-00004D970000}"/>
    <cellStyle name="Millares 7 4" xfId="299" xr:uid="{00000000-0005-0000-0000-00004E970000}"/>
    <cellStyle name="Millares 7 5" xfId="177" xr:uid="{00000000-0005-0000-0000-00004F970000}"/>
    <cellStyle name="Millares 7 6" xfId="50335" xr:uid="{00000000-0005-0000-0000-000050970000}"/>
    <cellStyle name="Millares 8" xfId="419" xr:uid="{00000000-0005-0000-0000-000051970000}"/>
    <cellStyle name="Millares 8 2" xfId="420" xr:uid="{00000000-0005-0000-0000-000052970000}"/>
    <cellStyle name="Millares 8 2 2" xfId="44463" xr:uid="{00000000-0005-0000-0000-000053970000}"/>
    <cellStyle name="Millares 8 2 3" xfId="50569" xr:uid="{00000000-0005-0000-0000-000054970000}"/>
    <cellStyle name="Millares 8 3" xfId="421" xr:uid="{00000000-0005-0000-0000-000055970000}"/>
    <cellStyle name="Millares 8 3 2" xfId="44464" xr:uid="{00000000-0005-0000-0000-000056970000}"/>
    <cellStyle name="Millares 8 4" xfId="3075" xr:uid="{00000000-0005-0000-0000-000057970000}"/>
    <cellStyle name="Millares 8 4 2" xfId="47088" xr:uid="{00000000-0005-0000-0000-000058970000}"/>
    <cellStyle name="Millares 8 5" xfId="44358" xr:uid="{00000000-0005-0000-0000-000059970000}"/>
    <cellStyle name="Millares 8 6" xfId="48953" xr:uid="{00000000-0005-0000-0000-00005A970000}"/>
    <cellStyle name="Millares 8 7" xfId="50336" xr:uid="{00000000-0005-0000-0000-00005B970000}"/>
    <cellStyle name="Millares 9" xfId="50511" xr:uid="{00000000-0005-0000-0000-00005C970000}"/>
    <cellStyle name="Moneda" xfId="18" builtinId="4"/>
    <cellStyle name="Moneda [0]" xfId="50633" builtinId="7"/>
    <cellStyle name="Moneda [0] 2" xfId="50337" xr:uid="{00000000-0005-0000-0000-00005F970000}"/>
    <cellStyle name="Moneda [0] 2 2" xfId="50570" xr:uid="{00000000-0005-0000-0000-000060970000}"/>
    <cellStyle name="Moneda [0] 3" xfId="50338" xr:uid="{00000000-0005-0000-0000-000061970000}"/>
    <cellStyle name="Moneda [0] 3 2" xfId="50571" xr:uid="{00000000-0005-0000-0000-000062970000}"/>
    <cellStyle name="Moneda [0] 4" xfId="50339" xr:uid="{00000000-0005-0000-0000-000063970000}"/>
    <cellStyle name="Moneda [0] 4 2" xfId="50572" xr:uid="{00000000-0005-0000-0000-000064970000}"/>
    <cellStyle name="Moneda [0] 5" xfId="50340" xr:uid="{00000000-0005-0000-0000-000065970000}"/>
    <cellStyle name="Moneda [0] 5 2" xfId="50341" xr:uid="{00000000-0005-0000-0000-000066970000}"/>
    <cellStyle name="Moneda [0] 5 2 2" xfId="50574" xr:uid="{00000000-0005-0000-0000-000067970000}"/>
    <cellStyle name="Moneda [0] 5 3" xfId="50573" xr:uid="{00000000-0005-0000-0000-000068970000}"/>
    <cellStyle name="Moneda [0] 6" xfId="50619" xr:uid="{00000000-0005-0000-0000-000069970000}"/>
    <cellStyle name="Moneda 10" xfId="53" xr:uid="{00000000-0005-0000-0000-00006A970000}"/>
    <cellStyle name="Moneda 10 2" xfId="54" xr:uid="{00000000-0005-0000-0000-00006B970000}"/>
    <cellStyle name="Moneda 10 2 2" xfId="422" xr:uid="{00000000-0005-0000-0000-00006C970000}"/>
    <cellStyle name="Moneda 10 2 3" xfId="423" xr:uid="{00000000-0005-0000-0000-00006D970000}"/>
    <cellStyle name="Moneda 10 2 4" xfId="301" xr:uid="{00000000-0005-0000-0000-00006E970000}"/>
    <cellStyle name="Moneda 10 2 5" xfId="179" xr:uid="{00000000-0005-0000-0000-00006F970000}"/>
    <cellStyle name="Moneda 10 2 6" xfId="50575" xr:uid="{00000000-0005-0000-0000-000070970000}"/>
    <cellStyle name="Moneda 10 3" xfId="424" xr:uid="{00000000-0005-0000-0000-000071970000}"/>
    <cellStyle name="Moneda 10 4" xfId="425" xr:uid="{00000000-0005-0000-0000-000072970000}"/>
    <cellStyle name="Moneda 10 5" xfId="300" xr:uid="{00000000-0005-0000-0000-000073970000}"/>
    <cellStyle name="Moneda 10 6" xfId="178" xr:uid="{00000000-0005-0000-0000-000074970000}"/>
    <cellStyle name="Moneda 10 7" xfId="50342" xr:uid="{00000000-0005-0000-0000-000075970000}"/>
    <cellStyle name="Moneda 100" xfId="50343" xr:uid="{00000000-0005-0000-0000-000076970000}"/>
    <cellStyle name="Moneda 100 2" xfId="50576" xr:uid="{00000000-0005-0000-0000-000077970000}"/>
    <cellStyle name="Moneda 101" xfId="50344" xr:uid="{00000000-0005-0000-0000-000078970000}"/>
    <cellStyle name="Moneda 101 2" xfId="50577" xr:uid="{00000000-0005-0000-0000-000079970000}"/>
    <cellStyle name="Moneda 105" xfId="50345" xr:uid="{00000000-0005-0000-0000-00007A970000}"/>
    <cellStyle name="Moneda 105 2" xfId="50578" xr:uid="{00000000-0005-0000-0000-00007B970000}"/>
    <cellStyle name="Moneda 106" xfId="50346" xr:uid="{00000000-0005-0000-0000-00007C970000}"/>
    <cellStyle name="Moneda 106 2" xfId="50579" xr:uid="{00000000-0005-0000-0000-00007D970000}"/>
    <cellStyle name="Moneda 107" xfId="50347" xr:uid="{00000000-0005-0000-0000-00007E970000}"/>
    <cellStyle name="Moneda 107 2" xfId="50580" xr:uid="{00000000-0005-0000-0000-00007F970000}"/>
    <cellStyle name="Moneda 11" xfId="426" xr:uid="{00000000-0005-0000-0000-000080970000}"/>
    <cellStyle name="Moneda 11 2" xfId="50581" xr:uid="{00000000-0005-0000-0000-000081970000}"/>
    <cellStyle name="Moneda 11 3" xfId="50348" xr:uid="{00000000-0005-0000-0000-000082970000}"/>
    <cellStyle name="Moneda 113" xfId="50349" xr:uid="{00000000-0005-0000-0000-000083970000}"/>
    <cellStyle name="Moneda 113 2" xfId="50582" xr:uid="{00000000-0005-0000-0000-000084970000}"/>
    <cellStyle name="Moneda 12" xfId="427" xr:uid="{00000000-0005-0000-0000-000085970000}"/>
    <cellStyle name="Moneda 12 2" xfId="50583" xr:uid="{00000000-0005-0000-0000-000086970000}"/>
    <cellStyle name="Moneda 12 3" xfId="50350" xr:uid="{00000000-0005-0000-0000-000087970000}"/>
    <cellStyle name="Moneda 13" xfId="50351" xr:uid="{00000000-0005-0000-0000-000088970000}"/>
    <cellStyle name="Moneda 13 2" xfId="50584" xr:uid="{00000000-0005-0000-0000-000089970000}"/>
    <cellStyle name="Moneda 14" xfId="50352" xr:uid="{00000000-0005-0000-0000-00008A970000}"/>
    <cellStyle name="Moneda 14 2" xfId="50585" xr:uid="{00000000-0005-0000-0000-00008B970000}"/>
    <cellStyle name="Moneda 15" xfId="50353" xr:uid="{00000000-0005-0000-0000-00008C970000}"/>
    <cellStyle name="Moneda 15 2" xfId="50586" xr:uid="{00000000-0005-0000-0000-00008D970000}"/>
    <cellStyle name="Moneda 16" xfId="50354" xr:uid="{00000000-0005-0000-0000-00008E970000}"/>
    <cellStyle name="Moneda 16 2" xfId="50587" xr:uid="{00000000-0005-0000-0000-00008F970000}"/>
    <cellStyle name="Moneda 17" xfId="50355" xr:uid="{00000000-0005-0000-0000-000090970000}"/>
    <cellStyle name="Moneda 17 2" xfId="50588" xr:uid="{00000000-0005-0000-0000-000091970000}"/>
    <cellStyle name="Moneda 18" xfId="50414" xr:uid="{00000000-0005-0000-0000-000092970000}"/>
    <cellStyle name="Moneda 19" xfId="50512" xr:uid="{00000000-0005-0000-0000-000093970000}"/>
    <cellStyle name="Moneda 2" xfId="55" xr:uid="{00000000-0005-0000-0000-000094970000}"/>
    <cellStyle name="Moneda 2 2" xfId="56" xr:uid="{00000000-0005-0000-0000-000095970000}"/>
    <cellStyle name="Moneda 2 2 2" xfId="428" xr:uid="{00000000-0005-0000-0000-000096970000}"/>
    <cellStyle name="Moneda 2 2 2 2" xfId="429" xr:uid="{00000000-0005-0000-0000-000097970000}"/>
    <cellStyle name="Moneda 2 2 2 3" xfId="430" xr:uid="{00000000-0005-0000-0000-000098970000}"/>
    <cellStyle name="Moneda 2 2 2 4" xfId="50589" xr:uid="{00000000-0005-0000-0000-000099970000}"/>
    <cellStyle name="Moneda 2 2 3" xfId="431" xr:uid="{00000000-0005-0000-0000-00009A970000}"/>
    <cellStyle name="Moneda 2 2 4" xfId="432" xr:uid="{00000000-0005-0000-0000-00009B970000}"/>
    <cellStyle name="Moneda 2 2 5" xfId="303" xr:uid="{00000000-0005-0000-0000-00009C970000}"/>
    <cellStyle name="Moneda 2 2 6" xfId="181" xr:uid="{00000000-0005-0000-0000-00009D970000}"/>
    <cellStyle name="Moneda 2 2 7" xfId="50357" xr:uid="{00000000-0005-0000-0000-00009E970000}"/>
    <cellStyle name="Moneda 2 3" xfId="433" xr:uid="{00000000-0005-0000-0000-00009F970000}"/>
    <cellStyle name="Moneda 2 3 2" xfId="50590" xr:uid="{00000000-0005-0000-0000-0000A0970000}"/>
    <cellStyle name="Moneda 2 3 3" xfId="50358" xr:uid="{00000000-0005-0000-0000-0000A1970000}"/>
    <cellStyle name="Moneda 2 4" xfId="434" xr:uid="{00000000-0005-0000-0000-0000A2970000}"/>
    <cellStyle name="Moneda 2 4 2" xfId="50591" xr:uid="{00000000-0005-0000-0000-0000A3970000}"/>
    <cellStyle name="Moneda 2 4 3" xfId="50359" xr:uid="{00000000-0005-0000-0000-0000A4970000}"/>
    <cellStyle name="Moneda 2 5" xfId="302" xr:uid="{00000000-0005-0000-0000-0000A5970000}"/>
    <cellStyle name="Moneda 2 5 2" xfId="50592" xr:uid="{00000000-0005-0000-0000-0000A6970000}"/>
    <cellStyle name="Moneda 2 5 3" xfId="50360" xr:uid="{00000000-0005-0000-0000-0000A7970000}"/>
    <cellStyle name="Moneda 2 6" xfId="180" xr:uid="{00000000-0005-0000-0000-0000A8970000}"/>
    <cellStyle name="Moneda 2 6 2" xfId="50361" xr:uid="{00000000-0005-0000-0000-0000A9970000}"/>
    <cellStyle name="Moneda 2 7" xfId="50356" xr:uid="{00000000-0005-0000-0000-0000AA970000}"/>
    <cellStyle name="Moneda 20" xfId="50547" xr:uid="{00000000-0005-0000-0000-0000AB970000}"/>
    <cellStyle name="Moneda 21" xfId="50550" xr:uid="{00000000-0005-0000-0000-0000AC970000}"/>
    <cellStyle name="Moneda 21 2" xfId="50623" xr:uid="{00000000-0005-0000-0000-0000AD970000}"/>
    <cellStyle name="Moneda 22" xfId="50622" xr:uid="{00000000-0005-0000-0000-0000AE970000}"/>
    <cellStyle name="Moneda 23" xfId="50626" xr:uid="{00000000-0005-0000-0000-0000AF970000}"/>
    <cellStyle name="Moneda 24" xfId="50618" xr:uid="{00000000-0005-0000-0000-0000B0970000}"/>
    <cellStyle name="Moneda 25" xfId="50624" xr:uid="{00000000-0005-0000-0000-0000B1970000}"/>
    <cellStyle name="Moneda 26" xfId="50627" xr:uid="{00000000-0005-0000-0000-0000B2970000}"/>
    <cellStyle name="Moneda 27" xfId="50632" xr:uid="{00000000-0005-0000-0000-0000B3970000}"/>
    <cellStyle name="Moneda 3" xfId="57" xr:uid="{00000000-0005-0000-0000-0000B4970000}"/>
    <cellStyle name="Moneda 3 2" xfId="435" xr:uid="{00000000-0005-0000-0000-0000B5970000}"/>
    <cellStyle name="Moneda 3 2 2" xfId="50593" xr:uid="{00000000-0005-0000-0000-0000B6970000}"/>
    <cellStyle name="Moneda 3 3" xfId="436" xr:uid="{00000000-0005-0000-0000-0000B7970000}"/>
    <cellStyle name="Moneda 3 4" xfId="304" xr:uid="{00000000-0005-0000-0000-0000B8970000}"/>
    <cellStyle name="Moneda 3 5" xfId="182" xr:uid="{00000000-0005-0000-0000-0000B9970000}"/>
    <cellStyle name="Moneda 3 6" xfId="50362" xr:uid="{00000000-0005-0000-0000-0000BA970000}"/>
    <cellStyle name="Moneda 4" xfId="58" xr:uid="{00000000-0005-0000-0000-0000BB970000}"/>
    <cellStyle name="Moneda 4 2" xfId="437" xr:uid="{00000000-0005-0000-0000-0000BC970000}"/>
    <cellStyle name="Moneda 4 2 2" xfId="50613" xr:uid="{00000000-0005-0000-0000-0000BD970000}"/>
    <cellStyle name="Moneda 4 2 3" xfId="50513" xr:uid="{00000000-0005-0000-0000-0000BE970000}"/>
    <cellStyle name="Moneda 4 3" xfId="438" xr:uid="{00000000-0005-0000-0000-0000BF970000}"/>
    <cellStyle name="Moneda 4 3 2" xfId="50608" xr:uid="{00000000-0005-0000-0000-0000C0970000}"/>
    <cellStyle name="Moneda 4 4" xfId="305" xr:uid="{00000000-0005-0000-0000-0000C1970000}"/>
    <cellStyle name="Moneda 4 5" xfId="183" xr:uid="{00000000-0005-0000-0000-0000C2970000}"/>
    <cellStyle name="Moneda 4 6" xfId="50413" xr:uid="{00000000-0005-0000-0000-0000C3970000}"/>
    <cellStyle name="Moneda 5" xfId="59" xr:uid="{00000000-0005-0000-0000-0000C4970000}"/>
    <cellStyle name="Moneda 5 2" xfId="439" xr:uid="{00000000-0005-0000-0000-0000C5970000}"/>
    <cellStyle name="Moneda 5 2 2" xfId="50594" xr:uid="{00000000-0005-0000-0000-0000C6970000}"/>
    <cellStyle name="Moneda 5 3" xfId="440" xr:uid="{00000000-0005-0000-0000-0000C7970000}"/>
    <cellStyle name="Moneda 5 4" xfId="306" xr:uid="{00000000-0005-0000-0000-0000C8970000}"/>
    <cellStyle name="Moneda 5 5" xfId="184" xr:uid="{00000000-0005-0000-0000-0000C9970000}"/>
    <cellStyle name="Moneda 5 6" xfId="50363" xr:uid="{00000000-0005-0000-0000-0000CA970000}"/>
    <cellStyle name="Moneda 6" xfId="60" xr:uid="{00000000-0005-0000-0000-0000CB970000}"/>
    <cellStyle name="Moneda 6 2" xfId="441" xr:uid="{00000000-0005-0000-0000-0000CC970000}"/>
    <cellStyle name="Moneda 6 2 2" xfId="50595" xr:uid="{00000000-0005-0000-0000-0000CD970000}"/>
    <cellStyle name="Moneda 6 3" xfId="442" xr:uid="{00000000-0005-0000-0000-0000CE970000}"/>
    <cellStyle name="Moneda 6 4" xfId="307" xr:uid="{00000000-0005-0000-0000-0000CF970000}"/>
    <cellStyle name="Moneda 6 5" xfId="185" xr:uid="{00000000-0005-0000-0000-0000D0970000}"/>
    <cellStyle name="Moneda 6 6" xfId="50364" xr:uid="{00000000-0005-0000-0000-0000D1970000}"/>
    <cellStyle name="Moneda 7" xfId="61" xr:uid="{00000000-0005-0000-0000-0000D2970000}"/>
    <cellStyle name="Moneda 7 2" xfId="443" xr:uid="{00000000-0005-0000-0000-0000D3970000}"/>
    <cellStyle name="Moneda 7 2 2" xfId="50596" xr:uid="{00000000-0005-0000-0000-0000D4970000}"/>
    <cellStyle name="Moneda 7 3" xfId="444" xr:uid="{00000000-0005-0000-0000-0000D5970000}"/>
    <cellStyle name="Moneda 7 4" xfId="308" xr:uid="{00000000-0005-0000-0000-0000D6970000}"/>
    <cellStyle name="Moneda 7 5" xfId="186" xr:uid="{00000000-0005-0000-0000-0000D7970000}"/>
    <cellStyle name="Moneda 7 6" xfId="50365" xr:uid="{00000000-0005-0000-0000-0000D8970000}"/>
    <cellStyle name="Moneda 8" xfId="62" xr:uid="{00000000-0005-0000-0000-0000D9970000}"/>
    <cellStyle name="Moneda 8 2" xfId="445" xr:uid="{00000000-0005-0000-0000-0000DA970000}"/>
    <cellStyle name="Moneda 8 2 2" xfId="50597" xr:uid="{00000000-0005-0000-0000-0000DB970000}"/>
    <cellStyle name="Moneda 8 3" xfId="446" xr:uid="{00000000-0005-0000-0000-0000DC970000}"/>
    <cellStyle name="Moneda 8 4" xfId="309" xr:uid="{00000000-0005-0000-0000-0000DD970000}"/>
    <cellStyle name="Moneda 8 5" xfId="187" xr:uid="{00000000-0005-0000-0000-0000DE970000}"/>
    <cellStyle name="Moneda 8 6" xfId="50366" xr:uid="{00000000-0005-0000-0000-0000DF970000}"/>
    <cellStyle name="Moneda 9" xfId="63" xr:uid="{00000000-0005-0000-0000-0000E0970000}"/>
    <cellStyle name="Moneda 9 2" xfId="447" xr:uid="{00000000-0005-0000-0000-0000E1970000}"/>
    <cellStyle name="Moneda 9 2 2" xfId="50598" xr:uid="{00000000-0005-0000-0000-0000E2970000}"/>
    <cellStyle name="Moneda 9 3" xfId="448" xr:uid="{00000000-0005-0000-0000-0000E3970000}"/>
    <cellStyle name="Moneda 9 4" xfId="310" xr:uid="{00000000-0005-0000-0000-0000E4970000}"/>
    <cellStyle name="Moneda 9 5" xfId="188" xr:uid="{00000000-0005-0000-0000-0000E5970000}"/>
    <cellStyle name="Moneda 9 6" xfId="50367" xr:uid="{00000000-0005-0000-0000-0000E6970000}"/>
    <cellStyle name="Moneda 96" xfId="50368" xr:uid="{00000000-0005-0000-0000-0000E7970000}"/>
    <cellStyle name="Moneda 96 2" xfId="50599" xr:uid="{00000000-0005-0000-0000-0000E8970000}"/>
    <cellStyle name="Moneda 97" xfId="50369" xr:uid="{00000000-0005-0000-0000-0000E9970000}"/>
    <cellStyle name="Moneda 97 2" xfId="50600" xr:uid="{00000000-0005-0000-0000-0000EA970000}"/>
    <cellStyle name="Moneda 99" xfId="50370" xr:uid="{00000000-0005-0000-0000-0000EB970000}"/>
    <cellStyle name="Moneda 99 2" xfId="50601" xr:uid="{00000000-0005-0000-0000-0000EC970000}"/>
    <cellStyle name="Neutral 2" xfId="50514" xr:uid="{00000000-0005-0000-0000-0000ED970000}"/>
    <cellStyle name="Neutral 2 2" xfId="50371" xr:uid="{00000000-0005-0000-0000-0000EE970000}"/>
    <cellStyle name="Neutral 3" xfId="50515" xr:uid="{00000000-0005-0000-0000-0000EF970000}"/>
    <cellStyle name="Neutral 3 2" xfId="50372" xr:uid="{00000000-0005-0000-0000-0000F0970000}"/>
    <cellStyle name="Neutral 4" xfId="50516" xr:uid="{00000000-0005-0000-0000-0000F1970000}"/>
    <cellStyle name="Neutral 4 2" xfId="50373" xr:uid="{00000000-0005-0000-0000-0000F2970000}"/>
    <cellStyle name="no dec" xfId="64" xr:uid="{00000000-0005-0000-0000-0000F3970000}"/>
    <cellStyle name="Normal" xfId="0" builtinId="0"/>
    <cellStyle name="Normal - Style1" xfId="65" xr:uid="{00000000-0005-0000-0000-0000F5970000}"/>
    <cellStyle name="Normal 10" xfId="66" xr:uid="{00000000-0005-0000-0000-0000F6970000}"/>
    <cellStyle name="Normal 10 2" xfId="449" xr:uid="{00000000-0005-0000-0000-0000F7970000}"/>
    <cellStyle name="Normal 10 3" xfId="450" xr:uid="{00000000-0005-0000-0000-0000F8970000}"/>
    <cellStyle name="Normal 10 4" xfId="312" xr:uid="{00000000-0005-0000-0000-0000F9970000}"/>
    <cellStyle name="Normal 10 5" xfId="191" xr:uid="{00000000-0005-0000-0000-0000FA970000}"/>
    <cellStyle name="Normal 108" xfId="50106" xr:uid="{00000000-0005-0000-0000-0000FB970000}"/>
    <cellStyle name="Normal 109" xfId="50107" xr:uid="{00000000-0005-0000-0000-0000FC970000}"/>
    <cellStyle name="Normal 11" xfId="67" xr:uid="{00000000-0005-0000-0000-0000FD970000}"/>
    <cellStyle name="Normal 11 2" xfId="451" xr:uid="{00000000-0005-0000-0000-0000FE970000}"/>
    <cellStyle name="Normal 11 3" xfId="452" xr:uid="{00000000-0005-0000-0000-0000FF970000}"/>
    <cellStyle name="Normal 11 4" xfId="313" xr:uid="{00000000-0005-0000-0000-000000980000}"/>
    <cellStyle name="Normal 11 5" xfId="192" xr:uid="{00000000-0005-0000-0000-000001980000}"/>
    <cellStyle name="Normal 110" xfId="50108" xr:uid="{00000000-0005-0000-0000-000002980000}"/>
    <cellStyle name="Normal 111" xfId="50109" xr:uid="{00000000-0005-0000-0000-000003980000}"/>
    <cellStyle name="Normal 12" xfId="68" xr:uid="{00000000-0005-0000-0000-000004980000}"/>
    <cellStyle name="Normal 12 2" xfId="453" xr:uid="{00000000-0005-0000-0000-000005980000}"/>
    <cellStyle name="Normal 12 3" xfId="454" xr:uid="{00000000-0005-0000-0000-000006980000}"/>
    <cellStyle name="Normal 12 4" xfId="314" xr:uid="{00000000-0005-0000-0000-000007980000}"/>
    <cellStyle name="Normal 12 5" xfId="193" xr:uid="{00000000-0005-0000-0000-000008980000}"/>
    <cellStyle name="Normal 13" xfId="69" xr:uid="{00000000-0005-0000-0000-000009980000}"/>
    <cellStyle name="Normal 13 2" xfId="455" xr:uid="{00000000-0005-0000-0000-00000A980000}"/>
    <cellStyle name="Normal 13 3" xfId="456" xr:uid="{00000000-0005-0000-0000-00000B980000}"/>
    <cellStyle name="Normal 13 4" xfId="315" xr:uid="{00000000-0005-0000-0000-00000C980000}"/>
    <cellStyle name="Normal 13 5" xfId="194" xr:uid="{00000000-0005-0000-0000-00000D980000}"/>
    <cellStyle name="Normal 14" xfId="457" xr:uid="{00000000-0005-0000-0000-00000E980000}"/>
    <cellStyle name="Normal 14 2" xfId="458" xr:uid="{00000000-0005-0000-0000-00000F980000}"/>
    <cellStyle name="Normal 14 2 2" xfId="44472" xr:uid="{00000000-0005-0000-0000-000010980000}"/>
    <cellStyle name="Normal 14 3" xfId="459" xr:uid="{00000000-0005-0000-0000-000011980000}"/>
    <cellStyle name="Normal 14 3 2" xfId="44473" xr:uid="{00000000-0005-0000-0000-000012980000}"/>
    <cellStyle name="Normal 14 4" xfId="3074" xr:uid="{00000000-0005-0000-0000-000013980000}"/>
    <cellStyle name="Normal 14 4 2" xfId="47087" xr:uid="{00000000-0005-0000-0000-000014980000}"/>
    <cellStyle name="Normal 14 5" xfId="44357" xr:uid="{00000000-0005-0000-0000-000015980000}"/>
    <cellStyle name="Normal 14 6" xfId="48951" xr:uid="{00000000-0005-0000-0000-000016980000}"/>
    <cellStyle name="Normal 15" xfId="1698" xr:uid="{00000000-0005-0000-0000-000017980000}"/>
    <cellStyle name="Normal 16" xfId="1729" xr:uid="{00000000-0005-0000-0000-000018980000}"/>
    <cellStyle name="Normal 17" xfId="1761" xr:uid="{00000000-0005-0000-0000-000019980000}"/>
    <cellStyle name="Normal 18" xfId="1793" xr:uid="{00000000-0005-0000-0000-00001A980000}"/>
    <cellStyle name="Normal 19" xfId="1825" xr:uid="{00000000-0005-0000-0000-00001B980000}"/>
    <cellStyle name="Normal 2" xfId="70" xr:uid="{00000000-0005-0000-0000-00001C980000}"/>
    <cellStyle name="Normal 2 10" xfId="50111" xr:uid="{00000000-0005-0000-0000-00001D980000}"/>
    <cellStyle name="Normal 2 2" xfId="71" xr:uid="{00000000-0005-0000-0000-00001E980000}"/>
    <cellStyle name="Normal 2 2 2" xfId="460" xr:uid="{00000000-0005-0000-0000-00001F980000}"/>
    <cellStyle name="Normal 2 2 3" xfId="461" xr:uid="{00000000-0005-0000-0000-000020980000}"/>
    <cellStyle name="Normal 2 2 4" xfId="317" xr:uid="{00000000-0005-0000-0000-000021980000}"/>
    <cellStyle name="Normal 2 2 5" xfId="196" xr:uid="{00000000-0005-0000-0000-000022980000}"/>
    <cellStyle name="Normal 2 3" xfId="462" xr:uid="{00000000-0005-0000-0000-000023980000}"/>
    <cellStyle name="Normal 2 4" xfId="316" xr:uid="{00000000-0005-0000-0000-000024980000}"/>
    <cellStyle name="Normal 2 5" xfId="195" xr:uid="{00000000-0005-0000-0000-000025980000}"/>
    <cellStyle name="Normal 20" xfId="1857" xr:uid="{00000000-0005-0000-0000-000026980000}"/>
    <cellStyle name="Normal 21" xfId="1889" xr:uid="{00000000-0005-0000-0000-000027980000}"/>
    <cellStyle name="Normal 22" xfId="1920" xr:uid="{00000000-0005-0000-0000-000028980000}"/>
    <cellStyle name="Normal 23" xfId="1952" xr:uid="{00000000-0005-0000-0000-000029980000}"/>
    <cellStyle name="Normal 24" xfId="1983" xr:uid="{00000000-0005-0000-0000-00002A980000}"/>
    <cellStyle name="Normal 25" xfId="2015" xr:uid="{00000000-0005-0000-0000-00002B980000}"/>
    <cellStyle name="Normal 26" xfId="2046" xr:uid="{00000000-0005-0000-0000-00002C980000}"/>
    <cellStyle name="Normal 27" xfId="2078" xr:uid="{00000000-0005-0000-0000-00002D980000}"/>
    <cellStyle name="Normal 28" xfId="2108" xr:uid="{00000000-0005-0000-0000-00002E980000}"/>
    <cellStyle name="Normal 29" xfId="2139" xr:uid="{00000000-0005-0000-0000-00002F980000}"/>
    <cellStyle name="Normal 3" xfId="72" xr:uid="{00000000-0005-0000-0000-000030980000}"/>
    <cellStyle name="Normal 3 2" xfId="463" xr:uid="{00000000-0005-0000-0000-000031980000}"/>
    <cellStyle name="Normal 3 2 2" xfId="50376" xr:uid="{00000000-0005-0000-0000-000032980000}"/>
    <cellStyle name="Normal 3 2 3" xfId="50415" xr:uid="{00000000-0005-0000-0000-000033980000}"/>
    <cellStyle name="Normal 3 2 3 2" xfId="50609" xr:uid="{00000000-0005-0000-0000-000034980000}"/>
    <cellStyle name="Normal 3 2 4" xfId="50517" xr:uid="{00000000-0005-0000-0000-000035980000}"/>
    <cellStyle name="Normal 3 2 4 2" xfId="50615" xr:uid="{00000000-0005-0000-0000-000036980000}"/>
    <cellStyle name="Normal 3 2 5" xfId="50602" xr:uid="{00000000-0005-0000-0000-000037980000}"/>
    <cellStyle name="Normal 3 2 6" xfId="50375" xr:uid="{00000000-0005-0000-0000-000038980000}"/>
    <cellStyle name="Normal 3 3" xfId="464" xr:uid="{00000000-0005-0000-0000-000039980000}"/>
    <cellStyle name="Normal 3 3 2" xfId="50377" xr:uid="{00000000-0005-0000-0000-00003A980000}"/>
    <cellStyle name="Normal 3 4" xfId="318" xr:uid="{00000000-0005-0000-0000-00003B980000}"/>
    <cellStyle name="Normal 3 4 2" xfId="50378" xr:uid="{00000000-0005-0000-0000-00003C980000}"/>
    <cellStyle name="Normal 3 5" xfId="197" xr:uid="{00000000-0005-0000-0000-00003D980000}"/>
    <cellStyle name="Normal 3 6" xfId="50374" xr:uid="{00000000-0005-0000-0000-00003E980000}"/>
    <cellStyle name="Normal 30" xfId="2169" xr:uid="{00000000-0005-0000-0000-00003F980000}"/>
    <cellStyle name="Normal 31" xfId="2201" xr:uid="{00000000-0005-0000-0000-000040980000}"/>
    <cellStyle name="Normal 32" xfId="2231" xr:uid="{00000000-0005-0000-0000-000041980000}"/>
    <cellStyle name="Normal 33" xfId="2263" xr:uid="{00000000-0005-0000-0000-000042980000}"/>
    <cellStyle name="Normal 34" xfId="2292" xr:uid="{00000000-0005-0000-0000-000043980000}"/>
    <cellStyle name="Normal 35" xfId="2324" xr:uid="{00000000-0005-0000-0000-000044980000}"/>
    <cellStyle name="Normal 36" xfId="2354" xr:uid="{00000000-0005-0000-0000-000045980000}"/>
    <cellStyle name="Normal 37" xfId="2386" xr:uid="{00000000-0005-0000-0000-000046980000}"/>
    <cellStyle name="Normal 38" xfId="2416" xr:uid="{00000000-0005-0000-0000-000047980000}"/>
    <cellStyle name="Normal 39" xfId="2447" xr:uid="{00000000-0005-0000-0000-000048980000}"/>
    <cellStyle name="Normal 4" xfId="73" xr:uid="{00000000-0005-0000-0000-000049980000}"/>
    <cellStyle name="Normal 4 2" xfId="465" xr:uid="{00000000-0005-0000-0000-00004A980000}"/>
    <cellStyle name="Normal 4 2 2" xfId="50603" xr:uid="{00000000-0005-0000-0000-00004B980000}"/>
    <cellStyle name="Normal 4 3" xfId="466" xr:uid="{00000000-0005-0000-0000-00004C980000}"/>
    <cellStyle name="Normal 4 4" xfId="319" xr:uid="{00000000-0005-0000-0000-00004D980000}"/>
    <cellStyle name="Normal 4 5" xfId="198" xr:uid="{00000000-0005-0000-0000-00004E980000}"/>
    <cellStyle name="Normal 4 6" xfId="50549" xr:uid="{00000000-0005-0000-0000-00004F980000}"/>
    <cellStyle name="Normal 40" xfId="2476" xr:uid="{00000000-0005-0000-0000-000050980000}"/>
    <cellStyle name="Normal 41" xfId="2507" xr:uid="{00000000-0005-0000-0000-000051980000}"/>
    <cellStyle name="Normal 42" xfId="2535" xr:uid="{00000000-0005-0000-0000-000052980000}"/>
    <cellStyle name="Normal 43" xfId="2569" xr:uid="{00000000-0005-0000-0000-000053980000}"/>
    <cellStyle name="Normal 44" xfId="2598" xr:uid="{00000000-0005-0000-0000-000054980000}"/>
    <cellStyle name="Normal 45" xfId="2566" xr:uid="{00000000-0005-0000-0000-000055980000}"/>
    <cellStyle name="Normal 46" xfId="2595" xr:uid="{00000000-0005-0000-0000-000056980000}"/>
    <cellStyle name="Normal 47" xfId="2672" xr:uid="{00000000-0005-0000-0000-000057980000}"/>
    <cellStyle name="Normal 48" xfId="2700" xr:uid="{00000000-0005-0000-0000-000058980000}"/>
    <cellStyle name="Normal 49" xfId="2669" xr:uid="{00000000-0005-0000-0000-000059980000}"/>
    <cellStyle name="Normal 5" xfId="74" xr:uid="{00000000-0005-0000-0000-00005A980000}"/>
    <cellStyle name="Normal 5 2" xfId="467" xr:uid="{00000000-0005-0000-0000-00005B980000}"/>
    <cellStyle name="Normal 5 3" xfId="468" xr:uid="{00000000-0005-0000-0000-00005C980000}"/>
    <cellStyle name="Normal 5 4" xfId="320" xr:uid="{00000000-0005-0000-0000-00005D980000}"/>
    <cellStyle name="Normal 5 5" xfId="199" xr:uid="{00000000-0005-0000-0000-00005E980000}"/>
    <cellStyle name="Normal 50" xfId="2750" xr:uid="{00000000-0005-0000-0000-00005F980000}"/>
    <cellStyle name="Normal 51" xfId="2774" xr:uid="{00000000-0005-0000-0000-000060980000}"/>
    <cellStyle name="Normal 52" xfId="2748" xr:uid="{00000000-0005-0000-0000-000061980000}"/>
    <cellStyle name="Normal 53" xfId="2820" xr:uid="{00000000-0005-0000-0000-000062980000}"/>
    <cellStyle name="Normal 54" xfId="2593" xr:uid="{00000000-0005-0000-0000-000063980000}"/>
    <cellStyle name="Normal 55" xfId="2865" xr:uid="{00000000-0005-0000-0000-000064980000}"/>
    <cellStyle name="Normal 56" xfId="1881" xr:uid="{00000000-0005-0000-0000-000065980000}"/>
    <cellStyle name="Normal 57" xfId="2908" xr:uid="{00000000-0005-0000-0000-000066980000}"/>
    <cellStyle name="Normal 58" xfId="2315" xr:uid="{00000000-0005-0000-0000-000067980000}"/>
    <cellStyle name="Normal 59" xfId="2950" xr:uid="{00000000-0005-0000-0000-000068980000}"/>
    <cellStyle name="Normal 6" xfId="75" xr:uid="{00000000-0005-0000-0000-000069980000}"/>
    <cellStyle name="Normal 6 2" xfId="469" xr:uid="{00000000-0005-0000-0000-00006A980000}"/>
    <cellStyle name="Normal 6 3" xfId="470" xr:uid="{00000000-0005-0000-0000-00006B980000}"/>
    <cellStyle name="Normal 6 4" xfId="321" xr:uid="{00000000-0005-0000-0000-00006C980000}"/>
    <cellStyle name="Normal 6 5" xfId="200" xr:uid="{00000000-0005-0000-0000-00006D980000}"/>
    <cellStyle name="Normal 60" xfId="49159" xr:uid="{00000000-0005-0000-0000-00006E980000}"/>
    <cellStyle name="Normal 61" xfId="49751" xr:uid="{00000000-0005-0000-0000-00006F980000}"/>
    <cellStyle name="Normal 62" xfId="49778" xr:uid="{00000000-0005-0000-0000-000070980000}"/>
    <cellStyle name="Normal 63" xfId="49807" xr:uid="{00000000-0005-0000-0000-000071980000}"/>
    <cellStyle name="Normal 64" xfId="49838" xr:uid="{00000000-0005-0000-0000-000072980000}"/>
    <cellStyle name="Normal 65" xfId="49804" xr:uid="{00000000-0005-0000-0000-000073980000}"/>
    <cellStyle name="Normal 66" xfId="49886" xr:uid="{00000000-0005-0000-0000-000074980000}"/>
    <cellStyle name="Normal 67" xfId="49495" xr:uid="{00000000-0005-0000-0000-000075980000}"/>
    <cellStyle name="Normal 68" xfId="49937" xr:uid="{00000000-0005-0000-0000-000076980000}"/>
    <cellStyle name="Normal 69" xfId="49396" xr:uid="{00000000-0005-0000-0000-000077980000}"/>
    <cellStyle name="Normal 7" xfId="76" xr:uid="{00000000-0005-0000-0000-000078980000}"/>
    <cellStyle name="Normal 7 2" xfId="471" xr:uid="{00000000-0005-0000-0000-000079980000}"/>
    <cellStyle name="Normal 7 3" xfId="472" xr:uid="{00000000-0005-0000-0000-00007A980000}"/>
    <cellStyle name="Normal 7 4" xfId="322" xr:uid="{00000000-0005-0000-0000-00007B980000}"/>
    <cellStyle name="Normal 7 5" xfId="201" xr:uid="{00000000-0005-0000-0000-00007C980000}"/>
    <cellStyle name="Normal 70" xfId="49934" xr:uid="{00000000-0005-0000-0000-00007D980000}"/>
    <cellStyle name="Normal 71" xfId="50004" xr:uid="{00000000-0005-0000-0000-00007E980000}"/>
    <cellStyle name="Normal 72" xfId="50033" xr:uid="{00000000-0005-0000-0000-00007F980000}"/>
    <cellStyle name="Normal 73" xfId="50058" xr:uid="{00000000-0005-0000-0000-000080980000}"/>
    <cellStyle name="Normal 74" xfId="50104" xr:uid="{00000000-0005-0000-0000-000081980000}"/>
    <cellStyle name="Normal 75" xfId="50105" xr:uid="{00000000-0005-0000-0000-000082980000}"/>
    <cellStyle name="Normal 8" xfId="77" xr:uid="{00000000-0005-0000-0000-000083980000}"/>
    <cellStyle name="Normal 8 2" xfId="473" xr:uid="{00000000-0005-0000-0000-000084980000}"/>
    <cellStyle name="Normal 8 3" xfId="474" xr:uid="{00000000-0005-0000-0000-000085980000}"/>
    <cellStyle name="Normal 8 4" xfId="323" xr:uid="{00000000-0005-0000-0000-000086980000}"/>
    <cellStyle name="Normal 8 5" xfId="202" xr:uid="{00000000-0005-0000-0000-000087980000}"/>
    <cellStyle name="Normal 84 2" xfId="50634" xr:uid="{0EA3A15B-D0EC-4B3B-99F5-F6363362CE2E}"/>
    <cellStyle name="Normal 9" xfId="78" xr:uid="{00000000-0005-0000-0000-000088980000}"/>
    <cellStyle name="Normal 9 2" xfId="475" xr:uid="{00000000-0005-0000-0000-000089980000}"/>
    <cellStyle name="Normal 9 3" xfId="476" xr:uid="{00000000-0005-0000-0000-00008A980000}"/>
    <cellStyle name="Normal 9 4" xfId="324" xr:uid="{00000000-0005-0000-0000-00008B980000}"/>
    <cellStyle name="Normal 9 5" xfId="203" xr:uid="{00000000-0005-0000-0000-00008C980000}"/>
    <cellStyle name="Notas 2" xfId="50518" xr:uid="{00000000-0005-0000-0000-00008D980000}"/>
    <cellStyle name="Notas 2 2" xfId="50379" xr:uid="{00000000-0005-0000-0000-00008E980000}"/>
    <cellStyle name="Notas 3" xfId="50519" xr:uid="{00000000-0005-0000-0000-00008F980000}"/>
    <cellStyle name="Notas 3 2" xfId="50380" xr:uid="{00000000-0005-0000-0000-000090980000}"/>
    <cellStyle name="Notas 4" xfId="50520" xr:uid="{00000000-0005-0000-0000-000091980000}"/>
    <cellStyle name="Notas 4 2" xfId="50381" xr:uid="{00000000-0005-0000-0000-000092980000}"/>
    <cellStyle name="Number()" xfId="79" xr:uid="{00000000-0005-0000-0000-000093980000}"/>
    <cellStyle name="Number() 2" xfId="80" xr:uid="{00000000-0005-0000-0000-000094980000}"/>
    <cellStyle name="Number() 2 2" xfId="477" xr:uid="{00000000-0005-0000-0000-000095980000}"/>
    <cellStyle name="Number() 2 3" xfId="478" xr:uid="{00000000-0005-0000-0000-000096980000}"/>
    <cellStyle name="Number() 2 4" xfId="327" xr:uid="{00000000-0005-0000-0000-000097980000}"/>
    <cellStyle name="Number() 2 5" xfId="207" xr:uid="{00000000-0005-0000-0000-000098980000}"/>
    <cellStyle name="Number() 3" xfId="479" xr:uid="{00000000-0005-0000-0000-000099980000}"/>
    <cellStyle name="Number() 4" xfId="480" xr:uid="{00000000-0005-0000-0000-00009A980000}"/>
    <cellStyle name="Number() 5" xfId="326" xr:uid="{00000000-0005-0000-0000-00009B980000}"/>
    <cellStyle name="Number() 6" xfId="206" xr:uid="{00000000-0005-0000-0000-00009C980000}"/>
    <cellStyle name="Percent [2]" xfId="82" xr:uid="{00000000-0005-0000-0000-00009D980000}"/>
    <cellStyle name="Percent [2] 2" xfId="83" xr:uid="{00000000-0005-0000-0000-00009E980000}"/>
    <cellStyle name="Percent [2] 2 2" xfId="481" xr:uid="{00000000-0005-0000-0000-00009F980000}"/>
    <cellStyle name="Percent [2] 2 3" xfId="482" xr:uid="{00000000-0005-0000-0000-0000A0980000}"/>
    <cellStyle name="Percent [2] 2 4" xfId="330" xr:uid="{00000000-0005-0000-0000-0000A1980000}"/>
    <cellStyle name="Percent [2] 2 5" xfId="210" xr:uid="{00000000-0005-0000-0000-0000A2980000}"/>
    <cellStyle name="Percent [2] 3" xfId="84" xr:uid="{00000000-0005-0000-0000-0000A3980000}"/>
    <cellStyle name="Percent [2] 3 2" xfId="483" xr:uid="{00000000-0005-0000-0000-0000A4980000}"/>
    <cellStyle name="Percent [2] 3 3" xfId="484" xr:uid="{00000000-0005-0000-0000-0000A5980000}"/>
    <cellStyle name="Percent [2] 3 4" xfId="331" xr:uid="{00000000-0005-0000-0000-0000A6980000}"/>
    <cellStyle name="Percent [2] 3 5" xfId="211" xr:uid="{00000000-0005-0000-0000-0000A7980000}"/>
    <cellStyle name="Percent_FORM22" xfId="50382" xr:uid="{00000000-0005-0000-0000-0000A8980000}"/>
    <cellStyle name="Porcentaje" xfId="81" builtinId="5"/>
    <cellStyle name="Porcentaje 2" xfId="50383" xr:uid="{00000000-0005-0000-0000-0000AA980000}"/>
    <cellStyle name="Porcentaje 2 2" xfId="50604" xr:uid="{00000000-0005-0000-0000-0000AB980000}"/>
    <cellStyle name="Porcentaje 3" xfId="50384" xr:uid="{00000000-0005-0000-0000-0000AC980000}"/>
    <cellStyle name="Porcentaje 3 2" xfId="50605" xr:uid="{00000000-0005-0000-0000-0000AD980000}"/>
    <cellStyle name="Porcentaje 4" xfId="50385" xr:uid="{00000000-0005-0000-0000-0000AE980000}"/>
    <cellStyle name="Porcentaje 4 2" xfId="50606" xr:uid="{00000000-0005-0000-0000-0000AF980000}"/>
    <cellStyle name="Porcentual 2" xfId="85" xr:uid="{00000000-0005-0000-0000-0000B0980000}"/>
    <cellStyle name="Porcentual 2 2" xfId="485" xr:uid="{00000000-0005-0000-0000-0000B1980000}"/>
    <cellStyle name="Porcentual 2 3" xfId="486" xr:uid="{00000000-0005-0000-0000-0000B2980000}"/>
    <cellStyle name="Porcentual 2 4" xfId="332" xr:uid="{00000000-0005-0000-0000-0000B3980000}"/>
    <cellStyle name="Porcentual 2 5" xfId="212" xr:uid="{00000000-0005-0000-0000-0000B4980000}"/>
    <cellStyle name="Porcentual 2 6" xfId="50386" xr:uid="{00000000-0005-0000-0000-0000B5980000}"/>
    <cellStyle name="Porcentual 3" xfId="86" xr:uid="{00000000-0005-0000-0000-0000B6980000}"/>
    <cellStyle name="Porcentual 3 2" xfId="487" xr:uid="{00000000-0005-0000-0000-0000B7980000}"/>
    <cellStyle name="Porcentual 3 2 2" xfId="50522" xr:uid="{00000000-0005-0000-0000-0000B8980000}"/>
    <cellStyle name="Porcentual 3 2 2 2" xfId="50617" xr:uid="{00000000-0005-0000-0000-0000B9980000}"/>
    <cellStyle name="Porcentual 3 2 3" xfId="50607" xr:uid="{00000000-0005-0000-0000-0000BA980000}"/>
    <cellStyle name="Porcentual 3 2 4" xfId="50387" xr:uid="{00000000-0005-0000-0000-0000BB980000}"/>
    <cellStyle name="Porcentual 3 3" xfId="488" xr:uid="{00000000-0005-0000-0000-0000BC980000}"/>
    <cellStyle name="Porcentual 3 3 2" xfId="50616" xr:uid="{00000000-0005-0000-0000-0000BD980000}"/>
    <cellStyle name="Porcentual 3 3 3" xfId="50521" xr:uid="{00000000-0005-0000-0000-0000BE980000}"/>
    <cellStyle name="Porcentual 3 4" xfId="333" xr:uid="{00000000-0005-0000-0000-0000BF980000}"/>
    <cellStyle name="Porcentual 3 4 2" xfId="50551" xr:uid="{00000000-0005-0000-0000-0000C0980000}"/>
    <cellStyle name="Porcentual 3 5" xfId="213" xr:uid="{00000000-0005-0000-0000-0000C1980000}"/>
    <cellStyle name="Porcentual 3 6" xfId="50204" xr:uid="{00000000-0005-0000-0000-0000C2980000}"/>
    <cellStyle name="resaltado" xfId="50388" xr:uid="{00000000-0005-0000-0000-0000C3980000}"/>
    <cellStyle name="Salida 2" xfId="50523" xr:uid="{00000000-0005-0000-0000-0000C4980000}"/>
    <cellStyle name="Salida 2 2" xfId="50389" xr:uid="{00000000-0005-0000-0000-0000C5980000}"/>
    <cellStyle name="Salida 3" xfId="50524" xr:uid="{00000000-0005-0000-0000-0000C6980000}"/>
    <cellStyle name="Salida 3 2" xfId="50390" xr:uid="{00000000-0005-0000-0000-0000C7980000}"/>
    <cellStyle name="Salida 4" xfId="50525" xr:uid="{00000000-0005-0000-0000-0000C8980000}"/>
    <cellStyle name="Salida 4 2" xfId="50391" xr:uid="{00000000-0005-0000-0000-0000C9980000}"/>
    <cellStyle name="SAPBEXaggData" xfId="87" xr:uid="{00000000-0005-0000-0000-0000CA980000}"/>
    <cellStyle name="SAPBEXaggData 10" xfId="868" xr:uid="{00000000-0005-0000-0000-0000CB980000}"/>
    <cellStyle name="SAPBEXaggData 10 10" xfId="30961" xr:uid="{00000000-0005-0000-0000-0000CC980000}"/>
    <cellStyle name="SAPBEXaggData 10 11" xfId="33850" xr:uid="{00000000-0005-0000-0000-0000CD980000}"/>
    <cellStyle name="SAPBEXaggData 10 12" xfId="36756" xr:uid="{00000000-0005-0000-0000-0000CE980000}"/>
    <cellStyle name="SAPBEXaggData 10 13" xfId="41863" xr:uid="{00000000-0005-0000-0000-0000CF980000}"/>
    <cellStyle name="SAPBEXaggData 10 14" xfId="44881" xr:uid="{00000000-0005-0000-0000-0000D0980000}"/>
    <cellStyle name="SAPBEXaggData 10 2" xfId="4002" xr:uid="{00000000-0005-0000-0000-0000D1980000}"/>
    <cellStyle name="SAPBEXaggData 10 3" xfId="8642" xr:uid="{00000000-0005-0000-0000-0000D2980000}"/>
    <cellStyle name="SAPBEXaggData 10 4" xfId="11535" xr:uid="{00000000-0005-0000-0000-0000D3980000}"/>
    <cellStyle name="SAPBEXaggData 10 5" xfId="14403" xr:uid="{00000000-0005-0000-0000-0000D4980000}"/>
    <cellStyle name="SAPBEXaggData 10 6" xfId="17332" xr:uid="{00000000-0005-0000-0000-0000D5980000}"/>
    <cellStyle name="SAPBEXaggData 10 7" xfId="20443" xr:uid="{00000000-0005-0000-0000-0000D6980000}"/>
    <cellStyle name="SAPBEXaggData 10 8" xfId="25222" xr:uid="{00000000-0005-0000-0000-0000D7980000}"/>
    <cellStyle name="SAPBEXaggData 10 9" xfId="28106" xr:uid="{00000000-0005-0000-0000-0000D8980000}"/>
    <cellStyle name="SAPBEXaggData 100" xfId="47674" xr:uid="{00000000-0005-0000-0000-0000D9980000}"/>
    <cellStyle name="SAPBEXaggData 101" xfId="47728" xr:uid="{00000000-0005-0000-0000-0000DA980000}"/>
    <cellStyle name="SAPBEXaggData 102" xfId="44360" xr:uid="{00000000-0005-0000-0000-0000DB980000}"/>
    <cellStyle name="SAPBEXaggData 103" xfId="44416" xr:uid="{00000000-0005-0000-0000-0000DC980000}"/>
    <cellStyle name="SAPBEXaggData 104" xfId="47913" xr:uid="{00000000-0005-0000-0000-0000DD980000}"/>
    <cellStyle name="SAPBEXaggData 105" xfId="47675" xr:uid="{00000000-0005-0000-0000-0000DE980000}"/>
    <cellStyle name="SAPBEXaggData 106" xfId="47363" xr:uid="{00000000-0005-0000-0000-0000DF980000}"/>
    <cellStyle name="SAPBEXaggData 107" xfId="47468" xr:uid="{00000000-0005-0000-0000-0000E0980000}"/>
    <cellStyle name="SAPBEXaggData 108" xfId="48157" xr:uid="{00000000-0005-0000-0000-0000E1980000}"/>
    <cellStyle name="SAPBEXaggData 109" xfId="47387" xr:uid="{00000000-0005-0000-0000-0000E2980000}"/>
    <cellStyle name="SAPBEXaggData 11" xfId="546" xr:uid="{00000000-0005-0000-0000-0000E3980000}"/>
    <cellStyle name="SAPBEXaggData 11 10" xfId="30639" xr:uid="{00000000-0005-0000-0000-0000E4980000}"/>
    <cellStyle name="SAPBEXaggData 11 11" xfId="33528" xr:uid="{00000000-0005-0000-0000-0000E5980000}"/>
    <cellStyle name="SAPBEXaggData 11 12" xfId="36434" xr:uid="{00000000-0005-0000-0000-0000E6980000}"/>
    <cellStyle name="SAPBEXaggData 11 13" xfId="41541" xr:uid="{00000000-0005-0000-0000-0000E7980000}"/>
    <cellStyle name="SAPBEXaggData 11 14" xfId="44559" xr:uid="{00000000-0005-0000-0000-0000E8980000}"/>
    <cellStyle name="SAPBEXaggData 11 2" xfId="5057" xr:uid="{00000000-0005-0000-0000-0000E9980000}"/>
    <cellStyle name="SAPBEXaggData 11 3" xfId="8320" xr:uid="{00000000-0005-0000-0000-0000EA980000}"/>
    <cellStyle name="SAPBEXaggData 11 4" xfId="11213" xr:uid="{00000000-0005-0000-0000-0000EB980000}"/>
    <cellStyle name="SAPBEXaggData 11 5" xfId="14081" xr:uid="{00000000-0005-0000-0000-0000EC980000}"/>
    <cellStyle name="SAPBEXaggData 11 6" xfId="17010" xr:uid="{00000000-0005-0000-0000-0000ED980000}"/>
    <cellStyle name="SAPBEXaggData 11 7" xfId="20121" xr:uid="{00000000-0005-0000-0000-0000EE980000}"/>
    <cellStyle name="SAPBEXaggData 11 8" xfId="18694" xr:uid="{00000000-0005-0000-0000-0000EF980000}"/>
    <cellStyle name="SAPBEXaggData 11 9" xfId="27784" xr:uid="{00000000-0005-0000-0000-0000F0980000}"/>
    <cellStyle name="SAPBEXaggData 110" xfId="48234" xr:uid="{00000000-0005-0000-0000-0000F1980000}"/>
    <cellStyle name="SAPBEXaggData 111" xfId="46682" xr:uid="{00000000-0005-0000-0000-0000F2980000}"/>
    <cellStyle name="SAPBEXaggData 112" xfId="47940" xr:uid="{00000000-0005-0000-0000-0000F3980000}"/>
    <cellStyle name="SAPBEXaggData 113" xfId="48429" xr:uid="{00000000-0005-0000-0000-0000F4980000}"/>
    <cellStyle name="SAPBEXaggData 114" xfId="48197" xr:uid="{00000000-0005-0000-0000-0000F5980000}"/>
    <cellStyle name="SAPBEXaggData 115" xfId="48138" xr:uid="{00000000-0005-0000-0000-0000F6980000}"/>
    <cellStyle name="SAPBEXaggData 116" xfId="48256" xr:uid="{00000000-0005-0000-0000-0000F7980000}"/>
    <cellStyle name="SAPBEXaggData 117" xfId="48334" xr:uid="{00000000-0005-0000-0000-0000F8980000}"/>
    <cellStyle name="SAPBEXaggData 118" xfId="48709" xr:uid="{00000000-0005-0000-0000-0000F9980000}"/>
    <cellStyle name="SAPBEXaggData 119" xfId="48844" xr:uid="{00000000-0005-0000-0000-0000FA980000}"/>
    <cellStyle name="SAPBEXaggData 12" xfId="895" xr:uid="{00000000-0005-0000-0000-0000FB980000}"/>
    <cellStyle name="SAPBEXaggData 12 10" xfId="30988" xr:uid="{00000000-0005-0000-0000-0000FC980000}"/>
    <cellStyle name="SAPBEXaggData 12 11" xfId="33877" xr:uid="{00000000-0005-0000-0000-0000FD980000}"/>
    <cellStyle name="SAPBEXaggData 12 12" xfId="36783" xr:uid="{00000000-0005-0000-0000-0000FE980000}"/>
    <cellStyle name="SAPBEXaggData 12 13" xfId="41890" xr:uid="{00000000-0005-0000-0000-0000FF980000}"/>
    <cellStyle name="SAPBEXaggData 12 14" xfId="44908" xr:uid="{00000000-0005-0000-0000-000000990000}"/>
    <cellStyle name="SAPBEXaggData 12 2" xfId="4229" xr:uid="{00000000-0005-0000-0000-000001990000}"/>
    <cellStyle name="SAPBEXaggData 12 3" xfId="8669" xr:uid="{00000000-0005-0000-0000-000002990000}"/>
    <cellStyle name="SAPBEXaggData 12 4" xfId="11562" xr:uid="{00000000-0005-0000-0000-000003990000}"/>
    <cellStyle name="SAPBEXaggData 12 5" xfId="14430" xr:uid="{00000000-0005-0000-0000-000004990000}"/>
    <cellStyle name="SAPBEXaggData 12 6" xfId="17359" xr:uid="{00000000-0005-0000-0000-000005990000}"/>
    <cellStyle name="SAPBEXaggData 12 7" xfId="20470" xr:uid="{00000000-0005-0000-0000-000006990000}"/>
    <cellStyle name="SAPBEXaggData 12 8" xfId="25249" xr:uid="{00000000-0005-0000-0000-000007990000}"/>
    <cellStyle name="SAPBEXaggData 12 9" xfId="28133" xr:uid="{00000000-0005-0000-0000-000008990000}"/>
    <cellStyle name="SAPBEXaggData 120" xfId="48920" xr:uid="{00000000-0005-0000-0000-000009990000}"/>
    <cellStyle name="SAPBEXaggData 121" xfId="48848" xr:uid="{00000000-0005-0000-0000-00000A990000}"/>
    <cellStyle name="SAPBEXaggData 122" xfId="48908" xr:uid="{00000000-0005-0000-0000-00000B990000}"/>
    <cellStyle name="SAPBEXaggData 123" xfId="48896" xr:uid="{00000000-0005-0000-0000-00000C990000}"/>
    <cellStyle name="SAPBEXaggData 124" xfId="48889" xr:uid="{00000000-0005-0000-0000-00000D990000}"/>
    <cellStyle name="SAPBEXaggData 125" xfId="49155" xr:uid="{00000000-0005-0000-0000-00000E990000}"/>
    <cellStyle name="SAPBEXaggData 126" xfId="49206" xr:uid="{00000000-0005-0000-0000-00000F990000}"/>
    <cellStyle name="SAPBEXaggData 127" xfId="49253" xr:uid="{00000000-0005-0000-0000-000010990000}"/>
    <cellStyle name="SAPBEXaggData 128" xfId="49298" xr:uid="{00000000-0005-0000-0000-000011990000}"/>
    <cellStyle name="SAPBEXaggData 129" xfId="49344" xr:uid="{00000000-0005-0000-0000-000012990000}"/>
    <cellStyle name="SAPBEXaggData 13" xfId="1172" xr:uid="{00000000-0005-0000-0000-000013990000}"/>
    <cellStyle name="SAPBEXaggData 13 10" xfId="31265" xr:uid="{00000000-0005-0000-0000-000014990000}"/>
    <cellStyle name="SAPBEXaggData 13 11" xfId="34154" xr:uid="{00000000-0005-0000-0000-000015990000}"/>
    <cellStyle name="SAPBEXaggData 13 12" xfId="37060" xr:uid="{00000000-0005-0000-0000-000016990000}"/>
    <cellStyle name="SAPBEXaggData 13 13" xfId="42167" xr:uid="{00000000-0005-0000-0000-000017990000}"/>
    <cellStyle name="SAPBEXaggData 13 14" xfId="45185" xr:uid="{00000000-0005-0000-0000-000018990000}"/>
    <cellStyle name="SAPBEXaggData 13 2" xfId="3413" xr:uid="{00000000-0005-0000-0000-000019990000}"/>
    <cellStyle name="SAPBEXaggData 13 3" xfId="8946" xr:uid="{00000000-0005-0000-0000-00001A990000}"/>
    <cellStyle name="SAPBEXaggData 13 4" xfId="11839" xr:uid="{00000000-0005-0000-0000-00001B990000}"/>
    <cellStyle name="SAPBEXaggData 13 5" xfId="14707" xr:uid="{00000000-0005-0000-0000-00001C990000}"/>
    <cellStyle name="SAPBEXaggData 13 6" xfId="17636" xr:uid="{00000000-0005-0000-0000-00001D990000}"/>
    <cellStyle name="SAPBEXaggData 13 7" xfId="20747" xr:uid="{00000000-0005-0000-0000-00001E990000}"/>
    <cellStyle name="SAPBEXaggData 13 8" xfId="25526" xr:uid="{00000000-0005-0000-0000-00001F990000}"/>
    <cellStyle name="SAPBEXaggData 13 9" xfId="28410" xr:uid="{00000000-0005-0000-0000-000020990000}"/>
    <cellStyle name="SAPBEXaggData 130" xfId="49392" xr:uid="{00000000-0005-0000-0000-000021990000}"/>
    <cellStyle name="SAPBEXaggData 131" xfId="49442" xr:uid="{00000000-0005-0000-0000-000022990000}"/>
    <cellStyle name="SAPBEXaggData 132" xfId="48858" xr:uid="{00000000-0005-0000-0000-000023990000}"/>
    <cellStyle name="SAPBEXaggData 133" xfId="49543" xr:uid="{00000000-0005-0000-0000-000024990000}"/>
    <cellStyle name="SAPBEXaggData 134" xfId="49596" xr:uid="{00000000-0005-0000-0000-000025990000}"/>
    <cellStyle name="SAPBEXaggData 135" xfId="49638" xr:uid="{00000000-0005-0000-0000-000026990000}"/>
    <cellStyle name="SAPBEXaggData 136" xfId="49691" xr:uid="{00000000-0005-0000-0000-000027990000}"/>
    <cellStyle name="SAPBEXaggData 137" xfId="49571" xr:uid="{00000000-0005-0000-0000-000028990000}"/>
    <cellStyle name="SAPBEXaggData 138" xfId="49641" xr:uid="{00000000-0005-0000-0000-000029990000}"/>
    <cellStyle name="SAPBEXaggData 139" xfId="49496" xr:uid="{00000000-0005-0000-0000-00002A990000}"/>
    <cellStyle name="SAPBEXaggData 14" xfId="865" xr:uid="{00000000-0005-0000-0000-00002B990000}"/>
    <cellStyle name="SAPBEXaggData 14 10" xfId="30958" xr:uid="{00000000-0005-0000-0000-00002C990000}"/>
    <cellStyle name="SAPBEXaggData 14 11" xfId="33847" xr:uid="{00000000-0005-0000-0000-00002D990000}"/>
    <cellStyle name="SAPBEXaggData 14 12" xfId="36753" xr:uid="{00000000-0005-0000-0000-00002E990000}"/>
    <cellStyle name="SAPBEXaggData 14 13" xfId="41860" xr:uid="{00000000-0005-0000-0000-00002F990000}"/>
    <cellStyle name="SAPBEXaggData 14 14" xfId="44878" xr:uid="{00000000-0005-0000-0000-000030990000}"/>
    <cellStyle name="SAPBEXaggData 14 2" xfId="4452" xr:uid="{00000000-0005-0000-0000-000031990000}"/>
    <cellStyle name="SAPBEXaggData 14 3" xfId="8639" xr:uid="{00000000-0005-0000-0000-000032990000}"/>
    <cellStyle name="SAPBEXaggData 14 4" xfId="11532" xr:uid="{00000000-0005-0000-0000-000033990000}"/>
    <cellStyle name="SAPBEXaggData 14 5" xfId="14400" xr:uid="{00000000-0005-0000-0000-000034990000}"/>
    <cellStyle name="SAPBEXaggData 14 6" xfId="17329" xr:uid="{00000000-0005-0000-0000-000035990000}"/>
    <cellStyle name="SAPBEXaggData 14 7" xfId="20440" xr:uid="{00000000-0005-0000-0000-000036990000}"/>
    <cellStyle name="SAPBEXaggData 14 8" xfId="25219" xr:uid="{00000000-0005-0000-0000-000037990000}"/>
    <cellStyle name="SAPBEXaggData 14 9" xfId="28103" xr:uid="{00000000-0005-0000-0000-000038990000}"/>
    <cellStyle name="SAPBEXaggData 140" xfId="49397" xr:uid="{00000000-0005-0000-0000-000039990000}"/>
    <cellStyle name="SAPBEXaggData 141" xfId="49837" xr:uid="{00000000-0005-0000-0000-00003A990000}"/>
    <cellStyle name="SAPBEXaggData 142" xfId="49774" xr:uid="{00000000-0005-0000-0000-00003B990000}"/>
    <cellStyle name="SAPBEXaggData 143" xfId="49834" xr:uid="{00000000-0005-0000-0000-00003C990000}"/>
    <cellStyle name="SAPBEXaggData 144" xfId="49345" xr:uid="{00000000-0005-0000-0000-00003D990000}"/>
    <cellStyle name="SAPBEXaggData 145" xfId="49831" xr:uid="{00000000-0005-0000-0000-00003E990000}"/>
    <cellStyle name="SAPBEXaggData 15" xfId="1124" xr:uid="{00000000-0005-0000-0000-00003F990000}"/>
    <cellStyle name="SAPBEXaggData 15 10" xfId="31217" xr:uid="{00000000-0005-0000-0000-000040990000}"/>
    <cellStyle name="SAPBEXaggData 15 11" xfId="34106" xr:uid="{00000000-0005-0000-0000-000041990000}"/>
    <cellStyle name="SAPBEXaggData 15 12" xfId="37012" xr:uid="{00000000-0005-0000-0000-000042990000}"/>
    <cellStyle name="SAPBEXaggData 15 13" xfId="42119" xr:uid="{00000000-0005-0000-0000-000043990000}"/>
    <cellStyle name="SAPBEXaggData 15 14" xfId="45137" xr:uid="{00000000-0005-0000-0000-000044990000}"/>
    <cellStyle name="SAPBEXaggData 15 2" xfId="3539" xr:uid="{00000000-0005-0000-0000-000045990000}"/>
    <cellStyle name="SAPBEXaggData 15 3" xfId="8898" xr:uid="{00000000-0005-0000-0000-000046990000}"/>
    <cellStyle name="SAPBEXaggData 15 4" xfId="11791" xr:uid="{00000000-0005-0000-0000-000047990000}"/>
    <cellStyle name="SAPBEXaggData 15 5" xfId="14659" xr:uid="{00000000-0005-0000-0000-000048990000}"/>
    <cellStyle name="SAPBEXaggData 15 6" xfId="17588" xr:uid="{00000000-0005-0000-0000-000049990000}"/>
    <cellStyle name="SAPBEXaggData 15 7" xfId="20699" xr:uid="{00000000-0005-0000-0000-00004A990000}"/>
    <cellStyle name="SAPBEXaggData 15 8" xfId="25478" xr:uid="{00000000-0005-0000-0000-00004B990000}"/>
    <cellStyle name="SAPBEXaggData 15 9" xfId="28362" xr:uid="{00000000-0005-0000-0000-00004C990000}"/>
    <cellStyle name="SAPBEXaggData 16" xfId="1116" xr:uid="{00000000-0005-0000-0000-00004D990000}"/>
    <cellStyle name="SAPBEXaggData 16 10" xfId="31209" xr:uid="{00000000-0005-0000-0000-00004E990000}"/>
    <cellStyle name="SAPBEXaggData 16 11" xfId="34098" xr:uid="{00000000-0005-0000-0000-00004F990000}"/>
    <cellStyle name="SAPBEXaggData 16 12" xfId="37004" xr:uid="{00000000-0005-0000-0000-000050990000}"/>
    <cellStyle name="SAPBEXaggData 16 13" xfId="42111" xr:uid="{00000000-0005-0000-0000-000051990000}"/>
    <cellStyle name="SAPBEXaggData 16 14" xfId="45129" xr:uid="{00000000-0005-0000-0000-000052990000}"/>
    <cellStyle name="SAPBEXaggData 16 2" xfId="125" xr:uid="{00000000-0005-0000-0000-000053990000}"/>
    <cellStyle name="SAPBEXaggData 16 3" xfId="8890" xr:uid="{00000000-0005-0000-0000-000054990000}"/>
    <cellStyle name="SAPBEXaggData 16 4" xfId="11783" xr:uid="{00000000-0005-0000-0000-000055990000}"/>
    <cellStyle name="SAPBEXaggData 16 5" xfId="14651" xr:uid="{00000000-0005-0000-0000-000056990000}"/>
    <cellStyle name="SAPBEXaggData 16 6" xfId="17580" xr:uid="{00000000-0005-0000-0000-000057990000}"/>
    <cellStyle name="SAPBEXaggData 16 7" xfId="20691" xr:uid="{00000000-0005-0000-0000-000058990000}"/>
    <cellStyle name="SAPBEXaggData 16 8" xfId="25470" xr:uid="{00000000-0005-0000-0000-000059990000}"/>
    <cellStyle name="SAPBEXaggData 16 9" xfId="28354" xr:uid="{00000000-0005-0000-0000-00005A990000}"/>
    <cellStyle name="SAPBEXaggData 17" xfId="1344" xr:uid="{00000000-0005-0000-0000-00005B990000}"/>
    <cellStyle name="SAPBEXaggData 17 10" xfId="31437" xr:uid="{00000000-0005-0000-0000-00005C990000}"/>
    <cellStyle name="SAPBEXaggData 17 11" xfId="34326" xr:uid="{00000000-0005-0000-0000-00005D990000}"/>
    <cellStyle name="SAPBEXaggData 17 12" xfId="37232" xr:uid="{00000000-0005-0000-0000-00005E990000}"/>
    <cellStyle name="SAPBEXaggData 17 13" xfId="42339" xr:uid="{00000000-0005-0000-0000-00005F990000}"/>
    <cellStyle name="SAPBEXaggData 17 14" xfId="45357" xr:uid="{00000000-0005-0000-0000-000060990000}"/>
    <cellStyle name="SAPBEXaggData 17 2" xfId="6324" xr:uid="{00000000-0005-0000-0000-000061990000}"/>
    <cellStyle name="SAPBEXaggData 17 3" xfId="9118" xr:uid="{00000000-0005-0000-0000-000062990000}"/>
    <cellStyle name="SAPBEXaggData 17 4" xfId="12011" xr:uid="{00000000-0005-0000-0000-000063990000}"/>
    <cellStyle name="SAPBEXaggData 17 5" xfId="14879" xr:uid="{00000000-0005-0000-0000-000064990000}"/>
    <cellStyle name="SAPBEXaggData 17 6" xfId="17808" xr:uid="{00000000-0005-0000-0000-000065990000}"/>
    <cellStyle name="SAPBEXaggData 17 7" xfId="20919" xr:uid="{00000000-0005-0000-0000-000066990000}"/>
    <cellStyle name="SAPBEXaggData 17 8" xfId="25698" xr:uid="{00000000-0005-0000-0000-000067990000}"/>
    <cellStyle name="SAPBEXaggData 17 9" xfId="28582" xr:uid="{00000000-0005-0000-0000-000068990000}"/>
    <cellStyle name="SAPBEXaggData 18" xfId="1282" xr:uid="{00000000-0005-0000-0000-000069990000}"/>
    <cellStyle name="SAPBEXaggData 18 10" xfId="31375" xr:uid="{00000000-0005-0000-0000-00006A990000}"/>
    <cellStyle name="SAPBEXaggData 18 11" xfId="34264" xr:uid="{00000000-0005-0000-0000-00006B990000}"/>
    <cellStyle name="SAPBEXaggData 18 12" xfId="37170" xr:uid="{00000000-0005-0000-0000-00006C990000}"/>
    <cellStyle name="SAPBEXaggData 18 13" xfId="42277" xr:uid="{00000000-0005-0000-0000-00006D990000}"/>
    <cellStyle name="SAPBEXaggData 18 14" xfId="45295" xr:uid="{00000000-0005-0000-0000-00006E990000}"/>
    <cellStyle name="SAPBEXaggData 18 2" xfId="6262" xr:uid="{00000000-0005-0000-0000-00006F990000}"/>
    <cellStyle name="SAPBEXaggData 18 3" xfId="9056" xr:uid="{00000000-0005-0000-0000-000070990000}"/>
    <cellStyle name="SAPBEXaggData 18 4" xfId="11949" xr:uid="{00000000-0005-0000-0000-000071990000}"/>
    <cellStyle name="SAPBEXaggData 18 5" xfId="14817" xr:uid="{00000000-0005-0000-0000-000072990000}"/>
    <cellStyle name="SAPBEXaggData 18 6" xfId="17746" xr:uid="{00000000-0005-0000-0000-000073990000}"/>
    <cellStyle name="SAPBEXaggData 18 7" xfId="20857" xr:uid="{00000000-0005-0000-0000-000074990000}"/>
    <cellStyle name="SAPBEXaggData 18 8" xfId="25636" xr:uid="{00000000-0005-0000-0000-000075990000}"/>
    <cellStyle name="SAPBEXaggData 18 9" xfId="28520" xr:uid="{00000000-0005-0000-0000-000076990000}"/>
    <cellStyle name="SAPBEXaggData 19" xfId="1290" xr:uid="{00000000-0005-0000-0000-000077990000}"/>
    <cellStyle name="SAPBEXaggData 19 10" xfId="31383" xr:uid="{00000000-0005-0000-0000-000078990000}"/>
    <cellStyle name="SAPBEXaggData 19 11" xfId="34272" xr:uid="{00000000-0005-0000-0000-000079990000}"/>
    <cellStyle name="SAPBEXaggData 19 12" xfId="37178" xr:uid="{00000000-0005-0000-0000-00007A990000}"/>
    <cellStyle name="SAPBEXaggData 19 13" xfId="42285" xr:uid="{00000000-0005-0000-0000-00007B990000}"/>
    <cellStyle name="SAPBEXaggData 19 14" xfId="45303" xr:uid="{00000000-0005-0000-0000-00007C990000}"/>
    <cellStyle name="SAPBEXaggData 19 2" xfId="6270" xr:uid="{00000000-0005-0000-0000-00007D990000}"/>
    <cellStyle name="SAPBEXaggData 19 3" xfId="9064" xr:uid="{00000000-0005-0000-0000-00007E990000}"/>
    <cellStyle name="SAPBEXaggData 19 4" xfId="11957" xr:uid="{00000000-0005-0000-0000-00007F990000}"/>
    <cellStyle name="SAPBEXaggData 19 5" xfId="14825" xr:uid="{00000000-0005-0000-0000-000080990000}"/>
    <cellStyle name="SAPBEXaggData 19 6" xfId="17754" xr:uid="{00000000-0005-0000-0000-000081990000}"/>
    <cellStyle name="SAPBEXaggData 19 7" xfId="20865" xr:uid="{00000000-0005-0000-0000-000082990000}"/>
    <cellStyle name="SAPBEXaggData 19 8" xfId="25644" xr:uid="{00000000-0005-0000-0000-000083990000}"/>
    <cellStyle name="SAPBEXaggData 19 9" xfId="28528" xr:uid="{00000000-0005-0000-0000-000084990000}"/>
    <cellStyle name="SAPBEXaggData 2" xfId="489" xr:uid="{00000000-0005-0000-0000-000085990000}"/>
    <cellStyle name="SAPBEXaggData 2 10" xfId="33473" xr:uid="{00000000-0005-0000-0000-000086990000}"/>
    <cellStyle name="SAPBEXaggData 2 11" xfId="36378" xr:uid="{00000000-0005-0000-0000-000087990000}"/>
    <cellStyle name="SAPBEXaggData 2 12" xfId="41486" xr:uid="{00000000-0005-0000-0000-000088990000}"/>
    <cellStyle name="SAPBEXaggData 2 13" xfId="44503" xr:uid="{00000000-0005-0000-0000-000089990000}"/>
    <cellStyle name="SAPBEXaggData 2 2" xfId="561" xr:uid="{00000000-0005-0000-0000-00008A990000}"/>
    <cellStyle name="SAPBEXaggData 2 2 10" xfId="30654" xr:uid="{00000000-0005-0000-0000-00008B990000}"/>
    <cellStyle name="SAPBEXaggData 2 2 11" xfId="33543" xr:uid="{00000000-0005-0000-0000-00008C990000}"/>
    <cellStyle name="SAPBEXaggData 2 2 12" xfId="36449" xr:uid="{00000000-0005-0000-0000-00008D990000}"/>
    <cellStyle name="SAPBEXaggData 2 2 13" xfId="41556" xr:uid="{00000000-0005-0000-0000-00008E990000}"/>
    <cellStyle name="SAPBEXaggData 2 2 14" xfId="44574" xr:uid="{00000000-0005-0000-0000-00008F990000}"/>
    <cellStyle name="SAPBEXaggData 2 2 2" xfId="3924" xr:uid="{00000000-0005-0000-0000-000090990000}"/>
    <cellStyle name="SAPBEXaggData 2 2 3" xfId="8335" xr:uid="{00000000-0005-0000-0000-000091990000}"/>
    <cellStyle name="SAPBEXaggData 2 2 4" xfId="11228" xr:uid="{00000000-0005-0000-0000-000092990000}"/>
    <cellStyle name="SAPBEXaggData 2 2 5" xfId="14096" xr:uid="{00000000-0005-0000-0000-000093990000}"/>
    <cellStyle name="SAPBEXaggData 2 2 6" xfId="17025" xr:uid="{00000000-0005-0000-0000-000094990000}"/>
    <cellStyle name="SAPBEXaggData 2 2 7" xfId="20136" xr:uid="{00000000-0005-0000-0000-000095990000}"/>
    <cellStyle name="SAPBEXaggData 2 2 8" xfId="19860" xr:uid="{00000000-0005-0000-0000-000096990000}"/>
    <cellStyle name="SAPBEXaggData 2 2 9" xfId="27799" xr:uid="{00000000-0005-0000-0000-000097990000}"/>
    <cellStyle name="SAPBEXaggData 2 3" xfId="728" xr:uid="{00000000-0005-0000-0000-000098990000}"/>
    <cellStyle name="SAPBEXaggData 2 3 10" xfId="30821" xr:uid="{00000000-0005-0000-0000-000099990000}"/>
    <cellStyle name="SAPBEXaggData 2 3 11" xfId="33710" xr:uid="{00000000-0005-0000-0000-00009A990000}"/>
    <cellStyle name="SAPBEXaggData 2 3 12" xfId="36616" xr:uid="{00000000-0005-0000-0000-00009B990000}"/>
    <cellStyle name="SAPBEXaggData 2 3 13" xfId="41723" xr:uid="{00000000-0005-0000-0000-00009C990000}"/>
    <cellStyle name="SAPBEXaggData 2 3 14" xfId="44741" xr:uid="{00000000-0005-0000-0000-00009D990000}"/>
    <cellStyle name="SAPBEXaggData 2 3 2" xfId="3945" xr:uid="{00000000-0005-0000-0000-00009E990000}"/>
    <cellStyle name="SAPBEXaggData 2 3 3" xfId="8502" xr:uid="{00000000-0005-0000-0000-00009F990000}"/>
    <cellStyle name="SAPBEXaggData 2 3 4" xfId="11395" xr:uid="{00000000-0005-0000-0000-0000A0990000}"/>
    <cellStyle name="SAPBEXaggData 2 3 5" xfId="14263" xr:uid="{00000000-0005-0000-0000-0000A1990000}"/>
    <cellStyle name="SAPBEXaggData 2 3 6" xfId="17192" xr:uid="{00000000-0005-0000-0000-0000A2990000}"/>
    <cellStyle name="SAPBEXaggData 2 3 7" xfId="20303" xr:uid="{00000000-0005-0000-0000-0000A3990000}"/>
    <cellStyle name="SAPBEXaggData 2 3 8" xfId="25082" xr:uid="{00000000-0005-0000-0000-0000A4990000}"/>
    <cellStyle name="SAPBEXaggData 2 3 9" xfId="27966" xr:uid="{00000000-0005-0000-0000-0000A5990000}"/>
    <cellStyle name="SAPBEXaggData 2 4" xfId="842" xr:uid="{00000000-0005-0000-0000-0000A6990000}"/>
    <cellStyle name="SAPBEXaggData 2 4 10" xfId="30935" xr:uid="{00000000-0005-0000-0000-0000A7990000}"/>
    <cellStyle name="SAPBEXaggData 2 4 11" xfId="33824" xr:uid="{00000000-0005-0000-0000-0000A8990000}"/>
    <cellStyle name="SAPBEXaggData 2 4 12" xfId="36730" xr:uid="{00000000-0005-0000-0000-0000A9990000}"/>
    <cellStyle name="SAPBEXaggData 2 4 13" xfId="41837" xr:uid="{00000000-0005-0000-0000-0000AA990000}"/>
    <cellStyle name="SAPBEXaggData 2 4 14" xfId="44855" xr:uid="{00000000-0005-0000-0000-0000AB990000}"/>
    <cellStyle name="SAPBEXaggData 2 4 2" xfId="5950" xr:uid="{00000000-0005-0000-0000-0000AC990000}"/>
    <cellStyle name="SAPBEXaggData 2 4 3" xfId="8616" xr:uid="{00000000-0005-0000-0000-0000AD990000}"/>
    <cellStyle name="SAPBEXaggData 2 4 4" xfId="11509" xr:uid="{00000000-0005-0000-0000-0000AE990000}"/>
    <cellStyle name="SAPBEXaggData 2 4 5" xfId="14377" xr:uid="{00000000-0005-0000-0000-0000AF990000}"/>
    <cellStyle name="SAPBEXaggData 2 4 6" xfId="17306" xr:uid="{00000000-0005-0000-0000-0000B0990000}"/>
    <cellStyle name="SAPBEXaggData 2 4 7" xfId="20417" xr:uid="{00000000-0005-0000-0000-0000B1990000}"/>
    <cellStyle name="SAPBEXaggData 2 4 8" xfId="25196" xr:uid="{00000000-0005-0000-0000-0000B2990000}"/>
    <cellStyle name="SAPBEXaggData 2 4 9" xfId="28080" xr:uid="{00000000-0005-0000-0000-0000B3990000}"/>
    <cellStyle name="SAPBEXaggData 2 5" xfId="11158" xr:uid="{00000000-0005-0000-0000-0000B4990000}"/>
    <cellStyle name="SAPBEXaggData 2 6" xfId="16955" xr:uid="{00000000-0005-0000-0000-0000B5990000}"/>
    <cellStyle name="SAPBEXaggData 2 7" xfId="20064" xr:uid="{00000000-0005-0000-0000-0000B6990000}"/>
    <cellStyle name="SAPBEXaggData 2 8" xfId="22882" xr:uid="{00000000-0005-0000-0000-0000B7990000}"/>
    <cellStyle name="SAPBEXaggData 2 9" xfId="27729" xr:uid="{00000000-0005-0000-0000-0000B8990000}"/>
    <cellStyle name="SAPBEXaggData 20" xfId="883" xr:uid="{00000000-0005-0000-0000-0000B9990000}"/>
    <cellStyle name="SAPBEXaggData 20 10" xfId="30976" xr:uid="{00000000-0005-0000-0000-0000BA990000}"/>
    <cellStyle name="SAPBEXaggData 20 11" xfId="33865" xr:uid="{00000000-0005-0000-0000-0000BB990000}"/>
    <cellStyle name="SAPBEXaggData 20 12" xfId="36771" xr:uid="{00000000-0005-0000-0000-0000BC990000}"/>
    <cellStyle name="SAPBEXaggData 20 13" xfId="41878" xr:uid="{00000000-0005-0000-0000-0000BD990000}"/>
    <cellStyle name="SAPBEXaggData 20 14" xfId="44896" xr:uid="{00000000-0005-0000-0000-0000BE990000}"/>
    <cellStyle name="SAPBEXaggData 20 2" xfId="4535" xr:uid="{00000000-0005-0000-0000-0000BF990000}"/>
    <cellStyle name="SAPBEXaggData 20 3" xfId="8657" xr:uid="{00000000-0005-0000-0000-0000C0990000}"/>
    <cellStyle name="SAPBEXaggData 20 4" xfId="11550" xr:uid="{00000000-0005-0000-0000-0000C1990000}"/>
    <cellStyle name="SAPBEXaggData 20 5" xfId="14418" xr:uid="{00000000-0005-0000-0000-0000C2990000}"/>
    <cellStyle name="SAPBEXaggData 20 6" xfId="17347" xr:uid="{00000000-0005-0000-0000-0000C3990000}"/>
    <cellStyle name="SAPBEXaggData 20 7" xfId="20458" xr:uid="{00000000-0005-0000-0000-0000C4990000}"/>
    <cellStyle name="SAPBEXaggData 20 8" xfId="25237" xr:uid="{00000000-0005-0000-0000-0000C5990000}"/>
    <cellStyle name="SAPBEXaggData 20 9" xfId="28121" xr:uid="{00000000-0005-0000-0000-0000C6990000}"/>
    <cellStyle name="SAPBEXaggData 21" xfId="1121" xr:uid="{00000000-0005-0000-0000-0000C7990000}"/>
    <cellStyle name="SAPBEXaggData 21 10" xfId="31214" xr:uid="{00000000-0005-0000-0000-0000C8990000}"/>
    <cellStyle name="SAPBEXaggData 21 11" xfId="34103" xr:uid="{00000000-0005-0000-0000-0000C9990000}"/>
    <cellStyle name="SAPBEXaggData 21 12" xfId="37009" xr:uid="{00000000-0005-0000-0000-0000CA990000}"/>
    <cellStyle name="SAPBEXaggData 21 13" xfId="42116" xr:uid="{00000000-0005-0000-0000-0000CB990000}"/>
    <cellStyle name="SAPBEXaggData 21 14" xfId="45134" xr:uid="{00000000-0005-0000-0000-0000CC990000}"/>
    <cellStyle name="SAPBEXaggData 21 2" xfId="3426" xr:uid="{00000000-0005-0000-0000-0000CD990000}"/>
    <cellStyle name="SAPBEXaggData 21 3" xfId="8895" xr:uid="{00000000-0005-0000-0000-0000CE990000}"/>
    <cellStyle name="SAPBEXaggData 21 4" xfId="11788" xr:uid="{00000000-0005-0000-0000-0000CF990000}"/>
    <cellStyle name="SAPBEXaggData 21 5" xfId="14656" xr:uid="{00000000-0005-0000-0000-0000D0990000}"/>
    <cellStyle name="SAPBEXaggData 21 6" xfId="17585" xr:uid="{00000000-0005-0000-0000-0000D1990000}"/>
    <cellStyle name="SAPBEXaggData 21 7" xfId="20696" xr:uid="{00000000-0005-0000-0000-0000D2990000}"/>
    <cellStyle name="SAPBEXaggData 21 8" xfId="25475" xr:uid="{00000000-0005-0000-0000-0000D3990000}"/>
    <cellStyle name="SAPBEXaggData 21 9" xfId="28359" xr:uid="{00000000-0005-0000-0000-0000D4990000}"/>
    <cellStyle name="SAPBEXaggData 22" xfId="1147" xr:uid="{00000000-0005-0000-0000-0000D5990000}"/>
    <cellStyle name="SAPBEXaggData 22 10" xfId="31240" xr:uid="{00000000-0005-0000-0000-0000D6990000}"/>
    <cellStyle name="SAPBEXaggData 22 11" xfId="34129" xr:uid="{00000000-0005-0000-0000-0000D7990000}"/>
    <cellStyle name="SAPBEXaggData 22 12" xfId="37035" xr:uid="{00000000-0005-0000-0000-0000D8990000}"/>
    <cellStyle name="SAPBEXaggData 22 13" xfId="42142" xr:uid="{00000000-0005-0000-0000-0000D9990000}"/>
    <cellStyle name="SAPBEXaggData 22 14" xfId="45160" xr:uid="{00000000-0005-0000-0000-0000DA990000}"/>
    <cellStyle name="SAPBEXaggData 22 2" xfId="3529" xr:uid="{00000000-0005-0000-0000-0000DB990000}"/>
    <cellStyle name="SAPBEXaggData 22 3" xfId="8921" xr:uid="{00000000-0005-0000-0000-0000DC990000}"/>
    <cellStyle name="SAPBEXaggData 22 4" xfId="11814" xr:uid="{00000000-0005-0000-0000-0000DD990000}"/>
    <cellStyle name="SAPBEXaggData 22 5" xfId="14682" xr:uid="{00000000-0005-0000-0000-0000DE990000}"/>
    <cellStyle name="SAPBEXaggData 22 6" xfId="17611" xr:uid="{00000000-0005-0000-0000-0000DF990000}"/>
    <cellStyle name="SAPBEXaggData 22 7" xfId="20722" xr:uid="{00000000-0005-0000-0000-0000E0990000}"/>
    <cellStyle name="SAPBEXaggData 22 8" xfId="25501" xr:uid="{00000000-0005-0000-0000-0000E1990000}"/>
    <cellStyle name="SAPBEXaggData 22 9" xfId="28385" xr:uid="{00000000-0005-0000-0000-0000E2990000}"/>
    <cellStyle name="SAPBEXaggData 23" xfId="1117" xr:uid="{00000000-0005-0000-0000-0000E3990000}"/>
    <cellStyle name="SAPBEXaggData 23 10" xfId="31210" xr:uid="{00000000-0005-0000-0000-0000E4990000}"/>
    <cellStyle name="SAPBEXaggData 23 11" xfId="34099" xr:uid="{00000000-0005-0000-0000-0000E5990000}"/>
    <cellStyle name="SAPBEXaggData 23 12" xfId="37005" xr:uid="{00000000-0005-0000-0000-0000E6990000}"/>
    <cellStyle name="SAPBEXaggData 23 13" xfId="42112" xr:uid="{00000000-0005-0000-0000-0000E7990000}"/>
    <cellStyle name="SAPBEXaggData 23 14" xfId="45130" xr:uid="{00000000-0005-0000-0000-0000E8990000}"/>
    <cellStyle name="SAPBEXaggData 23 2" xfId="3428" xr:uid="{00000000-0005-0000-0000-0000E9990000}"/>
    <cellStyle name="SAPBEXaggData 23 3" xfId="8891" xr:uid="{00000000-0005-0000-0000-0000EA990000}"/>
    <cellStyle name="SAPBEXaggData 23 4" xfId="11784" xr:uid="{00000000-0005-0000-0000-0000EB990000}"/>
    <cellStyle name="SAPBEXaggData 23 5" xfId="14652" xr:uid="{00000000-0005-0000-0000-0000EC990000}"/>
    <cellStyle name="SAPBEXaggData 23 6" xfId="17581" xr:uid="{00000000-0005-0000-0000-0000ED990000}"/>
    <cellStyle name="SAPBEXaggData 23 7" xfId="20692" xr:uid="{00000000-0005-0000-0000-0000EE990000}"/>
    <cellStyle name="SAPBEXaggData 23 8" xfId="25471" xr:uid="{00000000-0005-0000-0000-0000EF990000}"/>
    <cellStyle name="SAPBEXaggData 23 9" xfId="28355" xr:uid="{00000000-0005-0000-0000-0000F0990000}"/>
    <cellStyle name="SAPBEXaggData 24" xfId="904" xr:uid="{00000000-0005-0000-0000-0000F1990000}"/>
    <cellStyle name="SAPBEXaggData 24 10" xfId="30997" xr:uid="{00000000-0005-0000-0000-0000F2990000}"/>
    <cellStyle name="SAPBEXaggData 24 11" xfId="33886" xr:uid="{00000000-0005-0000-0000-0000F3990000}"/>
    <cellStyle name="SAPBEXaggData 24 12" xfId="36792" xr:uid="{00000000-0005-0000-0000-0000F4990000}"/>
    <cellStyle name="SAPBEXaggData 24 13" xfId="41899" xr:uid="{00000000-0005-0000-0000-0000F5990000}"/>
    <cellStyle name="SAPBEXaggData 24 14" xfId="44917" xr:uid="{00000000-0005-0000-0000-0000F6990000}"/>
    <cellStyle name="SAPBEXaggData 24 2" xfId="4418" xr:uid="{00000000-0005-0000-0000-0000F7990000}"/>
    <cellStyle name="SAPBEXaggData 24 3" xfId="8678" xr:uid="{00000000-0005-0000-0000-0000F8990000}"/>
    <cellStyle name="SAPBEXaggData 24 4" xfId="11571" xr:uid="{00000000-0005-0000-0000-0000F9990000}"/>
    <cellStyle name="SAPBEXaggData 24 5" xfId="14439" xr:uid="{00000000-0005-0000-0000-0000FA990000}"/>
    <cellStyle name="SAPBEXaggData 24 6" xfId="17368" xr:uid="{00000000-0005-0000-0000-0000FB990000}"/>
    <cellStyle name="SAPBEXaggData 24 7" xfId="20479" xr:uid="{00000000-0005-0000-0000-0000FC990000}"/>
    <cellStyle name="SAPBEXaggData 24 8" xfId="25258" xr:uid="{00000000-0005-0000-0000-0000FD990000}"/>
    <cellStyle name="SAPBEXaggData 24 9" xfId="28142" xr:uid="{00000000-0005-0000-0000-0000FE990000}"/>
    <cellStyle name="SAPBEXaggData 25" xfId="1069" xr:uid="{00000000-0005-0000-0000-0000FF990000}"/>
    <cellStyle name="SAPBEXaggData 25 10" xfId="31162" xr:uid="{00000000-0005-0000-0000-0000009A0000}"/>
    <cellStyle name="SAPBEXaggData 25 11" xfId="34051" xr:uid="{00000000-0005-0000-0000-0000019A0000}"/>
    <cellStyle name="SAPBEXaggData 25 12" xfId="36957" xr:uid="{00000000-0005-0000-0000-0000029A0000}"/>
    <cellStyle name="SAPBEXaggData 25 13" xfId="42064" xr:uid="{00000000-0005-0000-0000-0000039A0000}"/>
    <cellStyle name="SAPBEXaggData 25 14" xfId="45082" xr:uid="{00000000-0005-0000-0000-0000049A0000}"/>
    <cellStyle name="SAPBEXaggData 25 2" xfId="3570" xr:uid="{00000000-0005-0000-0000-0000059A0000}"/>
    <cellStyle name="SAPBEXaggData 25 3" xfId="8843" xr:uid="{00000000-0005-0000-0000-0000069A0000}"/>
    <cellStyle name="SAPBEXaggData 25 4" xfId="11736" xr:uid="{00000000-0005-0000-0000-0000079A0000}"/>
    <cellStyle name="SAPBEXaggData 25 5" xfId="14604" xr:uid="{00000000-0005-0000-0000-0000089A0000}"/>
    <cellStyle name="SAPBEXaggData 25 6" xfId="17533" xr:uid="{00000000-0005-0000-0000-0000099A0000}"/>
    <cellStyle name="SAPBEXaggData 25 7" xfId="20644" xr:uid="{00000000-0005-0000-0000-00000A9A0000}"/>
    <cellStyle name="SAPBEXaggData 25 8" xfId="25423" xr:uid="{00000000-0005-0000-0000-00000B9A0000}"/>
    <cellStyle name="SAPBEXaggData 25 9" xfId="28307" xr:uid="{00000000-0005-0000-0000-00000C9A0000}"/>
    <cellStyle name="SAPBEXaggData 26" xfId="1095" xr:uid="{00000000-0005-0000-0000-00000D9A0000}"/>
    <cellStyle name="SAPBEXaggData 26 10" xfId="31188" xr:uid="{00000000-0005-0000-0000-00000E9A0000}"/>
    <cellStyle name="SAPBEXaggData 26 11" xfId="34077" xr:uid="{00000000-0005-0000-0000-00000F9A0000}"/>
    <cellStyle name="SAPBEXaggData 26 12" xfId="36983" xr:uid="{00000000-0005-0000-0000-0000109A0000}"/>
    <cellStyle name="SAPBEXaggData 26 13" xfId="42090" xr:uid="{00000000-0005-0000-0000-0000119A0000}"/>
    <cellStyle name="SAPBEXaggData 26 14" xfId="45108" xr:uid="{00000000-0005-0000-0000-0000129A0000}"/>
    <cellStyle name="SAPBEXaggData 26 2" xfId="3554" xr:uid="{00000000-0005-0000-0000-0000139A0000}"/>
    <cellStyle name="SAPBEXaggData 26 3" xfId="8869" xr:uid="{00000000-0005-0000-0000-0000149A0000}"/>
    <cellStyle name="SAPBEXaggData 26 4" xfId="11762" xr:uid="{00000000-0005-0000-0000-0000159A0000}"/>
    <cellStyle name="SAPBEXaggData 26 5" xfId="14630" xr:uid="{00000000-0005-0000-0000-0000169A0000}"/>
    <cellStyle name="SAPBEXaggData 26 6" xfId="17559" xr:uid="{00000000-0005-0000-0000-0000179A0000}"/>
    <cellStyle name="SAPBEXaggData 26 7" xfId="20670" xr:uid="{00000000-0005-0000-0000-0000189A0000}"/>
    <cellStyle name="SAPBEXaggData 26 8" xfId="25449" xr:uid="{00000000-0005-0000-0000-0000199A0000}"/>
    <cellStyle name="SAPBEXaggData 26 9" xfId="28333" xr:uid="{00000000-0005-0000-0000-00001A9A0000}"/>
    <cellStyle name="SAPBEXaggData 27" xfId="1381" xr:uid="{00000000-0005-0000-0000-00001B9A0000}"/>
    <cellStyle name="SAPBEXaggData 27 10" xfId="31474" xr:uid="{00000000-0005-0000-0000-00001C9A0000}"/>
    <cellStyle name="SAPBEXaggData 27 11" xfId="34363" xr:uid="{00000000-0005-0000-0000-00001D9A0000}"/>
    <cellStyle name="SAPBEXaggData 27 12" xfId="37269" xr:uid="{00000000-0005-0000-0000-00001E9A0000}"/>
    <cellStyle name="SAPBEXaggData 27 13" xfId="42376" xr:uid="{00000000-0005-0000-0000-00001F9A0000}"/>
    <cellStyle name="SAPBEXaggData 27 14" xfId="45394" xr:uid="{00000000-0005-0000-0000-0000209A0000}"/>
    <cellStyle name="SAPBEXaggData 27 2" xfId="6361" xr:uid="{00000000-0005-0000-0000-0000219A0000}"/>
    <cellStyle name="SAPBEXaggData 27 3" xfId="9155" xr:uid="{00000000-0005-0000-0000-0000229A0000}"/>
    <cellStyle name="SAPBEXaggData 27 4" xfId="12048" xr:uid="{00000000-0005-0000-0000-0000239A0000}"/>
    <cellStyle name="SAPBEXaggData 27 5" xfId="14916" xr:uid="{00000000-0005-0000-0000-0000249A0000}"/>
    <cellStyle name="SAPBEXaggData 27 6" xfId="17845" xr:uid="{00000000-0005-0000-0000-0000259A0000}"/>
    <cellStyle name="SAPBEXaggData 27 7" xfId="20956" xr:uid="{00000000-0005-0000-0000-0000269A0000}"/>
    <cellStyle name="SAPBEXaggData 27 8" xfId="25735" xr:uid="{00000000-0005-0000-0000-0000279A0000}"/>
    <cellStyle name="SAPBEXaggData 27 9" xfId="28619" xr:uid="{00000000-0005-0000-0000-0000289A0000}"/>
    <cellStyle name="SAPBEXaggData 28" xfId="1412" xr:uid="{00000000-0005-0000-0000-0000299A0000}"/>
    <cellStyle name="SAPBEXaggData 28 10" xfId="31505" xr:uid="{00000000-0005-0000-0000-00002A9A0000}"/>
    <cellStyle name="SAPBEXaggData 28 11" xfId="34394" xr:uid="{00000000-0005-0000-0000-00002B9A0000}"/>
    <cellStyle name="SAPBEXaggData 28 12" xfId="37300" xr:uid="{00000000-0005-0000-0000-00002C9A0000}"/>
    <cellStyle name="SAPBEXaggData 28 13" xfId="42407" xr:uid="{00000000-0005-0000-0000-00002D9A0000}"/>
    <cellStyle name="SAPBEXaggData 28 14" xfId="45425" xr:uid="{00000000-0005-0000-0000-00002E9A0000}"/>
    <cellStyle name="SAPBEXaggData 28 2" xfId="6392" xr:uid="{00000000-0005-0000-0000-00002F9A0000}"/>
    <cellStyle name="SAPBEXaggData 28 3" xfId="9186" xr:uid="{00000000-0005-0000-0000-0000309A0000}"/>
    <cellStyle name="SAPBEXaggData 28 4" xfId="12079" xr:uid="{00000000-0005-0000-0000-0000319A0000}"/>
    <cellStyle name="SAPBEXaggData 28 5" xfId="14947" xr:uid="{00000000-0005-0000-0000-0000329A0000}"/>
    <cellStyle name="SAPBEXaggData 28 6" xfId="17876" xr:uid="{00000000-0005-0000-0000-0000339A0000}"/>
    <cellStyle name="SAPBEXaggData 28 7" xfId="20987" xr:uid="{00000000-0005-0000-0000-0000349A0000}"/>
    <cellStyle name="SAPBEXaggData 28 8" xfId="25766" xr:uid="{00000000-0005-0000-0000-0000359A0000}"/>
    <cellStyle name="SAPBEXaggData 28 9" xfId="28650" xr:uid="{00000000-0005-0000-0000-0000369A0000}"/>
    <cellStyle name="SAPBEXaggData 29" xfId="1017" xr:uid="{00000000-0005-0000-0000-0000379A0000}"/>
    <cellStyle name="SAPBEXaggData 29 10" xfId="31110" xr:uid="{00000000-0005-0000-0000-0000389A0000}"/>
    <cellStyle name="SAPBEXaggData 29 11" xfId="33999" xr:uid="{00000000-0005-0000-0000-0000399A0000}"/>
    <cellStyle name="SAPBEXaggData 29 12" xfId="36905" xr:uid="{00000000-0005-0000-0000-00003A9A0000}"/>
    <cellStyle name="SAPBEXaggData 29 13" xfId="42012" xr:uid="{00000000-0005-0000-0000-00003B9A0000}"/>
    <cellStyle name="SAPBEXaggData 29 14" xfId="45030" xr:uid="{00000000-0005-0000-0000-00003C9A0000}"/>
    <cellStyle name="SAPBEXaggData 29 2" xfId="4824" xr:uid="{00000000-0005-0000-0000-00003D9A0000}"/>
    <cellStyle name="SAPBEXaggData 29 3" xfId="8791" xr:uid="{00000000-0005-0000-0000-00003E9A0000}"/>
    <cellStyle name="SAPBEXaggData 29 4" xfId="11684" xr:uid="{00000000-0005-0000-0000-00003F9A0000}"/>
    <cellStyle name="SAPBEXaggData 29 5" xfId="14552" xr:uid="{00000000-0005-0000-0000-0000409A0000}"/>
    <cellStyle name="SAPBEXaggData 29 6" xfId="17481" xr:uid="{00000000-0005-0000-0000-0000419A0000}"/>
    <cellStyle name="SAPBEXaggData 29 7" xfId="20592" xr:uid="{00000000-0005-0000-0000-0000429A0000}"/>
    <cellStyle name="SAPBEXaggData 29 8" xfId="25371" xr:uid="{00000000-0005-0000-0000-0000439A0000}"/>
    <cellStyle name="SAPBEXaggData 29 9" xfId="28255" xr:uid="{00000000-0005-0000-0000-0000449A0000}"/>
    <cellStyle name="SAPBEXaggData 3" xfId="490" xr:uid="{00000000-0005-0000-0000-0000459A0000}"/>
    <cellStyle name="SAPBEXaggData 3 10" xfId="33474" xr:uid="{00000000-0005-0000-0000-0000469A0000}"/>
    <cellStyle name="SAPBEXaggData 3 11" xfId="36379" xr:uid="{00000000-0005-0000-0000-0000479A0000}"/>
    <cellStyle name="SAPBEXaggData 3 12" xfId="41487" xr:uid="{00000000-0005-0000-0000-0000489A0000}"/>
    <cellStyle name="SAPBEXaggData 3 13" xfId="44504" xr:uid="{00000000-0005-0000-0000-0000499A0000}"/>
    <cellStyle name="SAPBEXaggData 3 2" xfId="730" xr:uid="{00000000-0005-0000-0000-00004A9A0000}"/>
    <cellStyle name="SAPBEXaggData 3 2 10" xfId="30823" xr:uid="{00000000-0005-0000-0000-00004B9A0000}"/>
    <cellStyle name="SAPBEXaggData 3 2 11" xfId="33712" xr:uid="{00000000-0005-0000-0000-00004C9A0000}"/>
    <cellStyle name="SAPBEXaggData 3 2 12" xfId="36618" xr:uid="{00000000-0005-0000-0000-00004D9A0000}"/>
    <cellStyle name="SAPBEXaggData 3 2 13" xfId="41725" xr:uid="{00000000-0005-0000-0000-00004E9A0000}"/>
    <cellStyle name="SAPBEXaggData 3 2 14" xfId="44743" xr:uid="{00000000-0005-0000-0000-00004F9A0000}"/>
    <cellStyle name="SAPBEXaggData 3 2 2" xfId="3850" xr:uid="{00000000-0005-0000-0000-0000509A0000}"/>
    <cellStyle name="SAPBEXaggData 3 2 3" xfId="8504" xr:uid="{00000000-0005-0000-0000-0000519A0000}"/>
    <cellStyle name="SAPBEXaggData 3 2 4" xfId="11397" xr:uid="{00000000-0005-0000-0000-0000529A0000}"/>
    <cellStyle name="SAPBEXaggData 3 2 5" xfId="14265" xr:uid="{00000000-0005-0000-0000-0000539A0000}"/>
    <cellStyle name="SAPBEXaggData 3 2 6" xfId="17194" xr:uid="{00000000-0005-0000-0000-0000549A0000}"/>
    <cellStyle name="SAPBEXaggData 3 2 7" xfId="20305" xr:uid="{00000000-0005-0000-0000-0000559A0000}"/>
    <cellStyle name="SAPBEXaggData 3 2 8" xfId="25084" xr:uid="{00000000-0005-0000-0000-0000569A0000}"/>
    <cellStyle name="SAPBEXaggData 3 2 9" xfId="27968" xr:uid="{00000000-0005-0000-0000-0000579A0000}"/>
    <cellStyle name="SAPBEXaggData 3 3" xfId="811" xr:uid="{00000000-0005-0000-0000-0000589A0000}"/>
    <cellStyle name="SAPBEXaggData 3 3 10" xfId="30904" xr:uid="{00000000-0005-0000-0000-0000599A0000}"/>
    <cellStyle name="SAPBEXaggData 3 3 11" xfId="33793" xr:uid="{00000000-0005-0000-0000-00005A9A0000}"/>
    <cellStyle name="SAPBEXaggData 3 3 12" xfId="36699" xr:uid="{00000000-0005-0000-0000-00005B9A0000}"/>
    <cellStyle name="SAPBEXaggData 3 3 13" xfId="41806" xr:uid="{00000000-0005-0000-0000-00005C9A0000}"/>
    <cellStyle name="SAPBEXaggData 3 3 14" xfId="44824" xr:uid="{00000000-0005-0000-0000-00005D9A0000}"/>
    <cellStyle name="SAPBEXaggData 3 3 2" xfId="4362" xr:uid="{00000000-0005-0000-0000-00005E9A0000}"/>
    <cellStyle name="SAPBEXaggData 3 3 3" xfId="8585" xr:uid="{00000000-0005-0000-0000-00005F9A0000}"/>
    <cellStyle name="SAPBEXaggData 3 3 4" xfId="11478" xr:uid="{00000000-0005-0000-0000-0000609A0000}"/>
    <cellStyle name="SAPBEXaggData 3 3 5" xfId="14346" xr:uid="{00000000-0005-0000-0000-0000619A0000}"/>
    <cellStyle name="SAPBEXaggData 3 3 6" xfId="17275" xr:uid="{00000000-0005-0000-0000-0000629A0000}"/>
    <cellStyle name="SAPBEXaggData 3 3 7" xfId="20386" xr:uid="{00000000-0005-0000-0000-0000639A0000}"/>
    <cellStyle name="SAPBEXaggData 3 3 8" xfId="25165" xr:uid="{00000000-0005-0000-0000-0000649A0000}"/>
    <cellStyle name="SAPBEXaggData 3 3 9" xfId="28049" xr:uid="{00000000-0005-0000-0000-0000659A0000}"/>
    <cellStyle name="SAPBEXaggData 3 4" xfId="843" xr:uid="{00000000-0005-0000-0000-0000669A0000}"/>
    <cellStyle name="SAPBEXaggData 3 4 10" xfId="30936" xr:uid="{00000000-0005-0000-0000-0000679A0000}"/>
    <cellStyle name="SAPBEXaggData 3 4 11" xfId="33825" xr:uid="{00000000-0005-0000-0000-0000689A0000}"/>
    <cellStyle name="SAPBEXaggData 3 4 12" xfId="36731" xr:uid="{00000000-0005-0000-0000-0000699A0000}"/>
    <cellStyle name="SAPBEXaggData 3 4 13" xfId="41838" xr:uid="{00000000-0005-0000-0000-00006A9A0000}"/>
    <cellStyle name="SAPBEXaggData 3 4 14" xfId="44856" xr:uid="{00000000-0005-0000-0000-00006B9A0000}"/>
    <cellStyle name="SAPBEXaggData 3 4 2" xfId="5956" xr:uid="{00000000-0005-0000-0000-00006C9A0000}"/>
    <cellStyle name="SAPBEXaggData 3 4 3" xfId="8617" xr:uid="{00000000-0005-0000-0000-00006D9A0000}"/>
    <cellStyle name="SAPBEXaggData 3 4 4" xfId="11510" xr:uid="{00000000-0005-0000-0000-00006E9A0000}"/>
    <cellStyle name="SAPBEXaggData 3 4 5" xfId="14378" xr:uid="{00000000-0005-0000-0000-00006F9A0000}"/>
    <cellStyle name="SAPBEXaggData 3 4 6" xfId="17307" xr:uid="{00000000-0005-0000-0000-0000709A0000}"/>
    <cellStyle name="SAPBEXaggData 3 4 7" xfId="20418" xr:uid="{00000000-0005-0000-0000-0000719A0000}"/>
    <cellStyle name="SAPBEXaggData 3 4 8" xfId="25197" xr:uid="{00000000-0005-0000-0000-0000729A0000}"/>
    <cellStyle name="SAPBEXaggData 3 4 9" xfId="28081" xr:uid="{00000000-0005-0000-0000-0000739A0000}"/>
    <cellStyle name="SAPBEXaggData 3 5" xfId="11159" xr:uid="{00000000-0005-0000-0000-0000749A0000}"/>
    <cellStyle name="SAPBEXaggData 3 6" xfId="16956" xr:uid="{00000000-0005-0000-0000-0000759A0000}"/>
    <cellStyle name="SAPBEXaggData 3 7" xfId="20065" xr:uid="{00000000-0005-0000-0000-0000769A0000}"/>
    <cellStyle name="SAPBEXaggData 3 8" xfId="22881" xr:uid="{00000000-0005-0000-0000-0000779A0000}"/>
    <cellStyle name="SAPBEXaggData 3 9" xfId="27730" xr:uid="{00000000-0005-0000-0000-0000789A0000}"/>
    <cellStyle name="SAPBEXaggData 30" xfId="1474" xr:uid="{00000000-0005-0000-0000-0000799A0000}"/>
    <cellStyle name="SAPBEXaggData 30 10" xfId="31567" xr:uid="{00000000-0005-0000-0000-00007A9A0000}"/>
    <cellStyle name="SAPBEXaggData 30 11" xfId="34456" xr:uid="{00000000-0005-0000-0000-00007B9A0000}"/>
    <cellStyle name="SAPBEXaggData 30 12" xfId="37362" xr:uid="{00000000-0005-0000-0000-00007C9A0000}"/>
    <cellStyle name="SAPBEXaggData 30 13" xfId="42469" xr:uid="{00000000-0005-0000-0000-00007D9A0000}"/>
    <cellStyle name="SAPBEXaggData 30 14" xfId="45487" xr:uid="{00000000-0005-0000-0000-00007E9A0000}"/>
    <cellStyle name="SAPBEXaggData 30 2" xfId="6454" xr:uid="{00000000-0005-0000-0000-00007F9A0000}"/>
    <cellStyle name="SAPBEXaggData 30 3" xfId="9248" xr:uid="{00000000-0005-0000-0000-0000809A0000}"/>
    <cellStyle name="SAPBEXaggData 30 4" xfId="12141" xr:uid="{00000000-0005-0000-0000-0000819A0000}"/>
    <cellStyle name="SAPBEXaggData 30 5" xfId="15009" xr:uid="{00000000-0005-0000-0000-0000829A0000}"/>
    <cellStyle name="SAPBEXaggData 30 6" xfId="17938" xr:uid="{00000000-0005-0000-0000-0000839A0000}"/>
    <cellStyle name="SAPBEXaggData 30 7" xfId="21049" xr:uid="{00000000-0005-0000-0000-0000849A0000}"/>
    <cellStyle name="SAPBEXaggData 30 8" xfId="25828" xr:uid="{00000000-0005-0000-0000-0000859A0000}"/>
    <cellStyle name="SAPBEXaggData 30 9" xfId="28712" xr:uid="{00000000-0005-0000-0000-0000869A0000}"/>
    <cellStyle name="SAPBEXaggData 31" xfId="1254" xr:uid="{00000000-0005-0000-0000-0000879A0000}"/>
    <cellStyle name="SAPBEXaggData 31 10" xfId="31347" xr:uid="{00000000-0005-0000-0000-0000889A0000}"/>
    <cellStyle name="SAPBEXaggData 31 11" xfId="34236" xr:uid="{00000000-0005-0000-0000-0000899A0000}"/>
    <cellStyle name="SAPBEXaggData 31 12" xfId="37142" xr:uid="{00000000-0005-0000-0000-00008A9A0000}"/>
    <cellStyle name="SAPBEXaggData 31 13" xfId="42249" xr:uid="{00000000-0005-0000-0000-00008B9A0000}"/>
    <cellStyle name="SAPBEXaggData 31 14" xfId="45267" xr:uid="{00000000-0005-0000-0000-00008C9A0000}"/>
    <cellStyle name="SAPBEXaggData 31 2" xfId="6234" xr:uid="{00000000-0005-0000-0000-00008D9A0000}"/>
    <cellStyle name="SAPBEXaggData 31 3" xfId="9028" xr:uid="{00000000-0005-0000-0000-00008E9A0000}"/>
    <cellStyle name="SAPBEXaggData 31 4" xfId="11921" xr:uid="{00000000-0005-0000-0000-00008F9A0000}"/>
    <cellStyle name="SAPBEXaggData 31 5" xfId="14789" xr:uid="{00000000-0005-0000-0000-0000909A0000}"/>
    <cellStyle name="SAPBEXaggData 31 6" xfId="17718" xr:uid="{00000000-0005-0000-0000-0000919A0000}"/>
    <cellStyle name="SAPBEXaggData 31 7" xfId="20829" xr:uid="{00000000-0005-0000-0000-0000929A0000}"/>
    <cellStyle name="SAPBEXaggData 31 8" xfId="25608" xr:uid="{00000000-0005-0000-0000-0000939A0000}"/>
    <cellStyle name="SAPBEXaggData 31 9" xfId="28492" xr:uid="{00000000-0005-0000-0000-0000949A0000}"/>
    <cellStyle name="SAPBEXaggData 32" xfId="1359" xr:uid="{00000000-0005-0000-0000-0000959A0000}"/>
    <cellStyle name="SAPBEXaggData 32 10" xfId="31452" xr:uid="{00000000-0005-0000-0000-0000969A0000}"/>
    <cellStyle name="SAPBEXaggData 32 11" xfId="34341" xr:uid="{00000000-0005-0000-0000-0000979A0000}"/>
    <cellStyle name="SAPBEXaggData 32 12" xfId="37247" xr:uid="{00000000-0005-0000-0000-0000989A0000}"/>
    <cellStyle name="SAPBEXaggData 32 13" xfId="42354" xr:uid="{00000000-0005-0000-0000-0000999A0000}"/>
    <cellStyle name="SAPBEXaggData 32 14" xfId="45372" xr:uid="{00000000-0005-0000-0000-00009A9A0000}"/>
    <cellStyle name="SAPBEXaggData 32 2" xfId="6339" xr:uid="{00000000-0005-0000-0000-00009B9A0000}"/>
    <cellStyle name="SAPBEXaggData 32 3" xfId="9133" xr:uid="{00000000-0005-0000-0000-00009C9A0000}"/>
    <cellStyle name="SAPBEXaggData 32 4" xfId="12026" xr:uid="{00000000-0005-0000-0000-00009D9A0000}"/>
    <cellStyle name="SAPBEXaggData 32 5" xfId="14894" xr:uid="{00000000-0005-0000-0000-00009E9A0000}"/>
    <cellStyle name="SAPBEXaggData 32 6" xfId="17823" xr:uid="{00000000-0005-0000-0000-00009F9A0000}"/>
    <cellStyle name="SAPBEXaggData 32 7" xfId="20934" xr:uid="{00000000-0005-0000-0000-0000A09A0000}"/>
    <cellStyle name="SAPBEXaggData 32 8" xfId="25713" xr:uid="{00000000-0005-0000-0000-0000A19A0000}"/>
    <cellStyle name="SAPBEXaggData 32 9" xfId="28597" xr:uid="{00000000-0005-0000-0000-0000A29A0000}"/>
    <cellStyle name="SAPBEXaggData 33" xfId="1316" xr:uid="{00000000-0005-0000-0000-0000A39A0000}"/>
    <cellStyle name="SAPBEXaggData 33 10" xfId="31409" xr:uid="{00000000-0005-0000-0000-0000A49A0000}"/>
    <cellStyle name="SAPBEXaggData 33 11" xfId="34298" xr:uid="{00000000-0005-0000-0000-0000A59A0000}"/>
    <cellStyle name="SAPBEXaggData 33 12" xfId="37204" xr:uid="{00000000-0005-0000-0000-0000A69A0000}"/>
    <cellStyle name="SAPBEXaggData 33 13" xfId="42311" xr:uid="{00000000-0005-0000-0000-0000A79A0000}"/>
    <cellStyle name="SAPBEXaggData 33 14" xfId="45329" xr:uid="{00000000-0005-0000-0000-0000A89A0000}"/>
    <cellStyle name="SAPBEXaggData 33 2" xfId="6296" xr:uid="{00000000-0005-0000-0000-0000A99A0000}"/>
    <cellStyle name="SAPBEXaggData 33 3" xfId="9090" xr:uid="{00000000-0005-0000-0000-0000AA9A0000}"/>
    <cellStyle name="SAPBEXaggData 33 4" xfId="11983" xr:uid="{00000000-0005-0000-0000-0000AB9A0000}"/>
    <cellStyle name="SAPBEXaggData 33 5" xfId="14851" xr:uid="{00000000-0005-0000-0000-0000AC9A0000}"/>
    <cellStyle name="SAPBEXaggData 33 6" xfId="17780" xr:uid="{00000000-0005-0000-0000-0000AD9A0000}"/>
    <cellStyle name="SAPBEXaggData 33 7" xfId="20891" xr:uid="{00000000-0005-0000-0000-0000AE9A0000}"/>
    <cellStyle name="SAPBEXaggData 33 8" xfId="25670" xr:uid="{00000000-0005-0000-0000-0000AF9A0000}"/>
    <cellStyle name="SAPBEXaggData 33 9" xfId="28554" xr:uid="{00000000-0005-0000-0000-0000B09A0000}"/>
    <cellStyle name="SAPBEXaggData 34" xfId="793" xr:uid="{00000000-0005-0000-0000-0000B19A0000}"/>
    <cellStyle name="SAPBEXaggData 34 10" xfId="30886" xr:uid="{00000000-0005-0000-0000-0000B29A0000}"/>
    <cellStyle name="SAPBEXaggData 34 11" xfId="33775" xr:uid="{00000000-0005-0000-0000-0000B39A0000}"/>
    <cellStyle name="SAPBEXaggData 34 12" xfId="36681" xr:uid="{00000000-0005-0000-0000-0000B49A0000}"/>
    <cellStyle name="SAPBEXaggData 34 13" xfId="41788" xr:uid="{00000000-0005-0000-0000-0000B59A0000}"/>
    <cellStyle name="SAPBEXaggData 34 14" xfId="44806" xr:uid="{00000000-0005-0000-0000-0000B69A0000}"/>
    <cellStyle name="SAPBEXaggData 34 2" xfId="4729" xr:uid="{00000000-0005-0000-0000-0000B79A0000}"/>
    <cellStyle name="SAPBEXaggData 34 3" xfId="8567" xr:uid="{00000000-0005-0000-0000-0000B89A0000}"/>
    <cellStyle name="SAPBEXaggData 34 4" xfId="11460" xr:uid="{00000000-0005-0000-0000-0000B99A0000}"/>
    <cellStyle name="SAPBEXaggData 34 5" xfId="14328" xr:uid="{00000000-0005-0000-0000-0000BA9A0000}"/>
    <cellStyle name="SAPBEXaggData 34 6" xfId="17257" xr:uid="{00000000-0005-0000-0000-0000BB9A0000}"/>
    <cellStyle name="SAPBEXaggData 34 7" xfId="20368" xr:uid="{00000000-0005-0000-0000-0000BC9A0000}"/>
    <cellStyle name="SAPBEXaggData 34 8" xfId="25147" xr:uid="{00000000-0005-0000-0000-0000BD9A0000}"/>
    <cellStyle name="SAPBEXaggData 34 9" xfId="28031" xr:uid="{00000000-0005-0000-0000-0000BE9A0000}"/>
    <cellStyle name="SAPBEXaggData 35" xfId="1567" xr:uid="{00000000-0005-0000-0000-0000BF9A0000}"/>
    <cellStyle name="SAPBEXaggData 35 10" xfId="31660" xr:uid="{00000000-0005-0000-0000-0000C09A0000}"/>
    <cellStyle name="SAPBEXaggData 35 11" xfId="34549" xr:uid="{00000000-0005-0000-0000-0000C19A0000}"/>
    <cellStyle name="SAPBEXaggData 35 12" xfId="37455" xr:uid="{00000000-0005-0000-0000-0000C29A0000}"/>
    <cellStyle name="SAPBEXaggData 35 13" xfId="42562" xr:uid="{00000000-0005-0000-0000-0000C39A0000}"/>
    <cellStyle name="SAPBEXaggData 35 14" xfId="45580" xr:uid="{00000000-0005-0000-0000-0000C49A0000}"/>
    <cellStyle name="SAPBEXaggData 35 2" xfId="6547" xr:uid="{00000000-0005-0000-0000-0000C59A0000}"/>
    <cellStyle name="SAPBEXaggData 35 3" xfId="9341" xr:uid="{00000000-0005-0000-0000-0000C69A0000}"/>
    <cellStyle name="SAPBEXaggData 35 4" xfId="12234" xr:uid="{00000000-0005-0000-0000-0000C79A0000}"/>
    <cellStyle name="SAPBEXaggData 35 5" xfId="15102" xr:uid="{00000000-0005-0000-0000-0000C89A0000}"/>
    <cellStyle name="SAPBEXaggData 35 6" xfId="18031" xr:uid="{00000000-0005-0000-0000-0000C99A0000}"/>
    <cellStyle name="SAPBEXaggData 35 7" xfId="21142" xr:uid="{00000000-0005-0000-0000-0000CA9A0000}"/>
    <cellStyle name="SAPBEXaggData 35 8" xfId="25921" xr:uid="{00000000-0005-0000-0000-0000CB9A0000}"/>
    <cellStyle name="SAPBEXaggData 35 9" xfId="28805" xr:uid="{00000000-0005-0000-0000-0000CC9A0000}"/>
    <cellStyle name="SAPBEXaggData 36" xfId="1343" xr:uid="{00000000-0005-0000-0000-0000CD9A0000}"/>
    <cellStyle name="SAPBEXaggData 36 10" xfId="31436" xr:uid="{00000000-0005-0000-0000-0000CE9A0000}"/>
    <cellStyle name="SAPBEXaggData 36 11" xfId="34325" xr:uid="{00000000-0005-0000-0000-0000CF9A0000}"/>
    <cellStyle name="SAPBEXaggData 36 12" xfId="37231" xr:uid="{00000000-0005-0000-0000-0000D09A0000}"/>
    <cellStyle name="SAPBEXaggData 36 13" xfId="42338" xr:uid="{00000000-0005-0000-0000-0000D19A0000}"/>
    <cellStyle name="SAPBEXaggData 36 14" xfId="45356" xr:uid="{00000000-0005-0000-0000-0000D29A0000}"/>
    <cellStyle name="SAPBEXaggData 36 2" xfId="6323" xr:uid="{00000000-0005-0000-0000-0000D39A0000}"/>
    <cellStyle name="SAPBEXaggData 36 3" xfId="9117" xr:uid="{00000000-0005-0000-0000-0000D49A0000}"/>
    <cellStyle name="SAPBEXaggData 36 4" xfId="12010" xr:uid="{00000000-0005-0000-0000-0000D59A0000}"/>
    <cellStyle name="SAPBEXaggData 36 5" xfId="14878" xr:uid="{00000000-0005-0000-0000-0000D69A0000}"/>
    <cellStyle name="SAPBEXaggData 36 6" xfId="17807" xr:uid="{00000000-0005-0000-0000-0000D79A0000}"/>
    <cellStyle name="SAPBEXaggData 36 7" xfId="20918" xr:uid="{00000000-0005-0000-0000-0000D89A0000}"/>
    <cellStyle name="SAPBEXaggData 36 8" xfId="25697" xr:uid="{00000000-0005-0000-0000-0000D99A0000}"/>
    <cellStyle name="SAPBEXaggData 36 9" xfId="28581" xr:uid="{00000000-0005-0000-0000-0000DA9A0000}"/>
    <cellStyle name="SAPBEXaggData 37" xfId="1452" xr:uid="{00000000-0005-0000-0000-0000DB9A0000}"/>
    <cellStyle name="SAPBEXaggData 37 10" xfId="31545" xr:uid="{00000000-0005-0000-0000-0000DC9A0000}"/>
    <cellStyle name="SAPBEXaggData 37 11" xfId="34434" xr:uid="{00000000-0005-0000-0000-0000DD9A0000}"/>
    <cellStyle name="SAPBEXaggData 37 12" xfId="37340" xr:uid="{00000000-0005-0000-0000-0000DE9A0000}"/>
    <cellStyle name="SAPBEXaggData 37 13" xfId="42447" xr:uid="{00000000-0005-0000-0000-0000DF9A0000}"/>
    <cellStyle name="SAPBEXaggData 37 14" xfId="45465" xr:uid="{00000000-0005-0000-0000-0000E09A0000}"/>
    <cellStyle name="SAPBEXaggData 37 2" xfId="6432" xr:uid="{00000000-0005-0000-0000-0000E19A0000}"/>
    <cellStyle name="SAPBEXaggData 37 3" xfId="9226" xr:uid="{00000000-0005-0000-0000-0000E29A0000}"/>
    <cellStyle name="SAPBEXaggData 37 4" xfId="12119" xr:uid="{00000000-0005-0000-0000-0000E39A0000}"/>
    <cellStyle name="SAPBEXaggData 37 5" xfId="14987" xr:uid="{00000000-0005-0000-0000-0000E49A0000}"/>
    <cellStyle name="SAPBEXaggData 37 6" xfId="17916" xr:uid="{00000000-0005-0000-0000-0000E59A0000}"/>
    <cellStyle name="SAPBEXaggData 37 7" xfId="21027" xr:uid="{00000000-0005-0000-0000-0000E69A0000}"/>
    <cellStyle name="SAPBEXaggData 37 8" xfId="25806" xr:uid="{00000000-0005-0000-0000-0000E79A0000}"/>
    <cellStyle name="SAPBEXaggData 37 9" xfId="28690" xr:uid="{00000000-0005-0000-0000-0000E89A0000}"/>
    <cellStyle name="SAPBEXaggData 38" xfId="1660" xr:uid="{00000000-0005-0000-0000-0000E99A0000}"/>
    <cellStyle name="SAPBEXaggData 38 10" xfId="31753" xr:uid="{00000000-0005-0000-0000-0000EA9A0000}"/>
    <cellStyle name="SAPBEXaggData 38 11" xfId="34642" xr:uid="{00000000-0005-0000-0000-0000EB9A0000}"/>
    <cellStyle name="SAPBEXaggData 38 12" xfId="37548" xr:uid="{00000000-0005-0000-0000-0000EC9A0000}"/>
    <cellStyle name="SAPBEXaggData 38 13" xfId="42655" xr:uid="{00000000-0005-0000-0000-0000ED9A0000}"/>
    <cellStyle name="SAPBEXaggData 38 14" xfId="45673" xr:uid="{00000000-0005-0000-0000-0000EE9A0000}"/>
    <cellStyle name="SAPBEXaggData 38 2" xfId="6640" xr:uid="{00000000-0005-0000-0000-0000EF9A0000}"/>
    <cellStyle name="SAPBEXaggData 38 3" xfId="9434" xr:uid="{00000000-0005-0000-0000-0000F09A0000}"/>
    <cellStyle name="SAPBEXaggData 38 4" xfId="12327" xr:uid="{00000000-0005-0000-0000-0000F19A0000}"/>
    <cellStyle name="SAPBEXaggData 38 5" xfId="15195" xr:uid="{00000000-0005-0000-0000-0000F29A0000}"/>
    <cellStyle name="SAPBEXaggData 38 6" xfId="18124" xr:uid="{00000000-0005-0000-0000-0000F39A0000}"/>
    <cellStyle name="SAPBEXaggData 38 7" xfId="21235" xr:uid="{00000000-0005-0000-0000-0000F49A0000}"/>
    <cellStyle name="SAPBEXaggData 38 8" xfId="26014" xr:uid="{00000000-0005-0000-0000-0000F59A0000}"/>
    <cellStyle name="SAPBEXaggData 38 9" xfId="28898" xr:uid="{00000000-0005-0000-0000-0000F69A0000}"/>
    <cellStyle name="SAPBEXaggData 39" xfId="963" xr:uid="{00000000-0005-0000-0000-0000F79A0000}"/>
    <cellStyle name="SAPBEXaggData 39 10" xfId="31056" xr:uid="{00000000-0005-0000-0000-0000F89A0000}"/>
    <cellStyle name="SAPBEXaggData 39 11" xfId="33945" xr:uid="{00000000-0005-0000-0000-0000F99A0000}"/>
    <cellStyle name="SAPBEXaggData 39 12" xfId="36851" xr:uid="{00000000-0005-0000-0000-0000FA9A0000}"/>
    <cellStyle name="SAPBEXaggData 39 13" xfId="41958" xr:uid="{00000000-0005-0000-0000-0000FB9A0000}"/>
    <cellStyle name="SAPBEXaggData 39 14" xfId="44976" xr:uid="{00000000-0005-0000-0000-0000FC9A0000}"/>
    <cellStyle name="SAPBEXaggData 39 2" xfId="5747" xr:uid="{00000000-0005-0000-0000-0000FD9A0000}"/>
    <cellStyle name="SAPBEXaggData 39 3" xfId="8737" xr:uid="{00000000-0005-0000-0000-0000FE9A0000}"/>
    <cellStyle name="SAPBEXaggData 39 4" xfId="11630" xr:uid="{00000000-0005-0000-0000-0000FF9A0000}"/>
    <cellStyle name="SAPBEXaggData 39 5" xfId="14498" xr:uid="{00000000-0005-0000-0000-0000009B0000}"/>
    <cellStyle name="SAPBEXaggData 39 6" xfId="17427" xr:uid="{00000000-0005-0000-0000-0000019B0000}"/>
    <cellStyle name="SAPBEXaggData 39 7" xfId="20538" xr:uid="{00000000-0005-0000-0000-0000029B0000}"/>
    <cellStyle name="SAPBEXaggData 39 8" xfId="25317" xr:uid="{00000000-0005-0000-0000-0000039B0000}"/>
    <cellStyle name="SAPBEXaggData 39 9" xfId="28201" xr:uid="{00000000-0005-0000-0000-0000049B0000}"/>
    <cellStyle name="SAPBEXaggData 4" xfId="277" xr:uid="{00000000-0005-0000-0000-0000059B0000}"/>
    <cellStyle name="SAPBEXaggData 4 10" xfId="30547" xr:uid="{00000000-0005-0000-0000-0000069B0000}"/>
    <cellStyle name="SAPBEXaggData 4 11" xfId="33413" xr:uid="{00000000-0005-0000-0000-0000079B0000}"/>
    <cellStyle name="SAPBEXaggData 4 12" xfId="36320" xr:uid="{00000000-0005-0000-0000-0000089B0000}"/>
    <cellStyle name="SAPBEXaggData 4 13" xfId="41430" xr:uid="{00000000-0005-0000-0000-0000099B0000}"/>
    <cellStyle name="SAPBEXaggData 4 14" xfId="44400" xr:uid="{00000000-0005-0000-0000-00000A9B0000}"/>
    <cellStyle name="SAPBEXaggData 4 2" xfId="4426" xr:uid="{00000000-0005-0000-0000-00000B9B0000}"/>
    <cellStyle name="SAPBEXaggData 4 3" xfId="5325" xr:uid="{00000000-0005-0000-0000-00000C9B0000}"/>
    <cellStyle name="SAPBEXaggData 4 4" xfId="11095" xr:uid="{00000000-0005-0000-0000-00000D9B0000}"/>
    <cellStyle name="SAPBEXaggData 4 5" xfId="13977" xr:uid="{00000000-0005-0000-0000-00000E9B0000}"/>
    <cellStyle name="SAPBEXaggData 4 6" xfId="16856" xr:uid="{00000000-0005-0000-0000-00000F9B0000}"/>
    <cellStyle name="SAPBEXaggData 4 7" xfId="19873" xr:uid="{00000000-0005-0000-0000-0000109B0000}"/>
    <cellStyle name="SAPBEXaggData 4 8" xfId="23533" xr:uid="{00000000-0005-0000-0000-0000119B0000}"/>
    <cellStyle name="SAPBEXaggData 4 9" xfId="27664" xr:uid="{00000000-0005-0000-0000-0000129B0000}"/>
    <cellStyle name="SAPBEXaggData 40" xfId="1545" xr:uid="{00000000-0005-0000-0000-0000139B0000}"/>
    <cellStyle name="SAPBEXaggData 40 10" xfId="31638" xr:uid="{00000000-0005-0000-0000-0000149B0000}"/>
    <cellStyle name="SAPBEXaggData 40 11" xfId="34527" xr:uid="{00000000-0005-0000-0000-0000159B0000}"/>
    <cellStyle name="SAPBEXaggData 40 12" xfId="37433" xr:uid="{00000000-0005-0000-0000-0000169B0000}"/>
    <cellStyle name="SAPBEXaggData 40 13" xfId="42540" xr:uid="{00000000-0005-0000-0000-0000179B0000}"/>
    <cellStyle name="SAPBEXaggData 40 14" xfId="45558" xr:uid="{00000000-0005-0000-0000-0000189B0000}"/>
    <cellStyle name="SAPBEXaggData 40 2" xfId="6525" xr:uid="{00000000-0005-0000-0000-0000199B0000}"/>
    <cellStyle name="SAPBEXaggData 40 3" xfId="9319" xr:uid="{00000000-0005-0000-0000-00001A9B0000}"/>
    <cellStyle name="SAPBEXaggData 40 4" xfId="12212" xr:uid="{00000000-0005-0000-0000-00001B9B0000}"/>
    <cellStyle name="SAPBEXaggData 40 5" xfId="15080" xr:uid="{00000000-0005-0000-0000-00001C9B0000}"/>
    <cellStyle name="SAPBEXaggData 40 6" xfId="18009" xr:uid="{00000000-0005-0000-0000-00001D9B0000}"/>
    <cellStyle name="SAPBEXaggData 40 7" xfId="21120" xr:uid="{00000000-0005-0000-0000-00001E9B0000}"/>
    <cellStyle name="SAPBEXaggData 40 8" xfId="25899" xr:uid="{00000000-0005-0000-0000-00001F9B0000}"/>
    <cellStyle name="SAPBEXaggData 40 9" xfId="28783" xr:uid="{00000000-0005-0000-0000-0000209B0000}"/>
    <cellStyle name="SAPBEXaggData 41" xfId="1260" xr:uid="{00000000-0005-0000-0000-0000219B0000}"/>
    <cellStyle name="SAPBEXaggData 41 10" xfId="31353" xr:uid="{00000000-0005-0000-0000-0000229B0000}"/>
    <cellStyle name="SAPBEXaggData 41 11" xfId="34242" xr:uid="{00000000-0005-0000-0000-0000239B0000}"/>
    <cellStyle name="SAPBEXaggData 41 12" xfId="37148" xr:uid="{00000000-0005-0000-0000-0000249B0000}"/>
    <cellStyle name="SAPBEXaggData 41 13" xfId="42255" xr:uid="{00000000-0005-0000-0000-0000259B0000}"/>
    <cellStyle name="SAPBEXaggData 41 14" xfId="45273" xr:uid="{00000000-0005-0000-0000-0000269B0000}"/>
    <cellStyle name="SAPBEXaggData 41 2" xfId="6240" xr:uid="{00000000-0005-0000-0000-0000279B0000}"/>
    <cellStyle name="SAPBEXaggData 41 3" xfId="9034" xr:uid="{00000000-0005-0000-0000-0000289B0000}"/>
    <cellStyle name="SAPBEXaggData 41 4" xfId="11927" xr:uid="{00000000-0005-0000-0000-0000299B0000}"/>
    <cellStyle name="SAPBEXaggData 41 5" xfId="14795" xr:uid="{00000000-0005-0000-0000-00002A9B0000}"/>
    <cellStyle name="SAPBEXaggData 41 6" xfId="17724" xr:uid="{00000000-0005-0000-0000-00002B9B0000}"/>
    <cellStyle name="SAPBEXaggData 41 7" xfId="20835" xr:uid="{00000000-0005-0000-0000-00002C9B0000}"/>
    <cellStyle name="SAPBEXaggData 41 8" xfId="25614" xr:uid="{00000000-0005-0000-0000-00002D9B0000}"/>
    <cellStyle name="SAPBEXaggData 41 9" xfId="28498" xr:uid="{00000000-0005-0000-0000-00002E9B0000}"/>
    <cellStyle name="SAPBEXaggData 42" xfId="1256" xr:uid="{00000000-0005-0000-0000-00002F9B0000}"/>
    <cellStyle name="SAPBEXaggData 42 10" xfId="31349" xr:uid="{00000000-0005-0000-0000-0000309B0000}"/>
    <cellStyle name="SAPBEXaggData 42 11" xfId="34238" xr:uid="{00000000-0005-0000-0000-0000319B0000}"/>
    <cellStyle name="SAPBEXaggData 42 12" xfId="37144" xr:uid="{00000000-0005-0000-0000-0000329B0000}"/>
    <cellStyle name="SAPBEXaggData 42 13" xfId="42251" xr:uid="{00000000-0005-0000-0000-0000339B0000}"/>
    <cellStyle name="SAPBEXaggData 42 14" xfId="45269" xr:uid="{00000000-0005-0000-0000-0000349B0000}"/>
    <cellStyle name="SAPBEXaggData 42 2" xfId="6236" xr:uid="{00000000-0005-0000-0000-0000359B0000}"/>
    <cellStyle name="SAPBEXaggData 42 3" xfId="9030" xr:uid="{00000000-0005-0000-0000-0000369B0000}"/>
    <cellStyle name="SAPBEXaggData 42 4" xfId="11923" xr:uid="{00000000-0005-0000-0000-0000379B0000}"/>
    <cellStyle name="SAPBEXaggData 42 5" xfId="14791" xr:uid="{00000000-0005-0000-0000-0000389B0000}"/>
    <cellStyle name="SAPBEXaggData 42 6" xfId="17720" xr:uid="{00000000-0005-0000-0000-0000399B0000}"/>
    <cellStyle name="SAPBEXaggData 42 7" xfId="20831" xr:uid="{00000000-0005-0000-0000-00003A9B0000}"/>
    <cellStyle name="SAPBEXaggData 42 8" xfId="25610" xr:uid="{00000000-0005-0000-0000-00003B9B0000}"/>
    <cellStyle name="SAPBEXaggData 42 9" xfId="28494" xr:uid="{00000000-0005-0000-0000-00003C9B0000}"/>
    <cellStyle name="SAPBEXaggData 43" xfId="1576" xr:uid="{00000000-0005-0000-0000-00003D9B0000}"/>
    <cellStyle name="SAPBEXaggData 43 10" xfId="31669" xr:uid="{00000000-0005-0000-0000-00003E9B0000}"/>
    <cellStyle name="SAPBEXaggData 43 11" xfId="34558" xr:uid="{00000000-0005-0000-0000-00003F9B0000}"/>
    <cellStyle name="SAPBEXaggData 43 12" xfId="37464" xr:uid="{00000000-0005-0000-0000-0000409B0000}"/>
    <cellStyle name="SAPBEXaggData 43 13" xfId="42571" xr:uid="{00000000-0005-0000-0000-0000419B0000}"/>
    <cellStyle name="SAPBEXaggData 43 14" xfId="45589" xr:uid="{00000000-0005-0000-0000-0000429B0000}"/>
    <cellStyle name="SAPBEXaggData 43 2" xfId="6556" xr:uid="{00000000-0005-0000-0000-0000439B0000}"/>
    <cellStyle name="SAPBEXaggData 43 3" xfId="9350" xr:uid="{00000000-0005-0000-0000-0000449B0000}"/>
    <cellStyle name="SAPBEXaggData 43 4" xfId="12243" xr:uid="{00000000-0005-0000-0000-0000459B0000}"/>
    <cellStyle name="SAPBEXaggData 43 5" xfId="15111" xr:uid="{00000000-0005-0000-0000-0000469B0000}"/>
    <cellStyle name="SAPBEXaggData 43 6" xfId="18040" xr:uid="{00000000-0005-0000-0000-0000479B0000}"/>
    <cellStyle name="SAPBEXaggData 43 7" xfId="21151" xr:uid="{00000000-0005-0000-0000-0000489B0000}"/>
    <cellStyle name="SAPBEXaggData 43 8" xfId="25930" xr:uid="{00000000-0005-0000-0000-0000499B0000}"/>
    <cellStyle name="SAPBEXaggData 43 9" xfId="28814" xr:uid="{00000000-0005-0000-0000-00004A9B0000}"/>
    <cellStyle name="SAPBEXaggData 44" xfId="912" xr:uid="{00000000-0005-0000-0000-00004B9B0000}"/>
    <cellStyle name="SAPBEXaggData 44 10" xfId="31005" xr:uid="{00000000-0005-0000-0000-00004C9B0000}"/>
    <cellStyle name="SAPBEXaggData 44 11" xfId="33894" xr:uid="{00000000-0005-0000-0000-00004D9B0000}"/>
    <cellStyle name="SAPBEXaggData 44 12" xfId="36800" xr:uid="{00000000-0005-0000-0000-00004E9B0000}"/>
    <cellStyle name="SAPBEXaggData 44 13" xfId="41907" xr:uid="{00000000-0005-0000-0000-00004F9B0000}"/>
    <cellStyle name="SAPBEXaggData 44 14" xfId="44925" xr:uid="{00000000-0005-0000-0000-0000509B0000}"/>
    <cellStyle name="SAPBEXaggData 44 2" xfId="3358" xr:uid="{00000000-0005-0000-0000-0000519B0000}"/>
    <cellStyle name="SAPBEXaggData 44 3" xfId="8686" xr:uid="{00000000-0005-0000-0000-0000529B0000}"/>
    <cellStyle name="SAPBEXaggData 44 4" xfId="11579" xr:uid="{00000000-0005-0000-0000-0000539B0000}"/>
    <cellStyle name="SAPBEXaggData 44 5" xfId="14447" xr:uid="{00000000-0005-0000-0000-0000549B0000}"/>
    <cellStyle name="SAPBEXaggData 44 6" xfId="17376" xr:uid="{00000000-0005-0000-0000-0000559B0000}"/>
    <cellStyle name="SAPBEXaggData 44 7" xfId="20487" xr:uid="{00000000-0005-0000-0000-0000569B0000}"/>
    <cellStyle name="SAPBEXaggData 44 8" xfId="25266" xr:uid="{00000000-0005-0000-0000-0000579B0000}"/>
    <cellStyle name="SAPBEXaggData 44 9" xfId="28150" xr:uid="{00000000-0005-0000-0000-0000589B0000}"/>
    <cellStyle name="SAPBEXaggData 45" xfId="961" xr:uid="{00000000-0005-0000-0000-0000599B0000}"/>
    <cellStyle name="SAPBEXaggData 45 10" xfId="31054" xr:uid="{00000000-0005-0000-0000-00005A9B0000}"/>
    <cellStyle name="SAPBEXaggData 45 11" xfId="33943" xr:uid="{00000000-0005-0000-0000-00005B9B0000}"/>
    <cellStyle name="SAPBEXaggData 45 12" xfId="36849" xr:uid="{00000000-0005-0000-0000-00005C9B0000}"/>
    <cellStyle name="SAPBEXaggData 45 13" xfId="41956" xr:uid="{00000000-0005-0000-0000-00005D9B0000}"/>
    <cellStyle name="SAPBEXaggData 45 14" xfId="44974" xr:uid="{00000000-0005-0000-0000-00005E9B0000}"/>
    <cellStyle name="SAPBEXaggData 45 2" xfId="5792" xr:uid="{00000000-0005-0000-0000-00005F9B0000}"/>
    <cellStyle name="SAPBEXaggData 45 3" xfId="8735" xr:uid="{00000000-0005-0000-0000-0000609B0000}"/>
    <cellStyle name="SAPBEXaggData 45 4" xfId="11628" xr:uid="{00000000-0005-0000-0000-0000619B0000}"/>
    <cellStyle name="SAPBEXaggData 45 5" xfId="14496" xr:uid="{00000000-0005-0000-0000-0000629B0000}"/>
    <cellStyle name="SAPBEXaggData 45 6" xfId="17425" xr:uid="{00000000-0005-0000-0000-0000639B0000}"/>
    <cellStyle name="SAPBEXaggData 45 7" xfId="20536" xr:uid="{00000000-0005-0000-0000-0000649B0000}"/>
    <cellStyle name="SAPBEXaggData 45 8" xfId="25315" xr:uid="{00000000-0005-0000-0000-0000659B0000}"/>
    <cellStyle name="SAPBEXaggData 45 9" xfId="28199" xr:uid="{00000000-0005-0000-0000-0000669B0000}"/>
    <cellStyle name="SAPBEXaggData 46" xfId="1668" xr:uid="{00000000-0005-0000-0000-0000679B0000}"/>
    <cellStyle name="SAPBEXaggData 46 10" xfId="31761" xr:uid="{00000000-0005-0000-0000-0000689B0000}"/>
    <cellStyle name="SAPBEXaggData 46 11" xfId="34650" xr:uid="{00000000-0005-0000-0000-0000699B0000}"/>
    <cellStyle name="SAPBEXaggData 46 12" xfId="37556" xr:uid="{00000000-0005-0000-0000-00006A9B0000}"/>
    <cellStyle name="SAPBEXaggData 46 13" xfId="42663" xr:uid="{00000000-0005-0000-0000-00006B9B0000}"/>
    <cellStyle name="SAPBEXaggData 46 14" xfId="45681" xr:uid="{00000000-0005-0000-0000-00006C9B0000}"/>
    <cellStyle name="SAPBEXaggData 46 2" xfId="6648" xr:uid="{00000000-0005-0000-0000-00006D9B0000}"/>
    <cellStyle name="SAPBEXaggData 46 3" xfId="9442" xr:uid="{00000000-0005-0000-0000-00006E9B0000}"/>
    <cellStyle name="SAPBEXaggData 46 4" xfId="12335" xr:uid="{00000000-0005-0000-0000-00006F9B0000}"/>
    <cellStyle name="SAPBEXaggData 46 5" xfId="15203" xr:uid="{00000000-0005-0000-0000-0000709B0000}"/>
    <cellStyle name="SAPBEXaggData 46 6" xfId="18132" xr:uid="{00000000-0005-0000-0000-0000719B0000}"/>
    <cellStyle name="SAPBEXaggData 46 7" xfId="21243" xr:uid="{00000000-0005-0000-0000-0000729B0000}"/>
    <cellStyle name="SAPBEXaggData 46 8" xfId="26022" xr:uid="{00000000-0005-0000-0000-0000739B0000}"/>
    <cellStyle name="SAPBEXaggData 46 9" xfId="28906" xr:uid="{00000000-0005-0000-0000-0000749B0000}"/>
    <cellStyle name="SAPBEXaggData 47" xfId="1382" xr:uid="{00000000-0005-0000-0000-0000759B0000}"/>
    <cellStyle name="SAPBEXaggData 47 10" xfId="31475" xr:uid="{00000000-0005-0000-0000-0000769B0000}"/>
    <cellStyle name="SAPBEXaggData 47 11" xfId="34364" xr:uid="{00000000-0005-0000-0000-0000779B0000}"/>
    <cellStyle name="SAPBEXaggData 47 12" xfId="37270" xr:uid="{00000000-0005-0000-0000-0000789B0000}"/>
    <cellStyle name="SAPBEXaggData 47 13" xfId="42377" xr:uid="{00000000-0005-0000-0000-0000799B0000}"/>
    <cellStyle name="SAPBEXaggData 47 14" xfId="45395" xr:uid="{00000000-0005-0000-0000-00007A9B0000}"/>
    <cellStyle name="SAPBEXaggData 47 2" xfId="6362" xr:uid="{00000000-0005-0000-0000-00007B9B0000}"/>
    <cellStyle name="SAPBEXaggData 47 3" xfId="9156" xr:uid="{00000000-0005-0000-0000-00007C9B0000}"/>
    <cellStyle name="SAPBEXaggData 47 4" xfId="12049" xr:uid="{00000000-0005-0000-0000-00007D9B0000}"/>
    <cellStyle name="SAPBEXaggData 47 5" xfId="14917" xr:uid="{00000000-0005-0000-0000-00007E9B0000}"/>
    <cellStyle name="SAPBEXaggData 47 6" xfId="17846" xr:uid="{00000000-0005-0000-0000-00007F9B0000}"/>
    <cellStyle name="SAPBEXaggData 47 7" xfId="20957" xr:uid="{00000000-0005-0000-0000-0000809B0000}"/>
    <cellStyle name="SAPBEXaggData 47 8" xfId="25736" xr:uid="{00000000-0005-0000-0000-0000819B0000}"/>
    <cellStyle name="SAPBEXaggData 47 9" xfId="28620" xr:uid="{00000000-0005-0000-0000-0000829B0000}"/>
    <cellStyle name="SAPBEXaggData 48" xfId="1317" xr:uid="{00000000-0005-0000-0000-0000839B0000}"/>
    <cellStyle name="SAPBEXaggData 48 10" xfId="31410" xr:uid="{00000000-0005-0000-0000-0000849B0000}"/>
    <cellStyle name="SAPBEXaggData 48 11" xfId="34299" xr:uid="{00000000-0005-0000-0000-0000859B0000}"/>
    <cellStyle name="SAPBEXaggData 48 12" xfId="37205" xr:uid="{00000000-0005-0000-0000-0000869B0000}"/>
    <cellStyle name="SAPBEXaggData 48 13" xfId="42312" xr:uid="{00000000-0005-0000-0000-0000879B0000}"/>
    <cellStyle name="SAPBEXaggData 48 14" xfId="45330" xr:uid="{00000000-0005-0000-0000-0000889B0000}"/>
    <cellStyle name="SAPBEXaggData 48 2" xfId="6297" xr:uid="{00000000-0005-0000-0000-0000899B0000}"/>
    <cellStyle name="SAPBEXaggData 48 3" xfId="9091" xr:uid="{00000000-0005-0000-0000-00008A9B0000}"/>
    <cellStyle name="SAPBEXaggData 48 4" xfId="11984" xr:uid="{00000000-0005-0000-0000-00008B9B0000}"/>
    <cellStyle name="SAPBEXaggData 48 5" xfId="14852" xr:uid="{00000000-0005-0000-0000-00008C9B0000}"/>
    <cellStyle name="SAPBEXaggData 48 6" xfId="17781" xr:uid="{00000000-0005-0000-0000-00008D9B0000}"/>
    <cellStyle name="SAPBEXaggData 48 7" xfId="20892" xr:uid="{00000000-0005-0000-0000-00008E9B0000}"/>
    <cellStyle name="SAPBEXaggData 48 8" xfId="25671" xr:uid="{00000000-0005-0000-0000-00008F9B0000}"/>
    <cellStyle name="SAPBEXaggData 48 9" xfId="28555" xr:uid="{00000000-0005-0000-0000-0000909B0000}"/>
    <cellStyle name="SAPBEXaggData 49" xfId="1444" xr:uid="{00000000-0005-0000-0000-0000919B0000}"/>
    <cellStyle name="SAPBEXaggData 49 10" xfId="31537" xr:uid="{00000000-0005-0000-0000-0000929B0000}"/>
    <cellStyle name="SAPBEXaggData 49 11" xfId="34426" xr:uid="{00000000-0005-0000-0000-0000939B0000}"/>
    <cellStyle name="SAPBEXaggData 49 12" xfId="37332" xr:uid="{00000000-0005-0000-0000-0000949B0000}"/>
    <cellStyle name="SAPBEXaggData 49 13" xfId="42439" xr:uid="{00000000-0005-0000-0000-0000959B0000}"/>
    <cellStyle name="SAPBEXaggData 49 14" xfId="45457" xr:uid="{00000000-0005-0000-0000-0000969B0000}"/>
    <cellStyle name="SAPBEXaggData 49 2" xfId="6424" xr:uid="{00000000-0005-0000-0000-0000979B0000}"/>
    <cellStyle name="SAPBEXaggData 49 3" xfId="9218" xr:uid="{00000000-0005-0000-0000-0000989B0000}"/>
    <cellStyle name="SAPBEXaggData 49 4" xfId="12111" xr:uid="{00000000-0005-0000-0000-0000999B0000}"/>
    <cellStyle name="SAPBEXaggData 49 5" xfId="14979" xr:uid="{00000000-0005-0000-0000-00009A9B0000}"/>
    <cellStyle name="SAPBEXaggData 49 6" xfId="17908" xr:uid="{00000000-0005-0000-0000-00009B9B0000}"/>
    <cellStyle name="SAPBEXaggData 49 7" xfId="21019" xr:uid="{00000000-0005-0000-0000-00009C9B0000}"/>
    <cellStyle name="SAPBEXaggData 49 8" xfId="25798" xr:uid="{00000000-0005-0000-0000-00009D9B0000}"/>
    <cellStyle name="SAPBEXaggData 49 9" xfId="28682" xr:uid="{00000000-0005-0000-0000-00009E9B0000}"/>
    <cellStyle name="SAPBEXaggData 5" xfId="551" xr:uid="{00000000-0005-0000-0000-00009F9B0000}"/>
    <cellStyle name="SAPBEXaggData 5 10" xfId="30644" xr:uid="{00000000-0005-0000-0000-0000A09B0000}"/>
    <cellStyle name="SAPBEXaggData 5 11" xfId="33533" xr:uid="{00000000-0005-0000-0000-0000A19B0000}"/>
    <cellStyle name="SAPBEXaggData 5 12" xfId="36439" xr:uid="{00000000-0005-0000-0000-0000A29B0000}"/>
    <cellStyle name="SAPBEXaggData 5 13" xfId="41546" xr:uid="{00000000-0005-0000-0000-0000A39B0000}"/>
    <cellStyle name="SAPBEXaggData 5 14" xfId="44564" xr:uid="{00000000-0005-0000-0000-0000A49B0000}"/>
    <cellStyle name="SAPBEXaggData 5 2" xfId="4942" xr:uid="{00000000-0005-0000-0000-0000A59B0000}"/>
    <cellStyle name="SAPBEXaggData 5 3" xfId="8325" xr:uid="{00000000-0005-0000-0000-0000A69B0000}"/>
    <cellStyle name="SAPBEXaggData 5 4" xfId="11218" xr:uid="{00000000-0005-0000-0000-0000A79B0000}"/>
    <cellStyle name="SAPBEXaggData 5 5" xfId="14086" xr:uid="{00000000-0005-0000-0000-0000A89B0000}"/>
    <cellStyle name="SAPBEXaggData 5 6" xfId="17015" xr:uid="{00000000-0005-0000-0000-0000A99B0000}"/>
    <cellStyle name="SAPBEXaggData 5 7" xfId="20126" xr:uid="{00000000-0005-0000-0000-0000AA9B0000}"/>
    <cellStyle name="SAPBEXaggData 5 8" xfId="18787" xr:uid="{00000000-0005-0000-0000-0000AB9B0000}"/>
    <cellStyle name="SAPBEXaggData 5 9" xfId="27789" xr:uid="{00000000-0005-0000-0000-0000AC9B0000}"/>
    <cellStyle name="SAPBEXaggData 50" xfId="1255" xr:uid="{00000000-0005-0000-0000-0000AD9B0000}"/>
    <cellStyle name="SAPBEXaggData 50 10" xfId="31348" xr:uid="{00000000-0005-0000-0000-0000AE9B0000}"/>
    <cellStyle name="SAPBEXaggData 50 11" xfId="34237" xr:uid="{00000000-0005-0000-0000-0000AF9B0000}"/>
    <cellStyle name="SAPBEXaggData 50 12" xfId="37143" xr:uid="{00000000-0005-0000-0000-0000B09B0000}"/>
    <cellStyle name="SAPBEXaggData 50 13" xfId="42250" xr:uid="{00000000-0005-0000-0000-0000B19B0000}"/>
    <cellStyle name="SAPBEXaggData 50 14" xfId="45268" xr:uid="{00000000-0005-0000-0000-0000B29B0000}"/>
    <cellStyle name="SAPBEXaggData 50 2" xfId="6235" xr:uid="{00000000-0005-0000-0000-0000B39B0000}"/>
    <cellStyle name="SAPBEXaggData 50 3" xfId="9029" xr:uid="{00000000-0005-0000-0000-0000B49B0000}"/>
    <cellStyle name="SAPBEXaggData 50 4" xfId="11922" xr:uid="{00000000-0005-0000-0000-0000B59B0000}"/>
    <cellStyle name="SAPBEXaggData 50 5" xfId="14790" xr:uid="{00000000-0005-0000-0000-0000B69B0000}"/>
    <cellStyle name="SAPBEXaggData 50 6" xfId="17719" xr:uid="{00000000-0005-0000-0000-0000B79B0000}"/>
    <cellStyle name="SAPBEXaggData 50 7" xfId="20830" xr:uid="{00000000-0005-0000-0000-0000B89B0000}"/>
    <cellStyle name="SAPBEXaggData 50 8" xfId="25609" xr:uid="{00000000-0005-0000-0000-0000B99B0000}"/>
    <cellStyle name="SAPBEXaggData 50 9" xfId="28493" xr:uid="{00000000-0005-0000-0000-0000BA9B0000}"/>
    <cellStyle name="SAPBEXaggData 51" xfId="1506" xr:uid="{00000000-0005-0000-0000-0000BB9B0000}"/>
    <cellStyle name="SAPBEXaggData 51 10" xfId="31599" xr:uid="{00000000-0005-0000-0000-0000BC9B0000}"/>
    <cellStyle name="SAPBEXaggData 51 11" xfId="34488" xr:uid="{00000000-0005-0000-0000-0000BD9B0000}"/>
    <cellStyle name="SAPBEXaggData 51 12" xfId="37394" xr:uid="{00000000-0005-0000-0000-0000BE9B0000}"/>
    <cellStyle name="SAPBEXaggData 51 13" xfId="42501" xr:uid="{00000000-0005-0000-0000-0000BF9B0000}"/>
    <cellStyle name="SAPBEXaggData 51 14" xfId="45519" xr:uid="{00000000-0005-0000-0000-0000C09B0000}"/>
    <cellStyle name="SAPBEXaggData 51 2" xfId="6486" xr:uid="{00000000-0005-0000-0000-0000C19B0000}"/>
    <cellStyle name="SAPBEXaggData 51 3" xfId="9280" xr:uid="{00000000-0005-0000-0000-0000C29B0000}"/>
    <cellStyle name="SAPBEXaggData 51 4" xfId="12173" xr:uid="{00000000-0005-0000-0000-0000C39B0000}"/>
    <cellStyle name="SAPBEXaggData 51 5" xfId="15041" xr:uid="{00000000-0005-0000-0000-0000C49B0000}"/>
    <cellStyle name="SAPBEXaggData 51 6" xfId="17970" xr:uid="{00000000-0005-0000-0000-0000C59B0000}"/>
    <cellStyle name="SAPBEXaggData 51 7" xfId="21081" xr:uid="{00000000-0005-0000-0000-0000C69B0000}"/>
    <cellStyle name="SAPBEXaggData 51 8" xfId="25860" xr:uid="{00000000-0005-0000-0000-0000C79B0000}"/>
    <cellStyle name="SAPBEXaggData 51 9" xfId="28744" xr:uid="{00000000-0005-0000-0000-0000C89B0000}"/>
    <cellStyle name="SAPBEXaggData 52" xfId="1414" xr:uid="{00000000-0005-0000-0000-0000C99B0000}"/>
    <cellStyle name="SAPBEXaggData 52 10" xfId="31507" xr:uid="{00000000-0005-0000-0000-0000CA9B0000}"/>
    <cellStyle name="SAPBEXaggData 52 11" xfId="34396" xr:uid="{00000000-0005-0000-0000-0000CB9B0000}"/>
    <cellStyle name="SAPBEXaggData 52 12" xfId="37302" xr:uid="{00000000-0005-0000-0000-0000CC9B0000}"/>
    <cellStyle name="SAPBEXaggData 52 13" xfId="42409" xr:uid="{00000000-0005-0000-0000-0000CD9B0000}"/>
    <cellStyle name="SAPBEXaggData 52 14" xfId="45427" xr:uid="{00000000-0005-0000-0000-0000CE9B0000}"/>
    <cellStyle name="SAPBEXaggData 52 2" xfId="6394" xr:uid="{00000000-0005-0000-0000-0000CF9B0000}"/>
    <cellStyle name="SAPBEXaggData 52 3" xfId="9188" xr:uid="{00000000-0005-0000-0000-0000D09B0000}"/>
    <cellStyle name="SAPBEXaggData 52 4" xfId="12081" xr:uid="{00000000-0005-0000-0000-0000D19B0000}"/>
    <cellStyle name="SAPBEXaggData 52 5" xfId="14949" xr:uid="{00000000-0005-0000-0000-0000D29B0000}"/>
    <cellStyle name="SAPBEXaggData 52 6" xfId="17878" xr:uid="{00000000-0005-0000-0000-0000D39B0000}"/>
    <cellStyle name="SAPBEXaggData 52 7" xfId="20989" xr:uid="{00000000-0005-0000-0000-0000D49B0000}"/>
    <cellStyle name="SAPBEXaggData 52 8" xfId="25768" xr:uid="{00000000-0005-0000-0000-0000D59B0000}"/>
    <cellStyle name="SAPBEXaggData 52 9" xfId="28652" xr:uid="{00000000-0005-0000-0000-0000D69B0000}"/>
    <cellStyle name="SAPBEXaggData 53" xfId="1568" xr:uid="{00000000-0005-0000-0000-0000D79B0000}"/>
    <cellStyle name="SAPBEXaggData 53 10" xfId="31661" xr:uid="{00000000-0005-0000-0000-0000D89B0000}"/>
    <cellStyle name="SAPBEXaggData 53 11" xfId="34550" xr:uid="{00000000-0005-0000-0000-0000D99B0000}"/>
    <cellStyle name="SAPBEXaggData 53 12" xfId="37456" xr:uid="{00000000-0005-0000-0000-0000DA9B0000}"/>
    <cellStyle name="SAPBEXaggData 53 13" xfId="42563" xr:uid="{00000000-0005-0000-0000-0000DB9B0000}"/>
    <cellStyle name="SAPBEXaggData 53 14" xfId="45581" xr:uid="{00000000-0005-0000-0000-0000DC9B0000}"/>
    <cellStyle name="SAPBEXaggData 53 2" xfId="6548" xr:uid="{00000000-0005-0000-0000-0000DD9B0000}"/>
    <cellStyle name="SAPBEXaggData 53 3" xfId="9342" xr:uid="{00000000-0005-0000-0000-0000DE9B0000}"/>
    <cellStyle name="SAPBEXaggData 53 4" xfId="12235" xr:uid="{00000000-0005-0000-0000-0000DF9B0000}"/>
    <cellStyle name="SAPBEXaggData 53 5" xfId="15103" xr:uid="{00000000-0005-0000-0000-0000E09B0000}"/>
    <cellStyle name="SAPBEXaggData 53 6" xfId="18032" xr:uid="{00000000-0005-0000-0000-0000E19B0000}"/>
    <cellStyle name="SAPBEXaggData 53 7" xfId="21143" xr:uid="{00000000-0005-0000-0000-0000E29B0000}"/>
    <cellStyle name="SAPBEXaggData 53 8" xfId="25922" xr:uid="{00000000-0005-0000-0000-0000E39B0000}"/>
    <cellStyle name="SAPBEXaggData 53 9" xfId="28806" xr:uid="{00000000-0005-0000-0000-0000E49B0000}"/>
    <cellStyle name="SAPBEXaggData 54" xfId="1476" xr:uid="{00000000-0005-0000-0000-0000E59B0000}"/>
    <cellStyle name="SAPBEXaggData 54 10" xfId="31569" xr:uid="{00000000-0005-0000-0000-0000E69B0000}"/>
    <cellStyle name="SAPBEXaggData 54 11" xfId="34458" xr:uid="{00000000-0005-0000-0000-0000E79B0000}"/>
    <cellStyle name="SAPBEXaggData 54 12" xfId="37364" xr:uid="{00000000-0005-0000-0000-0000E89B0000}"/>
    <cellStyle name="SAPBEXaggData 54 13" xfId="42471" xr:uid="{00000000-0005-0000-0000-0000E99B0000}"/>
    <cellStyle name="SAPBEXaggData 54 14" xfId="45489" xr:uid="{00000000-0005-0000-0000-0000EA9B0000}"/>
    <cellStyle name="SAPBEXaggData 54 2" xfId="6456" xr:uid="{00000000-0005-0000-0000-0000EB9B0000}"/>
    <cellStyle name="SAPBEXaggData 54 3" xfId="9250" xr:uid="{00000000-0005-0000-0000-0000EC9B0000}"/>
    <cellStyle name="SAPBEXaggData 54 4" xfId="12143" xr:uid="{00000000-0005-0000-0000-0000ED9B0000}"/>
    <cellStyle name="SAPBEXaggData 54 5" xfId="15011" xr:uid="{00000000-0005-0000-0000-0000EE9B0000}"/>
    <cellStyle name="SAPBEXaggData 54 6" xfId="17940" xr:uid="{00000000-0005-0000-0000-0000EF9B0000}"/>
    <cellStyle name="SAPBEXaggData 54 7" xfId="21051" xr:uid="{00000000-0005-0000-0000-0000F09B0000}"/>
    <cellStyle name="SAPBEXaggData 54 8" xfId="25830" xr:uid="{00000000-0005-0000-0000-0000F19B0000}"/>
    <cellStyle name="SAPBEXaggData 54 9" xfId="28714" xr:uid="{00000000-0005-0000-0000-0000F29B0000}"/>
    <cellStyle name="SAPBEXaggData 55" xfId="1630" xr:uid="{00000000-0005-0000-0000-0000F39B0000}"/>
    <cellStyle name="SAPBEXaggData 55 10" xfId="31723" xr:uid="{00000000-0005-0000-0000-0000F49B0000}"/>
    <cellStyle name="SAPBEXaggData 55 11" xfId="34612" xr:uid="{00000000-0005-0000-0000-0000F59B0000}"/>
    <cellStyle name="SAPBEXaggData 55 12" xfId="37518" xr:uid="{00000000-0005-0000-0000-0000F69B0000}"/>
    <cellStyle name="SAPBEXaggData 55 13" xfId="42625" xr:uid="{00000000-0005-0000-0000-0000F79B0000}"/>
    <cellStyle name="SAPBEXaggData 55 14" xfId="45643" xr:uid="{00000000-0005-0000-0000-0000F89B0000}"/>
    <cellStyle name="SAPBEXaggData 55 2" xfId="6610" xr:uid="{00000000-0005-0000-0000-0000F99B0000}"/>
    <cellStyle name="SAPBEXaggData 55 3" xfId="9404" xr:uid="{00000000-0005-0000-0000-0000FA9B0000}"/>
    <cellStyle name="SAPBEXaggData 55 4" xfId="12297" xr:uid="{00000000-0005-0000-0000-0000FB9B0000}"/>
    <cellStyle name="SAPBEXaggData 55 5" xfId="15165" xr:uid="{00000000-0005-0000-0000-0000FC9B0000}"/>
    <cellStyle name="SAPBEXaggData 55 6" xfId="18094" xr:uid="{00000000-0005-0000-0000-0000FD9B0000}"/>
    <cellStyle name="SAPBEXaggData 55 7" xfId="21205" xr:uid="{00000000-0005-0000-0000-0000FE9B0000}"/>
    <cellStyle name="SAPBEXaggData 55 8" xfId="25984" xr:uid="{00000000-0005-0000-0000-0000FF9B0000}"/>
    <cellStyle name="SAPBEXaggData 55 9" xfId="28868" xr:uid="{00000000-0005-0000-0000-0000009C0000}"/>
    <cellStyle name="SAPBEXaggData 56" xfId="1661" xr:uid="{00000000-0005-0000-0000-0000019C0000}"/>
    <cellStyle name="SAPBEXaggData 56 10" xfId="31754" xr:uid="{00000000-0005-0000-0000-0000029C0000}"/>
    <cellStyle name="SAPBEXaggData 56 11" xfId="34643" xr:uid="{00000000-0005-0000-0000-0000039C0000}"/>
    <cellStyle name="SAPBEXaggData 56 12" xfId="37549" xr:uid="{00000000-0005-0000-0000-0000049C0000}"/>
    <cellStyle name="SAPBEXaggData 56 13" xfId="42656" xr:uid="{00000000-0005-0000-0000-0000059C0000}"/>
    <cellStyle name="SAPBEXaggData 56 14" xfId="45674" xr:uid="{00000000-0005-0000-0000-0000069C0000}"/>
    <cellStyle name="SAPBEXaggData 56 2" xfId="6641" xr:uid="{00000000-0005-0000-0000-0000079C0000}"/>
    <cellStyle name="SAPBEXaggData 56 3" xfId="9435" xr:uid="{00000000-0005-0000-0000-0000089C0000}"/>
    <cellStyle name="SAPBEXaggData 56 4" xfId="12328" xr:uid="{00000000-0005-0000-0000-0000099C0000}"/>
    <cellStyle name="SAPBEXaggData 56 5" xfId="15196" xr:uid="{00000000-0005-0000-0000-00000A9C0000}"/>
    <cellStyle name="SAPBEXaggData 56 6" xfId="18125" xr:uid="{00000000-0005-0000-0000-00000B9C0000}"/>
    <cellStyle name="SAPBEXaggData 56 7" xfId="21236" xr:uid="{00000000-0005-0000-0000-00000C9C0000}"/>
    <cellStyle name="SAPBEXaggData 56 8" xfId="26015" xr:uid="{00000000-0005-0000-0000-00000D9C0000}"/>
    <cellStyle name="SAPBEXaggData 56 9" xfId="28899" xr:uid="{00000000-0005-0000-0000-00000E9C0000}"/>
    <cellStyle name="SAPBEXaggData 57" xfId="2314" xr:uid="{00000000-0005-0000-0000-00000F9C0000}"/>
    <cellStyle name="SAPBEXaggData 57 10" xfId="32397" xr:uid="{00000000-0005-0000-0000-0000109C0000}"/>
    <cellStyle name="SAPBEXaggData 57 11" xfId="35288" xr:uid="{00000000-0005-0000-0000-0000119C0000}"/>
    <cellStyle name="SAPBEXaggData 57 12" xfId="38186" xr:uid="{00000000-0005-0000-0000-0000129C0000}"/>
    <cellStyle name="SAPBEXaggData 57 13" xfId="43301" xr:uid="{00000000-0005-0000-0000-0000139C0000}"/>
    <cellStyle name="SAPBEXaggData 57 14" xfId="46327" xr:uid="{00000000-0005-0000-0000-0000149C0000}"/>
    <cellStyle name="SAPBEXaggData 57 2" xfId="7287" xr:uid="{00000000-0005-0000-0000-0000159C0000}"/>
    <cellStyle name="SAPBEXaggData 57 3" xfId="10081" xr:uid="{00000000-0005-0000-0000-0000169C0000}"/>
    <cellStyle name="SAPBEXaggData 57 4" xfId="12965" xr:uid="{00000000-0005-0000-0000-0000179C0000}"/>
    <cellStyle name="SAPBEXaggData 57 5" xfId="15841" xr:uid="{00000000-0005-0000-0000-0000189C0000}"/>
    <cellStyle name="SAPBEXaggData 57 6" xfId="18777" xr:uid="{00000000-0005-0000-0000-0000199C0000}"/>
    <cellStyle name="SAPBEXaggData 57 7" xfId="21877" xr:uid="{00000000-0005-0000-0000-00001A9C0000}"/>
    <cellStyle name="SAPBEXaggData 57 8" xfId="26652" xr:uid="{00000000-0005-0000-0000-00001B9C0000}"/>
    <cellStyle name="SAPBEXaggData 57 9" xfId="29535" xr:uid="{00000000-0005-0000-0000-00001C9C0000}"/>
    <cellStyle name="SAPBEXaggData 58" xfId="1784" xr:uid="{00000000-0005-0000-0000-00001D9C0000}"/>
    <cellStyle name="SAPBEXaggData 58 10" xfId="31874" xr:uid="{00000000-0005-0000-0000-00001E9C0000}"/>
    <cellStyle name="SAPBEXaggData 58 11" xfId="34766" xr:uid="{00000000-0005-0000-0000-00001F9C0000}"/>
    <cellStyle name="SAPBEXaggData 58 12" xfId="37672" xr:uid="{00000000-0005-0000-0000-0000209C0000}"/>
    <cellStyle name="SAPBEXaggData 58 13" xfId="42779" xr:uid="{00000000-0005-0000-0000-0000219C0000}"/>
    <cellStyle name="SAPBEXaggData 58 14" xfId="45797" xr:uid="{00000000-0005-0000-0000-0000229C0000}"/>
    <cellStyle name="SAPBEXaggData 58 2" xfId="6762" xr:uid="{00000000-0005-0000-0000-0000239C0000}"/>
    <cellStyle name="SAPBEXaggData 58 3" xfId="9555" xr:uid="{00000000-0005-0000-0000-0000249C0000}"/>
    <cellStyle name="SAPBEXaggData 58 4" xfId="12451" xr:uid="{00000000-0005-0000-0000-0000259C0000}"/>
    <cellStyle name="SAPBEXaggData 58 5" xfId="15316" xr:uid="{00000000-0005-0000-0000-0000269C0000}"/>
    <cellStyle name="SAPBEXaggData 58 6" xfId="18248" xr:uid="{00000000-0005-0000-0000-0000279C0000}"/>
    <cellStyle name="SAPBEXaggData 58 7" xfId="21359" xr:uid="{00000000-0005-0000-0000-0000289C0000}"/>
    <cellStyle name="SAPBEXaggData 58 8" xfId="26138" xr:uid="{00000000-0005-0000-0000-0000299C0000}"/>
    <cellStyle name="SAPBEXaggData 58 9" xfId="29022" xr:uid="{00000000-0005-0000-0000-00002A9C0000}"/>
    <cellStyle name="SAPBEXaggData 59" xfId="2529" xr:uid="{00000000-0005-0000-0000-00002B9C0000}"/>
    <cellStyle name="SAPBEXaggData 59 10" xfId="32609" xr:uid="{00000000-0005-0000-0000-00002C9C0000}"/>
    <cellStyle name="SAPBEXaggData 59 11" xfId="35497" xr:uid="{00000000-0005-0000-0000-00002D9C0000}"/>
    <cellStyle name="SAPBEXaggData 59 12" xfId="38393" xr:uid="{00000000-0005-0000-0000-00002E9C0000}"/>
    <cellStyle name="SAPBEXaggData 59 13" xfId="43508" xr:uid="{00000000-0005-0000-0000-00002F9C0000}"/>
    <cellStyle name="SAPBEXaggData 59 14" xfId="46542" xr:uid="{00000000-0005-0000-0000-0000309C0000}"/>
    <cellStyle name="SAPBEXaggData 59 2" xfId="7499" xr:uid="{00000000-0005-0000-0000-0000319C0000}"/>
    <cellStyle name="SAPBEXaggData 59 3" xfId="10291" xr:uid="{00000000-0005-0000-0000-0000329C0000}"/>
    <cellStyle name="SAPBEXaggData 59 4" xfId="13172" xr:uid="{00000000-0005-0000-0000-0000339C0000}"/>
    <cellStyle name="SAPBEXaggData 59 5" xfId="16052" xr:uid="{00000000-0005-0000-0000-0000349C0000}"/>
    <cellStyle name="SAPBEXaggData 59 6" xfId="18992" xr:uid="{00000000-0005-0000-0000-0000359C0000}"/>
    <cellStyle name="SAPBEXaggData 59 7" xfId="22085" xr:uid="{00000000-0005-0000-0000-0000369C0000}"/>
    <cellStyle name="SAPBEXaggData 59 8" xfId="26859" xr:uid="{00000000-0005-0000-0000-0000379C0000}"/>
    <cellStyle name="SAPBEXaggData 59 9" xfId="29742" xr:uid="{00000000-0005-0000-0000-0000389C0000}"/>
    <cellStyle name="SAPBEXaggData 6" xfId="512" xr:uid="{00000000-0005-0000-0000-0000399C0000}"/>
    <cellStyle name="SAPBEXaggData 6 10" xfId="30605" xr:uid="{00000000-0005-0000-0000-00003A9C0000}"/>
    <cellStyle name="SAPBEXaggData 6 11" xfId="33494" xr:uid="{00000000-0005-0000-0000-00003B9C0000}"/>
    <cellStyle name="SAPBEXaggData 6 12" xfId="36400" xr:uid="{00000000-0005-0000-0000-00003C9C0000}"/>
    <cellStyle name="SAPBEXaggData 6 13" xfId="41507" xr:uid="{00000000-0005-0000-0000-00003D9C0000}"/>
    <cellStyle name="SAPBEXaggData 6 14" xfId="44525" xr:uid="{00000000-0005-0000-0000-00003E9C0000}"/>
    <cellStyle name="SAPBEXaggData 6 2" xfId="6010" xr:uid="{00000000-0005-0000-0000-00003F9C0000}"/>
    <cellStyle name="SAPBEXaggData 6 3" xfId="8286" xr:uid="{00000000-0005-0000-0000-0000409C0000}"/>
    <cellStyle name="SAPBEXaggData 6 4" xfId="11179" xr:uid="{00000000-0005-0000-0000-0000419C0000}"/>
    <cellStyle name="SAPBEXaggData 6 5" xfId="14047" xr:uid="{00000000-0005-0000-0000-0000429C0000}"/>
    <cellStyle name="SAPBEXaggData 6 6" xfId="16976" xr:uid="{00000000-0005-0000-0000-0000439C0000}"/>
    <cellStyle name="SAPBEXaggData 6 7" xfId="20087" xr:uid="{00000000-0005-0000-0000-0000449C0000}"/>
    <cellStyle name="SAPBEXaggData 6 8" xfId="22872" xr:uid="{00000000-0005-0000-0000-0000459C0000}"/>
    <cellStyle name="SAPBEXaggData 6 9" xfId="27750" xr:uid="{00000000-0005-0000-0000-0000469C0000}"/>
    <cellStyle name="SAPBEXaggData 60" xfId="2594" xr:uid="{00000000-0005-0000-0000-0000479C0000}"/>
    <cellStyle name="SAPBEXaggData 60 10" xfId="32670" xr:uid="{00000000-0005-0000-0000-0000489C0000}"/>
    <cellStyle name="SAPBEXaggData 60 11" xfId="35558" xr:uid="{00000000-0005-0000-0000-0000499C0000}"/>
    <cellStyle name="SAPBEXaggData 60 12" xfId="38454" xr:uid="{00000000-0005-0000-0000-00004A9C0000}"/>
    <cellStyle name="SAPBEXaggData 60 13" xfId="43569" xr:uid="{00000000-0005-0000-0000-00004B9C0000}"/>
    <cellStyle name="SAPBEXaggData 60 14" xfId="46607" xr:uid="{00000000-0005-0000-0000-00004C9C0000}"/>
    <cellStyle name="SAPBEXaggData 60 2" xfId="7560" xr:uid="{00000000-0005-0000-0000-00004D9C0000}"/>
    <cellStyle name="SAPBEXaggData 60 3" xfId="10352" xr:uid="{00000000-0005-0000-0000-00004E9C0000}"/>
    <cellStyle name="SAPBEXaggData 60 4" xfId="13233" xr:uid="{00000000-0005-0000-0000-00004F9C0000}"/>
    <cellStyle name="SAPBEXaggData 60 5" xfId="16113" xr:uid="{00000000-0005-0000-0000-0000509C0000}"/>
    <cellStyle name="SAPBEXaggData 60 6" xfId="19057" xr:uid="{00000000-0005-0000-0000-0000519C0000}"/>
    <cellStyle name="SAPBEXaggData 60 7" xfId="22149" xr:uid="{00000000-0005-0000-0000-0000529C0000}"/>
    <cellStyle name="SAPBEXaggData 60 8" xfId="26920" xr:uid="{00000000-0005-0000-0000-0000539C0000}"/>
    <cellStyle name="SAPBEXaggData 60 9" xfId="29803" xr:uid="{00000000-0005-0000-0000-0000549C0000}"/>
    <cellStyle name="SAPBEXaggData 61" xfId="2006" xr:uid="{00000000-0005-0000-0000-0000559C0000}"/>
    <cellStyle name="SAPBEXaggData 61 10" xfId="32089" xr:uid="{00000000-0005-0000-0000-0000569C0000}"/>
    <cellStyle name="SAPBEXaggData 61 11" xfId="34986" xr:uid="{00000000-0005-0000-0000-0000579C0000}"/>
    <cellStyle name="SAPBEXaggData 61 12" xfId="37888" xr:uid="{00000000-0005-0000-0000-0000589C0000}"/>
    <cellStyle name="SAPBEXaggData 61 13" xfId="42997" xr:uid="{00000000-0005-0000-0000-0000599C0000}"/>
    <cellStyle name="SAPBEXaggData 61 14" xfId="46019" xr:uid="{00000000-0005-0000-0000-00005A9C0000}"/>
    <cellStyle name="SAPBEXaggData 61 2" xfId="6979" xr:uid="{00000000-0005-0000-0000-00005B9C0000}"/>
    <cellStyle name="SAPBEXaggData 61 3" xfId="9773" xr:uid="{00000000-0005-0000-0000-00005C9C0000}"/>
    <cellStyle name="SAPBEXaggData 61 4" xfId="12667" xr:uid="{00000000-0005-0000-0000-00005D9C0000}"/>
    <cellStyle name="SAPBEXaggData 61 5" xfId="15533" xr:uid="{00000000-0005-0000-0000-00005E9C0000}"/>
    <cellStyle name="SAPBEXaggData 61 6" xfId="18469" xr:uid="{00000000-0005-0000-0000-00005F9C0000}"/>
    <cellStyle name="SAPBEXaggData 61 7" xfId="21578" xr:uid="{00000000-0005-0000-0000-0000609C0000}"/>
    <cellStyle name="SAPBEXaggData 61 8" xfId="26354" xr:uid="{00000000-0005-0000-0000-0000619C0000}"/>
    <cellStyle name="SAPBEXaggData 61 9" xfId="29237" xr:uid="{00000000-0005-0000-0000-0000629C0000}"/>
    <cellStyle name="SAPBEXaggData 62" xfId="2663" xr:uid="{00000000-0005-0000-0000-0000639C0000}"/>
    <cellStyle name="SAPBEXaggData 62 10" xfId="32737" xr:uid="{00000000-0005-0000-0000-0000649C0000}"/>
    <cellStyle name="SAPBEXaggData 62 11" xfId="35625" xr:uid="{00000000-0005-0000-0000-0000659C0000}"/>
    <cellStyle name="SAPBEXaggData 62 12" xfId="38521" xr:uid="{00000000-0005-0000-0000-0000669C0000}"/>
    <cellStyle name="SAPBEXaggData 62 13" xfId="43636" xr:uid="{00000000-0005-0000-0000-0000679C0000}"/>
    <cellStyle name="SAPBEXaggData 62 14" xfId="46676" xr:uid="{00000000-0005-0000-0000-0000689C0000}"/>
    <cellStyle name="SAPBEXaggData 62 2" xfId="7629" xr:uid="{00000000-0005-0000-0000-0000699C0000}"/>
    <cellStyle name="SAPBEXaggData 62 3" xfId="10419" xr:uid="{00000000-0005-0000-0000-00006A9C0000}"/>
    <cellStyle name="SAPBEXaggData 62 4" xfId="13300" xr:uid="{00000000-0005-0000-0000-00006B9C0000}"/>
    <cellStyle name="SAPBEXaggData 62 5" xfId="16180" xr:uid="{00000000-0005-0000-0000-00006C9C0000}"/>
    <cellStyle name="SAPBEXaggData 62 6" xfId="19126" xr:uid="{00000000-0005-0000-0000-00006D9C0000}"/>
    <cellStyle name="SAPBEXaggData 62 7" xfId="22217" xr:uid="{00000000-0005-0000-0000-00006E9C0000}"/>
    <cellStyle name="SAPBEXaggData 62 8" xfId="26987" xr:uid="{00000000-0005-0000-0000-00006F9C0000}"/>
    <cellStyle name="SAPBEXaggData 62 9" xfId="29870" xr:uid="{00000000-0005-0000-0000-0000709C0000}"/>
    <cellStyle name="SAPBEXaggData 63" xfId="2558" xr:uid="{00000000-0005-0000-0000-0000719C0000}"/>
    <cellStyle name="SAPBEXaggData 63 10" xfId="32637" xr:uid="{00000000-0005-0000-0000-0000729C0000}"/>
    <cellStyle name="SAPBEXaggData 63 11" xfId="35525" xr:uid="{00000000-0005-0000-0000-0000739C0000}"/>
    <cellStyle name="SAPBEXaggData 63 12" xfId="38421" xr:uid="{00000000-0005-0000-0000-0000749C0000}"/>
    <cellStyle name="SAPBEXaggData 63 13" xfId="43536" xr:uid="{00000000-0005-0000-0000-0000759C0000}"/>
    <cellStyle name="SAPBEXaggData 63 14" xfId="46571" xr:uid="{00000000-0005-0000-0000-0000769C0000}"/>
    <cellStyle name="SAPBEXaggData 63 2" xfId="7527" xr:uid="{00000000-0005-0000-0000-0000779C0000}"/>
    <cellStyle name="SAPBEXaggData 63 3" xfId="10319" xr:uid="{00000000-0005-0000-0000-0000789C0000}"/>
    <cellStyle name="SAPBEXaggData 63 4" xfId="13200" xr:uid="{00000000-0005-0000-0000-0000799C0000}"/>
    <cellStyle name="SAPBEXaggData 63 5" xfId="16080" xr:uid="{00000000-0005-0000-0000-00007A9C0000}"/>
    <cellStyle name="SAPBEXaggData 63 6" xfId="19021" xr:uid="{00000000-0005-0000-0000-00007B9C0000}"/>
    <cellStyle name="SAPBEXaggData 63 7" xfId="22113" xr:uid="{00000000-0005-0000-0000-00007C9C0000}"/>
    <cellStyle name="SAPBEXaggData 63 8" xfId="26887" xr:uid="{00000000-0005-0000-0000-00007D9C0000}"/>
    <cellStyle name="SAPBEXaggData 63 9" xfId="29770" xr:uid="{00000000-0005-0000-0000-00007E9C0000}"/>
    <cellStyle name="SAPBEXaggData 64" xfId="2797" xr:uid="{00000000-0005-0000-0000-00007F9C0000}"/>
    <cellStyle name="SAPBEXaggData 64 10" xfId="32865" xr:uid="{00000000-0005-0000-0000-0000809C0000}"/>
    <cellStyle name="SAPBEXaggData 64 11" xfId="35753" xr:uid="{00000000-0005-0000-0000-0000819C0000}"/>
    <cellStyle name="SAPBEXaggData 64 12" xfId="38649" xr:uid="{00000000-0005-0000-0000-0000829C0000}"/>
    <cellStyle name="SAPBEXaggData 64 13" xfId="43764" xr:uid="{00000000-0005-0000-0000-0000839C0000}"/>
    <cellStyle name="SAPBEXaggData 64 14" xfId="46810" xr:uid="{00000000-0005-0000-0000-0000849C0000}"/>
    <cellStyle name="SAPBEXaggData 64 2" xfId="7761" xr:uid="{00000000-0005-0000-0000-0000859C0000}"/>
    <cellStyle name="SAPBEXaggData 64 3" xfId="10547" xr:uid="{00000000-0005-0000-0000-0000869C0000}"/>
    <cellStyle name="SAPBEXaggData 64 4" xfId="13428" xr:uid="{00000000-0005-0000-0000-0000879C0000}"/>
    <cellStyle name="SAPBEXaggData 64 5" xfId="16308" xr:uid="{00000000-0005-0000-0000-0000889C0000}"/>
    <cellStyle name="SAPBEXaggData 64 6" xfId="19260" xr:uid="{00000000-0005-0000-0000-0000899C0000}"/>
    <cellStyle name="SAPBEXaggData 64 7" xfId="22351" xr:uid="{00000000-0005-0000-0000-00008A9C0000}"/>
    <cellStyle name="SAPBEXaggData 64 8" xfId="27115" xr:uid="{00000000-0005-0000-0000-00008B9C0000}"/>
    <cellStyle name="SAPBEXaggData 64 9" xfId="29998" xr:uid="{00000000-0005-0000-0000-00008C9C0000}"/>
    <cellStyle name="SAPBEXaggData 65" xfId="2842" xr:uid="{00000000-0005-0000-0000-00008D9C0000}"/>
    <cellStyle name="SAPBEXaggData 65 10" xfId="32909" xr:uid="{00000000-0005-0000-0000-00008E9C0000}"/>
    <cellStyle name="SAPBEXaggData 65 11" xfId="35797" xr:uid="{00000000-0005-0000-0000-00008F9C0000}"/>
    <cellStyle name="SAPBEXaggData 65 12" xfId="38693" xr:uid="{00000000-0005-0000-0000-0000909C0000}"/>
    <cellStyle name="SAPBEXaggData 65 13" xfId="43808" xr:uid="{00000000-0005-0000-0000-0000919C0000}"/>
    <cellStyle name="SAPBEXaggData 65 14" xfId="46855" xr:uid="{00000000-0005-0000-0000-0000929C0000}"/>
    <cellStyle name="SAPBEXaggData 65 2" xfId="7805" xr:uid="{00000000-0005-0000-0000-0000939C0000}"/>
    <cellStyle name="SAPBEXaggData 65 3" xfId="10591" xr:uid="{00000000-0005-0000-0000-0000949C0000}"/>
    <cellStyle name="SAPBEXaggData 65 4" xfId="13472" xr:uid="{00000000-0005-0000-0000-0000959C0000}"/>
    <cellStyle name="SAPBEXaggData 65 5" xfId="16352" xr:uid="{00000000-0005-0000-0000-0000969C0000}"/>
    <cellStyle name="SAPBEXaggData 65 6" xfId="19305" xr:uid="{00000000-0005-0000-0000-0000979C0000}"/>
    <cellStyle name="SAPBEXaggData 65 7" xfId="22396" xr:uid="{00000000-0005-0000-0000-0000989C0000}"/>
    <cellStyle name="SAPBEXaggData 65 8" xfId="27159" xr:uid="{00000000-0005-0000-0000-0000999C0000}"/>
    <cellStyle name="SAPBEXaggData 65 9" xfId="30042" xr:uid="{00000000-0005-0000-0000-00009A9C0000}"/>
    <cellStyle name="SAPBEXaggData 66" xfId="3005" xr:uid="{00000000-0005-0000-0000-00009B9C0000}"/>
    <cellStyle name="SAPBEXaggData 66 10" xfId="33069" xr:uid="{00000000-0005-0000-0000-00009C9C0000}"/>
    <cellStyle name="SAPBEXaggData 66 11" xfId="35957" xr:uid="{00000000-0005-0000-0000-00009D9C0000}"/>
    <cellStyle name="SAPBEXaggData 66 12" xfId="38853" xr:uid="{00000000-0005-0000-0000-00009E9C0000}"/>
    <cellStyle name="SAPBEXaggData 66 13" xfId="43968" xr:uid="{00000000-0005-0000-0000-00009F9C0000}"/>
    <cellStyle name="SAPBEXaggData 66 14" xfId="47018" xr:uid="{00000000-0005-0000-0000-0000A09C0000}"/>
    <cellStyle name="SAPBEXaggData 66 2" xfId="7965" xr:uid="{00000000-0005-0000-0000-0000A19C0000}"/>
    <cellStyle name="SAPBEXaggData 66 3" xfId="10751" xr:uid="{00000000-0005-0000-0000-0000A29C0000}"/>
    <cellStyle name="SAPBEXaggData 66 4" xfId="13632" xr:uid="{00000000-0005-0000-0000-0000A39C0000}"/>
    <cellStyle name="SAPBEXaggData 66 5" xfId="16512" xr:uid="{00000000-0005-0000-0000-0000A49C0000}"/>
    <cellStyle name="SAPBEXaggData 66 6" xfId="19466" xr:uid="{00000000-0005-0000-0000-0000A59C0000}"/>
    <cellStyle name="SAPBEXaggData 66 7" xfId="22559" xr:uid="{00000000-0005-0000-0000-0000A69C0000}"/>
    <cellStyle name="SAPBEXaggData 66 8" xfId="27319" xr:uid="{00000000-0005-0000-0000-0000A79C0000}"/>
    <cellStyle name="SAPBEXaggData 66 9" xfId="30202" xr:uid="{00000000-0005-0000-0000-0000A89C0000}"/>
    <cellStyle name="SAPBEXaggData 67" xfId="3044" xr:uid="{00000000-0005-0000-0000-0000A99C0000}"/>
    <cellStyle name="SAPBEXaggData 67 10" xfId="33106" xr:uid="{00000000-0005-0000-0000-0000AA9C0000}"/>
    <cellStyle name="SAPBEXaggData 67 11" xfId="35994" xr:uid="{00000000-0005-0000-0000-0000AB9C0000}"/>
    <cellStyle name="SAPBEXaggData 67 12" xfId="38890" xr:uid="{00000000-0005-0000-0000-0000AC9C0000}"/>
    <cellStyle name="SAPBEXaggData 67 13" xfId="44005" xr:uid="{00000000-0005-0000-0000-0000AD9C0000}"/>
    <cellStyle name="SAPBEXaggData 67 14" xfId="47057" xr:uid="{00000000-0005-0000-0000-0000AE9C0000}"/>
    <cellStyle name="SAPBEXaggData 67 2" xfId="8002" xr:uid="{00000000-0005-0000-0000-0000AF9C0000}"/>
    <cellStyle name="SAPBEXaggData 67 3" xfId="10788" xr:uid="{00000000-0005-0000-0000-0000B09C0000}"/>
    <cellStyle name="SAPBEXaggData 67 4" xfId="13669" xr:uid="{00000000-0005-0000-0000-0000B19C0000}"/>
    <cellStyle name="SAPBEXaggData 67 5" xfId="16549" xr:uid="{00000000-0005-0000-0000-0000B29C0000}"/>
    <cellStyle name="SAPBEXaggData 67 6" xfId="19503" xr:uid="{00000000-0005-0000-0000-0000B39C0000}"/>
    <cellStyle name="SAPBEXaggData 67 7" xfId="22598" xr:uid="{00000000-0005-0000-0000-0000B49C0000}"/>
    <cellStyle name="SAPBEXaggData 67 8" xfId="27356" xr:uid="{00000000-0005-0000-0000-0000B59C0000}"/>
    <cellStyle name="SAPBEXaggData 67 9" xfId="30239" xr:uid="{00000000-0005-0000-0000-0000B69C0000}"/>
    <cellStyle name="SAPBEXaggData 68" xfId="3034" xr:uid="{00000000-0005-0000-0000-0000B79C0000}"/>
    <cellStyle name="SAPBEXaggData 68 10" xfId="33096" xr:uid="{00000000-0005-0000-0000-0000B89C0000}"/>
    <cellStyle name="SAPBEXaggData 68 11" xfId="35984" xr:uid="{00000000-0005-0000-0000-0000B99C0000}"/>
    <cellStyle name="SAPBEXaggData 68 12" xfId="38880" xr:uid="{00000000-0005-0000-0000-0000BA9C0000}"/>
    <cellStyle name="SAPBEXaggData 68 13" xfId="43995" xr:uid="{00000000-0005-0000-0000-0000BB9C0000}"/>
    <cellStyle name="SAPBEXaggData 68 14" xfId="47047" xr:uid="{00000000-0005-0000-0000-0000BC9C0000}"/>
    <cellStyle name="SAPBEXaggData 68 2" xfId="7992" xr:uid="{00000000-0005-0000-0000-0000BD9C0000}"/>
    <cellStyle name="SAPBEXaggData 68 3" xfId="10778" xr:uid="{00000000-0005-0000-0000-0000BE9C0000}"/>
    <cellStyle name="SAPBEXaggData 68 4" xfId="13659" xr:uid="{00000000-0005-0000-0000-0000BF9C0000}"/>
    <cellStyle name="SAPBEXaggData 68 5" xfId="16539" xr:uid="{00000000-0005-0000-0000-0000C09C0000}"/>
    <cellStyle name="SAPBEXaggData 68 6" xfId="19493" xr:uid="{00000000-0005-0000-0000-0000C19C0000}"/>
    <cellStyle name="SAPBEXaggData 68 7" xfId="22588" xr:uid="{00000000-0005-0000-0000-0000C29C0000}"/>
    <cellStyle name="SAPBEXaggData 68 8" xfId="27346" xr:uid="{00000000-0005-0000-0000-0000C39C0000}"/>
    <cellStyle name="SAPBEXaggData 68 9" xfId="30229" xr:uid="{00000000-0005-0000-0000-0000C49C0000}"/>
    <cellStyle name="SAPBEXaggData 69" xfId="2994" xr:uid="{00000000-0005-0000-0000-0000C59C0000}"/>
    <cellStyle name="SAPBEXaggData 69 10" xfId="33058" xr:uid="{00000000-0005-0000-0000-0000C69C0000}"/>
    <cellStyle name="SAPBEXaggData 69 11" xfId="35946" xr:uid="{00000000-0005-0000-0000-0000C79C0000}"/>
    <cellStyle name="SAPBEXaggData 69 12" xfId="38842" xr:uid="{00000000-0005-0000-0000-0000C89C0000}"/>
    <cellStyle name="SAPBEXaggData 69 13" xfId="43957" xr:uid="{00000000-0005-0000-0000-0000C99C0000}"/>
    <cellStyle name="SAPBEXaggData 69 14" xfId="47007" xr:uid="{00000000-0005-0000-0000-0000CA9C0000}"/>
    <cellStyle name="SAPBEXaggData 69 2" xfId="7954" xr:uid="{00000000-0005-0000-0000-0000CB9C0000}"/>
    <cellStyle name="SAPBEXaggData 69 3" xfId="10740" xr:uid="{00000000-0005-0000-0000-0000CC9C0000}"/>
    <cellStyle name="SAPBEXaggData 69 4" xfId="13621" xr:uid="{00000000-0005-0000-0000-0000CD9C0000}"/>
    <cellStyle name="SAPBEXaggData 69 5" xfId="16501" xr:uid="{00000000-0005-0000-0000-0000CE9C0000}"/>
    <cellStyle name="SAPBEXaggData 69 6" xfId="19455" xr:uid="{00000000-0005-0000-0000-0000CF9C0000}"/>
    <cellStyle name="SAPBEXaggData 69 7" xfId="22548" xr:uid="{00000000-0005-0000-0000-0000D09C0000}"/>
    <cellStyle name="SAPBEXaggData 69 8" xfId="27308" xr:uid="{00000000-0005-0000-0000-0000D19C0000}"/>
    <cellStyle name="SAPBEXaggData 69 9" xfId="30191" xr:uid="{00000000-0005-0000-0000-0000D29C0000}"/>
    <cellStyle name="SAPBEXaggData 7" xfId="686" xr:uid="{00000000-0005-0000-0000-0000D39C0000}"/>
    <cellStyle name="SAPBEXaggData 7 10" xfId="30779" xr:uid="{00000000-0005-0000-0000-0000D49C0000}"/>
    <cellStyle name="SAPBEXaggData 7 11" xfId="33668" xr:uid="{00000000-0005-0000-0000-0000D59C0000}"/>
    <cellStyle name="SAPBEXaggData 7 12" xfId="36574" xr:uid="{00000000-0005-0000-0000-0000D69C0000}"/>
    <cellStyle name="SAPBEXaggData 7 13" xfId="41681" xr:uid="{00000000-0005-0000-0000-0000D79C0000}"/>
    <cellStyle name="SAPBEXaggData 7 14" xfId="44699" xr:uid="{00000000-0005-0000-0000-0000D89C0000}"/>
    <cellStyle name="SAPBEXaggData 7 2" xfId="5952" xr:uid="{00000000-0005-0000-0000-0000D99C0000}"/>
    <cellStyle name="SAPBEXaggData 7 3" xfId="8460" xr:uid="{00000000-0005-0000-0000-0000DA9C0000}"/>
    <cellStyle name="SAPBEXaggData 7 4" xfId="11353" xr:uid="{00000000-0005-0000-0000-0000DB9C0000}"/>
    <cellStyle name="SAPBEXaggData 7 5" xfId="14221" xr:uid="{00000000-0005-0000-0000-0000DC9C0000}"/>
    <cellStyle name="SAPBEXaggData 7 6" xfId="17150" xr:uid="{00000000-0005-0000-0000-0000DD9C0000}"/>
    <cellStyle name="SAPBEXaggData 7 7" xfId="20261" xr:uid="{00000000-0005-0000-0000-0000DE9C0000}"/>
    <cellStyle name="SAPBEXaggData 7 8" xfId="20025" xr:uid="{00000000-0005-0000-0000-0000DF9C0000}"/>
    <cellStyle name="SAPBEXaggData 7 9" xfId="27924" xr:uid="{00000000-0005-0000-0000-0000E09C0000}"/>
    <cellStyle name="SAPBEXaggData 70" xfId="3018" xr:uid="{00000000-0005-0000-0000-0000E19C0000}"/>
    <cellStyle name="SAPBEXaggData 70 10" xfId="33080" xr:uid="{00000000-0005-0000-0000-0000E29C0000}"/>
    <cellStyle name="SAPBEXaggData 70 11" xfId="35968" xr:uid="{00000000-0005-0000-0000-0000E39C0000}"/>
    <cellStyle name="SAPBEXaggData 70 12" xfId="38864" xr:uid="{00000000-0005-0000-0000-0000E49C0000}"/>
    <cellStyle name="SAPBEXaggData 70 13" xfId="43979" xr:uid="{00000000-0005-0000-0000-0000E59C0000}"/>
    <cellStyle name="SAPBEXaggData 70 14" xfId="47031" xr:uid="{00000000-0005-0000-0000-0000E69C0000}"/>
    <cellStyle name="SAPBEXaggData 70 2" xfId="7976" xr:uid="{00000000-0005-0000-0000-0000E79C0000}"/>
    <cellStyle name="SAPBEXaggData 70 3" xfId="10762" xr:uid="{00000000-0005-0000-0000-0000E89C0000}"/>
    <cellStyle name="SAPBEXaggData 70 4" xfId="13643" xr:uid="{00000000-0005-0000-0000-0000E99C0000}"/>
    <cellStyle name="SAPBEXaggData 70 5" xfId="16523" xr:uid="{00000000-0005-0000-0000-0000EA9C0000}"/>
    <cellStyle name="SAPBEXaggData 70 6" xfId="19477" xr:uid="{00000000-0005-0000-0000-0000EB9C0000}"/>
    <cellStyle name="SAPBEXaggData 70 7" xfId="22572" xr:uid="{00000000-0005-0000-0000-0000EC9C0000}"/>
    <cellStyle name="SAPBEXaggData 70 8" xfId="27330" xr:uid="{00000000-0005-0000-0000-0000ED9C0000}"/>
    <cellStyle name="SAPBEXaggData 70 9" xfId="30213" xr:uid="{00000000-0005-0000-0000-0000EE9C0000}"/>
    <cellStyle name="SAPBEXaggData 71" xfId="3027" xr:uid="{00000000-0005-0000-0000-0000EF9C0000}"/>
    <cellStyle name="SAPBEXaggData 71 10" xfId="33089" xr:uid="{00000000-0005-0000-0000-0000F09C0000}"/>
    <cellStyle name="SAPBEXaggData 71 11" xfId="35977" xr:uid="{00000000-0005-0000-0000-0000F19C0000}"/>
    <cellStyle name="SAPBEXaggData 71 12" xfId="38873" xr:uid="{00000000-0005-0000-0000-0000F29C0000}"/>
    <cellStyle name="SAPBEXaggData 71 13" xfId="43988" xr:uid="{00000000-0005-0000-0000-0000F39C0000}"/>
    <cellStyle name="SAPBEXaggData 71 14" xfId="47040" xr:uid="{00000000-0005-0000-0000-0000F49C0000}"/>
    <cellStyle name="SAPBEXaggData 71 2" xfId="7985" xr:uid="{00000000-0005-0000-0000-0000F59C0000}"/>
    <cellStyle name="SAPBEXaggData 71 3" xfId="10771" xr:uid="{00000000-0005-0000-0000-0000F69C0000}"/>
    <cellStyle name="SAPBEXaggData 71 4" xfId="13652" xr:uid="{00000000-0005-0000-0000-0000F79C0000}"/>
    <cellStyle name="SAPBEXaggData 71 5" xfId="16532" xr:uid="{00000000-0005-0000-0000-0000F89C0000}"/>
    <cellStyle name="SAPBEXaggData 71 6" xfId="19486" xr:uid="{00000000-0005-0000-0000-0000F99C0000}"/>
    <cellStyle name="SAPBEXaggData 71 7" xfId="22581" xr:uid="{00000000-0005-0000-0000-0000FA9C0000}"/>
    <cellStyle name="SAPBEXaggData 71 8" xfId="27339" xr:uid="{00000000-0005-0000-0000-0000FB9C0000}"/>
    <cellStyle name="SAPBEXaggData 71 9" xfId="30222" xr:uid="{00000000-0005-0000-0000-0000FC9C0000}"/>
    <cellStyle name="SAPBEXaggData 72" xfId="3033" xr:uid="{00000000-0005-0000-0000-0000FD9C0000}"/>
    <cellStyle name="SAPBEXaggData 72 10" xfId="33095" xr:uid="{00000000-0005-0000-0000-0000FE9C0000}"/>
    <cellStyle name="SAPBEXaggData 72 11" xfId="35983" xr:uid="{00000000-0005-0000-0000-0000FF9C0000}"/>
    <cellStyle name="SAPBEXaggData 72 12" xfId="38879" xr:uid="{00000000-0005-0000-0000-0000009D0000}"/>
    <cellStyle name="SAPBEXaggData 72 13" xfId="43994" xr:uid="{00000000-0005-0000-0000-0000019D0000}"/>
    <cellStyle name="SAPBEXaggData 72 14" xfId="47046" xr:uid="{00000000-0005-0000-0000-0000029D0000}"/>
    <cellStyle name="SAPBEXaggData 72 2" xfId="7991" xr:uid="{00000000-0005-0000-0000-0000039D0000}"/>
    <cellStyle name="SAPBEXaggData 72 3" xfId="10777" xr:uid="{00000000-0005-0000-0000-0000049D0000}"/>
    <cellStyle name="SAPBEXaggData 72 4" xfId="13658" xr:uid="{00000000-0005-0000-0000-0000059D0000}"/>
    <cellStyle name="SAPBEXaggData 72 5" xfId="16538" xr:uid="{00000000-0005-0000-0000-0000069D0000}"/>
    <cellStyle name="SAPBEXaggData 72 6" xfId="19492" xr:uid="{00000000-0005-0000-0000-0000079D0000}"/>
    <cellStyle name="SAPBEXaggData 72 7" xfId="22587" xr:uid="{00000000-0005-0000-0000-0000089D0000}"/>
    <cellStyle name="SAPBEXaggData 72 8" xfId="27345" xr:uid="{00000000-0005-0000-0000-0000099D0000}"/>
    <cellStyle name="SAPBEXaggData 72 9" xfId="30228" xr:uid="{00000000-0005-0000-0000-00000A9D0000}"/>
    <cellStyle name="SAPBEXaggData 73" xfId="8277" xr:uid="{00000000-0005-0000-0000-00000B9D0000}"/>
    <cellStyle name="SAPBEXaggData 74" xfId="4794" xr:uid="{00000000-0005-0000-0000-00000C9D0000}"/>
    <cellStyle name="SAPBEXaggData 75" xfId="16932" xr:uid="{00000000-0005-0000-0000-00000D9D0000}"/>
    <cellStyle name="SAPBEXaggData 76" xfId="16949" xr:uid="{00000000-0005-0000-0000-00000E9D0000}"/>
    <cellStyle name="SAPBEXaggData 77" xfId="24812" xr:uid="{00000000-0005-0000-0000-00000F9D0000}"/>
    <cellStyle name="SAPBEXaggData 78" xfId="24925" xr:uid="{00000000-0005-0000-0000-0000109D0000}"/>
    <cellStyle name="SAPBEXaggData 79" xfId="22992" xr:uid="{00000000-0005-0000-0000-0000119D0000}"/>
    <cellStyle name="SAPBEXaggData 8" xfId="251" xr:uid="{00000000-0005-0000-0000-0000129D0000}"/>
    <cellStyle name="SAPBEXaggData 8 10" xfId="30531" xr:uid="{00000000-0005-0000-0000-0000139D0000}"/>
    <cellStyle name="SAPBEXaggData 8 11" xfId="33397" xr:uid="{00000000-0005-0000-0000-0000149D0000}"/>
    <cellStyle name="SAPBEXaggData 8 12" xfId="36304" xr:uid="{00000000-0005-0000-0000-0000159D0000}"/>
    <cellStyle name="SAPBEXaggData 8 13" xfId="41414" xr:uid="{00000000-0005-0000-0000-0000169D0000}"/>
    <cellStyle name="SAPBEXaggData 8 14" xfId="44382" xr:uid="{00000000-0005-0000-0000-0000179D0000}"/>
    <cellStyle name="SAPBEXaggData 8 2" xfId="4939" xr:uid="{00000000-0005-0000-0000-0000189D0000}"/>
    <cellStyle name="SAPBEXaggData 8 3" xfId="6988" xr:uid="{00000000-0005-0000-0000-0000199D0000}"/>
    <cellStyle name="SAPBEXaggData 8 4" xfId="11079" xr:uid="{00000000-0005-0000-0000-00001A9D0000}"/>
    <cellStyle name="SAPBEXaggData 8 5" xfId="13961" xr:uid="{00000000-0005-0000-0000-00001B9D0000}"/>
    <cellStyle name="SAPBEXaggData 8 6" xfId="16840" xr:uid="{00000000-0005-0000-0000-00001C9D0000}"/>
    <cellStyle name="SAPBEXaggData 8 7" xfId="19847" xr:uid="{00000000-0005-0000-0000-00001D9D0000}"/>
    <cellStyle name="SAPBEXaggData 8 8" xfId="24020" xr:uid="{00000000-0005-0000-0000-00001E9D0000}"/>
    <cellStyle name="SAPBEXaggData 8 9" xfId="27648" xr:uid="{00000000-0005-0000-0000-00001F9D0000}"/>
    <cellStyle name="SAPBEXaggData 80" xfId="30597" xr:uid="{00000000-0005-0000-0000-0000209D0000}"/>
    <cellStyle name="SAPBEXaggData 81" xfId="30596" xr:uid="{00000000-0005-0000-0000-0000219D0000}"/>
    <cellStyle name="SAPBEXaggData 82" xfId="40796" xr:uid="{00000000-0005-0000-0000-0000229D0000}"/>
    <cellStyle name="SAPBEXaggData 83" xfId="40368" xr:uid="{00000000-0005-0000-0000-0000239D0000}"/>
    <cellStyle name="SAPBEXaggData 84" xfId="43251" xr:uid="{00000000-0005-0000-0000-0000249D0000}"/>
    <cellStyle name="SAPBEXaggData 85" xfId="40707" xr:uid="{00000000-0005-0000-0000-0000259D0000}"/>
    <cellStyle name="SAPBEXaggData 86" xfId="44311" xr:uid="{00000000-0005-0000-0000-0000269D0000}"/>
    <cellStyle name="SAPBEXaggData 87" xfId="44314" xr:uid="{00000000-0005-0000-0000-0000279D0000}"/>
    <cellStyle name="SAPBEXaggData 88" xfId="45965" xr:uid="{00000000-0005-0000-0000-0000289D0000}"/>
    <cellStyle name="SAPBEXaggData 89" xfId="44493" xr:uid="{00000000-0005-0000-0000-0000299D0000}"/>
    <cellStyle name="SAPBEXaggData 9" xfId="759" xr:uid="{00000000-0005-0000-0000-00002A9D0000}"/>
    <cellStyle name="SAPBEXaggData 9 10" xfId="30852" xr:uid="{00000000-0005-0000-0000-00002B9D0000}"/>
    <cellStyle name="SAPBEXaggData 9 11" xfId="33741" xr:uid="{00000000-0005-0000-0000-00002C9D0000}"/>
    <cellStyle name="SAPBEXaggData 9 12" xfId="36647" xr:uid="{00000000-0005-0000-0000-00002D9D0000}"/>
    <cellStyle name="SAPBEXaggData 9 13" xfId="41754" xr:uid="{00000000-0005-0000-0000-00002E9D0000}"/>
    <cellStyle name="SAPBEXaggData 9 14" xfId="44772" xr:uid="{00000000-0005-0000-0000-00002F9D0000}"/>
    <cellStyle name="SAPBEXaggData 9 2" xfId="5948" xr:uid="{00000000-0005-0000-0000-0000309D0000}"/>
    <cellStyle name="SAPBEXaggData 9 3" xfId="8533" xr:uid="{00000000-0005-0000-0000-0000319D0000}"/>
    <cellStyle name="SAPBEXaggData 9 4" xfId="11426" xr:uid="{00000000-0005-0000-0000-0000329D0000}"/>
    <cellStyle name="SAPBEXaggData 9 5" xfId="14294" xr:uid="{00000000-0005-0000-0000-0000339D0000}"/>
    <cellStyle name="SAPBEXaggData 9 6" xfId="17223" xr:uid="{00000000-0005-0000-0000-0000349D0000}"/>
    <cellStyle name="SAPBEXaggData 9 7" xfId="20334" xr:uid="{00000000-0005-0000-0000-0000359D0000}"/>
    <cellStyle name="SAPBEXaggData 9 8" xfId="25113" xr:uid="{00000000-0005-0000-0000-0000369D0000}"/>
    <cellStyle name="SAPBEXaggData 9 9" xfId="27997" xr:uid="{00000000-0005-0000-0000-0000379D0000}"/>
    <cellStyle name="SAPBEXaggData 90" xfId="44477" xr:uid="{00000000-0005-0000-0000-0000389D0000}"/>
    <cellStyle name="SAPBEXaggData 91" xfId="44329" xr:uid="{00000000-0005-0000-0000-0000399D0000}"/>
    <cellStyle name="SAPBEXaggData 92" xfId="44492" xr:uid="{00000000-0005-0000-0000-00003A9D0000}"/>
    <cellStyle name="SAPBEXaggData 93" xfId="44325" xr:uid="{00000000-0005-0000-0000-00003B9D0000}"/>
    <cellStyle name="SAPBEXaggData 94" xfId="47447" xr:uid="{00000000-0005-0000-0000-00003C9D0000}"/>
    <cellStyle name="SAPBEXaggData 95" xfId="44418" xr:uid="{00000000-0005-0000-0000-00003D9D0000}"/>
    <cellStyle name="SAPBEXaggData 96" xfId="47351" xr:uid="{00000000-0005-0000-0000-00003E9D0000}"/>
    <cellStyle name="SAPBEXaggData 97" xfId="47673" xr:uid="{00000000-0005-0000-0000-00003F9D0000}"/>
    <cellStyle name="SAPBEXaggData 98" xfId="47726" xr:uid="{00000000-0005-0000-0000-0000409D0000}"/>
    <cellStyle name="SAPBEXaggData 99" xfId="47781" xr:uid="{00000000-0005-0000-0000-0000419D0000}"/>
    <cellStyle name="SAPBEXaggItem" xfId="88" xr:uid="{00000000-0005-0000-0000-0000429D0000}"/>
    <cellStyle name="SAPBEXaggItem 10" xfId="936" xr:uid="{00000000-0005-0000-0000-0000439D0000}"/>
    <cellStyle name="SAPBEXaggItem 10 10" xfId="31029" xr:uid="{00000000-0005-0000-0000-0000449D0000}"/>
    <cellStyle name="SAPBEXaggItem 10 11" xfId="33918" xr:uid="{00000000-0005-0000-0000-0000459D0000}"/>
    <cellStyle name="SAPBEXaggItem 10 12" xfId="36824" xr:uid="{00000000-0005-0000-0000-0000469D0000}"/>
    <cellStyle name="SAPBEXaggItem 10 13" xfId="41931" xr:uid="{00000000-0005-0000-0000-0000479D0000}"/>
    <cellStyle name="SAPBEXaggItem 10 14" xfId="44949" xr:uid="{00000000-0005-0000-0000-0000489D0000}"/>
    <cellStyle name="SAPBEXaggItem 10 2" xfId="3611" xr:uid="{00000000-0005-0000-0000-0000499D0000}"/>
    <cellStyle name="SAPBEXaggItem 10 3" xfId="8710" xr:uid="{00000000-0005-0000-0000-00004A9D0000}"/>
    <cellStyle name="SAPBEXaggItem 10 4" xfId="11603" xr:uid="{00000000-0005-0000-0000-00004B9D0000}"/>
    <cellStyle name="SAPBEXaggItem 10 5" xfId="14471" xr:uid="{00000000-0005-0000-0000-00004C9D0000}"/>
    <cellStyle name="SAPBEXaggItem 10 6" xfId="17400" xr:uid="{00000000-0005-0000-0000-00004D9D0000}"/>
    <cellStyle name="SAPBEXaggItem 10 7" xfId="20511" xr:uid="{00000000-0005-0000-0000-00004E9D0000}"/>
    <cellStyle name="SAPBEXaggItem 10 8" xfId="25290" xr:uid="{00000000-0005-0000-0000-00004F9D0000}"/>
    <cellStyle name="SAPBEXaggItem 10 9" xfId="28174" xr:uid="{00000000-0005-0000-0000-0000509D0000}"/>
    <cellStyle name="SAPBEXaggItem 100" xfId="47654" xr:uid="{00000000-0005-0000-0000-0000519D0000}"/>
    <cellStyle name="SAPBEXaggItem 101" xfId="47729" xr:uid="{00000000-0005-0000-0000-0000529D0000}"/>
    <cellStyle name="SAPBEXaggItem 102" xfId="47755" xr:uid="{00000000-0005-0000-0000-0000539D0000}"/>
    <cellStyle name="SAPBEXaggItem 103" xfId="44480" xr:uid="{00000000-0005-0000-0000-0000549D0000}"/>
    <cellStyle name="SAPBEXaggItem 104" xfId="46685" xr:uid="{00000000-0005-0000-0000-0000559D0000}"/>
    <cellStyle name="SAPBEXaggItem 105" xfId="47695" xr:uid="{00000000-0005-0000-0000-0000569D0000}"/>
    <cellStyle name="SAPBEXaggItem 106" xfId="47959" xr:uid="{00000000-0005-0000-0000-0000579D0000}"/>
    <cellStyle name="SAPBEXaggItem 107" xfId="47448" xr:uid="{00000000-0005-0000-0000-0000589D0000}"/>
    <cellStyle name="SAPBEXaggItem 108" xfId="47694" xr:uid="{00000000-0005-0000-0000-0000599D0000}"/>
    <cellStyle name="SAPBEXaggItem 109" xfId="47807" xr:uid="{00000000-0005-0000-0000-00005A9D0000}"/>
    <cellStyle name="SAPBEXaggItem 11" xfId="536" xr:uid="{00000000-0005-0000-0000-00005B9D0000}"/>
    <cellStyle name="SAPBEXaggItem 11 10" xfId="30629" xr:uid="{00000000-0005-0000-0000-00005C9D0000}"/>
    <cellStyle name="SAPBEXaggItem 11 11" xfId="33518" xr:uid="{00000000-0005-0000-0000-00005D9D0000}"/>
    <cellStyle name="SAPBEXaggItem 11 12" xfId="36424" xr:uid="{00000000-0005-0000-0000-00005E9D0000}"/>
    <cellStyle name="SAPBEXaggItem 11 13" xfId="41531" xr:uid="{00000000-0005-0000-0000-00005F9D0000}"/>
    <cellStyle name="SAPBEXaggItem 11 14" xfId="44549" xr:uid="{00000000-0005-0000-0000-0000609D0000}"/>
    <cellStyle name="SAPBEXaggItem 11 2" xfId="5302" xr:uid="{00000000-0005-0000-0000-0000619D0000}"/>
    <cellStyle name="SAPBEXaggItem 11 3" xfId="8310" xr:uid="{00000000-0005-0000-0000-0000629D0000}"/>
    <cellStyle name="SAPBEXaggItem 11 4" xfId="11203" xr:uid="{00000000-0005-0000-0000-0000639D0000}"/>
    <cellStyle name="SAPBEXaggItem 11 5" xfId="14071" xr:uid="{00000000-0005-0000-0000-0000649D0000}"/>
    <cellStyle name="SAPBEXaggItem 11 6" xfId="17000" xr:uid="{00000000-0005-0000-0000-0000659D0000}"/>
    <cellStyle name="SAPBEXaggItem 11 7" xfId="20111" xr:uid="{00000000-0005-0000-0000-0000669D0000}"/>
    <cellStyle name="SAPBEXaggItem 11 8" xfId="22304" xr:uid="{00000000-0005-0000-0000-0000679D0000}"/>
    <cellStyle name="SAPBEXaggItem 11 9" xfId="27774" xr:uid="{00000000-0005-0000-0000-0000689D0000}"/>
    <cellStyle name="SAPBEXaggItem 110" xfId="48177" xr:uid="{00000000-0005-0000-0000-0000699D0000}"/>
    <cellStyle name="SAPBEXaggItem 111" xfId="48018" xr:uid="{00000000-0005-0000-0000-00006A9D0000}"/>
    <cellStyle name="SAPBEXaggItem 112" xfId="48084" xr:uid="{00000000-0005-0000-0000-00006B9D0000}"/>
    <cellStyle name="SAPBEXaggItem 113" xfId="48081" xr:uid="{00000000-0005-0000-0000-00006C9D0000}"/>
    <cellStyle name="SAPBEXaggItem 114" xfId="48011" xr:uid="{00000000-0005-0000-0000-00006D9D0000}"/>
    <cellStyle name="SAPBEXaggItem 115" xfId="48423" xr:uid="{00000000-0005-0000-0000-00006E9D0000}"/>
    <cellStyle name="SAPBEXaggItem 116" xfId="48480" xr:uid="{00000000-0005-0000-0000-00006F9D0000}"/>
    <cellStyle name="SAPBEXaggItem 117" xfId="48353" xr:uid="{00000000-0005-0000-0000-0000709D0000}"/>
    <cellStyle name="SAPBEXaggItem 118" xfId="48656" xr:uid="{00000000-0005-0000-0000-0000719D0000}"/>
    <cellStyle name="SAPBEXaggItem 119" xfId="48843" xr:uid="{00000000-0005-0000-0000-0000729D0000}"/>
    <cellStyle name="SAPBEXaggItem 12" xfId="1044" xr:uid="{00000000-0005-0000-0000-0000739D0000}"/>
    <cellStyle name="SAPBEXaggItem 12 10" xfId="31137" xr:uid="{00000000-0005-0000-0000-0000749D0000}"/>
    <cellStyle name="SAPBEXaggItem 12 11" xfId="34026" xr:uid="{00000000-0005-0000-0000-0000759D0000}"/>
    <cellStyle name="SAPBEXaggItem 12 12" xfId="36932" xr:uid="{00000000-0005-0000-0000-0000769D0000}"/>
    <cellStyle name="SAPBEXaggItem 12 13" xfId="42039" xr:uid="{00000000-0005-0000-0000-0000779D0000}"/>
    <cellStyle name="SAPBEXaggItem 12 14" xfId="45057" xr:uid="{00000000-0005-0000-0000-0000789D0000}"/>
    <cellStyle name="SAPBEXaggItem 12 2" xfId="3444" xr:uid="{00000000-0005-0000-0000-0000799D0000}"/>
    <cellStyle name="SAPBEXaggItem 12 3" xfId="8818" xr:uid="{00000000-0005-0000-0000-00007A9D0000}"/>
    <cellStyle name="SAPBEXaggItem 12 4" xfId="11711" xr:uid="{00000000-0005-0000-0000-00007B9D0000}"/>
    <cellStyle name="SAPBEXaggItem 12 5" xfId="14579" xr:uid="{00000000-0005-0000-0000-00007C9D0000}"/>
    <cellStyle name="SAPBEXaggItem 12 6" xfId="17508" xr:uid="{00000000-0005-0000-0000-00007D9D0000}"/>
    <cellStyle name="SAPBEXaggItem 12 7" xfId="20619" xr:uid="{00000000-0005-0000-0000-00007E9D0000}"/>
    <cellStyle name="SAPBEXaggItem 12 8" xfId="25398" xr:uid="{00000000-0005-0000-0000-00007F9D0000}"/>
    <cellStyle name="SAPBEXaggItem 12 9" xfId="28282" xr:uid="{00000000-0005-0000-0000-0000809D0000}"/>
    <cellStyle name="SAPBEXaggItem 120" xfId="48921" xr:uid="{00000000-0005-0000-0000-0000819D0000}"/>
    <cellStyle name="SAPBEXaggItem 121" xfId="48847" xr:uid="{00000000-0005-0000-0000-0000829D0000}"/>
    <cellStyle name="SAPBEXaggItem 122" xfId="48909" xr:uid="{00000000-0005-0000-0000-0000839D0000}"/>
    <cellStyle name="SAPBEXaggItem 123" xfId="48897" xr:uid="{00000000-0005-0000-0000-0000849D0000}"/>
    <cellStyle name="SAPBEXaggItem 124" xfId="48829" xr:uid="{00000000-0005-0000-0000-0000859D0000}"/>
    <cellStyle name="SAPBEXaggItem 125" xfId="49009" xr:uid="{00000000-0005-0000-0000-0000869D0000}"/>
    <cellStyle name="SAPBEXaggItem 126" xfId="48880" xr:uid="{00000000-0005-0000-0000-0000879D0000}"/>
    <cellStyle name="SAPBEXaggItem 127" xfId="49039" xr:uid="{00000000-0005-0000-0000-0000889D0000}"/>
    <cellStyle name="SAPBEXaggItem 128" xfId="48875" xr:uid="{00000000-0005-0000-0000-0000899D0000}"/>
    <cellStyle name="SAPBEXaggItem 129" xfId="48985" xr:uid="{00000000-0005-0000-0000-00008A9D0000}"/>
    <cellStyle name="SAPBEXaggItem 13" xfId="1173" xr:uid="{00000000-0005-0000-0000-00008B9D0000}"/>
    <cellStyle name="SAPBEXaggItem 13 10" xfId="31266" xr:uid="{00000000-0005-0000-0000-00008C9D0000}"/>
    <cellStyle name="SAPBEXaggItem 13 11" xfId="34155" xr:uid="{00000000-0005-0000-0000-00008D9D0000}"/>
    <cellStyle name="SAPBEXaggItem 13 12" xfId="37061" xr:uid="{00000000-0005-0000-0000-00008E9D0000}"/>
    <cellStyle name="SAPBEXaggItem 13 13" xfId="42168" xr:uid="{00000000-0005-0000-0000-00008F9D0000}"/>
    <cellStyle name="SAPBEXaggItem 13 14" xfId="45186" xr:uid="{00000000-0005-0000-0000-0000909D0000}"/>
    <cellStyle name="SAPBEXaggItem 13 2" xfId="3518" xr:uid="{00000000-0005-0000-0000-0000919D0000}"/>
    <cellStyle name="SAPBEXaggItem 13 3" xfId="8947" xr:uid="{00000000-0005-0000-0000-0000929D0000}"/>
    <cellStyle name="SAPBEXaggItem 13 4" xfId="11840" xr:uid="{00000000-0005-0000-0000-0000939D0000}"/>
    <cellStyle name="SAPBEXaggItem 13 5" xfId="14708" xr:uid="{00000000-0005-0000-0000-0000949D0000}"/>
    <cellStyle name="SAPBEXaggItem 13 6" xfId="17637" xr:uid="{00000000-0005-0000-0000-0000959D0000}"/>
    <cellStyle name="SAPBEXaggItem 13 7" xfId="20748" xr:uid="{00000000-0005-0000-0000-0000969D0000}"/>
    <cellStyle name="SAPBEXaggItem 13 8" xfId="25527" xr:uid="{00000000-0005-0000-0000-0000979D0000}"/>
    <cellStyle name="SAPBEXaggItem 13 9" xfId="28411" xr:uid="{00000000-0005-0000-0000-0000989D0000}"/>
    <cellStyle name="SAPBEXaggItem 130" xfId="49038" xr:uid="{00000000-0005-0000-0000-0000999D0000}"/>
    <cellStyle name="SAPBEXaggItem 131" xfId="48864" xr:uid="{00000000-0005-0000-0000-00009A9D0000}"/>
    <cellStyle name="SAPBEXaggItem 132" xfId="49499" xr:uid="{00000000-0005-0000-0000-00009B9D0000}"/>
    <cellStyle name="SAPBEXaggItem 133" xfId="49157" xr:uid="{00000000-0005-0000-0000-00009C9D0000}"/>
    <cellStyle name="SAPBEXaggItem 134" xfId="49639" xr:uid="{00000000-0005-0000-0000-00009D9D0000}"/>
    <cellStyle name="SAPBEXaggItem 135" xfId="48879" xr:uid="{00000000-0005-0000-0000-00009E9D0000}"/>
    <cellStyle name="SAPBEXaggItem 136" xfId="49692" xr:uid="{00000000-0005-0000-0000-00009F9D0000}"/>
    <cellStyle name="SAPBEXaggItem 137" xfId="49593" xr:uid="{00000000-0005-0000-0000-0000A09D0000}"/>
    <cellStyle name="SAPBEXaggItem 138" xfId="49689" xr:uid="{00000000-0005-0000-0000-0000A19D0000}"/>
    <cellStyle name="SAPBEXaggItem 139" xfId="49497" xr:uid="{00000000-0005-0000-0000-0000A29D0000}"/>
    <cellStyle name="SAPBEXaggItem 14" xfId="897" xr:uid="{00000000-0005-0000-0000-0000A39D0000}"/>
    <cellStyle name="SAPBEXaggItem 14 10" xfId="30990" xr:uid="{00000000-0005-0000-0000-0000A49D0000}"/>
    <cellStyle name="SAPBEXaggItem 14 11" xfId="33879" xr:uid="{00000000-0005-0000-0000-0000A59D0000}"/>
    <cellStyle name="SAPBEXaggItem 14 12" xfId="36785" xr:uid="{00000000-0005-0000-0000-0000A69D0000}"/>
    <cellStyle name="SAPBEXaggItem 14 13" xfId="41892" xr:uid="{00000000-0005-0000-0000-0000A79D0000}"/>
    <cellStyle name="SAPBEXaggItem 14 14" xfId="44910" xr:uid="{00000000-0005-0000-0000-0000A89D0000}"/>
    <cellStyle name="SAPBEXaggItem 14 2" xfId="3976" xr:uid="{00000000-0005-0000-0000-0000A99D0000}"/>
    <cellStyle name="SAPBEXaggItem 14 3" xfId="8671" xr:uid="{00000000-0005-0000-0000-0000AA9D0000}"/>
    <cellStyle name="SAPBEXaggItem 14 4" xfId="11564" xr:uid="{00000000-0005-0000-0000-0000AB9D0000}"/>
    <cellStyle name="SAPBEXaggItem 14 5" xfId="14432" xr:uid="{00000000-0005-0000-0000-0000AC9D0000}"/>
    <cellStyle name="SAPBEXaggItem 14 6" xfId="17361" xr:uid="{00000000-0005-0000-0000-0000AD9D0000}"/>
    <cellStyle name="SAPBEXaggItem 14 7" xfId="20472" xr:uid="{00000000-0005-0000-0000-0000AE9D0000}"/>
    <cellStyle name="SAPBEXaggItem 14 8" xfId="25251" xr:uid="{00000000-0005-0000-0000-0000AF9D0000}"/>
    <cellStyle name="SAPBEXaggItem 14 9" xfId="28135" xr:uid="{00000000-0005-0000-0000-0000B09D0000}"/>
    <cellStyle name="SAPBEXaggItem 140" xfId="49443" xr:uid="{00000000-0005-0000-0000-0000B19D0000}"/>
    <cellStyle name="SAPBEXaggItem 141" xfId="49880" xr:uid="{00000000-0005-0000-0000-0000B29D0000}"/>
    <cellStyle name="SAPBEXaggItem 142" xfId="49393" xr:uid="{00000000-0005-0000-0000-0000B39D0000}"/>
    <cellStyle name="SAPBEXaggItem 143" xfId="49835" xr:uid="{00000000-0005-0000-0000-0000B49D0000}"/>
    <cellStyle name="SAPBEXaggItem 144" xfId="49830" xr:uid="{00000000-0005-0000-0000-0000B59D0000}"/>
    <cellStyle name="SAPBEXaggItem 145" xfId="49832" xr:uid="{00000000-0005-0000-0000-0000B69D0000}"/>
    <cellStyle name="SAPBEXaggItem 15" xfId="1175" xr:uid="{00000000-0005-0000-0000-0000B79D0000}"/>
    <cellStyle name="SAPBEXaggItem 15 10" xfId="31268" xr:uid="{00000000-0005-0000-0000-0000B89D0000}"/>
    <cellStyle name="SAPBEXaggItem 15 11" xfId="34157" xr:uid="{00000000-0005-0000-0000-0000B99D0000}"/>
    <cellStyle name="SAPBEXaggItem 15 12" xfId="37063" xr:uid="{00000000-0005-0000-0000-0000BA9D0000}"/>
    <cellStyle name="SAPBEXaggItem 15 13" xfId="42170" xr:uid="{00000000-0005-0000-0000-0000BB9D0000}"/>
    <cellStyle name="SAPBEXaggItem 15 14" xfId="45188" xr:uid="{00000000-0005-0000-0000-0000BC9D0000}"/>
    <cellStyle name="SAPBEXaggItem 15 2" xfId="151" xr:uid="{00000000-0005-0000-0000-0000BD9D0000}"/>
    <cellStyle name="SAPBEXaggItem 15 3" xfId="8949" xr:uid="{00000000-0005-0000-0000-0000BE9D0000}"/>
    <cellStyle name="SAPBEXaggItem 15 4" xfId="11842" xr:uid="{00000000-0005-0000-0000-0000BF9D0000}"/>
    <cellStyle name="SAPBEXaggItem 15 5" xfId="14710" xr:uid="{00000000-0005-0000-0000-0000C09D0000}"/>
    <cellStyle name="SAPBEXaggItem 15 6" xfId="17639" xr:uid="{00000000-0005-0000-0000-0000C19D0000}"/>
    <cellStyle name="SAPBEXaggItem 15 7" xfId="20750" xr:uid="{00000000-0005-0000-0000-0000C29D0000}"/>
    <cellStyle name="SAPBEXaggItem 15 8" xfId="25529" xr:uid="{00000000-0005-0000-0000-0000C39D0000}"/>
    <cellStyle name="SAPBEXaggItem 15 9" xfId="28413" xr:uid="{00000000-0005-0000-0000-0000C49D0000}"/>
    <cellStyle name="SAPBEXaggItem 16" xfId="899" xr:uid="{00000000-0005-0000-0000-0000C59D0000}"/>
    <cellStyle name="SAPBEXaggItem 16 10" xfId="30992" xr:uid="{00000000-0005-0000-0000-0000C69D0000}"/>
    <cellStyle name="SAPBEXaggItem 16 11" xfId="33881" xr:uid="{00000000-0005-0000-0000-0000C79D0000}"/>
    <cellStyle name="SAPBEXaggItem 16 12" xfId="36787" xr:uid="{00000000-0005-0000-0000-0000C89D0000}"/>
    <cellStyle name="SAPBEXaggItem 16 13" xfId="41894" xr:uid="{00000000-0005-0000-0000-0000C99D0000}"/>
    <cellStyle name="SAPBEXaggItem 16 14" xfId="44912" xr:uid="{00000000-0005-0000-0000-0000CA9D0000}"/>
    <cellStyle name="SAPBEXaggItem 16 2" xfId="3844" xr:uid="{00000000-0005-0000-0000-0000CB9D0000}"/>
    <cellStyle name="SAPBEXaggItem 16 3" xfId="8673" xr:uid="{00000000-0005-0000-0000-0000CC9D0000}"/>
    <cellStyle name="SAPBEXaggItem 16 4" xfId="11566" xr:uid="{00000000-0005-0000-0000-0000CD9D0000}"/>
    <cellStyle name="SAPBEXaggItem 16 5" xfId="14434" xr:uid="{00000000-0005-0000-0000-0000CE9D0000}"/>
    <cellStyle name="SAPBEXaggItem 16 6" xfId="17363" xr:uid="{00000000-0005-0000-0000-0000CF9D0000}"/>
    <cellStyle name="SAPBEXaggItem 16 7" xfId="20474" xr:uid="{00000000-0005-0000-0000-0000D09D0000}"/>
    <cellStyle name="SAPBEXaggItem 16 8" xfId="25253" xr:uid="{00000000-0005-0000-0000-0000D19D0000}"/>
    <cellStyle name="SAPBEXaggItem 16 9" xfId="28137" xr:uid="{00000000-0005-0000-0000-0000D29D0000}"/>
    <cellStyle name="SAPBEXaggItem 17" xfId="1345" xr:uid="{00000000-0005-0000-0000-0000D39D0000}"/>
    <cellStyle name="SAPBEXaggItem 17 10" xfId="31438" xr:uid="{00000000-0005-0000-0000-0000D49D0000}"/>
    <cellStyle name="SAPBEXaggItem 17 11" xfId="34327" xr:uid="{00000000-0005-0000-0000-0000D59D0000}"/>
    <cellStyle name="SAPBEXaggItem 17 12" xfId="37233" xr:uid="{00000000-0005-0000-0000-0000D69D0000}"/>
    <cellStyle name="SAPBEXaggItem 17 13" xfId="42340" xr:uid="{00000000-0005-0000-0000-0000D79D0000}"/>
    <cellStyle name="SAPBEXaggItem 17 14" xfId="45358" xr:uid="{00000000-0005-0000-0000-0000D89D0000}"/>
    <cellStyle name="SAPBEXaggItem 17 2" xfId="6325" xr:uid="{00000000-0005-0000-0000-0000D99D0000}"/>
    <cellStyle name="SAPBEXaggItem 17 3" xfId="9119" xr:uid="{00000000-0005-0000-0000-0000DA9D0000}"/>
    <cellStyle name="SAPBEXaggItem 17 4" xfId="12012" xr:uid="{00000000-0005-0000-0000-0000DB9D0000}"/>
    <cellStyle name="SAPBEXaggItem 17 5" xfId="14880" xr:uid="{00000000-0005-0000-0000-0000DC9D0000}"/>
    <cellStyle name="SAPBEXaggItem 17 6" xfId="17809" xr:uid="{00000000-0005-0000-0000-0000DD9D0000}"/>
    <cellStyle name="SAPBEXaggItem 17 7" xfId="20920" xr:uid="{00000000-0005-0000-0000-0000DE9D0000}"/>
    <cellStyle name="SAPBEXaggItem 17 8" xfId="25699" xr:uid="{00000000-0005-0000-0000-0000DF9D0000}"/>
    <cellStyle name="SAPBEXaggItem 17 9" xfId="28583" xr:uid="{00000000-0005-0000-0000-0000E09D0000}"/>
    <cellStyle name="SAPBEXaggItem 18" xfId="1043" xr:uid="{00000000-0005-0000-0000-0000E19D0000}"/>
    <cellStyle name="SAPBEXaggItem 18 10" xfId="31136" xr:uid="{00000000-0005-0000-0000-0000E29D0000}"/>
    <cellStyle name="SAPBEXaggItem 18 11" xfId="34025" xr:uid="{00000000-0005-0000-0000-0000E39D0000}"/>
    <cellStyle name="SAPBEXaggItem 18 12" xfId="36931" xr:uid="{00000000-0005-0000-0000-0000E49D0000}"/>
    <cellStyle name="SAPBEXaggItem 18 13" xfId="42038" xr:uid="{00000000-0005-0000-0000-0000E59D0000}"/>
    <cellStyle name="SAPBEXaggItem 18 14" xfId="45056" xr:uid="{00000000-0005-0000-0000-0000E69D0000}"/>
    <cellStyle name="SAPBEXaggItem 18 2" xfId="3333" xr:uid="{00000000-0005-0000-0000-0000E79D0000}"/>
    <cellStyle name="SAPBEXaggItem 18 3" xfId="8817" xr:uid="{00000000-0005-0000-0000-0000E89D0000}"/>
    <cellStyle name="SAPBEXaggItem 18 4" xfId="11710" xr:uid="{00000000-0005-0000-0000-0000E99D0000}"/>
    <cellStyle name="SAPBEXaggItem 18 5" xfId="14578" xr:uid="{00000000-0005-0000-0000-0000EA9D0000}"/>
    <cellStyle name="SAPBEXaggItem 18 6" xfId="17507" xr:uid="{00000000-0005-0000-0000-0000EB9D0000}"/>
    <cellStyle name="SAPBEXaggItem 18 7" xfId="20618" xr:uid="{00000000-0005-0000-0000-0000EC9D0000}"/>
    <cellStyle name="SAPBEXaggItem 18 8" xfId="25397" xr:uid="{00000000-0005-0000-0000-0000ED9D0000}"/>
    <cellStyle name="SAPBEXaggItem 18 9" xfId="28281" xr:uid="{00000000-0005-0000-0000-0000EE9D0000}"/>
    <cellStyle name="SAPBEXaggItem 19" xfId="1291" xr:uid="{00000000-0005-0000-0000-0000EF9D0000}"/>
    <cellStyle name="SAPBEXaggItem 19 10" xfId="31384" xr:uid="{00000000-0005-0000-0000-0000F09D0000}"/>
    <cellStyle name="SAPBEXaggItem 19 11" xfId="34273" xr:uid="{00000000-0005-0000-0000-0000F19D0000}"/>
    <cellStyle name="SAPBEXaggItem 19 12" xfId="37179" xr:uid="{00000000-0005-0000-0000-0000F29D0000}"/>
    <cellStyle name="SAPBEXaggItem 19 13" xfId="42286" xr:uid="{00000000-0005-0000-0000-0000F39D0000}"/>
    <cellStyle name="SAPBEXaggItem 19 14" xfId="45304" xr:uid="{00000000-0005-0000-0000-0000F49D0000}"/>
    <cellStyle name="SAPBEXaggItem 19 2" xfId="6271" xr:uid="{00000000-0005-0000-0000-0000F59D0000}"/>
    <cellStyle name="SAPBEXaggItem 19 3" xfId="9065" xr:uid="{00000000-0005-0000-0000-0000F69D0000}"/>
    <cellStyle name="SAPBEXaggItem 19 4" xfId="11958" xr:uid="{00000000-0005-0000-0000-0000F79D0000}"/>
    <cellStyle name="SAPBEXaggItem 19 5" xfId="14826" xr:uid="{00000000-0005-0000-0000-0000F89D0000}"/>
    <cellStyle name="SAPBEXaggItem 19 6" xfId="17755" xr:uid="{00000000-0005-0000-0000-0000F99D0000}"/>
    <cellStyle name="SAPBEXaggItem 19 7" xfId="20866" xr:uid="{00000000-0005-0000-0000-0000FA9D0000}"/>
    <cellStyle name="SAPBEXaggItem 19 8" xfId="25645" xr:uid="{00000000-0005-0000-0000-0000FB9D0000}"/>
    <cellStyle name="SAPBEXaggItem 19 9" xfId="28529" xr:uid="{00000000-0005-0000-0000-0000FC9D0000}"/>
    <cellStyle name="SAPBEXaggItem 2" xfId="491" xr:uid="{00000000-0005-0000-0000-0000FD9D0000}"/>
    <cellStyle name="SAPBEXaggItem 2 10" xfId="33475" xr:uid="{00000000-0005-0000-0000-0000FE9D0000}"/>
    <cellStyle name="SAPBEXaggItem 2 11" xfId="36380" xr:uid="{00000000-0005-0000-0000-0000FF9D0000}"/>
    <cellStyle name="SAPBEXaggItem 2 12" xfId="41488" xr:uid="{00000000-0005-0000-0000-0000009E0000}"/>
    <cellStyle name="SAPBEXaggItem 2 13" xfId="44505" xr:uid="{00000000-0005-0000-0000-0000019E0000}"/>
    <cellStyle name="SAPBEXaggItem 2 2" xfId="731" xr:uid="{00000000-0005-0000-0000-0000029E0000}"/>
    <cellStyle name="SAPBEXaggItem 2 2 10" xfId="30824" xr:uid="{00000000-0005-0000-0000-0000039E0000}"/>
    <cellStyle name="SAPBEXaggItem 2 2 11" xfId="33713" xr:uid="{00000000-0005-0000-0000-0000049E0000}"/>
    <cellStyle name="SAPBEXaggItem 2 2 12" xfId="36619" xr:uid="{00000000-0005-0000-0000-0000059E0000}"/>
    <cellStyle name="SAPBEXaggItem 2 2 13" xfId="41726" xr:uid="{00000000-0005-0000-0000-0000069E0000}"/>
    <cellStyle name="SAPBEXaggItem 2 2 14" xfId="44744" xr:uid="{00000000-0005-0000-0000-0000079E0000}"/>
    <cellStyle name="SAPBEXaggItem 2 2 2" xfId="3628" xr:uid="{00000000-0005-0000-0000-0000089E0000}"/>
    <cellStyle name="SAPBEXaggItem 2 2 3" xfId="8505" xr:uid="{00000000-0005-0000-0000-0000099E0000}"/>
    <cellStyle name="SAPBEXaggItem 2 2 4" xfId="11398" xr:uid="{00000000-0005-0000-0000-00000A9E0000}"/>
    <cellStyle name="SAPBEXaggItem 2 2 5" xfId="14266" xr:uid="{00000000-0005-0000-0000-00000B9E0000}"/>
    <cellStyle name="SAPBEXaggItem 2 2 6" xfId="17195" xr:uid="{00000000-0005-0000-0000-00000C9E0000}"/>
    <cellStyle name="SAPBEXaggItem 2 2 7" xfId="20306" xr:uid="{00000000-0005-0000-0000-00000D9E0000}"/>
    <cellStyle name="SAPBEXaggItem 2 2 8" xfId="25085" xr:uid="{00000000-0005-0000-0000-00000E9E0000}"/>
    <cellStyle name="SAPBEXaggItem 2 2 9" xfId="27969" xr:uid="{00000000-0005-0000-0000-00000F9E0000}"/>
    <cellStyle name="SAPBEXaggItem 2 3" xfId="812" xr:uid="{00000000-0005-0000-0000-0000109E0000}"/>
    <cellStyle name="SAPBEXaggItem 2 3 10" xfId="30905" xr:uid="{00000000-0005-0000-0000-0000119E0000}"/>
    <cellStyle name="SAPBEXaggItem 2 3 11" xfId="33794" xr:uid="{00000000-0005-0000-0000-0000129E0000}"/>
    <cellStyle name="SAPBEXaggItem 2 3 12" xfId="36700" xr:uid="{00000000-0005-0000-0000-0000139E0000}"/>
    <cellStyle name="SAPBEXaggItem 2 3 13" xfId="41807" xr:uid="{00000000-0005-0000-0000-0000149E0000}"/>
    <cellStyle name="SAPBEXaggItem 2 3 14" xfId="44825" xr:uid="{00000000-0005-0000-0000-0000159E0000}"/>
    <cellStyle name="SAPBEXaggItem 2 3 2" xfId="4106" xr:uid="{00000000-0005-0000-0000-0000169E0000}"/>
    <cellStyle name="SAPBEXaggItem 2 3 3" xfId="8586" xr:uid="{00000000-0005-0000-0000-0000179E0000}"/>
    <cellStyle name="SAPBEXaggItem 2 3 4" xfId="11479" xr:uid="{00000000-0005-0000-0000-0000189E0000}"/>
    <cellStyle name="SAPBEXaggItem 2 3 5" xfId="14347" xr:uid="{00000000-0005-0000-0000-0000199E0000}"/>
    <cellStyle name="SAPBEXaggItem 2 3 6" xfId="17276" xr:uid="{00000000-0005-0000-0000-00001A9E0000}"/>
    <cellStyle name="SAPBEXaggItem 2 3 7" xfId="20387" xr:uid="{00000000-0005-0000-0000-00001B9E0000}"/>
    <cellStyle name="SAPBEXaggItem 2 3 8" xfId="25166" xr:uid="{00000000-0005-0000-0000-00001C9E0000}"/>
    <cellStyle name="SAPBEXaggItem 2 3 9" xfId="28050" xr:uid="{00000000-0005-0000-0000-00001D9E0000}"/>
    <cellStyle name="SAPBEXaggItem 2 4" xfId="844" xr:uid="{00000000-0005-0000-0000-00001E9E0000}"/>
    <cellStyle name="SAPBEXaggItem 2 4 10" xfId="30937" xr:uid="{00000000-0005-0000-0000-00001F9E0000}"/>
    <cellStyle name="SAPBEXaggItem 2 4 11" xfId="33826" xr:uid="{00000000-0005-0000-0000-0000209E0000}"/>
    <cellStyle name="SAPBEXaggItem 2 4 12" xfId="36732" xr:uid="{00000000-0005-0000-0000-0000219E0000}"/>
    <cellStyle name="SAPBEXaggItem 2 4 13" xfId="41839" xr:uid="{00000000-0005-0000-0000-0000229E0000}"/>
    <cellStyle name="SAPBEXaggItem 2 4 14" xfId="44857" xr:uid="{00000000-0005-0000-0000-0000239E0000}"/>
    <cellStyle name="SAPBEXaggItem 2 4 2" xfId="5928" xr:uid="{00000000-0005-0000-0000-0000249E0000}"/>
    <cellStyle name="SAPBEXaggItem 2 4 3" xfId="8618" xr:uid="{00000000-0005-0000-0000-0000259E0000}"/>
    <cellStyle name="SAPBEXaggItem 2 4 4" xfId="11511" xr:uid="{00000000-0005-0000-0000-0000269E0000}"/>
    <cellStyle name="SAPBEXaggItem 2 4 5" xfId="14379" xr:uid="{00000000-0005-0000-0000-0000279E0000}"/>
    <cellStyle name="SAPBEXaggItem 2 4 6" xfId="17308" xr:uid="{00000000-0005-0000-0000-0000289E0000}"/>
    <cellStyle name="SAPBEXaggItem 2 4 7" xfId="20419" xr:uid="{00000000-0005-0000-0000-0000299E0000}"/>
    <cellStyle name="SAPBEXaggItem 2 4 8" xfId="25198" xr:uid="{00000000-0005-0000-0000-00002A9E0000}"/>
    <cellStyle name="SAPBEXaggItem 2 4 9" xfId="28082" xr:uid="{00000000-0005-0000-0000-00002B9E0000}"/>
    <cellStyle name="SAPBEXaggItem 2 5" xfId="11160" xr:uid="{00000000-0005-0000-0000-00002C9E0000}"/>
    <cellStyle name="SAPBEXaggItem 2 6" xfId="16957" xr:uid="{00000000-0005-0000-0000-00002D9E0000}"/>
    <cellStyle name="SAPBEXaggItem 2 7" xfId="20066" xr:uid="{00000000-0005-0000-0000-00002E9E0000}"/>
    <cellStyle name="SAPBEXaggItem 2 8" xfId="22124" xr:uid="{00000000-0005-0000-0000-00002F9E0000}"/>
    <cellStyle name="SAPBEXaggItem 2 9" xfId="27731" xr:uid="{00000000-0005-0000-0000-0000309E0000}"/>
    <cellStyle name="SAPBEXaggItem 20" xfId="1181" xr:uid="{00000000-0005-0000-0000-0000319E0000}"/>
    <cellStyle name="SAPBEXaggItem 20 10" xfId="31274" xr:uid="{00000000-0005-0000-0000-0000329E0000}"/>
    <cellStyle name="SAPBEXaggItem 20 11" xfId="34163" xr:uid="{00000000-0005-0000-0000-0000339E0000}"/>
    <cellStyle name="SAPBEXaggItem 20 12" xfId="37069" xr:uid="{00000000-0005-0000-0000-0000349E0000}"/>
    <cellStyle name="SAPBEXaggItem 20 13" xfId="42176" xr:uid="{00000000-0005-0000-0000-0000359E0000}"/>
    <cellStyle name="SAPBEXaggItem 20 14" xfId="45194" xr:uid="{00000000-0005-0000-0000-0000369E0000}"/>
    <cellStyle name="SAPBEXaggItem 20 2" xfId="3410" xr:uid="{00000000-0005-0000-0000-0000379E0000}"/>
    <cellStyle name="SAPBEXaggItem 20 3" xfId="8955" xr:uid="{00000000-0005-0000-0000-0000389E0000}"/>
    <cellStyle name="SAPBEXaggItem 20 4" xfId="11848" xr:uid="{00000000-0005-0000-0000-0000399E0000}"/>
    <cellStyle name="SAPBEXaggItem 20 5" xfId="14716" xr:uid="{00000000-0005-0000-0000-00003A9E0000}"/>
    <cellStyle name="SAPBEXaggItem 20 6" xfId="17645" xr:uid="{00000000-0005-0000-0000-00003B9E0000}"/>
    <cellStyle name="SAPBEXaggItem 20 7" xfId="20756" xr:uid="{00000000-0005-0000-0000-00003C9E0000}"/>
    <cellStyle name="SAPBEXaggItem 20 8" xfId="25535" xr:uid="{00000000-0005-0000-0000-00003D9E0000}"/>
    <cellStyle name="SAPBEXaggItem 20 9" xfId="28419" xr:uid="{00000000-0005-0000-0000-00003E9E0000}"/>
    <cellStyle name="SAPBEXaggItem 21" xfId="1122" xr:uid="{00000000-0005-0000-0000-00003F9E0000}"/>
    <cellStyle name="SAPBEXaggItem 21 10" xfId="31215" xr:uid="{00000000-0005-0000-0000-0000409E0000}"/>
    <cellStyle name="SAPBEXaggItem 21 11" xfId="34104" xr:uid="{00000000-0005-0000-0000-0000419E0000}"/>
    <cellStyle name="SAPBEXaggItem 21 12" xfId="37010" xr:uid="{00000000-0005-0000-0000-0000429E0000}"/>
    <cellStyle name="SAPBEXaggItem 21 13" xfId="42117" xr:uid="{00000000-0005-0000-0000-0000439E0000}"/>
    <cellStyle name="SAPBEXaggItem 21 14" xfId="45135" xr:uid="{00000000-0005-0000-0000-0000449E0000}"/>
    <cellStyle name="SAPBEXaggItem 21 2" xfId="3540" xr:uid="{00000000-0005-0000-0000-0000459E0000}"/>
    <cellStyle name="SAPBEXaggItem 21 3" xfId="8896" xr:uid="{00000000-0005-0000-0000-0000469E0000}"/>
    <cellStyle name="SAPBEXaggItem 21 4" xfId="11789" xr:uid="{00000000-0005-0000-0000-0000479E0000}"/>
    <cellStyle name="SAPBEXaggItem 21 5" xfId="14657" xr:uid="{00000000-0005-0000-0000-0000489E0000}"/>
    <cellStyle name="SAPBEXaggItem 21 6" xfId="17586" xr:uid="{00000000-0005-0000-0000-0000499E0000}"/>
    <cellStyle name="SAPBEXaggItem 21 7" xfId="20697" xr:uid="{00000000-0005-0000-0000-00004A9E0000}"/>
    <cellStyle name="SAPBEXaggItem 21 8" xfId="25476" xr:uid="{00000000-0005-0000-0000-00004B9E0000}"/>
    <cellStyle name="SAPBEXaggItem 21 9" xfId="28360" xr:uid="{00000000-0005-0000-0000-00004C9E0000}"/>
    <cellStyle name="SAPBEXaggItem 22" xfId="1341" xr:uid="{00000000-0005-0000-0000-00004D9E0000}"/>
    <cellStyle name="SAPBEXaggItem 22 10" xfId="31434" xr:uid="{00000000-0005-0000-0000-00004E9E0000}"/>
    <cellStyle name="SAPBEXaggItem 22 11" xfId="34323" xr:uid="{00000000-0005-0000-0000-00004F9E0000}"/>
    <cellStyle name="SAPBEXaggItem 22 12" xfId="37229" xr:uid="{00000000-0005-0000-0000-0000509E0000}"/>
    <cellStyle name="SAPBEXaggItem 22 13" xfId="42336" xr:uid="{00000000-0005-0000-0000-0000519E0000}"/>
    <cellStyle name="SAPBEXaggItem 22 14" xfId="45354" xr:uid="{00000000-0005-0000-0000-0000529E0000}"/>
    <cellStyle name="SAPBEXaggItem 22 2" xfId="6321" xr:uid="{00000000-0005-0000-0000-0000539E0000}"/>
    <cellStyle name="SAPBEXaggItem 22 3" xfId="9115" xr:uid="{00000000-0005-0000-0000-0000549E0000}"/>
    <cellStyle name="SAPBEXaggItem 22 4" xfId="12008" xr:uid="{00000000-0005-0000-0000-0000559E0000}"/>
    <cellStyle name="SAPBEXaggItem 22 5" xfId="14876" xr:uid="{00000000-0005-0000-0000-0000569E0000}"/>
    <cellStyle name="SAPBEXaggItem 22 6" xfId="17805" xr:uid="{00000000-0005-0000-0000-0000579E0000}"/>
    <cellStyle name="SAPBEXaggItem 22 7" xfId="20916" xr:uid="{00000000-0005-0000-0000-0000589E0000}"/>
    <cellStyle name="SAPBEXaggItem 22 8" xfId="25695" xr:uid="{00000000-0005-0000-0000-0000599E0000}"/>
    <cellStyle name="SAPBEXaggItem 22 9" xfId="28579" xr:uid="{00000000-0005-0000-0000-00005A9E0000}"/>
    <cellStyle name="SAPBEXaggItem 23" xfId="1118" xr:uid="{00000000-0005-0000-0000-00005B9E0000}"/>
    <cellStyle name="SAPBEXaggItem 23 10" xfId="31211" xr:uid="{00000000-0005-0000-0000-00005C9E0000}"/>
    <cellStyle name="SAPBEXaggItem 23 11" xfId="34100" xr:uid="{00000000-0005-0000-0000-00005D9E0000}"/>
    <cellStyle name="SAPBEXaggItem 23 12" xfId="37006" xr:uid="{00000000-0005-0000-0000-00005E9E0000}"/>
    <cellStyle name="SAPBEXaggItem 23 13" xfId="42113" xr:uid="{00000000-0005-0000-0000-00005F9E0000}"/>
    <cellStyle name="SAPBEXaggItem 23 14" xfId="45131" xr:uid="{00000000-0005-0000-0000-0000609E0000}"/>
    <cellStyle name="SAPBEXaggItem 23 2" xfId="3542" xr:uid="{00000000-0005-0000-0000-0000619E0000}"/>
    <cellStyle name="SAPBEXaggItem 23 3" xfId="8892" xr:uid="{00000000-0005-0000-0000-0000629E0000}"/>
    <cellStyle name="SAPBEXaggItem 23 4" xfId="11785" xr:uid="{00000000-0005-0000-0000-0000639E0000}"/>
    <cellStyle name="SAPBEXaggItem 23 5" xfId="14653" xr:uid="{00000000-0005-0000-0000-0000649E0000}"/>
    <cellStyle name="SAPBEXaggItem 23 6" xfId="17582" xr:uid="{00000000-0005-0000-0000-0000659E0000}"/>
    <cellStyle name="SAPBEXaggItem 23 7" xfId="20693" xr:uid="{00000000-0005-0000-0000-0000669E0000}"/>
    <cellStyle name="SAPBEXaggItem 23 8" xfId="25472" xr:uid="{00000000-0005-0000-0000-0000679E0000}"/>
    <cellStyle name="SAPBEXaggItem 23 9" xfId="28356" xr:uid="{00000000-0005-0000-0000-0000689E0000}"/>
    <cellStyle name="SAPBEXaggItem 24" xfId="1146" xr:uid="{00000000-0005-0000-0000-0000699E0000}"/>
    <cellStyle name="SAPBEXaggItem 24 10" xfId="31239" xr:uid="{00000000-0005-0000-0000-00006A9E0000}"/>
    <cellStyle name="SAPBEXaggItem 24 11" xfId="34128" xr:uid="{00000000-0005-0000-0000-00006B9E0000}"/>
    <cellStyle name="SAPBEXaggItem 24 12" xfId="37034" xr:uid="{00000000-0005-0000-0000-00006C9E0000}"/>
    <cellStyle name="SAPBEXaggItem 24 13" xfId="42141" xr:uid="{00000000-0005-0000-0000-00006D9E0000}"/>
    <cellStyle name="SAPBEXaggItem 24 14" xfId="45159" xr:uid="{00000000-0005-0000-0000-00006E9E0000}"/>
    <cellStyle name="SAPBEXaggItem 24 2" xfId="3530" xr:uid="{00000000-0005-0000-0000-00006F9E0000}"/>
    <cellStyle name="SAPBEXaggItem 24 3" xfId="8920" xr:uid="{00000000-0005-0000-0000-0000709E0000}"/>
    <cellStyle name="SAPBEXaggItem 24 4" xfId="11813" xr:uid="{00000000-0005-0000-0000-0000719E0000}"/>
    <cellStyle name="SAPBEXaggItem 24 5" xfId="14681" xr:uid="{00000000-0005-0000-0000-0000729E0000}"/>
    <cellStyle name="SAPBEXaggItem 24 6" xfId="17610" xr:uid="{00000000-0005-0000-0000-0000739E0000}"/>
    <cellStyle name="SAPBEXaggItem 24 7" xfId="20721" xr:uid="{00000000-0005-0000-0000-0000749E0000}"/>
    <cellStyle name="SAPBEXaggItem 24 8" xfId="25500" xr:uid="{00000000-0005-0000-0000-0000759E0000}"/>
    <cellStyle name="SAPBEXaggItem 24 9" xfId="28384" xr:uid="{00000000-0005-0000-0000-0000769E0000}"/>
    <cellStyle name="SAPBEXaggItem 25" xfId="1070" xr:uid="{00000000-0005-0000-0000-0000779E0000}"/>
    <cellStyle name="SAPBEXaggItem 25 10" xfId="31163" xr:uid="{00000000-0005-0000-0000-0000789E0000}"/>
    <cellStyle name="SAPBEXaggItem 25 11" xfId="34052" xr:uid="{00000000-0005-0000-0000-0000799E0000}"/>
    <cellStyle name="SAPBEXaggItem 25 12" xfId="36958" xr:uid="{00000000-0005-0000-0000-00007A9E0000}"/>
    <cellStyle name="SAPBEXaggItem 25 13" xfId="42065" xr:uid="{00000000-0005-0000-0000-00007B9E0000}"/>
    <cellStyle name="SAPBEXaggItem 25 14" xfId="45083" xr:uid="{00000000-0005-0000-0000-00007C9E0000}"/>
    <cellStyle name="SAPBEXaggItem 25 2" xfId="3569" xr:uid="{00000000-0005-0000-0000-00007D9E0000}"/>
    <cellStyle name="SAPBEXaggItem 25 3" xfId="8844" xr:uid="{00000000-0005-0000-0000-00007E9E0000}"/>
    <cellStyle name="SAPBEXaggItem 25 4" xfId="11737" xr:uid="{00000000-0005-0000-0000-00007F9E0000}"/>
    <cellStyle name="SAPBEXaggItem 25 5" xfId="14605" xr:uid="{00000000-0005-0000-0000-0000809E0000}"/>
    <cellStyle name="SAPBEXaggItem 25 6" xfId="17534" xr:uid="{00000000-0005-0000-0000-0000819E0000}"/>
    <cellStyle name="SAPBEXaggItem 25 7" xfId="20645" xr:uid="{00000000-0005-0000-0000-0000829E0000}"/>
    <cellStyle name="SAPBEXaggItem 25 8" xfId="25424" xr:uid="{00000000-0005-0000-0000-0000839E0000}"/>
    <cellStyle name="SAPBEXaggItem 25 9" xfId="28308" xr:uid="{00000000-0005-0000-0000-0000849E0000}"/>
    <cellStyle name="SAPBEXaggItem 26" xfId="906" xr:uid="{00000000-0005-0000-0000-0000859E0000}"/>
    <cellStyle name="SAPBEXaggItem 26 10" xfId="30999" xr:uid="{00000000-0005-0000-0000-0000869E0000}"/>
    <cellStyle name="SAPBEXaggItem 26 11" xfId="33888" xr:uid="{00000000-0005-0000-0000-0000879E0000}"/>
    <cellStyle name="SAPBEXaggItem 26 12" xfId="36794" xr:uid="{00000000-0005-0000-0000-0000889E0000}"/>
    <cellStyle name="SAPBEXaggItem 26 13" xfId="41901" xr:uid="{00000000-0005-0000-0000-0000899E0000}"/>
    <cellStyle name="SAPBEXaggItem 26 14" xfId="44919" xr:uid="{00000000-0005-0000-0000-00008A9E0000}"/>
    <cellStyle name="SAPBEXaggItem 26 2" xfId="4206" xr:uid="{00000000-0005-0000-0000-00008B9E0000}"/>
    <cellStyle name="SAPBEXaggItem 26 3" xfId="8680" xr:uid="{00000000-0005-0000-0000-00008C9E0000}"/>
    <cellStyle name="SAPBEXaggItem 26 4" xfId="11573" xr:uid="{00000000-0005-0000-0000-00008D9E0000}"/>
    <cellStyle name="SAPBEXaggItem 26 5" xfId="14441" xr:uid="{00000000-0005-0000-0000-00008E9E0000}"/>
    <cellStyle name="SAPBEXaggItem 26 6" xfId="17370" xr:uid="{00000000-0005-0000-0000-00008F9E0000}"/>
    <cellStyle name="SAPBEXaggItem 26 7" xfId="20481" xr:uid="{00000000-0005-0000-0000-0000909E0000}"/>
    <cellStyle name="SAPBEXaggItem 26 8" xfId="25260" xr:uid="{00000000-0005-0000-0000-0000919E0000}"/>
    <cellStyle name="SAPBEXaggItem 26 9" xfId="28144" xr:uid="{00000000-0005-0000-0000-0000929E0000}"/>
    <cellStyle name="SAPBEXaggItem 27" xfId="1020" xr:uid="{00000000-0005-0000-0000-0000939E0000}"/>
    <cellStyle name="SAPBEXaggItem 27 10" xfId="31113" xr:uid="{00000000-0005-0000-0000-0000949E0000}"/>
    <cellStyle name="SAPBEXaggItem 27 11" xfId="34002" xr:uid="{00000000-0005-0000-0000-0000959E0000}"/>
    <cellStyle name="SAPBEXaggItem 27 12" xfId="36908" xr:uid="{00000000-0005-0000-0000-0000969E0000}"/>
    <cellStyle name="SAPBEXaggItem 27 13" xfId="42015" xr:uid="{00000000-0005-0000-0000-0000979E0000}"/>
    <cellStyle name="SAPBEXaggItem 27 14" xfId="45033" xr:uid="{00000000-0005-0000-0000-0000989E0000}"/>
    <cellStyle name="SAPBEXaggItem 27 2" xfId="4734" xr:uid="{00000000-0005-0000-0000-0000999E0000}"/>
    <cellStyle name="SAPBEXaggItem 27 3" xfId="8794" xr:uid="{00000000-0005-0000-0000-00009A9E0000}"/>
    <cellStyle name="SAPBEXaggItem 27 4" xfId="11687" xr:uid="{00000000-0005-0000-0000-00009B9E0000}"/>
    <cellStyle name="SAPBEXaggItem 27 5" xfId="14555" xr:uid="{00000000-0005-0000-0000-00009C9E0000}"/>
    <cellStyle name="SAPBEXaggItem 27 6" xfId="17484" xr:uid="{00000000-0005-0000-0000-00009D9E0000}"/>
    <cellStyle name="SAPBEXaggItem 27 7" xfId="20595" xr:uid="{00000000-0005-0000-0000-00009E9E0000}"/>
    <cellStyle name="SAPBEXaggItem 27 8" xfId="25374" xr:uid="{00000000-0005-0000-0000-00009F9E0000}"/>
    <cellStyle name="SAPBEXaggItem 27 9" xfId="28258" xr:uid="{00000000-0005-0000-0000-0000A09E0000}"/>
    <cellStyle name="SAPBEXaggItem 28" xfId="1283" xr:uid="{00000000-0005-0000-0000-0000A19E0000}"/>
    <cellStyle name="SAPBEXaggItem 28 10" xfId="31376" xr:uid="{00000000-0005-0000-0000-0000A29E0000}"/>
    <cellStyle name="SAPBEXaggItem 28 11" xfId="34265" xr:uid="{00000000-0005-0000-0000-0000A39E0000}"/>
    <cellStyle name="SAPBEXaggItem 28 12" xfId="37171" xr:uid="{00000000-0005-0000-0000-0000A49E0000}"/>
    <cellStyle name="SAPBEXaggItem 28 13" xfId="42278" xr:uid="{00000000-0005-0000-0000-0000A59E0000}"/>
    <cellStyle name="SAPBEXaggItem 28 14" xfId="45296" xr:uid="{00000000-0005-0000-0000-0000A69E0000}"/>
    <cellStyle name="SAPBEXaggItem 28 2" xfId="6263" xr:uid="{00000000-0005-0000-0000-0000A79E0000}"/>
    <cellStyle name="SAPBEXaggItem 28 3" xfId="9057" xr:uid="{00000000-0005-0000-0000-0000A89E0000}"/>
    <cellStyle name="SAPBEXaggItem 28 4" xfId="11950" xr:uid="{00000000-0005-0000-0000-0000A99E0000}"/>
    <cellStyle name="SAPBEXaggItem 28 5" xfId="14818" xr:uid="{00000000-0005-0000-0000-0000AA9E0000}"/>
    <cellStyle name="SAPBEXaggItem 28 6" xfId="17747" xr:uid="{00000000-0005-0000-0000-0000AB9E0000}"/>
    <cellStyle name="SAPBEXaggItem 28 7" xfId="20858" xr:uid="{00000000-0005-0000-0000-0000AC9E0000}"/>
    <cellStyle name="SAPBEXaggItem 28 8" xfId="25637" xr:uid="{00000000-0005-0000-0000-0000AD9E0000}"/>
    <cellStyle name="SAPBEXaggItem 28 9" xfId="28521" xr:uid="{00000000-0005-0000-0000-0000AE9E0000}"/>
    <cellStyle name="SAPBEXaggItem 29" xfId="1018" xr:uid="{00000000-0005-0000-0000-0000AF9E0000}"/>
    <cellStyle name="SAPBEXaggItem 29 10" xfId="31111" xr:uid="{00000000-0005-0000-0000-0000B09E0000}"/>
    <cellStyle name="SAPBEXaggItem 29 11" xfId="34000" xr:uid="{00000000-0005-0000-0000-0000B19E0000}"/>
    <cellStyle name="SAPBEXaggItem 29 12" xfId="36906" xr:uid="{00000000-0005-0000-0000-0000B29E0000}"/>
    <cellStyle name="SAPBEXaggItem 29 13" xfId="42013" xr:uid="{00000000-0005-0000-0000-0000B39E0000}"/>
    <cellStyle name="SAPBEXaggItem 29 14" xfId="45031" xr:uid="{00000000-0005-0000-0000-0000B49E0000}"/>
    <cellStyle name="SAPBEXaggItem 29 2" xfId="4795" xr:uid="{00000000-0005-0000-0000-0000B59E0000}"/>
    <cellStyle name="SAPBEXaggItem 29 3" xfId="8792" xr:uid="{00000000-0005-0000-0000-0000B69E0000}"/>
    <cellStyle name="SAPBEXaggItem 29 4" xfId="11685" xr:uid="{00000000-0005-0000-0000-0000B79E0000}"/>
    <cellStyle name="SAPBEXaggItem 29 5" xfId="14553" xr:uid="{00000000-0005-0000-0000-0000B89E0000}"/>
    <cellStyle name="SAPBEXaggItem 29 6" xfId="17482" xr:uid="{00000000-0005-0000-0000-0000B99E0000}"/>
    <cellStyle name="SAPBEXaggItem 29 7" xfId="20593" xr:uid="{00000000-0005-0000-0000-0000BA9E0000}"/>
    <cellStyle name="SAPBEXaggItem 29 8" xfId="25372" xr:uid="{00000000-0005-0000-0000-0000BB9E0000}"/>
    <cellStyle name="SAPBEXaggItem 29 9" xfId="28256" xr:uid="{00000000-0005-0000-0000-0000BC9E0000}"/>
    <cellStyle name="SAPBEXaggItem 3" xfId="492" xr:uid="{00000000-0005-0000-0000-0000BD9E0000}"/>
    <cellStyle name="SAPBEXaggItem 3 10" xfId="33476" xr:uid="{00000000-0005-0000-0000-0000BE9E0000}"/>
    <cellStyle name="SAPBEXaggItem 3 11" xfId="36381" xr:uid="{00000000-0005-0000-0000-0000BF9E0000}"/>
    <cellStyle name="SAPBEXaggItem 3 12" xfId="41489" xr:uid="{00000000-0005-0000-0000-0000C09E0000}"/>
    <cellStyle name="SAPBEXaggItem 3 13" xfId="44506" xr:uid="{00000000-0005-0000-0000-0000C19E0000}"/>
    <cellStyle name="SAPBEXaggItem 3 2" xfId="732" xr:uid="{00000000-0005-0000-0000-0000C29E0000}"/>
    <cellStyle name="SAPBEXaggItem 3 2 10" xfId="30825" xr:uid="{00000000-0005-0000-0000-0000C39E0000}"/>
    <cellStyle name="SAPBEXaggItem 3 2 11" xfId="33714" xr:uid="{00000000-0005-0000-0000-0000C49E0000}"/>
    <cellStyle name="SAPBEXaggItem 3 2 12" xfId="36620" xr:uid="{00000000-0005-0000-0000-0000C59E0000}"/>
    <cellStyle name="SAPBEXaggItem 3 2 13" xfId="41727" xr:uid="{00000000-0005-0000-0000-0000C69E0000}"/>
    <cellStyle name="SAPBEXaggItem 3 2 14" xfId="44745" xr:uid="{00000000-0005-0000-0000-0000C79E0000}"/>
    <cellStyle name="SAPBEXaggItem 3 2 2" xfId="4105" xr:uid="{00000000-0005-0000-0000-0000C89E0000}"/>
    <cellStyle name="SAPBEXaggItem 3 2 3" xfId="8506" xr:uid="{00000000-0005-0000-0000-0000C99E0000}"/>
    <cellStyle name="SAPBEXaggItem 3 2 4" xfId="11399" xr:uid="{00000000-0005-0000-0000-0000CA9E0000}"/>
    <cellStyle name="SAPBEXaggItem 3 2 5" xfId="14267" xr:uid="{00000000-0005-0000-0000-0000CB9E0000}"/>
    <cellStyle name="SAPBEXaggItem 3 2 6" xfId="17196" xr:uid="{00000000-0005-0000-0000-0000CC9E0000}"/>
    <cellStyle name="SAPBEXaggItem 3 2 7" xfId="20307" xr:uid="{00000000-0005-0000-0000-0000CD9E0000}"/>
    <cellStyle name="SAPBEXaggItem 3 2 8" xfId="25086" xr:uid="{00000000-0005-0000-0000-0000CE9E0000}"/>
    <cellStyle name="SAPBEXaggItem 3 2 9" xfId="27970" xr:uid="{00000000-0005-0000-0000-0000CF9E0000}"/>
    <cellStyle name="SAPBEXaggItem 3 3" xfId="813" xr:uid="{00000000-0005-0000-0000-0000D09E0000}"/>
    <cellStyle name="SAPBEXaggItem 3 3 10" xfId="30906" xr:uid="{00000000-0005-0000-0000-0000D19E0000}"/>
    <cellStyle name="SAPBEXaggItem 3 3 11" xfId="33795" xr:uid="{00000000-0005-0000-0000-0000D29E0000}"/>
    <cellStyle name="SAPBEXaggItem 3 3 12" xfId="36701" xr:uid="{00000000-0005-0000-0000-0000D39E0000}"/>
    <cellStyle name="SAPBEXaggItem 3 3 13" xfId="41808" xr:uid="{00000000-0005-0000-0000-0000D49E0000}"/>
    <cellStyle name="SAPBEXaggItem 3 3 14" xfId="44826" xr:uid="{00000000-0005-0000-0000-0000D59E0000}"/>
    <cellStyle name="SAPBEXaggItem 3 3 2" xfId="3996" xr:uid="{00000000-0005-0000-0000-0000D69E0000}"/>
    <cellStyle name="SAPBEXaggItem 3 3 3" xfId="8587" xr:uid="{00000000-0005-0000-0000-0000D79E0000}"/>
    <cellStyle name="SAPBEXaggItem 3 3 4" xfId="11480" xr:uid="{00000000-0005-0000-0000-0000D89E0000}"/>
    <cellStyle name="SAPBEXaggItem 3 3 5" xfId="14348" xr:uid="{00000000-0005-0000-0000-0000D99E0000}"/>
    <cellStyle name="SAPBEXaggItem 3 3 6" xfId="17277" xr:uid="{00000000-0005-0000-0000-0000DA9E0000}"/>
    <cellStyle name="SAPBEXaggItem 3 3 7" xfId="20388" xr:uid="{00000000-0005-0000-0000-0000DB9E0000}"/>
    <cellStyle name="SAPBEXaggItem 3 3 8" xfId="25167" xr:uid="{00000000-0005-0000-0000-0000DC9E0000}"/>
    <cellStyle name="SAPBEXaggItem 3 3 9" xfId="28051" xr:uid="{00000000-0005-0000-0000-0000DD9E0000}"/>
    <cellStyle name="SAPBEXaggItem 3 4" xfId="845" xr:uid="{00000000-0005-0000-0000-0000DE9E0000}"/>
    <cellStyle name="SAPBEXaggItem 3 4 10" xfId="30938" xr:uid="{00000000-0005-0000-0000-0000DF9E0000}"/>
    <cellStyle name="SAPBEXaggItem 3 4 11" xfId="33827" xr:uid="{00000000-0005-0000-0000-0000E09E0000}"/>
    <cellStyle name="SAPBEXaggItem 3 4 12" xfId="36733" xr:uid="{00000000-0005-0000-0000-0000E19E0000}"/>
    <cellStyle name="SAPBEXaggItem 3 4 13" xfId="41840" xr:uid="{00000000-0005-0000-0000-0000E29E0000}"/>
    <cellStyle name="SAPBEXaggItem 3 4 14" xfId="44858" xr:uid="{00000000-0005-0000-0000-0000E39E0000}"/>
    <cellStyle name="SAPBEXaggItem 3 4 2" xfId="5769" xr:uid="{00000000-0005-0000-0000-0000E49E0000}"/>
    <cellStyle name="SAPBEXaggItem 3 4 3" xfId="8619" xr:uid="{00000000-0005-0000-0000-0000E59E0000}"/>
    <cellStyle name="SAPBEXaggItem 3 4 4" xfId="11512" xr:uid="{00000000-0005-0000-0000-0000E69E0000}"/>
    <cellStyle name="SAPBEXaggItem 3 4 5" xfId="14380" xr:uid="{00000000-0005-0000-0000-0000E79E0000}"/>
    <cellStyle name="SAPBEXaggItem 3 4 6" xfId="17309" xr:uid="{00000000-0005-0000-0000-0000E89E0000}"/>
    <cellStyle name="SAPBEXaggItem 3 4 7" xfId="20420" xr:uid="{00000000-0005-0000-0000-0000E99E0000}"/>
    <cellStyle name="SAPBEXaggItem 3 4 8" xfId="25199" xr:uid="{00000000-0005-0000-0000-0000EA9E0000}"/>
    <cellStyle name="SAPBEXaggItem 3 4 9" xfId="28083" xr:uid="{00000000-0005-0000-0000-0000EB9E0000}"/>
    <cellStyle name="SAPBEXaggItem 3 5" xfId="11161" xr:uid="{00000000-0005-0000-0000-0000EC9E0000}"/>
    <cellStyle name="SAPBEXaggItem 3 6" xfId="16958" xr:uid="{00000000-0005-0000-0000-0000ED9E0000}"/>
    <cellStyle name="SAPBEXaggItem 3 7" xfId="20067" xr:uid="{00000000-0005-0000-0000-0000EE9E0000}"/>
    <cellStyle name="SAPBEXaggItem 3 8" xfId="22152" xr:uid="{00000000-0005-0000-0000-0000EF9E0000}"/>
    <cellStyle name="SAPBEXaggItem 3 9" xfId="27732" xr:uid="{00000000-0005-0000-0000-0000F09E0000}"/>
    <cellStyle name="SAPBEXaggItem 30" xfId="1284" xr:uid="{00000000-0005-0000-0000-0000F19E0000}"/>
    <cellStyle name="SAPBEXaggItem 30 10" xfId="31377" xr:uid="{00000000-0005-0000-0000-0000F29E0000}"/>
    <cellStyle name="SAPBEXaggItem 30 11" xfId="34266" xr:uid="{00000000-0005-0000-0000-0000F39E0000}"/>
    <cellStyle name="SAPBEXaggItem 30 12" xfId="37172" xr:uid="{00000000-0005-0000-0000-0000F49E0000}"/>
    <cellStyle name="SAPBEXaggItem 30 13" xfId="42279" xr:uid="{00000000-0005-0000-0000-0000F59E0000}"/>
    <cellStyle name="SAPBEXaggItem 30 14" xfId="45297" xr:uid="{00000000-0005-0000-0000-0000F69E0000}"/>
    <cellStyle name="SAPBEXaggItem 30 2" xfId="6264" xr:uid="{00000000-0005-0000-0000-0000F79E0000}"/>
    <cellStyle name="SAPBEXaggItem 30 3" xfId="9058" xr:uid="{00000000-0005-0000-0000-0000F89E0000}"/>
    <cellStyle name="SAPBEXaggItem 30 4" xfId="11951" xr:uid="{00000000-0005-0000-0000-0000F99E0000}"/>
    <cellStyle name="SAPBEXaggItem 30 5" xfId="14819" xr:uid="{00000000-0005-0000-0000-0000FA9E0000}"/>
    <cellStyle name="SAPBEXaggItem 30 6" xfId="17748" xr:uid="{00000000-0005-0000-0000-0000FB9E0000}"/>
    <cellStyle name="SAPBEXaggItem 30 7" xfId="20859" xr:uid="{00000000-0005-0000-0000-0000FC9E0000}"/>
    <cellStyle name="SAPBEXaggItem 30 8" xfId="25638" xr:uid="{00000000-0005-0000-0000-0000FD9E0000}"/>
    <cellStyle name="SAPBEXaggItem 30 9" xfId="28522" xr:uid="{00000000-0005-0000-0000-0000FE9E0000}"/>
    <cellStyle name="SAPBEXaggItem 31" xfId="1016" xr:uid="{00000000-0005-0000-0000-0000FF9E0000}"/>
    <cellStyle name="SAPBEXaggItem 31 10" xfId="31109" xr:uid="{00000000-0005-0000-0000-0000009F0000}"/>
    <cellStyle name="SAPBEXaggItem 31 11" xfId="33998" xr:uid="{00000000-0005-0000-0000-0000019F0000}"/>
    <cellStyle name="SAPBEXaggItem 31 12" xfId="36904" xr:uid="{00000000-0005-0000-0000-0000029F0000}"/>
    <cellStyle name="SAPBEXaggItem 31 13" xfId="42011" xr:uid="{00000000-0005-0000-0000-0000039F0000}"/>
    <cellStyle name="SAPBEXaggItem 31 14" xfId="45029" xr:uid="{00000000-0005-0000-0000-0000049F0000}"/>
    <cellStyle name="SAPBEXaggItem 31 2" xfId="4854" xr:uid="{00000000-0005-0000-0000-0000059F0000}"/>
    <cellStyle name="SAPBEXaggItem 31 3" xfId="8790" xr:uid="{00000000-0005-0000-0000-0000069F0000}"/>
    <cellStyle name="SAPBEXaggItem 31 4" xfId="11683" xr:uid="{00000000-0005-0000-0000-0000079F0000}"/>
    <cellStyle name="SAPBEXaggItem 31 5" xfId="14551" xr:uid="{00000000-0005-0000-0000-0000089F0000}"/>
    <cellStyle name="SAPBEXaggItem 31 6" xfId="17480" xr:uid="{00000000-0005-0000-0000-0000099F0000}"/>
    <cellStyle name="SAPBEXaggItem 31 7" xfId="20591" xr:uid="{00000000-0005-0000-0000-00000A9F0000}"/>
    <cellStyle name="SAPBEXaggItem 31 8" xfId="25370" xr:uid="{00000000-0005-0000-0000-00000B9F0000}"/>
    <cellStyle name="SAPBEXaggItem 31 9" xfId="28254" xr:uid="{00000000-0005-0000-0000-00000C9F0000}"/>
    <cellStyle name="SAPBEXaggItem 32" xfId="1342" xr:uid="{00000000-0005-0000-0000-00000D9F0000}"/>
    <cellStyle name="SAPBEXaggItem 32 10" xfId="31435" xr:uid="{00000000-0005-0000-0000-00000E9F0000}"/>
    <cellStyle name="SAPBEXaggItem 32 11" xfId="34324" xr:uid="{00000000-0005-0000-0000-00000F9F0000}"/>
    <cellStyle name="SAPBEXaggItem 32 12" xfId="37230" xr:uid="{00000000-0005-0000-0000-0000109F0000}"/>
    <cellStyle name="SAPBEXaggItem 32 13" xfId="42337" xr:uid="{00000000-0005-0000-0000-0000119F0000}"/>
    <cellStyle name="SAPBEXaggItem 32 14" xfId="45355" xr:uid="{00000000-0005-0000-0000-0000129F0000}"/>
    <cellStyle name="SAPBEXaggItem 32 2" xfId="6322" xr:uid="{00000000-0005-0000-0000-0000139F0000}"/>
    <cellStyle name="SAPBEXaggItem 32 3" xfId="9116" xr:uid="{00000000-0005-0000-0000-0000149F0000}"/>
    <cellStyle name="SAPBEXaggItem 32 4" xfId="12009" xr:uid="{00000000-0005-0000-0000-0000159F0000}"/>
    <cellStyle name="SAPBEXaggItem 32 5" xfId="14877" xr:uid="{00000000-0005-0000-0000-0000169F0000}"/>
    <cellStyle name="SAPBEXaggItem 32 6" xfId="17806" xr:uid="{00000000-0005-0000-0000-0000179F0000}"/>
    <cellStyle name="SAPBEXaggItem 32 7" xfId="20917" xr:uid="{00000000-0005-0000-0000-0000189F0000}"/>
    <cellStyle name="SAPBEXaggItem 32 8" xfId="25696" xr:uid="{00000000-0005-0000-0000-0000199F0000}"/>
    <cellStyle name="SAPBEXaggItem 32 9" xfId="28580" xr:uid="{00000000-0005-0000-0000-00001A9F0000}"/>
    <cellStyle name="SAPBEXaggItem 33" xfId="1505" xr:uid="{00000000-0005-0000-0000-00001B9F0000}"/>
    <cellStyle name="SAPBEXaggItem 33 10" xfId="31598" xr:uid="{00000000-0005-0000-0000-00001C9F0000}"/>
    <cellStyle name="SAPBEXaggItem 33 11" xfId="34487" xr:uid="{00000000-0005-0000-0000-00001D9F0000}"/>
    <cellStyle name="SAPBEXaggItem 33 12" xfId="37393" xr:uid="{00000000-0005-0000-0000-00001E9F0000}"/>
    <cellStyle name="SAPBEXaggItem 33 13" xfId="42500" xr:uid="{00000000-0005-0000-0000-00001F9F0000}"/>
    <cellStyle name="SAPBEXaggItem 33 14" xfId="45518" xr:uid="{00000000-0005-0000-0000-0000209F0000}"/>
    <cellStyle name="SAPBEXaggItem 33 2" xfId="6485" xr:uid="{00000000-0005-0000-0000-0000219F0000}"/>
    <cellStyle name="SAPBEXaggItem 33 3" xfId="9279" xr:uid="{00000000-0005-0000-0000-0000229F0000}"/>
    <cellStyle name="SAPBEXaggItem 33 4" xfId="12172" xr:uid="{00000000-0005-0000-0000-0000239F0000}"/>
    <cellStyle name="SAPBEXaggItem 33 5" xfId="15040" xr:uid="{00000000-0005-0000-0000-0000249F0000}"/>
    <cellStyle name="SAPBEXaggItem 33 6" xfId="17969" xr:uid="{00000000-0005-0000-0000-0000259F0000}"/>
    <cellStyle name="SAPBEXaggItem 33 7" xfId="21080" xr:uid="{00000000-0005-0000-0000-0000269F0000}"/>
    <cellStyle name="SAPBEXaggItem 33 8" xfId="25859" xr:uid="{00000000-0005-0000-0000-0000279F0000}"/>
    <cellStyle name="SAPBEXaggItem 33 9" xfId="28743" xr:uid="{00000000-0005-0000-0000-0000289F0000}"/>
    <cellStyle name="SAPBEXaggItem 34" xfId="909" xr:uid="{00000000-0005-0000-0000-0000299F0000}"/>
    <cellStyle name="SAPBEXaggItem 34 10" xfId="31002" xr:uid="{00000000-0005-0000-0000-00002A9F0000}"/>
    <cellStyle name="SAPBEXaggItem 34 11" xfId="33891" xr:uid="{00000000-0005-0000-0000-00002B9F0000}"/>
    <cellStyle name="SAPBEXaggItem 34 12" xfId="36797" xr:uid="{00000000-0005-0000-0000-00002C9F0000}"/>
    <cellStyle name="SAPBEXaggItem 34 13" xfId="41904" xr:uid="{00000000-0005-0000-0000-00002D9F0000}"/>
    <cellStyle name="SAPBEXaggItem 34 14" xfId="44922" xr:uid="{00000000-0005-0000-0000-00002E9F0000}"/>
    <cellStyle name="SAPBEXaggItem 34 2" xfId="3986" xr:uid="{00000000-0005-0000-0000-00002F9F0000}"/>
    <cellStyle name="SAPBEXaggItem 34 3" xfId="8683" xr:uid="{00000000-0005-0000-0000-0000309F0000}"/>
    <cellStyle name="SAPBEXaggItem 34 4" xfId="11576" xr:uid="{00000000-0005-0000-0000-0000319F0000}"/>
    <cellStyle name="SAPBEXaggItem 34 5" xfId="14444" xr:uid="{00000000-0005-0000-0000-0000329F0000}"/>
    <cellStyle name="SAPBEXaggItem 34 6" xfId="17373" xr:uid="{00000000-0005-0000-0000-0000339F0000}"/>
    <cellStyle name="SAPBEXaggItem 34 7" xfId="20484" xr:uid="{00000000-0005-0000-0000-0000349F0000}"/>
    <cellStyle name="SAPBEXaggItem 34 8" xfId="25263" xr:uid="{00000000-0005-0000-0000-0000359F0000}"/>
    <cellStyle name="SAPBEXaggItem 34 9" xfId="28147" xr:uid="{00000000-0005-0000-0000-0000369F0000}"/>
    <cellStyle name="SAPBEXaggItem 35" xfId="1390" xr:uid="{00000000-0005-0000-0000-0000379F0000}"/>
    <cellStyle name="SAPBEXaggItem 35 10" xfId="31483" xr:uid="{00000000-0005-0000-0000-0000389F0000}"/>
    <cellStyle name="SAPBEXaggItem 35 11" xfId="34372" xr:uid="{00000000-0005-0000-0000-0000399F0000}"/>
    <cellStyle name="SAPBEXaggItem 35 12" xfId="37278" xr:uid="{00000000-0005-0000-0000-00003A9F0000}"/>
    <cellStyle name="SAPBEXaggItem 35 13" xfId="42385" xr:uid="{00000000-0005-0000-0000-00003B9F0000}"/>
    <cellStyle name="SAPBEXaggItem 35 14" xfId="45403" xr:uid="{00000000-0005-0000-0000-00003C9F0000}"/>
    <cellStyle name="SAPBEXaggItem 35 2" xfId="6370" xr:uid="{00000000-0005-0000-0000-00003D9F0000}"/>
    <cellStyle name="SAPBEXaggItem 35 3" xfId="9164" xr:uid="{00000000-0005-0000-0000-00003E9F0000}"/>
    <cellStyle name="SAPBEXaggItem 35 4" xfId="12057" xr:uid="{00000000-0005-0000-0000-00003F9F0000}"/>
    <cellStyle name="SAPBEXaggItem 35 5" xfId="14925" xr:uid="{00000000-0005-0000-0000-0000409F0000}"/>
    <cellStyle name="SAPBEXaggItem 35 6" xfId="17854" xr:uid="{00000000-0005-0000-0000-0000419F0000}"/>
    <cellStyle name="SAPBEXaggItem 35 7" xfId="20965" xr:uid="{00000000-0005-0000-0000-0000429F0000}"/>
    <cellStyle name="SAPBEXaggItem 35 8" xfId="25744" xr:uid="{00000000-0005-0000-0000-0000439F0000}"/>
    <cellStyle name="SAPBEXaggItem 35 9" xfId="28628" xr:uid="{00000000-0005-0000-0000-0000449F0000}"/>
    <cellStyle name="SAPBEXaggItem 36" xfId="1598" xr:uid="{00000000-0005-0000-0000-0000459F0000}"/>
    <cellStyle name="SAPBEXaggItem 36 10" xfId="31691" xr:uid="{00000000-0005-0000-0000-0000469F0000}"/>
    <cellStyle name="SAPBEXaggItem 36 11" xfId="34580" xr:uid="{00000000-0005-0000-0000-0000479F0000}"/>
    <cellStyle name="SAPBEXaggItem 36 12" xfId="37486" xr:uid="{00000000-0005-0000-0000-0000489F0000}"/>
    <cellStyle name="SAPBEXaggItem 36 13" xfId="42593" xr:uid="{00000000-0005-0000-0000-0000499F0000}"/>
    <cellStyle name="SAPBEXaggItem 36 14" xfId="45611" xr:uid="{00000000-0005-0000-0000-00004A9F0000}"/>
    <cellStyle name="SAPBEXaggItem 36 2" xfId="6578" xr:uid="{00000000-0005-0000-0000-00004B9F0000}"/>
    <cellStyle name="SAPBEXaggItem 36 3" xfId="9372" xr:uid="{00000000-0005-0000-0000-00004C9F0000}"/>
    <cellStyle name="SAPBEXaggItem 36 4" xfId="12265" xr:uid="{00000000-0005-0000-0000-00004D9F0000}"/>
    <cellStyle name="SAPBEXaggItem 36 5" xfId="15133" xr:uid="{00000000-0005-0000-0000-00004E9F0000}"/>
    <cellStyle name="SAPBEXaggItem 36 6" xfId="18062" xr:uid="{00000000-0005-0000-0000-00004F9F0000}"/>
    <cellStyle name="SAPBEXaggItem 36 7" xfId="21173" xr:uid="{00000000-0005-0000-0000-0000509F0000}"/>
    <cellStyle name="SAPBEXaggItem 36 8" xfId="25952" xr:uid="{00000000-0005-0000-0000-0000519F0000}"/>
    <cellStyle name="SAPBEXaggItem 36 9" xfId="28836" xr:uid="{00000000-0005-0000-0000-0000529F0000}"/>
    <cellStyle name="SAPBEXaggItem 37" xfId="965" xr:uid="{00000000-0005-0000-0000-0000539F0000}"/>
    <cellStyle name="SAPBEXaggItem 37 10" xfId="31058" xr:uid="{00000000-0005-0000-0000-0000549F0000}"/>
    <cellStyle name="SAPBEXaggItem 37 11" xfId="33947" xr:uid="{00000000-0005-0000-0000-0000559F0000}"/>
    <cellStyle name="SAPBEXaggItem 37 12" xfId="36853" xr:uid="{00000000-0005-0000-0000-0000569F0000}"/>
    <cellStyle name="SAPBEXaggItem 37 13" xfId="41960" xr:uid="{00000000-0005-0000-0000-0000579F0000}"/>
    <cellStyle name="SAPBEXaggItem 37 14" xfId="44978" xr:uid="{00000000-0005-0000-0000-0000589F0000}"/>
    <cellStyle name="SAPBEXaggItem 37 2" xfId="5702" xr:uid="{00000000-0005-0000-0000-0000599F0000}"/>
    <cellStyle name="SAPBEXaggItem 37 3" xfId="8739" xr:uid="{00000000-0005-0000-0000-00005A9F0000}"/>
    <cellStyle name="SAPBEXaggItem 37 4" xfId="11632" xr:uid="{00000000-0005-0000-0000-00005B9F0000}"/>
    <cellStyle name="SAPBEXaggItem 37 5" xfId="14500" xr:uid="{00000000-0005-0000-0000-00005C9F0000}"/>
    <cellStyle name="SAPBEXaggItem 37 6" xfId="17429" xr:uid="{00000000-0005-0000-0000-00005D9F0000}"/>
    <cellStyle name="SAPBEXaggItem 37 7" xfId="20540" xr:uid="{00000000-0005-0000-0000-00005E9F0000}"/>
    <cellStyle name="SAPBEXaggItem 37 8" xfId="25319" xr:uid="{00000000-0005-0000-0000-00005F9F0000}"/>
    <cellStyle name="SAPBEXaggItem 37 9" xfId="28203" xr:uid="{00000000-0005-0000-0000-0000609F0000}"/>
    <cellStyle name="SAPBEXaggItem 38" xfId="1483" xr:uid="{00000000-0005-0000-0000-0000619F0000}"/>
    <cellStyle name="SAPBEXaggItem 38 10" xfId="31576" xr:uid="{00000000-0005-0000-0000-0000629F0000}"/>
    <cellStyle name="SAPBEXaggItem 38 11" xfId="34465" xr:uid="{00000000-0005-0000-0000-0000639F0000}"/>
    <cellStyle name="SAPBEXaggItem 38 12" xfId="37371" xr:uid="{00000000-0005-0000-0000-0000649F0000}"/>
    <cellStyle name="SAPBEXaggItem 38 13" xfId="42478" xr:uid="{00000000-0005-0000-0000-0000659F0000}"/>
    <cellStyle name="SAPBEXaggItem 38 14" xfId="45496" xr:uid="{00000000-0005-0000-0000-0000669F0000}"/>
    <cellStyle name="SAPBEXaggItem 38 2" xfId="6463" xr:uid="{00000000-0005-0000-0000-0000679F0000}"/>
    <cellStyle name="SAPBEXaggItem 38 3" xfId="9257" xr:uid="{00000000-0005-0000-0000-0000689F0000}"/>
    <cellStyle name="SAPBEXaggItem 38 4" xfId="12150" xr:uid="{00000000-0005-0000-0000-0000699F0000}"/>
    <cellStyle name="SAPBEXaggItem 38 5" xfId="15018" xr:uid="{00000000-0005-0000-0000-00006A9F0000}"/>
    <cellStyle name="SAPBEXaggItem 38 6" xfId="17947" xr:uid="{00000000-0005-0000-0000-00006B9F0000}"/>
    <cellStyle name="SAPBEXaggItem 38 7" xfId="21058" xr:uid="{00000000-0005-0000-0000-00006C9F0000}"/>
    <cellStyle name="SAPBEXaggItem 38 8" xfId="25837" xr:uid="{00000000-0005-0000-0000-00006D9F0000}"/>
    <cellStyle name="SAPBEXaggItem 38 9" xfId="28721" xr:uid="{00000000-0005-0000-0000-00006E9F0000}"/>
    <cellStyle name="SAPBEXaggItem 39" xfId="964" xr:uid="{00000000-0005-0000-0000-00006F9F0000}"/>
    <cellStyle name="SAPBEXaggItem 39 10" xfId="31057" xr:uid="{00000000-0005-0000-0000-0000709F0000}"/>
    <cellStyle name="SAPBEXaggItem 39 11" xfId="33946" xr:uid="{00000000-0005-0000-0000-0000719F0000}"/>
    <cellStyle name="SAPBEXaggItem 39 12" xfId="36852" xr:uid="{00000000-0005-0000-0000-0000729F0000}"/>
    <cellStyle name="SAPBEXaggItem 39 13" xfId="41959" xr:uid="{00000000-0005-0000-0000-0000739F0000}"/>
    <cellStyle name="SAPBEXaggItem 39 14" xfId="44977" xr:uid="{00000000-0005-0000-0000-0000749F0000}"/>
    <cellStyle name="SAPBEXaggItem 39 2" xfId="5677" xr:uid="{00000000-0005-0000-0000-0000759F0000}"/>
    <cellStyle name="SAPBEXaggItem 39 3" xfId="8738" xr:uid="{00000000-0005-0000-0000-0000769F0000}"/>
    <cellStyle name="SAPBEXaggItem 39 4" xfId="11631" xr:uid="{00000000-0005-0000-0000-0000779F0000}"/>
    <cellStyle name="SAPBEXaggItem 39 5" xfId="14499" xr:uid="{00000000-0005-0000-0000-0000789F0000}"/>
    <cellStyle name="SAPBEXaggItem 39 6" xfId="17428" xr:uid="{00000000-0005-0000-0000-0000799F0000}"/>
    <cellStyle name="SAPBEXaggItem 39 7" xfId="20539" xr:uid="{00000000-0005-0000-0000-00007A9F0000}"/>
    <cellStyle name="SAPBEXaggItem 39 8" xfId="25318" xr:uid="{00000000-0005-0000-0000-00007B9F0000}"/>
    <cellStyle name="SAPBEXaggItem 39 9" xfId="28202" xr:uid="{00000000-0005-0000-0000-00007C9F0000}"/>
    <cellStyle name="SAPBEXaggItem 4" xfId="676" xr:uid="{00000000-0005-0000-0000-00007D9F0000}"/>
    <cellStyle name="SAPBEXaggItem 4 10" xfId="30769" xr:uid="{00000000-0005-0000-0000-00007E9F0000}"/>
    <cellStyle name="SAPBEXaggItem 4 11" xfId="33658" xr:uid="{00000000-0005-0000-0000-00007F9F0000}"/>
    <cellStyle name="SAPBEXaggItem 4 12" xfId="36564" xr:uid="{00000000-0005-0000-0000-0000809F0000}"/>
    <cellStyle name="SAPBEXaggItem 4 13" xfId="41671" xr:uid="{00000000-0005-0000-0000-0000819F0000}"/>
    <cellStyle name="SAPBEXaggItem 4 14" xfId="44689" xr:uid="{00000000-0005-0000-0000-0000829F0000}"/>
    <cellStyle name="SAPBEXaggItem 4 2" xfId="3983" xr:uid="{00000000-0005-0000-0000-0000839F0000}"/>
    <cellStyle name="SAPBEXaggItem 4 3" xfId="8450" xr:uid="{00000000-0005-0000-0000-0000849F0000}"/>
    <cellStyle name="SAPBEXaggItem 4 4" xfId="11343" xr:uid="{00000000-0005-0000-0000-0000859F0000}"/>
    <cellStyle name="SAPBEXaggItem 4 5" xfId="14211" xr:uid="{00000000-0005-0000-0000-0000869F0000}"/>
    <cellStyle name="SAPBEXaggItem 4 6" xfId="17140" xr:uid="{00000000-0005-0000-0000-0000879F0000}"/>
    <cellStyle name="SAPBEXaggItem 4 7" xfId="20251" xr:uid="{00000000-0005-0000-0000-0000889F0000}"/>
    <cellStyle name="SAPBEXaggItem 4 8" xfId="20057" xr:uid="{00000000-0005-0000-0000-0000899F0000}"/>
    <cellStyle name="SAPBEXaggItem 4 9" xfId="27914" xr:uid="{00000000-0005-0000-0000-00008A9F0000}"/>
    <cellStyle name="SAPBEXaggItem 40" xfId="911" xr:uid="{00000000-0005-0000-0000-00008B9F0000}"/>
    <cellStyle name="SAPBEXaggItem 40 10" xfId="31004" xr:uid="{00000000-0005-0000-0000-00008C9F0000}"/>
    <cellStyle name="SAPBEXaggItem 40 11" xfId="33893" xr:uid="{00000000-0005-0000-0000-00008D9F0000}"/>
    <cellStyle name="SAPBEXaggItem 40 12" xfId="36799" xr:uid="{00000000-0005-0000-0000-00008E9F0000}"/>
    <cellStyle name="SAPBEXaggItem 40 13" xfId="41906" xr:uid="{00000000-0005-0000-0000-00008F9F0000}"/>
    <cellStyle name="SAPBEXaggItem 40 14" xfId="44924" xr:uid="{00000000-0005-0000-0000-0000909F0000}"/>
    <cellStyle name="SAPBEXaggItem 40 2" xfId="3961" xr:uid="{00000000-0005-0000-0000-0000919F0000}"/>
    <cellStyle name="SAPBEXaggItem 40 3" xfId="8685" xr:uid="{00000000-0005-0000-0000-0000929F0000}"/>
    <cellStyle name="SAPBEXaggItem 40 4" xfId="11578" xr:uid="{00000000-0005-0000-0000-0000939F0000}"/>
    <cellStyle name="SAPBEXaggItem 40 5" xfId="14446" xr:uid="{00000000-0005-0000-0000-0000949F0000}"/>
    <cellStyle name="SAPBEXaggItem 40 6" xfId="17375" xr:uid="{00000000-0005-0000-0000-0000959F0000}"/>
    <cellStyle name="SAPBEXaggItem 40 7" xfId="20486" xr:uid="{00000000-0005-0000-0000-0000969F0000}"/>
    <cellStyle name="SAPBEXaggItem 40 8" xfId="25265" xr:uid="{00000000-0005-0000-0000-0000979F0000}"/>
    <cellStyle name="SAPBEXaggItem 40 9" xfId="28149" xr:uid="{00000000-0005-0000-0000-0000989F0000}"/>
    <cellStyle name="SAPBEXaggItem 41" xfId="1690" xr:uid="{00000000-0005-0000-0000-0000999F0000}"/>
    <cellStyle name="SAPBEXaggItem 41 10" xfId="31783" xr:uid="{00000000-0005-0000-0000-00009A9F0000}"/>
    <cellStyle name="SAPBEXaggItem 41 11" xfId="34672" xr:uid="{00000000-0005-0000-0000-00009B9F0000}"/>
    <cellStyle name="SAPBEXaggItem 41 12" xfId="37578" xr:uid="{00000000-0005-0000-0000-00009C9F0000}"/>
    <cellStyle name="SAPBEXaggItem 41 13" xfId="42685" xr:uid="{00000000-0005-0000-0000-00009D9F0000}"/>
    <cellStyle name="SAPBEXaggItem 41 14" xfId="45703" xr:uid="{00000000-0005-0000-0000-00009E9F0000}"/>
    <cellStyle name="SAPBEXaggItem 41 2" xfId="6670" xr:uid="{00000000-0005-0000-0000-00009F9F0000}"/>
    <cellStyle name="SAPBEXaggItem 41 3" xfId="9464" xr:uid="{00000000-0005-0000-0000-0000A09F0000}"/>
    <cellStyle name="SAPBEXaggItem 41 4" xfId="12357" xr:uid="{00000000-0005-0000-0000-0000A19F0000}"/>
    <cellStyle name="SAPBEXaggItem 41 5" xfId="15225" xr:uid="{00000000-0005-0000-0000-0000A29F0000}"/>
    <cellStyle name="SAPBEXaggItem 41 6" xfId="18154" xr:uid="{00000000-0005-0000-0000-0000A39F0000}"/>
    <cellStyle name="SAPBEXaggItem 41 7" xfId="21265" xr:uid="{00000000-0005-0000-0000-0000A49F0000}"/>
    <cellStyle name="SAPBEXaggItem 41 8" xfId="26044" xr:uid="{00000000-0005-0000-0000-0000A59F0000}"/>
    <cellStyle name="SAPBEXaggItem 41 9" xfId="28928" xr:uid="{00000000-0005-0000-0000-0000A69F0000}"/>
    <cellStyle name="SAPBEXaggItem 42" xfId="807" xr:uid="{00000000-0005-0000-0000-0000A79F0000}"/>
    <cellStyle name="SAPBEXaggItem 42 10" xfId="30900" xr:uid="{00000000-0005-0000-0000-0000A89F0000}"/>
    <cellStyle name="SAPBEXaggItem 42 11" xfId="33789" xr:uid="{00000000-0005-0000-0000-0000A99F0000}"/>
    <cellStyle name="SAPBEXaggItem 42 12" xfId="36695" xr:uid="{00000000-0005-0000-0000-0000AA9F0000}"/>
    <cellStyle name="SAPBEXaggItem 42 13" xfId="41802" xr:uid="{00000000-0005-0000-0000-0000AB9F0000}"/>
    <cellStyle name="SAPBEXaggItem 42 14" xfId="44820" xr:uid="{00000000-0005-0000-0000-0000AC9F0000}"/>
    <cellStyle name="SAPBEXaggItem 42 2" xfId="3918" xr:uid="{00000000-0005-0000-0000-0000AD9F0000}"/>
    <cellStyle name="SAPBEXaggItem 42 3" xfId="8581" xr:uid="{00000000-0005-0000-0000-0000AE9F0000}"/>
    <cellStyle name="SAPBEXaggItem 42 4" xfId="11474" xr:uid="{00000000-0005-0000-0000-0000AF9F0000}"/>
    <cellStyle name="SAPBEXaggItem 42 5" xfId="14342" xr:uid="{00000000-0005-0000-0000-0000B09F0000}"/>
    <cellStyle name="SAPBEXaggItem 42 6" xfId="17271" xr:uid="{00000000-0005-0000-0000-0000B19F0000}"/>
    <cellStyle name="SAPBEXaggItem 42 7" xfId="20382" xr:uid="{00000000-0005-0000-0000-0000B29F0000}"/>
    <cellStyle name="SAPBEXaggItem 42 8" xfId="25161" xr:uid="{00000000-0005-0000-0000-0000B39F0000}"/>
    <cellStyle name="SAPBEXaggItem 42 9" xfId="28045" xr:uid="{00000000-0005-0000-0000-0000B49F0000}"/>
    <cellStyle name="SAPBEXaggItem 43" xfId="1751" xr:uid="{00000000-0005-0000-0000-0000B59F0000}"/>
    <cellStyle name="SAPBEXaggItem 43 10" xfId="31842" xr:uid="{00000000-0005-0000-0000-0000B69F0000}"/>
    <cellStyle name="SAPBEXaggItem 43 11" xfId="34733" xr:uid="{00000000-0005-0000-0000-0000B79F0000}"/>
    <cellStyle name="SAPBEXaggItem 43 12" xfId="37639" xr:uid="{00000000-0005-0000-0000-0000B89F0000}"/>
    <cellStyle name="SAPBEXaggItem 43 13" xfId="42746" xr:uid="{00000000-0005-0000-0000-0000B99F0000}"/>
    <cellStyle name="SAPBEXaggItem 43 14" xfId="45764" xr:uid="{00000000-0005-0000-0000-0000BA9F0000}"/>
    <cellStyle name="SAPBEXaggItem 43 2" xfId="6729" xr:uid="{00000000-0005-0000-0000-0000BB9F0000}"/>
    <cellStyle name="SAPBEXaggItem 43 3" xfId="9523" xr:uid="{00000000-0005-0000-0000-0000BC9F0000}"/>
    <cellStyle name="SAPBEXaggItem 43 4" xfId="12418" xr:uid="{00000000-0005-0000-0000-0000BD9F0000}"/>
    <cellStyle name="SAPBEXaggItem 43 5" xfId="15284" xr:uid="{00000000-0005-0000-0000-0000BE9F0000}"/>
    <cellStyle name="SAPBEXaggItem 43 6" xfId="18215" xr:uid="{00000000-0005-0000-0000-0000BF9F0000}"/>
    <cellStyle name="SAPBEXaggItem 43 7" xfId="21326" xr:uid="{00000000-0005-0000-0000-0000C09F0000}"/>
    <cellStyle name="SAPBEXaggItem 43 8" xfId="26105" xr:uid="{00000000-0005-0000-0000-0000C19F0000}"/>
    <cellStyle name="SAPBEXaggItem 43 9" xfId="28989" xr:uid="{00000000-0005-0000-0000-0000C29F0000}"/>
    <cellStyle name="SAPBEXaggItem 44" xfId="1783" xr:uid="{00000000-0005-0000-0000-0000C39F0000}"/>
    <cellStyle name="SAPBEXaggItem 44 10" xfId="31873" xr:uid="{00000000-0005-0000-0000-0000C49F0000}"/>
    <cellStyle name="SAPBEXaggItem 44 11" xfId="34765" xr:uid="{00000000-0005-0000-0000-0000C59F0000}"/>
    <cellStyle name="SAPBEXaggItem 44 12" xfId="37671" xr:uid="{00000000-0005-0000-0000-0000C69F0000}"/>
    <cellStyle name="SAPBEXaggItem 44 13" xfId="42778" xr:uid="{00000000-0005-0000-0000-0000C79F0000}"/>
    <cellStyle name="SAPBEXaggItem 44 14" xfId="45796" xr:uid="{00000000-0005-0000-0000-0000C89F0000}"/>
    <cellStyle name="SAPBEXaggItem 44 2" xfId="6761" xr:uid="{00000000-0005-0000-0000-0000C99F0000}"/>
    <cellStyle name="SAPBEXaggItem 44 3" xfId="9554" xr:uid="{00000000-0005-0000-0000-0000CA9F0000}"/>
    <cellStyle name="SAPBEXaggItem 44 4" xfId="12450" xr:uid="{00000000-0005-0000-0000-0000CB9F0000}"/>
    <cellStyle name="SAPBEXaggItem 44 5" xfId="15315" xr:uid="{00000000-0005-0000-0000-0000CC9F0000}"/>
    <cellStyle name="SAPBEXaggItem 44 6" xfId="18247" xr:uid="{00000000-0005-0000-0000-0000CD9F0000}"/>
    <cellStyle name="SAPBEXaggItem 44 7" xfId="21358" xr:uid="{00000000-0005-0000-0000-0000CE9F0000}"/>
    <cellStyle name="SAPBEXaggItem 44 8" xfId="26137" xr:uid="{00000000-0005-0000-0000-0000CF9F0000}"/>
    <cellStyle name="SAPBEXaggItem 44 9" xfId="29021" xr:uid="{00000000-0005-0000-0000-0000D09F0000}"/>
    <cellStyle name="SAPBEXaggItem 45" xfId="1815" xr:uid="{00000000-0005-0000-0000-0000D19F0000}"/>
    <cellStyle name="SAPBEXaggItem 45 10" xfId="31904" xr:uid="{00000000-0005-0000-0000-0000D29F0000}"/>
    <cellStyle name="SAPBEXaggItem 45 11" xfId="34797" xr:uid="{00000000-0005-0000-0000-0000D39F0000}"/>
    <cellStyle name="SAPBEXaggItem 45 12" xfId="37703" xr:uid="{00000000-0005-0000-0000-0000D49F0000}"/>
    <cellStyle name="SAPBEXaggItem 45 13" xfId="42810" xr:uid="{00000000-0005-0000-0000-0000D59F0000}"/>
    <cellStyle name="SAPBEXaggItem 45 14" xfId="45828" xr:uid="{00000000-0005-0000-0000-0000D69F0000}"/>
    <cellStyle name="SAPBEXaggItem 45 2" xfId="6792" xr:uid="{00000000-0005-0000-0000-0000D79F0000}"/>
    <cellStyle name="SAPBEXaggItem 45 3" xfId="9585" xr:uid="{00000000-0005-0000-0000-0000D89F0000}"/>
    <cellStyle name="SAPBEXaggItem 45 4" xfId="12482" xr:uid="{00000000-0005-0000-0000-0000D99F0000}"/>
    <cellStyle name="SAPBEXaggItem 45 5" xfId="15346" xr:uid="{00000000-0005-0000-0000-0000DA9F0000}"/>
    <cellStyle name="SAPBEXaggItem 45 6" xfId="18279" xr:uid="{00000000-0005-0000-0000-0000DB9F0000}"/>
    <cellStyle name="SAPBEXaggItem 45 7" xfId="21390" xr:uid="{00000000-0005-0000-0000-0000DC9F0000}"/>
    <cellStyle name="SAPBEXaggItem 45 8" xfId="26169" xr:uid="{00000000-0005-0000-0000-0000DD9F0000}"/>
    <cellStyle name="SAPBEXaggItem 45 9" xfId="29053" xr:uid="{00000000-0005-0000-0000-0000DE9F0000}"/>
    <cellStyle name="SAPBEXaggItem 46" xfId="1847" xr:uid="{00000000-0005-0000-0000-0000DF9F0000}"/>
    <cellStyle name="SAPBEXaggItem 46 10" xfId="31935" xr:uid="{00000000-0005-0000-0000-0000E09F0000}"/>
    <cellStyle name="SAPBEXaggItem 46 11" xfId="34828" xr:uid="{00000000-0005-0000-0000-0000E19F0000}"/>
    <cellStyle name="SAPBEXaggItem 46 12" xfId="37735" xr:uid="{00000000-0005-0000-0000-0000E29F0000}"/>
    <cellStyle name="SAPBEXaggItem 46 13" xfId="42842" xr:uid="{00000000-0005-0000-0000-0000E39F0000}"/>
    <cellStyle name="SAPBEXaggItem 46 14" xfId="45860" xr:uid="{00000000-0005-0000-0000-0000E49F0000}"/>
    <cellStyle name="SAPBEXaggItem 46 2" xfId="6823" xr:uid="{00000000-0005-0000-0000-0000E59F0000}"/>
    <cellStyle name="SAPBEXaggItem 46 3" xfId="9616" xr:uid="{00000000-0005-0000-0000-0000E69F0000}"/>
    <cellStyle name="SAPBEXaggItem 46 4" xfId="12514" xr:uid="{00000000-0005-0000-0000-0000E79F0000}"/>
    <cellStyle name="SAPBEXaggItem 46 5" xfId="15377" xr:uid="{00000000-0005-0000-0000-0000E89F0000}"/>
    <cellStyle name="SAPBEXaggItem 46 6" xfId="18311" xr:uid="{00000000-0005-0000-0000-0000E99F0000}"/>
    <cellStyle name="SAPBEXaggItem 46 7" xfId="21422" xr:uid="{00000000-0005-0000-0000-0000EA9F0000}"/>
    <cellStyle name="SAPBEXaggItem 46 8" xfId="26201" xr:uid="{00000000-0005-0000-0000-0000EB9F0000}"/>
    <cellStyle name="SAPBEXaggItem 46 9" xfId="29084" xr:uid="{00000000-0005-0000-0000-0000EC9F0000}"/>
    <cellStyle name="SAPBEXaggItem 47" xfId="1879" xr:uid="{00000000-0005-0000-0000-0000ED9F0000}"/>
    <cellStyle name="SAPBEXaggItem 47 10" xfId="31966" xr:uid="{00000000-0005-0000-0000-0000EE9F0000}"/>
    <cellStyle name="SAPBEXaggItem 47 11" xfId="34860" xr:uid="{00000000-0005-0000-0000-0000EF9F0000}"/>
    <cellStyle name="SAPBEXaggItem 47 12" xfId="37766" xr:uid="{00000000-0005-0000-0000-0000F09F0000}"/>
    <cellStyle name="SAPBEXaggItem 47 13" xfId="42874" xr:uid="{00000000-0005-0000-0000-0000F19F0000}"/>
    <cellStyle name="SAPBEXaggItem 47 14" xfId="45892" xr:uid="{00000000-0005-0000-0000-0000F29F0000}"/>
    <cellStyle name="SAPBEXaggItem 47 2" xfId="6855" xr:uid="{00000000-0005-0000-0000-0000F39F0000}"/>
    <cellStyle name="SAPBEXaggItem 47 3" xfId="9647" xr:uid="{00000000-0005-0000-0000-0000F49F0000}"/>
    <cellStyle name="SAPBEXaggItem 47 4" xfId="12545" xr:uid="{00000000-0005-0000-0000-0000F59F0000}"/>
    <cellStyle name="SAPBEXaggItem 47 5" xfId="15408" xr:uid="{00000000-0005-0000-0000-0000F69F0000}"/>
    <cellStyle name="SAPBEXaggItem 47 6" xfId="18343" xr:uid="{00000000-0005-0000-0000-0000F79F0000}"/>
    <cellStyle name="SAPBEXaggItem 47 7" xfId="21453" xr:uid="{00000000-0005-0000-0000-0000F89F0000}"/>
    <cellStyle name="SAPBEXaggItem 47 8" xfId="26232" xr:uid="{00000000-0005-0000-0000-0000F99F0000}"/>
    <cellStyle name="SAPBEXaggItem 47 9" xfId="29115" xr:uid="{00000000-0005-0000-0000-0000FA9F0000}"/>
    <cellStyle name="SAPBEXaggItem 48" xfId="1911" xr:uid="{00000000-0005-0000-0000-0000FB9F0000}"/>
    <cellStyle name="SAPBEXaggItem 48 10" xfId="31996" xr:uid="{00000000-0005-0000-0000-0000FC9F0000}"/>
    <cellStyle name="SAPBEXaggItem 48 11" xfId="34891" xr:uid="{00000000-0005-0000-0000-0000FD9F0000}"/>
    <cellStyle name="SAPBEXaggItem 48 12" xfId="37796" xr:uid="{00000000-0005-0000-0000-0000FE9F0000}"/>
    <cellStyle name="SAPBEXaggItem 48 13" xfId="42905" xr:uid="{00000000-0005-0000-0000-0000FF9F0000}"/>
    <cellStyle name="SAPBEXaggItem 48 14" xfId="45924" xr:uid="{00000000-0005-0000-0000-000000A00000}"/>
    <cellStyle name="SAPBEXaggItem 48 2" xfId="6885" xr:uid="{00000000-0005-0000-0000-000001A00000}"/>
    <cellStyle name="SAPBEXaggItem 48 3" xfId="9678" xr:uid="{00000000-0005-0000-0000-000002A00000}"/>
    <cellStyle name="SAPBEXaggItem 48 4" xfId="12575" xr:uid="{00000000-0005-0000-0000-000003A00000}"/>
    <cellStyle name="SAPBEXaggItem 48 5" xfId="15438" xr:uid="{00000000-0005-0000-0000-000004A00000}"/>
    <cellStyle name="SAPBEXaggItem 48 6" xfId="18374" xr:uid="{00000000-0005-0000-0000-000005A00000}"/>
    <cellStyle name="SAPBEXaggItem 48 7" xfId="21485" xr:uid="{00000000-0005-0000-0000-000006A00000}"/>
    <cellStyle name="SAPBEXaggItem 48 8" xfId="26262" xr:uid="{00000000-0005-0000-0000-000007A00000}"/>
    <cellStyle name="SAPBEXaggItem 48 9" xfId="29145" xr:uid="{00000000-0005-0000-0000-000008A00000}"/>
    <cellStyle name="SAPBEXaggItem 49" xfId="1942" xr:uid="{00000000-0005-0000-0000-000009A00000}"/>
    <cellStyle name="SAPBEXaggItem 49 10" xfId="32026" xr:uid="{00000000-0005-0000-0000-00000AA00000}"/>
    <cellStyle name="SAPBEXaggItem 49 11" xfId="34922" xr:uid="{00000000-0005-0000-0000-00000BA00000}"/>
    <cellStyle name="SAPBEXaggItem 49 12" xfId="37826" xr:uid="{00000000-0005-0000-0000-00000CA00000}"/>
    <cellStyle name="SAPBEXaggItem 49 13" xfId="42935" xr:uid="{00000000-0005-0000-0000-00000DA00000}"/>
    <cellStyle name="SAPBEXaggItem 49 14" xfId="45955" xr:uid="{00000000-0005-0000-0000-00000EA00000}"/>
    <cellStyle name="SAPBEXaggItem 49 2" xfId="6915" xr:uid="{00000000-0005-0000-0000-00000FA00000}"/>
    <cellStyle name="SAPBEXaggItem 49 3" xfId="9709" xr:uid="{00000000-0005-0000-0000-000010A00000}"/>
    <cellStyle name="SAPBEXaggItem 49 4" xfId="12605" xr:uid="{00000000-0005-0000-0000-000011A00000}"/>
    <cellStyle name="SAPBEXaggItem 49 5" xfId="15469" xr:uid="{00000000-0005-0000-0000-000012A00000}"/>
    <cellStyle name="SAPBEXaggItem 49 6" xfId="18405" xr:uid="{00000000-0005-0000-0000-000013A00000}"/>
    <cellStyle name="SAPBEXaggItem 49 7" xfId="21516" xr:uid="{00000000-0005-0000-0000-000014A00000}"/>
    <cellStyle name="SAPBEXaggItem 49 8" xfId="26292" xr:uid="{00000000-0005-0000-0000-000015A00000}"/>
    <cellStyle name="SAPBEXaggItem 49 9" xfId="29175" xr:uid="{00000000-0005-0000-0000-000016A00000}"/>
    <cellStyle name="SAPBEXaggItem 5" xfId="587" xr:uid="{00000000-0005-0000-0000-000017A00000}"/>
    <cellStyle name="SAPBEXaggItem 5 10" xfId="30680" xr:uid="{00000000-0005-0000-0000-000018A00000}"/>
    <cellStyle name="SAPBEXaggItem 5 11" xfId="33569" xr:uid="{00000000-0005-0000-0000-000019A00000}"/>
    <cellStyle name="SAPBEXaggItem 5 12" xfId="36475" xr:uid="{00000000-0005-0000-0000-00001AA00000}"/>
    <cellStyle name="SAPBEXaggItem 5 13" xfId="41582" xr:uid="{00000000-0005-0000-0000-00001BA00000}"/>
    <cellStyle name="SAPBEXaggItem 5 14" xfId="44600" xr:uid="{00000000-0005-0000-0000-00001CA00000}"/>
    <cellStyle name="SAPBEXaggItem 5 2" xfId="3979" xr:uid="{00000000-0005-0000-0000-00001DA00000}"/>
    <cellStyle name="SAPBEXaggItem 5 3" xfId="8361" xr:uid="{00000000-0005-0000-0000-00001EA00000}"/>
    <cellStyle name="SAPBEXaggItem 5 4" xfId="11254" xr:uid="{00000000-0005-0000-0000-00001FA00000}"/>
    <cellStyle name="SAPBEXaggItem 5 5" xfId="14122" xr:uid="{00000000-0005-0000-0000-000020A00000}"/>
    <cellStyle name="SAPBEXaggItem 5 6" xfId="17051" xr:uid="{00000000-0005-0000-0000-000021A00000}"/>
    <cellStyle name="SAPBEXaggItem 5 7" xfId="20162" xr:uid="{00000000-0005-0000-0000-000022A00000}"/>
    <cellStyle name="SAPBEXaggItem 5 8" xfId="18939" xr:uid="{00000000-0005-0000-0000-000023A00000}"/>
    <cellStyle name="SAPBEXaggItem 5 9" xfId="27825" xr:uid="{00000000-0005-0000-0000-000024A00000}"/>
    <cellStyle name="SAPBEXaggItem 50" xfId="1974" xr:uid="{00000000-0005-0000-0000-000025A00000}"/>
    <cellStyle name="SAPBEXaggItem 50 10" xfId="32057" xr:uid="{00000000-0005-0000-0000-000026A00000}"/>
    <cellStyle name="SAPBEXaggItem 50 11" xfId="34954" xr:uid="{00000000-0005-0000-0000-000027A00000}"/>
    <cellStyle name="SAPBEXaggItem 50 12" xfId="37857" xr:uid="{00000000-0005-0000-0000-000028A00000}"/>
    <cellStyle name="SAPBEXaggItem 50 13" xfId="42966" xr:uid="{00000000-0005-0000-0000-000029A00000}"/>
    <cellStyle name="SAPBEXaggItem 50 14" xfId="45987" xr:uid="{00000000-0005-0000-0000-00002AA00000}"/>
    <cellStyle name="SAPBEXaggItem 50 2" xfId="6947" xr:uid="{00000000-0005-0000-0000-00002BA00000}"/>
    <cellStyle name="SAPBEXaggItem 50 3" xfId="9741" xr:uid="{00000000-0005-0000-0000-00002CA00000}"/>
    <cellStyle name="SAPBEXaggItem 50 4" xfId="12636" xr:uid="{00000000-0005-0000-0000-00002DA00000}"/>
    <cellStyle name="SAPBEXaggItem 50 5" xfId="15501" xr:uid="{00000000-0005-0000-0000-00002EA00000}"/>
    <cellStyle name="SAPBEXaggItem 50 6" xfId="18437" xr:uid="{00000000-0005-0000-0000-00002FA00000}"/>
    <cellStyle name="SAPBEXaggItem 50 7" xfId="21547" xr:uid="{00000000-0005-0000-0000-000030A00000}"/>
    <cellStyle name="SAPBEXaggItem 50 8" xfId="26323" xr:uid="{00000000-0005-0000-0000-000031A00000}"/>
    <cellStyle name="SAPBEXaggItem 50 9" xfId="29206" xr:uid="{00000000-0005-0000-0000-000032A00000}"/>
    <cellStyle name="SAPBEXaggItem 51" xfId="2005" xr:uid="{00000000-0005-0000-0000-000033A00000}"/>
    <cellStyle name="SAPBEXaggItem 51 10" xfId="32088" xr:uid="{00000000-0005-0000-0000-000034A00000}"/>
    <cellStyle name="SAPBEXaggItem 51 11" xfId="34985" xr:uid="{00000000-0005-0000-0000-000035A00000}"/>
    <cellStyle name="SAPBEXaggItem 51 12" xfId="37887" xr:uid="{00000000-0005-0000-0000-000036A00000}"/>
    <cellStyle name="SAPBEXaggItem 51 13" xfId="42996" xr:uid="{00000000-0005-0000-0000-000037A00000}"/>
    <cellStyle name="SAPBEXaggItem 51 14" xfId="46018" xr:uid="{00000000-0005-0000-0000-000038A00000}"/>
    <cellStyle name="SAPBEXaggItem 51 2" xfId="6978" xr:uid="{00000000-0005-0000-0000-000039A00000}"/>
    <cellStyle name="SAPBEXaggItem 51 3" xfId="9772" xr:uid="{00000000-0005-0000-0000-00003AA00000}"/>
    <cellStyle name="SAPBEXaggItem 51 4" xfId="12666" xr:uid="{00000000-0005-0000-0000-00003BA00000}"/>
    <cellStyle name="SAPBEXaggItem 51 5" xfId="15532" xr:uid="{00000000-0005-0000-0000-00003CA00000}"/>
    <cellStyle name="SAPBEXaggItem 51 6" xfId="18468" xr:uid="{00000000-0005-0000-0000-00003DA00000}"/>
    <cellStyle name="SAPBEXaggItem 51 7" xfId="21577" xr:uid="{00000000-0005-0000-0000-00003EA00000}"/>
    <cellStyle name="SAPBEXaggItem 51 8" xfId="26353" xr:uid="{00000000-0005-0000-0000-00003FA00000}"/>
    <cellStyle name="SAPBEXaggItem 51 9" xfId="29236" xr:uid="{00000000-0005-0000-0000-000040A00000}"/>
    <cellStyle name="SAPBEXaggItem 52" xfId="2037" xr:uid="{00000000-0005-0000-0000-000041A00000}"/>
    <cellStyle name="SAPBEXaggItem 52 10" xfId="32120" xr:uid="{00000000-0005-0000-0000-000042A00000}"/>
    <cellStyle name="SAPBEXaggItem 52 11" xfId="35017" xr:uid="{00000000-0005-0000-0000-000043A00000}"/>
    <cellStyle name="SAPBEXaggItem 52 12" xfId="37918" xr:uid="{00000000-0005-0000-0000-000044A00000}"/>
    <cellStyle name="SAPBEXaggItem 52 13" xfId="43027" xr:uid="{00000000-0005-0000-0000-000045A00000}"/>
    <cellStyle name="SAPBEXaggItem 52 14" xfId="46050" xr:uid="{00000000-0005-0000-0000-000046A00000}"/>
    <cellStyle name="SAPBEXaggItem 52 2" xfId="7010" xr:uid="{00000000-0005-0000-0000-000047A00000}"/>
    <cellStyle name="SAPBEXaggItem 52 3" xfId="9804" xr:uid="{00000000-0005-0000-0000-000048A00000}"/>
    <cellStyle name="SAPBEXaggItem 52 4" xfId="12697" xr:uid="{00000000-0005-0000-0000-000049A00000}"/>
    <cellStyle name="SAPBEXaggItem 52 5" xfId="15564" xr:uid="{00000000-0005-0000-0000-00004AA00000}"/>
    <cellStyle name="SAPBEXaggItem 52 6" xfId="18500" xr:uid="{00000000-0005-0000-0000-00004BA00000}"/>
    <cellStyle name="SAPBEXaggItem 52 7" xfId="21608" xr:uid="{00000000-0005-0000-0000-00004CA00000}"/>
    <cellStyle name="SAPBEXaggItem 52 8" xfId="26384" xr:uid="{00000000-0005-0000-0000-00004DA00000}"/>
    <cellStyle name="SAPBEXaggItem 52 9" xfId="29267" xr:uid="{00000000-0005-0000-0000-00004EA00000}"/>
    <cellStyle name="SAPBEXaggItem 53" xfId="2068" xr:uid="{00000000-0005-0000-0000-00004FA00000}"/>
    <cellStyle name="SAPBEXaggItem 53 10" xfId="32151" xr:uid="{00000000-0005-0000-0000-000050A00000}"/>
    <cellStyle name="SAPBEXaggItem 53 11" xfId="35048" xr:uid="{00000000-0005-0000-0000-000051A00000}"/>
    <cellStyle name="SAPBEXaggItem 53 12" xfId="37948" xr:uid="{00000000-0005-0000-0000-000052A00000}"/>
    <cellStyle name="SAPBEXaggItem 53 13" xfId="43057" xr:uid="{00000000-0005-0000-0000-000053A00000}"/>
    <cellStyle name="SAPBEXaggItem 53 14" xfId="46081" xr:uid="{00000000-0005-0000-0000-000054A00000}"/>
    <cellStyle name="SAPBEXaggItem 53 2" xfId="7041" xr:uid="{00000000-0005-0000-0000-000055A00000}"/>
    <cellStyle name="SAPBEXaggItem 53 3" xfId="9835" xr:uid="{00000000-0005-0000-0000-000056A00000}"/>
    <cellStyle name="SAPBEXaggItem 53 4" xfId="12727" xr:uid="{00000000-0005-0000-0000-000057A00000}"/>
    <cellStyle name="SAPBEXaggItem 53 5" xfId="15595" xr:uid="{00000000-0005-0000-0000-000058A00000}"/>
    <cellStyle name="SAPBEXaggItem 53 6" xfId="18531" xr:uid="{00000000-0005-0000-0000-000059A00000}"/>
    <cellStyle name="SAPBEXaggItem 53 7" xfId="21639" xr:uid="{00000000-0005-0000-0000-00005AA00000}"/>
    <cellStyle name="SAPBEXaggItem 53 8" xfId="26414" xr:uid="{00000000-0005-0000-0000-00005BA00000}"/>
    <cellStyle name="SAPBEXaggItem 53 9" xfId="29297" xr:uid="{00000000-0005-0000-0000-00005CA00000}"/>
    <cellStyle name="SAPBEXaggItem 54" xfId="2100" xr:uid="{00000000-0005-0000-0000-00005DA00000}"/>
    <cellStyle name="SAPBEXaggItem 54 10" xfId="32183" xr:uid="{00000000-0005-0000-0000-00005EA00000}"/>
    <cellStyle name="SAPBEXaggItem 54 11" xfId="35079" xr:uid="{00000000-0005-0000-0000-00005FA00000}"/>
    <cellStyle name="SAPBEXaggItem 54 12" xfId="37979" xr:uid="{00000000-0005-0000-0000-000060A00000}"/>
    <cellStyle name="SAPBEXaggItem 54 13" xfId="43089" xr:uid="{00000000-0005-0000-0000-000061A00000}"/>
    <cellStyle name="SAPBEXaggItem 54 14" xfId="46113" xr:uid="{00000000-0005-0000-0000-000062A00000}"/>
    <cellStyle name="SAPBEXaggItem 54 2" xfId="7073" xr:uid="{00000000-0005-0000-0000-000063A00000}"/>
    <cellStyle name="SAPBEXaggItem 54 3" xfId="9867" xr:uid="{00000000-0005-0000-0000-000064A00000}"/>
    <cellStyle name="SAPBEXaggItem 54 4" xfId="12758" xr:uid="{00000000-0005-0000-0000-000065A00000}"/>
    <cellStyle name="SAPBEXaggItem 54 5" xfId="15627" xr:uid="{00000000-0005-0000-0000-000066A00000}"/>
    <cellStyle name="SAPBEXaggItem 54 6" xfId="18563" xr:uid="{00000000-0005-0000-0000-000067A00000}"/>
    <cellStyle name="SAPBEXaggItem 54 7" xfId="21670" xr:uid="{00000000-0005-0000-0000-000068A00000}"/>
    <cellStyle name="SAPBEXaggItem 54 8" xfId="26445" xr:uid="{00000000-0005-0000-0000-000069A00000}"/>
    <cellStyle name="SAPBEXaggItem 54 9" xfId="29328" xr:uid="{00000000-0005-0000-0000-00006AA00000}"/>
    <cellStyle name="SAPBEXaggItem 55" xfId="2130" xr:uid="{00000000-0005-0000-0000-00006BA00000}"/>
    <cellStyle name="SAPBEXaggItem 55 10" xfId="32213" xr:uid="{00000000-0005-0000-0000-00006CA00000}"/>
    <cellStyle name="SAPBEXaggItem 55 11" xfId="35109" xr:uid="{00000000-0005-0000-0000-00006DA00000}"/>
    <cellStyle name="SAPBEXaggItem 55 12" xfId="38008" xr:uid="{00000000-0005-0000-0000-00006EA00000}"/>
    <cellStyle name="SAPBEXaggItem 55 13" xfId="43119" xr:uid="{00000000-0005-0000-0000-00006FA00000}"/>
    <cellStyle name="SAPBEXaggItem 55 14" xfId="46143" xr:uid="{00000000-0005-0000-0000-000070A00000}"/>
    <cellStyle name="SAPBEXaggItem 55 2" xfId="7103" xr:uid="{00000000-0005-0000-0000-000071A00000}"/>
    <cellStyle name="SAPBEXaggItem 55 3" xfId="9897" xr:uid="{00000000-0005-0000-0000-000072A00000}"/>
    <cellStyle name="SAPBEXaggItem 55 4" xfId="12787" xr:uid="{00000000-0005-0000-0000-000073A00000}"/>
    <cellStyle name="SAPBEXaggItem 55 5" xfId="15657" xr:uid="{00000000-0005-0000-0000-000074A00000}"/>
    <cellStyle name="SAPBEXaggItem 55 6" xfId="18593" xr:uid="{00000000-0005-0000-0000-000075A00000}"/>
    <cellStyle name="SAPBEXaggItem 55 7" xfId="21699" xr:uid="{00000000-0005-0000-0000-000076A00000}"/>
    <cellStyle name="SAPBEXaggItem 55 8" xfId="26474" xr:uid="{00000000-0005-0000-0000-000077A00000}"/>
    <cellStyle name="SAPBEXaggItem 55 9" xfId="29357" xr:uid="{00000000-0005-0000-0000-000078A00000}"/>
    <cellStyle name="SAPBEXaggItem 56" xfId="834" xr:uid="{00000000-0005-0000-0000-000079A00000}"/>
    <cellStyle name="SAPBEXaggItem 56 10" xfId="30927" xr:uid="{00000000-0005-0000-0000-00007AA00000}"/>
    <cellStyle name="SAPBEXaggItem 56 11" xfId="33816" xr:uid="{00000000-0005-0000-0000-00007BA00000}"/>
    <cellStyle name="SAPBEXaggItem 56 12" xfId="36722" xr:uid="{00000000-0005-0000-0000-00007CA00000}"/>
    <cellStyle name="SAPBEXaggItem 56 13" xfId="41829" xr:uid="{00000000-0005-0000-0000-00007DA00000}"/>
    <cellStyle name="SAPBEXaggItem 56 14" xfId="44847" xr:uid="{00000000-0005-0000-0000-00007EA00000}"/>
    <cellStyle name="SAPBEXaggItem 56 2" xfId="3359" xr:uid="{00000000-0005-0000-0000-00007FA00000}"/>
    <cellStyle name="SAPBEXaggItem 56 3" xfId="8608" xr:uid="{00000000-0005-0000-0000-000080A00000}"/>
    <cellStyle name="SAPBEXaggItem 56 4" xfId="11501" xr:uid="{00000000-0005-0000-0000-000081A00000}"/>
    <cellStyle name="SAPBEXaggItem 56 5" xfId="14369" xr:uid="{00000000-0005-0000-0000-000082A00000}"/>
    <cellStyle name="SAPBEXaggItem 56 6" xfId="17298" xr:uid="{00000000-0005-0000-0000-000083A00000}"/>
    <cellStyle name="SAPBEXaggItem 56 7" xfId="20409" xr:uid="{00000000-0005-0000-0000-000084A00000}"/>
    <cellStyle name="SAPBEXaggItem 56 8" xfId="25188" xr:uid="{00000000-0005-0000-0000-000085A00000}"/>
    <cellStyle name="SAPBEXaggItem 56 9" xfId="28072" xr:uid="{00000000-0005-0000-0000-000086A00000}"/>
    <cellStyle name="SAPBEXaggItem 57" xfId="1816" xr:uid="{00000000-0005-0000-0000-000087A00000}"/>
    <cellStyle name="SAPBEXaggItem 57 10" xfId="31905" xr:uid="{00000000-0005-0000-0000-000088A00000}"/>
    <cellStyle name="SAPBEXaggItem 57 11" xfId="34798" xr:uid="{00000000-0005-0000-0000-000089A00000}"/>
    <cellStyle name="SAPBEXaggItem 57 12" xfId="37704" xr:uid="{00000000-0005-0000-0000-00008AA00000}"/>
    <cellStyle name="SAPBEXaggItem 57 13" xfId="42811" xr:uid="{00000000-0005-0000-0000-00008BA00000}"/>
    <cellStyle name="SAPBEXaggItem 57 14" xfId="45829" xr:uid="{00000000-0005-0000-0000-00008CA00000}"/>
    <cellStyle name="SAPBEXaggItem 57 2" xfId="6793" xr:uid="{00000000-0005-0000-0000-00008DA00000}"/>
    <cellStyle name="SAPBEXaggItem 57 3" xfId="9586" xr:uid="{00000000-0005-0000-0000-00008EA00000}"/>
    <cellStyle name="SAPBEXaggItem 57 4" xfId="12483" xr:uid="{00000000-0005-0000-0000-00008FA00000}"/>
    <cellStyle name="SAPBEXaggItem 57 5" xfId="15347" xr:uid="{00000000-0005-0000-0000-000090A00000}"/>
    <cellStyle name="SAPBEXaggItem 57 6" xfId="18280" xr:uid="{00000000-0005-0000-0000-000091A00000}"/>
    <cellStyle name="SAPBEXaggItem 57 7" xfId="21391" xr:uid="{00000000-0005-0000-0000-000092A00000}"/>
    <cellStyle name="SAPBEXaggItem 57 8" xfId="26170" xr:uid="{00000000-0005-0000-0000-000093A00000}"/>
    <cellStyle name="SAPBEXaggItem 57 9" xfId="29054" xr:uid="{00000000-0005-0000-0000-000094A00000}"/>
    <cellStyle name="SAPBEXaggItem 58" xfId="1600" xr:uid="{00000000-0005-0000-0000-000095A00000}"/>
    <cellStyle name="SAPBEXaggItem 58 10" xfId="31693" xr:uid="{00000000-0005-0000-0000-000096A00000}"/>
    <cellStyle name="SAPBEXaggItem 58 11" xfId="34582" xr:uid="{00000000-0005-0000-0000-000097A00000}"/>
    <cellStyle name="SAPBEXaggItem 58 12" xfId="37488" xr:uid="{00000000-0005-0000-0000-000098A00000}"/>
    <cellStyle name="SAPBEXaggItem 58 13" xfId="42595" xr:uid="{00000000-0005-0000-0000-000099A00000}"/>
    <cellStyle name="SAPBEXaggItem 58 14" xfId="45613" xr:uid="{00000000-0005-0000-0000-00009AA00000}"/>
    <cellStyle name="SAPBEXaggItem 58 2" xfId="6580" xr:uid="{00000000-0005-0000-0000-00009BA00000}"/>
    <cellStyle name="SAPBEXaggItem 58 3" xfId="9374" xr:uid="{00000000-0005-0000-0000-00009CA00000}"/>
    <cellStyle name="SAPBEXaggItem 58 4" xfId="12267" xr:uid="{00000000-0005-0000-0000-00009DA00000}"/>
    <cellStyle name="SAPBEXaggItem 58 5" xfId="15135" xr:uid="{00000000-0005-0000-0000-00009EA00000}"/>
    <cellStyle name="SAPBEXaggItem 58 6" xfId="18064" xr:uid="{00000000-0005-0000-0000-00009FA00000}"/>
    <cellStyle name="SAPBEXaggItem 58 7" xfId="21175" xr:uid="{00000000-0005-0000-0000-0000A0A00000}"/>
    <cellStyle name="SAPBEXaggItem 58 8" xfId="25954" xr:uid="{00000000-0005-0000-0000-0000A1A00000}"/>
    <cellStyle name="SAPBEXaggItem 58 9" xfId="28838" xr:uid="{00000000-0005-0000-0000-0000A2A00000}"/>
    <cellStyle name="SAPBEXaggItem 59" xfId="2038" xr:uid="{00000000-0005-0000-0000-0000A3A00000}"/>
    <cellStyle name="SAPBEXaggItem 59 10" xfId="32121" xr:uid="{00000000-0005-0000-0000-0000A4A00000}"/>
    <cellStyle name="SAPBEXaggItem 59 11" xfId="35018" xr:uid="{00000000-0005-0000-0000-0000A5A00000}"/>
    <cellStyle name="SAPBEXaggItem 59 12" xfId="37919" xr:uid="{00000000-0005-0000-0000-0000A6A00000}"/>
    <cellStyle name="SAPBEXaggItem 59 13" xfId="43028" xr:uid="{00000000-0005-0000-0000-0000A7A00000}"/>
    <cellStyle name="SAPBEXaggItem 59 14" xfId="46051" xr:uid="{00000000-0005-0000-0000-0000A8A00000}"/>
    <cellStyle name="SAPBEXaggItem 59 2" xfId="7011" xr:uid="{00000000-0005-0000-0000-0000A9A00000}"/>
    <cellStyle name="SAPBEXaggItem 59 3" xfId="9805" xr:uid="{00000000-0005-0000-0000-0000AAA00000}"/>
    <cellStyle name="SAPBEXaggItem 59 4" xfId="12698" xr:uid="{00000000-0005-0000-0000-0000ABA00000}"/>
    <cellStyle name="SAPBEXaggItem 59 5" xfId="15565" xr:uid="{00000000-0005-0000-0000-0000ACA00000}"/>
    <cellStyle name="SAPBEXaggItem 59 6" xfId="18501" xr:uid="{00000000-0005-0000-0000-0000ADA00000}"/>
    <cellStyle name="SAPBEXaggItem 59 7" xfId="21609" xr:uid="{00000000-0005-0000-0000-0000AEA00000}"/>
    <cellStyle name="SAPBEXaggItem 59 8" xfId="26385" xr:uid="{00000000-0005-0000-0000-0000AFA00000}"/>
    <cellStyle name="SAPBEXaggItem 59 9" xfId="29268" xr:uid="{00000000-0005-0000-0000-0000B0A00000}"/>
    <cellStyle name="SAPBEXaggItem 6" xfId="755" xr:uid="{00000000-0005-0000-0000-0000B1A00000}"/>
    <cellStyle name="SAPBEXaggItem 6 10" xfId="30848" xr:uid="{00000000-0005-0000-0000-0000B2A00000}"/>
    <cellStyle name="SAPBEXaggItem 6 11" xfId="33737" xr:uid="{00000000-0005-0000-0000-0000B3A00000}"/>
    <cellStyle name="SAPBEXaggItem 6 12" xfId="36643" xr:uid="{00000000-0005-0000-0000-0000B4A00000}"/>
    <cellStyle name="SAPBEXaggItem 6 13" xfId="41750" xr:uid="{00000000-0005-0000-0000-0000B5A00000}"/>
    <cellStyle name="SAPBEXaggItem 6 14" xfId="44768" xr:uid="{00000000-0005-0000-0000-0000B6A00000}"/>
    <cellStyle name="SAPBEXaggItem 6 2" xfId="4055" xr:uid="{00000000-0005-0000-0000-0000B7A00000}"/>
    <cellStyle name="SAPBEXaggItem 6 3" xfId="8529" xr:uid="{00000000-0005-0000-0000-0000B8A00000}"/>
    <cellStyle name="SAPBEXaggItem 6 4" xfId="11422" xr:uid="{00000000-0005-0000-0000-0000B9A00000}"/>
    <cellStyle name="SAPBEXaggItem 6 5" xfId="14290" xr:uid="{00000000-0005-0000-0000-0000BAA00000}"/>
    <cellStyle name="SAPBEXaggItem 6 6" xfId="17219" xr:uid="{00000000-0005-0000-0000-0000BBA00000}"/>
    <cellStyle name="SAPBEXaggItem 6 7" xfId="20330" xr:uid="{00000000-0005-0000-0000-0000BCA00000}"/>
    <cellStyle name="SAPBEXaggItem 6 8" xfId="25109" xr:uid="{00000000-0005-0000-0000-0000BDA00000}"/>
    <cellStyle name="SAPBEXaggItem 6 9" xfId="27993" xr:uid="{00000000-0005-0000-0000-0000BEA00000}"/>
    <cellStyle name="SAPBEXaggItem 60" xfId="2694" xr:uid="{00000000-0005-0000-0000-0000BFA00000}"/>
    <cellStyle name="SAPBEXaggItem 60 10" xfId="32766" xr:uid="{00000000-0005-0000-0000-0000C0A00000}"/>
    <cellStyle name="SAPBEXaggItem 60 11" xfId="35654" xr:uid="{00000000-0005-0000-0000-0000C1A00000}"/>
    <cellStyle name="SAPBEXaggItem 60 12" xfId="38550" xr:uid="{00000000-0005-0000-0000-0000C2A00000}"/>
    <cellStyle name="SAPBEXaggItem 60 13" xfId="43665" xr:uid="{00000000-0005-0000-0000-0000C3A00000}"/>
    <cellStyle name="SAPBEXaggItem 60 14" xfId="46707" xr:uid="{00000000-0005-0000-0000-0000C4A00000}"/>
    <cellStyle name="SAPBEXaggItem 60 2" xfId="7660" xr:uid="{00000000-0005-0000-0000-0000C5A00000}"/>
    <cellStyle name="SAPBEXaggItem 60 3" xfId="10448" xr:uid="{00000000-0005-0000-0000-0000C6A00000}"/>
    <cellStyle name="SAPBEXaggItem 60 4" xfId="13329" xr:uid="{00000000-0005-0000-0000-0000C7A00000}"/>
    <cellStyle name="SAPBEXaggItem 60 5" xfId="16209" xr:uid="{00000000-0005-0000-0000-0000C8A00000}"/>
    <cellStyle name="SAPBEXaggItem 60 6" xfId="19157" xr:uid="{00000000-0005-0000-0000-0000C9A00000}"/>
    <cellStyle name="SAPBEXaggItem 60 7" xfId="22248" xr:uid="{00000000-0005-0000-0000-0000CAA00000}"/>
    <cellStyle name="SAPBEXaggItem 60 8" xfId="27016" xr:uid="{00000000-0005-0000-0000-0000CBA00000}"/>
    <cellStyle name="SAPBEXaggItem 60 9" xfId="29899" xr:uid="{00000000-0005-0000-0000-0000CCA00000}"/>
    <cellStyle name="SAPBEXaggItem 61" xfId="1817" xr:uid="{00000000-0005-0000-0000-0000CDA00000}"/>
    <cellStyle name="SAPBEXaggItem 61 10" xfId="31906" xr:uid="{00000000-0005-0000-0000-0000CEA00000}"/>
    <cellStyle name="SAPBEXaggItem 61 11" xfId="34799" xr:uid="{00000000-0005-0000-0000-0000CFA00000}"/>
    <cellStyle name="SAPBEXaggItem 61 12" xfId="37705" xr:uid="{00000000-0005-0000-0000-0000D0A00000}"/>
    <cellStyle name="SAPBEXaggItem 61 13" xfId="42812" xr:uid="{00000000-0005-0000-0000-0000D1A00000}"/>
    <cellStyle name="SAPBEXaggItem 61 14" xfId="45830" xr:uid="{00000000-0005-0000-0000-0000D2A00000}"/>
    <cellStyle name="SAPBEXaggItem 61 2" xfId="6794" xr:uid="{00000000-0005-0000-0000-0000D3A00000}"/>
    <cellStyle name="SAPBEXaggItem 61 3" xfId="9587" xr:uid="{00000000-0005-0000-0000-0000D4A00000}"/>
    <cellStyle name="SAPBEXaggItem 61 4" xfId="12484" xr:uid="{00000000-0005-0000-0000-0000D5A00000}"/>
    <cellStyle name="SAPBEXaggItem 61 5" xfId="15348" xr:uid="{00000000-0005-0000-0000-0000D6A00000}"/>
    <cellStyle name="SAPBEXaggItem 61 6" xfId="18281" xr:uid="{00000000-0005-0000-0000-0000D7A00000}"/>
    <cellStyle name="SAPBEXaggItem 61 7" xfId="21392" xr:uid="{00000000-0005-0000-0000-0000D8A00000}"/>
    <cellStyle name="SAPBEXaggItem 61 8" xfId="26171" xr:uid="{00000000-0005-0000-0000-0000D9A00000}"/>
    <cellStyle name="SAPBEXaggItem 61 9" xfId="29055" xr:uid="{00000000-0005-0000-0000-0000DAA00000}"/>
    <cellStyle name="SAPBEXaggItem 62" xfId="2254" xr:uid="{00000000-0005-0000-0000-0000DBA00000}"/>
    <cellStyle name="SAPBEXaggItem 62 10" xfId="32337" xr:uid="{00000000-0005-0000-0000-0000DCA00000}"/>
    <cellStyle name="SAPBEXaggItem 62 11" xfId="35230" xr:uid="{00000000-0005-0000-0000-0000DDA00000}"/>
    <cellStyle name="SAPBEXaggItem 62 12" xfId="38128" xr:uid="{00000000-0005-0000-0000-0000DEA00000}"/>
    <cellStyle name="SAPBEXaggItem 62 13" xfId="43242" xr:uid="{00000000-0005-0000-0000-0000DFA00000}"/>
    <cellStyle name="SAPBEXaggItem 62 14" xfId="46267" xr:uid="{00000000-0005-0000-0000-0000E0A00000}"/>
    <cellStyle name="SAPBEXaggItem 62 2" xfId="7227" xr:uid="{00000000-0005-0000-0000-0000E1A00000}"/>
    <cellStyle name="SAPBEXaggItem 62 3" xfId="10021" xr:uid="{00000000-0005-0000-0000-0000E2A00000}"/>
    <cellStyle name="SAPBEXaggItem 62 4" xfId="12907" xr:uid="{00000000-0005-0000-0000-0000E3A00000}"/>
    <cellStyle name="SAPBEXaggItem 62 5" xfId="15781" xr:uid="{00000000-0005-0000-0000-0000E4A00000}"/>
    <cellStyle name="SAPBEXaggItem 62 6" xfId="18717" xr:uid="{00000000-0005-0000-0000-0000E5A00000}"/>
    <cellStyle name="SAPBEXaggItem 62 7" xfId="21819" xr:uid="{00000000-0005-0000-0000-0000E6A00000}"/>
    <cellStyle name="SAPBEXaggItem 62 8" xfId="26594" xr:uid="{00000000-0005-0000-0000-0000E7A00000}"/>
    <cellStyle name="SAPBEXaggItem 62 9" xfId="29477" xr:uid="{00000000-0005-0000-0000-0000E8A00000}"/>
    <cellStyle name="SAPBEXaggItem 63" xfId="2773" xr:uid="{00000000-0005-0000-0000-0000E9A00000}"/>
    <cellStyle name="SAPBEXaggItem 63 10" xfId="32842" xr:uid="{00000000-0005-0000-0000-0000EAA00000}"/>
    <cellStyle name="SAPBEXaggItem 63 11" xfId="35730" xr:uid="{00000000-0005-0000-0000-0000EBA00000}"/>
    <cellStyle name="SAPBEXaggItem 63 12" xfId="38626" xr:uid="{00000000-0005-0000-0000-0000ECA00000}"/>
    <cellStyle name="SAPBEXaggItem 63 13" xfId="43741" xr:uid="{00000000-0005-0000-0000-0000EDA00000}"/>
    <cellStyle name="SAPBEXaggItem 63 14" xfId="46786" xr:uid="{00000000-0005-0000-0000-0000EEA00000}"/>
    <cellStyle name="SAPBEXaggItem 63 2" xfId="7738" xr:uid="{00000000-0005-0000-0000-0000EFA00000}"/>
    <cellStyle name="SAPBEXaggItem 63 3" xfId="10524" xr:uid="{00000000-0005-0000-0000-0000F0A00000}"/>
    <cellStyle name="SAPBEXaggItem 63 4" xfId="13405" xr:uid="{00000000-0005-0000-0000-0000F1A00000}"/>
    <cellStyle name="SAPBEXaggItem 63 5" xfId="16285" xr:uid="{00000000-0005-0000-0000-0000F2A00000}"/>
    <cellStyle name="SAPBEXaggItem 63 6" xfId="19236" xr:uid="{00000000-0005-0000-0000-0000F3A00000}"/>
    <cellStyle name="SAPBEXaggItem 63 7" xfId="22327" xr:uid="{00000000-0005-0000-0000-0000F4A00000}"/>
    <cellStyle name="SAPBEXaggItem 63 8" xfId="27092" xr:uid="{00000000-0005-0000-0000-0000F5A00000}"/>
    <cellStyle name="SAPBEXaggItem 63 9" xfId="29975" xr:uid="{00000000-0005-0000-0000-0000F6A00000}"/>
    <cellStyle name="SAPBEXaggItem 64" xfId="914" xr:uid="{00000000-0005-0000-0000-0000F7A00000}"/>
    <cellStyle name="SAPBEXaggItem 64 10" xfId="31007" xr:uid="{00000000-0005-0000-0000-0000F8A00000}"/>
    <cellStyle name="SAPBEXaggItem 64 11" xfId="33896" xr:uid="{00000000-0005-0000-0000-0000F9A00000}"/>
    <cellStyle name="SAPBEXaggItem 64 12" xfId="36802" xr:uid="{00000000-0005-0000-0000-0000FAA00000}"/>
    <cellStyle name="SAPBEXaggItem 64 13" xfId="41909" xr:uid="{00000000-0005-0000-0000-0000FBA00000}"/>
    <cellStyle name="SAPBEXaggItem 64 14" xfId="44927" xr:uid="{00000000-0005-0000-0000-0000FCA00000}"/>
    <cellStyle name="SAPBEXaggItem 64 2" xfId="3622" xr:uid="{00000000-0005-0000-0000-0000FDA00000}"/>
    <cellStyle name="SAPBEXaggItem 64 3" xfId="8688" xr:uid="{00000000-0005-0000-0000-0000FEA00000}"/>
    <cellStyle name="SAPBEXaggItem 64 4" xfId="11581" xr:uid="{00000000-0005-0000-0000-0000FFA00000}"/>
    <cellStyle name="SAPBEXaggItem 64 5" xfId="14449" xr:uid="{00000000-0005-0000-0000-000000A10000}"/>
    <cellStyle name="SAPBEXaggItem 64 6" xfId="17378" xr:uid="{00000000-0005-0000-0000-000001A10000}"/>
    <cellStyle name="SAPBEXaggItem 64 7" xfId="20489" xr:uid="{00000000-0005-0000-0000-000002A10000}"/>
    <cellStyle name="SAPBEXaggItem 64 8" xfId="25268" xr:uid="{00000000-0005-0000-0000-000003A10000}"/>
    <cellStyle name="SAPBEXaggItem 64 9" xfId="28152" xr:uid="{00000000-0005-0000-0000-000004A10000}"/>
    <cellStyle name="SAPBEXaggItem 65" xfId="708" xr:uid="{00000000-0005-0000-0000-000005A10000}"/>
    <cellStyle name="SAPBEXaggItem 65 10" xfId="30801" xr:uid="{00000000-0005-0000-0000-000006A10000}"/>
    <cellStyle name="SAPBEXaggItem 65 11" xfId="33690" xr:uid="{00000000-0005-0000-0000-000007A10000}"/>
    <cellStyle name="SAPBEXaggItem 65 12" xfId="36596" xr:uid="{00000000-0005-0000-0000-000008A10000}"/>
    <cellStyle name="SAPBEXaggItem 65 13" xfId="41703" xr:uid="{00000000-0005-0000-0000-000009A10000}"/>
    <cellStyle name="SAPBEXaggItem 65 14" xfId="44721" xr:uid="{00000000-0005-0000-0000-00000AA10000}"/>
    <cellStyle name="SAPBEXaggItem 65 2" xfId="4480" xr:uid="{00000000-0005-0000-0000-00000BA10000}"/>
    <cellStyle name="SAPBEXaggItem 65 3" xfId="8482" xr:uid="{00000000-0005-0000-0000-00000CA10000}"/>
    <cellStyle name="SAPBEXaggItem 65 4" xfId="11375" xr:uid="{00000000-0005-0000-0000-00000DA10000}"/>
    <cellStyle name="SAPBEXaggItem 65 5" xfId="14243" xr:uid="{00000000-0005-0000-0000-00000EA10000}"/>
    <cellStyle name="SAPBEXaggItem 65 6" xfId="17172" xr:uid="{00000000-0005-0000-0000-00000FA10000}"/>
    <cellStyle name="SAPBEXaggItem 65 7" xfId="20283" xr:uid="{00000000-0005-0000-0000-000010A10000}"/>
    <cellStyle name="SAPBEXaggItem 65 8" xfId="20029" xr:uid="{00000000-0005-0000-0000-000011A10000}"/>
    <cellStyle name="SAPBEXaggItem 65 9" xfId="27946" xr:uid="{00000000-0005-0000-0000-000012A10000}"/>
    <cellStyle name="SAPBEXaggItem 66" xfId="3004" xr:uid="{00000000-0005-0000-0000-000013A10000}"/>
    <cellStyle name="SAPBEXaggItem 66 10" xfId="33068" xr:uid="{00000000-0005-0000-0000-000014A10000}"/>
    <cellStyle name="SAPBEXaggItem 66 11" xfId="35956" xr:uid="{00000000-0005-0000-0000-000015A10000}"/>
    <cellStyle name="SAPBEXaggItem 66 12" xfId="38852" xr:uid="{00000000-0005-0000-0000-000016A10000}"/>
    <cellStyle name="SAPBEXaggItem 66 13" xfId="43967" xr:uid="{00000000-0005-0000-0000-000017A10000}"/>
    <cellStyle name="SAPBEXaggItem 66 14" xfId="47017" xr:uid="{00000000-0005-0000-0000-000018A10000}"/>
    <cellStyle name="SAPBEXaggItem 66 2" xfId="7964" xr:uid="{00000000-0005-0000-0000-000019A10000}"/>
    <cellStyle name="SAPBEXaggItem 66 3" xfId="10750" xr:uid="{00000000-0005-0000-0000-00001AA10000}"/>
    <cellStyle name="SAPBEXaggItem 66 4" xfId="13631" xr:uid="{00000000-0005-0000-0000-00001BA10000}"/>
    <cellStyle name="SAPBEXaggItem 66 5" xfId="16511" xr:uid="{00000000-0005-0000-0000-00001CA10000}"/>
    <cellStyle name="SAPBEXaggItem 66 6" xfId="19465" xr:uid="{00000000-0005-0000-0000-00001DA10000}"/>
    <cellStyle name="SAPBEXaggItem 66 7" xfId="22558" xr:uid="{00000000-0005-0000-0000-00001EA10000}"/>
    <cellStyle name="SAPBEXaggItem 66 8" xfId="27318" xr:uid="{00000000-0005-0000-0000-00001FA10000}"/>
    <cellStyle name="SAPBEXaggItem 66 9" xfId="30201" xr:uid="{00000000-0005-0000-0000-000020A10000}"/>
    <cellStyle name="SAPBEXaggItem 67" xfId="3045" xr:uid="{00000000-0005-0000-0000-000021A10000}"/>
    <cellStyle name="SAPBEXaggItem 67 10" xfId="33107" xr:uid="{00000000-0005-0000-0000-000022A10000}"/>
    <cellStyle name="SAPBEXaggItem 67 11" xfId="35995" xr:uid="{00000000-0005-0000-0000-000023A10000}"/>
    <cellStyle name="SAPBEXaggItem 67 12" xfId="38891" xr:uid="{00000000-0005-0000-0000-000024A10000}"/>
    <cellStyle name="SAPBEXaggItem 67 13" xfId="44006" xr:uid="{00000000-0005-0000-0000-000025A10000}"/>
    <cellStyle name="SAPBEXaggItem 67 14" xfId="47058" xr:uid="{00000000-0005-0000-0000-000026A10000}"/>
    <cellStyle name="SAPBEXaggItem 67 2" xfId="8003" xr:uid="{00000000-0005-0000-0000-000027A10000}"/>
    <cellStyle name="SAPBEXaggItem 67 3" xfId="10789" xr:uid="{00000000-0005-0000-0000-000028A10000}"/>
    <cellStyle name="SAPBEXaggItem 67 4" xfId="13670" xr:uid="{00000000-0005-0000-0000-000029A10000}"/>
    <cellStyle name="SAPBEXaggItem 67 5" xfId="16550" xr:uid="{00000000-0005-0000-0000-00002AA10000}"/>
    <cellStyle name="SAPBEXaggItem 67 6" xfId="19504" xr:uid="{00000000-0005-0000-0000-00002BA10000}"/>
    <cellStyle name="SAPBEXaggItem 67 7" xfId="22599" xr:uid="{00000000-0005-0000-0000-00002CA10000}"/>
    <cellStyle name="SAPBEXaggItem 67 8" xfId="27357" xr:uid="{00000000-0005-0000-0000-00002DA10000}"/>
    <cellStyle name="SAPBEXaggItem 67 9" xfId="30240" xr:uid="{00000000-0005-0000-0000-00002EA10000}"/>
    <cellStyle name="SAPBEXaggItem 68" xfId="3035" xr:uid="{00000000-0005-0000-0000-00002FA10000}"/>
    <cellStyle name="SAPBEXaggItem 68 10" xfId="33097" xr:uid="{00000000-0005-0000-0000-000030A10000}"/>
    <cellStyle name="SAPBEXaggItem 68 11" xfId="35985" xr:uid="{00000000-0005-0000-0000-000031A10000}"/>
    <cellStyle name="SAPBEXaggItem 68 12" xfId="38881" xr:uid="{00000000-0005-0000-0000-000032A10000}"/>
    <cellStyle name="SAPBEXaggItem 68 13" xfId="43996" xr:uid="{00000000-0005-0000-0000-000033A10000}"/>
    <cellStyle name="SAPBEXaggItem 68 14" xfId="47048" xr:uid="{00000000-0005-0000-0000-000034A10000}"/>
    <cellStyle name="SAPBEXaggItem 68 2" xfId="7993" xr:uid="{00000000-0005-0000-0000-000035A10000}"/>
    <cellStyle name="SAPBEXaggItem 68 3" xfId="10779" xr:uid="{00000000-0005-0000-0000-000036A10000}"/>
    <cellStyle name="SAPBEXaggItem 68 4" xfId="13660" xr:uid="{00000000-0005-0000-0000-000037A10000}"/>
    <cellStyle name="SAPBEXaggItem 68 5" xfId="16540" xr:uid="{00000000-0005-0000-0000-000038A10000}"/>
    <cellStyle name="SAPBEXaggItem 68 6" xfId="19494" xr:uid="{00000000-0005-0000-0000-000039A10000}"/>
    <cellStyle name="SAPBEXaggItem 68 7" xfId="22589" xr:uid="{00000000-0005-0000-0000-00003AA10000}"/>
    <cellStyle name="SAPBEXaggItem 68 8" xfId="27347" xr:uid="{00000000-0005-0000-0000-00003BA10000}"/>
    <cellStyle name="SAPBEXaggItem 68 9" xfId="30230" xr:uid="{00000000-0005-0000-0000-00003CA10000}"/>
    <cellStyle name="SAPBEXaggItem 69" xfId="2993" xr:uid="{00000000-0005-0000-0000-00003DA10000}"/>
    <cellStyle name="SAPBEXaggItem 69 10" xfId="33057" xr:uid="{00000000-0005-0000-0000-00003EA10000}"/>
    <cellStyle name="SAPBEXaggItem 69 11" xfId="35945" xr:uid="{00000000-0005-0000-0000-00003FA10000}"/>
    <cellStyle name="SAPBEXaggItem 69 12" xfId="38841" xr:uid="{00000000-0005-0000-0000-000040A10000}"/>
    <cellStyle name="SAPBEXaggItem 69 13" xfId="43956" xr:uid="{00000000-0005-0000-0000-000041A10000}"/>
    <cellStyle name="SAPBEXaggItem 69 14" xfId="47006" xr:uid="{00000000-0005-0000-0000-000042A10000}"/>
    <cellStyle name="SAPBEXaggItem 69 2" xfId="7953" xr:uid="{00000000-0005-0000-0000-000043A10000}"/>
    <cellStyle name="SAPBEXaggItem 69 3" xfId="10739" xr:uid="{00000000-0005-0000-0000-000044A10000}"/>
    <cellStyle name="SAPBEXaggItem 69 4" xfId="13620" xr:uid="{00000000-0005-0000-0000-000045A10000}"/>
    <cellStyle name="SAPBEXaggItem 69 5" xfId="16500" xr:uid="{00000000-0005-0000-0000-000046A10000}"/>
    <cellStyle name="SAPBEXaggItem 69 6" xfId="19454" xr:uid="{00000000-0005-0000-0000-000047A10000}"/>
    <cellStyle name="SAPBEXaggItem 69 7" xfId="22547" xr:uid="{00000000-0005-0000-0000-000048A10000}"/>
    <cellStyle name="SAPBEXaggItem 69 8" xfId="27307" xr:uid="{00000000-0005-0000-0000-000049A10000}"/>
    <cellStyle name="SAPBEXaggItem 69 9" xfId="30190" xr:uid="{00000000-0005-0000-0000-00004AA10000}"/>
    <cellStyle name="SAPBEXaggItem 7" xfId="610" xr:uid="{00000000-0005-0000-0000-00004BA10000}"/>
    <cellStyle name="SAPBEXaggItem 7 10" xfId="30703" xr:uid="{00000000-0005-0000-0000-00004CA10000}"/>
    <cellStyle name="SAPBEXaggItem 7 11" xfId="33592" xr:uid="{00000000-0005-0000-0000-00004DA10000}"/>
    <cellStyle name="SAPBEXaggItem 7 12" xfId="36498" xr:uid="{00000000-0005-0000-0000-00004EA10000}"/>
    <cellStyle name="SAPBEXaggItem 7 13" xfId="41605" xr:uid="{00000000-0005-0000-0000-00004FA10000}"/>
    <cellStyle name="SAPBEXaggItem 7 14" xfId="44623" xr:uid="{00000000-0005-0000-0000-000050A10000}"/>
    <cellStyle name="SAPBEXaggItem 7 2" xfId="5581" xr:uid="{00000000-0005-0000-0000-000051A10000}"/>
    <cellStyle name="SAPBEXaggItem 7 3" xfId="8384" xr:uid="{00000000-0005-0000-0000-000052A10000}"/>
    <cellStyle name="SAPBEXaggItem 7 4" xfId="11277" xr:uid="{00000000-0005-0000-0000-000053A10000}"/>
    <cellStyle name="SAPBEXaggItem 7 5" xfId="14145" xr:uid="{00000000-0005-0000-0000-000054A10000}"/>
    <cellStyle name="SAPBEXaggItem 7 6" xfId="17074" xr:uid="{00000000-0005-0000-0000-000055A10000}"/>
    <cellStyle name="SAPBEXaggItem 7 7" xfId="20185" xr:uid="{00000000-0005-0000-0000-000056A10000}"/>
    <cellStyle name="SAPBEXaggItem 7 8" xfId="22569" xr:uid="{00000000-0005-0000-0000-000057A10000}"/>
    <cellStyle name="SAPBEXaggItem 7 9" xfId="27848" xr:uid="{00000000-0005-0000-0000-000058A10000}"/>
    <cellStyle name="SAPBEXaggItem 70" xfId="3017" xr:uid="{00000000-0005-0000-0000-000059A10000}"/>
    <cellStyle name="SAPBEXaggItem 70 10" xfId="33079" xr:uid="{00000000-0005-0000-0000-00005AA10000}"/>
    <cellStyle name="SAPBEXaggItem 70 11" xfId="35967" xr:uid="{00000000-0005-0000-0000-00005BA10000}"/>
    <cellStyle name="SAPBEXaggItem 70 12" xfId="38863" xr:uid="{00000000-0005-0000-0000-00005CA10000}"/>
    <cellStyle name="SAPBEXaggItem 70 13" xfId="43978" xr:uid="{00000000-0005-0000-0000-00005DA10000}"/>
    <cellStyle name="SAPBEXaggItem 70 14" xfId="47030" xr:uid="{00000000-0005-0000-0000-00005EA10000}"/>
    <cellStyle name="SAPBEXaggItem 70 2" xfId="7975" xr:uid="{00000000-0005-0000-0000-00005FA10000}"/>
    <cellStyle name="SAPBEXaggItem 70 3" xfId="10761" xr:uid="{00000000-0005-0000-0000-000060A10000}"/>
    <cellStyle name="SAPBEXaggItem 70 4" xfId="13642" xr:uid="{00000000-0005-0000-0000-000061A10000}"/>
    <cellStyle name="SAPBEXaggItem 70 5" xfId="16522" xr:uid="{00000000-0005-0000-0000-000062A10000}"/>
    <cellStyle name="SAPBEXaggItem 70 6" xfId="19476" xr:uid="{00000000-0005-0000-0000-000063A10000}"/>
    <cellStyle name="SAPBEXaggItem 70 7" xfId="22571" xr:uid="{00000000-0005-0000-0000-000064A10000}"/>
    <cellStyle name="SAPBEXaggItem 70 8" xfId="27329" xr:uid="{00000000-0005-0000-0000-000065A10000}"/>
    <cellStyle name="SAPBEXaggItem 70 9" xfId="30212" xr:uid="{00000000-0005-0000-0000-000066A10000}"/>
    <cellStyle name="SAPBEXaggItem 71" xfId="3100" xr:uid="{00000000-0005-0000-0000-000067A10000}"/>
    <cellStyle name="SAPBEXaggItem 71 10" xfId="33160" xr:uid="{00000000-0005-0000-0000-000068A10000}"/>
    <cellStyle name="SAPBEXaggItem 71 11" xfId="36049" xr:uid="{00000000-0005-0000-0000-000069A10000}"/>
    <cellStyle name="SAPBEXaggItem 71 12" xfId="38945" xr:uid="{00000000-0005-0000-0000-00006AA10000}"/>
    <cellStyle name="SAPBEXaggItem 71 13" xfId="44060" xr:uid="{00000000-0005-0000-0000-00006BA10000}"/>
    <cellStyle name="SAPBEXaggItem 71 14" xfId="47113" xr:uid="{00000000-0005-0000-0000-00006CA10000}"/>
    <cellStyle name="SAPBEXaggItem 71 2" xfId="8058" xr:uid="{00000000-0005-0000-0000-00006DA10000}"/>
    <cellStyle name="SAPBEXaggItem 71 3" xfId="10842" xr:uid="{00000000-0005-0000-0000-00006EA10000}"/>
    <cellStyle name="SAPBEXaggItem 71 4" xfId="13724" xr:uid="{00000000-0005-0000-0000-00006FA10000}"/>
    <cellStyle name="SAPBEXaggItem 71 5" xfId="16603" xr:uid="{00000000-0005-0000-0000-000070A10000}"/>
    <cellStyle name="SAPBEXaggItem 71 6" xfId="19558" xr:uid="{00000000-0005-0000-0000-000071A10000}"/>
    <cellStyle name="SAPBEXaggItem 71 7" xfId="22654" xr:uid="{00000000-0005-0000-0000-000072A10000}"/>
    <cellStyle name="SAPBEXaggItem 71 8" xfId="27411" xr:uid="{00000000-0005-0000-0000-000073A10000}"/>
    <cellStyle name="SAPBEXaggItem 71 9" xfId="30294" xr:uid="{00000000-0005-0000-0000-000074A10000}"/>
    <cellStyle name="SAPBEXaggItem 72" xfId="3032" xr:uid="{00000000-0005-0000-0000-000075A10000}"/>
    <cellStyle name="SAPBEXaggItem 72 10" xfId="33094" xr:uid="{00000000-0005-0000-0000-000076A10000}"/>
    <cellStyle name="SAPBEXaggItem 72 11" xfId="35982" xr:uid="{00000000-0005-0000-0000-000077A10000}"/>
    <cellStyle name="SAPBEXaggItem 72 12" xfId="38878" xr:uid="{00000000-0005-0000-0000-000078A10000}"/>
    <cellStyle name="SAPBEXaggItem 72 13" xfId="43993" xr:uid="{00000000-0005-0000-0000-000079A10000}"/>
    <cellStyle name="SAPBEXaggItem 72 14" xfId="47045" xr:uid="{00000000-0005-0000-0000-00007AA10000}"/>
    <cellStyle name="SAPBEXaggItem 72 2" xfId="7990" xr:uid="{00000000-0005-0000-0000-00007BA10000}"/>
    <cellStyle name="SAPBEXaggItem 72 3" xfId="10776" xr:uid="{00000000-0005-0000-0000-00007CA10000}"/>
    <cellStyle name="SAPBEXaggItem 72 4" xfId="13657" xr:uid="{00000000-0005-0000-0000-00007DA10000}"/>
    <cellStyle name="SAPBEXaggItem 72 5" xfId="16537" xr:uid="{00000000-0005-0000-0000-00007EA10000}"/>
    <cellStyle name="SAPBEXaggItem 72 6" xfId="19491" xr:uid="{00000000-0005-0000-0000-00007FA10000}"/>
    <cellStyle name="SAPBEXaggItem 72 7" xfId="22586" xr:uid="{00000000-0005-0000-0000-000080A10000}"/>
    <cellStyle name="SAPBEXaggItem 72 8" xfId="27344" xr:uid="{00000000-0005-0000-0000-000081A10000}"/>
    <cellStyle name="SAPBEXaggItem 72 9" xfId="30227" xr:uid="{00000000-0005-0000-0000-000082A10000}"/>
    <cellStyle name="SAPBEXaggItem 73" xfId="7635" xr:uid="{00000000-0005-0000-0000-000083A10000}"/>
    <cellStyle name="SAPBEXaggItem 74" xfId="11156" xr:uid="{00000000-0005-0000-0000-000084A10000}"/>
    <cellStyle name="SAPBEXaggItem 75" xfId="16931" xr:uid="{00000000-0005-0000-0000-000085A10000}"/>
    <cellStyle name="SAPBEXaggItem 76" xfId="16950" xr:uid="{00000000-0005-0000-0000-000086A10000}"/>
    <cellStyle name="SAPBEXaggItem 77" xfId="24926" xr:uid="{00000000-0005-0000-0000-000087A10000}"/>
    <cellStyle name="SAPBEXaggItem 78" xfId="24811" xr:uid="{00000000-0005-0000-0000-000088A10000}"/>
    <cellStyle name="SAPBEXaggItem 79" xfId="24807" xr:uid="{00000000-0005-0000-0000-000089A10000}"/>
    <cellStyle name="SAPBEXaggItem 8" xfId="800" xr:uid="{00000000-0005-0000-0000-00008AA10000}"/>
    <cellStyle name="SAPBEXaggItem 8 10" xfId="30893" xr:uid="{00000000-0005-0000-0000-00008BA10000}"/>
    <cellStyle name="SAPBEXaggItem 8 11" xfId="33782" xr:uid="{00000000-0005-0000-0000-00008CA10000}"/>
    <cellStyle name="SAPBEXaggItem 8 12" xfId="36688" xr:uid="{00000000-0005-0000-0000-00008DA10000}"/>
    <cellStyle name="SAPBEXaggItem 8 13" xfId="41795" xr:uid="{00000000-0005-0000-0000-00008EA10000}"/>
    <cellStyle name="SAPBEXaggItem 8 14" xfId="44813" xr:uid="{00000000-0005-0000-0000-00008FA10000}"/>
    <cellStyle name="SAPBEXaggItem 8 2" xfId="4457" xr:uid="{00000000-0005-0000-0000-000090A10000}"/>
    <cellStyle name="SAPBEXaggItem 8 3" xfId="8574" xr:uid="{00000000-0005-0000-0000-000091A10000}"/>
    <cellStyle name="SAPBEXaggItem 8 4" xfId="11467" xr:uid="{00000000-0005-0000-0000-000092A10000}"/>
    <cellStyle name="SAPBEXaggItem 8 5" xfId="14335" xr:uid="{00000000-0005-0000-0000-000093A10000}"/>
    <cellStyle name="SAPBEXaggItem 8 6" xfId="17264" xr:uid="{00000000-0005-0000-0000-000094A10000}"/>
    <cellStyle name="SAPBEXaggItem 8 7" xfId="20375" xr:uid="{00000000-0005-0000-0000-000095A10000}"/>
    <cellStyle name="SAPBEXaggItem 8 8" xfId="25154" xr:uid="{00000000-0005-0000-0000-000096A10000}"/>
    <cellStyle name="SAPBEXaggItem 8 9" xfId="28038" xr:uid="{00000000-0005-0000-0000-000097A10000}"/>
    <cellStyle name="SAPBEXaggItem 80" xfId="30598" xr:uid="{00000000-0005-0000-0000-000098A10000}"/>
    <cellStyle name="SAPBEXaggItem 81" xfId="35118" xr:uid="{00000000-0005-0000-0000-000099A10000}"/>
    <cellStyle name="SAPBEXaggItem 82" xfId="40182" xr:uid="{00000000-0005-0000-0000-00009AA10000}"/>
    <cellStyle name="SAPBEXaggItem 83" xfId="40391" xr:uid="{00000000-0005-0000-0000-00009BA10000}"/>
    <cellStyle name="SAPBEXaggItem 84" xfId="43219" xr:uid="{00000000-0005-0000-0000-00009CA10000}"/>
    <cellStyle name="SAPBEXaggItem 85" xfId="40684" xr:uid="{00000000-0005-0000-0000-00009DA10000}"/>
    <cellStyle name="SAPBEXaggItem 86" xfId="44310" xr:uid="{00000000-0005-0000-0000-00009EA10000}"/>
    <cellStyle name="SAPBEXaggItem 87" xfId="44497" xr:uid="{00000000-0005-0000-0000-00009FA10000}"/>
    <cellStyle name="SAPBEXaggItem 88" xfId="45933" xr:uid="{00000000-0005-0000-0000-0000A0A10000}"/>
    <cellStyle name="SAPBEXaggItem 89" xfId="44494" xr:uid="{00000000-0005-0000-0000-0000A1A10000}"/>
    <cellStyle name="SAPBEXaggItem 9" xfId="889" xr:uid="{00000000-0005-0000-0000-0000A2A10000}"/>
    <cellStyle name="SAPBEXaggItem 9 10" xfId="30982" xr:uid="{00000000-0005-0000-0000-0000A3A10000}"/>
    <cellStyle name="SAPBEXaggItem 9 11" xfId="33871" xr:uid="{00000000-0005-0000-0000-0000A4A10000}"/>
    <cellStyle name="SAPBEXaggItem 9 12" xfId="36777" xr:uid="{00000000-0005-0000-0000-0000A5A10000}"/>
    <cellStyle name="SAPBEXaggItem 9 13" xfId="41884" xr:uid="{00000000-0005-0000-0000-0000A6A10000}"/>
    <cellStyle name="SAPBEXaggItem 9 14" xfId="44902" xr:uid="{00000000-0005-0000-0000-0000A7A10000}"/>
    <cellStyle name="SAPBEXaggItem 9 2" xfId="4479" xr:uid="{00000000-0005-0000-0000-0000A8A10000}"/>
    <cellStyle name="SAPBEXaggItem 9 3" xfId="8663" xr:uid="{00000000-0005-0000-0000-0000A9A10000}"/>
    <cellStyle name="SAPBEXaggItem 9 4" xfId="11556" xr:uid="{00000000-0005-0000-0000-0000AAA10000}"/>
    <cellStyle name="SAPBEXaggItem 9 5" xfId="14424" xr:uid="{00000000-0005-0000-0000-0000ABA10000}"/>
    <cellStyle name="SAPBEXaggItem 9 6" xfId="17353" xr:uid="{00000000-0005-0000-0000-0000ACA10000}"/>
    <cellStyle name="SAPBEXaggItem 9 7" xfId="20464" xr:uid="{00000000-0005-0000-0000-0000ADA10000}"/>
    <cellStyle name="SAPBEXaggItem 9 8" xfId="25243" xr:uid="{00000000-0005-0000-0000-0000AEA10000}"/>
    <cellStyle name="SAPBEXaggItem 9 9" xfId="28127" xr:uid="{00000000-0005-0000-0000-0000AFA10000}"/>
    <cellStyle name="SAPBEXaggItem 90" xfId="44330" xr:uid="{00000000-0005-0000-0000-0000B0A10000}"/>
    <cellStyle name="SAPBEXaggItem 91" xfId="46460" xr:uid="{00000000-0005-0000-0000-0000B1A10000}"/>
    <cellStyle name="SAPBEXaggItem 92" xfId="44424" xr:uid="{00000000-0005-0000-0000-0000B2A10000}"/>
    <cellStyle name="SAPBEXaggItem 93" xfId="44487" xr:uid="{00000000-0005-0000-0000-0000B3A10000}"/>
    <cellStyle name="SAPBEXaggItem 94" xfId="44479" xr:uid="{00000000-0005-0000-0000-0000B4A10000}"/>
    <cellStyle name="SAPBEXaggItem 95" xfId="44326" xr:uid="{00000000-0005-0000-0000-0000B5A10000}"/>
    <cellStyle name="SAPBEXaggItem 96" xfId="47421" xr:uid="{00000000-0005-0000-0000-0000B6A10000}"/>
    <cellStyle name="SAPBEXaggItem 97" xfId="46833" xr:uid="{00000000-0005-0000-0000-0000B7A10000}"/>
    <cellStyle name="SAPBEXaggItem 98" xfId="46787" xr:uid="{00000000-0005-0000-0000-0000B8A10000}"/>
    <cellStyle name="SAPBEXaggItem 99" xfId="47782" xr:uid="{00000000-0005-0000-0000-0000B9A10000}"/>
    <cellStyle name="SAPBEXaggItemX" xfId="89" xr:uid="{00000000-0005-0000-0000-0000BAA10000}"/>
    <cellStyle name="SAPBEXaggItemX 10" xfId="967" xr:uid="{00000000-0005-0000-0000-0000BBA10000}"/>
    <cellStyle name="SAPBEXaggItemX 10 10" xfId="31060" xr:uid="{00000000-0005-0000-0000-0000BCA10000}"/>
    <cellStyle name="SAPBEXaggItemX 10 11" xfId="33949" xr:uid="{00000000-0005-0000-0000-0000BDA10000}"/>
    <cellStyle name="SAPBEXaggItemX 10 12" xfId="36855" xr:uid="{00000000-0005-0000-0000-0000BEA10000}"/>
    <cellStyle name="SAPBEXaggItemX 10 13" xfId="41962" xr:uid="{00000000-0005-0000-0000-0000BFA10000}"/>
    <cellStyle name="SAPBEXaggItemX 10 14" xfId="44980" xr:uid="{00000000-0005-0000-0000-0000C0A10000}"/>
    <cellStyle name="SAPBEXaggItemX 10 2" xfId="3454" xr:uid="{00000000-0005-0000-0000-0000C1A10000}"/>
    <cellStyle name="SAPBEXaggItemX 10 3" xfId="8741" xr:uid="{00000000-0005-0000-0000-0000C2A10000}"/>
    <cellStyle name="SAPBEXaggItemX 10 4" xfId="11634" xr:uid="{00000000-0005-0000-0000-0000C3A10000}"/>
    <cellStyle name="SAPBEXaggItemX 10 5" xfId="14502" xr:uid="{00000000-0005-0000-0000-0000C4A10000}"/>
    <cellStyle name="SAPBEXaggItemX 10 6" xfId="17431" xr:uid="{00000000-0005-0000-0000-0000C5A10000}"/>
    <cellStyle name="SAPBEXaggItemX 10 7" xfId="20542" xr:uid="{00000000-0005-0000-0000-0000C6A10000}"/>
    <cellStyle name="SAPBEXaggItemX 10 8" xfId="25321" xr:uid="{00000000-0005-0000-0000-0000C7A10000}"/>
    <cellStyle name="SAPBEXaggItemX 10 9" xfId="28205" xr:uid="{00000000-0005-0000-0000-0000C8A10000}"/>
    <cellStyle name="SAPBEXaggItemX 100" xfId="47827" xr:uid="{00000000-0005-0000-0000-0000C9A10000}"/>
    <cellStyle name="SAPBEXaggItemX 101" xfId="47730" xr:uid="{00000000-0005-0000-0000-0000CAA10000}"/>
    <cellStyle name="SAPBEXaggItemX 102" xfId="47777" xr:uid="{00000000-0005-0000-0000-0000CBA10000}"/>
    <cellStyle name="SAPBEXaggItemX 103" xfId="46182" xr:uid="{00000000-0005-0000-0000-0000CCA10000}"/>
    <cellStyle name="SAPBEXaggItemX 104" xfId="46608" xr:uid="{00000000-0005-0000-0000-0000CDA10000}"/>
    <cellStyle name="SAPBEXaggItemX 105" xfId="44481" xr:uid="{00000000-0005-0000-0000-0000CEA10000}"/>
    <cellStyle name="SAPBEXaggItemX 106" xfId="48110" xr:uid="{00000000-0005-0000-0000-0000CFA10000}"/>
    <cellStyle name="SAPBEXaggItemX 107" xfId="47877" xr:uid="{00000000-0005-0000-0000-0000D0A10000}"/>
    <cellStyle name="SAPBEXaggItemX 108" xfId="48010" xr:uid="{00000000-0005-0000-0000-0000D1A10000}"/>
    <cellStyle name="SAPBEXaggItemX 109" xfId="48040" xr:uid="{00000000-0005-0000-0000-0000D2A10000}"/>
    <cellStyle name="SAPBEXaggItemX 11" xfId="1014" xr:uid="{00000000-0005-0000-0000-0000D3A10000}"/>
    <cellStyle name="SAPBEXaggItemX 11 10" xfId="31107" xr:uid="{00000000-0005-0000-0000-0000D4A10000}"/>
    <cellStyle name="SAPBEXaggItemX 11 11" xfId="33996" xr:uid="{00000000-0005-0000-0000-0000D5A10000}"/>
    <cellStyle name="SAPBEXaggItemX 11 12" xfId="36902" xr:uid="{00000000-0005-0000-0000-0000D6A10000}"/>
    <cellStyle name="SAPBEXaggItemX 11 13" xfId="42009" xr:uid="{00000000-0005-0000-0000-0000D7A10000}"/>
    <cellStyle name="SAPBEXaggItemX 11 14" xfId="45027" xr:uid="{00000000-0005-0000-0000-0000D8A10000}"/>
    <cellStyle name="SAPBEXaggItemX 11 2" xfId="3340" xr:uid="{00000000-0005-0000-0000-0000D9A10000}"/>
    <cellStyle name="SAPBEXaggItemX 11 3" xfId="8788" xr:uid="{00000000-0005-0000-0000-0000DAA10000}"/>
    <cellStyle name="SAPBEXaggItemX 11 4" xfId="11681" xr:uid="{00000000-0005-0000-0000-0000DBA10000}"/>
    <cellStyle name="SAPBEXaggItemX 11 5" xfId="14549" xr:uid="{00000000-0005-0000-0000-0000DCA10000}"/>
    <cellStyle name="SAPBEXaggItemX 11 6" xfId="17478" xr:uid="{00000000-0005-0000-0000-0000DDA10000}"/>
    <cellStyle name="SAPBEXaggItemX 11 7" xfId="20589" xr:uid="{00000000-0005-0000-0000-0000DEA10000}"/>
    <cellStyle name="SAPBEXaggItemX 11 8" xfId="25368" xr:uid="{00000000-0005-0000-0000-0000DFA10000}"/>
    <cellStyle name="SAPBEXaggItemX 11 9" xfId="28252" xr:uid="{00000000-0005-0000-0000-0000E0A10000}"/>
    <cellStyle name="SAPBEXaggItemX 110" xfId="47983" xr:uid="{00000000-0005-0000-0000-0000E1A10000}"/>
    <cellStyle name="SAPBEXaggItemX 111" xfId="47910" xr:uid="{00000000-0005-0000-0000-0000E2A10000}"/>
    <cellStyle name="SAPBEXaggItemX 112" xfId="48421" xr:uid="{00000000-0005-0000-0000-0000E3A10000}"/>
    <cellStyle name="SAPBEXaggItemX 113" xfId="48422" xr:uid="{00000000-0005-0000-0000-0000E4A10000}"/>
    <cellStyle name="SAPBEXaggItemX 114" xfId="46713" xr:uid="{00000000-0005-0000-0000-0000E5A10000}"/>
    <cellStyle name="SAPBEXaggItemX 115" xfId="48566" xr:uid="{00000000-0005-0000-0000-0000E6A10000}"/>
    <cellStyle name="SAPBEXaggItemX 116" xfId="48615" xr:uid="{00000000-0005-0000-0000-0000E7A10000}"/>
    <cellStyle name="SAPBEXaggItemX 117" xfId="48659" xr:uid="{00000000-0005-0000-0000-0000E8A10000}"/>
    <cellStyle name="SAPBEXaggItemX 118" xfId="48710" xr:uid="{00000000-0005-0000-0000-0000E9A10000}"/>
    <cellStyle name="SAPBEXaggItemX 119" xfId="48842" xr:uid="{00000000-0005-0000-0000-0000EAA10000}"/>
    <cellStyle name="SAPBEXaggItemX 12" xfId="1066" xr:uid="{00000000-0005-0000-0000-0000EBA10000}"/>
    <cellStyle name="SAPBEXaggItemX 12 10" xfId="31159" xr:uid="{00000000-0005-0000-0000-0000ECA10000}"/>
    <cellStyle name="SAPBEXaggItemX 12 11" xfId="34048" xr:uid="{00000000-0005-0000-0000-0000EDA10000}"/>
    <cellStyle name="SAPBEXaggItemX 12 12" xfId="36954" xr:uid="{00000000-0005-0000-0000-0000EEA10000}"/>
    <cellStyle name="SAPBEXaggItemX 12 13" xfId="42061" xr:uid="{00000000-0005-0000-0000-0000EFA10000}"/>
    <cellStyle name="SAPBEXaggItemX 12 14" xfId="45079" xr:uid="{00000000-0005-0000-0000-0000F0A10000}"/>
    <cellStyle name="SAPBEXaggItemX 12 2" xfId="3571" xr:uid="{00000000-0005-0000-0000-0000F1A10000}"/>
    <cellStyle name="SAPBEXaggItemX 12 3" xfId="8840" xr:uid="{00000000-0005-0000-0000-0000F2A10000}"/>
    <cellStyle name="SAPBEXaggItemX 12 4" xfId="11733" xr:uid="{00000000-0005-0000-0000-0000F3A10000}"/>
    <cellStyle name="SAPBEXaggItemX 12 5" xfId="14601" xr:uid="{00000000-0005-0000-0000-0000F4A10000}"/>
    <cellStyle name="SAPBEXaggItemX 12 6" xfId="17530" xr:uid="{00000000-0005-0000-0000-0000F5A10000}"/>
    <cellStyle name="SAPBEXaggItemX 12 7" xfId="20641" xr:uid="{00000000-0005-0000-0000-0000F6A10000}"/>
    <cellStyle name="SAPBEXaggItemX 12 8" xfId="25420" xr:uid="{00000000-0005-0000-0000-0000F7A10000}"/>
    <cellStyle name="SAPBEXaggItemX 12 9" xfId="28304" xr:uid="{00000000-0005-0000-0000-0000F8A10000}"/>
    <cellStyle name="SAPBEXaggItemX 120" xfId="48922" xr:uid="{00000000-0005-0000-0000-0000F9A10000}"/>
    <cellStyle name="SAPBEXaggItemX 121" xfId="48846" xr:uid="{00000000-0005-0000-0000-0000FAA10000}"/>
    <cellStyle name="SAPBEXaggItemX 122" xfId="48910" xr:uid="{00000000-0005-0000-0000-0000FBA10000}"/>
    <cellStyle name="SAPBEXaggItemX 123" xfId="49069" xr:uid="{00000000-0005-0000-0000-0000FCA10000}"/>
    <cellStyle name="SAPBEXaggItemX 124" xfId="48851" xr:uid="{00000000-0005-0000-0000-0000FDA10000}"/>
    <cellStyle name="SAPBEXaggItemX 125" xfId="49161" xr:uid="{00000000-0005-0000-0000-0000FEA10000}"/>
    <cellStyle name="SAPBEXaggItemX 126" xfId="49208" xr:uid="{00000000-0005-0000-0000-0000FFA10000}"/>
    <cellStyle name="SAPBEXaggItemX 127" xfId="49254" xr:uid="{00000000-0005-0000-0000-000000A20000}"/>
    <cellStyle name="SAPBEXaggItemX 128" xfId="49299" xr:uid="{00000000-0005-0000-0000-000001A20000}"/>
    <cellStyle name="SAPBEXaggItemX 129" xfId="49347" xr:uid="{00000000-0005-0000-0000-000002A20000}"/>
    <cellStyle name="SAPBEXaggItemX 13" xfId="1174" xr:uid="{00000000-0005-0000-0000-000003A20000}"/>
    <cellStyle name="SAPBEXaggItemX 13 10" xfId="31267" xr:uid="{00000000-0005-0000-0000-000004A20000}"/>
    <cellStyle name="SAPBEXaggItemX 13 11" xfId="34156" xr:uid="{00000000-0005-0000-0000-000005A20000}"/>
    <cellStyle name="SAPBEXaggItemX 13 12" xfId="37062" xr:uid="{00000000-0005-0000-0000-000006A20000}"/>
    <cellStyle name="SAPBEXaggItemX 13 13" xfId="42169" xr:uid="{00000000-0005-0000-0000-000007A20000}"/>
    <cellStyle name="SAPBEXaggItemX 13 14" xfId="45187" xr:uid="{00000000-0005-0000-0000-000008A20000}"/>
    <cellStyle name="SAPBEXaggItemX 13 2" xfId="3517" xr:uid="{00000000-0005-0000-0000-000009A20000}"/>
    <cellStyle name="SAPBEXaggItemX 13 3" xfId="8948" xr:uid="{00000000-0005-0000-0000-00000AA20000}"/>
    <cellStyle name="SAPBEXaggItemX 13 4" xfId="11841" xr:uid="{00000000-0005-0000-0000-00000BA20000}"/>
    <cellStyle name="SAPBEXaggItemX 13 5" xfId="14709" xr:uid="{00000000-0005-0000-0000-00000CA20000}"/>
    <cellStyle name="SAPBEXaggItemX 13 6" xfId="17638" xr:uid="{00000000-0005-0000-0000-00000DA20000}"/>
    <cellStyle name="SAPBEXaggItemX 13 7" xfId="20749" xr:uid="{00000000-0005-0000-0000-00000EA20000}"/>
    <cellStyle name="SAPBEXaggItemX 13 8" xfId="25528" xr:uid="{00000000-0005-0000-0000-00000FA20000}"/>
    <cellStyle name="SAPBEXaggItemX 13 9" xfId="28412" xr:uid="{00000000-0005-0000-0000-000010A20000}"/>
    <cellStyle name="SAPBEXaggItemX 130" xfId="49398" xr:uid="{00000000-0005-0000-0000-000011A20000}"/>
    <cellStyle name="SAPBEXaggItemX 131" xfId="49449" xr:uid="{00000000-0005-0000-0000-000012A20000}"/>
    <cellStyle name="SAPBEXaggItemX 132" xfId="48859" xr:uid="{00000000-0005-0000-0000-000013A20000}"/>
    <cellStyle name="SAPBEXaggItemX 133" xfId="49549" xr:uid="{00000000-0005-0000-0000-000014A20000}"/>
    <cellStyle name="SAPBEXaggItemX 134" xfId="49640" xr:uid="{00000000-0005-0000-0000-000015A20000}"/>
    <cellStyle name="SAPBEXaggItemX 135" xfId="49158" xr:uid="{00000000-0005-0000-0000-000016A20000}"/>
    <cellStyle name="SAPBEXaggItemX 136" xfId="49738" xr:uid="{00000000-0005-0000-0000-000017A20000}"/>
    <cellStyle name="SAPBEXaggItemX 137" xfId="49207" xr:uid="{00000000-0005-0000-0000-000018A20000}"/>
    <cellStyle name="SAPBEXaggItemX 138" xfId="49690" xr:uid="{00000000-0005-0000-0000-000019A20000}"/>
    <cellStyle name="SAPBEXaggItemX 139" xfId="49498" xr:uid="{00000000-0005-0000-0000-00001AA20000}"/>
    <cellStyle name="SAPBEXaggItemX 14" xfId="896" xr:uid="{00000000-0005-0000-0000-00001BA20000}"/>
    <cellStyle name="SAPBEXaggItemX 14 10" xfId="30989" xr:uid="{00000000-0005-0000-0000-00001CA20000}"/>
    <cellStyle name="SAPBEXaggItemX 14 11" xfId="33878" xr:uid="{00000000-0005-0000-0000-00001DA20000}"/>
    <cellStyle name="SAPBEXaggItemX 14 12" xfId="36784" xr:uid="{00000000-0005-0000-0000-00001EA20000}"/>
    <cellStyle name="SAPBEXaggItemX 14 13" xfId="41891" xr:uid="{00000000-0005-0000-0000-00001FA20000}"/>
    <cellStyle name="SAPBEXaggItemX 14 14" xfId="44909" xr:uid="{00000000-0005-0000-0000-000020A20000}"/>
    <cellStyle name="SAPBEXaggItemX 14 2" xfId="4203" xr:uid="{00000000-0005-0000-0000-000021A20000}"/>
    <cellStyle name="SAPBEXaggItemX 14 3" xfId="8670" xr:uid="{00000000-0005-0000-0000-000022A20000}"/>
    <cellStyle name="SAPBEXaggItemX 14 4" xfId="11563" xr:uid="{00000000-0005-0000-0000-000023A20000}"/>
    <cellStyle name="SAPBEXaggItemX 14 5" xfId="14431" xr:uid="{00000000-0005-0000-0000-000024A20000}"/>
    <cellStyle name="SAPBEXaggItemX 14 6" xfId="17360" xr:uid="{00000000-0005-0000-0000-000025A20000}"/>
    <cellStyle name="SAPBEXaggItemX 14 7" xfId="20471" xr:uid="{00000000-0005-0000-0000-000026A20000}"/>
    <cellStyle name="SAPBEXaggItemX 14 8" xfId="25250" xr:uid="{00000000-0005-0000-0000-000027A20000}"/>
    <cellStyle name="SAPBEXaggItemX 14 9" xfId="28134" xr:uid="{00000000-0005-0000-0000-000028A20000}"/>
    <cellStyle name="SAPBEXaggItemX 140" xfId="49444" xr:uid="{00000000-0005-0000-0000-000029A20000}"/>
    <cellStyle name="SAPBEXaggItemX 141" xfId="49881" xr:uid="{00000000-0005-0000-0000-00002AA20000}"/>
    <cellStyle name="SAPBEXaggItemX 142" xfId="49879" xr:uid="{00000000-0005-0000-0000-00002BA20000}"/>
    <cellStyle name="SAPBEXaggItemX 143" xfId="49836" xr:uid="{00000000-0005-0000-0000-00002CA20000}"/>
    <cellStyle name="SAPBEXaggItemX 144" xfId="49346" xr:uid="{00000000-0005-0000-0000-00002DA20000}"/>
    <cellStyle name="SAPBEXaggItemX 145" xfId="49833" xr:uid="{00000000-0005-0000-0000-00002EA20000}"/>
    <cellStyle name="SAPBEXaggItemX 15" xfId="1228" xr:uid="{00000000-0005-0000-0000-00002FA20000}"/>
    <cellStyle name="SAPBEXaggItemX 15 10" xfId="31321" xr:uid="{00000000-0005-0000-0000-000030A20000}"/>
    <cellStyle name="SAPBEXaggItemX 15 11" xfId="34210" xr:uid="{00000000-0005-0000-0000-000031A20000}"/>
    <cellStyle name="SAPBEXaggItemX 15 12" xfId="37116" xr:uid="{00000000-0005-0000-0000-000032A20000}"/>
    <cellStyle name="SAPBEXaggItemX 15 13" xfId="42223" xr:uid="{00000000-0005-0000-0000-000033A20000}"/>
    <cellStyle name="SAPBEXaggItemX 15 14" xfId="45241" xr:uid="{00000000-0005-0000-0000-000034A20000}"/>
    <cellStyle name="SAPBEXaggItemX 15 2" xfId="3500" xr:uid="{00000000-0005-0000-0000-000035A20000}"/>
    <cellStyle name="SAPBEXaggItemX 15 3" xfId="9002" xr:uid="{00000000-0005-0000-0000-000036A20000}"/>
    <cellStyle name="SAPBEXaggItemX 15 4" xfId="11895" xr:uid="{00000000-0005-0000-0000-000037A20000}"/>
    <cellStyle name="SAPBEXaggItemX 15 5" xfId="14763" xr:uid="{00000000-0005-0000-0000-000038A20000}"/>
    <cellStyle name="SAPBEXaggItemX 15 6" xfId="17692" xr:uid="{00000000-0005-0000-0000-000039A20000}"/>
    <cellStyle name="SAPBEXaggItemX 15 7" xfId="20803" xr:uid="{00000000-0005-0000-0000-00003AA20000}"/>
    <cellStyle name="SAPBEXaggItemX 15 8" xfId="25582" xr:uid="{00000000-0005-0000-0000-00003BA20000}"/>
    <cellStyle name="SAPBEXaggItemX 15 9" xfId="28466" xr:uid="{00000000-0005-0000-0000-00003CA20000}"/>
    <cellStyle name="SAPBEXaggItemX 16" xfId="898" xr:uid="{00000000-0005-0000-0000-00003DA20000}"/>
    <cellStyle name="SAPBEXaggItemX 16 10" xfId="30991" xr:uid="{00000000-0005-0000-0000-00003EA20000}"/>
    <cellStyle name="SAPBEXaggItemX 16 11" xfId="33880" xr:uid="{00000000-0005-0000-0000-00003FA20000}"/>
    <cellStyle name="SAPBEXaggItemX 16 12" xfId="36786" xr:uid="{00000000-0005-0000-0000-000040A20000}"/>
    <cellStyle name="SAPBEXaggItemX 16 13" xfId="41893" xr:uid="{00000000-0005-0000-0000-000041A20000}"/>
    <cellStyle name="SAPBEXaggItemX 16 14" xfId="44911" xr:uid="{00000000-0005-0000-0000-000042A20000}"/>
    <cellStyle name="SAPBEXaggItemX 16 2" xfId="3940" xr:uid="{00000000-0005-0000-0000-000043A20000}"/>
    <cellStyle name="SAPBEXaggItemX 16 3" xfId="8672" xr:uid="{00000000-0005-0000-0000-000044A20000}"/>
    <cellStyle name="SAPBEXaggItemX 16 4" xfId="11565" xr:uid="{00000000-0005-0000-0000-000045A20000}"/>
    <cellStyle name="SAPBEXaggItemX 16 5" xfId="14433" xr:uid="{00000000-0005-0000-0000-000046A20000}"/>
    <cellStyle name="SAPBEXaggItemX 16 6" xfId="17362" xr:uid="{00000000-0005-0000-0000-000047A20000}"/>
    <cellStyle name="SAPBEXaggItemX 16 7" xfId="20473" xr:uid="{00000000-0005-0000-0000-000048A20000}"/>
    <cellStyle name="SAPBEXaggItemX 16 8" xfId="25252" xr:uid="{00000000-0005-0000-0000-000049A20000}"/>
    <cellStyle name="SAPBEXaggItemX 16 9" xfId="28136" xr:uid="{00000000-0005-0000-0000-00004AA20000}"/>
    <cellStyle name="SAPBEXaggItemX 17" xfId="1346" xr:uid="{00000000-0005-0000-0000-00004BA20000}"/>
    <cellStyle name="SAPBEXaggItemX 17 10" xfId="31439" xr:uid="{00000000-0005-0000-0000-00004CA20000}"/>
    <cellStyle name="SAPBEXaggItemX 17 11" xfId="34328" xr:uid="{00000000-0005-0000-0000-00004DA20000}"/>
    <cellStyle name="SAPBEXaggItemX 17 12" xfId="37234" xr:uid="{00000000-0005-0000-0000-00004EA20000}"/>
    <cellStyle name="SAPBEXaggItemX 17 13" xfId="42341" xr:uid="{00000000-0005-0000-0000-00004FA20000}"/>
    <cellStyle name="SAPBEXaggItemX 17 14" xfId="45359" xr:uid="{00000000-0005-0000-0000-000050A20000}"/>
    <cellStyle name="SAPBEXaggItemX 17 2" xfId="6326" xr:uid="{00000000-0005-0000-0000-000051A20000}"/>
    <cellStyle name="SAPBEXaggItemX 17 3" xfId="9120" xr:uid="{00000000-0005-0000-0000-000052A20000}"/>
    <cellStyle name="SAPBEXaggItemX 17 4" xfId="12013" xr:uid="{00000000-0005-0000-0000-000053A20000}"/>
    <cellStyle name="SAPBEXaggItemX 17 5" xfId="14881" xr:uid="{00000000-0005-0000-0000-000054A20000}"/>
    <cellStyle name="SAPBEXaggItemX 17 6" xfId="17810" xr:uid="{00000000-0005-0000-0000-000055A20000}"/>
    <cellStyle name="SAPBEXaggItemX 17 7" xfId="20921" xr:uid="{00000000-0005-0000-0000-000056A20000}"/>
    <cellStyle name="SAPBEXaggItemX 17 8" xfId="25700" xr:uid="{00000000-0005-0000-0000-000057A20000}"/>
    <cellStyle name="SAPBEXaggItemX 17 9" xfId="28584" xr:uid="{00000000-0005-0000-0000-000058A20000}"/>
    <cellStyle name="SAPBEXaggItemX 18" xfId="537" xr:uid="{00000000-0005-0000-0000-000059A20000}"/>
    <cellStyle name="SAPBEXaggItemX 18 10" xfId="30630" xr:uid="{00000000-0005-0000-0000-00005AA20000}"/>
    <cellStyle name="SAPBEXaggItemX 18 11" xfId="33519" xr:uid="{00000000-0005-0000-0000-00005BA20000}"/>
    <cellStyle name="SAPBEXaggItemX 18 12" xfId="36425" xr:uid="{00000000-0005-0000-0000-00005CA20000}"/>
    <cellStyle name="SAPBEXaggItemX 18 13" xfId="41532" xr:uid="{00000000-0005-0000-0000-00005DA20000}"/>
    <cellStyle name="SAPBEXaggItemX 18 14" xfId="44550" xr:uid="{00000000-0005-0000-0000-00005EA20000}"/>
    <cellStyle name="SAPBEXaggItemX 18 2" xfId="5273" xr:uid="{00000000-0005-0000-0000-00005FA20000}"/>
    <cellStyle name="SAPBEXaggItemX 18 3" xfId="8311" xr:uid="{00000000-0005-0000-0000-000060A20000}"/>
    <cellStyle name="SAPBEXaggItemX 18 4" xfId="11204" xr:uid="{00000000-0005-0000-0000-000061A20000}"/>
    <cellStyle name="SAPBEXaggItemX 18 5" xfId="14072" xr:uid="{00000000-0005-0000-0000-000062A20000}"/>
    <cellStyle name="SAPBEXaggItemX 18 6" xfId="17001" xr:uid="{00000000-0005-0000-0000-000063A20000}"/>
    <cellStyle name="SAPBEXaggItemX 18 7" xfId="20112" xr:uid="{00000000-0005-0000-0000-000064A20000}"/>
    <cellStyle name="SAPBEXaggItemX 18 8" xfId="20003" xr:uid="{00000000-0005-0000-0000-000065A20000}"/>
    <cellStyle name="SAPBEXaggItemX 18 9" xfId="27775" xr:uid="{00000000-0005-0000-0000-000066A20000}"/>
    <cellStyle name="SAPBEXaggItemX 19" xfId="1292" xr:uid="{00000000-0005-0000-0000-000067A20000}"/>
    <cellStyle name="SAPBEXaggItemX 19 10" xfId="31385" xr:uid="{00000000-0005-0000-0000-000068A20000}"/>
    <cellStyle name="SAPBEXaggItemX 19 11" xfId="34274" xr:uid="{00000000-0005-0000-0000-000069A20000}"/>
    <cellStyle name="SAPBEXaggItemX 19 12" xfId="37180" xr:uid="{00000000-0005-0000-0000-00006AA20000}"/>
    <cellStyle name="SAPBEXaggItemX 19 13" xfId="42287" xr:uid="{00000000-0005-0000-0000-00006BA20000}"/>
    <cellStyle name="SAPBEXaggItemX 19 14" xfId="45305" xr:uid="{00000000-0005-0000-0000-00006CA20000}"/>
    <cellStyle name="SAPBEXaggItemX 19 2" xfId="6272" xr:uid="{00000000-0005-0000-0000-00006DA20000}"/>
    <cellStyle name="SAPBEXaggItemX 19 3" xfId="9066" xr:uid="{00000000-0005-0000-0000-00006EA20000}"/>
    <cellStyle name="SAPBEXaggItemX 19 4" xfId="11959" xr:uid="{00000000-0005-0000-0000-00006FA20000}"/>
    <cellStyle name="SAPBEXaggItemX 19 5" xfId="14827" xr:uid="{00000000-0005-0000-0000-000070A20000}"/>
    <cellStyle name="SAPBEXaggItemX 19 6" xfId="17756" xr:uid="{00000000-0005-0000-0000-000071A20000}"/>
    <cellStyle name="SAPBEXaggItemX 19 7" xfId="20867" xr:uid="{00000000-0005-0000-0000-000072A20000}"/>
    <cellStyle name="SAPBEXaggItemX 19 8" xfId="25646" xr:uid="{00000000-0005-0000-0000-000073A20000}"/>
    <cellStyle name="SAPBEXaggItemX 19 9" xfId="28530" xr:uid="{00000000-0005-0000-0000-000074A20000}"/>
    <cellStyle name="SAPBEXaggItemX 2" xfId="493" xr:uid="{00000000-0005-0000-0000-000075A20000}"/>
    <cellStyle name="SAPBEXaggItemX 2 10" xfId="33477" xr:uid="{00000000-0005-0000-0000-000076A20000}"/>
    <cellStyle name="SAPBEXaggItemX 2 11" xfId="36382" xr:uid="{00000000-0005-0000-0000-000077A20000}"/>
    <cellStyle name="SAPBEXaggItemX 2 12" xfId="41490" xr:uid="{00000000-0005-0000-0000-000078A20000}"/>
    <cellStyle name="SAPBEXaggItemX 2 13" xfId="44507" xr:uid="{00000000-0005-0000-0000-000079A20000}"/>
    <cellStyle name="SAPBEXaggItemX 2 2" xfId="733" xr:uid="{00000000-0005-0000-0000-00007AA20000}"/>
    <cellStyle name="SAPBEXaggItemX 2 2 10" xfId="30826" xr:uid="{00000000-0005-0000-0000-00007BA20000}"/>
    <cellStyle name="SAPBEXaggItemX 2 2 11" xfId="33715" xr:uid="{00000000-0005-0000-0000-00007CA20000}"/>
    <cellStyle name="SAPBEXaggItemX 2 2 12" xfId="36621" xr:uid="{00000000-0005-0000-0000-00007DA20000}"/>
    <cellStyle name="SAPBEXaggItemX 2 2 13" xfId="41728" xr:uid="{00000000-0005-0000-0000-00007EA20000}"/>
    <cellStyle name="SAPBEXaggItemX 2 2 14" xfId="44746" xr:uid="{00000000-0005-0000-0000-00007FA20000}"/>
    <cellStyle name="SAPBEXaggItemX 2 2 2" xfId="3997" xr:uid="{00000000-0005-0000-0000-000080A20000}"/>
    <cellStyle name="SAPBEXaggItemX 2 2 3" xfId="8507" xr:uid="{00000000-0005-0000-0000-000081A20000}"/>
    <cellStyle name="SAPBEXaggItemX 2 2 4" xfId="11400" xr:uid="{00000000-0005-0000-0000-000082A20000}"/>
    <cellStyle name="SAPBEXaggItemX 2 2 5" xfId="14268" xr:uid="{00000000-0005-0000-0000-000083A20000}"/>
    <cellStyle name="SAPBEXaggItemX 2 2 6" xfId="17197" xr:uid="{00000000-0005-0000-0000-000084A20000}"/>
    <cellStyle name="SAPBEXaggItemX 2 2 7" xfId="20308" xr:uid="{00000000-0005-0000-0000-000085A20000}"/>
    <cellStyle name="SAPBEXaggItemX 2 2 8" xfId="25087" xr:uid="{00000000-0005-0000-0000-000086A20000}"/>
    <cellStyle name="SAPBEXaggItemX 2 2 9" xfId="27971" xr:uid="{00000000-0005-0000-0000-000087A20000}"/>
    <cellStyle name="SAPBEXaggItemX 2 3" xfId="814" xr:uid="{00000000-0005-0000-0000-000088A20000}"/>
    <cellStyle name="SAPBEXaggItemX 2 3 10" xfId="30907" xr:uid="{00000000-0005-0000-0000-000089A20000}"/>
    <cellStyle name="SAPBEXaggItemX 2 3 11" xfId="33796" xr:uid="{00000000-0005-0000-0000-00008AA20000}"/>
    <cellStyle name="SAPBEXaggItemX 2 3 12" xfId="36702" xr:uid="{00000000-0005-0000-0000-00008BA20000}"/>
    <cellStyle name="SAPBEXaggItemX 2 3 13" xfId="41809" xr:uid="{00000000-0005-0000-0000-00008CA20000}"/>
    <cellStyle name="SAPBEXaggItemX 2 3 14" xfId="44827" xr:uid="{00000000-0005-0000-0000-00008DA20000}"/>
    <cellStyle name="SAPBEXaggItemX 2 3 2" xfId="4153" xr:uid="{00000000-0005-0000-0000-00008EA20000}"/>
    <cellStyle name="SAPBEXaggItemX 2 3 3" xfId="8588" xr:uid="{00000000-0005-0000-0000-00008FA20000}"/>
    <cellStyle name="SAPBEXaggItemX 2 3 4" xfId="11481" xr:uid="{00000000-0005-0000-0000-000090A20000}"/>
    <cellStyle name="SAPBEXaggItemX 2 3 5" xfId="14349" xr:uid="{00000000-0005-0000-0000-000091A20000}"/>
    <cellStyle name="SAPBEXaggItemX 2 3 6" xfId="17278" xr:uid="{00000000-0005-0000-0000-000092A20000}"/>
    <cellStyle name="SAPBEXaggItemX 2 3 7" xfId="20389" xr:uid="{00000000-0005-0000-0000-000093A20000}"/>
    <cellStyle name="SAPBEXaggItemX 2 3 8" xfId="25168" xr:uid="{00000000-0005-0000-0000-000094A20000}"/>
    <cellStyle name="SAPBEXaggItemX 2 3 9" xfId="28052" xr:uid="{00000000-0005-0000-0000-000095A20000}"/>
    <cellStyle name="SAPBEXaggItemX 2 4" xfId="846" xr:uid="{00000000-0005-0000-0000-000096A20000}"/>
    <cellStyle name="SAPBEXaggItemX 2 4 10" xfId="30939" xr:uid="{00000000-0005-0000-0000-000097A20000}"/>
    <cellStyle name="SAPBEXaggItemX 2 4 11" xfId="33828" xr:uid="{00000000-0005-0000-0000-000098A20000}"/>
    <cellStyle name="SAPBEXaggItemX 2 4 12" xfId="36734" xr:uid="{00000000-0005-0000-0000-000099A20000}"/>
    <cellStyle name="SAPBEXaggItemX 2 4 13" xfId="41841" xr:uid="{00000000-0005-0000-0000-00009AA20000}"/>
    <cellStyle name="SAPBEXaggItemX 2 4 14" xfId="44859" xr:uid="{00000000-0005-0000-0000-00009BA20000}"/>
    <cellStyle name="SAPBEXaggItemX 2 4 2" xfId="5724" xr:uid="{00000000-0005-0000-0000-00009CA20000}"/>
    <cellStyle name="SAPBEXaggItemX 2 4 3" xfId="8620" xr:uid="{00000000-0005-0000-0000-00009DA20000}"/>
    <cellStyle name="SAPBEXaggItemX 2 4 4" xfId="11513" xr:uid="{00000000-0005-0000-0000-00009EA20000}"/>
    <cellStyle name="SAPBEXaggItemX 2 4 5" xfId="14381" xr:uid="{00000000-0005-0000-0000-00009FA20000}"/>
    <cellStyle name="SAPBEXaggItemX 2 4 6" xfId="17310" xr:uid="{00000000-0005-0000-0000-0000A0A20000}"/>
    <cellStyle name="SAPBEXaggItemX 2 4 7" xfId="20421" xr:uid="{00000000-0005-0000-0000-0000A1A20000}"/>
    <cellStyle name="SAPBEXaggItemX 2 4 8" xfId="25200" xr:uid="{00000000-0005-0000-0000-0000A2A20000}"/>
    <cellStyle name="SAPBEXaggItemX 2 4 9" xfId="28084" xr:uid="{00000000-0005-0000-0000-0000A3A20000}"/>
    <cellStyle name="SAPBEXaggItemX 2 5" xfId="11162" xr:uid="{00000000-0005-0000-0000-0000A4A20000}"/>
    <cellStyle name="SAPBEXaggItemX 2 6" xfId="16959" xr:uid="{00000000-0005-0000-0000-0000A5A20000}"/>
    <cellStyle name="SAPBEXaggItemX 2 7" xfId="20068" xr:uid="{00000000-0005-0000-0000-0000A6A20000}"/>
    <cellStyle name="SAPBEXaggItemX 2 8" xfId="23859" xr:uid="{00000000-0005-0000-0000-0000A7A20000}"/>
    <cellStyle name="SAPBEXaggItemX 2 9" xfId="27733" xr:uid="{00000000-0005-0000-0000-0000A8A20000}"/>
    <cellStyle name="SAPBEXaggItemX 20" xfId="902" xr:uid="{00000000-0005-0000-0000-0000A9A20000}"/>
    <cellStyle name="SAPBEXaggItemX 20 10" xfId="30995" xr:uid="{00000000-0005-0000-0000-0000AAA20000}"/>
    <cellStyle name="SAPBEXaggItemX 20 11" xfId="33884" xr:uid="{00000000-0005-0000-0000-0000ABA20000}"/>
    <cellStyle name="SAPBEXaggItemX 20 12" xfId="36790" xr:uid="{00000000-0005-0000-0000-0000ACA20000}"/>
    <cellStyle name="SAPBEXaggItemX 20 13" xfId="41897" xr:uid="{00000000-0005-0000-0000-0000ADA20000}"/>
    <cellStyle name="SAPBEXaggItemX 20 14" xfId="44915" xr:uid="{00000000-0005-0000-0000-0000AEA20000}"/>
    <cellStyle name="SAPBEXaggItemX 20 2" xfId="4366" xr:uid="{00000000-0005-0000-0000-0000AFA20000}"/>
    <cellStyle name="SAPBEXaggItemX 20 3" xfId="8676" xr:uid="{00000000-0005-0000-0000-0000B0A20000}"/>
    <cellStyle name="SAPBEXaggItemX 20 4" xfId="11569" xr:uid="{00000000-0005-0000-0000-0000B1A20000}"/>
    <cellStyle name="SAPBEXaggItemX 20 5" xfId="14437" xr:uid="{00000000-0005-0000-0000-0000B2A20000}"/>
    <cellStyle name="SAPBEXaggItemX 20 6" xfId="17366" xr:uid="{00000000-0005-0000-0000-0000B3A20000}"/>
    <cellStyle name="SAPBEXaggItemX 20 7" xfId="20477" xr:uid="{00000000-0005-0000-0000-0000B4A20000}"/>
    <cellStyle name="SAPBEXaggItemX 20 8" xfId="25256" xr:uid="{00000000-0005-0000-0000-0000B5A20000}"/>
    <cellStyle name="SAPBEXaggItemX 20 9" xfId="28140" xr:uid="{00000000-0005-0000-0000-0000B6A20000}"/>
    <cellStyle name="SAPBEXaggItemX 21" xfId="1123" xr:uid="{00000000-0005-0000-0000-0000B7A20000}"/>
    <cellStyle name="SAPBEXaggItemX 21 10" xfId="31216" xr:uid="{00000000-0005-0000-0000-0000B8A20000}"/>
    <cellStyle name="SAPBEXaggItemX 21 11" xfId="34105" xr:uid="{00000000-0005-0000-0000-0000B9A20000}"/>
    <cellStyle name="SAPBEXaggItemX 21 12" xfId="37011" xr:uid="{00000000-0005-0000-0000-0000BAA20000}"/>
    <cellStyle name="SAPBEXaggItemX 21 13" xfId="42118" xr:uid="{00000000-0005-0000-0000-0000BBA20000}"/>
    <cellStyle name="SAPBEXaggItemX 21 14" xfId="45136" xr:uid="{00000000-0005-0000-0000-0000BCA20000}"/>
    <cellStyle name="SAPBEXaggItemX 21 2" xfId="3427" xr:uid="{00000000-0005-0000-0000-0000BDA20000}"/>
    <cellStyle name="SAPBEXaggItemX 21 3" xfId="8897" xr:uid="{00000000-0005-0000-0000-0000BEA20000}"/>
    <cellStyle name="SAPBEXaggItemX 21 4" xfId="11790" xr:uid="{00000000-0005-0000-0000-0000BFA20000}"/>
    <cellStyle name="SAPBEXaggItemX 21 5" xfId="14658" xr:uid="{00000000-0005-0000-0000-0000C0A20000}"/>
    <cellStyle name="SAPBEXaggItemX 21 6" xfId="17587" xr:uid="{00000000-0005-0000-0000-0000C1A20000}"/>
    <cellStyle name="SAPBEXaggItemX 21 7" xfId="20698" xr:uid="{00000000-0005-0000-0000-0000C2A20000}"/>
    <cellStyle name="SAPBEXaggItemX 21 8" xfId="25477" xr:uid="{00000000-0005-0000-0000-0000C3A20000}"/>
    <cellStyle name="SAPBEXaggItemX 21 9" xfId="28361" xr:uid="{00000000-0005-0000-0000-0000C4A20000}"/>
    <cellStyle name="SAPBEXaggItemX 22" xfId="1232" xr:uid="{00000000-0005-0000-0000-0000C5A20000}"/>
    <cellStyle name="SAPBEXaggItemX 22 10" xfId="31325" xr:uid="{00000000-0005-0000-0000-0000C6A20000}"/>
    <cellStyle name="SAPBEXaggItemX 22 11" xfId="34214" xr:uid="{00000000-0005-0000-0000-0000C7A20000}"/>
    <cellStyle name="SAPBEXaggItemX 22 12" xfId="37120" xr:uid="{00000000-0005-0000-0000-0000C8A20000}"/>
    <cellStyle name="SAPBEXaggItemX 22 13" xfId="42227" xr:uid="{00000000-0005-0000-0000-0000C9A20000}"/>
    <cellStyle name="SAPBEXaggItemX 22 14" xfId="45245" xr:uid="{00000000-0005-0000-0000-0000CAA20000}"/>
    <cellStyle name="SAPBEXaggItemX 22 2" xfId="3498" xr:uid="{00000000-0005-0000-0000-0000CBA20000}"/>
    <cellStyle name="SAPBEXaggItemX 22 3" xfId="9006" xr:uid="{00000000-0005-0000-0000-0000CCA20000}"/>
    <cellStyle name="SAPBEXaggItemX 22 4" xfId="11899" xr:uid="{00000000-0005-0000-0000-0000CDA20000}"/>
    <cellStyle name="SAPBEXaggItemX 22 5" xfId="14767" xr:uid="{00000000-0005-0000-0000-0000CEA20000}"/>
    <cellStyle name="SAPBEXaggItemX 22 6" xfId="17696" xr:uid="{00000000-0005-0000-0000-0000CFA20000}"/>
    <cellStyle name="SAPBEXaggItemX 22 7" xfId="20807" xr:uid="{00000000-0005-0000-0000-0000D0A20000}"/>
    <cellStyle name="SAPBEXaggItemX 22 8" xfId="25586" xr:uid="{00000000-0005-0000-0000-0000D1A20000}"/>
    <cellStyle name="SAPBEXaggItemX 22 9" xfId="28470" xr:uid="{00000000-0005-0000-0000-0000D2A20000}"/>
    <cellStyle name="SAPBEXaggItemX 23" xfId="1119" xr:uid="{00000000-0005-0000-0000-0000D3A20000}"/>
    <cellStyle name="SAPBEXaggItemX 23 10" xfId="31212" xr:uid="{00000000-0005-0000-0000-0000D4A20000}"/>
    <cellStyle name="SAPBEXaggItemX 23 11" xfId="34101" xr:uid="{00000000-0005-0000-0000-0000D5A20000}"/>
    <cellStyle name="SAPBEXaggItemX 23 12" xfId="37007" xr:uid="{00000000-0005-0000-0000-0000D6A20000}"/>
    <cellStyle name="SAPBEXaggItemX 23 13" xfId="42114" xr:uid="{00000000-0005-0000-0000-0000D7A20000}"/>
    <cellStyle name="SAPBEXaggItemX 23 14" xfId="45132" xr:uid="{00000000-0005-0000-0000-0000D8A20000}"/>
    <cellStyle name="SAPBEXaggItemX 23 2" xfId="3541" xr:uid="{00000000-0005-0000-0000-0000D9A20000}"/>
    <cellStyle name="SAPBEXaggItemX 23 3" xfId="8893" xr:uid="{00000000-0005-0000-0000-0000DAA20000}"/>
    <cellStyle name="SAPBEXaggItemX 23 4" xfId="11786" xr:uid="{00000000-0005-0000-0000-0000DBA20000}"/>
    <cellStyle name="SAPBEXaggItemX 23 5" xfId="14654" xr:uid="{00000000-0005-0000-0000-0000DCA20000}"/>
    <cellStyle name="SAPBEXaggItemX 23 6" xfId="17583" xr:uid="{00000000-0005-0000-0000-0000DDA20000}"/>
    <cellStyle name="SAPBEXaggItemX 23 7" xfId="20694" xr:uid="{00000000-0005-0000-0000-0000DEA20000}"/>
    <cellStyle name="SAPBEXaggItemX 23 8" xfId="25473" xr:uid="{00000000-0005-0000-0000-0000DFA20000}"/>
    <cellStyle name="SAPBEXaggItemX 23 9" xfId="28357" xr:uid="{00000000-0005-0000-0000-0000E0A20000}"/>
    <cellStyle name="SAPBEXaggItemX 24" xfId="870" xr:uid="{00000000-0005-0000-0000-0000E1A20000}"/>
    <cellStyle name="SAPBEXaggItemX 24 10" xfId="30963" xr:uid="{00000000-0005-0000-0000-0000E2A20000}"/>
    <cellStyle name="SAPBEXaggItemX 24 11" xfId="33852" xr:uid="{00000000-0005-0000-0000-0000E3A20000}"/>
    <cellStyle name="SAPBEXaggItemX 24 12" xfId="36758" xr:uid="{00000000-0005-0000-0000-0000E4A20000}"/>
    <cellStyle name="SAPBEXaggItemX 24 13" xfId="41865" xr:uid="{00000000-0005-0000-0000-0000E5A20000}"/>
    <cellStyle name="SAPBEXaggItemX 24 14" xfId="44883" xr:uid="{00000000-0005-0000-0000-0000E6A20000}"/>
    <cellStyle name="SAPBEXaggItemX 24 2" xfId="4336" xr:uid="{00000000-0005-0000-0000-0000E7A20000}"/>
    <cellStyle name="SAPBEXaggItemX 24 3" xfId="8644" xr:uid="{00000000-0005-0000-0000-0000E8A20000}"/>
    <cellStyle name="SAPBEXaggItemX 24 4" xfId="11537" xr:uid="{00000000-0005-0000-0000-0000E9A20000}"/>
    <cellStyle name="SAPBEXaggItemX 24 5" xfId="14405" xr:uid="{00000000-0005-0000-0000-0000EAA20000}"/>
    <cellStyle name="SAPBEXaggItemX 24 6" xfId="17334" xr:uid="{00000000-0005-0000-0000-0000EBA20000}"/>
    <cellStyle name="SAPBEXaggItemX 24 7" xfId="20445" xr:uid="{00000000-0005-0000-0000-0000ECA20000}"/>
    <cellStyle name="SAPBEXaggItemX 24 8" xfId="25224" xr:uid="{00000000-0005-0000-0000-0000EDA20000}"/>
    <cellStyle name="SAPBEXaggItemX 24 9" xfId="28108" xr:uid="{00000000-0005-0000-0000-0000EEA20000}"/>
    <cellStyle name="SAPBEXaggItemX 25" xfId="1071" xr:uid="{00000000-0005-0000-0000-0000EFA20000}"/>
    <cellStyle name="SAPBEXaggItemX 25 10" xfId="31164" xr:uid="{00000000-0005-0000-0000-0000F0A20000}"/>
    <cellStyle name="SAPBEXaggItemX 25 11" xfId="34053" xr:uid="{00000000-0005-0000-0000-0000F1A20000}"/>
    <cellStyle name="SAPBEXaggItemX 25 12" xfId="36959" xr:uid="{00000000-0005-0000-0000-0000F2A20000}"/>
    <cellStyle name="SAPBEXaggItemX 25 13" xfId="42066" xr:uid="{00000000-0005-0000-0000-0000F3A20000}"/>
    <cellStyle name="SAPBEXaggItemX 25 14" xfId="45084" xr:uid="{00000000-0005-0000-0000-0000F4A20000}"/>
    <cellStyle name="SAPBEXaggItemX 25 2" xfId="3326" xr:uid="{00000000-0005-0000-0000-0000F5A20000}"/>
    <cellStyle name="SAPBEXaggItemX 25 3" xfId="8845" xr:uid="{00000000-0005-0000-0000-0000F6A20000}"/>
    <cellStyle name="SAPBEXaggItemX 25 4" xfId="11738" xr:uid="{00000000-0005-0000-0000-0000F7A20000}"/>
    <cellStyle name="SAPBEXaggItemX 25 5" xfId="14606" xr:uid="{00000000-0005-0000-0000-0000F8A20000}"/>
    <cellStyle name="SAPBEXaggItemX 25 6" xfId="17535" xr:uid="{00000000-0005-0000-0000-0000F9A20000}"/>
    <cellStyle name="SAPBEXaggItemX 25 7" xfId="20646" xr:uid="{00000000-0005-0000-0000-0000FAA20000}"/>
    <cellStyle name="SAPBEXaggItemX 25 8" xfId="25425" xr:uid="{00000000-0005-0000-0000-0000FBA20000}"/>
    <cellStyle name="SAPBEXaggItemX 25 9" xfId="28309" xr:uid="{00000000-0005-0000-0000-0000FCA20000}"/>
    <cellStyle name="SAPBEXaggItemX 26" xfId="905" xr:uid="{00000000-0005-0000-0000-0000FDA20000}"/>
    <cellStyle name="SAPBEXaggItemX 26 10" xfId="30998" xr:uid="{00000000-0005-0000-0000-0000FEA20000}"/>
    <cellStyle name="SAPBEXaggItemX 26 11" xfId="33887" xr:uid="{00000000-0005-0000-0000-0000FFA20000}"/>
    <cellStyle name="SAPBEXaggItemX 26 12" xfId="36793" xr:uid="{00000000-0005-0000-0000-000000A30000}"/>
    <cellStyle name="SAPBEXaggItemX 26 13" xfId="41900" xr:uid="{00000000-0005-0000-0000-000001A30000}"/>
    <cellStyle name="SAPBEXaggItemX 26 14" xfId="44918" xr:uid="{00000000-0005-0000-0000-000002A30000}"/>
    <cellStyle name="SAPBEXaggItemX 26 2" xfId="4198" xr:uid="{00000000-0005-0000-0000-000003A30000}"/>
    <cellStyle name="SAPBEXaggItemX 26 3" xfId="8679" xr:uid="{00000000-0005-0000-0000-000004A30000}"/>
    <cellStyle name="SAPBEXaggItemX 26 4" xfId="11572" xr:uid="{00000000-0005-0000-0000-000005A30000}"/>
    <cellStyle name="SAPBEXaggItemX 26 5" xfId="14440" xr:uid="{00000000-0005-0000-0000-000006A30000}"/>
    <cellStyle name="SAPBEXaggItemX 26 6" xfId="17369" xr:uid="{00000000-0005-0000-0000-000007A30000}"/>
    <cellStyle name="SAPBEXaggItemX 26 7" xfId="20480" xr:uid="{00000000-0005-0000-0000-000008A30000}"/>
    <cellStyle name="SAPBEXaggItemX 26 8" xfId="25259" xr:uid="{00000000-0005-0000-0000-000009A30000}"/>
    <cellStyle name="SAPBEXaggItemX 26 9" xfId="28143" xr:uid="{00000000-0005-0000-0000-00000AA30000}"/>
    <cellStyle name="SAPBEXaggItemX 27" xfId="1067" xr:uid="{00000000-0005-0000-0000-00000BA30000}"/>
    <cellStyle name="SAPBEXaggItemX 27 10" xfId="31160" xr:uid="{00000000-0005-0000-0000-00000CA30000}"/>
    <cellStyle name="SAPBEXaggItemX 27 11" xfId="34049" xr:uid="{00000000-0005-0000-0000-00000DA30000}"/>
    <cellStyle name="SAPBEXaggItemX 27 12" xfId="36955" xr:uid="{00000000-0005-0000-0000-00000EA30000}"/>
    <cellStyle name="SAPBEXaggItemX 27 13" xfId="42062" xr:uid="{00000000-0005-0000-0000-00000FA30000}"/>
    <cellStyle name="SAPBEXaggItemX 27 14" xfId="45080" xr:uid="{00000000-0005-0000-0000-000010A30000}"/>
    <cellStyle name="SAPBEXaggItemX 27 2" xfId="3327" xr:uid="{00000000-0005-0000-0000-000011A30000}"/>
    <cellStyle name="SAPBEXaggItemX 27 3" xfId="8841" xr:uid="{00000000-0005-0000-0000-000012A30000}"/>
    <cellStyle name="SAPBEXaggItemX 27 4" xfId="11734" xr:uid="{00000000-0005-0000-0000-000013A30000}"/>
    <cellStyle name="SAPBEXaggItemX 27 5" xfId="14602" xr:uid="{00000000-0005-0000-0000-000014A30000}"/>
    <cellStyle name="SAPBEXaggItemX 27 6" xfId="17531" xr:uid="{00000000-0005-0000-0000-000015A30000}"/>
    <cellStyle name="SAPBEXaggItemX 27 7" xfId="20642" xr:uid="{00000000-0005-0000-0000-000016A30000}"/>
    <cellStyle name="SAPBEXaggItemX 27 8" xfId="25421" xr:uid="{00000000-0005-0000-0000-000017A30000}"/>
    <cellStyle name="SAPBEXaggItemX 27 9" xfId="28305" xr:uid="{00000000-0005-0000-0000-000018A30000}"/>
    <cellStyle name="SAPBEXaggItemX 28" xfId="907" xr:uid="{00000000-0005-0000-0000-000019A30000}"/>
    <cellStyle name="SAPBEXaggItemX 28 10" xfId="31000" xr:uid="{00000000-0005-0000-0000-00001AA30000}"/>
    <cellStyle name="SAPBEXaggItemX 28 11" xfId="33889" xr:uid="{00000000-0005-0000-0000-00001BA30000}"/>
    <cellStyle name="SAPBEXaggItemX 28 12" xfId="36795" xr:uid="{00000000-0005-0000-0000-00001CA30000}"/>
    <cellStyle name="SAPBEXaggItemX 28 13" xfId="41902" xr:uid="{00000000-0005-0000-0000-00001DA30000}"/>
    <cellStyle name="SAPBEXaggItemX 28 14" xfId="44920" xr:uid="{00000000-0005-0000-0000-00001EA30000}"/>
    <cellStyle name="SAPBEXaggItemX 28 2" xfId="3958" xr:uid="{00000000-0005-0000-0000-00001FA30000}"/>
    <cellStyle name="SAPBEXaggItemX 28 3" xfId="8681" xr:uid="{00000000-0005-0000-0000-000020A30000}"/>
    <cellStyle name="SAPBEXaggItemX 28 4" xfId="11574" xr:uid="{00000000-0005-0000-0000-000021A30000}"/>
    <cellStyle name="SAPBEXaggItemX 28 5" xfId="14442" xr:uid="{00000000-0005-0000-0000-000022A30000}"/>
    <cellStyle name="SAPBEXaggItemX 28 6" xfId="17371" xr:uid="{00000000-0005-0000-0000-000023A30000}"/>
    <cellStyle name="SAPBEXaggItemX 28 7" xfId="20482" xr:uid="{00000000-0005-0000-0000-000024A30000}"/>
    <cellStyle name="SAPBEXaggItemX 28 8" xfId="25261" xr:uid="{00000000-0005-0000-0000-000025A30000}"/>
    <cellStyle name="SAPBEXaggItemX 28 9" xfId="28145" xr:uid="{00000000-0005-0000-0000-000026A30000}"/>
    <cellStyle name="SAPBEXaggItemX 29" xfId="1019" xr:uid="{00000000-0005-0000-0000-000027A30000}"/>
    <cellStyle name="SAPBEXaggItemX 29 10" xfId="31112" xr:uid="{00000000-0005-0000-0000-000028A30000}"/>
    <cellStyle name="SAPBEXaggItemX 29 11" xfId="34001" xr:uid="{00000000-0005-0000-0000-000029A30000}"/>
    <cellStyle name="SAPBEXaggItemX 29 12" xfId="36907" xr:uid="{00000000-0005-0000-0000-00002AA30000}"/>
    <cellStyle name="SAPBEXaggItemX 29 13" xfId="42014" xr:uid="{00000000-0005-0000-0000-00002BA30000}"/>
    <cellStyle name="SAPBEXaggItemX 29 14" xfId="45032" xr:uid="{00000000-0005-0000-0000-00002CA30000}"/>
    <cellStyle name="SAPBEXaggItemX 29 2" xfId="4763" xr:uid="{00000000-0005-0000-0000-00002DA30000}"/>
    <cellStyle name="SAPBEXaggItemX 29 3" xfId="8793" xr:uid="{00000000-0005-0000-0000-00002EA30000}"/>
    <cellStyle name="SAPBEXaggItemX 29 4" xfId="11686" xr:uid="{00000000-0005-0000-0000-00002FA30000}"/>
    <cellStyle name="SAPBEXaggItemX 29 5" xfId="14554" xr:uid="{00000000-0005-0000-0000-000030A30000}"/>
    <cellStyle name="SAPBEXaggItemX 29 6" xfId="17483" xr:uid="{00000000-0005-0000-0000-000031A30000}"/>
    <cellStyle name="SAPBEXaggItemX 29 7" xfId="20594" xr:uid="{00000000-0005-0000-0000-000032A30000}"/>
    <cellStyle name="SAPBEXaggItemX 29 8" xfId="25373" xr:uid="{00000000-0005-0000-0000-000033A30000}"/>
    <cellStyle name="SAPBEXaggItemX 29 9" xfId="28257" xr:uid="{00000000-0005-0000-0000-000034A30000}"/>
    <cellStyle name="SAPBEXaggItemX 3" xfId="494" xr:uid="{00000000-0005-0000-0000-000035A30000}"/>
    <cellStyle name="SAPBEXaggItemX 3 10" xfId="33478" xr:uid="{00000000-0005-0000-0000-000036A30000}"/>
    <cellStyle name="SAPBEXaggItemX 3 11" xfId="36383" xr:uid="{00000000-0005-0000-0000-000037A30000}"/>
    <cellStyle name="SAPBEXaggItemX 3 12" xfId="41491" xr:uid="{00000000-0005-0000-0000-000038A30000}"/>
    <cellStyle name="SAPBEXaggItemX 3 13" xfId="44508" xr:uid="{00000000-0005-0000-0000-000039A30000}"/>
    <cellStyle name="SAPBEXaggItemX 3 2" xfId="734" xr:uid="{00000000-0005-0000-0000-00003AA30000}"/>
    <cellStyle name="SAPBEXaggItemX 3 2 10" xfId="30827" xr:uid="{00000000-0005-0000-0000-00003BA30000}"/>
    <cellStyle name="SAPBEXaggItemX 3 2 11" xfId="33716" xr:uid="{00000000-0005-0000-0000-00003CA30000}"/>
    <cellStyle name="SAPBEXaggItemX 3 2 12" xfId="36622" xr:uid="{00000000-0005-0000-0000-00003DA30000}"/>
    <cellStyle name="SAPBEXaggItemX 3 2 13" xfId="41729" xr:uid="{00000000-0005-0000-0000-00003EA30000}"/>
    <cellStyle name="SAPBEXaggItemX 3 2 14" xfId="44747" xr:uid="{00000000-0005-0000-0000-00003FA30000}"/>
    <cellStyle name="SAPBEXaggItemX 3 2 2" xfId="4151" xr:uid="{00000000-0005-0000-0000-000040A30000}"/>
    <cellStyle name="SAPBEXaggItemX 3 2 3" xfId="8508" xr:uid="{00000000-0005-0000-0000-000041A30000}"/>
    <cellStyle name="SAPBEXaggItemX 3 2 4" xfId="11401" xr:uid="{00000000-0005-0000-0000-000042A30000}"/>
    <cellStyle name="SAPBEXaggItemX 3 2 5" xfId="14269" xr:uid="{00000000-0005-0000-0000-000043A30000}"/>
    <cellStyle name="SAPBEXaggItemX 3 2 6" xfId="17198" xr:uid="{00000000-0005-0000-0000-000044A30000}"/>
    <cellStyle name="SAPBEXaggItemX 3 2 7" xfId="20309" xr:uid="{00000000-0005-0000-0000-000045A30000}"/>
    <cellStyle name="SAPBEXaggItemX 3 2 8" xfId="25088" xr:uid="{00000000-0005-0000-0000-000046A30000}"/>
    <cellStyle name="SAPBEXaggItemX 3 2 9" xfId="27972" xr:uid="{00000000-0005-0000-0000-000047A30000}"/>
    <cellStyle name="SAPBEXaggItemX 3 3" xfId="815" xr:uid="{00000000-0005-0000-0000-000048A30000}"/>
    <cellStyle name="SAPBEXaggItemX 3 3 10" xfId="30908" xr:uid="{00000000-0005-0000-0000-000049A30000}"/>
    <cellStyle name="SAPBEXaggItemX 3 3 11" xfId="33797" xr:uid="{00000000-0005-0000-0000-00004AA30000}"/>
    <cellStyle name="SAPBEXaggItemX 3 3 12" xfId="36703" xr:uid="{00000000-0005-0000-0000-00004BA30000}"/>
    <cellStyle name="SAPBEXaggItemX 3 3 13" xfId="41810" xr:uid="{00000000-0005-0000-0000-00004CA30000}"/>
    <cellStyle name="SAPBEXaggItemX 3 3 14" xfId="44828" xr:uid="{00000000-0005-0000-0000-00004DA30000}"/>
    <cellStyle name="SAPBEXaggItemX 3 3 2" xfId="4228" xr:uid="{00000000-0005-0000-0000-00004EA30000}"/>
    <cellStyle name="SAPBEXaggItemX 3 3 3" xfId="8589" xr:uid="{00000000-0005-0000-0000-00004FA30000}"/>
    <cellStyle name="SAPBEXaggItemX 3 3 4" xfId="11482" xr:uid="{00000000-0005-0000-0000-000050A30000}"/>
    <cellStyle name="SAPBEXaggItemX 3 3 5" xfId="14350" xr:uid="{00000000-0005-0000-0000-000051A30000}"/>
    <cellStyle name="SAPBEXaggItemX 3 3 6" xfId="17279" xr:uid="{00000000-0005-0000-0000-000052A30000}"/>
    <cellStyle name="SAPBEXaggItemX 3 3 7" xfId="20390" xr:uid="{00000000-0005-0000-0000-000053A30000}"/>
    <cellStyle name="SAPBEXaggItemX 3 3 8" xfId="25169" xr:uid="{00000000-0005-0000-0000-000054A30000}"/>
    <cellStyle name="SAPBEXaggItemX 3 3 9" xfId="28053" xr:uid="{00000000-0005-0000-0000-000055A30000}"/>
    <cellStyle name="SAPBEXaggItemX 3 4" xfId="847" xr:uid="{00000000-0005-0000-0000-000056A30000}"/>
    <cellStyle name="SAPBEXaggItemX 3 4 10" xfId="30940" xr:uid="{00000000-0005-0000-0000-000057A30000}"/>
    <cellStyle name="SAPBEXaggItemX 3 4 11" xfId="33829" xr:uid="{00000000-0005-0000-0000-000058A30000}"/>
    <cellStyle name="SAPBEXaggItemX 3 4 12" xfId="36735" xr:uid="{00000000-0005-0000-0000-000059A30000}"/>
    <cellStyle name="SAPBEXaggItemX 3 4 13" xfId="41842" xr:uid="{00000000-0005-0000-0000-00005AA30000}"/>
    <cellStyle name="SAPBEXaggItemX 3 4 14" xfId="44860" xr:uid="{00000000-0005-0000-0000-00005BA30000}"/>
    <cellStyle name="SAPBEXaggItemX 3 4 2" xfId="5506" xr:uid="{00000000-0005-0000-0000-00005CA30000}"/>
    <cellStyle name="SAPBEXaggItemX 3 4 3" xfId="8621" xr:uid="{00000000-0005-0000-0000-00005DA30000}"/>
    <cellStyle name="SAPBEXaggItemX 3 4 4" xfId="11514" xr:uid="{00000000-0005-0000-0000-00005EA30000}"/>
    <cellStyle name="SAPBEXaggItemX 3 4 5" xfId="14382" xr:uid="{00000000-0005-0000-0000-00005FA30000}"/>
    <cellStyle name="SAPBEXaggItemX 3 4 6" xfId="17311" xr:uid="{00000000-0005-0000-0000-000060A30000}"/>
    <cellStyle name="SAPBEXaggItemX 3 4 7" xfId="20422" xr:uid="{00000000-0005-0000-0000-000061A30000}"/>
    <cellStyle name="SAPBEXaggItemX 3 4 8" xfId="25201" xr:uid="{00000000-0005-0000-0000-000062A30000}"/>
    <cellStyle name="SAPBEXaggItemX 3 4 9" xfId="28085" xr:uid="{00000000-0005-0000-0000-000063A30000}"/>
    <cellStyle name="SAPBEXaggItemX 3 5" xfId="11163" xr:uid="{00000000-0005-0000-0000-000064A30000}"/>
    <cellStyle name="SAPBEXaggItemX 3 6" xfId="16960" xr:uid="{00000000-0005-0000-0000-000065A30000}"/>
    <cellStyle name="SAPBEXaggItemX 3 7" xfId="20069" xr:uid="{00000000-0005-0000-0000-000066A30000}"/>
    <cellStyle name="SAPBEXaggItemX 3 8" xfId="23834" xr:uid="{00000000-0005-0000-0000-000067A30000}"/>
    <cellStyle name="SAPBEXaggItemX 3 9" xfId="27734" xr:uid="{00000000-0005-0000-0000-000068A30000}"/>
    <cellStyle name="SAPBEXaggItemX 30" xfId="1225" xr:uid="{00000000-0005-0000-0000-000069A30000}"/>
    <cellStyle name="SAPBEXaggItemX 30 10" xfId="31318" xr:uid="{00000000-0005-0000-0000-00006AA30000}"/>
    <cellStyle name="SAPBEXaggItemX 30 11" xfId="34207" xr:uid="{00000000-0005-0000-0000-00006BA30000}"/>
    <cellStyle name="SAPBEXaggItemX 30 12" xfId="37113" xr:uid="{00000000-0005-0000-0000-00006CA30000}"/>
    <cellStyle name="SAPBEXaggItemX 30 13" xfId="42220" xr:uid="{00000000-0005-0000-0000-00006DA30000}"/>
    <cellStyle name="SAPBEXaggItemX 30 14" xfId="45238" xr:uid="{00000000-0005-0000-0000-00006EA30000}"/>
    <cellStyle name="SAPBEXaggItemX 30 2" xfId="222" xr:uid="{00000000-0005-0000-0000-00006FA30000}"/>
    <cellStyle name="SAPBEXaggItemX 30 3" xfId="8999" xr:uid="{00000000-0005-0000-0000-000070A30000}"/>
    <cellStyle name="SAPBEXaggItemX 30 4" xfId="11892" xr:uid="{00000000-0005-0000-0000-000071A30000}"/>
    <cellStyle name="SAPBEXaggItemX 30 5" xfId="14760" xr:uid="{00000000-0005-0000-0000-000072A30000}"/>
    <cellStyle name="SAPBEXaggItemX 30 6" xfId="17689" xr:uid="{00000000-0005-0000-0000-000073A30000}"/>
    <cellStyle name="SAPBEXaggItemX 30 7" xfId="20800" xr:uid="{00000000-0005-0000-0000-000074A30000}"/>
    <cellStyle name="SAPBEXaggItemX 30 8" xfId="25579" xr:uid="{00000000-0005-0000-0000-000075A30000}"/>
    <cellStyle name="SAPBEXaggItemX 30 9" xfId="28463" xr:uid="{00000000-0005-0000-0000-000076A30000}"/>
    <cellStyle name="SAPBEXaggItemX 31" xfId="1443" xr:uid="{00000000-0005-0000-0000-000077A30000}"/>
    <cellStyle name="SAPBEXaggItemX 31 10" xfId="31536" xr:uid="{00000000-0005-0000-0000-000078A30000}"/>
    <cellStyle name="SAPBEXaggItemX 31 11" xfId="34425" xr:uid="{00000000-0005-0000-0000-000079A30000}"/>
    <cellStyle name="SAPBEXaggItemX 31 12" xfId="37331" xr:uid="{00000000-0005-0000-0000-00007AA30000}"/>
    <cellStyle name="SAPBEXaggItemX 31 13" xfId="42438" xr:uid="{00000000-0005-0000-0000-00007BA30000}"/>
    <cellStyle name="SAPBEXaggItemX 31 14" xfId="45456" xr:uid="{00000000-0005-0000-0000-00007CA30000}"/>
    <cellStyle name="SAPBEXaggItemX 31 2" xfId="6423" xr:uid="{00000000-0005-0000-0000-00007DA30000}"/>
    <cellStyle name="SAPBEXaggItemX 31 3" xfId="9217" xr:uid="{00000000-0005-0000-0000-00007EA30000}"/>
    <cellStyle name="SAPBEXaggItemX 31 4" xfId="12110" xr:uid="{00000000-0005-0000-0000-00007FA30000}"/>
    <cellStyle name="SAPBEXaggItemX 31 5" xfId="14978" xr:uid="{00000000-0005-0000-0000-000080A30000}"/>
    <cellStyle name="SAPBEXaggItemX 31 6" xfId="17907" xr:uid="{00000000-0005-0000-0000-000081A30000}"/>
    <cellStyle name="SAPBEXaggItemX 31 7" xfId="21018" xr:uid="{00000000-0005-0000-0000-000082A30000}"/>
    <cellStyle name="SAPBEXaggItemX 31 8" xfId="25797" xr:uid="{00000000-0005-0000-0000-000083A30000}"/>
    <cellStyle name="SAPBEXaggItemX 31 9" xfId="28681" xr:uid="{00000000-0005-0000-0000-000084A30000}"/>
    <cellStyle name="SAPBEXaggItemX 32" xfId="908" xr:uid="{00000000-0005-0000-0000-000085A30000}"/>
    <cellStyle name="SAPBEXaggItemX 32 10" xfId="31001" xr:uid="{00000000-0005-0000-0000-000086A30000}"/>
    <cellStyle name="SAPBEXaggItemX 32 11" xfId="33890" xr:uid="{00000000-0005-0000-0000-000087A30000}"/>
    <cellStyle name="SAPBEXaggItemX 32 12" xfId="36796" xr:uid="{00000000-0005-0000-0000-000088A30000}"/>
    <cellStyle name="SAPBEXaggItemX 32 13" xfId="41903" xr:uid="{00000000-0005-0000-0000-000089A30000}"/>
    <cellStyle name="SAPBEXaggItemX 32 14" xfId="44921" xr:uid="{00000000-0005-0000-0000-00008AA30000}"/>
    <cellStyle name="SAPBEXaggItemX 32 2" xfId="4254" xr:uid="{00000000-0005-0000-0000-00008BA30000}"/>
    <cellStyle name="SAPBEXaggItemX 32 3" xfId="8682" xr:uid="{00000000-0005-0000-0000-00008CA30000}"/>
    <cellStyle name="SAPBEXaggItemX 32 4" xfId="11575" xr:uid="{00000000-0005-0000-0000-00008DA30000}"/>
    <cellStyle name="SAPBEXaggItemX 32 5" xfId="14443" xr:uid="{00000000-0005-0000-0000-00008EA30000}"/>
    <cellStyle name="SAPBEXaggItemX 32 6" xfId="17372" xr:uid="{00000000-0005-0000-0000-00008FA30000}"/>
    <cellStyle name="SAPBEXaggItemX 32 7" xfId="20483" xr:uid="{00000000-0005-0000-0000-000090A30000}"/>
    <cellStyle name="SAPBEXaggItemX 32 8" xfId="25262" xr:uid="{00000000-0005-0000-0000-000091A30000}"/>
    <cellStyle name="SAPBEXaggItemX 32 9" xfId="28146" xr:uid="{00000000-0005-0000-0000-000092A30000}"/>
    <cellStyle name="SAPBEXaggItemX 33" xfId="869" xr:uid="{00000000-0005-0000-0000-000093A30000}"/>
    <cellStyle name="SAPBEXaggItemX 33 10" xfId="30962" xr:uid="{00000000-0005-0000-0000-000094A30000}"/>
    <cellStyle name="SAPBEXaggItemX 33 11" xfId="33851" xr:uid="{00000000-0005-0000-0000-000095A30000}"/>
    <cellStyle name="SAPBEXaggItemX 33 12" xfId="36757" xr:uid="{00000000-0005-0000-0000-000096A30000}"/>
    <cellStyle name="SAPBEXaggItemX 33 13" xfId="41864" xr:uid="{00000000-0005-0000-0000-000097A30000}"/>
    <cellStyle name="SAPBEXaggItemX 33 14" xfId="44882" xr:uid="{00000000-0005-0000-0000-000098A30000}"/>
    <cellStyle name="SAPBEXaggItemX 33 2" xfId="4624" xr:uid="{00000000-0005-0000-0000-000099A30000}"/>
    <cellStyle name="SAPBEXaggItemX 33 3" xfId="8643" xr:uid="{00000000-0005-0000-0000-00009AA30000}"/>
    <cellStyle name="SAPBEXaggItemX 33 4" xfId="11536" xr:uid="{00000000-0005-0000-0000-00009BA30000}"/>
    <cellStyle name="SAPBEXaggItemX 33 5" xfId="14404" xr:uid="{00000000-0005-0000-0000-00009CA30000}"/>
    <cellStyle name="SAPBEXaggItemX 33 6" xfId="17333" xr:uid="{00000000-0005-0000-0000-00009DA30000}"/>
    <cellStyle name="SAPBEXaggItemX 33 7" xfId="20444" xr:uid="{00000000-0005-0000-0000-00009EA30000}"/>
    <cellStyle name="SAPBEXaggItemX 33 8" xfId="25223" xr:uid="{00000000-0005-0000-0000-00009FA30000}"/>
    <cellStyle name="SAPBEXaggItemX 33 9" xfId="28107" xr:uid="{00000000-0005-0000-0000-0000A0A30000}"/>
    <cellStyle name="SAPBEXaggItemX 34" xfId="1536" xr:uid="{00000000-0005-0000-0000-0000A1A30000}"/>
    <cellStyle name="SAPBEXaggItemX 34 10" xfId="31629" xr:uid="{00000000-0005-0000-0000-0000A2A30000}"/>
    <cellStyle name="SAPBEXaggItemX 34 11" xfId="34518" xr:uid="{00000000-0005-0000-0000-0000A3A30000}"/>
    <cellStyle name="SAPBEXaggItemX 34 12" xfId="37424" xr:uid="{00000000-0005-0000-0000-0000A4A30000}"/>
    <cellStyle name="SAPBEXaggItemX 34 13" xfId="42531" xr:uid="{00000000-0005-0000-0000-0000A5A30000}"/>
    <cellStyle name="SAPBEXaggItemX 34 14" xfId="45549" xr:uid="{00000000-0005-0000-0000-0000A6A30000}"/>
    <cellStyle name="SAPBEXaggItemX 34 2" xfId="6516" xr:uid="{00000000-0005-0000-0000-0000A7A30000}"/>
    <cellStyle name="SAPBEXaggItemX 34 3" xfId="9310" xr:uid="{00000000-0005-0000-0000-0000A8A30000}"/>
    <cellStyle name="SAPBEXaggItemX 34 4" xfId="12203" xr:uid="{00000000-0005-0000-0000-0000A9A30000}"/>
    <cellStyle name="SAPBEXaggItemX 34 5" xfId="15071" xr:uid="{00000000-0005-0000-0000-0000AAA30000}"/>
    <cellStyle name="SAPBEXaggItemX 34 6" xfId="18000" xr:uid="{00000000-0005-0000-0000-0000ABA30000}"/>
    <cellStyle name="SAPBEXaggItemX 34 7" xfId="21111" xr:uid="{00000000-0005-0000-0000-0000ACA30000}"/>
    <cellStyle name="SAPBEXaggItemX 34 8" xfId="25890" xr:uid="{00000000-0005-0000-0000-0000ADA30000}"/>
    <cellStyle name="SAPBEXaggItemX 34 9" xfId="28774" xr:uid="{00000000-0005-0000-0000-0000AEA30000}"/>
    <cellStyle name="SAPBEXaggItemX 35" xfId="1015" xr:uid="{00000000-0005-0000-0000-0000AFA30000}"/>
    <cellStyle name="SAPBEXaggItemX 35 10" xfId="31108" xr:uid="{00000000-0005-0000-0000-0000B0A30000}"/>
    <cellStyle name="SAPBEXaggItemX 35 11" xfId="33997" xr:uid="{00000000-0005-0000-0000-0000B1A30000}"/>
    <cellStyle name="SAPBEXaggItemX 35 12" xfId="36903" xr:uid="{00000000-0005-0000-0000-0000B2A30000}"/>
    <cellStyle name="SAPBEXaggItemX 35 13" xfId="42010" xr:uid="{00000000-0005-0000-0000-0000B3A30000}"/>
    <cellStyle name="SAPBEXaggItemX 35 14" xfId="45028" xr:uid="{00000000-0005-0000-0000-0000B4A30000}"/>
    <cellStyle name="SAPBEXaggItemX 35 2" xfId="3339" xr:uid="{00000000-0005-0000-0000-0000B5A30000}"/>
    <cellStyle name="SAPBEXaggItemX 35 3" xfId="8789" xr:uid="{00000000-0005-0000-0000-0000B6A30000}"/>
    <cellStyle name="SAPBEXaggItemX 35 4" xfId="11682" xr:uid="{00000000-0005-0000-0000-0000B7A30000}"/>
    <cellStyle name="SAPBEXaggItemX 35 5" xfId="14550" xr:uid="{00000000-0005-0000-0000-0000B8A30000}"/>
    <cellStyle name="SAPBEXaggItemX 35 6" xfId="17479" xr:uid="{00000000-0005-0000-0000-0000B9A30000}"/>
    <cellStyle name="SAPBEXaggItemX 35 7" xfId="20590" xr:uid="{00000000-0005-0000-0000-0000BAA30000}"/>
    <cellStyle name="SAPBEXaggItemX 35 8" xfId="25369" xr:uid="{00000000-0005-0000-0000-0000BBA30000}"/>
    <cellStyle name="SAPBEXaggItemX 35 9" xfId="28253" xr:uid="{00000000-0005-0000-0000-0000BCA30000}"/>
    <cellStyle name="SAPBEXaggItemX 36" xfId="1421" xr:uid="{00000000-0005-0000-0000-0000BDA30000}"/>
    <cellStyle name="SAPBEXaggItemX 36 10" xfId="31514" xr:uid="{00000000-0005-0000-0000-0000BEA30000}"/>
    <cellStyle name="SAPBEXaggItemX 36 11" xfId="34403" xr:uid="{00000000-0005-0000-0000-0000BFA30000}"/>
    <cellStyle name="SAPBEXaggItemX 36 12" xfId="37309" xr:uid="{00000000-0005-0000-0000-0000C0A30000}"/>
    <cellStyle name="SAPBEXaggItemX 36 13" xfId="42416" xr:uid="{00000000-0005-0000-0000-0000C1A30000}"/>
    <cellStyle name="SAPBEXaggItemX 36 14" xfId="45434" xr:uid="{00000000-0005-0000-0000-0000C2A30000}"/>
    <cellStyle name="SAPBEXaggItemX 36 2" xfId="6401" xr:uid="{00000000-0005-0000-0000-0000C3A30000}"/>
    <cellStyle name="SAPBEXaggItemX 36 3" xfId="9195" xr:uid="{00000000-0005-0000-0000-0000C4A30000}"/>
    <cellStyle name="SAPBEXaggItemX 36 4" xfId="12088" xr:uid="{00000000-0005-0000-0000-0000C5A30000}"/>
    <cellStyle name="SAPBEXaggItemX 36 5" xfId="14956" xr:uid="{00000000-0005-0000-0000-0000C6A30000}"/>
    <cellStyle name="SAPBEXaggItemX 36 6" xfId="17885" xr:uid="{00000000-0005-0000-0000-0000C7A30000}"/>
    <cellStyle name="SAPBEXaggItemX 36 7" xfId="20996" xr:uid="{00000000-0005-0000-0000-0000C8A30000}"/>
    <cellStyle name="SAPBEXaggItemX 36 8" xfId="25775" xr:uid="{00000000-0005-0000-0000-0000C9A30000}"/>
    <cellStyle name="SAPBEXaggItemX 36 9" xfId="28659" xr:uid="{00000000-0005-0000-0000-0000CAA30000}"/>
    <cellStyle name="SAPBEXaggItemX 37" xfId="966" xr:uid="{00000000-0005-0000-0000-0000CBA30000}"/>
    <cellStyle name="SAPBEXaggItemX 37 10" xfId="31059" xr:uid="{00000000-0005-0000-0000-0000CCA30000}"/>
    <cellStyle name="SAPBEXaggItemX 37 11" xfId="33948" xr:uid="{00000000-0005-0000-0000-0000CDA30000}"/>
    <cellStyle name="SAPBEXaggItemX 37 12" xfId="36854" xr:uid="{00000000-0005-0000-0000-0000CEA30000}"/>
    <cellStyle name="SAPBEXaggItemX 37 13" xfId="41961" xr:uid="{00000000-0005-0000-0000-0000CFA30000}"/>
    <cellStyle name="SAPBEXaggItemX 37 14" xfId="44979" xr:uid="{00000000-0005-0000-0000-0000D0A30000}"/>
    <cellStyle name="SAPBEXaggItemX 37 2" xfId="5679" xr:uid="{00000000-0005-0000-0000-0000D1A30000}"/>
    <cellStyle name="SAPBEXaggItemX 37 3" xfId="8740" xr:uid="{00000000-0005-0000-0000-0000D2A30000}"/>
    <cellStyle name="SAPBEXaggItemX 37 4" xfId="11633" xr:uid="{00000000-0005-0000-0000-0000D3A30000}"/>
    <cellStyle name="SAPBEXaggItemX 37 5" xfId="14501" xr:uid="{00000000-0005-0000-0000-0000D4A30000}"/>
    <cellStyle name="SAPBEXaggItemX 37 6" xfId="17430" xr:uid="{00000000-0005-0000-0000-0000D5A30000}"/>
    <cellStyle name="SAPBEXaggItemX 37 7" xfId="20541" xr:uid="{00000000-0005-0000-0000-0000D6A30000}"/>
    <cellStyle name="SAPBEXaggItemX 37 8" xfId="25320" xr:uid="{00000000-0005-0000-0000-0000D7A30000}"/>
    <cellStyle name="SAPBEXaggItemX 37 9" xfId="28204" xr:uid="{00000000-0005-0000-0000-0000D8A30000}"/>
    <cellStyle name="SAPBEXaggItemX 38" xfId="910" xr:uid="{00000000-0005-0000-0000-0000D9A30000}"/>
    <cellStyle name="SAPBEXaggItemX 38 10" xfId="31003" xr:uid="{00000000-0005-0000-0000-0000DAA30000}"/>
    <cellStyle name="SAPBEXaggItemX 38 11" xfId="33892" xr:uid="{00000000-0005-0000-0000-0000DBA30000}"/>
    <cellStyle name="SAPBEXaggItemX 38 12" xfId="36798" xr:uid="{00000000-0005-0000-0000-0000DCA30000}"/>
    <cellStyle name="SAPBEXaggItemX 38 13" xfId="41905" xr:uid="{00000000-0005-0000-0000-0000DDA30000}"/>
    <cellStyle name="SAPBEXaggItemX 38 14" xfId="44923" xr:uid="{00000000-0005-0000-0000-0000DEA30000}"/>
    <cellStyle name="SAPBEXaggItemX 38 2" xfId="3673" xr:uid="{00000000-0005-0000-0000-0000DFA30000}"/>
    <cellStyle name="SAPBEXaggItemX 38 3" xfId="8684" xr:uid="{00000000-0005-0000-0000-0000E0A30000}"/>
    <cellStyle name="SAPBEXaggItemX 38 4" xfId="11577" xr:uid="{00000000-0005-0000-0000-0000E1A30000}"/>
    <cellStyle name="SAPBEXaggItemX 38 5" xfId="14445" xr:uid="{00000000-0005-0000-0000-0000E2A30000}"/>
    <cellStyle name="SAPBEXaggItemX 38 6" xfId="17374" xr:uid="{00000000-0005-0000-0000-0000E3A30000}"/>
    <cellStyle name="SAPBEXaggItemX 38 7" xfId="20485" xr:uid="{00000000-0005-0000-0000-0000E4A30000}"/>
    <cellStyle name="SAPBEXaggItemX 38 8" xfId="25264" xr:uid="{00000000-0005-0000-0000-0000E5A30000}"/>
    <cellStyle name="SAPBEXaggItemX 38 9" xfId="28148" xr:uid="{00000000-0005-0000-0000-0000E6A30000}"/>
    <cellStyle name="SAPBEXaggItemX 39" xfId="1629" xr:uid="{00000000-0005-0000-0000-0000E7A30000}"/>
    <cellStyle name="SAPBEXaggItemX 39 10" xfId="31722" xr:uid="{00000000-0005-0000-0000-0000E8A30000}"/>
    <cellStyle name="SAPBEXaggItemX 39 11" xfId="34611" xr:uid="{00000000-0005-0000-0000-0000E9A30000}"/>
    <cellStyle name="SAPBEXaggItemX 39 12" xfId="37517" xr:uid="{00000000-0005-0000-0000-0000EAA30000}"/>
    <cellStyle name="SAPBEXaggItemX 39 13" xfId="42624" xr:uid="{00000000-0005-0000-0000-0000EBA30000}"/>
    <cellStyle name="SAPBEXaggItemX 39 14" xfId="45642" xr:uid="{00000000-0005-0000-0000-0000ECA30000}"/>
    <cellStyle name="SAPBEXaggItemX 39 2" xfId="6609" xr:uid="{00000000-0005-0000-0000-0000EDA30000}"/>
    <cellStyle name="SAPBEXaggItemX 39 3" xfId="9403" xr:uid="{00000000-0005-0000-0000-0000EEA30000}"/>
    <cellStyle name="SAPBEXaggItemX 39 4" xfId="12296" xr:uid="{00000000-0005-0000-0000-0000EFA30000}"/>
    <cellStyle name="SAPBEXaggItemX 39 5" xfId="15164" xr:uid="{00000000-0005-0000-0000-0000F0A30000}"/>
    <cellStyle name="SAPBEXaggItemX 39 6" xfId="18093" xr:uid="{00000000-0005-0000-0000-0000F1A30000}"/>
    <cellStyle name="SAPBEXaggItemX 39 7" xfId="21204" xr:uid="{00000000-0005-0000-0000-0000F2A30000}"/>
    <cellStyle name="SAPBEXaggItemX 39 8" xfId="25983" xr:uid="{00000000-0005-0000-0000-0000F3A30000}"/>
    <cellStyle name="SAPBEXaggItemX 39 9" xfId="28867" xr:uid="{00000000-0005-0000-0000-0000F4A30000}"/>
    <cellStyle name="SAPBEXaggItemX 4" xfId="274" xr:uid="{00000000-0005-0000-0000-0000F5A30000}"/>
    <cellStyle name="SAPBEXaggItemX 4 10" xfId="30546" xr:uid="{00000000-0005-0000-0000-0000F6A30000}"/>
    <cellStyle name="SAPBEXaggItemX 4 11" xfId="33412" xr:uid="{00000000-0005-0000-0000-0000F7A30000}"/>
    <cellStyle name="SAPBEXaggItemX 4 12" xfId="36319" xr:uid="{00000000-0005-0000-0000-0000F8A30000}"/>
    <cellStyle name="SAPBEXaggItemX 4 13" xfId="41429" xr:uid="{00000000-0005-0000-0000-0000F9A30000}"/>
    <cellStyle name="SAPBEXaggItemX 4 14" xfId="44399" xr:uid="{00000000-0005-0000-0000-0000FAA30000}"/>
    <cellStyle name="SAPBEXaggItemX 4 2" xfId="3636" xr:uid="{00000000-0005-0000-0000-0000FBA30000}"/>
    <cellStyle name="SAPBEXaggItemX 4 3" xfId="5085" xr:uid="{00000000-0005-0000-0000-0000FCA30000}"/>
    <cellStyle name="SAPBEXaggItemX 4 4" xfId="11094" xr:uid="{00000000-0005-0000-0000-0000FDA30000}"/>
    <cellStyle name="SAPBEXaggItemX 4 5" xfId="13976" xr:uid="{00000000-0005-0000-0000-0000FEA30000}"/>
    <cellStyle name="SAPBEXaggItemX 4 6" xfId="16855" xr:uid="{00000000-0005-0000-0000-0000FFA30000}"/>
    <cellStyle name="SAPBEXaggItemX 4 7" xfId="19870" xr:uid="{00000000-0005-0000-0000-000000A40000}"/>
    <cellStyle name="SAPBEXaggItemX 4 8" xfId="23605" xr:uid="{00000000-0005-0000-0000-000001A40000}"/>
    <cellStyle name="SAPBEXaggItemX 4 9" xfId="27663" xr:uid="{00000000-0005-0000-0000-000002A40000}"/>
    <cellStyle name="SAPBEXaggItemX 40" xfId="958" xr:uid="{00000000-0005-0000-0000-000003A40000}"/>
    <cellStyle name="SAPBEXaggItemX 40 10" xfId="31051" xr:uid="{00000000-0005-0000-0000-000004A40000}"/>
    <cellStyle name="SAPBEXaggItemX 40 11" xfId="33940" xr:uid="{00000000-0005-0000-0000-000005A40000}"/>
    <cellStyle name="SAPBEXaggItemX 40 12" xfId="36846" xr:uid="{00000000-0005-0000-0000-000006A40000}"/>
    <cellStyle name="SAPBEXaggItemX 40 13" xfId="41953" xr:uid="{00000000-0005-0000-0000-000007A40000}"/>
    <cellStyle name="SAPBEXaggItemX 40 14" xfId="44971" xr:uid="{00000000-0005-0000-0000-000008A40000}"/>
    <cellStyle name="SAPBEXaggItemX 40 2" xfId="5297" xr:uid="{00000000-0005-0000-0000-000009A40000}"/>
    <cellStyle name="SAPBEXaggItemX 40 3" xfId="8732" xr:uid="{00000000-0005-0000-0000-00000AA40000}"/>
    <cellStyle name="SAPBEXaggItemX 40 4" xfId="11625" xr:uid="{00000000-0005-0000-0000-00000BA40000}"/>
    <cellStyle name="SAPBEXaggItemX 40 5" xfId="14493" xr:uid="{00000000-0005-0000-0000-00000CA40000}"/>
    <cellStyle name="SAPBEXaggItemX 40 6" xfId="17422" xr:uid="{00000000-0005-0000-0000-00000DA40000}"/>
    <cellStyle name="SAPBEXaggItemX 40 7" xfId="20533" xr:uid="{00000000-0005-0000-0000-00000EA40000}"/>
    <cellStyle name="SAPBEXaggItemX 40 8" xfId="25312" xr:uid="{00000000-0005-0000-0000-00000FA40000}"/>
    <cellStyle name="SAPBEXaggItemX 40 9" xfId="28196" xr:uid="{00000000-0005-0000-0000-000010A40000}"/>
    <cellStyle name="SAPBEXaggItemX 41" xfId="1514" xr:uid="{00000000-0005-0000-0000-000011A40000}"/>
    <cellStyle name="SAPBEXaggItemX 41 10" xfId="31607" xr:uid="{00000000-0005-0000-0000-000012A40000}"/>
    <cellStyle name="SAPBEXaggItemX 41 11" xfId="34496" xr:uid="{00000000-0005-0000-0000-000013A40000}"/>
    <cellStyle name="SAPBEXaggItemX 41 12" xfId="37402" xr:uid="{00000000-0005-0000-0000-000014A40000}"/>
    <cellStyle name="SAPBEXaggItemX 41 13" xfId="42509" xr:uid="{00000000-0005-0000-0000-000015A40000}"/>
    <cellStyle name="SAPBEXaggItemX 41 14" xfId="45527" xr:uid="{00000000-0005-0000-0000-000016A40000}"/>
    <cellStyle name="SAPBEXaggItemX 41 2" xfId="6494" xr:uid="{00000000-0005-0000-0000-000017A40000}"/>
    <cellStyle name="SAPBEXaggItemX 41 3" xfId="9288" xr:uid="{00000000-0005-0000-0000-000018A40000}"/>
    <cellStyle name="SAPBEXaggItemX 41 4" xfId="12181" xr:uid="{00000000-0005-0000-0000-000019A40000}"/>
    <cellStyle name="SAPBEXaggItemX 41 5" xfId="15049" xr:uid="{00000000-0005-0000-0000-00001AA40000}"/>
    <cellStyle name="SAPBEXaggItemX 41 6" xfId="17978" xr:uid="{00000000-0005-0000-0000-00001BA40000}"/>
    <cellStyle name="SAPBEXaggItemX 41 7" xfId="21089" xr:uid="{00000000-0005-0000-0000-00001CA40000}"/>
    <cellStyle name="SAPBEXaggItemX 41 8" xfId="25868" xr:uid="{00000000-0005-0000-0000-00001DA40000}"/>
    <cellStyle name="SAPBEXaggItemX 41 9" xfId="28752" xr:uid="{00000000-0005-0000-0000-00001EA40000}"/>
    <cellStyle name="SAPBEXaggItemX 42" xfId="1720" xr:uid="{00000000-0005-0000-0000-00001FA40000}"/>
    <cellStyle name="SAPBEXaggItemX 42 10" xfId="31812" xr:uid="{00000000-0005-0000-0000-000020A40000}"/>
    <cellStyle name="SAPBEXaggItemX 42 11" xfId="34702" xr:uid="{00000000-0005-0000-0000-000021A40000}"/>
    <cellStyle name="SAPBEXaggItemX 42 12" xfId="37608" xr:uid="{00000000-0005-0000-0000-000022A40000}"/>
    <cellStyle name="SAPBEXaggItemX 42 13" xfId="42715" xr:uid="{00000000-0005-0000-0000-000023A40000}"/>
    <cellStyle name="SAPBEXaggItemX 42 14" xfId="45733" xr:uid="{00000000-0005-0000-0000-000024A40000}"/>
    <cellStyle name="SAPBEXaggItemX 42 2" xfId="6699" xr:uid="{00000000-0005-0000-0000-000025A40000}"/>
    <cellStyle name="SAPBEXaggItemX 42 3" xfId="9493" xr:uid="{00000000-0005-0000-0000-000026A40000}"/>
    <cellStyle name="SAPBEXaggItemX 42 4" xfId="12387" xr:uid="{00000000-0005-0000-0000-000027A40000}"/>
    <cellStyle name="SAPBEXaggItemX 42 5" xfId="15254" xr:uid="{00000000-0005-0000-0000-000028A40000}"/>
    <cellStyle name="SAPBEXaggItemX 42 6" xfId="18184" xr:uid="{00000000-0005-0000-0000-000029A40000}"/>
    <cellStyle name="SAPBEXaggItemX 42 7" xfId="21295" xr:uid="{00000000-0005-0000-0000-00002AA40000}"/>
    <cellStyle name="SAPBEXaggItemX 42 8" xfId="26074" xr:uid="{00000000-0005-0000-0000-00002BA40000}"/>
    <cellStyle name="SAPBEXaggItemX 42 9" xfId="28958" xr:uid="{00000000-0005-0000-0000-00002CA40000}"/>
    <cellStyle name="SAPBEXaggItemX 43" xfId="757" xr:uid="{00000000-0005-0000-0000-00002DA40000}"/>
    <cellStyle name="SAPBEXaggItemX 43 10" xfId="30850" xr:uid="{00000000-0005-0000-0000-00002EA40000}"/>
    <cellStyle name="SAPBEXaggItemX 43 11" xfId="33739" xr:uid="{00000000-0005-0000-0000-00002FA40000}"/>
    <cellStyle name="SAPBEXaggItemX 43 12" xfId="36645" xr:uid="{00000000-0005-0000-0000-000030A40000}"/>
    <cellStyle name="SAPBEXaggItemX 43 13" xfId="41752" xr:uid="{00000000-0005-0000-0000-000031A40000}"/>
    <cellStyle name="SAPBEXaggItemX 43 14" xfId="44770" xr:uid="{00000000-0005-0000-0000-000032A40000}"/>
    <cellStyle name="SAPBEXaggItemX 43 2" xfId="3981" xr:uid="{00000000-0005-0000-0000-000033A40000}"/>
    <cellStyle name="SAPBEXaggItemX 43 3" xfId="8531" xr:uid="{00000000-0005-0000-0000-000034A40000}"/>
    <cellStyle name="SAPBEXaggItemX 43 4" xfId="11424" xr:uid="{00000000-0005-0000-0000-000035A40000}"/>
    <cellStyle name="SAPBEXaggItemX 43 5" xfId="14292" xr:uid="{00000000-0005-0000-0000-000036A40000}"/>
    <cellStyle name="SAPBEXaggItemX 43 6" xfId="17221" xr:uid="{00000000-0005-0000-0000-000037A40000}"/>
    <cellStyle name="SAPBEXaggItemX 43 7" xfId="20332" xr:uid="{00000000-0005-0000-0000-000038A40000}"/>
    <cellStyle name="SAPBEXaggItemX 43 8" xfId="25111" xr:uid="{00000000-0005-0000-0000-000039A40000}"/>
    <cellStyle name="SAPBEXaggItemX 43 9" xfId="27995" xr:uid="{00000000-0005-0000-0000-00003AA40000}"/>
    <cellStyle name="SAPBEXaggItemX 44" xfId="1607" xr:uid="{00000000-0005-0000-0000-00003BA40000}"/>
    <cellStyle name="SAPBEXaggItemX 44 10" xfId="31700" xr:uid="{00000000-0005-0000-0000-00003CA40000}"/>
    <cellStyle name="SAPBEXaggItemX 44 11" xfId="34589" xr:uid="{00000000-0005-0000-0000-00003DA40000}"/>
    <cellStyle name="SAPBEXaggItemX 44 12" xfId="37495" xr:uid="{00000000-0005-0000-0000-00003EA40000}"/>
    <cellStyle name="SAPBEXaggItemX 44 13" xfId="42602" xr:uid="{00000000-0005-0000-0000-00003FA40000}"/>
    <cellStyle name="SAPBEXaggItemX 44 14" xfId="45620" xr:uid="{00000000-0005-0000-0000-000040A40000}"/>
    <cellStyle name="SAPBEXaggItemX 44 2" xfId="6587" xr:uid="{00000000-0005-0000-0000-000041A40000}"/>
    <cellStyle name="SAPBEXaggItemX 44 3" xfId="9381" xr:uid="{00000000-0005-0000-0000-000042A40000}"/>
    <cellStyle name="SAPBEXaggItemX 44 4" xfId="12274" xr:uid="{00000000-0005-0000-0000-000043A40000}"/>
    <cellStyle name="SAPBEXaggItemX 44 5" xfId="15142" xr:uid="{00000000-0005-0000-0000-000044A40000}"/>
    <cellStyle name="SAPBEXaggItemX 44 6" xfId="18071" xr:uid="{00000000-0005-0000-0000-000045A40000}"/>
    <cellStyle name="SAPBEXaggItemX 44 7" xfId="21182" xr:uid="{00000000-0005-0000-0000-000046A40000}"/>
    <cellStyle name="SAPBEXaggItemX 44 8" xfId="25961" xr:uid="{00000000-0005-0000-0000-000047A40000}"/>
    <cellStyle name="SAPBEXaggItemX 44 9" xfId="28845" xr:uid="{00000000-0005-0000-0000-000048A40000}"/>
    <cellStyle name="SAPBEXaggItemX 45" xfId="962" xr:uid="{00000000-0005-0000-0000-000049A40000}"/>
    <cellStyle name="SAPBEXaggItemX 45 10" xfId="31055" xr:uid="{00000000-0005-0000-0000-00004AA40000}"/>
    <cellStyle name="SAPBEXaggItemX 45 11" xfId="33944" xr:uid="{00000000-0005-0000-0000-00004BA40000}"/>
    <cellStyle name="SAPBEXaggItemX 45 12" xfId="36850" xr:uid="{00000000-0005-0000-0000-00004CA40000}"/>
    <cellStyle name="SAPBEXaggItemX 45 13" xfId="41957" xr:uid="{00000000-0005-0000-0000-00004DA40000}"/>
    <cellStyle name="SAPBEXaggItemX 45 14" xfId="44975" xr:uid="{00000000-0005-0000-0000-00004EA40000}"/>
    <cellStyle name="SAPBEXaggItemX 45 2" xfId="5533" xr:uid="{00000000-0005-0000-0000-00004FA40000}"/>
    <cellStyle name="SAPBEXaggItemX 45 3" xfId="8736" xr:uid="{00000000-0005-0000-0000-000050A40000}"/>
    <cellStyle name="SAPBEXaggItemX 45 4" xfId="11629" xr:uid="{00000000-0005-0000-0000-000051A40000}"/>
    <cellStyle name="SAPBEXaggItemX 45 5" xfId="14497" xr:uid="{00000000-0005-0000-0000-000052A40000}"/>
    <cellStyle name="SAPBEXaggItemX 45 6" xfId="17426" xr:uid="{00000000-0005-0000-0000-000053A40000}"/>
    <cellStyle name="SAPBEXaggItemX 45 7" xfId="20537" xr:uid="{00000000-0005-0000-0000-000054A40000}"/>
    <cellStyle name="SAPBEXaggItemX 45 8" xfId="25316" xr:uid="{00000000-0005-0000-0000-000055A40000}"/>
    <cellStyle name="SAPBEXaggItemX 45 9" xfId="28200" xr:uid="{00000000-0005-0000-0000-000056A40000}"/>
    <cellStyle name="SAPBEXaggItemX 46" xfId="913" xr:uid="{00000000-0005-0000-0000-000057A40000}"/>
    <cellStyle name="SAPBEXaggItemX 46 10" xfId="31006" xr:uid="{00000000-0005-0000-0000-000058A40000}"/>
    <cellStyle name="SAPBEXaggItemX 46 11" xfId="33895" xr:uid="{00000000-0005-0000-0000-000059A40000}"/>
    <cellStyle name="SAPBEXaggItemX 46 12" xfId="36801" xr:uid="{00000000-0005-0000-0000-00005AA40000}"/>
    <cellStyle name="SAPBEXaggItemX 46 13" xfId="41908" xr:uid="{00000000-0005-0000-0000-00005BA40000}"/>
    <cellStyle name="SAPBEXaggItemX 46 14" xfId="44926" xr:uid="{00000000-0005-0000-0000-00005CA40000}"/>
    <cellStyle name="SAPBEXaggItemX 46 2" xfId="3467" xr:uid="{00000000-0005-0000-0000-00005DA40000}"/>
    <cellStyle name="SAPBEXaggItemX 46 3" xfId="8687" xr:uid="{00000000-0005-0000-0000-00005EA40000}"/>
    <cellStyle name="SAPBEXaggItemX 46 4" xfId="11580" xr:uid="{00000000-0005-0000-0000-00005FA40000}"/>
    <cellStyle name="SAPBEXaggItemX 46 5" xfId="14448" xr:uid="{00000000-0005-0000-0000-000060A40000}"/>
    <cellStyle name="SAPBEXaggItemX 46 6" xfId="17377" xr:uid="{00000000-0005-0000-0000-000061A40000}"/>
    <cellStyle name="SAPBEXaggItemX 46 7" xfId="20488" xr:uid="{00000000-0005-0000-0000-000062A40000}"/>
    <cellStyle name="SAPBEXaggItemX 46 8" xfId="25267" xr:uid="{00000000-0005-0000-0000-000063A40000}"/>
    <cellStyle name="SAPBEXaggItemX 46 9" xfId="28151" xr:uid="{00000000-0005-0000-0000-000064A40000}"/>
    <cellStyle name="SAPBEXaggItemX 47" xfId="1638" xr:uid="{00000000-0005-0000-0000-000065A40000}"/>
    <cellStyle name="SAPBEXaggItemX 47 10" xfId="31731" xr:uid="{00000000-0005-0000-0000-000066A40000}"/>
    <cellStyle name="SAPBEXaggItemX 47 11" xfId="34620" xr:uid="{00000000-0005-0000-0000-000067A40000}"/>
    <cellStyle name="SAPBEXaggItemX 47 12" xfId="37526" xr:uid="{00000000-0005-0000-0000-000068A40000}"/>
    <cellStyle name="SAPBEXaggItemX 47 13" xfId="42633" xr:uid="{00000000-0005-0000-0000-000069A40000}"/>
    <cellStyle name="SAPBEXaggItemX 47 14" xfId="45651" xr:uid="{00000000-0005-0000-0000-00006AA40000}"/>
    <cellStyle name="SAPBEXaggItemX 47 2" xfId="6618" xr:uid="{00000000-0005-0000-0000-00006BA40000}"/>
    <cellStyle name="SAPBEXaggItemX 47 3" xfId="9412" xr:uid="{00000000-0005-0000-0000-00006CA40000}"/>
    <cellStyle name="SAPBEXaggItemX 47 4" xfId="12305" xr:uid="{00000000-0005-0000-0000-00006DA40000}"/>
    <cellStyle name="SAPBEXaggItemX 47 5" xfId="15173" xr:uid="{00000000-0005-0000-0000-00006EA40000}"/>
    <cellStyle name="SAPBEXaggItemX 47 6" xfId="18102" xr:uid="{00000000-0005-0000-0000-00006FA40000}"/>
    <cellStyle name="SAPBEXaggItemX 47 7" xfId="21213" xr:uid="{00000000-0005-0000-0000-000070A40000}"/>
    <cellStyle name="SAPBEXaggItemX 47 8" xfId="25992" xr:uid="{00000000-0005-0000-0000-000071A40000}"/>
    <cellStyle name="SAPBEXaggItemX 47 9" xfId="28876" xr:uid="{00000000-0005-0000-0000-000072A40000}"/>
    <cellStyle name="SAPBEXaggItemX 48" xfId="1413" xr:uid="{00000000-0005-0000-0000-000073A40000}"/>
    <cellStyle name="SAPBEXaggItemX 48 10" xfId="31506" xr:uid="{00000000-0005-0000-0000-000074A40000}"/>
    <cellStyle name="SAPBEXaggItemX 48 11" xfId="34395" xr:uid="{00000000-0005-0000-0000-000075A40000}"/>
    <cellStyle name="SAPBEXaggItemX 48 12" xfId="37301" xr:uid="{00000000-0005-0000-0000-000076A40000}"/>
    <cellStyle name="SAPBEXaggItemX 48 13" xfId="42408" xr:uid="{00000000-0005-0000-0000-000077A40000}"/>
    <cellStyle name="SAPBEXaggItemX 48 14" xfId="45426" xr:uid="{00000000-0005-0000-0000-000078A40000}"/>
    <cellStyle name="SAPBEXaggItemX 48 2" xfId="6393" xr:uid="{00000000-0005-0000-0000-000079A40000}"/>
    <cellStyle name="SAPBEXaggItemX 48 3" xfId="9187" xr:uid="{00000000-0005-0000-0000-00007AA40000}"/>
    <cellStyle name="SAPBEXaggItemX 48 4" xfId="12080" xr:uid="{00000000-0005-0000-0000-00007BA40000}"/>
    <cellStyle name="SAPBEXaggItemX 48 5" xfId="14948" xr:uid="{00000000-0005-0000-0000-00007CA40000}"/>
    <cellStyle name="SAPBEXaggItemX 48 6" xfId="17877" xr:uid="{00000000-0005-0000-0000-00007DA40000}"/>
    <cellStyle name="SAPBEXaggItemX 48 7" xfId="20988" xr:uid="{00000000-0005-0000-0000-00007EA40000}"/>
    <cellStyle name="SAPBEXaggItemX 48 8" xfId="25767" xr:uid="{00000000-0005-0000-0000-00007FA40000}"/>
    <cellStyle name="SAPBEXaggItemX 48 9" xfId="28651" xr:uid="{00000000-0005-0000-0000-000080A40000}"/>
    <cellStyle name="SAPBEXaggItemX 49" xfId="960" xr:uid="{00000000-0005-0000-0000-000081A40000}"/>
    <cellStyle name="SAPBEXaggItemX 49 10" xfId="31053" xr:uid="{00000000-0005-0000-0000-000082A40000}"/>
    <cellStyle name="SAPBEXaggItemX 49 11" xfId="33942" xr:uid="{00000000-0005-0000-0000-000083A40000}"/>
    <cellStyle name="SAPBEXaggItemX 49 12" xfId="36848" xr:uid="{00000000-0005-0000-0000-000084A40000}"/>
    <cellStyle name="SAPBEXaggItemX 49 13" xfId="41955" xr:uid="{00000000-0005-0000-0000-000085A40000}"/>
    <cellStyle name="SAPBEXaggItemX 49 14" xfId="44973" xr:uid="{00000000-0005-0000-0000-000086A40000}"/>
    <cellStyle name="SAPBEXaggItemX 49 2" xfId="4908" xr:uid="{00000000-0005-0000-0000-000087A40000}"/>
    <cellStyle name="SAPBEXaggItemX 49 3" xfId="8734" xr:uid="{00000000-0005-0000-0000-000088A40000}"/>
    <cellStyle name="SAPBEXaggItemX 49 4" xfId="11627" xr:uid="{00000000-0005-0000-0000-000089A40000}"/>
    <cellStyle name="SAPBEXaggItemX 49 5" xfId="14495" xr:uid="{00000000-0005-0000-0000-00008AA40000}"/>
    <cellStyle name="SAPBEXaggItemX 49 6" xfId="17424" xr:uid="{00000000-0005-0000-0000-00008BA40000}"/>
    <cellStyle name="SAPBEXaggItemX 49 7" xfId="20535" xr:uid="{00000000-0005-0000-0000-00008CA40000}"/>
    <cellStyle name="SAPBEXaggItemX 49 8" xfId="25314" xr:uid="{00000000-0005-0000-0000-00008DA40000}"/>
    <cellStyle name="SAPBEXaggItemX 49 9" xfId="28198" xr:uid="{00000000-0005-0000-0000-00008EA40000}"/>
    <cellStyle name="SAPBEXaggItemX 5" xfId="697" xr:uid="{00000000-0005-0000-0000-00008FA40000}"/>
    <cellStyle name="SAPBEXaggItemX 5 10" xfId="30790" xr:uid="{00000000-0005-0000-0000-000090A40000}"/>
    <cellStyle name="SAPBEXaggItemX 5 11" xfId="33679" xr:uid="{00000000-0005-0000-0000-000091A40000}"/>
    <cellStyle name="SAPBEXaggItemX 5 12" xfId="36585" xr:uid="{00000000-0005-0000-0000-000092A40000}"/>
    <cellStyle name="SAPBEXaggItemX 5 13" xfId="41692" xr:uid="{00000000-0005-0000-0000-000093A40000}"/>
    <cellStyle name="SAPBEXaggItemX 5 14" xfId="44710" xr:uid="{00000000-0005-0000-0000-000094A40000}"/>
    <cellStyle name="SAPBEXaggItemX 5 2" xfId="5214" xr:uid="{00000000-0005-0000-0000-000095A40000}"/>
    <cellStyle name="SAPBEXaggItemX 5 3" xfId="8471" xr:uid="{00000000-0005-0000-0000-000096A40000}"/>
    <cellStyle name="SAPBEXaggItemX 5 4" xfId="11364" xr:uid="{00000000-0005-0000-0000-000097A40000}"/>
    <cellStyle name="SAPBEXaggItemX 5 5" xfId="14232" xr:uid="{00000000-0005-0000-0000-000098A40000}"/>
    <cellStyle name="SAPBEXaggItemX 5 6" xfId="17161" xr:uid="{00000000-0005-0000-0000-000099A40000}"/>
    <cellStyle name="SAPBEXaggItemX 5 7" xfId="20272" xr:uid="{00000000-0005-0000-0000-00009AA40000}"/>
    <cellStyle name="SAPBEXaggItemX 5 8" xfId="19918" xr:uid="{00000000-0005-0000-0000-00009BA40000}"/>
    <cellStyle name="SAPBEXaggItemX 5 9" xfId="27935" xr:uid="{00000000-0005-0000-0000-00009CA40000}"/>
    <cellStyle name="SAPBEXaggItemX 50" xfId="1475" xr:uid="{00000000-0005-0000-0000-00009DA40000}"/>
    <cellStyle name="SAPBEXaggItemX 50 10" xfId="31568" xr:uid="{00000000-0005-0000-0000-00009EA40000}"/>
    <cellStyle name="SAPBEXaggItemX 50 11" xfId="34457" xr:uid="{00000000-0005-0000-0000-00009FA40000}"/>
    <cellStyle name="SAPBEXaggItemX 50 12" xfId="37363" xr:uid="{00000000-0005-0000-0000-0000A0A40000}"/>
    <cellStyle name="SAPBEXaggItemX 50 13" xfId="42470" xr:uid="{00000000-0005-0000-0000-0000A1A40000}"/>
    <cellStyle name="SAPBEXaggItemX 50 14" xfId="45488" xr:uid="{00000000-0005-0000-0000-0000A2A40000}"/>
    <cellStyle name="SAPBEXaggItemX 50 2" xfId="6455" xr:uid="{00000000-0005-0000-0000-0000A3A40000}"/>
    <cellStyle name="SAPBEXaggItemX 50 3" xfId="9249" xr:uid="{00000000-0005-0000-0000-0000A4A40000}"/>
    <cellStyle name="SAPBEXaggItemX 50 4" xfId="12142" xr:uid="{00000000-0005-0000-0000-0000A5A40000}"/>
    <cellStyle name="SAPBEXaggItemX 50 5" xfId="15010" xr:uid="{00000000-0005-0000-0000-0000A6A40000}"/>
    <cellStyle name="SAPBEXaggItemX 50 6" xfId="17939" xr:uid="{00000000-0005-0000-0000-0000A7A40000}"/>
    <cellStyle name="SAPBEXaggItemX 50 7" xfId="21050" xr:uid="{00000000-0005-0000-0000-0000A8A40000}"/>
    <cellStyle name="SAPBEXaggItemX 50 8" xfId="25829" xr:uid="{00000000-0005-0000-0000-0000A9A40000}"/>
    <cellStyle name="SAPBEXaggItemX 50 9" xfId="28713" xr:uid="{00000000-0005-0000-0000-0000AAA40000}"/>
    <cellStyle name="SAPBEXaggItemX 51" xfId="959" xr:uid="{00000000-0005-0000-0000-0000ABA40000}"/>
    <cellStyle name="SAPBEXaggItemX 51 10" xfId="31052" xr:uid="{00000000-0005-0000-0000-0000ACA40000}"/>
    <cellStyle name="SAPBEXaggItemX 51 11" xfId="33941" xr:uid="{00000000-0005-0000-0000-0000ADA40000}"/>
    <cellStyle name="SAPBEXaggItemX 51 12" xfId="36847" xr:uid="{00000000-0005-0000-0000-0000AEA40000}"/>
    <cellStyle name="SAPBEXaggItemX 51 13" xfId="41954" xr:uid="{00000000-0005-0000-0000-0000AFA40000}"/>
    <cellStyle name="SAPBEXaggItemX 51 14" xfId="44972" xr:uid="{00000000-0005-0000-0000-0000B0A40000}"/>
    <cellStyle name="SAPBEXaggItemX 51 2" xfId="5835" xr:uid="{00000000-0005-0000-0000-0000B1A40000}"/>
    <cellStyle name="SAPBEXaggItemX 51 3" xfId="8733" xr:uid="{00000000-0005-0000-0000-0000B2A40000}"/>
    <cellStyle name="SAPBEXaggItemX 51 4" xfId="11626" xr:uid="{00000000-0005-0000-0000-0000B3A40000}"/>
    <cellStyle name="SAPBEXaggItemX 51 5" xfId="14494" xr:uid="{00000000-0005-0000-0000-0000B4A40000}"/>
    <cellStyle name="SAPBEXaggItemX 51 6" xfId="17423" xr:uid="{00000000-0005-0000-0000-0000B5A40000}"/>
    <cellStyle name="SAPBEXaggItemX 51 7" xfId="20534" xr:uid="{00000000-0005-0000-0000-0000B6A40000}"/>
    <cellStyle name="SAPBEXaggItemX 51 8" xfId="25313" xr:uid="{00000000-0005-0000-0000-0000B7A40000}"/>
    <cellStyle name="SAPBEXaggItemX 51 9" xfId="28197" xr:uid="{00000000-0005-0000-0000-0000B8A40000}"/>
    <cellStyle name="SAPBEXaggItemX 52" xfId="1537" xr:uid="{00000000-0005-0000-0000-0000B9A40000}"/>
    <cellStyle name="SAPBEXaggItemX 52 10" xfId="31630" xr:uid="{00000000-0005-0000-0000-0000BAA40000}"/>
    <cellStyle name="SAPBEXaggItemX 52 11" xfId="34519" xr:uid="{00000000-0005-0000-0000-0000BBA40000}"/>
    <cellStyle name="SAPBEXaggItemX 52 12" xfId="37425" xr:uid="{00000000-0005-0000-0000-0000BCA40000}"/>
    <cellStyle name="SAPBEXaggItemX 52 13" xfId="42532" xr:uid="{00000000-0005-0000-0000-0000BDA40000}"/>
    <cellStyle name="SAPBEXaggItemX 52 14" xfId="45550" xr:uid="{00000000-0005-0000-0000-0000BEA40000}"/>
    <cellStyle name="SAPBEXaggItemX 52 2" xfId="6517" xr:uid="{00000000-0005-0000-0000-0000BFA40000}"/>
    <cellStyle name="SAPBEXaggItemX 52 3" xfId="9311" xr:uid="{00000000-0005-0000-0000-0000C0A40000}"/>
    <cellStyle name="SAPBEXaggItemX 52 4" xfId="12204" xr:uid="{00000000-0005-0000-0000-0000C1A40000}"/>
    <cellStyle name="SAPBEXaggItemX 52 5" xfId="15072" xr:uid="{00000000-0005-0000-0000-0000C2A40000}"/>
    <cellStyle name="SAPBEXaggItemX 52 6" xfId="18001" xr:uid="{00000000-0005-0000-0000-0000C3A40000}"/>
    <cellStyle name="SAPBEXaggItemX 52 7" xfId="21112" xr:uid="{00000000-0005-0000-0000-0000C4A40000}"/>
    <cellStyle name="SAPBEXaggItemX 52 8" xfId="25891" xr:uid="{00000000-0005-0000-0000-0000C5A40000}"/>
    <cellStyle name="SAPBEXaggItemX 52 9" xfId="28775" xr:uid="{00000000-0005-0000-0000-0000C6A40000}"/>
    <cellStyle name="SAPBEXaggItemX 53" xfId="1383" xr:uid="{00000000-0005-0000-0000-0000C7A40000}"/>
    <cellStyle name="SAPBEXaggItemX 53 10" xfId="31476" xr:uid="{00000000-0005-0000-0000-0000C8A40000}"/>
    <cellStyle name="SAPBEXaggItemX 53 11" xfId="34365" xr:uid="{00000000-0005-0000-0000-0000C9A40000}"/>
    <cellStyle name="SAPBEXaggItemX 53 12" xfId="37271" xr:uid="{00000000-0005-0000-0000-0000CAA40000}"/>
    <cellStyle name="SAPBEXaggItemX 53 13" xfId="42378" xr:uid="{00000000-0005-0000-0000-0000CBA40000}"/>
    <cellStyle name="SAPBEXaggItemX 53 14" xfId="45396" xr:uid="{00000000-0005-0000-0000-0000CCA40000}"/>
    <cellStyle name="SAPBEXaggItemX 53 2" xfId="6363" xr:uid="{00000000-0005-0000-0000-0000CDA40000}"/>
    <cellStyle name="SAPBEXaggItemX 53 3" xfId="9157" xr:uid="{00000000-0005-0000-0000-0000CEA40000}"/>
    <cellStyle name="SAPBEXaggItemX 53 4" xfId="12050" xr:uid="{00000000-0005-0000-0000-0000CFA40000}"/>
    <cellStyle name="SAPBEXaggItemX 53 5" xfId="14918" xr:uid="{00000000-0005-0000-0000-0000D0A40000}"/>
    <cellStyle name="SAPBEXaggItemX 53 6" xfId="17847" xr:uid="{00000000-0005-0000-0000-0000D1A40000}"/>
    <cellStyle name="SAPBEXaggItemX 53 7" xfId="20958" xr:uid="{00000000-0005-0000-0000-0000D2A40000}"/>
    <cellStyle name="SAPBEXaggItemX 53 8" xfId="25737" xr:uid="{00000000-0005-0000-0000-0000D3A40000}"/>
    <cellStyle name="SAPBEXaggItemX 53 9" xfId="28621" xr:uid="{00000000-0005-0000-0000-0000D4A40000}"/>
    <cellStyle name="SAPBEXaggItemX 54" xfId="1599" xr:uid="{00000000-0005-0000-0000-0000D5A40000}"/>
    <cellStyle name="SAPBEXaggItemX 54 10" xfId="31692" xr:uid="{00000000-0005-0000-0000-0000D6A40000}"/>
    <cellStyle name="SAPBEXaggItemX 54 11" xfId="34581" xr:uid="{00000000-0005-0000-0000-0000D7A40000}"/>
    <cellStyle name="SAPBEXaggItemX 54 12" xfId="37487" xr:uid="{00000000-0005-0000-0000-0000D8A40000}"/>
    <cellStyle name="SAPBEXaggItemX 54 13" xfId="42594" xr:uid="{00000000-0005-0000-0000-0000D9A40000}"/>
    <cellStyle name="SAPBEXaggItemX 54 14" xfId="45612" xr:uid="{00000000-0005-0000-0000-0000DAA40000}"/>
    <cellStyle name="SAPBEXaggItemX 54 2" xfId="6579" xr:uid="{00000000-0005-0000-0000-0000DBA40000}"/>
    <cellStyle name="SAPBEXaggItemX 54 3" xfId="9373" xr:uid="{00000000-0005-0000-0000-0000DCA40000}"/>
    <cellStyle name="SAPBEXaggItemX 54 4" xfId="12266" xr:uid="{00000000-0005-0000-0000-0000DDA40000}"/>
    <cellStyle name="SAPBEXaggItemX 54 5" xfId="15134" xr:uid="{00000000-0005-0000-0000-0000DEA40000}"/>
    <cellStyle name="SAPBEXaggItemX 54 6" xfId="18063" xr:uid="{00000000-0005-0000-0000-0000DFA40000}"/>
    <cellStyle name="SAPBEXaggItemX 54 7" xfId="21174" xr:uid="{00000000-0005-0000-0000-0000E0A40000}"/>
    <cellStyle name="SAPBEXaggItemX 54 8" xfId="25953" xr:uid="{00000000-0005-0000-0000-0000E1A40000}"/>
    <cellStyle name="SAPBEXaggItemX 54 9" xfId="28837" xr:uid="{00000000-0005-0000-0000-0000E2A40000}"/>
    <cellStyle name="SAPBEXaggItemX 55" xfId="1445" xr:uid="{00000000-0005-0000-0000-0000E3A40000}"/>
    <cellStyle name="SAPBEXaggItemX 55 10" xfId="31538" xr:uid="{00000000-0005-0000-0000-0000E4A40000}"/>
    <cellStyle name="SAPBEXaggItemX 55 11" xfId="34427" xr:uid="{00000000-0005-0000-0000-0000E5A40000}"/>
    <cellStyle name="SAPBEXaggItemX 55 12" xfId="37333" xr:uid="{00000000-0005-0000-0000-0000E6A40000}"/>
    <cellStyle name="SAPBEXaggItemX 55 13" xfId="42440" xr:uid="{00000000-0005-0000-0000-0000E7A40000}"/>
    <cellStyle name="SAPBEXaggItemX 55 14" xfId="45458" xr:uid="{00000000-0005-0000-0000-0000E8A40000}"/>
    <cellStyle name="SAPBEXaggItemX 55 2" xfId="6425" xr:uid="{00000000-0005-0000-0000-0000E9A40000}"/>
    <cellStyle name="SAPBEXaggItemX 55 3" xfId="9219" xr:uid="{00000000-0005-0000-0000-0000EAA40000}"/>
    <cellStyle name="SAPBEXaggItemX 55 4" xfId="12112" xr:uid="{00000000-0005-0000-0000-0000EBA40000}"/>
    <cellStyle name="SAPBEXaggItemX 55 5" xfId="14980" xr:uid="{00000000-0005-0000-0000-0000ECA40000}"/>
    <cellStyle name="SAPBEXaggItemX 55 6" xfId="17909" xr:uid="{00000000-0005-0000-0000-0000EDA40000}"/>
    <cellStyle name="SAPBEXaggItemX 55 7" xfId="21020" xr:uid="{00000000-0005-0000-0000-0000EEA40000}"/>
    <cellStyle name="SAPBEXaggItemX 55 8" xfId="25799" xr:uid="{00000000-0005-0000-0000-0000EFA40000}"/>
    <cellStyle name="SAPBEXaggItemX 55 9" xfId="28683" xr:uid="{00000000-0005-0000-0000-0000F0A40000}"/>
    <cellStyle name="SAPBEXaggItemX 56" xfId="2503" xr:uid="{00000000-0005-0000-0000-0000F1A40000}"/>
    <cellStyle name="SAPBEXaggItemX 56 10" xfId="32584" xr:uid="{00000000-0005-0000-0000-0000F2A40000}"/>
    <cellStyle name="SAPBEXaggItemX 56 11" xfId="35471" xr:uid="{00000000-0005-0000-0000-0000F3A40000}"/>
    <cellStyle name="SAPBEXaggItemX 56 12" xfId="38368" xr:uid="{00000000-0005-0000-0000-0000F4A40000}"/>
    <cellStyle name="SAPBEXaggItemX 56 13" xfId="43483" xr:uid="{00000000-0005-0000-0000-0000F5A40000}"/>
    <cellStyle name="SAPBEXaggItemX 56 14" xfId="46516" xr:uid="{00000000-0005-0000-0000-0000F6A40000}"/>
    <cellStyle name="SAPBEXaggItemX 56 2" xfId="7474" xr:uid="{00000000-0005-0000-0000-0000F7A40000}"/>
    <cellStyle name="SAPBEXaggItemX 56 3" xfId="10266" xr:uid="{00000000-0005-0000-0000-0000F8A40000}"/>
    <cellStyle name="SAPBEXaggItemX 56 4" xfId="13147" xr:uid="{00000000-0005-0000-0000-0000F9A40000}"/>
    <cellStyle name="SAPBEXaggItemX 56 5" xfId="16027" xr:uid="{00000000-0005-0000-0000-0000FAA40000}"/>
    <cellStyle name="SAPBEXaggItemX 56 6" xfId="18966" xr:uid="{00000000-0005-0000-0000-0000FBA40000}"/>
    <cellStyle name="SAPBEXaggItemX 56 7" xfId="22060" xr:uid="{00000000-0005-0000-0000-0000FCA40000}"/>
    <cellStyle name="SAPBEXaggItemX 56 8" xfId="26834" xr:uid="{00000000-0005-0000-0000-0000FDA40000}"/>
    <cellStyle name="SAPBEXaggItemX 56 9" xfId="29717" xr:uid="{00000000-0005-0000-0000-0000FEA40000}"/>
    <cellStyle name="SAPBEXaggItemX 57" xfId="1569" xr:uid="{00000000-0005-0000-0000-0000FFA40000}"/>
    <cellStyle name="SAPBEXaggItemX 57 10" xfId="31662" xr:uid="{00000000-0005-0000-0000-000000A50000}"/>
    <cellStyle name="SAPBEXaggItemX 57 11" xfId="34551" xr:uid="{00000000-0005-0000-0000-000001A50000}"/>
    <cellStyle name="SAPBEXaggItemX 57 12" xfId="37457" xr:uid="{00000000-0005-0000-0000-000002A50000}"/>
    <cellStyle name="SAPBEXaggItemX 57 13" xfId="42564" xr:uid="{00000000-0005-0000-0000-000003A50000}"/>
    <cellStyle name="SAPBEXaggItemX 57 14" xfId="45582" xr:uid="{00000000-0005-0000-0000-000004A50000}"/>
    <cellStyle name="SAPBEXaggItemX 57 2" xfId="6549" xr:uid="{00000000-0005-0000-0000-000005A50000}"/>
    <cellStyle name="SAPBEXaggItemX 57 3" xfId="9343" xr:uid="{00000000-0005-0000-0000-000006A50000}"/>
    <cellStyle name="SAPBEXaggItemX 57 4" xfId="12236" xr:uid="{00000000-0005-0000-0000-000007A50000}"/>
    <cellStyle name="SAPBEXaggItemX 57 5" xfId="15104" xr:uid="{00000000-0005-0000-0000-000008A50000}"/>
    <cellStyle name="SAPBEXaggItemX 57 6" xfId="18033" xr:uid="{00000000-0005-0000-0000-000009A50000}"/>
    <cellStyle name="SAPBEXaggItemX 57 7" xfId="21144" xr:uid="{00000000-0005-0000-0000-00000AA50000}"/>
    <cellStyle name="SAPBEXaggItemX 57 8" xfId="25923" xr:uid="{00000000-0005-0000-0000-00000BA50000}"/>
    <cellStyle name="SAPBEXaggItemX 57 9" xfId="28807" xr:uid="{00000000-0005-0000-0000-00000CA50000}"/>
    <cellStyle name="SAPBEXaggItemX 58" xfId="2223" xr:uid="{00000000-0005-0000-0000-00000DA50000}"/>
    <cellStyle name="SAPBEXaggItemX 58 10" xfId="32306" xr:uid="{00000000-0005-0000-0000-00000EA50000}"/>
    <cellStyle name="SAPBEXaggItemX 58 11" xfId="35200" xr:uid="{00000000-0005-0000-0000-00000FA50000}"/>
    <cellStyle name="SAPBEXaggItemX 58 12" xfId="38098" xr:uid="{00000000-0005-0000-0000-000010A50000}"/>
    <cellStyle name="SAPBEXaggItemX 58 13" xfId="43211" xr:uid="{00000000-0005-0000-0000-000011A50000}"/>
    <cellStyle name="SAPBEXaggItemX 58 14" xfId="46236" xr:uid="{00000000-0005-0000-0000-000012A50000}"/>
    <cellStyle name="SAPBEXaggItemX 58 2" xfId="7196" xr:uid="{00000000-0005-0000-0000-000013A50000}"/>
    <cellStyle name="SAPBEXaggItemX 58 3" xfId="9990" xr:uid="{00000000-0005-0000-0000-000014A50000}"/>
    <cellStyle name="SAPBEXaggItemX 58 4" xfId="12877" xr:uid="{00000000-0005-0000-0000-000015A50000}"/>
    <cellStyle name="SAPBEXaggItemX 58 5" xfId="15750" xr:uid="{00000000-0005-0000-0000-000016A50000}"/>
    <cellStyle name="SAPBEXaggItemX 58 6" xfId="18686" xr:uid="{00000000-0005-0000-0000-000017A50000}"/>
    <cellStyle name="SAPBEXaggItemX 58 7" xfId="21789" xr:uid="{00000000-0005-0000-0000-000018A50000}"/>
    <cellStyle name="SAPBEXaggItemX 58 8" xfId="26564" xr:uid="{00000000-0005-0000-0000-000019A50000}"/>
    <cellStyle name="SAPBEXaggItemX 58 9" xfId="29447" xr:uid="{00000000-0005-0000-0000-00001AA50000}"/>
    <cellStyle name="SAPBEXaggItemX 59" xfId="1849" xr:uid="{00000000-0005-0000-0000-00001BA50000}"/>
    <cellStyle name="SAPBEXaggItemX 59 10" xfId="31937" xr:uid="{00000000-0005-0000-0000-00001CA50000}"/>
    <cellStyle name="SAPBEXaggItemX 59 11" xfId="34830" xr:uid="{00000000-0005-0000-0000-00001DA50000}"/>
    <cellStyle name="SAPBEXaggItemX 59 12" xfId="37737" xr:uid="{00000000-0005-0000-0000-00001EA50000}"/>
    <cellStyle name="SAPBEXaggItemX 59 13" xfId="42844" xr:uid="{00000000-0005-0000-0000-00001FA50000}"/>
    <cellStyle name="SAPBEXaggItemX 59 14" xfId="45862" xr:uid="{00000000-0005-0000-0000-000020A50000}"/>
    <cellStyle name="SAPBEXaggItemX 59 2" xfId="6825" xr:uid="{00000000-0005-0000-0000-000021A50000}"/>
    <cellStyle name="SAPBEXaggItemX 59 3" xfId="9618" xr:uid="{00000000-0005-0000-0000-000022A50000}"/>
    <cellStyle name="SAPBEXaggItemX 59 4" xfId="12516" xr:uid="{00000000-0005-0000-0000-000023A50000}"/>
    <cellStyle name="SAPBEXaggItemX 59 5" xfId="15379" xr:uid="{00000000-0005-0000-0000-000024A50000}"/>
    <cellStyle name="SAPBEXaggItemX 59 6" xfId="18313" xr:uid="{00000000-0005-0000-0000-000025A50000}"/>
    <cellStyle name="SAPBEXaggItemX 59 7" xfId="21424" xr:uid="{00000000-0005-0000-0000-000026A50000}"/>
    <cellStyle name="SAPBEXaggItemX 59 8" xfId="26203" xr:uid="{00000000-0005-0000-0000-000027A50000}"/>
    <cellStyle name="SAPBEXaggItemX 59 9" xfId="29086" xr:uid="{00000000-0005-0000-0000-000028A50000}"/>
    <cellStyle name="SAPBEXaggItemX 6" xfId="788" xr:uid="{00000000-0005-0000-0000-000029A50000}"/>
    <cellStyle name="SAPBEXaggItemX 6 10" xfId="30881" xr:uid="{00000000-0005-0000-0000-00002AA50000}"/>
    <cellStyle name="SAPBEXaggItemX 6 11" xfId="33770" xr:uid="{00000000-0005-0000-0000-00002BA50000}"/>
    <cellStyle name="SAPBEXaggItemX 6 12" xfId="36676" xr:uid="{00000000-0005-0000-0000-00002CA50000}"/>
    <cellStyle name="SAPBEXaggItemX 6 13" xfId="41783" xr:uid="{00000000-0005-0000-0000-00002DA50000}"/>
    <cellStyle name="SAPBEXaggItemX 6 14" xfId="44801" xr:uid="{00000000-0005-0000-0000-00002EA50000}"/>
    <cellStyle name="SAPBEXaggItemX 6 2" xfId="4876" xr:uid="{00000000-0005-0000-0000-00002FA50000}"/>
    <cellStyle name="SAPBEXaggItemX 6 3" xfId="8562" xr:uid="{00000000-0005-0000-0000-000030A50000}"/>
    <cellStyle name="SAPBEXaggItemX 6 4" xfId="11455" xr:uid="{00000000-0005-0000-0000-000031A50000}"/>
    <cellStyle name="SAPBEXaggItemX 6 5" xfId="14323" xr:uid="{00000000-0005-0000-0000-000032A50000}"/>
    <cellStyle name="SAPBEXaggItemX 6 6" xfId="17252" xr:uid="{00000000-0005-0000-0000-000033A50000}"/>
    <cellStyle name="SAPBEXaggItemX 6 7" xfId="20363" xr:uid="{00000000-0005-0000-0000-000034A50000}"/>
    <cellStyle name="SAPBEXaggItemX 6 8" xfId="25142" xr:uid="{00000000-0005-0000-0000-000035A50000}"/>
    <cellStyle name="SAPBEXaggItemX 6 9" xfId="28026" xr:uid="{00000000-0005-0000-0000-000036A50000}"/>
    <cellStyle name="SAPBEXaggItemX 60" xfId="2695" xr:uid="{00000000-0005-0000-0000-000037A50000}"/>
    <cellStyle name="SAPBEXaggItemX 60 10" xfId="32767" xr:uid="{00000000-0005-0000-0000-000038A50000}"/>
    <cellStyle name="SAPBEXaggItemX 60 11" xfId="35655" xr:uid="{00000000-0005-0000-0000-000039A50000}"/>
    <cellStyle name="SAPBEXaggItemX 60 12" xfId="38551" xr:uid="{00000000-0005-0000-0000-00003AA50000}"/>
    <cellStyle name="SAPBEXaggItemX 60 13" xfId="43666" xr:uid="{00000000-0005-0000-0000-00003BA50000}"/>
    <cellStyle name="SAPBEXaggItemX 60 14" xfId="46708" xr:uid="{00000000-0005-0000-0000-00003CA50000}"/>
    <cellStyle name="SAPBEXaggItemX 60 2" xfId="7661" xr:uid="{00000000-0005-0000-0000-00003DA50000}"/>
    <cellStyle name="SAPBEXaggItemX 60 3" xfId="10449" xr:uid="{00000000-0005-0000-0000-00003EA50000}"/>
    <cellStyle name="SAPBEXaggItemX 60 4" xfId="13330" xr:uid="{00000000-0005-0000-0000-00003FA50000}"/>
    <cellStyle name="SAPBEXaggItemX 60 5" xfId="16210" xr:uid="{00000000-0005-0000-0000-000040A50000}"/>
    <cellStyle name="SAPBEXaggItemX 60 6" xfId="19158" xr:uid="{00000000-0005-0000-0000-000041A50000}"/>
    <cellStyle name="SAPBEXaggItemX 60 7" xfId="22249" xr:uid="{00000000-0005-0000-0000-000042A50000}"/>
    <cellStyle name="SAPBEXaggItemX 60 8" xfId="27017" xr:uid="{00000000-0005-0000-0000-000043A50000}"/>
    <cellStyle name="SAPBEXaggItemX 60 9" xfId="29900" xr:uid="{00000000-0005-0000-0000-000044A50000}"/>
    <cellStyle name="SAPBEXaggItemX 61" xfId="2438" xr:uid="{00000000-0005-0000-0000-000045A50000}"/>
    <cellStyle name="SAPBEXaggItemX 61 10" xfId="32520" xr:uid="{00000000-0005-0000-0000-000046A50000}"/>
    <cellStyle name="SAPBEXaggItemX 61 11" xfId="35407" xr:uid="{00000000-0005-0000-0000-000047A50000}"/>
    <cellStyle name="SAPBEXaggItemX 61 12" xfId="38305" xr:uid="{00000000-0005-0000-0000-000048A50000}"/>
    <cellStyle name="SAPBEXaggItemX 61 13" xfId="43420" xr:uid="{00000000-0005-0000-0000-000049A50000}"/>
    <cellStyle name="SAPBEXaggItemX 61 14" xfId="46451" xr:uid="{00000000-0005-0000-0000-00004AA50000}"/>
    <cellStyle name="SAPBEXaggItemX 61 2" xfId="7410" xr:uid="{00000000-0005-0000-0000-00004BA50000}"/>
    <cellStyle name="SAPBEXaggItemX 61 3" xfId="10203" xr:uid="{00000000-0005-0000-0000-00004CA50000}"/>
    <cellStyle name="SAPBEXaggItemX 61 4" xfId="13084" xr:uid="{00000000-0005-0000-0000-00004DA50000}"/>
    <cellStyle name="SAPBEXaggItemX 61 5" xfId="15964" xr:uid="{00000000-0005-0000-0000-00004EA50000}"/>
    <cellStyle name="SAPBEXaggItemX 61 6" xfId="18901" xr:uid="{00000000-0005-0000-0000-00004FA50000}"/>
    <cellStyle name="SAPBEXaggItemX 61 7" xfId="21997" xr:uid="{00000000-0005-0000-0000-000050A50000}"/>
    <cellStyle name="SAPBEXaggItemX 61 8" xfId="26771" xr:uid="{00000000-0005-0000-0000-000051A50000}"/>
    <cellStyle name="SAPBEXaggItemX 61 9" xfId="29654" xr:uid="{00000000-0005-0000-0000-000052A50000}"/>
    <cellStyle name="SAPBEXaggItemX 62" xfId="2070" xr:uid="{00000000-0005-0000-0000-000053A50000}"/>
    <cellStyle name="SAPBEXaggItemX 62 10" xfId="32153" xr:uid="{00000000-0005-0000-0000-000054A50000}"/>
    <cellStyle name="SAPBEXaggItemX 62 11" xfId="35050" xr:uid="{00000000-0005-0000-0000-000055A50000}"/>
    <cellStyle name="SAPBEXaggItemX 62 12" xfId="37950" xr:uid="{00000000-0005-0000-0000-000056A50000}"/>
    <cellStyle name="SAPBEXaggItemX 62 13" xfId="43059" xr:uid="{00000000-0005-0000-0000-000057A50000}"/>
    <cellStyle name="SAPBEXaggItemX 62 14" xfId="46083" xr:uid="{00000000-0005-0000-0000-000058A50000}"/>
    <cellStyle name="SAPBEXaggItemX 62 2" xfId="7043" xr:uid="{00000000-0005-0000-0000-000059A50000}"/>
    <cellStyle name="SAPBEXaggItemX 62 3" xfId="9837" xr:uid="{00000000-0005-0000-0000-00005AA50000}"/>
    <cellStyle name="SAPBEXaggItemX 62 4" xfId="12729" xr:uid="{00000000-0005-0000-0000-00005BA50000}"/>
    <cellStyle name="SAPBEXaggItemX 62 5" xfId="15597" xr:uid="{00000000-0005-0000-0000-00005CA50000}"/>
    <cellStyle name="SAPBEXaggItemX 62 6" xfId="18533" xr:uid="{00000000-0005-0000-0000-00005DA50000}"/>
    <cellStyle name="SAPBEXaggItemX 62 7" xfId="21641" xr:uid="{00000000-0005-0000-0000-00005EA50000}"/>
    <cellStyle name="SAPBEXaggItemX 62 8" xfId="26416" xr:uid="{00000000-0005-0000-0000-00005FA50000}"/>
    <cellStyle name="SAPBEXaggItemX 62 9" xfId="29299" xr:uid="{00000000-0005-0000-0000-000060A50000}"/>
    <cellStyle name="SAPBEXaggItemX 63" xfId="2378" xr:uid="{00000000-0005-0000-0000-000061A50000}"/>
    <cellStyle name="SAPBEXaggItemX 63 10" xfId="32460" xr:uid="{00000000-0005-0000-0000-000062A50000}"/>
    <cellStyle name="SAPBEXaggItemX 63 11" xfId="35349" xr:uid="{00000000-0005-0000-0000-000063A50000}"/>
    <cellStyle name="SAPBEXaggItemX 63 12" xfId="38247" xr:uid="{00000000-0005-0000-0000-000064A50000}"/>
    <cellStyle name="SAPBEXaggItemX 63 13" xfId="43362" xr:uid="{00000000-0005-0000-0000-000065A50000}"/>
    <cellStyle name="SAPBEXaggItemX 63 14" xfId="46391" xr:uid="{00000000-0005-0000-0000-000066A50000}"/>
    <cellStyle name="SAPBEXaggItemX 63 2" xfId="7350" xr:uid="{00000000-0005-0000-0000-000067A50000}"/>
    <cellStyle name="SAPBEXaggItemX 63 3" xfId="10144" xr:uid="{00000000-0005-0000-0000-000068A50000}"/>
    <cellStyle name="SAPBEXaggItemX 63 4" xfId="13026" xr:uid="{00000000-0005-0000-0000-000069A50000}"/>
    <cellStyle name="SAPBEXaggItemX 63 5" xfId="15904" xr:uid="{00000000-0005-0000-0000-00006AA50000}"/>
    <cellStyle name="SAPBEXaggItemX 63 6" xfId="18841" xr:uid="{00000000-0005-0000-0000-00006BA50000}"/>
    <cellStyle name="SAPBEXaggItemX 63 7" xfId="21939" xr:uid="{00000000-0005-0000-0000-00006CA50000}"/>
    <cellStyle name="SAPBEXaggItemX 63 8" xfId="26713" xr:uid="{00000000-0005-0000-0000-00006DA50000}"/>
    <cellStyle name="SAPBEXaggItemX 63 9" xfId="29596" xr:uid="{00000000-0005-0000-0000-00006EA50000}"/>
    <cellStyle name="SAPBEXaggItemX 64" xfId="2819" xr:uid="{00000000-0005-0000-0000-00006FA50000}"/>
    <cellStyle name="SAPBEXaggItemX 64 10" xfId="32887" xr:uid="{00000000-0005-0000-0000-000070A50000}"/>
    <cellStyle name="SAPBEXaggItemX 64 11" xfId="35775" xr:uid="{00000000-0005-0000-0000-000071A50000}"/>
    <cellStyle name="SAPBEXaggItemX 64 12" xfId="38671" xr:uid="{00000000-0005-0000-0000-000072A50000}"/>
    <cellStyle name="SAPBEXaggItemX 64 13" xfId="43786" xr:uid="{00000000-0005-0000-0000-000073A50000}"/>
    <cellStyle name="SAPBEXaggItemX 64 14" xfId="46832" xr:uid="{00000000-0005-0000-0000-000074A50000}"/>
    <cellStyle name="SAPBEXaggItemX 64 2" xfId="7783" xr:uid="{00000000-0005-0000-0000-000075A50000}"/>
    <cellStyle name="SAPBEXaggItemX 64 3" xfId="10569" xr:uid="{00000000-0005-0000-0000-000076A50000}"/>
    <cellStyle name="SAPBEXaggItemX 64 4" xfId="13450" xr:uid="{00000000-0005-0000-0000-000077A50000}"/>
    <cellStyle name="SAPBEXaggItemX 64 5" xfId="16330" xr:uid="{00000000-0005-0000-0000-000078A50000}"/>
    <cellStyle name="SAPBEXaggItemX 64 6" xfId="19282" xr:uid="{00000000-0005-0000-0000-000079A50000}"/>
    <cellStyle name="SAPBEXaggItemX 64 7" xfId="22373" xr:uid="{00000000-0005-0000-0000-00007AA50000}"/>
    <cellStyle name="SAPBEXaggItemX 64 8" xfId="27137" xr:uid="{00000000-0005-0000-0000-00007BA50000}"/>
    <cellStyle name="SAPBEXaggItemX 64 9" xfId="30020" xr:uid="{00000000-0005-0000-0000-00007CA50000}"/>
    <cellStyle name="SAPBEXaggItemX 65" xfId="2864" xr:uid="{00000000-0005-0000-0000-00007DA50000}"/>
    <cellStyle name="SAPBEXaggItemX 65 10" xfId="32931" xr:uid="{00000000-0005-0000-0000-00007EA50000}"/>
    <cellStyle name="SAPBEXaggItemX 65 11" xfId="35819" xr:uid="{00000000-0005-0000-0000-00007FA50000}"/>
    <cellStyle name="SAPBEXaggItemX 65 12" xfId="38715" xr:uid="{00000000-0005-0000-0000-000080A50000}"/>
    <cellStyle name="SAPBEXaggItemX 65 13" xfId="43830" xr:uid="{00000000-0005-0000-0000-000081A50000}"/>
    <cellStyle name="SAPBEXaggItemX 65 14" xfId="46877" xr:uid="{00000000-0005-0000-0000-000082A50000}"/>
    <cellStyle name="SAPBEXaggItemX 65 2" xfId="7827" xr:uid="{00000000-0005-0000-0000-000083A50000}"/>
    <cellStyle name="SAPBEXaggItemX 65 3" xfId="10613" xr:uid="{00000000-0005-0000-0000-000084A50000}"/>
    <cellStyle name="SAPBEXaggItemX 65 4" xfId="13494" xr:uid="{00000000-0005-0000-0000-000085A50000}"/>
    <cellStyle name="SAPBEXaggItemX 65 5" xfId="16374" xr:uid="{00000000-0005-0000-0000-000086A50000}"/>
    <cellStyle name="SAPBEXaggItemX 65 6" xfId="19327" xr:uid="{00000000-0005-0000-0000-000087A50000}"/>
    <cellStyle name="SAPBEXaggItemX 65 7" xfId="22418" xr:uid="{00000000-0005-0000-0000-000088A50000}"/>
    <cellStyle name="SAPBEXaggItemX 65 8" xfId="27181" xr:uid="{00000000-0005-0000-0000-000089A50000}"/>
    <cellStyle name="SAPBEXaggItemX 65 9" xfId="30064" xr:uid="{00000000-0005-0000-0000-00008AA50000}"/>
    <cellStyle name="SAPBEXaggItemX 66" xfId="3003" xr:uid="{00000000-0005-0000-0000-00008BA50000}"/>
    <cellStyle name="SAPBEXaggItemX 66 10" xfId="33067" xr:uid="{00000000-0005-0000-0000-00008CA50000}"/>
    <cellStyle name="SAPBEXaggItemX 66 11" xfId="35955" xr:uid="{00000000-0005-0000-0000-00008DA50000}"/>
    <cellStyle name="SAPBEXaggItemX 66 12" xfId="38851" xr:uid="{00000000-0005-0000-0000-00008EA50000}"/>
    <cellStyle name="SAPBEXaggItemX 66 13" xfId="43966" xr:uid="{00000000-0005-0000-0000-00008FA50000}"/>
    <cellStyle name="SAPBEXaggItemX 66 14" xfId="47016" xr:uid="{00000000-0005-0000-0000-000090A50000}"/>
    <cellStyle name="SAPBEXaggItemX 66 2" xfId="7963" xr:uid="{00000000-0005-0000-0000-000091A50000}"/>
    <cellStyle name="SAPBEXaggItemX 66 3" xfId="10749" xr:uid="{00000000-0005-0000-0000-000092A50000}"/>
    <cellStyle name="SAPBEXaggItemX 66 4" xfId="13630" xr:uid="{00000000-0005-0000-0000-000093A50000}"/>
    <cellStyle name="SAPBEXaggItemX 66 5" xfId="16510" xr:uid="{00000000-0005-0000-0000-000094A50000}"/>
    <cellStyle name="SAPBEXaggItemX 66 6" xfId="19464" xr:uid="{00000000-0005-0000-0000-000095A50000}"/>
    <cellStyle name="SAPBEXaggItemX 66 7" xfId="22557" xr:uid="{00000000-0005-0000-0000-000096A50000}"/>
    <cellStyle name="SAPBEXaggItemX 66 8" xfId="27317" xr:uid="{00000000-0005-0000-0000-000097A50000}"/>
    <cellStyle name="SAPBEXaggItemX 66 9" xfId="30200" xr:uid="{00000000-0005-0000-0000-000098A50000}"/>
    <cellStyle name="SAPBEXaggItemX 67" xfId="3046" xr:uid="{00000000-0005-0000-0000-000099A50000}"/>
    <cellStyle name="SAPBEXaggItemX 67 10" xfId="33108" xr:uid="{00000000-0005-0000-0000-00009AA50000}"/>
    <cellStyle name="SAPBEXaggItemX 67 11" xfId="35996" xr:uid="{00000000-0005-0000-0000-00009BA50000}"/>
    <cellStyle name="SAPBEXaggItemX 67 12" xfId="38892" xr:uid="{00000000-0005-0000-0000-00009CA50000}"/>
    <cellStyle name="SAPBEXaggItemX 67 13" xfId="44007" xr:uid="{00000000-0005-0000-0000-00009DA50000}"/>
    <cellStyle name="SAPBEXaggItemX 67 14" xfId="47059" xr:uid="{00000000-0005-0000-0000-00009EA50000}"/>
    <cellStyle name="SAPBEXaggItemX 67 2" xfId="8004" xr:uid="{00000000-0005-0000-0000-00009FA50000}"/>
    <cellStyle name="SAPBEXaggItemX 67 3" xfId="10790" xr:uid="{00000000-0005-0000-0000-0000A0A50000}"/>
    <cellStyle name="SAPBEXaggItemX 67 4" xfId="13671" xr:uid="{00000000-0005-0000-0000-0000A1A50000}"/>
    <cellStyle name="SAPBEXaggItemX 67 5" xfId="16551" xr:uid="{00000000-0005-0000-0000-0000A2A50000}"/>
    <cellStyle name="SAPBEXaggItemX 67 6" xfId="19505" xr:uid="{00000000-0005-0000-0000-0000A3A50000}"/>
    <cellStyle name="SAPBEXaggItemX 67 7" xfId="22600" xr:uid="{00000000-0005-0000-0000-0000A4A50000}"/>
    <cellStyle name="SAPBEXaggItemX 67 8" xfId="27358" xr:uid="{00000000-0005-0000-0000-0000A5A50000}"/>
    <cellStyle name="SAPBEXaggItemX 67 9" xfId="30241" xr:uid="{00000000-0005-0000-0000-0000A6A50000}"/>
    <cellStyle name="SAPBEXaggItemX 68" xfId="3036" xr:uid="{00000000-0005-0000-0000-0000A7A50000}"/>
    <cellStyle name="SAPBEXaggItemX 68 10" xfId="33098" xr:uid="{00000000-0005-0000-0000-0000A8A50000}"/>
    <cellStyle name="SAPBEXaggItemX 68 11" xfId="35986" xr:uid="{00000000-0005-0000-0000-0000A9A50000}"/>
    <cellStyle name="SAPBEXaggItemX 68 12" xfId="38882" xr:uid="{00000000-0005-0000-0000-0000AAA50000}"/>
    <cellStyle name="SAPBEXaggItemX 68 13" xfId="43997" xr:uid="{00000000-0005-0000-0000-0000ABA50000}"/>
    <cellStyle name="SAPBEXaggItemX 68 14" xfId="47049" xr:uid="{00000000-0005-0000-0000-0000ACA50000}"/>
    <cellStyle name="SAPBEXaggItemX 68 2" xfId="7994" xr:uid="{00000000-0005-0000-0000-0000ADA50000}"/>
    <cellStyle name="SAPBEXaggItemX 68 3" xfId="10780" xr:uid="{00000000-0005-0000-0000-0000AEA50000}"/>
    <cellStyle name="SAPBEXaggItemX 68 4" xfId="13661" xr:uid="{00000000-0005-0000-0000-0000AFA50000}"/>
    <cellStyle name="SAPBEXaggItemX 68 5" xfId="16541" xr:uid="{00000000-0005-0000-0000-0000B0A50000}"/>
    <cellStyle name="SAPBEXaggItemX 68 6" xfId="19495" xr:uid="{00000000-0005-0000-0000-0000B1A50000}"/>
    <cellStyle name="SAPBEXaggItemX 68 7" xfId="22590" xr:uid="{00000000-0005-0000-0000-0000B2A50000}"/>
    <cellStyle name="SAPBEXaggItemX 68 8" xfId="27348" xr:uid="{00000000-0005-0000-0000-0000B3A50000}"/>
    <cellStyle name="SAPBEXaggItemX 68 9" xfId="30231" xr:uid="{00000000-0005-0000-0000-0000B4A50000}"/>
    <cellStyle name="SAPBEXaggItemX 69" xfId="2992" xr:uid="{00000000-0005-0000-0000-0000B5A50000}"/>
    <cellStyle name="SAPBEXaggItemX 69 10" xfId="33056" xr:uid="{00000000-0005-0000-0000-0000B6A50000}"/>
    <cellStyle name="SAPBEXaggItemX 69 11" xfId="35944" xr:uid="{00000000-0005-0000-0000-0000B7A50000}"/>
    <cellStyle name="SAPBEXaggItemX 69 12" xfId="38840" xr:uid="{00000000-0005-0000-0000-0000B8A50000}"/>
    <cellStyle name="SAPBEXaggItemX 69 13" xfId="43955" xr:uid="{00000000-0005-0000-0000-0000B9A50000}"/>
    <cellStyle name="SAPBEXaggItemX 69 14" xfId="47005" xr:uid="{00000000-0005-0000-0000-0000BAA50000}"/>
    <cellStyle name="SAPBEXaggItemX 69 2" xfId="7952" xr:uid="{00000000-0005-0000-0000-0000BBA50000}"/>
    <cellStyle name="SAPBEXaggItemX 69 3" xfId="10738" xr:uid="{00000000-0005-0000-0000-0000BCA50000}"/>
    <cellStyle name="SAPBEXaggItemX 69 4" xfId="13619" xr:uid="{00000000-0005-0000-0000-0000BDA50000}"/>
    <cellStyle name="SAPBEXaggItemX 69 5" xfId="16499" xr:uid="{00000000-0005-0000-0000-0000BEA50000}"/>
    <cellStyle name="SAPBEXaggItemX 69 6" xfId="19453" xr:uid="{00000000-0005-0000-0000-0000BFA50000}"/>
    <cellStyle name="SAPBEXaggItemX 69 7" xfId="22546" xr:uid="{00000000-0005-0000-0000-0000C0A50000}"/>
    <cellStyle name="SAPBEXaggItemX 69 8" xfId="27306" xr:uid="{00000000-0005-0000-0000-0000C1A50000}"/>
    <cellStyle name="SAPBEXaggItemX 69 9" xfId="30189" xr:uid="{00000000-0005-0000-0000-0000C2A50000}"/>
    <cellStyle name="SAPBEXaggItemX 7" xfId="882" xr:uid="{00000000-0005-0000-0000-0000C3A50000}"/>
    <cellStyle name="SAPBEXaggItemX 7 10" xfId="30975" xr:uid="{00000000-0005-0000-0000-0000C4A50000}"/>
    <cellStyle name="SAPBEXaggItemX 7 11" xfId="33864" xr:uid="{00000000-0005-0000-0000-0000C5A50000}"/>
    <cellStyle name="SAPBEXaggItemX 7 12" xfId="36770" xr:uid="{00000000-0005-0000-0000-0000C6A50000}"/>
    <cellStyle name="SAPBEXaggItemX 7 13" xfId="41877" xr:uid="{00000000-0005-0000-0000-0000C7A50000}"/>
    <cellStyle name="SAPBEXaggItemX 7 14" xfId="44895" xr:uid="{00000000-0005-0000-0000-0000C8A50000}"/>
    <cellStyle name="SAPBEXaggItemX 7 2" xfId="4334" xr:uid="{00000000-0005-0000-0000-0000C9A50000}"/>
    <cellStyle name="SAPBEXaggItemX 7 3" xfId="8656" xr:uid="{00000000-0005-0000-0000-0000CAA50000}"/>
    <cellStyle name="SAPBEXaggItemX 7 4" xfId="11549" xr:uid="{00000000-0005-0000-0000-0000CBA50000}"/>
    <cellStyle name="SAPBEXaggItemX 7 5" xfId="14417" xr:uid="{00000000-0005-0000-0000-0000CCA50000}"/>
    <cellStyle name="SAPBEXaggItemX 7 6" xfId="17346" xr:uid="{00000000-0005-0000-0000-0000CDA50000}"/>
    <cellStyle name="SAPBEXaggItemX 7 7" xfId="20457" xr:uid="{00000000-0005-0000-0000-0000CEA50000}"/>
    <cellStyle name="SAPBEXaggItemX 7 8" xfId="25236" xr:uid="{00000000-0005-0000-0000-0000CFA50000}"/>
    <cellStyle name="SAPBEXaggItemX 7 9" xfId="28120" xr:uid="{00000000-0005-0000-0000-0000D0A50000}"/>
    <cellStyle name="SAPBEXaggItemX 70" xfId="3016" xr:uid="{00000000-0005-0000-0000-0000D1A50000}"/>
    <cellStyle name="SAPBEXaggItemX 70 10" xfId="33078" xr:uid="{00000000-0005-0000-0000-0000D2A50000}"/>
    <cellStyle name="SAPBEXaggItemX 70 11" xfId="35966" xr:uid="{00000000-0005-0000-0000-0000D3A50000}"/>
    <cellStyle name="SAPBEXaggItemX 70 12" xfId="38862" xr:uid="{00000000-0005-0000-0000-0000D4A50000}"/>
    <cellStyle name="SAPBEXaggItemX 70 13" xfId="43977" xr:uid="{00000000-0005-0000-0000-0000D5A50000}"/>
    <cellStyle name="SAPBEXaggItemX 70 14" xfId="47029" xr:uid="{00000000-0005-0000-0000-0000D6A50000}"/>
    <cellStyle name="SAPBEXaggItemX 70 2" xfId="7974" xr:uid="{00000000-0005-0000-0000-0000D7A50000}"/>
    <cellStyle name="SAPBEXaggItemX 70 3" xfId="10760" xr:uid="{00000000-0005-0000-0000-0000D8A50000}"/>
    <cellStyle name="SAPBEXaggItemX 70 4" xfId="13641" xr:uid="{00000000-0005-0000-0000-0000D9A50000}"/>
    <cellStyle name="SAPBEXaggItemX 70 5" xfId="16521" xr:uid="{00000000-0005-0000-0000-0000DAA50000}"/>
    <cellStyle name="SAPBEXaggItemX 70 6" xfId="19475" xr:uid="{00000000-0005-0000-0000-0000DBA50000}"/>
    <cellStyle name="SAPBEXaggItemX 70 7" xfId="22570" xr:uid="{00000000-0005-0000-0000-0000DCA50000}"/>
    <cellStyle name="SAPBEXaggItemX 70 8" xfId="27328" xr:uid="{00000000-0005-0000-0000-0000DDA50000}"/>
    <cellStyle name="SAPBEXaggItemX 70 9" xfId="30211" xr:uid="{00000000-0005-0000-0000-0000DEA50000}"/>
    <cellStyle name="SAPBEXaggItemX 71" xfId="3026" xr:uid="{00000000-0005-0000-0000-0000DFA50000}"/>
    <cellStyle name="SAPBEXaggItemX 71 10" xfId="33088" xr:uid="{00000000-0005-0000-0000-0000E0A50000}"/>
    <cellStyle name="SAPBEXaggItemX 71 11" xfId="35976" xr:uid="{00000000-0005-0000-0000-0000E1A50000}"/>
    <cellStyle name="SAPBEXaggItemX 71 12" xfId="38872" xr:uid="{00000000-0005-0000-0000-0000E2A50000}"/>
    <cellStyle name="SAPBEXaggItemX 71 13" xfId="43987" xr:uid="{00000000-0005-0000-0000-0000E3A50000}"/>
    <cellStyle name="SAPBEXaggItemX 71 14" xfId="47039" xr:uid="{00000000-0005-0000-0000-0000E4A50000}"/>
    <cellStyle name="SAPBEXaggItemX 71 2" xfId="7984" xr:uid="{00000000-0005-0000-0000-0000E5A50000}"/>
    <cellStyle name="SAPBEXaggItemX 71 3" xfId="10770" xr:uid="{00000000-0005-0000-0000-0000E6A50000}"/>
    <cellStyle name="SAPBEXaggItemX 71 4" xfId="13651" xr:uid="{00000000-0005-0000-0000-0000E7A50000}"/>
    <cellStyle name="SAPBEXaggItemX 71 5" xfId="16531" xr:uid="{00000000-0005-0000-0000-0000E8A50000}"/>
    <cellStyle name="SAPBEXaggItemX 71 6" xfId="19485" xr:uid="{00000000-0005-0000-0000-0000E9A50000}"/>
    <cellStyle name="SAPBEXaggItemX 71 7" xfId="22580" xr:uid="{00000000-0005-0000-0000-0000EAA50000}"/>
    <cellStyle name="SAPBEXaggItemX 71 8" xfId="27338" xr:uid="{00000000-0005-0000-0000-0000EBA50000}"/>
    <cellStyle name="SAPBEXaggItemX 71 9" xfId="30221" xr:uid="{00000000-0005-0000-0000-0000ECA50000}"/>
    <cellStyle name="SAPBEXaggItemX 72" xfId="3197" xr:uid="{00000000-0005-0000-0000-0000EDA50000}"/>
    <cellStyle name="SAPBEXaggItemX 72 10" xfId="33257" xr:uid="{00000000-0005-0000-0000-0000EEA50000}"/>
    <cellStyle name="SAPBEXaggItemX 72 11" xfId="36146" xr:uid="{00000000-0005-0000-0000-0000EFA50000}"/>
    <cellStyle name="SAPBEXaggItemX 72 12" xfId="39042" xr:uid="{00000000-0005-0000-0000-0000F0A50000}"/>
    <cellStyle name="SAPBEXaggItemX 72 13" xfId="44157" xr:uid="{00000000-0005-0000-0000-0000F1A50000}"/>
    <cellStyle name="SAPBEXaggItemX 72 14" xfId="47210" xr:uid="{00000000-0005-0000-0000-0000F2A50000}"/>
    <cellStyle name="SAPBEXaggItemX 72 2" xfId="8155" xr:uid="{00000000-0005-0000-0000-0000F3A50000}"/>
    <cellStyle name="SAPBEXaggItemX 72 3" xfId="10939" xr:uid="{00000000-0005-0000-0000-0000F4A50000}"/>
    <cellStyle name="SAPBEXaggItemX 72 4" xfId="13821" xr:uid="{00000000-0005-0000-0000-0000F5A50000}"/>
    <cellStyle name="SAPBEXaggItemX 72 5" xfId="16700" xr:uid="{00000000-0005-0000-0000-0000F6A50000}"/>
    <cellStyle name="SAPBEXaggItemX 72 6" xfId="19655" xr:uid="{00000000-0005-0000-0000-0000F7A50000}"/>
    <cellStyle name="SAPBEXaggItemX 72 7" xfId="22751" xr:uid="{00000000-0005-0000-0000-0000F8A50000}"/>
    <cellStyle name="SAPBEXaggItemX 72 8" xfId="27508" xr:uid="{00000000-0005-0000-0000-0000F9A50000}"/>
    <cellStyle name="SAPBEXaggItemX 72 9" xfId="30391" xr:uid="{00000000-0005-0000-0000-0000FAA50000}"/>
    <cellStyle name="SAPBEXaggItemX 73" xfId="7666" xr:uid="{00000000-0005-0000-0000-0000FBA50000}"/>
    <cellStyle name="SAPBEXaggItemX 74" xfId="14036" xr:uid="{00000000-0005-0000-0000-0000FCA50000}"/>
    <cellStyle name="SAPBEXaggItemX 75" xfId="4762" xr:uid="{00000000-0005-0000-0000-0000FDA50000}"/>
    <cellStyle name="SAPBEXaggItemX 76" xfId="16885" xr:uid="{00000000-0005-0000-0000-0000FEA50000}"/>
    <cellStyle name="SAPBEXaggItemX 77" xfId="23150" xr:uid="{00000000-0005-0000-0000-0000FFA50000}"/>
    <cellStyle name="SAPBEXaggItemX 78" xfId="24859" xr:uid="{00000000-0005-0000-0000-000000A60000}"/>
    <cellStyle name="SAPBEXaggItemX 79" xfId="23974" xr:uid="{00000000-0005-0000-0000-000001A60000}"/>
    <cellStyle name="SAPBEXaggItemX 8" xfId="591" xr:uid="{00000000-0005-0000-0000-000002A60000}"/>
    <cellStyle name="SAPBEXaggItemX 8 10" xfId="30684" xr:uid="{00000000-0005-0000-0000-000003A60000}"/>
    <cellStyle name="SAPBEXaggItemX 8 11" xfId="33573" xr:uid="{00000000-0005-0000-0000-000004A60000}"/>
    <cellStyle name="SAPBEXaggItemX 8 12" xfId="36479" xr:uid="{00000000-0005-0000-0000-000005A60000}"/>
    <cellStyle name="SAPBEXaggItemX 8 13" xfId="41586" xr:uid="{00000000-0005-0000-0000-000006A60000}"/>
    <cellStyle name="SAPBEXaggItemX 8 14" xfId="44604" xr:uid="{00000000-0005-0000-0000-000007A60000}"/>
    <cellStyle name="SAPBEXaggItemX 8 2" xfId="4311" xr:uid="{00000000-0005-0000-0000-000008A60000}"/>
    <cellStyle name="SAPBEXaggItemX 8 3" xfId="8365" xr:uid="{00000000-0005-0000-0000-000009A60000}"/>
    <cellStyle name="SAPBEXaggItemX 8 4" xfId="11258" xr:uid="{00000000-0005-0000-0000-00000AA60000}"/>
    <cellStyle name="SAPBEXaggItemX 8 5" xfId="14126" xr:uid="{00000000-0005-0000-0000-00000BA60000}"/>
    <cellStyle name="SAPBEXaggItemX 8 6" xfId="17055" xr:uid="{00000000-0005-0000-0000-00000CA60000}"/>
    <cellStyle name="SAPBEXaggItemX 8 7" xfId="20166" xr:uid="{00000000-0005-0000-0000-00000DA60000}"/>
    <cellStyle name="SAPBEXaggItemX 8 8" xfId="18970" xr:uid="{00000000-0005-0000-0000-00000EA60000}"/>
    <cellStyle name="SAPBEXaggItemX 8 9" xfId="27829" xr:uid="{00000000-0005-0000-0000-00000FA60000}"/>
    <cellStyle name="SAPBEXaggItemX 80" xfId="27724" xr:uid="{00000000-0005-0000-0000-000010A60000}"/>
    <cellStyle name="SAPBEXaggItemX 81" xfId="35087" xr:uid="{00000000-0005-0000-0000-000011A60000}"/>
    <cellStyle name="SAPBEXaggItemX 82" xfId="39448" xr:uid="{00000000-0005-0000-0000-000012A60000}"/>
    <cellStyle name="SAPBEXaggItemX 83" xfId="40414" xr:uid="{00000000-0005-0000-0000-000013A60000}"/>
    <cellStyle name="SAPBEXaggItemX 84" xfId="43189" xr:uid="{00000000-0005-0000-0000-000014A60000}"/>
    <cellStyle name="SAPBEXaggItemX 85" xfId="40662" xr:uid="{00000000-0005-0000-0000-000015A60000}"/>
    <cellStyle name="SAPBEXaggItemX 86" xfId="44309" xr:uid="{00000000-0005-0000-0000-000016A60000}"/>
    <cellStyle name="SAPBEXaggItemX 87" xfId="44498" xr:uid="{00000000-0005-0000-0000-000017A60000}"/>
    <cellStyle name="SAPBEXaggItemX 88" xfId="45902" xr:uid="{00000000-0005-0000-0000-000018A60000}"/>
    <cellStyle name="SAPBEXaggItemX 89" xfId="44423" xr:uid="{00000000-0005-0000-0000-000019A60000}"/>
    <cellStyle name="SAPBEXaggItemX 9" xfId="609" xr:uid="{00000000-0005-0000-0000-00001AA60000}"/>
    <cellStyle name="SAPBEXaggItemX 9 10" xfId="30702" xr:uid="{00000000-0005-0000-0000-00001BA60000}"/>
    <cellStyle name="SAPBEXaggItemX 9 11" xfId="33591" xr:uid="{00000000-0005-0000-0000-00001CA60000}"/>
    <cellStyle name="SAPBEXaggItemX 9 12" xfId="36497" xr:uid="{00000000-0005-0000-0000-00001DA60000}"/>
    <cellStyle name="SAPBEXaggItemX 9 13" xfId="41604" xr:uid="{00000000-0005-0000-0000-00001EA60000}"/>
    <cellStyle name="SAPBEXaggItemX 9 14" xfId="44622" xr:uid="{00000000-0005-0000-0000-00001FA60000}"/>
    <cellStyle name="SAPBEXaggItemX 9 2" xfId="5925" xr:uid="{00000000-0005-0000-0000-000020A60000}"/>
    <cellStyle name="SAPBEXaggItemX 9 3" xfId="8383" xr:uid="{00000000-0005-0000-0000-000021A60000}"/>
    <cellStyle name="SAPBEXaggItemX 9 4" xfId="11276" xr:uid="{00000000-0005-0000-0000-000022A60000}"/>
    <cellStyle name="SAPBEXaggItemX 9 5" xfId="14144" xr:uid="{00000000-0005-0000-0000-000023A60000}"/>
    <cellStyle name="SAPBEXaggItemX 9 6" xfId="17073" xr:uid="{00000000-0005-0000-0000-000024A60000}"/>
    <cellStyle name="SAPBEXaggItemX 9 7" xfId="20184" xr:uid="{00000000-0005-0000-0000-000025A60000}"/>
    <cellStyle name="SAPBEXaggItemX 9 8" xfId="22894" xr:uid="{00000000-0005-0000-0000-000026A60000}"/>
    <cellStyle name="SAPBEXaggItemX 9 9" xfId="27847" xr:uid="{00000000-0005-0000-0000-000027A60000}"/>
    <cellStyle name="SAPBEXaggItemX 90" xfId="46152" xr:uid="{00000000-0005-0000-0000-000028A60000}"/>
    <cellStyle name="SAPBEXaggItemX 91" xfId="47385" xr:uid="{00000000-0005-0000-0000-000029A60000}"/>
    <cellStyle name="SAPBEXaggItemX 92" xfId="44317" xr:uid="{00000000-0005-0000-0000-00002AA60000}"/>
    <cellStyle name="SAPBEXaggItemX 93" xfId="44488" xr:uid="{00000000-0005-0000-0000-00002BA60000}"/>
    <cellStyle name="SAPBEXaggItemX 94" xfId="46429" xr:uid="{00000000-0005-0000-0000-00002CA60000}"/>
    <cellStyle name="SAPBEXaggItemX 95" xfId="47569" xr:uid="{00000000-0005-0000-0000-00002DA60000}"/>
    <cellStyle name="SAPBEXaggItemX 96" xfId="47621" xr:uid="{00000000-0005-0000-0000-00002EA60000}"/>
    <cellStyle name="SAPBEXaggItemX 97" xfId="47626" xr:uid="{00000000-0005-0000-0000-00002FA60000}"/>
    <cellStyle name="SAPBEXaggItemX 98" xfId="47733" xr:uid="{00000000-0005-0000-0000-000030A60000}"/>
    <cellStyle name="SAPBEXaggItemX 99" xfId="47783" xr:uid="{00000000-0005-0000-0000-000031A60000}"/>
    <cellStyle name="SAPBEXchaText" xfId="90" xr:uid="{00000000-0005-0000-0000-000032A60000}"/>
    <cellStyle name="SAPBEXformats" xfId="91" xr:uid="{00000000-0005-0000-0000-000033A60000}"/>
    <cellStyle name="SAPBEXformats 10" xfId="892" xr:uid="{00000000-0005-0000-0000-000034A60000}"/>
    <cellStyle name="SAPBEXformats 10 10" xfId="30985" xr:uid="{00000000-0005-0000-0000-000035A60000}"/>
    <cellStyle name="SAPBEXformats 10 11" xfId="33874" xr:uid="{00000000-0005-0000-0000-000036A60000}"/>
    <cellStyle name="SAPBEXformats 10 12" xfId="36780" xr:uid="{00000000-0005-0000-0000-000037A60000}"/>
    <cellStyle name="SAPBEXformats 10 13" xfId="41887" xr:uid="{00000000-0005-0000-0000-000038A60000}"/>
    <cellStyle name="SAPBEXformats 10 14" xfId="44905" xr:uid="{00000000-0005-0000-0000-000039A60000}"/>
    <cellStyle name="SAPBEXformats 10 2" xfId="4152" xr:uid="{00000000-0005-0000-0000-00003AA60000}"/>
    <cellStyle name="SAPBEXformats 10 3" xfId="8666" xr:uid="{00000000-0005-0000-0000-00003BA60000}"/>
    <cellStyle name="SAPBEXformats 10 4" xfId="11559" xr:uid="{00000000-0005-0000-0000-00003CA60000}"/>
    <cellStyle name="SAPBEXformats 10 5" xfId="14427" xr:uid="{00000000-0005-0000-0000-00003DA60000}"/>
    <cellStyle name="SAPBEXformats 10 6" xfId="17356" xr:uid="{00000000-0005-0000-0000-00003EA60000}"/>
    <cellStyle name="SAPBEXformats 10 7" xfId="20467" xr:uid="{00000000-0005-0000-0000-00003FA60000}"/>
    <cellStyle name="SAPBEXformats 10 8" xfId="25246" xr:uid="{00000000-0005-0000-0000-000040A60000}"/>
    <cellStyle name="SAPBEXformats 10 9" xfId="28130" xr:uid="{00000000-0005-0000-0000-000041A60000}"/>
    <cellStyle name="SAPBEXformats 100" xfId="44417" xr:uid="{00000000-0005-0000-0000-000042A60000}"/>
    <cellStyle name="SAPBEXformats 101" xfId="47732" xr:uid="{00000000-0005-0000-0000-000043A60000}"/>
    <cellStyle name="SAPBEXformats 102" xfId="47784" xr:uid="{00000000-0005-0000-0000-000044A60000}"/>
    <cellStyle name="SAPBEXformats 103" xfId="47577" xr:uid="{00000000-0005-0000-0000-000045A60000}"/>
    <cellStyle name="SAPBEXformats 104" xfId="46579" xr:uid="{00000000-0005-0000-0000-000046A60000}"/>
    <cellStyle name="SAPBEXformats 105" xfId="47912" xr:uid="{00000000-0005-0000-0000-000047A60000}"/>
    <cellStyle name="SAPBEXformats 106" xfId="44466" xr:uid="{00000000-0005-0000-0000-000048A60000}"/>
    <cellStyle name="SAPBEXformats 107" xfId="47911" xr:uid="{00000000-0005-0000-0000-000049A60000}"/>
    <cellStyle name="SAPBEXformats 108" xfId="47539" xr:uid="{00000000-0005-0000-0000-00004AA60000}"/>
    <cellStyle name="SAPBEXformats 109" xfId="47828" xr:uid="{00000000-0005-0000-0000-00004BA60000}"/>
    <cellStyle name="SAPBEXformats 11" xfId="1021" xr:uid="{00000000-0005-0000-0000-00004CA60000}"/>
    <cellStyle name="SAPBEXformats 11 10" xfId="31114" xr:uid="{00000000-0005-0000-0000-00004DA60000}"/>
    <cellStyle name="SAPBEXformats 11 11" xfId="34003" xr:uid="{00000000-0005-0000-0000-00004EA60000}"/>
    <cellStyle name="SAPBEXformats 11 12" xfId="36909" xr:uid="{00000000-0005-0000-0000-00004FA60000}"/>
    <cellStyle name="SAPBEXformats 11 13" xfId="42016" xr:uid="{00000000-0005-0000-0000-000050A60000}"/>
    <cellStyle name="SAPBEXformats 11 14" xfId="45034" xr:uid="{00000000-0005-0000-0000-000051A60000}"/>
    <cellStyle name="SAPBEXformats 11 2" xfId="5982" xr:uid="{00000000-0005-0000-0000-000052A60000}"/>
    <cellStyle name="SAPBEXformats 11 3" xfId="8795" xr:uid="{00000000-0005-0000-0000-000053A60000}"/>
    <cellStyle name="SAPBEXformats 11 4" xfId="11688" xr:uid="{00000000-0005-0000-0000-000054A60000}"/>
    <cellStyle name="SAPBEXformats 11 5" xfId="14556" xr:uid="{00000000-0005-0000-0000-000055A60000}"/>
    <cellStyle name="SAPBEXformats 11 6" xfId="17485" xr:uid="{00000000-0005-0000-0000-000056A60000}"/>
    <cellStyle name="SAPBEXformats 11 7" xfId="20596" xr:uid="{00000000-0005-0000-0000-000057A60000}"/>
    <cellStyle name="SAPBEXformats 11 8" xfId="25375" xr:uid="{00000000-0005-0000-0000-000058A60000}"/>
    <cellStyle name="SAPBEXformats 11 9" xfId="28259" xr:uid="{00000000-0005-0000-0000-000059A60000}"/>
    <cellStyle name="SAPBEXformats 110" xfId="47489" xr:uid="{00000000-0005-0000-0000-00005AA60000}"/>
    <cellStyle name="SAPBEXformats 111" xfId="47652" xr:uid="{00000000-0005-0000-0000-00005BA60000}"/>
    <cellStyle name="SAPBEXformats 112" xfId="47878" xr:uid="{00000000-0005-0000-0000-00005CA60000}"/>
    <cellStyle name="SAPBEXformats 113" xfId="48041" xr:uid="{00000000-0005-0000-0000-00005DA60000}"/>
    <cellStyle name="SAPBEXformats 114" xfId="48428" xr:uid="{00000000-0005-0000-0000-00005EA60000}"/>
    <cellStyle name="SAPBEXformats 115" xfId="48061" xr:uid="{00000000-0005-0000-0000-00005FA60000}"/>
    <cellStyle name="SAPBEXformats 116" xfId="48472" xr:uid="{00000000-0005-0000-0000-000060A60000}"/>
    <cellStyle name="SAPBEXformats 117" xfId="48393" xr:uid="{00000000-0005-0000-0000-000061A60000}"/>
    <cellStyle name="SAPBEXformats 118" xfId="48708" xr:uid="{00000000-0005-0000-0000-000062A60000}"/>
    <cellStyle name="SAPBEXformats 119" xfId="48840" xr:uid="{00000000-0005-0000-0000-000063A60000}"/>
    <cellStyle name="SAPBEXformats 12" xfId="1073" xr:uid="{00000000-0005-0000-0000-000064A60000}"/>
    <cellStyle name="SAPBEXformats 12 10" xfId="31166" xr:uid="{00000000-0005-0000-0000-000065A60000}"/>
    <cellStyle name="SAPBEXformats 12 11" xfId="34055" xr:uid="{00000000-0005-0000-0000-000066A60000}"/>
    <cellStyle name="SAPBEXformats 12 12" xfId="36961" xr:uid="{00000000-0005-0000-0000-000067A60000}"/>
    <cellStyle name="SAPBEXformats 12 13" xfId="42068" xr:uid="{00000000-0005-0000-0000-000068A60000}"/>
    <cellStyle name="SAPBEXformats 12 14" xfId="45086" xr:uid="{00000000-0005-0000-0000-000069A60000}"/>
    <cellStyle name="SAPBEXformats 12 2" xfId="3568" xr:uid="{00000000-0005-0000-0000-00006AA60000}"/>
    <cellStyle name="SAPBEXformats 12 3" xfId="8847" xr:uid="{00000000-0005-0000-0000-00006BA60000}"/>
    <cellStyle name="SAPBEXformats 12 4" xfId="11740" xr:uid="{00000000-0005-0000-0000-00006CA60000}"/>
    <cellStyle name="SAPBEXformats 12 5" xfId="14608" xr:uid="{00000000-0005-0000-0000-00006DA60000}"/>
    <cellStyle name="SAPBEXformats 12 6" xfId="17537" xr:uid="{00000000-0005-0000-0000-00006EA60000}"/>
    <cellStyle name="SAPBEXformats 12 7" xfId="20648" xr:uid="{00000000-0005-0000-0000-00006FA60000}"/>
    <cellStyle name="SAPBEXformats 12 8" xfId="25427" xr:uid="{00000000-0005-0000-0000-000070A60000}"/>
    <cellStyle name="SAPBEXformats 12 9" xfId="28311" xr:uid="{00000000-0005-0000-0000-000071A60000}"/>
    <cellStyle name="SAPBEXformats 120" xfId="48924" xr:uid="{00000000-0005-0000-0000-000072A60000}"/>
    <cellStyle name="SAPBEXformats 121" xfId="48841" xr:uid="{00000000-0005-0000-0000-000073A60000}"/>
    <cellStyle name="SAPBEXformats 122" xfId="48912" xr:uid="{00000000-0005-0000-0000-000074A60000}"/>
    <cellStyle name="SAPBEXformats 123" xfId="48899" xr:uid="{00000000-0005-0000-0000-000075A60000}"/>
    <cellStyle name="SAPBEXformats 124" xfId="48891" xr:uid="{00000000-0005-0000-0000-000076A60000}"/>
    <cellStyle name="SAPBEXformats 125" xfId="49154" xr:uid="{00000000-0005-0000-0000-000077A60000}"/>
    <cellStyle name="SAPBEXformats 126" xfId="49205" xr:uid="{00000000-0005-0000-0000-000078A60000}"/>
    <cellStyle name="SAPBEXformats 127" xfId="49252" xr:uid="{00000000-0005-0000-0000-000079A60000}"/>
    <cellStyle name="SAPBEXformats 128" xfId="49297" xr:uid="{00000000-0005-0000-0000-00007AA60000}"/>
    <cellStyle name="SAPBEXformats 129" xfId="49343" xr:uid="{00000000-0005-0000-0000-00007BA60000}"/>
    <cellStyle name="SAPBEXformats 13" xfId="1176" xr:uid="{00000000-0005-0000-0000-00007CA60000}"/>
    <cellStyle name="SAPBEXformats 13 10" xfId="31269" xr:uid="{00000000-0005-0000-0000-00007DA60000}"/>
    <cellStyle name="SAPBEXformats 13 11" xfId="34158" xr:uid="{00000000-0005-0000-0000-00007EA60000}"/>
    <cellStyle name="SAPBEXformats 13 12" xfId="37064" xr:uid="{00000000-0005-0000-0000-00007FA60000}"/>
    <cellStyle name="SAPBEXformats 13 13" xfId="42171" xr:uid="{00000000-0005-0000-0000-000080A60000}"/>
    <cellStyle name="SAPBEXformats 13 14" xfId="45189" xr:uid="{00000000-0005-0000-0000-000081A60000}"/>
    <cellStyle name="SAPBEXformats 13 2" xfId="154" xr:uid="{00000000-0005-0000-0000-000082A60000}"/>
    <cellStyle name="SAPBEXformats 13 3" xfId="8950" xr:uid="{00000000-0005-0000-0000-000083A60000}"/>
    <cellStyle name="SAPBEXformats 13 4" xfId="11843" xr:uid="{00000000-0005-0000-0000-000084A60000}"/>
    <cellStyle name="SAPBEXformats 13 5" xfId="14711" xr:uid="{00000000-0005-0000-0000-000085A60000}"/>
    <cellStyle name="SAPBEXformats 13 6" xfId="17640" xr:uid="{00000000-0005-0000-0000-000086A60000}"/>
    <cellStyle name="SAPBEXformats 13 7" xfId="20751" xr:uid="{00000000-0005-0000-0000-000087A60000}"/>
    <cellStyle name="SAPBEXformats 13 8" xfId="25530" xr:uid="{00000000-0005-0000-0000-000088A60000}"/>
    <cellStyle name="SAPBEXformats 13 9" xfId="28414" xr:uid="{00000000-0005-0000-0000-000089A60000}"/>
    <cellStyle name="SAPBEXformats 130" xfId="49391" xr:uid="{00000000-0005-0000-0000-00008AA60000}"/>
    <cellStyle name="SAPBEXformats 131" xfId="49441" xr:uid="{00000000-0005-0000-0000-00008BA60000}"/>
    <cellStyle name="SAPBEXformats 132" xfId="49472" xr:uid="{00000000-0005-0000-0000-00008CA60000}"/>
    <cellStyle name="SAPBEXformats 133" xfId="49542" xr:uid="{00000000-0005-0000-0000-00008DA60000}"/>
    <cellStyle name="SAPBEXformats 134" xfId="49642" xr:uid="{00000000-0005-0000-0000-00008EA60000}"/>
    <cellStyle name="SAPBEXformats 135" xfId="49521" xr:uid="{00000000-0005-0000-0000-00008FA60000}"/>
    <cellStyle name="SAPBEXformats 136" xfId="49740" xr:uid="{00000000-0005-0000-0000-000090A60000}"/>
    <cellStyle name="SAPBEXformats 137" xfId="49597" xr:uid="{00000000-0005-0000-0000-000091A60000}"/>
    <cellStyle name="SAPBEXformats 138" xfId="49747" xr:uid="{00000000-0005-0000-0000-000092A60000}"/>
    <cellStyle name="SAPBEXformats 139" xfId="49544" xr:uid="{00000000-0005-0000-0000-000093A60000}"/>
    <cellStyle name="SAPBEXformats 14" xfId="707" xr:uid="{00000000-0005-0000-0000-000094A60000}"/>
    <cellStyle name="SAPBEXformats 14 10" xfId="30800" xr:uid="{00000000-0005-0000-0000-000095A60000}"/>
    <cellStyle name="SAPBEXformats 14 11" xfId="33689" xr:uid="{00000000-0005-0000-0000-000096A60000}"/>
    <cellStyle name="SAPBEXformats 14 12" xfId="36595" xr:uid="{00000000-0005-0000-0000-000097A60000}"/>
    <cellStyle name="SAPBEXformats 14 13" xfId="41702" xr:uid="{00000000-0005-0000-0000-000098A60000}"/>
    <cellStyle name="SAPBEXformats 14 14" xfId="44720" xr:uid="{00000000-0005-0000-0000-000099A60000}"/>
    <cellStyle name="SAPBEXformats 14 2" xfId="4048" xr:uid="{00000000-0005-0000-0000-00009AA60000}"/>
    <cellStyle name="SAPBEXformats 14 3" xfId="8481" xr:uid="{00000000-0005-0000-0000-00009BA60000}"/>
    <cellStyle name="SAPBEXformats 14 4" xfId="11374" xr:uid="{00000000-0005-0000-0000-00009CA60000}"/>
    <cellStyle name="SAPBEXformats 14 5" xfId="14242" xr:uid="{00000000-0005-0000-0000-00009DA60000}"/>
    <cellStyle name="SAPBEXformats 14 6" xfId="17171" xr:uid="{00000000-0005-0000-0000-00009EA60000}"/>
    <cellStyle name="SAPBEXformats 14 7" xfId="20282" xr:uid="{00000000-0005-0000-0000-00009FA60000}"/>
    <cellStyle name="SAPBEXformats 14 8" xfId="19822" xr:uid="{00000000-0005-0000-0000-0000A0A60000}"/>
    <cellStyle name="SAPBEXformats 14 9" xfId="27945" xr:uid="{00000000-0005-0000-0000-0000A1A60000}"/>
    <cellStyle name="SAPBEXformats 140" xfId="49714" xr:uid="{00000000-0005-0000-0000-0000A2A60000}"/>
    <cellStyle name="SAPBEXformats 141" xfId="49882" xr:uid="{00000000-0005-0000-0000-0000A3A60000}"/>
    <cellStyle name="SAPBEXformats 142" xfId="49667" xr:uid="{00000000-0005-0000-0000-0000A4A60000}"/>
    <cellStyle name="SAPBEXformats 143" xfId="49930" xr:uid="{00000000-0005-0000-0000-0000A5A60000}"/>
    <cellStyle name="SAPBEXformats 144" xfId="50000" xr:uid="{00000000-0005-0000-0000-0000A6A60000}"/>
    <cellStyle name="SAPBEXformats 145" xfId="50029" xr:uid="{00000000-0005-0000-0000-0000A7A60000}"/>
    <cellStyle name="SAPBEXformats 15" xfId="1230" xr:uid="{00000000-0005-0000-0000-0000A8A60000}"/>
    <cellStyle name="SAPBEXformats 15 10" xfId="31323" xr:uid="{00000000-0005-0000-0000-0000A9A60000}"/>
    <cellStyle name="SAPBEXformats 15 11" xfId="34212" xr:uid="{00000000-0005-0000-0000-0000AAA60000}"/>
    <cellStyle name="SAPBEXformats 15 12" xfId="37118" xr:uid="{00000000-0005-0000-0000-0000ABA60000}"/>
    <cellStyle name="SAPBEXformats 15 13" xfId="42225" xr:uid="{00000000-0005-0000-0000-0000ACA60000}"/>
    <cellStyle name="SAPBEXformats 15 14" xfId="45243" xr:uid="{00000000-0005-0000-0000-0000ADA60000}"/>
    <cellStyle name="SAPBEXformats 15 2" xfId="224" xr:uid="{00000000-0005-0000-0000-0000AEA60000}"/>
    <cellStyle name="SAPBEXformats 15 3" xfId="9004" xr:uid="{00000000-0005-0000-0000-0000AFA60000}"/>
    <cellStyle name="SAPBEXformats 15 4" xfId="11897" xr:uid="{00000000-0005-0000-0000-0000B0A60000}"/>
    <cellStyle name="SAPBEXformats 15 5" xfId="14765" xr:uid="{00000000-0005-0000-0000-0000B1A60000}"/>
    <cellStyle name="SAPBEXformats 15 6" xfId="17694" xr:uid="{00000000-0005-0000-0000-0000B2A60000}"/>
    <cellStyle name="SAPBEXformats 15 7" xfId="20805" xr:uid="{00000000-0005-0000-0000-0000B3A60000}"/>
    <cellStyle name="SAPBEXformats 15 8" xfId="25584" xr:uid="{00000000-0005-0000-0000-0000B4A60000}"/>
    <cellStyle name="SAPBEXformats 15 9" xfId="28468" xr:uid="{00000000-0005-0000-0000-0000B5A60000}"/>
    <cellStyle name="SAPBEXformats 16" xfId="1096" xr:uid="{00000000-0005-0000-0000-0000B6A60000}"/>
    <cellStyle name="SAPBEXformats 16 10" xfId="31189" xr:uid="{00000000-0005-0000-0000-0000B7A60000}"/>
    <cellStyle name="SAPBEXformats 16 11" xfId="34078" xr:uid="{00000000-0005-0000-0000-0000B8A60000}"/>
    <cellStyle name="SAPBEXformats 16 12" xfId="36984" xr:uid="{00000000-0005-0000-0000-0000B9A60000}"/>
    <cellStyle name="SAPBEXformats 16 13" xfId="42091" xr:uid="{00000000-0005-0000-0000-0000BAA60000}"/>
    <cellStyle name="SAPBEXformats 16 14" xfId="45109" xr:uid="{00000000-0005-0000-0000-0000BBA60000}"/>
    <cellStyle name="SAPBEXformats 16 2" xfId="3553" xr:uid="{00000000-0005-0000-0000-0000BCA60000}"/>
    <cellStyle name="SAPBEXformats 16 3" xfId="8870" xr:uid="{00000000-0005-0000-0000-0000BDA60000}"/>
    <cellStyle name="SAPBEXformats 16 4" xfId="11763" xr:uid="{00000000-0005-0000-0000-0000BEA60000}"/>
    <cellStyle name="SAPBEXformats 16 5" xfId="14631" xr:uid="{00000000-0005-0000-0000-0000BFA60000}"/>
    <cellStyle name="SAPBEXformats 16 6" xfId="17560" xr:uid="{00000000-0005-0000-0000-0000C0A60000}"/>
    <cellStyle name="SAPBEXformats 16 7" xfId="20671" xr:uid="{00000000-0005-0000-0000-0000C1A60000}"/>
    <cellStyle name="SAPBEXformats 16 8" xfId="25450" xr:uid="{00000000-0005-0000-0000-0000C2A60000}"/>
    <cellStyle name="SAPBEXformats 16 9" xfId="28334" xr:uid="{00000000-0005-0000-0000-0000C3A60000}"/>
    <cellStyle name="SAPBEXformats 17" xfId="1348" xr:uid="{00000000-0005-0000-0000-0000C4A60000}"/>
    <cellStyle name="SAPBEXformats 17 10" xfId="31441" xr:uid="{00000000-0005-0000-0000-0000C5A60000}"/>
    <cellStyle name="SAPBEXformats 17 11" xfId="34330" xr:uid="{00000000-0005-0000-0000-0000C6A60000}"/>
    <cellStyle name="SAPBEXformats 17 12" xfId="37236" xr:uid="{00000000-0005-0000-0000-0000C7A60000}"/>
    <cellStyle name="SAPBEXformats 17 13" xfId="42343" xr:uid="{00000000-0005-0000-0000-0000C8A60000}"/>
    <cellStyle name="SAPBEXformats 17 14" xfId="45361" xr:uid="{00000000-0005-0000-0000-0000C9A60000}"/>
    <cellStyle name="SAPBEXformats 17 2" xfId="6328" xr:uid="{00000000-0005-0000-0000-0000CAA60000}"/>
    <cellStyle name="SAPBEXformats 17 3" xfId="9122" xr:uid="{00000000-0005-0000-0000-0000CBA60000}"/>
    <cellStyle name="SAPBEXformats 17 4" xfId="12015" xr:uid="{00000000-0005-0000-0000-0000CCA60000}"/>
    <cellStyle name="SAPBEXformats 17 5" xfId="14883" xr:uid="{00000000-0005-0000-0000-0000CDA60000}"/>
    <cellStyle name="SAPBEXformats 17 6" xfId="17812" xr:uid="{00000000-0005-0000-0000-0000CEA60000}"/>
    <cellStyle name="SAPBEXformats 17 7" xfId="20923" xr:uid="{00000000-0005-0000-0000-0000CFA60000}"/>
    <cellStyle name="SAPBEXformats 17 8" xfId="25702" xr:uid="{00000000-0005-0000-0000-0000D0A60000}"/>
    <cellStyle name="SAPBEXformats 17 9" xfId="28586" xr:uid="{00000000-0005-0000-0000-0000D1A60000}"/>
    <cellStyle name="SAPBEXformats 18" xfId="1223" xr:uid="{00000000-0005-0000-0000-0000D2A60000}"/>
    <cellStyle name="SAPBEXformats 18 10" xfId="31316" xr:uid="{00000000-0005-0000-0000-0000D3A60000}"/>
    <cellStyle name="SAPBEXformats 18 11" xfId="34205" xr:uid="{00000000-0005-0000-0000-0000D4A60000}"/>
    <cellStyle name="SAPBEXformats 18 12" xfId="37111" xr:uid="{00000000-0005-0000-0000-0000D5A60000}"/>
    <cellStyle name="SAPBEXformats 18 13" xfId="42218" xr:uid="{00000000-0005-0000-0000-0000D6A60000}"/>
    <cellStyle name="SAPBEXformats 18 14" xfId="45236" xr:uid="{00000000-0005-0000-0000-0000D7A60000}"/>
    <cellStyle name="SAPBEXformats 18 2" xfId="218" xr:uid="{00000000-0005-0000-0000-0000D8A60000}"/>
    <cellStyle name="SAPBEXformats 18 3" xfId="8997" xr:uid="{00000000-0005-0000-0000-0000D9A60000}"/>
    <cellStyle name="SAPBEXformats 18 4" xfId="11890" xr:uid="{00000000-0005-0000-0000-0000DAA60000}"/>
    <cellStyle name="SAPBEXformats 18 5" xfId="14758" xr:uid="{00000000-0005-0000-0000-0000DBA60000}"/>
    <cellStyle name="SAPBEXformats 18 6" xfId="17687" xr:uid="{00000000-0005-0000-0000-0000DCA60000}"/>
    <cellStyle name="SAPBEXformats 18 7" xfId="20798" xr:uid="{00000000-0005-0000-0000-0000DDA60000}"/>
    <cellStyle name="SAPBEXformats 18 8" xfId="25577" xr:uid="{00000000-0005-0000-0000-0000DEA60000}"/>
    <cellStyle name="SAPBEXformats 18 9" xfId="28461" xr:uid="{00000000-0005-0000-0000-0000DFA60000}"/>
    <cellStyle name="SAPBEXformats 19" xfId="1347" xr:uid="{00000000-0005-0000-0000-0000E0A60000}"/>
    <cellStyle name="SAPBEXformats 19 10" xfId="31440" xr:uid="{00000000-0005-0000-0000-0000E1A60000}"/>
    <cellStyle name="SAPBEXformats 19 11" xfId="34329" xr:uid="{00000000-0005-0000-0000-0000E2A60000}"/>
    <cellStyle name="SAPBEXformats 19 12" xfId="37235" xr:uid="{00000000-0005-0000-0000-0000E3A60000}"/>
    <cellStyle name="SAPBEXformats 19 13" xfId="42342" xr:uid="{00000000-0005-0000-0000-0000E4A60000}"/>
    <cellStyle name="SAPBEXformats 19 14" xfId="45360" xr:uid="{00000000-0005-0000-0000-0000E5A60000}"/>
    <cellStyle name="SAPBEXformats 19 2" xfId="6327" xr:uid="{00000000-0005-0000-0000-0000E6A60000}"/>
    <cellStyle name="SAPBEXformats 19 3" xfId="9121" xr:uid="{00000000-0005-0000-0000-0000E7A60000}"/>
    <cellStyle name="SAPBEXformats 19 4" xfId="12014" xr:uid="{00000000-0005-0000-0000-0000E8A60000}"/>
    <cellStyle name="SAPBEXformats 19 5" xfId="14882" xr:uid="{00000000-0005-0000-0000-0000E9A60000}"/>
    <cellStyle name="SAPBEXformats 19 6" xfId="17811" xr:uid="{00000000-0005-0000-0000-0000EAA60000}"/>
    <cellStyle name="SAPBEXformats 19 7" xfId="20922" xr:uid="{00000000-0005-0000-0000-0000EBA60000}"/>
    <cellStyle name="SAPBEXformats 19 8" xfId="25701" xr:uid="{00000000-0005-0000-0000-0000ECA60000}"/>
    <cellStyle name="SAPBEXformats 19 9" xfId="28585" xr:uid="{00000000-0005-0000-0000-0000EDA60000}"/>
    <cellStyle name="SAPBEXformats 2" xfId="495" xr:uid="{00000000-0005-0000-0000-0000EEA60000}"/>
    <cellStyle name="SAPBEXformats 2 10" xfId="33479" xr:uid="{00000000-0005-0000-0000-0000EFA60000}"/>
    <cellStyle name="SAPBEXformats 2 11" xfId="36384" xr:uid="{00000000-0005-0000-0000-0000F0A60000}"/>
    <cellStyle name="SAPBEXformats 2 12" xfId="41492" xr:uid="{00000000-0005-0000-0000-0000F1A60000}"/>
    <cellStyle name="SAPBEXformats 2 13" xfId="44509" xr:uid="{00000000-0005-0000-0000-0000F2A60000}"/>
    <cellStyle name="SAPBEXformats 2 2" xfId="735" xr:uid="{00000000-0005-0000-0000-0000F3A60000}"/>
    <cellStyle name="SAPBEXformats 2 2 10" xfId="30828" xr:uid="{00000000-0005-0000-0000-0000F4A60000}"/>
    <cellStyle name="SAPBEXformats 2 2 11" xfId="33717" xr:uid="{00000000-0005-0000-0000-0000F5A60000}"/>
    <cellStyle name="SAPBEXformats 2 2 12" xfId="36623" xr:uid="{00000000-0005-0000-0000-0000F6A60000}"/>
    <cellStyle name="SAPBEXformats 2 2 13" xfId="41730" xr:uid="{00000000-0005-0000-0000-0000F7A60000}"/>
    <cellStyle name="SAPBEXformats 2 2 14" xfId="44748" xr:uid="{00000000-0005-0000-0000-0000F8A60000}"/>
    <cellStyle name="SAPBEXformats 2 2 2" xfId="3995" xr:uid="{00000000-0005-0000-0000-0000F9A60000}"/>
    <cellStyle name="SAPBEXformats 2 2 3" xfId="8509" xr:uid="{00000000-0005-0000-0000-0000FAA60000}"/>
    <cellStyle name="SAPBEXformats 2 2 4" xfId="11402" xr:uid="{00000000-0005-0000-0000-0000FBA60000}"/>
    <cellStyle name="SAPBEXformats 2 2 5" xfId="14270" xr:uid="{00000000-0005-0000-0000-0000FCA60000}"/>
    <cellStyle name="SAPBEXformats 2 2 6" xfId="17199" xr:uid="{00000000-0005-0000-0000-0000FDA60000}"/>
    <cellStyle name="SAPBEXformats 2 2 7" xfId="20310" xr:uid="{00000000-0005-0000-0000-0000FEA60000}"/>
    <cellStyle name="SAPBEXformats 2 2 8" xfId="25089" xr:uid="{00000000-0005-0000-0000-0000FFA60000}"/>
    <cellStyle name="SAPBEXformats 2 2 9" xfId="27973" xr:uid="{00000000-0005-0000-0000-000000A70000}"/>
    <cellStyle name="SAPBEXformats 2 3" xfId="816" xr:uid="{00000000-0005-0000-0000-000001A70000}"/>
    <cellStyle name="SAPBEXformats 2 3 10" xfId="30909" xr:uid="{00000000-0005-0000-0000-000002A70000}"/>
    <cellStyle name="SAPBEXformats 2 3 11" xfId="33798" xr:uid="{00000000-0005-0000-0000-000003A70000}"/>
    <cellStyle name="SAPBEXformats 2 3 12" xfId="36704" xr:uid="{00000000-0005-0000-0000-000004A70000}"/>
    <cellStyle name="SAPBEXformats 2 3 13" xfId="41811" xr:uid="{00000000-0005-0000-0000-000005A70000}"/>
    <cellStyle name="SAPBEXformats 2 3 14" xfId="44829" xr:uid="{00000000-0005-0000-0000-000006A70000}"/>
    <cellStyle name="SAPBEXformats 2 3 2" xfId="4200" xr:uid="{00000000-0005-0000-0000-000007A70000}"/>
    <cellStyle name="SAPBEXformats 2 3 3" xfId="8590" xr:uid="{00000000-0005-0000-0000-000008A70000}"/>
    <cellStyle name="SAPBEXformats 2 3 4" xfId="11483" xr:uid="{00000000-0005-0000-0000-000009A70000}"/>
    <cellStyle name="SAPBEXformats 2 3 5" xfId="14351" xr:uid="{00000000-0005-0000-0000-00000AA70000}"/>
    <cellStyle name="SAPBEXformats 2 3 6" xfId="17280" xr:uid="{00000000-0005-0000-0000-00000BA70000}"/>
    <cellStyle name="SAPBEXformats 2 3 7" xfId="20391" xr:uid="{00000000-0005-0000-0000-00000CA70000}"/>
    <cellStyle name="SAPBEXformats 2 3 8" xfId="25170" xr:uid="{00000000-0005-0000-0000-00000DA70000}"/>
    <cellStyle name="SAPBEXformats 2 3 9" xfId="28054" xr:uid="{00000000-0005-0000-0000-00000EA70000}"/>
    <cellStyle name="SAPBEXformats 2 4" xfId="848" xr:uid="{00000000-0005-0000-0000-00000FA70000}"/>
    <cellStyle name="SAPBEXformats 2 4 10" xfId="30941" xr:uid="{00000000-0005-0000-0000-000010A70000}"/>
    <cellStyle name="SAPBEXformats 2 4 11" xfId="33830" xr:uid="{00000000-0005-0000-0000-000011A70000}"/>
    <cellStyle name="SAPBEXformats 2 4 12" xfId="36736" xr:uid="{00000000-0005-0000-0000-000012A70000}"/>
    <cellStyle name="SAPBEXformats 2 4 13" xfId="41843" xr:uid="{00000000-0005-0000-0000-000013A70000}"/>
    <cellStyle name="SAPBEXformats 2 4 14" xfId="44861" xr:uid="{00000000-0005-0000-0000-000014A70000}"/>
    <cellStyle name="SAPBEXformats 2 4 2" xfId="5602" xr:uid="{00000000-0005-0000-0000-000015A70000}"/>
    <cellStyle name="SAPBEXformats 2 4 3" xfId="8622" xr:uid="{00000000-0005-0000-0000-000016A70000}"/>
    <cellStyle name="SAPBEXformats 2 4 4" xfId="11515" xr:uid="{00000000-0005-0000-0000-000017A70000}"/>
    <cellStyle name="SAPBEXformats 2 4 5" xfId="14383" xr:uid="{00000000-0005-0000-0000-000018A70000}"/>
    <cellStyle name="SAPBEXformats 2 4 6" xfId="17312" xr:uid="{00000000-0005-0000-0000-000019A70000}"/>
    <cellStyle name="SAPBEXformats 2 4 7" xfId="20423" xr:uid="{00000000-0005-0000-0000-00001AA70000}"/>
    <cellStyle name="SAPBEXformats 2 4 8" xfId="25202" xr:uid="{00000000-0005-0000-0000-00001BA70000}"/>
    <cellStyle name="SAPBEXformats 2 4 9" xfId="28086" xr:uid="{00000000-0005-0000-0000-00001CA70000}"/>
    <cellStyle name="SAPBEXformats 2 5" xfId="11164" xr:uid="{00000000-0005-0000-0000-00001DA70000}"/>
    <cellStyle name="SAPBEXformats 2 6" xfId="16961" xr:uid="{00000000-0005-0000-0000-00001EA70000}"/>
    <cellStyle name="SAPBEXformats 2 7" xfId="20070" xr:uid="{00000000-0005-0000-0000-00001FA70000}"/>
    <cellStyle name="SAPBEXformats 2 8" xfId="23811" xr:uid="{00000000-0005-0000-0000-000020A70000}"/>
    <cellStyle name="SAPBEXformats 2 9" xfId="27735" xr:uid="{00000000-0005-0000-0000-000021A70000}"/>
    <cellStyle name="SAPBEXformats 20" xfId="688" xr:uid="{00000000-0005-0000-0000-000022A70000}"/>
    <cellStyle name="SAPBEXformats 20 10" xfId="30781" xr:uid="{00000000-0005-0000-0000-000023A70000}"/>
    <cellStyle name="SAPBEXformats 20 11" xfId="33670" xr:uid="{00000000-0005-0000-0000-000024A70000}"/>
    <cellStyle name="SAPBEXformats 20 12" xfId="36576" xr:uid="{00000000-0005-0000-0000-000025A70000}"/>
    <cellStyle name="SAPBEXformats 20 13" xfId="41683" xr:uid="{00000000-0005-0000-0000-000026A70000}"/>
    <cellStyle name="SAPBEXformats 20 14" xfId="44701" xr:uid="{00000000-0005-0000-0000-000027A70000}"/>
    <cellStyle name="SAPBEXformats 20 2" xfId="5926" xr:uid="{00000000-0005-0000-0000-000028A70000}"/>
    <cellStyle name="SAPBEXformats 20 3" xfId="8462" xr:uid="{00000000-0005-0000-0000-000029A70000}"/>
    <cellStyle name="SAPBEXformats 20 4" xfId="11355" xr:uid="{00000000-0005-0000-0000-00002AA70000}"/>
    <cellStyle name="SAPBEXformats 20 5" xfId="14223" xr:uid="{00000000-0005-0000-0000-00002BA70000}"/>
    <cellStyle name="SAPBEXformats 20 6" xfId="17152" xr:uid="{00000000-0005-0000-0000-00002CA70000}"/>
    <cellStyle name="SAPBEXformats 20 7" xfId="20263" xr:uid="{00000000-0005-0000-0000-00002DA70000}"/>
    <cellStyle name="SAPBEXformats 20 8" xfId="19977" xr:uid="{00000000-0005-0000-0000-00002EA70000}"/>
    <cellStyle name="SAPBEXformats 20 9" xfId="27926" xr:uid="{00000000-0005-0000-0000-00002FA70000}"/>
    <cellStyle name="SAPBEXformats 21" xfId="1293" xr:uid="{00000000-0005-0000-0000-000030A70000}"/>
    <cellStyle name="SAPBEXformats 21 10" xfId="31386" xr:uid="{00000000-0005-0000-0000-000031A70000}"/>
    <cellStyle name="SAPBEXformats 21 11" xfId="34275" xr:uid="{00000000-0005-0000-0000-000032A70000}"/>
    <cellStyle name="SAPBEXformats 21 12" xfId="37181" xr:uid="{00000000-0005-0000-0000-000033A70000}"/>
    <cellStyle name="SAPBEXformats 21 13" xfId="42288" xr:uid="{00000000-0005-0000-0000-000034A70000}"/>
    <cellStyle name="SAPBEXformats 21 14" xfId="45306" xr:uid="{00000000-0005-0000-0000-000035A70000}"/>
    <cellStyle name="SAPBEXformats 21 2" xfId="6273" xr:uid="{00000000-0005-0000-0000-000036A70000}"/>
    <cellStyle name="SAPBEXformats 21 3" xfId="9067" xr:uid="{00000000-0005-0000-0000-000037A70000}"/>
    <cellStyle name="SAPBEXformats 21 4" xfId="11960" xr:uid="{00000000-0005-0000-0000-000038A70000}"/>
    <cellStyle name="SAPBEXformats 21 5" xfId="14828" xr:uid="{00000000-0005-0000-0000-000039A70000}"/>
    <cellStyle name="SAPBEXformats 21 6" xfId="17757" xr:uid="{00000000-0005-0000-0000-00003AA70000}"/>
    <cellStyle name="SAPBEXformats 21 7" xfId="20868" xr:uid="{00000000-0005-0000-0000-00003BA70000}"/>
    <cellStyle name="SAPBEXformats 21 8" xfId="25647" xr:uid="{00000000-0005-0000-0000-00003CA70000}"/>
    <cellStyle name="SAPBEXformats 21 9" xfId="28531" xr:uid="{00000000-0005-0000-0000-00003DA70000}"/>
    <cellStyle name="SAPBEXformats 22" xfId="1170" xr:uid="{00000000-0005-0000-0000-00003EA70000}"/>
    <cellStyle name="SAPBEXformats 22 10" xfId="31263" xr:uid="{00000000-0005-0000-0000-00003FA70000}"/>
    <cellStyle name="SAPBEXformats 22 11" xfId="34152" xr:uid="{00000000-0005-0000-0000-000040A70000}"/>
    <cellStyle name="SAPBEXformats 22 12" xfId="37058" xr:uid="{00000000-0005-0000-0000-000041A70000}"/>
    <cellStyle name="SAPBEXformats 22 13" xfId="42165" xr:uid="{00000000-0005-0000-0000-000042A70000}"/>
    <cellStyle name="SAPBEXformats 22 14" xfId="45183" xr:uid="{00000000-0005-0000-0000-000043A70000}"/>
    <cellStyle name="SAPBEXformats 22 2" xfId="3519" xr:uid="{00000000-0005-0000-0000-000044A70000}"/>
    <cellStyle name="SAPBEXformats 22 3" xfId="8944" xr:uid="{00000000-0005-0000-0000-000045A70000}"/>
    <cellStyle name="SAPBEXformats 22 4" xfId="11837" xr:uid="{00000000-0005-0000-0000-000046A70000}"/>
    <cellStyle name="SAPBEXformats 22 5" xfId="14705" xr:uid="{00000000-0005-0000-0000-000047A70000}"/>
    <cellStyle name="SAPBEXformats 22 6" xfId="17634" xr:uid="{00000000-0005-0000-0000-000048A70000}"/>
    <cellStyle name="SAPBEXformats 22 7" xfId="20745" xr:uid="{00000000-0005-0000-0000-000049A70000}"/>
    <cellStyle name="SAPBEXformats 22 8" xfId="25524" xr:uid="{00000000-0005-0000-0000-00004AA70000}"/>
    <cellStyle name="SAPBEXformats 22 9" xfId="28408" xr:uid="{00000000-0005-0000-0000-00004BA70000}"/>
    <cellStyle name="SAPBEXformats 23" xfId="1229" xr:uid="{00000000-0005-0000-0000-00004CA70000}"/>
    <cellStyle name="SAPBEXformats 23 10" xfId="31322" xr:uid="{00000000-0005-0000-0000-00004DA70000}"/>
    <cellStyle name="SAPBEXformats 23 11" xfId="34211" xr:uid="{00000000-0005-0000-0000-00004EA70000}"/>
    <cellStyle name="SAPBEXformats 23 12" xfId="37117" xr:uid="{00000000-0005-0000-0000-00004FA70000}"/>
    <cellStyle name="SAPBEXformats 23 13" xfId="42224" xr:uid="{00000000-0005-0000-0000-000050A70000}"/>
    <cellStyle name="SAPBEXformats 23 14" xfId="45242" xr:uid="{00000000-0005-0000-0000-000051A70000}"/>
    <cellStyle name="SAPBEXformats 23 2" xfId="3499" xr:uid="{00000000-0005-0000-0000-000052A70000}"/>
    <cellStyle name="SAPBEXformats 23 3" xfId="9003" xr:uid="{00000000-0005-0000-0000-000053A70000}"/>
    <cellStyle name="SAPBEXformats 23 4" xfId="11896" xr:uid="{00000000-0005-0000-0000-000054A70000}"/>
    <cellStyle name="SAPBEXformats 23 5" xfId="14764" xr:uid="{00000000-0005-0000-0000-000055A70000}"/>
    <cellStyle name="SAPBEXformats 23 6" xfId="17693" xr:uid="{00000000-0005-0000-0000-000056A70000}"/>
    <cellStyle name="SAPBEXformats 23 7" xfId="20804" xr:uid="{00000000-0005-0000-0000-000057A70000}"/>
    <cellStyle name="SAPBEXformats 23 8" xfId="25583" xr:uid="{00000000-0005-0000-0000-000058A70000}"/>
    <cellStyle name="SAPBEXformats 23 9" xfId="28467" xr:uid="{00000000-0005-0000-0000-000059A70000}"/>
    <cellStyle name="SAPBEXformats 24" xfId="1171" xr:uid="{00000000-0005-0000-0000-00005AA70000}"/>
    <cellStyle name="SAPBEXformats 24 10" xfId="31264" xr:uid="{00000000-0005-0000-0000-00005BA70000}"/>
    <cellStyle name="SAPBEXformats 24 11" xfId="34153" xr:uid="{00000000-0005-0000-0000-00005CA70000}"/>
    <cellStyle name="SAPBEXformats 24 12" xfId="37059" xr:uid="{00000000-0005-0000-0000-00005DA70000}"/>
    <cellStyle name="SAPBEXformats 24 13" xfId="42166" xr:uid="{00000000-0005-0000-0000-00005EA70000}"/>
    <cellStyle name="SAPBEXformats 24 14" xfId="45184" xr:uid="{00000000-0005-0000-0000-00005FA70000}"/>
    <cellStyle name="SAPBEXformats 24 2" xfId="150" xr:uid="{00000000-0005-0000-0000-000060A70000}"/>
    <cellStyle name="SAPBEXformats 24 3" xfId="8945" xr:uid="{00000000-0005-0000-0000-000061A70000}"/>
    <cellStyle name="SAPBEXformats 24 4" xfId="11838" xr:uid="{00000000-0005-0000-0000-000062A70000}"/>
    <cellStyle name="SAPBEXformats 24 5" xfId="14706" xr:uid="{00000000-0005-0000-0000-000063A70000}"/>
    <cellStyle name="SAPBEXformats 24 6" xfId="17635" xr:uid="{00000000-0005-0000-0000-000064A70000}"/>
    <cellStyle name="SAPBEXformats 24 7" xfId="20746" xr:uid="{00000000-0005-0000-0000-000065A70000}"/>
    <cellStyle name="SAPBEXformats 24 8" xfId="25525" xr:uid="{00000000-0005-0000-0000-000066A70000}"/>
    <cellStyle name="SAPBEXformats 24 9" xfId="28409" xr:uid="{00000000-0005-0000-0000-000067A70000}"/>
    <cellStyle name="SAPBEXformats 25" xfId="1120" xr:uid="{00000000-0005-0000-0000-000068A70000}"/>
    <cellStyle name="SAPBEXformats 25 10" xfId="31213" xr:uid="{00000000-0005-0000-0000-000069A70000}"/>
    <cellStyle name="SAPBEXformats 25 11" xfId="34102" xr:uid="{00000000-0005-0000-0000-00006AA70000}"/>
    <cellStyle name="SAPBEXformats 25 12" xfId="37008" xr:uid="{00000000-0005-0000-0000-00006BA70000}"/>
    <cellStyle name="SAPBEXformats 25 13" xfId="42115" xr:uid="{00000000-0005-0000-0000-00006CA70000}"/>
    <cellStyle name="SAPBEXformats 25 14" xfId="45133" xr:uid="{00000000-0005-0000-0000-00006DA70000}"/>
    <cellStyle name="SAPBEXformats 25 2" xfId="126" xr:uid="{00000000-0005-0000-0000-00006EA70000}"/>
    <cellStyle name="SAPBEXformats 25 3" xfId="8894" xr:uid="{00000000-0005-0000-0000-00006FA70000}"/>
    <cellStyle name="SAPBEXformats 25 4" xfId="11787" xr:uid="{00000000-0005-0000-0000-000070A70000}"/>
    <cellStyle name="SAPBEXformats 25 5" xfId="14655" xr:uid="{00000000-0005-0000-0000-000071A70000}"/>
    <cellStyle name="SAPBEXformats 25 6" xfId="17584" xr:uid="{00000000-0005-0000-0000-000072A70000}"/>
    <cellStyle name="SAPBEXformats 25 7" xfId="20695" xr:uid="{00000000-0005-0000-0000-000073A70000}"/>
    <cellStyle name="SAPBEXformats 25 8" xfId="25474" xr:uid="{00000000-0005-0000-0000-000074A70000}"/>
    <cellStyle name="SAPBEXformats 25 9" xfId="28358" xr:uid="{00000000-0005-0000-0000-000075A70000}"/>
    <cellStyle name="SAPBEXformats 26" xfId="903" xr:uid="{00000000-0005-0000-0000-000076A70000}"/>
    <cellStyle name="SAPBEXformats 26 10" xfId="30996" xr:uid="{00000000-0005-0000-0000-000077A70000}"/>
    <cellStyle name="SAPBEXformats 26 11" xfId="33885" xr:uid="{00000000-0005-0000-0000-000078A70000}"/>
    <cellStyle name="SAPBEXformats 26 12" xfId="36791" xr:uid="{00000000-0005-0000-0000-000079A70000}"/>
    <cellStyle name="SAPBEXformats 26 13" xfId="41898" xr:uid="{00000000-0005-0000-0000-00007AA70000}"/>
    <cellStyle name="SAPBEXformats 26 14" xfId="44916" xr:uid="{00000000-0005-0000-0000-00007BA70000}"/>
    <cellStyle name="SAPBEXformats 26 2" xfId="4361" xr:uid="{00000000-0005-0000-0000-00007CA70000}"/>
    <cellStyle name="SAPBEXformats 26 3" xfId="8677" xr:uid="{00000000-0005-0000-0000-00007DA70000}"/>
    <cellStyle name="SAPBEXformats 26 4" xfId="11570" xr:uid="{00000000-0005-0000-0000-00007EA70000}"/>
    <cellStyle name="SAPBEXformats 26 5" xfId="14438" xr:uid="{00000000-0005-0000-0000-00007FA70000}"/>
    <cellStyle name="SAPBEXformats 26 6" xfId="17367" xr:uid="{00000000-0005-0000-0000-000080A70000}"/>
    <cellStyle name="SAPBEXformats 26 7" xfId="20478" xr:uid="{00000000-0005-0000-0000-000081A70000}"/>
    <cellStyle name="SAPBEXformats 26 8" xfId="25257" xr:uid="{00000000-0005-0000-0000-000082A70000}"/>
    <cellStyle name="SAPBEXformats 26 9" xfId="28141" xr:uid="{00000000-0005-0000-0000-000083A70000}"/>
    <cellStyle name="SAPBEXformats 27" xfId="1072" xr:uid="{00000000-0005-0000-0000-000084A70000}"/>
    <cellStyle name="SAPBEXformats 27 10" xfId="31165" xr:uid="{00000000-0005-0000-0000-000085A70000}"/>
    <cellStyle name="SAPBEXformats 27 11" xfId="34054" xr:uid="{00000000-0005-0000-0000-000086A70000}"/>
    <cellStyle name="SAPBEXformats 27 12" xfId="36960" xr:uid="{00000000-0005-0000-0000-000087A70000}"/>
    <cellStyle name="SAPBEXformats 27 13" xfId="42067" xr:uid="{00000000-0005-0000-0000-000088A70000}"/>
    <cellStyle name="SAPBEXformats 27 14" xfId="45085" xr:uid="{00000000-0005-0000-0000-000089A70000}"/>
    <cellStyle name="SAPBEXformats 27 2" xfId="3436" xr:uid="{00000000-0005-0000-0000-00008AA70000}"/>
    <cellStyle name="SAPBEXformats 27 3" xfId="8846" xr:uid="{00000000-0005-0000-0000-00008BA70000}"/>
    <cellStyle name="SAPBEXformats 27 4" xfId="11739" xr:uid="{00000000-0005-0000-0000-00008CA70000}"/>
    <cellStyle name="SAPBEXformats 27 5" xfId="14607" xr:uid="{00000000-0005-0000-0000-00008DA70000}"/>
    <cellStyle name="SAPBEXformats 27 6" xfId="17536" xr:uid="{00000000-0005-0000-0000-00008EA70000}"/>
    <cellStyle name="SAPBEXformats 27 7" xfId="20647" xr:uid="{00000000-0005-0000-0000-00008FA70000}"/>
    <cellStyle name="SAPBEXformats 27 8" xfId="25426" xr:uid="{00000000-0005-0000-0000-000090A70000}"/>
    <cellStyle name="SAPBEXformats 27 9" xfId="28310" xr:uid="{00000000-0005-0000-0000-000091A70000}"/>
    <cellStyle name="SAPBEXformats 28" xfId="1294" xr:uid="{00000000-0005-0000-0000-000092A70000}"/>
    <cellStyle name="SAPBEXformats 28 10" xfId="31387" xr:uid="{00000000-0005-0000-0000-000093A70000}"/>
    <cellStyle name="SAPBEXformats 28 11" xfId="34276" xr:uid="{00000000-0005-0000-0000-000094A70000}"/>
    <cellStyle name="SAPBEXformats 28 12" xfId="37182" xr:uid="{00000000-0005-0000-0000-000095A70000}"/>
    <cellStyle name="SAPBEXformats 28 13" xfId="42289" xr:uid="{00000000-0005-0000-0000-000096A70000}"/>
    <cellStyle name="SAPBEXformats 28 14" xfId="45307" xr:uid="{00000000-0005-0000-0000-000097A70000}"/>
    <cellStyle name="SAPBEXformats 28 2" xfId="6274" xr:uid="{00000000-0005-0000-0000-000098A70000}"/>
    <cellStyle name="SAPBEXformats 28 3" xfId="9068" xr:uid="{00000000-0005-0000-0000-000099A70000}"/>
    <cellStyle name="SAPBEXformats 28 4" xfId="11961" xr:uid="{00000000-0005-0000-0000-00009AA70000}"/>
    <cellStyle name="SAPBEXformats 28 5" xfId="14829" xr:uid="{00000000-0005-0000-0000-00009BA70000}"/>
    <cellStyle name="SAPBEXformats 28 6" xfId="17758" xr:uid="{00000000-0005-0000-0000-00009CA70000}"/>
    <cellStyle name="SAPBEXformats 28 7" xfId="20869" xr:uid="{00000000-0005-0000-0000-00009DA70000}"/>
    <cellStyle name="SAPBEXformats 28 8" xfId="25648" xr:uid="{00000000-0005-0000-0000-00009EA70000}"/>
    <cellStyle name="SAPBEXformats 28 9" xfId="28532" xr:uid="{00000000-0005-0000-0000-00009FA70000}"/>
    <cellStyle name="SAPBEXformats 29" xfId="1664" xr:uid="{00000000-0005-0000-0000-0000A0A70000}"/>
    <cellStyle name="SAPBEXformats 29 10" xfId="31757" xr:uid="{00000000-0005-0000-0000-0000A1A70000}"/>
    <cellStyle name="SAPBEXformats 29 11" xfId="34646" xr:uid="{00000000-0005-0000-0000-0000A2A70000}"/>
    <cellStyle name="SAPBEXformats 29 12" xfId="37552" xr:uid="{00000000-0005-0000-0000-0000A3A70000}"/>
    <cellStyle name="SAPBEXformats 29 13" xfId="42659" xr:uid="{00000000-0005-0000-0000-0000A4A70000}"/>
    <cellStyle name="SAPBEXformats 29 14" xfId="45677" xr:uid="{00000000-0005-0000-0000-0000A5A70000}"/>
    <cellStyle name="SAPBEXformats 29 2" xfId="6644" xr:uid="{00000000-0005-0000-0000-0000A6A70000}"/>
    <cellStyle name="SAPBEXformats 29 3" xfId="9438" xr:uid="{00000000-0005-0000-0000-0000A7A70000}"/>
    <cellStyle name="SAPBEXformats 29 4" xfId="12331" xr:uid="{00000000-0005-0000-0000-0000A8A70000}"/>
    <cellStyle name="SAPBEXformats 29 5" xfId="15199" xr:uid="{00000000-0005-0000-0000-0000A9A70000}"/>
    <cellStyle name="SAPBEXformats 29 6" xfId="18128" xr:uid="{00000000-0005-0000-0000-0000AAA70000}"/>
    <cellStyle name="SAPBEXformats 29 7" xfId="21239" xr:uid="{00000000-0005-0000-0000-0000ABA70000}"/>
    <cellStyle name="SAPBEXformats 29 8" xfId="26018" xr:uid="{00000000-0005-0000-0000-0000ACA70000}"/>
    <cellStyle name="SAPBEXformats 29 9" xfId="28902" xr:uid="{00000000-0005-0000-0000-0000ADA70000}"/>
    <cellStyle name="SAPBEXformats 3" xfId="496" xr:uid="{00000000-0005-0000-0000-0000AEA70000}"/>
    <cellStyle name="SAPBEXformats 3 10" xfId="33480" xr:uid="{00000000-0005-0000-0000-0000AFA70000}"/>
    <cellStyle name="SAPBEXformats 3 11" xfId="36385" xr:uid="{00000000-0005-0000-0000-0000B0A70000}"/>
    <cellStyle name="SAPBEXformats 3 12" xfId="41493" xr:uid="{00000000-0005-0000-0000-0000B1A70000}"/>
    <cellStyle name="SAPBEXformats 3 13" xfId="44510" xr:uid="{00000000-0005-0000-0000-0000B2A70000}"/>
    <cellStyle name="SAPBEXformats 3 2" xfId="736" xr:uid="{00000000-0005-0000-0000-0000B3A70000}"/>
    <cellStyle name="SAPBEXformats 3 2 10" xfId="30829" xr:uid="{00000000-0005-0000-0000-0000B4A70000}"/>
    <cellStyle name="SAPBEXformats 3 2 11" xfId="33718" xr:uid="{00000000-0005-0000-0000-0000B5A70000}"/>
    <cellStyle name="SAPBEXformats 3 2 12" xfId="36624" xr:uid="{00000000-0005-0000-0000-0000B6A70000}"/>
    <cellStyle name="SAPBEXformats 3 2 13" xfId="41731" xr:uid="{00000000-0005-0000-0000-0000B7A70000}"/>
    <cellStyle name="SAPBEXformats 3 2 14" xfId="44749" xr:uid="{00000000-0005-0000-0000-0000B8A70000}"/>
    <cellStyle name="SAPBEXformats 3 2 2" xfId="4154" xr:uid="{00000000-0005-0000-0000-0000B9A70000}"/>
    <cellStyle name="SAPBEXformats 3 2 3" xfId="8510" xr:uid="{00000000-0005-0000-0000-0000BAA70000}"/>
    <cellStyle name="SAPBEXformats 3 2 4" xfId="11403" xr:uid="{00000000-0005-0000-0000-0000BBA70000}"/>
    <cellStyle name="SAPBEXformats 3 2 5" xfId="14271" xr:uid="{00000000-0005-0000-0000-0000BCA70000}"/>
    <cellStyle name="SAPBEXformats 3 2 6" xfId="17200" xr:uid="{00000000-0005-0000-0000-0000BDA70000}"/>
    <cellStyle name="SAPBEXformats 3 2 7" xfId="20311" xr:uid="{00000000-0005-0000-0000-0000BEA70000}"/>
    <cellStyle name="SAPBEXformats 3 2 8" xfId="25090" xr:uid="{00000000-0005-0000-0000-0000BFA70000}"/>
    <cellStyle name="SAPBEXformats 3 2 9" xfId="27974" xr:uid="{00000000-0005-0000-0000-0000C0A70000}"/>
    <cellStyle name="SAPBEXformats 3 3" xfId="817" xr:uid="{00000000-0005-0000-0000-0000C1A70000}"/>
    <cellStyle name="SAPBEXformats 3 3 10" xfId="30910" xr:uid="{00000000-0005-0000-0000-0000C2A70000}"/>
    <cellStyle name="SAPBEXformats 3 3 11" xfId="33799" xr:uid="{00000000-0005-0000-0000-0000C3A70000}"/>
    <cellStyle name="SAPBEXformats 3 3 12" xfId="36705" xr:uid="{00000000-0005-0000-0000-0000C4A70000}"/>
    <cellStyle name="SAPBEXformats 3 3 13" xfId="41812" xr:uid="{00000000-0005-0000-0000-0000C5A70000}"/>
    <cellStyle name="SAPBEXformats 3 3 14" xfId="44830" xr:uid="{00000000-0005-0000-0000-0000C6A70000}"/>
    <cellStyle name="SAPBEXformats 3 3 2" xfId="4415" xr:uid="{00000000-0005-0000-0000-0000C7A70000}"/>
    <cellStyle name="SAPBEXformats 3 3 3" xfId="8591" xr:uid="{00000000-0005-0000-0000-0000C8A70000}"/>
    <cellStyle name="SAPBEXformats 3 3 4" xfId="11484" xr:uid="{00000000-0005-0000-0000-0000C9A70000}"/>
    <cellStyle name="SAPBEXformats 3 3 5" xfId="14352" xr:uid="{00000000-0005-0000-0000-0000CAA70000}"/>
    <cellStyle name="SAPBEXformats 3 3 6" xfId="17281" xr:uid="{00000000-0005-0000-0000-0000CBA70000}"/>
    <cellStyle name="SAPBEXformats 3 3 7" xfId="20392" xr:uid="{00000000-0005-0000-0000-0000CCA70000}"/>
    <cellStyle name="SAPBEXformats 3 3 8" xfId="25171" xr:uid="{00000000-0005-0000-0000-0000CDA70000}"/>
    <cellStyle name="SAPBEXformats 3 3 9" xfId="28055" xr:uid="{00000000-0005-0000-0000-0000CEA70000}"/>
    <cellStyle name="SAPBEXformats 3 4" xfId="849" xr:uid="{00000000-0005-0000-0000-0000CFA70000}"/>
    <cellStyle name="SAPBEXformats 3 4 10" xfId="30942" xr:uid="{00000000-0005-0000-0000-0000D0A70000}"/>
    <cellStyle name="SAPBEXformats 3 4 11" xfId="33831" xr:uid="{00000000-0005-0000-0000-0000D1A70000}"/>
    <cellStyle name="SAPBEXformats 3 4 12" xfId="36737" xr:uid="{00000000-0005-0000-0000-0000D2A70000}"/>
    <cellStyle name="SAPBEXformats 3 4 13" xfId="41844" xr:uid="{00000000-0005-0000-0000-0000D3A70000}"/>
    <cellStyle name="SAPBEXformats 3 4 14" xfId="44862" xr:uid="{00000000-0005-0000-0000-0000D4A70000}"/>
    <cellStyle name="SAPBEXformats 3 4 2" xfId="5025" xr:uid="{00000000-0005-0000-0000-0000D5A70000}"/>
    <cellStyle name="SAPBEXformats 3 4 3" xfId="8623" xr:uid="{00000000-0005-0000-0000-0000D6A70000}"/>
    <cellStyle name="SAPBEXformats 3 4 4" xfId="11516" xr:uid="{00000000-0005-0000-0000-0000D7A70000}"/>
    <cellStyle name="SAPBEXformats 3 4 5" xfId="14384" xr:uid="{00000000-0005-0000-0000-0000D8A70000}"/>
    <cellStyle name="SAPBEXformats 3 4 6" xfId="17313" xr:uid="{00000000-0005-0000-0000-0000D9A70000}"/>
    <cellStyle name="SAPBEXformats 3 4 7" xfId="20424" xr:uid="{00000000-0005-0000-0000-0000DAA70000}"/>
    <cellStyle name="SAPBEXformats 3 4 8" xfId="25203" xr:uid="{00000000-0005-0000-0000-0000DBA70000}"/>
    <cellStyle name="SAPBEXformats 3 4 9" xfId="28087" xr:uid="{00000000-0005-0000-0000-0000DCA70000}"/>
    <cellStyle name="SAPBEXformats 3 5" xfId="11165" xr:uid="{00000000-0005-0000-0000-0000DDA70000}"/>
    <cellStyle name="SAPBEXformats 3 6" xfId="16962" xr:uid="{00000000-0005-0000-0000-0000DEA70000}"/>
    <cellStyle name="SAPBEXformats 3 7" xfId="20071" xr:uid="{00000000-0005-0000-0000-0000DFA70000}"/>
    <cellStyle name="SAPBEXformats 3 8" xfId="23789" xr:uid="{00000000-0005-0000-0000-0000E0A70000}"/>
    <cellStyle name="SAPBEXformats 3 9" xfId="27736" xr:uid="{00000000-0005-0000-0000-0000E1A70000}"/>
    <cellStyle name="SAPBEXformats 30" xfId="1224" xr:uid="{00000000-0005-0000-0000-0000E2A70000}"/>
    <cellStyle name="SAPBEXformats 30 10" xfId="31317" xr:uid="{00000000-0005-0000-0000-0000E3A70000}"/>
    <cellStyle name="SAPBEXformats 30 11" xfId="34206" xr:uid="{00000000-0005-0000-0000-0000E4A70000}"/>
    <cellStyle name="SAPBEXformats 30 12" xfId="37112" xr:uid="{00000000-0005-0000-0000-0000E5A70000}"/>
    <cellStyle name="SAPBEXformats 30 13" xfId="42219" xr:uid="{00000000-0005-0000-0000-0000E6A70000}"/>
    <cellStyle name="SAPBEXformats 30 14" xfId="45237" xr:uid="{00000000-0005-0000-0000-0000E7A70000}"/>
    <cellStyle name="SAPBEXformats 30 2" xfId="219" xr:uid="{00000000-0005-0000-0000-0000E8A70000}"/>
    <cellStyle name="SAPBEXformats 30 3" xfId="8998" xr:uid="{00000000-0005-0000-0000-0000E9A70000}"/>
    <cellStyle name="SAPBEXformats 30 4" xfId="11891" xr:uid="{00000000-0005-0000-0000-0000EAA70000}"/>
    <cellStyle name="SAPBEXformats 30 5" xfId="14759" xr:uid="{00000000-0005-0000-0000-0000EBA70000}"/>
    <cellStyle name="SAPBEXformats 30 6" xfId="17688" xr:uid="{00000000-0005-0000-0000-0000ECA70000}"/>
    <cellStyle name="SAPBEXformats 30 7" xfId="20799" xr:uid="{00000000-0005-0000-0000-0000EDA70000}"/>
    <cellStyle name="SAPBEXformats 30 8" xfId="25578" xr:uid="{00000000-0005-0000-0000-0000EEA70000}"/>
    <cellStyle name="SAPBEXformats 30 9" xfId="28462" xr:uid="{00000000-0005-0000-0000-0000EFA70000}"/>
    <cellStyle name="SAPBEXformats 31" xfId="1725" xr:uid="{00000000-0005-0000-0000-0000F0A70000}"/>
    <cellStyle name="SAPBEXformats 31 10" xfId="31817" xr:uid="{00000000-0005-0000-0000-0000F1A70000}"/>
    <cellStyle name="SAPBEXformats 31 11" xfId="34707" xr:uid="{00000000-0005-0000-0000-0000F2A70000}"/>
    <cellStyle name="SAPBEXformats 31 12" xfId="37613" xr:uid="{00000000-0005-0000-0000-0000F3A70000}"/>
    <cellStyle name="SAPBEXformats 31 13" xfId="42720" xr:uid="{00000000-0005-0000-0000-0000F4A70000}"/>
    <cellStyle name="SAPBEXformats 31 14" xfId="45738" xr:uid="{00000000-0005-0000-0000-0000F5A70000}"/>
    <cellStyle name="SAPBEXformats 31 2" xfId="6704" xr:uid="{00000000-0005-0000-0000-0000F6A70000}"/>
    <cellStyle name="SAPBEXformats 31 3" xfId="9498" xr:uid="{00000000-0005-0000-0000-0000F7A70000}"/>
    <cellStyle name="SAPBEXformats 31 4" xfId="12392" xr:uid="{00000000-0005-0000-0000-0000F8A70000}"/>
    <cellStyle name="SAPBEXformats 31 5" xfId="15259" xr:uid="{00000000-0005-0000-0000-0000F9A70000}"/>
    <cellStyle name="SAPBEXformats 31 6" xfId="18189" xr:uid="{00000000-0005-0000-0000-0000FAA70000}"/>
    <cellStyle name="SAPBEXformats 31 7" xfId="21300" xr:uid="{00000000-0005-0000-0000-0000FBA70000}"/>
    <cellStyle name="SAPBEXformats 31 8" xfId="26079" xr:uid="{00000000-0005-0000-0000-0000FCA70000}"/>
    <cellStyle name="SAPBEXformats 31 9" xfId="28963" xr:uid="{00000000-0005-0000-0000-0000FDA70000}"/>
    <cellStyle name="SAPBEXformats 32" xfId="1757" xr:uid="{00000000-0005-0000-0000-0000FEA70000}"/>
    <cellStyle name="SAPBEXformats 32 10" xfId="31848" xr:uid="{00000000-0005-0000-0000-0000FFA70000}"/>
    <cellStyle name="SAPBEXformats 32 11" xfId="34739" xr:uid="{00000000-0005-0000-0000-000000A80000}"/>
    <cellStyle name="SAPBEXformats 32 12" xfId="37645" xr:uid="{00000000-0005-0000-0000-000001A80000}"/>
    <cellStyle name="SAPBEXformats 32 13" xfId="42752" xr:uid="{00000000-0005-0000-0000-000002A80000}"/>
    <cellStyle name="SAPBEXformats 32 14" xfId="45770" xr:uid="{00000000-0005-0000-0000-000003A80000}"/>
    <cellStyle name="SAPBEXformats 32 2" xfId="6735" xr:uid="{00000000-0005-0000-0000-000004A80000}"/>
    <cellStyle name="SAPBEXformats 32 3" xfId="9529" xr:uid="{00000000-0005-0000-0000-000005A80000}"/>
    <cellStyle name="SAPBEXformats 32 4" xfId="12424" xr:uid="{00000000-0005-0000-0000-000006A80000}"/>
    <cellStyle name="SAPBEXformats 32 5" xfId="15290" xr:uid="{00000000-0005-0000-0000-000007A80000}"/>
    <cellStyle name="SAPBEXformats 32 6" xfId="18221" xr:uid="{00000000-0005-0000-0000-000008A80000}"/>
    <cellStyle name="SAPBEXformats 32 7" xfId="21332" xr:uid="{00000000-0005-0000-0000-000009A80000}"/>
    <cellStyle name="SAPBEXformats 32 8" xfId="26111" xr:uid="{00000000-0005-0000-0000-00000AA80000}"/>
    <cellStyle name="SAPBEXformats 32 9" xfId="28995" xr:uid="{00000000-0005-0000-0000-00000BA80000}"/>
    <cellStyle name="SAPBEXformats 33" xfId="1789" xr:uid="{00000000-0005-0000-0000-00000CA80000}"/>
    <cellStyle name="SAPBEXformats 33 10" xfId="31879" xr:uid="{00000000-0005-0000-0000-00000DA80000}"/>
    <cellStyle name="SAPBEXformats 33 11" xfId="34771" xr:uid="{00000000-0005-0000-0000-00000EA80000}"/>
    <cellStyle name="SAPBEXformats 33 12" xfId="37677" xr:uid="{00000000-0005-0000-0000-00000FA80000}"/>
    <cellStyle name="SAPBEXformats 33 13" xfId="42784" xr:uid="{00000000-0005-0000-0000-000010A80000}"/>
    <cellStyle name="SAPBEXformats 33 14" xfId="45802" xr:uid="{00000000-0005-0000-0000-000011A80000}"/>
    <cellStyle name="SAPBEXformats 33 2" xfId="6767" xr:uid="{00000000-0005-0000-0000-000012A80000}"/>
    <cellStyle name="SAPBEXformats 33 3" xfId="9560" xr:uid="{00000000-0005-0000-0000-000013A80000}"/>
    <cellStyle name="SAPBEXformats 33 4" xfId="12456" xr:uid="{00000000-0005-0000-0000-000014A80000}"/>
    <cellStyle name="SAPBEXformats 33 5" xfId="15321" xr:uid="{00000000-0005-0000-0000-000015A80000}"/>
    <cellStyle name="SAPBEXformats 33 6" xfId="18253" xr:uid="{00000000-0005-0000-0000-000016A80000}"/>
    <cellStyle name="SAPBEXformats 33 7" xfId="21364" xr:uid="{00000000-0005-0000-0000-000017A80000}"/>
    <cellStyle name="SAPBEXformats 33 8" xfId="26143" xr:uid="{00000000-0005-0000-0000-000018A80000}"/>
    <cellStyle name="SAPBEXformats 33 9" xfId="29027" xr:uid="{00000000-0005-0000-0000-000019A80000}"/>
    <cellStyle name="SAPBEXformats 34" xfId="1821" xr:uid="{00000000-0005-0000-0000-00001AA80000}"/>
    <cellStyle name="SAPBEXformats 34 10" xfId="31910" xr:uid="{00000000-0005-0000-0000-00001BA80000}"/>
    <cellStyle name="SAPBEXformats 34 11" xfId="34803" xr:uid="{00000000-0005-0000-0000-00001CA80000}"/>
    <cellStyle name="SAPBEXformats 34 12" xfId="37709" xr:uid="{00000000-0005-0000-0000-00001DA80000}"/>
    <cellStyle name="SAPBEXformats 34 13" xfId="42816" xr:uid="{00000000-0005-0000-0000-00001EA80000}"/>
    <cellStyle name="SAPBEXformats 34 14" xfId="45834" xr:uid="{00000000-0005-0000-0000-00001FA80000}"/>
    <cellStyle name="SAPBEXformats 34 2" xfId="6798" xr:uid="{00000000-0005-0000-0000-000020A80000}"/>
    <cellStyle name="SAPBEXformats 34 3" xfId="9591" xr:uid="{00000000-0005-0000-0000-000021A80000}"/>
    <cellStyle name="SAPBEXformats 34 4" xfId="12488" xr:uid="{00000000-0005-0000-0000-000022A80000}"/>
    <cellStyle name="SAPBEXformats 34 5" xfId="15352" xr:uid="{00000000-0005-0000-0000-000023A80000}"/>
    <cellStyle name="SAPBEXformats 34 6" xfId="18285" xr:uid="{00000000-0005-0000-0000-000024A80000}"/>
    <cellStyle name="SAPBEXformats 34 7" xfId="21396" xr:uid="{00000000-0005-0000-0000-000025A80000}"/>
    <cellStyle name="SAPBEXformats 34 8" xfId="26175" xr:uid="{00000000-0005-0000-0000-000026A80000}"/>
    <cellStyle name="SAPBEXformats 34 9" xfId="29059" xr:uid="{00000000-0005-0000-0000-000027A80000}"/>
    <cellStyle name="SAPBEXformats 35" xfId="1853" xr:uid="{00000000-0005-0000-0000-000028A80000}"/>
    <cellStyle name="SAPBEXformats 35 10" xfId="31941" xr:uid="{00000000-0005-0000-0000-000029A80000}"/>
    <cellStyle name="SAPBEXformats 35 11" xfId="34834" xr:uid="{00000000-0005-0000-0000-00002AA80000}"/>
    <cellStyle name="SAPBEXformats 35 12" xfId="37741" xr:uid="{00000000-0005-0000-0000-00002BA80000}"/>
    <cellStyle name="SAPBEXformats 35 13" xfId="42848" xr:uid="{00000000-0005-0000-0000-00002CA80000}"/>
    <cellStyle name="SAPBEXformats 35 14" xfId="45866" xr:uid="{00000000-0005-0000-0000-00002DA80000}"/>
    <cellStyle name="SAPBEXformats 35 2" xfId="6829" xr:uid="{00000000-0005-0000-0000-00002EA80000}"/>
    <cellStyle name="SAPBEXformats 35 3" xfId="9622" xr:uid="{00000000-0005-0000-0000-00002FA80000}"/>
    <cellStyle name="SAPBEXformats 35 4" xfId="12520" xr:uid="{00000000-0005-0000-0000-000030A80000}"/>
    <cellStyle name="SAPBEXformats 35 5" xfId="15383" xr:uid="{00000000-0005-0000-0000-000031A80000}"/>
    <cellStyle name="SAPBEXformats 35 6" xfId="18317" xr:uid="{00000000-0005-0000-0000-000032A80000}"/>
    <cellStyle name="SAPBEXformats 35 7" xfId="21428" xr:uid="{00000000-0005-0000-0000-000033A80000}"/>
    <cellStyle name="SAPBEXformats 35 8" xfId="26207" xr:uid="{00000000-0005-0000-0000-000034A80000}"/>
    <cellStyle name="SAPBEXformats 35 9" xfId="29090" xr:uid="{00000000-0005-0000-0000-000035A80000}"/>
    <cellStyle name="SAPBEXformats 36" xfId="1885" xr:uid="{00000000-0005-0000-0000-000036A80000}"/>
    <cellStyle name="SAPBEXformats 36 10" xfId="31971" xr:uid="{00000000-0005-0000-0000-000037A80000}"/>
    <cellStyle name="SAPBEXformats 36 11" xfId="34865" xr:uid="{00000000-0005-0000-0000-000038A80000}"/>
    <cellStyle name="SAPBEXformats 36 12" xfId="37771" xr:uid="{00000000-0005-0000-0000-000039A80000}"/>
    <cellStyle name="SAPBEXformats 36 13" xfId="42879" xr:uid="{00000000-0005-0000-0000-00003AA80000}"/>
    <cellStyle name="SAPBEXformats 36 14" xfId="45898" xr:uid="{00000000-0005-0000-0000-00003BA80000}"/>
    <cellStyle name="SAPBEXformats 36 2" xfId="6860" xr:uid="{00000000-0005-0000-0000-00003CA80000}"/>
    <cellStyle name="SAPBEXformats 36 3" xfId="9652" xr:uid="{00000000-0005-0000-0000-00003DA80000}"/>
    <cellStyle name="SAPBEXformats 36 4" xfId="12550" xr:uid="{00000000-0005-0000-0000-00003EA80000}"/>
    <cellStyle name="SAPBEXformats 36 5" xfId="15413" xr:uid="{00000000-0005-0000-0000-00003FA80000}"/>
    <cellStyle name="SAPBEXformats 36 6" xfId="18348" xr:uid="{00000000-0005-0000-0000-000040A80000}"/>
    <cellStyle name="SAPBEXformats 36 7" xfId="21459" xr:uid="{00000000-0005-0000-0000-000041A80000}"/>
    <cellStyle name="SAPBEXformats 36 8" xfId="26237" xr:uid="{00000000-0005-0000-0000-000042A80000}"/>
    <cellStyle name="SAPBEXformats 36 9" xfId="29120" xr:uid="{00000000-0005-0000-0000-000043A80000}"/>
    <cellStyle name="SAPBEXformats 37" xfId="1916" xr:uid="{00000000-0005-0000-0000-000044A80000}"/>
    <cellStyle name="SAPBEXformats 37 10" xfId="32001" xr:uid="{00000000-0005-0000-0000-000045A80000}"/>
    <cellStyle name="SAPBEXformats 37 11" xfId="34896" xr:uid="{00000000-0005-0000-0000-000046A80000}"/>
    <cellStyle name="SAPBEXformats 37 12" xfId="37801" xr:uid="{00000000-0005-0000-0000-000047A80000}"/>
    <cellStyle name="SAPBEXformats 37 13" xfId="42910" xr:uid="{00000000-0005-0000-0000-000048A80000}"/>
    <cellStyle name="SAPBEXformats 37 14" xfId="45929" xr:uid="{00000000-0005-0000-0000-000049A80000}"/>
    <cellStyle name="SAPBEXformats 37 2" xfId="6890" xr:uid="{00000000-0005-0000-0000-00004AA80000}"/>
    <cellStyle name="SAPBEXformats 37 3" xfId="9683" xr:uid="{00000000-0005-0000-0000-00004BA80000}"/>
    <cellStyle name="SAPBEXformats 37 4" xfId="12580" xr:uid="{00000000-0005-0000-0000-00004CA80000}"/>
    <cellStyle name="SAPBEXformats 37 5" xfId="15443" xr:uid="{00000000-0005-0000-0000-00004DA80000}"/>
    <cellStyle name="SAPBEXformats 37 6" xfId="18379" xr:uid="{00000000-0005-0000-0000-00004EA80000}"/>
    <cellStyle name="SAPBEXformats 37 7" xfId="21490" xr:uid="{00000000-0005-0000-0000-00004FA80000}"/>
    <cellStyle name="SAPBEXformats 37 8" xfId="26267" xr:uid="{00000000-0005-0000-0000-000050A80000}"/>
    <cellStyle name="SAPBEXformats 37 9" xfId="29150" xr:uid="{00000000-0005-0000-0000-000051A80000}"/>
    <cellStyle name="SAPBEXformats 38" xfId="1948" xr:uid="{00000000-0005-0000-0000-000052A80000}"/>
    <cellStyle name="SAPBEXformats 38 10" xfId="32032" xr:uid="{00000000-0005-0000-0000-000053A80000}"/>
    <cellStyle name="SAPBEXformats 38 11" xfId="34928" xr:uid="{00000000-0005-0000-0000-000054A80000}"/>
    <cellStyle name="SAPBEXformats 38 12" xfId="37832" xr:uid="{00000000-0005-0000-0000-000055A80000}"/>
    <cellStyle name="SAPBEXformats 38 13" xfId="42941" xr:uid="{00000000-0005-0000-0000-000056A80000}"/>
    <cellStyle name="SAPBEXformats 38 14" xfId="45961" xr:uid="{00000000-0005-0000-0000-000057A80000}"/>
    <cellStyle name="SAPBEXformats 38 2" xfId="6921" xr:uid="{00000000-0005-0000-0000-000058A80000}"/>
    <cellStyle name="SAPBEXformats 38 3" xfId="9715" xr:uid="{00000000-0005-0000-0000-000059A80000}"/>
    <cellStyle name="SAPBEXformats 38 4" xfId="12611" xr:uid="{00000000-0005-0000-0000-00005AA80000}"/>
    <cellStyle name="SAPBEXformats 38 5" xfId="15475" xr:uid="{00000000-0005-0000-0000-00005BA80000}"/>
    <cellStyle name="SAPBEXformats 38 6" xfId="18411" xr:uid="{00000000-0005-0000-0000-00005CA80000}"/>
    <cellStyle name="SAPBEXformats 38 7" xfId="21522" xr:uid="{00000000-0005-0000-0000-00005DA80000}"/>
    <cellStyle name="SAPBEXformats 38 8" xfId="26298" xr:uid="{00000000-0005-0000-0000-00005EA80000}"/>
    <cellStyle name="SAPBEXformats 38 9" xfId="29181" xr:uid="{00000000-0005-0000-0000-00005FA80000}"/>
    <cellStyle name="SAPBEXformats 39" xfId="1979" xr:uid="{00000000-0005-0000-0000-000060A80000}"/>
    <cellStyle name="SAPBEXformats 39 10" xfId="32062" xr:uid="{00000000-0005-0000-0000-000061A80000}"/>
    <cellStyle name="SAPBEXformats 39 11" xfId="34959" xr:uid="{00000000-0005-0000-0000-000062A80000}"/>
    <cellStyle name="SAPBEXformats 39 12" xfId="37862" xr:uid="{00000000-0005-0000-0000-000063A80000}"/>
    <cellStyle name="SAPBEXformats 39 13" xfId="42971" xr:uid="{00000000-0005-0000-0000-000064A80000}"/>
    <cellStyle name="SAPBEXformats 39 14" xfId="45992" xr:uid="{00000000-0005-0000-0000-000065A80000}"/>
    <cellStyle name="SAPBEXformats 39 2" xfId="6952" xr:uid="{00000000-0005-0000-0000-000066A80000}"/>
    <cellStyle name="SAPBEXformats 39 3" xfId="9746" xr:uid="{00000000-0005-0000-0000-000067A80000}"/>
    <cellStyle name="SAPBEXformats 39 4" xfId="12641" xr:uid="{00000000-0005-0000-0000-000068A80000}"/>
    <cellStyle name="SAPBEXformats 39 5" xfId="15506" xr:uid="{00000000-0005-0000-0000-000069A80000}"/>
    <cellStyle name="SAPBEXformats 39 6" xfId="18442" xr:uid="{00000000-0005-0000-0000-00006AA80000}"/>
    <cellStyle name="SAPBEXformats 39 7" xfId="21552" xr:uid="{00000000-0005-0000-0000-00006BA80000}"/>
    <cellStyle name="SAPBEXformats 39 8" xfId="26328" xr:uid="{00000000-0005-0000-0000-00006CA80000}"/>
    <cellStyle name="SAPBEXformats 39 9" xfId="29211" xr:uid="{00000000-0005-0000-0000-00006DA80000}"/>
    <cellStyle name="SAPBEXformats 4" xfId="677" xr:uid="{00000000-0005-0000-0000-00006EA80000}"/>
    <cellStyle name="SAPBEXformats 4 10" xfId="30770" xr:uid="{00000000-0005-0000-0000-00006FA80000}"/>
    <cellStyle name="SAPBEXformats 4 11" xfId="33659" xr:uid="{00000000-0005-0000-0000-000070A80000}"/>
    <cellStyle name="SAPBEXformats 4 12" xfId="36565" xr:uid="{00000000-0005-0000-0000-000071A80000}"/>
    <cellStyle name="SAPBEXformats 4 13" xfId="41672" xr:uid="{00000000-0005-0000-0000-000072A80000}"/>
    <cellStyle name="SAPBEXformats 4 14" xfId="44690" xr:uid="{00000000-0005-0000-0000-000073A80000}"/>
    <cellStyle name="SAPBEXformats 4 2" xfId="3362" xr:uid="{00000000-0005-0000-0000-000074A80000}"/>
    <cellStyle name="SAPBEXformats 4 3" xfId="8451" xr:uid="{00000000-0005-0000-0000-000075A80000}"/>
    <cellStyle name="SAPBEXformats 4 4" xfId="11344" xr:uid="{00000000-0005-0000-0000-000076A80000}"/>
    <cellStyle name="SAPBEXformats 4 5" xfId="14212" xr:uid="{00000000-0005-0000-0000-000077A80000}"/>
    <cellStyle name="SAPBEXformats 4 6" xfId="17141" xr:uid="{00000000-0005-0000-0000-000078A80000}"/>
    <cellStyle name="SAPBEXformats 4 7" xfId="20252" xr:uid="{00000000-0005-0000-0000-000079A80000}"/>
    <cellStyle name="SAPBEXformats 4 8" xfId="19898" xr:uid="{00000000-0005-0000-0000-00007AA80000}"/>
    <cellStyle name="SAPBEXformats 4 9" xfId="27915" xr:uid="{00000000-0005-0000-0000-00007BA80000}"/>
    <cellStyle name="SAPBEXformats 40" xfId="2011" xr:uid="{00000000-0005-0000-0000-00007CA80000}"/>
    <cellStyle name="SAPBEXformats 40 10" xfId="32094" xr:uid="{00000000-0005-0000-0000-00007DA80000}"/>
    <cellStyle name="SAPBEXformats 40 11" xfId="34991" xr:uid="{00000000-0005-0000-0000-00007EA80000}"/>
    <cellStyle name="SAPBEXformats 40 12" xfId="37893" xr:uid="{00000000-0005-0000-0000-00007FA80000}"/>
    <cellStyle name="SAPBEXformats 40 13" xfId="43002" xr:uid="{00000000-0005-0000-0000-000080A80000}"/>
    <cellStyle name="SAPBEXformats 40 14" xfId="46024" xr:uid="{00000000-0005-0000-0000-000081A80000}"/>
    <cellStyle name="SAPBEXformats 40 2" xfId="6984" xr:uid="{00000000-0005-0000-0000-000082A80000}"/>
    <cellStyle name="SAPBEXformats 40 3" xfId="9778" xr:uid="{00000000-0005-0000-0000-000083A80000}"/>
    <cellStyle name="SAPBEXformats 40 4" xfId="12672" xr:uid="{00000000-0005-0000-0000-000084A80000}"/>
    <cellStyle name="SAPBEXformats 40 5" xfId="15538" xr:uid="{00000000-0005-0000-0000-000085A80000}"/>
    <cellStyle name="SAPBEXformats 40 6" xfId="18474" xr:uid="{00000000-0005-0000-0000-000086A80000}"/>
    <cellStyle name="SAPBEXformats 40 7" xfId="21583" xr:uid="{00000000-0005-0000-0000-000087A80000}"/>
    <cellStyle name="SAPBEXformats 40 8" xfId="26359" xr:uid="{00000000-0005-0000-0000-000088A80000}"/>
    <cellStyle name="SAPBEXformats 40 9" xfId="29242" xr:uid="{00000000-0005-0000-0000-000089A80000}"/>
    <cellStyle name="SAPBEXformats 41" xfId="2042" xr:uid="{00000000-0005-0000-0000-00008AA80000}"/>
    <cellStyle name="SAPBEXformats 41 10" xfId="32125" xr:uid="{00000000-0005-0000-0000-00008BA80000}"/>
    <cellStyle name="SAPBEXformats 41 11" xfId="35022" xr:uid="{00000000-0005-0000-0000-00008CA80000}"/>
    <cellStyle name="SAPBEXformats 41 12" xfId="37923" xr:uid="{00000000-0005-0000-0000-00008DA80000}"/>
    <cellStyle name="SAPBEXformats 41 13" xfId="43032" xr:uid="{00000000-0005-0000-0000-00008EA80000}"/>
    <cellStyle name="SAPBEXformats 41 14" xfId="46055" xr:uid="{00000000-0005-0000-0000-00008FA80000}"/>
    <cellStyle name="SAPBEXformats 41 2" xfId="7015" xr:uid="{00000000-0005-0000-0000-000090A80000}"/>
    <cellStyle name="SAPBEXformats 41 3" xfId="9809" xr:uid="{00000000-0005-0000-0000-000091A80000}"/>
    <cellStyle name="SAPBEXformats 41 4" xfId="12702" xr:uid="{00000000-0005-0000-0000-000092A80000}"/>
    <cellStyle name="SAPBEXformats 41 5" xfId="15569" xr:uid="{00000000-0005-0000-0000-000093A80000}"/>
    <cellStyle name="SAPBEXformats 41 6" xfId="18505" xr:uid="{00000000-0005-0000-0000-000094A80000}"/>
    <cellStyle name="SAPBEXformats 41 7" xfId="21613" xr:uid="{00000000-0005-0000-0000-000095A80000}"/>
    <cellStyle name="SAPBEXformats 41 8" xfId="26389" xr:uid="{00000000-0005-0000-0000-000096A80000}"/>
    <cellStyle name="SAPBEXformats 41 9" xfId="29272" xr:uid="{00000000-0005-0000-0000-000097A80000}"/>
    <cellStyle name="SAPBEXformats 42" xfId="2074" xr:uid="{00000000-0005-0000-0000-000098A80000}"/>
    <cellStyle name="SAPBEXformats 42 10" xfId="32157" xr:uid="{00000000-0005-0000-0000-000099A80000}"/>
    <cellStyle name="SAPBEXformats 42 11" xfId="35054" xr:uid="{00000000-0005-0000-0000-00009AA80000}"/>
    <cellStyle name="SAPBEXformats 42 12" xfId="37954" xr:uid="{00000000-0005-0000-0000-00009BA80000}"/>
    <cellStyle name="SAPBEXformats 42 13" xfId="43063" xr:uid="{00000000-0005-0000-0000-00009CA80000}"/>
    <cellStyle name="SAPBEXformats 42 14" xfId="46087" xr:uid="{00000000-0005-0000-0000-00009DA80000}"/>
    <cellStyle name="SAPBEXformats 42 2" xfId="7047" xr:uid="{00000000-0005-0000-0000-00009EA80000}"/>
    <cellStyle name="SAPBEXformats 42 3" xfId="9841" xr:uid="{00000000-0005-0000-0000-00009FA80000}"/>
    <cellStyle name="SAPBEXformats 42 4" xfId="12733" xr:uid="{00000000-0005-0000-0000-0000A0A80000}"/>
    <cellStyle name="SAPBEXformats 42 5" xfId="15601" xr:uid="{00000000-0005-0000-0000-0000A1A80000}"/>
    <cellStyle name="SAPBEXformats 42 6" xfId="18537" xr:uid="{00000000-0005-0000-0000-0000A2A80000}"/>
    <cellStyle name="SAPBEXformats 42 7" xfId="21645" xr:uid="{00000000-0005-0000-0000-0000A3A80000}"/>
    <cellStyle name="SAPBEXformats 42 8" xfId="26420" xr:uid="{00000000-0005-0000-0000-0000A4A80000}"/>
    <cellStyle name="SAPBEXformats 42 9" xfId="29303" xr:uid="{00000000-0005-0000-0000-0000A5A80000}"/>
    <cellStyle name="SAPBEXformats 43" xfId="2104" xr:uid="{00000000-0005-0000-0000-0000A6A80000}"/>
    <cellStyle name="SAPBEXformats 43 10" xfId="32187" xr:uid="{00000000-0005-0000-0000-0000A7A80000}"/>
    <cellStyle name="SAPBEXformats 43 11" xfId="35083" xr:uid="{00000000-0005-0000-0000-0000A8A80000}"/>
    <cellStyle name="SAPBEXformats 43 12" xfId="37983" xr:uid="{00000000-0005-0000-0000-0000A9A80000}"/>
    <cellStyle name="SAPBEXformats 43 13" xfId="43093" xr:uid="{00000000-0005-0000-0000-0000AAA80000}"/>
    <cellStyle name="SAPBEXformats 43 14" xfId="46117" xr:uid="{00000000-0005-0000-0000-0000ABA80000}"/>
    <cellStyle name="SAPBEXformats 43 2" xfId="7077" xr:uid="{00000000-0005-0000-0000-0000ACA80000}"/>
    <cellStyle name="SAPBEXformats 43 3" xfId="9871" xr:uid="{00000000-0005-0000-0000-0000ADA80000}"/>
    <cellStyle name="SAPBEXformats 43 4" xfId="12762" xr:uid="{00000000-0005-0000-0000-0000AEA80000}"/>
    <cellStyle name="SAPBEXformats 43 5" xfId="15631" xr:uid="{00000000-0005-0000-0000-0000AFA80000}"/>
    <cellStyle name="SAPBEXformats 43 6" xfId="18567" xr:uid="{00000000-0005-0000-0000-0000B0A80000}"/>
    <cellStyle name="SAPBEXformats 43 7" xfId="21674" xr:uid="{00000000-0005-0000-0000-0000B1A80000}"/>
    <cellStyle name="SAPBEXformats 43 8" xfId="26449" xr:uid="{00000000-0005-0000-0000-0000B2A80000}"/>
    <cellStyle name="SAPBEXformats 43 9" xfId="29332" xr:uid="{00000000-0005-0000-0000-0000B3A80000}"/>
    <cellStyle name="SAPBEXformats 44" xfId="2135" xr:uid="{00000000-0005-0000-0000-0000B4A80000}"/>
    <cellStyle name="SAPBEXformats 44 10" xfId="32218" xr:uid="{00000000-0005-0000-0000-0000B5A80000}"/>
    <cellStyle name="SAPBEXformats 44 11" xfId="35114" xr:uid="{00000000-0005-0000-0000-0000B6A80000}"/>
    <cellStyle name="SAPBEXformats 44 12" xfId="38013" xr:uid="{00000000-0005-0000-0000-0000B7A80000}"/>
    <cellStyle name="SAPBEXformats 44 13" xfId="43124" xr:uid="{00000000-0005-0000-0000-0000B8A80000}"/>
    <cellStyle name="SAPBEXformats 44 14" xfId="46148" xr:uid="{00000000-0005-0000-0000-0000B9A80000}"/>
    <cellStyle name="SAPBEXformats 44 2" xfId="7108" xr:uid="{00000000-0005-0000-0000-0000BAA80000}"/>
    <cellStyle name="SAPBEXformats 44 3" xfId="9902" xr:uid="{00000000-0005-0000-0000-0000BBA80000}"/>
    <cellStyle name="SAPBEXformats 44 4" xfId="12792" xr:uid="{00000000-0005-0000-0000-0000BCA80000}"/>
    <cellStyle name="SAPBEXformats 44 5" xfId="15662" xr:uid="{00000000-0005-0000-0000-0000BDA80000}"/>
    <cellStyle name="SAPBEXformats 44 6" xfId="18598" xr:uid="{00000000-0005-0000-0000-0000BEA80000}"/>
    <cellStyle name="SAPBEXformats 44 7" xfId="21704" xr:uid="{00000000-0005-0000-0000-0000BFA80000}"/>
    <cellStyle name="SAPBEXformats 44 8" xfId="26479" xr:uid="{00000000-0005-0000-0000-0000C0A80000}"/>
    <cellStyle name="SAPBEXformats 44 9" xfId="29362" xr:uid="{00000000-0005-0000-0000-0000C1A80000}"/>
    <cellStyle name="SAPBEXformats 45" xfId="2165" xr:uid="{00000000-0005-0000-0000-0000C2A80000}"/>
    <cellStyle name="SAPBEXformats 45 10" xfId="32248" xr:uid="{00000000-0005-0000-0000-0000C3A80000}"/>
    <cellStyle name="SAPBEXformats 45 11" xfId="35144" xr:uid="{00000000-0005-0000-0000-0000C4A80000}"/>
    <cellStyle name="SAPBEXformats 45 12" xfId="38042" xr:uid="{00000000-0005-0000-0000-0000C5A80000}"/>
    <cellStyle name="SAPBEXformats 45 13" xfId="43154" xr:uid="{00000000-0005-0000-0000-0000C6A80000}"/>
    <cellStyle name="SAPBEXformats 45 14" xfId="46178" xr:uid="{00000000-0005-0000-0000-0000C7A80000}"/>
    <cellStyle name="SAPBEXformats 45 2" xfId="7138" xr:uid="{00000000-0005-0000-0000-0000C8A80000}"/>
    <cellStyle name="SAPBEXformats 45 3" xfId="9932" xr:uid="{00000000-0005-0000-0000-0000C9A80000}"/>
    <cellStyle name="SAPBEXformats 45 4" xfId="12821" xr:uid="{00000000-0005-0000-0000-0000CAA80000}"/>
    <cellStyle name="SAPBEXformats 45 5" xfId="15692" xr:uid="{00000000-0005-0000-0000-0000CBA80000}"/>
    <cellStyle name="SAPBEXformats 45 6" xfId="18628" xr:uid="{00000000-0005-0000-0000-0000CCA80000}"/>
    <cellStyle name="SAPBEXformats 45 7" xfId="21733" xr:uid="{00000000-0005-0000-0000-0000CDA80000}"/>
    <cellStyle name="SAPBEXformats 45 8" xfId="26508" xr:uid="{00000000-0005-0000-0000-0000CEA80000}"/>
    <cellStyle name="SAPBEXformats 45 9" xfId="29391" xr:uid="{00000000-0005-0000-0000-0000CFA80000}"/>
    <cellStyle name="SAPBEXformats 46" xfId="2197" xr:uid="{00000000-0005-0000-0000-0000D0A80000}"/>
    <cellStyle name="SAPBEXformats 46 10" xfId="32280" xr:uid="{00000000-0005-0000-0000-0000D1A80000}"/>
    <cellStyle name="SAPBEXformats 46 11" xfId="35175" xr:uid="{00000000-0005-0000-0000-0000D2A80000}"/>
    <cellStyle name="SAPBEXformats 46 12" xfId="38073" xr:uid="{00000000-0005-0000-0000-0000D3A80000}"/>
    <cellStyle name="SAPBEXformats 46 13" xfId="43185" xr:uid="{00000000-0005-0000-0000-0000D4A80000}"/>
    <cellStyle name="SAPBEXformats 46 14" xfId="46210" xr:uid="{00000000-0005-0000-0000-0000D5A80000}"/>
    <cellStyle name="SAPBEXformats 46 2" xfId="7170" xr:uid="{00000000-0005-0000-0000-0000D6A80000}"/>
    <cellStyle name="SAPBEXformats 46 3" xfId="9964" xr:uid="{00000000-0005-0000-0000-0000D7A80000}"/>
    <cellStyle name="SAPBEXformats 46 4" xfId="12852" xr:uid="{00000000-0005-0000-0000-0000D8A80000}"/>
    <cellStyle name="SAPBEXformats 46 5" xfId="15724" xr:uid="{00000000-0005-0000-0000-0000D9A80000}"/>
    <cellStyle name="SAPBEXformats 46 6" xfId="18660" xr:uid="{00000000-0005-0000-0000-0000DAA80000}"/>
    <cellStyle name="SAPBEXformats 46 7" xfId="21764" xr:uid="{00000000-0005-0000-0000-0000DBA80000}"/>
    <cellStyle name="SAPBEXformats 46 8" xfId="26539" xr:uid="{00000000-0005-0000-0000-0000DCA80000}"/>
    <cellStyle name="SAPBEXformats 46 9" xfId="29422" xr:uid="{00000000-0005-0000-0000-0000DDA80000}"/>
    <cellStyle name="SAPBEXformats 47" xfId="2227" xr:uid="{00000000-0005-0000-0000-0000DEA80000}"/>
    <cellStyle name="SAPBEXformats 47 10" xfId="32310" xr:uid="{00000000-0005-0000-0000-0000DFA80000}"/>
    <cellStyle name="SAPBEXformats 47 11" xfId="35204" xr:uid="{00000000-0005-0000-0000-0000E0A80000}"/>
    <cellStyle name="SAPBEXformats 47 12" xfId="38102" xr:uid="{00000000-0005-0000-0000-0000E1A80000}"/>
    <cellStyle name="SAPBEXformats 47 13" xfId="43215" xr:uid="{00000000-0005-0000-0000-0000E2A80000}"/>
    <cellStyle name="SAPBEXformats 47 14" xfId="46240" xr:uid="{00000000-0005-0000-0000-0000E3A80000}"/>
    <cellStyle name="SAPBEXformats 47 2" xfId="7200" xr:uid="{00000000-0005-0000-0000-0000E4A80000}"/>
    <cellStyle name="SAPBEXformats 47 3" xfId="9994" xr:uid="{00000000-0005-0000-0000-0000E5A80000}"/>
    <cellStyle name="SAPBEXformats 47 4" xfId="12881" xr:uid="{00000000-0005-0000-0000-0000E6A80000}"/>
    <cellStyle name="SAPBEXformats 47 5" xfId="15754" xr:uid="{00000000-0005-0000-0000-0000E7A80000}"/>
    <cellStyle name="SAPBEXformats 47 6" xfId="18690" xr:uid="{00000000-0005-0000-0000-0000E8A80000}"/>
    <cellStyle name="SAPBEXformats 47 7" xfId="21793" xr:uid="{00000000-0005-0000-0000-0000E9A80000}"/>
    <cellStyle name="SAPBEXformats 47 8" xfId="26568" xr:uid="{00000000-0005-0000-0000-0000EAA80000}"/>
    <cellStyle name="SAPBEXformats 47 9" xfId="29451" xr:uid="{00000000-0005-0000-0000-0000EBA80000}"/>
    <cellStyle name="SAPBEXformats 48" xfId="2259" xr:uid="{00000000-0005-0000-0000-0000ECA80000}"/>
    <cellStyle name="SAPBEXformats 48 10" xfId="32342" xr:uid="{00000000-0005-0000-0000-0000EDA80000}"/>
    <cellStyle name="SAPBEXformats 48 11" xfId="35235" xr:uid="{00000000-0005-0000-0000-0000EEA80000}"/>
    <cellStyle name="SAPBEXformats 48 12" xfId="38133" xr:uid="{00000000-0005-0000-0000-0000EFA80000}"/>
    <cellStyle name="SAPBEXformats 48 13" xfId="43247" xr:uid="{00000000-0005-0000-0000-0000F0A80000}"/>
    <cellStyle name="SAPBEXformats 48 14" xfId="46272" xr:uid="{00000000-0005-0000-0000-0000F1A80000}"/>
    <cellStyle name="SAPBEXformats 48 2" xfId="7232" xr:uid="{00000000-0005-0000-0000-0000F2A80000}"/>
    <cellStyle name="SAPBEXformats 48 3" xfId="10026" xr:uid="{00000000-0005-0000-0000-0000F3A80000}"/>
    <cellStyle name="SAPBEXformats 48 4" xfId="12912" xr:uid="{00000000-0005-0000-0000-0000F4A80000}"/>
    <cellStyle name="SAPBEXformats 48 5" xfId="15786" xr:uid="{00000000-0005-0000-0000-0000F5A80000}"/>
    <cellStyle name="SAPBEXformats 48 6" xfId="18722" xr:uid="{00000000-0005-0000-0000-0000F6A80000}"/>
    <cellStyle name="SAPBEXformats 48 7" xfId="21824" xr:uid="{00000000-0005-0000-0000-0000F7A80000}"/>
    <cellStyle name="SAPBEXformats 48 8" xfId="26599" xr:uid="{00000000-0005-0000-0000-0000F8A80000}"/>
    <cellStyle name="SAPBEXformats 48 9" xfId="29482" xr:uid="{00000000-0005-0000-0000-0000F9A80000}"/>
    <cellStyle name="SAPBEXformats 49" xfId="2288" xr:uid="{00000000-0005-0000-0000-0000FAA80000}"/>
    <cellStyle name="SAPBEXformats 49 10" xfId="32371" xr:uid="{00000000-0005-0000-0000-0000FBA80000}"/>
    <cellStyle name="SAPBEXformats 49 11" xfId="35263" xr:uid="{00000000-0005-0000-0000-0000FCA80000}"/>
    <cellStyle name="SAPBEXformats 49 12" xfId="38161" xr:uid="{00000000-0005-0000-0000-0000FDA80000}"/>
    <cellStyle name="SAPBEXformats 49 13" xfId="43276" xr:uid="{00000000-0005-0000-0000-0000FEA80000}"/>
    <cellStyle name="SAPBEXformats 49 14" xfId="46301" xr:uid="{00000000-0005-0000-0000-0000FFA80000}"/>
    <cellStyle name="SAPBEXformats 49 2" xfId="7261" xr:uid="{00000000-0005-0000-0000-000000A90000}"/>
    <cellStyle name="SAPBEXformats 49 3" xfId="10055" xr:uid="{00000000-0005-0000-0000-000001A90000}"/>
    <cellStyle name="SAPBEXformats 49 4" xfId="12940" xr:uid="{00000000-0005-0000-0000-000002A90000}"/>
    <cellStyle name="SAPBEXformats 49 5" xfId="15815" xr:uid="{00000000-0005-0000-0000-000003A90000}"/>
    <cellStyle name="SAPBEXformats 49 6" xfId="18751" xr:uid="{00000000-0005-0000-0000-000004A90000}"/>
    <cellStyle name="SAPBEXformats 49 7" xfId="21852" xr:uid="{00000000-0005-0000-0000-000005A90000}"/>
    <cellStyle name="SAPBEXformats 49 8" xfId="26627" xr:uid="{00000000-0005-0000-0000-000006A90000}"/>
    <cellStyle name="SAPBEXformats 49 9" xfId="29510" xr:uid="{00000000-0005-0000-0000-000007A90000}"/>
    <cellStyle name="SAPBEXformats 5" xfId="639" xr:uid="{00000000-0005-0000-0000-000008A90000}"/>
    <cellStyle name="SAPBEXformats 5 10" xfId="30732" xr:uid="{00000000-0005-0000-0000-000009A90000}"/>
    <cellStyle name="SAPBEXformats 5 11" xfId="33621" xr:uid="{00000000-0005-0000-0000-00000AA90000}"/>
    <cellStyle name="SAPBEXformats 5 12" xfId="36527" xr:uid="{00000000-0005-0000-0000-00000BA90000}"/>
    <cellStyle name="SAPBEXformats 5 13" xfId="41634" xr:uid="{00000000-0005-0000-0000-00000CA90000}"/>
    <cellStyle name="SAPBEXformats 5 14" xfId="44652" xr:uid="{00000000-0005-0000-0000-00000DA90000}"/>
    <cellStyle name="SAPBEXformats 5 2" xfId="4999" xr:uid="{00000000-0005-0000-0000-00000EA90000}"/>
    <cellStyle name="SAPBEXformats 5 3" xfId="8413" xr:uid="{00000000-0005-0000-0000-00000FA90000}"/>
    <cellStyle name="SAPBEXformats 5 4" xfId="11306" xr:uid="{00000000-0005-0000-0000-000010A90000}"/>
    <cellStyle name="SAPBEXformats 5 5" xfId="14174" xr:uid="{00000000-0005-0000-0000-000011A90000}"/>
    <cellStyle name="SAPBEXformats 5 6" xfId="17103" xr:uid="{00000000-0005-0000-0000-000012A90000}"/>
    <cellStyle name="SAPBEXformats 5 7" xfId="20214" xr:uid="{00000000-0005-0000-0000-000013A90000}"/>
    <cellStyle name="SAPBEXformats 5 8" xfId="19910" xr:uid="{00000000-0005-0000-0000-000014A90000}"/>
    <cellStyle name="SAPBEXformats 5 9" xfId="27877" xr:uid="{00000000-0005-0000-0000-000015A90000}"/>
    <cellStyle name="SAPBEXformats 50" xfId="2320" xr:uid="{00000000-0005-0000-0000-000016A90000}"/>
    <cellStyle name="SAPBEXformats 50 10" xfId="32402" xr:uid="{00000000-0005-0000-0000-000017A90000}"/>
    <cellStyle name="SAPBEXformats 50 11" xfId="35293" xr:uid="{00000000-0005-0000-0000-000018A90000}"/>
    <cellStyle name="SAPBEXformats 50 12" xfId="38191" xr:uid="{00000000-0005-0000-0000-000019A90000}"/>
    <cellStyle name="SAPBEXformats 50 13" xfId="43306" xr:uid="{00000000-0005-0000-0000-00001AA90000}"/>
    <cellStyle name="SAPBEXformats 50 14" xfId="46333" xr:uid="{00000000-0005-0000-0000-00001BA90000}"/>
    <cellStyle name="SAPBEXformats 50 2" xfId="7292" xr:uid="{00000000-0005-0000-0000-00001CA90000}"/>
    <cellStyle name="SAPBEXformats 50 3" xfId="10086" xr:uid="{00000000-0005-0000-0000-00001DA90000}"/>
    <cellStyle name="SAPBEXformats 50 4" xfId="12970" xr:uid="{00000000-0005-0000-0000-00001EA90000}"/>
    <cellStyle name="SAPBEXformats 50 5" xfId="15846" xr:uid="{00000000-0005-0000-0000-00001FA90000}"/>
    <cellStyle name="SAPBEXformats 50 6" xfId="18783" xr:uid="{00000000-0005-0000-0000-000020A90000}"/>
    <cellStyle name="SAPBEXformats 50 7" xfId="21883" xr:uid="{00000000-0005-0000-0000-000021A90000}"/>
    <cellStyle name="SAPBEXformats 50 8" xfId="26657" xr:uid="{00000000-0005-0000-0000-000022A90000}"/>
    <cellStyle name="SAPBEXformats 50 9" xfId="29540" xr:uid="{00000000-0005-0000-0000-000023A90000}"/>
    <cellStyle name="SAPBEXformats 51" xfId="2350" xr:uid="{00000000-0005-0000-0000-000024A90000}"/>
    <cellStyle name="SAPBEXformats 51 10" xfId="32432" xr:uid="{00000000-0005-0000-0000-000025A90000}"/>
    <cellStyle name="SAPBEXformats 51 11" xfId="35322" xr:uid="{00000000-0005-0000-0000-000026A90000}"/>
    <cellStyle name="SAPBEXformats 51 12" xfId="38220" xr:uid="{00000000-0005-0000-0000-000027A90000}"/>
    <cellStyle name="SAPBEXformats 51 13" xfId="43335" xr:uid="{00000000-0005-0000-0000-000028A90000}"/>
    <cellStyle name="SAPBEXformats 51 14" xfId="46363" xr:uid="{00000000-0005-0000-0000-000029A90000}"/>
    <cellStyle name="SAPBEXformats 51 2" xfId="7322" xr:uid="{00000000-0005-0000-0000-00002AA90000}"/>
    <cellStyle name="SAPBEXformats 51 3" xfId="10116" xr:uid="{00000000-0005-0000-0000-00002BA90000}"/>
    <cellStyle name="SAPBEXformats 51 4" xfId="12999" xr:uid="{00000000-0005-0000-0000-00002CA90000}"/>
    <cellStyle name="SAPBEXformats 51 5" xfId="15876" xr:uid="{00000000-0005-0000-0000-00002DA90000}"/>
    <cellStyle name="SAPBEXformats 51 6" xfId="18813" xr:uid="{00000000-0005-0000-0000-00002EA90000}"/>
    <cellStyle name="SAPBEXformats 51 7" xfId="21912" xr:uid="{00000000-0005-0000-0000-00002FA90000}"/>
    <cellStyle name="SAPBEXformats 51 8" xfId="26686" xr:uid="{00000000-0005-0000-0000-000030A90000}"/>
    <cellStyle name="SAPBEXformats 51 9" xfId="29569" xr:uid="{00000000-0005-0000-0000-000031A90000}"/>
    <cellStyle name="SAPBEXformats 52" xfId="2382" xr:uid="{00000000-0005-0000-0000-000032A90000}"/>
    <cellStyle name="SAPBEXformats 52 10" xfId="32464" xr:uid="{00000000-0005-0000-0000-000033A90000}"/>
    <cellStyle name="SAPBEXformats 52 11" xfId="35353" xr:uid="{00000000-0005-0000-0000-000034A90000}"/>
    <cellStyle name="SAPBEXformats 52 12" xfId="38251" xr:uid="{00000000-0005-0000-0000-000035A90000}"/>
    <cellStyle name="SAPBEXformats 52 13" xfId="43366" xr:uid="{00000000-0005-0000-0000-000036A90000}"/>
    <cellStyle name="SAPBEXformats 52 14" xfId="46395" xr:uid="{00000000-0005-0000-0000-000037A90000}"/>
    <cellStyle name="SAPBEXformats 52 2" xfId="7354" xr:uid="{00000000-0005-0000-0000-000038A90000}"/>
    <cellStyle name="SAPBEXformats 52 3" xfId="10148" xr:uid="{00000000-0005-0000-0000-000039A90000}"/>
    <cellStyle name="SAPBEXformats 52 4" xfId="13030" xr:uid="{00000000-0005-0000-0000-00003AA90000}"/>
    <cellStyle name="SAPBEXformats 52 5" xfId="15908" xr:uid="{00000000-0005-0000-0000-00003BA90000}"/>
    <cellStyle name="SAPBEXformats 52 6" xfId="18845" xr:uid="{00000000-0005-0000-0000-00003CA90000}"/>
    <cellStyle name="SAPBEXformats 52 7" xfId="21943" xr:uid="{00000000-0005-0000-0000-00003DA90000}"/>
    <cellStyle name="SAPBEXformats 52 8" xfId="26717" xr:uid="{00000000-0005-0000-0000-00003EA90000}"/>
    <cellStyle name="SAPBEXformats 52 9" xfId="29600" xr:uid="{00000000-0005-0000-0000-00003FA90000}"/>
    <cellStyle name="SAPBEXformats 53" xfId="2412" xr:uid="{00000000-0005-0000-0000-000040A90000}"/>
    <cellStyle name="SAPBEXformats 53 10" xfId="32494" xr:uid="{00000000-0005-0000-0000-000041A90000}"/>
    <cellStyle name="SAPBEXformats 53 11" xfId="35382" xr:uid="{00000000-0005-0000-0000-000042A90000}"/>
    <cellStyle name="SAPBEXformats 53 12" xfId="38280" xr:uid="{00000000-0005-0000-0000-000043A90000}"/>
    <cellStyle name="SAPBEXformats 53 13" xfId="43395" xr:uid="{00000000-0005-0000-0000-000044A90000}"/>
    <cellStyle name="SAPBEXformats 53 14" xfId="46425" xr:uid="{00000000-0005-0000-0000-000045A90000}"/>
    <cellStyle name="SAPBEXformats 53 2" xfId="7384" xr:uid="{00000000-0005-0000-0000-000046A90000}"/>
    <cellStyle name="SAPBEXformats 53 3" xfId="10178" xr:uid="{00000000-0005-0000-0000-000047A90000}"/>
    <cellStyle name="SAPBEXformats 53 4" xfId="13059" xr:uid="{00000000-0005-0000-0000-000048A90000}"/>
    <cellStyle name="SAPBEXformats 53 5" xfId="15938" xr:uid="{00000000-0005-0000-0000-000049A90000}"/>
    <cellStyle name="SAPBEXformats 53 6" xfId="18875" xr:uid="{00000000-0005-0000-0000-00004AA90000}"/>
    <cellStyle name="SAPBEXformats 53 7" xfId="21972" xr:uid="{00000000-0005-0000-0000-00004BA90000}"/>
    <cellStyle name="SAPBEXformats 53 8" xfId="26746" xr:uid="{00000000-0005-0000-0000-00004CA90000}"/>
    <cellStyle name="SAPBEXformats 53 9" xfId="29629" xr:uid="{00000000-0005-0000-0000-00004DA90000}"/>
    <cellStyle name="SAPBEXformats 54" xfId="2443" xr:uid="{00000000-0005-0000-0000-00004EA90000}"/>
    <cellStyle name="SAPBEXformats 54 10" xfId="32525" xr:uid="{00000000-0005-0000-0000-00004FA90000}"/>
    <cellStyle name="SAPBEXformats 54 11" xfId="35412" xr:uid="{00000000-0005-0000-0000-000050A90000}"/>
    <cellStyle name="SAPBEXformats 54 12" xfId="38310" xr:uid="{00000000-0005-0000-0000-000051A90000}"/>
    <cellStyle name="SAPBEXformats 54 13" xfId="43425" xr:uid="{00000000-0005-0000-0000-000052A90000}"/>
    <cellStyle name="SAPBEXformats 54 14" xfId="46456" xr:uid="{00000000-0005-0000-0000-000053A90000}"/>
    <cellStyle name="SAPBEXformats 54 2" xfId="7415" xr:uid="{00000000-0005-0000-0000-000054A90000}"/>
    <cellStyle name="SAPBEXformats 54 3" xfId="10208" xr:uid="{00000000-0005-0000-0000-000055A90000}"/>
    <cellStyle name="SAPBEXformats 54 4" xfId="13089" xr:uid="{00000000-0005-0000-0000-000056A90000}"/>
    <cellStyle name="SAPBEXformats 54 5" xfId="15969" xr:uid="{00000000-0005-0000-0000-000057A90000}"/>
    <cellStyle name="SAPBEXformats 54 6" xfId="18906" xr:uid="{00000000-0005-0000-0000-000058A90000}"/>
    <cellStyle name="SAPBEXformats 54 7" xfId="22002" xr:uid="{00000000-0005-0000-0000-000059A90000}"/>
    <cellStyle name="SAPBEXformats 54 8" xfId="26776" xr:uid="{00000000-0005-0000-0000-00005AA90000}"/>
    <cellStyle name="SAPBEXformats 54 9" xfId="29659" xr:uid="{00000000-0005-0000-0000-00005BA90000}"/>
    <cellStyle name="SAPBEXformats 55" xfId="2472" xr:uid="{00000000-0005-0000-0000-00005CA90000}"/>
    <cellStyle name="SAPBEXformats 55 10" xfId="32554" xr:uid="{00000000-0005-0000-0000-00005DA90000}"/>
    <cellStyle name="SAPBEXformats 55 11" xfId="35440" xr:uid="{00000000-0005-0000-0000-00005EA90000}"/>
    <cellStyle name="SAPBEXformats 55 12" xfId="38338" xr:uid="{00000000-0005-0000-0000-00005FA90000}"/>
    <cellStyle name="SAPBEXformats 55 13" xfId="43453" xr:uid="{00000000-0005-0000-0000-000060A90000}"/>
    <cellStyle name="SAPBEXformats 55 14" xfId="46485" xr:uid="{00000000-0005-0000-0000-000061A90000}"/>
    <cellStyle name="SAPBEXformats 55 2" xfId="7444" xr:uid="{00000000-0005-0000-0000-000062A90000}"/>
    <cellStyle name="SAPBEXformats 55 3" xfId="10236" xr:uid="{00000000-0005-0000-0000-000063A90000}"/>
    <cellStyle name="SAPBEXformats 55 4" xfId="13117" xr:uid="{00000000-0005-0000-0000-000064A90000}"/>
    <cellStyle name="SAPBEXformats 55 5" xfId="15997" xr:uid="{00000000-0005-0000-0000-000065A90000}"/>
    <cellStyle name="SAPBEXformats 55 6" xfId="18935" xr:uid="{00000000-0005-0000-0000-000066A90000}"/>
    <cellStyle name="SAPBEXformats 55 7" xfId="22030" xr:uid="{00000000-0005-0000-0000-000067A90000}"/>
    <cellStyle name="SAPBEXformats 55 8" xfId="26804" xr:uid="{00000000-0005-0000-0000-000068A90000}"/>
    <cellStyle name="SAPBEXformats 55 9" xfId="29687" xr:uid="{00000000-0005-0000-0000-000069A90000}"/>
    <cellStyle name="SAPBEXformats 56" xfId="2505" xr:uid="{00000000-0005-0000-0000-00006AA90000}"/>
    <cellStyle name="SAPBEXformats 56 10" xfId="32586" xr:uid="{00000000-0005-0000-0000-00006BA90000}"/>
    <cellStyle name="SAPBEXformats 56 11" xfId="35473" xr:uid="{00000000-0005-0000-0000-00006CA90000}"/>
    <cellStyle name="SAPBEXformats 56 12" xfId="38370" xr:uid="{00000000-0005-0000-0000-00006DA90000}"/>
    <cellStyle name="SAPBEXformats 56 13" xfId="43485" xr:uid="{00000000-0005-0000-0000-00006EA90000}"/>
    <cellStyle name="SAPBEXformats 56 14" xfId="46518" xr:uid="{00000000-0005-0000-0000-00006FA90000}"/>
    <cellStyle name="SAPBEXformats 56 2" xfId="7476" xr:uid="{00000000-0005-0000-0000-000070A90000}"/>
    <cellStyle name="SAPBEXformats 56 3" xfId="10268" xr:uid="{00000000-0005-0000-0000-000071A90000}"/>
    <cellStyle name="SAPBEXformats 56 4" xfId="13149" xr:uid="{00000000-0005-0000-0000-000072A90000}"/>
    <cellStyle name="SAPBEXformats 56 5" xfId="16029" xr:uid="{00000000-0005-0000-0000-000073A90000}"/>
    <cellStyle name="SAPBEXformats 56 6" xfId="18968" xr:uid="{00000000-0005-0000-0000-000074A90000}"/>
    <cellStyle name="SAPBEXformats 56 7" xfId="22062" xr:uid="{00000000-0005-0000-0000-000075A90000}"/>
    <cellStyle name="SAPBEXformats 56 8" xfId="26836" xr:uid="{00000000-0005-0000-0000-000076A90000}"/>
    <cellStyle name="SAPBEXformats 56 9" xfId="29719" xr:uid="{00000000-0005-0000-0000-000077A90000}"/>
    <cellStyle name="SAPBEXformats 57" xfId="1752" xr:uid="{00000000-0005-0000-0000-000078A90000}"/>
    <cellStyle name="SAPBEXformats 57 10" xfId="31843" xr:uid="{00000000-0005-0000-0000-000079A90000}"/>
    <cellStyle name="SAPBEXformats 57 11" xfId="34734" xr:uid="{00000000-0005-0000-0000-00007AA90000}"/>
    <cellStyle name="SAPBEXformats 57 12" xfId="37640" xr:uid="{00000000-0005-0000-0000-00007BA90000}"/>
    <cellStyle name="SAPBEXformats 57 13" xfId="42747" xr:uid="{00000000-0005-0000-0000-00007CA90000}"/>
    <cellStyle name="SAPBEXformats 57 14" xfId="45765" xr:uid="{00000000-0005-0000-0000-00007DA90000}"/>
    <cellStyle name="SAPBEXformats 57 2" xfId="6730" xr:uid="{00000000-0005-0000-0000-00007EA90000}"/>
    <cellStyle name="SAPBEXformats 57 3" xfId="9524" xr:uid="{00000000-0005-0000-0000-00007FA90000}"/>
    <cellStyle name="SAPBEXformats 57 4" xfId="12419" xr:uid="{00000000-0005-0000-0000-000080A90000}"/>
    <cellStyle name="SAPBEXformats 57 5" xfId="15285" xr:uid="{00000000-0005-0000-0000-000081A90000}"/>
    <cellStyle name="SAPBEXformats 57 6" xfId="18216" xr:uid="{00000000-0005-0000-0000-000082A90000}"/>
    <cellStyle name="SAPBEXformats 57 7" xfId="21327" xr:uid="{00000000-0005-0000-0000-000083A90000}"/>
    <cellStyle name="SAPBEXformats 57 8" xfId="26106" xr:uid="{00000000-0005-0000-0000-000084A90000}"/>
    <cellStyle name="SAPBEXformats 57 9" xfId="28990" xr:uid="{00000000-0005-0000-0000-000085A90000}"/>
    <cellStyle name="SAPBEXformats 58" xfId="1538" xr:uid="{00000000-0005-0000-0000-000086A90000}"/>
    <cellStyle name="SAPBEXformats 58 10" xfId="31631" xr:uid="{00000000-0005-0000-0000-000087A90000}"/>
    <cellStyle name="SAPBEXformats 58 11" xfId="34520" xr:uid="{00000000-0005-0000-0000-000088A90000}"/>
    <cellStyle name="SAPBEXformats 58 12" xfId="37426" xr:uid="{00000000-0005-0000-0000-000089A90000}"/>
    <cellStyle name="SAPBEXformats 58 13" xfId="42533" xr:uid="{00000000-0005-0000-0000-00008AA90000}"/>
    <cellStyle name="SAPBEXformats 58 14" xfId="45551" xr:uid="{00000000-0005-0000-0000-00008BA90000}"/>
    <cellStyle name="SAPBEXformats 58 2" xfId="6518" xr:uid="{00000000-0005-0000-0000-00008CA90000}"/>
    <cellStyle name="SAPBEXformats 58 3" xfId="9312" xr:uid="{00000000-0005-0000-0000-00008DA90000}"/>
    <cellStyle name="SAPBEXformats 58 4" xfId="12205" xr:uid="{00000000-0005-0000-0000-00008EA90000}"/>
    <cellStyle name="SAPBEXformats 58 5" xfId="15073" xr:uid="{00000000-0005-0000-0000-00008FA90000}"/>
    <cellStyle name="SAPBEXformats 58 6" xfId="18002" xr:uid="{00000000-0005-0000-0000-000090A90000}"/>
    <cellStyle name="SAPBEXformats 58 7" xfId="21113" xr:uid="{00000000-0005-0000-0000-000091A90000}"/>
    <cellStyle name="SAPBEXformats 58 8" xfId="25892" xr:uid="{00000000-0005-0000-0000-000092A90000}"/>
    <cellStyle name="SAPBEXformats 58 9" xfId="28776" xr:uid="{00000000-0005-0000-0000-000093A90000}"/>
    <cellStyle name="SAPBEXformats 59" xfId="1975" xr:uid="{00000000-0005-0000-0000-000094A90000}"/>
    <cellStyle name="SAPBEXformats 59 10" xfId="32058" xr:uid="{00000000-0005-0000-0000-000095A90000}"/>
    <cellStyle name="SAPBEXformats 59 11" xfId="34955" xr:uid="{00000000-0005-0000-0000-000096A90000}"/>
    <cellStyle name="SAPBEXformats 59 12" xfId="37858" xr:uid="{00000000-0005-0000-0000-000097A90000}"/>
    <cellStyle name="SAPBEXformats 59 13" xfId="42967" xr:uid="{00000000-0005-0000-0000-000098A90000}"/>
    <cellStyle name="SAPBEXformats 59 14" xfId="45988" xr:uid="{00000000-0005-0000-0000-000099A90000}"/>
    <cellStyle name="SAPBEXformats 59 2" xfId="6948" xr:uid="{00000000-0005-0000-0000-00009AA90000}"/>
    <cellStyle name="SAPBEXformats 59 3" xfId="9742" xr:uid="{00000000-0005-0000-0000-00009BA90000}"/>
    <cellStyle name="SAPBEXformats 59 4" xfId="12637" xr:uid="{00000000-0005-0000-0000-00009CA90000}"/>
    <cellStyle name="SAPBEXformats 59 5" xfId="15502" xr:uid="{00000000-0005-0000-0000-00009DA90000}"/>
    <cellStyle name="SAPBEXformats 59 6" xfId="18438" xr:uid="{00000000-0005-0000-0000-00009EA90000}"/>
    <cellStyle name="SAPBEXformats 59 7" xfId="21548" xr:uid="{00000000-0005-0000-0000-00009FA90000}"/>
    <cellStyle name="SAPBEXformats 59 8" xfId="26324" xr:uid="{00000000-0005-0000-0000-0000A0A90000}"/>
    <cellStyle name="SAPBEXformats 59 9" xfId="29207" xr:uid="{00000000-0005-0000-0000-0000A1A90000}"/>
    <cellStyle name="SAPBEXformats 6" xfId="675" xr:uid="{00000000-0005-0000-0000-0000A2A90000}"/>
    <cellStyle name="SAPBEXformats 6 10" xfId="30768" xr:uid="{00000000-0005-0000-0000-0000A3A90000}"/>
    <cellStyle name="SAPBEXformats 6 11" xfId="33657" xr:uid="{00000000-0005-0000-0000-0000A4A90000}"/>
    <cellStyle name="SAPBEXformats 6 12" xfId="36563" xr:uid="{00000000-0005-0000-0000-0000A5A90000}"/>
    <cellStyle name="SAPBEXformats 6 13" xfId="41670" xr:uid="{00000000-0005-0000-0000-0000A6A90000}"/>
    <cellStyle name="SAPBEXformats 6 14" xfId="44688" xr:uid="{00000000-0005-0000-0000-0000A7A90000}"/>
    <cellStyle name="SAPBEXformats 6 2" xfId="4107" xr:uid="{00000000-0005-0000-0000-0000A8A90000}"/>
    <cellStyle name="SAPBEXformats 6 3" xfId="8449" xr:uid="{00000000-0005-0000-0000-0000A9A90000}"/>
    <cellStyle name="SAPBEXformats 6 4" xfId="11342" xr:uid="{00000000-0005-0000-0000-0000AAA90000}"/>
    <cellStyle name="SAPBEXformats 6 5" xfId="14210" xr:uid="{00000000-0005-0000-0000-0000ABA90000}"/>
    <cellStyle name="SAPBEXformats 6 6" xfId="17139" xr:uid="{00000000-0005-0000-0000-0000ACA90000}"/>
    <cellStyle name="SAPBEXformats 6 7" xfId="20250" xr:uid="{00000000-0005-0000-0000-0000ADA90000}"/>
    <cellStyle name="SAPBEXformats 6 8" xfId="20056" xr:uid="{00000000-0005-0000-0000-0000AEA90000}"/>
    <cellStyle name="SAPBEXformats 6 9" xfId="27913" xr:uid="{00000000-0005-0000-0000-0000AFA90000}"/>
    <cellStyle name="SAPBEXformats 60" xfId="2696" xr:uid="{00000000-0005-0000-0000-0000B0A90000}"/>
    <cellStyle name="SAPBEXformats 60 10" xfId="32768" xr:uid="{00000000-0005-0000-0000-0000B1A90000}"/>
    <cellStyle name="SAPBEXformats 60 11" xfId="35656" xr:uid="{00000000-0005-0000-0000-0000B2A90000}"/>
    <cellStyle name="SAPBEXformats 60 12" xfId="38552" xr:uid="{00000000-0005-0000-0000-0000B3A90000}"/>
    <cellStyle name="SAPBEXformats 60 13" xfId="43667" xr:uid="{00000000-0005-0000-0000-0000B4A90000}"/>
    <cellStyle name="SAPBEXformats 60 14" xfId="46709" xr:uid="{00000000-0005-0000-0000-0000B5A90000}"/>
    <cellStyle name="SAPBEXformats 60 2" xfId="7662" xr:uid="{00000000-0005-0000-0000-0000B6A90000}"/>
    <cellStyle name="SAPBEXformats 60 3" xfId="10450" xr:uid="{00000000-0005-0000-0000-0000B7A90000}"/>
    <cellStyle name="SAPBEXformats 60 4" xfId="13331" xr:uid="{00000000-0005-0000-0000-0000B8A90000}"/>
    <cellStyle name="SAPBEXformats 60 5" xfId="16211" xr:uid="{00000000-0005-0000-0000-0000B9A90000}"/>
    <cellStyle name="SAPBEXformats 60 6" xfId="19159" xr:uid="{00000000-0005-0000-0000-0000BAA90000}"/>
    <cellStyle name="SAPBEXformats 60 7" xfId="22250" xr:uid="{00000000-0005-0000-0000-0000BBA90000}"/>
    <cellStyle name="SAPBEXformats 60 8" xfId="27018" xr:uid="{00000000-0005-0000-0000-0000BCA90000}"/>
    <cellStyle name="SAPBEXformats 60 9" xfId="29901" xr:uid="{00000000-0005-0000-0000-0000BDA90000}"/>
    <cellStyle name="SAPBEXformats 61" xfId="1753" xr:uid="{00000000-0005-0000-0000-0000BEA90000}"/>
    <cellStyle name="SAPBEXformats 61 10" xfId="31844" xr:uid="{00000000-0005-0000-0000-0000BFA90000}"/>
    <cellStyle name="SAPBEXformats 61 11" xfId="34735" xr:uid="{00000000-0005-0000-0000-0000C0A90000}"/>
    <cellStyle name="SAPBEXformats 61 12" xfId="37641" xr:uid="{00000000-0005-0000-0000-0000C1A90000}"/>
    <cellStyle name="SAPBEXformats 61 13" xfId="42748" xr:uid="{00000000-0005-0000-0000-0000C2A90000}"/>
    <cellStyle name="SAPBEXformats 61 14" xfId="45766" xr:uid="{00000000-0005-0000-0000-0000C3A90000}"/>
    <cellStyle name="SAPBEXformats 61 2" xfId="6731" xr:uid="{00000000-0005-0000-0000-0000C4A90000}"/>
    <cellStyle name="SAPBEXformats 61 3" xfId="9525" xr:uid="{00000000-0005-0000-0000-0000C5A90000}"/>
    <cellStyle name="SAPBEXformats 61 4" xfId="12420" xr:uid="{00000000-0005-0000-0000-0000C6A90000}"/>
    <cellStyle name="SAPBEXformats 61 5" xfId="15286" xr:uid="{00000000-0005-0000-0000-0000C7A90000}"/>
    <cellStyle name="SAPBEXformats 61 6" xfId="18217" xr:uid="{00000000-0005-0000-0000-0000C8A90000}"/>
    <cellStyle name="SAPBEXformats 61 7" xfId="21328" xr:uid="{00000000-0005-0000-0000-0000C9A90000}"/>
    <cellStyle name="SAPBEXformats 61 8" xfId="26107" xr:uid="{00000000-0005-0000-0000-0000CAA90000}"/>
    <cellStyle name="SAPBEXformats 61 9" xfId="28991" xr:uid="{00000000-0005-0000-0000-0000CBA90000}"/>
    <cellStyle name="SAPBEXformats 62" xfId="2192" xr:uid="{00000000-0005-0000-0000-0000CCA90000}"/>
    <cellStyle name="SAPBEXformats 62 10" xfId="32275" xr:uid="{00000000-0005-0000-0000-0000CDA90000}"/>
    <cellStyle name="SAPBEXformats 62 11" xfId="35170" xr:uid="{00000000-0005-0000-0000-0000CEA90000}"/>
    <cellStyle name="SAPBEXformats 62 12" xfId="38068" xr:uid="{00000000-0005-0000-0000-0000CFA90000}"/>
    <cellStyle name="SAPBEXformats 62 13" xfId="43180" xr:uid="{00000000-0005-0000-0000-0000D0A90000}"/>
    <cellStyle name="SAPBEXformats 62 14" xfId="46205" xr:uid="{00000000-0005-0000-0000-0000D1A90000}"/>
    <cellStyle name="SAPBEXformats 62 2" xfId="7165" xr:uid="{00000000-0005-0000-0000-0000D2A90000}"/>
    <cellStyle name="SAPBEXformats 62 3" xfId="9959" xr:uid="{00000000-0005-0000-0000-0000D3A90000}"/>
    <cellStyle name="SAPBEXformats 62 4" xfId="12847" xr:uid="{00000000-0005-0000-0000-0000D4A90000}"/>
    <cellStyle name="SAPBEXformats 62 5" xfId="15719" xr:uid="{00000000-0005-0000-0000-0000D5A90000}"/>
    <cellStyle name="SAPBEXformats 62 6" xfId="18655" xr:uid="{00000000-0005-0000-0000-0000D6A90000}"/>
    <cellStyle name="SAPBEXformats 62 7" xfId="21759" xr:uid="{00000000-0005-0000-0000-0000D7A90000}"/>
    <cellStyle name="SAPBEXformats 62 8" xfId="26534" xr:uid="{00000000-0005-0000-0000-0000D8A90000}"/>
    <cellStyle name="SAPBEXformats 62 9" xfId="29417" xr:uid="{00000000-0005-0000-0000-0000D9A90000}"/>
    <cellStyle name="SAPBEXformats 63" xfId="2316" xr:uid="{00000000-0005-0000-0000-0000DAA90000}"/>
    <cellStyle name="SAPBEXformats 63 10" xfId="32398" xr:uid="{00000000-0005-0000-0000-0000DBA90000}"/>
    <cellStyle name="SAPBEXformats 63 11" xfId="35289" xr:uid="{00000000-0005-0000-0000-0000DCA90000}"/>
    <cellStyle name="SAPBEXformats 63 12" xfId="38187" xr:uid="{00000000-0005-0000-0000-0000DDA90000}"/>
    <cellStyle name="SAPBEXformats 63 13" xfId="43302" xr:uid="{00000000-0005-0000-0000-0000DEA90000}"/>
    <cellStyle name="SAPBEXformats 63 14" xfId="46329" xr:uid="{00000000-0005-0000-0000-0000DFA90000}"/>
    <cellStyle name="SAPBEXformats 63 2" xfId="7288" xr:uid="{00000000-0005-0000-0000-0000E0A90000}"/>
    <cellStyle name="SAPBEXformats 63 3" xfId="10082" xr:uid="{00000000-0005-0000-0000-0000E1A90000}"/>
    <cellStyle name="SAPBEXformats 63 4" xfId="12966" xr:uid="{00000000-0005-0000-0000-0000E2A90000}"/>
    <cellStyle name="SAPBEXformats 63 5" xfId="15842" xr:uid="{00000000-0005-0000-0000-0000E3A90000}"/>
    <cellStyle name="SAPBEXformats 63 6" xfId="18779" xr:uid="{00000000-0005-0000-0000-0000E4A90000}"/>
    <cellStyle name="SAPBEXformats 63 7" xfId="21879" xr:uid="{00000000-0005-0000-0000-0000E5A90000}"/>
    <cellStyle name="SAPBEXformats 63 8" xfId="26653" xr:uid="{00000000-0005-0000-0000-0000E6A90000}"/>
    <cellStyle name="SAPBEXformats 63 9" xfId="29536" xr:uid="{00000000-0005-0000-0000-0000E7A90000}"/>
    <cellStyle name="SAPBEXformats 64" xfId="2643" xr:uid="{00000000-0005-0000-0000-0000E8A90000}"/>
    <cellStyle name="SAPBEXformats 64 10" xfId="32717" xr:uid="{00000000-0005-0000-0000-0000E9A90000}"/>
    <cellStyle name="SAPBEXformats 64 11" xfId="35605" xr:uid="{00000000-0005-0000-0000-0000EAA90000}"/>
    <cellStyle name="SAPBEXformats 64 12" xfId="38501" xr:uid="{00000000-0005-0000-0000-0000EBA90000}"/>
    <cellStyle name="SAPBEXformats 64 13" xfId="43616" xr:uid="{00000000-0005-0000-0000-0000ECA90000}"/>
    <cellStyle name="SAPBEXformats 64 14" xfId="46656" xr:uid="{00000000-0005-0000-0000-0000EDA90000}"/>
    <cellStyle name="SAPBEXformats 64 2" xfId="7609" xr:uid="{00000000-0005-0000-0000-0000EEA90000}"/>
    <cellStyle name="SAPBEXformats 64 3" xfId="10399" xr:uid="{00000000-0005-0000-0000-0000EFA90000}"/>
    <cellStyle name="SAPBEXformats 64 4" xfId="13280" xr:uid="{00000000-0005-0000-0000-0000F0A90000}"/>
    <cellStyle name="SAPBEXformats 64 5" xfId="16160" xr:uid="{00000000-0005-0000-0000-0000F1A90000}"/>
    <cellStyle name="SAPBEXformats 64 6" xfId="19106" xr:uid="{00000000-0005-0000-0000-0000F2A90000}"/>
    <cellStyle name="SAPBEXformats 64 7" xfId="22197" xr:uid="{00000000-0005-0000-0000-0000F3A90000}"/>
    <cellStyle name="SAPBEXformats 64 8" xfId="26967" xr:uid="{00000000-0005-0000-0000-0000F4A90000}"/>
    <cellStyle name="SAPBEXformats 64 9" xfId="29850" xr:uid="{00000000-0005-0000-0000-0000F5A90000}"/>
    <cellStyle name="SAPBEXformats 65" xfId="2642" xr:uid="{00000000-0005-0000-0000-0000F6A90000}"/>
    <cellStyle name="SAPBEXformats 65 10" xfId="32716" xr:uid="{00000000-0005-0000-0000-0000F7A90000}"/>
    <cellStyle name="SAPBEXformats 65 11" xfId="35604" xr:uid="{00000000-0005-0000-0000-0000F8A90000}"/>
    <cellStyle name="SAPBEXformats 65 12" xfId="38500" xr:uid="{00000000-0005-0000-0000-0000F9A90000}"/>
    <cellStyle name="SAPBEXformats 65 13" xfId="43615" xr:uid="{00000000-0005-0000-0000-0000FAA90000}"/>
    <cellStyle name="SAPBEXformats 65 14" xfId="46655" xr:uid="{00000000-0005-0000-0000-0000FBA90000}"/>
    <cellStyle name="SAPBEXformats 65 2" xfId="7608" xr:uid="{00000000-0005-0000-0000-0000FCA90000}"/>
    <cellStyle name="SAPBEXformats 65 3" xfId="10398" xr:uid="{00000000-0005-0000-0000-0000FDA90000}"/>
    <cellStyle name="SAPBEXformats 65 4" xfId="13279" xr:uid="{00000000-0005-0000-0000-0000FEA90000}"/>
    <cellStyle name="SAPBEXformats 65 5" xfId="16159" xr:uid="{00000000-0005-0000-0000-0000FFA90000}"/>
    <cellStyle name="SAPBEXformats 65 6" xfId="19105" xr:uid="{00000000-0005-0000-0000-000000AA0000}"/>
    <cellStyle name="SAPBEXformats 65 7" xfId="22196" xr:uid="{00000000-0005-0000-0000-000001AA0000}"/>
    <cellStyle name="SAPBEXformats 65 8" xfId="26966" xr:uid="{00000000-0005-0000-0000-000002AA0000}"/>
    <cellStyle name="SAPBEXformats 65 9" xfId="29849" xr:uid="{00000000-0005-0000-0000-000003AA0000}"/>
    <cellStyle name="SAPBEXformats 66" xfId="3002" xr:uid="{00000000-0005-0000-0000-000004AA0000}"/>
    <cellStyle name="SAPBEXformats 66 10" xfId="33066" xr:uid="{00000000-0005-0000-0000-000005AA0000}"/>
    <cellStyle name="SAPBEXformats 66 11" xfId="35954" xr:uid="{00000000-0005-0000-0000-000006AA0000}"/>
    <cellStyle name="SAPBEXformats 66 12" xfId="38850" xr:uid="{00000000-0005-0000-0000-000007AA0000}"/>
    <cellStyle name="SAPBEXformats 66 13" xfId="43965" xr:uid="{00000000-0005-0000-0000-000008AA0000}"/>
    <cellStyle name="SAPBEXformats 66 14" xfId="47015" xr:uid="{00000000-0005-0000-0000-000009AA0000}"/>
    <cellStyle name="SAPBEXformats 66 2" xfId="7962" xr:uid="{00000000-0005-0000-0000-00000AAA0000}"/>
    <cellStyle name="SAPBEXformats 66 3" xfId="10748" xr:uid="{00000000-0005-0000-0000-00000BAA0000}"/>
    <cellStyle name="SAPBEXformats 66 4" xfId="13629" xr:uid="{00000000-0005-0000-0000-00000CAA0000}"/>
    <cellStyle name="SAPBEXformats 66 5" xfId="16509" xr:uid="{00000000-0005-0000-0000-00000DAA0000}"/>
    <cellStyle name="SAPBEXformats 66 6" xfId="19463" xr:uid="{00000000-0005-0000-0000-00000EAA0000}"/>
    <cellStyle name="SAPBEXformats 66 7" xfId="22556" xr:uid="{00000000-0005-0000-0000-00000FAA0000}"/>
    <cellStyle name="SAPBEXformats 66 8" xfId="27316" xr:uid="{00000000-0005-0000-0000-000010AA0000}"/>
    <cellStyle name="SAPBEXformats 66 9" xfId="30199" xr:uid="{00000000-0005-0000-0000-000011AA0000}"/>
    <cellStyle name="SAPBEXformats 67" xfId="3047" xr:uid="{00000000-0005-0000-0000-000012AA0000}"/>
    <cellStyle name="SAPBEXformats 67 10" xfId="33109" xr:uid="{00000000-0005-0000-0000-000013AA0000}"/>
    <cellStyle name="SAPBEXformats 67 11" xfId="35997" xr:uid="{00000000-0005-0000-0000-000014AA0000}"/>
    <cellStyle name="SAPBEXformats 67 12" xfId="38893" xr:uid="{00000000-0005-0000-0000-000015AA0000}"/>
    <cellStyle name="SAPBEXformats 67 13" xfId="44008" xr:uid="{00000000-0005-0000-0000-000016AA0000}"/>
    <cellStyle name="SAPBEXformats 67 14" xfId="47060" xr:uid="{00000000-0005-0000-0000-000017AA0000}"/>
    <cellStyle name="SAPBEXformats 67 2" xfId="8005" xr:uid="{00000000-0005-0000-0000-000018AA0000}"/>
    <cellStyle name="SAPBEXformats 67 3" xfId="10791" xr:uid="{00000000-0005-0000-0000-000019AA0000}"/>
    <cellStyle name="SAPBEXformats 67 4" xfId="13672" xr:uid="{00000000-0005-0000-0000-00001AAA0000}"/>
    <cellStyle name="SAPBEXformats 67 5" xfId="16552" xr:uid="{00000000-0005-0000-0000-00001BAA0000}"/>
    <cellStyle name="SAPBEXformats 67 6" xfId="19506" xr:uid="{00000000-0005-0000-0000-00001CAA0000}"/>
    <cellStyle name="SAPBEXformats 67 7" xfId="22601" xr:uid="{00000000-0005-0000-0000-00001DAA0000}"/>
    <cellStyle name="SAPBEXformats 67 8" xfId="27359" xr:uid="{00000000-0005-0000-0000-00001EAA0000}"/>
    <cellStyle name="SAPBEXformats 67 9" xfId="30242" xr:uid="{00000000-0005-0000-0000-00001FAA0000}"/>
    <cellStyle name="SAPBEXformats 68" xfId="3037" xr:uid="{00000000-0005-0000-0000-000020AA0000}"/>
    <cellStyle name="SAPBEXformats 68 10" xfId="33099" xr:uid="{00000000-0005-0000-0000-000021AA0000}"/>
    <cellStyle name="SAPBEXformats 68 11" xfId="35987" xr:uid="{00000000-0005-0000-0000-000022AA0000}"/>
    <cellStyle name="SAPBEXformats 68 12" xfId="38883" xr:uid="{00000000-0005-0000-0000-000023AA0000}"/>
    <cellStyle name="SAPBEXformats 68 13" xfId="43998" xr:uid="{00000000-0005-0000-0000-000024AA0000}"/>
    <cellStyle name="SAPBEXformats 68 14" xfId="47050" xr:uid="{00000000-0005-0000-0000-000025AA0000}"/>
    <cellStyle name="SAPBEXformats 68 2" xfId="7995" xr:uid="{00000000-0005-0000-0000-000026AA0000}"/>
    <cellStyle name="SAPBEXformats 68 3" xfId="10781" xr:uid="{00000000-0005-0000-0000-000027AA0000}"/>
    <cellStyle name="SAPBEXformats 68 4" xfId="13662" xr:uid="{00000000-0005-0000-0000-000028AA0000}"/>
    <cellStyle name="SAPBEXformats 68 5" xfId="16542" xr:uid="{00000000-0005-0000-0000-000029AA0000}"/>
    <cellStyle name="SAPBEXformats 68 6" xfId="19496" xr:uid="{00000000-0005-0000-0000-00002AAA0000}"/>
    <cellStyle name="SAPBEXformats 68 7" xfId="22591" xr:uid="{00000000-0005-0000-0000-00002BAA0000}"/>
    <cellStyle name="SAPBEXformats 68 8" xfId="27349" xr:uid="{00000000-0005-0000-0000-00002CAA0000}"/>
    <cellStyle name="SAPBEXformats 68 9" xfId="30232" xr:uid="{00000000-0005-0000-0000-00002DAA0000}"/>
    <cellStyle name="SAPBEXformats 69" xfId="3127" xr:uid="{00000000-0005-0000-0000-00002EAA0000}"/>
    <cellStyle name="SAPBEXformats 69 10" xfId="33187" xr:uid="{00000000-0005-0000-0000-00002FAA0000}"/>
    <cellStyle name="SAPBEXformats 69 11" xfId="36076" xr:uid="{00000000-0005-0000-0000-000030AA0000}"/>
    <cellStyle name="SAPBEXformats 69 12" xfId="38972" xr:uid="{00000000-0005-0000-0000-000031AA0000}"/>
    <cellStyle name="SAPBEXformats 69 13" xfId="44087" xr:uid="{00000000-0005-0000-0000-000032AA0000}"/>
    <cellStyle name="SAPBEXformats 69 14" xfId="47140" xr:uid="{00000000-0005-0000-0000-000033AA0000}"/>
    <cellStyle name="SAPBEXformats 69 2" xfId="8085" xr:uid="{00000000-0005-0000-0000-000034AA0000}"/>
    <cellStyle name="SAPBEXformats 69 3" xfId="10869" xr:uid="{00000000-0005-0000-0000-000035AA0000}"/>
    <cellStyle name="SAPBEXformats 69 4" xfId="13751" xr:uid="{00000000-0005-0000-0000-000036AA0000}"/>
    <cellStyle name="SAPBEXformats 69 5" xfId="16630" xr:uid="{00000000-0005-0000-0000-000037AA0000}"/>
    <cellStyle name="SAPBEXformats 69 6" xfId="19585" xr:uid="{00000000-0005-0000-0000-000038AA0000}"/>
    <cellStyle name="SAPBEXformats 69 7" xfId="22681" xr:uid="{00000000-0005-0000-0000-000039AA0000}"/>
    <cellStyle name="SAPBEXformats 69 8" xfId="27438" xr:uid="{00000000-0005-0000-0000-00003AAA0000}"/>
    <cellStyle name="SAPBEXformats 69 9" xfId="30321" xr:uid="{00000000-0005-0000-0000-00003BAA0000}"/>
    <cellStyle name="SAPBEXformats 7" xfId="805" xr:uid="{00000000-0005-0000-0000-00003CAA0000}"/>
    <cellStyle name="SAPBEXformats 7 10" xfId="30898" xr:uid="{00000000-0005-0000-0000-00003DAA0000}"/>
    <cellStyle name="SAPBEXformats 7 11" xfId="33787" xr:uid="{00000000-0005-0000-0000-00003EAA0000}"/>
    <cellStyle name="SAPBEXformats 7 12" xfId="36693" xr:uid="{00000000-0005-0000-0000-00003FAA0000}"/>
    <cellStyle name="SAPBEXformats 7 13" xfId="41800" xr:uid="{00000000-0005-0000-0000-000040AA0000}"/>
    <cellStyle name="SAPBEXformats 7 14" xfId="44818" xr:uid="{00000000-0005-0000-0000-000041AA0000}"/>
    <cellStyle name="SAPBEXformats 7 2" xfId="4363" xr:uid="{00000000-0005-0000-0000-000042AA0000}"/>
    <cellStyle name="SAPBEXformats 7 3" xfId="8579" xr:uid="{00000000-0005-0000-0000-000043AA0000}"/>
    <cellStyle name="SAPBEXformats 7 4" xfId="11472" xr:uid="{00000000-0005-0000-0000-000044AA0000}"/>
    <cellStyle name="SAPBEXformats 7 5" xfId="14340" xr:uid="{00000000-0005-0000-0000-000045AA0000}"/>
    <cellStyle name="SAPBEXformats 7 6" xfId="17269" xr:uid="{00000000-0005-0000-0000-000046AA0000}"/>
    <cellStyle name="SAPBEXformats 7 7" xfId="20380" xr:uid="{00000000-0005-0000-0000-000047AA0000}"/>
    <cellStyle name="SAPBEXformats 7 8" xfId="25159" xr:uid="{00000000-0005-0000-0000-000048AA0000}"/>
    <cellStyle name="SAPBEXformats 7 9" xfId="28043" xr:uid="{00000000-0005-0000-0000-000049AA0000}"/>
    <cellStyle name="SAPBEXformats 70" xfId="3012" xr:uid="{00000000-0005-0000-0000-00004AAA0000}"/>
    <cellStyle name="SAPBEXformats 70 10" xfId="33076" xr:uid="{00000000-0005-0000-0000-00004BAA0000}"/>
    <cellStyle name="SAPBEXformats 70 11" xfId="35964" xr:uid="{00000000-0005-0000-0000-00004CAA0000}"/>
    <cellStyle name="SAPBEXformats 70 12" xfId="38860" xr:uid="{00000000-0005-0000-0000-00004DAA0000}"/>
    <cellStyle name="SAPBEXformats 70 13" xfId="43975" xr:uid="{00000000-0005-0000-0000-00004EAA0000}"/>
    <cellStyle name="SAPBEXformats 70 14" xfId="47025" xr:uid="{00000000-0005-0000-0000-00004FAA0000}"/>
    <cellStyle name="SAPBEXformats 70 2" xfId="7972" xr:uid="{00000000-0005-0000-0000-000050AA0000}"/>
    <cellStyle name="SAPBEXformats 70 3" xfId="10758" xr:uid="{00000000-0005-0000-0000-000051AA0000}"/>
    <cellStyle name="SAPBEXformats 70 4" xfId="13639" xr:uid="{00000000-0005-0000-0000-000052AA0000}"/>
    <cellStyle name="SAPBEXformats 70 5" xfId="16519" xr:uid="{00000000-0005-0000-0000-000053AA0000}"/>
    <cellStyle name="SAPBEXformats 70 6" xfId="19473" xr:uid="{00000000-0005-0000-0000-000054AA0000}"/>
    <cellStyle name="SAPBEXformats 70 7" xfId="22566" xr:uid="{00000000-0005-0000-0000-000055AA0000}"/>
    <cellStyle name="SAPBEXformats 70 8" xfId="27326" xr:uid="{00000000-0005-0000-0000-000056AA0000}"/>
    <cellStyle name="SAPBEXformats 70 9" xfId="30209" xr:uid="{00000000-0005-0000-0000-000057AA0000}"/>
    <cellStyle name="SAPBEXformats 71" xfId="3097" xr:uid="{00000000-0005-0000-0000-000058AA0000}"/>
    <cellStyle name="SAPBEXformats 71 10" xfId="33157" xr:uid="{00000000-0005-0000-0000-000059AA0000}"/>
    <cellStyle name="SAPBEXformats 71 11" xfId="36046" xr:uid="{00000000-0005-0000-0000-00005AAA0000}"/>
    <cellStyle name="SAPBEXformats 71 12" xfId="38942" xr:uid="{00000000-0005-0000-0000-00005BAA0000}"/>
    <cellStyle name="SAPBEXformats 71 13" xfId="44057" xr:uid="{00000000-0005-0000-0000-00005CAA0000}"/>
    <cellStyle name="SAPBEXformats 71 14" xfId="47110" xr:uid="{00000000-0005-0000-0000-00005DAA0000}"/>
    <cellStyle name="SAPBEXformats 71 2" xfId="8055" xr:uid="{00000000-0005-0000-0000-00005EAA0000}"/>
    <cellStyle name="SAPBEXformats 71 3" xfId="10839" xr:uid="{00000000-0005-0000-0000-00005FAA0000}"/>
    <cellStyle name="SAPBEXformats 71 4" xfId="13721" xr:uid="{00000000-0005-0000-0000-000060AA0000}"/>
    <cellStyle name="SAPBEXformats 71 5" xfId="16600" xr:uid="{00000000-0005-0000-0000-000061AA0000}"/>
    <cellStyle name="SAPBEXformats 71 6" xfId="19555" xr:uid="{00000000-0005-0000-0000-000062AA0000}"/>
    <cellStyle name="SAPBEXformats 71 7" xfId="22651" xr:uid="{00000000-0005-0000-0000-000063AA0000}"/>
    <cellStyle name="SAPBEXformats 71 8" xfId="27408" xr:uid="{00000000-0005-0000-0000-000064AA0000}"/>
    <cellStyle name="SAPBEXformats 71 9" xfId="30291" xr:uid="{00000000-0005-0000-0000-000065AA0000}"/>
    <cellStyle name="SAPBEXformats 72" xfId="3031" xr:uid="{00000000-0005-0000-0000-000066AA0000}"/>
    <cellStyle name="SAPBEXformats 72 10" xfId="33093" xr:uid="{00000000-0005-0000-0000-000067AA0000}"/>
    <cellStyle name="SAPBEXformats 72 11" xfId="35981" xr:uid="{00000000-0005-0000-0000-000068AA0000}"/>
    <cellStyle name="SAPBEXformats 72 12" xfId="38877" xr:uid="{00000000-0005-0000-0000-000069AA0000}"/>
    <cellStyle name="SAPBEXformats 72 13" xfId="43992" xr:uid="{00000000-0005-0000-0000-00006AAA0000}"/>
    <cellStyle name="SAPBEXformats 72 14" xfId="47044" xr:uid="{00000000-0005-0000-0000-00006BAA0000}"/>
    <cellStyle name="SAPBEXformats 72 2" xfId="7989" xr:uid="{00000000-0005-0000-0000-00006CAA0000}"/>
    <cellStyle name="SAPBEXformats 72 3" xfId="10775" xr:uid="{00000000-0005-0000-0000-00006DAA0000}"/>
    <cellStyle name="SAPBEXformats 72 4" xfId="13656" xr:uid="{00000000-0005-0000-0000-00006EAA0000}"/>
    <cellStyle name="SAPBEXformats 72 5" xfId="16536" xr:uid="{00000000-0005-0000-0000-00006FAA0000}"/>
    <cellStyle name="SAPBEXformats 72 6" xfId="19490" xr:uid="{00000000-0005-0000-0000-000070AA0000}"/>
    <cellStyle name="SAPBEXformats 72 7" xfId="22585" xr:uid="{00000000-0005-0000-0000-000071AA0000}"/>
    <cellStyle name="SAPBEXformats 72 8" xfId="27343" xr:uid="{00000000-0005-0000-0000-000072AA0000}"/>
    <cellStyle name="SAPBEXformats 72 9" xfId="30226" xr:uid="{00000000-0005-0000-0000-000073AA0000}"/>
    <cellStyle name="SAPBEXformats 73" xfId="8279" xr:uid="{00000000-0005-0000-0000-000074AA0000}"/>
    <cellStyle name="SAPBEXformats 74" xfId="11157" xr:uid="{00000000-0005-0000-0000-000075AA0000}"/>
    <cellStyle name="SAPBEXformats 75" xfId="18571" xr:uid="{00000000-0005-0000-0000-000076AA0000}"/>
    <cellStyle name="SAPBEXformats 76" xfId="16951" xr:uid="{00000000-0005-0000-0000-000077AA0000}"/>
    <cellStyle name="SAPBEXformats 77" xfId="24804" xr:uid="{00000000-0005-0000-0000-000078AA0000}"/>
    <cellStyle name="SAPBEXformats 78" xfId="24607" xr:uid="{00000000-0005-0000-0000-000079AA0000}"/>
    <cellStyle name="SAPBEXformats 79" xfId="23833" xr:uid="{00000000-0005-0000-0000-00007AAA0000}"/>
    <cellStyle name="SAPBEXformats 8" xfId="837" xr:uid="{00000000-0005-0000-0000-00007BAA0000}"/>
    <cellStyle name="SAPBEXformats 8 10" xfId="30930" xr:uid="{00000000-0005-0000-0000-00007CAA0000}"/>
    <cellStyle name="SAPBEXformats 8 11" xfId="33819" xr:uid="{00000000-0005-0000-0000-00007DAA0000}"/>
    <cellStyle name="SAPBEXformats 8 12" xfId="36725" xr:uid="{00000000-0005-0000-0000-00007EAA0000}"/>
    <cellStyle name="SAPBEXformats 8 13" xfId="41832" xr:uid="{00000000-0005-0000-0000-00007FAA0000}"/>
    <cellStyle name="SAPBEXformats 8 14" xfId="44850" xr:uid="{00000000-0005-0000-0000-000080AA0000}"/>
    <cellStyle name="SAPBEXformats 8 2" xfId="5949" xr:uid="{00000000-0005-0000-0000-000081AA0000}"/>
    <cellStyle name="SAPBEXformats 8 3" xfId="8611" xr:uid="{00000000-0005-0000-0000-000082AA0000}"/>
    <cellStyle name="SAPBEXformats 8 4" xfId="11504" xr:uid="{00000000-0005-0000-0000-000083AA0000}"/>
    <cellStyle name="SAPBEXformats 8 5" xfId="14372" xr:uid="{00000000-0005-0000-0000-000084AA0000}"/>
    <cellStyle name="SAPBEXformats 8 6" xfId="17301" xr:uid="{00000000-0005-0000-0000-000085AA0000}"/>
    <cellStyle name="SAPBEXformats 8 7" xfId="20412" xr:uid="{00000000-0005-0000-0000-000086AA0000}"/>
    <cellStyle name="SAPBEXformats 8 8" xfId="25191" xr:uid="{00000000-0005-0000-0000-000087AA0000}"/>
    <cellStyle name="SAPBEXformats 8 9" xfId="28075" xr:uid="{00000000-0005-0000-0000-000088AA0000}"/>
    <cellStyle name="SAPBEXformats 80" xfId="30599" xr:uid="{00000000-0005-0000-0000-000089AA0000}"/>
    <cellStyle name="SAPBEXformats 81" xfId="35026" xr:uid="{00000000-0005-0000-0000-00008AAA0000}"/>
    <cellStyle name="SAPBEXformats 82" xfId="40732" xr:uid="{00000000-0005-0000-0000-00008BAA0000}"/>
    <cellStyle name="SAPBEXformats 83" xfId="40459" xr:uid="{00000000-0005-0000-0000-00008CAA0000}"/>
    <cellStyle name="SAPBEXformats 84" xfId="41443" xr:uid="{00000000-0005-0000-0000-00008DAA0000}"/>
    <cellStyle name="SAPBEXformats 85" xfId="40617" xr:uid="{00000000-0005-0000-0000-00008EAA0000}"/>
    <cellStyle name="SAPBEXformats 86" xfId="44308" xr:uid="{00000000-0005-0000-0000-00008FAA0000}"/>
    <cellStyle name="SAPBEXformats 87" xfId="44313" xr:uid="{00000000-0005-0000-0000-000090AA0000}"/>
    <cellStyle name="SAPBEXformats 88" xfId="47352" xr:uid="{00000000-0005-0000-0000-000091AA0000}"/>
    <cellStyle name="SAPBEXformats 89" xfId="44316" xr:uid="{00000000-0005-0000-0000-000092AA0000}"/>
    <cellStyle name="SAPBEXformats 9" xfId="871" xr:uid="{00000000-0005-0000-0000-000093AA0000}"/>
    <cellStyle name="SAPBEXformats 9 10" xfId="30964" xr:uid="{00000000-0005-0000-0000-000094AA0000}"/>
    <cellStyle name="SAPBEXformats 9 11" xfId="33853" xr:uid="{00000000-0005-0000-0000-000095AA0000}"/>
    <cellStyle name="SAPBEXformats 9 12" xfId="36759" xr:uid="{00000000-0005-0000-0000-000096AA0000}"/>
    <cellStyle name="SAPBEXformats 9 13" xfId="41866" xr:uid="{00000000-0005-0000-0000-000097AA0000}"/>
    <cellStyle name="SAPBEXformats 9 14" xfId="44884" xr:uid="{00000000-0005-0000-0000-000098AA0000}"/>
    <cellStyle name="SAPBEXformats 9 2" xfId="4339" xr:uid="{00000000-0005-0000-0000-000099AA0000}"/>
    <cellStyle name="SAPBEXformats 9 3" xfId="8645" xr:uid="{00000000-0005-0000-0000-00009AAA0000}"/>
    <cellStyle name="SAPBEXformats 9 4" xfId="11538" xr:uid="{00000000-0005-0000-0000-00009BAA0000}"/>
    <cellStyle name="SAPBEXformats 9 5" xfId="14406" xr:uid="{00000000-0005-0000-0000-00009CAA0000}"/>
    <cellStyle name="SAPBEXformats 9 6" xfId="17335" xr:uid="{00000000-0005-0000-0000-00009DAA0000}"/>
    <cellStyle name="SAPBEXformats 9 7" xfId="20446" xr:uid="{00000000-0005-0000-0000-00009EAA0000}"/>
    <cellStyle name="SAPBEXformats 9 8" xfId="25225" xr:uid="{00000000-0005-0000-0000-00009FAA0000}"/>
    <cellStyle name="SAPBEXformats 9 9" xfId="28109" xr:uid="{00000000-0005-0000-0000-0000A0AA0000}"/>
    <cellStyle name="SAPBEXformats 90" xfId="46091" xr:uid="{00000000-0005-0000-0000-0000A1AA0000}"/>
    <cellStyle name="SAPBEXformats 91" xfId="46399" xr:uid="{00000000-0005-0000-0000-0000A2AA0000}"/>
    <cellStyle name="SAPBEXformats 92" xfId="47492" xr:uid="{00000000-0005-0000-0000-0000A3AA0000}"/>
    <cellStyle name="SAPBEXformats 93" xfId="44324" xr:uid="{00000000-0005-0000-0000-0000A4AA0000}"/>
    <cellStyle name="SAPBEXformats 94" xfId="44415" xr:uid="{00000000-0005-0000-0000-0000A5AA0000}"/>
    <cellStyle name="SAPBEXformats 95" xfId="47416" xr:uid="{00000000-0005-0000-0000-0000A6AA0000}"/>
    <cellStyle name="SAPBEXformats 96" xfId="46328" xr:uid="{00000000-0005-0000-0000-0000A7AA0000}"/>
    <cellStyle name="SAPBEXformats 97" xfId="46606" xr:uid="{00000000-0005-0000-0000-0000A8AA0000}"/>
    <cellStyle name="SAPBEXformats 98" xfId="47725" xr:uid="{00000000-0005-0000-0000-0000A9AA0000}"/>
    <cellStyle name="SAPBEXformats 99" xfId="47830" xr:uid="{00000000-0005-0000-0000-0000AAAA0000}"/>
    <cellStyle name="SAPBEXHLevel3" xfId="92" xr:uid="{00000000-0005-0000-0000-0000ABAA0000}"/>
    <cellStyle name="SAPBEXHLevel3 10" xfId="660" xr:uid="{00000000-0005-0000-0000-0000ACAA0000}"/>
    <cellStyle name="SAPBEXHLevel3 10 10" xfId="30753" xr:uid="{00000000-0005-0000-0000-0000ADAA0000}"/>
    <cellStyle name="SAPBEXHLevel3 10 11" xfId="33642" xr:uid="{00000000-0005-0000-0000-0000AEAA0000}"/>
    <cellStyle name="SAPBEXHLevel3 10 12" xfId="36548" xr:uid="{00000000-0005-0000-0000-0000AFAA0000}"/>
    <cellStyle name="SAPBEXHLevel3 10 13" xfId="41655" xr:uid="{00000000-0005-0000-0000-0000B0AA0000}"/>
    <cellStyle name="SAPBEXHLevel3 10 14" xfId="44673" xr:uid="{00000000-0005-0000-0000-0000B1AA0000}"/>
    <cellStyle name="SAPBEXHLevel3 10 2" xfId="4252" xr:uid="{00000000-0005-0000-0000-0000B2AA0000}"/>
    <cellStyle name="SAPBEXHLevel3 10 3" xfId="8434" xr:uid="{00000000-0005-0000-0000-0000B3AA0000}"/>
    <cellStyle name="SAPBEXHLevel3 10 4" xfId="11327" xr:uid="{00000000-0005-0000-0000-0000B4AA0000}"/>
    <cellStyle name="SAPBEXHLevel3 10 5" xfId="14195" xr:uid="{00000000-0005-0000-0000-0000B5AA0000}"/>
    <cellStyle name="SAPBEXHLevel3 10 6" xfId="17124" xr:uid="{00000000-0005-0000-0000-0000B6AA0000}"/>
    <cellStyle name="SAPBEXHLevel3 10 7" xfId="20235" xr:uid="{00000000-0005-0000-0000-0000B7AA0000}"/>
    <cellStyle name="SAPBEXHLevel3 10 8" xfId="19132" xr:uid="{00000000-0005-0000-0000-0000B8AA0000}"/>
    <cellStyle name="SAPBEXHLevel3 10 9" xfId="27898" xr:uid="{00000000-0005-0000-0000-0000B9AA0000}"/>
    <cellStyle name="SAPBEXHLevel3 100" xfId="47623" xr:uid="{00000000-0005-0000-0000-0000BAAA0000}"/>
    <cellStyle name="SAPBEXHLevel3 101" xfId="47831" xr:uid="{00000000-0005-0000-0000-0000BBAA0000}"/>
    <cellStyle name="SAPBEXHLevel3 102" xfId="46763" xr:uid="{00000000-0005-0000-0000-0000BCAA0000}"/>
    <cellStyle name="SAPBEXHLevel3 103" xfId="47778" xr:uid="{00000000-0005-0000-0000-0000BDAA0000}"/>
    <cellStyle name="SAPBEXHLevel3 104" xfId="47696" xr:uid="{00000000-0005-0000-0000-0000BEAA0000}"/>
    <cellStyle name="SAPBEXHLevel3 105" xfId="47624" xr:uid="{00000000-0005-0000-0000-0000BFAA0000}"/>
    <cellStyle name="SAPBEXHLevel3 106" xfId="47857" xr:uid="{00000000-0005-0000-0000-0000C0AA0000}"/>
    <cellStyle name="SAPBEXHLevel3 107" xfId="48012" xr:uid="{00000000-0005-0000-0000-0000C1AA0000}"/>
    <cellStyle name="SAPBEXHLevel3 108" xfId="46548" xr:uid="{00000000-0005-0000-0000-0000C2AA0000}"/>
    <cellStyle name="SAPBEXHLevel3 109" xfId="48201" xr:uid="{00000000-0005-0000-0000-0000C3AA0000}"/>
    <cellStyle name="SAPBEXHLevel3 11" xfId="888" xr:uid="{00000000-0005-0000-0000-0000C4AA0000}"/>
    <cellStyle name="SAPBEXHLevel3 11 10" xfId="30981" xr:uid="{00000000-0005-0000-0000-0000C5AA0000}"/>
    <cellStyle name="SAPBEXHLevel3 11 11" xfId="33870" xr:uid="{00000000-0005-0000-0000-0000C6AA0000}"/>
    <cellStyle name="SAPBEXHLevel3 11 12" xfId="36776" xr:uid="{00000000-0005-0000-0000-0000C7AA0000}"/>
    <cellStyle name="SAPBEXHLevel3 11 13" xfId="41883" xr:uid="{00000000-0005-0000-0000-0000C8AA0000}"/>
    <cellStyle name="SAPBEXHLevel3 11 14" xfId="44901" xr:uid="{00000000-0005-0000-0000-0000C9AA0000}"/>
    <cellStyle name="SAPBEXHLevel3 11 2" xfId="4103" xr:uid="{00000000-0005-0000-0000-0000CAAA0000}"/>
    <cellStyle name="SAPBEXHLevel3 11 3" xfId="8662" xr:uid="{00000000-0005-0000-0000-0000CBAA0000}"/>
    <cellStyle name="SAPBEXHLevel3 11 4" xfId="11555" xr:uid="{00000000-0005-0000-0000-0000CCAA0000}"/>
    <cellStyle name="SAPBEXHLevel3 11 5" xfId="14423" xr:uid="{00000000-0005-0000-0000-0000CDAA0000}"/>
    <cellStyle name="SAPBEXHLevel3 11 6" xfId="17352" xr:uid="{00000000-0005-0000-0000-0000CEAA0000}"/>
    <cellStyle name="SAPBEXHLevel3 11 7" xfId="20463" xr:uid="{00000000-0005-0000-0000-0000CFAA0000}"/>
    <cellStyle name="SAPBEXHLevel3 11 8" xfId="25242" xr:uid="{00000000-0005-0000-0000-0000D0AA0000}"/>
    <cellStyle name="SAPBEXHLevel3 11 9" xfId="28126" xr:uid="{00000000-0005-0000-0000-0000D1AA0000}"/>
    <cellStyle name="SAPBEXHLevel3 110" xfId="47917" xr:uid="{00000000-0005-0000-0000-0000D2AA0000}"/>
    <cellStyle name="SAPBEXHLevel3 111" xfId="47490" xr:uid="{00000000-0005-0000-0000-0000D3AA0000}"/>
    <cellStyle name="SAPBEXHLevel3 112" xfId="44328" xr:uid="{00000000-0005-0000-0000-0000D4AA0000}"/>
    <cellStyle name="SAPBEXHLevel3 113" xfId="48230" xr:uid="{00000000-0005-0000-0000-0000D5AA0000}"/>
    <cellStyle name="SAPBEXHLevel3 114" xfId="48088" xr:uid="{00000000-0005-0000-0000-0000D6AA0000}"/>
    <cellStyle name="SAPBEXHLevel3 115" xfId="48288" xr:uid="{00000000-0005-0000-0000-0000D7AA0000}"/>
    <cellStyle name="SAPBEXHLevel3 116" xfId="48474" xr:uid="{00000000-0005-0000-0000-0000D8AA0000}"/>
    <cellStyle name="SAPBEXHLevel3 117" xfId="48284" xr:uid="{00000000-0005-0000-0000-0000D9AA0000}"/>
    <cellStyle name="SAPBEXHLevel3 118" xfId="48452" xr:uid="{00000000-0005-0000-0000-0000DAAA0000}"/>
    <cellStyle name="SAPBEXHLevel3 119" xfId="48570" xr:uid="{00000000-0005-0000-0000-0000DBAA0000}"/>
    <cellStyle name="SAPBEXHLevel3 12" xfId="891" xr:uid="{00000000-0005-0000-0000-0000DCAA0000}"/>
    <cellStyle name="SAPBEXHLevel3 12 10" xfId="30984" xr:uid="{00000000-0005-0000-0000-0000DDAA0000}"/>
    <cellStyle name="SAPBEXHLevel3 12 11" xfId="33873" xr:uid="{00000000-0005-0000-0000-0000DEAA0000}"/>
    <cellStyle name="SAPBEXHLevel3 12 12" xfId="36779" xr:uid="{00000000-0005-0000-0000-0000DFAA0000}"/>
    <cellStyle name="SAPBEXHLevel3 12 13" xfId="41886" xr:uid="{00000000-0005-0000-0000-0000E0AA0000}"/>
    <cellStyle name="SAPBEXHLevel3 12 14" xfId="44904" xr:uid="{00000000-0005-0000-0000-0000E1AA0000}"/>
    <cellStyle name="SAPBEXHLevel3 12 2" xfId="4178" xr:uid="{00000000-0005-0000-0000-0000E2AA0000}"/>
    <cellStyle name="SAPBEXHLevel3 12 3" xfId="8665" xr:uid="{00000000-0005-0000-0000-0000E3AA0000}"/>
    <cellStyle name="SAPBEXHLevel3 12 4" xfId="11558" xr:uid="{00000000-0005-0000-0000-0000E4AA0000}"/>
    <cellStyle name="SAPBEXHLevel3 12 5" xfId="14426" xr:uid="{00000000-0005-0000-0000-0000E5AA0000}"/>
    <cellStyle name="SAPBEXHLevel3 12 6" xfId="17355" xr:uid="{00000000-0005-0000-0000-0000E6AA0000}"/>
    <cellStyle name="SAPBEXHLevel3 12 7" xfId="20466" xr:uid="{00000000-0005-0000-0000-0000E7AA0000}"/>
    <cellStyle name="SAPBEXHLevel3 12 8" xfId="25245" xr:uid="{00000000-0005-0000-0000-0000E8AA0000}"/>
    <cellStyle name="SAPBEXHLevel3 12 9" xfId="28129" xr:uid="{00000000-0005-0000-0000-0000E9AA0000}"/>
    <cellStyle name="SAPBEXHLevel3 120" xfId="48539" xr:uid="{00000000-0005-0000-0000-0000EAAA0000}"/>
    <cellStyle name="SAPBEXHLevel3 121" xfId="48839" xr:uid="{00000000-0005-0000-0000-0000EBAA0000}"/>
    <cellStyle name="SAPBEXHLevel3 122" xfId="48925" xr:uid="{00000000-0005-0000-0000-0000ECAA0000}"/>
    <cellStyle name="SAPBEXHLevel3 123" xfId="48833" xr:uid="{00000000-0005-0000-0000-0000EDAA0000}"/>
    <cellStyle name="SAPBEXHLevel3 124" xfId="48913" xr:uid="{00000000-0005-0000-0000-0000EEAA0000}"/>
    <cellStyle name="SAPBEXHLevel3 125" xfId="48900" xr:uid="{00000000-0005-0000-0000-0000EFAA0000}"/>
    <cellStyle name="SAPBEXHLevel3 126" xfId="49012" xr:uid="{00000000-0005-0000-0000-0000F0AA0000}"/>
    <cellStyle name="SAPBEXHLevel3 127" xfId="49134" xr:uid="{00000000-0005-0000-0000-0000F1AA0000}"/>
    <cellStyle name="SAPBEXHLevel3 128" xfId="49185" xr:uid="{00000000-0005-0000-0000-0000F2AA0000}"/>
    <cellStyle name="SAPBEXHLevel3 129" xfId="49232" xr:uid="{00000000-0005-0000-0000-0000F3AA0000}"/>
    <cellStyle name="SAPBEXHLevel3 13" xfId="611" xr:uid="{00000000-0005-0000-0000-0000F4AA0000}"/>
    <cellStyle name="SAPBEXHLevel3 13 10" xfId="30704" xr:uid="{00000000-0005-0000-0000-0000F5AA0000}"/>
    <cellStyle name="SAPBEXHLevel3 13 11" xfId="33593" xr:uid="{00000000-0005-0000-0000-0000F6AA0000}"/>
    <cellStyle name="SAPBEXHLevel3 13 12" xfId="36499" xr:uid="{00000000-0005-0000-0000-0000F7AA0000}"/>
    <cellStyle name="SAPBEXHLevel3 13 13" xfId="41606" xr:uid="{00000000-0005-0000-0000-0000F8AA0000}"/>
    <cellStyle name="SAPBEXHLevel3 13 14" xfId="44624" xr:uid="{00000000-0005-0000-0000-0000F9AA0000}"/>
    <cellStyle name="SAPBEXHLevel3 13 2" xfId="5582" xr:uid="{00000000-0005-0000-0000-0000FAAA0000}"/>
    <cellStyle name="SAPBEXHLevel3 13 3" xfId="8385" xr:uid="{00000000-0005-0000-0000-0000FBAA0000}"/>
    <cellStyle name="SAPBEXHLevel3 13 4" xfId="11278" xr:uid="{00000000-0005-0000-0000-0000FCAA0000}"/>
    <cellStyle name="SAPBEXHLevel3 13 5" xfId="14146" xr:uid="{00000000-0005-0000-0000-0000FDAA0000}"/>
    <cellStyle name="SAPBEXHLevel3 13 6" xfId="17075" xr:uid="{00000000-0005-0000-0000-0000FEAA0000}"/>
    <cellStyle name="SAPBEXHLevel3 13 7" xfId="20186" xr:uid="{00000000-0005-0000-0000-0000FFAA0000}"/>
    <cellStyle name="SAPBEXHLevel3 13 8" xfId="23116" xr:uid="{00000000-0005-0000-0000-000000AB0000}"/>
    <cellStyle name="SAPBEXHLevel3 13 9" xfId="27849" xr:uid="{00000000-0005-0000-0000-000001AB0000}"/>
    <cellStyle name="SAPBEXHLevel3 130" xfId="49277" xr:uid="{00000000-0005-0000-0000-000002AB0000}"/>
    <cellStyle name="SAPBEXHLevel3 131" xfId="49323" xr:uid="{00000000-0005-0000-0000-000003AB0000}"/>
    <cellStyle name="SAPBEXHLevel3 132" xfId="49371" xr:uid="{00000000-0005-0000-0000-000004AB0000}"/>
    <cellStyle name="SAPBEXHLevel3 133" xfId="49421" xr:uid="{00000000-0005-0000-0000-000005AB0000}"/>
    <cellStyle name="SAPBEXHLevel3 134" xfId="48860" xr:uid="{00000000-0005-0000-0000-000006AB0000}"/>
    <cellStyle name="SAPBEXHLevel3 135" xfId="49522" xr:uid="{00000000-0005-0000-0000-000007AB0000}"/>
    <cellStyle name="SAPBEXHLevel3 136" xfId="49643" xr:uid="{00000000-0005-0000-0000-000008AB0000}"/>
    <cellStyle name="SAPBEXHLevel3 137" xfId="49156" xr:uid="{00000000-0005-0000-0000-000009AB0000}"/>
    <cellStyle name="SAPBEXHLevel3 138" xfId="49741" xr:uid="{00000000-0005-0000-0000-00000AAB0000}"/>
    <cellStyle name="SAPBEXHLevel3 139" xfId="49592" xr:uid="{00000000-0005-0000-0000-00000BAB0000}"/>
    <cellStyle name="SAPBEXHLevel3 14" xfId="935" xr:uid="{00000000-0005-0000-0000-00000CAB0000}"/>
    <cellStyle name="SAPBEXHLevel3 14 10" xfId="31028" xr:uid="{00000000-0005-0000-0000-00000DAB0000}"/>
    <cellStyle name="SAPBEXHLevel3 14 11" xfId="33917" xr:uid="{00000000-0005-0000-0000-00000EAB0000}"/>
    <cellStyle name="SAPBEXHLevel3 14 12" xfId="36823" xr:uid="{00000000-0005-0000-0000-00000FAB0000}"/>
    <cellStyle name="SAPBEXHLevel3 14 13" xfId="41930" xr:uid="{00000000-0005-0000-0000-000010AB0000}"/>
    <cellStyle name="SAPBEXHLevel3 14 14" xfId="44948" xr:uid="{00000000-0005-0000-0000-000011AB0000}"/>
    <cellStyle name="SAPBEXHLevel3 14 2" xfId="3612" xr:uid="{00000000-0005-0000-0000-000012AB0000}"/>
    <cellStyle name="SAPBEXHLevel3 14 3" xfId="8709" xr:uid="{00000000-0005-0000-0000-000013AB0000}"/>
    <cellStyle name="SAPBEXHLevel3 14 4" xfId="11602" xr:uid="{00000000-0005-0000-0000-000014AB0000}"/>
    <cellStyle name="SAPBEXHLevel3 14 5" xfId="14470" xr:uid="{00000000-0005-0000-0000-000015AB0000}"/>
    <cellStyle name="SAPBEXHLevel3 14 6" xfId="17399" xr:uid="{00000000-0005-0000-0000-000016AB0000}"/>
    <cellStyle name="SAPBEXHLevel3 14 7" xfId="20510" xr:uid="{00000000-0005-0000-0000-000017AB0000}"/>
    <cellStyle name="SAPBEXHLevel3 14 8" xfId="25289" xr:uid="{00000000-0005-0000-0000-000018AB0000}"/>
    <cellStyle name="SAPBEXHLevel3 14 9" xfId="28173" xr:uid="{00000000-0005-0000-0000-000019AB0000}"/>
    <cellStyle name="SAPBEXHLevel3 140" xfId="49748" xr:uid="{00000000-0005-0000-0000-00001AAB0000}"/>
    <cellStyle name="SAPBEXHLevel3 141" xfId="49545" xr:uid="{00000000-0005-0000-0000-00001BAB0000}"/>
    <cellStyle name="SAPBEXHLevel3 142" xfId="49446" xr:uid="{00000000-0005-0000-0000-00001CAB0000}"/>
    <cellStyle name="SAPBEXHLevel3 143" xfId="49883" xr:uid="{00000000-0005-0000-0000-00001DAB0000}"/>
    <cellStyle name="SAPBEXHLevel3 144" xfId="49394" xr:uid="{00000000-0005-0000-0000-00001EAB0000}"/>
    <cellStyle name="SAPBEXHLevel3 145" xfId="49931" xr:uid="{00000000-0005-0000-0000-00001FAB0000}"/>
    <cellStyle name="SAPBEXHLevel3 146" xfId="50001" xr:uid="{00000000-0005-0000-0000-000020AB0000}"/>
    <cellStyle name="SAPBEXHLevel3 147" xfId="50030" xr:uid="{00000000-0005-0000-0000-000021AB0000}"/>
    <cellStyle name="SAPBEXHLevel3 15" xfId="1177" xr:uid="{00000000-0005-0000-0000-000022AB0000}"/>
    <cellStyle name="SAPBEXHLevel3 15 10" xfId="31270" xr:uid="{00000000-0005-0000-0000-000023AB0000}"/>
    <cellStyle name="SAPBEXHLevel3 15 11" xfId="34159" xr:uid="{00000000-0005-0000-0000-000024AB0000}"/>
    <cellStyle name="SAPBEXHLevel3 15 12" xfId="37065" xr:uid="{00000000-0005-0000-0000-000025AB0000}"/>
    <cellStyle name="SAPBEXHLevel3 15 13" xfId="42172" xr:uid="{00000000-0005-0000-0000-000026AB0000}"/>
    <cellStyle name="SAPBEXHLevel3 15 14" xfId="45190" xr:uid="{00000000-0005-0000-0000-000027AB0000}"/>
    <cellStyle name="SAPBEXHLevel3 15 2" xfId="3411" xr:uid="{00000000-0005-0000-0000-000028AB0000}"/>
    <cellStyle name="SAPBEXHLevel3 15 3" xfId="8951" xr:uid="{00000000-0005-0000-0000-000029AB0000}"/>
    <cellStyle name="SAPBEXHLevel3 15 4" xfId="11844" xr:uid="{00000000-0005-0000-0000-00002AAB0000}"/>
    <cellStyle name="SAPBEXHLevel3 15 5" xfId="14712" xr:uid="{00000000-0005-0000-0000-00002BAB0000}"/>
    <cellStyle name="SAPBEXHLevel3 15 6" xfId="17641" xr:uid="{00000000-0005-0000-0000-00002CAB0000}"/>
    <cellStyle name="SAPBEXHLevel3 15 7" xfId="20752" xr:uid="{00000000-0005-0000-0000-00002DAB0000}"/>
    <cellStyle name="SAPBEXHLevel3 15 8" xfId="25531" xr:uid="{00000000-0005-0000-0000-00002EAB0000}"/>
    <cellStyle name="SAPBEXHLevel3 15 9" xfId="28415" xr:uid="{00000000-0005-0000-0000-00002FAB0000}"/>
    <cellStyle name="SAPBEXHLevel3 16" xfId="893" xr:uid="{00000000-0005-0000-0000-000030AB0000}"/>
    <cellStyle name="SAPBEXHLevel3 16 10" xfId="30986" xr:uid="{00000000-0005-0000-0000-000031AB0000}"/>
    <cellStyle name="SAPBEXHLevel3 16 11" xfId="33875" xr:uid="{00000000-0005-0000-0000-000032AB0000}"/>
    <cellStyle name="SAPBEXHLevel3 16 12" xfId="36781" xr:uid="{00000000-0005-0000-0000-000033AB0000}"/>
    <cellStyle name="SAPBEXHLevel3 16 13" xfId="41888" xr:uid="{00000000-0005-0000-0000-000034AB0000}"/>
    <cellStyle name="SAPBEXHLevel3 16 14" xfId="44906" xr:uid="{00000000-0005-0000-0000-000035AB0000}"/>
    <cellStyle name="SAPBEXHLevel3 16 2" xfId="3994" xr:uid="{00000000-0005-0000-0000-000036AB0000}"/>
    <cellStyle name="SAPBEXHLevel3 16 3" xfId="8667" xr:uid="{00000000-0005-0000-0000-000037AB0000}"/>
    <cellStyle name="SAPBEXHLevel3 16 4" xfId="11560" xr:uid="{00000000-0005-0000-0000-000038AB0000}"/>
    <cellStyle name="SAPBEXHLevel3 16 5" xfId="14428" xr:uid="{00000000-0005-0000-0000-000039AB0000}"/>
    <cellStyle name="SAPBEXHLevel3 16 6" xfId="17357" xr:uid="{00000000-0005-0000-0000-00003AAB0000}"/>
    <cellStyle name="SAPBEXHLevel3 16 7" xfId="20468" xr:uid="{00000000-0005-0000-0000-00003BAB0000}"/>
    <cellStyle name="SAPBEXHLevel3 16 8" xfId="25247" xr:uid="{00000000-0005-0000-0000-00003CAB0000}"/>
    <cellStyle name="SAPBEXHLevel3 16 9" xfId="28131" xr:uid="{00000000-0005-0000-0000-00003DAB0000}"/>
    <cellStyle name="SAPBEXHLevel3 17" xfId="1231" xr:uid="{00000000-0005-0000-0000-00003EAB0000}"/>
    <cellStyle name="SAPBEXHLevel3 17 10" xfId="31324" xr:uid="{00000000-0005-0000-0000-00003FAB0000}"/>
    <cellStyle name="SAPBEXHLevel3 17 11" xfId="34213" xr:uid="{00000000-0005-0000-0000-000040AB0000}"/>
    <cellStyle name="SAPBEXHLevel3 17 12" xfId="37119" xr:uid="{00000000-0005-0000-0000-000041AB0000}"/>
    <cellStyle name="SAPBEXHLevel3 17 13" xfId="42226" xr:uid="{00000000-0005-0000-0000-000042AB0000}"/>
    <cellStyle name="SAPBEXHLevel3 17 14" xfId="45244" xr:uid="{00000000-0005-0000-0000-000043AB0000}"/>
    <cellStyle name="SAPBEXHLevel3 17 2" xfId="3390" xr:uid="{00000000-0005-0000-0000-000044AB0000}"/>
    <cellStyle name="SAPBEXHLevel3 17 3" xfId="9005" xr:uid="{00000000-0005-0000-0000-000045AB0000}"/>
    <cellStyle name="SAPBEXHLevel3 17 4" xfId="11898" xr:uid="{00000000-0005-0000-0000-000046AB0000}"/>
    <cellStyle name="SAPBEXHLevel3 17 5" xfId="14766" xr:uid="{00000000-0005-0000-0000-000047AB0000}"/>
    <cellStyle name="SAPBEXHLevel3 17 6" xfId="17695" xr:uid="{00000000-0005-0000-0000-000048AB0000}"/>
    <cellStyle name="SAPBEXHLevel3 17 7" xfId="20806" xr:uid="{00000000-0005-0000-0000-000049AB0000}"/>
    <cellStyle name="SAPBEXHLevel3 17 8" xfId="25585" xr:uid="{00000000-0005-0000-0000-00004AAB0000}"/>
    <cellStyle name="SAPBEXHLevel3 17 9" xfId="28469" xr:uid="{00000000-0005-0000-0000-00004BAB0000}"/>
    <cellStyle name="SAPBEXHLevel3 18" xfId="1169" xr:uid="{00000000-0005-0000-0000-00004CAB0000}"/>
    <cellStyle name="SAPBEXHLevel3 18 10" xfId="31262" xr:uid="{00000000-0005-0000-0000-00004DAB0000}"/>
    <cellStyle name="SAPBEXHLevel3 18 11" xfId="34151" xr:uid="{00000000-0005-0000-0000-00004EAB0000}"/>
    <cellStyle name="SAPBEXHLevel3 18 12" xfId="37057" xr:uid="{00000000-0005-0000-0000-00004FAB0000}"/>
    <cellStyle name="SAPBEXHLevel3 18 13" xfId="42164" xr:uid="{00000000-0005-0000-0000-000050AB0000}"/>
    <cellStyle name="SAPBEXHLevel3 18 14" xfId="45182" xr:uid="{00000000-0005-0000-0000-000051AB0000}"/>
    <cellStyle name="SAPBEXHLevel3 18 2" xfId="3520" xr:uid="{00000000-0005-0000-0000-000052AB0000}"/>
    <cellStyle name="SAPBEXHLevel3 18 3" xfId="8943" xr:uid="{00000000-0005-0000-0000-000053AB0000}"/>
    <cellStyle name="SAPBEXHLevel3 18 4" xfId="11836" xr:uid="{00000000-0005-0000-0000-000054AB0000}"/>
    <cellStyle name="SAPBEXHLevel3 18 5" xfId="14704" xr:uid="{00000000-0005-0000-0000-000055AB0000}"/>
    <cellStyle name="SAPBEXHLevel3 18 6" xfId="17633" xr:uid="{00000000-0005-0000-0000-000056AB0000}"/>
    <cellStyle name="SAPBEXHLevel3 18 7" xfId="20744" xr:uid="{00000000-0005-0000-0000-000057AB0000}"/>
    <cellStyle name="SAPBEXHLevel3 18 8" xfId="25523" xr:uid="{00000000-0005-0000-0000-000058AB0000}"/>
    <cellStyle name="SAPBEXHLevel3 18 9" xfId="28407" xr:uid="{00000000-0005-0000-0000-000059AB0000}"/>
    <cellStyle name="SAPBEXHLevel3 19" xfId="1349" xr:uid="{00000000-0005-0000-0000-00005AAB0000}"/>
    <cellStyle name="SAPBEXHLevel3 19 10" xfId="31442" xr:uid="{00000000-0005-0000-0000-00005BAB0000}"/>
    <cellStyle name="SAPBEXHLevel3 19 11" xfId="34331" xr:uid="{00000000-0005-0000-0000-00005CAB0000}"/>
    <cellStyle name="SAPBEXHLevel3 19 12" xfId="37237" xr:uid="{00000000-0005-0000-0000-00005DAB0000}"/>
    <cellStyle name="SAPBEXHLevel3 19 13" xfId="42344" xr:uid="{00000000-0005-0000-0000-00005EAB0000}"/>
    <cellStyle name="SAPBEXHLevel3 19 14" xfId="45362" xr:uid="{00000000-0005-0000-0000-00005FAB0000}"/>
    <cellStyle name="SAPBEXHLevel3 19 2" xfId="6329" xr:uid="{00000000-0005-0000-0000-000060AB0000}"/>
    <cellStyle name="SAPBEXHLevel3 19 3" xfId="9123" xr:uid="{00000000-0005-0000-0000-000061AB0000}"/>
    <cellStyle name="SAPBEXHLevel3 19 4" xfId="12016" xr:uid="{00000000-0005-0000-0000-000062AB0000}"/>
    <cellStyle name="SAPBEXHLevel3 19 5" xfId="14884" xr:uid="{00000000-0005-0000-0000-000063AB0000}"/>
    <cellStyle name="SAPBEXHLevel3 19 6" xfId="17813" xr:uid="{00000000-0005-0000-0000-000064AB0000}"/>
    <cellStyle name="SAPBEXHLevel3 19 7" xfId="20924" xr:uid="{00000000-0005-0000-0000-000065AB0000}"/>
    <cellStyle name="SAPBEXHLevel3 19 8" xfId="25703" xr:uid="{00000000-0005-0000-0000-000066AB0000}"/>
    <cellStyle name="SAPBEXHLevel3 19 9" xfId="28587" xr:uid="{00000000-0005-0000-0000-000067AB0000}"/>
    <cellStyle name="SAPBEXHLevel3 2" xfId="93" xr:uid="{00000000-0005-0000-0000-000068AB0000}"/>
    <cellStyle name="SAPBEXHLevel3 2 10" xfId="887" xr:uid="{00000000-0005-0000-0000-000069AB0000}"/>
    <cellStyle name="SAPBEXHLevel3 2 10 10" xfId="30980" xr:uid="{00000000-0005-0000-0000-00006AAB0000}"/>
    <cellStyle name="SAPBEXHLevel3 2 10 11" xfId="33869" xr:uid="{00000000-0005-0000-0000-00006BAB0000}"/>
    <cellStyle name="SAPBEXHLevel3 2 10 12" xfId="36775" xr:uid="{00000000-0005-0000-0000-00006CAB0000}"/>
    <cellStyle name="SAPBEXHLevel3 2 10 13" xfId="41882" xr:uid="{00000000-0005-0000-0000-00006DAB0000}"/>
    <cellStyle name="SAPBEXHLevel3 2 10 14" xfId="44900" xr:uid="{00000000-0005-0000-0000-00006EAB0000}"/>
    <cellStyle name="SAPBEXHLevel3 2 10 2" xfId="3624" xr:uid="{00000000-0005-0000-0000-00006FAB0000}"/>
    <cellStyle name="SAPBEXHLevel3 2 10 3" xfId="8661" xr:uid="{00000000-0005-0000-0000-000070AB0000}"/>
    <cellStyle name="SAPBEXHLevel3 2 10 4" xfId="11554" xr:uid="{00000000-0005-0000-0000-000071AB0000}"/>
    <cellStyle name="SAPBEXHLevel3 2 10 5" xfId="14422" xr:uid="{00000000-0005-0000-0000-000072AB0000}"/>
    <cellStyle name="SAPBEXHLevel3 2 10 6" xfId="17351" xr:uid="{00000000-0005-0000-0000-000073AB0000}"/>
    <cellStyle name="SAPBEXHLevel3 2 10 7" xfId="20462" xr:uid="{00000000-0005-0000-0000-000074AB0000}"/>
    <cellStyle name="SAPBEXHLevel3 2 10 8" xfId="25241" xr:uid="{00000000-0005-0000-0000-000075AB0000}"/>
    <cellStyle name="SAPBEXHLevel3 2 10 9" xfId="28125" xr:uid="{00000000-0005-0000-0000-000076AB0000}"/>
    <cellStyle name="SAPBEXHLevel3 2 100" xfId="46761" xr:uid="{00000000-0005-0000-0000-000077AB0000}"/>
    <cellStyle name="SAPBEXHLevel3 2 101" xfId="47832" xr:uid="{00000000-0005-0000-0000-000078AB0000}"/>
    <cellStyle name="SAPBEXHLevel3 2 102" xfId="47520" xr:uid="{00000000-0005-0000-0000-000079AB0000}"/>
    <cellStyle name="SAPBEXHLevel3 2 103" xfId="47779" xr:uid="{00000000-0005-0000-0000-00007AAB0000}"/>
    <cellStyle name="SAPBEXHLevel3 2 104" xfId="47776" xr:uid="{00000000-0005-0000-0000-00007BAB0000}"/>
    <cellStyle name="SAPBEXHLevel3 2 105" xfId="47625" xr:uid="{00000000-0005-0000-0000-00007CAB0000}"/>
    <cellStyle name="SAPBEXHLevel3 2 106" xfId="48009" xr:uid="{00000000-0005-0000-0000-00007DAB0000}"/>
    <cellStyle name="SAPBEXHLevel3 2 107" xfId="48013" xr:uid="{00000000-0005-0000-0000-00007EAB0000}"/>
    <cellStyle name="SAPBEXHLevel3 2 108" xfId="47394" xr:uid="{00000000-0005-0000-0000-00007FAB0000}"/>
    <cellStyle name="SAPBEXHLevel3 2 109" xfId="48202" xr:uid="{00000000-0005-0000-0000-000080AB0000}"/>
    <cellStyle name="SAPBEXHLevel3 2 11" xfId="957" xr:uid="{00000000-0005-0000-0000-000081AB0000}"/>
    <cellStyle name="SAPBEXHLevel3 2 11 10" xfId="31050" xr:uid="{00000000-0005-0000-0000-000082AB0000}"/>
    <cellStyle name="SAPBEXHLevel3 2 11 11" xfId="33939" xr:uid="{00000000-0005-0000-0000-000083AB0000}"/>
    <cellStyle name="SAPBEXHLevel3 2 11 12" xfId="36845" xr:uid="{00000000-0005-0000-0000-000084AB0000}"/>
    <cellStyle name="SAPBEXHLevel3 2 11 13" xfId="41952" xr:uid="{00000000-0005-0000-0000-000085AB0000}"/>
    <cellStyle name="SAPBEXHLevel3 2 11 14" xfId="44970" xr:uid="{00000000-0005-0000-0000-000086AB0000}"/>
    <cellStyle name="SAPBEXHLevel3 2 11 2" xfId="5877" xr:uid="{00000000-0005-0000-0000-000087AB0000}"/>
    <cellStyle name="SAPBEXHLevel3 2 11 3" xfId="8731" xr:uid="{00000000-0005-0000-0000-000088AB0000}"/>
    <cellStyle name="SAPBEXHLevel3 2 11 4" xfId="11624" xr:uid="{00000000-0005-0000-0000-000089AB0000}"/>
    <cellStyle name="SAPBEXHLevel3 2 11 5" xfId="14492" xr:uid="{00000000-0005-0000-0000-00008AAB0000}"/>
    <cellStyle name="SAPBEXHLevel3 2 11 6" xfId="17421" xr:uid="{00000000-0005-0000-0000-00008BAB0000}"/>
    <cellStyle name="SAPBEXHLevel3 2 11 7" xfId="20532" xr:uid="{00000000-0005-0000-0000-00008CAB0000}"/>
    <cellStyle name="SAPBEXHLevel3 2 11 8" xfId="25311" xr:uid="{00000000-0005-0000-0000-00008DAB0000}"/>
    <cellStyle name="SAPBEXHLevel3 2 11 9" xfId="28195" xr:uid="{00000000-0005-0000-0000-00008EAB0000}"/>
    <cellStyle name="SAPBEXHLevel3 2 110" xfId="48060" xr:uid="{00000000-0005-0000-0000-00008FAB0000}"/>
    <cellStyle name="SAPBEXHLevel3 2 111" xfId="47979" xr:uid="{00000000-0005-0000-0000-000090AB0000}"/>
    <cellStyle name="SAPBEXHLevel3 2 112" xfId="48283" xr:uid="{00000000-0005-0000-0000-000091AB0000}"/>
    <cellStyle name="SAPBEXHLevel3 2 113" xfId="48231" xr:uid="{00000000-0005-0000-0000-000092AB0000}"/>
    <cellStyle name="SAPBEXHLevel3 2 114" xfId="47858" xr:uid="{00000000-0005-0000-0000-000093AB0000}"/>
    <cellStyle name="SAPBEXHLevel3 2 115" xfId="48471" xr:uid="{00000000-0005-0000-0000-000094AB0000}"/>
    <cellStyle name="SAPBEXHLevel3 2 116" xfId="48475" xr:uid="{00000000-0005-0000-0000-000095AB0000}"/>
    <cellStyle name="SAPBEXHLevel3 2 117" xfId="48373" xr:uid="{00000000-0005-0000-0000-000096AB0000}"/>
    <cellStyle name="SAPBEXHLevel3 2 118" xfId="48374" xr:uid="{00000000-0005-0000-0000-000097AB0000}"/>
    <cellStyle name="SAPBEXHLevel3 2 119" xfId="48567" xr:uid="{00000000-0005-0000-0000-000098AB0000}"/>
    <cellStyle name="SAPBEXHLevel3 2 12" xfId="1013" xr:uid="{00000000-0005-0000-0000-000099AB0000}"/>
    <cellStyle name="SAPBEXHLevel3 2 12 10" xfId="31106" xr:uid="{00000000-0005-0000-0000-00009AAB0000}"/>
    <cellStyle name="SAPBEXHLevel3 2 12 11" xfId="33995" xr:uid="{00000000-0005-0000-0000-00009BAB0000}"/>
    <cellStyle name="SAPBEXHLevel3 2 12 12" xfId="36901" xr:uid="{00000000-0005-0000-0000-00009CAB0000}"/>
    <cellStyle name="SAPBEXHLevel3 2 12 13" xfId="42008" xr:uid="{00000000-0005-0000-0000-00009DAB0000}"/>
    <cellStyle name="SAPBEXHLevel3 2 12 14" xfId="45026" xr:uid="{00000000-0005-0000-0000-00009EAB0000}"/>
    <cellStyle name="SAPBEXHLevel3 2 12 2" xfId="3594" xr:uid="{00000000-0005-0000-0000-00009FAB0000}"/>
    <cellStyle name="SAPBEXHLevel3 2 12 3" xfId="8787" xr:uid="{00000000-0005-0000-0000-0000A0AB0000}"/>
    <cellStyle name="SAPBEXHLevel3 2 12 4" xfId="11680" xr:uid="{00000000-0005-0000-0000-0000A1AB0000}"/>
    <cellStyle name="SAPBEXHLevel3 2 12 5" xfId="14548" xr:uid="{00000000-0005-0000-0000-0000A2AB0000}"/>
    <cellStyle name="SAPBEXHLevel3 2 12 6" xfId="17477" xr:uid="{00000000-0005-0000-0000-0000A3AB0000}"/>
    <cellStyle name="SAPBEXHLevel3 2 12 7" xfId="20588" xr:uid="{00000000-0005-0000-0000-0000A4AB0000}"/>
    <cellStyle name="SAPBEXHLevel3 2 12 8" xfId="25367" xr:uid="{00000000-0005-0000-0000-0000A5AB0000}"/>
    <cellStyle name="SAPBEXHLevel3 2 12 9" xfId="28251" xr:uid="{00000000-0005-0000-0000-0000A6AB0000}"/>
    <cellStyle name="SAPBEXHLevel3 2 120" xfId="48655" xr:uid="{00000000-0005-0000-0000-0000A7AB0000}"/>
    <cellStyle name="SAPBEXHLevel3 2 121" xfId="48838" xr:uid="{00000000-0005-0000-0000-0000A8AB0000}"/>
    <cellStyle name="SAPBEXHLevel3 2 122" xfId="48926" xr:uid="{00000000-0005-0000-0000-0000A9AB0000}"/>
    <cellStyle name="SAPBEXHLevel3 2 123" xfId="48832" xr:uid="{00000000-0005-0000-0000-0000AAAB0000}"/>
    <cellStyle name="SAPBEXHLevel3 2 124" xfId="48914" xr:uid="{00000000-0005-0000-0000-0000ABAB0000}"/>
    <cellStyle name="SAPBEXHLevel3 2 125" xfId="49007" xr:uid="{00000000-0005-0000-0000-0000ACAB0000}"/>
    <cellStyle name="SAPBEXHLevel3 2 126" xfId="48892" xr:uid="{00000000-0005-0000-0000-0000ADAB0000}"/>
    <cellStyle name="SAPBEXHLevel3 2 127" xfId="49112" xr:uid="{00000000-0005-0000-0000-0000AEAB0000}"/>
    <cellStyle name="SAPBEXHLevel3 2 128" xfId="48882" xr:uid="{00000000-0005-0000-0000-0000AFAB0000}"/>
    <cellStyle name="SAPBEXHLevel3 2 129" xfId="49047" xr:uid="{00000000-0005-0000-0000-0000B0AB0000}"/>
    <cellStyle name="SAPBEXHLevel3 2 13" xfId="1065" xr:uid="{00000000-0005-0000-0000-0000B1AB0000}"/>
    <cellStyle name="SAPBEXHLevel3 2 13 10" xfId="31158" xr:uid="{00000000-0005-0000-0000-0000B2AB0000}"/>
    <cellStyle name="SAPBEXHLevel3 2 13 11" xfId="34047" xr:uid="{00000000-0005-0000-0000-0000B3AB0000}"/>
    <cellStyle name="SAPBEXHLevel3 2 13 12" xfId="36953" xr:uid="{00000000-0005-0000-0000-0000B4AB0000}"/>
    <cellStyle name="SAPBEXHLevel3 2 13 13" xfId="42060" xr:uid="{00000000-0005-0000-0000-0000B5AB0000}"/>
    <cellStyle name="SAPBEXHLevel3 2 13 14" xfId="45078" xr:uid="{00000000-0005-0000-0000-0000B6AB0000}"/>
    <cellStyle name="SAPBEXHLevel3 2 13 2" xfId="3572" xr:uid="{00000000-0005-0000-0000-0000B7AB0000}"/>
    <cellStyle name="SAPBEXHLevel3 2 13 3" xfId="8839" xr:uid="{00000000-0005-0000-0000-0000B8AB0000}"/>
    <cellStyle name="SAPBEXHLevel3 2 13 4" xfId="11732" xr:uid="{00000000-0005-0000-0000-0000B9AB0000}"/>
    <cellStyle name="SAPBEXHLevel3 2 13 5" xfId="14600" xr:uid="{00000000-0005-0000-0000-0000BAAB0000}"/>
    <cellStyle name="SAPBEXHLevel3 2 13 6" xfId="17529" xr:uid="{00000000-0005-0000-0000-0000BBAB0000}"/>
    <cellStyle name="SAPBEXHLevel3 2 13 7" xfId="20640" xr:uid="{00000000-0005-0000-0000-0000BCAB0000}"/>
    <cellStyle name="SAPBEXHLevel3 2 13 8" xfId="25419" xr:uid="{00000000-0005-0000-0000-0000BDAB0000}"/>
    <cellStyle name="SAPBEXHLevel3 2 13 9" xfId="28303" xr:uid="{00000000-0005-0000-0000-0000BEAB0000}"/>
    <cellStyle name="SAPBEXHLevel3 2 130" xfId="49090" xr:uid="{00000000-0005-0000-0000-0000BFAB0000}"/>
    <cellStyle name="SAPBEXHLevel3 2 131" xfId="48872" xr:uid="{00000000-0005-0000-0000-0000C0AB0000}"/>
    <cellStyle name="SAPBEXHLevel3 2 132" xfId="48869" xr:uid="{00000000-0005-0000-0000-0000C1AB0000}"/>
    <cellStyle name="SAPBEXHLevel3 2 133" xfId="48976" xr:uid="{00000000-0005-0000-0000-0000C2AB0000}"/>
    <cellStyle name="SAPBEXHLevel3 2 134" xfId="48861" xr:uid="{00000000-0005-0000-0000-0000C3AB0000}"/>
    <cellStyle name="SAPBEXHLevel3 2 135" xfId="48852" xr:uid="{00000000-0005-0000-0000-0000C4AB0000}"/>
    <cellStyle name="SAPBEXHLevel3 2 136" xfId="49644" xr:uid="{00000000-0005-0000-0000-0000C5AB0000}"/>
    <cellStyle name="SAPBEXHLevel3 2 137" xfId="48857" xr:uid="{00000000-0005-0000-0000-0000C6AB0000}"/>
    <cellStyle name="SAPBEXHLevel3 2 138" xfId="49742" xr:uid="{00000000-0005-0000-0000-0000C7AB0000}"/>
    <cellStyle name="SAPBEXHLevel3 2 139" xfId="49572" xr:uid="{00000000-0005-0000-0000-0000C8AB0000}"/>
    <cellStyle name="SAPBEXHLevel3 2 14" xfId="1178" xr:uid="{00000000-0005-0000-0000-0000C9AB0000}"/>
    <cellStyle name="SAPBEXHLevel3 2 14 10" xfId="31271" xr:uid="{00000000-0005-0000-0000-0000CAAB0000}"/>
    <cellStyle name="SAPBEXHLevel3 2 14 11" xfId="34160" xr:uid="{00000000-0005-0000-0000-0000CBAB0000}"/>
    <cellStyle name="SAPBEXHLevel3 2 14 12" xfId="37066" xr:uid="{00000000-0005-0000-0000-0000CCAB0000}"/>
    <cellStyle name="SAPBEXHLevel3 2 14 13" xfId="42173" xr:uid="{00000000-0005-0000-0000-0000CDAB0000}"/>
    <cellStyle name="SAPBEXHLevel3 2 14 14" xfId="45191" xr:uid="{00000000-0005-0000-0000-0000CEAB0000}"/>
    <cellStyle name="SAPBEXHLevel3 2 14 2" xfId="3516" xr:uid="{00000000-0005-0000-0000-0000CFAB0000}"/>
    <cellStyle name="SAPBEXHLevel3 2 14 3" xfId="8952" xr:uid="{00000000-0005-0000-0000-0000D0AB0000}"/>
    <cellStyle name="SAPBEXHLevel3 2 14 4" xfId="11845" xr:uid="{00000000-0005-0000-0000-0000D1AB0000}"/>
    <cellStyle name="SAPBEXHLevel3 2 14 5" xfId="14713" xr:uid="{00000000-0005-0000-0000-0000D2AB0000}"/>
    <cellStyle name="SAPBEXHLevel3 2 14 6" xfId="17642" xr:uid="{00000000-0005-0000-0000-0000D3AB0000}"/>
    <cellStyle name="SAPBEXHLevel3 2 14 7" xfId="20753" xr:uid="{00000000-0005-0000-0000-0000D4AB0000}"/>
    <cellStyle name="SAPBEXHLevel3 2 14 8" xfId="25532" xr:uid="{00000000-0005-0000-0000-0000D5AB0000}"/>
    <cellStyle name="SAPBEXHLevel3 2 14 9" xfId="28416" xr:uid="{00000000-0005-0000-0000-0000D6AB0000}"/>
    <cellStyle name="SAPBEXHLevel3 2 140" xfId="49749" xr:uid="{00000000-0005-0000-0000-0000D7AB0000}"/>
    <cellStyle name="SAPBEXHLevel3 2 141" xfId="49546" xr:uid="{00000000-0005-0000-0000-0000D8AB0000}"/>
    <cellStyle name="SAPBEXHLevel3 2 142" xfId="49829" xr:uid="{00000000-0005-0000-0000-0000D9AB0000}"/>
    <cellStyle name="SAPBEXHLevel3 2 143" xfId="49884" xr:uid="{00000000-0005-0000-0000-0000DAAB0000}"/>
    <cellStyle name="SAPBEXHLevel3 2 144" xfId="49395" xr:uid="{00000000-0005-0000-0000-0000DBAB0000}"/>
    <cellStyle name="SAPBEXHLevel3 2 145" xfId="49932" xr:uid="{00000000-0005-0000-0000-0000DCAB0000}"/>
    <cellStyle name="SAPBEXHLevel3 2 146" xfId="50002" xr:uid="{00000000-0005-0000-0000-0000DDAB0000}"/>
    <cellStyle name="SAPBEXHLevel3 2 147" xfId="50031" xr:uid="{00000000-0005-0000-0000-0000DEAB0000}"/>
    <cellStyle name="SAPBEXHLevel3 2 15" xfId="522" xr:uid="{00000000-0005-0000-0000-0000DFAB0000}"/>
    <cellStyle name="SAPBEXHLevel3 2 15 10" xfId="30615" xr:uid="{00000000-0005-0000-0000-0000E0AB0000}"/>
    <cellStyle name="SAPBEXHLevel3 2 15 11" xfId="33504" xr:uid="{00000000-0005-0000-0000-0000E1AB0000}"/>
    <cellStyle name="SAPBEXHLevel3 2 15 12" xfId="36410" xr:uid="{00000000-0005-0000-0000-0000E2AB0000}"/>
    <cellStyle name="SAPBEXHLevel3 2 15 13" xfId="41517" xr:uid="{00000000-0005-0000-0000-0000E3AB0000}"/>
    <cellStyle name="SAPBEXHLevel3 2 15 14" xfId="44535" xr:uid="{00000000-0005-0000-0000-0000E4AB0000}"/>
    <cellStyle name="SAPBEXHLevel3 2 15 2" xfId="5745" xr:uid="{00000000-0005-0000-0000-0000E5AB0000}"/>
    <cellStyle name="SAPBEXHLevel3 2 15 3" xfId="8296" xr:uid="{00000000-0005-0000-0000-0000E6AB0000}"/>
    <cellStyle name="SAPBEXHLevel3 2 15 4" xfId="11189" xr:uid="{00000000-0005-0000-0000-0000E7AB0000}"/>
    <cellStyle name="SAPBEXHLevel3 2 15 5" xfId="14057" xr:uid="{00000000-0005-0000-0000-0000E8AB0000}"/>
    <cellStyle name="SAPBEXHLevel3 2 15 6" xfId="16986" xr:uid="{00000000-0005-0000-0000-0000E9AB0000}"/>
    <cellStyle name="SAPBEXHLevel3 2 15 7" xfId="20097" xr:uid="{00000000-0005-0000-0000-0000EAAB0000}"/>
    <cellStyle name="SAPBEXHLevel3 2 15 8" xfId="18321" xr:uid="{00000000-0005-0000-0000-0000EBAB0000}"/>
    <cellStyle name="SAPBEXHLevel3 2 15 9" xfId="27760" xr:uid="{00000000-0005-0000-0000-0000ECAB0000}"/>
    <cellStyle name="SAPBEXHLevel3 2 16" xfId="1285" xr:uid="{00000000-0005-0000-0000-0000EDAB0000}"/>
    <cellStyle name="SAPBEXHLevel3 2 16 10" xfId="31378" xr:uid="{00000000-0005-0000-0000-0000EEAB0000}"/>
    <cellStyle name="SAPBEXHLevel3 2 16 11" xfId="34267" xr:uid="{00000000-0005-0000-0000-0000EFAB0000}"/>
    <cellStyle name="SAPBEXHLevel3 2 16 12" xfId="37173" xr:uid="{00000000-0005-0000-0000-0000F0AB0000}"/>
    <cellStyle name="SAPBEXHLevel3 2 16 13" xfId="42280" xr:uid="{00000000-0005-0000-0000-0000F1AB0000}"/>
    <cellStyle name="SAPBEXHLevel3 2 16 14" xfId="45298" xr:uid="{00000000-0005-0000-0000-0000F2AB0000}"/>
    <cellStyle name="SAPBEXHLevel3 2 16 2" xfId="6265" xr:uid="{00000000-0005-0000-0000-0000F3AB0000}"/>
    <cellStyle name="SAPBEXHLevel3 2 16 3" xfId="9059" xr:uid="{00000000-0005-0000-0000-0000F4AB0000}"/>
    <cellStyle name="SAPBEXHLevel3 2 16 4" xfId="11952" xr:uid="{00000000-0005-0000-0000-0000F5AB0000}"/>
    <cellStyle name="SAPBEXHLevel3 2 16 5" xfId="14820" xr:uid="{00000000-0005-0000-0000-0000F6AB0000}"/>
    <cellStyle name="SAPBEXHLevel3 2 16 6" xfId="17749" xr:uid="{00000000-0005-0000-0000-0000F7AB0000}"/>
    <cellStyle name="SAPBEXHLevel3 2 16 7" xfId="20860" xr:uid="{00000000-0005-0000-0000-0000F8AB0000}"/>
    <cellStyle name="SAPBEXHLevel3 2 16 8" xfId="25639" xr:uid="{00000000-0005-0000-0000-0000F9AB0000}"/>
    <cellStyle name="SAPBEXHLevel3 2 16 9" xfId="28523" xr:uid="{00000000-0005-0000-0000-0000FAAB0000}"/>
    <cellStyle name="SAPBEXHLevel3 2 17" xfId="835" xr:uid="{00000000-0005-0000-0000-0000FBAB0000}"/>
    <cellStyle name="SAPBEXHLevel3 2 17 10" xfId="30928" xr:uid="{00000000-0005-0000-0000-0000FCAB0000}"/>
    <cellStyle name="SAPBEXHLevel3 2 17 11" xfId="33817" xr:uid="{00000000-0005-0000-0000-0000FDAB0000}"/>
    <cellStyle name="SAPBEXHLevel3 2 17 12" xfId="36723" xr:uid="{00000000-0005-0000-0000-0000FEAB0000}"/>
    <cellStyle name="SAPBEXHLevel3 2 17 13" xfId="41830" xr:uid="{00000000-0005-0000-0000-0000FFAB0000}"/>
    <cellStyle name="SAPBEXHLevel3 2 17 14" xfId="44848" xr:uid="{00000000-0005-0000-0000-000000AC0000}"/>
    <cellStyle name="SAPBEXHLevel3 2 17 2" xfId="3870" xr:uid="{00000000-0005-0000-0000-000001AC0000}"/>
    <cellStyle name="SAPBEXHLevel3 2 17 3" xfId="8609" xr:uid="{00000000-0005-0000-0000-000002AC0000}"/>
    <cellStyle name="SAPBEXHLevel3 2 17 4" xfId="11502" xr:uid="{00000000-0005-0000-0000-000003AC0000}"/>
    <cellStyle name="SAPBEXHLevel3 2 17 5" xfId="14370" xr:uid="{00000000-0005-0000-0000-000004AC0000}"/>
    <cellStyle name="SAPBEXHLevel3 2 17 6" xfId="17299" xr:uid="{00000000-0005-0000-0000-000005AC0000}"/>
    <cellStyle name="SAPBEXHLevel3 2 17 7" xfId="20410" xr:uid="{00000000-0005-0000-0000-000006AC0000}"/>
    <cellStyle name="SAPBEXHLevel3 2 17 8" xfId="25189" xr:uid="{00000000-0005-0000-0000-000007AC0000}"/>
    <cellStyle name="SAPBEXHLevel3 2 17 9" xfId="28073" xr:uid="{00000000-0005-0000-0000-000008AC0000}"/>
    <cellStyle name="SAPBEXHLevel3 2 18" xfId="1350" xr:uid="{00000000-0005-0000-0000-000009AC0000}"/>
    <cellStyle name="SAPBEXHLevel3 2 18 10" xfId="31443" xr:uid="{00000000-0005-0000-0000-00000AAC0000}"/>
    <cellStyle name="SAPBEXHLevel3 2 18 11" xfId="34332" xr:uid="{00000000-0005-0000-0000-00000BAC0000}"/>
    <cellStyle name="SAPBEXHLevel3 2 18 12" xfId="37238" xr:uid="{00000000-0005-0000-0000-00000CAC0000}"/>
    <cellStyle name="SAPBEXHLevel3 2 18 13" xfId="42345" xr:uid="{00000000-0005-0000-0000-00000DAC0000}"/>
    <cellStyle name="SAPBEXHLevel3 2 18 14" xfId="45363" xr:uid="{00000000-0005-0000-0000-00000EAC0000}"/>
    <cellStyle name="SAPBEXHLevel3 2 18 2" xfId="6330" xr:uid="{00000000-0005-0000-0000-00000FAC0000}"/>
    <cellStyle name="SAPBEXHLevel3 2 18 3" xfId="9124" xr:uid="{00000000-0005-0000-0000-000010AC0000}"/>
    <cellStyle name="SAPBEXHLevel3 2 18 4" xfId="12017" xr:uid="{00000000-0005-0000-0000-000011AC0000}"/>
    <cellStyle name="SAPBEXHLevel3 2 18 5" xfId="14885" xr:uid="{00000000-0005-0000-0000-000012AC0000}"/>
    <cellStyle name="SAPBEXHLevel3 2 18 6" xfId="17814" xr:uid="{00000000-0005-0000-0000-000013AC0000}"/>
    <cellStyle name="SAPBEXHLevel3 2 18 7" xfId="20925" xr:uid="{00000000-0005-0000-0000-000014AC0000}"/>
    <cellStyle name="SAPBEXHLevel3 2 18 8" xfId="25704" xr:uid="{00000000-0005-0000-0000-000015AC0000}"/>
    <cellStyle name="SAPBEXHLevel3 2 18 9" xfId="28588" xr:uid="{00000000-0005-0000-0000-000016AC0000}"/>
    <cellStyle name="SAPBEXHLevel3 2 19" xfId="900" xr:uid="{00000000-0005-0000-0000-000017AC0000}"/>
    <cellStyle name="SAPBEXHLevel3 2 19 10" xfId="30993" xr:uid="{00000000-0005-0000-0000-000018AC0000}"/>
    <cellStyle name="SAPBEXHLevel3 2 19 11" xfId="33882" xr:uid="{00000000-0005-0000-0000-000019AC0000}"/>
    <cellStyle name="SAPBEXHLevel3 2 19 12" xfId="36788" xr:uid="{00000000-0005-0000-0000-00001AAC0000}"/>
    <cellStyle name="SAPBEXHLevel3 2 19 13" xfId="41895" xr:uid="{00000000-0005-0000-0000-00001BAC0000}"/>
    <cellStyle name="SAPBEXHLevel3 2 19 14" xfId="44913" xr:uid="{00000000-0005-0000-0000-00001CAC0000}"/>
    <cellStyle name="SAPBEXHLevel3 2 19 2" xfId="3687" xr:uid="{00000000-0005-0000-0000-00001DAC0000}"/>
    <cellStyle name="SAPBEXHLevel3 2 19 3" xfId="8674" xr:uid="{00000000-0005-0000-0000-00001EAC0000}"/>
    <cellStyle name="SAPBEXHLevel3 2 19 4" xfId="11567" xr:uid="{00000000-0005-0000-0000-00001FAC0000}"/>
    <cellStyle name="SAPBEXHLevel3 2 19 5" xfId="14435" xr:uid="{00000000-0005-0000-0000-000020AC0000}"/>
    <cellStyle name="SAPBEXHLevel3 2 19 6" xfId="17364" xr:uid="{00000000-0005-0000-0000-000021AC0000}"/>
    <cellStyle name="SAPBEXHLevel3 2 19 7" xfId="20475" xr:uid="{00000000-0005-0000-0000-000022AC0000}"/>
    <cellStyle name="SAPBEXHLevel3 2 19 8" xfId="25254" xr:uid="{00000000-0005-0000-0000-000023AC0000}"/>
    <cellStyle name="SAPBEXHLevel3 2 19 9" xfId="28138" xr:uid="{00000000-0005-0000-0000-000024AC0000}"/>
    <cellStyle name="SAPBEXHLevel3 2 2" xfId="497" xr:uid="{00000000-0005-0000-0000-000025AC0000}"/>
    <cellStyle name="SAPBEXHLevel3 2 2 10" xfId="33481" xr:uid="{00000000-0005-0000-0000-000026AC0000}"/>
    <cellStyle name="SAPBEXHLevel3 2 2 11" xfId="36386" xr:uid="{00000000-0005-0000-0000-000027AC0000}"/>
    <cellStyle name="SAPBEXHLevel3 2 2 12" xfId="41494" xr:uid="{00000000-0005-0000-0000-000028AC0000}"/>
    <cellStyle name="SAPBEXHLevel3 2 2 13" xfId="44511" xr:uid="{00000000-0005-0000-0000-000029AC0000}"/>
    <cellStyle name="SAPBEXHLevel3 2 2 2" xfId="737" xr:uid="{00000000-0005-0000-0000-00002AAC0000}"/>
    <cellStyle name="SAPBEXHLevel3 2 2 2 10" xfId="30830" xr:uid="{00000000-0005-0000-0000-00002BAC0000}"/>
    <cellStyle name="SAPBEXHLevel3 2 2 2 11" xfId="33719" xr:uid="{00000000-0005-0000-0000-00002CAC0000}"/>
    <cellStyle name="SAPBEXHLevel3 2 2 2 12" xfId="36625" xr:uid="{00000000-0005-0000-0000-00002DAC0000}"/>
    <cellStyle name="SAPBEXHLevel3 2 2 2 13" xfId="41732" xr:uid="{00000000-0005-0000-0000-00002EAC0000}"/>
    <cellStyle name="SAPBEXHLevel3 2 2 2 14" xfId="44750" xr:uid="{00000000-0005-0000-0000-00002FAC0000}"/>
    <cellStyle name="SAPBEXHLevel3 2 2 2 2" xfId="3963" xr:uid="{00000000-0005-0000-0000-000030AC0000}"/>
    <cellStyle name="SAPBEXHLevel3 2 2 2 3" xfId="8511" xr:uid="{00000000-0005-0000-0000-000031AC0000}"/>
    <cellStyle name="SAPBEXHLevel3 2 2 2 4" xfId="11404" xr:uid="{00000000-0005-0000-0000-000032AC0000}"/>
    <cellStyle name="SAPBEXHLevel3 2 2 2 5" xfId="14272" xr:uid="{00000000-0005-0000-0000-000033AC0000}"/>
    <cellStyle name="SAPBEXHLevel3 2 2 2 6" xfId="17201" xr:uid="{00000000-0005-0000-0000-000034AC0000}"/>
    <cellStyle name="SAPBEXHLevel3 2 2 2 7" xfId="20312" xr:uid="{00000000-0005-0000-0000-000035AC0000}"/>
    <cellStyle name="SAPBEXHLevel3 2 2 2 8" xfId="25091" xr:uid="{00000000-0005-0000-0000-000036AC0000}"/>
    <cellStyle name="SAPBEXHLevel3 2 2 2 9" xfId="27975" xr:uid="{00000000-0005-0000-0000-000037AC0000}"/>
    <cellStyle name="SAPBEXHLevel3 2 2 3" xfId="818" xr:uid="{00000000-0005-0000-0000-000038AC0000}"/>
    <cellStyle name="SAPBEXHLevel3 2 2 3 10" xfId="30911" xr:uid="{00000000-0005-0000-0000-000039AC0000}"/>
    <cellStyle name="SAPBEXHLevel3 2 2 3 11" xfId="33800" xr:uid="{00000000-0005-0000-0000-00003AAC0000}"/>
    <cellStyle name="SAPBEXHLevel3 2 2 3 12" xfId="36706" xr:uid="{00000000-0005-0000-0000-00003BAC0000}"/>
    <cellStyle name="SAPBEXHLevel3 2 2 3 13" xfId="41813" xr:uid="{00000000-0005-0000-0000-00003CAC0000}"/>
    <cellStyle name="SAPBEXHLevel3 2 2 3 14" xfId="44831" xr:uid="{00000000-0005-0000-0000-00003DAC0000}"/>
    <cellStyle name="SAPBEXHLevel3 2 2 3 2" xfId="4204" xr:uid="{00000000-0005-0000-0000-00003EAC0000}"/>
    <cellStyle name="SAPBEXHLevel3 2 2 3 3" xfId="8592" xr:uid="{00000000-0005-0000-0000-00003FAC0000}"/>
    <cellStyle name="SAPBEXHLevel3 2 2 3 4" xfId="11485" xr:uid="{00000000-0005-0000-0000-000040AC0000}"/>
    <cellStyle name="SAPBEXHLevel3 2 2 3 5" xfId="14353" xr:uid="{00000000-0005-0000-0000-000041AC0000}"/>
    <cellStyle name="SAPBEXHLevel3 2 2 3 6" xfId="17282" xr:uid="{00000000-0005-0000-0000-000042AC0000}"/>
    <cellStyle name="SAPBEXHLevel3 2 2 3 7" xfId="20393" xr:uid="{00000000-0005-0000-0000-000043AC0000}"/>
    <cellStyle name="SAPBEXHLevel3 2 2 3 8" xfId="25172" xr:uid="{00000000-0005-0000-0000-000044AC0000}"/>
    <cellStyle name="SAPBEXHLevel3 2 2 3 9" xfId="28056" xr:uid="{00000000-0005-0000-0000-000045AC0000}"/>
    <cellStyle name="SAPBEXHLevel3 2 2 4" xfId="850" xr:uid="{00000000-0005-0000-0000-000046AC0000}"/>
    <cellStyle name="SAPBEXHLevel3 2 2 4 10" xfId="30943" xr:uid="{00000000-0005-0000-0000-000047AC0000}"/>
    <cellStyle name="SAPBEXHLevel3 2 2 4 11" xfId="33832" xr:uid="{00000000-0005-0000-0000-000048AC0000}"/>
    <cellStyle name="SAPBEXHLevel3 2 2 4 12" xfId="36738" xr:uid="{00000000-0005-0000-0000-000049AC0000}"/>
    <cellStyle name="SAPBEXHLevel3 2 2 4 13" xfId="41845" xr:uid="{00000000-0005-0000-0000-00004AAC0000}"/>
    <cellStyle name="SAPBEXHLevel3 2 2 4 14" xfId="44863" xr:uid="{00000000-0005-0000-0000-00004BAC0000}"/>
    <cellStyle name="SAPBEXHLevel3 2 2 4 2" xfId="5534" xr:uid="{00000000-0005-0000-0000-00004CAC0000}"/>
    <cellStyle name="SAPBEXHLevel3 2 2 4 3" xfId="8624" xr:uid="{00000000-0005-0000-0000-00004DAC0000}"/>
    <cellStyle name="SAPBEXHLevel3 2 2 4 4" xfId="11517" xr:uid="{00000000-0005-0000-0000-00004EAC0000}"/>
    <cellStyle name="SAPBEXHLevel3 2 2 4 5" xfId="14385" xr:uid="{00000000-0005-0000-0000-00004FAC0000}"/>
    <cellStyle name="SAPBEXHLevel3 2 2 4 6" xfId="17314" xr:uid="{00000000-0005-0000-0000-000050AC0000}"/>
    <cellStyle name="SAPBEXHLevel3 2 2 4 7" xfId="20425" xr:uid="{00000000-0005-0000-0000-000051AC0000}"/>
    <cellStyle name="SAPBEXHLevel3 2 2 4 8" xfId="25204" xr:uid="{00000000-0005-0000-0000-000052AC0000}"/>
    <cellStyle name="SAPBEXHLevel3 2 2 4 9" xfId="28088" xr:uid="{00000000-0005-0000-0000-000053AC0000}"/>
    <cellStyle name="SAPBEXHLevel3 2 2 5" xfId="11166" xr:uid="{00000000-0005-0000-0000-000054AC0000}"/>
    <cellStyle name="SAPBEXHLevel3 2 2 6" xfId="16963" xr:uid="{00000000-0005-0000-0000-000055AC0000}"/>
    <cellStyle name="SAPBEXHLevel3 2 2 7" xfId="20072" xr:uid="{00000000-0005-0000-0000-000056AC0000}"/>
    <cellStyle name="SAPBEXHLevel3 2 2 8" xfId="23767" xr:uid="{00000000-0005-0000-0000-000057AC0000}"/>
    <cellStyle name="SAPBEXHLevel3 2 2 9" xfId="27737" xr:uid="{00000000-0005-0000-0000-000058AC0000}"/>
    <cellStyle name="SAPBEXHLevel3 2 20" xfId="1356" xr:uid="{00000000-0005-0000-0000-000059AC0000}"/>
    <cellStyle name="SAPBEXHLevel3 2 20 10" xfId="31449" xr:uid="{00000000-0005-0000-0000-00005AAC0000}"/>
    <cellStyle name="SAPBEXHLevel3 2 20 11" xfId="34338" xr:uid="{00000000-0005-0000-0000-00005BAC0000}"/>
    <cellStyle name="SAPBEXHLevel3 2 20 12" xfId="37244" xr:uid="{00000000-0005-0000-0000-00005CAC0000}"/>
    <cellStyle name="SAPBEXHLevel3 2 20 13" xfId="42351" xr:uid="{00000000-0005-0000-0000-00005DAC0000}"/>
    <cellStyle name="SAPBEXHLevel3 2 20 14" xfId="45369" xr:uid="{00000000-0005-0000-0000-00005EAC0000}"/>
    <cellStyle name="SAPBEXHLevel3 2 20 2" xfId="6336" xr:uid="{00000000-0005-0000-0000-00005FAC0000}"/>
    <cellStyle name="SAPBEXHLevel3 2 20 3" xfId="9130" xr:uid="{00000000-0005-0000-0000-000060AC0000}"/>
    <cellStyle name="SAPBEXHLevel3 2 20 4" xfId="12023" xr:uid="{00000000-0005-0000-0000-000061AC0000}"/>
    <cellStyle name="SAPBEXHLevel3 2 20 5" xfId="14891" xr:uid="{00000000-0005-0000-0000-000062AC0000}"/>
    <cellStyle name="SAPBEXHLevel3 2 20 6" xfId="17820" xr:uid="{00000000-0005-0000-0000-000063AC0000}"/>
    <cellStyle name="SAPBEXHLevel3 2 20 7" xfId="20931" xr:uid="{00000000-0005-0000-0000-000064AC0000}"/>
    <cellStyle name="SAPBEXHLevel3 2 20 8" xfId="25710" xr:uid="{00000000-0005-0000-0000-000065AC0000}"/>
    <cellStyle name="SAPBEXHLevel3 2 20 9" xfId="28594" xr:uid="{00000000-0005-0000-0000-000066AC0000}"/>
    <cellStyle name="SAPBEXHLevel3 2 21" xfId="1387" xr:uid="{00000000-0005-0000-0000-000067AC0000}"/>
    <cellStyle name="SAPBEXHLevel3 2 21 10" xfId="31480" xr:uid="{00000000-0005-0000-0000-000068AC0000}"/>
    <cellStyle name="SAPBEXHLevel3 2 21 11" xfId="34369" xr:uid="{00000000-0005-0000-0000-000069AC0000}"/>
    <cellStyle name="SAPBEXHLevel3 2 21 12" xfId="37275" xr:uid="{00000000-0005-0000-0000-00006AAC0000}"/>
    <cellStyle name="SAPBEXHLevel3 2 21 13" xfId="42382" xr:uid="{00000000-0005-0000-0000-00006BAC0000}"/>
    <cellStyle name="SAPBEXHLevel3 2 21 14" xfId="45400" xr:uid="{00000000-0005-0000-0000-00006CAC0000}"/>
    <cellStyle name="SAPBEXHLevel3 2 21 2" xfId="6367" xr:uid="{00000000-0005-0000-0000-00006DAC0000}"/>
    <cellStyle name="SAPBEXHLevel3 2 21 3" xfId="9161" xr:uid="{00000000-0005-0000-0000-00006EAC0000}"/>
    <cellStyle name="SAPBEXHLevel3 2 21 4" xfId="12054" xr:uid="{00000000-0005-0000-0000-00006FAC0000}"/>
    <cellStyle name="SAPBEXHLevel3 2 21 5" xfId="14922" xr:uid="{00000000-0005-0000-0000-000070AC0000}"/>
    <cellStyle name="SAPBEXHLevel3 2 21 6" xfId="17851" xr:uid="{00000000-0005-0000-0000-000071AC0000}"/>
    <cellStyle name="SAPBEXHLevel3 2 21 7" xfId="20962" xr:uid="{00000000-0005-0000-0000-000072AC0000}"/>
    <cellStyle name="SAPBEXHLevel3 2 21 8" xfId="25741" xr:uid="{00000000-0005-0000-0000-000073AC0000}"/>
    <cellStyle name="SAPBEXHLevel3 2 21 9" xfId="28625" xr:uid="{00000000-0005-0000-0000-000074AC0000}"/>
    <cellStyle name="SAPBEXHLevel3 2 22" xfId="1418" xr:uid="{00000000-0005-0000-0000-000075AC0000}"/>
    <cellStyle name="SAPBEXHLevel3 2 22 10" xfId="31511" xr:uid="{00000000-0005-0000-0000-000076AC0000}"/>
    <cellStyle name="SAPBEXHLevel3 2 22 11" xfId="34400" xr:uid="{00000000-0005-0000-0000-000077AC0000}"/>
    <cellStyle name="SAPBEXHLevel3 2 22 12" xfId="37306" xr:uid="{00000000-0005-0000-0000-000078AC0000}"/>
    <cellStyle name="SAPBEXHLevel3 2 22 13" xfId="42413" xr:uid="{00000000-0005-0000-0000-000079AC0000}"/>
    <cellStyle name="SAPBEXHLevel3 2 22 14" xfId="45431" xr:uid="{00000000-0005-0000-0000-00007AAC0000}"/>
    <cellStyle name="SAPBEXHLevel3 2 22 2" xfId="6398" xr:uid="{00000000-0005-0000-0000-00007BAC0000}"/>
    <cellStyle name="SAPBEXHLevel3 2 22 3" xfId="9192" xr:uid="{00000000-0005-0000-0000-00007CAC0000}"/>
    <cellStyle name="SAPBEXHLevel3 2 22 4" xfId="12085" xr:uid="{00000000-0005-0000-0000-00007DAC0000}"/>
    <cellStyle name="SAPBEXHLevel3 2 22 5" xfId="14953" xr:uid="{00000000-0005-0000-0000-00007EAC0000}"/>
    <cellStyle name="SAPBEXHLevel3 2 22 6" xfId="17882" xr:uid="{00000000-0005-0000-0000-00007FAC0000}"/>
    <cellStyle name="SAPBEXHLevel3 2 22 7" xfId="20993" xr:uid="{00000000-0005-0000-0000-000080AC0000}"/>
    <cellStyle name="SAPBEXHLevel3 2 22 8" xfId="25772" xr:uid="{00000000-0005-0000-0000-000081AC0000}"/>
    <cellStyle name="SAPBEXHLevel3 2 22 9" xfId="28656" xr:uid="{00000000-0005-0000-0000-000082AC0000}"/>
    <cellStyle name="SAPBEXHLevel3 2 23" xfId="1449" xr:uid="{00000000-0005-0000-0000-000083AC0000}"/>
    <cellStyle name="SAPBEXHLevel3 2 23 10" xfId="31542" xr:uid="{00000000-0005-0000-0000-000084AC0000}"/>
    <cellStyle name="SAPBEXHLevel3 2 23 11" xfId="34431" xr:uid="{00000000-0005-0000-0000-000085AC0000}"/>
    <cellStyle name="SAPBEXHLevel3 2 23 12" xfId="37337" xr:uid="{00000000-0005-0000-0000-000086AC0000}"/>
    <cellStyle name="SAPBEXHLevel3 2 23 13" xfId="42444" xr:uid="{00000000-0005-0000-0000-000087AC0000}"/>
    <cellStyle name="SAPBEXHLevel3 2 23 14" xfId="45462" xr:uid="{00000000-0005-0000-0000-000088AC0000}"/>
    <cellStyle name="SAPBEXHLevel3 2 23 2" xfId="6429" xr:uid="{00000000-0005-0000-0000-000089AC0000}"/>
    <cellStyle name="SAPBEXHLevel3 2 23 3" xfId="9223" xr:uid="{00000000-0005-0000-0000-00008AAC0000}"/>
    <cellStyle name="SAPBEXHLevel3 2 23 4" xfId="12116" xr:uid="{00000000-0005-0000-0000-00008BAC0000}"/>
    <cellStyle name="SAPBEXHLevel3 2 23 5" xfId="14984" xr:uid="{00000000-0005-0000-0000-00008CAC0000}"/>
    <cellStyle name="SAPBEXHLevel3 2 23 6" xfId="17913" xr:uid="{00000000-0005-0000-0000-00008DAC0000}"/>
    <cellStyle name="SAPBEXHLevel3 2 23 7" xfId="21024" xr:uid="{00000000-0005-0000-0000-00008EAC0000}"/>
    <cellStyle name="SAPBEXHLevel3 2 23 8" xfId="25803" xr:uid="{00000000-0005-0000-0000-00008FAC0000}"/>
    <cellStyle name="SAPBEXHLevel3 2 23 9" xfId="28687" xr:uid="{00000000-0005-0000-0000-000090AC0000}"/>
    <cellStyle name="SAPBEXHLevel3 2 24" xfId="1480" xr:uid="{00000000-0005-0000-0000-000091AC0000}"/>
    <cellStyle name="SAPBEXHLevel3 2 24 10" xfId="31573" xr:uid="{00000000-0005-0000-0000-000092AC0000}"/>
    <cellStyle name="SAPBEXHLevel3 2 24 11" xfId="34462" xr:uid="{00000000-0005-0000-0000-000093AC0000}"/>
    <cellStyle name="SAPBEXHLevel3 2 24 12" xfId="37368" xr:uid="{00000000-0005-0000-0000-000094AC0000}"/>
    <cellStyle name="SAPBEXHLevel3 2 24 13" xfId="42475" xr:uid="{00000000-0005-0000-0000-000095AC0000}"/>
    <cellStyle name="SAPBEXHLevel3 2 24 14" xfId="45493" xr:uid="{00000000-0005-0000-0000-000096AC0000}"/>
    <cellStyle name="SAPBEXHLevel3 2 24 2" xfId="6460" xr:uid="{00000000-0005-0000-0000-000097AC0000}"/>
    <cellStyle name="SAPBEXHLevel3 2 24 3" xfId="9254" xr:uid="{00000000-0005-0000-0000-000098AC0000}"/>
    <cellStyle name="SAPBEXHLevel3 2 24 4" xfId="12147" xr:uid="{00000000-0005-0000-0000-000099AC0000}"/>
    <cellStyle name="SAPBEXHLevel3 2 24 5" xfId="15015" xr:uid="{00000000-0005-0000-0000-00009AAC0000}"/>
    <cellStyle name="SAPBEXHLevel3 2 24 6" xfId="17944" xr:uid="{00000000-0005-0000-0000-00009BAC0000}"/>
    <cellStyle name="SAPBEXHLevel3 2 24 7" xfId="21055" xr:uid="{00000000-0005-0000-0000-00009CAC0000}"/>
    <cellStyle name="SAPBEXHLevel3 2 24 8" xfId="25834" xr:uid="{00000000-0005-0000-0000-00009DAC0000}"/>
    <cellStyle name="SAPBEXHLevel3 2 24 9" xfId="28718" xr:uid="{00000000-0005-0000-0000-00009EAC0000}"/>
    <cellStyle name="SAPBEXHLevel3 2 25" xfId="1511" xr:uid="{00000000-0005-0000-0000-00009FAC0000}"/>
    <cellStyle name="SAPBEXHLevel3 2 25 10" xfId="31604" xr:uid="{00000000-0005-0000-0000-0000A0AC0000}"/>
    <cellStyle name="SAPBEXHLevel3 2 25 11" xfId="34493" xr:uid="{00000000-0005-0000-0000-0000A1AC0000}"/>
    <cellStyle name="SAPBEXHLevel3 2 25 12" xfId="37399" xr:uid="{00000000-0005-0000-0000-0000A2AC0000}"/>
    <cellStyle name="SAPBEXHLevel3 2 25 13" xfId="42506" xr:uid="{00000000-0005-0000-0000-0000A3AC0000}"/>
    <cellStyle name="SAPBEXHLevel3 2 25 14" xfId="45524" xr:uid="{00000000-0005-0000-0000-0000A4AC0000}"/>
    <cellStyle name="SAPBEXHLevel3 2 25 2" xfId="6491" xr:uid="{00000000-0005-0000-0000-0000A5AC0000}"/>
    <cellStyle name="SAPBEXHLevel3 2 25 3" xfId="9285" xr:uid="{00000000-0005-0000-0000-0000A6AC0000}"/>
    <cellStyle name="SAPBEXHLevel3 2 25 4" xfId="12178" xr:uid="{00000000-0005-0000-0000-0000A7AC0000}"/>
    <cellStyle name="SAPBEXHLevel3 2 25 5" xfId="15046" xr:uid="{00000000-0005-0000-0000-0000A8AC0000}"/>
    <cellStyle name="SAPBEXHLevel3 2 25 6" xfId="17975" xr:uid="{00000000-0005-0000-0000-0000A9AC0000}"/>
    <cellStyle name="SAPBEXHLevel3 2 25 7" xfId="21086" xr:uid="{00000000-0005-0000-0000-0000AAAC0000}"/>
    <cellStyle name="SAPBEXHLevel3 2 25 8" xfId="25865" xr:uid="{00000000-0005-0000-0000-0000ABAC0000}"/>
    <cellStyle name="SAPBEXHLevel3 2 25 9" xfId="28749" xr:uid="{00000000-0005-0000-0000-0000ACAC0000}"/>
    <cellStyle name="SAPBEXHLevel3 2 26" xfId="1542" xr:uid="{00000000-0005-0000-0000-0000ADAC0000}"/>
    <cellStyle name="SAPBEXHLevel3 2 26 10" xfId="31635" xr:uid="{00000000-0005-0000-0000-0000AEAC0000}"/>
    <cellStyle name="SAPBEXHLevel3 2 26 11" xfId="34524" xr:uid="{00000000-0005-0000-0000-0000AFAC0000}"/>
    <cellStyle name="SAPBEXHLevel3 2 26 12" xfId="37430" xr:uid="{00000000-0005-0000-0000-0000B0AC0000}"/>
    <cellStyle name="SAPBEXHLevel3 2 26 13" xfId="42537" xr:uid="{00000000-0005-0000-0000-0000B1AC0000}"/>
    <cellStyle name="SAPBEXHLevel3 2 26 14" xfId="45555" xr:uid="{00000000-0005-0000-0000-0000B2AC0000}"/>
    <cellStyle name="SAPBEXHLevel3 2 26 2" xfId="6522" xr:uid="{00000000-0005-0000-0000-0000B3AC0000}"/>
    <cellStyle name="SAPBEXHLevel3 2 26 3" xfId="9316" xr:uid="{00000000-0005-0000-0000-0000B4AC0000}"/>
    <cellStyle name="SAPBEXHLevel3 2 26 4" xfId="12209" xr:uid="{00000000-0005-0000-0000-0000B5AC0000}"/>
    <cellStyle name="SAPBEXHLevel3 2 26 5" xfId="15077" xr:uid="{00000000-0005-0000-0000-0000B6AC0000}"/>
    <cellStyle name="SAPBEXHLevel3 2 26 6" xfId="18006" xr:uid="{00000000-0005-0000-0000-0000B7AC0000}"/>
    <cellStyle name="SAPBEXHLevel3 2 26 7" xfId="21117" xr:uid="{00000000-0005-0000-0000-0000B8AC0000}"/>
    <cellStyle name="SAPBEXHLevel3 2 26 8" xfId="25896" xr:uid="{00000000-0005-0000-0000-0000B9AC0000}"/>
    <cellStyle name="SAPBEXHLevel3 2 26 9" xfId="28780" xr:uid="{00000000-0005-0000-0000-0000BAAC0000}"/>
    <cellStyle name="SAPBEXHLevel3 2 27" xfId="1573" xr:uid="{00000000-0005-0000-0000-0000BBAC0000}"/>
    <cellStyle name="SAPBEXHLevel3 2 27 10" xfId="31666" xr:uid="{00000000-0005-0000-0000-0000BCAC0000}"/>
    <cellStyle name="SAPBEXHLevel3 2 27 11" xfId="34555" xr:uid="{00000000-0005-0000-0000-0000BDAC0000}"/>
    <cellStyle name="SAPBEXHLevel3 2 27 12" xfId="37461" xr:uid="{00000000-0005-0000-0000-0000BEAC0000}"/>
    <cellStyle name="SAPBEXHLevel3 2 27 13" xfId="42568" xr:uid="{00000000-0005-0000-0000-0000BFAC0000}"/>
    <cellStyle name="SAPBEXHLevel3 2 27 14" xfId="45586" xr:uid="{00000000-0005-0000-0000-0000C0AC0000}"/>
    <cellStyle name="SAPBEXHLevel3 2 27 2" xfId="6553" xr:uid="{00000000-0005-0000-0000-0000C1AC0000}"/>
    <cellStyle name="SAPBEXHLevel3 2 27 3" xfId="9347" xr:uid="{00000000-0005-0000-0000-0000C2AC0000}"/>
    <cellStyle name="SAPBEXHLevel3 2 27 4" xfId="12240" xr:uid="{00000000-0005-0000-0000-0000C3AC0000}"/>
    <cellStyle name="SAPBEXHLevel3 2 27 5" xfId="15108" xr:uid="{00000000-0005-0000-0000-0000C4AC0000}"/>
    <cellStyle name="SAPBEXHLevel3 2 27 6" xfId="18037" xr:uid="{00000000-0005-0000-0000-0000C5AC0000}"/>
    <cellStyle name="SAPBEXHLevel3 2 27 7" xfId="21148" xr:uid="{00000000-0005-0000-0000-0000C6AC0000}"/>
    <cellStyle name="SAPBEXHLevel3 2 27 8" xfId="25927" xr:uid="{00000000-0005-0000-0000-0000C7AC0000}"/>
    <cellStyle name="SAPBEXHLevel3 2 27 9" xfId="28811" xr:uid="{00000000-0005-0000-0000-0000C8AC0000}"/>
    <cellStyle name="SAPBEXHLevel3 2 28" xfId="1604" xr:uid="{00000000-0005-0000-0000-0000C9AC0000}"/>
    <cellStyle name="SAPBEXHLevel3 2 28 10" xfId="31697" xr:uid="{00000000-0005-0000-0000-0000CAAC0000}"/>
    <cellStyle name="SAPBEXHLevel3 2 28 11" xfId="34586" xr:uid="{00000000-0005-0000-0000-0000CBAC0000}"/>
    <cellStyle name="SAPBEXHLevel3 2 28 12" xfId="37492" xr:uid="{00000000-0005-0000-0000-0000CCAC0000}"/>
    <cellStyle name="SAPBEXHLevel3 2 28 13" xfId="42599" xr:uid="{00000000-0005-0000-0000-0000CDAC0000}"/>
    <cellStyle name="SAPBEXHLevel3 2 28 14" xfId="45617" xr:uid="{00000000-0005-0000-0000-0000CEAC0000}"/>
    <cellStyle name="SAPBEXHLevel3 2 28 2" xfId="6584" xr:uid="{00000000-0005-0000-0000-0000CFAC0000}"/>
    <cellStyle name="SAPBEXHLevel3 2 28 3" xfId="9378" xr:uid="{00000000-0005-0000-0000-0000D0AC0000}"/>
    <cellStyle name="SAPBEXHLevel3 2 28 4" xfId="12271" xr:uid="{00000000-0005-0000-0000-0000D1AC0000}"/>
    <cellStyle name="SAPBEXHLevel3 2 28 5" xfId="15139" xr:uid="{00000000-0005-0000-0000-0000D2AC0000}"/>
    <cellStyle name="SAPBEXHLevel3 2 28 6" xfId="18068" xr:uid="{00000000-0005-0000-0000-0000D3AC0000}"/>
    <cellStyle name="SAPBEXHLevel3 2 28 7" xfId="21179" xr:uid="{00000000-0005-0000-0000-0000D4AC0000}"/>
    <cellStyle name="SAPBEXHLevel3 2 28 8" xfId="25958" xr:uid="{00000000-0005-0000-0000-0000D5AC0000}"/>
    <cellStyle name="SAPBEXHLevel3 2 28 9" xfId="28842" xr:uid="{00000000-0005-0000-0000-0000D6AC0000}"/>
    <cellStyle name="SAPBEXHLevel3 2 29" xfId="1635" xr:uid="{00000000-0005-0000-0000-0000D7AC0000}"/>
    <cellStyle name="SAPBEXHLevel3 2 29 10" xfId="31728" xr:uid="{00000000-0005-0000-0000-0000D8AC0000}"/>
    <cellStyle name="SAPBEXHLevel3 2 29 11" xfId="34617" xr:uid="{00000000-0005-0000-0000-0000D9AC0000}"/>
    <cellStyle name="SAPBEXHLevel3 2 29 12" xfId="37523" xr:uid="{00000000-0005-0000-0000-0000DAAC0000}"/>
    <cellStyle name="SAPBEXHLevel3 2 29 13" xfId="42630" xr:uid="{00000000-0005-0000-0000-0000DBAC0000}"/>
    <cellStyle name="SAPBEXHLevel3 2 29 14" xfId="45648" xr:uid="{00000000-0005-0000-0000-0000DCAC0000}"/>
    <cellStyle name="SAPBEXHLevel3 2 29 2" xfId="6615" xr:uid="{00000000-0005-0000-0000-0000DDAC0000}"/>
    <cellStyle name="SAPBEXHLevel3 2 29 3" xfId="9409" xr:uid="{00000000-0005-0000-0000-0000DEAC0000}"/>
    <cellStyle name="SAPBEXHLevel3 2 29 4" xfId="12302" xr:uid="{00000000-0005-0000-0000-0000DFAC0000}"/>
    <cellStyle name="SAPBEXHLevel3 2 29 5" xfId="15170" xr:uid="{00000000-0005-0000-0000-0000E0AC0000}"/>
    <cellStyle name="SAPBEXHLevel3 2 29 6" xfId="18099" xr:uid="{00000000-0005-0000-0000-0000E1AC0000}"/>
    <cellStyle name="SAPBEXHLevel3 2 29 7" xfId="21210" xr:uid="{00000000-0005-0000-0000-0000E2AC0000}"/>
    <cellStyle name="SAPBEXHLevel3 2 29 8" xfId="25989" xr:uid="{00000000-0005-0000-0000-0000E3AC0000}"/>
    <cellStyle name="SAPBEXHLevel3 2 29 9" xfId="28873" xr:uid="{00000000-0005-0000-0000-0000E4AC0000}"/>
    <cellStyle name="SAPBEXHLevel3 2 3" xfId="498" xr:uid="{00000000-0005-0000-0000-0000E5AC0000}"/>
    <cellStyle name="SAPBEXHLevel3 2 3 10" xfId="33482" xr:uid="{00000000-0005-0000-0000-0000E6AC0000}"/>
    <cellStyle name="SAPBEXHLevel3 2 3 11" xfId="36387" xr:uid="{00000000-0005-0000-0000-0000E7AC0000}"/>
    <cellStyle name="SAPBEXHLevel3 2 3 12" xfId="41495" xr:uid="{00000000-0005-0000-0000-0000E8AC0000}"/>
    <cellStyle name="SAPBEXHLevel3 2 3 13" xfId="44512" xr:uid="{00000000-0005-0000-0000-0000E9AC0000}"/>
    <cellStyle name="SAPBEXHLevel3 2 3 2" xfId="738" xr:uid="{00000000-0005-0000-0000-0000EAAC0000}"/>
    <cellStyle name="SAPBEXHLevel3 2 3 2 10" xfId="30831" xr:uid="{00000000-0005-0000-0000-0000EBAC0000}"/>
    <cellStyle name="SAPBEXHLevel3 2 3 2 11" xfId="33720" xr:uid="{00000000-0005-0000-0000-0000ECAC0000}"/>
    <cellStyle name="SAPBEXHLevel3 2 3 2 12" xfId="36626" xr:uid="{00000000-0005-0000-0000-0000EDAC0000}"/>
    <cellStyle name="SAPBEXHLevel3 2 3 2 13" xfId="41733" xr:uid="{00000000-0005-0000-0000-0000EEAC0000}"/>
    <cellStyle name="SAPBEXHLevel3 2 3 2 14" xfId="44751" xr:uid="{00000000-0005-0000-0000-0000EFAC0000}"/>
    <cellStyle name="SAPBEXHLevel3 2 3 2 2" xfId="4201" xr:uid="{00000000-0005-0000-0000-0000F0AC0000}"/>
    <cellStyle name="SAPBEXHLevel3 2 3 2 3" xfId="8512" xr:uid="{00000000-0005-0000-0000-0000F1AC0000}"/>
    <cellStyle name="SAPBEXHLevel3 2 3 2 4" xfId="11405" xr:uid="{00000000-0005-0000-0000-0000F2AC0000}"/>
    <cellStyle name="SAPBEXHLevel3 2 3 2 5" xfId="14273" xr:uid="{00000000-0005-0000-0000-0000F3AC0000}"/>
    <cellStyle name="SAPBEXHLevel3 2 3 2 6" xfId="17202" xr:uid="{00000000-0005-0000-0000-0000F4AC0000}"/>
    <cellStyle name="SAPBEXHLevel3 2 3 2 7" xfId="20313" xr:uid="{00000000-0005-0000-0000-0000F5AC0000}"/>
    <cellStyle name="SAPBEXHLevel3 2 3 2 8" xfId="25092" xr:uid="{00000000-0005-0000-0000-0000F6AC0000}"/>
    <cellStyle name="SAPBEXHLevel3 2 3 2 9" xfId="27976" xr:uid="{00000000-0005-0000-0000-0000F7AC0000}"/>
    <cellStyle name="SAPBEXHLevel3 2 3 3" xfId="819" xr:uid="{00000000-0005-0000-0000-0000F8AC0000}"/>
    <cellStyle name="SAPBEXHLevel3 2 3 3 10" xfId="30912" xr:uid="{00000000-0005-0000-0000-0000F9AC0000}"/>
    <cellStyle name="SAPBEXHLevel3 2 3 3 11" xfId="33801" xr:uid="{00000000-0005-0000-0000-0000FAAC0000}"/>
    <cellStyle name="SAPBEXHLevel3 2 3 3 12" xfId="36707" xr:uid="{00000000-0005-0000-0000-0000FBAC0000}"/>
    <cellStyle name="SAPBEXHLevel3 2 3 3 13" xfId="41814" xr:uid="{00000000-0005-0000-0000-0000FCAC0000}"/>
    <cellStyle name="SAPBEXHLevel3 2 3 3 14" xfId="44832" xr:uid="{00000000-0005-0000-0000-0000FDAC0000}"/>
    <cellStyle name="SAPBEXHLevel3 2 3 3 2" xfId="4262" xr:uid="{00000000-0005-0000-0000-0000FEAC0000}"/>
    <cellStyle name="SAPBEXHLevel3 2 3 3 3" xfId="8593" xr:uid="{00000000-0005-0000-0000-0000FFAC0000}"/>
    <cellStyle name="SAPBEXHLevel3 2 3 3 4" xfId="11486" xr:uid="{00000000-0005-0000-0000-000000AD0000}"/>
    <cellStyle name="SAPBEXHLevel3 2 3 3 5" xfId="14354" xr:uid="{00000000-0005-0000-0000-000001AD0000}"/>
    <cellStyle name="SAPBEXHLevel3 2 3 3 6" xfId="17283" xr:uid="{00000000-0005-0000-0000-000002AD0000}"/>
    <cellStyle name="SAPBEXHLevel3 2 3 3 7" xfId="20394" xr:uid="{00000000-0005-0000-0000-000003AD0000}"/>
    <cellStyle name="SAPBEXHLevel3 2 3 3 8" xfId="25173" xr:uid="{00000000-0005-0000-0000-000004AD0000}"/>
    <cellStyle name="SAPBEXHLevel3 2 3 3 9" xfId="28057" xr:uid="{00000000-0005-0000-0000-000005AD0000}"/>
    <cellStyle name="SAPBEXHLevel3 2 3 4" xfId="851" xr:uid="{00000000-0005-0000-0000-000006AD0000}"/>
    <cellStyle name="SAPBEXHLevel3 2 3 4 10" xfId="30944" xr:uid="{00000000-0005-0000-0000-000007AD0000}"/>
    <cellStyle name="SAPBEXHLevel3 2 3 4 11" xfId="33833" xr:uid="{00000000-0005-0000-0000-000008AD0000}"/>
    <cellStyle name="SAPBEXHLevel3 2 3 4 12" xfId="36739" xr:uid="{00000000-0005-0000-0000-000009AD0000}"/>
    <cellStyle name="SAPBEXHLevel3 2 3 4 13" xfId="41846" xr:uid="{00000000-0005-0000-0000-00000AAD0000}"/>
    <cellStyle name="SAPBEXHLevel3 2 3 4 14" xfId="44864" xr:uid="{00000000-0005-0000-0000-00000BAD0000}"/>
    <cellStyle name="SAPBEXHLevel3 2 3 4 2" xfId="3640" xr:uid="{00000000-0005-0000-0000-00000CAD0000}"/>
    <cellStyle name="SAPBEXHLevel3 2 3 4 3" xfId="8625" xr:uid="{00000000-0005-0000-0000-00000DAD0000}"/>
    <cellStyle name="SAPBEXHLevel3 2 3 4 4" xfId="11518" xr:uid="{00000000-0005-0000-0000-00000EAD0000}"/>
    <cellStyle name="SAPBEXHLevel3 2 3 4 5" xfId="14386" xr:uid="{00000000-0005-0000-0000-00000FAD0000}"/>
    <cellStyle name="SAPBEXHLevel3 2 3 4 6" xfId="17315" xr:uid="{00000000-0005-0000-0000-000010AD0000}"/>
    <cellStyle name="SAPBEXHLevel3 2 3 4 7" xfId="20426" xr:uid="{00000000-0005-0000-0000-000011AD0000}"/>
    <cellStyle name="SAPBEXHLevel3 2 3 4 8" xfId="25205" xr:uid="{00000000-0005-0000-0000-000012AD0000}"/>
    <cellStyle name="SAPBEXHLevel3 2 3 4 9" xfId="28089" xr:uid="{00000000-0005-0000-0000-000013AD0000}"/>
    <cellStyle name="SAPBEXHLevel3 2 3 5" xfId="11167" xr:uid="{00000000-0005-0000-0000-000014AD0000}"/>
    <cellStyle name="SAPBEXHLevel3 2 3 6" xfId="16964" xr:uid="{00000000-0005-0000-0000-000015AD0000}"/>
    <cellStyle name="SAPBEXHLevel3 2 3 7" xfId="20073" xr:uid="{00000000-0005-0000-0000-000016AD0000}"/>
    <cellStyle name="SAPBEXHLevel3 2 3 8" xfId="24836" xr:uid="{00000000-0005-0000-0000-000017AD0000}"/>
    <cellStyle name="SAPBEXHLevel3 2 3 9" xfId="27738" xr:uid="{00000000-0005-0000-0000-000018AD0000}"/>
    <cellStyle name="SAPBEXHLevel3 2 30" xfId="1666" xr:uid="{00000000-0005-0000-0000-000019AD0000}"/>
    <cellStyle name="SAPBEXHLevel3 2 30 10" xfId="31759" xr:uid="{00000000-0005-0000-0000-00001AAD0000}"/>
    <cellStyle name="SAPBEXHLevel3 2 30 11" xfId="34648" xr:uid="{00000000-0005-0000-0000-00001BAD0000}"/>
    <cellStyle name="SAPBEXHLevel3 2 30 12" xfId="37554" xr:uid="{00000000-0005-0000-0000-00001CAD0000}"/>
    <cellStyle name="SAPBEXHLevel3 2 30 13" xfId="42661" xr:uid="{00000000-0005-0000-0000-00001DAD0000}"/>
    <cellStyle name="SAPBEXHLevel3 2 30 14" xfId="45679" xr:uid="{00000000-0005-0000-0000-00001EAD0000}"/>
    <cellStyle name="SAPBEXHLevel3 2 30 2" xfId="6646" xr:uid="{00000000-0005-0000-0000-00001FAD0000}"/>
    <cellStyle name="SAPBEXHLevel3 2 30 3" xfId="9440" xr:uid="{00000000-0005-0000-0000-000020AD0000}"/>
    <cellStyle name="SAPBEXHLevel3 2 30 4" xfId="12333" xr:uid="{00000000-0005-0000-0000-000021AD0000}"/>
    <cellStyle name="SAPBEXHLevel3 2 30 5" xfId="15201" xr:uid="{00000000-0005-0000-0000-000022AD0000}"/>
    <cellStyle name="SAPBEXHLevel3 2 30 6" xfId="18130" xr:uid="{00000000-0005-0000-0000-000023AD0000}"/>
    <cellStyle name="SAPBEXHLevel3 2 30 7" xfId="21241" xr:uid="{00000000-0005-0000-0000-000024AD0000}"/>
    <cellStyle name="SAPBEXHLevel3 2 30 8" xfId="26020" xr:uid="{00000000-0005-0000-0000-000025AD0000}"/>
    <cellStyle name="SAPBEXHLevel3 2 30 9" xfId="28904" xr:uid="{00000000-0005-0000-0000-000026AD0000}"/>
    <cellStyle name="SAPBEXHLevel3 2 31" xfId="1696" xr:uid="{00000000-0005-0000-0000-000027AD0000}"/>
    <cellStyle name="SAPBEXHLevel3 2 31 10" xfId="31789" xr:uid="{00000000-0005-0000-0000-000028AD0000}"/>
    <cellStyle name="SAPBEXHLevel3 2 31 11" xfId="34678" xr:uid="{00000000-0005-0000-0000-000029AD0000}"/>
    <cellStyle name="SAPBEXHLevel3 2 31 12" xfId="37584" xr:uid="{00000000-0005-0000-0000-00002AAD0000}"/>
    <cellStyle name="SAPBEXHLevel3 2 31 13" xfId="42691" xr:uid="{00000000-0005-0000-0000-00002BAD0000}"/>
    <cellStyle name="SAPBEXHLevel3 2 31 14" xfId="45709" xr:uid="{00000000-0005-0000-0000-00002CAD0000}"/>
    <cellStyle name="SAPBEXHLevel3 2 31 2" xfId="6676" xr:uid="{00000000-0005-0000-0000-00002DAD0000}"/>
    <cellStyle name="SAPBEXHLevel3 2 31 3" xfId="9470" xr:uid="{00000000-0005-0000-0000-00002EAD0000}"/>
    <cellStyle name="SAPBEXHLevel3 2 31 4" xfId="12363" xr:uid="{00000000-0005-0000-0000-00002FAD0000}"/>
    <cellStyle name="SAPBEXHLevel3 2 31 5" xfId="15231" xr:uid="{00000000-0005-0000-0000-000030AD0000}"/>
    <cellStyle name="SAPBEXHLevel3 2 31 6" xfId="18160" xr:uid="{00000000-0005-0000-0000-000031AD0000}"/>
    <cellStyle name="SAPBEXHLevel3 2 31 7" xfId="21271" xr:uid="{00000000-0005-0000-0000-000032AD0000}"/>
    <cellStyle name="SAPBEXHLevel3 2 31 8" xfId="26050" xr:uid="{00000000-0005-0000-0000-000033AD0000}"/>
    <cellStyle name="SAPBEXHLevel3 2 31 9" xfId="28934" xr:uid="{00000000-0005-0000-0000-000034AD0000}"/>
    <cellStyle name="SAPBEXHLevel3 2 32" xfId="1727" xr:uid="{00000000-0005-0000-0000-000035AD0000}"/>
    <cellStyle name="SAPBEXHLevel3 2 32 10" xfId="31819" xr:uid="{00000000-0005-0000-0000-000036AD0000}"/>
    <cellStyle name="SAPBEXHLevel3 2 32 11" xfId="34709" xr:uid="{00000000-0005-0000-0000-000037AD0000}"/>
    <cellStyle name="SAPBEXHLevel3 2 32 12" xfId="37615" xr:uid="{00000000-0005-0000-0000-000038AD0000}"/>
    <cellStyle name="SAPBEXHLevel3 2 32 13" xfId="42722" xr:uid="{00000000-0005-0000-0000-000039AD0000}"/>
    <cellStyle name="SAPBEXHLevel3 2 32 14" xfId="45740" xr:uid="{00000000-0005-0000-0000-00003AAD0000}"/>
    <cellStyle name="SAPBEXHLevel3 2 32 2" xfId="6706" xr:uid="{00000000-0005-0000-0000-00003BAD0000}"/>
    <cellStyle name="SAPBEXHLevel3 2 32 3" xfId="9500" xr:uid="{00000000-0005-0000-0000-00003CAD0000}"/>
    <cellStyle name="SAPBEXHLevel3 2 32 4" xfId="12394" xr:uid="{00000000-0005-0000-0000-00003DAD0000}"/>
    <cellStyle name="SAPBEXHLevel3 2 32 5" xfId="15261" xr:uid="{00000000-0005-0000-0000-00003EAD0000}"/>
    <cellStyle name="SAPBEXHLevel3 2 32 6" xfId="18191" xr:uid="{00000000-0005-0000-0000-00003FAD0000}"/>
    <cellStyle name="SAPBEXHLevel3 2 32 7" xfId="21302" xr:uid="{00000000-0005-0000-0000-000040AD0000}"/>
    <cellStyle name="SAPBEXHLevel3 2 32 8" xfId="26081" xr:uid="{00000000-0005-0000-0000-000041AD0000}"/>
    <cellStyle name="SAPBEXHLevel3 2 32 9" xfId="28965" xr:uid="{00000000-0005-0000-0000-000042AD0000}"/>
    <cellStyle name="SAPBEXHLevel3 2 33" xfId="1759" xr:uid="{00000000-0005-0000-0000-000043AD0000}"/>
    <cellStyle name="SAPBEXHLevel3 2 33 10" xfId="31850" xr:uid="{00000000-0005-0000-0000-000044AD0000}"/>
    <cellStyle name="SAPBEXHLevel3 2 33 11" xfId="34741" xr:uid="{00000000-0005-0000-0000-000045AD0000}"/>
    <cellStyle name="SAPBEXHLevel3 2 33 12" xfId="37647" xr:uid="{00000000-0005-0000-0000-000046AD0000}"/>
    <cellStyle name="SAPBEXHLevel3 2 33 13" xfId="42754" xr:uid="{00000000-0005-0000-0000-000047AD0000}"/>
    <cellStyle name="SAPBEXHLevel3 2 33 14" xfId="45772" xr:uid="{00000000-0005-0000-0000-000048AD0000}"/>
    <cellStyle name="SAPBEXHLevel3 2 33 2" xfId="6737" xr:uid="{00000000-0005-0000-0000-000049AD0000}"/>
    <cellStyle name="SAPBEXHLevel3 2 33 3" xfId="9531" xr:uid="{00000000-0005-0000-0000-00004AAD0000}"/>
    <cellStyle name="SAPBEXHLevel3 2 33 4" xfId="12426" xr:uid="{00000000-0005-0000-0000-00004BAD0000}"/>
    <cellStyle name="SAPBEXHLevel3 2 33 5" xfId="15292" xr:uid="{00000000-0005-0000-0000-00004CAD0000}"/>
    <cellStyle name="SAPBEXHLevel3 2 33 6" xfId="18223" xr:uid="{00000000-0005-0000-0000-00004DAD0000}"/>
    <cellStyle name="SAPBEXHLevel3 2 33 7" xfId="21334" xr:uid="{00000000-0005-0000-0000-00004EAD0000}"/>
    <cellStyle name="SAPBEXHLevel3 2 33 8" xfId="26113" xr:uid="{00000000-0005-0000-0000-00004FAD0000}"/>
    <cellStyle name="SAPBEXHLevel3 2 33 9" xfId="28997" xr:uid="{00000000-0005-0000-0000-000050AD0000}"/>
    <cellStyle name="SAPBEXHLevel3 2 34" xfId="1791" xr:uid="{00000000-0005-0000-0000-000051AD0000}"/>
    <cellStyle name="SAPBEXHLevel3 2 34 10" xfId="31881" xr:uid="{00000000-0005-0000-0000-000052AD0000}"/>
    <cellStyle name="SAPBEXHLevel3 2 34 11" xfId="34773" xr:uid="{00000000-0005-0000-0000-000053AD0000}"/>
    <cellStyle name="SAPBEXHLevel3 2 34 12" xfId="37679" xr:uid="{00000000-0005-0000-0000-000054AD0000}"/>
    <cellStyle name="SAPBEXHLevel3 2 34 13" xfId="42786" xr:uid="{00000000-0005-0000-0000-000055AD0000}"/>
    <cellStyle name="SAPBEXHLevel3 2 34 14" xfId="45804" xr:uid="{00000000-0005-0000-0000-000056AD0000}"/>
    <cellStyle name="SAPBEXHLevel3 2 34 2" xfId="6769" xr:uid="{00000000-0005-0000-0000-000057AD0000}"/>
    <cellStyle name="SAPBEXHLevel3 2 34 3" xfId="9562" xr:uid="{00000000-0005-0000-0000-000058AD0000}"/>
    <cellStyle name="SAPBEXHLevel3 2 34 4" xfId="12458" xr:uid="{00000000-0005-0000-0000-000059AD0000}"/>
    <cellStyle name="SAPBEXHLevel3 2 34 5" xfId="15323" xr:uid="{00000000-0005-0000-0000-00005AAD0000}"/>
    <cellStyle name="SAPBEXHLevel3 2 34 6" xfId="18255" xr:uid="{00000000-0005-0000-0000-00005BAD0000}"/>
    <cellStyle name="SAPBEXHLevel3 2 34 7" xfId="21366" xr:uid="{00000000-0005-0000-0000-00005CAD0000}"/>
    <cellStyle name="SAPBEXHLevel3 2 34 8" xfId="26145" xr:uid="{00000000-0005-0000-0000-00005DAD0000}"/>
    <cellStyle name="SAPBEXHLevel3 2 34 9" xfId="29029" xr:uid="{00000000-0005-0000-0000-00005EAD0000}"/>
    <cellStyle name="SAPBEXHLevel3 2 35" xfId="1823" xr:uid="{00000000-0005-0000-0000-00005FAD0000}"/>
    <cellStyle name="SAPBEXHLevel3 2 35 10" xfId="31912" xr:uid="{00000000-0005-0000-0000-000060AD0000}"/>
    <cellStyle name="SAPBEXHLevel3 2 35 11" xfId="34805" xr:uid="{00000000-0005-0000-0000-000061AD0000}"/>
    <cellStyle name="SAPBEXHLevel3 2 35 12" xfId="37711" xr:uid="{00000000-0005-0000-0000-000062AD0000}"/>
    <cellStyle name="SAPBEXHLevel3 2 35 13" xfId="42818" xr:uid="{00000000-0005-0000-0000-000063AD0000}"/>
    <cellStyle name="SAPBEXHLevel3 2 35 14" xfId="45836" xr:uid="{00000000-0005-0000-0000-000064AD0000}"/>
    <cellStyle name="SAPBEXHLevel3 2 35 2" xfId="6800" xr:uid="{00000000-0005-0000-0000-000065AD0000}"/>
    <cellStyle name="SAPBEXHLevel3 2 35 3" xfId="9593" xr:uid="{00000000-0005-0000-0000-000066AD0000}"/>
    <cellStyle name="SAPBEXHLevel3 2 35 4" xfId="12490" xr:uid="{00000000-0005-0000-0000-000067AD0000}"/>
    <cellStyle name="SAPBEXHLevel3 2 35 5" xfId="15354" xr:uid="{00000000-0005-0000-0000-000068AD0000}"/>
    <cellStyle name="SAPBEXHLevel3 2 35 6" xfId="18287" xr:uid="{00000000-0005-0000-0000-000069AD0000}"/>
    <cellStyle name="SAPBEXHLevel3 2 35 7" xfId="21398" xr:uid="{00000000-0005-0000-0000-00006AAD0000}"/>
    <cellStyle name="SAPBEXHLevel3 2 35 8" xfId="26177" xr:uid="{00000000-0005-0000-0000-00006BAD0000}"/>
    <cellStyle name="SAPBEXHLevel3 2 35 9" xfId="29061" xr:uid="{00000000-0005-0000-0000-00006CAD0000}"/>
    <cellStyle name="SAPBEXHLevel3 2 36" xfId="1855" xr:uid="{00000000-0005-0000-0000-00006DAD0000}"/>
    <cellStyle name="SAPBEXHLevel3 2 36 10" xfId="31943" xr:uid="{00000000-0005-0000-0000-00006EAD0000}"/>
    <cellStyle name="SAPBEXHLevel3 2 36 11" xfId="34836" xr:uid="{00000000-0005-0000-0000-00006FAD0000}"/>
    <cellStyle name="SAPBEXHLevel3 2 36 12" xfId="37743" xr:uid="{00000000-0005-0000-0000-000070AD0000}"/>
    <cellStyle name="SAPBEXHLevel3 2 36 13" xfId="42850" xr:uid="{00000000-0005-0000-0000-000071AD0000}"/>
    <cellStyle name="SAPBEXHLevel3 2 36 14" xfId="45868" xr:uid="{00000000-0005-0000-0000-000072AD0000}"/>
    <cellStyle name="SAPBEXHLevel3 2 36 2" xfId="6831" xr:uid="{00000000-0005-0000-0000-000073AD0000}"/>
    <cellStyle name="SAPBEXHLevel3 2 36 3" xfId="9624" xr:uid="{00000000-0005-0000-0000-000074AD0000}"/>
    <cellStyle name="SAPBEXHLevel3 2 36 4" xfId="12522" xr:uid="{00000000-0005-0000-0000-000075AD0000}"/>
    <cellStyle name="SAPBEXHLevel3 2 36 5" xfId="15385" xr:uid="{00000000-0005-0000-0000-000076AD0000}"/>
    <cellStyle name="SAPBEXHLevel3 2 36 6" xfId="18319" xr:uid="{00000000-0005-0000-0000-000077AD0000}"/>
    <cellStyle name="SAPBEXHLevel3 2 36 7" xfId="21430" xr:uid="{00000000-0005-0000-0000-000078AD0000}"/>
    <cellStyle name="SAPBEXHLevel3 2 36 8" xfId="26209" xr:uid="{00000000-0005-0000-0000-000079AD0000}"/>
    <cellStyle name="SAPBEXHLevel3 2 36 9" xfId="29092" xr:uid="{00000000-0005-0000-0000-00007AAD0000}"/>
    <cellStyle name="SAPBEXHLevel3 2 37" xfId="1887" xr:uid="{00000000-0005-0000-0000-00007BAD0000}"/>
    <cellStyle name="SAPBEXHLevel3 2 37 10" xfId="31973" xr:uid="{00000000-0005-0000-0000-00007CAD0000}"/>
    <cellStyle name="SAPBEXHLevel3 2 37 11" xfId="34867" xr:uid="{00000000-0005-0000-0000-00007DAD0000}"/>
    <cellStyle name="SAPBEXHLevel3 2 37 12" xfId="37773" xr:uid="{00000000-0005-0000-0000-00007EAD0000}"/>
    <cellStyle name="SAPBEXHLevel3 2 37 13" xfId="42881" xr:uid="{00000000-0005-0000-0000-00007FAD0000}"/>
    <cellStyle name="SAPBEXHLevel3 2 37 14" xfId="45900" xr:uid="{00000000-0005-0000-0000-000080AD0000}"/>
    <cellStyle name="SAPBEXHLevel3 2 37 2" xfId="6862" xr:uid="{00000000-0005-0000-0000-000081AD0000}"/>
    <cellStyle name="SAPBEXHLevel3 2 37 3" xfId="9654" xr:uid="{00000000-0005-0000-0000-000082AD0000}"/>
    <cellStyle name="SAPBEXHLevel3 2 37 4" xfId="12552" xr:uid="{00000000-0005-0000-0000-000083AD0000}"/>
    <cellStyle name="SAPBEXHLevel3 2 37 5" xfId="15415" xr:uid="{00000000-0005-0000-0000-000084AD0000}"/>
    <cellStyle name="SAPBEXHLevel3 2 37 6" xfId="18350" xr:uid="{00000000-0005-0000-0000-000085AD0000}"/>
    <cellStyle name="SAPBEXHLevel3 2 37 7" xfId="21461" xr:uid="{00000000-0005-0000-0000-000086AD0000}"/>
    <cellStyle name="SAPBEXHLevel3 2 37 8" xfId="26239" xr:uid="{00000000-0005-0000-0000-000087AD0000}"/>
    <cellStyle name="SAPBEXHLevel3 2 37 9" xfId="29122" xr:uid="{00000000-0005-0000-0000-000088AD0000}"/>
    <cellStyle name="SAPBEXHLevel3 2 38" xfId="1918" xr:uid="{00000000-0005-0000-0000-000089AD0000}"/>
    <cellStyle name="SAPBEXHLevel3 2 38 10" xfId="32003" xr:uid="{00000000-0005-0000-0000-00008AAD0000}"/>
    <cellStyle name="SAPBEXHLevel3 2 38 11" xfId="34898" xr:uid="{00000000-0005-0000-0000-00008BAD0000}"/>
    <cellStyle name="SAPBEXHLevel3 2 38 12" xfId="37803" xr:uid="{00000000-0005-0000-0000-00008CAD0000}"/>
    <cellStyle name="SAPBEXHLevel3 2 38 13" xfId="42912" xr:uid="{00000000-0005-0000-0000-00008DAD0000}"/>
    <cellStyle name="SAPBEXHLevel3 2 38 14" xfId="45931" xr:uid="{00000000-0005-0000-0000-00008EAD0000}"/>
    <cellStyle name="SAPBEXHLevel3 2 38 2" xfId="6892" xr:uid="{00000000-0005-0000-0000-00008FAD0000}"/>
    <cellStyle name="SAPBEXHLevel3 2 38 3" xfId="9685" xr:uid="{00000000-0005-0000-0000-000090AD0000}"/>
    <cellStyle name="SAPBEXHLevel3 2 38 4" xfId="12582" xr:uid="{00000000-0005-0000-0000-000091AD0000}"/>
    <cellStyle name="SAPBEXHLevel3 2 38 5" xfId="15445" xr:uid="{00000000-0005-0000-0000-000092AD0000}"/>
    <cellStyle name="SAPBEXHLevel3 2 38 6" xfId="18381" xr:uid="{00000000-0005-0000-0000-000093AD0000}"/>
    <cellStyle name="SAPBEXHLevel3 2 38 7" xfId="21492" xr:uid="{00000000-0005-0000-0000-000094AD0000}"/>
    <cellStyle name="SAPBEXHLevel3 2 38 8" xfId="26269" xr:uid="{00000000-0005-0000-0000-000095AD0000}"/>
    <cellStyle name="SAPBEXHLevel3 2 38 9" xfId="29152" xr:uid="{00000000-0005-0000-0000-000096AD0000}"/>
    <cellStyle name="SAPBEXHLevel3 2 39" xfId="1950" xr:uid="{00000000-0005-0000-0000-000097AD0000}"/>
    <cellStyle name="SAPBEXHLevel3 2 39 10" xfId="32034" xr:uid="{00000000-0005-0000-0000-000098AD0000}"/>
    <cellStyle name="SAPBEXHLevel3 2 39 11" xfId="34930" xr:uid="{00000000-0005-0000-0000-000099AD0000}"/>
    <cellStyle name="SAPBEXHLevel3 2 39 12" xfId="37834" xr:uid="{00000000-0005-0000-0000-00009AAD0000}"/>
    <cellStyle name="SAPBEXHLevel3 2 39 13" xfId="42943" xr:uid="{00000000-0005-0000-0000-00009BAD0000}"/>
    <cellStyle name="SAPBEXHLevel3 2 39 14" xfId="45963" xr:uid="{00000000-0005-0000-0000-00009CAD0000}"/>
    <cellStyle name="SAPBEXHLevel3 2 39 2" xfId="6923" xr:uid="{00000000-0005-0000-0000-00009DAD0000}"/>
    <cellStyle name="SAPBEXHLevel3 2 39 3" xfId="9717" xr:uid="{00000000-0005-0000-0000-00009EAD0000}"/>
    <cellStyle name="SAPBEXHLevel3 2 39 4" xfId="12613" xr:uid="{00000000-0005-0000-0000-00009FAD0000}"/>
    <cellStyle name="SAPBEXHLevel3 2 39 5" xfId="15477" xr:uid="{00000000-0005-0000-0000-0000A0AD0000}"/>
    <cellStyle name="SAPBEXHLevel3 2 39 6" xfId="18413" xr:uid="{00000000-0005-0000-0000-0000A1AD0000}"/>
    <cellStyle name="SAPBEXHLevel3 2 39 7" xfId="21524" xr:uid="{00000000-0005-0000-0000-0000A2AD0000}"/>
    <cellStyle name="SAPBEXHLevel3 2 39 8" xfId="26300" xr:uid="{00000000-0005-0000-0000-0000A3AD0000}"/>
    <cellStyle name="SAPBEXHLevel3 2 39 9" xfId="29183" xr:uid="{00000000-0005-0000-0000-0000A4AD0000}"/>
    <cellStyle name="SAPBEXHLevel3 2 4" xfId="340" xr:uid="{00000000-0005-0000-0000-0000A5AD0000}"/>
    <cellStyle name="SAPBEXHLevel3 2 4 10" xfId="30568" xr:uid="{00000000-0005-0000-0000-0000A6AD0000}"/>
    <cellStyle name="SAPBEXHLevel3 2 4 11" xfId="33439" xr:uid="{00000000-0005-0000-0000-0000A7AD0000}"/>
    <cellStyle name="SAPBEXHLevel3 2 4 12" xfId="36343" xr:uid="{00000000-0005-0000-0000-0000A8AD0000}"/>
    <cellStyle name="SAPBEXHLevel3 2 4 13" xfId="41453" xr:uid="{00000000-0005-0000-0000-0000A9AD0000}"/>
    <cellStyle name="SAPBEXHLevel3 2 4 14" xfId="44436" xr:uid="{00000000-0005-0000-0000-0000AAAD0000}"/>
    <cellStyle name="SAPBEXHLevel3 2 4 2" xfId="4678" xr:uid="{00000000-0005-0000-0000-0000ABAD0000}"/>
    <cellStyle name="SAPBEXHLevel3 2 4 3" xfId="4790" xr:uid="{00000000-0005-0000-0000-0000ACAD0000}"/>
    <cellStyle name="SAPBEXHLevel3 2 4 4" xfId="11121" xr:uid="{00000000-0005-0000-0000-0000ADAD0000}"/>
    <cellStyle name="SAPBEXHLevel3 2 4 5" xfId="14000" xr:uid="{00000000-0005-0000-0000-0000AEAD0000}"/>
    <cellStyle name="SAPBEXHLevel3 2 4 6" xfId="16894" xr:uid="{00000000-0005-0000-0000-0000AFAD0000}"/>
    <cellStyle name="SAPBEXHLevel3 2 4 7" xfId="19926" xr:uid="{00000000-0005-0000-0000-0000B0AD0000}"/>
    <cellStyle name="SAPBEXHLevel3 2 4 8" xfId="23578" xr:uid="{00000000-0005-0000-0000-0000B1AD0000}"/>
    <cellStyle name="SAPBEXHLevel3 2 4 9" xfId="27690" xr:uid="{00000000-0005-0000-0000-0000B2AD0000}"/>
    <cellStyle name="SAPBEXHLevel3 2 40" xfId="1981" xr:uid="{00000000-0005-0000-0000-0000B3AD0000}"/>
    <cellStyle name="SAPBEXHLevel3 2 40 10" xfId="32064" xr:uid="{00000000-0005-0000-0000-0000B4AD0000}"/>
    <cellStyle name="SAPBEXHLevel3 2 40 11" xfId="34961" xr:uid="{00000000-0005-0000-0000-0000B5AD0000}"/>
    <cellStyle name="SAPBEXHLevel3 2 40 12" xfId="37864" xr:uid="{00000000-0005-0000-0000-0000B6AD0000}"/>
    <cellStyle name="SAPBEXHLevel3 2 40 13" xfId="42973" xr:uid="{00000000-0005-0000-0000-0000B7AD0000}"/>
    <cellStyle name="SAPBEXHLevel3 2 40 14" xfId="45994" xr:uid="{00000000-0005-0000-0000-0000B8AD0000}"/>
    <cellStyle name="SAPBEXHLevel3 2 40 2" xfId="6954" xr:uid="{00000000-0005-0000-0000-0000B9AD0000}"/>
    <cellStyle name="SAPBEXHLevel3 2 40 3" xfId="9748" xr:uid="{00000000-0005-0000-0000-0000BAAD0000}"/>
    <cellStyle name="SAPBEXHLevel3 2 40 4" xfId="12643" xr:uid="{00000000-0005-0000-0000-0000BBAD0000}"/>
    <cellStyle name="SAPBEXHLevel3 2 40 5" xfId="15508" xr:uid="{00000000-0005-0000-0000-0000BCAD0000}"/>
    <cellStyle name="SAPBEXHLevel3 2 40 6" xfId="18444" xr:uid="{00000000-0005-0000-0000-0000BDAD0000}"/>
    <cellStyle name="SAPBEXHLevel3 2 40 7" xfId="21554" xr:uid="{00000000-0005-0000-0000-0000BEAD0000}"/>
    <cellStyle name="SAPBEXHLevel3 2 40 8" xfId="26330" xr:uid="{00000000-0005-0000-0000-0000BFAD0000}"/>
    <cellStyle name="SAPBEXHLevel3 2 40 9" xfId="29213" xr:uid="{00000000-0005-0000-0000-0000C0AD0000}"/>
    <cellStyle name="SAPBEXHLevel3 2 41" xfId="2013" xr:uid="{00000000-0005-0000-0000-0000C1AD0000}"/>
    <cellStyle name="SAPBEXHLevel3 2 41 10" xfId="32096" xr:uid="{00000000-0005-0000-0000-0000C2AD0000}"/>
    <cellStyle name="SAPBEXHLevel3 2 41 11" xfId="34993" xr:uid="{00000000-0005-0000-0000-0000C3AD0000}"/>
    <cellStyle name="SAPBEXHLevel3 2 41 12" xfId="37895" xr:uid="{00000000-0005-0000-0000-0000C4AD0000}"/>
    <cellStyle name="SAPBEXHLevel3 2 41 13" xfId="43004" xr:uid="{00000000-0005-0000-0000-0000C5AD0000}"/>
    <cellStyle name="SAPBEXHLevel3 2 41 14" xfId="46026" xr:uid="{00000000-0005-0000-0000-0000C6AD0000}"/>
    <cellStyle name="SAPBEXHLevel3 2 41 2" xfId="6986" xr:uid="{00000000-0005-0000-0000-0000C7AD0000}"/>
    <cellStyle name="SAPBEXHLevel3 2 41 3" xfId="9780" xr:uid="{00000000-0005-0000-0000-0000C8AD0000}"/>
    <cellStyle name="SAPBEXHLevel3 2 41 4" xfId="12674" xr:uid="{00000000-0005-0000-0000-0000C9AD0000}"/>
    <cellStyle name="SAPBEXHLevel3 2 41 5" xfId="15540" xr:uid="{00000000-0005-0000-0000-0000CAAD0000}"/>
    <cellStyle name="SAPBEXHLevel3 2 41 6" xfId="18476" xr:uid="{00000000-0005-0000-0000-0000CBAD0000}"/>
    <cellStyle name="SAPBEXHLevel3 2 41 7" xfId="21585" xr:uid="{00000000-0005-0000-0000-0000CCAD0000}"/>
    <cellStyle name="SAPBEXHLevel3 2 41 8" xfId="26361" xr:uid="{00000000-0005-0000-0000-0000CDAD0000}"/>
    <cellStyle name="SAPBEXHLevel3 2 41 9" xfId="29244" xr:uid="{00000000-0005-0000-0000-0000CEAD0000}"/>
    <cellStyle name="SAPBEXHLevel3 2 42" xfId="2044" xr:uid="{00000000-0005-0000-0000-0000CFAD0000}"/>
    <cellStyle name="SAPBEXHLevel3 2 42 10" xfId="32127" xr:uid="{00000000-0005-0000-0000-0000D0AD0000}"/>
    <cellStyle name="SAPBEXHLevel3 2 42 11" xfId="35024" xr:uid="{00000000-0005-0000-0000-0000D1AD0000}"/>
    <cellStyle name="SAPBEXHLevel3 2 42 12" xfId="37925" xr:uid="{00000000-0005-0000-0000-0000D2AD0000}"/>
    <cellStyle name="SAPBEXHLevel3 2 42 13" xfId="43034" xr:uid="{00000000-0005-0000-0000-0000D3AD0000}"/>
    <cellStyle name="SAPBEXHLevel3 2 42 14" xfId="46057" xr:uid="{00000000-0005-0000-0000-0000D4AD0000}"/>
    <cellStyle name="SAPBEXHLevel3 2 42 2" xfId="7017" xr:uid="{00000000-0005-0000-0000-0000D5AD0000}"/>
    <cellStyle name="SAPBEXHLevel3 2 42 3" xfId="9811" xr:uid="{00000000-0005-0000-0000-0000D6AD0000}"/>
    <cellStyle name="SAPBEXHLevel3 2 42 4" xfId="12704" xr:uid="{00000000-0005-0000-0000-0000D7AD0000}"/>
    <cellStyle name="SAPBEXHLevel3 2 42 5" xfId="15571" xr:uid="{00000000-0005-0000-0000-0000D8AD0000}"/>
    <cellStyle name="SAPBEXHLevel3 2 42 6" xfId="18507" xr:uid="{00000000-0005-0000-0000-0000D9AD0000}"/>
    <cellStyle name="SAPBEXHLevel3 2 42 7" xfId="21615" xr:uid="{00000000-0005-0000-0000-0000DAAD0000}"/>
    <cellStyle name="SAPBEXHLevel3 2 42 8" xfId="26391" xr:uid="{00000000-0005-0000-0000-0000DBAD0000}"/>
    <cellStyle name="SAPBEXHLevel3 2 42 9" xfId="29274" xr:uid="{00000000-0005-0000-0000-0000DCAD0000}"/>
    <cellStyle name="SAPBEXHLevel3 2 43" xfId="2076" xr:uid="{00000000-0005-0000-0000-0000DDAD0000}"/>
    <cellStyle name="SAPBEXHLevel3 2 43 10" xfId="32159" xr:uid="{00000000-0005-0000-0000-0000DEAD0000}"/>
    <cellStyle name="SAPBEXHLevel3 2 43 11" xfId="35056" xr:uid="{00000000-0005-0000-0000-0000DFAD0000}"/>
    <cellStyle name="SAPBEXHLevel3 2 43 12" xfId="37956" xr:uid="{00000000-0005-0000-0000-0000E0AD0000}"/>
    <cellStyle name="SAPBEXHLevel3 2 43 13" xfId="43065" xr:uid="{00000000-0005-0000-0000-0000E1AD0000}"/>
    <cellStyle name="SAPBEXHLevel3 2 43 14" xfId="46089" xr:uid="{00000000-0005-0000-0000-0000E2AD0000}"/>
    <cellStyle name="SAPBEXHLevel3 2 43 2" xfId="7049" xr:uid="{00000000-0005-0000-0000-0000E3AD0000}"/>
    <cellStyle name="SAPBEXHLevel3 2 43 3" xfId="9843" xr:uid="{00000000-0005-0000-0000-0000E4AD0000}"/>
    <cellStyle name="SAPBEXHLevel3 2 43 4" xfId="12735" xr:uid="{00000000-0005-0000-0000-0000E5AD0000}"/>
    <cellStyle name="SAPBEXHLevel3 2 43 5" xfId="15603" xr:uid="{00000000-0005-0000-0000-0000E6AD0000}"/>
    <cellStyle name="SAPBEXHLevel3 2 43 6" xfId="18539" xr:uid="{00000000-0005-0000-0000-0000E7AD0000}"/>
    <cellStyle name="SAPBEXHLevel3 2 43 7" xfId="21647" xr:uid="{00000000-0005-0000-0000-0000E8AD0000}"/>
    <cellStyle name="SAPBEXHLevel3 2 43 8" xfId="26422" xr:uid="{00000000-0005-0000-0000-0000E9AD0000}"/>
    <cellStyle name="SAPBEXHLevel3 2 43 9" xfId="29305" xr:uid="{00000000-0005-0000-0000-0000EAAD0000}"/>
    <cellStyle name="SAPBEXHLevel3 2 44" xfId="2106" xr:uid="{00000000-0005-0000-0000-0000EBAD0000}"/>
    <cellStyle name="SAPBEXHLevel3 2 44 10" xfId="32189" xr:uid="{00000000-0005-0000-0000-0000ECAD0000}"/>
    <cellStyle name="SAPBEXHLevel3 2 44 11" xfId="35085" xr:uid="{00000000-0005-0000-0000-0000EDAD0000}"/>
    <cellStyle name="SAPBEXHLevel3 2 44 12" xfId="37985" xr:uid="{00000000-0005-0000-0000-0000EEAD0000}"/>
    <cellStyle name="SAPBEXHLevel3 2 44 13" xfId="43095" xr:uid="{00000000-0005-0000-0000-0000EFAD0000}"/>
    <cellStyle name="SAPBEXHLevel3 2 44 14" xfId="46119" xr:uid="{00000000-0005-0000-0000-0000F0AD0000}"/>
    <cellStyle name="SAPBEXHLevel3 2 44 2" xfId="7079" xr:uid="{00000000-0005-0000-0000-0000F1AD0000}"/>
    <cellStyle name="SAPBEXHLevel3 2 44 3" xfId="9873" xr:uid="{00000000-0005-0000-0000-0000F2AD0000}"/>
    <cellStyle name="SAPBEXHLevel3 2 44 4" xfId="12764" xr:uid="{00000000-0005-0000-0000-0000F3AD0000}"/>
    <cellStyle name="SAPBEXHLevel3 2 44 5" xfId="15633" xr:uid="{00000000-0005-0000-0000-0000F4AD0000}"/>
    <cellStyle name="SAPBEXHLevel3 2 44 6" xfId="18569" xr:uid="{00000000-0005-0000-0000-0000F5AD0000}"/>
    <cellStyle name="SAPBEXHLevel3 2 44 7" xfId="21676" xr:uid="{00000000-0005-0000-0000-0000F6AD0000}"/>
    <cellStyle name="SAPBEXHLevel3 2 44 8" xfId="26451" xr:uid="{00000000-0005-0000-0000-0000F7AD0000}"/>
    <cellStyle name="SAPBEXHLevel3 2 44 9" xfId="29334" xr:uid="{00000000-0005-0000-0000-0000F8AD0000}"/>
    <cellStyle name="SAPBEXHLevel3 2 45" xfId="2137" xr:uid="{00000000-0005-0000-0000-0000F9AD0000}"/>
    <cellStyle name="SAPBEXHLevel3 2 45 10" xfId="32220" xr:uid="{00000000-0005-0000-0000-0000FAAD0000}"/>
    <cellStyle name="SAPBEXHLevel3 2 45 11" xfId="35116" xr:uid="{00000000-0005-0000-0000-0000FBAD0000}"/>
    <cellStyle name="SAPBEXHLevel3 2 45 12" xfId="38015" xr:uid="{00000000-0005-0000-0000-0000FCAD0000}"/>
    <cellStyle name="SAPBEXHLevel3 2 45 13" xfId="43126" xr:uid="{00000000-0005-0000-0000-0000FDAD0000}"/>
    <cellStyle name="SAPBEXHLevel3 2 45 14" xfId="46150" xr:uid="{00000000-0005-0000-0000-0000FEAD0000}"/>
    <cellStyle name="SAPBEXHLevel3 2 45 2" xfId="7110" xr:uid="{00000000-0005-0000-0000-0000FFAD0000}"/>
    <cellStyle name="SAPBEXHLevel3 2 45 3" xfId="9904" xr:uid="{00000000-0005-0000-0000-000000AE0000}"/>
    <cellStyle name="SAPBEXHLevel3 2 45 4" xfId="12794" xr:uid="{00000000-0005-0000-0000-000001AE0000}"/>
    <cellStyle name="SAPBEXHLevel3 2 45 5" xfId="15664" xr:uid="{00000000-0005-0000-0000-000002AE0000}"/>
    <cellStyle name="SAPBEXHLevel3 2 45 6" xfId="18600" xr:uid="{00000000-0005-0000-0000-000003AE0000}"/>
    <cellStyle name="SAPBEXHLevel3 2 45 7" xfId="21706" xr:uid="{00000000-0005-0000-0000-000004AE0000}"/>
    <cellStyle name="SAPBEXHLevel3 2 45 8" xfId="26481" xr:uid="{00000000-0005-0000-0000-000005AE0000}"/>
    <cellStyle name="SAPBEXHLevel3 2 45 9" xfId="29364" xr:uid="{00000000-0005-0000-0000-000006AE0000}"/>
    <cellStyle name="SAPBEXHLevel3 2 46" xfId="2167" xr:uid="{00000000-0005-0000-0000-000007AE0000}"/>
    <cellStyle name="SAPBEXHLevel3 2 46 10" xfId="32250" xr:uid="{00000000-0005-0000-0000-000008AE0000}"/>
    <cellStyle name="SAPBEXHLevel3 2 46 11" xfId="35146" xr:uid="{00000000-0005-0000-0000-000009AE0000}"/>
    <cellStyle name="SAPBEXHLevel3 2 46 12" xfId="38044" xr:uid="{00000000-0005-0000-0000-00000AAE0000}"/>
    <cellStyle name="SAPBEXHLevel3 2 46 13" xfId="43156" xr:uid="{00000000-0005-0000-0000-00000BAE0000}"/>
    <cellStyle name="SAPBEXHLevel3 2 46 14" xfId="46180" xr:uid="{00000000-0005-0000-0000-00000CAE0000}"/>
    <cellStyle name="SAPBEXHLevel3 2 46 2" xfId="7140" xr:uid="{00000000-0005-0000-0000-00000DAE0000}"/>
    <cellStyle name="SAPBEXHLevel3 2 46 3" xfId="9934" xr:uid="{00000000-0005-0000-0000-00000EAE0000}"/>
    <cellStyle name="SAPBEXHLevel3 2 46 4" xfId="12823" xr:uid="{00000000-0005-0000-0000-00000FAE0000}"/>
    <cellStyle name="SAPBEXHLevel3 2 46 5" xfId="15694" xr:uid="{00000000-0005-0000-0000-000010AE0000}"/>
    <cellStyle name="SAPBEXHLevel3 2 46 6" xfId="18630" xr:uid="{00000000-0005-0000-0000-000011AE0000}"/>
    <cellStyle name="SAPBEXHLevel3 2 46 7" xfId="21735" xr:uid="{00000000-0005-0000-0000-000012AE0000}"/>
    <cellStyle name="SAPBEXHLevel3 2 46 8" xfId="26510" xr:uid="{00000000-0005-0000-0000-000013AE0000}"/>
    <cellStyle name="SAPBEXHLevel3 2 46 9" xfId="29393" xr:uid="{00000000-0005-0000-0000-000014AE0000}"/>
    <cellStyle name="SAPBEXHLevel3 2 47" xfId="2199" xr:uid="{00000000-0005-0000-0000-000015AE0000}"/>
    <cellStyle name="SAPBEXHLevel3 2 47 10" xfId="32282" xr:uid="{00000000-0005-0000-0000-000016AE0000}"/>
    <cellStyle name="SAPBEXHLevel3 2 47 11" xfId="35177" xr:uid="{00000000-0005-0000-0000-000017AE0000}"/>
    <cellStyle name="SAPBEXHLevel3 2 47 12" xfId="38075" xr:uid="{00000000-0005-0000-0000-000018AE0000}"/>
    <cellStyle name="SAPBEXHLevel3 2 47 13" xfId="43187" xr:uid="{00000000-0005-0000-0000-000019AE0000}"/>
    <cellStyle name="SAPBEXHLevel3 2 47 14" xfId="46212" xr:uid="{00000000-0005-0000-0000-00001AAE0000}"/>
    <cellStyle name="SAPBEXHLevel3 2 47 2" xfId="7172" xr:uid="{00000000-0005-0000-0000-00001BAE0000}"/>
    <cellStyle name="SAPBEXHLevel3 2 47 3" xfId="9966" xr:uid="{00000000-0005-0000-0000-00001CAE0000}"/>
    <cellStyle name="SAPBEXHLevel3 2 47 4" xfId="12854" xr:uid="{00000000-0005-0000-0000-00001DAE0000}"/>
    <cellStyle name="SAPBEXHLevel3 2 47 5" xfId="15726" xr:uid="{00000000-0005-0000-0000-00001EAE0000}"/>
    <cellStyle name="SAPBEXHLevel3 2 47 6" xfId="18662" xr:uid="{00000000-0005-0000-0000-00001FAE0000}"/>
    <cellStyle name="SAPBEXHLevel3 2 47 7" xfId="21766" xr:uid="{00000000-0005-0000-0000-000020AE0000}"/>
    <cellStyle name="SAPBEXHLevel3 2 47 8" xfId="26541" xr:uid="{00000000-0005-0000-0000-000021AE0000}"/>
    <cellStyle name="SAPBEXHLevel3 2 47 9" xfId="29424" xr:uid="{00000000-0005-0000-0000-000022AE0000}"/>
    <cellStyle name="SAPBEXHLevel3 2 48" xfId="2229" xr:uid="{00000000-0005-0000-0000-000023AE0000}"/>
    <cellStyle name="SAPBEXHLevel3 2 48 10" xfId="32312" xr:uid="{00000000-0005-0000-0000-000024AE0000}"/>
    <cellStyle name="SAPBEXHLevel3 2 48 11" xfId="35206" xr:uid="{00000000-0005-0000-0000-000025AE0000}"/>
    <cellStyle name="SAPBEXHLevel3 2 48 12" xfId="38104" xr:uid="{00000000-0005-0000-0000-000026AE0000}"/>
    <cellStyle name="SAPBEXHLevel3 2 48 13" xfId="43217" xr:uid="{00000000-0005-0000-0000-000027AE0000}"/>
    <cellStyle name="SAPBEXHLevel3 2 48 14" xfId="46242" xr:uid="{00000000-0005-0000-0000-000028AE0000}"/>
    <cellStyle name="SAPBEXHLevel3 2 48 2" xfId="7202" xr:uid="{00000000-0005-0000-0000-000029AE0000}"/>
    <cellStyle name="SAPBEXHLevel3 2 48 3" xfId="9996" xr:uid="{00000000-0005-0000-0000-00002AAE0000}"/>
    <cellStyle name="SAPBEXHLevel3 2 48 4" xfId="12883" xr:uid="{00000000-0005-0000-0000-00002BAE0000}"/>
    <cellStyle name="SAPBEXHLevel3 2 48 5" xfId="15756" xr:uid="{00000000-0005-0000-0000-00002CAE0000}"/>
    <cellStyle name="SAPBEXHLevel3 2 48 6" xfId="18692" xr:uid="{00000000-0005-0000-0000-00002DAE0000}"/>
    <cellStyle name="SAPBEXHLevel3 2 48 7" xfId="21795" xr:uid="{00000000-0005-0000-0000-00002EAE0000}"/>
    <cellStyle name="SAPBEXHLevel3 2 48 8" xfId="26570" xr:uid="{00000000-0005-0000-0000-00002FAE0000}"/>
    <cellStyle name="SAPBEXHLevel3 2 48 9" xfId="29453" xr:uid="{00000000-0005-0000-0000-000030AE0000}"/>
    <cellStyle name="SAPBEXHLevel3 2 49" xfId="2261" xr:uid="{00000000-0005-0000-0000-000031AE0000}"/>
    <cellStyle name="SAPBEXHLevel3 2 49 10" xfId="32344" xr:uid="{00000000-0005-0000-0000-000032AE0000}"/>
    <cellStyle name="SAPBEXHLevel3 2 49 11" xfId="35237" xr:uid="{00000000-0005-0000-0000-000033AE0000}"/>
    <cellStyle name="SAPBEXHLevel3 2 49 12" xfId="38135" xr:uid="{00000000-0005-0000-0000-000034AE0000}"/>
    <cellStyle name="SAPBEXHLevel3 2 49 13" xfId="43249" xr:uid="{00000000-0005-0000-0000-000035AE0000}"/>
    <cellStyle name="SAPBEXHLevel3 2 49 14" xfId="46274" xr:uid="{00000000-0005-0000-0000-000036AE0000}"/>
    <cellStyle name="SAPBEXHLevel3 2 49 2" xfId="7234" xr:uid="{00000000-0005-0000-0000-000037AE0000}"/>
    <cellStyle name="SAPBEXHLevel3 2 49 3" xfId="10028" xr:uid="{00000000-0005-0000-0000-000038AE0000}"/>
    <cellStyle name="SAPBEXHLevel3 2 49 4" xfId="12914" xr:uid="{00000000-0005-0000-0000-000039AE0000}"/>
    <cellStyle name="SAPBEXHLevel3 2 49 5" xfId="15788" xr:uid="{00000000-0005-0000-0000-00003AAE0000}"/>
    <cellStyle name="SAPBEXHLevel3 2 49 6" xfId="18724" xr:uid="{00000000-0005-0000-0000-00003BAE0000}"/>
    <cellStyle name="SAPBEXHLevel3 2 49 7" xfId="21826" xr:uid="{00000000-0005-0000-0000-00003CAE0000}"/>
    <cellStyle name="SAPBEXHLevel3 2 49 8" xfId="26601" xr:uid="{00000000-0005-0000-0000-00003DAE0000}"/>
    <cellStyle name="SAPBEXHLevel3 2 49 9" xfId="29484" xr:uid="{00000000-0005-0000-0000-00003EAE0000}"/>
    <cellStyle name="SAPBEXHLevel3 2 5" xfId="273" xr:uid="{00000000-0005-0000-0000-00003FAE0000}"/>
    <cellStyle name="SAPBEXHLevel3 2 5 10" xfId="30545" xr:uid="{00000000-0005-0000-0000-000040AE0000}"/>
    <cellStyle name="SAPBEXHLevel3 2 5 11" xfId="33411" xr:uid="{00000000-0005-0000-0000-000041AE0000}"/>
    <cellStyle name="SAPBEXHLevel3 2 5 12" xfId="36318" xr:uid="{00000000-0005-0000-0000-000042AE0000}"/>
    <cellStyle name="SAPBEXHLevel3 2 5 13" xfId="41428" xr:uid="{00000000-0005-0000-0000-000043AE0000}"/>
    <cellStyle name="SAPBEXHLevel3 2 5 14" xfId="44398" xr:uid="{00000000-0005-0000-0000-000044AE0000}"/>
    <cellStyle name="SAPBEXHLevel3 2 5 2" xfId="3857" xr:uid="{00000000-0005-0000-0000-000045AE0000}"/>
    <cellStyle name="SAPBEXHLevel3 2 5 3" xfId="5299" xr:uid="{00000000-0005-0000-0000-000046AE0000}"/>
    <cellStyle name="SAPBEXHLevel3 2 5 4" xfId="11093" xr:uid="{00000000-0005-0000-0000-000047AE0000}"/>
    <cellStyle name="SAPBEXHLevel3 2 5 5" xfId="13975" xr:uid="{00000000-0005-0000-0000-000048AE0000}"/>
    <cellStyle name="SAPBEXHLevel3 2 5 6" xfId="16854" xr:uid="{00000000-0005-0000-0000-000049AE0000}"/>
    <cellStyle name="SAPBEXHLevel3 2 5 7" xfId="19869" xr:uid="{00000000-0005-0000-0000-00004AAE0000}"/>
    <cellStyle name="SAPBEXHLevel3 2 5 8" xfId="23200" xr:uid="{00000000-0005-0000-0000-00004BAE0000}"/>
    <cellStyle name="SAPBEXHLevel3 2 5 9" xfId="27662" xr:uid="{00000000-0005-0000-0000-00004CAE0000}"/>
    <cellStyle name="SAPBEXHLevel3 2 50" xfId="2290" xr:uid="{00000000-0005-0000-0000-00004DAE0000}"/>
    <cellStyle name="SAPBEXHLevel3 2 50 10" xfId="32373" xr:uid="{00000000-0005-0000-0000-00004EAE0000}"/>
    <cellStyle name="SAPBEXHLevel3 2 50 11" xfId="35265" xr:uid="{00000000-0005-0000-0000-00004FAE0000}"/>
    <cellStyle name="SAPBEXHLevel3 2 50 12" xfId="38163" xr:uid="{00000000-0005-0000-0000-000050AE0000}"/>
    <cellStyle name="SAPBEXHLevel3 2 50 13" xfId="43278" xr:uid="{00000000-0005-0000-0000-000051AE0000}"/>
    <cellStyle name="SAPBEXHLevel3 2 50 14" xfId="46303" xr:uid="{00000000-0005-0000-0000-000052AE0000}"/>
    <cellStyle name="SAPBEXHLevel3 2 50 2" xfId="7263" xr:uid="{00000000-0005-0000-0000-000053AE0000}"/>
    <cellStyle name="SAPBEXHLevel3 2 50 3" xfId="10057" xr:uid="{00000000-0005-0000-0000-000054AE0000}"/>
    <cellStyle name="SAPBEXHLevel3 2 50 4" xfId="12942" xr:uid="{00000000-0005-0000-0000-000055AE0000}"/>
    <cellStyle name="SAPBEXHLevel3 2 50 5" xfId="15817" xr:uid="{00000000-0005-0000-0000-000056AE0000}"/>
    <cellStyle name="SAPBEXHLevel3 2 50 6" xfId="18753" xr:uid="{00000000-0005-0000-0000-000057AE0000}"/>
    <cellStyle name="SAPBEXHLevel3 2 50 7" xfId="21854" xr:uid="{00000000-0005-0000-0000-000058AE0000}"/>
    <cellStyle name="SAPBEXHLevel3 2 50 8" xfId="26629" xr:uid="{00000000-0005-0000-0000-000059AE0000}"/>
    <cellStyle name="SAPBEXHLevel3 2 50 9" xfId="29512" xr:uid="{00000000-0005-0000-0000-00005AAE0000}"/>
    <cellStyle name="SAPBEXHLevel3 2 51" xfId="2322" xr:uid="{00000000-0005-0000-0000-00005BAE0000}"/>
    <cellStyle name="SAPBEXHLevel3 2 51 10" xfId="32404" xr:uid="{00000000-0005-0000-0000-00005CAE0000}"/>
    <cellStyle name="SAPBEXHLevel3 2 51 11" xfId="35295" xr:uid="{00000000-0005-0000-0000-00005DAE0000}"/>
    <cellStyle name="SAPBEXHLevel3 2 51 12" xfId="38193" xr:uid="{00000000-0005-0000-0000-00005EAE0000}"/>
    <cellStyle name="SAPBEXHLevel3 2 51 13" xfId="43308" xr:uid="{00000000-0005-0000-0000-00005FAE0000}"/>
    <cellStyle name="SAPBEXHLevel3 2 51 14" xfId="46335" xr:uid="{00000000-0005-0000-0000-000060AE0000}"/>
    <cellStyle name="SAPBEXHLevel3 2 51 2" xfId="7294" xr:uid="{00000000-0005-0000-0000-000061AE0000}"/>
    <cellStyle name="SAPBEXHLevel3 2 51 3" xfId="10088" xr:uid="{00000000-0005-0000-0000-000062AE0000}"/>
    <cellStyle name="SAPBEXHLevel3 2 51 4" xfId="12972" xr:uid="{00000000-0005-0000-0000-000063AE0000}"/>
    <cellStyle name="SAPBEXHLevel3 2 51 5" xfId="15848" xr:uid="{00000000-0005-0000-0000-000064AE0000}"/>
    <cellStyle name="SAPBEXHLevel3 2 51 6" xfId="18785" xr:uid="{00000000-0005-0000-0000-000065AE0000}"/>
    <cellStyle name="SAPBEXHLevel3 2 51 7" xfId="21885" xr:uid="{00000000-0005-0000-0000-000066AE0000}"/>
    <cellStyle name="SAPBEXHLevel3 2 51 8" xfId="26659" xr:uid="{00000000-0005-0000-0000-000067AE0000}"/>
    <cellStyle name="SAPBEXHLevel3 2 51 9" xfId="29542" xr:uid="{00000000-0005-0000-0000-000068AE0000}"/>
    <cellStyle name="SAPBEXHLevel3 2 52" xfId="2352" xr:uid="{00000000-0005-0000-0000-000069AE0000}"/>
    <cellStyle name="SAPBEXHLevel3 2 52 10" xfId="32434" xr:uid="{00000000-0005-0000-0000-00006AAE0000}"/>
    <cellStyle name="SAPBEXHLevel3 2 52 11" xfId="35324" xr:uid="{00000000-0005-0000-0000-00006BAE0000}"/>
    <cellStyle name="SAPBEXHLevel3 2 52 12" xfId="38222" xr:uid="{00000000-0005-0000-0000-00006CAE0000}"/>
    <cellStyle name="SAPBEXHLevel3 2 52 13" xfId="43337" xr:uid="{00000000-0005-0000-0000-00006DAE0000}"/>
    <cellStyle name="SAPBEXHLevel3 2 52 14" xfId="46365" xr:uid="{00000000-0005-0000-0000-00006EAE0000}"/>
    <cellStyle name="SAPBEXHLevel3 2 52 2" xfId="7324" xr:uid="{00000000-0005-0000-0000-00006FAE0000}"/>
    <cellStyle name="SAPBEXHLevel3 2 52 3" xfId="10118" xr:uid="{00000000-0005-0000-0000-000070AE0000}"/>
    <cellStyle name="SAPBEXHLevel3 2 52 4" xfId="13001" xr:uid="{00000000-0005-0000-0000-000071AE0000}"/>
    <cellStyle name="SAPBEXHLevel3 2 52 5" xfId="15878" xr:uid="{00000000-0005-0000-0000-000072AE0000}"/>
    <cellStyle name="SAPBEXHLevel3 2 52 6" xfId="18815" xr:uid="{00000000-0005-0000-0000-000073AE0000}"/>
    <cellStyle name="SAPBEXHLevel3 2 52 7" xfId="21914" xr:uid="{00000000-0005-0000-0000-000074AE0000}"/>
    <cellStyle name="SAPBEXHLevel3 2 52 8" xfId="26688" xr:uid="{00000000-0005-0000-0000-000075AE0000}"/>
    <cellStyle name="SAPBEXHLevel3 2 52 9" xfId="29571" xr:uid="{00000000-0005-0000-0000-000076AE0000}"/>
    <cellStyle name="SAPBEXHLevel3 2 53" xfId="2384" xr:uid="{00000000-0005-0000-0000-000077AE0000}"/>
    <cellStyle name="SAPBEXHLevel3 2 53 10" xfId="32466" xr:uid="{00000000-0005-0000-0000-000078AE0000}"/>
    <cellStyle name="SAPBEXHLevel3 2 53 11" xfId="35355" xr:uid="{00000000-0005-0000-0000-000079AE0000}"/>
    <cellStyle name="SAPBEXHLevel3 2 53 12" xfId="38253" xr:uid="{00000000-0005-0000-0000-00007AAE0000}"/>
    <cellStyle name="SAPBEXHLevel3 2 53 13" xfId="43368" xr:uid="{00000000-0005-0000-0000-00007BAE0000}"/>
    <cellStyle name="SAPBEXHLevel3 2 53 14" xfId="46397" xr:uid="{00000000-0005-0000-0000-00007CAE0000}"/>
    <cellStyle name="SAPBEXHLevel3 2 53 2" xfId="7356" xr:uid="{00000000-0005-0000-0000-00007DAE0000}"/>
    <cellStyle name="SAPBEXHLevel3 2 53 3" xfId="10150" xr:uid="{00000000-0005-0000-0000-00007EAE0000}"/>
    <cellStyle name="SAPBEXHLevel3 2 53 4" xfId="13032" xr:uid="{00000000-0005-0000-0000-00007FAE0000}"/>
    <cellStyle name="SAPBEXHLevel3 2 53 5" xfId="15910" xr:uid="{00000000-0005-0000-0000-000080AE0000}"/>
    <cellStyle name="SAPBEXHLevel3 2 53 6" xfId="18847" xr:uid="{00000000-0005-0000-0000-000081AE0000}"/>
    <cellStyle name="SAPBEXHLevel3 2 53 7" xfId="21945" xr:uid="{00000000-0005-0000-0000-000082AE0000}"/>
    <cellStyle name="SAPBEXHLevel3 2 53 8" xfId="26719" xr:uid="{00000000-0005-0000-0000-000083AE0000}"/>
    <cellStyle name="SAPBEXHLevel3 2 53 9" xfId="29602" xr:uid="{00000000-0005-0000-0000-000084AE0000}"/>
    <cellStyle name="SAPBEXHLevel3 2 54" xfId="2414" xr:uid="{00000000-0005-0000-0000-000085AE0000}"/>
    <cellStyle name="SAPBEXHLevel3 2 54 10" xfId="32496" xr:uid="{00000000-0005-0000-0000-000086AE0000}"/>
    <cellStyle name="SAPBEXHLevel3 2 54 11" xfId="35384" xr:uid="{00000000-0005-0000-0000-000087AE0000}"/>
    <cellStyle name="SAPBEXHLevel3 2 54 12" xfId="38282" xr:uid="{00000000-0005-0000-0000-000088AE0000}"/>
    <cellStyle name="SAPBEXHLevel3 2 54 13" xfId="43397" xr:uid="{00000000-0005-0000-0000-000089AE0000}"/>
    <cellStyle name="SAPBEXHLevel3 2 54 14" xfId="46427" xr:uid="{00000000-0005-0000-0000-00008AAE0000}"/>
    <cellStyle name="SAPBEXHLevel3 2 54 2" xfId="7386" xr:uid="{00000000-0005-0000-0000-00008BAE0000}"/>
    <cellStyle name="SAPBEXHLevel3 2 54 3" xfId="10180" xr:uid="{00000000-0005-0000-0000-00008CAE0000}"/>
    <cellStyle name="SAPBEXHLevel3 2 54 4" xfId="13061" xr:uid="{00000000-0005-0000-0000-00008DAE0000}"/>
    <cellStyle name="SAPBEXHLevel3 2 54 5" xfId="15940" xr:uid="{00000000-0005-0000-0000-00008EAE0000}"/>
    <cellStyle name="SAPBEXHLevel3 2 54 6" xfId="18877" xr:uid="{00000000-0005-0000-0000-00008FAE0000}"/>
    <cellStyle name="SAPBEXHLevel3 2 54 7" xfId="21974" xr:uid="{00000000-0005-0000-0000-000090AE0000}"/>
    <cellStyle name="SAPBEXHLevel3 2 54 8" xfId="26748" xr:uid="{00000000-0005-0000-0000-000091AE0000}"/>
    <cellStyle name="SAPBEXHLevel3 2 54 9" xfId="29631" xr:uid="{00000000-0005-0000-0000-000092AE0000}"/>
    <cellStyle name="SAPBEXHLevel3 2 55" xfId="2445" xr:uid="{00000000-0005-0000-0000-000093AE0000}"/>
    <cellStyle name="SAPBEXHLevel3 2 55 10" xfId="32527" xr:uid="{00000000-0005-0000-0000-000094AE0000}"/>
    <cellStyle name="SAPBEXHLevel3 2 55 11" xfId="35414" xr:uid="{00000000-0005-0000-0000-000095AE0000}"/>
    <cellStyle name="SAPBEXHLevel3 2 55 12" xfId="38312" xr:uid="{00000000-0005-0000-0000-000096AE0000}"/>
    <cellStyle name="SAPBEXHLevel3 2 55 13" xfId="43427" xr:uid="{00000000-0005-0000-0000-000097AE0000}"/>
    <cellStyle name="SAPBEXHLevel3 2 55 14" xfId="46458" xr:uid="{00000000-0005-0000-0000-000098AE0000}"/>
    <cellStyle name="SAPBEXHLevel3 2 55 2" xfId="7417" xr:uid="{00000000-0005-0000-0000-000099AE0000}"/>
    <cellStyle name="SAPBEXHLevel3 2 55 3" xfId="10210" xr:uid="{00000000-0005-0000-0000-00009AAE0000}"/>
    <cellStyle name="SAPBEXHLevel3 2 55 4" xfId="13091" xr:uid="{00000000-0005-0000-0000-00009BAE0000}"/>
    <cellStyle name="SAPBEXHLevel3 2 55 5" xfId="15971" xr:uid="{00000000-0005-0000-0000-00009CAE0000}"/>
    <cellStyle name="SAPBEXHLevel3 2 55 6" xfId="18908" xr:uid="{00000000-0005-0000-0000-00009DAE0000}"/>
    <cellStyle name="SAPBEXHLevel3 2 55 7" xfId="22004" xr:uid="{00000000-0005-0000-0000-00009EAE0000}"/>
    <cellStyle name="SAPBEXHLevel3 2 55 8" xfId="26778" xr:uid="{00000000-0005-0000-0000-00009FAE0000}"/>
    <cellStyle name="SAPBEXHLevel3 2 55 9" xfId="29661" xr:uid="{00000000-0005-0000-0000-0000A0AE0000}"/>
    <cellStyle name="SAPBEXHLevel3 2 56" xfId="2474" xr:uid="{00000000-0005-0000-0000-0000A1AE0000}"/>
    <cellStyle name="SAPBEXHLevel3 2 56 10" xfId="32556" xr:uid="{00000000-0005-0000-0000-0000A2AE0000}"/>
    <cellStyle name="SAPBEXHLevel3 2 56 11" xfId="35442" xr:uid="{00000000-0005-0000-0000-0000A3AE0000}"/>
    <cellStyle name="SAPBEXHLevel3 2 56 12" xfId="38340" xr:uid="{00000000-0005-0000-0000-0000A4AE0000}"/>
    <cellStyle name="SAPBEXHLevel3 2 56 13" xfId="43455" xr:uid="{00000000-0005-0000-0000-0000A5AE0000}"/>
    <cellStyle name="SAPBEXHLevel3 2 56 14" xfId="46487" xr:uid="{00000000-0005-0000-0000-0000A6AE0000}"/>
    <cellStyle name="SAPBEXHLevel3 2 56 2" xfId="7446" xr:uid="{00000000-0005-0000-0000-0000A7AE0000}"/>
    <cellStyle name="SAPBEXHLevel3 2 56 3" xfId="10238" xr:uid="{00000000-0005-0000-0000-0000A8AE0000}"/>
    <cellStyle name="SAPBEXHLevel3 2 56 4" xfId="13119" xr:uid="{00000000-0005-0000-0000-0000A9AE0000}"/>
    <cellStyle name="SAPBEXHLevel3 2 56 5" xfId="15999" xr:uid="{00000000-0005-0000-0000-0000AAAE0000}"/>
    <cellStyle name="SAPBEXHLevel3 2 56 6" xfId="18937" xr:uid="{00000000-0005-0000-0000-0000ABAE0000}"/>
    <cellStyle name="SAPBEXHLevel3 2 56 7" xfId="22032" xr:uid="{00000000-0005-0000-0000-0000ACAE0000}"/>
    <cellStyle name="SAPBEXHLevel3 2 56 8" xfId="26806" xr:uid="{00000000-0005-0000-0000-0000ADAE0000}"/>
    <cellStyle name="SAPBEXHLevel3 2 56 9" xfId="29689" xr:uid="{00000000-0005-0000-0000-0000AEAE0000}"/>
    <cellStyle name="SAPBEXHLevel3 2 57" xfId="2560" xr:uid="{00000000-0005-0000-0000-0000AFAE0000}"/>
    <cellStyle name="SAPBEXHLevel3 2 57 10" xfId="32639" xr:uid="{00000000-0005-0000-0000-0000B0AE0000}"/>
    <cellStyle name="SAPBEXHLevel3 2 57 11" xfId="35527" xr:uid="{00000000-0005-0000-0000-0000B1AE0000}"/>
    <cellStyle name="SAPBEXHLevel3 2 57 12" xfId="38423" xr:uid="{00000000-0005-0000-0000-0000B2AE0000}"/>
    <cellStyle name="SAPBEXHLevel3 2 57 13" xfId="43538" xr:uid="{00000000-0005-0000-0000-0000B3AE0000}"/>
    <cellStyle name="SAPBEXHLevel3 2 57 14" xfId="46573" xr:uid="{00000000-0005-0000-0000-0000B4AE0000}"/>
    <cellStyle name="SAPBEXHLevel3 2 57 2" xfId="7529" xr:uid="{00000000-0005-0000-0000-0000B5AE0000}"/>
    <cellStyle name="SAPBEXHLevel3 2 57 3" xfId="10321" xr:uid="{00000000-0005-0000-0000-0000B6AE0000}"/>
    <cellStyle name="SAPBEXHLevel3 2 57 4" xfId="13202" xr:uid="{00000000-0005-0000-0000-0000B7AE0000}"/>
    <cellStyle name="SAPBEXHLevel3 2 57 5" xfId="16082" xr:uid="{00000000-0005-0000-0000-0000B8AE0000}"/>
    <cellStyle name="SAPBEXHLevel3 2 57 6" xfId="19023" xr:uid="{00000000-0005-0000-0000-0000B9AE0000}"/>
    <cellStyle name="SAPBEXHLevel3 2 57 7" xfId="22115" xr:uid="{00000000-0005-0000-0000-0000BAAE0000}"/>
    <cellStyle name="SAPBEXHLevel3 2 57 8" xfId="26889" xr:uid="{00000000-0005-0000-0000-0000BBAE0000}"/>
    <cellStyle name="SAPBEXHLevel3 2 57 9" xfId="29772" xr:uid="{00000000-0005-0000-0000-0000BCAE0000}"/>
    <cellStyle name="SAPBEXHLevel3 2 58" xfId="2191" xr:uid="{00000000-0005-0000-0000-0000BDAE0000}"/>
    <cellStyle name="SAPBEXHLevel3 2 58 10" xfId="32274" xr:uid="{00000000-0005-0000-0000-0000BEAE0000}"/>
    <cellStyle name="SAPBEXHLevel3 2 58 11" xfId="35169" xr:uid="{00000000-0005-0000-0000-0000BFAE0000}"/>
    <cellStyle name="SAPBEXHLevel3 2 58 12" xfId="38067" xr:uid="{00000000-0005-0000-0000-0000C0AE0000}"/>
    <cellStyle name="SAPBEXHLevel3 2 58 13" xfId="43179" xr:uid="{00000000-0005-0000-0000-0000C1AE0000}"/>
    <cellStyle name="SAPBEXHLevel3 2 58 14" xfId="46204" xr:uid="{00000000-0005-0000-0000-0000C2AE0000}"/>
    <cellStyle name="SAPBEXHLevel3 2 58 2" xfId="7164" xr:uid="{00000000-0005-0000-0000-0000C3AE0000}"/>
    <cellStyle name="SAPBEXHLevel3 2 58 3" xfId="9958" xr:uid="{00000000-0005-0000-0000-0000C4AE0000}"/>
    <cellStyle name="SAPBEXHLevel3 2 58 4" xfId="12846" xr:uid="{00000000-0005-0000-0000-0000C5AE0000}"/>
    <cellStyle name="SAPBEXHLevel3 2 58 5" xfId="15718" xr:uid="{00000000-0005-0000-0000-0000C6AE0000}"/>
    <cellStyle name="SAPBEXHLevel3 2 58 6" xfId="18654" xr:uid="{00000000-0005-0000-0000-0000C7AE0000}"/>
    <cellStyle name="SAPBEXHLevel3 2 58 7" xfId="21758" xr:uid="{00000000-0005-0000-0000-0000C8AE0000}"/>
    <cellStyle name="SAPBEXHLevel3 2 58 8" xfId="26533" xr:uid="{00000000-0005-0000-0000-0000C9AE0000}"/>
    <cellStyle name="SAPBEXHLevel3 2 58 9" xfId="29416" xr:uid="{00000000-0005-0000-0000-0000CAAE0000}"/>
    <cellStyle name="SAPBEXHLevel3 2 59" xfId="2504" xr:uid="{00000000-0005-0000-0000-0000CBAE0000}"/>
    <cellStyle name="SAPBEXHLevel3 2 59 10" xfId="32585" xr:uid="{00000000-0005-0000-0000-0000CCAE0000}"/>
    <cellStyle name="SAPBEXHLevel3 2 59 11" xfId="35472" xr:uid="{00000000-0005-0000-0000-0000CDAE0000}"/>
    <cellStyle name="SAPBEXHLevel3 2 59 12" xfId="38369" xr:uid="{00000000-0005-0000-0000-0000CEAE0000}"/>
    <cellStyle name="SAPBEXHLevel3 2 59 13" xfId="43484" xr:uid="{00000000-0005-0000-0000-0000CFAE0000}"/>
    <cellStyle name="SAPBEXHLevel3 2 59 14" xfId="46517" xr:uid="{00000000-0005-0000-0000-0000D0AE0000}"/>
    <cellStyle name="SAPBEXHLevel3 2 59 2" xfId="7475" xr:uid="{00000000-0005-0000-0000-0000D1AE0000}"/>
    <cellStyle name="SAPBEXHLevel3 2 59 3" xfId="10267" xr:uid="{00000000-0005-0000-0000-0000D2AE0000}"/>
    <cellStyle name="SAPBEXHLevel3 2 59 4" xfId="13148" xr:uid="{00000000-0005-0000-0000-0000D3AE0000}"/>
    <cellStyle name="SAPBEXHLevel3 2 59 5" xfId="16028" xr:uid="{00000000-0005-0000-0000-0000D4AE0000}"/>
    <cellStyle name="SAPBEXHLevel3 2 59 6" xfId="18967" xr:uid="{00000000-0005-0000-0000-0000D5AE0000}"/>
    <cellStyle name="SAPBEXHLevel3 2 59 7" xfId="22061" xr:uid="{00000000-0005-0000-0000-0000D6AE0000}"/>
    <cellStyle name="SAPBEXHLevel3 2 59 8" xfId="26835" xr:uid="{00000000-0005-0000-0000-0000D7AE0000}"/>
    <cellStyle name="SAPBEXHLevel3 2 59 9" xfId="29718" xr:uid="{00000000-0005-0000-0000-0000D8AE0000}"/>
    <cellStyle name="SAPBEXHLevel3 2 6" xfId="778" xr:uid="{00000000-0005-0000-0000-0000D9AE0000}"/>
    <cellStyle name="SAPBEXHLevel3 2 6 10" xfId="30871" xr:uid="{00000000-0005-0000-0000-0000DAAE0000}"/>
    <cellStyle name="SAPBEXHLevel3 2 6 11" xfId="33760" xr:uid="{00000000-0005-0000-0000-0000DBAE0000}"/>
    <cellStyle name="SAPBEXHLevel3 2 6 12" xfId="36666" xr:uid="{00000000-0005-0000-0000-0000DCAE0000}"/>
    <cellStyle name="SAPBEXHLevel3 2 6 13" xfId="41773" xr:uid="{00000000-0005-0000-0000-0000DDAE0000}"/>
    <cellStyle name="SAPBEXHLevel3 2 6 14" xfId="44791" xr:uid="{00000000-0005-0000-0000-0000DEAE0000}"/>
    <cellStyle name="SAPBEXHLevel3 2 6 2" xfId="5135" xr:uid="{00000000-0005-0000-0000-0000DFAE0000}"/>
    <cellStyle name="SAPBEXHLevel3 2 6 3" xfId="8552" xr:uid="{00000000-0005-0000-0000-0000E0AE0000}"/>
    <cellStyle name="SAPBEXHLevel3 2 6 4" xfId="11445" xr:uid="{00000000-0005-0000-0000-0000E1AE0000}"/>
    <cellStyle name="SAPBEXHLevel3 2 6 5" xfId="14313" xr:uid="{00000000-0005-0000-0000-0000E2AE0000}"/>
    <cellStyle name="SAPBEXHLevel3 2 6 6" xfId="17242" xr:uid="{00000000-0005-0000-0000-0000E3AE0000}"/>
    <cellStyle name="SAPBEXHLevel3 2 6 7" xfId="20353" xr:uid="{00000000-0005-0000-0000-0000E4AE0000}"/>
    <cellStyle name="SAPBEXHLevel3 2 6 8" xfId="25132" xr:uid="{00000000-0005-0000-0000-0000E5AE0000}"/>
    <cellStyle name="SAPBEXHLevel3 2 6 9" xfId="28016" xr:uid="{00000000-0005-0000-0000-0000E6AE0000}"/>
    <cellStyle name="SAPBEXHLevel3 2 60" xfId="2408" xr:uid="{00000000-0005-0000-0000-0000E7AE0000}"/>
    <cellStyle name="SAPBEXHLevel3 2 60 10" xfId="32490" xr:uid="{00000000-0005-0000-0000-0000E8AE0000}"/>
    <cellStyle name="SAPBEXHLevel3 2 60 11" xfId="35378" xr:uid="{00000000-0005-0000-0000-0000E9AE0000}"/>
    <cellStyle name="SAPBEXHLevel3 2 60 12" xfId="38276" xr:uid="{00000000-0005-0000-0000-0000EAAE0000}"/>
    <cellStyle name="SAPBEXHLevel3 2 60 13" xfId="43391" xr:uid="{00000000-0005-0000-0000-0000EBAE0000}"/>
    <cellStyle name="SAPBEXHLevel3 2 60 14" xfId="46421" xr:uid="{00000000-0005-0000-0000-0000ECAE0000}"/>
    <cellStyle name="SAPBEXHLevel3 2 60 2" xfId="7380" xr:uid="{00000000-0005-0000-0000-0000EDAE0000}"/>
    <cellStyle name="SAPBEXHLevel3 2 60 3" xfId="10174" xr:uid="{00000000-0005-0000-0000-0000EEAE0000}"/>
    <cellStyle name="SAPBEXHLevel3 2 60 4" xfId="13055" xr:uid="{00000000-0005-0000-0000-0000EFAE0000}"/>
    <cellStyle name="SAPBEXHLevel3 2 60 5" xfId="15934" xr:uid="{00000000-0005-0000-0000-0000F0AE0000}"/>
    <cellStyle name="SAPBEXHLevel3 2 60 6" xfId="18871" xr:uid="{00000000-0005-0000-0000-0000F1AE0000}"/>
    <cellStyle name="SAPBEXHLevel3 2 60 7" xfId="21968" xr:uid="{00000000-0005-0000-0000-0000F2AE0000}"/>
    <cellStyle name="SAPBEXHLevel3 2 60 8" xfId="26742" xr:uid="{00000000-0005-0000-0000-0000F3AE0000}"/>
    <cellStyle name="SAPBEXHLevel3 2 60 9" xfId="29625" xr:uid="{00000000-0005-0000-0000-0000F4AE0000}"/>
    <cellStyle name="SAPBEXHLevel3 2 61" xfId="2698" xr:uid="{00000000-0005-0000-0000-0000F5AE0000}"/>
    <cellStyle name="SAPBEXHLevel3 2 61 10" xfId="32770" xr:uid="{00000000-0005-0000-0000-0000F6AE0000}"/>
    <cellStyle name="SAPBEXHLevel3 2 61 11" xfId="35658" xr:uid="{00000000-0005-0000-0000-0000F7AE0000}"/>
    <cellStyle name="SAPBEXHLevel3 2 61 12" xfId="38554" xr:uid="{00000000-0005-0000-0000-0000F8AE0000}"/>
    <cellStyle name="SAPBEXHLevel3 2 61 13" xfId="43669" xr:uid="{00000000-0005-0000-0000-0000F9AE0000}"/>
    <cellStyle name="SAPBEXHLevel3 2 61 14" xfId="46711" xr:uid="{00000000-0005-0000-0000-0000FAAE0000}"/>
    <cellStyle name="SAPBEXHLevel3 2 61 2" xfId="7664" xr:uid="{00000000-0005-0000-0000-0000FBAE0000}"/>
    <cellStyle name="SAPBEXHLevel3 2 61 3" xfId="10452" xr:uid="{00000000-0005-0000-0000-0000FCAE0000}"/>
    <cellStyle name="SAPBEXHLevel3 2 61 4" xfId="13333" xr:uid="{00000000-0005-0000-0000-0000FDAE0000}"/>
    <cellStyle name="SAPBEXHLevel3 2 61 5" xfId="16213" xr:uid="{00000000-0005-0000-0000-0000FEAE0000}"/>
    <cellStyle name="SAPBEXHLevel3 2 61 6" xfId="19161" xr:uid="{00000000-0005-0000-0000-0000FFAE0000}"/>
    <cellStyle name="SAPBEXHLevel3 2 61 7" xfId="22252" xr:uid="{00000000-0005-0000-0000-000000AF0000}"/>
    <cellStyle name="SAPBEXHLevel3 2 61 8" xfId="27020" xr:uid="{00000000-0005-0000-0000-000001AF0000}"/>
    <cellStyle name="SAPBEXHLevel3 2 61 9" xfId="29903" xr:uid="{00000000-0005-0000-0000-000002AF0000}"/>
    <cellStyle name="SAPBEXHLevel3 2 62" xfId="1880" xr:uid="{00000000-0005-0000-0000-000003AF0000}"/>
    <cellStyle name="SAPBEXHLevel3 2 62 10" xfId="31967" xr:uid="{00000000-0005-0000-0000-000004AF0000}"/>
    <cellStyle name="SAPBEXHLevel3 2 62 11" xfId="34861" xr:uid="{00000000-0005-0000-0000-000005AF0000}"/>
    <cellStyle name="SAPBEXHLevel3 2 62 12" xfId="37767" xr:uid="{00000000-0005-0000-0000-000006AF0000}"/>
    <cellStyle name="SAPBEXHLevel3 2 62 13" xfId="42875" xr:uid="{00000000-0005-0000-0000-000007AF0000}"/>
    <cellStyle name="SAPBEXHLevel3 2 62 14" xfId="45893" xr:uid="{00000000-0005-0000-0000-000008AF0000}"/>
    <cellStyle name="SAPBEXHLevel3 2 62 2" xfId="6856" xr:uid="{00000000-0005-0000-0000-000009AF0000}"/>
    <cellStyle name="SAPBEXHLevel3 2 62 3" xfId="9648" xr:uid="{00000000-0005-0000-0000-00000AAF0000}"/>
    <cellStyle name="SAPBEXHLevel3 2 62 4" xfId="12546" xr:uid="{00000000-0005-0000-0000-00000BAF0000}"/>
    <cellStyle name="SAPBEXHLevel3 2 62 5" xfId="15409" xr:uid="{00000000-0005-0000-0000-00000CAF0000}"/>
    <cellStyle name="SAPBEXHLevel3 2 62 6" xfId="18344" xr:uid="{00000000-0005-0000-0000-00000DAF0000}"/>
    <cellStyle name="SAPBEXHLevel3 2 62 7" xfId="21454" xr:uid="{00000000-0005-0000-0000-00000EAF0000}"/>
    <cellStyle name="SAPBEXHLevel3 2 62 8" xfId="26233" xr:uid="{00000000-0005-0000-0000-00000FAF0000}"/>
    <cellStyle name="SAPBEXHLevel3 2 62 9" xfId="29116" xr:uid="{00000000-0005-0000-0000-000010AF0000}"/>
    <cellStyle name="SAPBEXHLevel3 2 63" xfId="2007" xr:uid="{00000000-0005-0000-0000-000011AF0000}"/>
    <cellStyle name="SAPBEXHLevel3 2 63 10" xfId="32090" xr:uid="{00000000-0005-0000-0000-000012AF0000}"/>
    <cellStyle name="SAPBEXHLevel3 2 63 11" xfId="34987" xr:uid="{00000000-0005-0000-0000-000013AF0000}"/>
    <cellStyle name="SAPBEXHLevel3 2 63 12" xfId="37889" xr:uid="{00000000-0005-0000-0000-000014AF0000}"/>
    <cellStyle name="SAPBEXHLevel3 2 63 13" xfId="42998" xr:uid="{00000000-0005-0000-0000-000015AF0000}"/>
    <cellStyle name="SAPBEXHLevel3 2 63 14" xfId="46020" xr:uid="{00000000-0005-0000-0000-000016AF0000}"/>
    <cellStyle name="SAPBEXHLevel3 2 63 2" xfId="6980" xr:uid="{00000000-0005-0000-0000-000017AF0000}"/>
    <cellStyle name="SAPBEXHLevel3 2 63 3" xfId="9774" xr:uid="{00000000-0005-0000-0000-000018AF0000}"/>
    <cellStyle name="SAPBEXHLevel3 2 63 4" xfId="12668" xr:uid="{00000000-0005-0000-0000-000019AF0000}"/>
    <cellStyle name="SAPBEXHLevel3 2 63 5" xfId="15534" xr:uid="{00000000-0005-0000-0000-00001AAF0000}"/>
    <cellStyle name="SAPBEXHLevel3 2 63 6" xfId="18470" xr:uid="{00000000-0005-0000-0000-00001BAF0000}"/>
    <cellStyle name="SAPBEXHLevel3 2 63 7" xfId="21579" xr:uid="{00000000-0005-0000-0000-00001CAF0000}"/>
    <cellStyle name="SAPBEXHLevel3 2 63 8" xfId="26355" xr:uid="{00000000-0005-0000-0000-00001DAF0000}"/>
    <cellStyle name="SAPBEXHLevel3 2 63 9" xfId="29238" xr:uid="{00000000-0005-0000-0000-00001EAF0000}"/>
    <cellStyle name="SAPBEXHLevel3 2 64" xfId="2818" xr:uid="{00000000-0005-0000-0000-00001FAF0000}"/>
    <cellStyle name="SAPBEXHLevel3 2 64 10" xfId="32886" xr:uid="{00000000-0005-0000-0000-000020AF0000}"/>
    <cellStyle name="SAPBEXHLevel3 2 64 11" xfId="35774" xr:uid="{00000000-0005-0000-0000-000021AF0000}"/>
    <cellStyle name="SAPBEXHLevel3 2 64 12" xfId="38670" xr:uid="{00000000-0005-0000-0000-000022AF0000}"/>
    <cellStyle name="SAPBEXHLevel3 2 64 13" xfId="43785" xr:uid="{00000000-0005-0000-0000-000023AF0000}"/>
    <cellStyle name="SAPBEXHLevel3 2 64 14" xfId="46831" xr:uid="{00000000-0005-0000-0000-000024AF0000}"/>
    <cellStyle name="SAPBEXHLevel3 2 64 2" xfId="7782" xr:uid="{00000000-0005-0000-0000-000025AF0000}"/>
    <cellStyle name="SAPBEXHLevel3 2 64 3" xfId="10568" xr:uid="{00000000-0005-0000-0000-000026AF0000}"/>
    <cellStyle name="SAPBEXHLevel3 2 64 4" xfId="13449" xr:uid="{00000000-0005-0000-0000-000027AF0000}"/>
    <cellStyle name="SAPBEXHLevel3 2 64 5" xfId="16329" xr:uid="{00000000-0005-0000-0000-000028AF0000}"/>
    <cellStyle name="SAPBEXHLevel3 2 64 6" xfId="19281" xr:uid="{00000000-0005-0000-0000-000029AF0000}"/>
    <cellStyle name="SAPBEXHLevel3 2 64 7" xfId="22372" xr:uid="{00000000-0005-0000-0000-00002AAF0000}"/>
    <cellStyle name="SAPBEXHLevel3 2 64 8" xfId="27136" xr:uid="{00000000-0005-0000-0000-00002BAF0000}"/>
    <cellStyle name="SAPBEXHLevel3 2 64 9" xfId="30019" xr:uid="{00000000-0005-0000-0000-00002CAF0000}"/>
    <cellStyle name="SAPBEXHLevel3 2 65" xfId="2863" xr:uid="{00000000-0005-0000-0000-00002DAF0000}"/>
    <cellStyle name="SAPBEXHLevel3 2 65 10" xfId="32930" xr:uid="{00000000-0005-0000-0000-00002EAF0000}"/>
    <cellStyle name="SAPBEXHLevel3 2 65 11" xfId="35818" xr:uid="{00000000-0005-0000-0000-00002FAF0000}"/>
    <cellStyle name="SAPBEXHLevel3 2 65 12" xfId="38714" xr:uid="{00000000-0005-0000-0000-000030AF0000}"/>
    <cellStyle name="SAPBEXHLevel3 2 65 13" xfId="43829" xr:uid="{00000000-0005-0000-0000-000031AF0000}"/>
    <cellStyle name="SAPBEXHLevel3 2 65 14" xfId="46876" xr:uid="{00000000-0005-0000-0000-000032AF0000}"/>
    <cellStyle name="SAPBEXHLevel3 2 65 2" xfId="7826" xr:uid="{00000000-0005-0000-0000-000033AF0000}"/>
    <cellStyle name="SAPBEXHLevel3 2 65 3" xfId="10612" xr:uid="{00000000-0005-0000-0000-000034AF0000}"/>
    <cellStyle name="SAPBEXHLevel3 2 65 4" xfId="13493" xr:uid="{00000000-0005-0000-0000-000035AF0000}"/>
    <cellStyle name="SAPBEXHLevel3 2 65 5" xfId="16373" xr:uid="{00000000-0005-0000-0000-000036AF0000}"/>
    <cellStyle name="SAPBEXHLevel3 2 65 6" xfId="19326" xr:uid="{00000000-0005-0000-0000-000037AF0000}"/>
    <cellStyle name="SAPBEXHLevel3 2 65 7" xfId="22417" xr:uid="{00000000-0005-0000-0000-000038AF0000}"/>
    <cellStyle name="SAPBEXHLevel3 2 65 8" xfId="27180" xr:uid="{00000000-0005-0000-0000-000039AF0000}"/>
    <cellStyle name="SAPBEXHLevel3 2 65 9" xfId="30063" xr:uid="{00000000-0005-0000-0000-00003AAF0000}"/>
    <cellStyle name="SAPBEXHLevel3 2 66" xfId="2907" xr:uid="{00000000-0005-0000-0000-00003BAF0000}"/>
    <cellStyle name="SAPBEXHLevel3 2 66 10" xfId="32973" xr:uid="{00000000-0005-0000-0000-00003CAF0000}"/>
    <cellStyle name="SAPBEXHLevel3 2 66 11" xfId="35861" xr:uid="{00000000-0005-0000-0000-00003DAF0000}"/>
    <cellStyle name="SAPBEXHLevel3 2 66 12" xfId="38757" xr:uid="{00000000-0005-0000-0000-00003EAF0000}"/>
    <cellStyle name="SAPBEXHLevel3 2 66 13" xfId="43872" xr:uid="{00000000-0005-0000-0000-00003FAF0000}"/>
    <cellStyle name="SAPBEXHLevel3 2 66 14" xfId="46920" xr:uid="{00000000-0005-0000-0000-000040AF0000}"/>
    <cellStyle name="SAPBEXHLevel3 2 66 2" xfId="7869" xr:uid="{00000000-0005-0000-0000-000041AF0000}"/>
    <cellStyle name="SAPBEXHLevel3 2 66 3" xfId="10655" xr:uid="{00000000-0005-0000-0000-000042AF0000}"/>
    <cellStyle name="SAPBEXHLevel3 2 66 4" xfId="13536" xr:uid="{00000000-0005-0000-0000-000043AF0000}"/>
    <cellStyle name="SAPBEXHLevel3 2 66 5" xfId="16416" xr:uid="{00000000-0005-0000-0000-000044AF0000}"/>
    <cellStyle name="SAPBEXHLevel3 2 66 6" xfId="19369" xr:uid="{00000000-0005-0000-0000-000045AF0000}"/>
    <cellStyle name="SAPBEXHLevel3 2 66 7" xfId="22461" xr:uid="{00000000-0005-0000-0000-000046AF0000}"/>
    <cellStyle name="SAPBEXHLevel3 2 66 8" xfId="27223" xr:uid="{00000000-0005-0000-0000-000047AF0000}"/>
    <cellStyle name="SAPBEXHLevel3 2 66 9" xfId="30106" xr:uid="{00000000-0005-0000-0000-000048AF0000}"/>
    <cellStyle name="SAPBEXHLevel3 2 67" xfId="3000" xr:uid="{00000000-0005-0000-0000-000049AF0000}"/>
    <cellStyle name="SAPBEXHLevel3 2 67 10" xfId="33064" xr:uid="{00000000-0005-0000-0000-00004AAF0000}"/>
    <cellStyle name="SAPBEXHLevel3 2 67 11" xfId="35952" xr:uid="{00000000-0005-0000-0000-00004BAF0000}"/>
    <cellStyle name="SAPBEXHLevel3 2 67 12" xfId="38848" xr:uid="{00000000-0005-0000-0000-00004CAF0000}"/>
    <cellStyle name="SAPBEXHLevel3 2 67 13" xfId="43963" xr:uid="{00000000-0005-0000-0000-00004DAF0000}"/>
    <cellStyle name="SAPBEXHLevel3 2 67 14" xfId="47013" xr:uid="{00000000-0005-0000-0000-00004EAF0000}"/>
    <cellStyle name="SAPBEXHLevel3 2 67 2" xfId="7960" xr:uid="{00000000-0005-0000-0000-00004FAF0000}"/>
    <cellStyle name="SAPBEXHLevel3 2 67 3" xfId="10746" xr:uid="{00000000-0005-0000-0000-000050AF0000}"/>
    <cellStyle name="SAPBEXHLevel3 2 67 4" xfId="13627" xr:uid="{00000000-0005-0000-0000-000051AF0000}"/>
    <cellStyle name="SAPBEXHLevel3 2 67 5" xfId="16507" xr:uid="{00000000-0005-0000-0000-000052AF0000}"/>
    <cellStyle name="SAPBEXHLevel3 2 67 6" xfId="19461" xr:uid="{00000000-0005-0000-0000-000053AF0000}"/>
    <cellStyle name="SAPBEXHLevel3 2 67 7" xfId="22554" xr:uid="{00000000-0005-0000-0000-000054AF0000}"/>
    <cellStyle name="SAPBEXHLevel3 2 67 8" xfId="27314" xr:uid="{00000000-0005-0000-0000-000055AF0000}"/>
    <cellStyle name="SAPBEXHLevel3 2 67 9" xfId="30197" xr:uid="{00000000-0005-0000-0000-000056AF0000}"/>
    <cellStyle name="SAPBEXHLevel3 2 68" xfId="3049" xr:uid="{00000000-0005-0000-0000-000057AF0000}"/>
    <cellStyle name="SAPBEXHLevel3 2 68 10" xfId="33111" xr:uid="{00000000-0005-0000-0000-000058AF0000}"/>
    <cellStyle name="SAPBEXHLevel3 2 68 11" xfId="35999" xr:uid="{00000000-0005-0000-0000-000059AF0000}"/>
    <cellStyle name="SAPBEXHLevel3 2 68 12" xfId="38895" xr:uid="{00000000-0005-0000-0000-00005AAF0000}"/>
    <cellStyle name="SAPBEXHLevel3 2 68 13" xfId="44010" xr:uid="{00000000-0005-0000-0000-00005BAF0000}"/>
    <cellStyle name="SAPBEXHLevel3 2 68 14" xfId="47062" xr:uid="{00000000-0005-0000-0000-00005CAF0000}"/>
    <cellStyle name="SAPBEXHLevel3 2 68 2" xfId="8007" xr:uid="{00000000-0005-0000-0000-00005DAF0000}"/>
    <cellStyle name="SAPBEXHLevel3 2 68 3" xfId="10793" xr:uid="{00000000-0005-0000-0000-00005EAF0000}"/>
    <cellStyle name="SAPBEXHLevel3 2 68 4" xfId="13674" xr:uid="{00000000-0005-0000-0000-00005FAF0000}"/>
    <cellStyle name="SAPBEXHLevel3 2 68 5" xfId="16554" xr:uid="{00000000-0005-0000-0000-000060AF0000}"/>
    <cellStyle name="SAPBEXHLevel3 2 68 6" xfId="19508" xr:uid="{00000000-0005-0000-0000-000061AF0000}"/>
    <cellStyle name="SAPBEXHLevel3 2 68 7" xfId="22603" xr:uid="{00000000-0005-0000-0000-000062AF0000}"/>
    <cellStyle name="SAPBEXHLevel3 2 68 8" xfId="27361" xr:uid="{00000000-0005-0000-0000-000063AF0000}"/>
    <cellStyle name="SAPBEXHLevel3 2 68 9" xfId="30244" xr:uid="{00000000-0005-0000-0000-000064AF0000}"/>
    <cellStyle name="SAPBEXHLevel3 2 69" xfId="3039" xr:uid="{00000000-0005-0000-0000-000065AF0000}"/>
    <cellStyle name="SAPBEXHLevel3 2 69 10" xfId="33101" xr:uid="{00000000-0005-0000-0000-000066AF0000}"/>
    <cellStyle name="SAPBEXHLevel3 2 69 11" xfId="35989" xr:uid="{00000000-0005-0000-0000-000067AF0000}"/>
    <cellStyle name="SAPBEXHLevel3 2 69 12" xfId="38885" xr:uid="{00000000-0005-0000-0000-000068AF0000}"/>
    <cellStyle name="SAPBEXHLevel3 2 69 13" xfId="44000" xr:uid="{00000000-0005-0000-0000-000069AF0000}"/>
    <cellStyle name="SAPBEXHLevel3 2 69 14" xfId="47052" xr:uid="{00000000-0005-0000-0000-00006AAF0000}"/>
    <cellStyle name="SAPBEXHLevel3 2 69 2" xfId="7997" xr:uid="{00000000-0005-0000-0000-00006BAF0000}"/>
    <cellStyle name="SAPBEXHLevel3 2 69 3" xfId="10783" xr:uid="{00000000-0005-0000-0000-00006CAF0000}"/>
    <cellStyle name="SAPBEXHLevel3 2 69 4" xfId="13664" xr:uid="{00000000-0005-0000-0000-00006DAF0000}"/>
    <cellStyle name="SAPBEXHLevel3 2 69 5" xfId="16544" xr:uid="{00000000-0005-0000-0000-00006EAF0000}"/>
    <cellStyle name="SAPBEXHLevel3 2 69 6" xfId="19498" xr:uid="{00000000-0005-0000-0000-00006FAF0000}"/>
    <cellStyle name="SAPBEXHLevel3 2 69 7" xfId="22593" xr:uid="{00000000-0005-0000-0000-000070AF0000}"/>
    <cellStyle name="SAPBEXHLevel3 2 69 8" xfId="27351" xr:uid="{00000000-0005-0000-0000-000071AF0000}"/>
    <cellStyle name="SAPBEXHLevel3 2 69 9" xfId="30234" xr:uid="{00000000-0005-0000-0000-000072AF0000}"/>
    <cellStyle name="SAPBEXHLevel3 2 7" xfId="787" xr:uid="{00000000-0005-0000-0000-000073AF0000}"/>
    <cellStyle name="SAPBEXHLevel3 2 7 10" xfId="30880" xr:uid="{00000000-0005-0000-0000-000074AF0000}"/>
    <cellStyle name="SAPBEXHLevel3 2 7 11" xfId="33769" xr:uid="{00000000-0005-0000-0000-000075AF0000}"/>
    <cellStyle name="SAPBEXHLevel3 2 7 12" xfId="36675" xr:uid="{00000000-0005-0000-0000-000076AF0000}"/>
    <cellStyle name="SAPBEXHLevel3 2 7 13" xfId="41782" xr:uid="{00000000-0005-0000-0000-000077AF0000}"/>
    <cellStyle name="SAPBEXHLevel3 2 7 14" xfId="44800" xr:uid="{00000000-0005-0000-0000-000078AF0000}"/>
    <cellStyle name="SAPBEXHLevel3 2 7 2" xfId="4906" xr:uid="{00000000-0005-0000-0000-000079AF0000}"/>
    <cellStyle name="SAPBEXHLevel3 2 7 3" xfId="8561" xr:uid="{00000000-0005-0000-0000-00007AAF0000}"/>
    <cellStyle name="SAPBEXHLevel3 2 7 4" xfId="11454" xr:uid="{00000000-0005-0000-0000-00007BAF0000}"/>
    <cellStyle name="SAPBEXHLevel3 2 7 5" xfId="14322" xr:uid="{00000000-0005-0000-0000-00007CAF0000}"/>
    <cellStyle name="SAPBEXHLevel3 2 7 6" xfId="17251" xr:uid="{00000000-0005-0000-0000-00007DAF0000}"/>
    <cellStyle name="SAPBEXHLevel3 2 7 7" xfId="20362" xr:uid="{00000000-0005-0000-0000-00007EAF0000}"/>
    <cellStyle name="SAPBEXHLevel3 2 7 8" xfId="25141" xr:uid="{00000000-0005-0000-0000-00007FAF0000}"/>
    <cellStyle name="SAPBEXHLevel3 2 7 9" xfId="28025" xr:uid="{00000000-0005-0000-0000-000080AF0000}"/>
    <cellStyle name="SAPBEXHLevel3 2 70" xfId="3129" xr:uid="{00000000-0005-0000-0000-000081AF0000}"/>
    <cellStyle name="SAPBEXHLevel3 2 70 10" xfId="33189" xr:uid="{00000000-0005-0000-0000-000082AF0000}"/>
    <cellStyle name="SAPBEXHLevel3 2 70 11" xfId="36078" xr:uid="{00000000-0005-0000-0000-000083AF0000}"/>
    <cellStyle name="SAPBEXHLevel3 2 70 12" xfId="38974" xr:uid="{00000000-0005-0000-0000-000084AF0000}"/>
    <cellStyle name="SAPBEXHLevel3 2 70 13" xfId="44089" xr:uid="{00000000-0005-0000-0000-000085AF0000}"/>
    <cellStyle name="SAPBEXHLevel3 2 70 14" xfId="47142" xr:uid="{00000000-0005-0000-0000-000086AF0000}"/>
    <cellStyle name="SAPBEXHLevel3 2 70 2" xfId="8087" xr:uid="{00000000-0005-0000-0000-000087AF0000}"/>
    <cellStyle name="SAPBEXHLevel3 2 70 3" xfId="10871" xr:uid="{00000000-0005-0000-0000-000088AF0000}"/>
    <cellStyle name="SAPBEXHLevel3 2 70 4" xfId="13753" xr:uid="{00000000-0005-0000-0000-000089AF0000}"/>
    <cellStyle name="SAPBEXHLevel3 2 70 5" xfId="16632" xr:uid="{00000000-0005-0000-0000-00008AAF0000}"/>
    <cellStyle name="SAPBEXHLevel3 2 70 6" xfId="19587" xr:uid="{00000000-0005-0000-0000-00008BAF0000}"/>
    <cellStyle name="SAPBEXHLevel3 2 70 7" xfId="22683" xr:uid="{00000000-0005-0000-0000-00008CAF0000}"/>
    <cellStyle name="SAPBEXHLevel3 2 70 8" xfId="27440" xr:uid="{00000000-0005-0000-0000-00008DAF0000}"/>
    <cellStyle name="SAPBEXHLevel3 2 70 9" xfId="30323" xr:uid="{00000000-0005-0000-0000-00008EAF0000}"/>
    <cellStyle name="SAPBEXHLevel3 2 71" xfId="3010" xr:uid="{00000000-0005-0000-0000-00008FAF0000}"/>
    <cellStyle name="SAPBEXHLevel3 2 71 10" xfId="33074" xr:uid="{00000000-0005-0000-0000-000090AF0000}"/>
    <cellStyle name="SAPBEXHLevel3 2 71 11" xfId="35962" xr:uid="{00000000-0005-0000-0000-000091AF0000}"/>
    <cellStyle name="SAPBEXHLevel3 2 71 12" xfId="38858" xr:uid="{00000000-0005-0000-0000-000092AF0000}"/>
    <cellStyle name="SAPBEXHLevel3 2 71 13" xfId="43973" xr:uid="{00000000-0005-0000-0000-000093AF0000}"/>
    <cellStyle name="SAPBEXHLevel3 2 71 14" xfId="47023" xr:uid="{00000000-0005-0000-0000-000094AF0000}"/>
    <cellStyle name="SAPBEXHLevel3 2 71 2" xfId="7970" xr:uid="{00000000-0005-0000-0000-000095AF0000}"/>
    <cellStyle name="SAPBEXHLevel3 2 71 3" xfId="10756" xr:uid="{00000000-0005-0000-0000-000096AF0000}"/>
    <cellStyle name="SAPBEXHLevel3 2 71 4" xfId="13637" xr:uid="{00000000-0005-0000-0000-000097AF0000}"/>
    <cellStyle name="SAPBEXHLevel3 2 71 5" xfId="16517" xr:uid="{00000000-0005-0000-0000-000098AF0000}"/>
    <cellStyle name="SAPBEXHLevel3 2 71 6" xfId="19471" xr:uid="{00000000-0005-0000-0000-000099AF0000}"/>
    <cellStyle name="SAPBEXHLevel3 2 71 7" xfId="22564" xr:uid="{00000000-0005-0000-0000-00009AAF0000}"/>
    <cellStyle name="SAPBEXHLevel3 2 71 8" xfId="27324" xr:uid="{00000000-0005-0000-0000-00009BAF0000}"/>
    <cellStyle name="SAPBEXHLevel3 2 71 9" xfId="30207" xr:uid="{00000000-0005-0000-0000-00009CAF0000}"/>
    <cellStyle name="SAPBEXHLevel3 2 72" xfId="3024" xr:uid="{00000000-0005-0000-0000-00009DAF0000}"/>
    <cellStyle name="SAPBEXHLevel3 2 72 10" xfId="33086" xr:uid="{00000000-0005-0000-0000-00009EAF0000}"/>
    <cellStyle name="SAPBEXHLevel3 2 72 11" xfId="35974" xr:uid="{00000000-0005-0000-0000-00009FAF0000}"/>
    <cellStyle name="SAPBEXHLevel3 2 72 12" xfId="38870" xr:uid="{00000000-0005-0000-0000-0000A0AF0000}"/>
    <cellStyle name="SAPBEXHLevel3 2 72 13" xfId="43985" xr:uid="{00000000-0005-0000-0000-0000A1AF0000}"/>
    <cellStyle name="SAPBEXHLevel3 2 72 14" xfId="47037" xr:uid="{00000000-0005-0000-0000-0000A2AF0000}"/>
    <cellStyle name="SAPBEXHLevel3 2 72 2" xfId="7982" xr:uid="{00000000-0005-0000-0000-0000A3AF0000}"/>
    <cellStyle name="SAPBEXHLevel3 2 72 3" xfId="10768" xr:uid="{00000000-0005-0000-0000-0000A4AF0000}"/>
    <cellStyle name="SAPBEXHLevel3 2 72 4" xfId="13649" xr:uid="{00000000-0005-0000-0000-0000A5AF0000}"/>
    <cellStyle name="SAPBEXHLevel3 2 72 5" xfId="16529" xr:uid="{00000000-0005-0000-0000-0000A6AF0000}"/>
    <cellStyle name="SAPBEXHLevel3 2 72 6" xfId="19483" xr:uid="{00000000-0005-0000-0000-0000A7AF0000}"/>
    <cellStyle name="SAPBEXHLevel3 2 72 7" xfId="22578" xr:uid="{00000000-0005-0000-0000-0000A8AF0000}"/>
    <cellStyle name="SAPBEXHLevel3 2 72 8" xfId="27336" xr:uid="{00000000-0005-0000-0000-0000A9AF0000}"/>
    <cellStyle name="SAPBEXHLevel3 2 72 9" xfId="30219" xr:uid="{00000000-0005-0000-0000-0000AAAF0000}"/>
    <cellStyle name="SAPBEXHLevel3 2 73" xfId="3104" xr:uid="{00000000-0005-0000-0000-0000ABAF0000}"/>
    <cellStyle name="SAPBEXHLevel3 2 73 10" xfId="33164" xr:uid="{00000000-0005-0000-0000-0000ACAF0000}"/>
    <cellStyle name="SAPBEXHLevel3 2 73 11" xfId="36053" xr:uid="{00000000-0005-0000-0000-0000ADAF0000}"/>
    <cellStyle name="SAPBEXHLevel3 2 73 12" xfId="38949" xr:uid="{00000000-0005-0000-0000-0000AEAF0000}"/>
    <cellStyle name="SAPBEXHLevel3 2 73 13" xfId="44064" xr:uid="{00000000-0005-0000-0000-0000AFAF0000}"/>
    <cellStyle name="SAPBEXHLevel3 2 73 14" xfId="47117" xr:uid="{00000000-0005-0000-0000-0000B0AF0000}"/>
    <cellStyle name="SAPBEXHLevel3 2 73 2" xfId="8062" xr:uid="{00000000-0005-0000-0000-0000B1AF0000}"/>
    <cellStyle name="SAPBEXHLevel3 2 73 3" xfId="10846" xr:uid="{00000000-0005-0000-0000-0000B2AF0000}"/>
    <cellStyle name="SAPBEXHLevel3 2 73 4" xfId="13728" xr:uid="{00000000-0005-0000-0000-0000B3AF0000}"/>
    <cellStyle name="SAPBEXHLevel3 2 73 5" xfId="16607" xr:uid="{00000000-0005-0000-0000-0000B4AF0000}"/>
    <cellStyle name="SAPBEXHLevel3 2 73 6" xfId="19562" xr:uid="{00000000-0005-0000-0000-0000B5AF0000}"/>
    <cellStyle name="SAPBEXHLevel3 2 73 7" xfId="22658" xr:uid="{00000000-0005-0000-0000-0000B6AF0000}"/>
    <cellStyle name="SAPBEXHLevel3 2 73 8" xfId="27415" xr:uid="{00000000-0005-0000-0000-0000B7AF0000}"/>
    <cellStyle name="SAPBEXHLevel3 2 73 9" xfId="30298" xr:uid="{00000000-0005-0000-0000-0000B8AF0000}"/>
    <cellStyle name="SAPBEXHLevel3 2 74" xfId="220" xr:uid="{00000000-0005-0000-0000-0000B9AF0000}"/>
    <cellStyle name="SAPBEXHLevel3 2 75" xfId="8280" xr:uid="{00000000-0005-0000-0000-0000BAAF0000}"/>
    <cellStyle name="SAPBEXHLevel3 2 76" xfId="14039" xr:uid="{00000000-0005-0000-0000-0000BBAF0000}"/>
    <cellStyle name="SAPBEXHLevel3 2 77" xfId="18509" xr:uid="{00000000-0005-0000-0000-0000BCAF0000}"/>
    <cellStyle name="SAPBEXHLevel3 2 78" xfId="16886" xr:uid="{00000000-0005-0000-0000-0000BDAF0000}"/>
    <cellStyle name="SAPBEXHLevel3 2 79" xfId="23109" xr:uid="{00000000-0005-0000-0000-0000BEAF0000}"/>
    <cellStyle name="SAPBEXHLevel3 2 8" xfId="881" xr:uid="{00000000-0005-0000-0000-0000BFAF0000}"/>
    <cellStyle name="SAPBEXHLevel3 2 8 10" xfId="30974" xr:uid="{00000000-0005-0000-0000-0000C0AF0000}"/>
    <cellStyle name="SAPBEXHLevel3 2 8 11" xfId="33863" xr:uid="{00000000-0005-0000-0000-0000C1AF0000}"/>
    <cellStyle name="SAPBEXHLevel3 2 8 12" xfId="36769" xr:uid="{00000000-0005-0000-0000-0000C2AF0000}"/>
    <cellStyle name="SAPBEXHLevel3 2 8 13" xfId="41876" xr:uid="{00000000-0005-0000-0000-0000C3AF0000}"/>
    <cellStyle name="SAPBEXHLevel3 2 8 14" xfId="44894" xr:uid="{00000000-0005-0000-0000-0000C4AF0000}"/>
    <cellStyle name="SAPBEXHLevel3 2 8 2" xfId="4429" xr:uid="{00000000-0005-0000-0000-0000C5AF0000}"/>
    <cellStyle name="SAPBEXHLevel3 2 8 3" xfId="8655" xr:uid="{00000000-0005-0000-0000-0000C6AF0000}"/>
    <cellStyle name="SAPBEXHLevel3 2 8 4" xfId="11548" xr:uid="{00000000-0005-0000-0000-0000C7AF0000}"/>
    <cellStyle name="SAPBEXHLevel3 2 8 5" xfId="14416" xr:uid="{00000000-0005-0000-0000-0000C8AF0000}"/>
    <cellStyle name="SAPBEXHLevel3 2 8 6" xfId="17345" xr:uid="{00000000-0005-0000-0000-0000C9AF0000}"/>
    <cellStyle name="SAPBEXHLevel3 2 8 7" xfId="20456" xr:uid="{00000000-0005-0000-0000-0000CAAF0000}"/>
    <cellStyle name="SAPBEXHLevel3 2 8 8" xfId="25235" xr:uid="{00000000-0005-0000-0000-0000CBAF0000}"/>
    <cellStyle name="SAPBEXHLevel3 2 8 9" xfId="28119" xr:uid="{00000000-0005-0000-0000-0000CCAF0000}"/>
    <cellStyle name="SAPBEXHLevel3 2 80" xfId="24134" xr:uid="{00000000-0005-0000-0000-0000CDAF0000}"/>
    <cellStyle name="SAPBEXHLevel3 2 81" xfId="23926" xr:uid="{00000000-0005-0000-0000-0000CEAF0000}"/>
    <cellStyle name="SAPBEXHLevel3 2 82" xfId="30601" xr:uid="{00000000-0005-0000-0000-0000CFAF0000}"/>
    <cellStyle name="SAPBEXHLevel3 2 83" xfId="34963" xr:uid="{00000000-0005-0000-0000-0000D0AF0000}"/>
    <cellStyle name="SAPBEXHLevel3 2 84" xfId="40841" xr:uid="{00000000-0005-0000-0000-0000D1AF0000}"/>
    <cellStyle name="SAPBEXHLevel3 2 85" xfId="40505" xr:uid="{00000000-0005-0000-0000-0000D2AF0000}"/>
    <cellStyle name="SAPBEXHLevel3 2 86" xfId="41484" xr:uid="{00000000-0005-0000-0000-0000D3AF0000}"/>
    <cellStyle name="SAPBEXHLevel3 2 87" xfId="39473" xr:uid="{00000000-0005-0000-0000-0000D4AF0000}"/>
    <cellStyle name="SAPBEXHLevel3 2 88" xfId="44306" xr:uid="{00000000-0005-0000-0000-0000D5AF0000}"/>
    <cellStyle name="SAPBEXHLevel3 2 89" xfId="44500" xr:uid="{00000000-0005-0000-0000-0000D6AF0000}"/>
    <cellStyle name="SAPBEXHLevel3 2 9" xfId="754" xr:uid="{00000000-0005-0000-0000-0000D7AF0000}"/>
    <cellStyle name="SAPBEXHLevel3 2 9 10" xfId="30847" xr:uid="{00000000-0005-0000-0000-0000D8AF0000}"/>
    <cellStyle name="SAPBEXHLevel3 2 9 11" xfId="33736" xr:uid="{00000000-0005-0000-0000-0000D9AF0000}"/>
    <cellStyle name="SAPBEXHLevel3 2 9 12" xfId="36642" xr:uid="{00000000-0005-0000-0000-0000DAAF0000}"/>
    <cellStyle name="SAPBEXHLevel3 2 9 13" xfId="41749" xr:uid="{00000000-0005-0000-0000-0000DBAF0000}"/>
    <cellStyle name="SAPBEXHLevel3 2 9 14" xfId="44767" xr:uid="{00000000-0005-0000-0000-0000DCAF0000}"/>
    <cellStyle name="SAPBEXHLevel3 2 9 2" xfId="4100" xr:uid="{00000000-0005-0000-0000-0000DDAF0000}"/>
    <cellStyle name="SAPBEXHLevel3 2 9 3" xfId="8528" xr:uid="{00000000-0005-0000-0000-0000DEAF0000}"/>
    <cellStyle name="SAPBEXHLevel3 2 9 4" xfId="11421" xr:uid="{00000000-0005-0000-0000-0000DFAF0000}"/>
    <cellStyle name="SAPBEXHLevel3 2 9 5" xfId="14289" xr:uid="{00000000-0005-0000-0000-0000E0AF0000}"/>
    <cellStyle name="SAPBEXHLevel3 2 9 6" xfId="17218" xr:uid="{00000000-0005-0000-0000-0000E1AF0000}"/>
    <cellStyle name="SAPBEXHLevel3 2 9 7" xfId="20329" xr:uid="{00000000-0005-0000-0000-0000E2AF0000}"/>
    <cellStyle name="SAPBEXHLevel3 2 9 8" xfId="25108" xr:uid="{00000000-0005-0000-0000-0000E3AF0000}"/>
    <cellStyle name="SAPBEXHLevel3 2 9 9" xfId="27992" xr:uid="{00000000-0005-0000-0000-0000E4AF0000}"/>
    <cellStyle name="SAPBEXHLevel3 2 90" xfId="47354" xr:uid="{00000000-0005-0000-0000-0000E5AF0000}"/>
    <cellStyle name="SAPBEXHLevel3 2 91" xfId="44495" xr:uid="{00000000-0005-0000-0000-0000E6AF0000}"/>
    <cellStyle name="SAPBEXHLevel3 2 92" xfId="46028" xr:uid="{00000000-0005-0000-0000-0000E7AF0000}"/>
    <cellStyle name="SAPBEXHLevel3 2 93" xfId="46337" xr:uid="{00000000-0005-0000-0000-0000E8AF0000}"/>
    <cellStyle name="SAPBEXHLevel3 2 94" xfId="47494" xr:uid="{00000000-0005-0000-0000-0000E9AF0000}"/>
    <cellStyle name="SAPBEXHLevel3 2 95" xfId="44489" xr:uid="{00000000-0005-0000-0000-0000EAAF0000}"/>
    <cellStyle name="SAPBEXHLevel3 2 96" xfId="46121" xr:uid="{00000000-0005-0000-0000-0000EBAF0000}"/>
    <cellStyle name="SAPBEXHLevel3 2 97" xfId="44419" xr:uid="{00000000-0005-0000-0000-0000ECAF0000}"/>
    <cellStyle name="SAPBEXHLevel3 2 98" xfId="44335" xr:uid="{00000000-0005-0000-0000-0000EDAF0000}"/>
    <cellStyle name="SAPBEXHLevel3 2 99" xfId="46878" xr:uid="{00000000-0005-0000-0000-0000EEAF0000}"/>
    <cellStyle name="SAPBEXHLevel3 20" xfId="901" xr:uid="{00000000-0005-0000-0000-0000EFAF0000}"/>
    <cellStyle name="SAPBEXHLevel3 20 10" xfId="30994" xr:uid="{00000000-0005-0000-0000-0000F0AF0000}"/>
    <cellStyle name="SAPBEXHLevel3 20 11" xfId="33883" xr:uid="{00000000-0005-0000-0000-0000F1AF0000}"/>
    <cellStyle name="SAPBEXHLevel3 20 12" xfId="36789" xr:uid="{00000000-0005-0000-0000-0000F2AF0000}"/>
    <cellStyle name="SAPBEXHLevel3 20 13" xfId="41896" xr:uid="{00000000-0005-0000-0000-0000F3AF0000}"/>
    <cellStyle name="SAPBEXHLevel3 20 14" xfId="44914" xr:uid="{00000000-0005-0000-0000-0000F4AF0000}"/>
    <cellStyle name="SAPBEXHLevel3 20 2" xfId="3623" xr:uid="{00000000-0005-0000-0000-0000F5AF0000}"/>
    <cellStyle name="SAPBEXHLevel3 20 3" xfId="8675" xr:uid="{00000000-0005-0000-0000-0000F6AF0000}"/>
    <cellStyle name="SAPBEXHLevel3 20 4" xfId="11568" xr:uid="{00000000-0005-0000-0000-0000F7AF0000}"/>
    <cellStyle name="SAPBEXHLevel3 20 5" xfId="14436" xr:uid="{00000000-0005-0000-0000-0000F8AF0000}"/>
    <cellStyle name="SAPBEXHLevel3 20 6" xfId="17365" xr:uid="{00000000-0005-0000-0000-0000F9AF0000}"/>
    <cellStyle name="SAPBEXHLevel3 20 7" xfId="20476" xr:uid="{00000000-0005-0000-0000-0000FAAF0000}"/>
    <cellStyle name="SAPBEXHLevel3 20 8" xfId="25255" xr:uid="{00000000-0005-0000-0000-0000FBAF0000}"/>
    <cellStyle name="SAPBEXHLevel3 20 9" xfId="28139" xr:uid="{00000000-0005-0000-0000-0000FCAF0000}"/>
    <cellStyle name="SAPBEXHLevel3 21" xfId="1355" xr:uid="{00000000-0005-0000-0000-0000FDAF0000}"/>
    <cellStyle name="SAPBEXHLevel3 21 10" xfId="31448" xr:uid="{00000000-0005-0000-0000-0000FEAF0000}"/>
    <cellStyle name="SAPBEXHLevel3 21 11" xfId="34337" xr:uid="{00000000-0005-0000-0000-0000FFAF0000}"/>
    <cellStyle name="SAPBEXHLevel3 21 12" xfId="37243" xr:uid="{00000000-0005-0000-0000-000000B00000}"/>
    <cellStyle name="SAPBEXHLevel3 21 13" xfId="42350" xr:uid="{00000000-0005-0000-0000-000001B00000}"/>
    <cellStyle name="SAPBEXHLevel3 21 14" xfId="45368" xr:uid="{00000000-0005-0000-0000-000002B00000}"/>
    <cellStyle name="SAPBEXHLevel3 21 2" xfId="6335" xr:uid="{00000000-0005-0000-0000-000003B00000}"/>
    <cellStyle name="SAPBEXHLevel3 21 3" xfId="9129" xr:uid="{00000000-0005-0000-0000-000004B00000}"/>
    <cellStyle name="SAPBEXHLevel3 21 4" xfId="12022" xr:uid="{00000000-0005-0000-0000-000005B00000}"/>
    <cellStyle name="SAPBEXHLevel3 21 5" xfId="14890" xr:uid="{00000000-0005-0000-0000-000006B00000}"/>
    <cellStyle name="SAPBEXHLevel3 21 6" xfId="17819" xr:uid="{00000000-0005-0000-0000-000007B00000}"/>
    <cellStyle name="SAPBEXHLevel3 21 7" xfId="20930" xr:uid="{00000000-0005-0000-0000-000008B00000}"/>
    <cellStyle name="SAPBEXHLevel3 21 8" xfId="25709" xr:uid="{00000000-0005-0000-0000-000009B00000}"/>
    <cellStyle name="SAPBEXHLevel3 21 9" xfId="28593" xr:uid="{00000000-0005-0000-0000-00000AB00000}"/>
    <cellStyle name="SAPBEXHLevel3 22" xfId="1386" xr:uid="{00000000-0005-0000-0000-00000BB00000}"/>
    <cellStyle name="SAPBEXHLevel3 22 10" xfId="31479" xr:uid="{00000000-0005-0000-0000-00000CB00000}"/>
    <cellStyle name="SAPBEXHLevel3 22 11" xfId="34368" xr:uid="{00000000-0005-0000-0000-00000DB00000}"/>
    <cellStyle name="SAPBEXHLevel3 22 12" xfId="37274" xr:uid="{00000000-0005-0000-0000-00000EB00000}"/>
    <cellStyle name="SAPBEXHLevel3 22 13" xfId="42381" xr:uid="{00000000-0005-0000-0000-00000FB00000}"/>
    <cellStyle name="SAPBEXHLevel3 22 14" xfId="45399" xr:uid="{00000000-0005-0000-0000-000010B00000}"/>
    <cellStyle name="SAPBEXHLevel3 22 2" xfId="6366" xr:uid="{00000000-0005-0000-0000-000011B00000}"/>
    <cellStyle name="SAPBEXHLevel3 22 3" xfId="9160" xr:uid="{00000000-0005-0000-0000-000012B00000}"/>
    <cellStyle name="SAPBEXHLevel3 22 4" xfId="12053" xr:uid="{00000000-0005-0000-0000-000013B00000}"/>
    <cellStyle name="SAPBEXHLevel3 22 5" xfId="14921" xr:uid="{00000000-0005-0000-0000-000014B00000}"/>
    <cellStyle name="SAPBEXHLevel3 22 6" xfId="17850" xr:uid="{00000000-0005-0000-0000-000015B00000}"/>
    <cellStyle name="SAPBEXHLevel3 22 7" xfId="20961" xr:uid="{00000000-0005-0000-0000-000016B00000}"/>
    <cellStyle name="SAPBEXHLevel3 22 8" xfId="25740" xr:uid="{00000000-0005-0000-0000-000017B00000}"/>
    <cellStyle name="SAPBEXHLevel3 22 9" xfId="28624" xr:uid="{00000000-0005-0000-0000-000018B00000}"/>
    <cellStyle name="SAPBEXHLevel3 23" xfId="1417" xr:uid="{00000000-0005-0000-0000-000019B00000}"/>
    <cellStyle name="SAPBEXHLevel3 23 10" xfId="31510" xr:uid="{00000000-0005-0000-0000-00001AB00000}"/>
    <cellStyle name="SAPBEXHLevel3 23 11" xfId="34399" xr:uid="{00000000-0005-0000-0000-00001BB00000}"/>
    <cellStyle name="SAPBEXHLevel3 23 12" xfId="37305" xr:uid="{00000000-0005-0000-0000-00001CB00000}"/>
    <cellStyle name="SAPBEXHLevel3 23 13" xfId="42412" xr:uid="{00000000-0005-0000-0000-00001DB00000}"/>
    <cellStyle name="SAPBEXHLevel3 23 14" xfId="45430" xr:uid="{00000000-0005-0000-0000-00001EB00000}"/>
    <cellStyle name="SAPBEXHLevel3 23 2" xfId="6397" xr:uid="{00000000-0005-0000-0000-00001FB00000}"/>
    <cellStyle name="SAPBEXHLevel3 23 3" xfId="9191" xr:uid="{00000000-0005-0000-0000-000020B00000}"/>
    <cellStyle name="SAPBEXHLevel3 23 4" xfId="12084" xr:uid="{00000000-0005-0000-0000-000021B00000}"/>
    <cellStyle name="SAPBEXHLevel3 23 5" xfId="14952" xr:uid="{00000000-0005-0000-0000-000022B00000}"/>
    <cellStyle name="SAPBEXHLevel3 23 6" xfId="17881" xr:uid="{00000000-0005-0000-0000-000023B00000}"/>
    <cellStyle name="SAPBEXHLevel3 23 7" xfId="20992" xr:uid="{00000000-0005-0000-0000-000024B00000}"/>
    <cellStyle name="SAPBEXHLevel3 23 8" xfId="25771" xr:uid="{00000000-0005-0000-0000-000025B00000}"/>
    <cellStyle name="SAPBEXHLevel3 23 9" xfId="28655" xr:uid="{00000000-0005-0000-0000-000026B00000}"/>
    <cellStyle name="SAPBEXHLevel3 24" xfId="1448" xr:uid="{00000000-0005-0000-0000-000027B00000}"/>
    <cellStyle name="SAPBEXHLevel3 24 10" xfId="31541" xr:uid="{00000000-0005-0000-0000-000028B00000}"/>
    <cellStyle name="SAPBEXHLevel3 24 11" xfId="34430" xr:uid="{00000000-0005-0000-0000-000029B00000}"/>
    <cellStyle name="SAPBEXHLevel3 24 12" xfId="37336" xr:uid="{00000000-0005-0000-0000-00002AB00000}"/>
    <cellStyle name="SAPBEXHLevel3 24 13" xfId="42443" xr:uid="{00000000-0005-0000-0000-00002BB00000}"/>
    <cellStyle name="SAPBEXHLevel3 24 14" xfId="45461" xr:uid="{00000000-0005-0000-0000-00002CB00000}"/>
    <cellStyle name="SAPBEXHLevel3 24 2" xfId="6428" xr:uid="{00000000-0005-0000-0000-00002DB00000}"/>
    <cellStyle name="SAPBEXHLevel3 24 3" xfId="9222" xr:uid="{00000000-0005-0000-0000-00002EB00000}"/>
    <cellStyle name="SAPBEXHLevel3 24 4" xfId="12115" xr:uid="{00000000-0005-0000-0000-00002FB00000}"/>
    <cellStyle name="SAPBEXHLevel3 24 5" xfId="14983" xr:uid="{00000000-0005-0000-0000-000030B00000}"/>
    <cellStyle name="SAPBEXHLevel3 24 6" xfId="17912" xr:uid="{00000000-0005-0000-0000-000031B00000}"/>
    <cellStyle name="SAPBEXHLevel3 24 7" xfId="21023" xr:uid="{00000000-0005-0000-0000-000032B00000}"/>
    <cellStyle name="SAPBEXHLevel3 24 8" xfId="25802" xr:uid="{00000000-0005-0000-0000-000033B00000}"/>
    <cellStyle name="SAPBEXHLevel3 24 9" xfId="28686" xr:uid="{00000000-0005-0000-0000-000034B00000}"/>
    <cellStyle name="SAPBEXHLevel3 25" xfId="1479" xr:uid="{00000000-0005-0000-0000-000035B00000}"/>
    <cellStyle name="SAPBEXHLevel3 25 10" xfId="31572" xr:uid="{00000000-0005-0000-0000-000036B00000}"/>
    <cellStyle name="SAPBEXHLevel3 25 11" xfId="34461" xr:uid="{00000000-0005-0000-0000-000037B00000}"/>
    <cellStyle name="SAPBEXHLevel3 25 12" xfId="37367" xr:uid="{00000000-0005-0000-0000-000038B00000}"/>
    <cellStyle name="SAPBEXHLevel3 25 13" xfId="42474" xr:uid="{00000000-0005-0000-0000-000039B00000}"/>
    <cellStyle name="SAPBEXHLevel3 25 14" xfId="45492" xr:uid="{00000000-0005-0000-0000-00003AB00000}"/>
    <cellStyle name="SAPBEXHLevel3 25 2" xfId="6459" xr:uid="{00000000-0005-0000-0000-00003BB00000}"/>
    <cellStyle name="SAPBEXHLevel3 25 3" xfId="9253" xr:uid="{00000000-0005-0000-0000-00003CB00000}"/>
    <cellStyle name="SAPBEXHLevel3 25 4" xfId="12146" xr:uid="{00000000-0005-0000-0000-00003DB00000}"/>
    <cellStyle name="SAPBEXHLevel3 25 5" xfId="15014" xr:uid="{00000000-0005-0000-0000-00003EB00000}"/>
    <cellStyle name="SAPBEXHLevel3 25 6" xfId="17943" xr:uid="{00000000-0005-0000-0000-00003FB00000}"/>
    <cellStyle name="SAPBEXHLevel3 25 7" xfId="21054" xr:uid="{00000000-0005-0000-0000-000040B00000}"/>
    <cellStyle name="SAPBEXHLevel3 25 8" xfId="25833" xr:uid="{00000000-0005-0000-0000-000041B00000}"/>
    <cellStyle name="SAPBEXHLevel3 25 9" xfId="28717" xr:uid="{00000000-0005-0000-0000-000042B00000}"/>
    <cellStyle name="SAPBEXHLevel3 26" xfId="1510" xr:uid="{00000000-0005-0000-0000-000043B00000}"/>
    <cellStyle name="SAPBEXHLevel3 26 10" xfId="31603" xr:uid="{00000000-0005-0000-0000-000044B00000}"/>
    <cellStyle name="SAPBEXHLevel3 26 11" xfId="34492" xr:uid="{00000000-0005-0000-0000-000045B00000}"/>
    <cellStyle name="SAPBEXHLevel3 26 12" xfId="37398" xr:uid="{00000000-0005-0000-0000-000046B00000}"/>
    <cellStyle name="SAPBEXHLevel3 26 13" xfId="42505" xr:uid="{00000000-0005-0000-0000-000047B00000}"/>
    <cellStyle name="SAPBEXHLevel3 26 14" xfId="45523" xr:uid="{00000000-0005-0000-0000-000048B00000}"/>
    <cellStyle name="SAPBEXHLevel3 26 2" xfId="6490" xr:uid="{00000000-0005-0000-0000-000049B00000}"/>
    <cellStyle name="SAPBEXHLevel3 26 3" xfId="9284" xr:uid="{00000000-0005-0000-0000-00004AB00000}"/>
    <cellStyle name="SAPBEXHLevel3 26 4" xfId="12177" xr:uid="{00000000-0005-0000-0000-00004BB00000}"/>
    <cellStyle name="SAPBEXHLevel3 26 5" xfId="15045" xr:uid="{00000000-0005-0000-0000-00004CB00000}"/>
    <cellStyle name="SAPBEXHLevel3 26 6" xfId="17974" xr:uid="{00000000-0005-0000-0000-00004DB00000}"/>
    <cellStyle name="SAPBEXHLevel3 26 7" xfId="21085" xr:uid="{00000000-0005-0000-0000-00004EB00000}"/>
    <cellStyle name="SAPBEXHLevel3 26 8" xfId="25864" xr:uid="{00000000-0005-0000-0000-00004FB00000}"/>
    <cellStyle name="SAPBEXHLevel3 26 9" xfId="28748" xr:uid="{00000000-0005-0000-0000-000050B00000}"/>
    <cellStyle name="SAPBEXHLevel3 27" xfId="1541" xr:uid="{00000000-0005-0000-0000-000051B00000}"/>
    <cellStyle name="SAPBEXHLevel3 27 10" xfId="31634" xr:uid="{00000000-0005-0000-0000-000052B00000}"/>
    <cellStyle name="SAPBEXHLevel3 27 11" xfId="34523" xr:uid="{00000000-0005-0000-0000-000053B00000}"/>
    <cellStyle name="SAPBEXHLevel3 27 12" xfId="37429" xr:uid="{00000000-0005-0000-0000-000054B00000}"/>
    <cellStyle name="SAPBEXHLevel3 27 13" xfId="42536" xr:uid="{00000000-0005-0000-0000-000055B00000}"/>
    <cellStyle name="SAPBEXHLevel3 27 14" xfId="45554" xr:uid="{00000000-0005-0000-0000-000056B00000}"/>
    <cellStyle name="SAPBEXHLevel3 27 2" xfId="6521" xr:uid="{00000000-0005-0000-0000-000057B00000}"/>
    <cellStyle name="SAPBEXHLevel3 27 3" xfId="9315" xr:uid="{00000000-0005-0000-0000-000058B00000}"/>
    <cellStyle name="SAPBEXHLevel3 27 4" xfId="12208" xr:uid="{00000000-0005-0000-0000-000059B00000}"/>
    <cellStyle name="SAPBEXHLevel3 27 5" xfId="15076" xr:uid="{00000000-0005-0000-0000-00005AB00000}"/>
    <cellStyle name="SAPBEXHLevel3 27 6" xfId="18005" xr:uid="{00000000-0005-0000-0000-00005BB00000}"/>
    <cellStyle name="SAPBEXHLevel3 27 7" xfId="21116" xr:uid="{00000000-0005-0000-0000-00005CB00000}"/>
    <cellStyle name="SAPBEXHLevel3 27 8" xfId="25895" xr:uid="{00000000-0005-0000-0000-00005DB00000}"/>
    <cellStyle name="SAPBEXHLevel3 27 9" xfId="28779" xr:uid="{00000000-0005-0000-0000-00005EB00000}"/>
    <cellStyle name="SAPBEXHLevel3 28" xfId="1572" xr:uid="{00000000-0005-0000-0000-00005FB00000}"/>
    <cellStyle name="SAPBEXHLevel3 28 10" xfId="31665" xr:uid="{00000000-0005-0000-0000-000060B00000}"/>
    <cellStyle name="SAPBEXHLevel3 28 11" xfId="34554" xr:uid="{00000000-0005-0000-0000-000061B00000}"/>
    <cellStyle name="SAPBEXHLevel3 28 12" xfId="37460" xr:uid="{00000000-0005-0000-0000-000062B00000}"/>
    <cellStyle name="SAPBEXHLevel3 28 13" xfId="42567" xr:uid="{00000000-0005-0000-0000-000063B00000}"/>
    <cellStyle name="SAPBEXHLevel3 28 14" xfId="45585" xr:uid="{00000000-0005-0000-0000-000064B00000}"/>
    <cellStyle name="SAPBEXHLevel3 28 2" xfId="6552" xr:uid="{00000000-0005-0000-0000-000065B00000}"/>
    <cellStyle name="SAPBEXHLevel3 28 3" xfId="9346" xr:uid="{00000000-0005-0000-0000-000066B00000}"/>
    <cellStyle name="SAPBEXHLevel3 28 4" xfId="12239" xr:uid="{00000000-0005-0000-0000-000067B00000}"/>
    <cellStyle name="SAPBEXHLevel3 28 5" xfId="15107" xr:uid="{00000000-0005-0000-0000-000068B00000}"/>
    <cellStyle name="SAPBEXHLevel3 28 6" xfId="18036" xr:uid="{00000000-0005-0000-0000-000069B00000}"/>
    <cellStyle name="SAPBEXHLevel3 28 7" xfId="21147" xr:uid="{00000000-0005-0000-0000-00006AB00000}"/>
    <cellStyle name="SAPBEXHLevel3 28 8" xfId="25926" xr:uid="{00000000-0005-0000-0000-00006BB00000}"/>
    <cellStyle name="SAPBEXHLevel3 28 9" xfId="28810" xr:uid="{00000000-0005-0000-0000-00006CB00000}"/>
    <cellStyle name="SAPBEXHLevel3 29" xfId="1603" xr:uid="{00000000-0005-0000-0000-00006DB00000}"/>
    <cellStyle name="SAPBEXHLevel3 29 10" xfId="31696" xr:uid="{00000000-0005-0000-0000-00006EB00000}"/>
    <cellStyle name="SAPBEXHLevel3 29 11" xfId="34585" xr:uid="{00000000-0005-0000-0000-00006FB00000}"/>
    <cellStyle name="SAPBEXHLevel3 29 12" xfId="37491" xr:uid="{00000000-0005-0000-0000-000070B00000}"/>
    <cellStyle name="SAPBEXHLevel3 29 13" xfId="42598" xr:uid="{00000000-0005-0000-0000-000071B00000}"/>
    <cellStyle name="SAPBEXHLevel3 29 14" xfId="45616" xr:uid="{00000000-0005-0000-0000-000072B00000}"/>
    <cellStyle name="SAPBEXHLevel3 29 2" xfId="6583" xr:uid="{00000000-0005-0000-0000-000073B00000}"/>
    <cellStyle name="SAPBEXHLevel3 29 3" xfId="9377" xr:uid="{00000000-0005-0000-0000-000074B00000}"/>
    <cellStyle name="SAPBEXHLevel3 29 4" xfId="12270" xr:uid="{00000000-0005-0000-0000-000075B00000}"/>
    <cellStyle name="SAPBEXHLevel3 29 5" xfId="15138" xr:uid="{00000000-0005-0000-0000-000076B00000}"/>
    <cellStyle name="SAPBEXHLevel3 29 6" xfId="18067" xr:uid="{00000000-0005-0000-0000-000077B00000}"/>
    <cellStyle name="SAPBEXHLevel3 29 7" xfId="21178" xr:uid="{00000000-0005-0000-0000-000078B00000}"/>
    <cellStyle name="SAPBEXHLevel3 29 8" xfId="25957" xr:uid="{00000000-0005-0000-0000-000079B00000}"/>
    <cellStyle name="SAPBEXHLevel3 29 9" xfId="28841" xr:uid="{00000000-0005-0000-0000-00007AB00000}"/>
    <cellStyle name="SAPBEXHLevel3 3" xfId="94" xr:uid="{00000000-0005-0000-0000-00007BB00000}"/>
    <cellStyle name="SAPBEXHLevel3 3 10" xfId="663" xr:uid="{00000000-0005-0000-0000-00007CB00000}"/>
    <cellStyle name="SAPBEXHLevel3 3 10 10" xfId="30756" xr:uid="{00000000-0005-0000-0000-00007DB00000}"/>
    <cellStyle name="SAPBEXHLevel3 3 10 11" xfId="33645" xr:uid="{00000000-0005-0000-0000-00007EB00000}"/>
    <cellStyle name="SAPBEXHLevel3 3 10 12" xfId="36551" xr:uid="{00000000-0005-0000-0000-00007FB00000}"/>
    <cellStyle name="SAPBEXHLevel3 3 10 13" xfId="41658" xr:uid="{00000000-0005-0000-0000-000080B00000}"/>
    <cellStyle name="SAPBEXHLevel3 3 10 14" xfId="44676" xr:uid="{00000000-0005-0000-0000-000081B00000}"/>
    <cellStyle name="SAPBEXHLevel3 3 10 2" xfId="3946" xr:uid="{00000000-0005-0000-0000-000082B00000}"/>
    <cellStyle name="SAPBEXHLevel3 3 10 3" xfId="8437" xr:uid="{00000000-0005-0000-0000-000083B00000}"/>
    <cellStyle name="SAPBEXHLevel3 3 10 4" xfId="11330" xr:uid="{00000000-0005-0000-0000-000084B00000}"/>
    <cellStyle name="SAPBEXHLevel3 3 10 5" xfId="14198" xr:uid="{00000000-0005-0000-0000-000085B00000}"/>
    <cellStyle name="SAPBEXHLevel3 3 10 6" xfId="17127" xr:uid="{00000000-0005-0000-0000-000086B00000}"/>
    <cellStyle name="SAPBEXHLevel3 3 10 7" xfId="20238" xr:uid="{00000000-0005-0000-0000-000087B00000}"/>
    <cellStyle name="SAPBEXHLevel3 3 10 8" xfId="19912" xr:uid="{00000000-0005-0000-0000-000088B00000}"/>
    <cellStyle name="SAPBEXHLevel3 3 10 9" xfId="27901" xr:uid="{00000000-0005-0000-0000-000089B00000}"/>
    <cellStyle name="SAPBEXHLevel3 3 100" xfId="47630" xr:uid="{00000000-0005-0000-0000-00008AB00000}"/>
    <cellStyle name="SAPBEXHLevel3 3 101" xfId="47833" xr:uid="{00000000-0005-0000-0000-00008BB00000}"/>
    <cellStyle name="SAPBEXHLevel3 3 102" xfId="47540" xr:uid="{00000000-0005-0000-0000-00008CB00000}"/>
    <cellStyle name="SAPBEXHLevel3 3 103" xfId="47780" xr:uid="{00000000-0005-0000-0000-00008DB00000}"/>
    <cellStyle name="SAPBEXHLevel3 3 104" xfId="47756" xr:uid="{00000000-0005-0000-0000-00008EB00000}"/>
    <cellStyle name="SAPBEXHLevel3 3 105" xfId="47727" xr:uid="{00000000-0005-0000-0000-00008FB00000}"/>
    <cellStyle name="SAPBEXHLevel3 3 106" xfId="46611" xr:uid="{00000000-0005-0000-0000-000090B00000}"/>
    <cellStyle name="SAPBEXHLevel3 3 107" xfId="48111" xr:uid="{00000000-0005-0000-0000-000091B00000}"/>
    <cellStyle name="SAPBEXHLevel3 3 108" xfId="46520" xr:uid="{00000000-0005-0000-0000-000092B00000}"/>
    <cellStyle name="SAPBEXHLevel3 3 109" xfId="48203" xr:uid="{00000000-0005-0000-0000-000093B00000}"/>
    <cellStyle name="SAPBEXHLevel3 3 11" xfId="937" xr:uid="{00000000-0005-0000-0000-000094B00000}"/>
    <cellStyle name="SAPBEXHLevel3 3 11 10" xfId="31030" xr:uid="{00000000-0005-0000-0000-000095B00000}"/>
    <cellStyle name="SAPBEXHLevel3 3 11 11" xfId="33919" xr:uid="{00000000-0005-0000-0000-000096B00000}"/>
    <cellStyle name="SAPBEXHLevel3 3 11 12" xfId="36825" xr:uid="{00000000-0005-0000-0000-000097B00000}"/>
    <cellStyle name="SAPBEXHLevel3 3 11 13" xfId="41932" xr:uid="{00000000-0005-0000-0000-000098B00000}"/>
    <cellStyle name="SAPBEXHLevel3 3 11 14" xfId="44950" xr:uid="{00000000-0005-0000-0000-000099B00000}"/>
    <cellStyle name="SAPBEXHLevel3 3 11 2" xfId="3351" xr:uid="{00000000-0005-0000-0000-00009AB00000}"/>
    <cellStyle name="SAPBEXHLevel3 3 11 3" xfId="8711" xr:uid="{00000000-0005-0000-0000-00009BB00000}"/>
    <cellStyle name="SAPBEXHLevel3 3 11 4" xfId="11604" xr:uid="{00000000-0005-0000-0000-00009CB00000}"/>
    <cellStyle name="SAPBEXHLevel3 3 11 5" xfId="14472" xr:uid="{00000000-0005-0000-0000-00009DB00000}"/>
    <cellStyle name="SAPBEXHLevel3 3 11 6" xfId="17401" xr:uid="{00000000-0005-0000-0000-00009EB00000}"/>
    <cellStyle name="SAPBEXHLevel3 3 11 7" xfId="20512" xr:uid="{00000000-0005-0000-0000-00009FB00000}"/>
    <cellStyle name="SAPBEXHLevel3 3 11 8" xfId="25291" xr:uid="{00000000-0005-0000-0000-0000A0B00000}"/>
    <cellStyle name="SAPBEXHLevel3 3 11 9" xfId="28175" xr:uid="{00000000-0005-0000-0000-0000A1B00000}"/>
    <cellStyle name="SAPBEXHLevel3 3 110" xfId="47386" xr:uid="{00000000-0005-0000-0000-0000A2B00000}"/>
    <cellStyle name="SAPBEXHLevel3 3 111" xfId="47835" xr:uid="{00000000-0005-0000-0000-0000A3B00000}"/>
    <cellStyle name="SAPBEXHLevel3 3 112" xfId="48137" xr:uid="{00000000-0005-0000-0000-0000A4B00000}"/>
    <cellStyle name="SAPBEXHLevel3 3 113" xfId="48424" xr:uid="{00000000-0005-0000-0000-0000A5B00000}"/>
    <cellStyle name="SAPBEXHLevel3 3 114" xfId="44319" xr:uid="{00000000-0005-0000-0000-0000A6B00000}"/>
    <cellStyle name="SAPBEXHLevel3 3 115" xfId="48285" xr:uid="{00000000-0005-0000-0000-0000A7B00000}"/>
    <cellStyle name="SAPBEXHLevel3 3 116" xfId="48568" xr:uid="{00000000-0005-0000-0000-0000A8B00000}"/>
    <cellStyle name="SAPBEXHLevel3 3 117" xfId="47980" xr:uid="{00000000-0005-0000-0000-0000A9B00000}"/>
    <cellStyle name="SAPBEXHLevel3 3 118" xfId="48354" xr:uid="{00000000-0005-0000-0000-0000AAB00000}"/>
    <cellStyle name="SAPBEXHLevel3 3 119" xfId="48198" xr:uid="{00000000-0005-0000-0000-0000ABB00000}"/>
    <cellStyle name="SAPBEXHLevel3 3 12" xfId="770" xr:uid="{00000000-0005-0000-0000-0000ACB00000}"/>
    <cellStyle name="SAPBEXHLevel3 3 12 10" xfId="30863" xr:uid="{00000000-0005-0000-0000-0000ADB00000}"/>
    <cellStyle name="SAPBEXHLevel3 3 12 11" xfId="33752" xr:uid="{00000000-0005-0000-0000-0000AEB00000}"/>
    <cellStyle name="SAPBEXHLevel3 3 12 12" xfId="36658" xr:uid="{00000000-0005-0000-0000-0000AFB00000}"/>
    <cellStyle name="SAPBEXHLevel3 3 12 13" xfId="41765" xr:uid="{00000000-0005-0000-0000-0000B0B00000}"/>
    <cellStyle name="SAPBEXHLevel3 3 12 14" xfId="44783" xr:uid="{00000000-0005-0000-0000-0000B1B00000}"/>
    <cellStyle name="SAPBEXHLevel3 3 12 2" xfId="5242" xr:uid="{00000000-0005-0000-0000-0000B2B00000}"/>
    <cellStyle name="SAPBEXHLevel3 3 12 3" xfId="8544" xr:uid="{00000000-0005-0000-0000-0000B3B00000}"/>
    <cellStyle name="SAPBEXHLevel3 3 12 4" xfId="11437" xr:uid="{00000000-0005-0000-0000-0000B4B00000}"/>
    <cellStyle name="SAPBEXHLevel3 3 12 5" xfId="14305" xr:uid="{00000000-0005-0000-0000-0000B5B00000}"/>
    <cellStyle name="SAPBEXHLevel3 3 12 6" xfId="17234" xr:uid="{00000000-0005-0000-0000-0000B6B00000}"/>
    <cellStyle name="SAPBEXHLevel3 3 12 7" xfId="20345" xr:uid="{00000000-0005-0000-0000-0000B7B00000}"/>
    <cellStyle name="SAPBEXHLevel3 3 12 8" xfId="25124" xr:uid="{00000000-0005-0000-0000-0000B8B00000}"/>
    <cellStyle name="SAPBEXHLevel3 3 12 9" xfId="28008" xr:uid="{00000000-0005-0000-0000-0000B9B00000}"/>
    <cellStyle name="SAPBEXHLevel3 3 120" xfId="48635" xr:uid="{00000000-0005-0000-0000-0000BAB00000}"/>
    <cellStyle name="SAPBEXHLevel3 3 121" xfId="48837" xr:uid="{00000000-0005-0000-0000-0000BBB00000}"/>
    <cellStyle name="SAPBEXHLevel3 3 122" xfId="48927" xr:uid="{00000000-0005-0000-0000-0000BCB00000}"/>
    <cellStyle name="SAPBEXHLevel3 3 123" xfId="48831" xr:uid="{00000000-0005-0000-0000-0000BDB00000}"/>
    <cellStyle name="SAPBEXHLevel3 3 124" xfId="48915" xr:uid="{00000000-0005-0000-0000-0000BEB00000}"/>
    <cellStyle name="SAPBEXHLevel3 3 125" xfId="48901" xr:uid="{00000000-0005-0000-0000-0000BFB00000}"/>
    <cellStyle name="SAPBEXHLevel3 3 126" xfId="48893" xr:uid="{00000000-0005-0000-0000-0000C0B00000}"/>
    <cellStyle name="SAPBEXHLevel3 3 127" xfId="49092" xr:uid="{00000000-0005-0000-0000-0000C1B00000}"/>
    <cellStyle name="SAPBEXHLevel3 3 128" xfId="48883" xr:uid="{00000000-0005-0000-0000-0000C2B00000}"/>
    <cellStyle name="SAPBEXHLevel3 3 129" xfId="48978" xr:uid="{00000000-0005-0000-0000-0000C3B00000}"/>
    <cellStyle name="SAPBEXHLevel3 3 13" xfId="1045" xr:uid="{00000000-0005-0000-0000-0000C4B00000}"/>
    <cellStyle name="SAPBEXHLevel3 3 13 10" xfId="31138" xr:uid="{00000000-0005-0000-0000-0000C5B00000}"/>
    <cellStyle name="SAPBEXHLevel3 3 13 11" xfId="34027" xr:uid="{00000000-0005-0000-0000-0000C6B00000}"/>
    <cellStyle name="SAPBEXHLevel3 3 13 12" xfId="36933" xr:uid="{00000000-0005-0000-0000-0000C7B00000}"/>
    <cellStyle name="SAPBEXHLevel3 3 13 13" xfId="42040" xr:uid="{00000000-0005-0000-0000-0000C8B00000}"/>
    <cellStyle name="SAPBEXHLevel3 3 13 14" xfId="45058" xr:uid="{00000000-0005-0000-0000-0000C9B00000}"/>
    <cellStyle name="SAPBEXHLevel3 3 13 2" xfId="3582" xr:uid="{00000000-0005-0000-0000-0000CAB00000}"/>
    <cellStyle name="SAPBEXHLevel3 3 13 3" xfId="8819" xr:uid="{00000000-0005-0000-0000-0000CBB00000}"/>
    <cellStyle name="SAPBEXHLevel3 3 13 4" xfId="11712" xr:uid="{00000000-0005-0000-0000-0000CCB00000}"/>
    <cellStyle name="SAPBEXHLevel3 3 13 5" xfId="14580" xr:uid="{00000000-0005-0000-0000-0000CDB00000}"/>
    <cellStyle name="SAPBEXHLevel3 3 13 6" xfId="17509" xr:uid="{00000000-0005-0000-0000-0000CEB00000}"/>
    <cellStyle name="SAPBEXHLevel3 3 13 7" xfId="20620" xr:uid="{00000000-0005-0000-0000-0000CFB00000}"/>
    <cellStyle name="SAPBEXHLevel3 3 13 8" xfId="25399" xr:uid="{00000000-0005-0000-0000-0000D0B00000}"/>
    <cellStyle name="SAPBEXHLevel3 3 13 9" xfId="28283" xr:uid="{00000000-0005-0000-0000-0000D1B00000}"/>
    <cellStyle name="SAPBEXHLevel3 3 130" xfId="48877" xr:uid="{00000000-0005-0000-0000-0000D2B00000}"/>
    <cellStyle name="SAPBEXHLevel3 3 131" xfId="48873" xr:uid="{00000000-0005-0000-0000-0000D3B00000}"/>
    <cellStyle name="SAPBEXHLevel3 3 132" xfId="48929" xr:uid="{00000000-0005-0000-0000-0000D4B00000}"/>
    <cellStyle name="SAPBEXHLevel3 3 133" xfId="48866" xr:uid="{00000000-0005-0000-0000-0000D5B00000}"/>
    <cellStyle name="SAPBEXHLevel3 3 134" xfId="49541" xr:uid="{00000000-0005-0000-0000-0000D6B00000}"/>
    <cellStyle name="SAPBEXHLevel3 3 135" xfId="48855" xr:uid="{00000000-0005-0000-0000-0000D7B00000}"/>
    <cellStyle name="SAPBEXHLevel3 3 136" xfId="49645" xr:uid="{00000000-0005-0000-0000-0000D8B00000}"/>
    <cellStyle name="SAPBEXHLevel3 3 137" xfId="49369" xr:uid="{00000000-0005-0000-0000-0000D9B00000}"/>
    <cellStyle name="SAPBEXHLevel3 3 138" xfId="49743" xr:uid="{00000000-0005-0000-0000-0000DAB00000}"/>
    <cellStyle name="SAPBEXHLevel3 3 139" xfId="49160" xr:uid="{00000000-0005-0000-0000-0000DBB00000}"/>
    <cellStyle name="SAPBEXHLevel3 3 14" xfId="1179" xr:uid="{00000000-0005-0000-0000-0000DCB00000}"/>
    <cellStyle name="SAPBEXHLevel3 3 14 10" xfId="31272" xr:uid="{00000000-0005-0000-0000-0000DDB00000}"/>
    <cellStyle name="SAPBEXHLevel3 3 14 11" xfId="34161" xr:uid="{00000000-0005-0000-0000-0000DEB00000}"/>
    <cellStyle name="SAPBEXHLevel3 3 14 12" xfId="37067" xr:uid="{00000000-0005-0000-0000-0000DFB00000}"/>
    <cellStyle name="SAPBEXHLevel3 3 14 13" xfId="42174" xr:uid="{00000000-0005-0000-0000-0000E0B00000}"/>
    <cellStyle name="SAPBEXHLevel3 3 14 14" xfId="45192" xr:uid="{00000000-0005-0000-0000-0000E1B00000}"/>
    <cellStyle name="SAPBEXHLevel3 3 14 2" xfId="3515" xr:uid="{00000000-0005-0000-0000-0000E2B00000}"/>
    <cellStyle name="SAPBEXHLevel3 3 14 3" xfId="8953" xr:uid="{00000000-0005-0000-0000-0000E3B00000}"/>
    <cellStyle name="SAPBEXHLevel3 3 14 4" xfId="11846" xr:uid="{00000000-0005-0000-0000-0000E4B00000}"/>
    <cellStyle name="SAPBEXHLevel3 3 14 5" xfId="14714" xr:uid="{00000000-0005-0000-0000-0000E5B00000}"/>
    <cellStyle name="SAPBEXHLevel3 3 14 6" xfId="17643" xr:uid="{00000000-0005-0000-0000-0000E6B00000}"/>
    <cellStyle name="SAPBEXHLevel3 3 14 7" xfId="20754" xr:uid="{00000000-0005-0000-0000-0000E7B00000}"/>
    <cellStyle name="SAPBEXHLevel3 3 14 8" xfId="25533" xr:uid="{00000000-0005-0000-0000-0000E8B00000}"/>
    <cellStyle name="SAPBEXHLevel3 3 14 9" xfId="28417" xr:uid="{00000000-0005-0000-0000-0000E9B00000}"/>
    <cellStyle name="SAPBEXHLevel3 3 140" xfId="49750" xr:uid="{00000000-0005-0000-0000-0000EAB00000}"/>
    <cellStyle name="SAPBEXHLevel3 3 141" xfId="49547" xr:uid="{00000000-0005-0000-0000-0000EBB00000}"/>
    <cellStyle name="SAPBEXHLevel3 3 142" xfId="49447" xr:uid="{00000000-0005-0000-0000-0000ECB00000}"/>
    <cellStyle name="SAPBEXHLevel3 3 143" xfId="49885" xr:uid="{00000000-0005-0000-0000-0000EDB00000}"/>
    <cellStyle name="SAPBEXHLevel3 3 144" xfId="49492" xr:uid="{00000000-0005-0000-0000-0000EEB00000}"/>
    <cellStyle name="SAPBEXHLevel3 3 145" xfId="49933" xr:uid="{00000000-0005-0000-0000-0000EFB00000}"/>
    <cellStyle name="SAPBEXHLevel3 3 146" xfId="50003" xr:uid="{00000000-0005-0000-0000-0000F0B00000}"/>
    <cellStyle name="SAPBEXHLevel3 3 147" xfId="50032" xr:uid="{00000000-0005-0000-0000-0000F1B00000}"/>
    <cellStyle name="SAPBEXHLevel3 3 15" xfId="990" xr:uid="{00000000-0005-0000-0000-0000F2B00000}"/>
    <cellStyle name="SAPBEXHLevel3 3 15 10" xfId="31083" xr:uid="{00000000-0005-0000-0000-0000F3B00000}"/>
    <cellStyle name="SAPBEXHLevel3 3 15 11" xfId="33972" xr:uid="{00000000-0005-0000-0000-0000F4B00000}"/>
    <cellStyle name="SAPBEXHLevel3 3 15 12" xfId="36878" xr:uid="{00000000-0005-0000-0000-0000F5B00000}"/>
    <cellStyle name="SAPBEXHLevel3 3 15 13" xfId="41985" xr:uid="{00000000-0005-0000-0000-0000F6B00000}"/>
    <cellStyle name="SAPBEXHLevel3 3 15 14" xfId="45003" xr:uid="{00000000-0005-0000-0000-0000F7B00000}"/>
    <cellStyle name="SAPBEXHLevel3 3 15 2" xfId="5274" xr:uid="{00000000-0005-0000-0000-0000F8B00000}"/>
    <cellStyle name="SAPBEXHLevel3 3 15 3" xfId="8764" xr:uid="{00000000-0005-0000-0000-0000F9B00000}"/>
    <cellStyle name="SAPBEXHLevel3 3 15 4" xfId="11657" xr:uid="{00000000-0005-0000-0000-0000FAB00000}"/>
    <cellStyle name="SAPBEXHLevel3 3 15 5" xfId="14525" xr:uid="{00000000-0005-0000-0000-0000FBB00000}"/>
    <cellStyle name="SAPBEXHLevel3 3 15 6" xfId="17454" xr:uid="{00000000-0005-0000-0000-0000FCB00000}"/>
    <cellStyle name="SAPBEXHLevel3 3 15 7" xfId="20565" xr:uid="{00000000-0005-0000-0000-0000FDB00000}"/>
    <cellStyle name="SAPBEXHLevel3 3 15 8" xfId="25344" xr:uid="{00000000-0005-0000-0000-0000FEB00000}"/>
    <cellStyle name="SAPBEXHLevel3 3 15 9" xfId="28228" xr:uid="{00000000-0005-0000-0000-0000FFB00000}"/>
    <cellStyle name="SAPBEXHLevel3 3 16" xfId="1286" xr:uid="{00000000-0005-0000-0000-000000B10000}"/>
    <cellStyle name="SAPBEXHLevel3 3 16 10" xfId="31379" xr:uid="{00000000-0005-0000-0000-000001B10000}"/>
    <cellStyle name="SAPBEXHLevel3 3 16 11" xfId="34268" xr:uid="{00000000-0005-0000-0000-000002B10000}"/>
    <cellStyle name="SAPBEXHLevel3 3 16 12" xfId="37174" xr:uid="{00000000-0005-0000-0000-000003B10000}"/>
    <cellStyle name="SAPBEXHLevel3 3 16 13" xfId="42281" xr:uid="{00000000-0005-0000-0000-000004B10000}"/>
    <cellStyle name="SAPBEXHLevel3 3 16 14" xfId="45299" xr:uid="{00000000-0005-0000-0000-000005B10000}"/>
    <cellStyle name="SAPBEXHLevel3 3 16 2" xfId="6266" xr:uid="{00000000-0005-0000-0000-000006B10000}"/>
    <cellStyle name="SAPBEXHLevel3 3 16 3" xfId="9060" xr:uid="{00000000-0005-0000-0000-000007B10000}"/>
    <cellStyle name="SAPBEXHLevel3 3 16 4" xfId="11953" xr:uid="{00000000-0005-0000-0000-000008B10000}"/>
    <cellStyle name="SAPBEXHLevel3 3 16 5" xfId="14821" xr:uid="{00000000-0005-0000-0000-000009B10000}"/>
    <cellStyle name="SAPBEXHLevel3 3 16 6" xfId="17750" xr:uid="{00000000-0005-0000-0000-00000AB10000}"/>
    <cellStyle name="SAPBEXHLevel3 3 16 7" xfId="20861" xr:uid="{00000000-0005-0000-0000-00000BB10000}"/>
    <cellStyle name="SAPBEXHLevel3 3 16 8" xfId="25640" xr:uid="{00000000-0005-0000-0000-00000CB10000}"/>
    <cellStyle name="SAPBEXHLevel3 3 16 9" xfId="28524" xr:uid="{00000000-0005-0000-0000-00000DB10000}"/>
    <cellStyle name="SAPBEXHLevel3 3 17" xfId="782" xr:uid="{00000000-0005-0000-0000-00000EB10000}"/>
    <cellStyle name="SAPBEXHLevel3 3 17 10" xfId="30875" xr:uid="{00000000-0005-0000-0000-00000FB10000}"/>
    <cellStyle name="SAPBEXHLevel3 3 17 11" xfId="33764" xr:uid="{00000000-0005-0000-0000-000010B10000}"/>
    <cellStyle name="SAPBEXHLevel3 3 17 12" xfId="36670" xr:uid="{00000000-0005-0000-0000-000011B10000}"/>
    <cellStyle name="SAPBEXHLevel3 3 17 13" xfId="41777" xr:uid="{00000000-0005-0000-0000-000012B10000}"/>
    <cellStyle name="SAPBEXHLevel3 3 17 14" xfId="44795" xr:uid="{00000000-0005-0000-0000-000013B10000}"/>
    <cellStyle name="SAPBEXHLevel3 3 17 2" xfId="5024" xr:uid="{00000000-0005-0000-0000-000014B10000}"/>
    <cellStyle name="SAPBEXHLevel3 3 17 3" xfId="8556" xr:uid="{00000000-0005-0000-0000-000015B10000}"/>
    <cellStyle name="SAPBEXHLevel3 3 17 4" xfId="11449" xr:uid="{00000000-0005-0000-0000-000016B10000}"/>
    <cellStyle name="SAPBEXHLevel3 3 17 5" xfId="14317" xr:uid="{00000000-0005-0000-0000-000017B10000}"/>
    <cellStyle name="SAPBEXHLevel3 3 17 6" xfId="17246" xr:uid="{00000000-0005-0000-0000-000018B10000}"/>
    <cellStyle name="SAPBEXHLevel3 3 17 7" xfId="20357" xr:uid="{00000000-0005-0000-0000-000019B10000}"/>
    <cellStyle name="SAPBEXHLevel3 3 17 8" xfId="25136" xr:uid="{00000000-0005-0000-0000-00001AB10000}"/>
    <cellStyle name="SAPBEXHLevel3 3 17 9" xfId="28020" xr:uid="{00000000-0005-0000-0000-00001BB10000}"/>
    <cellStyle name="SAPBEXHLevel3 3 18" xfId="1351" xr:uid="{00000000-0005-0000-0000-00001CB10000}"/>
    <cellStyle name="SAPBEXHLevel3 3 18 10" xfId="31444" xr:uid="{00000000-0005-0000-0000-00001DB10000}"/>
    <cellStyle name="SAPBEXHLevel3 3 18 11" xfId="34333" xr:uid="{00000000-0005-0000-0000-00001EB10000}"/>
    <cellStyle name="SAPBEXHLevel3 3 18 12" xfId="37239" xr:uid="{00000000-0005-0000-0000-00001FB10000}"/>
    <cellStyle name="SAPBEXHLevel3 3 18 13" xfId="42346" xr:uid="{00000000-0005-0000-0000-000020B10000}"/>
    <cellStyle name="SAPBEXHLevel3 3 18 14" xfId="45364" xr:uid="{00000000-0005-0000-0000-000021B10000}"/>
    <cellStyle name="SAPBEXHLevel3 3 18 2" xfId="6331" xr:uid="{00000000-0005-0000-0000-000022B10000}"/>
    <cellStyle name="SAPBEXHLevel3 3 18 3" xfId="9125" xr:uid="{00000000-0005-0000-0000-000023B10000}"/>
    <cellStyle name="SAPBEXHLevel3 3 18 4" xfId="12018" xr:uid="{00000000-0005-0000-0000-000024B10000}"/>
    <cellStyle name="SAPBEXHLevel3 3 18 5" xfId="14886" xr:uid="{00000000-0005-0000-0000-000025B10000}"/>
    <cellStyle name="SAPBEXHLevel3 3 18 6" xfId="17815" xr:uid="{00000000-0005-0000-0000-000026B10000}"/>
    <cellStyle name="SAPBEXHLevel3 3 18 7" xfId="20926" xr:uid="{00000000-0005-0000-0000-000027B10000}"/>
    <cellStyle name="SAPBEXHLevel3 3 18 8" xfId="25705" xr:uid="{00000000-0005-0000-0000-000028B10000}"/>
    <cellStyle name="SAPBEXHLevel3 3 18 9" xfId="28589" xr:uid="{00000000-0005-0000-0000-000029B10000}"/>
    <cellStyle name="SAPBEXHLevel3 3 19" xfId="989" xr:uid="{00000000-0005-0000-0000-00002AB10000}"/>
    <cellStyle name="SAPBEXHLevel3 3 19 10" xfId="31082" xr:uid="{00000000-0005-0000-0000-00002BB10000}"/>
    <cellStyle name="SAPBEXHLevel3 3 19 11" xfId="33971" xr:uid="{00000000-0005-0000-0000-00002CB10000}"/>
    <cellStyle name="SAPBEXHLevel3 3 19 12" xfId="36877" xr:uid="{00000000-0005-0000-0000-00002DB10000}"/>
    <cellStyle name="SAPBEXHLevel3 3 19 13" xfId="41984" xr:uid="{00000000-0005-0000-0000-00002EB10000}"/>
    <cellStyle name="SAPBEXHLevel3 3 19 14" xfId="45002" xr:uid="{00000000-0005-0000-0000-00002FB10000}"/>
    <cellStyle name="SAPBEXHLevel3 3 19 2" xfId="5303" xr:uid="{00000000-0005-0000-0000-000030B10000}"/>
    <cellStyle name="SAPBEXHLevel3 3 19 3" xfId="8763" xr:uid="{00000000-0005-0000-0000-000031B10000}"/>
    <cellStyle name="SAPBEXHLevel3 3 19 4" xfId="11656" xr:uid="{00000000-0005-0000-0000-000032B10000}"/>
    <cellStyle name="SAPBEXHLevel3 3 19 5" xfId="14524" xr:uid="{00000000-0005-0000-0000-000033B10000}"/>
    <cellStyle name="SAPBEXHLevel3 3 19 6" xfId="17453" xr:uid="{00000000-0005-0000-0000-000034B10000}"/>
    <cellStyle name="SAPBEXHLevel3 3 19 7" xfId="20564" xr:uid="{00000000-0005-0000-0000-000035B10000}"/>
    <cellStyle name="SAPBEXHLevel3 3 19 8" xfId="25343" xr:uid="{00000000-0005-0000-0000-000036B10000}"/>
    <cellStyle name="SAPBEXHLevel3 3 19 9" xfId="28227" xr:uid="{00000000-0005-0000-0000-000037B10000}"/>
    <cellStyle name="SAPBEXHLevel3 3 2" xfId="499" xr:uid="{00000000-0005-0000-0000-000038B10000}"/>
    <cellStyle name="SAPBEXHLevel3 3 2 10" xfId="33483" xr:uid="{00000000-0005-0000-0000-000039B10000}"/>
    <cellStyle name="SAPBEXHLevel3 3 2 11" xfId="36388" xr:uid="{00000000-0005-0000-0000-00003AB10000}"/>
    <cellStyle name="SAPBEXHLevel3 3 2 12" xfId="41496" xr:uid="{00000000-0005-0000-0000-00003BB10000}"/>
    <cellStyle name="SAPBEXHLevel3 3 2 13" xfId="44513" xr:uid="{00000000-0005-0000-0000-00003CB10000}"/>
    <cellStyle name="SAPBEXHLevel3 3 2 2" xfId="739" xr:uid="{00000000-0005-0000-0000-00003DB10000}"/>
    <cellStyle name="SAPBEXHLevel3 3 2 2 10" xfId="30832" xr:uid="{00000000-0005-0000-0000-00003EB10000}"/>
    <cellStyle name="SAPBEXHLevel3 3 2 2 11" xfId="33721" xr:uid="{00000000-0005-0000-0000-00003FB10000}"/>
    <cellStyle name="SAPBEXHLevel3 3 2 2 12" xfId="36627" xr:uid="{00000000-0005-0000-0000-000040B10000}"/>
    <cellStyle name="SAPBEXHLevel3 3 2 2 13" xfId="41734" xr:uid="{00000000-0005-0000-0000-000041B10000}"/>
    <cellStyle name="SAPBEXHLevel3 3 2 2 14" xfId="44752" xr:uid="{00000000-0005-0000-0000-000042B10000}"/>
    <cellStyle name="SAPBEXHLevel3 3 2 2 2" xfId="4312" xr:uid="{00000000-0005-0000-0000-000043B10000}"/>
    <cellStyle name="SAPBEXHLevel3 3 2 2 3" xfId="8513" xr:uid="{00000000-0005-0000-0000-000044B10000}"/>
    <cellStyle name="SAPBEXHLevel3 3 2 2 4" xfId="11406" xr:uid="{00000000-0005-0000-0000-000045B10000}"/>
    <cellStyle name="SAPBEXHLevel3 3 2 2 5" xfId="14274" xr:uid="{00000000-0005-0000-0000-000046B10000}"/>
    <cellStyle name="SAPBEXHLevel3 3 2 2 6" xfId="17203" xr:uid="{00000000-0005-0000-0000-000047B10000}"/>
    <cellStyle name="SAPBEXHLevel3 3 2 2 7" xfId="20314" xr:uid="{00000000-0005-0000-0000-000048B10000}"/>
    <cellStyle name="SAPBEXHLevel3 3 2 2 8" xfId="25093" xr:uid="{00000000-0005-0000-0000-000049B10000}"/>
    <cellStyle name="SAPBEXHLevel3 3 2 2 9" xfId="27977" xr:uid="{00000000-0005-0000-0000-00004AB10000}"/>
    <cellStyle name="SAPBEXHLevel3 3 2 3" xfId="820" xr:uid="{00000000-0005-0000-0000-00004BB10000}"/>
    <cellStyle name="SAPBEXHLevel3 3 2 3 10" xfId="30913" xr:uid="{00000000-0005-0000-0000-00004CB10000}"/>
    <cellStyle name="SAPBEXHLevel3 3 2 3 11" xfId="33802" xr:uid="{00000000-0005-0000-0000-00004DB10000}"/>
    <cellStyle name="SAPBEXHLevel3 3 2 3 12" xfId="36708" xr:uid="{00000000-0005-0000-0000-00004EB10000}"/>
    <cellStyle name="SAPBEXHLevel3 3 2 3 13" xfId="41815" xr:uid="{00000000-0005-0000-0000-00004FB10000}"/>
    <cellStyle name="SAPBEXHLevel3 3 2 3 14" xfId="44833" xr:uid="{00000000-0005-0000-0000-000050B10000}"/>
    <cellStyle name="SAPBEXHLevel3 3 2 3 2" xfId="3942" xr:uid="{00000000-0005-0000-0000-000051B10000}"/>
    <cellStyle name="SAPBEXHLevel3 3 2 3 3" xfId="8594" xr:uid="{00000000-0005-0000-0000-000052B10000}"/>
    <cellStyle name="SAPBEXHLevel3 3 2 3 4" xfId="11487" xr:uid="{00000000-0005-0000-0000-000053B10000}"/>
    <cellStyle name="SAPBEXHLevel3 3 2 3 5" xfId="14355" xr:uid="{00000000-0005-0000-0000-000054B10000}"/>
    <cellStyle name="SAPBEXHLevel3 3 2 3 6" xfId="17284" xr:uid="{00000000-0005-0000-0000-000055B10000}"/>
    <cellStyle name="SAPBEXHLevel3 3 2 3 7" xfId="20395" xr:uid="{00000000-0005-0000-0000-000056B10000}"/>
    <cellStyle name="SAPBEXHLevel3 3 2 3 8" xfId="25174" xr:uid="{00000000-0005-0000-0000-000057B10000}"/>
    <cellStyle name="SAPBEXHLevel3 3 2 3 9" xfId="28058" xr:uid="{00000000-0005-0000-0000-000058B10000}"/>
    <cellStyle name="SAPBEXHLevel3 3 2 4" xfId="852" xr:uid="{00000000-0005-0000-0000-000059B10000}"/>
    <cellStyle name="SAPBEXHLevel3 3 2 4 10" xfId="30945" xr:uid="{00000000-0005-0000-0000-00005AB10000}"/>
    <cellStyle name="SAPBEXHLevel3 3 2 4 11" xfId="33834" xr:uid="{00000000-0005-0000-0000-00005BB10000}"/>
    <cellStyle name="SAPBEXHLevel3 3 2 4 12" xfId="36740" xr:uid="{00000000-0005-0000-0000-00005CB10000}"/>
    <cellStyle name="SAPBEXHLevel3 3 2 4 13" xfId="41847" xr:uid="{00000000-0005-0000-0000-00005DB10000}"/>
    <cellStyle name="SAPBEXHLevel3 3 2 4 14" xfId="44865" xr:uid="{00000000-0005-0000-0000-00005EB10000}"/>
    <cellStyle name="SAPBEXHLevel3 3 2 4 2" xfId="5483" xr:uid="{00000000-0005-0000-0000-00005FB10000}"/>
    <cellStyle name="SAPBEXHLevel3 3 2 4 3" xfId="8626" xr:uid="{00000000-0005-0000-0000-000060B10000}"/>
    <cellStyle name="SAPBEXHLevel3 3 2 4 4" xfId="11519" xr:uid="{00000000-0005-0000-0000-000061B10000}"/>
    <cellStyle name="SAPBEXHLevel3 3 2 4 5" xfId="14387" xr:uid="{00000000-0005-0000-0000-000062B10000}"/>
    <cellStyle name="SAPBEXHLevel3 3 2 4 6" xfId="17316" xr:uid="{00000000-0005-0000-0000-000063B10000}"/>
    <cellStyle name="SAPBEXHLevel3 3 2 4 7" xfId="20427" xr:uid="{00000000-0005-0000-0000-000064B10000}"/>
    <cellStyle name="SAPBEXHLevel3 3 2 4 8" xfId="25206" xr:uid="{00000000-0005-0000-0000-000065B10000}"/>
    <cellStyle name="SAPBEXHLevel3 3 2 4 9" xfId="28090" xr:uid="{00000000-0005-0000-0000-000066B10000}"/>
    <cellStyle name="SAPBEXHLevel3 3 2 5" xfId="11168" xr:uid="{00000000-0005-0000-0000-000067B10000}"/>
    <cellStyle name="SAPBEXHLevel3 3 2 6" xfId="16965" xr:uid="{00000000-0005-0000-0000-000068B10000}"/>
    <cellStyle name="SAPBEXHLevel3 3 2 7" xfId="20074" xr:uid="{00000000-0005-0000-0000-000069B10000}"/>
    <cellStyle name="SAPBEXHLevel3 3 2 8" xfId="22880" xr:uid="{00000000-0005-0000-0000-00006AB10000}"/>
    <cellStyle name="SAPBEXHLevel3 3 2 9" xfId="27739" xr:uid="{00000000-0005-0000-0000-00006BB10000}"/>
    <cellStyle name="SAPBEXHLevel3 3 20" xfId="1357" xr:uid="{00000000-0005-0000-0000-00006CB10000}"/>
    <cellStyle name="SAPBEXHLevel3 3 20 10" xfId="31450" xr:uid="{00000000-0005-0000-0000-00006DB10000}"/>
    <cellStyle name="SAPBEXHLevel3 3 20 11" xfId="34339" xr:uid="{00000000-0005-0000-0000-00006EB10000}"/>
    <cellStyle name="SAPBEXHLevel3 3 20 12" xfId="37245" xr:uid="{00000000-0005-0000-0000-00006FB10000}"/>
    <cellStyle name="SAPBEXHLevel3 3 20 13" xfId="42352" xr:uid="{00000000-0005-0000-0000-000070B10000}"/>
    <cellStyle name="SAPBEXHLevel3 3 20 14" xfId="45370" xr:uid="{00000000-0005-0000-0000-000071B10000}"/>
    <cellStyle name="SAPBEXHLevel3 3 20 2" xfId="6337" xr:uid="{00000000-0005-0000-0000-000072B10000}"/>
    <cellStyle name="SAPBEXHLevel3 3 20 3" xfId="9131" xr:uid="{00000000-0005-0000-0000-000073B10000}"/>
    <cellStyle name="SAPBEXHLevel3 3 20 4" xfId="12024" xr:uid="{00000000-0005-0000-0000-000074B10000}"/>
    <cellStyle name="SAPBEXHLevel3 3 20 5" xfId="14892" xr:uid="{00000000-0005-0000-0000-000075B10000}"/>
    <cellStyle name="SAPBEXHLevel3 3 20 6" xfId="17821" xr:uid="{00000000-0005-0000-0000-000076B10000}"/>
    <cellStyle name="SAPBEXHLevel3 3 20 7" xfId="20932" xr:uid="{00000000-0005-0000-0000-000077B10000}"/>
    <cellStyle name="SAPBEXHLevel3 3 20 8" xfId="25711" xr:uid="{00000000-0005-0000-0000-000078B10000}"/>
    <cellStyle name="SAPBEXHLevel3 3 20 9" xfId="28595" xr:uid="{00000000-0005-0000-0000-000079B10000}"/>
    <cellStyle name="SAPBEXHLevel3 3 21" xfId="1388" xr:uid="{00000000-0005-0000-0000-00007AB10000}"/>
    <cellStyle name="SAPBEXHLevel3 3 21 10" xfId="31481" xr:uid="{00000000-0005-0000-0000-00007BB10000}"/>
    <cellStyle name="SAPBEXHLevel3 3 21 11" xfId="34370" xr:uid="{00000000-0005-0000-0000-00007CB10000}"/>
    <cellStyle name="SAPBEXHLevel3 3 21 12" xfId="37276" xr:uid="{00000000-0005-0000-0000-00007DB10000}"/>
    <cellStyle name="SAPBEXHLevel3 3 21 13" xfId="42383" xr:uid="{00000000-0005-0000-0000-00007EB10000}"/>
    <cellStyle name="SAPBEXHLevel3 3 21 14" xfId="45401" xr:uid="{00000000-0005-0000-0000-00007FB10000}"/>
    <cellStyle name="SAPBEXHLevel3 3 21 2" xfId="6368" xr:uid="{00000000-0005-0000-0000-000080B10000}"/>
    <cellStyle name="SAPBEXHLevel3 3 21 3" xfId="9162" xr:uid="{00000000-0005-0000-0000-000081B10000}"/>
    <cellStyle name="SAPBEXHLevel3 3 21 4" xfId="12055" xr:uid="{00000000-0005-0000-0000-000082B10000}"/>
    <cellStyle name="SAPBEXHLevel3 3 21 5" xfId="14923" xr:uid="{00000000-0005-0000-0000-000083B10000}"/>
    <cellStyle name="SAPBEXHLevel3 3 21 6" xfId="17852" xr:uid="{00000000-0005-0000-0000-000084B10000}"/>
    <cellStyle name="SAPBEXHLevel3 3 21 7" xfId="20963" xr:uid="{00000000-0005-0000-0000-000085B10000}"/>
    <cellStyle name="SAPBEXHLevel3 3 21 8" xfId="25742" xr:uid="{00000000-0005-0000-0000-000086B10000}"/>
    <cellStyle name="SAPBEXHLevel3 3 21 9" xfId="28626" xr:uid="{00000000-0005-0000-0000-000087B10000}"/>
    <cellStyle name="SAPBEXHLevel3 3 22" xfId="1419" xr:uid="{00000000-0005-0000-0000-000088B10000}"/>
    <cellStyle name="SAPBEXHLevel3 3 22 10" xfId="31512" xr:uid="{00000000-0005-0000-0000-000089B10000}"/>
    <cellStyle name="SAPBEXHLevel3 3 22 11" xfId="34401" xr:uid="{00000000-0005-0000-0000-00008AB10000}"/>
    <cellStyle name="SAPBEXHLevel3 3 22 12" xfId="37307" xr:uid="{00000000-0005-0000-0000-00008BB10000}"/>
    <cellStyle name="SAPBEXHLevel3 3 22 13" xfId="42414" xr:uid="{00000000-0005-0000-0000-00008CB10000}"/>
    <cellStyle name="SAPBEXHLevel3 3 22 14" xfId="45432" xr:uid="{00000000-0005-0000-0000-00008DB10000}"/>
    <cellStyle name="SAPBEXHLevel3 3 22 2" xfId="6399" xr:uid="{00000000-0005-0000-0000-00008EB10000}"/>
    <cellStyle name="SAPBEXHLevel3 3 22 3" xfId="9193" xr:uid="{00000000-0005-0000-0000-00008FB10000}"/>
    <cellStyle name="SAPBEXHLevel3 3 22 4" xfId="12086" xr:uid="{00000000-0005-0000-0000-000090B10000}"/>
    <cellStyle name="SAPBEXHLevel3 3 22 5" xfId="14954" xr:uid="{00000000-0005-0000-0000-000091B10000}"/>
    <cellStyle name="SAPBEXHLevel3 3 22 6" xfId="17883" xr:uid="{00000000-0005-0000-0000-000092B10000}"/>
    <cellStyle name="SAPBEXHLevel3 3 22 7" xfId="20994" xr:uid="{00000000-0005-0000-0000-000093B10000}"/>
    <cellStyle name="SAPBEXHLevel3 3 22 8" xfId="25773" xr:uid="{00000000-0005-0000-0000-000094B10000}"/>
    <cellStyle name="SAPBEXHLevel3 3 22 9" xfId="28657" xr:uid="{00000000-0005-0000-0000-000095B10000}"/>
    <cellStyle name="SAPBEXHLevel3 3 23" xfId="1450" xr:uid="{00000000-0005-0000-0000-000096B10000}"/>
    <cellStyle name="SAPBEXHLevel3 3 23 10" xfId="31543" xr:uid="{00000000-0005-0000-0000-000097B10000}"/>
    <cellStyle name="SAPBEXHLevel3 3 23 11" xfId="34432" xr:uid="{00000000-0005-0000-0000-000098B10000}"/>
    <cellStyle name="SAPBEXHLevel3 3 23 12" xfId="37338" xr:uid="{00000000-0005-0000-0000-000099B10000}"/>
    <cellStyle name="SAPBEXHLevel3 3 23 13" xfId="42445" xr:uid="{00000000-0005-0000-0000-00009AB10000}"/>
    <cellStyle name="SAPBEXHLevel3 3 23 14" xfId="45463" xr:uid="{00000000-0005-0000-0000-00009BB10000}"/>
    <cellStyle name="SAPBEXHLevel3 3 23 2" xfId="6430" xr:uid="{00000000-0005-0000-0000-00009CB10000}"/>
    <cellStyle name="SAPBEXHLevel3 3 23 3" xfId="9224" xr:uid="{00000000-0005-0000-0000-00009DB10000}"/>
    <cellStyle name="SAPBEXHLevel3 3 23 4" xfId="12117" xr:uid="{00000000-0005-0000-0000-00009EB10000}"/>
    <cellStyle name="SAPBEXHLevel3 3 23 5" xfId="14985" xr:uid="{00000000-0005-0000-0000-00009FB10000}"/>
    <cellStyle name="SAPBEXHLevel3 3 23 6" xfId="17914" xr:uid="{00000000-0005-0000-0000-0000A0B10000}"/>
    <cellStyle name="SAPBEXHLevel3 3 23 7" xfId="21025" xr:uid="{00000000-0005-0000-0000-0000A1B10000}"/>
    <cellStyle name="SAPBEXHLevel3 3 23 8" xfId="25804" xr:uid="{00000000-0005-0000-0000-0000A2B10000}"/>
    <cellStyle name="SAPBEXHLevel3 3 23 9" xfId="28688" xr:uid="{00000000-0005-0000-0000-0000A3B10000}"/>
    <cellStyle name="SAPBEXHLevel3 3 24" xfId="1481" xr:uid="{00000000-0005-0000-0000-0000A4B10000}"/>
    <cellStyle name="SAPBEXHLevel3 3 24 10" xfId="31574" xr:uid="{00000000-0005-0000-0000-0000A5B10000}"/>
    <cellStyle name="SAPBEXHLevel3 3 24 11" xfId="34463" xr:uid="{00000000-0005-0000-0000-0000A6B10000}"/>
    <cellStyle name="SAPBEXHLevel3 3 24 12" xfId="37369" xr:uid="{00000000-0005-0000-0000-0000A7B10000}"/>
    <cellStyle name="SAPBEXHLevel3 3 24 13" xfId="42476" xr:uid="{00000000-0005-0000-0000-0000A8B10000}"/>
    <cellStyle name="SAPBEXHLevel3 3 24 14" xfId="45494" xr:uid="{00000000-0005-0000-0000-0000A9B10000}"/>
    <cellStyle name="SAPBEXHLevel3 3 24 2" xfId="6461" xr:uid="{00000000-0005-0000-0000-0000AAB10000}"/>
    <cellStyle name="SAPBEXHLevel3 3 24 3" xfId="9255" xr:uid="{00000000-0005-0000-0000-0000ABB10000}"/>
    <cellStyle name="SAPBEXHLevel3 3 24 4" xfId="12148" xr:uid="{00000000-0005-0000-0000-0000ACB10000}"/>
    <cellStyle name="SAPBEXHLevel3 3 24 5" xfId="15016" xr:uid="{00000000-0005-0000-0000-0000ADB10000}"/>
    <cellStyle name="SAPBEXHLevel3 3 24 6" xfId="17945" xr:uid="{00000000-0005-0000-0000-0000AEB10000}"/>
    <cellStyle name="SAPBEXHLevel3 3 24 7" xfId="21056" xr:uid="{00000000-0005-0000-0000-0000AFB10000}"/>
    <cellStyle name="SAPBEXHLevel3 3 24 8" xfId="25835" xr:uid="{00000000-0005-0000-0000-0000B0B10000}"/>
    <cellStyle name="SAPBEXHLevel3 3 24 9" xfId="28719" xr:uid="{00000000-0005-0000-0000-0000B1B10000}"/>
    <cellStyle name="SAPBEXHLevel3 3 25" xfId="1512" xr:uid="{00000000-0005-0000-0000-0000B2B10000}"/>
    <cellStyle name="SAPBEXHLevel3 3 25 10" xfId="31605" xr:uid="{00000000-0005-0000-0000-0000B3B10000}"/>
    <cellStyle name="SAPBEXHLevel3 3 25 11" xfId="34494" xr:uid="{00000000-0005-0000-0000-0000B4B10000}"/>
    <cellStyle name="SAPBEXHLevel3 3 25 12" xfId="37400" xr:uid="{00000000-0005-0000-0000-0000B5B10000}"/>
    <cellStyle name="SAPBEXHLevel3 3 25 13" xfId="42507" xr:uid="{00000000-0005-0000-0000-0000B6B10000}"/>
    <cellStyle name="SAPBEXHLevel3 3 25 14" xfId="45525" xr:uid="{00000000-0005-0000-0000-0000B7B10000}"/>
    <cellStyle name="SAPBEXHLevel3 3 25 2" xfId="6492" xr:uid="{00000000-0005-0000-0000-0000B8B10000}"/>
    <cellStyle name="SAPBEXHLevel3 3 25 3" xfId="9286" xr:uid="{00000000-0005-0000-0000-0000B9B10000}"/>
    <cellStyle name="SAPBEXHLevel3 3 25 4" xfId="12179" xr:uid="{00000000-0005-0000-0000-0000BAB10000}"/>
    <cellStyle name="SAPBEXHLevel3 3 25 5" xfId="15047" xr:uid="{00000000-0005-0000-0000-0000BBB10000}"/>
    <cellStyle name="SAPBEXHLevel3 3 25 6" xfId="17976" xr:uid="{00000000-0005-0000-0000-0000BCB10000}"/>
    <cellStyle name="SAPBEXHLevel3 3 25 7" xfId="21087" xr:uid="{00000000-0005-0000-0000-0000BDB10000}"/>
    <cellStyle name="SAPBEXHLevel3 3 25 8" xfId="25866" xr:uid="{00000000-0005-0000-0000-0000BEB10000}"/>
    <cellStyle name="SAPBEXHLevel3 3 25 9" xfId="28750" xr:uid="{00000000-0005-0000-0000-0000BFB10000}"/>
    <cellStyle name="SAPBEXHLevel3 3 26" xfId="1543" xr:uid="{00000000-0005-0000-0000-0000C0B10000}"/>
    <cellStyle name="SAPBEXHLevel3 3 26 10" xfId="31636" xr:uid="{00000000-0005-0000-0000-0000C1B10000}"/>
    <cellStyle name="SAPBEXHLevel3 3 26 11" xfId="34525" xr:uid="{00000000-0005-0000-0000-0000C2B10000}"/>
    <cellStyle name="SAPBEXHLevel3 3 26 12" xfId="37431" xr:uid="{00000000-0005-0000-0000-0000C3B10000}"/>
    <cellStyle name="SAPBEXHLevel3 3 26 13" xfId="42538" xr:uid="{00000000-0005-0000-0000-0000C4B10000}"/>
    <cellStyle name="SAPBEXHLevel3 3 26 14" xfId="45556" xr:uid="{00000000-0005-0000-0000-0000C5B10000}"/>
    <cellStyle name="SAPBEXHLevel3 3 26 2" xfId="6523" xr:uid="{00000000-0005-0000-0000-0000C6B10000}"/>
    <cellStyle name="SAPBEXHLevel3 3 26 3" xfId="9317" xr:uid="{00000000-0005-0000-0000-0000C7B10000}"/>
    <cellStyle name="SAPBEXHLevel3 3 26 4" xfId="12210" xr:uid="{00000000-0005-0000-0000-0000C8B10000}"/>
    <cellStyle name="SAPBEXHLevel3 3 26 5" xfId="15078" xr:uid="{00000000-0005-0000-0000-0000C9B10000}"/>
    <cellStyle name="SAPBEXHLevel3 3 26 6" xfId="18007" xr:uid="{00000000-0005-0000-0000-0000CAB10000}"/>
    <cellStyle name="SAPBEXHLevel3 3 26 7" xfId="21118" xr:uid="{00000000-0005-0000-0000-0000CBB10000}"/>
    <cellStyle name="SAPBEXHLevel3 3 26 8" xfId="25897" xr:uid="{00000000-0005-0000-0000-0000CCB10000}"/>
    <cellStyle name="SAPBEXHLevel3 3 26 9" xfId="28781" xr:uid="{00000000-0005-0000-0000-0000CDB10000}"/>
    <cellStyle name="SAPBEXHLevel3 3 27" xfId="1574" xr:uid="{00000000-0005-0000-0000-0000CEB10000}"/>
    <cellStyle name="SAPBEXHLevel3 3 27 10" xfId="31667" xr:uid="{00000000-0005-0000-0000-0000CFB10000}"/>
    <cellStyle name="SAPBEXHLevel3 3 27 11" xfId="34556" xr:uid="{00000000-0005-0000-0000-0000D0B10000}"/>
    <cellStyle name="SAPBEXHLevel3 3 27 12" xfId="37462" xr:uid="{00000000-0005-0000-0000-0000D1B10000}"/>
    <cellStyle name="SAPBEXHLevel3 3 27 13" xfId="42569" xr:uid="{00000000-0005-0000-0000-0000D2B10000}"/>
    <cellStyle name="SAPBEXHLevel3 3 27 14" xfId="45587" xr:uid="{00000000-0005-0000-0000-0000D3B10000}"/>
    <cellStyle name="SAPBEXHLevel3 3 27 2" xfId="6554" xr:uid="{00000000-0005-0000-0000-0000D4B10000}"/>
    <cellStyle name="SAPBEXHLevel3 3 27 3" xfId="9348" xr:uid="{00000000-0005-0000-0000-0000D5B10000}"/>
    <cellStyle name="SAPBEXHLevel3 3 27 4" xfId="12241" xr:uid="{00000000-0005-0000-0000-0000D6B10000}"/>
    <cellStyle name="SAPBEXHLevel3 3 27 5" xfId="15109" xr:uid="{00000000-0005-0000-0000-0000D7B10000}"/>
    <cellStyle name="SAPBEXHLevel3 3 27 6" xfId="18038" xr:uid="{00000000-0005-0000-0000-0000D8B10000}"/>
    <cellStyle name="SAPBEXHLevel3 3 27 7" xfId="21149" xr:uid="{00000000-0005-0000-0000-0000D9B10000}"/>
    <cellStyle name="SAPBEXHLevel3 3 27 8" xfId="25928" xr:uid="{00000000-0005-0000-0000-0000DAB10000}"/>
    <cellStyle name="SAPBEXHLevel3 3 27 9" xfId="28812" xr:uid="{00000000-0005-0000-0000-0000DBB10000}"/>
    <cellStyle name="SAPBEXHLevel3 3 28" xfId="1605" xr:uid="{00000000-0005-0000-0000-0000DCB10000}"/>
    <cellStyle name="SAPBEXHLevel3 3 28 10" xfId="31698" xr:uid="{00000000-0005-0000-0000-0000DDB10000}"/>
    <cellStyle name="SAPBEXHLevel3 3 28 11" xfId="34587" xr:uid="{00000000-0005-0000-0000-0000DEB10000}"/>
    <cellStyle name="SAPBEXHLevel3 3 28 12" xfId="37493" xr:uid="{00000000-0005-0000-0000-0000DFB10000}"/>
    <cellStyle name="SAPBEXHLevel3 3 28 13" xfId="42600" xr:uid="{00000000-0005-0000-0000-0000E0B10000}"/>
    <cellStyle name="SAPBEXHLevel3 3 28 14" xfId="45618" xr:uid="{00000000-0005-0000-0000-0000E1B10000}"/>
    <cellStyle name="SAPBEXHLevel3 3 28 2" xfId="6585" xr:uid="{00000000-0005-0000-0000-0000E2B10000}"/>
    <cellStyle name="SAPBEXHLevel3 3 28 3" xfId="9379" xr:uid="{00000000-0005-0000-0000-0000E3B10000}"/>
    <cellStyle name="SAPBEXHLevel3 3 28 4" xfId="12272" xr:uid="{00000000-0005-0000-0000-0000E4B10000}"/>
    <cellStyle name="SAPBEXHLevel3 3 28 5" xfId="15140" xr:uid="{00000000-0005-0000-0000-0000E5B10000}"/>
    <cellStyle name="SAPBEXHLevel3 3 28 6" xfId="18069" xr:uid="{00000000-0005-0000-0000-0000E6B10000}"/>
    <cellStyle name="SAPBEXHLevel3 3 28 7" xfId="21180" xr:uid="{00000000-0005-0000-0000-0000E7B10000}"/>
    <cellStyle name="SAPBEXHLevel3 3 28 8" xfId="25959" xr:uid="{00000000-0005-0000-0000-0000E8B10000}"/>
    <cellStyle name="SAPBEXHLevel3 3 28 9" xfId="28843" xr:uid="{00000000-0005-0000-0000-0000E9B10000}"/>
    <cellStyle name="SAPBEXHLevel3 3 29" xfId="1636" xr:uid="{00000000-0005-0000-0000-0000EAB10000}"/>
    <cellStyle name="SAPBEXHLevel3 3 29 10" xfId="31729" xr:uid="{00000000-0005-0000-0000-0000EBB10000}"/>
    <cellStyle name="SAPBEXHLevel3 3 29 11" xfId="34618" xr:uid="{00000000-0005-0000-0000-0000ECB10000}"/>
    <cellStyle name="SAPBEXHLevel3 3 29 12" xfId="37524" xr:uid="{00000000-0005-0000-0000-0000EDB10000}"/>
    <cellStyle name="SAPBEXHLevel3 3 29 13" xfId="42631" xr:uid="{00000000-0005-0000-0000-0000EEB10000}"/>
    <cellStyle name="SAPBEXHLevel3 3 29 14" xfId="45649" xr:uid="{00000000-0005-0000-0000-0000EFB10000}"/>
    <cellStyle name="SAPBEXHLevel3 3 29 2" xfId="6616" xr:uid="{00000000-0005-0000-0000-0000F0B10000}"/>
    <cellStyle name="SAPBEXHLevel3 3 29 3" xfId="9410" xr:uid="{00000000-0005-0000-0000-0000F1B10000}"/>
    <cellStyle name="SAPBEXHLevel3 3 29 4" xfId="12303" xr:uid="{00000000-0005-0000-0000-0000F2B10000}"/>
    <cellStyle name="SAPBEXHLevel3 3 29 5" xfId="15171" xr:uid="{00000000-0005-0000-0000-0000F3B10000}"/>
    <cellStyle name="SAPBEXHLevel3 3 29 6" xfId="18100" xr:uid="{00000000-0005-0000-0000-0000F4B10000}"/>
    <cellStyle name="SAPBEXHLevel3 3 29 7" xfId="21211" xr:uid="{00000000-0005-0000-0000-0000F5B10000}"/>
    <cellStyle name="SAPBEXHLevel3 3 29 8" xfId="25990" xr:uid="{00000000-0005-0000-0000-0000F6B10000}"/>
    <cellStyle name="SAPBEXHLevel3 3 29 9" xfId="28874" xr:uid="{00000000-0005-0000-0000-0000F7B10000}"/>
    <cellStyle name="SAPBEXHLevel3 3 3" xfId="500" xr:uid="{00000000-0005-0000-0000-0000F8B10000}"/>
    <cellStyle name="SAPBEXHLevel3 3 3 10" xfId="33484" xr:uid="{00000000-0005-0000-0000-0000F9B10000}"/>
    <cellStyle name="SAPBEXHLevel3 3 3 11" xfId="36389" xr:uid="{00000000-0005-0000-0000-0000FAB10000}"/>
    <cellStyle name="SAPBEXHLevel3 3 3 12" xfId="41497" xr:uid="{00000000-0005-0000-0000-0000FBB10000}"/>
    <cellStyle name="SAPBEXHLevel3 3 3 13" xfId="44514" xr:uid="{00000000-0005-0000-0000-0000FCB10000}"/>
    <cellStyle name="SAPBEXHLevel3 3 3 2" xfId="740" xr:uid="{00000000-0005-0000-0000-0000FDB10000}"/>
    <cellStyle name="SAPBEXHLevel3 3 3 2 10" xfId="30833" xr:uid="{00000000-0005-0000-0000-0000FEB10000}"/>
    <cellStyle name="SAPBEXHLevel3 3 3 2 11" xfId="33722" xr:uid="{00000000-0005-0000-0000-0000FFB10000}"/>
    <cellStyle name="SAPBEXHLevel3 3 3 2 12" xfId="36628" xr:uid="{00000000-0005-0000-0000-000000B20000}"/>
    <cellStyle name="SAPBEXHLevel3 3 3 2 13" xfId="41735" xr:uid="{00000000-0005-0000-0000-000001B20000}"/>
    <cellStyle name="SAPBEXHLevel3 3 3 2 14" xfId="44753" xr:uid="{00000000-0005-0000-0000-000002B20000}"/>
    <cellStyle name="SAPBEXHLevel3 3 3 2 2" xfId="4205" xr:uid="{00000000-0005-0000-0000-000003B20000}"/>
    <cellStyle name="SAPBEXHLevel3 3 3 2 3" xfId="8514" xr:uid="{00000000-0005-0000-0000-000004B20000}"/>
    <cellStyle name="SAPBEXHLevel3 3 3 2 4" xfId="11407" xr:uid="{00000000-0005-0000-0000-000005B20000}"/>
    <cellStyle name="SAPBEXHLevel3 3 3 2 5" xfId="14275" xr:uid="{00000000-0005-0000-0000-000006B20000}"/>
    <cellStyle name="SAPBEXHLevel3 3 3 2 6" xfId="17204" xr:uid="{00000000-0005-0000-0000-000007B20000}"/>
    <cellStyle name="SAPBEXHLevel3 3 3 2 7" xfId="20315" xr:uid="{00000000-0005-0000-0000-000008B20000}"/>
    <cellStyle name="SAPBEXHLevel3 3 3 2 8" xfId="25094" xr:uid="{00000000-0005-0000-0000-000009B20000}"/>
    <cellStyle name="SAPBEXHLevel3 3 3 2 9" xfId="27978" xr:uid="{00000000-0005-0000-0000-00000AB20000}"/>
    <cellStyle name="SAPBEXHLevel3 3 3 3" xfId="821" xr:uid="{00000000-0005-0000-0000-00000BB20000}"/>
    <cellStyle name="SAPBEXHLevel3 3 3 3 10" xfId="30914" xr:uid="{00000000-0005-0000-0000-00000CB20000}"/>
    <cellStyle name="SAPBEXHLevel3 3 3 3 11" xfId="33803" xr:uid="{00000000-0005-0000-0000-00000DB20000}"/>
    <cellStyle name="SAPBEXHLevel3 3 3 3 12" xfId="36709" xr:uid="{00000000-0005-0000-0000-00000EB20000}"/>
    <cellStyle name="SAPBEXHLevel3 3 3 3 13" xfId="41816" xr:uid="{00000000-0005-0000-0000-00000FB20000}"/>
    <cellStyle name="SAPBEXHLevel3 3 3 3 14" xfId="44834" xr:uid="{00000000-0005-0000-0000-000010B20000}"/>
    <cellStyle name="SAPBEXHLevel3 3 3 3 2" xfId="3917" xr:uid="{00000000-0005-0000-0000-000011B20000}"/>
    <cellStyle name="SAPBEXHLevel3 3 3 3 3" xfId="8595" xr:uid="{00000000-0005-0000-0000-000012B20000}"/>
    <cellStyle name="SAPBEXHLevel3 3 3 3 4" xfId="11488" xr:uid="{00000000-0005-0000-0000-000013B20000}"/>
    <cellStyle name="SAPBEXHLevel3 3 3 3 5" xfId="14356" xr:uid="{00000000-0005-0000-0000-000014B20000}"/>
    <cellStyle name="SAPBEXHLevel3 3 3 3 6" xfId="17285" xr:uid="{00000000-0005-0000-0000-000015B20000}"/>
    <cellStyle name="SAPBEXHLevel3 3 3 3 7" xfId="20396" xr:uid="{00000000-0005-0000-0000-000016B20000}"/>
    <cellStyle name="SAPBEXHLevel3 3 3 3 8" xfId="25175" xr:uid="{00000000-0005-0000-0000-000017B20000}"/>
    <cellStyle name="SAPBEXHLevel3 3 3 3 9" xfId="28059" xr:uid="{00000000-0005-0000-0000-000018B20000}"/>
    <cellStyle name="SAPBEXHLevel3 3 3 4" xfId="853" xr:uid="{00000000-0005-0000-0000-000019B20000}"/>
    <cellStyle name="SAPBEXHLevel3 3 3 4 10" xfId="30946" xr:uid="{00000000-0005-0000-0000-00001AB20000}"/>
    <cellStyle name="SAPBEXHLevel3 3 3 4 11" xfId="33835" xr:uid="{00000000-0005-0000-0000-00001BB20000}"/>
    <cellStyle name="SAPBEXHLevel3 3 3 4 12" xfId="36741" xr:uid="{00000000-0005-0000-0000-00001CB20000}"/>
    <cellStyle name="SAPBEXHLevel3 3 3 4 13" xfId="41848" xr:uid="{00000000-0005-0000-0000-00001DB20000}"/>
    <cellStyle name="SAPBEXHLevel3 3 3 4 14" xfId="44866" xr:uid="{00000000-0005-0000-0000-00001EB20000}"/>
    <cellStyle name="SAPBEXHLevel3 3 3 4 2" xfId="4818" xr:uid="{00000000-0005-0000-0000-00001FB20000}"/>
    <cellStyle name="SAPBEXHLevel3 3 3 4 3" xfId="8627" xr:uid="{00000000-0005-0000-0000-000020B20000}"/>
    <cellStyle name="SAPBEXHLevel3 3 3 4 4" xfId="11520" xr:uid="{00000000-0005-0000-0000-000021B20000}"/>
    <cellStyle name="SAPBEXHLevel3 3 3 4 5" xfId="14388" xr:uid="{00000000-0005-0000-0000-000022B20000}"/>
    <cellStyle name="SAPBEXHLevel3 3 3 4 6" xfId="17317" xr:uid="{00000000-0005-0000-0000-000023B20000}"/>
    <cellStyle name="SAPBEXHLevel3 3 3 4 7" xfId="20428" xr:uid="{00000000-0005-0000-0000-000024B20000}"/>
    <cellStyle name="SAPBEXHLevel3 3 3 4 8" xfId="25207" xr:uid="{00000000-0005-0000-0000-000025B20000}"/>
    <cellStyle name="SAPBEXHLevel3 3 3 4 9" xfId="28091" xr:uid="{00000000-0005-0000-0000-000026B20000}"/>
    <cellStyle name="SAPBEXHLevel3 3 3 5" xfId="11169" xr:uid="{00000000-0005-0000-0000-000027B20000}"/>
    <cellStyle name="SAPBEXHLevel3 3 3 6" xfId="16966" xr:uid="{00000000-0005-0000-0000-000028B20000}"/>
    <cellStyle name="SAPBEXHLevel3 3 3 7" xfId="20075" xr:uid="{00000000-0005-0000-0000-000029B20000}"/>
    <cellStyle name="SAPBEXHLevel3 3 3 8" xfId="22879" xr:uid="{00000000-0005-0000-0000-00002AB20000}"/>
    <cellStyle name="SAPBEXHLevel3 3 3 9" xfId="27740" xr:uid="{00000000-0005-0000-0000-00002BB20000}"/>
    <cellStyle name="SAPBEXHLevel3 3 30" xfId="1667" xr:uid="{00000000-0005-0000-0000-00002CB20000}"/>
    <cellStyle name="SAPBEXHLevel3 3 30 10" xfId="31760" xr:uid="{00000000-0005-0000-0000-00002DB20000}"/>
    <cellStyle name="SAPBEXHLevel3 3 30 11" xfId="34649" xr:uid="{00000000-0005-0000-0000-00002EB20000}"/>
    <cellStyle name="SAPBEXHLevel3 3 30 12" xfId="37555" xr:uid="{00000000-0005-0000-0000-00002FB20000}"/>
    <cellStyle name="SAPBEXHLevel3 3 30 13" xfId="42662" xr:uid="{00000000-0005-0000-0000-000030B20000}"/>
    <cellStyle name="SAPBEXHLevel3 3 30 14" xfId="45680" xr:uid="{00000000-0005-0000-0000-000031B20000}"/>
    <cellStyle name="SAPBEXHLevel3 3 30 2" xfId="6647" xr:uid="{00000000-0005-0000-0000-000032B20000}"/>
    <cellStyle name="SAPBEXHLevel3 3 30 3" xfId="9441" xr:uid="{00000000-0005-0000-0000-000033B20000}"/>
    <cellStyle name="SAPBEXHLevel3 3 30 4" xfId="12334" xr:uid="{00000000-0005-0000-0000-000034B20000}"/>
    <cellStyle name="SAPBEXHLevel3 3 30 5" xfId="15202" xr:uid="{00000000-0005-0000-0000-000035B20000}"/>
    <cellStyle name="SAPBEXHLevel3 3 30 6" xfId="18131" xr:uid="{00000000-0005-0000-0000-000036B20000}"/>
    <cellStyle name="SAPBEXHLevel3 3 30 7" xfId="21242" xr:uid="{00000000-0005-0000-0000-000037B20000}"/>
    <cellStyle name="SAPBEXHLevel3 3 30 8" xfId="26021" xr:uid="{00000000-0005-0000-0000-000038B20000}"/>
    <cellStyle name="SAPBEXHLevel3 3 30 9" xfId="28905" xr:uid="{00000000-0005-0000-0000-000039B20000}"/>
    <cellStyle name="SAPBEXHLevel3 3 31" xfId="1697" xr:uid="{00000000-0005-0000-0000-00003AB20000}"/>
    <cellStyle name="SAPBEXHLevel3 3 31 10" xfId="31790" xr:uid="{00000000-0005-0000-0000-00003BB20000}"/>
    <cellStyle name="SAPBEXHLevel3 3 31 11" xfId="34679" xr:uid="{00000000-0005-0000-0000-00003CB20000}"/>
    <cellStyle name="SAPBEXHLevel3 3 31 12" xfId="37585" xr:uid="{00000000-0005-0000-0000-00003DB20000}"/>
    <cellStyle name="SAPBEXHLevel3 3 31 13" xfId="42692" xr:uid="{00000000-0005-0000-0000-00003EB20000}"/>
    <cellStyle name="SAPBEXHLevel3 3 31 14" xfId="45710" xr:uid="{00000000-0005-0000-0000-00003FB20000}"/>
    <cellStyle name="SAPBEXHLevel3 3 31 2" xfId="6677" xr:uid="{00000000-0005-0000-0000-000040B20000}"/>
    <cellStyle name="SAPBEXHLevel3 3 31 3" xfId="9471" xr:uid="{00000000-0005-0000-0000-000041B20000}"/>
    <cellStyle name="SAPBEXHLevel3 3 31 4" xfId="12364" xr:uid="{00000000-0005-0000-0000-000042B20000}"/>
    <cellStyle name="SAPBEXHLevel3 3 31 5" xfId="15232" xr:uid="{00000000-0005-0000-0000-000043B20000}"/>
    <cellStyle name="SAPBEXHLevel3 3 31 6" xfId="18161" xr:uid="{00000000-0005-0000-0000-000044B20000}"/>
    <cellStyle name="SAPBEXHLevel3 3 31 7" xfId="21272" xr:uid="{00000000-0005-0000-0000-000045B20000}"/>
    <cellStyle name="SAPBEXHLevel3 3 31 8" xfId="26051" xr:uid="{00000000-0005-0000-0000-000046B20000}"/>
    <cellStyle name="SAPBEXHLevel3 3 31 9" xfId="28935" xr:uid="{00000000-0005-0000-0000-000047B20000}"/>
    <cellStyle name="SAPBEXHLevel3 3 32" xfId="1728" xr:uid="{00000000-0005-0000-0000-000048B20000}"/>
    <cellStyle name="SAPBEXHLevel3 3 32 10" xfId="31820" xr:uid="{00000000-0005-0000-0000-000049B20000}"/>
    <cellStyle name="SAPBEXHLevel3 3 32 11" xfId="34710" xr:uid="{00000000-0005-0000-0000-00004AB20000}"/>
    <cellStyle name="SAPBEXHLevel3 3 32 12" xfId="37616" xr:uid="{00000000-0005-0000-0000-00004BB20000}"/>
    <cellStyle name="SAPBEXHLevel3 3 32 13" xfId="42723" xr:uid="{00000000-0005-0000-0000-00004CB20000}"/>
    <cellStyle name="SAPBEXHLevel3 3 32 14" xfId="45741" xr:uid="{00000000-0005-0000-0000-00004DB20000}"/>
    <cellStyle name="SAPBEXHLevel3 3 32 2" xfId="6707" xr:uid="{00000000-0005-0000-0000-00004EB20000}"/>
    <cellStyle name="SAPBEXHLevel3 3 32 3" xfId="9501" xr:uid="{00000000-0005-0000-0000-00004FB20000}"/>
    <cellStyle name="SAPBEXHLevel3 3 32 4" xfId="12395" xr:uid="{00000000-0005-0000-0000-000050B20000}"/>
    <cellStyle name="SAPBEXHLevel3 3 32 5" xfId="15262" xr:uid="{00000000-0005-0000-0000-000051B20000}"/>
    <cellStyle name="SAPBEXHLevel3 3 32 6" xfId="18192" xr:uid="{00000000-0005-0000-0000-000052B20000}"/>
    <cellStyle name="SAPBEXHLevel3 3 32 7" xfId="21303" xr:uid="{00000000-0005-0000-0000-000053B20000}"/>
    <cellStyle name="SAPBEXHLevel3 3 32 8" xfId="26082" xr:uid="{00000000-0005-0000-0000-000054B20000}"/>
    <cellStyle name="SAPBEXHLevel3 3 32 9" xfId="28966" xr:uid="{00000000-0005-0000-0000-000055B20000}"/>
    <cellStyle name="SAPBEXHLevel3 3 33" xfId="1760" xr:uid="{00000000-0005-0000-0000-000056B20000}"/>
    <cellStyle name="SAPBEXHLevel3 3 33 10" xfId="31851" xr:uid="{00000000-0005-0000-0000-000057B20000}"/>
    <cellStyle name="SAPBEXHLevel3 3 33 11" xfId="34742" xr:uid="{00000000-0005-0000-0000-000058B20000}"/>
    <cellStyle name="SAPBEXHLevel3 3 33 12" xfId="37648" xr:uid="{00000000-0005-0000-0000-000059B20000}"/>
    <cellStyle name="SAPBEXHLevel3 3 33 13" xfId="42755" xr:uid="{00000000-0005-0000-0000-00005AB20000}"/>
    <cellStyle name="SAPBEXHLevel3 3 33 14" xfId="45773" xr:uid="{00000000-0005-0000-0000-00005BB20000}"/>
    <cellStyle name="SAPBEXHLevel3 3 33 2" xfId="6738" xr:uid="{00000000-0005-0000-0000-00005CB20000}"/>
    <cellStyle name="SAPBEXHLevel3 3 33 3" xfId="9532" xr:uid="{00000000-0005-0000-0000-00005DB20000}"/>
    <cellStyle name="SAPBEXHLevel3 3 33 4" xfId="12427" xr:uid="{00000000-0005-0000-0000-00005EB20000}"/>
    <cellStyle name="SAPBEXHLevel3 3 33 5" xfId="15293" xr:uid="{00000000-0005-0000-0000-00005FB20000}"/>
    <cellStyle name="SAPBEXHLevel3 3 33 6" xfId="18224" xr:uid="{00000000-0005-0000-0000-000060B20000}"/>
    <cellStyle name="SAPBEXHLevel3 3 33 7" xfId="21335" xr:uid="{00000000-0005-0000-0000-000061B20000}"/>
    <cellStyle name="SAPBEXHLevel3 3 33 8" xfId="26114" xr:uid="{00000000-0005-0000-0000-000062B20000}"/>
    <cellStyle name="SAPBEXHLevel3 3 33 9" xfId="28998" xr:uid="{00000000-0005-0000-0000-000063B20000}"/>
    <cellStyle name="SAPBEXHLevel3 3 34" xfId="1792" xr:uid="{00000000-0005-0000-0000-000064B20000}"/>
    <cellStyle name="SAPBEXHLevel3 3 34 10" xfId="31882" xr:uid="{00000000-0005-0000-0000-000065B20000}"/>
    <cellStyle name="SAPBEXHLevel3 3 34 11" xfId="34774" xr:uid="{00000000-0005-0000-0000-000066B20000}"/>
    <cellStyle name="SAPBEXHLevel3 3 34 12" xfId="37680" xr:uid="{00000000-0005-0000-0000-000067B20000}"/>
    <cellStyle name="SAPBEXHLevel3 3 34 13" xfId="42787" xr:uid="{00000000-0005-0000-0000-000068B20000}"/>
    <cellStyle name="SAPBEXHLevel3 3 34 14" xfId="45805" xr:uid="{00000000-0005-0000-0000-000069B20000}"/>
    <cellStyle name="SAPBEXHLevel3 3 34 2" xfId="6770" xr:uid="{00000000-0005-0000-0000-00006AB20000}"/>
    <cellStyle name="SAPBEXHLevel3 3 34 3" xfId="9563" xr:uid="{00000000-0005-0000-0000-00006BB20000}"/>
    <cellStyle name="SAPBEXHLevel3 3 34 4" xfId="12459" xr:uid="{00000000-0005-0000-0000-00006CB20000}"/>
    <cellStyle name="SAPBEXHLevel3 3 34 5" xfId="15324" xr:uid="{00000000-0005-0000-0000-00006DB20000}"/>
    <cellStyle name="SAPBEXHLevel3 3 34 6" xfId="18256" xr:uid="{00000000-0005-0000-0000-00006EB20000}"/>
    <cellStyle name="SAPBEXHLevel3 3 34 7" xfId="21367" xr:uid="{00000000-0005-0000-0000-00006FB20000}"/>
    <cellStyle name="SAPBEXHLevel3 3 34 8" xfId="26146" xr:uid="{00000000-0005-0000-0000-000070B20000}"/>
    <cellStyle name="SAPBEXHLevel3 3 34 9" xfId="29030" xr:uid="{00000000-0005-0000-0000-000071B20000}"/>
    <cellStyle name="SAPBEXHLevel3 3 35" xfId="1824" xr:uid="{00000000-0005-0000-0000-000072B20000}"/>
    <cellStyle name="SAPBEXHLevel3 3 35 10" xfId="31913" xr:uid="{00000000-0005-0000-0000-000073B20000}"/>
    <cellStyle name="SAPBEXHLevel3 3 35 11" xfId="34806" xr:uid="{00000000-0005-0000-0000-000074B20000}"/>
    <cellStyle name="SAPBEXHLevel3 3 35 12" xfId="37712" xr:uid="{00000000-0005-0000-0000-000075B20000}"/>
    <cellStyle name="SAPBEXHLevel3 3 35 13" xfId="42819" xr:uid="{00000000-0005-0000-0000-000076B20000}"/>
    <cellStyle name="SAPBEXHLevel3 3 35 14" xfId="45837" xr:uid="{00000000-0005-0000-0000-000077B20000}"/>
    <cellStyle name="SAPBEXHLevel3 3 35 2" xfId="6801" xr:uid="{00000000-0005-0000-0000-000078B20000}"/>
    <cellStyle name="SAPBEXHLevel3 3 35 3" xfId="9594" xr:uid="{00000000-0005-0000-0000-000079B20000}"/>
    <cellStyle name="SAPBEXHLevel3 3 35 4" xfId="12491" xr:uid="{00000000-0005-0000-0000-00007AB20000}"/>
    <cellStyle name="SAPBEXHLevel3 3 35 5" xfId="15355" xr:uid="{00000000-0005-0000-0000-00007BB20000}"/>
    <cellStyle name="SAPBEXHLevel3 3 35 6" xfId="18288" xr:uid="{00000000-0005-0000-0000-00007CB20000}"/>
    <cellStyle name="SAPBEXHLevel3 3 35 7" xfId="21399" xr:uid="{00000000-0005-0000-0000-00007DB20000}"/>
    <cellStyle name="SAPBEXHLevel3 3 35 8" xfId="26178" xr:uid="{00000000-0005-0000-0000-00007EB20000}"/>
    <cellStyle name="SAPBEXHLevel3 3 35 9" xfId="29062" xr:uid="{00000000-0005-0000-0000-00007FB20000}"/>
    <cellStyle name="SAPBEXHLevel3 3 36" xfId="1856" xr:uid="{00000000-0005-0000-0000-000080B20000}"/>
    <cellStyle name="SAPBEXHLevel3 3 36 10" xfId="31944" xr:uid="{00000000-0005-0000-0000-000081B20000}"/>
    <cellStyle name="SAPBEXHLevel3 3 36 11" xfId="34837" xr:uid="{00000000-0005-0000-0000-000082B20000}"/>
    <cellStyle name="SAPBEXHLevel3 3 36 12" xfId="37744" xr:uid="{00000000-0005-0000-0000-000083B20000}"/>
    <cellStyle name="SAPBEXHLevel3 3 36 13" xfId="42851" xr:uid="{00000000-0005-0000-0000-000084B20000}"/>
    <cellStyle name="SAPBEXHLevel3 3 36 14" xfId="45869" xr:uid="{00000000-0005-0000-0000-000085B20000}"/>
    <cellStyle name="SAPBEXHLevel3 3 36 2" xfId="6832" xr:uid="{00000000-0005-0000-0000-000086B20000}"/>
    <cellStyle name="SAPBEXHLevel3 3 36 3" xfId="9625" xr:uid="{00000000-0005-0000-0000-000087B20000}"/>
    <cellStyle name="SAPBEXHLevel3 3 36 4" xfId="12523" xr:uid="{00000000-0005-0000-0000-000088B20000}"/>
    <cellStyle name="SAPBEXHLevel3 3 36 5" xfId="15386" xr:uid="{00000000-0005-0000-0000-000089B20000}"/>
    <cellStyle name="SAPBEXHLevel3 3 36 6" xfId="18320" xr:uid="{00000000-0005-0000-0000-00008AB20000}"/>
    <cellStyle name="SAPBEXHLevel3 3 36 7" xfId="21431" xr:uid="{00000000-0005-0000-0000-00008BB20000}"/>
    <cellStyle name="SAPBEXHLevel3 3 36 8" xfId="26210" xr:uid="{00000000-0005-0000-0000-00008CB20000}"/>
    <cellStyle name="SAPBEXHLevel3 3 36 9" xfId="29093" xr:uid="{00000000-0005-0000-0000-00008DB20000}"/>
    <cellStyle name="SAPBEXHLevel3 3 37" xfId="1888" xr:uid="{00000000-0005-0000-0000-00008EB20000}"/>
    <cellStyle name="SAPBEXHLevel3 3 37 10" xfId="31974" xr:uid="{00000000-0005-0000-0000-00008FB20000}"/>
    <cellStyle name="SAPBEXHLevel3 3 37 11" xfId="34868" xr:uid="{00000000-0005-0000-0000-000090B20000}"/>
    <cellStyle name="SAPBEXHLevel3 3 37 12" xfId="37774" xr:uid="{00000000-0005-0000-0000-000091B20000}"/>
    <cellStyle name="SAPBEXHLevel3 3 37 13" xfId="42882" xr:uid="{00000000-0005-0000-0000-000092B20000}"/>
    <cellStyle name="SAPBEXHLevel3 3 37 14" xfId="45901" xr:uid="{00000000-0005-0000-0000-000093B20000}"/>
    <cellStyle name="SAPBEXHLevel3 3 37 2" xfId="6863" xr:uid="{00000000-0005-0000-0000-000094B20000}"/>
    <cellStyle name="SAPBEXHLevel3 3 37 3" xfId="9655" xr:uid="{00000000-0005-0000-0000-000095B20000}"/>
    <cellStyle name="SAPBEXHLevel3 3 37 4" xfId="12553" xr:uid="{00000000-0005-0000-0000-000096B20000}"/>
    <cellStyle name="SAPBEXHLevel3 3 37 5" xfId="15416" xr:uid="{00000000-0005-0000-0000-000097B20000}"/>
    <cellStyle name="SAPBEXHLevel3 3 37 6" xfId="18351" xr:uid="{00000000-0005-0000-0000-000098B20000}"/>
    <cellStyle name="SAPBEXHLevel3 3 37 7" xfId="21462" xr:uid="{00000000-0005-0000-0000-000099B20000}"/>
    <cellStyle name="SAPBEXHLevel3 3 37 8" xfId="26240" xr:uid="{00000000-0005-0000-0000-00009AB20000}"/>
    <cellStyle name="SAPBEXHLevel3 3 37 9" xfId="29123" xr:uid="{00000000-0005-0000-0000-00009BB20000}"/>
    <cellStyle name="SAPBEXHLevel3 3 38" xfId="1919" xr:uid="{00000000-0005-0000-0000-00009CB20000}"/>
    <cellStyle name="SAPBEXHLevel3 3 38 10" xfId="32004" xr:uid="{00000000-0005-0000-0000-00009DB20000}"/>
    <cellStyle name="SAPBEXHLevel3 3 38 11" xfId="34899" xr:uid="{00000000-0005-0000-0000-00009EB20000}"/>
    <cellStyle name="SAPBEXHLevel3 3 38 12" xfId="37804" xr:uid="{00000000-0005-0000-0000-00009FB20000}"/>
    <cellStyle name="SAPBEXHLevel3 3 38 13" xfId="42913" xr:uid="{00000000-0005-0000-0000-0000A0B20000}"/>
    <cellStyle name="SAPBEXHLevel3 3 38 14" xfId="45932" xr:uid="{00000000-0005-0000-0000-0000A1B20000}"/>
    <cellStyle name="SAPBEXHLevel3 3 38 2" xfId="6893" xr:uid="{00000000-0005-0000-0000-0000A2B20000}"/>
    <cellStyle name="SAPBEXHLevel3 3 38 3" xfId="9686" xr:uid="{00000000-0005-0000-0000-0000A3B20000}"/>
    <cellStyle name="SAPBEXHLevel3 3 38 4" xfId="12583" xr:uid="{00000000-0005-0000-0000-0000A4B20000}"/>
    <cellStyle name="SAPBEXHLevel3 3 38 5" xfId="15446" xr:uid="{00000000-0005-0000-0000-0000A5B20000}"/>
    <cellStyle name="SAPBEXHLevel3 3 38 6" xfId="18382" xr:uid="{00000000-0005-0000-0000-0000A6B20000}"/>
    <cellStyle name="SAPBEXHLevel3 3 38 7" xfId="21493" xr:uid="{00000000-0005-0000-0000-0000A7B20000}"/>
    <cellStyle name="SAPBEXHLevel3 3 38 8" xfId="26270" xr:uid="{00000000-0005-0000-0000-0000A8B20000}"/>
    <cellStyle name="SAPBEXHLevel3 3 38 9" xfId="29153" xr:uid="{00000000-0005-0000-0000-0000A9B20000}"/>
    <cellStyle name="SAPBEXHLevel3 3 39" xfId="1951" xr:uid="{00000000-0005-0000-0000-0000AAB20000}"/>
    <cellStyle name="SAPBEXHLevel3 3 39 10" xfId="32035" xr:uid="{00000000-0005-0000-0000-0000ABB20000}"/>
    <cellStyle name="SAPBEXHLevel3 3 39 11" xfId="34931" xr:uid="{00000000-0005-0000-0000-0000ACB20000}"/>
    <cellStyle name="SAPBEXHLevel3 3 39 12" xfId="37835" xr:uid="{00000000-0005-0000-0000-0000ADB20000}"/>
    <cellStyle name="SAPBEXHLevel3 3 39 13" xfId="42944" xr:uid="{00000000-0005-0000-0000-0000AEB20000}"/>
    <cellStyle name="SAPBEXHLevel3 3 39 14" xfId="45964" xr:uid="{00000000-0005-0000-0000-0000AFB20000}"/>
    <cellStyle name="SAPBEXHLevel3 3 39 2" xfId="6924" xr:uid="{00000000-0005-0000-0000-0000B0B20000}"/>
    <cellStyle name="SAPBEXHLevel3 3 39 3" xfId="9718" xr:uid="{00000000-0005-0000-0000-0000B1B20000}"/>
    <cellStyle name="SAPBEXHLevel3 3 39 4" xfId="12614" xr:uid="{00000000-0005-0000-0000-0000B2B20000}"/>
    <cellStyle name="SAPBEXHLevel3 3 39 5" xfId="15478" xr:uid="{00000000-0005-0000-0000-0000B3B20000}"/>
    <cellStyle name="SAPBEXHLevel3 3 39 6" xfId="18414" xr:uid="{00000000-0005-0000-0000-0000B4B20000}"/>
    <cellStyle name="SAPBEXHLevel3 3 39 7" xfId="21525" xr:uid="{00000000-0005-0000-0000-0000B5B20000}"/>
    <cellStyle name="SAPBEXHLevel3 3 39 8" xfId="26301" xr:uid="{00000000-0005-0000-0000-0000B6B20000}"/>
    <cellStyle name="SAPBEXHLevel3 3 39 9" xfId="29184" xr:uid="{00000000-0005-0000-0000-0000B7B20000}"/>
    <cellStyle name="SAPBEXHLevel3 3 4" xfId="341" xr:uid="{00000000-0005-0000-0000-0000B8B20000}"/>
    <cellStyle name="SAPBEXHLevel3 3 4 10" xfId="30569" xr:uid="{00000000-0005-0000-0000-0000B9B20000}"/>
    <cellStyle name="SAPBEXHLevel3 3 4 11" xfId="33440" xr:uid="{00000000-0005-0000-0000-0000BAB20000}"/>
    <cellStyle name="SAPBEXHLevel3 3 4 12" xfId="36344" xr:uid="{00000000-0005-0000-0000-0000BBB20000}"/>
    <cellStyle name="SAPBEXHLevel3 3 4 13" xfId="41454" xr:uid="{00000000-0005-0000-0000-0000BCB20000}"/>
    <cellStyle name="SAPBEXHLevel3 3 4 14" xfId="44437" xr:uid="{00000000-0005-0000-0000-0000BDB20000}"/>
    <cellStyle name="SAPBEXHLevel3 3 4 2" xfId="4650" xr:uid="{00000000-0005-0000-0000-0000BEB20000}"/>
    <cellStyle name="SAPBEXHLevel3 3 4 3" xfId="8033" xr:uid="{00000000-0005-0000-0000-0000BFB20000}"/>
    <cellStyle name="SAPBEXHLevel3 3 4 4" xfId="11122" xr:uid="{00000000-0005-0000-0000-0000C0B20000}"/>
    <cellStyle name="SAPBEXHLevel3 3 4 5" xfId="14001" xr:uid="{00000000-0005-0000-0000-0000C1B20000}"/>
    <cellStyle name="SAPBEXHLevel3 3 4 6" xfId="16895" xr:uid="{00000000-0005-0000-0000-0000C2B20000}"/>
    <cellStyle name="SAPBEXHLevel3 3 4 7" xfId="19927" xr:uid="{00000000-0005-0000-0000-0000C3B20000}"/>
    <cellStyle name="SAPBEXHLevel3 3 4 8" xfId="23483" xr:uid="{00000000-0005-0000-0000-0000C4B20000}"/>
    <cellStyle name="SAPBEXHLevel3 3 4 9" xfId="27691" xr:uid="{00000000-0005-0000-0000-0000C5B20000}"/>
    <cellStyle name="SAPBEXHLevel3 3 40" xfId="1982" xr:uid="{00000000-0005-0000-0000-0000C6B20000}"/>
    <cellStyle name="SAPBEXHLevel3 3 40 10" xfId="32065" xr:uid="{00000000-0005-0000-0000-0000C7B20000}"/>
    <cellStyle name="SAPBEXHLevel3 3 40 11" xfId="34962" xr:uid="{00000000-0005-0000-0000-0000C8B20000}"/>
    <cellStyle name="SAPBEXHLevel3 3 40 12" xfId="37865" xr:uid="{00000000-0005-0000-0000-0000C9B20000}"/>
    <cellStyle name="SAPBEXHLevel3 3 40 13" xfId="42974" xr:uid="{00000000-0005-0000-0000-0000CAB20000}"/>
    <cellStyle name="SAPBEXHLevel3 3 40 14" xfId="45995" xr:uid="{00000000-0005-0000-0000-0000CBB20000}"/>
    <cellStyle name="SAPBEXHLevel3 3 40 2" xfId="6955" xr:uid="{00000000-0005-0000-0000-0000CCB20000}"/>
    <cellStyle name="SAPBEXHLevel3 3 40 3" xfId="9749" xr:uid="{00000000-0005-0000-0000-0000CDB20000}"/>
    <cellStyle name="SAPBEXHLevel3 3 40 4" xfId="12644" xr:uid="{00000000-0005-0000-0000-0000CEB20000}"/>
    <cellStyle name="SAPBEXHLevel3 3 40 5" xfId="15509" xr:uid="{00000000-0005-0000-0000-0000CFB20000}"/>
    <cellStyle name="SAPBEXHLevel3 3 40 6" xfId="18445" xr:uid="{00000000-0005-0000-0000-0000D0B20000}"/>
    <cellStyle name="SAPBEXHLevel3 3 40 7" xfId="21555" xr:uid="{00000000-0005-0000-0000-0000D1B20000}"/>
    <cellStyle name="SAPBEXHLevel3 3 40 8" xfId="26331" xr:uid="{00000000-0005-0000-0000-0000D2B20000}"/>
    <cellStyle name="SAPBEXHLevel3 3 40 9" xfId="29214" xr:uid="{00000000-0005-0000-0000-0000D3B20000}"/>
    <cellStyle name="SAPBEXHLevel3 3 41" xfId="2014" xr:uid="{00000000-0005-0000-0000-0000D4B20000}"/>
    <cellStyle name="SAPBEXHLevel3 3 41 10" xfId="32097" xr:uid="{00000000-0005-0000-0000-0000D5B20000}"/>
    <cellStyle name="SAPBEXHLevel3 3 41 11" xfId="34994" xr:uid="{00000000-0005-0000-0000-0000D6B20000}"/>
    <cellStyle name="SAPBEXHLevel3 3 41 12" xfId="37896" xr:uid="{00000000-0005-0000-0000-0000D7B20000}"/>
    <cellStyle name="SAPBEXHLevel3 3 41 13" xfId="43005" xr:uid="{00000000-0005-0000-0000-0000D8B20000}"/>
    <cellStyle name="SAPBEXHLevel3 3 41 14" xfId="46027" xr:uid="{00000000-0005-0000-0000-0000D9B20000}"/>
    <cellStyle name="SAPBEXHLevel3 3 41 2" xfId="6987" xr:uid="{00000000-0005-0000-0000-0000DAB20000}"/>
    <cellStyle name="SAPBEXHLevel3 3 41 3" xfId="9781" xr:uid="{00000000-0005-0000-0000-0000DBB20000}"/>
    <cellStyle name="SAPBEXHLevel3 3 41 4" xfId="12675" xr:uid="{00000000-0005-0000-0000-0000DCB20000}"/>
    <cellStyle name="SAPBEXHLevel3 3 41 5" xfId="15541" xr:uid="{00000000-0005-0000-0000-0000DDB20000}"/>
    <cellStyle name="SAPBEXHLevel3 3 41 6" xfId="18477" xr:uid="{00000000-0005-0000-0000-0000DEB20000}"/>
    <cellStyle name="SAPBEXHLevel3 3 41 7" xfId="21586" xr:uid="{00000000-0005-0000-0000-0000DFB20000}"/>
    <cellStyle name="SAPBEXHLevel3 3 41 8" xfId="26362" xr:uid="{00000000-0005-0000-0000-0000E0B20000}"/>
    <cellStyle name="SAPBEXHLevel3 3 41 9" xfId="29245" xr:uid="{00000000-0005-0000-0000-0000E1B20000}"/>
    <cellStyle name="SAPBEXHLevel3 3 42" xfId="2045" xr:uid="{00000000-0005-0000-0000-0000E2B20000}"/>
    <cellStyle name="SAPBEXHLevel3 3 42 10" xfId="32128" xr:uid="{00000000-0005-0000-0000-0000E3B20000}"/>
    <cellStyle name="SAPBEXHLevel3 3 42 11" xfId="35025" xr:uid="{00000000-0005-0000-0000-0000E4B20000}"/>
    <cellStyle name="SAPBEXHLevel3 3 42 12" xfId="37926" xr:uid="{00000000-0005-0000-0000-0000E5B20000}"/>
    <cellStyle name="SAPBEXHLevel3 3 42 13" xfId="43035" xr:uid="{00000000-0005-0000-0000-0000E6B20000}"/>
    <cellStyle name="SAPBEXHLevel3 3 42 14" xfId="46058" xr:uid="{00000000-0005-0000-0000-0000E7B20000}"/>
    <cellStyle name="SAPBEXHLevel3 3 42 2" xfId="7018" xr:uid="{00000000-0005-0000-0000-0000E8B20000}"/>
    <cellStyle name="SAPBEXHLevel3 3 42 3" xfId="9812" xr:uid="{00000000-0005-0000-0000-0000E9B20000}"/>
    <cellStyle name="SAPBEXHLevel3 3 42 4" xfId="12705" xr:uid="{00000000-0005-0000-0000-0000EAB20000}"/>
    <cellStyle name="SAPBEXHLevel3 3 42 5" xfId="15572" xr:uid="{00000000-0005-0000-0000-0000EBB20000}"/>
    <cellStyle name="SAPBEXHLevel3 3 42 6" xfId="18508" xr:uid="{00000000-0005-0000-0000-0000ECB20000}"/>
    <cellStyle name="SAPBEXHLevel3 3 42 7" xfId="21616" xr:uid="{00000000-0005-0000-0000-0000EDB20000}"/>
    <cellStyle name="SAPBEXHLevel3 3 42 8" xfId="26392" xr:uid="{00000000-0005-0000-0000-0000EEB20000}"/>
    <cellStyle name="SAPBEXHLevel3 3 42 9" xfId="29275" xr:uid="{00000000-0005-0000-0000-0000EFB20000}"/>
    <cellStyle name="SAPBEXHLevel3 3 43" xfId="2077" xr:uid="{00000000-0005-0000-0000-0000F0B20000}"/>
    <cellStyle name="SAPBEXHLevel3 3 43 10" xfId="32160" xr:uid="{00000000-0005-0000-0000-0000F1B20000}"/>
    <cellStyle name="SAPBEXHLevel3 3 43 11" xfId="35057" xr:uid="{00000000-0005-0000-0000-0000F2B20000}"/>
    <cellStyle name="SAPBEXHLevel3 3 43 12" xfId="37957" xr:uid="{00000000-0005-0000-0000-0000F3B20000}"/>
    <cellStyle name="SAPBEXHLevel3 3 43 13" xfId="43066" xr:uid="{00000000-0005-0000-0000-0000F4B20000}"/>
    <cellStyle name="SAPBEXHLevel3 3 43 14" xfId="46090" xr:uid="{00000000-0005-0000-0000-0000F5B20000}"/>
    <cellStyle name="SAPBEXHLevel3 3 43 2" xfId="7050" xr:uid="{00000000-0005-0000-0000-0000F6B20000}"/>
    <cellStyle name="SAPBEXHLevel3 3 43 3" xfId="9844" xr:uid="{00000000-0005-0000-0000-0000F7B20000}"/>
    <cellStyle name="SAPBEXHLevel3 3 43 4" xfId="12736" xr:uid="{00000000-0005-0000-0000-0000F8B20000}"/>
    <cellStyle name="SAPBEXHLevel3 3 43 5" xfId="15604" xr:uid="{00000000-0005-0000-0000-0000F9B20000}"/>
    <cellStyle name="SAPBEXHLevel3 3 43 6" xfId="18540" xr:uid="{00000000-0005-0000-0000-0000FAB20000}"/>
    <cellStyle name="SAPBEXHLevel3 3 43 7" xfId="21648" xr:uid="{00000000-0005-0000-0000-0000FBB20000}"/>
    <cellStyle name="SAPBEXHLevel3 3 43 8" xfId="26423" xr:uid="{00000000-0005-0000-0000-0000FCB20000}"/>
    <cellStyle name="SAPBEXHLevel3 3 43 9" xfId="29306" xr:uid="{00000000-0005-0000-0000-0000FDB20000}"/>
    <cellStyle name="SAPBEXHLevel3 3 44" xfId="2107" xr:uid="{00000000-0005-0000-0000-0000FEB20000}"/>
    <cellStyle name="SAPBEXHLevel3 3 44 10" xfId="32190" xr:uid="{00000000-0005-0000-0000-0000FFB20000}"/>
    <cellStyle name="SAPBEXHLevel3 3 44 11" xfId="35086" xr:uid="{00000000-0005-0000-0000-000000B30000}"/>
    <cellStyle name="SAPBEXHLevel3 3 44 12" xfId="37986" xr:uid="{00000000-0005-0000-0000-000001B30000}"/>
    <cellStyle name="SAPBEXHLevel3 3 44 13" xfId="43096" xr:uid="{00000000-0005-0000-0000-000002B30000}"/>
    <cellStyle name="SAPBEXHLevel3 3 44 14" xfId="46120" xr:uid="{00000000-0005-0000-0000-000003B30000}"/>
    <cellStyle name="SAPBEXHLevel3 3 44 2" xfId="7080" xr:uid="{00000000-0005-0000-0000-000004B30000}"/>
    <cellStyle name="SAPBEXHLevel3 3 44 3" xfId="9874" xr:uid="{00000000-0005-0000-0000-000005B30000}"/>
    <cellStyle name="SAPBEXHLevel3 3 44 4" xfId="12765" xr:uid="{00000000-0005-0000-0000-000006B30000}"/>
    <cellStyle name="SAPBEXHLevel3 3 44 5" xfId="15634" xr:uid="{00000000-0005-0000-0000-000007B30000}"/>
    <cellStyle name="SAPBEXHLevel3 3 44 6" xfId="18570" xr:uid="{00000000-0005-0000-0000-000008B30000}"/>
    <cellStyle name="SAPBEXHLevel3 3 44 7" xfId="21677" xr:uid="{00000000-0005-0000-0000-000009B30000}"/>
    <cellStyle name="SAPBEXHLevel3 3 44 8" xfId="26452" xr:uid="{00000000-0005-0000-0000-00000AB30000}"/>
    <cellStyle name="SAPBEXHLevel3 3 44 9" xfId="29335" xr:uid="{00000000-0005-0000-0000-00000BB30000}"/>
    <cellStyle name="SAPBEXHLevel3 3 45" xfId="2138" xr:uid="{00000000-0005-0000-0000-00000CB30000}"/>
    <cellStyle name="SAPBEXHLevel3 3 45 10" xfId="32221" xr:uid="{00000000-0005-0000-0000-00000DB30000}"/>
    <cellStyle name="SAPBEXHLevel3 3 45 11" xfId="35117" xr:uid="{00000000-0005-0000-0000-00000EB30000}"/>
    <cellStyle name="SAPBEXHLevel3 3 45 12" xfId="38016" xr:uid="{00000000-0005-0000-0000-00000FB30000}"/>
    <cellStyle name="SAPBEXHLevel3 3 45 13" xfId="43127" xr:uid="{00000000-0005-0000-0000-000010B30000}"/>
    <cellStyle name="SAPBEXHLevel3 3 45 14" xfId="46151" xr:uid="{00000000-0005-0000-0000-000011B30000}"/>
    <cellStyle name="SAPBEXHLevel3 3 45 2" xfId="7111" xr:uid="{00000000-0005-0000-0000-000012B30000}"/>
    <cellStyle name="SAPBEXHLevel3 3 45 3" xfId="9905" xr:uid="{00000000-0005-0000-0000-000013B30000}"/>
    <cellStyle name="SAPBEXHLevel3 3 45 4" xfId="12795" xr:uid="{00000000-0005-0000-0000-000014B30000}"/>
    <cellStyle name="SAPBEXHLevel3 3 45 5" xfId="15665" xr:uid="{00000000-0005-0000-0000-000015B30000}"/>
    <cellStyle name="SAPBEXHLevel3 3 45 6" xfId="18601" xr:uid="{00000000-0005-0000-0000-000016B30000}"/>
    <cellStyle name="SAPBEXHLevel3 3 45 7" xfId="21707" xr:uid="{00000000-0005-0000-0000-000017B30000}"/>
    <cellStyle name="SAPBEXHLevel3 3 45 8" xfId="26482" xr:uid="{00000000-0005-0000-0000-000018B30000}"/>
    <cellStyle name="SAPBEXHLevel3 3 45 9" xfId="29365" xr:uid="{00000000-0005-0000-0000-000019B30000}"/>
    <cellStyle name="SAPBEXHLevel3 3 46" xfId="2168" xr:uid="{00000000-0005-0000-0000-00001AB30000}"/>
    <cellStyle name="SAPBEXHLevel3 3 46 10" xfId="32251" xr:uid="{00000000-0005-0000-0000-00001BB30000}"/>
    <cellStyle name="SAPBEXHLevel3 3 46 11" xfId="35147" xr:uid="{00000000-0005-0000-0000-00001CB30000}"/>
    <cellStyle name="SAPBEXHLevel3 3 46 12" xfId="38045" xr:uid="{00000000-0005-0000-0000-00001DB30000}"/>
    <cellStyle name="SAPBEXHLevel3 3 46 13" xfId="43157" xr:uid="{00000000-0005-0000-0000-00001EB30000}"/>
    <cellStyle name="SAPBEXHLevel3 3 46 14" xfId="46181" xr:uid="{00000000-0005-0000-0000-00001FB30000}"/>
    <cellStyle name="SAPBEXHLevel3 3 46 2" xfId="7141" xr:uid="{00000000-0005-0000-0000-000020B30000}"/>
    <cellStyle name="SAPBEXHLevel3 3 46 3" xfId="9935" xr:uid="{00000000-0005-0000-0000-000021B30000}"/>
    <cellStyle name="SAPBEXHLevel3 3 46 4" xfId="12824" xr:uid="{00000000-0005-0000-0000-000022B30000}"/>
    <cellStyle name="SAPBEXHLevel3 3 46 5" xfId="15695" xr:uid="{00000000-0005-0000-0000-000023B30000}"/>
    <cellStyle name="SAPBEXHLevel3 3 46 6" xfId="18631" xr:uid="{00000000-0005-0000-0000-000024B30000}"/>
    <cellStyle name="SAPBEXHLevel3 3 46 7" xfId="21736" xr:uid="{00000000-0005-0000-0000-000025B30000}"/>
    <cellStyle name="SAPBEXHLevel3 3 46 8" xfId="26511" xr:uid="{00000000-0005-0000-0000-000026B30000}"/>
    <cellStyle name="SAPBEXHLevel3 3 46 9" xfId="29394" xr:uid="{00000000-0005-0000-0000-000027B30000}"/>
    <cellStyle name="SAPBEXHLevel3 3 47" xfId="2200" xr:uid="{00000000-0005-0000-0000-000028B30000}"/>
    <cellStyle name="SAPBEXHLevel3 3 47 10" xfId="32283" xr:uid="{00000000-0005-0000-0000-000029B30000}"/>
    <cellStyle name="SAPBEXHLevel3 3 47 11" xfId="35178" xr:uid="{00000000-0005-0000-0000-00002AB30000}"/>
    <cellStyle name="SAPBEXHLevel3 3 47 12" xfId="38076" xr:uid="{00000000-0005-0000-0000-00002BB30000}"/>
    <cellStyle name="SAPBEXHLevel3 3 47 13" xfId="43188" xr:uid="{00000000-0005-0000-0000-00002CB30000}"/>
    <cellStyle name="SAPBEXHLevel3 3 47 14" xfId="46213" xr:uid="{00000000-0005-0000-0000-00002DB30000}"/>
    <cellStyle name="SAPBEXHLevel3 3 47 2" xfId="7173" xr:uid="{00000000-0005-0000-0000-00002EB30000}"/>
    <cellStyle name="SAPBEXHLevel3 3 47 3" xfId="9967" xr:uid="{00000000-0005-0000-0000-00002FB30000}"/>
    <cellStyle name="SAPBEXHLevel3 3 47 4" xfId="12855" xr:uid="{00000000-0005-0000-0000-000030B30000}"/>
    <cellStyle name="SAPBEXHLevel3 3 47 5" xfId="15727" xr:uid="{00000000-0005-0000-0000-000031B30000}"/>
    <cellStyle name="SAPBEXHLevel3 3 47 6" xfId="18663" xr:uid="{00000000-0005-0000-0000-000032B30000}"/>
    <cellStyle name="SAPBEXHLevel3 3 47 7" xfId="21767" xr:uid="{00000000-0005-0000-0000-000033B30000}"/>
    <cellStyle name="SAPBEXHLevel3 3 47 8" xfId="26542" xr:uid="{00000000-0005-0000-0000-000034B30000}"/>
    <cellStyle name="SAPBEXHLevel3 3 47 9" xfId="29425" xr:uid="{00000000-0005-0000-0000-000035B30000}"/>
    <cellStyle name="SAPBEXHLevel3 3 48" xfId="2230" xr:uid="{00000000-0005-0000-0000-000036B30000}"/>
    <cellStyle name="SAPBEXHLevel3 3 48 10" xfId="32313" xr:uid="{00000000-0005-0000-0000-000037B30000}"/>
    <cellStyle name="SAPBEXHLevel3 3 48 11" xfId="35207" xr:uid="{00000000-0005-0000-0000-000038B30000}"/>
    <cellStyle name="SAPBEXHLevel3 3 48 12" xfId="38105" xr:uid="{00000000-0005-0000-0000-000039B30000}"/>
    <cellStyle name="SAPBEXHLevel3 3 48 13" xfId="43218" xr:uid="{00000000-0005-0000-0000-00003AB30000}"/>
    <cellStyle name="SAPBEXHLevel3 3 48 14" xfId="46243" xr:uid="{00000000-0005-0000-0000-00003BB30000}"/>
    <cellStyle name="SAPBEXHLevel3 3 48 2" xfId="7203" xr:uid="{00000000-0005-0000-0000-00003CB30000}"/>
    <cellStyle name="SAPBEXHLevel3 3 48 3" xfId="9997" xr:uid="{00000000-0005-0000-0000-00003DB30000}"/>
    <cellStyle name="SAPBEXHLevel3 3 48 4" xfId="12884" xr:uid="{00000000-0005-0000-0000-00003EB30000}"/>
    <cellStyle name="SAPBEXHLevel3 3 48 5" xfId="15757" xr:uid="{00000000-0005-0000-0000-00003FB30000}"/>
    <cellStyle name="SAPBEXHLevel3 3 48 6" xfId="18693" xr:uid="{00000000-0005-0000-0000-000040B30000}"/>
    <cellStyle name="SAPBEXHLevel3 3 48 7" xfId="21796" xr:uid="{00000000-0005-0000-0000-000041B30000}"/>
    <cellStyle name="SAPBEXHLevel3 3 48 8" xfId="26571" xr:uid="{00000000-0005-0000-0000-000042B30000}"/>
    <cellStyle name="SAPBEXHLevel3 3 48 9" xfId="29454" xr:uid="{00000000-0005-0000-0000-000043B30000}"/>
    <cellStyle name="SAPBEXHLevel3 3 49" xfId="2262" xr:uid="{00000000-0005-0000-0000-000044B30000}"/>
    <cellStyle name="SAPBEXHLevel3 3 49 10" xfId="32345" xr:uid="{00000000-0005-0000-0000-000045B30000}"/>
    <cellStyle name="SAPBEXHLevel3 3 49 11" xfId="35238" xr:uid="{00000000-0005-0000-0000-000046B30000}"/>
    <cellStyle name="SAPBEXHLevel3 3 49 12" xfId="38136" xr:uid="{00000000-0005-0000-0000-000047B30000}"/>
    <cellStyle name="SAPBEXHLevel3 3 49 13" xfId="43250" xr:uid="{00000000-0005-0000-0000-000048B30000}"/>
    <cellStyle name="SAPBEXHLevel3 3 49 14" xfId="46275" xr:uid="{00000000-0005-0000-0000-000049B30000}"/>
    <cellStyle name="SAPBEXHLevel3 3 49 2" xfId="7235" xr:uid="{00000000-0005-0000-0000-00004AB30000}"/>
    <cellStyle name="SAPBEXHLevel3 3 49 3" xfId="10029" xr:uid="{00000000-0005-0000-0000-00004BB30000}"/>
    <cellStyle name="SAPBEXHLevel3 3 49 4" xfId="12915" xr:uid="{00000000-0005-0000-0000-00004CB30000}"/>
    <cellStyle name="SAPBEXHLevel3 3 49 5" xfId="15789" xr:uid="{00000000-0005-0000-0000-00004DB30000}"/>
    <cellStyle name="SAPBEXHLevel3 3 49 6" xfId="18725" xr:uid="{00000000-0005-0000-0000-00004EB30000}"/>
    <cellStyle name="SAPBEXHLevel3 3 49 7" xfId="21827" xr:uid="{00000000-0005-0000-0000-00004FB30000}"/>
    <cellStyle name="SAPBEXHLevel3 3 49 8" xfId="26602" xr:uid="{00000000-0005-0000-0000-000050B30000}"/>
    <cellStyle name="SAPBEXHLevel3 3 49 9" xfId="29485" xr:uid="{00000000-0005-0000-0000-000051B30000}"/>
    <cellStyle name="SAPBEXHLevel3 3 5" xfId="539" xr:uid="{00000000-0005-0000-0000-000052B30000}"/>
    <cellStyle name="SAPBEXHLevel3 3 5 10" xfId="30632" xr:uid="{00000000-0005-0000-0000-000053B30000}"/>
    <cellStyle name="SAPBEXHLevel3 3 5 11" xfId="33521" xr:uid="{00000000-0005-0000-0000-000054B30000}"/>
    <cellStyle name="SAPBEXHLevel3 3 5 12" xfId="36427" xr:uid="{00000000-0005-0000-0000-000055B30000}"/>
    <cellStyle name="SAPBEXHLevel3 3 5 13" xfId="41534" xr:uid="{00000000-0005-0000-0000-000056B30000}"/>
    <cellStyle name="SAPBEXHLevel3 3 5 14" xfId="44552" xr:uid="{00000000-0005-0000-0000-000057B30000}"/>
    <cellStyle name="SAPBEXHLevel3 3 5 2" xfId="5246" xr:uid="{00000000-0005-0000-0000-000058B30000}"/>
    <cellStyle name="SAPBEXHLevel3 3 5 3" xfId="8313" xr:uid="{00000000-0005-0000-0000-000059B30000}"/>
    <cellStyle name="SAPBEXHLevel3 3 5 4" xfId="11206" xr:uid="{00000000-0005-0000-0000-00005AB30000}"/>
    <cellStyle name="SAPBEXHLevel3 3 5 5" xfId="14074" xr:uid="{00000000-0005-0000-0000-00005BB30000}"/>
    <cellStyle name="SAPBEXHLevel3 3 5 6" xfId="17003" xr:uid="{00000000-0005-0000-0000-00005CB30000}"/>
    <cellStyle name="SAPBEXHLevel3 3 5 7" xfId="20114" xr:uid="{00000000-0005-0000-0000-00005DB30000}"/>
    <cellStyle name="SAPBEXHLevel3 3 5 8" xfId="16872" xr:uid="{00000000-0005-0000-0000-00005EB30000}"/>
    <cellStyle name="SAPBEXHLevel3 3 5 9" xfId="27777" xr:uid="{00000000-0005-0000-0000-00005FB30000}"/>
    <cellStyle name="SAPBEXHLevel3 3 50" xfId="2291" xr:uid="{00000000-0005-0000-0000-000060B30000}"/>
    <cellStyle name="SAPBEXHLevel3 3 50 10" xfId="32374" xr:uid="{00000000-0005-0000-0000-000061B30000}"/>
    <cellStyle name="SAPBEXHLevel3 3 50 11" xfId="35266" xr:uid="{00000000-0005-0000-0000-000062B30000}"/>
    <cellStyle name="SAPBEXHLevel3 3 50 12" xfId="38164" xr:uid="{00000000-0005-0000-0000-000063B30000}"/>
    <cellStyle name="SAPBEXHLevel3 3 50 13" xfId="43279" xr:uid="{00000000-0005-0000-0000-000064B30000}"/>
    <cellStyle name="SAPBEXHLevel3 3 50 14" xfId="46304" xr:uid="{00000000-0005-0000-0000-000065B30000}"/>
    <cellStyle name="SAPBEXHLevel3 3 50 2" xfId="7264" xr:uid="{00000000-0005-0000-0000-000066B30000}"/>
    <cellStyle name="SAPBEXHLevel3 3 50 3" xfId="10058" xr:uid="{00000000-0005-0000-0000-000067B30000}"/>
    <cellStyle name="SAPBEXHLevel3 3 50 4" xfId="12943" xr:uid="{00000000-0005-0000-0000-000068B30000}"/>
    <cellStyle name="SAPBEXHLevel3 3 50 5" xfId="15818" xr:uid="{00000000-0005-0000-0000-000069B30000}"/>
    <cellStyle name="SAPBEXHLevel3 3 50 6" xfId="18754" xr:uid="{00000000-0005-0000-0000-00006AB30000}"/>
    <cellStyle name="SAPBEXHLevel3 3 50 7" xfId="21855" xr:uid="{00000000-0005-0000-0000-00006BB30000}"/>
    <cellStyle name="SAPBEXHLevel3 3 50 8" xfId="26630" xr:uid="{00000000-0005-0000-0000-00006CB30000}"/>
    <cellStyle name="SAPBEXHLevel3 3 50 9" xfId="29513" xr:uid="{00000000-0005-0000-0000-00006DB30000}"/>
    <cellStyle name="SAPBEXHLevel3 3 51" xfId="2323" xr:uid="{00000000-0005-0000-0000-00006EB30000}"/>
    <cellStyle name="SAPBEXHLevel3 3 51 10" xfId="32405" xr:uid="{00000000-0005-0000-0000-00006FB30000}"/>
    <cellStyle name="SAPBEXHLevel3 3 51 11" xfId="35296" xr:uid="{00000000-0005-0000-0000-000070B30000}"/>
    <cellStyle name="SAPBEXHLevel3 3 51 12" xfId="38194" xr:uid="{00000000-0005-0000-0000-000071B30000}"/>
    <cellStyle name="SAPBEXHLevel3 3 51 13" xfId="43309" xr:uid="{00000000-0005-0000-0000-000072B30000}"/>
    <cellStyle name="SAPBEXHLevel3 3 51 14" xfId="46336" xr:uid="{00000000-0005-0000-0000-000073B30000}"/>
    <cellStyle name="SAPBEXHLevel3 3 51 2" xfId="7295" xr:uid="{00000000-0005-0000-0000-000074B30000}"/>
    <cellStyle name="SAPBEXHLevel3 3 51 3" xfId="10089" xr:uid="{00000000-0005-0000-0000-000075B30000}"/>
    <cellStyle name="SAPBEXHLevel3 3 51 4" xfId="12973" xr:uid="{00000000-0005-0000-0000-000076B30000}"/>
    <cellStyle name="SAPBEXHLevel3 3 51 5" xfId="15849" xr:uid="{00000000-0005-0000-0000-000077B30000}"/>
    <cellStyle name="SAPBEXHLevel3 3 51 6" xfId="18786" xr:uid="{00000000-0005-0000-0000-000078B30000}"/>
    <cellStyle name="SAPBEXHLevel3 3 51 7" xfId="21886" xr:uid="{00000000-0005-0000-0000-000079B30000}"/>
    <cellStyle name="SAPBEXHLevel3 3 51 8" xfId="26660" xr:uid="{00000000-0005-0000-0000-00007AB30000}"/>
    <cellStyle name="SAPBEXHLevel3 3 51 9" xfId="29543" xr:uid="{00000000-0005-0000-0000-00007BB30000}"/>
    <cellStyle name="SAPBEXHLevel3 3 52" xfId="2353" xr:uid="{00000000-0005-0000-0000-00007CB30000}"/>
    <cellStyle name="SAPBEXHLevel3 3 52 10" xfId="32435" xr:uid="{00000000-0005-0000-0000-00007DB30000}"/>
    <cellStyle name="SAPBEXHLevel3 3 52 11" xfId="35325" xr:uid="{00000000-0005-0000-0000-00007EB30000}"/>
    <cellStyle name="SAPBEXHLevel3 3 52 12" xfId="38223" xr:uid="{00000000-0005-0000-0000-00007FB30000}"/>
    <cellStyle name="SAPBEXHLevel3 3 52 13" xfId="43338" xr:uid="{00000000-0005-0000-0000-000080B30000}"/>
    <cellStyle name="SAPBEXHLevel3 3 52 14" xfId="46366" xr:uid="{00000000-0005-0000-0000-000081B30000}"/>
    <cellStyle name="SAPBEXHLevel3 3 52 2" xfId="7325" xr:uid="{00000000-0005-0000-0000-000082B30000}"/>
    <cellStyle name="SAPBEXHLevel3 3 52 3" xfId="10119" xr:uid="{00000000-0005-0000-0000-000083B30000}"/>
    <cellStyle name="SAPBEXHLevel3 3 52 4" xfId="13002" xr:uid="{00000000-0005-0000-0000-000084B30000}"/>
    <cellStyle name="SAPBEXHLevel3 3 52 5" xfId="15879" xr:uid="{00000000-0005-0000-0000-000085B30000}"/>
    <cellStyle name="SAPBEXHLevel3 3 52 6" xfId="18816" xr:uid="{00000000-0005-0000-0000-000086B30000}"/>
    <cellStyle name="SAPBEXHLevel3 3 52 7" xfId="21915" xr:uid="{00000000-0005-0000-0000-000087B30000}"/>
    <cellStyle name="SAPBEXHLevel3 3 52 8" xfId="26689" xr:uid="{00000000-0005-0000-0000-000088B30000}"/>
    <cellStyle name="SAPBEXHLevel3 3 52 9" xfId="29572" xr:uid="{00000000-0005-0000-0000-000089B30000}"/>
    <cellStyle name="SAPBEXHLevel3 3 53" xfId="2385" xr:uid="{00000000-0005-0000-0000-00008AB30000}"/>
    <cellStyle name="SAPBEXHLevel3 3 53 10" xfId="32467" xr:uid="{00000000-0005-0000-0000-00008BB30000}"/>
    <cellStyle name="SAPBEXHLevel3 3 53 11" xfId="35356" xr:uid="{00000000-0005-0000-0000-00008CB30000}"/>
    <cellStyle name="SAPBEXHLevel3 3 53 12" xfId="38254" xr:uid="{00000000-0005-0000-0000-00008DB30000}"/>
    <cellStyle name="SAPBEXHLevel3 3 53 13" xfId="43369" xr:uid="{00000000-0005-0000-0000-00008EB30000}"/>
    <cellStyle name="SAPBEXHLevel3 3 53 14" xfId="46398" xr:uid="{00000000-0005-0000-0000-00008FB30000}"/>
    <cellStyle name="SAPBEXHLevel3 3 53 2" xfId="7357" xr:uid="{00000000-0005-0000-0000-000090B30000}"/>
    <cellStyle name="SAPBEXHLevel3 3 53 3" xfId="10151" xr:uid="{00000000-0005-0000-0000-000091B30000}"/>
    <cellStyle name="SAPBEXHLevel3 3 53 4" xfId="13033" xr:uid="{00000000-0005-0000-0000-000092B30000}"/>
    <cellStyle name="SAPBEXHLevel3 3 53 5" xfId="15911" xr:uid="{00000000-0005-0000-0000-000093B30000}"/>
    <cellStyle name="SAPBEXHLevel3 3 53 6" xfId="18848" xr:uid="{00000000-0005-0000-0000-000094B30000}"/>
    <cellStyle name="SAPBEXHLevel3 3 53 7" xfId="21946" xr:uid="{00000000-0005-0000-0000-000095B30000}"/>
    <cellStyle name="SAPBEXHLevel3 3 53 8" xfId="26720" xr:uid="{00000000-0005-0000-0000-000096B30000}"/>
    <cellStyle name="SAPBEXHLevel3 3 53 9" xfId="29603" xr:uid="{00000000-0005-0000-0000-000097B30000}"/>
    <cellStyle name="SAPBEXHLevel3 3 54" xfId="2415" xr:uid="{00000000-0005-0000-0000-000098B30000}"/>
    <cellStyle name="SAPBEXHLevel3 3 54 10" xfId="32497" xr:uid="{00000000-0005-0000-0000-000099B30000}"/>
    <cellStyle name="SAPBEXHLevel3 3 54 11" xfId="35385" xr:uid="{00000000-0005-0000-0000-00009AB30000}"/>
    <cellStyle name="SAPBEXHLevel3 3 54 12" xfId="38283" xr:uid="{00000000-0005-0000-0000-00009BB30000}"/>
    <cellStyle name="SAPBEXHLevel3 3 54 13" xfId="43398" xr:uid="{00000000-0005-0000-0000-00009CB30000}"/>
    <cellStyle name="SAPBEXHLevel3 3 54 14" xfId="46428" xr:uid="{00000000-0005-0000-0000-00009DB30000}"/>
    <cellStyle name="SAPBEXHLevel3 3 54 2" xfId="7387" xr:uid="{00000000-0005-0000-0000-00009EB30000}"/>
    <cellStyle name="SAPBEXHLevel3 3 54 3" xfId="10181" xr:uid="{00000000-0005-0000-0000-00009FB30000}"/>
    <cellStyle name="SAPBEXHLevel3 3 54 4" xfId="13062" xr:uid="{00000000-0005-0000-0000-0000A0B30000}"/>
    <cellStyle name="SAPBEXHLevel3 3 54 5" xfId="15941" xr:uid="{00000000-0005-0000-0000-0000A1B30000}"/>
    <cellStyle name="SAPBEXHLevel3 3 54 6" xfId="18878" xr:uid="{00000000-0005-0000-0000-0000A2B30000}"/>
    <cellStyle name="SAPBEXHLevel3 3 54 7" xfId="21975" xr:uid="{00000000-0005-0000-0000-0000A3B30000}"/>
    <cellStyle name="SAPBEXHLevel3 3 54 8" xfId="26749" xr:uid="{00000000-0005-0000-0000-0000A4B30000}"/>
    <cellStyle name="SAPBEXHLevel3 3 54 9" xfId="29632" xr:uid="{00000000-0005-0000-0000-0000A5B30000}"/>
    <cellStyle name="SAPBEXHLevel3 3 55" xfId="2446" xr:uid="{00000000-0005-0000-0000-0000A6B30000}"/>
    <cellStyle name="SAPBEXHLevel3 3 55 10" xfId="32528" xr:uid="{00000000-0005-0000-0000-0000A7B30000}"/>
    <cellStyle name="SAPBEXHLevel3 3 55 11" xfId="35415" xr:uid="{00000000-0005-0000-0000-0000A8B30000}"/>
    <cellStyle name="SAPBEXHLevel3 3 55 12" xfId="38313" xr:uid="{00000000-0005-0000-0000-0000A9B30000}"/>
    <cellStyle name="SAPBEXHLevel3 3 55 13" xfId="43428" xr:uid="{00000000-0005-0000-0000-0000AAB30000}"/>
    <cellStyle name="SAPBEXHLevel3 3 55 14" xfId="46459" xr:uid="{00000000-0005-0000-0000-0000ABB30000}"/>
    <cellStyle name="SAPBEXHLevel3 3 55 2" xfId="7418" xr:uid="{00000000-0005-0000-0000-0000ACB30000}"/>
    <cellStyle name="SAPBEXHLevel3 3 55 3" xfId="10211" xr:uid="{00000000-0005-0000-0000-0000ADB30000}"/>
    <cellStyle name="SAPBEXHLevel3 3 55 4" xfId="13092" xr:uid="{00000000-0005-0000-0000-0000AEB30000}"/>
    <cellStyle name="SAPBEXHLevel3 3 55 5" xfId="15972" xr:uid="{00000000-0005-0000-0000-0000AFB30000}"/>
    <cellStyle name="SAPBEXHLevel3 3 55 6" xfId="18909" xr:uid="{00000000-0005-0000-0000-0000B0B30000}"/>
    <cellStyle name="SAPBEXHLevel3 3 55 7" xfId="22005" xr:uid="{00000000-0005-0000-0000-0000B1B30000}"/>
    <cellStyle name="SAPBEXHLevel3 3 55 8" xfId="26779" xr:uid="{00000000-0005-0000-0000-0000B2B30000}"/>
    <cellStyle name="SAPBEXHLevel3 3 55 9" xfId="29662" xr:uid="{00000000-0005-0000-0000-0000B3B30000}"/>
    <cellStyle name="SAPBEXHLevel3 3 56" xfId="2475" xr:uid="{00000000-0005-0000-0000-0000B4B30000}"/>
    <cellStyle name="SAPBEXHLevel3 3 56 10" xfId="32557" xr:uid="{00000000-0005-0000-0000-0000B5B30000}"/>
    <cellStyle name="SAPBEXHLevel3 3 56 11" xfId="35443" xr:uid="{00000000-0005-0000-0000-0000B6B30000}"/>
    <cellStyle name="SAPBEXHLevel3 3 56 12" xfId="38341" xr:uid="{00000000-0005-0000-0000-0000B7B30000}"/>
    <cellStyle name="SAPBEXHLevel3 3 56 13" xfId="43456" xr:uid="{00000000-0005-0000-0000-0000B8B30000}"/>
    <cellStyle name="SAPBEXHLevel3 3 56 14" xfId="46488" xr:uid="{00000000-0005-0000-0000-0000B9B30000}"/>
    <cellStyle name="SAPBEXHLevel3 3 56 2" xfId="7447" xr:uid="{00000000-0005-0000-0000-0000BAB30000}"/>
    <cellStyle name="SAPBEXHLevel3 3 56 3" xfId="10239" xr:uid="{00000000-0005-0000-0000-0000BBB30000}"/>
    <cellStyle name="SAPBEXHLevel3 3 56 4" xfId="13120" xr:uid="{00000000-0005-0000-0000-0000BCB30000}"/>
    <cellStyle name="SAPBEXHLevel3 3 56 5" xfId="16000" xr:uid="{00000000-0005-0000-0000-0000BDB30000}"/>
    <cellStyle name="SAPBEXHLevel3 3 56 6" xfId="18938" xr:uid="{00000000-0005-0000-0000-0000BEB30000}"/>
    <cellStyle name="SAPBEXHLevel3 3 56 7" xfId="22033" xr:uid="{00000000-0005-0000-0000-0000BFB30000}"/>
    <cellStyle name="SAPBEXHLevel3 3 56 8" xfId="26807" xr:uid="{00000000-0005-0000-0000-0000C0B30000}"/>
    <cellStyle name="SAPBEXHLevel3 3 56 9" xfId="29690" xr:uid="{00000000-0005-0000-0000-0000C1B30000}"/>
    <cellStyle name="SAPBEXHLevel3 3 57" xfId="2561" xr:uid="{00000000-0005-0000-0000-0000C2B30000}"/>
    <cellStyle name="SAPBEXHLevel3 3 57 10" xfId="32640" xr:uid="{00000000-0005-0000-0000-0000C3B30000}"/>
    <cellStyle name="SAPBEXHLevel3 3 57 11" xfId="35528" xr:uid="{00000000-0005-0000-0000-0000C4B30000}"/>
    <cellStyle name="SAPBEXHLevel3 3 57 12" xfId="38424" xr:uid="{00000000-0005-0000-0000-0000C5B30000}"/>
    <cellStyle name="SAPBEXHLevel3 3 57 13" xfId="43539" xr:uid="{00000000-0005-0000-0000-0000C6B30000}"/>
    <cellStyle name="SAPBEXHLevel3 3 57 14" xfId="46574" xr:uid="{00000000-0005-0000-0000-0000C7B30000}"/>
    <cellStyle name="SAPBEXHLevel3 3 57 2" xfId="7530" xr:uid="{00000000-0005-0000-0000-0000C8B30000}"/>
    <cellStyle name="SAPBEXHLevel3 3 57 3" xfId="10322" xr:uid="{00000000-0005-0000-0000-0000C9B30000}"/>
    <cellStyle name="SAPBEXHLevel3 3 57 4" xfId="13203" xr:uid="{00000000-0005-0000-0000-0000CAB30000}"/>
    <cellStyle name="SAPBEXHLevel3 3 57 5" xfId="16083" xr:uid="{00000000-0005-0000-0000-0000CBB30000}"/>
    <cellStyle name="SAPBEXHLevel3 3 57 6" xfId="19024" xr:uid="{00000000-0005-0000-0000-0000CCB30000}"/>
    <cellStyle name="SAPBEXHLevel3 3 57 7" xfId="22116" xr:uid="{00000000-0005-0000-0000-0000CDB30000}"/>
    <cellStyle name="SAPBEXHLevel3 3 57 8" xfId="26890" xr:uid="{00000000-0005-0000-0000-0000CEB30000}"/>
    <cellStyle name="SAPBEXHLevel3 3 57 9" xfId="29773" xr:uid="{00000000-0005-0000-0000-0000CFB30000}"/>
    <cellStyle name="SAPBEXHLevel3 3 58" xfId="1507" xr:uid="{00000000-0005-0000-0000-0000D0B30000}"/>
    <cellStyle name="SAPBEXHLevel3 3 58 10" xfId="31600" xr:uid="{00000000-0005-0000-0000-0000D1B30000}"/>
    <cellStyle name="SAPBEXHLevel3 3 58 11" xfId="34489" xr:uid="{00000000-0005-0000-0000-0000D2B30000}"/>
    <cellStyle name="SAPBEXHLevel3 3 58 12" xfId="37395" xr:uid="{00000000-0005-0000-0000-0000D3B30000}"/>
    <cellStyle name="SAPBEXHLevel3 3 58 13" xfId="42502" xr:uid="{00000000-0005-0000-0000-0000D4B30000}"/>
    <cellStyle name="SAPBEXHLevel3 3 58 14" xfId="45520" xr:uid="{00000000-0005-0000-0000-0000D5B30000}"/>
    <cellStyle name="SAPBEXHLevel3 3 58 2" xfId="6487" xr:uid="{00000000-0005-0000-0000-0000D6B30000}"/>
    <cellStyle name="SAPBEXHLevel3 3 58 3" xfId="9281" xr:uid="{00000000-0005-0000-0000-0000D7B30000}"/>
    <cellStyle name="SAPBEXHLevel3 3 58 4" xfId="12174" xr:uid="{00000000-0005-0000-0000-0000D8B30000}"/>
    <cellStyle name="SAPBEXHLevel3 3 58 5" xfId="15042" xr:uid="{00000000-0005-0000-0000-0000D9B30000}"/>
    <cellStyle name="SAPBEXHLevel3 3 58 6" xfId="17971" xr:uid="{00000000-0005-0000-0000-0000DAB30000}"/>
    <cellStyle name="SAPBEXHLevel3 3 58 7" xfId="21082" xr:uid="{00000000-0005-0000-0000-0000DBB30000}"/>
    <cellStyle name="SAPBEXHLevel3 3 58 8" xfId="25861" xr:uid="{00000000-0005-0000-0000-0000DCB30000}"/>
    <cellStyle name="SAPBEXHLevel3 3 58 9" xfId="28745" xr:uid="{00000000-0005-0000-0000-0000DDB30000}"/>
    <cellStyle name="SAPBEXHLevel3 3 59" xfId="2565" xr:uid="{00000000-0005-0000-0000-0000DEB30000}"/>
    <cellStyle name="SAPBEXHLevel3 3 59 10" xfId="32644" xr:uid="{00000000-0005-0000-0000-0000DFB30000}"/>
    <cellStyle name="SAPBEXHLevel3 3 59 11" xfId="35532" xr:uid="{00000000-0005-0000-0000-0000E0B30000}"/>
    <cellStyle name="SAPBEXHLevel3 3 59 12" xfId="38428" xr:uid="{00000000-0005-0000-0000-0000E1B30000}"/>
    <cellStyle name="SAPBEXHLevel3 3 59 13" xfId="43543" xr:uid="{00000000-0005-0000-0000-0000E2B30000}"/>
    <cellStyle name="SAPBEXHLevel3 3 59 14" xfId="46578" xr:uid="{00000000-0005-0000-0000-0000E3B30000}"/>
    <cellStyle name="SAPBEXHLevel3 3 59 2" xfId="7534" xr:uid="{00000000-0005-0000-0000-0000E4B30000}"/>
    <cellStyle name="SAPBEXHLevel3 3 59 3" xfId="10326" xr:uid="{00000000-0005-0000-0000-0000E5B30000}"/>
    <cellStyle name="SAPBEXHLevel3 3 59 4" xfId="13207" xr:uid="{00000000-0005-0000-0000-0000E6B30000}"/>
    <cellStyle name="SAPBEXHLevel3 3 59 5" xfId="16087" xr:uid="{00000000-0005-0000-0000-0000E7B30000}"/>
    <cellStyle name="SAPBEXHLevel3 3 59 6" xfId="19028" xr:uid="{00000000-0005-0000-0000-0000E8B30000}"/>
    <cellStyle name="SAPBEXHLevel3 3 59 7" xfId="22120" xr:uid="{00000000-0005-0000-0000-0000E9B30000}"/>
    <cellStyle name="SAPBEXHLevel3 3 59 8" xfId="26894" xr:uid="{00000000-0005-0000-0000-0000EAB30000}"/>
    <cellStyle name="SAPBEXHLevel3 3 59 9" xfId="29777" xr:uid="{00000000-0005-0000-0000-0000EBB30000}"/>
    <cellStyle name="SAPBEXHLevel3 3 6" xfId="554" xr:uid="{00000000-0005-0000-0000-0000ECB30000}"/>
    <cellStyle name="SAPBEXHLevel3 3 6 10" xfId="30647" xr:uid="{00000000-0005-0000-0000-0000EDB30000}"/>
    <cellStyle name="SAPBEXHLevel3 3 6 11" xfId="33536" xr:uid="{00000000-0005-0000-0000-0000EEB30000}"/>
    <cellStyle name="SAPBEXHLevel3 3 6 12" xfId="36442" xr:uid="{00000000-0005-0000-0000-0000EFB30000}"/>
    <cellStyle name="SAPBEXHLevel3 3 6 13" xfId="41549" xr:uid="{00000000-0005-0000-0000-0000F0B30000}"/>
    <cellStyle name="SAPBEXHLevel3 3 6 14" xfId="44567" xr:uid="{00000000-0005-0000-0000-0000F1B30000}"/>
    <cellStyle name="SAPBEXHLevel3 3 6 2" xfId="4852" xr:uid="{00000000-0005-0000-0000-0000F2B30000}"/>
    <cellStyle name="SAPBEXHLevel3 3 6 3" xfId="8328" xr:uid="{00000000-0005-0000-0000-0000F3B30000}"/>
    <cellStyle name="SAPBEXHLevel3 3 6 4" xfId="11221" xr:uid="{00000000-0005-0000-0000-0000F4B30000}"/>
    <cellStyle name="SAPBEXHLevel3 3 6 5" xfId="14089" xr:uid="{00000000-0005-0000-0000-0000F5B30000}"/>
    <cellStyle name="SAPBEXHLevel3 3 6 6" xfId="17018" xr:uid="{00000000-0005-0000-0000-0000F6B30000}"/>
    <cellStyle name="SAPBEXHLevel3 3 6 7" xfId="20129" xr:uid="{00000000-0005-0000-0000-0000F7B30000}"/>
    <cellStyle name="SAPBEXHLevel3 3 6 8" xfId="18849" xr:uid="{00000000-0005-0000-0000-0000F8B30000}"/>
    <cellStyle name="SAPBEXHLevel3 3 6 9" xfId="27792" xr:uid="{00000000-0005-0000-0000-0000F9B30000}"/>
    <cellStyle name="SAPBEXHLevel3 3 60" xfId="1912" xr:uid="{00000000-0005-0000-0000-0000FAB30000}"/>
    <cellStyle name="SAPBEXHLevel3 3 60 10" xfId="31997" xr:uid="{00000000-0005-0000-0000-0000FBB30000}"/>
    <cellStyle name="SAPBEXHLevel3 3 60 11" xfId="34892" xr:uid="{00000000-0005-0000-0000-0000FCB30000}"/>
    <cellStyle name="SAPBEXHLevel3 3 60 12" xfId="37797" xr:uid="{00000000-0005-0000-0000-0000FDB30000}"/>
    <cellStyle name="SAPBEXHLevel3 3 60 13" xfId="42906" xr:uid="{00000000-0005-0000-0000-0000FEB30000}"/>
    <cellStyle name="SAPBEXHLevel3 3 60 14" xfId="45925" xr:uid="{00000000-0005-0000-0000-0000FFB30000}"/>
    <cellStyle name="SAPBEXHLevel3 3 60 2" xfId="6886" xr:uid="{00000000-0005-0000-0000-000000B40000}"/>
    <cellStyle name="SAPBEXHLevel3 3 60 3" xfId="9679" xr:uid="{00000000-0005-0000-0000-000001B40000}"/>
    <cellStyle name="SAPBEXHLevel3 3 60 4" xfId="12576" xr:uid="{00000000-0005-0000-0000-000002B40000}"/>
    <cellStyle name="SAPBEXHLevel3 3 60 5" xfId="15439" xr:uid="{00000000-0005-0000-0000-000003B40000}"/>
    <cellStyle name="SAPBEXHLevel3 3 60 6" xfId="18375" xr:uid="{00000000-0005-0000-0000-000004B40000}"/>
    <cellStyle name="SAPBEXHLevel3 3 60 7" xfId="21486" xr:uid="{00000000-0005-0000-0000-000005B40000}"/>
    <cellStyle name="SAPBEXHLevel3 3 60 8" xfId="26263" xr:uid="{00000000-0005-0000-0000-000006B40000}"/>
    <cellStyle name="SAPBEXHLevel3 3 60 9" xfId="29146" xr:uid="{00000000-0005-0000-0000-000007B40000}"/>
    <cellStyle name="SAPBEXHLevel3 3 61" xfId="2699" xr:uid="{00000000-0005-0000-0000-000008B40000}"/>
    <cellStyle name="SAPBEXHLevel3 3 61 10" xfId="32771" xr:uid="{00000000-0005-0000-0000-000009B40000}"/>
    <cellStyle name="SAPBEXHLevel3 3 61 11" xfId="35659" xr:uid="{00000000-0005-0000-0000-00000AB40000}"/>
    <cellStyle name="SAPBEXHLevel3 3 61 12" xfId="38555" xr:uid="{00000000-0005-0000-0000-00000BB40000}"/>
    <cellStyle name="SAPBEXHLevel3 3 61 13" xfId="43670" xr:uid="{00000000-0005-0000-0000-00000CB40000}"/>
    <cellStyle name="SAPBEXHLevel3 3 61 14" xfId="46712" xr:uid="{00000000-0005-0000-0000-00000DB40000}"/>
    <cellStyle name="SAPBEXHLevel3 3 61 2" xfId="7665" xr:uid="{00000000-0005-0000-0000-00000EB40000}"/>
    <cellStyle name="SAPBEXHLevel3 3 61 3" xfId="10453" xr:uid="{00000000-0005-0000-0000-00000FB40000}"/>
    <cellStyle name="SAPBEXHLevel3 3 61 4" xfId="13334" xr:uid="{00000000-0005-0000-0000-000010B40000}"/>
    <cellStyle name="SAPBEXHLevel3 3 61 5" xfId="16214" xr:uid="{00000000-0005-0000-0000-000011B40000}"/>
    <cellStyle name="SAPBEXHLevel3 3 61 6" xfId="19162" xr:uid="{00000000-0005-0000-0000-000012B40000}"/>
    <cellStyle name="SAPBEXHLevel3 3 61 7" xfId="22253" xr:uid="{00000000-0005-0000-0000-000013B40000}"/>
    <cellStyle name="SAPBEXHLevel3 3 61 8" xfId="27021" xr:uid="{00000000-0005-0000-0000-000014B40000}"/>
    <cellStyle name="SAPBEXHLevel3 3 61 9" xfId="29904" xr:uid="{00000000-0005-0000-0000-000015B40000}"/>
    <cellStyle name="SAPBEXHLevel3 3 62" xfId="1631" xr:uid="{00000000-0005-0000-0000-000016B40000}"/>
    <cellStyle name="SAPBEXHLevel3 3 62 10" xfId="31724" xr:uid="{00000000-0005-0000-0000-000017B40000}"/>
    <cellStyle name="SAPBEXHLevel3 3 62 11" xfId="34613" xr:uid="{00000000-0005-0000-0000-000018B40000}"/>
    <cellStyle name="SAPBEXHLevel3 3 62 12" xfId="37519" xr:uid="{00000000-0005-0000-0000-000019B40000}"/>
    <cellStyle name="SAPBEXHLevel3 3 62 13" xfId="42626" xr:uid="{00000000-0005-0000-0000-00001AB40000}"/>
    <cellStyle name="SAPBEXHLevel3 3 62 14" xfId="45644" xr:uid="{00000000-0005-0000-0000-00001BB40000}"/>
    <cellStyle name="SAPBEXHLevel3 3 62 2" xfId="6611" xr:uid="{00000000-0005-0000-0000-00001CB40000}"/>
    <cellStyle name="SAPBEXHLevel3 3 62 3" xfId="9405" xr:uid="{00000000-0005-0000-0000-00001DB40000}"/>
    <cellStyle name="SAPBEXHLevel3 3 62 4" xfId="12298" xr:uid="{00000000-0005-0000-0000-00001EB40000}"/>
    <cellStyle name="SAPBEXHLevel3 3 62 5" xfId="15166" xr:uid="{00000000-0005-0000-0000-00001FB40000}"/>
    <cellStyle name="SAPBEXHLevel3 3 62 6" xfId="18095" xr:uid="{00000000-0005-0000-0000-000020B40000}"/>
    <cellStyle name="SAPBEXHLevel3 3 62 7" xfId="21206" xr:uid="{00000000-0005-0000-0000-000021B40000}"/>
    <cellStyle name="SAPBEXHLevel3 3 62 8" xfId="25985" xr:uid="{00000000-0005-0000-0000-000022B40000}"/>
    <cellStyle name="SAPBEXHLevel3 3 62 9" xfId="28869" xr:uid="{00000000-0005-0000-0000-000023B40000}"/>
    <cellStyle name="SAPBEXHLevel3 3 63" xfId="2131" xr:uid="{00000000-0005-0000-0000-000024B40000}"/>
    <cellStyle name="SAPBEXHLevel3 3 63 10" xfId="32214" xr:uid="{00000000-0005-0000-0000-000025B40000}"/>
    <cellStyle name="SAPBEXHLevel3 3 63 11" xfId="35110" xr:uid="{00000000-0005-0000-0000-000026B40000}"/>
    <cellStyle name="SAPBEXHLevel3 3 63 12" xfId="38009" xr:uid="{00000000-0005-0000-0000-000027B40000}"/>
    <cellStyle name="SAPBEXHLevel3 3 63 13" xfId="43120" xr:uid="{00000000-0005-0000-0000-000028B40000}"/>
    <cellStyle name="SAPBEXHLevel3 3 63 14" xfId="46144" xr:uid="{00000000-0005-0000-0000-000029B40000}"/>
    <cellStyle name="SAPBEXHLevel3 3 63 2" xfId="7104" xr:uid="{00000000-0005-0000-0000-00002AB40000}"/>
    <cellStyle name="SAPBEXHLevel3 3 63 3" xfId="9898" xr:uid="{00000000-0005-0000-0000-00002BB40000}"/>
    <cellStyle name="SAPBEXHLevel3 3 63 4" xfId="12788" xr:uid="{00000000-0005-0000-0000-00002CB40000}"/>
    <cellStyle name="SAPBEXHLevel3 3 63 5" xfId="15658" xr:uid="{00000000-0005-0000-0000-00002DB40000}"/>
    <cellStyle name="SAPBEXHLevel3 3 63 6" xfId="18594" xr:uid="{00000000-0005-0000-0000-00002EB40000}"/>
    <cellStyle name="SAPBEXHLevel3 3 63 7" xfId="21700" xr:uid="{00000000-0005-0000-0000-00002FB40000}"/>
    <cellStyle name="SAPBEXHLevel3 3 63 8" xfId="26475" xr:uid="{00000000-0005-0000-0000-000030B40000}"/>
    <cellStyle name="SAPBEXHLevel3 3 63 9" xfId="29358" xr:uid="{00000000-0005-0000-0000-000031B40000}"/>
    <cellStyle name="SAPBEXHLevel3 3 64" xfId="2255" xr:uid="{00000000-0005-0000-0000-000032B40000}"/>
    <cellStyle name="SAPBEXHLevel3 3 64 10" xfId="32338" xr:uid="{00000000-0005-0000-0000-000033B40000}"/>
    <cellStyle name="SAPBEXHLevel3 3 64 11" xfId="35231" xr:uid="{00000000-0005-0000-0000-000034B40000}"/>
    <cellStyle name="SAPBEXHLevel3 3 64 12" xfId="38129" xr:uid="{00000000-0005-0000-0000-000035B40000}"/>
    <cellStyle name="SAPBEXHLevel3 3 64 13" xfId="43243" xr:uid="{00000000-0005-0000-0000-000036B40000}"/>
    <cellStyle name="SAPBEXHLevel3 3 64 14" xfId="46268" xr:uid="{00000000-0005-0000-0000-000037B40000}"/>
    <cellStyle name="SAPBEXHLevel3 3 64 2" xfId="7228" xr:uid="{00000000-0005-0000-0000-000038B40000}"/>
    <cellStyle name="SAPBEXHLevel3 3 64 3" xfId="10022" xr:uid="{00000000-0005-0000-0000-000039B40000}"/>
    <cellStyle name="SAPBEXHLevel3 3 64 4" xfId="12908" xr:uid="{00000000-0005-0000-0000-00003AB40000}"/>
    <cellStyle name="SAPBEXHLevel3 3 64 5" xfId="15782" xr:uid="{00000000-0005-0000-0000-00003BB40000}"/>
    <cellStyle name="SAPBEXHLevel3 3 64 6" xfId="18718" xr:uid="{00000000-0005-0000-0000-00003CB40000}"/>
    <cellStyle name="SAPBEXHLevel3 3 64 7" xfId="21820" xr:uid="{00000000-0005-0000-0000-00003DB40000}"/>
    <cellStyle name="SAPBEXHLevel3 3 64 8" xfId="26595" xr:uid="{00000000-0005-0000-0000-00003EB40000}"/>
    <cellStyle name="SAPBEXHLevel3 3 64 9" xfId="29478" xr:uid="{00000000-0005-0000-0000-00003FB40000}"/>
    <cellStyle name="SAPBEXHLevel3 3 65" xfId="1692" xr:uid="{00000000-0005-0000-0000-000040B40000}"/>
    <cellStyle name="SAPBEXHLevel3 3 65 10" xfId="31785" xr:uid="{00000000-0005-0000-0000-000041B40000}"/>
    <cellStyle name="SAPBEXHLevel3 3 65 11" xfId="34674" xr:uid="{00000000-0005-0000-0000-000042B40000}"/>
    <cellStyle name="SAPBEXHLevel3 3 65 12" xfId="37580" xr:uid="{00000000-0005-0000-0000-000043B40000}"/>
    <cellStyle name="SAPBEXHLevel3 3 65 13" xfId="42687" xr:uid="{00000000-0005-0000-0000-000044B40000}"/>
    <cellStyle name="SAPBEXHLevel3 3 65 14" xfId="45705" xr:uid="{00000000-0005-0000-0000-000045B40000}"/>
    <cellStyle name="SAPBEXHLevel3 3 65 2" xfId="6672" xr:uid="{00000000-0005-0000-0000-000046B40000}"/>
    <cellStyle name="SAPBEXHLevel3 3 65 3" xfId="9466" xr:uid="{00000000-0005-0000-0000-000047B40000}"/>
    <cellStyle name="SAPBEXHLevel3 3 65 4" xfId="12359" xr:uid="{00000000-0005-0000-0000-000048B40000}"/>
    <cellStyle name="SAPBEXHLevel3 3 65 5" xfId="15227" xr:uid="{00000000-0005-0000-0000-000049B40000}"/>
    <cellStyle name="SAPBEXHLevel3 3 65 6" xfId="18156" xr:uid="{00000000-0005-0000-0000-00004AB40000}"/>
    <cellStyle name="SAPBEXHLevel3 3 65 7" xfId="21267" xr:uid="{00000000-0005-0000-0000-00004BB40000}"/>
    <cellStyle name="SAPBEXHLevel3 3 65 8" xfId="26046" xr:uid="{00000000-0005-0000-0000-00004CB40000}"/>
    <cellStyle name="SAPBEXHLevel3 3 65 9" xfId="28930" xr:uid="{00000000-0005-0000-0000-00004DB40000}"/>
    <cellStyle name="SAPBEXHLevel3 3 66" xfId="2743" xr:uid="{00000000-0005-0000-0000-00004EB40000}"/>
    <cellStyle name="SAPBEXHLevel3 3 66 10" xfId="32814" xr:uid="{00000000-0005-0000-0000-00004FB40000}"/>
    <cellStyle name="SAPBEXHLevel3 3 66 11" xfId="35702" xr:uid="{00000000-0005-0000-0000-000050B40000}"/>
    <cellStyle name="SAPBEXHLevel3 3 66 12" xfId="38598" xr:uid="{00000000-0005-0000-0000-000051B40000}"/>
    <cellStyle name="SAPBEXHLevel3 3 66 13" xfId="43713" xr:uid="{00000000-0005-0000-0000-000052B40000}"/>
    <cellStyle name="SAPBEXHLevel3 3 66 14" xfId="46756" xr:uid="{00000000-0005-0000-0000-000053B40000}"/>
    <cellStyle name="SAPBEXHLevel3 3 66 2" xfId="7709" xr:uid="{00000000-0005-0000-0000-000054B40000}"/>
    <cellStyle name="SAPBEXHLevel3 3 66 3" xfId="10496" xr:uid="{00000000-0005-0000-0000-000055B40000}"/>
    <cellStyle name="SAPBEXHLevel3 3 66 4" xfId="13377" xr:uid="{00000000-0005-0000-0000-000056B40000}"/>
    <cellStyle name="SAPBEXHLevel3 3 66 5" xfId="16257" xr:uid="{00000000-0005-0000-0000-000057B40000}"/>
    <cellStyle name="SAPBEXHLevel3 3 66 6" xfId="19206" xr:uid="{00000000-0005-0000-0000-000058B40000}"/>
    <cellStyle name="SAPBEXHLevel3 3 66 7" xfId="22297" xr:uid="{00000000-0005-0000-0000-000059B40000}"/>
    <cellStyle name="SAPBEXHLevel3 3 66 8" xfId="27064" xr:uid="{00000000-0005-0000-0000-00005AB40000}"/>
    <cellStyle name="SAPBEXHLevel3 3 66 9" xfId="29947" xr:uid="{00000000-0005-0000-0000-00005BB40000}"/>
    <cellStyle name="SAPBEXHLevel3 3 67" xfId="2999" xr:uid="{00000000-0005-0000-0000-00005CB40000}"/>
    <cellStyle name="SAPBEXHLevel3 3 67 10" xfId="33063" xr:uid="{00000000-0005-0000-0000-00005DB40000}"/>
    <cellStyle name="SAPBEXHLevel3 3 67 11" xfId="35951" xr:uid="{00000000-0005-0000-0000-00005EB40000}"/>
    <cellStyle name="SAPBEXHLevel3 3 67 12" xfId="38847" xr:uid="{00000000-0005-0000-0000-00005FB40000}"/>
    <cellStyle name="SAPBEXHLevel3 3 67 13" xfId="43962" xr:uid="{00000000-0005-0000-0000-000060B40000}"/>
    <cellStyle name="SAPBEXHLevel3 3 67 14" xfId="47012" xr:uid="{00000000-0005-0000-0000-000061B40000}"/>
    <cellStyle name="SAPBEXHLevel3 3 67 2" xfId="7959" xr:uid="{00000000-0005-0000-0000-000062B40000}"/>
    <cellStyle name="SAPBEXHLevel3 3 67 3" xfId="10745" xr:uid="{00000000-0005-0000-0000-000063B40000}"/>
    <cellStyle name="SAPBEXHLevel3 3 67 4" xfId="13626" xr:uid="{00000000-0005-0000-0000-000064B40000}"/>
    <cellStyle name="SAPBEXHLevel3 3 67 5" xfId="16506" xr:uid="{00000000-0005-0000-0000-000065B40000}"/>
    <cellStyle name="SAPBEXHLevel3 3 67 6" xfId="19460" xr:uid="{00000000-0005-0000-0000-000066B40000}"/>
    <cellStyle name="SAPBEXHLevel3 3 67 7" xfId="22553" xr:uid="{00000000-0005-0000-0000-000067B40000}"/>
    <cellStyle name="SAPBEXHLevel3 3 67 8" xfId="27313" xr:uid="{00000000-0005-0000-0000-000068B40000}"/>
    <cellStyle name="SAPBEXHLevel3 3 67 9" xfId="30196" xr:uid="{00000000-0005-0000-0000-000069B40000}"/>
    <cellStyle name="SAPBEXHLevel3 3 68" xfId="3050" xr:uid="{00000000-0005-0000-0000-00006AB40000}"/>
    <cellStyle name="SAPBEXHLevel3 3 68 10" xfId="33112" xr:uid="{00000000-0005-0000-0000-00006BB40000}"/>
    <cellStyle name="SAPBEXHLevel3 3 68 11" xfId="36000" xr:uid="{00000000-0005-0000-0000-00006CB40000}"/>
    <cellStyle name="SAPBEXHLevel3 3 68 12" xfId="38896" xr:uid="{00000000-0005-0000-0000-00006DB40000}"/>
    <cellStyle name="SAPBEXHLevel3 3 68 13" xfId="44011" xr:uid="{00000000-0005-0000-0000-00006EB40000}"/>
    <cellStyle name="SAPBEXHLevel3 3 68 14" xfId="47063" xr:uid="{00000000-0005-0000-0000-00006FB40000}"/>
    <cellStyle name="SAPBEXHLevel3 3 68 2" xfId="8008" xr:uid="{00000000-0005-0000-0000-000070B40000}"/>
    <cellStyle name="SAPBEXHLevel3 3 68 3" xfId="10794" xr:uid="{00000000-0005-0000-0000-000071B40000}"/>
    <cellStyle name="SAPBEXHLevel3 3 68 4" xfId="13675" xr:uid="{00000000-0005-0000-0000-000072B40000}"/>
    <cellStyle name="SAPBEXHLevel3 3 68 5" xfId="16555" xr:uid="{00000000-0005-0000-0000-000073B40000}"/>
    <cellStyle name="SAPBEXHLevel3 3 68 6" xfId="19509" xr:uid="{00000000-0005-0000-0000-000074B40000}"/>
    <cellStyle name="SAPBEXHLevel3 3 68 7" xfId="22604" xr:uid="{00000000-0005-0000-0000-000075B40000}"/>
    <cellStyle name="SAPBEXHLevel3 3 68 8" xfId="27362" xr:uid="{00000000-0005-0000-0000-000076B40000}"/>
    <cellStyle name="SAPBEXHLevel3 3 68 9" xfId="30245" xr:uid="{00000000-0005-0000-0000-000077B40000}"/>
    <cellStyle name="SAPBEXHLevel3 3 69" xfId="3040" xr:uid="{00000000-0005-0000-0000-000078B40000}"/>
    <cellStyle name="SAPBEXHLevel3 3 69 10" xfId="33102" xr:uid="{00000000-0005-0000-0000-000079B40000}"/>
    <cellStyle name="SAPBEXHLevel3 3 69 11" xfId="35990" xr:uid="{00000000-0005-0000-0000-00007AB40000}"/>
    <cellStyle name="SAPBEXHLevel3 3 69 12" xfId="38886" xr:uid="{00000000-0005-0000-0000-00007BB40000}"/>
    <cellStyle name="SAPBEXHLevel3 3 69 13" xfId="44001" xr:uid="{00000000-0005-0000-0000-00007CB40000}"/>
    <cellStyle name="SAPBEXHLevel3 3 69 14" xfId="47053" xr:uid="{00000000-0005-0000-0000-00007DB40000}"/>
    <cellStyle name="SAPBEXHLevel3 3 69 2" xfId="7998" xr:uid="{00000000-0005-0000-0000-00007EB40000}"/>
    <cellStyle name="SAPBEXHLevel3 3 69 3" xfId="10784" xr:uid="{00000000-0005-0000-0000-00007FB40000}"/>
    <cellStyle name="SAPBEXHLevel3 3 69 4" xfId="13665" xr:uid="{00000000-0005-0000-0000-000080B40000}"/>
    <cellStyle name="SAPBEXHLevel3 3 69 5" xfId="16545" xr:uid="{00000000-0005-0000-0000-000081B40000}"/>
    <cellStyle name="SAPBEXHLevel3 3 69 6" xfId="19499" xr:uid="{00000000-0005-0000-0000-000082B40000}"/>
    <cellStyle name="SAPBEXHLevel3 3 69 7" xfId="22594" xr:uid="{00000000-0005-0000-0000-000083B40000}"/>
    <cellStyle name="SAPBEXHLevel3 3 69 8" xfId="27352" xr:uid="{00000000-0005-0000-0000-000084B40000}"/>
    <cellStyle name="SAPBEXHLevel3 3 69 9" xfId="30235" xr:uid="{00000000-0005-0000-0000-000085B40000}"/>
    <cellStyle name="SAPBEXHLevel3 3 7" xfId="291" xr:uid="{00000000-0005-0000-0000-000086B40000}"/>
    <cellStyle name="SAPBEXHLevel3 3 7 10" xfId="30555" xr:uid="{00000000-0005-0000-0000-000087B40000}"/>
    <cellStyle name="SAPBEXHLevel3 3 7 11" xfId="33421" xr:uid="{00000000-0005-0000-0000-000088B40000}"/>
    <cellStyle name="SAPBEXHLevel3 3 7 12" xfId="36328" xr:uid="{00000000-0005-0000-0000-000089B40000}"/>
    <cellStyle name="SAPBEXHLevel3 3 7 13" xfId="41438" xr:uid="{00000000-0005-0000-0000-00008AB40000}"/>
    <cellStyle name="SAPBEXHLevel3 3 7 14" xfId="44408" xr:uid="{00000000-0005-0000-0000-00008BB40000}"/>
    <cellStyle name="SAPBEXHLevel3 3 7 2" xfId="3936" xr:uid="{00000000-0005-0000-0000-00008CB40000}"/>
    <cellStyle name="SAPBEXHLevel3 3 7 3" xfId="4593" xr:uid="{00000000-0005-0000-0000-00008DB40000}"/>
    <cellStyle name="SAPBEXHLevel3 3 7 4" xfId="11103" xr:uid="{00000000-0005-0000-0000-00008EB40000}"/>
    <cellStyle name="SAPBEXHLevel3 3 7 5" xfId="13985" xr:uid="{00000000-0005-0000-0000-00008FB40000}"/>
    <cellStyle name="SAPBEXHLevel3 3 7 6" xfId="16864" xr:uid="{00000000-0005-0000-0000-000090B40000}"/>
    <cellStyle name="SAPBEXHLevel3 3 7 7" xfId="19887" xr:uid="{00000000-0005-0000-0000-000091B40000}"/>
    <cellStyle name="SAPBEXHLevel3 3 7 8" xfId="23288" xr:uid="{00000000-0005-0000-0000-000092B40000}"/>
    <cellStyle name="SAPBEXHLevel3 3 7 9" xfId="27672" xr:uid="{00000000-0005-0000-0000-000093B40000}"/>
    <cellStyle name="SAPBEXHLevel3 3 70" xfId="3130" xr:uid="{00000000-0005-0000-0000-000094B40000}"/>
    <cellStyle name="SAPBEXHLevel3 3 70 10" xfId="33190" xr:uid="{00000000-0005-0000-0000-000095B40000}"/>
    <cellStyle name="SAPBEXHLevel3 3 70 11" xfId="36079" xr:uid="{00000000-0005-0000-0000-000096B40000}"/>
    <cellStyle name="SAPBEXHLevel3 3 70 12" xfId="38975" xr:uid="{00000000-0005-0000-0000-000097B40000}"/>
    <cellStyle name="SAPBEXHLevel3 3 70 13" xfId="44090" xr:uid="{00000000-0005-0000-0000-000098B40000}"/>
    <cellStyle name="SAPBEXHLevel3 3 70 14" xfId="47143" xr:uid="{00000000-0005-0000-0000-000099B40000}"/>
    <cellStyle name="SAPBEXHLevel3 3 70 2" xfId="8088" xr:uid="{00000000-0005-0000-0000-00009AB40000}"/>
    <cellStyle name="SAPBEXHLevel3 3 70 3" xfId="10872" xr:uid="{00000000-0005-0000-0000-00009BB40000}"/>
    <cellStyle name="SAPBEXHLevel3 3 70 4" xfId="13754" xr:uid="{00000000-0005-0000-0000-00009CB40000}"/>
    <cellStyle name="SAPBEXHLevel3 3 70 5" xfId="16633" xr:uid="{00000000-0005-0000-0000-00009DB40000}"/>
    <cellStyle name="SAPBEXHLevel3 3 70 6" xfId="19588" xr:uid="{00000000-0005-0000-0000-00009EB40000}"/>
    <cellStyle name="SAPBEXHLevel3 3 70 7" xfId="22684" xr:uid="{00000000-0005-0000-0000-00009FB40000}"/>
    <cellStyle name="SAPBEXHLevel3 3 70 8" xfId="27441" xr:uid="{00000000-0005-0000-0000-0000A0B40000}"/>
    <cellStyle name="SAPBEXHLevel3 3 70 9" xfId="30324" xr:uid="{00000000-0005-0000-0000-0000A1B40000}"/>
    <cellStyle name="SAPBEXHLevel3 3 71" xfId="3009" xr:uid="{00000000-0005-0000-0000-0000A2B40000}"/>
    <cellStyle name="SAPBEXHLevel3 3 71 10" xfId="33073" xr:uid="{00000000-0005-0000-0000-0000A3B40000}"/>
    <cellStyle name="SAPBEXHLevel3 3 71 11" xfId="35961" xr:uid="{00000000-0005-0000-0000-0000A4B40000}"/>
    <cellStyle name="SAPBEXHLevel3 3 71 12" xfId="38857" xr:uid="{00000000-0005-0000-0000-0000A5B40000}"/>
    <cellStyle name="SAPBEXHLevel3 3 71 13" xfId="43972" xr:uid="{00000000-0005-0000-0000-0000A6B40000}"/>
    <cellStyle name="SAPBEXHLevel3 3 71 14" xfId="47022" xr:uid="{00000000-0005-0000-0000-0000A7B40000}"/>
    <cellStyle name="SAPBEXHLevel3 3 71 2" xfId="7969" xr:uid="{00000000-0005-0000-0000-0000A8B40000}"/>
    <cellStyle name="SAPBEXHLevel3 3 71 3" xfId="10755" xr:uid="{00000000-0005-0000-0000-0000A9B40000}"/>
    <cellStyle name="SAPBEXHLevel3 3 71 4" xfId="13636" xr:uid="{00000000-0005-0000-0000-0000AAB40000}"/>
    <cellStyle name="SAPBEXHLevel3 3 71 5" xfId="16516" xr:uid="{00000000-0005-0000-0000-0000ABB40000}"/>
    <cellStyle name="SAPBEXHLevel3 3 71 6" xfId="19470" xr:uid="{00000000-0005-0000-0000-0000ACB40000}"/>
    <cellStyle name="SAPBEXHLevel3 3 71 7" xfId="22563" xr:uid="{00000000-0005-0000-0000-0000ADB40000}"/>
    <cellStyle name="SAPBEXHLevel3 3 71 8" xfId="27323" xr:uid="{00000000-0005-0000-0000-0000AEB40000}"/>
    <cellStyle name="SAPBEXHLevel3 3 71 9" xfId="30206" xr:uid="{00000000-0005-0000-0000-0000AFB40000}"/>
    <cellStyle name="SAPBEXHLevel3 3 72" xfId="3196" xr:uid="{00000000-0005-0000-0000-0000B0B40000}"/>
    <cellStyle name="SAPBEXHLevel3 3 72 10" xfId="33256" xr:uid="{00000000-0005-0000-0000-0000B1B40000}"/>
    <cellStyle name="SAPBEXHLevel3 3 72 11" xfId="36145" xr:uid="{00000000-0005-0000-0000-0000B2B40000}"/>
    <cellStyle name="SAPBEXHLevel3 3 72 12" xfId="39041" xr:uid="{00000000-0005-0000-0000-0000B3B40000}"/>
    <cellStyle name="SAPBEXHLevel3 3 72 13" xfId="44156" xr:uid="{00000000-0005-0000-0000-0000B4B40000}"/>
    <cellStyle name="SAPBEXHLevel3 3 72 14" xfId="47209" xr:uid="{00000000-0005-0000-0000-0000B5B40000}"/>
    <cellStyle name="SAPBEXHLevel3 3 72 2" xfId="8154" xr:uid="{00000000-0005-0000-0000-0000B6B40000}"/>
    <cellStyle name="SAPBEXHLevel3 3 72 3" xfId="10938" xr:uid="{00000000-0005-0000-0000-0000B7B40000}"/>
    <cellStyle name="SAPBEXHLevel3 3 72 4" xfId="13820" xr:uid="{00000000-0005-0000-0000-0000B8B40000}"/>
    <cellStyle name="SAPBEXHLevel3 3 72 5" xfId="16699" xr:uid="{00000000-0005-0000-0000-0000B9B40000}"/>
    <cellStyle name="SAPBEXHLevel3 3 72 6" xfId="19654" xr:uid="{00000000-0005-0000-0000-0000BAB40000}"/>
    <cellStyle name="SAPBEXHLevel3 3 72 7" xfId="22750" xr:uid="{00000000-0005-0000-0000-0000BBB40000}"/>
    <cellStyle name="SAPBEXHLevel3 3 72 8" xfId="27507" xr:uid="{00000000-0005-0000-0000-0000BCB40000}"/>
    <cellStyle name="SAPBEXHLevel3 3 72 9" xfId="30390" xr:uid="{00000000-0005-0000-0000-0000BDB40000}"/>
    <cellStyle name="SAPBEXHLevel3 3 73" xfId="3029" xr:uid="{00000000-0005-0000-0000-0000BEB40000}"/>
    <cellStyle name="SAPBEXHLevel3 3 73 10" xfId="33091" xr:uid="{00000000-0005-0000-0000-0000BFB40000}"/>
    <cellStyle name="SAPBEXHLevel3 3 73 11" xfId="35979" xr:uid="{00000000-0005-0000-0000-0000C0B40000}"/>
    <cellStyle name="SAPBEXHLevel3 3 73 12" xfId="38875" xr:uid="{00000000-0005-0000-0000-0000C1B40000}"/>
    <cellStyle name="SAPBEXHLevel3 3 73 13" xfId="43990" xr:uid="{00000000-0005-0000-0000-0000C2B40000}"/>
    <cellStyle name="SAPBEXHLevel3 3 73 14" xfId="47042" xr:uid="{00000000-0005-0000-0000-0000C3B40000}"/>
    <cellStyle name="SAPBEXHLevel3 3 73 2" xfId="7987" xr:uid="{00000000-0005-0000-0000-0000C4B40000}"/>
    <cellStyle name="SAPBEXHLevel3 3 73 3" xfId="10773" xr:uid="{00000000-0005-0000-0000-0000C5B40000}"/>
    <cellStyle name="SAPBEXHLevel3 3 73 4" xfId="13654" xr:uid="{00000000-0005-0000-0000-0000C6B40000}"/>
    <cellStyle name="SAPBEXHLevel3 3 73 5" xfId="16534" xr:uid="{00000000-0005-0000-0000-0000C7B40000}"/>
    <cellStyle name="SAPBEXHLevel3 3 73 6" xfId="19488" xr:uid="{00000000-0005-0000-0000-0000C8B40000}"/>
    <cellStyle name="SAPBEXHLevel3 3 73 7" xfId="22583" xr:uid="{00000000-0005-0000-0000-0000C9B40000}"/>
    <cellStyle name="SAPBEXHLevel3 3 73 8" xfId="27341" xr:uid="{00000000-0005-0000-0000-0000CAB40000}"/>
    <cellStyle name="SAPBEXHLevel3 3 73 9" xfId="30224" xr:uid="{00000000-0005-0000-0000-0000CBB40000}"/>
    <cellStyle name="SAPBEXHLevel3 3 74" xfId="221" xr:uid="{00000000-0005-0000-0000-0000CCB40000}"/>
    <cellStyle name="SAPBEXHLevel3 3 75" xfId="8281" xr:uid="{00000000-0005-0000-0000-0000CDB40000}"/>
    <cellStyle name="SAPBEXHLevel3 3 76" xfId="14040" xr:uid="{00000000-0005-0000-0000-0000CEB40000}"/>
    <cellStyle name="SAPBEXHLevel3 3 77" xfId="18478" xr:uid="{00000000-0005-0000-0000-0000CFB40000}"/>
    <cellStyle name="SAPBEXHLevel3 3 78" xfId="14035" xr:uid="{00000000-0005-0000-0000-0000D0B40000}"/>
    <cellStyle name="SAPBEXHLevel3 3 79" xfId="23197" xr:uid="{00000000-0005-0000-0000-0000D1B40000}"/>
    <cellStyle name="SAPBEXHLevel3 3 8" xfId="783" xr:uid="{00000000-0005-0000-0000-0000D2B40000}"/>
    <cellStyle name="SAPBEXHLevel3 3 8 10" xfId="30876" xr:uid="{00000000-0005-0000-0000-0000D3B40000}"/>
    <cellStyle name="SAPBEXHLevel3 3 8 11" xfId="33765" xr:uid="{00000000-0005-0000-0000-0000D4B40000}"/>
    <cellStyle name="SAPBEXHLevel3 3 8 12" xfId="36671" xr:uid="{00000000-0005-0000-0000-0000D5B40000}"/>
    <cellStyle name="SAPBEXHLevel3 3 8 13" xfId="41778" xr:uid="{00000000-0005-0000-0000-0000D6B40000}"/>
    <cellStyle name="SAPBEXHLevel3 3 8 14" xfId="44796" xr:uid="{00000000-0005-0000-0000-0000D7B40000}"/>
    <cellStyle name="SAPBEXHLevel3 3 8 2" xfId="4996" xr:uid="{00000000-0005-0000-0000-0000D8B40000}"/>
    <cellStyle name="SAPBEXHLevel3 3 8 3" xfId="8557" xr:uid="{00000000-0005-0000-0000-0000D9B40000}"/>
    <cellStyle name="SAPBEXHLevel3 3 8 4" xfId="11450" xr:uid="{00000000-0005-0000-0000-0000DAB40000}"/>
    <cellStyle name="SAPBEXHLevel3 3 8 5" xfId="14318" xr:uid="{00000000-0005-0000-0000-0000DBB40000}"/>
    <cellStyle name="SAPBEXHLevel3 3 8 6" xfId="17247" xr:uid="{00000000-0005-0000-0000-0000DCB40000}"/>
    <cellStyle name="SAPBEXHLevel3 3 8 7" xfId="20358" xr:uid="{00000000-0005-0000-0000-0000DDB40000}"/>
    <cellStyle name="SAPBEXHLevel3 3 8 8" xfId="25137" xr:uid="{00000000-0005-0000-0000-0000DEB40000}"/>
    <cellStyle name="SAPBEXHLevel3 3 8 9" xfId="28021" xr:uid="{00000000-0005-0000-0000-0000DFB40000}"/>
    <cellStyle name="SAPBEXHLevel3 3 80" xfId="24406" xr:uid="{00000000-0005-0000-0000-0000E0B40000}"/>
    <cellStyle name="SAPBEXHLevel3 3 81" xfId="23903" xr:uid="{00000000-0005-0000-0000-0000E1B40000}"/>
    <cellStyle name="SAPBEXHLevel3 3 82" xfId="27725" xr:uid="{00000000-0005-0000-0000-0000E2B40000}"/>
    <cellStyle name="SAPBEXHLevel3 3 83" xfId="34932" xr:uid="{00000000-0005-0000-0000-0000E3B40000}"/>
    <cellStyle name="SAPBEXHLevel3 3 84" xfId="40661" xr:uid="{00000000-0005-0000-0000-0000E4B40000}"/>
    <cellStyle name="SAPBEXHLevel3 3 85" xfId="40528" xr:uid="{00000000-0005-0000-0000-0000E5B40000}"/>
    <cellStyle name="SAPBEXHLevel3 3 86" xfId="41099" xr:uid="{00000000-0005-0000-0000-0000E6B40000}"/>
    <cellStyle name="SAPBEXHLevel3 3 87" xfId="41391" xr:uid="{00000000-0005-0000-0000-0000E7B40000}"/>
    <cellStyle name="SAPBEXHLevel3 3 88" xfId="44305" xr:uid="{00000000-0005-0000-0000-0000E8B40000}"/>
    <cellStyle name="SAPBEXHLevel3 3 89" xfId="44429" xr:uid="{00000000-0005-0000-0000-0000E9B40000}"/>
    <cellStyle name="SAPBEXHLevel3 3 9" xfId="866" xr:uid="{00000000-0005-0000-0000-0000EAB40000}"/>
    <cellStyle name="SAPBEXHLevel3 3 9 10" xfId="30959" xr:uid="{00000000-0005-0000-0000-0000EBB40000}"/>
    <cellStyle name="SAPBEXHLevel3 3 9 11" xfId="33848" xr:uid="{00000000-0005-0000-0000-0000ECB40000}"/>
    <cellStyle name="SAPBEXHLevel3 3 9 12" xfId="36754" xr:uid="{00000000-0005-0000-0000-0000EDB40000}"/>
    <cellStyle name="SAPBEXHLevel3 3 9 13" xfId="41861" xr:uid="{00000000-0005-0000-0000-0000EEB40000}"/>
    <cellStyle name="SAPBEXHLevel3 3 9 14" xfId="44879" xr:uid="{00000000-0005-0000-0000-0000EFB40000}"/>
    <cellStyle name="SAPBEXHLevel3 3 9 2" xfId="4707" xr:uid="{00000000-0005-0000-0000-0000F0B40000}"/>
    <cellStyle name="SAPBEXHLevel3 3 9 3" xfId="8640" xr:uid="{00000000-0005-0000-0000-0000F1B40000}"/>
    <cellStyle name="SAPBEXHLevel3 3 9 4" xfId="11533" xr:uid="{00000000-0005-0000-0000-0000F2B40000}"/>
    <cellStyle name="SAPBEXHLevel3 3 9 5" xfId="14401" xr:uid="{00000000-0005-0000-0000-0000F3B40000}"/>
    <cellStyle name="SAPBEXHLevel3 3 9 6" xfId="17330" xr:uid="{00000000-0005-0000-0000-0000F4B40000}"/>
    <cellStyle name="SAPBEXHLevel3 3 9 7" xfId="20441" xr:uid="{00000000-0005-0000-0000-0000F5B40000}"/>
    <cellStyle name="SAPBEXHLevel3 3 9 8" xfId="25220" xr:uid="{00000000-0005-0000-0000-0000F6B40000}"/>
    <cellStyle name="SAPBEXHLevel3 3 9 9" xfId="28104" xr:uid="{00000000-0005-0000-0000-0000F7B40000}"/>
    <cellStyle name="SAPBEXHLevel3 3 90" xfId="47355" xr:uid="{00000000-0005-0000-0000-0000F8B40000}"/>
    <cellStyle name="SAPBEXHLevel3 3 91" xfId="44496" xr:uid="{00000000-0005-0000-0000-0000F9B40000}"/>
    <cellStyle name="SAPBEXHLevel3 3 92" xfId="45996" xr:uid="{00000000-0005-0000-0000-0000FAB40000}"/>
    <cellStyle name="SAPBEXHLevel3 3 93" xfId="46305" xr:uid="{00000000-0005-0000-0000-0000FBB40000}"/>
    <cellStyle name="SAPBEXHLevel3 3 94" xfId="47495" xr:uid="{00000000-0005-0000-0000-0000FCB40000}"/>
    <cellStyle name="SAPBEXHLevel3 3 95" xfId="44490" xr:uid="{00000000-0005-0000-0000-0000FDB40000}"/>
    <cellStyle name="SAPBEXHLevel3 3 96" xfId="47572" xr:uid="{00000000-0005-0000-0000-0000FEB40000}"/>
    <cellStyle name="SAPBEXHLevel3 3 97" xfId="44413" xr:uid="{00000000-0005-0000-0000-0000FFB40000}"/>
    <cellStyle name="SAPBEXHLevel3 3 98" xfId="46963" xr:uid="{00000000-0005-0000-0000-000000B50000}"/>
    <cellStyle name="SAPBEXHLevel3 3 99" xfId="47571" xr:uid="{00000000-0005-0000-0000-000001B50000}"/>
    <cellStyle name="SAPBEXHLevel3 30" xfId="1634" xr:uid="{00000000-0005-0000-0000-000002B50000}"/>
    <cellStyle name="SAPBEXHLevel3 30 10" xfId="31727" xr:uid="{00000000-0005-0000-0000-000003B50000}"/>
    <cellStyle name="SAPBEXHLevel3 30 11" xfId="34616" xr:uid="{00000000-0005-0000-0000-000004B50000}"/>
    <cellStyle name="SAPBEXHLevel3 30 12" xfId="37522" xr:uid="{00000000-0005-0000-0000-000005B50000}"/>
    <cellStyle name="SAPBEXHLevel3 30 13" xfId="42629" xr:uid="{00000000-0005-0000-0000-000006B50000}"/>
    <cellStyle name="SAPBEXHLevel3 30 14" xfId="45647" xr:uid="{00000000-0005-0000-0000-000007B50000}"/>
    <cellStyle name="SAPBEXHLevel3 30 2" xfId="6614" xr:uid="{00000000-0005-0000-0000-000008B50000}"/>
    <cellStyle name="SAPBEXHLevel3 30 3" xfId="9408" xr:uid="{00000000-0005-0000-0000-000009B50000}"/>
    <cellStyle name="SAPBEXHLevel3 30 4" xfId="12301" xr:uid="{00000000-0005-0000-0000-00000AB50000}"/>
    <cellStyle name="SAPBEXHLevel3 30 5" xfId="15169" xr:uid="{00000000-0005-0000-0000-00000BB50000}"/>
    <cellStyle name="SAPBEXHLevel3 30 6" xfId="18098" xr:uid="{00000000-0005-0000-0000-00000CB50000}"/>
    <cellStyle name="SAPBEXHLevel3 30 7" xfId="21209" xr:uid="{00000000-0005-0000-0000-00000DB50000}"/>
    <cellStyle name="SAPBEXHLevel3 30 8" xfId="25988" xr:uid="{00000000-0005-0000-0000-00000EB50000}"/>
    <cellStyle name="SAPBEXHLevel3 30 9" xfId="28872" xr:uid="{00000000-0005-0000-0000-00000FB50000}"/>
    <cellStyle name="SAPBEXHLevel3 31" xfId="1665" xr:uid="{00000000-0005-0000-0000-000010B50000}"/>
    <cellStyle name="SAPBEXHLevel3 31 10" xfId="31758" xr:uid="{00000000-0005-0000-0000-000011B50000}"/>
    <cellStyle name="SAPBEXHLevel3 31 11" xfId="34647" xr:uid="{00000000-0005-0000-0000-000012B50000}"/>
    <cellStyle name="SAPBEXHLevel3 31 12" xfId="37553" xr:uid="{00000000-0005-0000-0000-000013B50000}"/>
    <cellStyle name="SAPBEXHLevel3 31 13" xfId="42660" xr:uid="{00000000-0005-0000-0000-000014B50000}"/>
    <cellStyle name="SAPBEXHLevel3 31 14" xfId="45678" xr:uid="{00000000-0005-0000-0000-000015B50000}"/>
    <cellStyle name="SAPBEXHLevel3 31 2" xfId="6645" xr:uid="{00000000-0005-0000-0000-000016B50000}"/>
    <cellStyle name="SAPBEXHLevel3 31 3" xfId="9439" xr:uid="{00000000-0005-0000-0000-000017B50000}"/>
    <cellStyle name="SAPBEXHLevel3 31 4" xfId="12332" xr:uid="{00000000-0005-0000-0000-000018B50000}"/>
    <cellStyle name="SAPBEXHLevel3 31 5" xfId="15200" xr:uid="{00000000-0005-0000-0000-000019B50000}"/>
    <cellStyle name="SAPBEXHLevel3 31 6" xfId="18129" xr:uid="{00000000-0005-0000-0000-00001AB50000}"/>
    <cellStyle name="SAPBEXHLevel3 31 7" xfId="21240" xr:uid="{00000000-0005-0000-0000-00001BB50000}"/>
    <cellStyle name="SAPBEXHLevel3 31 8" xfId="26019" xr:uid="{00000000-0005-0000-0000-00001CB50000}"/>
    <cellStyle name="SAPBEXHLevel3 31 9" xfId="28903" xr:uid="{00000000-0005-0000-0000-00001DB50000}"/>
    <cellStyle name="SAPBEXHLevel3 32" xfId="1695" xr:uid="{00000000-0005-0000-0000-00001EB50000}"/>
    <cellStyle name="SAPBEXHLevel3 32 10" xfId="31788" xr:uid="{00000000-0005-0000-0000-00001FB50000}"/>
    <cellStyle name="SAPBEXHLevel3 32 11" xfId="34677" xr:uid="{00000000-0005-0000-0000-000020B50000}"/>
    <cellStyle name="SAPBEXHLevel3 32 12" xfId="37583" xr:uid="{00000000-0005-0000-0000-000021B50000}"/>
    <cellStyle name="SAPBEXHLevel3 32 13" xfId="42690" xr:uid="{00000000-0005-0000-0000-000022B50000}"/>
    <cellStyle name="SAPBEXHLevel3 32 14" xfId="45708" xr:uid="{00000000-0005-0000-0000-000023B50000}"/>
    <cellStyle name="SAPBEXHLevel3 32 2" xfId="6675" xr:uid="{00000000-0005-0000-0000-000024B50000}"/>
    <cellStyle name="SAPBEXHLevel3 32 3" xfId="9469" xr:uid="{00000000-0005-0000-0000-000025B50000}"/>
    <cellStyle name="SAPBEXHLevel3 32 4" xfId="12362" xr:uid="{00000000-0005-0000-0000-000026B50000}"/>
    <cellStyle name="SAPBEXHLevel3 32 5" xfId="15230" xr:uid="{00000000-0005-0000-0000-000027B50000}"/>
    <cellStyle name="SAPBEXHLevel3 32 6" xfId="18159" xr:uid="{00000000-0005-0000-0000-000028B50000}"/>
    <cellStyle name="SAPBEXHLevel3 32 7" xfId="21270" xr:uid="{00000000-0005-0000-0000-000029B50000}"/>
    <cellStyle name="SAPBEXHLevel3 32 8" xfId="26049" xr:uid="{00000000-0005-0000-0000-00002AB50000}"/>
    <cellStyle name="SAPBEXHLevel3 32 9" xfId="28933" xr:uid="{00000000-0005-0000-0000-00002BB50000}"/>
    <cellStyle name="SAPBEXHLevel3 33" xfId="1726" xr:uid="{00000000-0005-0000-0000-00002CB50000}"/>
    <cellStyle name="SAPBEXHLevel3 33 10" xfId="31818" xr:uid="{00000000-0005-0000-0000-00002DB50000}"/>
    <cellStyle name="SAPBEXHLevel3 33 11" xfId="34708" xr:uid="{00000000-0005-0000-0000-00002EB50000}"/>
    <cellStyle name="SAPBEXHLevel3 33 12" xfId="37614" xr:uid="{00000000-0005-0000-0000-00002FB50000}"/>
    <cellStyle name="SAPBEXHLevel3 33 13" xfId="42721" xr:uid="{00000000-0005-0000-0000-000030B50000}"/>
    <cellStyle name="SAPBEXHLevel3 33 14" xfId="45739" xr:uid="{00000000-0005-0000-0000-000031B50000}"/>
    <cellStyle name="SAPBEXHLevel3 33 2" xfId="6705" xr:uid="{00000000-0005-0000-0000-000032B50000}"/>
    <cellStyle name="SAPBEXHLevel3 33 3" xfId="9499" xr:uid="{00000000-0005-0000-0000-000033B50000}"/>
    <cellStyle name="SAPBEXHLevel3 33 4" xfId="12393" xr:uid="{00000000-0005-0000-0000-000034B50000}"/>
    <cellStyle name="SAPBEXHLevel3 33 5" xfId="15260" xr:uid="{00000000-0005-0000-0000-000035B50000}"/>
    <cellStyle name="SAPBEXHLevel3 33 6" xfId="18190" xr:uid="{00000000-0005-0000-0000-000036B50000}"/>
    <cellStyle name="SAPBEXHLevel3 33 7" xfId="21301" xr:uid="{00000000-0005-0000-0000-000037B50000}"/>
    <cellStyle name="SAPBEXHLevel3 33 8" xfId="26080" xr:uid="{00000000-0005-0000-0000-000038B50000}"/>
    <cellStyle name="SAPBEXHLevel3 33 9" xfId="28964" xr:uid="{00000000-0005-0000-0000-000039B50000}"/>
    <cellStyle name="SAPBEXHLevel3 34" xfId="1758" xr:uid="{00000000-0005-0000-0000-00003AB50000}"/>
    <cellStyle name="SAPBEXHLevel3 34 10" xfId="31849" xr:uid="{00000000-0005-0000-0000-00003BB50000}"/>
    <cellStyle name="SAPBEXHLevel3 34 11" xfId="34740" xr:uid="{00000000-0005-0000-0000-00003CB50000}"/>
    <cellStyle name="SAPBEXHLevel3 34 12" xfId="37646" xr:uid="{00000000-0005-0000-0000-00003DB50000}"/>
    <cellStyle name="SAPBEXHLevel3 34 13" xfId="42753" xr:uid="{00000000-0005-0000-0000-00003EB50000}"/>
    <cellStyle name="SAPBEXHLevel3 34 14" xfId="45771" xr:uid="{00000000-0005-0000-0000-00003FB50000}"/>
    <cellStyle name="SAPBEXHLevel3 34 2" xfId="6736" xr:uid="{00000000-0005-0000-0000-000040B50000}"/>
    <cellStyle name="SAPBEXHLevel3 34 3" xfId="9530" xr:uid="{00000000-0005-0000-0000-000041B50000}"/>
    <cellStyle name="SAPBEXHLevel3 34 4" xfId="12425" xr:uid="{00000000-0005-0000-0000-000042B50000}"/>
    <cellStyle name="SAPBEXHLevel3 34 5" xfId="15291" xr:uid="{00000000-0005-0000-0000-000043B50000}"/>
    <cellStyle name="SAPBEXHLevel3 34 6" xfId="18222" xr:uid="{00000000-0005-0000-0000-000044B50000}"/>
    <cellStyle name="SAPBEXHLevel3 34 7" xfId="21333" xr:uid="{00000000-0005-0000-0000-000045B50000}"/>
    <cellStyle name="SAPBEXHLevel3 34 8" xfId="26112" xr:uid="{00000000-0005-0000-0000-000046B50000}"/>
    <cellStyle name="SAPBEXHLevel3 34 9" xfId="28996" xr:uid="{00000000-0005-0000-0000-000047B50000}"/>
    <cellStyle name="SAPBEXHLevel3 35" xfId="1790" xr:uid="{00000000-0005-0000-0000-000048B50000}"/>
    <cellStyle name="SAPBEXHLevel3 35 10" xfId="31880" xr:uid="{00000000-0005-0000-0000-000049B50000}"/>
    <cellStyle name="SAPBEXHLevel3 35 11" xfId="34772" xr:uid="{00000000-0005-0000-0000-00004AB50000}"/>
    <cellStyle name="SAPBEXHLevel3 35 12" xfId="37678" xr:uid="{00000000-0005-0000-0000-00004BB50000}"/>
    <cellStyle name="SAPBEXHLevel3 35 13" xfId="42785" xr:uid="{00000000-0005-0000-0000-00004CB50000}"/>
    <cellStyle name="SAPBEXHLevel3 35 14" xfId="45803" xr:uid="{00000000-0005-0000-0000-00004DB50000}"/>
    <cellStyle name="SAPBEXHLevel3 35 2" xfId="6768" xr:uid="{00000000-0005-0000-0000-00004EB50000}"/>
    <cellStyle name="SAPBEXHLevel3 35 3" xfId="9561" xr:uid="{00000000-0005-0000-0000-00004FB50000}"/>
    <cellStyle name="SAPBEXHLevel3 35 4" xfId="12457" xr:uid="{00000000-0005-0000-0000-000050B50000}"/>
    <cellStyle name="SAPBEXHLevel3 35 5" xfId="15322" xr:uid="{00000000-0005-0000-0000-000051B50000}"/>
    <cellStyle name="SAPBEXHLevel3 35 6" xfId="18254" xr:uid="{00000000-0005-0000-0000-000052B50000}"/>
    <cellStyle name="SAPBEXHLevel3 35 7" xfId="21365" xr:uid="{00000000-0005-0000-0000-000053B50000}"/>
    <cellStyle name="SAPBEXHLevel3 35 8" xfId="26144" xr:uid="{00000000-0005-0000-0000-000054B50000}"/>
    <cellStyle name="SAPBEXHLevel3 35 9" xfId="29028" xr:uid="{00000000-0005-0000-0000-000055B50000}"/>
    <cellStyle name="SAPBEXHLevel3 36" xfId="1822" xr:uid="{00000000-0005-0000-0000-000056B50000}"/>
    <cellStyle name="SAPBEXHLevel3 36 10" xfId="31911" xr:uid="{00000000-0005-0000-0000-000057B50000}"/>
    <cellStyle name="SAPBEXHLevel3 36 11" xfId="34804" xr:uid="{00000000-0005-0000-0000-000058B50000}"/>
    <cellStyle name="SAPBEXHLevel3 36 12" xfId="37710" xr:uid="{00000000-0005-0000-0000-000059B50000}"/>
    <cellStyle name="SAPBEXHLevel3 36 13" xfId="42817" xr:uid="{00000000-0005-0000-0000-00005AB50000}"/>
    <cellStyle name="SAPBEXHLevel3 36 14" xfId="45835" xr:uid="{00000000-0005-0000-0000-00005BB50000}"/>
    <cellStyle name="SAPBEXHLevel3 36 2" xfId="6799" xr:uid="{00000000-0005-0000-0000-00005CB50000}"/>
    <cellStyle name="SAPBEXHLevel3 36 3" xfId="9592" xr:uid="{00000000-0005-0000-0000-00005DB50000}"/>
    <cellStyle name="SAPBEXHLevel3 36 4" xfId="12489" xr:uid="{00000000-0005-0000-0000-00005EB50000}"/>
    <cellStyle name="SAPBEXHLevel3 36 5" xfId="15353" xr:uid="{00000000-0005-0000-0000-00005FB50000}"/>
    <cellStyle name="SAPBEXHLevel3 36 6" xfId="18286" xr:uid="{00000000-0005-0000-0000-000060B50000}"/>
    <cellStyle name="SAPBEXHLevel3 36 7" xfId="21397" xr:uid="{00000000-0005-0000-0000-000061B50000}"/>
    <cellStyle name="SAPBEXHLevel3 36 8" xfId="26176" xr:uid="{00000000-0005-0000-0000-000062B50000}"/>
    <cellStyle name="SAPBEXHLevel3 36 9" xfId="29060" xr:uid="{00000000-0005-0000-0000-000063B50000}"/>
    <cellStyle name="SAPBEXHLevel3 37" xfId="1854" xr:uid="{00000000-0005-0000-0000-000064B50000}"/>
    <cellStyle name="SAPBEXHLevel3 37 10" xfId="31942" xr:uid="{00000000-0005-0000-0000-000065B50000}"/>
    <cellStyle name="SAPBEXHLevel3 37 11" xfId="34835" xr:uid="{00000000-0005-0000-0000-000066B50000}"/>
    <cellStyle name="SAPBEXHLevel3 37 12" xfId="37742" xr:uid="{00000000-0005-0000-0000-000067B50000}"/>
    <cellStyle name="SAPBEXHLevel3 37 13" xfId="42849" xr:uid="{00000000-0005-0000-0000-000068B50000}"/>
    <cellStyle name="SAPBEXHLevel3 37 14" xfId="45867" xr:uid="{00000000-0005-0000-0000-000069B50000}"/>
    <cellStyle name="SAPBEXHLevel3 37 2" xfId="6830" xr:uid="{00000000-0005-0000-0000-00006AB50000}"/>
    <cellStyle name="SAPBEXHLevel3 37 3" xfId="9623" xr:uid="{00000000-0005-0000-0000-00006BB50000}"/>
    <cellStyle name="SAPBEXHLevel3 37 4" xfId="12521" xr:uid="{00000000-0005-0000-0000-00006CB50000}"/>
    <cellStyle name="SAPBEXHLevel3 37 5" xfId="15384" xr:uid="{00000000-0005-0000-0000-00006DB50000}"/>
    <cellStyle name="SAPBEXHLevel3 37 6" xfId="18318" xr:uid="{00000000-0005-0000-0000-00006EB50000}"/>
    <cellStyle name="SAPBEXHLevel3 37 7" xfId="21429" xr:uid="{00000000-0005-0000-0000-00006FB50000}"/>
    <cellStyle name="SAPBEXHLevel3 37 8" xfId="26208" xr:uid="{00000000-0005-0000-0000-000070B50000}"/>
    <cellStyle name="SAPBEXHLevel3 37 9" xfId="29091" xr:uid="{00000000-0005-0000-0000-000071B50000}"/>
    <cellStyle name="SAPBEXHLevel3 38" xfId="1886" xr:uid="{00000000-0005-0000-0000-000072B50000}"/>
    <cellStyle name="SAPBEXHLevel3 38 10" xfId="31972" xr:uid="{00000000-0005-0000-0000-000073B50000}"/>
    <cellStyle name="SAPBEXHLevel3 38 11" xfId="34866" xr:uid="{00000000-0005-0000-0000-000074B50000}"/>
    <cellStyle name="SAPBEXHLevel3 38 12" xfId="37772" xr:uid="{00000000-0005-0000-0000-000075B50000}"/>
    <cellStyle name="SAPBEXHLevel3 38 13" xfId="42880" xr:uid="{00000000-0005-0000-0000-000076B50000}"/>
    <cellStyle name="SAPBEXHLevel3 38 14" xfId="45899" xr:uid="{00000000-0005-0000-0000-000077B50000}"/>
    <cellStyle name="SAPBEXHLevel3 38 2" xfId="6861" xr:uid="{00000000-0005-0000-0000-000078B50000}"/>
    <cellStyle name="SAPBEXHLevel3 38 3" xfId="9653" xr:uid="{00000000-0005-0000-0000-000079B50000}"/>
    <cellStyle name="SAPBEXHLevel3 38 4" xfId="12551" xr:uid="{00000000-0005-0000-0000-00007AB50000}"/>
    <cellStyle name="SAPBEXHLevel3 38 5" xfId="15414" xr:uid="{00000000-0005-0000-0000-00007BB50000}"/>
    <cellStyle name="SAPBEXHLevel3 38 6" xfId="18349" xr:uid="{00000000-0005-0000-0000-00007CB50000}"/>
    <cellStyle name="SAPBEXHLevel3 38 7" xfId="21460" xr:uid="{00000000-0005-0000-0000-00007DB50000}"/>
    <cellStyle name="SAPBEXHLevel3 38 8" xfId="26238" xr:uid="{00000000-0005-0000-0000-00007EB50000}"/>
    <cellStyle name="SAPBEXHLevel3 38 9" xfId="29121" xr:uid="{00000000-0005-0000-0000-00007FB50000}"/>
    <cellStyle name="SAPBEXHLevel3 39" xfId="1917" xr:uid="{00000000-0005-0000-0000-000080B50000}"/>
    <cellStyle name="SAPBEXHLevel3 39 10" xfId="32002" xr:uid="{00000000-0005-0000-0000-000081B50000}"/>
    <cellStyle name="SAPBEXHLevel3 39 11" xfId="34897" xr:uid="{00000000-0005-0000-0000-000082B50000}"/>
    <cellStyle name="SAPBEXHLevel3 39 12" xfId="37802" xr:uid="{00000000-0005-0000-0000-000083B50000}"/>
    <cellStyle name="SAPBEXHLevel3 39 13" xfId="42911" xr:uid="{00000000-0005-0000-0000-000084B50000}"/>
    <cellStyle name="SAPBEXHLevel3 39 14" xfId="45930" xr:uid="{00000000-0005-0000-0000-000085B50000}"/>
    <cellStyle name="SAPBEXHLevel3 39 2" xfId="6891" xr:uid="{00000000-0005-0000-0000-000086B50000}"/>
    <cellStyle name="SAPBEXHLevel3 39 3" xfId="9684" xr:uid="{00000000-0005-0000-0000-000087B50000}"/>
    <cellStyle name="SAPBEXHLevel3 39 4" xfId="12581" xr:uid="{00000000-0005-0000-0000-000088B50000}"/>
    <cellStyle name="SAPBEXHLevel3 39 5" xfId="15444" xr:uid="{00000000-0005-0000-0000-000089B50000}"/>
    <cellStyle name="SAPBEXHLevel3 39 6" xfId="18380" xr:uid="{00000000-0005-0000-0000-00008AB50000}"/>
    <cellStyle name="SAPBEXHLevel3 39 7" xfId="21491" xr:uid="{00000000-0005-0000-0000-00008BB50000}"/>
    <cellStyle name="SAPBEXHLevel3 39 8" xfId="26268" xr:uid="{00000000-0005-0000-0000-00008CB50000}"/>
    <cellStyle name="SAPBEXHLevel3 39 9" xfId="29151" xr:uid="{00000000-0005-0000-0000-00008DB50000}"/>
    <cellStyle name="SAPBEXHLevel3 4" xfId="501" xr:uid="{00000000-0005-0000-0000-00008EB50000}"/>
    <cellStyle name="SAPBEXHLevel3 4 10" xfId="33485" xr:uid="{00000000-0005-0000-0000-00008FB50000}"/>
    <cellStyle name="SAPBEXHLevel3 4 11" xfId="36390" xr:uid="{00000000-0005-0000-0000-000090B50000}"/>
    <cellStyle name="SAPBEXHLevel3 4 12" xfId="41498" xr:uid="{00000000-0005-0000-0000-000091B50000}"/>
    <cellStyle name="SAPBEXHLevel3 4 13" xfId="44515" xr:uid="{00000000-0005-0000-0000-000092B50000}"/>
    <cellStyle name="SAPBEXHLevel3 4 2" xfId="741" xr:uid="{00000000-0005-0000-0000-000093B50000}"/>
    <cellStyle name="SAPBEXHLevel3 4 2 10" xfId="30834" xr:uid="{00000000-0005-0000-0000-000094B50000}"/>
    <cellStyle name="SAPBEXHLevel3 4 2 11" xfId="33723" xr:uid="{00000000-0005-0000-0000-000095B50000}"/>
    <cellStyle name="SAPBEXHLevel3 4 2 12" xfId="36629" xr:uid="{00000000-0005-0000-0000-000096B50000}"/>
    <cellStyle name="SAPBEXHLevel3 4 2 13" xfId="41736" xr:uid="{00000000-0005-0000-0000-000097B50000}"/>
    <cellStyle name="SAPBEXHLevel3 4 2 14" xfId="44754" xr:uid="{00000000-0005-0000-0000-000098B50000}"/>
    <cellStyle name="SAPBEXHLevel3 4 2 2" xfId="3992" xr:uid="{00000000-0005-0000-0000-000099B50000}"/>
    <cellStyle name="SAPBEXHLevel3 4 2 3" xfId="8515" xr:uid="{00000000-0005-0000-0000-00009AB50000}"/>
    <cellStyle name="SAPBEXHLevel3 4 2 4" xfId="11408" xr:uid="{00000000-0005-0000-0000-00009BB50000}"/>
    <cellStyle name="SAPBEXHLevel3 4 2 5" xfId="14276" xr:uid="{00000000-0005-0000-0000-00009CB50000}"/>
    <cellStyle name="SAPBEXHLevel3 4 2 6" xfId="17205" xr:uid="{00000000-0005-0000-0000-00009DB50000}"/>
    <cellStyle name="SAPBEXHLevel3 4 2 7" xfId="20316" xr:uid="{00000000-0005-0000-0000-00009EB50000}"/>
    <cellStyle name="SAPBEXHLevel3 4 2 8" xfId="25095" xr:uid="{00000000-0005-0000-0000-00009FB50000}"/>
    <cellStyle name="SAPBEXHLevel3 4 2 9" xfId="27979" xr:uid="{00000000-0005-0000-0000-0000A0B50000}"/>
    <cellStyle name="SAPBEXHLevel3 4 3" xfId="822" xr:uid="{00000000-0005-0000-0000-0000A1B50000}"/>
    <cellStyle name="SAPBEXHLevel3 4 3 10" xfId="30915" xr:uid="{00000000-0005-0000-0000-0000A2B50000}"/>
    <cellStyle name="SAPBEXHLevel3 4 3 11" xfId="33804" xr:uid="{00000000-0005-0000-0000-0000A3B50000}"/>
    <cellStyle name="SAPBEXHLevel3 4 3 12" xfId="36710" xr:uid="{00000000-0005-0000-0000-0000A4B50000}"/>
    <cellStyle name="SAPBEXHLevel3 4 3 13" xfId="41817" xr:uid="{00000000-0005-0000-0000-0000A5B50000}"/>
    <cellStyle name="SAPBEXHLevel3 4 3 14" xfId="44835" xr:uid="{00000000-0005-0000-0000-0000A6B50000}"/>
    <cellStyle name="SAPBEXHLevel3 4 3 2" xfId="3847" xr:uid="{00000000-0005-0000-0000-0000A7B50000}"/>
    <cellStyle name="SAPBEXHLevel3 4 3 3" xfId="8596" xr:uid="{00000000-0005-0000-0000-0000A8B50000}"/>
    <cellStyle name="SAPBEXHLevel3 4 3 4" xfId="11489" xr:uid="{00000000-0005-0000-0000-0000A9B50000}"/>
    <cellStyle name="SAPBEXHLevel3 4 3 5" xfId="14357" xr:uid="{00000000-0005-0000-0000-0000AAB50000}"/>
    <cellStyle name="SAPBEXHLevel3 4 3 6" xfId="17286" xr:uid="{00000000-0005-0000-0000-0000ABB50000}"/>
    <cellStyle name="SAPBEXHLevel3 4 3 7" xfId="20397" xr:uid="{00000000-0005-0000-0000-0000ACB50000}"/>
    <cellStyle name="SAPBEXHLevel3 4 3 8" xfId="25176" xr:uid="{00000000-0005-0000-0000-0000ADB50000}"/>
    <cellStyle name="SAPBEXHLevel3 4 3 9" xfId="28060" xr:uid="{00000000-0005-0000-0000-0000AEB50000}"/>
    <cellStyle name="SAPBEXHLevel3 4 4" xfId="854" xr:uid="{00000000-0005-0000-0000-0000AFB50000}"/>
    <cellStyle name="SAPBEXHLevel3 4 4 10" xfId="30947" xr:uid="{00000000-0005-0000-0000-0000B0B50000}"/>
    <cellStyle name="SAPBEXHLevel3 4 4 11" xfId="33836" xr:uid="{00000000-0005-0000-0000-0000B1B50000}"/>
    <cellStyle name="SAPBEXHLevel3 4 4 12" xfId="36742" xr:uid="{00000000-0005-0000-0000-0000B2B50000}"/>
    <cellStyle name="SAPBEXHLevel3 4 4 13" xfId="41849" xr:uid="{00000000-0005-0000-0000-0000B3B50000}"/>
    <cellStyle name="SAPBEXHLevel3 4 4 14" xfId="44867" xr:uid="{00000000-0005-0000-0000-0000B4B50000}"/>
    <cellStyle name="SAPBEXHLevel3 4 4 2" xfId="5296" xr:uid="{00000000-0005-0000-0000-0000B5B50000}"/>
    <cellStyle name="SAPBEXHLevel3 4 4 3" xfId="8628" xr:uid="{00000000-0005-0000-0000-0000B6B50000}"/>
    <cellStyle name="SAPBEXHLevel3 4 4 4" xfId="11521" xr:uid="{00000000-0005-0000-0000-0000B7B50000}"/>
    <cellStyle name="SAPBEXHLevel3 4 4 5" xfId="14389" xr:uid="{00000000-0005-0000-0000-0000B8B50000}"/>
    <cellStyle name="SAPBEXHLevel3 4 4 6" xfId="17318" xr:uid="{00000000-0005-0000-0000-0000B9B50000}"/>
    <cellStyle name="SAPBEXHLevel3 4 4 7" xfId="20429" xr:uid="{00000000-0005-0000-0000-0000BAB50000}"/>
    <cellStyle name="SAPBEXHLevel3 4 4 8" xfId="25208" xr:uid="{00000000-0005-0000-0000-0000BBB50000}"/>
    <cellStyle name="SAPBEXHLevel3 4 4 9" xfId="28092" xr:uid="{00000000-0005-0000-0000-0000BCB50000}"/>
    <cellStyle name="SAPBEXHLevel3 4 5" xfId="11170" xr:uid="{00000000-0005-0000-0000-0000BDB50000}"/>
    <cellStyle name="SAPBEXHLevel3 4 6" xfId="16967" xr:uid="{00000000-0005-0000-0000-0000BEB50000}"/>
    <cellStyle name="SAPBEXHLevel3 4 7" xfId="20076" xr:uid="{00000000-0005-0000-0000-0000BFB50000}"/>
    <cellStyle name="SAPBEXHLevel3 4 8" xfId="22878" xr:uid="{00000000-0005-0000-0000-0000C0B50000}"/>
    <cellStyle name="SAPBEXHLevel3 4 9" xfId="27741" xr:uid="{00000000-0005-0000-0000-0000C1B50000}"/>
    <cellStyle name="SAPBEXHLevel3 40" xfId="1949" xr:uid="{00000000-0005-0000-0000-0000C2B50000}"/>
    <cellStyle name="SAPBEXHLevel3 40 10" xfId="32033" xr:uid="{00000000-0005-0000-0000-0000C3B50000}"/>
    <cellStyle name="SAPBEXHLevel3 40 11" xfId="34929" xr:uid="{00000000-0005-0000-0000-0000C4B50000}"/>
    <cellStyle name="SAPBEXHLevel3 40 12" xfId="37833" xr:uid="{00000000-0005-0000-0000-0000C5B50000}"/>
    <cellStyle name="SAPBEXHLevel3 40 13" xfId="42942" xr:uid="{00000000-0005-0000-0000-0000C6B50000}"/>
    <cellStyle name="SAPBEXHLevel3 40 14" xfId="45962" xr:uid="{00000000-0005-0000-0000-0000C7B50000}"/>
    <cellStyle name="SAPBEXHLevel3 40 2" xfId="6922" xr:uid="{00000000-0005-0000-0000-0000C8B50000}"/>
    <cellStyle name="SAPBEXHLevel3 40 3" xfId="9716" xr:uid="{00000000-0005-0000-0000-0000C9B50000}"/>
    <cellStyle name="SAPBEXHLevel3 40 4" xfId="12612" xr:uid="{00000000-0005-0000-0000-0000CAB50000}"/>
    <cellStyle name="SAPBEXHLevel3 40 5" xfId="15476" xr:uid="{00000000-0005-0000-0000-0000CBB50000}"/>
    <cellStyle name="SAPBEXHLevel3 40 6" xfId="18412" xr:uid="{00000000-0005-0000-0000-0000CCB50000}"/>
    <cellStyle name="SAPBEXHLevel3 40 7" xfId="21523" xr:uid="{00000000-0005-0000-0000-0000CDB50000}"/>
    <cellStyle name="SAPBEXHLevel3 40 8" xfId="26299" xr:uid="{00000000-0005-0000-0000-0000CEB50000}"/>
    <cellStyle name="SAPBEXHLevel3 40 9" xfId="29182" xr:uid="{00000000-0005-0000-0000-0000CFB50000}"/>
    <cellStyle name="SAPBEXHLevel3 41" xfId="1980" xr:uid="{00000000-0005-0000-0000-0000D0B50000}"/>
    <cellStyle name="SAPBEXHLevel3 41 10" xfId="32063" xr:uid="{00000000-0005-0000-0000-0000D1B50000}"/>
    <cellStyle name="SAPBEXHLevel3 41 11" xfId="34960" xr:uid="{00000000-0005-0000-0000-0000D2B50000}"/>
    <cellStyle name="SAPBEXHLevel3 41 12" xfId="37863" xr:uid="{00000000-0005-0000-0000-0000D3B50000}"/>
    <cellStyle name="SAPBEXHLevel3 41 13" xfId="42972" xr:uid="{00000000-0005-0000-0000-0000D4B50000}"/>
    <cellStyle name="SAPBEXHLevel3 41 14" xfId="45993" xr:uid="{00000000-0005-0000-0000-0000D5B50000}"/>
    <cellStyle name="SAPBEXHLevel3 41 2" xfId="6953" xr:uid="{00000000-0005-0000-0000-0000D6B50000}"/>
    <cellStyle name="SAPBEXHLevel3 41 3" xfId="9747" xr:uid="{00000000-0005-0000-0000-0000D7B50000}"/>
    <cellStyle name="SAPBEXHLevel3 41 4" xfId="12642" xr:uid="{00000000-0005-0000-0000-0000D8B50000}"/>
    <cellStyle name="SAPBEXHLevel3 41 5" xfId="15507" xr:uid="{00000000-0005-0000-0000-0000D9B50000}"/>
    <cellStyle name="SAPBEXHLevel3 41 6" xfId="18443" xr:uid="{00000000-0005-0000-0000-0000DAB50000}"/>
    <cellStyle name="SAPBEXHLevel3 41 7" xfId="21553" xr:uid="{00000000-0005-0000-0000-0000DBB50000}"/>
    <cellStyle name="SAPBEXHLevel3 41 8" xfId="26329" xr:uid="{00000000-0005-0000-0000-0000DCB50000}"/>
    <cellStyle name="SAPBEXHLevel3 41 9" xfId="29212" xr:uid="{00000000-0005-0000-0000-0000DDB50000}"/>
    <cellStyle name="SAPBEXHLevel3 42" xfId="2012" xr:uid="{00000000-0005-0000-0000-0000DEB50000}"/>
    <cellStyle name="SAPBEXHLevel3 42 10" xfId="32095" xr:uid="{00000000-0005-0000-0000-0000DFB50000}"/>
    <cellStyle name="SAPBEXHLevel3 42 11" xfId="34992" xr:uid="{00000000-0005-0000-0000-0000E0B50000}"/>
    <cellStyle name="SAPBEXHLevel3 42 12" xfId="37894" xr:uid="{00000000-0005-0000-0000-0000E1B50000}"/>
    <cellStyle name="SAPBEXHLevel3 42 13" xfId="43003" xr:uid="{00000000-0005-0000-0000-0000E2B50000}"/>
    <cellStyle name="SAPBEXHLevel3 42 14" xfId="46025" xr:uid="{00000000-0005-0000-0000-0000E3B50000}"/>
    <cellStyle name="SAPBEXHLevel3 42 2" xfId="6985" xr:uid="{00000000-0005-0000-0000-0000E4B50000}"/>
    <cellStyle name="SAPBEXHLevel3 42 3" xfId="9779" xr:uid="{00000000-0005-0000-0000-0000E5B50000}"/>
    <cellStyle name="SAPBEXHLevel3 42 4" xfId="12673" xr:uid="{00000000-0005-0000-0000-0000E6B50000}"/>
    <cellStyle name="SAPBEXHLevel3 42 5" xfId="15539" xr:uid="{00000000-0005-0000-0000-0000E7B50000}"/>
    <cellStyle name="SAPBEXHLevel3 42 6" xfId="18475" xr:uid="{00000000-0005-0000-0000-0000E8B50000}"/>
    <cellStyle name="SAPBEXHLevel3 42 7" xfId="21584" xr:uid="{00000000-0005-0000-0000-0000E9B50000}"/>
    <cellStyle name="SAPBEXHLevel3 42 8" xfId="26360" xr:uid="{00000000-0005-0000-0000-0000EAB50000}"/>
    <cellStyle name="SAPBEXHLevel3 42 9" xfId="29243" xr:uid="{00000000-0005-0000-0000-0000EBB50000}"/>
    <cellStyle name="SAPBEXHLevel3 43" xfId="2043" xr:uid="{00000000-0005-0000-0000-0000ECB50000}"/>
    <cellStyle name="SAPBEXHLevel3 43 10" xfId="32126" xr:uid="{00000000-0005-0000-0000-0000EDB50000}"/>
    <cellStyle name="SAPBEXHLevel3 43 11" xfId="35023" xr:uid="{00000000-0005-0000-0000-0000EEB50000}"/>
    <cellStyle name="SAPBEXHLevel3 43 12" xfId="37924" xr:uid="{00000000-0005-0000-0000-0000EFB50000}"/>
    <cellStyle name="SAPBEXHLevel3 43 13" xfId="43033" xr:uid="{00000000-0005-0000-0000-0000F0B50000}"/>
    <cellStyle name="SAPBEXHLevel3 43 14" xfId="46056" xr:uid="{00000000-0005-0000-0000-0000F1B50000}"/>
    <cellStyle name="SAPBEXHLevel3 43 2" xfId="7016" xr:uid="{00000000-0005-0000-0000-0000F2B50000}"/>
    <cellStyle name="SAPBEXHLevel3 43 3" xfId="9810" xr:uid="{00000000-0005-0000-0000-0000F3B50000}"/>
    <cellStyle name="SAPBEXHLevel3 43 4" xfId="12703" xr:uid="{00000000-0005-0000-0000-0000F4B50000}"/>
    <cellStyle name="SAPBEXHLevel3 43 5" xfId="15570" xr:uid="{00000000-0005-0000-0000-0000F5B50000}"/>
    <cellStyle name="SAPBEXHLevel3 43 6" xfId="18506" xr:uid="{00000000-0005-0000-0000-0000F6B50000}"/>
    <cellStyle name="SAPBEXHLevel3 43 7" xfId="21614" xr:uid="{00000000-0005-0000-0000-0000F7B50000}"/>
    <cellStyle name="SAPBEXHLevel3 43 8" xfId="26390" xr:uid="{00000000-0005-0000-0000-0000F8B50000}"/>
    <cellStyle name="SAPBEXHLevel3 43 9" xfId="29273" xr:uid="{00000000-0005-0000-0000-0000F9B50000}"/>
    <cellStyle name="SAPBEXHLevel3 44" xfId="2075" xr:uid="{00000000-0005-0000-0000-0000FAB50000}"/>
    <cellStyle name="SAPBEXHLevel3 44 10" xfId="32158" xr:uid="{00000000-0005-0000-0000-0000FBB50000}"/>
    <cellStyle name="SAPBEXHLevel3 44 11" xfId="35055" xr:uid="{00000000-0005-0000-0000-0000FCB50000}"/>
    <cellStyle name="SAPBEXHLevel3 44 12" xfId="37955" xr:uid="{00000000-0005-0000-0000-0000FDB50000}"/>
    <cellStyle name="SAPBEXHLevel3 44 13" xfId="43064" xr:uid="{00000000-0005-0000-0000-0000FEB50000}"/>
    <cellStyle name="SAPBEXHLevel3 44 14" xfId="46088" xr:uid="{00000000-0005-0000-0000-0000FFB50000}"/>
    <cellStyle name="SAPBEXHLevel3 44 2" xfId="7048" xr:uid="{00000000-0005-0000-0000-000000B60000}"/>
    <cellStyle name="SAPBEXHLevel3 44 3" xfId="9842" xr:uid="{00000000-0005-0000-0000-000001B60000}"/>
    <cellStyle name="SAPBEXHLevel3 44 4" xfId="12734" xr:uid="{00000000-0005-0000-0000-000002B60000}"/>
    <cellStyle name="SAPBEXHLevel3 44 5" xfId="15602" xr:uid="{00000000-0005-0000-0000-000003B60000}"/>
    <cellStyle name="SAPBEXHLevel3 44 6" xfId="18538" xr:uid="{00000000-0005-0000-0000-000004B60000}"/>
    <cellStyle name="SAPBEXHLevel3 44 7" xfId="21646" xr:uid="{00000000-0005-0000-0000-000005B60000}"/>
    <cellStyle name="SAPBEXHLevel3 44 8" xfId="26421" xr:uid="{00000000-0005-0000-0000-000006B60000}"/>
    <cellStyle name="SAPBEXHLevel3 44 9" xfId="29304" xr:uid="{00000000-0005-0000-0000-000007B60000}"/>
    <cellStyle name="SAPBEXHLevel3 45" xfId="2105" xr:uid="{00000000-0005-0000-0000-000008B60000}"/>
    <cellStyle name="SAPBEXHLevel3 45 10" xfId="32188" xr:uid="{00000000-0005-0000-0000-000009B60000}"/>
    <cellStyle name="SAPBEXHLevel3 45 11" xfId="35084" xr:uid="{00000000-0005-0000-0000-00000AB60000}"/>
    <cellStyle name="SAPBEXHLevel3 45 12" xfId="37984" xr:uid="{00000000-0005-0000-0000-00000BB60000}"/>
    <cellStyle name="SAPBEXHLevel3 45 13" xfId="43094" xr:uid="{00000000-0005-0000-0000-00000CB60000}"/>
    <cellStyle name="SAPBEXHLevel3 45 14" xfId="46118" xr:uid="{00000000-0005-0000-0000-00000DB60000}"/>
    <cellStyle name="SAPBEXHLevel3 45 2" xfId="7078" xr:uid="{00000000-0005-0000-0000-00000EB60000}"/>
    <cellStyle name="SAPBEXHLevel3 45 3" xfId="9872" xr:uid="{00000000-0005-0000-0000-00000FB60000}"/>
    <cellStyle name="SAPBEXHLevel3 45 4" xfId="12763" xr:uid="{00000000-0005-0000-0000-000010B60000}"/>
    <cellStyle name="SAPBEXHLevel3 45 5" xfId="15632" xr:uid="{00000000-0005-0000-0000-000011B60000}"/>
    <cellStyle name="SAPBEXHLevel3 45 6" xfId="18568" xr:uid="{00000000-0005-0000-0000-000012B60000}"/>
    <cellStyle name="SAPBEXHLevel3 45 7" xfId="21675" xr:uid="{00000000-0005-0000-0000-000013B60000}"/>
    <cellStyle name="SAPBEXHLevel3 45 8" xfId="26450" xr:uid="{00000000-0005-0000-0000-000014B60000}"/>
    <cellStyle name="SAPBEXHLevel3 45 9" xfId="29333" xr:uid="{00000000-0005-0000-0000-000015B60000}"/>
    <cellStyle name="SAPBEXHLevel3 46" xfId="2136" xr:uid="{00000000-0005-0000-0000-000016B60000}"/>
    <cellStyle name="SAPBEXHLevel3 46 10" xfId="32219" xr:uid="{00000000-0005-0000-0000-000017B60000}"/>
    <cellStyle name="SAPBEXHLevel3 46 11" xfId="35115" xr:uid="{00000000-0005-0000-0000-000018B60000}"/>
    <cellStyle name="SAPBEXHLevel3 46 12" xfId="38014" xr:uid="{00000000-0005-0000-0000-000019B60000}"/>
    <cellStyle name="SAPBEXHLevel3 46 13" xfId="43125" xr:uid="{00000000-0005-0000-0000-00001AB60000}"/>
    <cellStyle name="SAPBEXHLevel3 46 14" xfId="46149" xr:uid="{00000000-0005-0000-0000-00001BB60000}"/>
    <cellStyle name="SAPBEXHLevel3 46 2" xfId="7109" xr:uid="{00000000-0005-0000-0000-00001CB60000}"/>
    <cellStyle name="SAPBEXHLevel3 46 3" xfId="9903" xr:uid="{00000000-0005-0000-0000-00001DB60000}"/>
    <cellStyle name="SAPBEXHLevel3 46 4" xfId="12793" xr:uid="{00000000-0005-0000-0000-00001EB60000}"/>
    <cellStyle name="SAPBEXHLevel3 46 5" xfId="15663" xr:uid="{00000000-0005-0000-0000-00001FB60000}"/>
    <cellStyle name="SAPBEXHLevel3 46 6" xfId="18599" xr:uid="{00000000-0005-0000-0000-000020B60000}"/>
    <cellStyle name="SAPBEXHLevel3 46 7" xfId="21705" xr:uid="{00000000-0005-0000-0000-000021B60000}"/>
    <cellStyle name="SAPBEXHLevel3 46 8" xfId="26480" xr:uid="{00000000-0005-0000-0000-000022B60000}"/>
    <cellStyle name="SAPBEXHLevel3 46 9" xfId="29363" xr:uid="{00000000-0005-0000-0000-000023B60000}"/>
    <cellStyle name="SAPBEXHLevel3 47" xfId="2166" xr:uid="{00000000-0005-0000-0000-000024B60000}"/>
    <cellStyle name="SAPBEXHLevel3 47 10" xfId="32249" xr:uid="{00000000-0005-0000-0000-000025B60000}"/>
    <cellStyle name="SAPBEXHLevel3 47 11" xfId="35145" xr:uid="{00000000-0005-0000-0000-000026B60000}"/>
    <cellStyle name="SAPBEXHLevel3 47 12" xfId="38043" xr:uid="{00000000-0005-0000-0000-000027B60000}"/>
    <cellStyle name="SAPBEXHLevel3 47 13" xfId="43155" xr:uid="{00000000-0005-0000-0000-000028B60000}"/>
    <cellStyle name="SAPBEXHLevel3 47 14" xfId="46179" xr:uid="{00000000-0005-0000-0000-000029B60000}"/>
    <cellStyle name="SAPBEXHLevel3 47 2" xfId="7139" xr:uid="{00000000-0005-0000-0000-00002AB60000}"/>
    <cellStyle name="SAPBEXHLevel3 47 3" xfId="9933" xr:uid="{00000000-0005-0000-0000-00002BB60000}"/>
    <cellStyle name="SAPBEXHLevel3 47 4" xfId="12822" xr:uid="{00000000-0005-0000-0000-00002CB60000}"/>
    <cellStyle name="SAPBEXHLevel3 47 5" xfId="15693" xr:uid="{00000000-0005-0000-0000-00002DB60000}"/>
    <cellStyle name="SAPBEXHLevel3 47 6" xfId="18629" xr:uid="{00000000-0005-0000-0000-00002EB60000}"/>
    <cellStyle name="SAPBEXHLevel3 47 7" xfId="21734" xr:uid="{00000000-0005-0000-0000-00002FB60000}"/>
    <cellStyle name="SAPBEXHLevel3 47 8" xfId="26509" xr:uid="{00000000-0005-0000-0000-000030B60000}"/>
    <cellStyle name="SAPBEXHLevel3 47 9" xfId="29392" xr:uid="{00000000-0005-0000-0000-000031B60000}"/>
    <cellStyle name="SAPBEXHLevel3 48" xfId="2198" xr:uid="{00000000-0005-0000-0000-000032B60000}"/>
    <cellStyle name="SAPBEXHLevel3 48 10" xfId="32281" xr:uid="{00000000-0005-0000-0000-000033B60000}"/>
    <cellStyle name="SAPBEXHLevel3 48 11" xfId="35176" xr:uid="{00000000-0005-0000-0000-000034B60000}"/>
    <cellStyle name="SAPBEXHLevel3 48 12" xfId="38074" xr:uid="{00000000-0005-0000-0000-000035B60000}"/>
    <cellStyle name="SAPBEXHLevel3 48 13" xfId="43186" xr:uid="{00000000-0005-0000-0000-000036B60000}"/>
    <cellStyle name="SAPBEXHLevel3 48 14" xfId="46211" xr:uid="{00000000-0005-0000-0000-000037B60000}"/>
    <cellStyle name="SAPBEXHLevel3 48 2" xfId="7171" xr:uid="{00000000-0005-0000-0000-000038B60000}"/>
    <cellStyle name="SAPBEXHLevel3 48 3" xfId="9965" xr:uid="{00000000-0005-0000-0000-000039B60000}"/>
    <cellStyle name="SAPBEXHLevel3 48 4" xfId="12853" xr:uid="{00000000-0005-0000-0000-00003AB60000}"/>
    <cellStyle name="SAPBEXHLevel3 48 5" xfId="15725" xr:uid="{00000000-0005-0000-0000-00003BB60000}"/>
    <cellStyle name="SAPBEXHLevel3 48 6" xfId="18661" xr:uid="{00000000-0005-0000-0000-00003CB60000}"/>
    <cellStyle name="SAPBEXHLevel3 48 7" xfId="21765" xr:uid="{00000000-0005-0000-0000-00003DB60000}"/>
    <cellStyle name="SAPBEXHLevel3 48 8" xfId="26540" xr:uid="{00000000-0005-0000-0000-00003EB60000}"/>
    <cellStyle name="SAPBEXHLevel3 48 9" xfId="29423" xr:uid="{00000000-0005-0000-0000-00003FB60000}"/>
    <cellStyle name="SAPBEXHLevel3 49" xfId="2228" xr:uid="{00000000-0005-0000-0000-000040B60000}"/>
    <cellStyle name="SAPBEXHLevel3 49 10" xfId="32311" xr:uid="{00000000-0005-0000-0000-000041B60000}"/>
    <cellStyle name="SAPBEXHLevel3 49 11" xfId="35205" xr:uid="{00000000-0005-0000-0000-000042B60000}"/>
    <cellStyle name="SAPBEXHLevel3 49 12" xfId="38103" xr:uid="{00000000-0005-0000-0000-000043B60000}"/>
    <cellStyle name="SAPBEXHLevel3 49 13" xfId="43216" xr:uid="{00000000-0005-0000-0000-000044B60000}"/>
    <cellStyle name="SAPBEXHLevel3 49 14" xfId="46241" xr:uid="{00000000-0005-0000-0000-000045B60000}"/>
    <cellStyle name="SAPBEXHLevel3 49 2" xfId="7201" xr:uid="{00000000-0005-0000-0000-000046B60000}"/>
    <cellStyle name="SAPBEXHLevel3 49 3" xfId="9995" xr:uid="{00000000-0005-0000-0000-000047B60000}"/>
    <cellStyle name="SAPBEXHLevel3 49 4" xfId="12882" xr:uid="{00000000-0005-0000-0000-000048B60000}"/>
    <cellStyle name="SAPBEXHLevel3 49 5" xfId="15755" xr:uid="{00000000-0005-0000-0000-000049B60000}"/>
    <cellStyle name="SAPBEXHLevel3 49 6" xfId="18691" xr:uid="{00000000-0005-0000-0000-00004AB60000}"/>
    <cellStyle name="SAPBEXHLevel3 49 7" xfId="21794" xr:uid="{00000000-0005-0000-0000-00004BB60000}"/>
    <cellStyle name="SAPBEXHLevel3 49 8" xfId="26569" xr:uid="{00000000-0005-0000-0000-00004CB60000}"/>
    <cellStyle name="SAPBEXHLevel3 49 9" xfId="29452" xr:uid="{00000000-0005-0000-0000-00004DB60000}"/>
    <cellStyle name="SAPBEXHLevel3 5" xfId="502" xr:uid="{00000000-0005-0000-0000-00004EB60000}"/>
    <cellStyle name="SAPBEXHLevel3 5 10" xfId="33486" xr:uid="{00000000-0005-0000-0000-00004FB60000}"/>
    <cellStyle name="SAPBEXHLevel3 5 11" xfId="36391" xr:uid="{00000000-0005-0000-0000-000050B60000}"/>
    <cellStyle name="SAPBEXHLevel3 5 12" xfId="41499" xr:uid="{00000000-0005-0000-0000-000051B60000}"/>
    <cellStyle name="SAPBEXHLevel3 5 13" xfId="44516" xr:uid="{00000000-0005-0000-0000-000052B60000}"/>
    <cellStyle name="SAPBEXHLevel3 5 2" xfId="742" xr:uid="{00000000-0005-0000-0000-000053B60000}"/>
    <cellStyle name="SAPBEXHLevel3 5 2 10" xfId="30835" xr:uid="{00000000-0005-0000-0000-000054B60000}"/>
    <cellStyle name="SAPBEXHLevel3 5 2 11" xfId="33724" xr:uid="{00000000-0005-0000-0000-000055B60000}"/>
    <cellStyle name="SAPBEXHLevel3 5 2 12" xfId="36630" xr:uid="{00000000-0005-0000-0000-000056B60000}"/>
    <cellStyle name="SAPBEXHLevel3 5 2 13" xfId="41737" xr:uid="{00000000-0005-0000-0000-000057B60000}"/>
    <cellStyle name="SAPBEXHLevel3 5 2 14" xfId="44755" xr:uid="{00000000-0005-0000-0000-000058B60000}"/>
    <cellStyle name="SAPBEXHLevel3 5 2 2" xfId="3944" xr:uid="{00000000-0005-0000-0000-000059B60000}"/>
    <cellStyle name="SAPBEXHLevel3 5 2 3" xfId="8516" xr:uid="{00000000-0005-0000-0000-00005AB60000}"/>
    <cellStyle name="SAPBEXHLevel3 5 2 4" xfId="11409" xr:uid="{00000000-0005-0000-0000-00005BB60000}"/>
    <cellStyle name="SAPBEXHLevel3 5 2 5" xfId="14277" xr:uid="{00000000-0005-0000-0000-00005CB60000}"/>
    <cellStyle name="SAPBEXHLevel3 5 2 6" xfId="17206" xr:uid="{00000000-0005-0000-0000-00005DB60000}"/>
    <cellStyle name="SAPBEXHLevel3 5 2 7" xfId="20317" xr:uid="{00000000-0005-0000-0000-00005EB60000}"/>
    <cellStyle name="SAPBEXHLevel3 5 2 8" xfId="25096" xr:uid="{00000000-0005-0000-0000-00005FB60000}"/>
    <cellStyle name="SAPBEXHLevel3 5 2 9" xfId="27980" xr:uid="{00000000-0005-0000-0000-000060B60000}"/>
    <cellStyle name="SAPBEXHLevel3 5 3" xfId="823" xr:uid="{00000000-0005-0000-0000-000061B60000}"/>
    <cellStyle name="SAPBEXHLevel3 5 3 10" xfId="30916" xr:uid="{00000000-0005-0000-0000-000062B60000}"/>
    <cellStyle name="SAPBEXHLevel3 5 3 11" xfId="33805" xr:uid="{00000000-0005-0000-0000-000063B60000}"/>
    <cellStyle name="SAPBEXHLevel3 5 3 12" xfId="36711" xr:uid="{00000000-0005-0000-0000-000064B60000}"/>
    <cellStyle name="SAPBEXHLevel3 5 3 13" xfId="41818" xr:uid="{00000000-0005-0000-0000-000065B60000}"/>
    <cellStyle name="SAPBEXHLevel3 5 3 14" xfId="44836" xr:uid="{00000000-0005-0000-0000-000066B60000}"/>
    <cellStyle name="SAPBEXHLevel3 5 3 2" xfId="3625" xr:uid="{00000000-0005-0000-0000-000067B60000}"/>
    <cellStyle name="SAPBEXHLevel3 5 3 3" xfId="8597" xr:uid="{00000000-0005-0000-0000-000068B60000}"/>
    <cellStyle name="SAPBEXHLevel3 5 3 4" xfId="11490" xr:uid="{00000000-0005-0000-0000-000069B60000}"/>
    <cellStyle name="SAPBEXHLevel3 5 3 5" xfId="14358" xr:uid="{00000000-0005-0000-0000-00006AB60000}"/>
    <cellStyle name="SAPBEXHLevel3 5 3 6" xfId="17287" xr:uid="{00000000-0005-0000-0000-00006BB60000}"/>
    <cellStyle name="SAPBEXHLevel3 5 3 7" xfId="20398" xr:uid="{00000000-0005-0000-0000-00006CB60000}"/>
    <cellStyle name="SAPBEXHLevel3 5 3 8" xfId="25177" xr:uid="{00000000-0005-0000-0000-00006DB60000}"/>
    <cellStyle name="SAPBEXHLevel3 5 3 9" xfId="28061" xr:uid="{00000000-0005-0000-0000-00006EB60000}"/>
    <cellStyle name="SAPBEXHLevel3 5 4" xfId="855" xr:uid="{00000000-0005-0000-0000-00006FB60000}"/>
    <cellStyle name="SAPBEXHLevel3 5 4 10" xfId="30948" xr:uid="{00000000-0005-0000-0000-000070B60000}"/>
    <cellStyle name="SAPBEXHLevel3 5 4 11" xfId="33837" xr:uid="{00000000-0005-0000-0000-000071B60000}"/>
    <cellStyle name="SAPBEXHLevel3 5 4 12" xfId="36743" xr:uid="{00000000-0005-0000-0000-000072B60000}"/>
    <cellStyle name="SAPBEXHLevel3 5 4 13" xfId="41850" xr:uid="{00000000-0005-0000-0000-000073B60000}"/>
    <cellStyle name="SAPBEXHLevel3 5 4 14" xfId="44868" xr:uid="{00000000-0005-0000-0000-000074B60000}"/>
    <cellStyle name="SAPBEXHLevel3 5 4 2" xfId="4702" xr:uid="{00000000-0005-0000-0000-000075B60000}"/>
    <cellStyle name="SAPBEXHLevel3 5 4 3" xfId="8629" xr:uid="{00000000-0005-0000-0000-000076B60000}"/>
    <cellStyle name="SAPBEXHLevel3 5 4 4" xfId="11522" xr:uid="{00000000-0005-0000-0000-000077B60000}"/>
    <cellStyle name="SAPBEXHLevel3 5 4 5" xfId="14390" xr:uid="{00000000-0005-0000-0000-000078B60000}"/>
    <cellStyle name="SAPBEXHLevel3 5 4 6" xfId="17319" xr:uid="{00000000-0005-0000-0000-000079B60000}"/>
    <cellStyle name="SAPBEXHLevel3 5 4 7" xfId="20430" xr:uid="{00000000-0005-0000-0000-00007AB60000}"/>
    <cellStyle name="SAPBEXHLevel3 5 4 8" xfId="25209" xr:uid="{00000000-0005-0000-0000-00007BB60000}"/>
    <cellStyle name="SAPBEXHLevel3 5 4 9" xfId="28093" xr:uid="{00000000-0005-0000-0000-00007CB60000}"/>
    <cellStyle name="SAPBEXHLevel3 5 5" xfId="11171" xr:uid="{00000000-0005-0000-0000-00007DB60000}"/>
    <cellStyle name="SAPBEXHLevel3 5 6" xfId="16968" xr:uid="{00000000-0005-0000-0000-00007EB60000}"/>
    <cellStyle name="SAPBEXHLevel3 5 7" xfId="20077" xr:uid="{00000000-0005-0000-0000-00007FB60000}"/>
    <cellStyle name="SAPBEXHLevel3 5 8" xfId="19999" xr:uid="{00000000-0005-0000-0000-000080B60000}"/>
    <cellStyle name="SAPBEXHLevel3 5 9" xfId="27742" xr:uid="{00000000-0005-0000-0000-000081B60000}"/>
    <cellStyle name="SAPBEXHLevel3 50" xfId="2260" xr:uid="{00000000-0005-0000-0000-000082B60000}"/>
    <cellStyle name="SAPBEXHLevel3 50 10" xfId="32343" xr:uid="{00000000-0005-0000-0000-000083B60000}"/>
    <cellStyle name="SAPBEXHLevel3 50 11" xfId="35236" xr:uid="{00000000-0005-0000-0000-000084B60000}"/>
    <cellStyle name="SAPBEXHLevel3 50 12" xfId="38134" xr:uid="{00000000-0005-0000-0000-000085B60000}"/>
    <cellStyle name="SAPBEXHLevel3 50 13" xfId="43248" xr:uid="{00000000-0005-0000-0000-000086B60000}"/>
    <cellStyle name="SAPBEXHLevel3 50 14" xfId="46273" xr:uid="{00000000-0005-0000-0000-000087B60000}"/>
    <cellStyle name="SAPBEXHLevel3 50 2" xfId="7233" xr:uid="{00000000-0005-0000-0000-000088B60000}"/>
    <cellStyle name="SAPBEXHLevel3 50 3" xfId="10027" xr:uid="{00000000-0005-0000-0000-000089B60000}"/>
    <cellStyle name="SAPBEXHLevel3 50 4" xfId="12913" xr:uid="{00000000-0005-0000-0000-00008AB60000}"/>
    <cellStyle name="SAPBEXHLevel3 50 5" xfId="15787" xr:uid="{00000000-0005-0000-0000-00008BB60000}"/>
    <cellStyle name="SAPBEXHLevel3 50 6" xfId="18723" xr:uid="{00000000-0005-0000-0000-00008CB60000}"/>
    <cellStyle name="SAPBEXHLevel3 50 7" xfId="21825" xr:uid="{00000000-0005-0000-0000-00008DB60000}"/>
    <cellStyle name="SAPBEXHLevel3 50 8" xfId="26600" xr:uid="{00000000-0005-0000-0000-00008EB60000}"/>
    <cellStyle name="SAPBEXHLevel3 50 9" xfId="29483" xr:uid="{00000000-0005-0000-0000-00008FB60000}"/>
    <cellStyle name="SAPBEXHLevel3 51" xfId="2289" xr:uid="{00000000-0005-0000-0000-000090B60000}"/>
    <cellStyle name="SAPBEXHLevel3 51 10" xfId="32372" xr:uid="{00000000-0005-0000-0000-000091B60000}"/>
    <cellStyle name="SAPBEXHLevel3 51 11" xfId="35264" xr:uid="{00000000-0005-0000-0000-000092B60000}"/>
    <cellStyle name="SAPBEXHLevel3 51 12" xfId="38162" xr:uid="{00000000-0005-0000-0000-000093B60000}"/>
    <cellStyle name="SAPBEXHLevel3 51 13" xfId="43277" xr:uid="{00000000-0005-0000-0000-000094B60000}"/>
    <cellStyle name="SAPBEXHLevel3 51 14" xfId="46302" xr:uid="{00000000-0005-0000-0000-000095B60000}"/>
    <cellStyle name="SAPBEXHLevel3 51 2" xfId="7262" xr:uid="{00000000-0005-0000-0000-000096B60000}"/>
    <cellStyle name="SAPBEXHLevel3 51 3" xfId="10056" xr:uid="{00000000-0005-0000-0000-000097B60000}"/>
    <cellStyle name="SAPBEXHLevel3 51 4" xfId="12941" xr:uid="{00000000-0005-0000-0000-000098B60000}"/>
    <cellStyle name="SAPBEXHLevel3 51 5" xfId="15816" xr:uid="{00000000-0005-0000-0000-000099B60000}"/>
    <cellStyle name="SAPBEXHLevel3 51 6" xfId="18752" xr:uid="{00000000-0005-0000-0000-00009AB60000}"/>
    <cellStyle name="SAPBEXHLevel3 51 7" xfId="21853" xr:uid="{00000000-0005-0000-0000-00009BB60000}"/>
    <cellStyle name="SAPBEXHLevel3 51 8" xfId="26628" xr:uid="{00000000-0005-0000-0000-00009CB60000}"/>
    <cellStyle name="SAPBEXHLevel3 51 9" xfId="29511" xr:uid="{00000000-0005-0000-0000-00009DB60000}"/>
    <cellStyle name="SAPBEXHLevel3 52" xfId="2321" xr:uid="{00000000-0005-0000-0000-00009EB60000}"/>
    <cellStyle name="SAPBEXHLevel3 52 10" xfId="32403" xr:uid="{00000000-0005-0000-0000-00009FB60000}"/>
    <cellStyle name="SAPBEXHLevel3 52 11" xfId="35294" xr:uid="{00000000-0005-0000-0000-0000A0B60000}"/>
    <cellStyle name="SAPBEXHLevel3 52 12" xfId="38192" xr:uid="{00000000-0005-0000-0000-0000A1B60000}"/>
    <cellStyle name="SAPBEXHLevel3 52 13" xfId="43307" xr:uid="{00000000-0005-0000-0000-0000A2B60000}"/>
    <cellStyle name="SAPBEXHLevel3 52 14" xfId="46334" xr:uid="{00000000-0005-0000-0000-0000A3B60000}"/>
    <cellStyle name="SAPBEXHLevel3 52 2" xfId="7293" xr:uid="{00000000-0005-0000-0000-0000A4B60000}"/>
    <cellStyle name="SAPBEXHLevel3 52 3" xfId="10087" xr:uid="{00000000-0005-0000-0000-0000A5B60000}"/>
    <cellStyle name="SAPBEXHLevel3 52 4" xfId="12971" xr:uid="{00000000-0005-0000-0000-0000A6B60000}"/>
    <cellStyle name="SAPBEXHLevel3 52 5" xfId="15847" xr:uid="{00000000-0005-0000-0000-0000A7B60000}"/>
    <cellStyle name="SAPBEXHLevel3 52 6" xfId="18784" xr:uid="{00000000-0005-0000-0000-0000A8B60000}"/>
    <cellStyle name="SAPBEXHLevel3 52 7" xfId="21884" xr:uid="{00000000-0005-0000-0000-0000A9B60000}"/>
    <cellStyle name="SAPBEXHLevel3 52 8" xfId="26658" xr:uid="{00000000-0005-0000-0000-0000AAB60000}"/>
    <cellStyle name="SAPBEXHLevel3 52 9" xfId="29541" xr:uid="{00000000-0005-0000-0000-0000ABB60000}"/>
    <cellStyle name="SAPBEXHLevel3 53" xfId="2351" xr:uid="{00000000-0005-0000-0000-0000ACB60000}"/>
    <cellStyle name="SAPBEXHLevel3 53 10" xfId="32433" xr:uid="{00000000-0005-0000-0000-0000ADB60000}"/>
    <cellStyle name="SAPBEXHLevel3 53 11" xfId="35323" xr:uid="{00000000-0005-0000-0000-0000AEB60000}"/>
    <cellStyle name="SAPBEXHLevel3 53 12" xfId="38221" xr:uid="{00000000-0005-0000-0000-0000AFB60000}"/>
    <cellStyle name="SAPBEXHLevel3 53 13" xfId="43336" xr:uid="{00000000-0005-0000-0000-0000B0B60000}"/>
    <cellStyle name="SAPBEXHLevel3 53 14" xfId="46364" xr:uid="{00000000-0005-0000-0000-0000B1B60000}"/>
    <cellStyle name="SAPBEXHLevel3 53 2" xfId="7323" xr:uid="{00000000-0005-0000-0000-0000B2B60000}"/>
    <cellStyle name="SAPBEXHLevel3 53 3" xfId="10117" xr:uid="{00000000-0005-0000-0000-0000B3B60000}"/>
    <cellStyle name="SAPBEXHLevel3 53 4" xfId="13000" xr:uid="{00000000-0005-0000-0000-0000B4B60000}"/>
    <cellStyle name="SAPBEXHLevel3 53 5" xfId="15877" xr:uid="{00000000-0005-0000-0000-0000B5B60000}"/>
    <cellStyle name="SAPBEXHLevel3 53 6" xfId="18814" xr:uid="{00000000-0005-0000-0000-0000B6B60000}"/>
    <cellStyle name="SAPBEXHLevel3 53 7" xfId="21913" xr:uid="{00000000-0005-0000-0000-0000B7B60000}"/>
    <cellStyle name="SAPBEXHLevel3 53 8" xfId="26687" xr:uid="{00000000-0005-0000-0000-0000B8B60000}"/>
    <cellStyle name="SAPBEXHLevel3 53 9" xfId="29570" xr:uid="{00000000-0005-0000-0000-0000B9B60000}"/>
    <cellStyle name="SAPBEXHLevel3 54" xfId="2383" xr:uid="{00000000-0005-0000-0000-0000BAB60000}"/>
    <cellStyle name="SAPBEXHLevel3 54 10" xfId="32465" xr:uid="{00000000-0005-0000-0000-0000BBB60000}"/>
    <cellStyle name="SAPBEXHLevel3 54 11" xfId="35354" xr:uid="{00000000-0005-0000-0000-0000BCB60000}"/>
    <cellStyle name="SAPBEXHLevel3 54 12" xfId="38252" xr:uid="{00000000-0005-0000-0000-0000BDB60000}"/>
    <cellStyle name="SAPBEXHLevel3 54 13" xfId="43367" xr:uid="{00000000-0005-0000-0000-0000BEB60000}"/>
    <cellStyle name="SAPBEXHLevel3 54 14" xfId="46396" xr:uid="{00000000-0005-0000-0000-0000BFB60000}"/>
    <cellStyle name="SAPBEXHLevel3 54 2" xfId="7355" xr:uid="{00000000-0005-0000-0000-0000C0B60000}"/>
    <cellStyle name="SAPBEXHLevel3 54 3" xfId="10149" xr:uid="{00000000-0005-0000-0000-0000C1B60000}"/>
    <cellStyle name="SAPBEXHLevel3 54 4" xfId="13031" xr:uid="{00000000-0005-0000-0000-0000C2B60000}"/>
    <cellStyle name="SAPBEXHLevel3 54 5" xfId="15909" xr:uid="{00000000-0005-0000-0000-0000C3B60000}"/>
    <cellStyle name="SAPBEXHLevel3 54 6" xfId="18846" xr:uid="{00000000-0005-0000-0000-0000C4B60000}"/>
    <cellStyle name="SAPBEXHLevel3 54 7" xfId="21944" xr:uid="{00000000-0005-0000-0000-0000C5B60000}"/>
    <cellStyle name="SAPBEXHLevel3 54 8" xfId="26718" xr:uid="{00000000-0005-0000-0000-0000C6B60000}"/>
    <cellStyle name="SAPBEXHLevel3 54 9" xfId="29601" xr:uid="{00000000-0005-0000-0000-0000C7B60000}"/>
    <cellStyle name="SAPBEXHLevel3 55" xfId="2413" xr:uid="{00000000-0005-0000-0000-0000C8B60000}"/>
    <cellStyle name="SAPBEXHLevel3 55 10" xfId="32495" xr:uid="{00000000-0005-0000-0000-0000C9B60000}"/>
    <cellStyle name="SAPBEXHLevel3 55 11" xfId="35383" xr:uid="{00000000-0005-0000-0000-0000CAB60000}"/>
    <cellStyle name="SAPBEXHLevel3 55 12" xfId="38281" xr:uid="{00000000-0005-0000-0000-0000CBB60000}"/>
    <cellStyle name="SAPBEXHLevel3 55 13" xfId="43396" xr:uid="{00000000-0005-0000-0000-0000CCB60000}"/>
    <cellStyle name="SAPBEXHLevel3 55 14" xfId="46426" xr:uid="{00000000-0005-0000-0000-0000CDB60000}"/>
    <cellStyle name="SAPBEXHLevel3 55 2" xfId="7385" xr:uid="{00000000-0005-0000-0000-0000CEB60000}"/>
    <cellStyle name="SAPBEXHLevel3 55 3" xfId="10179" xr:uid="{00000000-0005-0000-0000-0000CFB60000}"/>
    <cellStyle name="SAPBEXHLevel3 55 4" xfId="13060" xr:uid="{00000000-0005-0000-0000-0000D0B60000}"/>
    <cellStyle name="SAPBEXHLevel3 55 5" xfId="15939" xr:uid="{00000000-0005-0000-0000-0000D1B60000}"/>
    <cellStyle name="SAPBEXHLevel3 55 6" xfId="18876" xr:uid="{00000000-0005-0000-0000-0000D2B60000}"/>
    <cellStyle name="SAPBEXHLevel3 55 7" xfId="21973" xr:uid="{00000000-0005-0000-0000-0000D3B60000}"/>
    <cellStyle name="SAPBEXHLevel3 55 8" xfId="26747" xr:uid="{00000000-0005-0000-0000-0000D4B60000}"/>
    <cellStyle name="SAPBEXHLevel3 55 9" xfId="29630" xr:uid="{00000000-0005-0000-0000-0000D5B60000}"/>
    <cellStyle name="SAPBEXHLevel3 56" xfId="2444" xr:uid="{00000000-0005-0000-0000-0000D6B60000}"/>
    <cellStyle name="SAPBEXHLevel3 56 10" xfId="32526" xr:uid="{00000000-0005-0000-0000-0000D7B60000}"/>
    <cellStyle name="SAPBEXHLevel3 56 11" xfId="35413" xr:uid="{00000000-0005-0000-0000-0000D8B60000}"/>
    <cellStyle name="SAPBEXHLevel3 56 12" xfId="38311" xr:uid="{00000000-0005-0000-0000-0000D9B60000}"/>
    <cellStyle name="SAPBEXHLevel3 56 13" xfId="43426" xr:uid="{00000000-0005-0000-0000-0000DAB60000}"/>
    <cellStyle name="SAPBEXHLevel3 56 14" xfId="46457" xr:uid="{00000000-0005-0000-0000-0000DBB60000}"/>
    <cellStyle name="SAPBEXHLevel3 56 2" xfId="7416" xr:uid="{00000000-0005-0000-0000-0000DCB60000}"/>
    <cellStyle name="SAPBEXHLevel3 56 3" xfId="10209" xr:uid="{00000000-0005-0000-0000-0000DDB60000}"/>
    <cellStyle name="SAPBEXHLevel3 56 4" xfId="13090" xr:uid="{00000000-0005-0000-0000-0000DEB60000}"/>
    <cellStyle name="SAPBEXHLevel3 56 5" xfId="15970" xr:uid="{00000000-0005-0000-0000-0000DFB60000}"/>
    <cellStyle name="SAPBEXHLevel3 56 6" xfId="18907" xr:uid="{00000000-0005-0000-0000-0000E0B60000}"/>
    <cellStyle name="SAPBEXHLevel3 56 7" xfId="22003" xr:uid="{00000000-0005-0000-0000-0000E1B60000}"/>
    <cellStyle name="SAPBEXHLevel3 56 8" xfId="26777" xr:uid="{00000000-0005-0000-0000-0000E2B60000}"/>
    <cellStyle name="SAPBEXHLevel3 56 9" xfId="29660" xr:uid="{00000000-0005-0000-0000-0000E3B60000}"/>
    <cellStyle name="SAPBEXHLevel3 57" xfId="2473" xr:uid="{00000000-0005-0000-0000-0000E4B60000}"/>
    <cellStyle name="SAPBEXHLevel3 57 10" xfId="32555" xr:uid="{00000000-0005-0000-0000-0000E5B60000}"/>
    <cellStyle name="SAPBEXHLevel3 57 11" xfId="35441" xr:uid="{00000000-0005-0000-0000-0000E6B60000}"/>
    <cellStyle name="SAPBEXHLevel3 57 12" xfId="38339" xr:uid="{00000000-0005-0000-0000-0000E7B60000}"/>
    <cellStyle name="SAPBEXHLevel3 57 13" xfId="43454" xr:uid="{00000000-0005-0000-0000-0000E8B60000}"/>
    <cellStyle name="SAPBEXHLevel3 57 14" xfId="46486" xr:uid="{00000000-0005-0000-0000-0000E9B60000}"/>
    <cellStyle name="SAPBEXHLevel3 57 2" xfId="7445" xr:uid="{00000000-0005-0000-0000-0000EAB60000}"/>
    <cellStyle name="SAPBEXHLevel3 57 3" xfId="10237" xr:uid="{00000000-0005-0000-0000-0000EBB60000}"/>
    <cellStyle name="SAPBEXHLevel3 57 4" xfId="13118" xr:uid="{00000000-0005-0000-0000-0000ECB60000}"/>
    <cellStyle name="SAPBEXHLevel3 57 5" xfId="15998" xr:uid="{00000000-0005-0000-0000-0000EDB60000}"/>
    <cellStyle name="SAPBEXHLevel3 57 6" xfId="18936" xr:uid="{00000000-0005-0000-0000-0000EEB60000}"/>
    <cellStyle name="SAPBEXHLevel3 57 7" xfId="22031" xr:uid="{00000000-0005-0000-0000-0000EFB60000}"/>
    <cellStyle name="SAPBEXHLevel3 57 8" xfId="26805" xr:uid="{00000000-0005-0000-0000-0000F0B60000}"/>
    <cellStyle name="SAPBEXHLevel3 57 9" xfId="29688" xr:uid="{00000000-0005-0000-0000-0000F1B60000}"/>
    <cellStyle name="SAPBEXHLevel3 58" xfId="2506" xr:uid="{00000000-0005-0000-0000-0000F2B60000}"/>
    <cellStyle name="SAPBEXHLevel3 58 10" xfId="32587" xr:uid="{00000000-0005-0000-0000-0000F3B60000}"/>
    <cellStyle name="SAPBEXHLevel3 58 11" xfId="35474" xr:uid="{00000000-0005-0000-0000-0000F4B60000}"/>
    <cellStyle name="SAPBEXHLevel3 58 12" xfId="38371" xr:uid="{00000000-0005-0000-0000-0000F5B60000}"/>
    <cellStyle name="SAPBEXHLevel3 58 13" xfId="43486" xr:uid="{00000000-0005-0000-0000-0000F6B60000}"/>
    <cellStyle name="SAPBEXHLevel3 58 14" xfId="46519" xr:uid="{00000000-0005-0000-0000-0000F7B60000}"/>
    <cellStyle name="SAPBEXHLevel3 58 2" xfId="7477" xr:uid="{00000000-0005-0000-0000-0000F8B60000}"/>
    <cellStyle name="SAPBEXHLevel3 58 3" xfId="10269" xr:uid="{00000000-0005-0000-0000-0000F9B60000}"/>
    <cellStyle name="SAPBEXHLevel3 58 4" xfId="13150" xr:uid="{00000000-0005-0000-0000-0000FAB60000}"/>
    <cellStyle name="SAPBEXHLevel3 58 5" xfId="16030" xr:uid="{00000000-0005-0000-0000-0000FBB60000}"/>
    <cellStyle name="SAPBEXHLevel3 58 6" xfId="18969" xr:uid="{00000000-0005-0000-0000-0000FCB60000}"/>
    <cellStyle name="SAPBEXHLevel3 58 7" xfId="22063" xr:uid="{00000000-0005-0000-0000-0000FDB60000}"/>
    <cellStyle name="SAPBEXHLevel3 58 8" xfId="26837" xr:uid="{00000000-0005-0000-0000-0000FEB60000}"/>
    <cellStyle name="SAPBEXHLevel3 58 9" xfId="29720" xr:uid="{00000000-0005-0000-0000-0000FFB60000}"/>
    <cellStyle name="SAPBEXHLevel3 59" xfId="1691" xr:uid="{00000000-0005-0000-0000-000000B70000}"/>
    <cellStyle name="SAPBEXHLevel3 59 10" xfId="31784" xr:uid="{00000000-0005-0000-0000-000001B70000}"/>
    <cellStyle name="SAPBEXHLevel3 59 11" xfId="34673" xr:uid="{00000000-0005-0000-0000-000002B70000}"/>
    <cellStyle name="SAPBEXHLevel3 59 12" xfId="37579" xr:uid="{00000000-0005-0000-0000-000003B70000}"/>
    <cellStyle name="SAPBEXHLevel3 59 13" xfId="42686" xr:uid="{00000000-0005-0000-0000-000004B70000}"/>
    <cellStyle name="SAPBEXHLevel3 59 14" xfId="45704" xr:uid="{00000000-0005-0000-0000-000005B70000}"/>
    <cellStyle name="SAPBEXHLevel3 59 2" xfId="6671" xr:uid="{00000000-0005-0000-0000-000006B70000}"/>
    <cellStyle name="SAPBEXHLevel3 59 3" xfId="9465" xr:uid="{00000000-0005-0000-0000-000007B70000}"/>
    <cellStyle name="SAPBEXHLevel3 59 4" xfId="12358" xr:uid="{00000000-0005-0000-0000-000008B70000}"/>
    <cellStyle name="SAPBEXHLevel3 59 5" xfId="15226" xr:uid="{00000000-0005-0000-0000-000009B70000}"/>
    <cellStyle name="SAPBEXHLevel3 59 6" xfId="18155" xr:uid="{00000000-0005-0000-0000-00000AB70000}"/>
    <cellStyle name="SAPBEXHLevel3 59 7" xfId="21266" xr:uid="{00000000-0005-0000-0000-00000BB70000}"/>
    <cellStyle name="SAPBEXHLevel3 59 8" xfId="26045" xr:uid="{00000000-0005-0000-0000-00000CB70000}"/>
    <cellStyle name="SAPBEXHLevel3 59 9" xfId="28929" xr:uid="{00000000-0005-0000-0000-00000DB70000}"/>
    <cellStyle name="SAPBEXHLevel3 6" xfId="594" xr:uid="{00000000-0005-0000-0000-00000EB70000}"/>
    <cellStyle name="SAPBEXHLevel3 6 10" xfId="30687" xr:uid="{00000000-0005-0000-0000-00000FB70000}"/>
    <cellStyle name="SAPBEXHLevel3 6 11" xfId="33576" xr:uid="{00000000-0005-0000-0000-000010B70000}"/>
    <cellStyle name="SAPBEXHLevel3 6 12" xfId="36482" xr:uid="{00000000-0005-0000-0000-000011B70000}"/>
    <cellStyle name="SAPBEXHLevel3 6 13" xfId="41589" xr:uid="{00000000-0005-0000-0000-000012B70000}"/>
    <cellStyle name="SAPBEXHLevel3 6 14" xfId="44607" xr:uid="{00000000-0005-0000-0000-000013B70000}"/>
    <cellStyle name="SAPBEXHLevel3 6 2" xfId="4025" xr:uid="{00000000-0005-0000-0000-000014B70000}"/>
    <cellStyle name="SAPBEXHLevel3 6 3" xfId="8368" xr:uid="{00000000-0005-0000-0000-000015B70000}"/>
    <cellStyle name="SAPBEXHLevel3 6 4" xfId="11261" xr:uid="{00000000-0005-0000-0000-000016B70000}"/>
    <cellStyle name="SAPBEXHLevel3 6 5" xfId="14129" xr:uid="{00000000-0005-0000-0000-000017B70000}"/>
    <cellStyle name="SAPBEXHLevel3 6 6" xfId="17058" xr:uid="{00000000-0005-0000-0000-000018B70000}"/>
    <cellStyle name="SAPBEXHLevel3 6 7" xfId="20169" xr:uid="{00000000-0005-0000-0000-000019B70000}"/>
    <cellStyle name="SAPBEXHLevel3 6 8" xfId="19892" xr:uid="{00000000-0005-0000-0000-00001AB70000}"/>
    <cellStyle name="SAPBEXHLevel3 6 9" xfId="27832" xr:uid="{00000000-0005-0000-0000-00001BB70000}"/>
    <cellStyle name="SAPBEXHLevel3 60" xfId="2161" xr:uid="{00000000-0005-0000-0000-00001CB70000}"/>
    <cellStyle name="SAPBEXHLevel3 60 10" xfId="32244" xr:uid="{00000000-0005-0000-0000-00001DB70000}"/>
    <cellStyle name="SAPBEXHLevel3 60 11" xfId="35140" xr:uid="{00000000-0005-0000-0000-00001EB70000}"/>
    <cellStyle name="SAPBEXHLevel3 60 12" xfId="38038" xr:uid="{00000000-0005-0000-0000-00001FB70000}"/>
    <cellStyle name="SAPBEXHLevel3 60 13" xfId="43150" xr:uid="{00000000-0005-0000-0000-000020B70000}"/>
    <cellStyle name="SAPBEXHLevel3 60 14" xfId="46174" xr:uid="{00000000-0005-0000-0000-000021B70000}"/>
    <cellStyle name="SAPBEXHLevel3 60 2" xfId="7134" xr:uid="{00000000-0005-0000-0000-000022B70000}"/>
    <cellStyle name="SAPBEXHLevel3 60 3" xfId="9928" xr:uid="{00000000-0005-0000-0000-000023B70000}"/>
    <cellStyle name="SAPBEXHLevel3 60 4" xfId="12817" xr:uid="{00000000-0005-0000-0000-000024B70000}"/>
    <cellStyle name="SAPBEXHLevel3 60 5" xfId="15688" xr:uid="{00000000-0005-0000-0000-000025B70000}"/>
    <cellStyle name="SAPBEXHLevel3 60 6" xfId="18624" xr:uid="{00000000-0005-0000-0000-000026B70000}"/>
    <cellStyle name="SAPBEXHLevel3 60 7" xfId="21729" xr:uid="{00000000-0005-0000-0000-000027B70000}"/>
    <cellStyle name="SAPBEXHLevel3 60 8" xfId="26504" xr:uid="{00000000-0005-0000-0000-000028B70000}"/>
    <cellStyle name="SAPBEXHLevel3 60 9" xfId="29387" xr:uid="{00000000-0005-0000-0000-000029B70000}"/>
    <cellStyle name="SAPBEXHLevel3 61" xfId="1785" xr:uid="{00000000-0005-0000-0000-00002AB70000}"/>
    <cellStyle name="SAPBEXHLevel3 61 10" xfId="31875" xr:uid="{00000000-0005-0000-0000-00002BB70000}"/>
    <cellStyle name="SAPBEXHLevel3 61 11" xfId="34767" xr:uid="{00000000-0005-0000-0000-00002CB70000}"/>
    <cellStyle name="SAPBEXHLevel3 61 12" xfId="37673" xr:uid="{00000000-0005-0000-0000-00002DB70000}"/>
    <cellStyle name="SAPBEXHLevel3 61 13" xfId="42780" xr:uid="{00000000-0005-0000-0000-00002EB70000}"/>
    <cellStyle name="SAPBEXHLevel3 61 14" xfId="45798" xr:uid="{00000000-0005-0000-0000-00002FB70000}"/>
    <cellStyle name="SAPBEXHLevel3 61 2" xfId="6763" xr:uid="{00000000-0005-0000-0000-000030B70000}"/>
    <cellStyle name="SAPBEXHLevel3 61 3" xfId="9556" xr:uid="{00000000-0005-0000-0000-000031B70000}"/>
    <cellStyle name="SAPBEXHLevel3 61 4" xfId="12452" xr:uid="{00000000-0005-0000-0000-000032B70000}"/>
    <cellStyle name="SAPBEXHLevel3 61 5" xfId="15317" xr:uid="{00000000-0005-0000-0000-000033B70000}"/>
    <cellStyle name="SAPBEXHLevel3 61 6" xfId="18249" xr:uid="{00000000-0005-0000-0000-000034B70000}"/>
    <cellStyle name="SAPBEXHLevel3 61 7" xfId="21360" xr:uid="{00000000-0005-0000-0000-000035B70000}"/>
    <cellStyle name="SAPBEXHLevel3 61 8" xfId="26139" xr:uid="{00000000-0005-0000-0000-000036B70000}"/>
    <cellStyle name="SAPBEXHLevel3 61 9" xfId="29023" xr:uid="{00000000-0005-0000-0000-000037B70000}"/>
    <cellStyle name="SAPBEXHLevel3 62" xfId="2697" xr:uid="{00000000-0005-0000-0000-000038B70000}"/>
    <cellStyle name="SAPBEXHLevel3 62 10" xfId="32769" xr:uid="{00000000-0005-0000-0000-000039B70000}"/>
    <cellStyle name="SAPBEXHLevel3 62 11" xfId="35657" xr:uid="{00000000-0005-0000-0000-00003AB70000}"/>
    <cellStyle name="SAPBEXHLevel3 62 12" xfId="38553" xr:uid="{00000000-0005-0000-0000-00003BB70000}"/>
    <cellStyle name="SAPBEXHLevel3 62 13" xfId="43668" xr:uid="{00000000-0005-0000-0000-00003CB70000}"/>
    <cellStyle name="SAPBEXHLevel3 62 14" xfId="46710" xr:uid="{00000000-0005-0000-0000-00003DB70000}"/>
    <cellStyle name="SAPBEXHLevel3 62 2" xfId="7663" xr:uid="{00000000-0005-0000-0000-00003EB70000}"/>
    <cellStyle name="SAPBEXHLevel3 62 3" xfId="10451" xr:uid="{00000000-0005-0000-0000-00003FB70000}"/>
    <cellStyle name="SAPBEXHLevel3 62 4" xfId="13332" xr:uid="{00000000-0005-0000-0000-000040B70000}"/>
    <cellStyle name="SAPBEXHLevel3 62 5" xfId="16212" xr:uid="{00000000-0005-0000-0000-000041B70000}"/>
    <cellStyle name="SAPBEXHLevel3 62 6" xfId="19160" xr:uid="{00000000-0005-0000-0000-000042B70000}"/>
    <cellStyle name="SAPBEXHLevel3 62 7" xfId="22251" xr:uid="{00000000-0005-0000-0000-000043B70000}"/>
    <cellStyle name="SAPBEXHLevel3 62 8" xfId="27019" xr:uid="{00000000-0005-0000-0000-000044B70000}"/>
    <cellStyle name="SAPBEXHLevel3 62 9" xfId="29902" xr:uid="{00000000-0005-0000-0000-000045B70000}"/>
    <cellStyle name="SAPBEXHLevel3 63" xfId="2376" xr:uid="{00000000-0005-0000-0000-000046B70000}"/>
    <cellStyle name="SAPBEXHLevel3 63 10" xfId="32458" xr:uid="{00000000-0005-0000-0000-000047B70000}"/>
    <cellStyle name="SAPBEXHLevel3 63 11" xfId="35347" xr:uid="{00000000-0005-0000-0000-000048B70000}"/>
    <cellStyle name="SAPBEXHLevel3 63 12" xfId="38245" xr:uid="{00000000-0005-0000-0000-000049B70000}"/>
    <cellStyle name="SAPBEXHLevel3 63 13" xfId="43360" xr:uid="{00000000-0005-0000-0000-00004AB70000}"/>
    <cellStyle name="SAPBEXHLevel3 63 14" xfId="46389" xr:uid="{00000000-0005-0000-0000-00004BB70000}"/>
    <cellStyle name="SAPBEXHLevel3 63 2" xfId="7348" xr:uid="{00000000-0005-0000-0000-00004CB70000}"/>
    <cellStyle name="SAPBEXHLevel3 63 3" xfId="10142" xr:uid="{00000000-0005-0000-0000-00004DB70000}"/>
    <cellStyle name="SAPBEXHLevel3 63 4" xfId="13024" xr:uid="{00000000-0005-0000-0000-00004EB70000}"/>
    <cellStyle name="SAPBEXHLevel3 63 5" xfId="15902" xr:uid="{00000000-0005-0000-0000-00004FB70000}"/>
    <cellStyle name="SAPBEXHLevel3 63 6" xfId="18839" xr:uid="{00000000-0005-0000-0000-000050B70000}"/>
    <cellStyle name="SAPBEXHLevel3 63 7" xfId="21937" xr:uid="{00000000-0005-0000-0000-000051B70000}"/>
    <cellStyle name="SAPBEXHLevel3 63 8" xfId="26711" xr:uid="{00000000-0005-0000-0000-000052B70000}"/>
    <cellStyle name="SAPBEXHLevel3 63 9" xfId="29594" xr:uid="{00000000-0005-0000-0000-000053B70000}"/>
    <cellStyle name="SAPBEXHLevel3 64" xfId="2772" xr:uid="{00000000-0005-0000-0000-000054B70000}"/>
    <cellStyle name="SAPBEXHLevel3 64 10" xfId="32841" xr:uid="{00000000-0005-0000-0000-000055B70000}"/>
    <cellStyle name="SAPBEXHLevel3 64 11" xfId="35729" xr:uid="{00000000-0005-0000-0000-000056B70000}"/>
    <cellStyle name="SAPBEXHLevel3 64 12" xfId="38625" xr:uid="{00000000-0005-0000-0000-000057B70000}"/>
    <cellStyle name="SAPBEXHLevel3 64 13" xfId="43740" xr:uid="{00000000-0005-0000-0000-000058B70000}"/>
    <cellStyle name="SAPBEXHLevel3 64 14" xfId="46785" xr:uid="{00000000-0005-0000-0000-000059B70000}"/>
    <cellStyle name="SAPBEXHLevel3 64 2" xfId="7737" xr:uid="{00000000-0005-0000-0000-00005AB70000}"/>
    <cellStyle name="SAPBEXHLevel3 64 3" xfId="10523" xr:uid="{00000000-0005-0000-0000-00005BB70000}"/>
    <cellStyle name="SAPBEXHLevel3 64 4" xfId="13404" xr:uid="{00000000-0005-0000-0000-00005CB70000}"/>
    <cellStyle name="SAPBEXHLevel3 64 5" xfId="16284" xr:uid="{00000000-0005-0000-0000-00005DB70000}"/>
    <cellStyle name="SAPBEXHLevel3 64 6" xfId="19235" xr:uid="{00000000-0005-0000-0000-00005EB70000}"/>
    <cellStyle name="SAPBEXHLevel3 64 7" xfId="22326" xr:uid="{00000000-0005-0000-0000-00005FB70000}"/>
    <cellStyle name="SAPBEXHLevel3 64 8" xfId="27091" xr:uid="{00000000-0005-0000-0000-000060B70000}"/>
    <cellStyle name="SAPBEXHLevel3 64 9" xfId="29974" xr:uid="{00000000-0005-0000-0000-000061B70000}"/>
    <cellStyle name="SAPBEXHLevel3 65" xfId="2439" xr:uid="{00000000-0005-0000-0000-000062B70000}"/>
    <cellStyle name="SAPBEXHLevel3 65 10" xfId="32521" xr:uid="{00000000-0005-0000-0000-000063B70000}"/>
    <cellStyle name="SAPBEXHLevel3 65 11" xfId="35408" xr:uid="{00000000-0005-0000-0000-000064B70000}"/>
    <cellStyle name="SAPBEXHLevel3 65 12" xfId="38306" xr:uid="{00000000-0005-0000-0000-000065B70000}"/>
    <cellStyle name="SAPBEXHLevel3 65 13" xfId="43421" xr:uid="{00000000-0005-0000-0000-000066B70000}"/>
    <cellStyle name="SAPBEXHLevel3 65 14" xfId="46452" xr:uid="{00000000-0005-0000-0000-000067B70000}"/>
    <cellStyle name="SAPBEXHLevel3 65 2" xfId="7411" xr:uid="{00000000-0005-0000-0000-000068B70000}"/>
    <cellStyle name="SAPBEXHLevel3 65 3" xfId="10204" xr:uid="{00000000-0005-0000-0000-000069B70000}"/>
    <cellStyle name="SAPBEXHLevel3 65 4" xfId="13085" xr:uid="{00000000-0005-0000-0000-00006AB70000}"/>
    <cellStyle name="SAPBEXHLevel3 65 5" xfId="15965" xr:uid="{00000000-0005-0000-0000-00006BB70000}"/>
    <cellStyle name="SAPBEXHLevel3 65 6" xfId="18902" xr:uid="{00000000-0005-0000-0000-00006CB70000}"/>
    <cellStyle name="SAPBEXHLevel3 65 7" xfId="21998" xr:uid="{00000000-0005-0000-0000-00006DB70000}"/>
    <cellStyle name="SAPBEXHLevel3 65 8" xfId="26772" xr:uid="{00000000-0005-0000-0000-00006EB70000}"/>
    <cellStyle name="SAPBEXHLevel3 65 9" xfId="29655" xr:uid="{00000000-0005-0000-0000-00006FB70000}"/>
    <cellStyle name="SAPBEXHLevel3 66" xfId="2664" xr:uid="{00000000-0005-0000-0000-000070B70000}"/>
    <cellStyle name="SAPBEXHLevel3 66 10" xfId="32738" xr:uid="{00000000-0005-0000-0000-000071B70000}"/>
    <cellStyle name="SAPBEXHLevel3 66 11" xfId="35626" xr:uid="{00000000-0005-0000-0000-000072B70000}"/>
    <cellStyle name="SAPBEXHLevel3 66 12" xfId="38522" xr:uid="{00000000-0005-0000-0000-000073B70000}"/>
    <cellStyle name="SAPBEXHLevel3 66 13" xfId="43637" xr:uid="{00000000-0005-0000-0000-000074B70000}"/>
    <cellStyle name="SAPBEXHLevel3 66 14" xfId="46677" xr:uid="{00000000-0005-0000-0000-000075B70000}"/>
    <cellStyle name="SAPBEXHLevel3 66 2" xfId="7630" xr:uid="{00000000-0005-0000-0000-000076B70000}"/>
    <cellStyle name="SAPBEXHLevel3 66 3" xfId="10420" xr:uid="{00000000-0005-0000-0000-000077B70000}"/>
    <cellStyle name="SAPBEXHLevel3 66 4" xfId="13301" xr:uid="{00000000-0005-0000-0000-000078B70000}"/>
    <cellStyle name="SAPBEXHLevel3 66 5" xfId="16181" xr:uid="{00000000-0005-0000-0000-000079B70000}"/>
    <cellStyle name="SAPBEXHLevel3 66 6" xfId="19127" xr:uid="{00000000-0005-0000-0000-00007AB70000}"/>
    <cellStyle name="SAPBEXHLevel3 66 7" xfId="22218" xr:uid="{00000000-0005-0000-0000-00007BB70000}"/>
    <cellStyle name="SAPBEXHLevel3 66 8" xfId="26988" xr:uid="{00000000-0005-0000-0000-00007CB70000}"/>
    <cellStyle name="SAPBEXHLevel3 66 9" xfId="29871" xr:uid="{00000000-0005-0000-0000-00007DB70000}"/>
    <cellStyle name="SAPBEXHLevel3 67" xfId="2622" xr:uid="{00000000-0005-0000-0000-00007EB70000}"/>
    <cellStyle name="SAPBEXHLevel3 67 10" xfId="32696" xr:uid="{00000000-0005-0000-0000-00007FB70000}"/>
    <cellStyle name="SAPBEXHLevel3 67 11" xfId="35584" xr:uid="{00000000-0005-0000-0000-000080B70000}"/>
    <cellStyle name="SAPBEXHLevel3 67 12" xfId="38480" xr:uid="{00000000-0005-0000-0000-000081B70000}"/>
    <cellStyle name="SAPBEXHLevel3 67 13" xfId="43595" xr:uid="{00000000-0005-0000-0000-000082B70000}"/>
    <cellStyle name="SAPBEXHLevel3 67 14" xfId="46635" xr:uid="{00000000-0005-0000-0000-000083B70000}"/>
    <cellStyle name="SAPBEXHLevel3 67 2" xfId="7588" xr:uid="{00000000-0005-0000-0000-000084B70000}"/>
    <cellStyle name="SAPBEXHLevel3 67 3" xfId="10378" xr:uid="{00000000-0005-0000-0000-000085B70000}"/>
    <cellStyle name="SAPBEXHLevel3 67 4" xfId="13259" xr:uid="{00000000-0005-0000-0000-000086B70000}"/>
    <cellStyle name="SAPBEXHLevel3 67 5" xfId="16139" xr:uid="{00000000-0005-0000-0000-000087B70000}"/>
    <cellStyle name="SAPBEXHLevel3 67 6" xfId="19085" xr:uid="{00000000-0005-0000-0000-000088B70000}"/>
    <cellStyle name="SAPBEXHLevel3 67 7" xfId="22176" xr:uid="{00000000-0005-0000-0000-000089B70000}"/>
    <cellStyle name="SAPBEXHLevel3 67 8" xfId="26946" xr:uid="{00000000-0005-0000-0000-00008AB70000}"/>
    <cellStyle name="SAPBEXHLevel3 67 9" xfId="29829" xr:uid="{00000000-0005-0000-0000-00008BB70000}"/>
    <cellStyle name="SAPBEXHLevel3 68" xfId="3001" xr:uid="{00000000-0005-0000-0000-00008CB70000}"/>
    <cellStyle name="SAPBEXHLevel3 68 10" xfId="33065" xr:uid="{00000000-0005-0000-0000-00008DB70000}"/>
    <cellStyle name="SAPBEXHLevel3 68 11" xfId="35953" xr:uid="{00000000-0005-0000-0000-00008EB70000}"/>
    <cellStyle name="SAPBEXHLevel3 68 12" xfId="38849" xr:uid="{00000000-0005-0000-0000-00008FB70000}"/>
    <cellStyle name="SAPBEXHLevel3 68 13" xfId="43964" xr:uid="{00000000-0005-0000-0000-000090B70000}"/>
    <cellStyle name="SAPBEXHLevel3 68 14" xfId="47014" xr:uid="{00000000-0005-0000-0000-000091B70000}"/>
    <cellStyle name="SAPBEXHLevel3 68 2" xfId="7961" xr:uid="{00000000-0005-0000-0000-000092B70000}"/>
    <cellStyle name="SAPBEXHLevel3 68 3" xfId="10747" xr:uid="{00000000-0005-0000-0000-000093B70000}"/>
    <cellStyle name="SAPBEXHLevel3 68 4" xfId="13628" xr:uid="{00000000-0005-0000-0000-000094B70000}"/>
    <cellStyle name="SAPBEXHLevel3 68 5" xfId="16508" xr:uid="{00000000-0005-0000-0000-000095B70000}"/>
    <cellStyle name="SAPBEXHLevel3 68 6" xfId="19462" xr:uid="{00000000-0005-0000-0000-000096B70000}"/>
    <cellStyle name="SAPBEXHLevel3 68 7" xfId="22555" xr:uid="{00000000-0005-0000-0000-000097B70000}"/>
    <cellStyle name="SAPBEXHLevel3 68 8" xfId="27315" xr:uid="{00000000-0005-0000-0000-000098B70000}"/>
    <cellStyle name="SAPBEXHLevel3 68 9" xfId="30198" xr:uid="{00000000-0005-0000-0000-000099B70000}"/>
    <cellStyle name="SAPBEXHLevel3 69" xfId="3048" xr:uid="{00000000-0005-0000-0000-00009AB70000}"/>
    <cellStyle name="SAPBEXHLevel3 69 10" xfId="33110" xr:uid="{00000000-0005-0000-0000-00009BB70000}"/>
    <cellStyle name="SAPBEXHLevel3 69 11" xfId="35998" xr:uid="{00000000-0005-0000-0000-00009CB70000}"/>
    <cellStyle name="SAPBEXHLevel3 69 12" xfId="38894" xr:uid="{00000000-0005-0000-0000-00009DB70000}"/>
    <cellStyle name="SAPBEXHLevel3 69 13" xfId="44009" xr:uid="{00000000-0005-0000-0000-00009EB70000}"/>
    <cellStyle name="SAPBEXHLevel3 69 14" xfId="47061" xr:uid="{00000000-0005-0000-0000-00009FB70000}"/>
    <cellStyle name="SAPBEXHLevel3 69 2" xfId="8006" xr:uid="{00000000-0005-0000-0000-0000A0B70000}"/>
    <cellStyle name="SAPBEXHLevel3 69 3" xfId="10792" xr:uid="{00000000-0005-0000-0000-0000A1B70000}"/>
    <cellStyle name="SAPBEXHLevel3 69 4" xfId="13673" xr:uid="{00000000-0005-0000-0000-0000A2B70000}"/>
    <cellStyle name="SAPBEXHLevel3 69 5" xfId="16553" xr:uid="{00000000-0005-0000-0000-0000A3B70000}"/>
    <cellStyle name="SAPBEXHLevel3 69 6" xfId="19507" xr:uid="{00000000-0005-0000-0000-0000A4B70000}"/>
    <cellStyle name="SAPBEXHLevel3 69 7" xfId="22602" xr:uid="{00000000-0005-0000-0000-0000A5B70000}"/>
    <cellStyle name="SAPBEXHLevel3 69 8" xfId="27360" xr:uid="{00000000-0005-0000-0000-0000A6B70000}"/>
    <cellStyle name="SAPBEXHLevel3 69 9" xfId="30243" xr:uid="{00000000-0005-0000-0000-0000A7B70000}"/>
    <cellStyle name="SAPBEXHLevel3 7" xfId="634" xr:uid="{00000000-0005-0000-0000-0000A8B70000}"/>
    <cellStyle name="SAPBEXHLevel3 7 10" xfId="30727" xr:uid="{00000000-0005-0000-0000-0000A9B70000}"/>
    <cellStyle name="SAPBEXHLevel3 7 11" xfId="33616" xr:uid="{00000000-0005-0000-0000-0000AAB70000}"/>
    <cellStyle name="SAPBEXHLevel3 7 12" xfId="36522" xr:uid="{00000000-0005-0000-0000-0000ABB70000}"/>
    <cellStyle name="SAPBEXHLevel3 7 13" xfId="41629" xr:uid="{00000000-0005-0000-0000-0000ACB70000}"/>
    <cellStyle name="SAPBEXHLevel3 7 14" xfId="44647" xr:uid="{00000000-0005-0000-0000-0000ADB70000}"/>
    <cellStyle name="SAPBEXHLevel3 7 2" xfId="5111" xr:uid="{00000000-0005-0000-0000-0000AEB70000}"/>
    <cellStyle name="SAPBEXHLevel3 7 3" xfId="8408" xr:uid="{00000000-0005-0000-0000-0000AFB70000}"/>
    <cellStyle name="SAPBEXHLevel3 7 4" xfId="11301" xr:uid="{00000000-0005-0000-0000-0000B0B70000}"/>
    <cellStyle name="SAPBEXHLevel3 7 5" xfId="14169" xr:uid="{00000000-0005-0000-0000-0000B1B70000}"/>
    <cellStyle name="SAPBEXHLevel3 7 6" xfId="17098" xr:uid="{00000000-0005-0000-0000-0000B2B70000}"/>
    <cellStyle name="SAPBEXHLevel3 7 7" xfId="20209" xr:uid="{00000000-0005-0000-0000-0000B3B70000}"/>
    <cellStyle name="SAPBEXHLevel3 7 8" xfId="20050" xr:uid="{00000000-0005-0000-0000-0000B4B70000}"/>
    <cellStyle name="SAPBEXHLevel3 7 9" xfId="27872" xr:uid="{00000000-0005-0000-0000-0000B5B70000}"/>
    <cellStyle name="SAPBEXHLevel3 70" xfId="3038" xr:uid="{00000000-0005-0000-0000-0000B6B70000}"/>
    <cellStyle name="SAPBEXHLevel3 70 10" xfId="33100" xr:uid="{00000000-0005-0000-0000-0000B7B70000}"/>
    <cellStyle name="SAPBEXHLevel3 70 11" xfId="35988" xr:uid="{00000000-0005-0000-0000-0000B8B70000}"/>
    <cellStyle name="SAPBEXHLevel3 70 12" xfId="38884" xr:uid="{00000000-0005-0000-0000-0000B9B70000}"/>
    <cellStyle name="SAPBEXHLevel3 70 13" xfId="43999" xr:uid="{00000000-0005-0000-0000-0000BAB70000}"/>
    <cellStyle name="SAPBEXHLevel3 70 14" xfId="47051" xr:uid="{00000000-0005-0000-0000-0000BBB70000}"/>
    <cellStyle name="SAPBEXHLevel3 70 2" xfId="7996" xr:uid="{00000000-0005-0000-0000-0000BCB70000}"/>
    <cellStyle name="SAPBEXHLevel3 70 3" xfId="10782" xr:uid="{00000000-0005-0000-0000-0000BDB70000}"/>
    <cellStyle name="SAPBEXHLevel3 70 4" xfId="13663" xr:uid="{00000000-0005-0000-0000-0000BEB70000}"/>
    <cellStyle name="SAPBEXHLevel3 70 5" xfId="16543" xr:uid="{00000000-0005-0000-0000-0000BFB70000}"/>
    <cellStyle name="SAPBEXHLevel3 70 6" xfId="19497" xr:uid="{00000000-0005-0000-0000-0000C0B70000}"/>
    <cellStyle name="SAPBEXHLevel3 70 7" xfId="22592" xr:uid="{00000000-0005-0000-0000-0000C1B70000}"/>
    <cellStyle name="SAPBEXHLevel3 70 8" xfId="27350" xr:uid="{00000000-0005-0000-0000-0000C2B70000}"/>
    <cellStyle name="SAPBEXHLevel3 70 9" xfId="30233" xr:uid="{00000000-0005-0000-0000-0000C3B70000}"/>
    <cellStyle name="SAPBEXHLevel3 71" xfId="3128" xr:uid="{00000000-0005-0000-0000-0000C4B70000}"/>
    <cellStyle name="SAPBEXHLevel3 71 10" xfId="33188" xr:uid="{00000000-0005-0000-0000-0000C5B70000}"/>
    <cellStyle name="SAPBEXHLevel3 71 11" xfId="36077" xr:uid="{00000000-0005-0000-0000-0000C6B70000}"/>
    <cellStyle name="SAPBEXHLevel3 71 12" xfId="38973" xr:uid="{00000000-0005-0000-0000-0000C7B70000}"/>
    <cellStyle name="SAPBEXHLevel3 71 13" xfId="44088" xr:uid="{00000000-0005-0000-0000-0000C8B70000}"/>
    <cellStyle name="SAPBEXHLevel3 71 14" xfId="47141" xr:uid="{00000000-0005-0000-0000-0000C9B70000}"/>
    <cellStyle name="SAPBEXHLevel3 71 2" xfId="8086" xr:uid="{00000000-0005-0000-0000-0000CAB70000}"/>
    <cellStyle name="SAPBEXHLevel3 71 3" xfId="10870" xr:uid="{00000000-0005-0000-0000-0000CBB70000}"/>
    <cellStyle name="SAPBEXHLevel3 71 4" xfId="13752" xr:uid="{00000000-0005-0000-0000-0000CCB70000}"/>
    <cellStyle name="SAPBEXHLevel3 71 5" xfId="16631" xr:uid="{00000000-0005-0000-0000-0000CDB70000}"/>
    <cellStyle name="SAPBEXHLevel3 71 6" xfId="19586" xr:uid="{00000000-0005-0000-0000-0000CEB70000}"/>
    <cellStyle name="SAPBEXHLevel3 71 7" xfId="22682" xr:uid="{00000000-0005-0000-0000-0000CFB70000}"/>
    <cellStyle name="SAPBEXHLevel3 71 8" xfId="27439" xr:uid="{00000000-0005-0000-0000-0000D0B70000}"/>
    <cellStyle name="SAPBEXHLevel3 71 9" xfId="30322" xr:uid="{00000000-0005-0000-0000-0000D1B70000}"/>
    <cellStyle name="SAPBEXHLevel3 72" xfId="3011" xr:uid="{00000000-0005-0000-0000-0000D2B70000}"/>
    <cellStyle name="SAPBEXHLevel3 72 10" xfId="33075" xr:uid="{00000000-0005-0000-0000-0000D3B70000}"/>
    <cellStyle name="SAPBEXHLevel3 72 11" xfId="35963" xr:uid="{00000000-0005-0000-0000-0000D4B70000}"/>
    <cellStyle name="SAPBEXHLevel3 72 12" xfId="38859" xr:uid="{00000000-0005-0000-0000-0000D5B70000}"/>
    <cellStyle name="SAPBEXHLevel3 72 13" xfId="43974" xr:uid="{00000000-0005-0000-0000-0000D6B70000}"/>
    <cellStyle name="SAPBEXHLevel3 72 14" xfId="47024" xr:uid="{00000000-0005-0000-0000-0000D7B70000}"/>
    <cellStyle name="SAPBEXHLevel3 72 2" xfId="7971" xr:uid="{00000000-0005-0000-0000-0000D8B70000}"/>
    <cellStyle name="SAPBEXHLevel3 72 3" xfId="10757" xr:uid="{00000000-0005-0000-0000-0000D9B70000}"/>
    <cellStyle name="SAPBEXHLevel3 72 4" xfId="13638" xr:uid="{00000000-0005-0000-0000-0000DAB70000}"/>
    <cellStyle name="SAPBEXHLevel3 72 5" xfId="16518" xr:uid="{00000000-0005-0000-0000-0000DBB70000}"/>
    <cellStyle name="SAPBEXHLevel3 72 6" xfId="19472" xr:uid="{00000000-0005-0000-0000-0000DCB70000}"/>
    <cellStyle name="SAPBEXHLevel3 72 7" xfId="22565" xr:uid="{00000000-0005-0000-0000-0000DDB70000}"/>
    <cellStyle name="SAPBEXHLevel3 72 8" xfId="27325" xr:uid="{00000000-0005-0000-0000-0000DEB70000}"/>
    <cellStyle name="SAPBEXHLevel3 72 9" xfId="30208" xr:uid="{00000000-0005-0000-0000-0000DFB70000}"/>
    <cellStyle name="SAPBEXHLevel3 73" xfId="3025" xr:uid="{00000000-0005-0000-0000-0000E0B70000}"/>
    <cellStyle name="SAPBEXHLevel3 73 10" xfId="33087" xr:uid="{00000000-0005-0000-0000-0000E1B70000}"/>
    <cellStyle name="SAPBEXHLevel3 73 11" xfId="35975" xr:uid="{00000000-0005-0000-0000-0000E2B70000}"/>
    <cellStyle name="SAPBEXHLevel3 73 12" xfId="38871" xr:uid="{00000000-0005-0000-0000-0000E3B70000}"/>
    <cellStyle name="SAPBEXHLevel3 73 13" xfId="43986" xr:uid="{00000000-0005-0000-0000-0000E4B70000}"/>
    <cellStyle name="SAPBEXHLevel3 73 14" xfId="47038" xr:uid="{00000000-0005-0000-0000-0000E5B70000}"/>
    <cellStyle name="SAPBEXHLevel3 73 2" xfId="7983" xr:uid="{00000000-0005-0000-0000-0000E6B70000}"/>
    <cellStyle name="SAPBEXHLevel3 73 3" xfId="10769" xr:uid="{00000000-0005-0000-0000-0000E7B70000}"/>
    <cellStyle name="SAPBEXHLevel3 73 4" xfId="13650" xr:uid="{00000000-0005-0000-0000-0000E8B70000}"/>
    <cellStyle name="SAPBEXHLevel3 73 5" xfId="16530" xr:uid="{00000000-0005-0000-0000-0000E9B70000}"/>
    <cellStyle name="SAPBEXHLevel3 73 6" xfId="19484" xr:uid="{00000000-0005-0000-0000-0000EAB70000}"/>
    <cellStyle name="SAPBEXHLevel3 73 7" xfId="22579" xr:uid="{00000000-0005-0000-0000-0000EBB70000}"/>
    <cellStyle name="SAPBEXHLevel3 73 8" xfId="27337" xr:uid="{00000000-0005-0000-0000-0000ECB70000}"/>
    <cellStyle name="SAPBEXHLevel3 73 9" xfId="30220" xr:uid="{00000000-0005-0000-0000-0000EDB70000}"/>
    <cellStyle name="SAPBEXHLevel3 74" xfId="3030" xr:uid="{00000000-0005-0000-0000-0000EEB70000}"/>
    <cellStyle name="SAPBEXHLevel3 74 10" xfId="33092" xr:uid="{00000000-0005-0000-0000-0000EFB70000}"/>
    <cellStyle name="SAPBEXHLevel3 74 11" xfId="35980" xr:uid="{00000000-0005-0000-0000-0000F0B70000}"/>
    <cellStyle name="SAPBEXHLevel3 74 12" xfId="38876" xr:uid="{00000000-0005-0000-0000-0000F1B70000}"/>
    <cellStyle name="SAPBEXHLevel3 74 13" xfId="43991" xr:uid="{00000000-0005-0000-0000-0000F2B70000}"/>
    <cellStyle name="SAPBEXHLevel3 74 14" xfId="47043" xr:uid="{00000000-0005-0000-0000-0000F3B70000}"/>
    <cellStyle name="SAPBEXHLevel3 74 2" xfId="7988" xr:uid="{00000000-0005-0000-0000-0000F4B70000}"/>
    <cellStyle name="SAPBEXHLevel3 74 3" xfId="10774" xr:uid="{00000000-0005-0000-0000-0000F5B70000}"/>
    <cellStyle name="SAPBEXHLevel3 74 4" xfId="13655" xr:uid="{00000000-0005-0000-0000-0000F6B70000}"/>
    <cellStyle name="SAPBEXHLevel3 74 5" xfId="16535" xr:uid="{00000000-0005-0000-0000-0000F7B70000}"/>
    <cellStyle name="SAPBEXHLevel3 74 6" xfId="19489" xr:uid="{00000000-0005-0000-0000-0000F8B70000}"/>
    <cellStyle name="SAPBEXHLevel3 74 7" xfId="22584" xr:uid="{00000000-0005-0000-0000-0000F9B70000}"/>
    <cellStyle name="SAPBEXHLevel3 74 8" xfId="27342" xr:uid="{00000000-0005-0000-0000-0000FAB70000}"/>
    <cellStyle name="SAPBEXHLevel3 74 9" xfId="30225" xr:uid="{00000000-0005-0000-0000-0000FBB70000}"/>
    <cellStyle name="SAPBEXHLevel3 75" xfId="7638" xr:uid="{00000000-0005-0000-0000-0000FCB70000}"/>
    <cellStyle name="SAPBEXHLevel3 76" xfId="14038" xr:uid="{00000000-0005-0000-0000-0000FDB70000}"/>
    <cellStyle name="SAPBEXHLevel3 77" xfId="18541" xr:uid="{00000000-0005-0000-0000-0000FEB70000}"/>
    <cellStyle name="SAPBEXHLevel3 78" xfId="16952" xr:uid="{00000000-0005-0000-0000-0000FFB70000}"/>
    <cellStyle name="SAPBEXHLevel3 79" xfId="24814" xr:uid="{00000000-0005-0000-0000-000000B80000}"/>
    <cellStyle name="SAPBEXHLevel3 8" xfId="766" xr:uid="{00000000-0005-0000-0000-000001B80000}"/>
    <cellStyle name="SAPBEXHLevel3 8 10" xfId="30859" xr:uid="{00000000-0005-0000-0000-000002B80000}"/>
    <cellStyle name="SAPBEXHLevel3 8 11" xfId="33748" xr:uid="{00000000-0005-0000-0000-000003B80000}"/>
    <cellStyle name="SAPBEXHLevel3 8 12" xfId="36654" xr:uid="{00000000-0005-0000-0000-000004B80000}"/>
    <cellStyle name="SAPBEXHLevel3 8 13" xfId="41761" xr:uid="{00000000-0005-0000-0000-000005B80000}"/>
    <cellStyle name="SAPBEXHLevel3 8 14" xfId="44779" xr:uid="{00000000-0005-0000-0000-000006B80000}"/>
    <cellStyle name="SAPBEXHLevel3 8 2" xfId="5927" xr:uid="{00000000-0005-0000-0000-000007B80000}"/>
    <cellStyle name="SAPBEXHLevel3 8 3" xfId="8540" xr:uid="{00000000-0005-0000-0000-000008B80000}"/>
    <cellStyle name="SAPBEXHLevel3 8 4" xfId="11433" xr:uid="{00000000-0005-0000-0000-000009B80000}"/>
    <cellStyle name="SAPBEXHLevel3 8 5" xfId="14301" xr:uid="{00000000-0005-0000-0000-00000AB80000}"/>
    <cellStyle name="SAPBEXHLevel3 8 6" xfId="17230" xr:uid="{00000000-0005-0000-0000-00000BB80000}"/>
    <cellStyle name="SAPBEXHLevel3 8 7" xfId="20341" xr:uid="{00000000-0005-0000-0000-00000CB80000}"/>
    <cellStyle name="SAPBEXHLevel3 8 8" xfId="25120" xr:uid="{00000000-0005-0000-0000-00000DB80000}"/>
    <cellStyle name="SAPBEXHLevel3 8 9" xfId="28004" xr:uid="{00000000-0005-0000-0000-00000EB80000}"/>
    <cellStyle name="SAPBEXHLevel3 80" xfId="24407" xr:uid="{00000000-0005-0000-0000-00000FB80000}"/>
    <cellStyle name="SAPBEXHLevel3 81" xfId="24805" xr:uid="{00000000-0005-0000-0000-000010B80000}"/>
    <cellStyle name="SAPBEXHLevel3 82" xfId="30600" xr:uid="{00000000-0005-0000-0000-000011B80000}"/>
    <cellStyle name="SAPBEXHLevel3 83" xfId="34995" xr:uid="{00000000-0005-0000-0000-000012B80000}"/>
    <cellStyle name="SAPBEXHLevel3 84" xfId="40344" xr:uid="{00000000-0005-0000-0000-000013B80000}"/>
    <cellStyle name="SAPBEXHLevel3 85" xfId="40482" xr:uid="{00000000-0005-0000-0000-000014B80000}"/>
    <cellStyle name="SAPBEXHLevel3 86" xfId="41485" xr:uid="{00000000-0005-0000-0000-000015B80000}"/>
    <cellStyle name="SAPBEXHLevel3 87" xfId="39492" xr:uid="{00000000-0005-0000-0000-000016B80000}"/>
    <cellStyle name="SAPBEXHLevel3 88" xfId="44307" xr:uid="{00000000-0005-0000-0000-000017B80000}"/>
    <cellStyle name="SAPBEXHLevel3 89" xfId="44499" xr:uid="{00000000-0005-0000-0000-000018B80000}"/>
    <cellStyle name="SAPBEXHLevel3 9" xfId="259" xr:uid="{00000000-0005-0000-0000-000019B80000}"/>
    <cellStyle name="SAPBEXHLevel3 9 10" xfId="30537" xr:uid="{00000000-0005-0000-0000-00001AB80000}"/>
    <cellStyle name="SAPBEXHLevel3 9 11" xfId="33403" xr:uid="{00000000-0005-0000-0000-00001BB80000}"/>
    <cellStyle name="SAPBEXHLevel3 9 12" xfId="36310" xr:uid="{00000000-0005-0000-0000-00001CB80000}"/>
    <cellStyle name="SAPBEXHLevel3 9 13" xfId="41420" xr:uid="{00000000-0005-0000-0000-00001DB80000}"/>
    <cellStyle name="SAPBEXHLevel3 9 14" xfId="44388" xr:uid="{00000000-0005-0000-0000-00001EB80000}"/>
    <cellStyle name="SAPBEXHLevel3 9 2" xfId="3858" xr:uid="{00000000-0005-0000-0000-00001FB80000}"/>
    <cellStyle name="SAPBEXHLevel3 9 3" xfId="5243" xr:uid="{00000000-0005-0000-0000-000020B80000}"/>
    <cellStyle name="SAPBEXHLevel3 9 4" xfId="11085" xr:uid="{00000000-0005-0000-0000-000021B80000}"/>
    <cellStyle name="SAPBEXHLevel3 9 5" xfId="13967" xr:uid="{00000000-0005-0000-0000-000022B80000}"/>
    <cellStyle name="SAPBEXHLevel3 9 6" xfId="16846" xr:uid="{00000000-0005-0000-0000-000023B80000}"/>
    <cellStyle name="SAPBEXHLevel3 9 7" xfId="19855" xr:uid="{00000000-0005-0000-0000-000024B80000}"/>
    <cellStyle name="SAPBEXHLevel3 9 8" xfId="23996" xr:uid="{00000000-0005-0000-0000-000025B80000}"/>
    <cellStyle name="SAPBEXHLevel3 9 9" xfId="27654" xr:uid="{00000000-0005-0000-0000-000026B80000}"/>
    <cellStyle name="SAPBEXHLevel3 90" xfId="47353" xr:uid="{00000000-0005-0000-0000-000027B80000}"/>
    <cellStyle name="SAPBEXHLevel3 91" xfId="44315" xr:uid="{00000000-0005-0000-0000-000028B80000}"/>
    <cellStyle name="SAPBEXHLevel3 92" xfId="46059" xr:uid="{00000000-0005-0000-0000-000029B80000}"/>
    <cellStyle name="SAPBEXHLevel3 93" xfId="46367" xr:uid="{00000000-0005-0000-0000-00002AB80000}"/>
    <cellStyle name="SAPBEXHLevel3 94" xfId="47493" xr:uid="{00000000-0005-0000-0000-00002BB80000}"/>
    <cellStyle name="SAPBEXHLevel3 95" xfId="47349" xr:uid="{00000000-0005-0000-0000-00002CB80000}"/>
    <cellStyle name="SAPBEXHLevel3 96" xfId="44478" xr:uid="{00000000-0005-0000-0000-00002DB80000}"/>
    <cellStyle name="SAPBEXHLevel3 97" xfId="44486" xr:uid="{00000000-0005-0000-0000-00002EB80000}"/>
    <cellStyle name="SAPBEXHLevel3 98" xfId="47350" xr:uid="{00000000-0005-0000-0000-00002FB80000}"/>
    <cellStyle name="SAPBEXHLevel3 99" xfId="47417" xr:uid="{00000000-0005-0000-0000-000030B80000}"/>
    <cellStyle name="SAPBEXstdData" xfId="95" xr:uid="{00000000-0005-0000-0000-000031B80000}"/>
    <cellStyle name="SAPBEXstdData 10" xfId="1012" xr:uid="{00000000-0005-0000-0000-000032B80000}"/>
    <cellStyle name="SAPBEXstdData 10 10" xfId="31105" xr:uid="{00000000-0005-0000-0000-000033B80000}"/>
    <cellStyle name="SAPBEXstdData 10 11" xfId="33994" xr:uid="{00000000-0005-0000-0000-000034B80000}"/>
    <cellStyle name="SAPBEXstdData 10 12" xfId="36900" xr:uid="{00000000-0005-0000-0000-000035B80000}"/>
    <cellStyle name="SAPBEXstdData 10 13" xfId="42007" xr:uid="{00000000-0005-0000-0000-000036B80000}"/>
    <cellStyle name="SAPBEXstdData 10 14" xfId="45025" xr:uid="{00000000-0005-0000-0000-000037B80000}"/>
    <cellStyle name="SAPBEXstdData 10 2" xfId="3595" xr:uid="{00000000-0005-0000-0000-000038B80000}"/>
    <cellStyle name="SAPBEXstdData 10 3" xfId="8786" xr:uid="{00000000-0005-0000-0000-000039B80000}"/>
    <cellStyle name="SAPBEXstdData 10 4" xfId="11679" xr:uid="{00000000-0005-0000-0000-00003AB80000}"/>
    <cellStyle name="SAPBEXstdData 10 5" xfId="14547" xr:uid="{00000000-0005-0000-0000-00003BB80000}"/>
    <cellStyle name="SAPBEXstdData 10 6" xfId="17476" xr:uid="{00000000-0005-0000-0000-00003CB80000}"/>
    <cellStyle name="SAPBEXstdData 10 7" xfId="20587" xr:uid="{00000000-0005-0000-0000-00003DB80000}"/>
    <cellStyle name="SAPBEXstdData 10 8" xfId="25366" xr:uid="{00000000-0005-0000-0000-00003EB80000}"/>
    <cellStyle name="SAPBEXstdData 10 9" xfId="28250" xr:uid="{00000000-0005-0000-0000-00003FB80000}"/>
    <cellStyle name="SAPBEXstdData 100" xfId="47601" xr:uid="{00000000-0005-0000-0000-000040B80000}"/>
    <cellStyle name="SAPBEXstdData 101" xfId="47829" xr:uid="{00000000-0005-0000-0000-000041B80000}"/>
    <cellStyle name="SAPBEXstdData 102" xfId="44482" xr:uid="{00000000-0005-0000-0000-000042B80000}"/>
    <cellStyle name="SAPBEXstdData 103" xfId="47731" xr:uid="{00000000-0005-0000-0000-000043B80000}"/>
    <cellStyle name="SAPBEXstdData 104" xfId="44465" xr:uid="{00000000-0005-0000-0000-000044B80000}"/>
    <cellStyle name="SAPBEXstdData 105" xfId="48112" xr:uid="{00000000-0005-0000-0000-000045B80000}"/>
    <cellStyle name="SAPBEXstdData 106" xfId="47908" xr:uid="{00000000-0005-0000-0000-000046B80000}"/>
    <cellStyle name="SAPBEXstdData 107" xfId="48204" xr:uid="{00000000-0005-0000-0000-000047B80000}"/>
    <cellStyle name="SAPBEXstdData 108" xfId="48014" xr:uid="{00000000-0005-0000-0000-000048B80000}"/>
    <cellStyle name="SAPBEXstdData 109" xfId="47547" xr:uid="{00000000-0005-0000-0000-000049B80000}"/>
    <cellStyle name="SAPBEXstdData 11" xfId="657" xr:uid="{00000000-0005-0000-0000-00004AB80000}"/>
    <cellStyle name="SAPBEXstdData 11 10" xfId="30750" xr:uid="{00000000-0005-0000-0000-00004BB80000}"/>
    <cellStyle name="SAPBEXstdData 11 11" xfId="33639" xr:uid="{00000000-0005-0000-0000-00004CB80000}"/>
    <cellStyle name="SAPBEXstdData 11 12" xfId="36545" xr:uid="{00000000-0005-0000-0000-00004DB80000}"/>
    <cellStyle name="SAPBEXstdData 11 13" xfId="41652" xr:uid="{00000000-0005-0000-0000-00004EB80000}"/>
    <cellStyle name="SAPBEXstdData 11 14" xfId="44670" xr:uid="{00000000-0005-0000-0000-00004FB80000}"/>
    <cellStyle name="SAPBEXstdData 11 2" xfId="4202" xr:uid="{00000000-0005-0000-0000-000050B80000}"/>
    <cellStyle name="SAPBEXstdData 11 3" xfId="8431" xr:uid="{00000000-0005-0000-0000-000051B80000}"/>
    <cellStyle name="SAPBEXstdData 11 4" xfId="11324" xr:uid="{00000000-0005-0000-0000-000052B80000}"/>
    <cellStyle name="SAPBEXstdData 11 5" xfId="14192" xr:uid="{00000000-0005-0000-0000-000053B80000}"/>
    <cellStyle name="SAPBEXstdData 11 6" xfId="17121" xr:uid="{00000000-0005-0000-0000-000054B80000}"/>
    <cellStyle name="SAPBEXstdData 11 7" xfId="20232" xr:uid="{00000000-0005-0000-0000-000055B80000}"/>
    <cellStyle name="SAPBEXstdData 11 8" xfId="19913" xr:uid="{00000000-0005-0000-0000-000056B80000}"/>
    <cellStyle name="SAPBEXstdData 11 9" xfId="27895" xr:uid="{00000000-0005-0000-0000-000057B80000}"/>
    <cellStyle name="SAPBEXstdData 110" xfId="47987" xr:uid="{00000000-0005-0000-0000-000058B80000}"/>
    <cellStyle name="SAPBEXstdData 111" xfId="48425" xr:uid="{00000000-0005-0000-0000-000059B80000}"/>
    <cellStyle name="SAPBEXstdData 112" xfId="46489" xr:uid="{00000000-0005-0000-0000-00005AB80000}"/>
    <cellStyle name="SAPBEXstdData 113" xfId="48227" xr:uid="{00000000-0005-0000-0000-00005BB80000}"/>
    <cellStyle name="SAPBEXstdData 114" xfId="48569" xr:uid="{00000000-0005-0000-0000-00005CB80000}"/>
    <cellStyle name="SAPBEXstdData 115" xfId="48232" xr:uid="{00000000-0005-0000-0000-00005DB80000}"/>
    <cellStyle name="SAPBEXstdData 116" xfId="48520" xr:uid="{00000000-0005-0000-0000-00005EB80000}"/>
    <cellStyle name="SAPBEXstdData 117" xfId="48707" xr:uid="{00000000-0005-0000-0000-00005FB80000}"/>
    <cellStyle name="SAPBEXstdData 118" xfId="48750" xr:uid="{00000000-0005-0000-0000-000060B80000}"/>
    <cellStyle name="SAPBEXstdData 119" xfId="48836" xr:uid="{00000000-0005-0000-0000-000061B80000}"/>
    <cellStyle name="SAPBEXstdData 12" xfId="836" xr:uid="{00000000-0005-0000-0000-000062B80000}"/>
    <cellStyle name="SAPBEXstdData 12 10" xfId="30929" xr:uid="{00000000-0005-0000-0000-000063B80000}"/>
    <cellStyle name="SAPBEXstdData 12 11" xfId="33818" xr:uid="{00000000-0005-0000-0000-000064B80000}"/>
    <cellStyle name="SAPBEXstdData 12 12" xfId="36724" xr:uid="{00000000-0005-0000-0000-000065B80000}"/>
    <cellStyle name="SAPBEXstdData 12 13" xfId="41831" xr:uid="{00000000-0005-0000-0000-000066B80000}"/>
    <cellStyle name="SAPBEXstdData 12 14" xfId="44849" xr:uid="{00000000-0005-0000-0000-000067B80000}"/>
    <cellStyle name="SAPBEXstdData 12 2" xfId="3387" xr:uid="{00000000-0005-0000-0000-000068B80000}"/>
    <cellStyle name="SAPBEXstdData 12 3" xfId="8610" xr:uid="{00000000-0005-0000-0000-000069B80000}"/>
    <cellStyle name="SAPBEXstdData 12 4" xfId="11503" xr:uid="{00000000-0005-0000-0000-00006AB80000}"/>
    <cellStyle name="SAPBEXstdData 12 5" xfId="14371" xr:uid="{00000000-0005-0000-0000-00006BB80000}"/>
    <cellStyle name="SAPBEXstdData 12 6" xfId="17300" xr:uid="{00000000-0005-0000-0000-00006CB80000}"/>
    <cellStyle name="SAPBEXstdData 12 7" xfId="20411" xr:uid="{00000000-0005-0000-0000-00006DB80000}"/>
    <cellStyle name="SAPBEXstdData 12 8" xfId="25190" xr:uid="{00000000-0005-0000-0000-00006EB80000}"/>
    <cellStyle name="SAPBEXstdData 12 9" xfId="28074" xr:uid="{00000000-0005-0000-0000-00006FB80000}"/>
    <cellStyle name="SAPBEXstdData 120" xfId="48928" xr:uid="{00000000-0005-0000-0000-000070B80000}"/>
    <cellStyle name="SAPBEXstdData 121" xfId="48830" xr:uid="{00000000-0005-0000-0000-000071B80000}"/>
    <cellStyle name="SAPBEXstdData 122" xfId="48916" xr:uid="{00000000-0005-0000-0000-000072B80000}"/>
    <cellStyle name="SAPBEXstdData 123" xfId="48902" xr:uid="{00000000-0005-0000-0000-000073B80000}"/>
    <cellStyle name="SAPBEXstdData 124" xfId="49153" xr:uid="{00000000-0005-0000-0000-000074B80000}"/>
    <cellStyle name="SAPBEXstdData 125" xfId="49204" xr:uid="{00000000-0005-0000-0000-000075B80000}"/>
    <cellStyle name="SAPBEXstdData 126" xfId="49251" xr:uid="{00000000-0005-0000-0000-000076B80000}"/>
    <cellStyle name="SAPBEXstdData 127" xfId="49296" xr:uid="{00000000-0005-0000-0000-000077B80000}"/>
    <cellStyle name="SAPBEXstdData 128" xfId="49342" xr:uid="{00000000-0005-0000-0000-000078B80000}"/>
    <cellStyle name="SAPBEXstdData 129" xfId="49390" xr:uid="{00000000-0005-0000-0000-000079B80000}"/>
    <cellStyle name="SAPBEXstdData 13" xfId="1180" xr:uid="{00000000-0005-0000-0000-00007AB80000}"/>
    <cellStyle name="SAPBEXstdData 13 10" xfId="31273" xr:uid="{00000000-0005-0000-0000-00007BB80000}"/>
    <cellStyle name="SAPBEXstdData 13 11" xfId="34162" xr:uid="{00000000-0005-0000-0000-00007CB80000}"/>
    <cellStyle name="SAPBEXstdData 13 12" xfId="37068" xr:uid="{00000000-0005-0000-0000-00007DB80000}"/>
    <cellStyle name="SAPBEXstdData 13 13" xfId="42175" xr:uid="{00000000-0005-0000-0000-00007EB80000}"/>
    <cellStyle name="SAPBEXstdData 13 14" xfId="45193" xr:uid="{00000000-0005-0000-0000-00007FB80000}"/>
    <cellStyle name="SAPBEXstdData 13 2" xfId="157" xr:uid="{00000000-0005-0000-0000-000080B80000}"/>
    <cellStyle name="SAPBEXstdData 13 3" xfId="8954" xr:uid="{00000000-0005-0000-0000-000081B80000}"/>
    <cellStyle name="SAPBEXstdData 13 4" xfId="11847" xr:uid="{00000000-0005-0000-0000-000082B80000}"/>
    <cellStyle name="SAPBEXstdData 13 5" xfId="14715" xr:uid="{00000000-0005-0000-0000-000083B80000}"/>
    <cellStyle name="SAPBEXstdData 13 6" xfId="17644" xr:uid="{00000000-0005-0000-0000-000084B80000}"/>
    <cellStyle name="SAPBEXstdData 13 7" xfId="20755" xr:uid="{00000000-0005-0000-0000-000085B80000}"/>
    <cellStyle name="SAPBEXstdData 13 8" xfId="25534" xr:uid="{00000000-0005-0000-0000-000086B80000}"/>
    <cellStyle name="SAPBEXstdData 13 9" xfId="28418" xr:uid="{00000000-0005-0000-0000-000087B80000}"/>
    <cellStyle name="SAPBEXstdData 130" xfId="49440" xr:uid="{00000000-0005-0000-0000-000088B80000}"/>
    <cellStyle name="SAPBEXstdData 131" xfId="49491" xr:uid="{00000000-0005-0000-0000-000089B80000}"/>
    <cellStyle name="SAPBEXstdData 132" xfId="48862" xr:uid="{00000000-0005-0000-0000-00008AB80000}"/>
    <cellStyle name="SAPBEXstdData 133" xfId="49591" xr:uid="{00000000-0005-0000-0000-00008BB80000}"/>
    <cellStyle name="SAPBEXstdData 134" xfId="49686" xr:uid="{00000000-0005-0000-0000-00008CB80000}"/>
    <cellStyle name="SAPBEXstdData 135" xfId="49471" xr:uid="{00000000-0005-0000-0000-00008DB80000}"/>
    <cellStyle name="SAPBEXstdData 136" xfId="49744" xr:uid="{00000000-0005-0000-0000-00008EB80000}"/>
    <cellStyle name="SAPBEXstdData 137" xfId="49775" xr:uid="{00000000-0005-0000-0000-00008FB80000}"/>
    <cellStyle name="SAPBEXstdData 138" xfId="49800" xr:uid="{00000000-0005-0000-0000-000090B80000}"/>
    <cellStyle name="SAPBEXstdData 139" xfId="49548" xr:uid="{00000000-0005-0000-0000-000091B80000}"/>
    <cellStyle name="SAPBEXstdData 14" xfId="991" xr:uid="{00000000-0005-0000-0000-000092B80000}"/>
    <cellStyle name="SAPBEXstdData 14 10" xfId="31084" xr:uid="{00000000-0005-0000-0000-000093B80000}"/>
    <cellStyle name="SAPBEXstdData 14 11" xfId="33973" xr:uid="{00000000-0005-0000-0000-000094B80000}"/>
    <cellStyle name="SAPBEXstdData 14 12" xfId="36879" xr:uid="{00000000-0005-0000-0000-000095B80000}"/>
    <cellStyle name="SAPBEXstdData 14 13" xfId="41986" xr:uid="{00000000-0005-0000-0000-000096B80000}"/>
    <cellStyle name="SAPBEXstdData 14 14" xfId="45004" xr:uid="{00000000-0005-0000-0000-000097B80000}"/>
    <cellStyle name="SAPBEXstdData 14 2" xfId="5248" xr:uid="{00000000-0005-0000-0000-000098B80000}"/>
    <cellStyle name="SAPBEXstdData 14 3" xfId="8765" xr:uid="{00000000-0005-0000-0000-000099B80000}"/>
    <cellStyle name="SAPBEXstdData 14 4" xfId="11658" xr:uid="{00000000-0005-0000-0000-00009AB80000}"/>
    <cellStyle name="SAPBEXstdData 14 5" xfId="14526" xr:uid="{00000000-0005-0000-0000-00009BB80000}"/>
    <cellStyle name="SAPBEXstdData 14 6" xfId="17455" xr:uid="{00000000-0005-0000-0000-00009CB80000}"/>
    <cellStyle name="SAPBEXstdData 14 7" xfId="20566" xr:uid="{00000000-0005-0000-0000-00009DB80000}"/>
    <cellStyle name="SAPBEXstdData 14 8" xfId="25345" xr:uid="{00000000-0005-0000-0000-00009EB80000}"/>
    <cellStyle name="SAPBEXstdData 14 9" xfId="28229" xr:uid="{00000000-0005-0000-0000-00009FB80000}"/>
    <cellStyle name="SAPBEXstdData 140" xfId="49448" xr:uid="{00000000-0005-0000-0000-0000A0B80000}"/>
    <cellStyle name="SAPBEXstdData 141" xfId="49927" xr:uid="{00000000-0005-0000-0000-0000A1B80000}"/>
    <cellStyle name="SAPBEXstdData 142" xfId="49997" xr:uid="{00000000-0005-0000-0000-0000A2B80000}"/>
    <cellStyle name="SAPBEXstdData 143" xfId="50026" xr:uid="{00000000-0005-0000-0000-0000A3B80000}"/>
    <cellStyle name="SAPBEXstdData 144" xfId="50055" xr:uid="{00000000-0005-0000-0000-0000A4B80000}"/>
    <cellStyle name="SAPBEXstdData 145" xfId="50080" xr:uid="{00000000-0005-0000-0000-0000A5B80000}"/>
    <cellStyle name="SAPBEXstdData 15" xfId="1287" xr:uid="{00000000-0005-0000-0000-0000A6B80000}"/>
    <cellStyle name="SAPBEXstdData 15 10" xfId="31380" xr:uid="{00000000-0005-0000-0000-0000A7B80000}"/>
    <cellStyle name="SAPBEXstdData 15 11" xfId="34269" xr:uid="{00000000-0005-0000-0000-0000A8B80000}"/>
    <cellStyle name="SAPBEXstdData 15 12" xfId="37175" xr:uid="{00000000-0005-0000-0000-0000A9B80000}"/>
    <cellStyle name="SAPBEXstdData 15 13" xfId="42282" xr:uid="{00000000-0005-0000-0000-0000AAB80000}"/>
    <cellStyle name="SAPBEXstdData 15 14" xfId="45300" xr:uid="{00000000-0005-0000-0000-0000ABB80000}"/>
    <cellStyle name="SAPBEXstdData 15 2" xfId="6267" xr:uid="{00000000-0005-0000-0000-0000ACB80000}"/>
    <cellStyle name="SAPBEXstdData 15 3" xfId="9061" xr:uid="{00000000-0005-0000-0000-0000ADB80000}"/>
    <cellStyle name="SAPBEXstdData 15 4" xfId="11954" xr:uid="{00000000-0005-0000-0000-0000AEB80000}"/>
    <cellStyle name="SAPBEXstdData 15 5" xfId="14822" xr:uid="{00000000-0005-0000-0000-0000AFB80000}"/>
    <cellStyle name="SAPBEXstdData 15 6" xfId="17751" xr:uid="{00000000-0005-0000-0000-0000B0B80000}"/>
    <cellStyle name="SAPBEXstdData 15 7" xfId="20862" xr:uid="{00000000-0005-0000-0000-0000B1B80000}"/>
    <cellStyle name="SAPBEXstdData 15 8" xfId="25641" xr:uid="{00000000-0005-0000-0000-0000B2B80000}"/>
    <cellStyle name="SAPBEXstdData 15 9" xfId="28525" xr:uid="{00000000-0005-0000-0000-0000B3B80000}"/>
    <cellStyle name="SAPBEXstdData 16" xfId="1259" xr:uid="{00000000-0005-0000-0000-0000B4B80000}"/>
    <cellStyle name="SAPBEXstdData 16 10" xfId="31352" xr:uid="{00000000-0005-0000-0000-0000B5B80000}"/>
    <cellStyle name="SAPBEXstdData 16 11" xfId="34241" xr:uid="{00000000-0005-0000-0000-0000B6B80000}"/>
    <cellStyle name="SAPBEXstdData 16 12" xfId="37147" xr:uid="{00000000-0005-0000-0000-0000B7B80000}"/>
    <cellStyle name="SAPBEXstdData 16 13" xfId="42254" xr:uid="{00000000-0005-0000-0000-0000B8B80000}"/>
    <cellStyle name="SAPBEXstdData 16 14" xfId="45272" xr:uid="{00000000-0005-0000-0000-0000B9B80000}"/>
    <cellStyle name="SAPBEXstdData 16 2" xfId="6239" xr:uid="{00000000-0005-0000-0000-0000BAB80000}"/>
    <cellStyle name="SAPBEXstdData 16 3" xfId="9033" xr:uid="{00000000-0005-0000-0000-0000BBB80000}"/>
    <cellStyle name="SAPBEXstdData 16 4" xfId="11926" xr:uid="{00000000-0005-0000-0000-0000BCB80000}"/>
    <cellStyle name="SAPBEXstdData 16 5" xfId="14794" xr:uid="{00000000-0005-0000-0000-0000BDB80000}"/>
    <cellStyle name="SAPBEXstdData 16 6" xfId="17723" xr:uid="{00000000-0005-0000-0000-0000BEB80000}"/>
    <cellStyle name="SAPBEXstdData 16 7" xfId="20834" xr:uid="{00000000-0005-0000-0000-0000BFB80000}"/>
    <cellStyle name="SAPBEXstdData 16 8" xfId="25613" xr:uid="{00000000-0005-0000-0000-0000C0B80000}"/>
    <cellStyle name="SAPBEXstdData 16 9" xfId="28497" xr:uid="{00000000-0005-0000-0000-0000C1B80000}"/>
    <cellStyle name="SAPBEXstdData 17" xfId="1352" xr:uid="{00000000-0005-0000-0000-0000C2B80000}"/>
    <cellStyle name="SAPBEXstdData 17 10" xfId="31445" xr:uid="{00000000-0005-0000-0000-0000C3B80000}"/>
    <cellStyle name="SAPBEXstdData 17 11" xfId="34334" xr:uid="{00000000-0005-0000-0000-0000C4B80000}"/>
    <cellStyle name="SAPBEXstdData 17 12" xfId="37240" xr:uid="{00000000-0005-0000-0000-0000C5B80000}"/>
    <cellStyle name="SAPBEXstdData 17 13" xfId="42347" xr:uid="{00000000-0005-0000-0000-0000C6B80000}"/>
    <cellStyle name="SAPBEXstdData 17 14" xfId="45365" xr:uid="{00000000-0005-0000-0000-0000C7B80000}"/>
    <cellStyle name="SAPBEXstdData 17 2" xfId="6332" xr:uid="{00000000-0005-0000-0000-0000C8B80000}"/>
    <cellStyle name="SAPBEXstdData 17 3" xfId="9126" xr:uid="{00000000-0005-0000-0000-0000C9B80000}"/>
    <cellStyle name="SAPBEXstdData 17 4" xfId="12019" xr:uid="{00000000-0005-0000-0000-0000CAB80000}"/>
    <cellStyle name="SAPBEXstdData 17 5" xfId="14887" xr:uid="{00000000-0005-0000-0000-0000CBB80000}"/>
    <cellStyle name="SAPBEXstdData 17 6" xfId="17816" xr:uid="{00000000-0005-0000-0000-0000CCB80000}"/>
    <cellStyle name="SAPBEXstdData 17 7" xfId="20927" xr:uid="{00000000-0005-0000-0000-0000CDB80000}"/>
    <cellStyle name="SAPBEXstdData 17 8" xfId="25706" xr:uid="{00000000-0005-0000-0000-0000CEB80000}"/>
    <cellStyle name="SAPBEXstdData 17 9" xfId="28590" xr:uid="{00000000-0005-0000-0000-0000CFB80000}"/>
    <cellStyle name="SAPBEXstdData 18" xfId="808" xr:uid="{00000000-0005-0000-0000-0000D0B80000}"/>
    <cellStyle name="SAPBEXstdData 18 10" xfId="30901" xr:uid="{00000000-0005-0000-0000-0000D1B80000}"/>
    <cellStyle name="SAPBEXstdData 18 11" xfId="33790" xr:uid="{00000000-0005-0000-0000-0000D2B80000}"/>
    <cellStyle name="SAPBEXstdData 18 12" xfId="36696" xr:uid="{00000000-0005-0000-0000-0000D3B80000}"/>
    <cellStyle name="SAPBEXstdData 18 13" xfId="41803" xr:uid="{00000000-0005-0000-0000-0000D4B80000}"/>
    <cellStyle name="SAPBEXstdData 18 14" xfId="44821" xr:uid="{00000000-0005-0000-0000-0000D5B80000}"/>
    <cellStyle name="SAPBEXstdData 18 2" xfId="3848" xr:uid="{00000000-0005-0000-0000-0000D6B80000}"/>
    <cellStyle name="SAPBEXstdData 18 3" xfId="8582" xr:uid="{00000000-0005-0000-0000-0000D7B80000}"/>
    <cellStyle name="SAPBEXstdData 18 4" xfId="11475" xr:uid="{00000000-0005-0000-0000-0000D8B80000}"/>
    <cellStyle name="SAPBEXstdData 18 5" xfId="14343" xr:uid="{00000000-0005-0000-0000-0000D9B80000}"/>
    <cellStyle name="SAPBEXstdData 18 6" xfId="17272" xr:uid="{00000000-0005-0000-0000-0000DAB80000}"/>
    <cellStyle name="SAPBEXstdData 18 7" xfId="20383" xr:uid="{00000000-0005-0000-0000-0000DBB80000}"/>
    <cellStyle name="SAPBEXstdData 18 8" xfId="25162" xr:uid="{00000000-0005-0000-0000-0000DCB80000}"/>
    <cellStyle name="SAPBEXstdData 18 9" xfId="28046" xr:uid="{00000000-0005-0000-0000-0000DDB80000}"/>
    <cellStyle name="SAPBEXstdData 19" xfId="1358" xr:uid="{00000000-0005-0000-0000-0000DEB80000}"/>
    <cellStyle name="SAPBEXstdData 19 10" xfId="31451" xr:uid="{00000000-0005-0000-0000-0000DFB80000}"/>
    <cellStyle name="SAPBEXstdData 19 11" xfId="34340" xr:uid="{00000000-0005-0000-0000-0000E0B80000}"/>
    <cellStyle name="SAPBEXstdData 19 12" xfId="37246" xr:uid="{00000000-0005-0000-0000-0000E1B80000}"/>
    <cellStyle name="SAPBEXstdData 19 13" xfId="42353" xr:uid="{00000000-0005-0000-0000-0000E2B80000}"/>
    <cellStyle name="SAPBEXstdData 19 14" xfId="45371" xr:uid="{00000000-0005-0000-0000-0000E3B80000}"/>
    <cellStyle name="SAPBEXstdData 19 2" xfId="6338" xr:uid="{00000000-0005-0000-0000-0000E4B80000}"/>
    <cellStyle name="SAPBEXstdData 19 3" xfId="9132" xr:uid="{00000000-0005-0000-0000-0000E5B80000}"/>
    <cellStyle name="SAPBEXstdData 19 4" xfId="12025" xr:uid="{00000000-0005-0000-0000-0000E6B80000}"/>
    <cellStyle name="SAPBEXstdData 19 5" xfId="14893" xr:uid="{00000000-0005-0000-0000-0000E7B80000}"/>
    <cellStyle name="SAPBEXstdData 19 6" xfId="17822" xr:uid="{00000000-0005-0000-0000-0000E8B80000}"/>
    <cellStyle name="SAPBEXstdData 19 7" xfId="20933" xr:uid="{00000000-0005-0000-0000-0000E9B80000}"/>
    <cellStyle name="SAPBEXstdData 19 8" xfId="25712" xr:uid="{00000000-0005-0000-0000-0000EAB80000}"/>
    <cellStyle name="SAPBEXstdData 19 9" xfId="28596" xr:uid="{00000000-0005-0000-0000-0000EBB80000}"/>
    <cellStyle name="SAPBEXstdData 2" xfId="503" xr:uid="{00000000-0005-0000-0000-0000ECB80000}"/>
    <cellStyle name="SAPBEXstdData 2 10" xfId="33487" xr:uid="{00000000-0005-0000-0000-0000EDB80000}"/>
    <cellStyle name="SAPBEXstdData 2 11" xfId="36392" xr:uid="{00000000-0005-0000-0000-0000EEB80000}"/>
    <cellStyle name="SAPBEXstdData 2 12" xfId="41500" xr:uid="{00000000-0005-0000-0000-0000EFB80000}"/>
    <cellStyle name="SAPBEXstdData 2 13" xfId="44517" xr:uid="{00000000-0005-0000-0000-0000F0B80000}"/>
    <cellStyle name="SAPBEXstdData 2 2" xfId="743" xr:uid="{00000000-0005-0000-0000-0000F1B80000}"/>
    <cellStyle name="SAPBEXstdData 2 2 10" xfId="30836" xr:uid="{00000000-0005-0000-0000-0000F2B80000}"/>
    <cellStyle name="SAPBEXstdData 2 2 11" xfId="33725" xr:uid="{00000000-0005-0000-0000-0000F3B80000}"/>
    <cellStyle name="SAPBEXstdData 2 2 12" xfId="36631" xr:uid="{00000000-0005-0000-0000-0000F4B80000}"/>
    <cellStyle name="SAPBEXstdData 2 2 13" xfId="41738" xr:uid="{00000000-0005-0000-0000-0000F5B80000}"/>
    <cellStyle name="SAPBEXstdData 2 2 14" xfId="44756" xr:uid="{00000000-0005-0000-0000-0000F6B80000}"/>
    <cellStyle name="SAPBEXstdData 2 2 2" xfId="3919" xr:uid="{00000000-0005-0000-0000-0000F7B80000}"/>
    <cellStyle name="SAPBEXstdData 2 2 3" xfId="8517" xr:uid="{00000000-0005-0000-0000-0000F8B80000}"/>
    <cellStyle name="SAPBEXstdData 2 2 4" xfId="11410" xr:uid="{00000000-0005-0000-0000-0000F9B80000}"/>
    <cellStyle name="SAPBEXstdData 2 2 5" xfId="14278" xr:uid="{00000000-0005-0000-0000-0000FAB80000}"/>
    <cellStyle name="SAPBEXstdData 2 2 6" xfId="17207" xr:uid="{00000000-0005-0000-0000-0000FBB80000}"/>
    <cellStyle name="SAPBEXstdData 2 2 7" xfId="20318" xr:uid="{00000000-0005-0000-0000-0000FCB80000}"/>
    <cellStyle name="SAPBEXstdData 2 2 8" xfId="25097" xr:uid="{00000000-0005-0000-0000-0000FDB80000}"/>
    <cellStyle name="SAPBEXstdData 2 2 9" xfId="27981" xr:uid="{00000000-0005-0000-0000-0000FEB80000}"/>
    <cellStyle name="SAPBEXstdData 2 3" xfId="824" xr:uid="{00000000-0005-0000-0000-0000FFB80000}"/>
    <cellStyle name="SAPBEXstdData 2 3 10" xfId="30917" xr:uid="{00000000-0005-0000-0000-000000B90000}"/>
    <cellStyle name="SAPBEXstdData 2 3 11" xfId="33806" xr:uid="{00000000-0005-0000-0000-000001B90000}"/>
    <cellStyle name="SAPBEXstdData 2 3 12" xfId="36712" xr:uid="{00000000-0005-0000-0000-000002B90000}"/>
    <cellStyle name="SAPBEXstdData 2 3 13" xfId="41819" xr:uid="{00000000-0005-0000-0000-000003B90000}"/>
    <cellStyle name="SAPBEXstdData 2 3 14" xfId="44837" xr:uid="{00000000-0005-0000-0000-000004B90000}"/>
    <cellStyle name="SAPBEXstdData 2 3 2" xfId="4367" xr:uid="{00000000-0005-0000-0000-000005B90000}"/>
    <cellStyle name="SAPBEXstdData 2 3 3" xfId="8598" xr:uid="{00000000-0005-0000-0000-000006B90000}"/>
    <cellStyle name="SAPBEXstdData 2 3 4" xfId="11491" xr:uid="{00000000-0005-0000-0000-000007B90000}"/>
    <cellStyle name="SAPBEXstdData 2 3 5" xfId="14359" xr:uid="{00000000-0005-0000-0000-000008B90000}"/>
    <cellStyle name="SAPBEXstdData 2 3 6" xfId="17288" xr:uid="{00000000-0005-0000-0000-000009B90000}"/>
    <cellStyle name="SAPBEXstdData 2 3 7" xfId="20399" xr:uid="{00000000-0005-0000-0000-00000AB90000}"/>
    <cellStyle name="SAPBEXstdData 2 3 8" xfId="25178" xr:uid="{00000000-0005-0000-0000-00000BB90000}"/>
    <cellStyle name="SAPBEXstdData 2 3 9" xfId="28062" xr:uid="{00000000-0005-0000-0000-00000CB90000}"/>
    <cellStyle name="SAPBEXstdData 2 4" xfId="856" xr:uid="{00000000-0005-0000-0000-00000DB90000}"/>
    <cellStyle name="SAPBEXstdData 2 4 10" xfId="30949" xr:uid="{00000000-0005-0000-0000-00000EB90000}"/>
    <cellStyle name="SAPBEXstdData 2 4 11" xfId="33838" xr:uid="{00000000-0005-0000-0000-00000FB90000}"/>
    <cellStyle name="SAPBEXstdData 2 4 12" xfId="36744" xr:uid="{00000000-0005-0000-0000-000010B90000}"/>
    <cellStyle name="SAPBEXstdData 2 4 13" xfId="41851" xr:uid="{00000000-0005-0000-0000-000011B90000}"/>
    <cellStyle name="SAPBEXstdData 2 4 14" xfId="44869" xr:uid="{00000000-0005-0000-0000-000012B90000}"/>
    <cellStyle name="SAPBEXstdData 2 4 2" xfId="4674" xr:uid="{00000000-0005-0000-0000-000013B90000}"/>
    <cellStyle name="SAPBEXstdData 2 4 3" xfId="8630" xr:uid="{00000000-0005-0000-0000-000014B90000}"/>
    <cellStyle name="SAPBEXstdData 2 4 4" xfId="11523" xr:uid="{00000000-0005-0000-0000-000015B90000}"/>
    <cellStyle name="SAPBEXstdData 2 4 5" xfId="14391" xr:uid="{00000000-0005-0000-0000-000016B90000}"/>
    <cellStyle name="SAPBEXstdData 2 4 6" xfId="17320" xr:uid="{00000000-0005-0000-0000-000017B90000}"/>
    <cellStyle name="SAPBEXstdData 2 4 7" xfId="20431" xr:uid="{00000000-0005-0000-0000-000018B90000}"/>
    <cellStyle name="SAPBEXstdData 2 4 8" xfId="25210" xr:uid="{00000000-0005-0000-0000-000019B90000}"/>
    <cellStyle name="SAPBEXstdData 2 4 9" xfId="28094" xr:uid="{00000000-0005-0000-0000-00001AB90000}"/>
    <cellStyle name="SAPBEXstdData 2 5" xfId="11172" xr:uid="{00000000-0005-0000-0000-00001BB90000}"/>
    <cellStyle name="SAPBEXstdData 2 6" xfId="16969" xr:uid="{00000000-0005-0000-0000-00001CB90000}"/>
    <cellStyle name="SAPBEXstdData 2 7" xfId="20078" xr:uid="{00000000-0005-0000-0000-00001DB90000}"/>
    <cellStyle name="SAPBEXstdData 2 8" xfId="22877" xr:uid="{00000000-0005-0000-0000-00001EB90000}"/>
    <cellStyle name="SAPBEXstdData 2 9" xfId="27743" xr:uid="{00000000-0005-0000-0000-00001FB90000}"/>
    <cellStyle name="SAPBEXstdData 20" xfId="1389" xr:uid="{00000000-0005-0000-0000-000020B90000}"/>
    <cellStyle name="SAPBEXstdData 20 10" xfId="31482" xr:uid="{00000000-0005-0000-0000-000021B90000}"/>
    <cellStyle name="SAPBEXstdData 20 11" xfId="34371" xr:uid="{00000000-0005-0000-0000-000022B90000}"/>
    <cellStyle name="SAPBEXstdData 20 12" xfId="37277" xr:uid="{00000000-0005-0000-0000-000023B90000}"/>
    <cellStyle name="SAPBEXstdData 20 13" xfId="42384" xr:uid="{00000000-0005-0000-0000-000024B90000}"/>
    <cellStyle name="SAPBEXstdData 20 14" xfId="45402" xr:uid="{00000000-0005-0000-0000-000025B90000}"/>
    <cellStyle name="SAPBEXstdData 20 2" xfId="6369" xr:uid="{00000000-0005-0000-0000-000026B90000}"/>
    <cellStyle name="SAPBEXstdData 20 3" xfId="9163" xr:uid="{00000000-0005-0000-0000-000027B90000}"/>
    <cellStyle name="SAPBEXstdData 20 4" xfId="12056" xr:uid="{00000000-0005-0000-0000-000028B90000}"/>
    <cellStyle name="SAPBEXstdData 20 5" xfId="14924" xr:uid="{00000000-0005-0000-0000-000029B90000}"/>
    <cellStyle name="SAPBEXstdData 20 6" xfId="17853" xr:uid="{00000000-0005-0000-0000-00002AB90000}"/>
    <cellStyle name="SAPBEXstdData 20 7" xfId="20964" xr:uid="{00000000-0005-0000-0000-00002BB90000}"/>
    <cellStyle name="SAPBEXstdData 20 8" xfId="25743" xr:uid="{00000000-0005-0000-0000-00002CB90000}"/>
    <cellStyle name="SAPBEXstdData 20 9" xfId="28627" xr:uid="{00000000-0005-0000-0000-00002DB90000}"/>
    <cellStyle name="SAPBEXstdData 21" xfId="1420" xr:uid="{00000000-0005-0000-0000-00002EB90000}"/>
    <cellStyle name="SAPBEXstdData 21 10" xfId="31513" xr:uid="{00000000-0005-0000-0000-00002FB90000}"/>
    <cellStyle name="SAPBEXstdData 21 11" xfId="34402" xr:uid="{00000000-0005-0000-0000-000030B90000}"/>
    <cellStyle name="SAPBEXstdData 21 12" xfId="37308" xr:uid="{00000000-0005-0000-0000-000031B90000}"/>
    <cellStyle name="SAPBEXstdData 21 13" xfId="42415" xr:uid="{00000000-0005-0000-0000-000032B90000}"/>
    <cellStyle name="SAPBEXstdData 21 14" xfId="45433" xr:uid="{00000000-0005-0000-0000-000033B90000}"/>
    <cellStyle name="SAPBEXstdData 21 2" xfId="6400" xr:uid="{00000000-0005-0000-0000-000034B90000}"/>
    <cellStyle name="SAPBEXstdData 21 3" xfId="9194" xr:uid="{00000000-0005-0000-0000-000035B90000}"/>
    <cellStyle name="SAPBEXstdData 21 4" xfId="12087" xr:uid="{00000000-0005-0000-0000-000036B90000}"/>
    <cellStyle name="SAPBEXstdData 21 5" xfId="14955" xr:uid="{00000000-0005-0000-0000-000037B90000}"/>
    <cellStyle name="SAPBEXstdData 21 6" xfId="17884" xr:uid="{00000000-0005-0000-0000-000038B90000}"/>
    <cellStyle name="SAPBEXstdData 21 7" xfId="20995" xr:uid="{00000000-0005-0000-0000-000039B90000}"/>
    <cellStyle name="SAPBEXstdData 21 8" xfId="25774" xr:uid="{00000000-0005-0000-0000-00003AB90000}"/>
    <cellStyle name="SAPBEXstdData 21 9" xfId="28658" xr:uid="{00000000-0005-0000-0000-00003BB90000}"/>
    <cellStyle name="SAPBEXstdData 22" xfId="1451" xr:uid="{00000000-0005-0000-0000-00003CB90000}"/>
    <cellStyle name="SAPBEXstdData 22 10" xfId="31544" xr:uid="{00000000-0005-0000-0000-00003DB90000}"/>
    <cellStyle name="SAPBEXstdData 22 11" xfId="34433" xr:uid="{00000000-0005-0000-0000-00003EB90000}"/>
    <cellStyle name="SAPBEXstdData 22 12" xfId="37339" xr:uid="{00000000-0005-0000-0000-00003FB90000}"/>
    <cellStyle name="SAPBEXstdData 22 13" xfId="42446" xr:uid="{00000000-0005-0000-0000-000040B90000}"/>
    <cellStyle name="SAPBEXstdData 22 14" xfId="45464" xr:uid="{00000000-0005-0000-0000-000041B90000}"/>
    <cellStyle name="SAPBEXstdData 22 2" xfId="6431" xr:uid="{00000000-0005-0000-0000-000042B90000}"/>
    <cellStyle name="SAPBEXstdData 22 3" xfId="9225" xr:uid="{00000000-0005-0000-0000-000043B90000}"/>
    <cellStyle name="SAPBEXstdData 22 4" xfId="12118" xr:uid="{00000000-0005-0000-0000-000044B90000}"/>
    <cellStyle name="SAPBEXstdData 22 5" xfId="14986" xr:uid="{00000000-0005-0000-0000-000045B90000}"/>
    <cellStyle name="SAPBEXstdData 22 6" xfId="17915" xr:uid="{00000000-0005-0000-0000-000046B90000}"/>
    <cellStyle name="SAPBEXstdData 22 7" xfId="21026" xr:uid="{00000000-0005-0000-0000-000047B90000}"/>
    <cellStyle name="SAPBEXstdData 22 8" xfId="25805" xr:uid="{00000000-0005-0000-0000-000048B90000}"/>
    <cellStyle name="SAPBEXstdData 22 9" xfId="28689" xr:uid="{00000000-0005-0000-0000-000049B90000}"/>
    <cellStyle name="SAPBEXstdData 23" xfId="1482" xr:uid="{00000000-0005-0000-0000-00004AB90000}"/>
    <cellStyle name="SAPBEXstdData 23 10" xfId="31575" xr:uid="{00000000-0005-0000-0000-00004BB90000}"/>
    <cellStyle name="SAPBEXstdData 23 11" xfId="34464" xr:uid="{00000000-0005-0000-0000-00004CB90000}"/>
    <cellStyle name="SAPBEXstdData 23 12" xfId="37370" xr:uid="{00000000-0005-0000-0000-00004DB90000}"/>
    <cellStyle name="SAPBEXstdData 23 13" xfId="42477" xr:uid="{00000000-0005-0000-0000-00004EB90000}"/>
    <cellStyle name="SAPBEXstdData 23 14" xfId="45495" xr:uid="{00000000-0005-0000-0000-00004FB90000}"/>
    <cellStyle name="SAPBEXstdData 23 2" xfId="6462" xr:uid="{00000000-0005-0000-0000-000050B90000}"/>
    <cellStyle name="SAPBEXstdData 23 3" xfId="9256" xr:uid="{00000000-0005-0000-0000-000051B90000}"/>
    <cellStyle name="SAPBEXstdData 23 4" xfId="12149" xr:uid="{00000000-0005-0000-0000-000052B90000}"/>
    <cellStyle name="SAPBEXstdData 23 5" xfId="15017" xr:uid="{00000000-0005-0000-0000-000053B90000}"/>
    <cellStyle name="SAPBEXstdData 23 6" xfId="17946" xr:uid="{00000000-0005-0000-0000-000054B90000}"/>
    <cellStyle name="SAPBEXstdData 23 7" xfId="21057" xr:uid="{00000000-0005-0000-0000-000055B90000}"/>
    <cellStyle name="SAPBEXstdData 23 8" xfId="25836" xr:uid="{00000000-0005-0000-0000-000056B90000}"/>
    <cellStyle name="SAPBEXstdData 23 9" xfId="28720" xr:uid="{00000000-0005-0000-0000-000057B90000}"/>
    <cellStyle name="SAPBEXstdData 24" xfId="1513" xr:uid="{00000000-0005-0000-0000-000058B90000}"/>
    <cellStyle name="SAPBEXstdData 24 10" xfId="31606" xr:uid="{00000000-0005-0000-0000-000059B90000}"/>
    <cellStyle name="SAPBEXstdData 24 11" xfId="34495" xr:uid="{00000000-0005-0000-0000-00005AB90000}"/>
    <cellStyle name="SAPBEXstdData 24 12" xfId="37401" xr:uid="{00000000-0005-0000-0000-00005BB90000}"/>
    <cellStyle name="SAPBEXstdData 24 13" xfId="42508" xr:uid="{00000000-0005-0000-0000-00005CB90000}"/>
    <cellStyle name="SAPBEXstdData 24 14" xfId="45526" xr:uid="{00000000-0005-0000-0000-00005DB90000}"/>
    <cellStyle name="SAPBEXstdData 24 2" xfId="6493" xr:uid="{00000000-0005-0000-0000-00005EB90000}"/>
    <cellStyle name="SAPBEXstdData 24 3" xfId="9287" xr:uid="{00000000-0005-0000-0000-00005FB90000}"/>
    <cellStyle name="SAPBEXstdData 24 4" xfId="12180" xr:uid="{00000000-0005-0000-0000-000060B90000}"/>
    <cellStyle name="SAPBEXstdData 24 5" xfId="15048" xr:uid="{00000000-0005-0000-0000-000061B90000}"/>
    <cellStyle name="SAPBEXstdData 24 6" xfId="17977" xr:uid="{00000000-0005-0000-0000-000062B90000}"/>
    <cellStyle name="SAPBEXstdData 24 7" xfId="21088" xr:uid="{00000000-0005-0000-0000-000063B90000}"/>
    <cellStyle name="SAPBEXstdData 24 8" xfId="25867" xr:uid="{00000000-0005-0000-0000-000064B90000}"/>
    <cellStyle name="SAPBEXstdData 24 9" xfId="28751" xr:uid="{00000000-0005-0000-0000-000065B90000}"/>
    <cellStyle name="SAPBEXstdData 25" xfId="1544" xr:uid="{00000000-0005-0000-0000-000066B90000}"/>
    <cellStyle name="SAPBEXstdData 25 10" xfId="31637" xr:uid="{00000000-0005-0000-0000-000067B90000}"/>
    <cellStyle name="SAPBEXstdData 25 11" xfId="34526" xr:uid="{00000000-0005-0000-0000-000068B90000}"/>
    <cellStyle name="SAPBEXstdData 25 12" xfId="37432" xr:uid="{00000000-0005-0000-0000-000069B90000}"/>
    <cellStyle name="SAPBEXstdData 25 13" xfId="42539" xr:uid="{00000000-0005-0000-0000-00006AB90000}"/>
    <cellStyle name="SAPBEXstdData 25 14" xfId="45557" xr:uid="{00000000-0005-0000-0000-00006BB90000}"/>
    <cellStyle name="SAPBEXstdData 25 2" xfId="6524" xr:uid="{00000000-0005-0000-0000-00006CB90000}"/>
    <cellStyle name="SAPBEXstdData 25 3" xfId="9318" xr:uid="{00000000-0005-0000-0000-00006DB90000}"/>
    <cellStyle name="SAPBEXstdData 25 4" xfId="12211" xr:uid="{00000000-0005-0000-0000-00006EB90000}"/>
    <cellStyle name="SAPBEXstdData 25 5" xfId="15079" xr:uid="{00000000-0005-0000-0000-00006FB90000}"/>
    <cellStyle name="SAPBEXstdData 25 6" xfId="18008" xr:uid="{00000000-0005-0000-0000-000070B90000}"/>
    <cellStyle name="SAPBEXstdData 25 7" xfId="21119" xr:uid="{00000000-0005-0000-0000-000071B90000}"/>
    <cellStyle name="SAPBEXstdData 25 8" xfId="25898" xr:uid="{00000000-0005-0000-0000-000072B90000}"/>
    <cellStyle name="SAPBEXstdData 25 9" xfId="28782" xr:uid="{00000000-0005-0000-0000-000073B90000}"/>
    <cellStyle name="SAPBEXstdData 26" xfId="1575" xr:uid="{00000000-0005-0000-0000-000074B90000}"/>
    <cellStyle name="SAPBEXstdData 26 10" xfId="31668" xr:uid="{00000000-0005-0000-0000-000075B90000}"/>
    <cellStyle name="SAPBEXstdData 26 11" xfId="34557" xr:uid="{00000000-0005-0000-0000-000076B90000}"/>
    <cellStyle name="SAPBEXstdData 26 12" xfId="37463" xr:uid="{00000000-0005-0000-0000-000077B90000}"/>
    <cellStyle name="SAPBEXstdData 26 13" xfId="42570" xr:uid="{00000000-0005-0000-0000-000078B90000}"/>
    <cellStyle name="SAPBEXstdData 26 14" xfId="45588" xr:uid="{00000000-0005-0000-0000-000079B90000}"/>
    <cellStyle name="SAPBEXstdData 26 2" xfId="6555" xr:uid="{00000000-0005-0000-0000-00007AB90000}"/>
    <cellStyle name="SAPBEXstdData 26 3" xfId="9349" xr:uid="{00000000-0005-0000-0000-00007BB90000}"/>
    <cellStyle name="SAPBEXstdData 26 4" xfId="12242" xr:uid="{00000000-0005-0000-0000-00007CB90000}"/>
    <cellStyle name="SAPBEXstdData 26 5" xfId="15110" xr:uid="{00000000-0005-0000-0000-00007DB90000}"/>
    <cellStyle name="SAPBEXstdData 26 6" xfId="18039" xr:uid="{00000000-0005-0000-0000-00007EB90000}"/>
    <cellStyle name="SAPBEXstdData 26 7" xfId="21150" xr:uid="{00000000-0005-0000-0000-00007FB90000}"/>
    <cellStyle name="SAPBEXstdData 26 8" xfId="25929" xr:uid="{00000000-0005-0000-0000-000080B90000}"/>
    <cellStyle name="SAPBEXstdData 26 9" xfId="28813" xr:uid="{00000000-0005-0000-0000-000081B90000}"/>
    <cellStyle name="SAPBEXstdData 27" xfId="1606" xr:uid="{00000000-0005-0000-0000-000082B90000}"/>
    <cellStyle name="SAPBEXstdData 27 10" xfId="31699" xr:uid="{00000000-0005-0000-0000-000083B90000}"/>
    <cellStyle name="SAPBEXstdData 27 11" xfId="34588" xr:uid="{00000000-0005-0000-0000-000084B90000}"/>
    <cellStyle name="SAPBEXstdData 27 12" xfId="37494" xr:uid="{00000000-0005-0000-0000-000085B90000}"/>
    <cellStyle name="SAPBEXstdData 27 13" xfId="42601" xr:uid="{00000000-0005-0000-0000-000086B90000}"/>
    <cellStyle name="SAPBEXstdData 27 14" xfId="45619" xr:uid="{00000000-0005-0000-0000-000087B90000}"/>
    <cellStyle name="SAPBEXstdData 27 2" xfId="6586" xr:uid="{00000000-0005-0000-0000-000088B90000}"/>
    <cellStyle name="SAPBEXstdData 27 3" xfId="9380" xr:uid="{00000000-0005-0000-0000-000089B90000}"/>
    <cellStyle name="SAPBEXstdData 27 4" xfId="12273" xr:uid="{00000000-0005-0000-0000-00008AB90000}"/>
    <cellStyle name="SAPBEXstdData 27 5" xfId="15141" xr:uid="{00000000-0005-0000-0000-00008BB90000}"/>
    <cellStyle name="SAPBEXstdData 27 6" xfId="18070" xr:uid="{00000000-0005-0000-0000-00008CB90000}"/>
    <cellStyle name="SAPBEXstdData 27 7" xfId="21181" xr:uid="{00000000-0005-0000-0000-00008DB90000}"/>
    <cellStyle name="SAPBEXstdData 27 8" xfId="25960" xr:uid="{00000000-0005-0000-0000-00008EB90000}"/>
    <cellStyle name="SAPBEXstdData 27 9" xfId="28844" xr:uid="{00000000-0005-0000-0000-00008FB90000}"/>
    <cellStyle name="SAPBEXstdData 28" xfId="1637" xr:uid="{00000000-0005-0000-0000-000090B90000}"/>
    <cellStyle name="SAPBEXstdData 28 10" xfId="31730" xr:uid="{00000000-0005-0000-0000-000091B90000}"/>
    <cellStyle name="SAPBEXstdData 28 11" xfId="34619" xr:uid="{00000000-0005-0000-0000-000092B90000}"/>
    <cellStyle name="SAPBEXstdData 28 12" xfId="37525" xr:uid="{00000000-0005-0000-0000-000093B90000}"/>
    <cellStyle name="SAPBEXstdData 28 13" xfId="42632" xr:uid="{00000000-0005-0000-0000-000094B90000}"/>
    <cellStyle name="SAPBEXstdData 28 14" xfId="45650" xr:uid="{00000000-0005-0000-0000-000095B90000}"/>
    <cellStyle name="SAPBEXstdData 28 2" xfId="6617" xr:uid="{00000000-0005-0000-0000-000096B90000}"/>
    <cellStyle name="SAPBEXstdData 28 3" xfId="9411" xr:uid="{00000000-0005-0000-0000-000097B90000}"/>
    <cellStyle name="SAPBEXstdData 28 4" xfId="12304" xr:uid="{00000000-0005-0000-0000-000098B90000}"/>
    <cellStyle name="SAPBEXstdData 28 5" xfId="15172" xr:uid="{00000000-0005-0000-0000-000099B90000}"/>
    <cellStyle name="SAPBEXstdData 28 6" xfId="18101" xr:uid="{00000000-0005-0000-0000-00009AB90000}"/>
    <cellStyle name="SAPBEXstdData 28 7" xfId="21212" xr:uid="{00000000-0005-0000-0000-00009BB90000}"/>
    <cellStyle name="SAPBEXstdData 28 8" xfId="25991" xr:uid="{00000000-0005-0000-0000-00009CB90000}"/>
    <cellStyle name="SAPBEXstdData 28 9" xfId="28875" xr:uid="{00000000-0005-0000-0000-00009DB90000}"/>
    <cellStyle name="SAPBEXstdData 29" xfId="1722" xr:uid="{00000000-0005-0000-0000-00009EB90000}"/>
    <cellStyle name="SAPBEXstdData 29 10" xfId="31814" xr:uid="{00000000-0005-0000-0000-00009FB90000}"/>
    <cellStyle name="SAPBEXstdData 29 11" xfId="34704" xr:uid="{00000000-0005-0000-0000-0000A0B90000}"/>
    <cellStyle name="SAPBEXstdData 29 12" xfId="37610" xr:uid="{00000000-0005-0000-0000-0000A1B90000}"/>
    <cellStyle name="SAPBEXstdData 29 13" xfId="42717" xr:uid="{00000000-0005-0000-0000-0000A2B90000}"/>
    <cellStyle name="SAPBEXstdData 29 14" xfId="45735" xr:uid="{00000000-0005-0000-0000-0000A3B90000}"/>
    <cellStyle name="SAPBEXstdData 29 2" xfId="6701" xr:uid="{00000000-0005-0000-0000-0000A4B90000}"/>
    <cellStyle name="SAPBEXstdData 29 3" xfId="9495" xr:uid="{00000000-0005-0000-0000-0000A5B90000}"/>
    <cellStyle name="SAPBEXstdData 29 4" xfId="12389" xr:uid="{00000000-0005-0000-0000-0000A6B90000}"/>
    <cellStyle name="SAPBEXstdData 29 5" xfId="15256" xr:uid="{00000000-0005-0000-0000-0000A7B90000}"/>
    <cellStyle name="SAPBEXstdData 29 6" xfId="18186" xr:uid="{00000000-0005-0000-0000-0000A8B90000}"/>
    <cellStyle name="SAPBEXstdData 29 7" xfId="21297" xr:uid="{00000000-0005-0000-0000-0000A9B90000}"/>
    <cellStyle name="SAPBEXstdData 29 8" xfId="26076" xr:uid="{00000000-0005-0000-0000-0000AAB90000}"/>
    <cellStyle name="SAPBEXstdData 29 9" xfId="28960" xr:uid="{00000000-0005-0000-0000-0000ABB90000}"/>
    <cellStyle name="SAPBEXstdData 3" xfId="504" xr:uid="{00000000-0005-0000-0000-0000ACB90000}"/>
    <cellStyle name="SAPBEXstdData 3 10" xfId="33488" xr:uid="{00000000-0005-0000-0000-0000ADB90000}"/>
    <cellStyle name="SAPBEXstdData 3 11" xfId="36393" xr:uid="{00000000-0005-0000-0000-0000AEB90000}"/>
    <cellStyle name="SAPBEXstdData 3 12" xfId="41501" xr:uid="{00000000-0005-0000-0000-0000AFB90000}"/>
    <cellStyle name="SAPBEXstdData 3 13" xfId="44518" xr:uid="{00000000-0005-0000-0000-0000B0B90000}"/>
    <cellStyle name="SAPBEXstdData 3 2" xfId="744" xr:uid="{00000000-0005-0000-0000-0000B1B90000}"/>
    <cellStyle name="SAPBEXstdData 3 2 10" xfId="30837" xr:uid="{00000000-0005-0000-0000-0000B2B90000}"/>
    <cellStyle name="SAPBEXstdData 3 2 11" xfId="33726" xr:uid="{00000000-0005-0000-0000-0000B3B90000}"/>
    <cellStyle name="SAPBEXstdData 3 2 12" xfId="36632" xr:uid="{00000000-0005-0000-0000-0000B4B90000}"/>
    <cellStyle name="SAPBEXstdData 3 2 13" xfId="41739" xr:uid="{00000000-0005-0000-0000-0000B5B90000}"/>
    <cellStyle name="SAPBEXstdData 3 2 14" xfId="44757" xr:uid="{00000000-0005-0000-0000-0000B6B90000}"/>
    <cellStyle name="SAPBEXstdData 3 2 2" xfId="3849" xr:uid="{00000000-0005-0000-0000-0000B7B90000}"/>
    <cellStyle name="SAPBEXstdData 3 2 3" xfId="8518" xr:uid="{00000000-0005-0000-0000-0000B8B90000}"/>
    <cellStyle name="SAPBEXstdData 3 2 4" xfId="11411" xr:uid="{00000000-0005-0000-0000-0000B9B90000}"/>
    <cellStyle name="SAPBEXstdData 3 2 5" xfId="14279" xr:uid="{00000000-0005-0000-0000-0000BAB90000}"/>
    <cellStyle name="SAPBEXstdData 3 2 6" xfId="17208" xr:uid="{00000000-0005-0000-0000-0000BBB90000}"/>
    <cellStyle name="SAPBEXstdData 3 2 7" xfId="20319" xr:uid="{00000000-0005-0000-0000-0000BCB90000}"/>
    <cellStyle name="SAPBEXstdData 3 2 8" xfId="25098" xr:uid="{00000000-0005-0000-0000-0000BDB90000}"/>
    <cellStyle name="SAPBEXstdData 3 2 9" xfId="27982" xr:uid="{00000000-0005-0000-0000-0000BEB90000}"/>
    <cellStyle name="SAPBEXstdData 3 3" xfId="825" xr:uid="{00000000-0005-0000-0000-0000BFB90000}"/>
    <cellStyle name="SAPBEXstdData 3 3 10" xfId="30918" xr:uid="{00000000-0005-0000-0000-0000C0B90000}"/>
    <cellStyle name="SAPBEXstdData 3 3 11" xfId="33807" xr:uid="{00000000-0005-0000-0000-0000C1B90000}"/>
    <cellStyle name="SAPBEXstdData 3 3 12" xfId="36713" xr:uid="{00000000-0005-0000-0000-0000C2B90000}"/>
    <cellStyle name="SAPBEXstdData 3 3 13" xfId="41820" xr:uid="{00000000-0005-0000-0000-0000C3B90000}"/>
    <cellStyle name="SAPBEXstdData 3 3 14" xfId="44838" xr:uid="{00000000-0005-0000-0000-0000C4B90000}"/>
    <cellStyle name="SAPBEXstdData 3 3 2" xfId="4129" xr:uid="{00000000-0005-0000-0000-0000C5B90000}"/>
    <cellStyle name="SAPBEXstdData 3 3 3" xfId="8599" xr:uid="{00000000-0005-0000-0000-0000C6B90000}"/>
    <cellStyle name="SAPBEXstdData 3 3 4" xfId="11492" xr:uid="{00000000-0005-0000-0000-0000C7B90000}"/>
    <cellStyle name="SAPBEXstdData 3 3 5" xfId="14360" xr:uid="{00000000-0005-0000-0000-0000C8B90000}"/>
    <cellStyle name="SAPBEXstdData 3 3 6" xfId="17289" xr:uid="{00000000-0005-0000-0000-0000C9B90000}"/>
    <cellStyle name="SAPBEXstdData 3 3 7" xfId="20400" xr:uid="{00000000-0005-0000-0000-0000CAB90000}"/>
    <cellStyle name="SAPBEXstdData 3 3 8" xfId="25179" xr:uid="{00000000-0005-0000-0000-0000CBB90000}"/>
    <cellStyle name="SAPBEXstdData 3 3 9" xfId="28063" xr:uid="{00000000-0005-0000-0000-0000CCB90000}"/>
    <cellStyle name="SAPBEXstdData 3 4" xfId="857" xr:uid="{00000000-0005-0000-0000-0000CDB90000}"/>
    <cellStyle name="SAPBEXstdData 3 4 10" xfId="30950" xr:uid="{00000000-0005-0000-0000-0000CEB90000}"/>
    <cellStyle name="SAPBEXstdData 3 4 11" xfId="33839" xr:uid="{00000000-0005-0000-0000-0000CFB90000}"/>
    <cellStyle name="SAPBEXstdData 3 4 12" xfId="36745" xr:uid="{00000000-0005-0000-0000-0000D0B90000}"/>
    <cellStyle name="SAPBEXstdData 3 4 13" xfId="41852" xr:uid="{00000000-0005-0000-0000-0000D1B90000}"/>
    <cellStyle name="SAPBEXstdData 3 4 14" xfId="44870" xr:uid="{00000000-0005-0000-0000-0000D2B90000}"/>
    <cellStyle name="SAPBEXstdData 3 4 2" xfId="4537" xr:uid="{00000000-0005-0000-0000-0000D3B90000}"/>
    <cellStyle name="SAPBEXstdData 3 4 3" xfId="8631" xr:uid="{00000000-0005-0000-0000-0000D4B90000}"/>
    <cellStyle name="SAPBEXstdData 3 4 4" xfId="11524" xr:uid="{00000000-0005-0000-0000-0000D5B90000}"/>
    <cellStyle name="SAPBEXstdData 3 4 5" xfId="14392" xr:uid="{00000000-0005-0000-0000-0000D6B90000}"/>
    <cellStyle name="SAPBEXstdData 3 4 6" xfId="17321" xr:uid="{00000000-0005-0000-0000-0000D7B90000}"/>
    <cellStyle name="SAPBEXstdData 3 4 7" xfId="20432" xr:uid="{00000000-0005-0000-0000-0000D8B90000}"/>
    <cellStyle name="SAPBEXstdData 3 4 8" xfId="25211" xr:uid="{00000000-0005-0000-0000-0000D9B90000}"/>
    <cellStyle name="SAPBEXstdData 3 4 9" xfId="28095" xr:uid="{00000000-0005-0000-0000-0000DAB90000}"/>
    <cellStyle name="SAPBEXstdData 3 5" xfId="11173" xr:uid="{00000000-0005-0000-0000-0000DBB90000}"/>
    <cellStyle name="SAPBEXstdData 3 6" xfId="16970" xr:uid="{00000000-0005-0000-0000-0000DCB90000}"/>
    <cellStyle name="SAPBEXstdData 3 7" xfId="20079" xr:uid="{00000000-0005-0000-0000-0000DDB90000}"/>
    <cellStyle name="SAPBEXstdData 3 8" xfId="22876" xr:uid="{00000000-0005-0000-0000-0000DEB90000}"/>
    <cellStyle name="SAPBEXstdData 3 9" xfId="27744" xr:uid="{00000000-0005-0000-0000-0000DFB90000}"/>
    <cellStyle name="SAPBEXstdData 30" xfId="1754" xr:uid="{00000000-0005-0000-0000-0000E0B90000}"/>
    <cellStyle name="SAPBEXstdData 30 10" xfId="31845" xr:uid="{00000000-0005-0000-0000-0000E1B90000}"/>
    <cellStyle name="SAPBEXstdData 30 11" xfId="34736" xr:uid="{00000000-0005-0000-0000-0000E2B90000}"/>
    <cellStyle name="SAPBEXstdData 30 12" xfId="37642" xr:uid="{00000000-0005-0000-0000-0000E3B90000}"/>
    <cellStyle name="SAPBEXstdData 30 13" xfId="42749" xr:uid="{00000000-0005-0000-0000-0000E4B90000}"/>
    <cellStyle name="SAPBEXstdData 30 14" xfId="45767" xr:uid="{00000000-0005-0000-0000-0000E5B90000}"/>
    <cellStyle name="SAPBEXstdData 30 2" xfId="6732" xr:uid="{00000000-0005-0000-0000-0000E6B90000}"/>
    <cellStyle name="SAPBEXstdData 30 3" xfId="9526" xr:uid="{00000000-0005-0000-0000-0000E7B90000}"/>
    <cellStyle name="SAPBEXstdData 30 4" xfId="12421" xr:uid="{00000000-0005-0000-0000-0000E8B90000}"/>
    <cellStyle name="SAPBEXstdData 30 5" xfId="15287" xr:uid="{00000000-0005-0000-0000-0000E9B90000}"/>
    <cellStyle name="SAPBEXstdData 30 6" xfId="18218" xr:uid="{00000000-0005-0000-0000-0000EAB90000}"/>
    <cellStyle name="SAPBEXstdData 30 7" xfId="21329" xr:uid="{00000000-0005-0000-0000-0000EBB90000}"/>
    <cellStyle name="SAPBEXstdData 30 8" xfId="26108" xr:uid="{00000000-0005-0000-0000-0000ECB90000}"/>
    <cellStyle name="SAPBEXstdData 30 9" xfId="28992" xr:uid="{00000000-0005-0000-0000-0000EDB90000}"/>
    <cellStyle name="SAPBEXstdData 31" xfId="1786" xr:uid="{00000000-0005-0000-0000-0000EEB90000}"/>
    <cellStyle name="SAPBEXstdData 31 10" xfId="31876" xr:uid="{00000000-0005-0000-0000-0000EFB90000}"/>
    <cellStyle name="SAPBEXstdData 31 11" xfId="34768" xr:uid="{00000000-0005-0000-0000-0000F0B90000}"/>
    <cellStyle name="SAPBEXstdData 31 12" xfId="37674" xr:uid="{00000000-0005-0000-0000-0000F1B90000}"/>
    <cellStyle name="SAPBEXstdData 31 13" xfId="42781" xr:uid="{00000000-0005-0000-0000-0000F2B90000}"/>
    <cellStyle name="SAPBEXstdData 31 14" xfId="45799" xr:uid="{00000000-0005-0000-0000-0000F3B90000}"/>
    <cellStyle name="SAPBEXstdData 31 2" xfId="6764" xr:uid="{00000000-0005-0000-0000-0000F4B90000}"/>
    <cellStyle name="SAPBEXstdData 31 3" xfId="9557" xr:uid="{00000000-0005-0000-0000-0000F5B90000}"/>
    <cellStyle name="SAPBEXstdData 31 4" xfId="12453" xr:uid="{00000000-0005-0000-0000-0000F6B90000}"/>
    <cellStyle name="SAPBEXstdData 31 5" xfId="15318" xr:uid="{00000000-0005-0000-0000-0000F7B90000}"/>
    <cellStyle name="SAPBEXstdData 31 6" xfId="18250" xr:uid="{00000000-0005-0000-0000-0000F8B90000}"/>
    <cellStyle name="SAPBEXstdData 31 7" xfId="21361" xr:uid="{00000000-0005-0000-0000-0000F9B90000}"/>
    <cellStyle name="SAPBEXstdData 31 8" xfId="26140" xr:uid="{00000000-0005-0000-0000-0000FAB90000}"/>
    <cellStyle name="SAPBEXstdData 31 9" xfId="29024" xr:uid="{00000000-0005-0000-0000-0000FBB90000}"/>
    <cellStyle name="SAPBEXstdData 32" xfId="1818" xr:uid="{00000000-0005-0000-0000-0000FCB90000}"/>
    <cellStyle name="SAPBEXstdData 32 10" xfId="31907" xr:uid="{00000000-0005-0000-0000-0000FDB90000}"/>
    <cellStyle name="SAPBEXstdData 32 11" xfId="34800" xr:uid="{00000000-0005-0000-0000-0000FEB90000}"/>
    <cellStyle name="SAPBEXstdData 32 12" xfId="37706" xr:uid="{00000000-0005-0000-0000-0000FFB90000}"/>
    <cellStyle name="SAPBEXstdData 32 13" xfId="42813" xr:uid="{00000000-0005-0000-0000-000000BA0000}"/>
    <cellStyle name="SAPBEXstdData 32 14" xfId="45831" xr:uid="{00000000-0005-0000-0000-000001BA0000}"/>
    <cellStyle name="SAPBEXstdData 32 2" xfId="6795" xr:uid="{00000000-0005-0000-0000-000002BA0000}"/>
    <cellStyle name="SAPBEXstdData 32 3" xfId="9588" xr:uid="{00000000-0005-0000-0000-000003BA0000}"/>
    <cellStyle name="SAPBEXstdData 32 4" xfId="12485" xr:uid="{00000000-0005-0000-0000-000004BA0000}"/>
    <cellStyle name="SAPBEXstdData 32 5" xfId="15349" xr:uid="{00000000-0005-0000-0000-000005BA0000}"/>
    <cellStyle name="SAPBEXstdData 32 6" xfId="18282" xr:uid="{00000000-0005-0000-0000-000006BA0000}"/>
    <cellStyle name="SAPBEXstdData 32 7" xfId="21393" xr:uid="{00000000-0005-0000-0000-000007BA0000}"/>
    <cellStyle name="SAPBEXstdData 32 8" xfId="26172" xr:uid="{00000000-0005-0000-0000-000008BA0000}"/>
    <cellStyle name="SAPBEXstdData 32 9" xfId="29056" xr:uid="{00000000-0005-0000-0000-000009BA0000}"/>
    <cellStyle name="SAPBEXstdData 33" xfId="1850" xr:uid="{00000000-0005-0000-0000-00000ABA0000}"/>
    <cellStyle name="SAPBEXstdData 33 10" xfId="31938" xr:uid="{00000000-0005-0000-0000-00000BBA0000}"/>
    <cellStyle name="SAPBEXstdData 33 11" xfId="34831" xr:uid="{00000000-0005-0000-0000-00000CBA0000}"/>
    <cellStyle name="SAPBEXstdData 33 12" xfId="37738" xr:uid="{00000000-0005-0000-0000-00000DBA0000}"/>
    <cellStyle name="SAPBEXstdData 33 13" xfId="42845" xr:uid="{00000000-0005-0000-0000-00000EBA0000}"/>
    <cellStyle name="SAPBEXstdData 33 14" xfId="45863" xr:uid="{00000000-0005-0000-0000-00000FBA0000}"/>
    <cellStyle name="SAPBEXstdData 33 2" xfId="6826" xr:uid="{00000000-0005-0000-0000-000010BA0000}"/>
    <cellStyle name="SAPBEXstdData 33 3" xfId="9619" xr:uid="{00000000-0005-0000-0000-000011BA0000}"/>
    <cellStyle name="SAPBEXstdData 33 4" xfId="12517" xr:uid="{00000000-0005-0000-0000-000012BA0000}"/>
    <cellStyle name="SAPBEXstdData 33 5" xfId="15380" xr:uid="{00000000-0005-0000-0000-000013BA0000}"/>
    <cellStyle name="SAPBEXstdData 33 6" xfId="18314" xr:uid="{00000000-0005-0000-0000-000014BA0000}"/>
    <cellStyle name="SAPBEXstdData 33 7" xfId="21425" xr:uid="{00000000-0005-0000-0000-000015BA0000}"/>
    <cellStyle name="SAPBEXstdData 33 8" xfId="26204" xr:uid="{00000000-0005-0000-0000-000016BA0000}"/>
    <cellStyle name="SAPBEXstdData 33 9" xfId="29087" xr:uid="{00000000-0005-0000-0000-000017BA0000}"/>
    <cellStyle name="SAPBEXstdData 34" xfId="1882" xr:uid="{00000000-0005-0000-0000-000018BA0000}"/>
    <cellStyle name="SAPBEXstdData 34 10" xfId="31968" xr:uid="{00000000-0005-0000-0000-000019BA0000}"/>
    <cellStyle name="SAPBEXstdData 34 11" xfId="34862" xr:uid="{00000000-0005-0000-0000-00001ABA0000}"/>
    <cellStyle name="SAPBEXstdData 34 12" xfId="37768" xr:uid="{00000000-0005-0000-0000-00001BBA0000}"/>
    <cellStyle name="SAPBEXstdData 34 13" xfId="42876" xr:uid="{00000000-0005-0000-0000-00001CBA0000}"/>
    <cellStyle name="SAPBEXstdData 34 14" xfId="45895" xr:uid="{00000000-0005-0000-0000-00001DBA0000}"/>
    <cellStyle name="SAPBEXstdData 34 2" xfId="6857" xr:uid="{00000000-0005-0000-0000-00001EBA0000}"/>
    <cellStyle name="SAPBEXstdData 34 3" xfId="9649" xr:uid="{00000000-0005-0000-0000-00001FBA0000}"/>
    <cellStyle name="SAPBEXstdData 34 4" xfId="12547" xr:uid="{00000000-0005-0000-0000-000020BA0000}"/>
    <cellStyle name="SAPBEXstdData 34 5" xfId="15410" xr:uid="{00000000-0005-0000-0000-000021BA0000}"/>
    <cellStyle name="SAPBEXstdData 34 6" xfId="18345" xr:uid="{00000000-0005-0000-0000-000022BA0000}"/>
    <cellStyle name="SAPBEXstdData 34 7" xfId="21456" xr:uid="{00000000-0005-0000-0000-000023BA0000}"/>
    <cellStyle name="SAPBEXstdData 34 8" xfId="26234" xr:uid="{00000000-0005-0000-0000-000024BA0000}"/>
    <cellStyle name="SAPBEXstdData 34 9" xfId="29117" xr:uid="{00000000-0005-0000-0000-000025BA0000}"/>
    <cellStyle name="SAPBEXstdData 35" xfId="1913" xr:uid="{00000000-0005-0000-0000-000026BA0000}"/>
    <cellStyle name="SAPBEXstdData 35 10" xfId="31998" xr:uid="{00000000-0005-0000-0000-000027BA0000}"/>
    <cellStyle name="SAPBEXstdData 35 11" xfId="34893" xr:uid="{00000000-0005-0000-0000-000028BA0000}"/>
    <cellStyle name="SAPBEXstdData 35 12" xfId="37798" xr:uid="{00000000-0005-0000-0000-000029BA0000}"/>
    <cellStyle name="SAPBEXstdData 35 13" xfId="42907" xr:uid="{00000000-0005-0000-0000-00002ABA0000}"/>
    <cellStyle name="SAPBEXstdData 35 14" xfId="45926" xr:uid="{00000000-0005-0000-0000-00002BBA0000}"/>
    <cellStyle name="SAPBEXstdData 35 2" xfId="6887" xr:uid="{00000000-0005-0000-0000-00002CBA0000}"/>
    <cellStyle name="SAPBEXstdData 35 3" xfId="9680" xr:uid="{00000000-0005-0000-0000-00002DBA0000}"/>
    <cellStyle name="SAPBEXstdData 35 4" xfId="12577" xr:uid="{00000000-0005-0000-0000-00002EBA0000}"/>
    <cellStyle name="SAPBEXstdData 35 5" xfId="15440" xr:uid="{00000000-0005-0000-0000-00002FBA0000}"/>
    <cellStyle name="SAPBEXstdData 35 6" xfId="18376" xr:uid="{00000000-0005-0000-0000-000030BA0000}"/>
    <cellStyle name="SAPBEXstdData 35 7" xfId="21487" xr:uid="{00000000-0005-0000-0000-000031BA0000}"/>
    <cellStyle name="SAPBEXstdData 35 8" xfId="26264" xr:uid="{00000000-0005-0000-0000-000032BA0000}"/>
    <cellStyle name="SAPBEXstdData 35 9" xfId="29147" xr:uid="{00000000-0005-0000-0000-000033BA0000}"/>
    <cellStyle name="SAPBEXstdData 36" xfId="1945" xr:uid="{00000000-0005-0000-0000-000034BA0000}"/>
    <cellStyle name="SAPBEXstdData 36 10" xfId="32029" xr:uid="{00000000-0005-0000-0000-000035BA0000}"/>
    <cellStyle name="SAPBEXstdData 36 11" xfId="34925" xr:uid="{00000000-0005-0000-0000-000036BA0000}"/>
    <cellStyle name="SAPBEXstdData 36 12" xfId="37829" xr:uid="{00000000-0005-0000-0000-000037BA0000}"/>
    <cellStyle name="SAPBEXstdData 36 13" xfId="42938" xr:uid="{00000000-0005-0000-0000-000038BA0000}"/>
    <cellStyle name="SAPBEXstdData 36 14" xfId="45958" xr:uid="{00000000-0005-0000-0000-000039BA0000}"/>
    <cellStyle name="SAPBEXstdData 36 2" xfId="6918" xr:uid="{00000000-0005-0000-0000-00003ABA0000}"/>
    <cellStyle name="SAPBEXstdData 36 3" xfId="9712" xr:uid="{00000000-0005-0000-0000-00003BBA0000}"/>
    <cellStyle name="SAPBEXstdData 36 4" xfId="12608" xr:uid="{00000000-0005-0000-0000-00003CBA0000}"/>
    <cellStyle name="SAPBEXstdData 36 5" xfId="15472" xr:uid="{00000000-0005-0000-0000-00003DBA0000}"/>
    <cellStyle name="SAPBEXstdData 36 6" xfId="18408" xr:uid="{00000000-0005-0000-0000-00003EBA0000}"/>
    <cellStyle name="SAPBEXstdData 36 7" xfId="21519" xr:uid="{00000000-0005-0000-0000-00003FBA0000}"/>
    <cellStyle name="SAPBEXstdData 36 8" xfId="26295" xr:uid="{00000000-0005-0000-0000-000040BA0000}"/>
    <cellStyle name="SAPBEXstdData 36 9" xfId="29178" xr:uid="{00000000-0005-0000-0000-000041BA0000}"/>
    <cellStyle name="SAPBEXstdData 37" xfId="1976" xr:uid="{00000000-0005-0000-0000-000042BA0000}"/>
    <cellStyle name="SAPBEXstdData 37 10" xfId="32059" xr:uid="{00000000-0005-0000-0000-000043BA0000}"/>
    <cellStyle name="SAPBEXstdData 37 11" xfId="34956" xr:uid="{00000000-0005-0000-0000-000044BA0000}"/>
    <cellStyle name="SAPBEXstdData 37 12" xfId="37859" xr:uid="{00000000-0005-0000-0000-000045BA0000}"/>
    <cellStyle name="SAPBEXstdData 37 13" xfId="42968" xr:uid="{00000000-0005-0000-0000-000046BA0000}"/>
    <cellStyle name="SAPBEXstdData 37 14" xfId="45989" xr:uid="{00000000-0005-0000-0000-000047BA0000}"/>
    <cellStyle name="SAPBEXstdData 37 2" xfId="6949" xr:uid="{00000000-0005-0000-0000-000048BA0000}"/>
    <cellStyle name="SAPBEXstdData 37 3" xfId="9743" xr:uid="{00000000-0005-0000-0000-000049BA0000}"/>
    <cellStyle name="SAPBEXstdData 37 4" xfId="12638" xr:uid="{00000000-0005-0000-0000-00004ABA0000}"/>
    <cellStyle name="SAPBEXstdData 37 5" xfId="15503" xr:uid="{00000000-0005-0000-0000-00004BBA0000}"/>
    <cellStyle name="SAPBEXstdData 37 6" xfId="18439" xr:uid="{00000000-0005-0000-0000-00004CBA0000}"/>
    <cellStyle name="SAPBEXstdData 37 7" xfId="21549" xr:uid="{00000000-0005-0000-0000-00004DBA0000}"/>
    <cellStyle name="SAPBEXstdData 37 8" xfId="26325" xr:uid="{00000000-0005-0000-0000-00004EBA0000}"/>
    <cellStyle name="SAPBEXstdData 37 9" xfId="29208" xr:uid="{00000000-0005-0000-0000-00004FBA0000}"/>
    <cellStyle name="SAPBEXstdData 38" xfId="2008" xr:uid="{00000000-0005-0000-0000-000050BA0000}"/>
    <cellStyle name="SAPBEXstdData 38 10" xfId="32091" xr:uid="{00000000-0005-0000-0000-000051BA0000}"/>
    <cellStyle name="SAPBEXstdData 38 11" xfId="34988" xr:uid="{00000000-0005-0000-0000-000052BA0000}"/>
    <cellStyle name="SAPBEXstdData 38 12" xfId="37890" xr:uid="{00000000-0005-0000-0000-000053BA0000}"/>
    <cellStyle name="SAPBEXstdData 38 13" xfId="42999" xr:uid="{00000000-0005-0000-0000-000054BA0000}"/>
    <cellStyle name="SAPBEXstdData 38 14" xfId="46021" xr:uid="{00000000-0005-0000-0000-000055BA0000}"/>
    <cellStyle name="SAPBEXstdData 38 2" xfId="6981" xr:uid="{00000000-0005-0000-0000-000056BA0000}"/>
    <cellStyle name="SAPBEXstdData 38 3" xfId="9775" xr:uid="{00000000-0005-0000-0000-000057BA0000}"/>
    <cellStyle name="SAPBEXstdData 38 4" xfId="12669" xr:uid="{00000000-0005-0000-0000-000058BA0000}"/>
    <cellStyle name="SAPBEXstdData 38 5" xfId="15535" xr:uid="{00000000-0005-0000-0000-000059BA0000}"/>
    <cellStyle name="SAPBEXstdData 38 6" xfId="18471" xr:uid="{00000000-0005-0000-0000-00005ABA0000}"/>
    <cellStyle name="SAPBEXstdData 38 7" xfId="21580" xr:uid="{00000000-0005-0000-0000-00005BBA0000}"/>
    <cellStyle name="SAPBEXstdData 38 8" xfId="26356" xr:uid="{00000000-0005-0000-0000-00005CBA0000}"/>
    <cellStyle name="SAPBEXstdData 38 9" xfId="29239" xr:uid="{00000000-0005-0000-0000-00005DBA0000}"/>
    <cellStyle name="SAPBEXstdData 39" xfId="2039" xr:uid="{00000000-0005-0000-0000-00005EBA0000}"/>
    <cellStyle name="SAPBEXstdData 39 10" xfId="32122" xr:uid="{00000000-0005-0000-0000-00005FBA0000}"/>
    <cellStyle name="SAPBEXstdData 39 11" xfId="35019" xr:uid="{00000000-0005-0000-0000-000060BA0000}"/>
    <cellStyle name="SAPBEXstdData 39 12" xfId="37920" xr:uid="{00000000-0005-0000-0000-000061BA0000}"/>
    <cellStyle name="SAPBEXstdData 39 13" xfId="43029" xr:uid="{00000000-0005-0000-0000-000062BA0000}"/>
    <cellStyle name="SAPBEXstdData 39 14" xfId="46052" xr:uid="{00000000-0005-0000-0000-000063BA0000}"/>
    <cellStyle name="SAPBEXstdData 39 2" xfId="7012" xr:uid="{00000000-0005-0000-0000-000064BA0000}"/>
    <cellStyle name="SAPBEXstdData 39 3" xfId="9806" xr:uid="{00000000-0005-0000-0000-000065BA0000}"/>
    <cellStyle name="SAPBEXstdData 39 4" xfId="12699" xr:uid="{00000000-0005-0000-0000-000066BA0000}"/>
    <cellStyle name="SAPBEXstdData 39 5" xfId="15566" xr:uid="{00000000-0005-0000-0000-000067BA0000}"/>
    <cellStyle name="SAPBEXstdData 39 6" xfId="18502" xr:uid="{00000000-0005-0000-0000-000068BA0000}"/>
    <cellStyle name="SAPBEXstdData 39 7" xfId="21610" xr:uid="{00000000-0005-0000-0000-000069BA0000}"/>
    <cellStyle name="SAPBEXstdData 39 8" xfId="26386" xr:uid="{00000000-0005-0000-0000-00006ABA0000}"/>
    <cellStyle name="SAPBEXstdData 39 9" xfId="29269" xr:uid="{00000000-0005-0000-0000-00006BBA0000}"/>
    <cellStyle name="SAPBEXstdData 4" xfId="595" xr:uid="{00000000-0005-0000-0000-00006CBA0000}"/>
    <cellStyle name="SAPBEXstdData 4 10" xfId="30688" xr:uid="{00000000-0005-0000-0000-00006DBA0000}"/>
    <cellStyle name="SAPBEXstdData 4 11" xfId="33577" xr:uid="{00000000-0005-0000-0000-00006EBA0000}"/>
    <cellStyle name="SAPBEXstdData 4 12" xfId="36483" xr:uid="{00000000-0005-0000-0000-00006FBA0000}"/>
    <cellStyle name="SAPBEXstdData 4 13" xfId="41590" xr:uid="{00000000-0005-0000-0000-000070BA0000}"/>
    <cellStyle name="SAPBEXstdData 4 14" xfId="44608" xr:uid="{00000000-0005-0000-0000-000071BA0000}"/>
    <cellStyle name="SAPBEXstdData 4 2" xfId="3733" xr:uid="{00000000-0005-0000-0000-000072BA0000}"/>
    <cellStyle name="SAPBEXstdData 4 3" xfId="8369" xr:uid="{00000000-0005-0000-0000-000073BA0000}"/>
    <cellStyle name="SAPBEXstdData 4 4" xfId="11262" xr:uid="{00000000-0005-0000-0000-000074BA0000}"/>
    <cellStyle name="SAPBEXstdData 4 5" xfId="14130" xr:uid="{00000000-0005-0000-0000-000075BA0000}"/>
    <cellStyle name="SAPBEXstdData 4 6" xfId="17059" xr:uid="{00000000-0005-0000-0000-000076BA0000}"/>
    <cellStyle name="SAPBEXstdData 4 7" xfId="20170" xr:uid="{00000000-0005-0000-0000-000077BA0000}"/>
    <cellStyle name="SAPBEXstdData 4 8" xfId="19961" xr:uid="{00000000-0005-0000-0000-000078BA0000}"/>
    <cellStyle name="SAPBEXstdData 4 9" xfId="27833" xr:uid="{00000000-0005-0000-0000-000079BA0000}"/>
    <cellStyle name="SAPBEXstdData 40" xfId="2071" xr:uid="{00000000-0005-0000-0000-00007ABA0000}"/>
    <cellStyle name="SAPBEXstdData 40 10" xfId="32154" xr:uid="{00000000-0005-0000-0000-00007BBA0000}"/>
    <cellStyle name="SAPBEXstdData 40 11" xfId="35051" xr:uid="{00000000-0005-0000-0000-00007CBA0000}"/>
    <cellStyle name="SAPBEXstdData 40 12" xfId="37951" xr:uid="{00000000-0005-0000-0000-00007DBA0000}"/>
    <cellStyle name="SAPBEXstdData 40 13" xfId="43060" xr:uid="{00000000-0005-0000-0000-00007EBA0000}"/>
    <cellStyle name="SAPBEXstdData 40 14" xfId="46084" xr:uid="{00000000-0005-0000-0000-00007FBA0000}"/>
    <cellStyle name="SAPBEXstdData 40 2" xfId="7044" xr:uid="{00000000-0005-0000-0000-000080BA0000}"/>
    <cellStyle name="SAPBEXstdData 40 3" xfId="9838" xr:uid="{00000000-0005-0000-0000-000081BA0000}"/>
    <cellStyle name="SAPBEXstdData 40 4" xfId="12730" xr:uid="{00000000-0005-0000-0000-000082BA0000}"/>
    <cellStyle name="SAPBEXstdData 40 5" xfId="15598" xr:uid="{00000000-0005-0000-0000-000083BA0000}"/>
    <cellStyle name="SAPBEXstdData 40 6" xfId="18534" xr:uid="{00000000-0005-0000-0000-000084BA0000}"/>
    <cellStyle name="SAPBEXstdData 40 7" xfId="21642" xr:uid="{00000000-0005-0000-0000-000085BA0000}"/>
    <cellStyle name="SAPBEXstdData 40 8" xfId="26417" xr:uid="{00000000-0005-0000-0000-000086BA0000}"/>
    <cellStyle name="SAPBEXstdData 40 9" xfId="29300" xr:uid="{00000000-0005-0000-0000-000087BA0000}"/>
    <cellStyle name="SAPBEXstdData 41" xfId="2101" xr:uid="{00000000-0005-0000-0000-000088BA0000}"/>
    <cellStyle name="SAPBEXstdData 41 10" xfId="32184" xr:uid="{00000000-0005-0000-0000-000089BA0000}"/>
    <cellStyle name="SAPBEXstdData 41 11" xfId="35080" xr:uid="{00000000-0005-0000-0000-00008ABA0000}"/>
    <cellStyle name="SAPBEXstdData 41 12" xfId="37980" xr:uid="{00000000-0005-0000-0000-00008BBA0000}"/>
    <cellStyle name="SAPBEXstdData 41 13" xfId="43090" xr:uid="{00000000-0005-0000-0000-00008CBA0000}"/>
    <cellStyle name="SAPBEXstdData 41 14" xfId="46114" xr:uid="{00000000-0005-0000-0000-00008DBA0000}"/>
    <cellStyle name="SAPBEXstdData 41 2" xfId="7074" xr:uid="{00000000-0005-0000-0000-00008EBA0000}"/>
    <cellStyle name="SAPBEXstdData 41 3" xfId="9868" xr:uid="{00000000-0005-0000-0000-00008FBA0000}"/>
    <cellStyle name="SAPBEXstdData 41 4" xfId="12759" xr:uid="{00000000-0005-0000-0000-000090BA0000}"/>
    <cellStyle name="SAPBEXstdData 41 5" xfId="15628" xr:uid="{00000000-0005-0000-0000-000091BA0000}"/>
    <cellStyle name="SAPBEXstdData 41 6" xfId="18564" xr:uid="{00000000-0005-0000-0000-000092BA0000}"/>
    <cellStyle name="SAPBEXstdData 41 7" xfId="21671" xr:uid="{00000000-0005-0000-0000-000093BA0000}"/>
    <cellStyle name="SAPBEXstdData 41 8" xfId="26446" xr:uid="{00000000-0005-0000-0000-000094BA0000}"/>
    <cellStyle name="SAPBEXstdData 41 9" xfId="29329" xr:uid="{00000000-0005-0000-0000-000095BA0000}"/>
    <cellStyle name="SAPBEXstdData 42" xfId="2132" xr:uid="{00000000-0005-0000-0000-000096BA0000}"/>
    <cellStyle name="SAPBEXstdData 42 10" xfId="32215" xr:uid="{00000000-0005-0000-0000-000097BA0000}"/>
    <cellStyle name="SAPBEXstdData 42 11" xfId="35111" xr:uid="{00000000-0005-0000-0000-000098BA0000}"/>
    <cellStyle name="SAPBEXstdData 42 12" xfId="38010" xr:uid="{00000000-0005-0000-0000-000099BA0000}"/>
    <cellStyle name="SAPBEXstdData 42 13" xfId="43121" xr:uid="{00000000-0005-0000-0000-00009ABA0000}"/>
    <cellStyle name="SAPBEXstdData 42 14" xfId="46145" xr:uid="{00000000-0005-0000-0000-00009BBA0000}"/>
    <cellStyle name="SAPBEXstdData 42 2" xfId="7105" xr:uid="{00000000-0005-0000-0000-00009CBA0000}"/>
    <cellStyle name="SAPBEXstdData 42 3" xfId="9899" xr:uid="{00000000-0005-0000-0000-00009DBA0000}"/>
    <cellStyle name="SAPBEXstdData 42 4" xfId="12789" xr:uid="{00000000-0005-0000-0000-00009EBA0000}"/>
    <cellStyle name="SAPBEXstdData 42 5" xfId="15659" xr:uid="{00000000-0005-0000-0000-00009FBA0000}"/>
    <cellStyle name="SAPBEXstdData 42 6" xfId="18595" xr:uid="{00000000-0005-0000-0000-0000A0BA0000}"/>
    <cellStyle name="SAPBEXstdData 42 7" xfId="21701" xr:uid="{00000000-0005-0000-0000-0000A1BA0000}"/>
    <cellStyle name="SAPBEXstdData 42 8" xfId="26476" xr:uid="{00000000-0005-0000-0000-0000A2BA0000}"/>
    <cellStyle name="SAPBEXstdData 42 9" xfId="29359" xr:uid="{00000000-0005-0000-0000-0000A3BA0000}"/>
    <cellStyle name="SAPBEXstdData 43" xfId="2162" xr:uid="{00000000-0005-0000-0000-0000A4BA0000}"/>
    <cellStyle name="SAPBEXstdData 43 10" xfId="32245" xr:uid="{00000000-0005-0000-0000-0000A5BA0000}"/>
    <cellStyle name="SAPBEXstdData 43 11" xfId="35141" xr:uid="{00000000-0005-0000-0000-0000A6BA0000}"/>
    <cellStyle name="SAPBEXstdData 43 12" xfId="38039" xr:uid="{00000000-0005-0000-0000-0000A7BA0000}"/>
    <cellStyle name="SAPBEXstdData 43 13" xfId="43151" xr:uid="{00000000-0005-0000-0000-0000A8BA0000}"/>
    <cellStyle name="SAPBEXstdData 43 14" xfId="46175" xr:uid="{00000000-0005-0000-0000-0000A9BA0000}"/>
    <cellStyle name="SAPBEXstdData 43 2" xfId="7135" xr:uid="{00000000-0005-0000-0000-0000AABA0000}"/>
    <cellStyle name="SAPBEXstdData 43 3" xfId="9929" xr:uid="{00000000-0005-0000-0000-0000ABBA0000}"/>
    <cellStyle name="SAPBEXstdData 43 4" xfId="12818" xr:uid="{00000000-0005-0000-0000-0000ACBA0000}"/>
    <cellStyle name="SAPBEXstdData 43 5" xfId="15689" xr:uid="{00000000-0005-0000-0000-0000ADBA0000}"/>
    <cellStyle name="SAPBEXstdData 43 6" xfId="18625" xr:uid="{00000000-0005-0000-0000-0000AEBA0000}"/>
    <cellStyle name="SAPBEXstdData 43 7" xfId="21730" xr:uid="{00000000-0005-0000-0000-0000AFBA0000}"/>
    <cellStyle name="SAPBEXstdData 43 8" xfId="26505" xr:uid="{00000000-0005-0000-0000-0000B0BA0000}"/>
    <cellStyle name="SAPBEXstdData 43 9" xfId="29388" xr:uid="{00000000-0005-0000-0000-0000B1BA0000}"/>
    <cellStyle name="SAPBEXstdData 44" xfId="2194" xr:uid="{00000000-0005-0000-0000-0000B2BA0000}"/>
    <cellStyle name="SAPBEXstdData 44 10" xfId="32277" xr:uid="{00000000-0005-0000-0000-0000B3BA0000}"/>
    <cellStyle name="SAPBEXstdData 44 11" xfId="35172" xr:uid="{00000000-0005-0000-0000-0000B4BA0000}"/>
    <cellStyle name="SAPBEXstdData 44 12" xfId="38070" xr:uid="{00000000-0005-0000-0000-0000B5BA0000}"/>
    <cellStyle name="SAPBEXstdData 44 13" xfId="43182" xr:uid="{00000000-0005-0000-0000-0000B6BA0000}"/>
    <cellStyle name="SAPBEXstdData 44 14" xfId="46207" xr:uid="{00000000-0005-0000-0000-0000B7BA0000}"/>
    <cellStyle name="SAPBEXstdData 44 2" xfId="7167" xr:uid="{00000000-0005-0000-0000-0000B8BA0000}"/>
    <cellStyle name="SAPBEXstdData 44 3" xfId="9961" xr:uid="{00000000-0005-0000-0000-0000B9BA0000}"/>
    <cellStyle name="SAPBEXstdData 44 4" xfId="12849" xr:uid="{00000000-0005-0000-0000-0000BABA0000}"/>
    <cellStyle name="SAPBEXstdData 44 5" xfId="15721" xr:uid="{00000000-0005-0000-0000-0000BBBA0000}"/>
    <cellStyle name="SAPBEXstdData 44 6" xfId="18657" xr:uid="{00000000-0005-0000-0000-0000BCBA0000}"/>
    <cellStyle name="SAPBEXstdData 44 7" xfId="21761" xr:uid="{00000000-0005-0000-0000-0000BDBA0000}"/>
    <cellStyle name="SAPBEXstdData 44 8" xfId="26536" xr:uid="{00000000-0005-0000-0000-0000BEBA0000}"/>
    <cellStyle name="SAPBEXstdData 44 9" xfId="29419" xr:uid="{00000000-0005-0000-0000-0000BFBA0000}"/>
    <cellStyle name="SAPBEXstdData 45" xfId="2224" xr:uid="{00000000-0005-0000-0000-0000C0BA0000}"/>
    <cellStyle name="SAPBEXstdData 45 10" xfId="32307" xr:uid="{00000000-0005-0000-0000-0000C1BA0000}"/>
    <cellStyle name="SAPBEXstdData 45 11" xfId="35201" xr:uid="{00000000-0005-0000-0000-0000C2BA0000}"/>
    <cellStyle name="SAPBEXstdData 45 12" xfId="38099" xr:uid="{00000000-0005-0000-0000-0000C3BA0000}"/>
    <cellStyle name="SAPBEXstdData 45 13" xfId="43212" xr:uid="{00000000-0005-0000-0000-0000C4BA0000}"/>
    <cellStyle name="SAPBEXstdData 45 14" xfId="46237" xr:uid="{00000000-0005-0000-0000-0000C5BA0000}"/>
    <cellStyle name="SAPBEXstdData 45 2" xfId="7197" xr:uid="{00000000-0005-0000-0000-0000C6BA0000}"/>
    <cellStyle name="SAPBEXstdData 45 3" xfId="9991" xr:uid="{00000000-0005-0000-0000-0000C7BA0000}"/>
    <cellStyle name="SAPBEXstdData 45 4" xfId="12878" xr:uid="{00000000-0005-0000-0000-0000C8BA0000}"/>
    <cellStyle name="SAPBEXstdData 45 5" xfId="15751" xr:uid="{00000000-0005-0000-0000-0000C9BA0000}"/>
    <cellStyle name="SAPBEXstdData 45 6" xfId="18687" xr:uid="{00000000-0005-0000-0000-0000CABA0000}"/>
    <cellStyle name="SAPBEXstdData 45 7" xfId="21790" xr:uid="{00000000-0005-0000-0000-0000CBBA0000}"/>
    <cellStyle name="SAPBEXstdData 45 8" xfId="26565" xr:uid="{00000000-0005-0000-0000-0000CCBA0000}"/>
    <cellStyle name="SAPBEXstdData 45 9" xfId="29448" xr:uid="{00000000-0005-0000-0000-0000CDBA0000}"/>
    <cellStyle name="SAPBEXstdData 46" xfId="2256" xr:uid="{00000000-0005-0000-0000-0000CEBA0000}"/>
    <cellStyle name="SAPBEXstdData 46 10" xfId="32339" xr:uid="{00000000-0005-0000-0000-0000CFBA0000}"/>
    <cellStyle name="SAPBEXstdData 46 11" xfId="35232" xr:uid="{00000000-0005-0000-0000-0000D0BA0000}"/>
    <cellStyle name="SAPBEXstdData 46 12" xfId="38130" xr:uid="{00000000-0005-0000-0000-0000D1BA0000}"/>
    <cellStyle name="SAPBEXstdData 46 13" xfId="43244" xr:uid="{00000000-0005-0000-0000-0000D2BA0000}"/>
    <cellStyle name="SAPBEXstdData 46 14" xfId="46269" xr:uid="{00000000-0005-0000-0000-0000D3BA0000}"/>
    <cellStyle name="SAPBEXstdData 46 2" xfId="7229" xr:uid="{00000000-0005-0000-0000-0000D4BA0000}"/>
    <cellStyle name="SAPBEXstdData 46 3" xfId="10023" xr:uid="{00000000-0005-0000-0000-0000D5BA0000}"/>
    <cellStyle name="SAPBEXstdData 46 4" xfId="12909" xr:uid="{00000000-0005-0000-0000-0000D6BA0000}"/>
    <cellStyle name="SAPBEXstdData 46 5" xfId="15783" xr:uid="{00000000-0005-0000-0000-0000D7BA0000}"/>
    <cellStyle name="SAPBEXstdData 46 6" xfId="18719" xr:uid="{00000000-0005-0000-0000-0000D8BA0000}"/>
    <cellStyle name="SAPBEXstdData 46 7" xfId="21821" xr:uid="{00000000-0005-0000-0000-0000D9BA0000}"/>
    <cellStyle name="SAPBEXstdData 46 8" xfId="26596" xr:uid="{00000000-0005-0000-0000-0000DABA0000}"/>
    <cellStyle name="SAPBEXstdData 46 9" xfId="29479" xr:uid="{00000000-0005-0000-0000-0000DBBA0000}"/>
    <cellStyle name="SAPBEXstdData 47" xfId="2285" xr:uid="{00000000-0005-0000-0000-0000DCBA0000}"/>
    <cellStyle name="SAPBEXstdData 47 10" xfId="32368" xr:uid="{00000000-0005-0000-0000-0000DDBA0000}"/>
    <cellStyle name="SAPBEXstdData 47 11" xfId="35260" xr:uid="{00000000-0005-0000-0000-0000DEBA0000}"/>
    <cellStyle name="SAPBEXstdData 47 12" xfId="38158" xr:uid="{00000000-0005-0000-0000-0000DFBA0000}"/>
    <cellStyle name="SAPBEXstdData 47 13" xfId="43273" xr:uid="{00000000-0005-0000-0000-0000E0BA0000}"/>
    <cellStyle name="SAPBEXstdData 47 14" xfId="46298" xr:uid="{00000000-0005-0000-0000-0000E1BA0000}"/>
    <cellStyle name="SAPBEXstdData 47 2" xfId="7258" xr:uid="{00000000-0005-0000-0000-0000E2BA0000}"/>
    <cellStyle name="SAPBEXstdData 47 3" xfId="10052" xr:uid="{00000000-0005-0000-0000-0000E3BA0000}"/>
    <cellStyle name="SAPBEXstdData 47 4" xfId="12937" xr:uid="{00000000-0005-0000-0000-0000E4BA0000}"/>
    <cellStyle name="SAPBEXstdData 47 5" xfId="15812" xr:uid="{00000000-0005-0000-0000-0000E5BA0000}"/>
    <cellStyle name="SAPBEXstdData 47 6" xfId="18748" xr:uid="{00000000-0005-0000-0000-0000E6BA0000}"/>
    <cellStyle name="SAPBEXstdData 47 7" xfId="21849" xr:uid="{00000000-0005-0000-0000-0000E7BA0000}"/>
    <cellStyle name="SAPBEXstdData 47 8" xfId="26624" xr:uid="{00000000-0005-0000-0000-0000E8BA0000}"/>
    <cellStyle name="SAPBEXstdData 47 9" xfId="29507" xr:uid="{00000000-0005-0000-0000-0000E9BA0000}"/>
    <cellStyle name="SAPBEXstdData 48" xfId="2317" xr:uid="{00000000-0005-0000-0000-0000EABA0000}"/>
    <cellStyle name="SAPBEXstdData 48 10" xfId="32399" xr:uid="{00000000-0005-0000-0000-0000EBBA0000}"/>
    <cellStyle name="SAPBEXstdData 48 11" xfId="35290" xr:uid="{00000000-0005-0000-0000-0000ECBA0000}"/>
    <cellStyle name="SAPBEXstdData 48 12" xfId="38188" xr:uid="{00000000-0005-0000-0000-0000EDBA0000}"/>
    <cellStyle name="SAPBEXstdData 48 13" xfId="43303" xr:uid="{00000000-0005-0000-0000-0000EEBA0000}"/>
    <cellStyle name="SAPBEXstdData 48 14" xfId="46330" xr:uid="{00000000-0005-0000-0000-0000EFBA0000}"/>
    <cellStyle name="SAPBEXstdData 48 2" xfId="7289" xr:uid="{00000000-0005-0000-0000-0000F0BA0000}"/>
    <cellStyle name="SAPBEXstdData 48 3" xfId="10083" xr:uid="{00000000-0005-0000-0000-0000F1BA0000}"/>
    <cellStyle name="SAPBEXstdData 48 4" xfId="12967" xr:uid="{00000000-0005-0000-0000-0000F2BA0000}"/>
    <cellStyle name="SAPBEXstdData 48 5" xfId="15843" xr:uid="{00000000-0005-0000-0000-0000F3BA0000}"/>
    <cellStyle name="SAPBEXstdData 48 6" xfId="18780" xr:uid="{00000000-0005-0000-0000-0000F4BA0000}"/>
    <cellStyle name="SAPBEXstdData 48 7" xfId="21880" xr:uid="{00000000-0005-0000-0000-0000F5BA0000}"/>
    <cellStyle name="SAPBEXstdData 48 8" xfId="26654" xr:uid="{00000000-0005-0000-0000-0000F6BA0000}"/>
    <cellStyle name="SAPBEXstdData 48 9" xfId="29537" xr:uid="{00000000-0005-0000-0000-0000F7BA0000}"/>
    <cellStyle name="SAPBEXstdData 49" xfId="2347" xr:uid="{00000000-0005-0000-0000-0000F8BA0000}"/>
    <cellStyle name="SAPBEXstdData 49 10" xfId="32429" xr:uid="{00000000-0005-0000-0000-0000F9BA0000}"/>
    <cellStyle name="SAPBEXstdData 49 11" xfId="35319" xr:uid="{00000000-0005-0000-0000-0000FABA0000}"/>
    <cellStyle name="SAPBEXstdData 49 12" xfId="38217" xr:uid="{00000000-0005-0000-0000-0000FBBA0000}"/>
    <cellStyle name="SAPBEXstdData 49 13" xfId="43332" xr:uid="{00000000-0005-0000-0000-0000FCBA0000}"/>
    <cellStyle name="SAPBEXstdData 49 14" xfId="46360" xr:uid="{00000000-0005-0000-0000-0000FDBA0000}"/>
    <cellStyle name="SAPBEXstdData 49 2" xfId="7319" xr:uid="{00000000-0005-0000-0000-0000FEBA0000}"/>
    <cellStyle name="SAPBEXstdData 49 3" xfId="10113" xr:uid="{00000000-0005-0000-0000-0000FFBA0000}"/>
    <cellStyle name="SAPBEXstdData 49 4" xfId="12996" xr:uid="{00000000-0005-0000-0000-000000BB0000}"/>
    <cellStyle name="SAPBEXstdData 49 5" xfId="15873" xr:uid="{00000000-0005-0000-0000-000001BB0000}"/>
    <cellStyle name="SAPBEXstdData 49 6" xfId="18810" xr:uid="{00000000-0005-0000-0000-000002BB0000}"/>
    <cellStyle name="SAPBEXstdData 49 7" xfId="21909" xr:uid="{00000000-0005-0000-0000-000003BB0000}"/>
    <cellStyle name="SAPBEXstdData 49 8" xfId="26683" xr:uid="{00000000-0005-0000-0000-000004BB0000}"/>
    <cellStyle name="SAPBEXstdData 49 9" xfId="29566" xr:uid="{00000000-0005-0000-0000-000005BB0000}"/>
    <cellStyle name="SAPBEXstdData 5" xfId="672" xr:uid="{00000000-0005-0000-0000-000006BB0000}"/>
    <cellStyle name="SAPBEXstdData 5 10" xfId="30765" xr:uid="{00000000-0005-0000-0000-000007BB0000}"/>
    <cellStyle name="SAPBEXstdData 5 11" xfId="33654" xr:uid="{00000000-0005-0000-0000-000008BB0000}"/>
    <cellStyle name="SAPBEXstdData 5 12" xfId="36560" xr:uid="{00000000-0005-0000-0000-000009BB0000}"/>
    <cellStyle name="SAPBEXstdData 5 13" xfId="41667" xr:uid="{00000000-0005-0000-0000-00000ABB0000}"/>
    <cellStyle name="SAPBEXstdData 5 14" xfId="44685" xr:uid="{00000000-0005-0000-0000-00000BBB0000}"/>
    <cellStyle name="SAPBEXstdData 5 2" xfId="3824" xr:uid="{00000000-0005-0000-0000-00000CBB0000}"/>
    <cellStyle name="SAPBEXstdData 5 3" xfId="8446" xr:uid="{00000000-0005-0000-0000-00000DBB0000}"/>
    <cellStyle name="SAPBEXstdData 5 4" xfId="11339" xr:uid="{00000000-0005-0000-0000-00000EBB0000}"/>
    <cellStyle name="SAPBEXstdData 5 5" xfId="14207" xr:uid="{00000000-0005-0000-0000-00000FBB0000}"/>
    <cellStyle name="SAPBEXstdData 5 6" xfId="17136" xr:uid="{00000000-0005-0000-0000-000010BB0000}"/>
    <cellStyle name="SAPBEXstdData 5 7" xfId="20247" xr:uid="{00000000-0005-0000-0000-000011BB0000}"/>
    <cellStyle name="SAPBEXstdData 5 8" xfId="16935" xr:uid="{00000000-0005-0000-0000-000012BB0000}"/>
    <cellStyle name="SAPBEXstdData 5 9" xfId="27910" xr:uid="{00000000-0005-0000-0000-000013BB0000}"/>
    <cellStyle name="SAPBEXstdData 50" xfId="2379" xr:uid="{00000000-0005-0000-0000-000014BB0000}"/>
    <cellStyle name="SAPBEXstdData 50 10" xfId="32461" xr:uid="{00000000-0005-0000-0000-000015BB0000}"/>
    <cellStyle name="SAPBEXstdData 50 11" xfId="35350" xr:uid="{00000000-0005-0000-0000-000016BB0000}"/>
    <cellStyle name="SAPBEXstdData 50 12" xfId="38248" xr:uid="{00000000-0005-0000-0000-000017BB0000}"/>
    <cellStyle name="SAPBEXstdData 50 13" xfId="43363" xr:uid="{00000000-0005-0000-0000-000018BB0000}"/>
    <cellStyle name="SAPBEXstdData 50 14" xfId="46392" xr:uid="{00000000-0005-0000-0000-000019BB0000}"/>
    <cellStyle name="SAPBEXstdData 50 2" xfId="7351" xr:uid="{00000000-0005-0000-0000-00001ABB0000}"/>
    <cellStyle name="SAPBEXstdData 50 3" xfId="10145" xr:uid="{00000000-0005-0000-0000-00001BBB0000}"/>
    <cellStyle name="SAPBEXstdData 50 4" xfId="13027" xr:uid="{00000000-0005-0000-0000-00001CBB0000}"/>
    <cellStyle name="SAPBEXstdData 50 5" xfId="15905" xr:uid="{00000000-0005-0000-0000-00001DBB0000}"/>
    <cellStyle name="SAPBEXstdData 50 6" xfId="18842" xr:uid="{00000000-0005-0000-0000-00001EBB0000}"/>
    <cellStyle name="SAPBEXstdData 50 7" xfId="21940" xr:uid="{00000000-0005-0000-0000-00001FBB0000}"/>
    <cellStyle name="SAPBEXstdData 50 8" xfId="26714" xr:uid="{00000000-0005-0000-0000-000020BB0000}"/>
    <cellStyle name="SAPBEXstdData 50 9" xfId="29597" xr:uid="{00000000-0005-0000-0000-000021BB0000}"/>
    <cellStyle name="SAPBEXstdData 51" xfId="2409" xr:uid="{00000000-0005-0000-0000-000022BB0000}"/>
    <cellStyle name="SAPBEXstdData 51 10" xfId="32491" xr:uid="{00000000-0005-0000-0000-000023BB0000}"/>
    <cellStyle name="SAPBEXstdData 51 11" xfId="35379" xr:uid="{00000000-0005-0000-0000-000024BB0000}"/>
    <cellStyle name="SAPBEXstdData 51 12" xfId="38277" xr:uid="{00000000-0005-0000-0000-000025BB0000}"/>
    <cellStyle name="SAPBEXstdData 51 13" xfId="43392" xr:uid="{00000000-0005-0000-0000-000026BB0000}"/>
    <cellStyle name="SAPBEXstdData 51 14" xfId="46422" xr:uid="{00000000-0005-0000-0000-000027BB0000}"/>
    <cellStyle name="SAPBEXstdData 51 2" xfId="7381" xr:uid="{00000000-0005-0000-0000-000028BB0000}"/>
    <cellStyle name="SAPBEXstdData 51 3" xfId="10175" xr:uid="{00000000-0005-0000-0000-000029BB0000}"/>
    <cellStyle name="SAPBEXstdData 51 4" xfId="13056" xr:uid="{00000000-0005-0000-0000-00002ABB0000}"/>
    <cellStyle name="SAPBEXstdData 51 5" xfId="15935" xr:uid="{00000000-0005-0000-0000-00002BBB0000}"/>
    <cellStyle name="SAPBEXstdData 51 6" xfId="18872" xr:uid="{00000000-0005-0000-0000-00002CBB0000}"/>
    <cellStyle name="SAPBEXstdData 51 7" xfId="21969" xr:uid="{00000000-0005-0000-0000-00002DBB0000}"/>
    <cellStyle name="SAPBEXstdData 51 8" xfId="26743" xr:uid="{00000000-0005-0000-0000-00002EBB0000}"/>
    <cellStyle name="SAPBEXstdData 51 9" xfId="29626" xr:uid="{00000000-0005-0000-0000-00002FBB0000}"/>
    <cellStyle name="SAPBEXstdData 52" xfId="2440" xr:uid="{00000000-0005-0000-0000-000030BB0000}"/>
    <cellStyle name="SAPBEXstdData 52 10" xfId="32522" xr:uid="{00000000-0005-0000-0000-000031BB0000}"/>
    <cellStyle name="SAPBEXstdData 52 11" xfId="35409" xr:uid="{00000000-0005-0000-0000-000032BB0000}"/>
    <cellStyle name="SAPBEXstdData 52 12" xfId="38307" xr:uid="{00000000-0005-0000-0000-000033BB0000}"/>
    <cellStyle name="SAPBEXstdData 52 13" xfId="43422" xr:uid="{00000000-0005-0000-0000-000034BB0000}"/>
    <cellStyle name="SAPBEXstdData 52 14" xfId="46453" xr:uid="{00000000-0005-0000-0000-000035BB0000}"/>
    <cellStyle name="SAPBEXstdData 52 2" xfId="7412" xr:uid="{00000000-0005-0000-0000-000036BB0000}"/>
    <cellStyle name="SAPBEXstdData 52 3" xfId="10205" xr:uid="{00000000-0005-0000-0000-000037BB0000}"/>
    <cellStyle name="SAPBEXstdData 52 4" xfId="13086" xr:uid="{00000000-0005-0000-0000-000038BB0000}"/>
    <cellStyle name="SAPBEXstdData 52 5" xfId="15966" xr:uid="{00000000-0005-0000-0000-000039BB0000}"/>
    <cellStyle name="SAPBEXstdData 52 6" xfId="18903" xr:uid="{00000000-0005-0000-0000-00003ABB0000}"/>
    <cellStyle name="SAPBEXstdData 52 7" xfId="21999" xr:uid="{00000000-0005-0000-0000-00003BBB0000}"/>
    <cellStyle name="SAPBEXstdData 52 8" xfId="26773" xr:uid="{00000000-0005-0000-0000-00003CBB0000}"/>
    <cellStyle name="SAPBEXstdData 52 9" xfId="29656" xr:uid="{00000000-0005-0000-0000-00003DBB0000}"/>
    <cellStyle name="SAPBEXstdData 53" xfId="2469" xr:uid="{00000000-0005-0000-0000-00003EBB0000}"/>
    <cellStyle name="SAPBEXstdData 53 10" xfId="32551" xr:uid="{00000000-0005-0000-0000-00003FBB0000}"/>
    <cellStyle name="SAPBEXstdData 53 11" xfId="35437" xr:uid="{00000000-0005-0000-0000-000040BB0000}"/>
    <cellStyle name="SAPBEXstdData 53 12" xfId="38335" xr:uid="{00000000-0005-0000-0000-000041BB0000}"/>
    <cellStyle name="SAPBEXstdData 53 13" xfId="43450" xr:uid="{00000000-0005-0000-0000-000042BB0000}"/>
    <cellStyle name="SAPBEXstdData 53 14" xfId="46482" xr:uid="{00000000-0005-0000-0000-000043BB0000}"/>
    <cellStyle name="SAPBEXstdData 53 2" xfId="7441" xr:uid="{00000000-0005-0000-0000-000044BB0000}"/>
    <cellStyle name="SAPBEXstdData 53 3" xfId="10233" xr:uid="{00000000-0005-0000-0000-000045BB0000}"/>
    <cellStyle name="SAPBEXstdData 53 4" xfId="13114" xr:uid="{00000000-0005-0000-0000-000046BB0000}"/>
    <cellStyle name="SAPBEXstdData 53 5" xfId="15994" xr:uid="{00000000-0005-0000-0000-000047BB0000}"/>
    <cellStyle name="SAPBEXstdData 53 6" xfId="18932" xr:uid="{00000000-0005-0000-0000-000048BB0000}"/>
    <cellStyle name="SAPBEXstdData 53 7" xfId="22027" xr:uid="{00000000-0005-0000-0000-000049BB0000}"/>
    <cellStyle name="SAPBEXstdData 53 8" xfId="26801" xr:uid="{00000000-0005-0000-0000-00004ABB0000}"/>
    <cellStyle name="SAPBEXstdData 53 9" xfId="29684" xr:uid="{00000000-0005-0000-0000-00004BBB0000}"/>
    <cellStyle name="SAPBEXstdData 54" xfId="2500" xr:uid="{00000000-0005-0000-0000-00004CBB0000}"/>
    <cellStyle name="SAPBEXstdData 54 10" xfId="32581" xr:uid="{00000000-0005-0000-0000-00004DBB0000}"/>
    <cellStyle name="SAPBEXstdData 54 11" xfId="35468" xr:uid="{00000000-0005-0000-0000-00004EBB0000}"/>
    <cellStyle name="SAPBEXstdData 54 12" xfId="38365" xr:uid="{00000000-0005-0000-0000-00004FBB0000}"/>
    <cellStyle name="SAPBEXstdData 54 13" xfId="43480" xr:uid="{00000000-0005-0000-0000-000050BB0000}"/>
    <cellStyle name="SAPBEXstdData 54 14" xfId="46513" xr:uid="{00000000-0005-0000-0000-000051BB0000}"/>
    <cellStyle name="SAPBEXstdData 54 2" xfId="7471" xr:uid="{00000000-0005-0000-0000-000052BB0000}"/>
    <cellStyle name="SAPBEXstdData 54 3" xfId="10263" xr:uid="{00000000-0005-0000-0000-000053BB0000}"/>
    <cellStyle name="SAPBEXstdData 54 4" xfId="13144" xr:uid="{00000000-0005-0000-0000-000054BB0000}"/>
    <cellStyle name="SAPBEXstdData 54 5" xfId="16024" xr:uid="{00000000-0005-0000-0000-000055BB0000}"/>
    <cellStyle name="SAPBEXstdData 54 6" xfId="18963" xr:uid="{00000000-0005-0000-0000-000056BB0000}"/>
    <cellStyle name="SAPBEXstdData 54 7" xfId="22057" xr:uid="{00000000-0005-0000-0000-000057BB0000}"/>
    <cellStyle name="SAPBEXstdData 54 8" xfId="26831" xr:uid="{00000000-0005-0000-0000-000058BB0000}"/>
    <cellStyle name="SAPBEXstdData 54 9" xfId="29714" xr:uid="{00000000-0005-0000-0000-000059BB0000}"/>
    <cellStyle name="SAPBEXstdData 55" xfId="2530" xr:uid="{00000000-0005-0000-0000-00005ABB0000}"/>
    <cellStyle name="SAPBEXstdData 55 10" xfId="32610" xr:uid="{00000000-0005-0000-0000-00005BBB0000}"/>
    <cellStyle name="SAPBEXstdData 55 11" xfId="35498" xr:uid="{00000000-0005-0000-0000-00005CBB0000}"/>
    <cellStyle name="SAPBEXstdData 55 12" xfId="38394" xr:uid="{00000000-0005-0000-0000-00005DBB0000}"/>
    <cellStyle name="SAPBEXstdData 55 13" xfId="43509" xr:uid="{00000000-0005-0000-0000-00005EBB0000}"/>
    <cellStyle name="SAPBEXstdData 55 14" xfId="46543" xr:uid="{00000000-0005-0000-0000-00005FBB0000}"/>
    <cellStyle name="SAPBEXstdData 55 2" xfId="7500" xr:uid="{00000000-0005-0000-0000-000060BB0000}"/>
    <cellStyle name="SAPBEXstdData 55 3" xfId="10292" xr:uid="{00000000-0005-0000-0000-000061BB0000}"/>
    <cellStyle name="SAPBEXstdData 55 4" xfId="13173" xr:uid="{00000000-0005-0000-0000-000062BB0000}"/>
    <cellStyle name="SAPBEXstdData 55 5" xfId="16053" xr:uid="{00000000-0005-0000-0000-000063BB0000}"/>
    <cellStyle name="SAPBEXstdData 55 6" xfId="18993" xr:uid="{00000000-0005-0000-0000-000064BB0000}"/>
    <cellStyle name="SAPBEXstdData 55 7" xfId="22086" xr:uid="{00000000-0005-0000-0000-000065BB0000}"/>
    <cellStyle name="SAPBEXstdData 55 8" xfId="26860" xr:uid="{00000000-0005-0000-0000-000066BB0000}"/>
    <cellStyle name="SAPBEXstdData 55 9" xfId="29743" xr:uid="{00000000-0005-0000-0000-000067BB0000}"/>
    <cellStyle name="SAPBEXstdData 56" xfId="2562" xr:uid="{00000000-0005-0000-0000-000068BB0000}"/>
    <cellStyle name="SAPBEXstdData 56 10" xfId="32641" xr:uid="{00000000-0005-0000-0000-000069BB0000}"/>
    <cellStyle name="SAPBEXstdData 56 11" xfId="35529" xr:uid="{00000000-0005-0000-0000-00006ABB0000}"/>
    <cellStyle name="SAPBEXstdData 56 12" xfId="38425" xr:uid="{00000000-0005-0000-0000-00006BBB0000}"/>
    <cellStyle name="SAPBEXstdData 56 13" xfId="43540" xr:uid="{00000000-0005-0000-0000-00006CBB0000}"/>
    <cellStyle name="SAPBEXstdData 56 14" xfId="46575" xr:uid="{00000000-0005-0000-0000-00006DBB0000}"/>
    <cellStyle name="SAPBEXstdData 56 2" xfId="7531" xr:uid="{00000000-0005-0000-0000-00006EBB0000}"/>
    <cellStyle name="SAPBEXstdData 56 3" xfId="10323" xr:uid="{00000000-0005-0000-0000-00006FBB0000}"/>
    <cellStyle name="SAPBEXstdData 56 4" xfId="13204" xr:uid="{00000000-0005-0000-0000-000070BB0000}"/>
    <cellStyle name="SAPBEXstdData 56 5" xfId="16084" xr:uid="{00000000-0005-0000-0000-000071BB0000}"/>
    <cellStyle name="SAPBEXstdData 56 6" xfId="19025" xr:uid="{00000000-0005-0000-0000-000072BB0000}"/>
    <cellStyle name="SAPBEXstdData 56 7" xfId="22117" xr:uid="{00000000-0005-0000-0000-000073BB0000}"/>
    <cellStyle name="SAPBEXstdData 56 8" xfId="26891" xr:uid="{00000000-0005-0000-0000-000074BB0000}"/>
    <cellStyle name="SAPBEXstdData 56 9" xfId="29774" xr:uid="{00000000-0005-0000-0000-000075BB0000}"/>
    <cellStyle name="SAPBEXstdData 57" xfId="1068" xr:uid="{00000000-0005-0000-0000-000076BB0000}"/>
    <cellStyle name="SAPBEXstdData 57 10" xfId="31161" xr:uid="{00000000-0005-0000-0000-000077BB0000}"/>
    <cellStyle name="SAPBEXstdData 57 11" xfId="34050" xr:uid="{00000000-0005-0000-0000-000078BB0000}"/>
    <cellStyle name="SAPBEXstdData 57 12" xfId="36956" xr:uid="{00000000-0005-0000-0000-000079BB0000}"/>
    <cellStyle name="SAPBEXstdData 57 13" xfId="42063" xr:uid="{00000000-0005-0000-0000-00007ABB0000}"/>
    <cellStyle name="SAPBEXstdData 57 14" xfId="45081" xr:uid="{00000000-0005-0000-0000-00007BBB0000}"/>
    <cellStyle name="SAPBEXstdData 57 2" xfId="3438" xr:uid="{00000000-0005-0000-0000-00007CBB0000}"/>
    <cellStyle name="SAPBEXstdData 57 3" xfId="8842" xr:uid="{00000000-0005-0000-0000-00007DBB0000}"/>
    <cellStyle name="SAPBEXstdData 57 4" xfId="11735" xr:uid="{00000000-0005-0000-0000-00007EBB0000}"/>
    <cellStyle name="SAPBEXstdData 57 5" xfId="14603" xr:uid="{00000000-0005-0000-0000-00007FBB0000}"/>
    <cellStyle name="SAPBEXstdData 57 6" xfId="17532" xr:uid="{00000000-0005-0000-0000-000080BB0000}"/>
    <cellStyle name="SAPBEXstdData 57 7" xfId="20643" xr:uid="{00000000-0005-0000-0000-000081BB0000}"/>
    <cellStyle name="SAPBEXstdData 57 8" xfId="25422" xr:uid="{00000000-0005-0000-0000-000082BB0000}"/>
    <cellStyle name="SAPBEXstdData 57 9" xfId="28306" xr:uid="{00000000-0005-0000-0000-000083BB0000}"/>
    <cellStyle name="SAPBEXstdData 58" xfId="2666" xr:uid="{00000000-0005-0000-0000-000084BB0000}"/>
    <cellStyle name="SAPBEXstdData 58 10" xfId="32740" xr:uid="{00000000-0005-0000-0000-000085BB0000}"/>
    <cellStyle name="SAPBEXstdData 58 11" xfId="35628" xr:uid="{00000000-0005-0000-0000-000086BB0000}"/>
    <cellStyle name="SAPBEXstdData 58 12" xfId="38524" xr:uid="{00000000-0005-0000-0000-000087BB0000}"/>
    <cellStyle name="SAPBEXstdData 58 13" xfId="43639" xr:uid="{00000000-0005-0000-0000-000088BB0000}"/>
    <cellStyle name="SAPBEXstdData 58 14" xfId="46679" xr:uid="{00000000-0005-0000-0000-000089BB0000}"/>
    <cellStyle name="SAPBEXstdData 58 2" xfId="7632" xr:uid="{00000000-0005-0000-0000-00008ABB0000}"/>
    <cellStyle name="SAPBEXstdData 58 3" xfId="10422" xr:uid="{00000000-0005-0000-0000-00008BBB0000}"/>
    <cellStyle name="SAPBEXstdData 58 4" xfId="13303" xr:uid="{00000000-0005-0000-0000-00008CBB0000}"/>
    <cellStyle name="SAPBEXstdData 58 5" xfId="16183" xr:uid="{00000000-0005-0000-0000-00008DBB0000}"/>
    <cellStyle name="SAPBEXstdData 58 6" xfId="19129" xr:uid="{00000000-0005-0000-0000-00008EBB0000}"/>
    <cellStyle name="SAPBEXstdData 58 7" xfId="22220" xr:uid="{00000000-0005-0000-0000-00008FBB0000}"/>
    <cellStyle name="SAPBEXstdData 58 8" xfId="26990" xr:uid="{00000000-0005-0000-0000-000090BB0000}"/>
    <cellStyle name="SAPBEXstdData 58 9" xfId="29873" xr:uid="{00000000-0005-0000-0000-000091BB0000}"/>
    <cellStyle name="SAPBEXstdData 59" xfId="1721" xr:uid="{00000000-0005-0000-0000-000092BB0000}"/>
    <cellStyle name="SAPBEXstdData 59 10" xfId="31813" xr:uid="{00000000-0005-0000-0000-000093BB0000}"/>
    <cellStyle name="SAPBEXstdData 59 11" xfId="34703" xr:uid="{00000000-0005-0000-0000-000094BB0000}"/>
    <cellStyle name="SAPBEXstdData 59 12" xfId="37609" xr:uid="{00000000-0005-0000-0000-000095BB0000}"/>
    <cellStyle name="SAPBEXstdData 59 13" xfId="42716" xr:uid="{00000000-0005-0000-0000-000096BB0000}"/>
    <cellStyle name="SAPBEXstdData 59 14" xfId="45734" xr:uid="{00000000-0005-0000-0000-000097BB0000}"/>
    <cellStyle name="SAPBEXstdData 59 2" xfId="6700" xr:uid="{00000000-0005-0000-0000-000098BB0000}"/>
    <cellStyle name="SAPBEXstdData 59 3" xfId="9494" xr:uid="{00000000-0005-0000-0000-000099BB0000}"/>
    <cellStyle name="SAPBEXstdData 59 4" xfId="12388" xr:uid="{00000000-0005-0000-0000-00009ABB0000}"/>
    <cellStyle name="SAPBEXstdData 59 5" xfId="15255" xr:uid="{00000000-0005-0000-0000-00009BBB0000}"/>
    <cellStyle name="SAPBEXstdData 59 6" xfId="18185" xr:uid="{00000000-0005-0000-0000-00009CBB0000}"/>
    <cellStyle name="SAPBEXstdData 59 7" xfId="21296" xr:uid="{00000000-0005-0000-0000-00009DBB0000}"/>
    <cellStyle name="SAPBEXstdData 59 8" xfId="26075" xr:uid="{00000000-0005-0000-0000-00009EBB0000}"/>
    <cellStyle name="SAPBEXstdData 59 9" xfId="28959" xr:uid="{00000000-0005-0000-0000-00009FBB0000}"/>
    <cellStyle name="SAPBEXstdData 6" xfId="706" xr:uid="{00000000-0005-0000-0000-0000A0BB0000}"/>
    <cellStyle name="SAPBEXstdData 6 10" xfId="30799" xr:uid="{00000000-0005-0000-0000-0000A1BB0000}"/>
    <cellStyle name="SAPBEXstdData 6 11" xfId="33688" xr:uid="{00000000-0005-0000-0000-0000A2BB0000}"/>
    <cellStyle name="SAPBEXstdData 6 12" xfId="36594" xr:uid="{00000000-0005-0000-0000-0000A3BB0000}"/>
    <cellStyle name="SAPBEXstdData 6 13" xfId="41701" xr:uid="{00000000-0005-0000-0000-0000A4BB0000}"/>
    <cellStyle name="SAPBEXstdData 6 14" xfId="44719" xr:uid="{00000000-0005-0000-0000-0000A5BB0000}"/>
    <cellStyle name="SAPBEXstdData 6 2" xfId="3815" xr:uid="{00000000-0005-0000-0000-0000A6BB0000}"/>
    <cellStyle name="SAPBEXstdData 6 3" xfId="8480" xr:uid="{00000000-0005-0000-0000-0000A7BB0000}"/>
    <cellStyle name="SAPBEXstdData 6 4" xfId="11373" xr:uid="{00000000-0005-0000-0000-0000A8BB0000}"/>
    <cellStyle name="SAPBEXstdData 6 5" xfId="14241" xr:uid="{00000000-0005-0000-0000-0000A9BB0000}"/>
    <cellStyle name="SAPBEXstdData 6 6" xfId="17170" xr:uid="{00000000-0005-0000-0000-0000AABB0000}"/>
    <cellStyle name="SAPBEXstdData 6 7" xfId="20281" xr:uid="{00000000-0005-0000-0000-0000ABBB0000}"/>
    <cellStyle name="SAPBEXstdData 6 8" xfId="16918" xr:uid="{00000000-0005-0000-0000-0000ACBB0000}"/>
    <cellStyle name="SAPBEXstdData 6 9" xfId="27944" xr:uid="{00000000-0005-0000-0000-0000ADBB0000}"/>
    <cellStyle name="SAPBEXstdData 60" xfId="2744" xr:uid="{00000000-0005-0000-0000-0000AEBB0000}"/>
    <cellStyle name="SAPBEXstdData 60 10" xfId="32815" xr:uid="{00000000-0005-0000-0000-0000AFBB0000}"/>
    <cellStyle name="SAPBEXstdData 60 11" xfId="35703" xr:uid="{00000000-0005-0000-0000-0000B0BB0000}"/>
    <cellStyle name="SAPBEXstdData 60 12" xfId="38599" xr:uid="{00000000-0005-0000-0000-0000B1BB0000}"/>
    <cellStyle name="SAPBEXstdData 60 13" xfId="43714" xr:uid="{00000000-0005-0000-0000-0000B2BB0000}"/>
    <cellStyle name="SAPBEXstdData 60 14" xfId="46757" xr:uid="{00000000-0005-0000-0000-0000B3BB0000}"/>
    <cellStyle name="SAPBEXstdData 60 2" xfId="7710" xr:uid="{00000000-0005-0000-0000-0000B4BB0000}"/>
    <cellStyle name="SAPBEXstdData 60 3" xfId="10497" xr:uid="{00000000-0005-0000-0000-0000B5BB0000}"/>
    <cellStyle name="SAPBEXstdData 60 4" xfId="13378" xr:uid="{00000000-0005-0000-0000-0000B6BB0000}"/>
    <cellStyle name="SAPBEXstdData 60 5" xfId="16258" xr:uid="{00000000-0005-0000-0000-0000B7BB0000}"/>
    <cellStyle name="SAPBEXstdData 60 6" xfId="19207" xr:uid="{00000000-0005-0000-0000-0000B8BB0000}"/>
    <cellStyle name="SAPBEXstdData 60 7" xfId="22298" xr:uid="{00000000-0005-0000-0000-0000B9BB0000}"/>
    <cellStyle name="SAPBEXstdData 60 8" xfId="27065" xr:uid="{00000000-0005-0000-0000-0000BABB0000}"/>
    <cellStyle name="SAPBEXstdData 60 9" xfId="29948" xr:uid="{00000000-0005-0000-0000-0000BBBB0000}"/>
    <cellStyle name="SAPBEXstdData 61" xfId="2253" xr:uid="{00000000-0005-0000-0000-0000BCBB0000}"/>
    <cellStyle name="SAPBEXstdData 61 10" xfId="32336" xr:uid="{00000000-0005-0000-0000-0000BDBB0000}"/>
    <cellStyle name="SAPBEXstdData 61 11" xfId="35229" xr:uid="{00000000-0005-0000-0000-0000BEBB0000}"/>
    <cellStyle name="SAPBEXstdData 61 12" xfId="38127" xr:uid="{00000000-0005-0000-0000-0000BFBB0000}"/>
    <cellStyle name="SAPBEXstdData 61 13" xfId="43241" xr:uid="{00000000-0005-0000-0000-0000C0BB0000}"/>
    <cellStyle name="SAPBEXstdData 61 14" xfId="46266" xr:uid="{00000000-0005-0000-0000-0000C1BB0000}"/>
    <cellStyle name="SAPBEXstdData 61 2" xfId="7226" xr:uid="{00000000-0005-0000-0000-0000C2BB0000}"/>
    <cellStyle name="SAPBEXstdData 61 3" xfId="10020" xr:uid="{00000000-0005-0000-0000-0000C3BB0000}"/>
    <cellStyle name="SAPBEXstdData 61 4" xfId="12906" xr:uid="{00000000-0005-0000-0000-0000C4BB0000}"/>
    <cellStyle name="SAPBEXstdData 61 5" xfId="15780" xr:uid="{00000000-0005-0000-0000-0000C5BB0000}"/>
    <cellStyle name="SAPBEXstdData 61 6" xfId="18716" xr:uid="{00000000-0005-0000-0000-0000C6BB0000}"/>
    <cellStyle name="SAPBEXstdData 61 7" xfId="21818" xr:uid="{00000000-0005-0000-0000-0000C7BB0000}"/>
    <cellStyle name="SAPBEXstdData 61 8" xfId="26593" xr:uid="{00000000-0005-0000-0000-0000C8BB0000}"/>
    <cellStyle name="SAPBEXstdData 61 9" xfId="29476" xr:uid="{00000000-0005-0000-0000-0000C9BB0000}"/>
    <cellStyle name="SAPBEXstdData 62" xfId="1944" xr:uid="{00000000-0005-0000-0000-0000CABB0000}"/>
    <cellStyle name="SAPBEXstdData 62 10" xfId="32028" xr:uid="{00000000-0005-0000-0000-0000CBBB0000}"/>
    <cellStyle name="SAPBEXstdData 62 11" xfId="34924" xr:uid="{00000000-0005-0000-0000-0000CCBB0000}"/>
    <cellStyle name="SAPBEXstdData 62 12" xfId="37828" xr:uid="{00000000-0005-0000-0000-0000CDBB0000}"/>
    <cellStyle name="SAPBEXstdData 62 13" xfId="42937" xr:uid="{00000000-0005-0000-0000-0000CEBB0000}"/>
    <cellStyle name="SAPBEXstdData 62 14" xfId="45957" xr:uid="{00000000-0005-0000-0000-0000CFBB0000}"/>
    <cellStyle name="SAPBEXstdData 62 2" xfId="6917" xr:uid="{00000000-0005-0000-0000-0000D0BB0000}"/>
    <cellStyle name="SAPBEXstdData 62 3" xfId="9711" xr:uid="{00000000-0005-0000-0000-0000D1BB0000}"/>
    <cellStyle name="SAPBEXstdData 62 4" xfId="12607" xr:uid="{00000000-0005-0000-0000-0000D2BB0000}"/>
    <cellStyle name="SAPBEXstdData 62 5" xfId="15471" xr:uid="{00000000-0005-0000-0000-0000D3BB0000}"/>
    <cellStyle name="SAPBEXstdData 62 6" xfId="18407" xr:uid="{00000000-0005-0000-0000-0000D4BB0000}"/>
    <cellStyle name="SAPBEXstdData 62 7" xfId="21518" xr:uid="{00000000-0005-0000-0000-0000D5BB0000}"/>
    <cellStyle name="SAPBEXstdData 62 8" xfId="26294" xr:uid="{00000000-0005-0000-0000-0000D6BB0000}"/>
    <cellStyle name="SAPBEXstdData 62 9" xfId="29177" xr:uid="{00000000-0005-0000-0000-0000D7BB0000}"/>
    <cellStyle name="SAPBEXstdData 63" xfId="2377" xr:uid="{00000000-0005-0000-0000-0000D8BB0000}"/>
    <cellStyle name="SAPBEXstdData 63 10" xfId="32459" xr:uid="{00000000-0005-0000-0000-0000D9BB0000}"/>
    <cellStyle name="SAPBEXstdData 63 11" xfId="35348" xr:uid="{00000000-0005-0000-0000-0000DABB0000}"/>
    <cellStyle name="SAPBEXstdData 63 12" xfId="38246" xr:uid="{00000000-0005-0000-0000-0000DBBB0000}"/>
    <cellStyle name="SAPBEXstdData 63 13" xfId="43361" xr:uid="{00000000-0005-0000-0000-0000DCBB0000}"/>
    <cellStyle name="SAPBEXstdData 63 14" xfId="46390" xr:uid="{00000000-0005-0000-0000-0000DDBB0000}"/>
    <cellStyle name="SAPBEXstdData 63 2" xfId="7349" xr:uid="{00000000-0005-0000-0000-0000DEBB0000}"/>
    <cellStyle name="SAPBEXstdData 63 3" xfId="10143" xr:uid="{00000000-0005-0000-0000-0000DFBB0000}"/>
    <cellStyle name="SAPBEXstdData 63 4" xfId="13025" xr:uid="{00000000-0005-0000-0000-0000E0BB0000}"/>
    <cellStyle name="SAPBEXstdData 63 5" xfId="15903" xr:uid="{00000000-0005-0000-0000-0000E1BB0000}"/>
    <cellStyle name="SAPBEXstdData 63 6" xfId="18840" xr:uid="{00000000-0005-0000-0000-0000E2BB0000}"/>
    <cellStyle name="SAPBEXstdData 63 7" xfId="21938" xr:uid="{00000000-0005-0000-0000-0000E3BB0000}"/>
    <cellStyle name="SAPBEXstdData 63 8" xfId="26712" xr:uid="{00000000-0005-0000-0000-0000E4BB0000}"/>
    <cellStyle name="SAPBEXstdData 63 9" xfId="29595" xr:uid="{00000000-0005-0000-0000-0000E5BB0000}"/>
    <cellStyle name="SAPBEXstdData 64" xfId="2621" xr:uid="{00000000-0005-0000-0000-0000E6BB0000}"/>
    <cellStyle name="SAPBEXstdData 64 10" xfId="32695" xr:uid="{00000000-0005-0000-0000-0000E7BB0000}"/>
    <cellStyle name="SAPBEXstdData 64 11" xfId="35583" xr:uid="{00000000-0005-0000-0000-0000E8BB0000}"/>
    <cellStyle name="SAPBEXstdData 64 12" xfId="38479" xr:uid="{00000000-0005-0000-0000-0000E9BB0000}"/>
    <cellStyle name="SAPBEXstdData 64 13" xfId="43594" xr:uid="{00000000-0005-0000-0000-0000EABB0000}"/>
    <cellStyle name="SAPBEXstdData 64 14" xfId="46634" xr:uid="{00000000-0005-0000-0000-0000EBBB0000}"/>
    <cellStyle name="SAPBEXstdData 64 2" xfId="7587" xr:uid="{00000000-0005-0000-0000-0000ECBB0000}"/>
    <cellStyle name="SAPBEXstdData 64 3" xfId="10377" xr:uid="{00000000-0005-0000-0000-0000EDBB0000}"/>
    <cellStyle name="SAPBEXstdData 64 4" xfId="13258" xr:uid="{00000000-0005-0000-0000-0000EEBB0000}"/>
    <cellStyle name="SAPBEXstdData 64 5" xfId="16138" xr:uid="{00000000-0005-0000-0000-0000EFBB0000}"/>
    <cellStyle name="SAPBEXstdData 64 6" xfId="19084" xr:uid="{00000000-0005-0000-0000-0000F0BB0000}"/>
    <cellStyle name="SAPBEXstdData 64 7" xfId="22175" xr:uid="{00000000-0005-0000-0000-0000F1BB0000}"/>
    <cellStyle name="SAPBEXstdData 64 8" xfId="26945" xr:uid="{00000000-0005-0000-0000-0000F2BB0000}"/>
    <cellStyle name="SAPBEXstdData 64 9" xfId="29828" xr:uid="{00000000-0005-0000-0000-0000F3BB0000}"/>
    <cellStyle name="SAPBEXstdData 65" xfId="2723" xr:uid="{00000000-0005-0000-0000-0000F4BB0000}"/>
    <cellStyle name="SAPBEXstdData 65 10" xfId="32794" xr:uid="{00000000-0005-0000-0000-0000F5BB0000}"/>
    <cellStyle name="SAPBEXstdData 65 11" xfId="35682" xr:uid="{00000000-0005-0000-0000-0000F6BB0000}"/>
    <cellStyle name="SAPBEXstdData 65 12" xfId="38578" xr:uid="{00000000-0005-0000-0000-0000F7BB0000}"/>
    <cellStyle name="SAPBEXstdData 65 13" xfId="43693" xr:uid="{00000000-0005-0000-0000-0000F8BB0000}"/>
    <cellStyle name="SAPBEXstdData 65 14" xfId="46736" xr:uid="{00000000-0005-0000-0000-0000F9BB0000}"/>
    <cellStyle name="SAPBEXstdData 65 2" xfId="7689" xr:uid="{00000000-0005-0000-0000-0000FABB0000}"/>
    <cellStyle name="SAPBEXstdData 65 3" xfId="10476" xr:uid="{00000000-0005-0000-0000-0000FBBB0000}"/>
    <cellStyle name="SAPBEXstdData 65 4" xfId="13357" xr:uid="{00000000-0005-0000-0000-0000FCBB0000}"/>
    <cellStyle name="SAPBEXstdData 65 5" xfId="16237" xr:uid="{00000000-0005-0000-0000-0000FDBB0000}"/>
    <cellStyle name="SAPBEXstdData 65 6" xfId="19186" xr:uid="{00000000-0005-0000-0000-0000FEBB0000}"/>
    <cellStyle name="SAPBEXstdData 65 7" xfId="22277" xr:uid="{00000000-0005-0000-0000-0000FFBB0000}"/>
    <cellStyle name="SAPBEXstdData 65 8" xfId="27044" xr:uid="{00000000-0005-0000-0000-000000BC0000}"/>
    <cellStyle name="SAPBEXstdData 65 9" xfId="29927" xr:uid="{00000000-0005-0000-0000-000001BC0000}"/>
    <cellStyle name="SAPBEXstdData 66" xfId="2998" xr:uid="{00000000-0005-0000-0000-000002BC0000}"/>
    <cellStyle name="SAPBEXstdData 66 10" xfId="33062" xr:uid="{00000000-0005-0000-0000-000003BC0000}"/>
    <cellStyle name="SAPBEXstdData 66 11" xfId="35950" xr:uid="{00000000-0005-0000-0000-000004BC0000}"/>
    <cellStyle name="SAPBEXstdData 66 12" xfId="38846" xr:uid="{00000000-0005-0000-0000-000005BC0000}"/>
    <cellStyle name="SAPBEXstdData 66 13" xfId="43961" xr:uid="{00000000-0005-0000-0000-000006BC0000}"/>
    <cellStyle name="SAPBEXstdData 66 14" xfId="47011" xr:uid="{00000000-0005-0000-0000-000007BC0000}"/>
    <cellStyle name="SAPBEXstdData 66 2" xfId="7958" xr:uid="{00000000-0005-0000-0000-000008BC0000}"/>
    <cellStyle name="SAPBEXstdData 66 3" xfId="10744" xr:uid="{00000000-0005-0000-0000-000009BC0000}"/>
    <cellStyle name="SAPBEXstdData 66 4" xfId="13625" xr:uid="{00000000-0005-0000-0000-00000ABC0000}"/>
    <cellStyle name="SAPBEXstdData 66 5" xfId="16505" xr:uid="{00000000-0005-0000-0000-00000BBC0000}"/>
    <cellStyle name="SAPBEXstdData 66 6" xfId="19459" xr:uid="{00000000-0005-0000-0000-00000CBC0000}"/>
    <cellStyle name="SAPBEXstdData 66 7" xfId="22552" xr:uid="{00000000-0005-0000-0000-00000DBC0000}"/>
    <cellStyle name="SAPBEXstdData 66 8" xfId="27312" xr:uid="{00000000-0005-0000-0000-00000EBC0000}"/>
    <cellStyle name="SAPBEXstdData 66 9" xfId="30195" xr:uid="{00000000-0005-0000-0000-00000FBC0000}"/>
    <cellStyle name="SAPBEXstdData 67" xfId="3051" xr:uid="{00000000-0005-0000-0000-000010BC0000}"/>
    <cellStyle name="SAPBEXstdData 67 10" xfId="33113" xr:uid="{00000000-0005-0000-0000-000011BC0000}"/>
    <cellStyle name="SAPBEXstdData 67 11" xfId="36001" xr:uid="{00000000-0005-0000-0000-000012BC0000}"/>
    <cellStyle name="SAPBEXstdData 67 12" xfId="38897" xr:uid="{00000000-0005-0000-0000-000013BC0000}"/>
    <cellStyle name="SAPBEXstdData 67 13" xfId="44012" xr:uid="{00000000-0005-0000-0000-000014BC0000}"/>
    <cellStyle name="SAPBEXstdData 67 14" xfId="47064" xr:uid="{00000000-0005-0000-0000-000015BC0000}"/>
    <cellStyle name="SAPBEXstdData 67 2" xfId="8009" xr:uid="{00000000-0005-0000-0000-000016BC0000}"/>
    <cellStyle name="SAPBEXstdData 67 3" xfId="10795" xr:uid="{00000000-0005-0000-0000-000017BC0000}"/>
    <cellStyle name="SAPBEXstdData 67 4" xfId="13676" xr:uid="{00000000-0005-0000-0000-000018BC0000}"/>
    <cellStyle name="SAPBEXstdData 67 5" xfId="16556" xr:uid="{00000000-0005-0000-0000-000019BC0000}"/>
    <cellStyle name="SAPBEXstdData 67 6" xfId="19510" xr:uid="{00000000-0005-0000-0000-00001ABC0000}"/>
    <cellStyle name="SAPBEXstdData 67 7" xfId="22605" xr:uid="{00000000-0005-0000-0000-00001BBC0000}"/>
    <cellStyle name="SAPBEXstdData 67 8" xfId="27363" xr:uid="{00000000-0005-0000-0000-00001CBC0000}"/>
    <cellStyle name="SAPBEXstdData 67 9" xfId="30246" xr:uid="{00000000-0005-0000-0000-00001DBC0000}"/>
    <cellStyle name="SAPBEXstdData 68" xfId="3041" xr:uid="{00000000-0005-0000-0000-00001EBC0000}"/>
    <cellStyle name="SAPBEXstdData 68 10" xfId="33103" xr:uid="{00000000-0005-0000-0000-00001FBC0000}"/>
    <cellStyle name="SAPBEXstdData 68 11" xfId="35991" xr:uid="{00000000-0005-0000-0000-000020BC0000}"/>
    <cellStyle name="SAPBEXstdData 68 12" xfId="38887" xr:uid="{00000000-0005-0000-0000-000021BC0000}"/>
    <cellStyle name="SAPBEXstdData 68 13" xfId="44002" xr:uid="{00000000-0005-0000-0000-000022BC0000}"/>
    <cellStyle name="SAPBEXstdData 68 14" xfId="47054" xr:uid="{00000000-0005-0000-0000-000023BC0000}"/>
    <cellStyle name="SAPBEXstdData 68 2" xfId="7999" xr:uid="{00000000-0005-0000-0000-000024BC0000}"/>
    <cellStyle name="SAPBEXstdData 68 3" xfId="10785" xr:uid="{00000000-0005-0000-0000-000025BC0000}"/>
    <cellStyle name="SAPBEXstdData 68 4" xfId="13666" xr:uid="{00000000-0005-0000-0000-000026BC0000}"/>
    <cellStyle name="SAPBEXstdData 68 5" xfId="16546" xr:uid="{00000000-0005-0000-0000-000027BC0000}"/>
    <cellStyle name="SAPBEXstdData 68 6" xfId="19500" xr:uid="{00000000-0005-0000-0000-000028BC0000}"/>
    <cellStyle name="SAPBEXstdData 68 7" xfId="22595" xr:uid="{00000000-0005-0000-0000-000029BC0000}"/>
    <cellStyle name="SAPBEXstdData 68 8" xfId="27353" xr:uid="{00000000-0005-0000-0000-00002ABC0000}"/>
    <cellStyle name="SAPBEXstdData 68 9" xfId="30236" xr:uid="{00000000-0005-0000-0000-00002BBC0000}"/>
    <cellStyle name="SAPBEXstdData 69" xfId="3131" xr:uid="{00000000-0005-0000-0000-00002CBC0000}"/>
    <cellStyle name="SAPBEXstdData 69 10" xfId="33191" xr:uid="{00000000-0005-0000-0000-00002DBC0000}"/>
    <cellStyle name="SAPBEXstdData 69 11" xfId="36080" xr:uid="{00000000-0005-0000-0000-00002EBC0000}"/>
    <cellStyle name="SAPBEXstdData 69 12" xfId="38976" xr:uid="{00000000-0005-0000-0000-00002FBC0000}"/>
    <cellStyle name="SAPBEXstdData 69 13" xfId="44091" xr:uid="{00000000-0005-0000-0000-000030BC0000}"/>
    <cellStyle name="SAPBEXstdData 69 14" xfId="47144" xr:uid="{00000000-0005-0000-0000-000031BC0000}"/>
    <cellStyle name="SAPBEXstdData 69 2" xfId="8089" xr:uid="{00000000-0005-0000-0000-000032BC0000}"/>
    <cellStyle name="SAPBEXstdData 69 3" xfId="10873" xr:uid="{00000000-0005-0000-0000-000033BC0000}"/>
    <cellStyle name="SAPBEXstdData 69 4" xfId="13755" xr:uid="{00000000-0005-0000-0000-000034BC0000}"/>
    <cellStyle name="SAPBEXstdData 69 5" xfId="16634" xr:uid="{00000000-0005-0000-0000-000035BC0000}"/>
    <cellStyle name="SAPBEXstdData 69 6" xfId="19589" xr:uid="{00000000-0005-0000-0000-000036BC0000}"/>
    <cellStyle name="SAPBEXstdData 69 7" xfId="22685" xr:uid="{00000000-0005-0000-0000-000037BC0000}"/>
    <cellStyle name="SAPBEXstdData 69 8" xfId="27442" xr:uid="{00000000-0005-0000-0000-000038BC0000}"/>
    <cellStyle name="SAPBEXstdData 69 9" xfId="30325" xr:uid="{00000000-0005-0000-0000-000039BC0000}"/>
    <cellStyle name="SAPBEXstdData 7" xfId="838" xr:uid="{00000000-0005-0000-0000-00003ABC0000}"/>
    <cellStyle name="SAPBEXstdData 7 10" xfId="30931" xr:uid="{00000000-0005-0000-0000-00003BBC0000}"/>
    <cellStyle name="SAPBEXstdData 7 11" xfId="33820" xr:uid="{00000000-0005-0000-0000-00003CBC0000}"/>
    <cellStyle name="SAPBEXstdData 7 12" xfId="36726" xr:uid="{00000000-0005-0000-0000-00003DBC0000}"/>
    <cellStyle name="SAPBEXstdData 7 13" xfId="41833" xr:uid="{00000000-0005-0000-0000-00003EBC0000}"/>
    <cellStyle name="SAPBEXstdData 7 14" xfId="44851" xr:uid="{00000000-0005-0000-0000-00003FBC0000}"/>
    <cellStyle name="SAPBEXstdData 7 2" xfId="5945" xr:uid="{00000000-0005-0000-0000-000040BC0000}"/>
    <cellStyle name="SAPBEXstdData 7 3" xfId="8612" xr:uid="{00000000-0005-0000-0000-000041BC0000}"/>
    <cellStyle name="SAPBEXstdData 7 4" xfId="11505" xr:uid="{00000000-0005-0000-0000-000042BC0000}"/>
    <cellStyle name="SAPBEXstdData 7 5" xfId="14373" xr:uid="{00000000-0005-0000-0000-000043BC0000}"/>
    <cellStyle name="SAPBEXstdData 7 6" xfId="17302" xr:uid="{00000000-0005-0000-0000-000044BC0000}"/>
    <cellStyle name="SAPBEXstdData 7 7" xfId="20413" xr:uid="{00000000-0005-0000-0000-000045BC0000}"/>
    <cellStyle name="SAPBEXstdData 7 8" xfId="25192" xr:uid="{00000000-0005-0000-0000-000046BC0000}"/>
    <cellStyle name="SAPBEXstdData 7 9" xfId="28076" xr:uid="{00000000-0005-0000-0000-000047BC0000}"/>
    <cellStyle name="SAPBEXstdData 70" xfId="3008" xr:uid="{00000000-0005-0000-0000-000048BC0000}"/>
    <cellStyle name="SAPBEXstdData 70 10" xfId="33072" xr:uid="{00000000-0005-0000-0000-000049BC0000}"/>
    <cellStyle name="SAPBEXstdData 70 11" xfId="35960" xr:uid="{00000000-0005-0000-0000-00004ABC0000}"/>
    <cellStyle name="SAPBEXstdData 70 12" xfId="38856" xr:uid="{00000000-0005-0000-0000-00004BBC0000}"/>
    <cellStyle name="SAPBEXstdData 70 13" xfId="43971" xr:uid="{00000000-0005-0000-0000-00004CBC0000}"/>
    <cellStyle name="SAPBEXstdData 70 14" xfId="47021" xr:uid="{00000000-0005-0000-0000-00004DBC0000}"/>
    <cellStyle name="SAPBEXstdData 70 2" xfId="7968" xr:uid="{00000000-0005-0000-0000-00004EBC0000}"/>
    <cellStyle name="SAPBEXstdData 70 3" xfId="10754" xr:uid="{00000000-0005-0000-0000-00004FBC0000}"/>
    <cellStyle name="SAPBEXstdData 70 4" xfId="13635" xr:uid="{00000000-0005-0000-0000-000050BC0000}"/>
    <cellStyle name="SAPBEXstdData 70 5" xfId="16515" xr:uid="{00000000-0005-0000-0000-000051BC0000}"/>
    <cellStyle name="SAPBEXstdData 70 6" xfId="19469" xr:uid="{00000000-0005-0000-0000-000052BC0000}"/>
    <cellStyle name="SAPBEXstdData 70 7" xfId="22562" xr:uid="{00000000-0005-0000-0000-000053BC0000}"/>
    <cellStyle name="SAPBEXstdData 70 8" xfId="27322" xr:uid="{00000000-0005-0000-0000-000054BC0000}"/>
    <cellStyle name="SAPBEXstdData 70 9" xfId="30205" xr:uid="{00000000-0005-0000-0000-000055BC0000}"/>
    <cellStyle name="SAPBEXstdData 71" xfId="3023" xr:uid="{00000000-0005-0000-0000-000056BC0000}"/>
    <cellStyle name="SAPBEXstdData 71 10" xfId="33085" xr:uid="{00000000-0005-0000-0000-000057BC0000}"/>
    <cellStyle name="SAPBEXstdData 71 11" xfId="35973" xr:uid="{00000000-0005-0000-0000-000058BC0000}"/>
    <cellStyle name="SAPBEXstdData 71 12" xfId="38869" xr:uid="{00000000-0005-0000-0000-000059BC0000}"/>
    <cellStyle name="SAPBEXstdData 71 13" xfId="43984" xr:uid="{00000000-0005-0000-0000-00005ABC0000}"/>
    <cellStyle name="SAPBEXstdData 71 14" xfId="47036" xr:uid="{00000000-0005-0000-0000-00005BBC0000}"/>
    <cellStyle name="SAPBEXstdData 71 2" xfId="7981" xr:uid="{00000000-0005-0000-0000-00005CBC0000}"/>
    <cellStyle name="SAPBEXstdData 71 3" xfId="10767" xr:uid="{00000000-0005-0000-0000-00005DBC0000}"/>
    <cellStyle name="SAPBEXstdData 71 4" xfId="13648" xr:uid="{00000000-0005-0000-0000-00005EBC0000}"/>
    <cellStyle name="SAPBEXstdData 71 5" xfId="16528" xr:uid="{00000000-0005-0000-0000-00005FBC0000}"/>
    <cellStyle name="SAPBEXstdData 71 6" xfId="19482" xr:uid="{00000000-0005-0000-0000-000060BC0000}"/>
    <cellStyle name="SAPBEXstdData 71 7" xfId="22577" xr:uid="{00000000-0005-0000-0000-000061BC0000}"/>
    <cellStyle name="SAPBEXstdData 71 8" xfId="27335" xr:uid="{00000000-0005-0000-0000-000062BC0000}"/>
    <cellStyle name="SAPBEXstdData 71 9" xfId="30218" xr:uid="{00000000-0005-0000-0000-000063BC0000}"/>
    <cellStyle name="SAPBEXstdData 72" xfId="3239" xr:uid="{00000000-0005-0000-0000-000064BC0000}"/>
    <cellStyle name="SAPBEXstdData 72 10" xfId="33299" xr:uid="{00000000-0005-0000-0000-000065BC0000}"/>
    <cellStyle name="SAPBEXstdData 72 11" xfId="36188" xr:uid="{00000000-0005-0000-0000-000066BC0000}"/>
    <cellStyle name="SAPBEXstdData 72 12" xfId="39084" xr:uid="{00000000-0005-0000-0000-000067BC0000}"/>
    <cellStyle name="SAPBEXstdData 72 13" xfId="44199" xr:uid="{00000000-0005-0000-0000-000068BC0000}"/>
    <cellStyle name="SAPBEXstdData 72 14" xfId="47252" xr:uid="{00000000-0005-0000-0000-000069BC0000}"/>
    <cellStyle name="SAPBEXstdData 72 2" xfId="8197" xr:uid="{00000000-0005-0000-0000-00006ABC0000}"/>
    <cellStyle name="SAPBEXstdData 72 3" xfId="10981" xr:uid="{00000000-0005-0000-0000-00006BBC0000}"/>
    <cellStyle name="SAPBEXstdData 72 4" xfId="13863" xr:uid="{00000000-0005-0000-0000-00006CBC0000}"/>
    <cellStyle name="SAPBEXstdData 72 5" xfId="16742" xr:uid="{00000000-0005-0000-0000-00006DBC0000}"/>
    <cellStyle name="SAPBEXstdData 72 6" xfId="19697" xr:uid="{00000000-0005-0000-0000-00006EBC0000}"/>
    <cellStyle name="SAPBEXstdData 72 7" xfId="22793" xr:uid="{00000000-0005-0000-0000-00006FBC0000}"/>
    <cellStyle name="SAPBEXstdData 72 8" xfId="27550" xr:uid="{00000000-0005-0000-0000-000070BC0000}"/>
    <cellStyle name="SAPBEXstdData 72 9" xfId="30433" xr:uid="{00000000-0005-0000-0000-000071BC0000}"/>
    <cellStyle name="SAPBEXstdData 73" xfId="8282" xr:uid="{00000000-0005-0000-0000-000072BC0000}"/>
    <cellStyle name="SAPBEXstdData 74" xfId="14041" xr:uid="{00000000-0005-0000-0000-000073BC0000}"/>
    <cellStyle name="SAPBEXstdData 75" xfId="18446" xr:uid="{00000000-0005-0000-0000-000074BC0000}"/>
    <cellStyle name="SAPBEXstdData 76" xfId="19818" xr:uid="{00000000-0005-0000-0000-000075BC0000}"/>
    <cellStyle name="SAPBEXstdData 77" xfId="21494" xr:uid="{00000000-0005-0000-0000-000076BC0000}"/>
    <cellStyle name="SAPBEXstdData 78" xfId="22885" xr:uid="{00000000-0005-0000-0000-000077BC0000}"/>
    <cellStyle name="SAPBEXstdData 79" xfId="24224" xr:uid="{00000000-0005-0000-0000-000078BC0000}"/>
    <cellStyle name="SAPBEXstdData 8" xfId="884" xr:uid="{00000000-0005-0000-0000-000079BC0000}"/>
    <cellStyle name="SAPBEXstdData 8 10" xfId="30977" xr:uid="{00000000-0005-0000-0000-00007ABC0000}"/>
    <cellStyle name="SAPBEXstdData 8 11" xfId="33866" xr:uid="{00000000-0005-0000-0000-00007BBC0000}"/>
    <cellStyle name="SAPBEXstdData 8 12" xfId="36772" xr:uid="{00000000-0005-0000-0000-00007CBC0000}"/>
    <cellStyle name="SAPBEXstdData 8 13" xfId="41879" xr:uid="{00000000-0005-0000-0000-00007DBC0000}"/>
    <cellStyle name="SAPBEXstdData 8 14" xfId="44897" xr:uid="{00000000-0005-0000-0000-00007EBC0000}"/>
    <cellStyle name="SAPBEXstdData 8 2" xfId="3941" xr:uid="{00000000-0005-0000-0000-00007FBC0000}"/>
    <cellStyle name="SAPBEXstdData 8 3" xfId="8658" xr:uid="{00000000-0005-0000-0000-000080BC0000}"/>
    <cellStyle name="SAPBEXstdData 8 4" xfId="11551" xr:uid="{00000000-0005-0000-0000-000081BC0000}"/>
    <cellStyle name="SAPBEXstdData 8 5" xfId="14419" xr:uid="{00000000-0005-0000-0000-000082BC0000}"/>
    <cellStyle name="SAPBEXstdData 8 6" xfId="17348" xr:uid="{00000000-0005-0000-0000-000083BC0000}"/>
    <cellStyle name="SAPBEXstdData 8 7" xfId="20459" xr:uid="{00000000-0005-0000-0000-000084BC0000}"/>
    <cellStyle name="SAPBEXstdData 8 8" xfId="25238" xr:uid="{00000000-0005-0000-0000-000085BC0000}"/>
    <cellStyle name="SAPBEXstdData 8 9" xfId="28122" xr:uid="{00000000-0005-0000-0000-000086BC0000}"/>
    <cellStyle name="SAPBEXstdData 80" xfId="30602" xr:uid="{00000000-0005-0000-0000-000087BC0000}"/>
    <cellStyle name="SAPBEXstdData 81" xfId="34900" xr:uid="{00000000-0005-0000-0000-000088BC0000}"/>
    <cellStyle name="SAPBEXstdData 82" xfId="40795" xr:uid="{00000000-0005-0000-0000-000089BC0000}"/>
    <cellStyle name="SAPBEXstdData 83" xfId="40551" xr:uid="{00000000-0005-0000-0000-00008ABC0000}"/>
    <cellStyle name="SAPBEXstdData 84" xfId="43128" xr:uid="{00000000-0005-0000-0000-00008BBC0000}"/>
    <cellStyle name="SAPBEXstdData 85" xfId="41392" xr:uid="{00000000-0005-0000-0000-00008CBC0000}"/>
    <cellStyle name="SAPBEXstdData 86" xfId="44304" xr:uid="{00000000-0005-0000-0000-00008DBC0000}"/>
    <cellStyle name="SAPBEXstdData 87" xfId="44312" xr:uid="{00000000-0005-0000-0000-00008EBC0000}"/>
    <cellStyle name="SAPBEXstdData 88" xfId="47356" xr:uid="{00000000-0005-0000-0000-00008FBC0000}"/>
    <cellStyle name="SAPBEXstdData 89" xfId="44427" xr:uid="{00000000-0005-0000-0000-000090BC0000}"/>
    <cellStyle name="SAPBEXstdData 9" xfId="513" xr:uid="{00000000-0005-0000-0000-000091BC0000}"/>
    <cellStyle name="SAPBEXstdData 9 10" xfId="30606" xr:uid="{00000000-0005-0000-0000-000092BC0000}"/>
    <cellStyle name="SAPBEXstdData 9 11" xfId="33495" xr:uid="{00000000-0005-0000-0000-000093BC0000}"/>
    <cellStyle name="SAPBEXstdData 9 12" xfId="36401" xr:uid="{00000000-0005-0000-0000-000094BC0000}"/>
    <cellStyle name="SAPBEXstdData 9 13" xfId="41508" xr:uid="{00000000-0005-0000-0000-000095BC0000}"/>
    <cellStyle name="SAPBEXstdData 9 14" xfId="44526" xr:uid="{00000000-0005-0000-0000-000096BC0000}"/>
    <cellStyle name="SAPBEXstdData 9 2" xfId="5943" xr:uid="{00000000-0005-0000-0000-000097BC0000}"/>
    <cellStyle name="SAPBEXstdData 9 3" xfId="8287" xr:uid="{00000000-0005-0000-0000-000098BC0000}"/>
    <cellStyle name="SAPBEXstdData 9 4" xfId="11180" xr:uid="{00000000-0005-0000-0000-000099BC0000}"/>
    <cellStyle name="SAPBEXstdData 9 5" xfId="14048" xr:uid="{00000000-0005-0000-0000-00009ABC0000}"/>
    <cellStyle name="SAPBEXstdData 9 6" xfId="16977" xr:uid="{00000000-0005-0000-0000-00009BBC0000}"/>
    <cellStyle name="SAPBEXstdData 9 7" xfId="20088" xr:uid="{00000000-0005-0000-0000-00009CBC0000}"/>
    <cellStyle name="SAPBEXstdData 9 8" xfId="22226" xr:uid="{00000000-0005-0000-0000-00009DBC0000}"/>
    <cellStyle name="SAPBEXstdData 9 9" xfId="27751" xr:uid="{00000000-0005-0000-0000-00009EBC0000}"/>
    <cellStyle name="SAPBEXstdData 90" xfId="45870" xr:uid="{00000000-0005-0000-0000-00009FBC0000}"/>
    <cellStyle name="SAPBEXstdData 91" xfId="46276" xr:uid="{00000000-0005-0000-0000-0000A0BC0000}"/>
    <cellStyle name="SAPBEXstdData 92" xfId="47496" xr:uid="{00000000-0005-0000-0000-0000A1BC0000}"/>
    <cellStyle name="SAPBEXstdData 93" xfId="44421" xr:uid="{00000000-0005-0000-0000-0000A2BC0000}"/>
    <cellStyle name="SAPBEXstdData 94" xfId="47573" xr:uid="{00000000-0005-0000-0000-0000A3BC0000}"/>
    <cellStyle name="SAPBEXstdData 95" xfId="44420" xr:uid="{00000000-0005-0000-0000-0000A4BC0000}"/>
    <cellStyle name="SAPBEXstdData 96" xfId="47518" xr:uid="{00000000-0005-0000-0000-0000A5BC0000}"/>
    <cellStyle name="SAPBEXstdData 97" xfId="47724" xr:uid="{00000000-0005-0000-0000-0000A6BC0000}"/>
    <cellStyle name="SAPBEXstdData 98" xfId="47775" xr:uid="{00000000-0005-0000-0000-0000A7BC0000}"/>
    <cellStyle name="SAPBEXstdData 99" xfId="47834" xr:uid="{00000000-0005-0000-0000-0000A8BC0000}"/>
    <cellStyle name="SAPBEXstdItem" xfId="96" xr:uid="{00000000-0005-0000-0000-0000A9BC0000}"/>
    <cellStyle name="SAPBEXstdItem 10" xfId="773" xr:uid="{00000000-0005-0000-0000-0000AABC0000}"/>
    <cellStyle name="SAPBEXstdItem 10 10" xfId="30866" xr:uid="{00000000-0005-0000-0000-0000ABBC0000}"/>
    <cellStyle name="SAPBEXstdItem 10 11" xfId="33755" xr:uid="{00000000-0005-0000-0000-0000ACBC0000}"/>
    <cellStyle name="SAPBEXstdItem 10 12" xfId="36661" xr:uid="{00000000-0005-0000-0000-0000ADBC0000}"/>
    <cellStyle name="SAPBEXstdItem 10 13" xfId="41768" xr:uid="{00000000-0005-0000-0000-0000AEBC0000}"/>
    <cellStyle name="SAPBEXstdItem 10 14" xfId="44786" xr:uid="{00000000-0005-0000-0000-0000AFBC0000}"/>
    <cellStyle name="SAPBEXstdItem 10 2" xfId="3866" xr:uid="{00000000-0005-0000-0000-0000B0BC0000}"/>
    <cellStyle name="SAPBEXstdItem 10 3" xfId="8547" xr:uid="{00000000-0005-0000-0000-0000B1BC0000}"/>
    <cellStyle name="SAPBEXstdItem 10 4" xfId="11440" xr:uid="{00000000-0005-0000-0000-0000B2BC0000}"/>
    <cellStyle name="SAPBEXstdItem 10 5" xfId="14308" xr:uid="{00000000-0005-0000-0000-0000B3BC0000}"/>
    <cellStyle name="SAPBEXstdItem 10 6" xfId="17237" xr:uid="{00000000-0005-0000-0000-0000B4BC0000}"/>
    <cellStyle name="SAPBEXstdItem 10 7" xfId="20348" xr:uid="{00000000-0005-0000-0000-0000B5BC0000}"/>
    <cellStyle name="SAPBEXstdItem 10 8" xfId="25127" xr:uid="{00000000-0005-0000-0000-0000B6BC0000}"/>
    <cellStyle name="SAPBEXstdItem 10 9" xfId="28011" xr:uid="{00000000-0005-0000-0000-0000B7BC0000}"/>
    <cellStyle name="SAPBEXstdItem 100" xfId="47602" xr:uid="{00000000-0005-0000-0000-0000B8BC0000}"/>
    <cellStyle name="SAPBEXstdItem 101" xfId="47981" xr:uid="{00000000-0005-0000-0000-0000B9BC0000}"/>
    <cellStyle name="SAPBEXstdItem 102" xfId="47418" xr:uid="{00000000-0005-0000-0000-0000BABC0000}"/>
    <cellStyle name="SAPBEXstdItem 103" xfId="48082" xr:uid="{00000000-0005-0000-0000-0000BBBC0000}"/>
    <cellStyle name="SAPBEXstdItem 104" xfId="47390" xr:uid="{00000000-0005-0000-0000-0000BCBC0000}"/>
    <cellStyle name="SAPBEXstdItem 105" xfId="48199" xr:uid="{00000000-0005-0000-0000-0000BDBC0000}"/>
    <cellStyle name="SAPBEXstdItem 106" xfId="48228" xr:uid="{00000000-0005-0000-0000-0000BEBC0000}"/>
    <cellStyle name="SAPBEXstdItem 107" xfId="48257" xr:uid="{00000000-0005-0000-0000-0000BFBC0000}"/>
    <cellStyle name="SAPBEXstdItem 108" xfId="47909" xr:uid="{00000000-0005-0000-0000-0000C0BC0000}"/>
    <cellStyle name="SAPBEXstdItem 109" xfId="48395" xr:uid="{00000000-0005-0000-0000-0000C1BC0000}"/>
    <cellStyle name="SAPBEXstdItem 11" xfId="636" xr:uid="{00000000-0005-0000-0000-0000C2BC0000}"/>
    <cellStyle name="SAPBEXstdItem 11 10" xfId="30729" xr:uid="{00000000-0005-0000-0000-0000C3BC0000}"/>
    <cellStyle name="SAPBEXstdItem 11 11" xfId="33618" xr:uid="{00000000-0005-0000-0000-0000C4BC0000}"/>
    <cellStyle name="SAPBEXstdItem 11 12" xfId="36524" xr:uid="{00000000-0005-0000-0000-0000C5BC0000}"/>
    <cellStyle name="SAPBEXstdItem 11 13" xfId="41631" xr:uid="{00000000-0005-0000-0000-0000C6BC0000}"/>
    <cellStyle name="SAPBEXstdItem 11 14" xfId="44649" xr:uid="{00000000-0005-0000-0000-0000C7BC0000}"/>
    <cellStyle name="SAPBEXstdItem 11 2" xfId="5056" xr:uid="{00000000-0005-0000-0000-0000C8BC0000}"/>
    <cellStyle name="SAPBEXstdItem 11 3" xfId="8410" xr:uid="{00000000-0005-0000-0000-0000C9BC0000}"/>
    <cellStyle name="SAPBEXstdItem 11 4" xfId="11303" xr:uid="{00000000-0005-0000-0000-0000CABC0000}"/>
    <cellStyle name="SAPBEXstdItem 11 5" xfId="14171" xr:uid="{00000000-0005-0000-0000-0000CBBC0000}"/>
    <cellStyle name="SAPBEXstdItem 11 6" xfId="17100" xr:uid="{00000000-0005-0000-0000-0000CCBC0000}"/>
    <cellStyle name="SAPBEXstdItem 11 7" xfId="20211" xr:uid="{00000000-0005-0000-0000-0000CDBC0000}"/>
    <cellStyle name="SAPBEXstdItem 11 8" xfId="19872" xr:uid="{00000000-0005-0000-0000-0000CEBC0000}"/>
    <cellStyle name="SAPBEXstdItem 11 9" xfId="27874" xr:uid="{00000000-0005-0000-0000-0000CFBC0000}"/>
    <cellStyle name="SAPBEXstdItem 110" xfId="47702" xr:uid="{00000000-0005-0000-0000-0000D0BC0000}"/>
    <cellStyle name="SAPBEXstdItem 111" xfId="48426" xr:uid="{00000000-0005-0000-0000-0000D1BC0000}"/>
    <cellStyle name="SAPBEXstdItem 112" xfId="48540" xr:uid="{00000000-0005-0000-0000-0000D2BC0000}"/>
    <cellStyle name="SAPBEXstdItem 113" xfId="48292" xr:uid="{00000000-0005-0000-0000-0000D3BC0000}"/>
    <cellStyle name="SAPBEXstdItem 114" xfId="48657" xr:uid="{00000000-0005-0000-0000-0000D4BC0000}"/>
    <cellStyle name="SAPBEXstdItem 115" xfId="48681" xr:uid="{00000000-0005-0000-0000-0000D5BC0000}"/>
    <cellStyle name="SAPBEXstdItem 116" xfId="48333" xr:uid="{00000000-0005-0000-0000-0000D6BC0000}"/>
    <cellStyle name="SAPBEXstdItem 117" xfId="48574" xr:uid="{00000000-0005-0000-0000-0000D7BC0000}"/>
    <cellStyle name="SAPBEXstdItem 118" xfId="48616" xr:uid="{00000000-0005-0000-0000-0000D8BC0000}"/>
    <cellStyle name="SAPBEXstdItem 119" xfId="48835" xr:uid="{00000000-0005-0000-0000-0000D9BC0000}"/>
    <cellStyle name="SAPBEXstdItem 12" xfId="894" xr:uid="{00000000-0005-0000-0000-0000DABC0000}"/>
    <cellStyle name="SAPBEXstdItem 12 10" xfId="30987" xr:uid="{00000000-0005-0000-0000-0000DBBC0000}"/>
    <cellStyle name="SAPBEXstdItem 12 11" xfId="33876" xr:uid="{00000000-0005-0000-0000-0000DCBC0000}"/>
    <cellStyle name="SAPBEXstdItem 12 12" xfId="36782" xr:uid="{00000000-0005-0000-0000-0000DDBC0000}"/>
    <cellStyle name="SAPBEXstdItem 12 13" xfId="41889" xr:uid="{00000000-0005-0000-0000-0000DEBC0000}"/>
    <cellStyle name="SAPBEXstdItem 12 14" xfId="44907" xr:uid="{00000000-0005-0000-0000-0000DFBC0000}"/>
    <cellStyle name="SAPBEXstdItem 12 2" xfId="4199" xr:uid="{00000000-0005-0000-0000-0000E0BC0000}"/>
    <cellStyle name="SAPBEXstdItem 12 3" xfId="8668" xr:uid="{00000000-0005-0000-0000-0000E1BC0000}"/>
    <cellStyle name="SAPBEXstdItem 12 4" xfId="11561" xr:uid="{00000000-0005-0000-0000-0000E2BC0000}"/>
    <cellStyle name="SAPBEXstdItem 12 5" xfId="14429" xr:uid="{00000000-0005-0000-0000-0000E3BC0000}"/>
    <cellStyle name="SAPBEXstdItem 12 6" xfId="17358" xr:uid="{00000000-0005-0000-0000-0000E4BC0000}"/>
    <cellStyle name="SAPBEXstdItem 12 7" xfId="20469" xr:uid="{00000000-0005-0000-0000-0000E5BC0000}"/>
    <cellStyle name="SAPBEXstdItem 12 8" xfId="25248" xr:uid="{00000000-0005-0000-0000-0000E6BC0000}"/>
    <cellStyle name="SAPBEXstdItem 12 9" xfId="28132" xr:uid="{00000000-0005-0000-0000-0000E7BC0000}"/>
    <cellStyle name="SAPBEXstdItem 120" xfId="48979" xr:uid="{00000000-0005-0000-0000-0000E8BC0000}"/>
    <cellStyle name="SAPBEXstdItem 121" xfId="49010" xr:uid="{00000000-0005-0000-0000-0000E9BC0000}"/>
    <cellStyle name="SAPBEXstdItem 122" xfId="48917" xr:uid="{00000000-0005-0000-0000-0000EABC0000}"/>
    <cellStyle name="SAPBEXstdItem 123" xfId="48903" xr:uid="{00000000-0005-0000-0000-0000EBBC0000}"/>
    <cellStyle name="SAPBEXstdItem 124" xfId="49016" xr:uid="{00000000-0005-0000-0000-0000ECBC0000}"/>
    <cellStyle name="SAPBEXstdItem 125" xfId="49070" xr:uid="{00000000-0005-0000-0000-0000EDBC0000}"/>
    <cellStyle name="SAPBEXstdItem 126" xfId="48884" xr:uid="{00000000-0005-0000-0000-0000EEBC0000}"/>
    <cellStyle name="SAPBEXstdItem 127" xfId="49040" xr:uid="{00000000-0005-0000-0000-0000EFBC0000}"/>
    <cellStyle name="SAPBEXstdItem 128" xfId="48977" xr:uid="{00000000-0005-0000-0000-0000F0BC0000}"/>
    <cellStyle name="SAPBEXstdItem 129" xfId="48874" xr:uid="{00000000-0005-0000-0000-0000F1BC0000}"/>
    <cellStyle name="SAPBEXstdItem 13" xfId="1226" xr:uid="{00000000-0005-0000-0000-0000F2BC0000}"/>
    <cellStyle name="SAPBEXstdItem 13 10" xfId="31319" xr:uid="{00000000-0005-0000-0000-0000F3BC0000}"/>
    <cellStyle name="SAPBEXstdItem 13 11" xfId="34208" xr:uid="{00000000-0005-0000-0000-0000F4BC0000}"/>
    <cellStyle name="SAPBEXstdItem 13 12" xfId="37114" xr:uid="{00000000-0005-0000-0000-0000F5BC0000}"/>
    <cellStyle name="SAPBEXstdItem 13 13" xfId="42221" xr:uid="{00000000-0005-0000-0000-0000F6BC0000}"/>
    <cellStyle name="SAPBEXstdItem 13 14" xfId="45239" xr:uid="{00000000-0005-0000-0000-0000F7BC0000}"/>
    <cellStyle name="SAPBEXstdItem 13 2" xfId="223" xr:uid="{00000000-0005-0000-0000-0000F8BC0000}"/>
    <cellStyle name="SAPBEXstdItem 13 3" xfId="9000" xr:uid="{00000000-0005-0000-0000-0000F9BC0000}"/>
    <cellStyle name="SAPBEXstdItem 13 4" xfId="11893" xr:uid="{00000000-0005-0000-0000-0000FABC0000}"/>
    <cellStyle name="SAPBEXstdItem 13 5" xfId="14761" xr:uid="{00000000-0005-0000-0000-0000FBBC0000}"/>
    <cellStyle name="SAPBEXstdItem 13 6" xfId="17690" xr:uid="{00000000-0005-0000-0000-0000FCBC0000}"/>
    <cellStyle name="SAPBEXstdItem 13 7" xfId="20801" xr:uid="{00000000-0005-0000-0000-0000FDBC0000}"/>
    <cellStyle name="SAPBEXstdItem 13 8" xfId="25580" xr:uid="{00000000-0005-0000-0000-0000FEBC0000}"/>
    <cellStyle name="SAPBEXstdItem 13 9" xfId="28464" xr:uid="{00000000-0005-0000-0000-0000FFBC0000}"/>
    <cellStyle name="SAPBEXstdItem 130" xfId="48870" xr:uid="{00000000-0005-0000-0000-000000BD0000}"/>
    <cellStyle name="SAPBEXstdItem 131" xfId="48867" xr:uid="{00000000-0005-0000-0000-000001BD0000}"/>
    <cellStyle name="SAPBEXstdItem 132" xfId="49008" xr:uid="{00000000-0005-0000-0000-000002BD0000}"/>
    <cellStyle name="SAPBEXstdItem 133" xfId="48856" xr:uid="{00000000-0005-0000-0000-000003BD0000}"/>
    <cellStyle name="SAPBEXstdItem 134" xfId="49687" xr:uid="{00000000-0005-0000-0000-000004BD0000}"/>
    <cellStyle name="SAPBEXstdItem 135" xfId="49715" xr:uid="{00000000-0005-0000-0000-000005BD0000}"/>
    <cellStyle name="SAPBEXstdItem 136" xfId="49745" xr:uid="{00000000-0005-0000-0000-000006BD0000}"/>
    <cellStyle name="SAPBEXstdItem 137" xfId="49776" xr:uid="{00000000-0005-0000-0000-000007BD0000}"/>
    <cellStyle name="SAPBEXstdItem 138" xfId="49801" xr:uid="{00000000-0005-0000-0000-000008BD0000}"/>
    <cellStyle name="SAPBEXstdItem 139" xfId="49594" xr:uid="{00000000-0005-0000-0000-000009BD0000}"/>
    <cellStyle name="SAPBEXstdItem 14" xfId="1257" xr:uid="{00000000-0005-0000-0000-00000ABD0000}"/>
    <cellStyle name="SAPBEXstdItem 14 10" xfId="31350" xr:uid="{00000000-0005-0000-0000-00000BBD0000}"/>
    <cellStyle name="SAPBEXstdItem 14 11" xfId="34239" xr:uid="{00000000-0005-0000-0000-00000CBD0000}"/>
    <cellStyle name="SAPBEXstdItem 14 12" xfId="37145" xr:uid="{00000000-0005-0000-0000-00000DBD0000}"/>
    <cellStyle name="SAPBEXstdItem 14 13" xfId="42252" xr:uid="{00000000-0005-0000-0000-00000EBD0000}"/>
    <cellStyle name="SAPBEXstdItem 14 14" xfId="45270" xr:uid="{00000000-0005-0000-0000-00000FBD0000}"/>
    <cellStyle name="SAPBEXstdItem 14 2" xfId="6237" xr:uid="{00000000-0005-0000-0000-000010BD0000}"/>
    <cellStyle name="SAPBEXstdItem 14 3" xfId="9031" xr:uid="{00000000-0005-0000-0000-000011BD0000}"/>
    <cellStyle name="SAPBEXstdItem 14 4" xfId="11924" xr:uid="{00000000-0005-0000-0000-000012BD0000}"/>
    <cellStyle name="SAPBEXstdItem 14 5" xfId="14792" xr:uid="{00000000-0005-0000-0000-000013BD0000}"/>
    <cellStyle name="SAPBEXstdItem 14 6" xfId="17721" xr:uid="{00000000-0005-0000-0000-000014BD0000}"/>
    <cellStyle name="SAPBEXstdItem 14 7" xfId="20832" xr:uid="{00000000-0005-0000-0000-000015BD0000}"/>
    <cellStyle name="SAPBEXstdItem 14 8" xfId="25611" xr:uid="{00000000-0005-0000-0000-000016BD0000}"/>
    <cellStyle name="SAPBEXstdItem 14 9" xfId="28495" xr:uid="{00000000-0005-0000-0000-000017BD0000}"/>
    <cellStyle name="SAPBEXstdItem 140" xfId="49773" xr:uid="{00000000-0005-0000-0000-000018BD0000}"/>
    <cellStyle name="SAPBEXstdItem 141" xfId="49928" xr:uid="{00000000-0005-0000-0000-000019BD0000}"/>
    <cellStyle name="SAPBEXstdItem 142" xfId="49998" xr:uid="{00000000-0005-0000-0000-00001ABD0000}"/>
    <cellStyle name="SAPBEXstdItem 143" xfId="50027" xr:uid="{00000000-0005-0000-0000-00001BBD0000}"/>
    <cellStyle name="SAPBEXstdItem 144" xfId="50056" xr:uid="{00000000-0005-0000-0000-00001CBD0000}"/>
    <cellStyle name="SAPBEXstdItem 145" xfId="50081" xr:uid="{00000000-0005-0000-0000-00001DBD0000}"/>
    <cellStyle name="SAPBEXstdItem 15" xfId="1288" xr:uid="{00000000-0005-0000-0000-00001EBD0000}"/>
    <cellStyle name="SAPBEXstdItem 15 10" xfId="31381" xr:uid="{00000000-0005-0000-0000-00001FBD0000}"/>
    <cellStyle name="SAPBEXstdItem 15 11" xfId="34270" xr:uid="{00000000-0005-0000-0000-000020BD0000}"/>
    <cellStyle name="SAPBEXstdItem 15 12" xfId="37176" xr:uid="{00000000-0005-0000-0000-000021BD0000}"/>
    <cellStyle name="SAPBEXstdItem 15 13" xfId="42283" xr:uid="{00000000-0005-0000-0000-000022BD0000}"/>
    <cellStyle name="SAPBEXstdItem 15 14" xfId="45301" xr:uid="{00000000-0005-0000-0000-000023BD0000}"/>
    <cellStyle name="SAPBEXstdItem 15 2" xfId="6268" xr:uid="{00000000-0005-0000-0000-000024BD0000}"/>
    <cellStyle name="SAPBEXstdItem 15 3" xfId="9062" xr:uid="{00000000-0005-0000-0000-000025BD0000}"/>
    <cellStyle name="SAPBEXstdItem 15 4" xfId="11955" xr:uid="{00000000-0005-0000-0000-000026BD0000}"/>
    <cellStyle name="SAPBEXstdItem 15 5" xfId="14823" xr:uid="{00000000-0005-0000-0000-000027BD0000}"/>
    <cellStyle name="SAPBEXstdItem 15 6" xfId="17752" xr:uid="{00000000-0005-0000-0000-000028BD0000}"/>
    <cellStyle name="SAPBEXstdItem 15 7" xfId="20863" xr:uid="{00000000-0005-0000-0000-000029BD0000}"/>
    <cellStyle name="SAPBEXstdItem 15 8" xfId="25642" xr:uid="{00000000-0005-0000-0000-00002ABD0000}"/>
    <cellStyle name="SAPBEXstdItem 15 9" xfId="28526" xr:uid="{00000000-0005-0000-0000-00002BBD0000}"/>
    <cellStyle name="SAPBEXstdItem 16" xfId="1318" xr:uid="{00000000-0005-0000-0000-00002CBD0000}"/>
    <cellStyle name="SAPBEXstdItem 16 10" xfId="31411" xr:uid="{00000000-0005-0000-0000-00002DBD0000}"/>
    <cellStyle name="SAPBEXstdItem 16 11" xfId="34300" xr:uid="{00000000-0005-0000-0000-00002EBD0000}"/>
    <cellStyle name="SAPBEXstdItem 16 12" xfId="37206" xr:uid="{00000000-0005-0000-0000-00002FBD0000}"/>
    <cellStyle name="SAPBEXstdItem 16 13" xfId="42313" xr:uid="{00000000-0005-0000-0000-000030BD0000}"/>
    <cellStyle name="SAPBEXstdItem 16 14" xfId="45331" xr:uid="{00000000-0005-0000-0000-000031BD0000}"/>
    <cellStyle name="SAPBEXstdItem 16 2" xfId="6298" xr:uid="{00000000-0005-0000-0000-000032BD0000}"/>
    <cellStyle name="SAPBEXstdItem 16 3" xfId="9092" xr:uid="{00000000-0005-0000-0000-000033BD0000}"/>
    <cellStyle name="SAPBEXstdItem 16 4" xfId="11985" xr:uid="{00000000-0005-0000-0000-000034BD0000}"/>
    <cellStyle name="SAPBEXstdItem 16 5" xfId="14853" xr:uid="{00000000-0005-0000-0000-000035BD0000}"/>
    <cellStyle name="SAPBEXstdItem 16 6" xfId="17782" xr:uid="{00000000-0005-0000-0000-000036BD0000}"/>
    <cellStyle name="SAPBEXstdItem 16 7" xfId="20893" xr:uid="{00000000-0005-0000-0000-000037BD0000}"/>
    <cellStyle name="SAPBEXstdItem 16 8" xfId="25672" xr:uid="{00000000-0005-0000-0000-000038BD0000}"/>
    <cellStyle name="SAPBEXstdItem 16 9" xfId="28556" xr:uid="{00000000-0005-0000-0000-000039BD0000}"/>
    <cellStyle name="SAPBEXstdItem 17" xfId="1353" xr:uid="{00000000-0005-0000-0000-00003ABD0000}"/>
    <cellStyle name="SAPBEXstdItem 17 10" xfId="31446" xr:uid="{00000000-0005-0000-0000-00003BBD0000}"/>
    <cellStyle name="SAPBEXstdItem 17 11" xfId="34335" xr:uid="{00000000-0005-0000-0000-00003CBD0000}"/>
    <cellStyle name="SAPBEXstdItem 17 12" xfId="37241" xr:uid="{00000000-0005-0000-0000-00003DBD0000}"/>
    <cellStyle name="SAPBEXstdItem 17 13" xfId="42348" xr:uid="{00000000-0005-0000-0000-00003EBD0000}"/>
    <cellStyle name="SAPBEXstdItem 17 14" xfId="45366" xr:uid="{00000000-0005-0000-0000-00003FBD0000}"/>
    <cellStyle name="SAPBEXstdItem 17 2" xfId="6333" xr:uid="{00000000-0005-0000-0000-000040BD0000}"/>
    <cellStyle name="SAPBEXstdItem 17 3" xfId="9127" xr:uid="{00000000-0005-0000-0000-000041BD0000}"/>
    <cellStyle name="SAPBEXstdItem 17 4" xfId="12020" xr:uid="{00000000-0005-0000-0000-000042BD0000}"/>
    <cellStyle name="SAPBEXstdItem 17 5" xfId="14888" xr:uid="{00000000-0005-0000-0000-000043BD0000}"/>
    <cellStyle name="SAPBEXstdItem 17 6" xfId="17817" xr:uid="{00000000-0005-0000-0000-000044BD0000}"/>
    <cellStyle name="SAPBEXstdItem 17 7" xfId="20928" xr:uid="{00000000-0005-0000-0000-000045BD0000}"/>
    <cellStyle name="SAPBEXstdItem 17 8" xfId="25707" xr:uid="{00000000-0005-0000-0000-000046BD0000}"/>
    <cellStyle name="SAPBEXstdItem 17 9" xfId="28591" xr:uid="{00000000-0005-0000-0000-000047BD0000}"/>
    <cellStyle name="SAPBEXstdItem 18" xfId="1384" xr:uid="{00000000-0005-0000-0000-000048BD0000}"/>
    <cellStyle name="SAPBEXstdItem 18 10" xfId="31477" xr:uid="{00000000-0005-0000-0000-000049BD0000}"/>
    <cellStyle name="SAPBEXstdItem 18 11" xfId="34366" xr:uid="{00000000-0005-0000-0000-00004ABD0000}"/>
    <cellStyle name="SAPBEXstdItem 18 12" xfId="37272" xr:uid="{00000000-0005-0000-0000-00004BBD0000}"/>
    <cellStyle name="SAPBEXstdItem 18 13" xfId="42379" xr:uid="{00000000-0005-0000-0000-00004CBD0000}"/>
    <cellStyle name="SAPBEXstdItem 18 14" xfId="45397" xr:uid="{00000000-0005-0000-0000-00004DBD0000}"/>
    <cellStyle name="SAPBEXstdItem 18 2" xfId="6364" xr:uid="{00000000-0005-0000-0000-00004EBD0000}"/>
    <cellStyle name="SAPBEXstdItem 18 3" xfId="9158" xr:uid="{00000000-0005-0000-0000-00004FBD0000}"/>
    <cellStyle name="SAPBEXstdItem 18 4" xfId="12051" xr:uid="{00000000-0005-0000-0000-000050BD0000}"/>
    <cellStyle name="SAPBEXstdItem 18 5" xfId="14919" xr:uid="{00000000-0005-0000-0000-000051BD0000}"/>
    <cellStyle name="SAPBEXstdItem 18 6" xfId="17848" xr:uid="{00000000-0005-0000-0000-000052BD0000}"/>
    <cellStyle name="SAPBEXstdItem 18 7" xfId="20959" xr:uid="{00000000-0005-0000-0000-000053BD0000}"/>
    <cellStyle name="SAPBEXstdItem 18 8" xfId="25738" xr:uid="{00000000-0005-0000-0000-000054BD0000}"/>
    <cellStyle name="SAPBEXstdItem 18 9" xfId="28622" xr:uid="{00000000-0005-0000-0000-000055BD0000}"/>
    <cellStyle name="SAPBEXstdItem 19" xfId="1415" xr:uid="{00000000-0005-0000-0000-000056BD0000}"/>
    <cellStyle name="SAPBEXstdItem 19 10" xfId="31508" xr:uid="{00000000-0005-0000-0000-000057BD0000}"/>
    <cellStyle name="SAPBEXstdItem 19 11" xfId="34397" xr:uid="{00000000-0005-0000-0000-000058BD0000}"/>
    <cellStyle name="SAPBEXstdItem 19 12" xfId="37303" xr:uid="{00000000-0005-0000-0000-000059BD0000}"/>
    <cellStyle name="SAPBEXstdItem 19 13" xfId="42410" xr:uid="{00000000-0005-0000-0000-00005ABD0000}"/>
    <cellStyle name="SAPBEXstdItem 19 14" xfId="45428" xr:uid="{00000000-0005-0000-0000-00005BBD0000}"/>
    <cellStyle name="SAPBEXstdItem 19 2" xfId="6395" xr:uid="{00000000-0005-0000-0000-00005CBD0000}"/>
    <cellStyle name="SAPBEXstdItem 19 3" xfId="9189" xr:uid="{00000000-0005-0000-0000-00005DBD0000}"/>
    <cellStyle name="SAPBEXstdItem 19 4" xfId="12082" xr:uid="{00000000-0005-0000-0000-00005EBD0000}"/>
    <cellStyle name="SAPBEXstdItem 19 5" xfId="14950" xr:uid="{00000000-0005-0000-0000-00005FBD0000}"/>
    <cellStyle name="SAPBEXstdItem 19 6" xfId="17879" xr:uid="{00000000-0005-0000-0000-000060BD0000}"/>
    <cellStyle name="SAPBEXstdItem 19 7" xfId="20990" xr:uid="{00000000-0005-0000-0000-000061BD0000}"/>
    <cellStyle name="SAPBEXstdItem 19 8" xfId="25769" xr:uid="{00000000-0005-0000-0000-000062BD0000}"/>
    <cellStyle name="SAPBEXstdItem 19 9" xfId="28653" xr:uid="{00000000-0005-0000-0000-000063BD0000}"/>
    <cellStyle name="SAPBEXstdItem 2" xfId="505" xr:uid="{00000000-0005-0000-0000-000064BD0000}"/>
    <cellStyle name="SAPBEXstdItem 2 10" xfId="33489" xr:uid="{00000000-0005-0000-0000-000065BD0000}"/>
    <cellStyle name="SAPBEXstdItem 2 11" xfId="36394" xr:uid="{00000000-0005-0000-0000-000066BD0000}"/>
    <cellStyle name="SAPBEXstdItem 2 12" xfId="41502" xr:uid="{00000000-0005-0000-0000-000067BD0000}"/>
    <cellStyle name="SAPBEXstdItem 2 13" xfId="44519" xr:uid="{00000000-0005-0000-0000-000068BD0000}"/>
    <cellStyle name="SAPBEXstdItem 2 2" xfId="745" xr:uid="{00000000-0005-0000-0000-000069BD0000}"/>
    <cellStyle name="SAPBEXstdItem 2 2 10" xfId="30838" xr:uid="{00000000-0005-0000-0000-00006ABD0000}"/>
    <cellStyle name="SAPBEXstdItem 2 2 11" xfId="33727" xr:uid="{00000000-0005-0000-0000-00006BBD0000}"/>
    <cellStyle name="SAPBEXstdItem 2 2 12" xfId="36633" xr:uid="{00000000-0005-0000-0000-00006CBD0000}"/>
    <cellStyle name="SAPBEXstdItem 2 2 13" xfId="41740" xr:uid="{00000000-0005-0000-0000-00006DBD0000}"/>
    <cellStyle name="SAPBEXstdItem 2 2 14" xfId="44758" xr:uid="{00000000-0005-0000-0000-00006EBD0000}"/>
    <cellStyle name="SAPBEXstdItem 2 2 2" xfId="3627" xr:uid="{00000000-0005-0000-0000-00006FBD0000}"/>
    <cellStyle name="SAPBEXstdItem 2 2 3" xfId="8519" xr:uid="{00000000-0005-0000-0000-000070BD0000}"/>
    <cellStyle name="SAPBEXstdItem 2 2 4" xfId="11412" xr:uid="{00000000-0005-0000-0000-000071BD0000}"/>
    <cellStyle name="SAPBEXstdItem 2 2 5" xfId="14280" xr:uid="{00000000-0005-0000-0000-000072BD0000}"/>
    <cellStyle name="SAPBEXstdItem 2 2 6" xfId="17209" xr:uid="{00000000-0005-0000-0000-000073BD0000}"/>
    <cellStyle name="SAPBEXstdItem 2 2 7" xfId="20320" xr:uid="{00000000-0005-0000-0000-000074BD0000}"/>
    <cellStyle name="SAPBEXstdItem 2 2 8" xfId="25099" xr:uid="{00000000-0005-0000-0000-000075BD0000}"/>
    <cellStyle name="SAPBEXstdItem 2 2 9" xfId="27983" xr:uid="{00000000-0005-0000-0000-000076BD0000}"/>
    <cellStyle name="SAPBEXstdItem 2 3" xfId="826" xr:uid="{00000000-0005-0000-0000-000077BD0000}"/>
    <cellStyle name="SAPBEXstdItem 2 3 10" xfId="30919" xr:uid="{00000000-0005-0000-0000-000078BD0000}"/>
    <cellStyle name="SAPBEXstdItem 2 3 11" xfId="33808" xr:uid="{00000000-0005-0000-0000-000079BD0000}"/>
    <cellStyle name="SAPBEXstdItem 2 3 12" xfId="36714" xr:uid="{00000000-0005-0000-0000-00007ABD0000}"/>
    <cellStyle name="SAPBEXstdItem 2 3 13" xfId="41821" xr:uid="{00000000-0005-0000-0000-00007BBD0000}"/>
    <cellStyle name="SAPBEXstdItem 2 3 14" xfId="44839" xr:uid="{00000000-0005-0000-0000-00007CBD0000}"/>
    <cellStyle name="SAPBEXstdItem 2 3 2" xfId="4419" xr:uid="{00000000-0005-0000-0000-00007DBD0000}"/>
    <cellStyle name="SAPBEXstdItem 2 3 3" xfId="8600" xr:uid="{00000000-0005-0000-0000-00007EBD0000}"/>
    <cellStyle name="SAPBEXstdItem 2 3 4" xfId="11493" xr:uid="{00000000-0005-0000-0000-00007FBD0000}"/>
    <cellStyle name="SAPBEXstdItem 2 3 5" xfId="14361" xr:uid="{00000000-0005-0000-0000-000080BD0000}"/>
    <cellStyle name="SAPBEXstdItem 2 3 6" xfId="17290" xr:uid="{00000000-0005-0000-0000-000081BD0000}"/>
    <cellStyle name="SAPBEXstdItem 2 3 7" xfId="20401" xr:uid="{00000000-0005-0000-0000-000082BD0000}"/>
    <cellStyle name="SAPBEXstdItem 2 3 8" xfId="25180" xr:uid="{00000000-0005-0000-0000-000083BD0000}"/>
    <cellStyle name="SAPBEXstdItem 2 3 9" xfId="28064" xr:uid="{00000000-0005-0000-0000-000084BD0000}"/>
    <cellStyle name="SAPBEXstdItem 2 4" xfId="858" xr:uid="{00000000-0005-0000-0000-000085BD0000}"/>
    <cellStyle name="SAPBEXstdItem 2 4 10" xfId="30951" xr:uid="{00000000-0005-0000-0000-000086BD0000}"/>
    <cellStyle name="SAPBEXstdItem 2 4 11" xfId="33840" xr:uid="{00000000-0005-0000-0000-000087BD0000}"/>
    <cellStyle name="SAPBEXstdItem 2 4 12" xfId="36746" xr:uid="{00000000-0005-0000-0000-000088BD0000}"/>
    <cellStyle name="SAPBEXstdItem 2 4 13" xfId="41853" xr:uid="{00000000-0005-0000-0000-000089BD0000}"/>
    <cellStyle name="SAPBEXstdItem 2 4 14" xfId="44871" xr:uid="{00000000-0005-0000-0000-00008ABD0000}"/>
    <cellStyle name="SAPBEXstdItem 2 4 2" xfId="4619" xr:uid="{00000000-0005-0000-0000-00008BBD0000}"/>
    <cellStyle name="SAPBEXstdItem 2 4 3" xfId="8632" xr:uid="{00000000-0005-0000-0000-00008CBD0000}"/>
    <cellStyle name="SAPBEXstdItem 2 4 4" xfId="11525" xr:uid="{00000000-0005-0000-0000-00008DBD0000}"/>
    <cellStyle name="SAPBEXstdItem 2 4 5" xfId="14393" xr:uid="{00000000-0005-0000-0000-00008EBD0000}"/>
    <cellStyle name="SAPBEXstdItem 2 4 6" xfId="17322" xr:uid="{00000000-0005-0000-0000-00008FBD0000}"/>
    <cellStyle name="SAPBEXstdItem 2 4 7" xfId="20433" xr:uid="{00000000-0005-0000-0000-000090BD0000}"/>
    <cellStyle name="SAPBEXstdItem 2 4 8" xfId="25212" xr:uid="{00000000-0005-0000-0000-000091BD0000}"/>
    <cellStyle name="SAPBEXstdItem 2 4 9" xfId="28096" xr:uid="{00000000-0005-0000-0000-000092BD0000}"/>
    <cellStyle name="SAPBEXstdItem 2 5" xfId="11174" xr:uid="{00000000-0005-0000-0000-000093BD0000}"/>
    <cellStyle name="SAPBEXstdItem 2 6" xfId="16971" xr:uid="{00000000-0005-0000-0000-000094BD0000}"/>
    <cellStyle name="SAPBEXstdItem 2 7" xfId="20080" xr:uid="{00000000-0005-0000-0000-000095BD0000}"/>
    <cellStyle name="SAPBEXstdItem 2 8" xfId="22121" xr:uid="{00000000-0005-0000-0000-000096BD0000}"/>
    <cellStyle name="SAPBEXstdItem 2 9" xfId="27745" xr:uid="{00000000-0005-0000-0000-000097BD0000}"/>
    <cellStyle name="SAPBEXstdItem 20" xfId="1446" xr:uid="{00000000-0005-0000-0000-000098BD0000}"/>
    <cellStyle name="SAPBEXstdItem 20 10" xfId="31539" xr:uid="{00000000-0005-0000-0000-000099BD0000}"/>
    <cellStyle name="SAPBEXstdItem 20 11" xfId="34428" xr:uid="{00000000-0005-0000-0000-00009ABD0000}"/>
    <cellStyle name="SAPBEXstdItem 20 12" xfId="37334" xr:uid="{00000000-0005-0000-0000-00009BBD0000}"/>
    <cellStyle name="SAPBEXstdItem 20 13" xfId="42441" xr:uid="{00000000-0005-0000-0000-00009CBD0000}"/>
    <cellStyle name="SAPBEXstdItem 20 14" xfId="45459" xr:uid="{00000000-0005-0000-0000-00009DBD0000}"/>
    <cellStyle name="SAPBEXstdItem 20 2" xfId="6426" xr:uid="{00000000-0005-0000-0000-00009EBD0000}"/>
    <cellStyle name="SAPBEXstdItem 20 3" xfId="9220" xr:uid="{00000000-0005-0000-0000-00009FBD0000}"/>
    <cellStyle name="SAPBEXstdItem 20 4" xfId="12113" xr:uid="{00000000-0005-0000-0000-0000A0BD0000}"/>
    <cellStyle name="SAPBEXstdItem 20 5" xfId="14981" xr:uid="{00000000-0005-0000-0000-0000A1BD0000}"/>
    <cellStyle name="SAPBEXstdItem 20 6" xfId="17910" xr:uid="{00000000-0005-0000-0000-0000A2BD0000}"/>
    <cellStyle name="SAPBEXstdItem 20 7" xfId="21021" xr:uid="{00000000-0005-0000-0000-0000A3BD0000}"/>
    <cellStyle name="SAPBEXstdItem 20 8" xfId="25800" xr:uid="{00000000-0005-0000-0000-0000A4BD0000}"/>
    <cellStyle name="SAPBEXstdItem 20 9" xfId="28684" xr:uid="{00000000-0005-0000-0000-0000A5BD0000}"/>
    <cellStyle name="SAPBEXstdItem 21" xfId="1477" xr:uid="{00000000-0005-0000-0000-0000A6BD0000}"/>
    <cellStyle name="SAPBEXstdItem 21 10" xfId="31570" xr:uid="{00000000-0005-0000-0000-0000A7BD0000}"/>
    <cellStyle name="SAPBEXstdItem 21 11" xfId="34459" xr:uid="{00000000-0005-0000-0000-0000A8BD0000}"/>
    <cellStyle name="SAPBEXstdItem 21 12" xfId="37365" xr:uid="{00000000-0005-0000-0000-0000A9BD0000}"/>
    <cellStyle name="SAPBEXstdItem 21 13" xfId="42472" xr:uid="{00000000-0005-0000-0000-0000AABD0000}"/>
    <cellStyle name="SAPBEXstdItem 21 14" xfId="45490" xr:uid="{00000000-0005-0000-0000-0000ABBD0000}"/>
    <cellStyle name="SAPBEXstdItem 21 2" xfId="6457" xr:uid="{00000000-0005-0000-0000-0000ACBD0000}"/>
    <cellStyle name="SAPBEXstdItem 21 3" xfId="9251" xr:uid="{00000000-0005-0000-0000-0000ADBD0000}"/>
    <cellStyle name="SAPBEXstdItem 21 4" xfId="12144" xr:uid="{00000000-0005-0000-0000-0000AEBD0000}"/>
    <cellStyle name="SAPBEXstdItem 21 5" xfId="15012" xr:uid="{00000000-0005-0000-0000-0000AFBD0000}"/>
    <cellStyle name="SAPBEXstdItem 21 6" xfId="17941" xr:uid="{00000000-0005-0000-0000-0000B0BD0000}"/>
    <cellStyle name="SAPBEXstdItem 21 7" xfId="21052" xr:uid="{00000000-0005-0000-0000-0000B1BD0000}"/>
    <cellStyle name="SAPBEXstdItem 21 8" xfId="25831" xr:uid="{00000000-0005-0000-0000-0000B2BD0000}"/>
    <cellStyle name="SAPBEXstdItem 21 9" xfId="28715" xr:uid="{00000000-0005-0000-0000-0000B3BD0000}"/>
    <cellStyle name="SAPBEXstdItem 22" xfId="1508" xr:uid="{00000000-0005-0000-0000-0000B4BD0000}"/>
    <cellStyle name="SAPBEXstdItem 22 10" xfId="31601" xr:uid="{00000000-0005-0000-0000-0000B5BD0000}"/>
    <cellStyle name="SAPBEXstdItem 22 11" xfId="34490" xr:uid="{00000000-0005-0000-0000-0000B6BD0000}"/>
    <cellStyle name="SAPBEXstdItem 22 12" xfId="37396" xr:uid="{00000000-0005-0000-0000-0000B7BD0000}"/>
    <cellStyle name="SAPBEXstdItem 22 13" xfId="42503" xr:uid="{00000000-0005-0000-0000-0000B8BD0000}"/>
    <cellStyle name="SAPBEXstdItem 22 14" xfId="45521" xr:uid="{00000000-0005-0000-0000-0000B9BD0000}"/>
    <cellStyle name="SAPBEXstdItem 22 2" xfId="6488" xr:uid="{00000000-0005-0000-0000-0000BABD0000}"/>
    <cellStyle name="SAPBEXstdItem 22 3" xfId="9282" xr:uid="{00000000-0005-0000-0000-0000BBBD0000}"/>
    <cellStyle name="SAPBEXstdItem 22 4" xfId="12175" xr:uid="{00000000-0005-0000-0000-0000BCBD0000}"/>
    <cellStyle name="SAPBEXstdItem 22 5" xfId="15043" xr:uid="{00000000-0005-0000-0000-0000BDBD0000}"/>
    <cellStyle name="SAPBEXstdItem 22 6" xfId="17972" xr:uid="{00000000-0005-0000-0000-0000BEBD0000}"/>
    <cellStyle name="SAPBEXstdItem 22 7" xfId="21083" xr:uid="{00000000-0005-0000-0000-0000BFBD0000}"/>
    <cellStyle name="SAPBEXstdItem 22 8" xfId="25862" xr:uid="{00000000-0005-0000-0000-0000C0BD0000}"/>
    <cellStyle name="SAPBEXstdItem 22 9" xfId="28746" xr:uid="{00000000-0005-0000-0000-0000C1BD0000}"/>
    <cellStyle name="SAPBEXstdItem 23" xfId="1539" xr:uid="{00000000-0005-0000-0000-0000C2BD0000}"/>
    <cellStyle name="SAPBEXstdItem 23 10" xfId="31632" xr:uid="{00000000-0005-0000-0000-0000C3BD0000}"/>
    <cellStyle name="SAPBEXstdItem 23 11" xfId="34521" xr:uid="{00000000-0005-0000-0000-0000C4BD0000}"/>
    <cellStyle name="SAPBEXstdItem 23 12" xfId="37427" xr:uid="{00000000-0005-0000-0000-0000C5BD0000}"/>
    <cellStyle name="SAPBEXstdItem 23 13" xfId="42534" xr:uid="{00000000-0005-0000-0000-0000C6BD0000}"/>
    <cellStyle name="SAPBEXstdItem 23 14" xfId="45552" xr:uid="{00000000-0005-0000-0000-0000C7BD0000}"/>
    <cellStyle name="SAPBEXstdItem 23 2" xfId="6519" xr:uid="{00000000-0005-0000-0000-0000C8BD0000}"/>
    <cellStyle name="SAPBEXstdItem 23 3" xfId="9313" xr:uid="{00000000-0005-0000-0000-0000C9BD0000}"/>
    <cellStyle name="SAPBEXstdItem 23 4" xfId="12206" xr:uid="{00000000-0005-0000-0000-0000CABD0000}"/>
    <cellStyle name="SAPBEXstdItem 23 5" xfId="15074" xr:uid="{00000000-0005-0000-0000-0000CBBD0000}"/>
    <cellStyle name="SAPBEXstdItem 23 6" xfId="18003" xr:uid="{00000000-0005-0000-0000-0000CCBD0000}"/>
    <cellStyle name="SAPBEXstdItem 23 7" xfId="21114" xr:uid="{00000000-0005-0000-0000-0000CDBD0000}"/>
    <cellStyle name="SAPBEXstdItem 23 8" xfId="25893" xr:uid="{00000000-0005-0000-0000-0000CEBD0000}"/>
    <cellStyle name="SAPBEXstdItem 23 9" xfId="28777" xr:uid="{00000000-0005-0000-0000-0000CFBD0000}"/>
    <cellStyle name="SAPBEXstdItem 24" xfId="1570" xr:uid="{00000000-0005-0000-0000-0000D0BD0000}"/>
    <cellStyle name="SAPBEXstdItem 24 10" xfId="31663" xr:uid="{00000000-0005-0000-0000-0000D1BD0000}"/>
    <cellStyle name="SAPBEXstdItem 24 11" xfId="34552" xr:uid="{00000000-0005-0000-0000-0000D2BD0000}"/>
    <cellStyle name="SAPBEXstdItem 24 12" xfId="37458" xr:uid="{00000000-0005-0000-0000-0000D3BD0000}"/>
    <cellStyle name="SAPBEXstdItem 24 13" xfId="42565" xr:uid="{00000000-0005-0000-0000-0000D4BD0000}"/>
    <cellStyle name="SAPBEXstdItem 24 14" xfId="45583" xr:uid="{00000000-0005-0000-0000-0000D5BD0000}"/>
    <cellStyle name="SAPBEXstdItem 24 2" xfId="6550" xr:uid="{00000000-0005-0000-0000-0000D6BD0000}"/>
    <cellStyle name="SAPBEXstdItem 24 3" xfId="9344" xr:uid="{00000000-0005-0000-0000-0000D7BD0000}"/>
    <cellStyle name="SAPBEXstdItem 24 4" xfId="12237" xr:uid="{00000000-0005-0000-0000-0000D8BD0000}"/>
    <cellStyle name="SAPBEXstdItem 24 5" xfId="15105" xr:uid="{00000000-0005-0000-0000-0000D9BD0000}"/>
    <cellStyle name="SAPBEXstdItem 24 6" xfId="18034" xr:uid="{00000000-0005-0000-0000-0000DABD0000}"/>
    <cellStyle name="SAPBEXstdItem 24 7" xfId="21145" xr:uid="{00000000-0005-0000-0000-0000DBBD0000}"/>
    <cellStyle name="SAPBEXstdItem 24 8" xfId="25924" xr:uid="{00000000-0005-0000-0000-0000DCBD0000}"/>
    <cellStyle name="SAPBEXstdItem 24 9" xfId="28808" xr:uid="{00000000-0005-0000-0000-0000DDBD0000}"/>
    <cellStyle name="SAPBEXstdItem 25" xfId="1601" xr:uid="{00000000-0005-0000-0000-0000DEBD0000}"/>
    <cellStyle name="SAPBEXstdItem 25 10" xfId="31694" xr:uid="{00000000-0005-0000-0000-0000DFBD0000}"/>
    <cellStyle name="SAPBEXstdItem 25 11" xfId="34583" xr:uid="{00000000-0005-0000-0000-0000E0BD0000}"/>
    <cellStyle name="SAPBEXstdItem 25 12" xfId="37489" xr:uid="{00000000-0005-0000-0000-0000E1BD0000}"/>
    <cellStyle name="SAPBEXstdItem 25 13" xfId="42596" xr:uid="{00000000-0005-0000-0000-0000E2BD0000}"/>
    <cellStyle name="SAPBEXstdItem 25 14" xfId="45614" xr:uid="{00000000-0005-0000-0000-0000E3BD0000}"/>
    <cellStyle name="SAPBEXstdItem 25 2" xfId="6581" xr:uid="{00000000-0005-0000-0000-0000E4BD0000}"/>
    <cellStyle name="SAPBEXstdItem 25 3" xfId="9375" xr:uid="{00000000-0005-0000-0000-0000E5BD0000}"/>
    <cellStyle name="SAPBEXstdItem 25 4" xfId="12268" xr:uid="{00000000-0005-0000-0000-0000E6BD0000}"/>
    <cellStyle name="SAPBEXstdItem 25 5" xfId="15136" xr:uid="{00000000-0005-0000-0000-0000E7BD0000}"/>
    <cellStyle name="SAPBEXstdItem 25 6" xfId="18065" xr:uid="{00000000-0005-0000-0000-0000E8BD0000}"/>
    <cellStyle name="SAPBEXstdItem 25 7" xfId="21176" xr:uid="{00000000-0005-0000-0000-0000E9BD0000}"/>
    <cellStyle name="SAPBEXstdItem 25 8" xfId="25955" xr:uid="{00000000-0005-0000-0000-0000EABD0000}"/>
    <cellStyle name="SAPBEXstdItem 25 9" xfId="28839" xr:uid="{00000000-0005-0000-0000-0000EBBD0000}"/>
    <cellStyle name="SAPBEXstdItem 26" xfId="1632" xr:uid="{00000000-0005-0000-0000-0000ECBD0000}"/>
    <cellStyle name="SAPBEXstdItem 26 10" xfId="31725" xr:uid="{00000000-0005-0000-0000-0000EDBD0000}"/>
    <cellStyle name="SAPBEXstdItem 26 11" xfId="34614" xr:uid="{00000000-0005-0000-0000-0000EEBD0000}"/>
    <cellStyle name="SAPBEXstdItem 26 12" xfId="37520" xr:uid="{00000000-0005-0000-0000-0000EFBD0000}"/>
    <cellStyle name="SAPBEXstdItem 26 13" xfId="42627" xr:uid="{00000000-0005-0000-0000-0000F0BD0000}"/>
    <cellStyle name="SAPBEXstdItem 26 14" xfId="45645" xr:uid="{00000000-0005-0000-0000-0000F1BD0000}"/>
    <cellStyle name="SAPBEXstdItem 26 2" xfId="6612" xr:uid="{00000000-0005-0000-0000-0000F2BD0000}"/>
    <cellStyle name="SAPBEXstdItem 26 3" xfId="9406" xr:uid="{00000000-0005-0000-0000-0000F3BD0000}"/>
    <cellStyle name="SAPBEXstdItem 26 4" xfId="12299" xr:uid="{00000000-0005-0000-0000-0000F4BD0000}"/>
    <cellStyle name="SAPBEXstdItem 26 5" xfId="15167" xr:uid="{00000000-0005-0000-0000-0000F5BD0000}"/>
    <cellStyle name="SAPBEXstdItem 26 6" xfId="18096" xr:uid="{00000000-0005-0000-0000-0000F6BD0000}"/>
    <cellStyle name="SAPBEXstdItem 26 7" xfId="21207" xr:uid="{00000000-0005-0000-0000-0000F7BD0000}"/>
    <cellStyle name="SAPBEXstdItem 26 8" xfId="25986" xr:uid="{00000000-0005-0000-0000-0000F8BD0000}"/>
    <cellStyle name="SAPBEXstdItem 26 9" xfId="28870" xr:uid="{00000000-0005-0000-0000-0000F9BD0000}"/>
    <cellStyle name="SAPBEXstdItem 27" xfId="1662" xr:uid="{00000000-0005-0000-0000-0000FABD0000}"/>
    <cellStyle name="SAPBEXstdItem 27 10" xfId="31755" xr:uid="{00000000-0005-0000-0000-0000FBBD0000}"/>
    <cellStyle name="SAPBEXstdItem 27 11" xfId="34644" xr:uid="{00000000-0005-0000-0000-0000FCBD0000}"/>
    <cellStyle name="SAPBEXstdItem 27 12" xfId="37550" xr:uid="{00000000-0005-0000-0000-0000FDBD0000}"/>
    <cellStyle name="SAPBEXstdItem 27 13" xfId="42657" xr:uid="{00000000-0005-0000-0000-0000FEBD0000}"/>
    <cellStyle name="SAPBEXstdItem 27 14" xfId="45675" xr:uid="{00000000-0005-0000-0000-0000FFBD0000}"/>
    <cellStyle name="SAPBEXstdItem 27 2" xfId="6642" xr:uid="{00000000-0005-0000-0000-000000BE0000}"/>
    <cellStyle name="SAPBEXstdItem 27 3" xfId="9436" xr:uid="{00000000-0005-0000-0000-000001BE0000}"/>
    <cellStyle name="SAPBEXstdItem 27 4" xfId="12329" xr:uid="{00000000-0005-0000-0000-000002BE0000}"/>
    <cellStyle name="SAPBEXstdItem 27 5" xfId="15197" xr:uid="{00000000-0005-0000-0000-000003BE0000}"/>
    <cellStyle name="SAPBEXstdItem 27 6" xfId="18126" xr:uid="{00000000-0005-0000-0000-000004BE0000}"/>
    <cellStyle name="SAPBEXstdItem 27 7" xfId="21237" xr:uid="{00000000-0005-0000-0000-000005BE0000}"/>
    <cellStyle name="SAPBEXstdItem 27 8" xfId="26016" xr:uid="{00000000-0005-0000-0000-000006BE0000}"/>
    <cellStyle name="SAPBEXstdItem 27 9" xfId="28900" xr:uid="{00000000-0005-0000-0000-000007BE0000}"/>
    <cellStyle name="SAPBEXstdItem 28" xfId="1693" xr:uid="{00000000-0005-0000-0000-000008BE0000}"/>
    <cellStyle name="SAPBEXstdItem 28 10" xfId="31786" xr:uid="{00000000-0005-0000-0000-000009BE0000}"/>
    <cellStyle name="SAPBEXstdItem 28 11" xfId="34675" xr:uid="{00000000-0005-0000-0000-00000ABE0000}"/>
    <cellStyle name="SAPBEXstdItem 28 12" xfId="37581" xr:uid="{00000000-0005-0000-0000-00000BBE0000}"/>
    <cellStyle name="SAPBEXstdItem 28 13" xfId="42688" xr:uid="{00000000-0005-0000-0000-00000CBE0000}"/>
    <cellStyle name="SAPBEXstdItem 28 14" xfId="45706" xr:uid="{00000000-0005-0000-0000-00000DBE0000}"/>
    <cellStyle name="SAPBEXstdItem 28 2" xfId="6673" xr:uid="{00000000-0005-0000-0000-00000EBE0000}"/>
    <cellStyle name="SAPBEXstdItem 28 3" xfId="9467" xr:uid="{00000000-0005-0000-0000-00000FBE0000}"/>
    <cellStyle name="SAPBEXstdItem 28 4" xfId="12360" xr:uid="{00000000-0005-0000-0000-000010BE0000}"/>
    <cellStyle name="SAPBEXstdItem 28 5" xfId="15228" xr:uid="{00000000-0005-0000-0000-000011BE0000}"/>
    <cellStyle name="SAPBEXstdItem 28 6" xfId="18157" xr:uid="{00000000-0005-0000-0000-000012BE0000}"/>
    <cellStyle name="SAPBEXstdItem 28 7" xfId="21268" xr:uid="{00000000-0005-0000-0000-000013BE0000}"/>
    <cellStyle name="SAPBEXstdItem 28 8" xfId="26047" xr:uid="{00000000-0005-0000-0000-000014BE0000}"/>
    <cellStyle name="SAPBEXstdItem 28 9" xfId="28931" xr:uid="{00000000-0005-0000-0000-000015BE0000}"/>
    <cellStyle name="SAPBEXstdItem 29" xfId="1723" xr:uid="{00000000-0005-0000-0000-000016BE0000}"/>
    <cellStyle name="SAPBEXstdItem 29 10" xfId="31815" xr:uid="{00000000-0005-0000-0000-000017BE0000}"/>
    <cellStyle name="SAPBEXstdItem 29 11" xfId="34705" xr:uid="{00000000-0005-0000-0000-000018BE0000}"/>
    <cellStyle name="SAPBEXstdItem 29 12" xfId="37611" xr:uid="{00000000-0005-0000-0000-000019BE0000}"/>
    <cellStyle name="SAPBEXstdItem 29 13" xfId="42718" xr:uid="{00000000-0005-0000-0000-00001ABE0000}"/>
    <cellStyle name="SAPBEXstdItem 29 14" xfId="45736" xr:uid="{00000000-0005-0000-0000-00001BBE0000}"/>
    <cellStyle name="SAPBEXstdItem 29 2" xfId="6702" xr:uid="{00000000-0005-0000-0000-00001CBE0000}"/>
    <cellStyle name="SAPBEXstdItem 29 3" xfId="9496" xr:uid="{00000000-0005-0000-0000-00001DBE0000}"/>
    <cellStyle name="SAPBEXstdItem 29 4" xfId="12390" xr:uid="{00000000-0005-0000-0000-00001EBE0000}"/>
    <cellStyle name="SAPBEXstdItem 29 5" xfId="15257" xr:uid="{00000000-0005-0000-0000-00001FBE0000}"/>
    <cellStyle name="SAPBEXstdItem 29 6" xfId="18187" xr:uid="{00000000-0005-0000-0000-000020BE0000}"/>
    <cellStyle name="SAPBEXstdItem 29 7" xfId="21298" xr:uid="{00000000-0005-0000-0000-000021BE0000}"/>
    <cellStyle name="SAPBEXstdItem 29 8" xfId="26077" xr:uid="{00000000-0005-0000-0000-000022BE0000}"/>
    <cellStyle name="SAPBEXstdItem 29 9" xfId="28961" xr:uid="{00000000-0005-0000-0000-000023BE0000}"/>
    <cellStyle name="SAPBEXstdItem 3" xfId="506" xr:uid="{00000000-0005-0000-0000-000024BE0000}"/>
    <cellStyle name="SAPBEXstdItem 3 10" xfId="33490" xr:uid="{00000000-0005-0000-0000-000025BE0000}"/>
    <cellStyle name="SAPBEXstdItem 3 11" xfId="36395" xr:uid="{00000000-0005-0000-0000-000026BE0000}"/>
    <cellStyle name="SAPBEXstdItem 3 12" xfId="41503" xr:uid="{00000000-0005-0000-0000-000027BE0000}"/>
    <cellStyle name="SAPBEXstdItem 3 13" xfId="44520" xr:uid="{00000000-0005-0000-0000-000028BE0000}"/>
    <cellStyle name="SAPBEXstdItem 3 2" xfId="746" xr:uid="{00000000-0005-0000-0000-000029BE0000}"/>
    <cellStyle name="SAPBEXstdItem 3 2 10" xfId="30839" xr:uid="{00000000-0005-0000-0000-00002ABE0000}"/>
    <cellStyle name="SAPBEXstdItem 3 2 11" xfId="33728" xr:uid="{00000000-0005-0000-0000-00002BBE0000}"/>
    <cellStyle name="SAPBEXstdItem 3 2 12" xfId="36634" xr:uid="{00000000-0005-0000-0000-00002CBE0000}"/>
    <cellStyle name="SAPBEXstdItem 3 2 13" xfId="41741" xr:uid="{00000000-0005-0000-0000-00002DBE0000}"/>
    <cellStyle name="SAPBEXstdItem 3 2 14" xfId="44759" xr:uid="{00000000-0005-0000-0000-00002EBE0000}"/>
    <cellStyle name="SAPBEXstdItem 3 2 2" xfId="4368" xr:uid="{00000000-0005-0000-0000-00002FBE0000}"/>
    <cellStyle name="SAPBEXstdItem 3 2 3" xfId="8520" xr:uid="{00000000-0005-0000-0000-000030BE0000}"/>
    <cellStyle name="SAPBEXstdItem 3 2 4" xfId="11413" xr:uid="{00000000-0005-0000-0000-000031BE0000}"/>
    <cellStyle name="SAPBEXstdItem 3 2 5" xfId="14281" xr:uid="{00000000-0005-0000-0000-000032BE0000}"/>
    <cellStyle name="SAPBEXstdItem 3 2 6" xfId="17210" xr:uid="{00000000-0005-0000-0000-000033BE0000}"/>
    <cellStyle name="SAPBEXstdItem 3 2 7" xfId="20321" xr:uid="{00000000-0005-0000-0000-000034BE0000}"/>
    <cellStyle name="SAPBEXstdItem 3 2 8" xfId="25100" xr:uid="{00000000-0005-0000-0000-000035BE0000}"/>
    <cellStyle name="SAPBEXstdItem 3 2 9" xfId="27984" xr:uid="{00000000-0005-0000-0000-000036BE0000}"/>
    <cellStyle name="SAPBEXstdItem 3 3" xfId="827" xr:uid="{00000000-0005-0000-0000-000037BE0000}"/>
    <cellStyle name="SAPBEXstdItem 3 3 10" xfId="30920" xr:uid="{00000000-0005-0000-0000-000038BE0000}"/>
    <cellStyle name="SAPBEXstdItem 3 3 11" xfId="33809" xr:uid="{00000000-0005-0000-0000-000039BE0000}"/>
    <cellStyle name="SAPBEXstdItem 3 3 12" xfId="36715" xr:uid="{00000000-0005-0000-0000-00003ABE0000}"/>
    <cellStyle name="SAPBEXstdItem 3 3 13" xfId="41822" xr:uid="{00000000-0005-0000-0000-00003BBE0000}"/>
    <cellStyle name="SAPBEXstdItem 3 3 14" xfId="44840" xr:uid="{00000000-0005-0000-0000-00003CBE0000}"/>
    <cellStyle name="SAPBEXstdItem 3 3 2" xfId="3990" xr:uid="{00000000-0005-0000-0000-00003DBE0000}"/>
    <cellStyle name="SAPBEXstdItem 3 3 3" xfId="8601" xr:uid="{00000000-0005-0000-0000-00003EBE0000}"/>
    <cellStyle name="SAPBEXstdItem 3 3 4" xfId="11494" xr:uid="{00000000-0005-0000-0000-00003FBE0000}"/>
    <cellStyle name="SAPBEXstdItem 3 3 5" xfId="14362" xr:uid="{00000000-0005-0000-0000-000040BE0000}"/>
    <cellStyle name="SAPBEXstdItem 3 3 6" xfId="17291" xr:uid="{00000000-0005-0000-0000-000041BE0000}"/>
    <cellStyle name="SAPBEXstdItem 3 3 7" xfId="20402" xr:uid="{00000000-0005-0000-0000-000042BE0000}"/>
    <cellStyle name="SAPBEXstdItem 3 3 8" xfId="25181" xr:uid="{00000000-0005-0000-0000-000043BE0000}"/>
    <cellStyle name="SAPBEXstdItem 3 3 9" xfId="28065" xr:uid="{00000000-0005-0000-0000-000044BE0000}"/>
    <cellStyle name="SAPBEXstdItem 3 4" xfId="859" xr:uid="{00000000-0005-0000-0000-000045BE0000}"/>
    <cellStyle name="SAPBEXstdItem 3 4 10" xfId="30952" xr:uid="{00000000-0005-0000-0000-000046BE0000}"/>
    <cellStyle name="SAPBEXstdItem 3 4 11" xfId="33841" xr:uid="{00000000-0005-0000-0000-000047BE0000}"/>
    <cellStyle name="SAPBEXstdItem 3 4 12" xfId="36747" xr:uid="{00000000-0005-0000-0000-000048BE0000}"/>
    <cellStyle name="SAPBEXstdItem 3 4 13" xfId="41854" xr:uid="{00000000-0005-0000-0000-000049BE0000}"/>
    <cellStyle name="SAPBEXstdItem 3 4 14" xfId="44872" xr:uid="{00000000-0005-0000-0000-00004ABE0000}"/>
    <cellStyle name="SAPBEXstdItem 3 4 2" xfId="4481" xr:uid="{00000000-0005-0000-0000-00004BBE0000}"/>
    <cellStyle name="SAPBEXstdItem 3 4 3" xfId="8633" xr:uid="{00000000-0005-0000-0000-00004CBE0000}"/>
    <cellStyle name="SAPBEXstdItem 3 4 4" xfId="11526" xr:uid="{00000000-0005-0000-0000-00004DBE0000}"/>
    <cellStyle name="SAPBEXstdItem 3 4 5" xfId="14394" xr:uid="{00000000-0005-0000-0000-00004EBE0000}"/>
    <cellStyle name="SAPBEXstdItem 3 4 6" xfId="17323" xr:uid="{00000000-0005-0000-0000-00004FBE0000}"/>
    <cellStyle name="SAPBEXstdItem 3 4 7" xfId="20434" xr:uid="{00000000-0005-0000-0000-000050BE0000}"/>
    <cellStyle name="SAPBEXstdItem 3 4 8" xfId="25213" xr:uid="{00000000-0005-0000-0000-000051BE0000}"/>
    <cellStyle name="SAPBEXstdItem 3 4 9" xfId="28097" xr:uid="{00000000-0005-0000-0000-000052BE0000}"/>
    <cellStyle name="SAPBEXstdItem 3 5" xfId="11175" xr:uid="{00000000-0005-0000-0000-000053BE0000}"/>
    <cellStyle name="SAPBEXstdItem 3 6" xfId="16972" xr:uid="{00000000-0005-0000-0000-000054BE0000}"/>
    <cellStyle name="SAPBEXstdItem 3 7" xfId="20081" xr:uid="{00000000-0005-0000-0000-000055BE0000}"/>
    <cellStyle name="SAPBEXstdItem 3 8" xfId="20000" xr:uid="{00000000-0005-0000-0000-000056BE0000}"/>
    <cellStyle name="SAPBEXstdItem 3 9" xfId="27746" xr:uid="{00000000-0005-0000-0000-000057BE0000}"/>
    <cellStyle name="SAPBEXstdItem 30" xfId="1755" xr:uid="{00000000-0005-0000-0000-000058BE0000}"/>
    <cellStyle name="SAPBEXstdItem 30 10" xfId="31846" xr:uid="{00000000-0005-0000-0000-000059BE0000}"/>
    <cellStyle name="SAPBEXstdItem 30 11" xfId="34737" xr:uid="{00000000-0005-0000-0000-00005ABE0000}"/>
    <cellStyle name="SAPBEXstdItem 30 12" xfId="37643" xr:uid="{00000000-0005-0000-0000-00005BBE0000}"/>
    <cellStyle name="SAPBEXstdItem 30 13" xfId="42750" xr:uid="{00000000-0005-0000-0000-00005CBE0000}"/>
    <cellStyle name="SAPBEXstdItem 30 14" xfId="45768" xr:uid="{00000000-0005-0000-0000-00005DBE0000}"/>
    <cellStyle name="SAPBEXstdItem 30 2" xfId="6733" xr:uid="{00000000-0005-0000-0000-00005EBE0000}"/>
    <cellStyle name="SAPBEXstdItem 30 3" xfId="9527" xr:uid="{00000000-0005-0000-0000-00005FBE0000}"/>
    <cellStyle name="SAPBEXstdItem 30 4" xfId="12422" xr:uid="{00000000-0005-0000-0000-000060BE0000}"/>
    <cellStyle name="SAPBEXstdItem 30 5" xfId="15288" xr:uid="{00000000-0005-0000-0000-000061BE0000}"/>
    <cellStyle name="SAPBEXstdItem 30 6" xfId="18219" xr:uid="{00000000-0005-0000-0000-000062BE0000}"/>
    <cellStyle name="SAPBEXstdItem 30 7" xfId="21330" xr:uid="{00000000-0005-0000-0000-000063BE0000}"/>
    <cellStyle name="SAPBEXstdItem 30 8" xfId="26109" xr:uid="{00000000-0005-0000-0000-000064BE0000}"/>
    <cellStyle name="SAPBEXstdItem 30 9" xfId="28993" xr:uid="{00000000-0005-0000-0000-000065BE0000}"/>
    <cellStyle name="SAPBEXstdItem 31" xfId="1787" xr:uid="{00000000-0005-0000-0000-000066BE0000}"/>
    <cellStyle name="SAPBEXstdItem 31 10" xfId="31877" xr:uid="{00000000-0005-0000-0000-000067BE0000}"/>
    <cellStyle name="SAPBEXstdItem 31 11" xfId="34769" xr:uid="{00000000-0005-0000-0000-000068BE0000}"/>
    <cellStyle name="SAPBEXstdItem 31 12" xfId="37675" xr:uid="{00000000-0005-0000-0000-000069BE0000}"/>
    <cellStyle name="SAPBEXstdItem 31 13" xfId="42782" xr:uid="{00000000-0005-0000-0000-00006ABE0000}"/>
    <cellStyle name="SAPBEXstdItem 31 14" xfId="45800" xr:uid="{00000000-0005-0000-0000-00006BBE0000}"/>
    <cellStyle name="SAPBEXstdItem 31 2" xfId="6765" xr:uid="{00000000-0005-0000-0000-00006CBE0000}"/>
    <cellStyle name="SAPBEXstdItem 31 3" xfId="9558" xr:uid="{00000000-0005-0000-0000-00006DBE0000}"/>
    <cellStyle name="SAPBEXstdItem 31 4" xfId="12454" xr:uid="{00000000-0005-0000-0000-00006EBE0000}"/>
    <cellStyle name="SAPBEXstdItem 31 5" xfId="15319" xr:uid="{00000000-0005-0000-0000-00006FBE0000}"/>
    <cellStyle name="SAPBEXstdItem 31 6" xfId="18251" xr:uid="{00000000-0005-0000-0000-000070BE0000}"/>
    <cellStyle name="SAPBEXstdItem 31 7" xfId="21362" xr:uid="{00000000-0005-0000-0000-000071BE0000}"/>
    <cellStyle name="SAPBEXstdItem 31 8" xfId="26141" xr:uid="{00000000-0005-0000-0000-000072BE0000}"/>
    <cellStyle name="SAPBEXstdItem 31 9" xfId="29025" xr:uid="{00000000-0005-0000-0000-000073BE0000}"/>
    <cellStyle name="SAPBEXstdItem 32" xfId="1819" xr:uid="{00000000-0005-0000-0000-000074BE0000}"/>
    <cellStyle name="SAPBEXstdItem 32 10" xfId="31908" xr:uid="{00000000-0005-0000-0000-000075BE0000}"/>
    <cellStyle name="SAPBEXstdItem 32 11" xfId="34801" xr:uid="{00000000-0005-0000-0000-000076BE0000}"/>
    <cellStyle name="SAPBEXstdItem 32 12" xfId="37707" xr:uid="{00000000-0005-0000-0000-000077BE0000}"/>
    <cellStyle name="SAPBEXstdItem 32 13" xfId="42814" xr:uid="{00000000-0005-0000-0000-000078BE0000}"/>
    <cellStyle name="SAPBEXstdItem 32 14" xfId="45832" xr:uid="{00000000-0005-0000-0000-000079BE0000}"/>
    <cellStyle name="SAPBEXstdItem 32 2" xfId="6796" xr:uid="{00000000-0005-0000-0000-00007ABE0000}"/>
    <cellStyle name="SAPBEXstdItem 32 3" xfId="9589" xr:uid="{00000000-0005-0000-0000-00007BBE0000}"/>
    <cellStyle name="SAPBEXstdItem 32 4" xfId="12486" xr:uid="{00000000-0005-0000-0000-00007CBE0000}"/>
    <cellStyle name="SAPBEXstdItem 32 5" xfId="15350" xr:uid="{00000000-0005-0000-0000-00007DBE0000}"/>
    <cellStyle name="SAPBEXstdItem 32 6" xfId="18283" xr:uid="{00000000-0005-0000-0000-00007EBE0000}"/>
    <cellStyle name="SAPBEXstdItem 32 7" xfId="21394" xr:uid="{00000000-0005-0000-0000-00007FBE0000}"/>
    <cellStyle name="SAPBEXstdItem 32 8" xfId="26173" xr:uid="{00000000-0005-0000-0000-000080BE0000}"/>
    <cellStyle name="SAPBEXstdItem 32 9" xfId="29057" xr:uid="{00000000-0005-0000-0000-000081BE0000}"/>
    <cellStyle name="SAPBEXstdItem 33" xfId="1851" xr:uid="{00000000-0005-0000-0000-000082BE0000}"/>
    <cellStyle name="SAPBEXstdItem 33 10" xfId="31939" xr:uid="{00000000-0005-0000-0000-000083BE0000}"/>
    <cellStyle name="SAPBEXstdItem 33 11" xfId="34832" xr:uid="{00000000-0005-0000-0000-000084BE0000}"/>
    <cellStyle name="SAPBEXstdItem 33 12" xfId="37739" xr:uid="{00000000-0005-0000-0000-000085BE0000}"/>
    <cellStyle name="SAPBEXstdItem 33 13" xfId="42846" xr:uid="{00000000-0005-0000-0000-000086BE0000}"/>
    <cellStyle name="SAPBEXstdItem 33 14" xfId="45864" xr:uid="{00000000-0005-0000-0000-000087BE0000}"/>
    <cellStyle name="SAPBEXstdItem 33 2" xfId="6827" xr:uid="{00000000-0005-0000-0000-000088BE0000}"/>
    <cellStyle name="SAPBEXstdItem 33 3" xfId="9620" xr:uid="{00000000-0005-0000-0000-000089BE0000}"/>
    <cellStyle name="SAPBEXstdItem 33 4" xfId="12518" xr:uid="{00000000-0005-0000-0000-00008ABE0000}"/>
    <cellStyle name="SAPBEXstdItem 33 5" xfId="15381" xr:uid="{00000000-0005-0000-0000-00008BBE0000}"/>
    <cellStyle name="SAPBEXstdItem 33 6" xfId="18315" xr:uid="{00000000-0005-0000-0000-00008CBE0000}"/>
    <cellStyle name="SAPBEXstdItem 33 7" xfId="21426" xr:uid="{00000000-0005-0000-0000-00008DBE0000}"/>
    <cellStyle name="SAPBEXstdItem 33 8" xfId="26205" xr:uid="{00000000-0005-0000-0000-00008EBE0000}"/>
    <cellStyle name="SAPBEXstdItem 33 9" xfId="29088" xr:uid="{00000000-0005-0000-0000-00008FBE0000}"/>
    <cellStyle name="SAPBEXstdItem 34" xfId="1883" xr:uid="{00000000-0005-0000-0000-000090BE0000}"/>
    <cellStyle name="SAPBEXstdItem 34 10" xfId="31969" xr:uid="{00000000-0005-0000-0000-000091BE0000}"/>
    <cellStyle name="SAPBEXstdItem 34 11" xfId="34863" xr:uid="{00000000-0005-0000-0000-000092BE0000}"/>
    <cellStyle name="SAPBEXstdItem 34 12" xfId="37769" xr:uid="{00000000-0005-0000-0000-000093BE0000}"/>
    <cellStyle name="SAPBEXstdItem 34 13" xfId="42877" xr:uid="{00000000-0005-0000-0000-000094BE0000}"/>
    <cellStyle name="SAPBEXstdItem 34 14" xfId="45896" xr:uid="{00000000-0005-0000-0000-000095BE0000}"/>
    <cellStyle name="SAPBEXstdItem 34 2" xfId="6858" xr:uid="{00000000-0005-0000-0000-000096BE0000}"/>
    <cellStyle name="SAPBEXstdItem 34 3" xfId="9650" xr:uid="{00000000-0005-0000-0000-000097BE0000}"/>
    <cellStyle name="SAPBEXstdItem 34 4" xfId="12548" xr:uid="{00000000-0005-0000-0000-000098BE0000}"/>
    <cellStyle name="SAPBEXstdItem 34 5" xfId="15411" xr:uid="{00000000-0005-0000-0000-000099BE0000}"/>
    <cellStyle name="SAPBEXstdItem 34 6" xfId="18346" xr:uid="{00000000-0005-0000-0000-00009ABE0000}"/>
    <cellStyle name="SAPBEXstdItem 34 7" xfId="21457" xr:uid="{00000000-0005-0000-0000-00009BBE0000}"/>
    <cellStyle name="SAPBEXstdItem 34 8" xfId="26235" xr:uid="{00000000-0005-0000-0000-00009CBE0000}"/>
    <cellStyle name="SAPBEXstdItem 34 9" xfId="29118" xr:uid="{00000000-0005-0000-0000-00009DBE0000}"/>
    <cellStyle name="SAPBEXstdItem 35" xfId="1914" xr:uid="{00000000-0005-0000-0000-00009EBE0000}"/>
    <cellStyle name="SAPBEXstdItem 35 10" xfId="31999" xr:uid="{00000000-0005-0000-0000-00009FBE0000}"/>
    <cellStyle name="SAPBEXstdItem 35 11" xfId="34894" xr:uid="{00000000-0005-0000-0000-0000A0BE0000}"/>
    <cellStyle name="SAPBEXstdItem 35 12" xfId="37799" xr:uid="{00000000-0005-0000-0000-0000A1BE0000}"/>
    <cellStyle name="SAPBEXstdItem 35 13" xfId="42908" xr:uid="{00000000-0005-0000-0000-0000A2BE0000}"/>
    <cellStyle name="SAPBEXstdItem 35 14" xfId="45927" xr:uid="{00000000-0005-0000-0000-0000A3BE0000}"/>
    <cellStyle name="SAPBEXstdItem 35 2" xfId="6888" xr:uid="{00000000-0005-0000-0000-0000A4BE0000}"/>
    <cellStyle name="SAPBEXstdItem 35 3" xfId="9681" xr:uid="{00000000-0005-0000-0000-0000A5BE0000}"/>
    <cellStyle name="SAPBEXstdItem 35 4" xfId="12578" xr:uid="{00000000-0005-0000-0000-0000A6BE0000}"/>
    <cellStyle name="SAPBEXstdItem 35 5" xfId="15441" xr:uid="{00000000-0005-0000-0000-0000A7BE0000}"/>
    <cellStyle name="SAPBEXstdItem 35 6" xfId="18377" xr:uid="{00000000-0005-0000-0000-0000A8BE0000}"/>
    <cellStyle name="SAPBEXstdItem 35 7" xfId="21488" xr:uid="{00000000-0005-0000-0000-0000A9BE0000}"/>
    <cellStyle name="SAPBEXstdItem 35 8" xfId="26265" xr:uid="{00000000-0005-0000-0000-0000AABE0000}"/>
    <cellStyle name="SAPBEXstdItem 35 9" xfId="29148" xr:uid="{00000000-0005-0000-0000-0000ABBE0000}"/>
    <cellStyle name="SAPBEXstdItem 36" xfId="1946" xr:uid="{00000000-0005-0000-0000-0000ACBE0000}"/>
    <cellStyle name="SAPBEXstdItem 36 10" xfId="32030" xr:uid="{00000000-0005-0000-0000-0000ADBE0000}"/>
    <cellStyle name="SAPBEXstdItem 36 11" xfId="34926" xr:uid="{00000000-0005-0000-0000-0000AEBE0000}"/>
    <cellStyle name="SAPBEXstdItem 36 12" xfId="37830" xr:uid="{00000000-0005-0000-0000-0000AFBE0000}"/>
    <cellStyle name="SAPBEXstdItem 36 13" xfId="42939" xr:uid="{00000000-0005-0000-0000-0000B0BE0000}"/>
    <cellStyle name="SAPBEXstdItem 36 14" xfId="45959" xr:uid="{00000000-0005-0000-0000-0000B1BE0000}"/>
    <cellStyle name="SAPBEXstdItem 36 2" xfId="6919" xr:uid="{00000000-0005-0000-0000-0000B2BE0000}"/>
    <cellStyle name="SAPBEXstdItem 36 3" xfId="9713" xr:uid="{00000000-0005-0000-0000-0000B3BE0000}"/>
    <cellStyle name="SAPBEXstdItem 36 4" xfId="12609" xr:uid="{00000000-0005-0000-0000-0000B4BE0000}"/>
    <cellStyle name="SAPBEXstdItem 36 5" xfId="15473" xr:uid="{00000000-0005-0000-0000-0000B5BE0000}"/>
    <cellStyle name="SAPBEXstdItem 36 6" xfId="18409" xr:uid="{00000000-0005-0000-0000-0000B6BE0000}"/>
    <cellStyle name="SAPBEXstdItem 36 7" xfId="21520" xr:uid="{00000000-0005-0000-0000-0000B7BE0000}"/>
    <cellStyle name="SAPBEXstdItem 36 8" xfId="26296" xr:uid="{00000000-0005-0000-0000-0000B8BE0000}"/>
    <cellStyle name="SAPBEXstdItem 36 9" xfId="29179" xr:uid="{00000000-0005-0000-0000-0000B9BE0000}"/>
    <cellStyle name="SAPBEXstdItem 37" xfId="1977" xr:uid="{00000000-0005-0000-0000-0000BABE0000}"/>
    <cellStyle name="SAPBEXstdItem 37 10" xfId="32060" xr:uid="{00000000-0005-0000-0000-0000BBBE0000}"/>
    <cellStyle name="SAPBEXstdItem 37 11" xfId="34957" xr:uid="{00000000-0005-0000-0000-0000BCBE0000}"/>
    <cellStyle name="SAPBEXstdItem 37 12" xfId="37860" xr:uid="{00000000-0005-0000-0000-0000BDBE0000}"/>
    <cellStyle name="SAPBEXstdItem 37 13" xfId="42969" xr:uid="{00000000-0005-0000-0000-0000BEBE0000}"/>
    <cellStyle name="SAPBEXstdItem 37 14" xfId="45990" xr:uid="{00000000-0005-0000-0000-0000BFBE0000}"/>
    <cellStyle name="SAPBEXstdItem 37 2" xfId="6950" xr:uid="{00000000-0005-0000-0000-0000C0BE0000}"/>
    <cellStyle name="SAPBEXstdItem 37 3" xfId="9744" xr:uid="{00000000-0005-0000-0000-0000C1BE0000}"/>
    <cellStyle name="SAPBEXstdItem 37 4" xfId="12639" xr:uid="{00000000-0005-0000-0000-0000C2BE0000}"/>
    <cellStyle name="SAPBEXstdItem 37 5" xfId="15504" xr:uid="{00000000-0005-0000-0000-0000C3BE0000}"/>
    <cellStyle name="SAPBEXstdItem 37 6" xfId="18440" xr:uid="{00000000-0005-0000-0000-0000C4BE0000}"/>
    <cellStyle name="SAPBEXstdItem 37 7" xfId="21550" xr:uid="{00000000-0005-0000-0000-0000C5BE0000}"/>
    <cellStyle name="SAPBEXstdItem 37 8" xfId="26326" xr:uid="{00000000-0005-0000-0000-0000C6BE0000}"/>
    <cellStyle name="SAPBEXstdItem 37 9" xfId="29209" xr:uid="{00000000-0005-0000-0000-0000C7BE0000}"/>
    <cellStyle name="SAPBEXstdItem 38" xfId="2009" xr:uid="{00000000-0005-0000-0000-0000C8BE0000}"/>
    <cellStyle name="SAPBEXstdItem 38 10" xfId="32092" xr:uid="{00000000-0005-0000-0000-0000C9BE0000}"/>
    <cellStyle name="SAPBEXstdItem 38 11" xfId="34989" xr:uid="{00000000-0005-0000-0000-0000CABE0000}"/>
    <cellStyle name="SAPBEXstdItem 38 12" xfId="37891" xr:uid="{00000000-0005-0000-0000-0000CBBE0000}"/>
    <cellStyle name="SAPBEXstdItem 38 13" xfId="43000" xr:uid="{00000000-0005-0000-0000-0000CCBE0000}"/>
    <cellStyle name="SAPBEXstdItem 38 14" xfId="46022" xr:uid="{00000000-0005-0000-0000-0000CDBE0000}"/>
    <cellStyle name="SAPBEXstdItem 38 2" xfId="6982" xr:uid="{00000000-0005-0000-0000-0000CEBE0000}"/>
    <cellStyle name="SAPBEXstdItem 38 3" xfId="9776" xr:uid="{00000000-0005-0000-0000-0000CFBE0000}"/>
    <cellStyle name="SAPBEXstdItem 38 4" xfId="12670" xr:uid="{00000000-0005-0000-0000-0000D0BE0000}"/>
    <cellStyle name="SAPBEXstdItem 38 5" xfId="15536" xr:uid="{00000000-0005-0000-0000-0000D1BE0000}"/>
    <cellStyle name="SAPBEXstdItem 38 6" xfId="18472" xr:uid="{00000000-0005-0000-0000-0000D2BE0000}"/>
    <cellStyle name="SAPBEXstdItem 38 7" xfId="21581" xr:uid="{00000000-0005-0000-0000-0000D3BE0000}"/>
    <cellStyle name="SAPBEXstdItem 38 8" xfId="26357" xr:uid="{00000000-0005-0000-0000-0000D4BE0000}"/>
    <cellStyle name="SAPBEXstdItem 38 9" xfId="29240" xr:uid="{00000000-0005-0000-0000-0000D5BE0000}"/>
    <cellStyle name="SAPBEXstdItem 39" xfId="2040" xr:uid="{00000000-0005-0000-0000-0000D6BE0000}"/>
    <cellStyle name="SAPBEXstdItem 39 10" xfId="32123" xr:uid="{00000000-0005-0000-0000-0000D7BE0000}"/>
    <cellStyle name="SAPBEXstdItem 39 11" xfId="35020" xr:uid="{00000000-0005-0000-0000-0000D8BE0000}"/>
    <cellStyle name="SAPBEXstdItem 39 12" xfId="37921" xr:uid="{00000000-0005-0000-0000-0000D9BE0000}"/>
    <cellStyle name="SAPBEXstdItem 39 13" xfId="43030" xr:uid="{00000000-0005-0000-0000-0000DABE0000}"/>
    <cellStyle name="SAPBEXstdItem 39 14" xfId="46053" xr:uid="{00000000-0005-0000-0000-0000DBBE0000}"/>
    <cellStyle name="SAPBEXstdItem 39 2" xfId="7013" xr:uid="{00000000-0005-0000-0000-0000DCBE0000}"/>
    <cellStyle name="SAPBEXstdItem 39 3" xfId="9807" xr:uid="{00000000-0005-0000-0000-0000DDBE0000}"/>
    <cellStyle name="SAPBEXstdItem 39 4" xfId="12700" xr:uid="{00000000-0005-0000-0000-0000DEBE0000}"/>
    <cellStyle name="SAPBEXstdItem 39 5" xfId="15567" xr:uid="{00000000-0005-0000-0000-0000DFBE0000}"/>
    <cellStyle name="SAPBEXstdItem 39 6" xfId="18503" xr:uid="{00000000-0005-0000-0000-0000E0BE0000}"/>
    <cellStyle name="SAPBEXstdItem 39 7" xfId="21611" xr:uid="{00000000-0005-0000-0000-0000E1BE0000}"/>
    <cellStyle name="SAPBEXstdItem 39 8" xfId="26387" xr:uid="{00000000-0005-0000-0000-0000E2BE0000}"/>
    <cellStyle name="SAPBEXstdItem 39 9" xfId="29270" xr:uid="{00000000-0005-0000-0000-0000E3BE0000}"/>
    <cellStyle name="SAPBEXstdItem 4" xfId="596" xr:uid="{00000000-0005-0000-0000-0000E4BE0000}"/>
    <cellStyle name="SAPBEXstdItem 4 10" xfId="30689" xr:uid="{00000000-0005-0000-0000-0000E5BE0000}"/>
    <cellStyle name="SAPBEXstdItem 4 11" xfId="33578" xr:uid="{00000000-0005-0000-0000-0000E6BE0000}"/>
    <cellStyle name="SAPBEXstdItem 4 12" xfId="36484" xr:uid="{00000000-0005-0000-0000-0000E7BE0000}"/>
    <cellStyle name="SAPBEXstdItem 4 13" xfId="41591" xr:uid="{00000000-0005-0000-0000-0000E8BE0000}"/>
    <cellStyle name="SAPBEXstdItem 4 14" xfId="44609" xr:uid="{00000000-0005-0000-0000-0000E9BE0000}"/>
    <cellStyle name="SAPBEXstdItem 4 2" xfId="3982" xr:uid="{00000000-0005-0000-0000-0000EABE0000}"/>
    <cellStyle name="SAPBEXstdItem 4 3" xfId="8370" xr:uid="{00000000-0005-0000-0000-0000EBBE0000}"/>
    <cellStyle name="SAPBEXstdItem 4 4" xfId="11263" xr:uid="{00000000-0005-0000-0000-0000ECBE0000}"/>
    <cellStyle name="SAPBEXstdItem 4 5" xfId="14131" xr:uid="{00000000-0005-0000-0000-0000EDBE0000}"/>
    <cellStyle name="SAPBEXstdItem 4 6" xfId="17060" xr:uid="{00000000-0005-0000-0000-0000EEBE0000}"/>
    <cellStyle name="SAPBEXstdItem 4 7" xfId="20171" xr:uid="{00000000-0005-0000-0000-0000EFBE0000}"/>
    <cellStyle name="SAPBEXstdItem 4 8" xfId="19962" xr:uid="{00000000-0005-0000-0000-0000F0BE0000}"/>
    <cellStyle name="SAPBEXstdItem 4 9" xfId="27834" xr:uid="{00000000-0005-0000-0000-0000F1BE0000}"/>
    <cellStyle name="SAPBEXstdItem 40" xfId="2072" xr:uid="{00000000-0005-0000-0000-0000F2BE0000}"/>
    <cellStyle name="SAPBEXstdItem 40 10" xfId="32155" xr:uid="{00000000-0005-0000-0000-0000F3BE0000}"/>
    <cellStyle name="SAPBEXstdItem 40 11" xfId="35052" xr:uid="{00000000-0005-0000-0000-0000F4BE0000}"/>
    <cellStyle name="SAPBEXstdItem 40 12" xfId="37952" xr:uid="{00000000-0005-0000-0000-0000F5BE0000}"/>
    <cellStyle name="SAPBEXstdItem 40 13" xfId="43061" xr:uid="{00000000-0005-0000-0000-0000F6BE0000}"/>
    <cellStyle name="SAPBEXstdItem 40 14" xfId="46085" xr:uid="{00000000-0005-0000-0000-0000F7BE0000}"/>
    <cellStyle name="SAPBEXstdItem 40 2" xfId="7045" xr:uid="{00000000-0005-0000-0000-0000F8BE0000}"/>
    <cellStyle name="SAPBEXstdItem 40 3" xfId="9839" xr:uid="{00000000-0005-0000-0000-0000F9BE0000}"/>
    <cellStyle name="SAPBEXstdItem 40 4" xfId="12731" xr:uid="{00000000-0005-0000-0000-0000FABE0000}"/>
    <cellStyle name="SAPBEXstdItem 40 5" xfId="15599" xr:uid="{00000000-0005-0000-0000-0000FBBE0000}"/>
    <cellStyle name="SAPBEXstdItem 40 6" xfId="18535" xr:uid="{00000000-0005-0000-0000-0000FCBE0000}"/>
    <cellStyle name="SAPBEXstdItem 40 7" xfId="21643" xr:uid="{00000000-0005-0000-0000-0000FDBE0000}"/>
    <cellStyle name="SAPBEXstdItem 40 8" xfId="26418" xr:uid="{00000000-0005-0000-0000-0000FEBE0000}"/>
    <cellStyle name="SAPBEXstdItem 40 9" xfId="29301" xr:uid="{00000000-0005-0000-0000-0000FFBE0000}"/>
    <cellStyle name="SAPBEXstdItem 41" xfId="2102" xr:uid="{00000000-0005-0000-0000-000000BF0000}"/>
    <cellStyle name="SAPBEXstdItem 41 10" xfId="32185" xr:uid="{00000000-0005-0000-0000-000001BF0000}"/>
    <cellStyle name="SAPBEXstdItem 41 11" xfId="35081" xr:uid="{00000000-0005-0000-0000-000002BF0000}"/>
    <cellStyle name="SAPBEXstdItem 41 12" xfId="37981" xr:uid="{00000000-0005-0000-0000-000003BF0000}"/>
    <cellStyle name="SAPBEXstdItem 41 13" xfId="43091" xr:uid="{00000000-0005-0000-0000-000004BF0000}"/>
    <cellStyle name="SAPBEXstdItem 41 14" xfId="46115" xr:uid="{00000000-0005-0000-0000-000005BF0000}"/>
    <cellStyle name="SAPBEXstdItem 41 2" xfId="7075" xr:uid="{00000000-0005-0000-0000-000006BF0000}"/>
    <cellStyle name="SAPBEXstdItem 41 3" xfId="9869" xr:uid="{00000000-0005-0000-0000-000007BF0000}"/>
    <cellStyle name="SAPBEXstdItem 41 4" xfId="12760" xr:uid="{00000000-0005-0000-0000-000008BF0000}"/>
    <cellStyle name="SAPBEXstdItem 41 5" xfId="15629" xr:uid="{00000000-0005-0000-0000-000009BF0000}"/>
    <cellStyle name="SAPBEXstdItem 41 6" xfId="18565" xr:uid="{00000000-0005-0000-0000-00000ABF0000}"/>
    <cellStyle name="SAPBEXstdItem 41 7" xfId="21672" xr:uid="{00000000-0005-0000-0000-00000BBF0000}"/>
    <cellStyle name="SAPBEXstdItem 41 8" xfId="26447" xr:uid="{00000000-0005-0000-0000-00000CBF0000}"/>
    <cellStyle name="SAPBEXstdItem 41 9" xfId="29330" xr:uid="{00000000-0005-0000-0000-00000DBF0000}"/>
    <cellStyle name="SAPBEXstdItem 42" xfId="2133" xr:uid="{00000000-0005-0000-0000-00000EBF0000}"/>
    <cellStyle name="SAPBEXstdItem 42 10" xfId="32216" xr:uid="{00000000-0005-0000-0000-00000FBF0000}"/>
    <cellStyle name="SAPBEXstdItem 42 11" xfId="35112" xr:uid="{00000000-0005-0000-0000-000010BF0000}"/>
    <cellStyle name="SAPBEXstdItem 42 12" xfId="38011" xr:uid="{00000000-0005-0000-0000-000011BF0000}"/>
    <cellStyle name="SAPBEXstdItem 42 13" xfId="43122" xr:uid="{00000000-0005-0000-0000-000012BF0000}"/>
    <cellStyle name="SAPBEXstdItem 42 14" xfId="46146" xr:uid="{00000000-0005-0000-0000-000013BF0000}"/>
    <cellStyle name="SAPBEXstdItem 42 2" xfId="7106" xr:uid="{00000000-0005-0000-0000-000014BF0000}"/>
    <cellStyle name="SAPBEXstdItem 42 3" xfId="9900" xr:uid="{00000000-0005-0000-0000-000015BF0000}"/>
    <cellStyle name="SAPBEXstdItem 42 4" xfId="12790" xr:uid="{00000000-0005-0000-0000-000016BF0000}"/>
    <cellStyle name="SAPBEXstdItem 42 5" xfId="15660" xr:uid="{00000000-0005-0000-0000-000017BF0000}"/>
    <cellStyle name="SAPBEXstdItem 42 6" xfId="18596" xr:uid="{00000000-0005-0000-0000-000018BF0000}"/>
    <cellStyle name="SAPBEXstdItem 42 7" xfId="21702" xr:uid="{00000000-0005-0000-0000-000019BF0000}"/>
    <cellStyle name="SAPBEXstdItem 42 8" xfId="26477" xr:uid="{00000000-0005-0000-0000-00001ABF0000}"/>
    <cellStyle name="SAPBEXstdItem 42 9" xfId="29360" xr:uid="{00000000-0005-0000-0000-00001BBF0000}"/>
    <cellStyle name="SAPBEXstdItem 43" xfId="2163" xr:uid="{00000000-0005-0000-0000-00001CBF0000}"/>
    <cellStyle name="SAPBEXstdItem 43 10" xfId="32246" xr:uid="{00000000-0005-0000-0000-00001DBF0000}"/>
    <cellStyle name="SAPBEXstdItem 43 11" xfId="35142" xr:uid="{00000000-0005-0000-0000-00001EBF0000}"/>
    <cellStyle name="SAPBEXstdItem 43 12" xfId="38040" xr:uid="{00000000-0005-0000-0000-00001FBF0000}"/>
    <cellStyle name="SAPBEXstdItem 43 13" xfId="43152" xr:uid="{00000000-0005-0000-0000-000020BF0000}"/>
    <cellStyle name="SAPBEXstdItem 43 14" xfId="46176" xr:uid="{00000000-0005-0000-0000-000021BF0000}"/>
    <cellStyle name="SAPBEXstdItem 43 2" xfId="7136" xr:uid="{00000000-0005-0000-0000-000022BF0000}"/>
    <cellStyle name="SAPBEXstdItem 43 3" xfId="9930" xr:uid="{00000000-0005-0000-0000-000023BF0000}"/>
    <cellStyle name="SAPBEXstdItem 43 4" xfId="12819" xr:uid="{00000000-0005-0000-0000-000024BF0000}"/>
    <cellStyle name="SAPBEXstdItem 43 5" xfId="15690" xr:uid="{00000000-0005-0000-0000-000025BF0000}"/>
    <cellStyle name="SAPBEXstdItem 43 6" xfId="18626" xr:uid="{00000000-0005-0000-0000-000026BF0000}"/>
    <cellStyle name="SAPBEXstdItem 43 7" xfId="21731" xr:uid="{00000000-0005-0000-0000-000027BF0000}"/>
    <cellStyle name="SAPBEXstdItem 43 8" xfId="26506" xr:uid="{00000000-0005-0000-0000-000028BF0000}"/>
    <cellStyle name="SAPBEXstdItem 43 9" xfId="29389" xr:uid="{00000000-0005-0000-0000-000029BF0000}"/>
    <cellStyle name="SAPBEXstdItem 44" xfId="2195" xr:uid="{00000000-0005-0000-0000-00002ABF0000}"/>
    <cellStyle name="SAPBEXstdItem 44 10" xfId="32278" xr:uid="{00000000-0005-0000-0000-00002BBF0000}"/>
    <cellStyle name="SAPBEXstdItem 44 11" xfId="35173" xr:uid="{00000000-0005-0000-0000-00002CBF0000}"/>
    <cellStyle name="SAPBEXstdItem 44 12" xfId="38071" xr:uid="{00000000-0005-0000-0000-00002DBF0000}"/>
    <cellStyle name="SAPBEXstdItem 44 13" xfId="43183" xr:uid="{00000000-0005-0000-0000-00002EBF0000}"/>
    <cellStyle name="SAPBEXstdItem 44 14" xfId="46208" xr:uid="{00000000-0005-0000-0000-00002FBF0000}"/>
    <cellStyle name="SAPBEXstdItem 44 2" xfId="7168" xr:uid="{00000000-0005-0000-0000-000030BF0000}"/>
    <cellStyle name="SAPBEXstdItem 44 3" xfId="9962" xr:uid="{00000000-0005-0000-0000-000031BF0000}"/>
    <cellStyle name="SAPBEXstdItem 44 4" xfId="12850" xr:uid="{00000000-0005-0000-0000-000032BF0000}"/>
    <cellStyle name="SAPBEXstdItem 44 5" xfId="15722" xr:uid="{00000000-0005-0000-0000-000033BF0000}"/>
    <cellStyle name="SAPBEXstdItem 44 6" xfId="18658" xr:uid="{00000000-0005-0000-0000-000034BF0000}"/>
    <cellStyle name="SAPBEXstdItem 44 7" xfId="21762" xr:uid="{00000000-0005-0000-0000-000035BF0000}"/>
    <cellStyle name="SAPBEXstdItem 44 8" xfId="26537" xr:uid="{00000000-0005-0000-0000-000036BF0000}"/>
    <cellStyle name="SAPBEXstdItem 44 9" xfId="29420" xr:uid="{00000000-0005-0000-0000-000037BF0000}"/>
    <cellStyle name="SAPBEXstdItem 45" xfId="2225" xr:uid="{00000000-0005-0000-0000-000038BF0000}"/>
    <cellStyle name="SAPBEXstdItem 45 10" xfId="32308" xr:uid="{00000000-0005-0000-0000-000039BF0000}"/>
    <cellStyle name="SAPBEXstdItem 45 11" xfId="35202" xr:uid="{00000000-0005-0000-0000-00003ABF0000}"/>
    <cellStyle name="SAPBEXstdItem 45 12" xfId="38100" xr:uid="{00000000-0005-0000-0000-00003BBF0000}"/>
    <cellStyle name="SAPBEXstdItem 45 13" xfId="43213" xr:uid="{00000000-0005-0000-0000-00003CBF0000}"/>
    <cellStyle name="SAPBEXstdItem 45 14" xfId="46238" xr:uid="{00000000-0005-0000-0000-00003DBF0000}"/>
    <cellStyle name="SAPBEXstdItem 45 2" xfId="7198" xr:uid="{00000000-0005-0000-0000-00003EBF0000}"/>
    <cellStyle name="SAPBEXstdItem 45 3" xfId="9992" xr:uid="{00000000-0005-0000-0000-00003FBF0000}"/>
    <cellStyle name="SAPBEXstdItem 45 4" xfId="12879" xr:uid="{00000000-0005-0000-0000-000040BF0000}"/>
    <cellStyle name="SAPBEXstdItem 45 5" xfId="15752" xr:uid="{00000000-0005-0000-0000-000041BF0000}"/>
    <cellStyle name="SAPBEXstdItem 45 6" xfId="18688" xr:uid="{00000000-0005-0000-0000-000042BF0000}"/>
    <cellStyle name="SAPBEXstdItem 45 7" xfId="21791" xr:uid="{00000000-0005-0000-0000-000043BF0000}"/>
    <cellStyle name="SAPBEXstdItem 45 8" xfId="26566" xr:uid="{00000000-0005-0000-0000-000044BF0000}"/>
    <cellStyle name="SAPBEXstdItem 45 9" xfId="29449" xr:uid="{00000000-0005-0000-0000-000045BF0000}"/>
    <cellStyle name="SAPBEXstdItem 46" xfId="2257" xr:uid="{00000000-0005-0000-0000-000046BF0000}"/>
    <cellStyle name="SAPBEXstdItem 46 10" xfId="32340" xr:uid="{00000000-0005-0000-0000-000047BF0000}"/>
    <cellStyle name="SAPBEXstdItem 46 11" xfId="35233" xr:uid="{00000000-0005-0000-0000-000048BF0000}"/>
    <cellStyle name="SAPBEXstdItem 46 12" xfId="38131" xr:uid="{00000000-0005-0000-0000-000049BF0000}"/>
    <cellStyle name="SAPBEXstdItem 46 13" xfId="43245" xr:uid="{00000000-0005-0000-0000-00004ABF0000}"/>
    <cellStyle name="SAPBEXstdItem 46 14" xfId="46270" xr:uid="{00000000-0005-0000-0000-00004BBF0000}"/>
    <cellStyle name="SAPBEXstdItem 46 2" xfId="7230" xr:uid="{00000000-0005-0000-0000-00004CBF0000}"/>
    <cellStyle name="SAPBEXstdItem 46 3" xfId="10024" xr:uid="{00000000-0005-0000-0000-00004DBF0000}"/>
    <cellStyle name="SAPBEXstdItem 46 4" xfId="12910" xr:uid="{00000000-0005-0000-0000-00004EBF0000}"/>
    <cellStyle name="SAPBEXstdItem 46 5" xfId="15784" xr:uid="{00000000-0005-0000-0000-00004FBF0000}"/>
    <cellStyle name="SAPBEXstdItem 46 6" xfId="18720" xr:uid="{00000000-0005-0000-0000-000050BF0000}"/>
    <cellStyle name="SAPBEXstdItem 46 7" xfId="21822" xr:uid="{00000000-0005-0000-0000-000051BF0000}"/>
    <cellStyle name="SAPBEXstdItem 46 8" xfId="26597" xr:uid="{00000000-0005-0000-0000-000052BF0000}"/>
    <cellStyle name="SAPBEXstdItem 46 9" xfId="29480" xr:uid="{00000000-0005-0000-0000-000053BF0000}"/>
    <cellStyle name="SAPBEXstdItem 47" xfId="2286" xr:uid="{00000000-0005-0000-0000-000054BF0000}"/>
    <cellStyle name="SAPBEXstdItem 47 10" xfId="32369" xr:uid="{00000000-0005-0000-0000-000055BF0000}"/>
    <cellStyle name="SAPBEXstdItem 47 11" xfId="35261" xr:uid="{00000000-0005-0000-0000-000056BF0000}"/>
    <cellStyle name="SAPBEXstdItem 47 12" xfId="38159" xr:uid="{00000000-0005-0000-0000-000057BF0000}"/>
    <cellStyle name="SAPBEXstdItem 47 13" xfId="43274" xr:uid="{00000000-0005-0000-0000-000058BF0000}"/>
    <cellStyle name="SAPBEXstdItem 47 14" xfId="46299" xr:uid="{00000000-0005-0000-0000-000059BF0000}"/>
    <cellStyle name="SAPBEXstdItem 47 2" xfId="7259" xr:uid="{00000000-0005-0000-0000-00005ABF0000}"/>
    <cellStyle name="SAPBEXstdItem 47 3" xfId="10053" xr:uid="{00000000-0005-0000-0000-00005BBF0000}"/>
    <cellStyle name="SAPBEXstdItem 47 4" xfId="12938" xr:uid="{00000000-0005-0000-0000-00005CBF0000}"/>
    <cellStyle name="SAPBEXstdItem 47 5" xfId="15813" xr:uid="{00000000-0005-0000-0000-00005DBF0000}"/>
    <cellStyle name="SAPBEXstdItem 47 6" xfId="18749" xr:uid="{00000000-0005-0000-0000-00005EBF0000}"/>
    <cellStyle name="SAPBEXstdItem 47 7" xfId="21850" xr:uid="{00000000-0005-0000-0000-00005FBF0000}"/>
    <cellStyle name="SAPBEXstdItem 47 8" xfId="26625" xr:uid="{00000000-0005-0000-0000-000060BF0000}"/>
    <cellStyle name="SAPBEXstdItem 47 9" xfId="29508" xr:uid="{00000000-0005-0000-0000-000061BF0000}"/>
    <cellStyle name="SAPBEXstdItem 48" xfId="2318" xr:uid="{00000000-0005-0000-0000-000062BF0000}"/>
    <cellStyle name="SAPBEXstdItem 48 10" xfId="32400" xr:uid="{00000000-0005-0000-0000-000063BF0000}"/>
    <cellStyle name="SAPBEXstdItem 48 11" xfId="35291" xr:uid="{00000000-0005-0000-0000-000064BF0000}"/>
    <cellStyle name="SAPBEXstdItem 48 12" xfId="38189" xr:uid="{00000000-0005-0000-0000-000065BF0000}"/>
    <cellStyle name="SAPBEXstdItem 48 13" xfId="43304" xr:uid="{00000000-0005-0000-0000-000066BF0000}"/>
    <cellStyle name="SAPBEXstdItem 48 14" xfId="46331" xr:uid="{00000000-0005-0000-0000-000067BF0000}"/>
    <cellStyle name="SAPBEXstdItem 48 2" xfId="7290" xr:uid="{00000000-0005-0000-0000-000068BF0000}"/>
    <cellStyle name="SAPBEXstdItem 48 3" xfId="10084" xr:uid="{00000000-0005-0000-0000-000069BF0000}"/>
    <cellStyle name="SAPBEXstdItem 48 4" xfId="12968" xr:uid="{00000000-0005-0000-0000-00006ABF0000}"/>
    <cellStyle name="SAPBEXstdItem 48 5" xfId="15844" xr:uid="{00000000-0005-0000-0000-00006BBF0000}"/>
    <cellStyle name="SAPBEXstdItem 48 6" xfId="18781" xr:uid="{00000000-0005-0000-0000-00006CBF0000}"/>
    <cellStyle name="SAPBEXstdItem 48 7" xfId="21881" xr:uid="{00000000-0005-0000-0000-00006DBF0000}"/>
    <cellStyle name="SAPBEXstdItem 48 8" xfId="26655" xr:uid="{00000000-0005-0000-0000-00006EBF0000}"/>
    <cellStyle name="SAPBEXstdItem 48 9" xfId="29538" xr:uid="{00000000-0005-0000-0000-00006FBF0000}"/>
    <cellStyle name="SAPBEXstdItem 49" xfId="2348" xr:uid="{00000000-0005-0000-0000-000070BF0000}"/>
    <cellStyle name="SAPBEXstdItem 49 10" xfId="32430" xr:uid="{00000000-0005-0000-0000-000071BF0000}"/>
    <cellStyle name="SAPBEXstdItem 49 11" xfId="35320" xr:uid="{00000000-0005-0000-0000-000072BF0000}"/>
    <cellStyle name="SAPBEXstdItem 49 12" xfId="38218" xr:uid="{00000000-0005-0000-0000-000073BF0000}"/>
    <cellStyle name="SAPBEXstdItem 49 13" xfId="43333" xr:uid="{00000000-0005-0000-0000-000074BF0000}"/>
    <cellStyle name="SAPBEXstdItem 49 14" xfId="46361" xr:uid="{00000000-0005-0000-0000-000075BF0000}"/>
    <cellStyle name="SAPBEXstdItem 49 2" xfId="7320" xr:uid="{00000000-0005-0000-0000-000076BF0000}"/>
    <cellStyle name="SAPBEXstdItem 49 3" xfId="10114" xr:uid="{00000000-0005-0000-0000-000077BF0000}"/>
    <cellStyle name="SAPBEXstdItem 49 4" xfId="12997" xr:uid="{00000000-0005-0000-0000-000078BF0000}"/>
    <cellStyle name="SAPBEXstdItem 49 5" xfId="15874" xr:uid="{00000000-0005-0000-0000-000079BF0000}"/>
    <cellStyle name="SAPBEXstdItem 49 6" xfId="18811" xr:uid="{00000000-0005-0000-0000-00007ABF0000}"/>
    <cellStyle name="SAPBEXstdItem 49 7" xfId="21910" xr:uid="{00000000-0005-0000-0000-00007BBF0000}"/>
    <cellStyle name="SAPBEXstdItem 49 8" xfId="26684" xr:uid="{00000000-0005-0000-0000-00007CBF0000}"/>
    <cellStyle name="SAPBEXstdItem 49 9" xfId="29567" xr:uid="{00000000-0005-0000-0000-00007DBF0000}"/>
    <cellStyle name="SAPBEXstdItem 5" xfId="684" xr:uid="{00000000-0005-0000-0000-00007EBF0000}"/>
    <cellStyle name="SAPBEXstdItem 5 10" xfId="30777" xr:uid="{00000000-0005-0000-0000-00007FBF0000}"/>
    <cellStyle name="SAPBEXstdItem 5 11" xfId="33666" xr:uid="{00000000-0005-0000-0000-000080BF0000}"/>
    <cellStyle name="SAPBEXstdItem 5 12" xfId="36572" xr:uid="{00000000-0005-0000-0000-000081BF0000}"/>
    <cellStyle name="SAPBEXstdItem 5 13" xfId="41679" xr:uid="{00000000-0005-0000-0000-000082BF0000}"/>
    <cellStyle name="SAPBEXstdItem 5 14" xfId="44697" xr:uid="{00000000-0005-0000-0000-000083BF0000}"/>
    <cellStyle name="SAPBEXstdItem 5 2" xfId="3975" xr:uid="{00000000-0005-0000-0000-000084BF0000}"/>
    <cellStyle name="SAPBEXstdItem 5 3" xfId="8458" xr:uid="{00000000-0005-0000-0000-000085BF0000}"/>
    <cellStyle name="SAPBEXstdItem 5 4" xfId="11351" xr:uid="{00000000-0005-0000-0000-000086BF0000}"/>
    <cellStyle name="SAPBEXstdItem 5 5" xfId="14219" xr:uid="{00000000-0005-0000-0000-000087BF0000}"/>
    <cellStyle name="SAPBEXstdItem 5 6" xfId="17148" xr:uid="{00000000-0005-0000-0000-000088BF0000}"/>
    <cellStyle name="SAPBEXstdItem 5 7" xfId="20259" xr:uid="{00000000-0005-0000-0000-000089BF0000}"/>
    <cellStyle name="SAPBEXstdItem 5 8" xfId="16948" xr:uid="{00000000-0005-0000-0000-00008ABF0000}"/>
    <cellStyle name="SAPBEXstdItem 5 9" xfId="27922" xr:uid="{00000000-0005-0000-0000-00008BBF0000}"/>
    <cellStyle name="SAPBEXstdItem 50" xfId="2380" xr:uid="{00000000-0005-0000-0000-00008CBF0000}"/>
    <cellStyle name="SAPBEXstdItem 50 10" xfId="32462" xr:uid="{00000000-0005-0000-0000-00008DBF0000}"/>
    <cellStyle name="SAPBEXstdItem 50 11" xfId="35351" xr:uid="{00000000-0005-0000-0000-00008EBF0000}"/>
    <cellStyle name="SAPBEXstdItem 50 12" xfId="38249" xr:uid="{00000000-0005-0000-0000-00008FBF0000}"/>
    <cellStyle name="SAPBEXstdItem 50 13" xfId="43364" xr:uid="{00000000-0005-0000-0000-000090BF0000}"/>
    <cellStyle name="SAPBEXstdItem 50 14" xfId="46393" xr:uid="{00000000-0005-0000-0000-000091BF0000}"/>
    <cellStyle name="SAPBEXstdItem 50 2" xfId="7352" xr:uid="{00000000-0005-0000-0000-000092BF0000}"/>
    <cellStyle name="SAPBEXstdItem 50 3" xfId="10146" xr:uid="{00000000-0005-0000-0000-000093BF0000}"/>
    <cellStyle name="SAPBEXstdItem 50 4" xfId="13028" xr:uid="{00000000-0005-0000-0000-000094BF0000}"/>
    <cellStyle name="SAPBEXstdItem 50 5" xfId="15906" xr:uid="{00000000-0005-0000-0000-000095BF0000}"/>
    <cellStyle name="SAPBEXstdItem 50 6" xfId="18843" xr:uid="{00000000-0005-0000-0000-000096BF0000}"/>
    <cellStyle name="SAPBEXstdItem 50 7" xfId="21941" xr:uid="{00000000-0005-0000-0000-000097BF0000}"/>
    <cellStyle name="SAPBEXstdItem 50 8" xfId="26715" xr:uid="{00000000-0005-0000-0000-000098BF0000}"/>
    <cellStyle name="SAPBEXstdItem 50 9" xfId="29598" xr:uid="{00000000-0005-0000-0000-000099BF0000}"/>
    <cellStyle name="SAPBEXstdItem 51" xfId="2410" xr:uid="{00000000-0005-0000-0000-00009ABF0000}"/>
    <cellStyle name="SAPBEXstdItem 51 10" xfId="32492" xr:uid="{00000000-0005-0000-0000-00009BBF0000}"/>
    <cellStyle name="SAPBEXstdItem 51 11" xfId="35380" xr:uid="{00000000-0005-0000-0000-00009CBF0000}"/>
    <cellStyle name="SAPBEXstdItem 51 12" xfId="38278" xr:uid="{00000000-0005-0000-0000-00009DBF0000}"/>
    <cellStyle name="SAPBEXstdItem 51 13" xfId="43393" xr:uid="{00000000-0005-0000-0000-00009EBF0000}"/>
    <cellStyle name="SAPBEXstdItem 51 14" xfId="46423" xr:uid="{00000000-0005-0000-0000-00009FBF0000}"/>
    <cellStyle name="SAPBEXstdItem 51 2" xfId="7382" xr:uid="{00000000-0005-0000-0000-0000A0BF0000}"/>
    <cellStyle name="SAPBEXstdItem 51 3" xfId="10176" xr:uid="{00000000-0005-0000-0000-0000A1BF0000}"/>
    <cellStyle name="SAPBEXstdItem 51 4" xfId="13057" xr:uid="{00000000-0005-0000-0000-0000A2BF0000}"/>
    <cellStyle name="SAPBEXstdItem 51 5" xfId="15936" xr:uid="{00000000-0005-0000-0000-0000A3BF0000}"/>
    <cellStyle name="SAPBEXstdItem 51 6" xfId="18873" xr:uid="{00000000-0005-0000-0000-0000A4BF0000}"/>
    <cellStyle name="SAPBEXstdItem 51 7" xfId="21970" xr:uid="{00000000-0005-0000-0000-0000A5BF0000}"/>
    <cellStyle name="SAPBEXstdItem 51 8" xfId="26744" xr:uid="{00000000-0005-0000-0000-0000A6BF0000}"/>
    <cellStyle name="SAPBEXstdItem 51 9" xfId="29627" xr:uid="{00000000-0005-0000-0000-0000A7BF0000}"/>
    <cellStyle name="SAPBEXstdItem 52" xfId="2441" xr:uid="{00000000-0005-0000-0000-0000A8BF0000}"/>
    <cellStyle name="SAPBEXstdItem 52 10" xfId="32523" xr:uid="{00000000-0005-0000-0000-0000A9BF0000}"/>
    <cellStyle name="SAPBEXstdItem 52 11" xfId="35410" xr:uid="{00000000-0005-0000-0000-0000AABF0000}"/>
    <cellStyle name="SAPBEXstdItem 52 12" xfId="38308" xr:uid="{00000000-0005-0000-0000-0000ABBF0000}"/>
    <cellStyle name="SAPBEXstdItem 52 13" xfId="43423" xr:uid="{00000000-0005-0000-0000-0000ACBF0000}"/>
    <cellStyle name="SAPBEXstdItem 52 14" xfId="46454" xr:uid="{00000000-0005-0000-0000-0000ADBF0000}"/>
    <cellStyle name="SAPBEXstdItem 52 2" xfId="7413" xr:uid="{00000000-0005-0000-0000-0000AEBF0000}"/>
    <cellStyle name="SAPBEXstdItem 52 3" xfId="10206" xr:uid="{00000000-0005-0000-0000-0000AFBF0000}"/>
    <cellStyle name="SAPBEXstdItem 52 4" xfId="13087" xr:uid="{00000000-0005-0000-0000-0000B0BF0000}"/>
    <cellStyle name="SAPBEXstdItem 52 5" xfId="15967" xr:uid="{00000000-0005-0000-0000-0000B1BF0000}"/>
    <cellStyle name="SAPBEXstdItem 52 6" xfId="18904" xr:uid="{00000000-0005-0000-0000-0000B2BF0000}"/>
    <cellStyle name="SAPBEXstdItem 52 7" xfId="22000" xr:uid="{00000000-0005-0000-0000-0000B3BF0000}"/>
    <cellStyle name="SAPBEXstdItem 52 8" xfId="26774" xr:uid="{00000000-0005-0000-0000-0000B4BF0000}"/>
    <cellStyle name="SAPBEXstdItem 52 9" xfId="29657" xr:uid="{00000000-0005-0000-0000-0000B5BF0000}"/>
    <cellStyle name="SAPBEXstdItem 53" xfId="2470" xr:uid="{00000000-0005-0000-0000-0000B6BF0000}"/>
    <cellStyle name="SAPBEXstdItem 53 10" xfId="32552" xr:uid="{00000000-0005-0000-0000-0000B7BF0000}"/>
    <cellStyle name="SAPBEXstdItem 53 11" xfId="35438" xr:uid="{00000000-0005-0000-0000-0000B8BF0000}"/>
    <cellStyle name="SAPBEXstdItem 53 12" xfId="38336" xr:uid="{00000000-0005-0000-0000-0000B9BF0000}"/>
    <cellStyle name="SAPBEXstdItem 53 13" xfId="43451" xr:uid="{00000000-0005-0000-0000-0000BABF0000}"/>
    <cellStyle name="SAPBEXstdItem 53 14" xfId="46483" xr:uid="{00000000-0005-0000-0000-0000BBBF0000}"/>
    <cellStyle name="SAPBEXstdItem 53 2" xfId="7442" xr:uid="{00000000-0005-0000-0000-0000BCBF0000}"/>
    <cellStyle name="SAPBEXstdItem 53 3" xfId="10234" xr:uid="{00000000-0005-0000-0000-0000BDBF0000}"/>
    <cellStyle name="SAPBEXstdItem 53 4" xfId="13115" xr:uid="{00000000-0005-0000-0000-0000BEBF0000}"/>
    <cellStyle name="SAPBEXstdItem 53 5" xfId="15995" xr:uid="{00000000-0005-0000-0000-0000BFBF0000}"/>
    <cellStyle name="SAPBEXstdItem 53 6" xfId="18933" xr:uid="{00000000-0005-0000-0000-0000C0BF0000}"/>
    <cellStyle name="SAPBEXstdItem 53 7" xfId="22028" xr:uid="{00000000-0005-0000-0000-0000C1BF0000}"/>
    <cellStyle name="SAPBEXstdItem 53 8" xfId="26802" xr:uid="{00000000-0005-0000-0000-0000C2BF0000}"/>
    <cellStyle name="SAPBEXstdItem 53 9" xfId="29685" xr:uid="{00000000-0005-0000-0000-0000C3BF0000}"/>
    <cellStyle name="SAPBEXstdItem 54" xfId="2501" xr:uid="{00000000-0005-0000-0000-0000C4BF0000}"/>
    <cellStyle name="SAPBEXstdItem 54 10" xfId="32582" xr:uid="{00000000-0005-0000-0000-0000C5BF0000}"/>
    <cellStyle name="SAPBEXstdItem 54 11" xfId="35469" xr:uid="{00000000-0005-0000-0000-0000C6BF0000}"/>
    <cellStyle name="SAPBEXstdItem 54 12" xfId="38366" xr:uid="{00000000-0005-0000-0000-0000C7BF0000}"/>
    <cellStyle name="SAPBEXstdItem 54 13" xfId="43481" xr:uid="{00000000-0005-0000-0000-0000C8BF0000}"/>
    <cellStyle name="SAPBEXstdItem 54 14" xfId="46514" xr:uid="{00000000-0005-0000-0000-0000C9BF0000}"/>
    <cellStyle name="SAPBEXstdItem 54 2" xfId="7472" xr:uid="{00000000-0005-0000-0000-0000CABF0000}"/>
    <cellStyle name="SAPBEXstdItem 54 3" xfId="10264" xr:uid="{00000000-0005-0000-0000-0000CBBF0000}"/>
    <cellStyle name="SAPBEXstdItem 54 4" xfId="13145" xr:uid="{00000000-0005-0000-0000-0000CCBF0000}"/>
    <cellStyle name="SAPBEXstdItem 54 5" xfId="16025" xr:uid="{00000000-0005-0000-0000-0000CDBF0000}"/>
    <cellStyle name="SAPBEXstdItem 54 6" xfId="18964" xr:uid="{00000000-0005-0000-0000-0000CEBF0000}"/>
    <cellStyle name="SAPBEXstdItem 54 7" xfId="22058" xr:uid="{00000000-0005-0000-0000-0000CFBF0000}"/>
    <cellStyle name="SAPBEXstdItem 54 8" xfId="26832" xr:uid="{00000000-0005-0000-0000-0000D0BF0000}"/>
    <cellStyle name="SAPBEXstdItem 54 9" xfId="29715" xr:uid="{00000000-0005-0000-0000-0000D1BF0000}"/>
    <cellStyle name="SAPBEXstdItem 55" xfId="2531" xr:uid="{00000000-0005-0000-0000-0000D2BF0000}"/>
    <cellStyle name="SAPBEXstdItem 55 10" xfId="32611" xr:uid="{00000000-0005-0000-0000-0000D3BF0000}"/>
    <cellStyle name="SAPBEXstdItem 55 11" xfId="35499" xr:uid="{00000000-0005-0000-0000-0000D4BF0000}"/>
    <cellStyle name="SAPBEXstdItem 55 12" xfId="38395" xr:uid="{00000000-0005-0000-0000-0000D5BF0000}"/>
    <cellStyle name="SAPBEXstdItem 55 13" xfId="43510" xr:uid="{00000000-0005-0000-0000-0000D6BF0000}"/>
    <cellStyle name="SAPBEXstdItem 55 14" xfId="46544" xr:uid="{00000000-0005-0000-0000-0000D7BF0000}"/>
    <cellStyle name="SAPBEXstdItem 55 2" xfId="7501" xr:uid="{00000000-0005-0000-0000-0000D8BF0000}"/>
    <cellStyle name="SAPBEXstdItem 55 3" xfId="10293" xr:uid="{00000000-0005-0000-0000-0000D9BF0000}"/>
    <cellStyle name="SAPBEXstdItem 55 4" xfId="13174" xr:uid="{00000000-0005-0000-0000-0000DABF0000}"/>
    <cellStyle name="SAPBEXstdItem 55 5" xfId="16054" xr:uid="{00000000-0005-0000-0000-0000DBBF0000}"/>
    <cellStyle name="SAPBEXstdItem 55 6" xfId="18994" xr:uid="{00000000-0005-0000-0000-0000DCBF0000}"/>
    <cellStyle name="SAPBEXstdItem 55 7" xfId="22087" xr:uid="{00000000-0005-0000-0000-0000DDBF0000}"/>
    <cellStyle name="SAPBEXstdItem 55 8" xfId="26861" xr:uid="{00000000-0005-0000-0000-0000DEBF0000}"/>
    <cellStyle name="SAPBEXstdItem 55 9" xfId="29744" xr:uid="{00000000-0005-0000-0000-0000DFBF0000}"/>
    <cellStyle name="SAPBEXstdItem 56" xfId="2563" xr:uid="{00000000-0005-0000-0000-0000E0BF0000}"/>
    <cellStyle name="SAPBEXstdItem 56 10" xfId="32642" xr:uid="{00000000-0005-0000-0000-0000E1BF0000}"/>
    <cellStyle name="SAPBEXstdItem 56 11" xfId="35530" xr:uid="{00000000-0005-0000-0000-0000E2BF0000}"/>
    <cellStyle name="SAPBEXstdItem 56 12" xfId="38426" xr:uid="{00000000-0005-0000-0000-0000E3BF0000}"/>
    <cellStyle name="SAPBEXstdItem 56 13" xfId="43541" xr:uid="{00000000-0005-0000-0000-0000E4BF0000}"/>
    <cellStyle name="SAPBEXstdItem 56 14" xfId="46576" xr:uid="{00000000-0005-0000-0000-0000E5BF0000}"/>
    <cellStyle name="SAPBEXstdItem 56 2" xfId="7532" xr:uid="{00000000-0005-0000-0000-0000E6BF0000}"/>
    <cellStyle name="SAPBEXstdItem 56 3" xfId="10324" xr:uid="{00000000-0005-0000-0000-0000E7BF0000}"/>
    <cellStyle name="SAPBEXstdItem 56 4" xfId="13205" xr:uid="{00000000-0005-0000-0000-0000E8BF0000}"/>
    <cellStyle name="SAPBEXstdItem 56 5" xfId="16085" xr:uid="{00000000-0005-0000-0000-0000E9BF0000}"/>
    <cellStyle name="SAPBEXstdItem 56 6" xfId="19026" xr:uid="{00000000-0005-0000-0000-0000EABF0000}"/>
    <cellStyle name="SAPBEXstdItem 56 7" xfId="22118" xr:uid="{00000000-0005-0000-0000-0000EBBF0000}"/>
    <cellStyle name="SAPBEXstdItem 56 8" xfId="26892" xr:uid="{00000000-0005-0000-0000-0000ECBF0000}"/>
    <cellStyle name="SAPBEXstdItem 56 9" xfId="29775" xr:uid="{00000000-0005-0000-0000-0000EDBF0000}"/>
    <cellStyle name="SAPBEXstdItem 57" xfId="2533" xr:uid="{00000000-0005-0000-0000-0000EEBF0000}"/>
    <cellStyle name="SAPBEXstdItem 57 10" xfId="32613" xr:uid="{00000000-0005-0000-0000-0000EFBF0000}"/>
    <cellStyle name="SAPBEXstdItem 57 11" xfId="35501" xr:uid="{00000000-0005-0000-0000-0000F0BF0000}"/>
    <cellStyle name="SAPBEXstdItem 57 12" xfId="38397" xr:uid="{00000000-0005-0000-0000-0000F1BF0000}"/>
    <cellStyle name="SAPBEXstdItem 57 13" xfId="43512" xr:uid="{00000000-0005-0000-0000-0000F2BF0000}"/>
    <cellStyle name="SAPBEXstdItem 57 14" xfId="46546" xr:uid="{00000000-0005-0000-0000-0000F3BF0000}"/>
    <cellStyle name="SAPBEXstdItem 57 2" xfId="7503" xr:uid="{00000000-0005-0000-0000-0000F4BF0000}"/>
    <cellStyle name="SAPBEXstdItem 57 3" xfId="10295" xr:uid="{00000000-0005-0000-0000-0000F5BF0000}"/>
    <cellStyle name="SAPBEXstdItem 57 4" xfId="13176" xr:uid="{00000000-0005-0000-0000-0000F6BF0000}"/>
    <cellStyle name="SAPBEXstdItem 57 5" xfId="16056" xr:uid="{00000000-0005-0000-0000-0000F7BF0000}"/>
    <cellStyle name="SAPBEXstdItem 57 6" xfId="18996" xr:uid="{00000000-0005-0000-0000-0000F8BF0000}"/>
    <cellStyle name="SAPBEXstdItem 57 7" xfId="22089" xr:uid="{00000000-0005-0000-0000-0000F9BF0000}"/>
    <cellStyle name="SAPBEXstdItem 57 8" xfId="26863" xr:uid="{00000000-0005-0000-0000-0000FABF0000}"/>
    <cellStyle name="SAPBEXstdItem 57 9" xfId="29746" xr:uid="{00000000-0005-0000-0000-0000FBBF0000}"/>
    <cellStyle name="SAPBEXstdItem 58" xfId="2667" xr:uid="{00000000-0005-0000-0000-0000FCBF0000}"/>
    <cellStyle name="SAPBEXstdItem 58 10" xfId="32741" xr:uid="{00000000-0005-0000-0000-0000FDBF0000}"/>
    <cellStyle name="SAPBEXstdItem 58 11" xfId="35629" xr:uid="{00000000-0005-0000-0000-0000FEBF0000}"/>
    <cellStyle name="SAPBEXstdItem 58 12" xfId="38525" xr:uid="{00000000-0005-0000-0000-0000FFBF0000}"/>
    <cellStyle name="SAPBEXstdItem 58 13" xfId="43640" xr:uid="{00000000-0005-0000-0000-000000C00000}"/>
    <cellStyle name="SAPBEXstdItem 58 14" xfId="46680" xr:uid="{00000000-0005-0000-0000-000001C00000}"/>
    <cellStyle name="SAPBEXstdItem 58 2" xfId="7633" xr:uid="{00000000-0005-0000-0000-000002C00000}"/>
    <cellStyle name="SAPBEXstdItem 58 3" xfId="10423" xr:uid="{00000000-0005-0000-0000-000003C00000}"/>
    <cellStyle name="SAPBEXstdItem 58 4" xfId="13304" xr:uid="{00000000-0005-0000-0000-000004C00000}"/>
    <cellStyle name="SAPBEXstdItem 58 5" xfId="16184" xr:uid="{00000000-0005-0000-0000-000005C00000}"/>
    <cellStyle name="SAPBEXstdItem 58 6" xfId="19130" xr:uid="{00000000-0005-0000-0000-000006C00000}"/>
    <cellStyle name="SAPBEXstdItem 58 7" xfId="22221" xr:uid="{00000000-0005-0000-0000-000007C00000}"/>
    <cellStyle name="SAPBEXstdItem 58 8" xfId="26991" xr:uid="{00000000-0005-0000-0000-000008C00000}"/>
    <cellStyle name="SAPBEXstdItem 58 9" xfId="29874" xr:uid="{00000000-0005-0000-0000-000009C00000}"/>
    <cellStyle name="SAPBEXstdItem 59" xfId="2346" xr:uid="{00000000-0005-0000-0000-00000AC00000}"/>
    <cellStyle name="SAPBEXstdItem 59 10" xfId="32428" xr:uid="{00000000-0005-0000-0000-00000BC00000}"/>
    <cellStyle name="SAPBEXstdItem 59 11" xfId="35318" xr:uid="{00000000-0005-0000-0000-00000CC00000}"/>
    <cellStyle name="SAPBEXstdItem 59 12" xfId="38216" xr:uid="{00000000-0005-0000-0000-00000DC00000}"/>
    <cellStyle name="SAPBEXstdItem 59 13" xfId="43331" xr:uid="{00000000-0005-0000-0000-00000EC00000}"/>
    <cellStyle name="SAPBEXstdItem 59 14" xfId="46359" xr:uid="{00000000-0005-0000-0000-00000FC00000}"/>
    <cellStyle name="SAPBEXstdItem 59 2" xfId="7318" xr:uid="{00000000-0005-0000-0000-000010C00000}"/>
    <cellStyle name="SAPBEXstdItem 59 3" xfId="10112" xr:uid="{00000000-0005-0000-0000-000011C00000}"/>
    <cellStyle name="SAPBEXstdItem 59 4" xfId="12995" xr:uid="{00000000-0005-0000-0000-000012C00000}"/>
    <cellStyle name="SAPBEXstdItem 59 5" xfId="15872" xr:uid="{00000000-0005-0000-0000-000013C00000}"/>
    <cellStyle name="SAPBEXstdItem 59 6" xfId="18809" xr:uid="{00000000-0005-0000-0000-000014C00000}"/>
    <cellStyle name="SAPBEXstdItem 59 7" xfId="21908" xr:uid="{00000000-0005-0000-0000-000015C00000}"/>
    <cellStyle name="SAPBEXstdItem 59 8" xfId="26682" xr:uid="{00000000-0005-0000-0000-000016C00000}"/>
    <cellStyle name="SAPBEXstdItem 59 9" xfId="29565" xr:uid="{00000000-0005-0000-0000-000017C00000}"/>
    <cellStyle name="SAPBEXstdItem 6" xfId="590" xr:uid="{00000000-0005-0000-0000-000018C00000}"/>
    <cellStyle name="SAPBEXstdItem 6 10" xfId="30683" xr:uid="{00000000-0005-0000-0000-000019C00000}"/>
    <cellStyle name="SAPBEXstdItem 6 11" xfId="33572" xr:uid="{00000000-0005-0000-0000-00001AC00000}"/>
    <cellStyle name="SAPBEXstdItem 6 12" xfId="36478" xr:uid="{00000000-0005-0000-0000-00001BC00000}"/>
    <cellStyle name="SAPBEXstdItem 6 13" xfId="41585" xr:uid="{00000000-0005-0000-0000-00001CC00000}"/>
    <cellStyle name="SAPBEXstdItem 6 14" xfId="44603" xr:uid="{00000000-0005-0000-0000-00001DC00000}"/>
    <cellStyle name="SAPBEXstdItem 6 2" xfId="4251" xr:uid="{00000000-0005-0000-0000-00001EC00000}"/>
    <cellStyle name="SAPBEXstdItem 6 3" xfId="8364" xr:uid="{00000000-0005-0000-0000-00001FC00000}"/>
    <cellStyle name="SAPBEXstdItem 6 4" xfId="11257" xr:uid="{00000000-0005-0000-0000-000020C00000}"/>
    <cellStyle name="SAPBEXstdItem 6 5" xfId="14125" xr:uid="{00000000-0005-0000-0000-000021C00000}"/>
    <cellStyle name="SAPBEXstdItem 6 6" xfId="17054" xr:uid="{00000000-0005-0000-0000-000022C00000}"/>
    <cellStyle name="SAPBEXstdItem 6 7" xfId="20165" xr:uid="{00000000-0005-0000-0000-000023C00000}"/>
    <cellStyle name="SAPBEXstdItem 6 8" xfId="20011" xr:uid="{00000000-0005-0000-0000-000024C00000}"/>
    <cellStyle name="SAPBEXstdItem 6 9" xfId="27828" xr:uid="{00000000-0005-0000-0000-000025C00000}"/>
    <cellStyle name="SAPBEXstdItem 60" xfId="2745" xr:uid="{00000000-0005-0000-0000-000026C00000}"/>
    <cellStyle name="SAPBEXstdItem 60 10" xfId="32816" xr:uid="{00000000-0005-0000-0000-000027C00000}"/>
    <cellStyle name="SAPBEXstdItem 60 11" xfId="35704" xr:uid="{00000000-0005-0000-0000-000028C00000}"/>
    <cellStyle name="SAPBEXstdItem 60 12" xfId="38600" xr:uid="{00000000-0005-0000-0000-000029C00000}"/>
    <cellStyle name="SAPBEXstdItem 60 13" xfId="43715" xr:uid="{00000000-0005-0000-0000-00002AC00000}"/>
    <cellStyle name="SAPBEXstdItem 60 14" xfId="46758" xr:uid="{00000000-0005-0000-0000-00002BC00000}"/>
    <cellStyle name="SAPBEXstdItem 60 2" xfId="7711" xr:uid="{00000000-0005-0000-0000-00002CC00000}"/>
    <cellStyle name="SAPBEXstdItem 60 3" xfId="10498" xr:uid="{00000000-0005-0000-0000-00002DC00000}"/>
    <cellStyle name="SAPBEXstdItem 60 4" xfId="13379" xr:uid="{00000000-0005-0000-0000-00002EC00000}"/>
    <cellStyle name="SAPBEXstdItem 60 5" xfId="16259" xr:uid="{00000000-0005-0000-0000-00002FC00000}"/>
    <cellStyle name="SAPBEXstdItem 60 6" xfId="19208" xr:uid="{00000000-0005-0000-0000-000030C00000}"/>
    <cellStyle name="SAPBEXstdItem 60 7" xfId="22299" xr:uid="{00000000-0005-0000-0000-000031C00000}"/>
    <cellStyle name="SAPBEXstdItem 60 8" xfId="27066" xr:uid="{00000000-0005-0000-0000-000032C00000}"/>
    <cellStyle name="SAPBEXstdItem 60 9" xfId="29949" xr:uid="{00000000-0005-0000-0000-000033C00000}"/>
    <cellStyle name="SAPBEXstdItem 61" xfId="2591" xr:uid="{00000000-0005-0000-0000-000034C00000}"/>
    <cellStyle name="SAPBEXstdItem 61 10" xfId="32668" xr:uid="{00000000-0005-0000-0000-000035C00000}"/>
    <cellStyle name="SAPBEXstdItem 61 11" xfId="35556" xr:uid="{00000000-0005-0000-0000-000036C00000}"/>
    <cellStyle name="SAPBEXstdItem 61 12" xfId="38452" xr:uid="{00000000-0005-0000-0000-000037C00000}"/>
    <cellStyle name="SAPBEXstdItem 61 13" xfId="43567" xr:uid="{00000000-0005-0000-0000-000038C00000}"/>
    <cellStyle name="SAPBEXstdItem 61 14" xfId="46604" xr:uid="{00000000-0005-0000-0000-000039C00000}"/>
    <cellStyle name="SAPBEXstdItem 61 2" xfId="7558" xr:uid="{00000000-0005-0000-0000-00003AC00000}"/>
    <cellStyle name="SAPBEXstdItem 61 3" xfId="10350" xr:uid="{00000000-0005-0000-0000-00003BC00000}"/>
    <cellStyle name="SAPBEXstdItem 61 4" xfId="13231" xr:uid="{00000000-0005-0000-0000-00003CC00000}"/>
    <cellStyle name="SAPBEXstdItem 61 5" xfId="16111" xr:uid="{00000000-0005-0000-0000-00003DC00000}"/>
    <cellStyle name="SAPBEXstdItem 61 6" xfId="19054" xr:uid="{00000000-0005-0000-0000-00003EC00000}"/>
    <cellStyle name="SAPBEXstdItem 61 7" xfId="22146" xr:uid="{00000000-0005-0000-0000-00003FC00000}"/>
    <cellStyle name="SAPBEXstdItem 61 8" xfId="26918" xr:uid="{00000000-0005-0000-0000-000040C00000}"/>
    <cellStyle name="SAPBEXstdItem 61 9" xfId="29801" xr:uid="{00000000-0005-0000-0000-000041C00000}"/>
    <cellStyle name="SAPBEXstdItem 62" xfId="2557" xr:uid="{00000000-0005-0000-0000-000042C00000}"/>
    <cellStyle name="SAPBEXstdItem 62 10" xfId="32636" xr:uid="{00000000-0005-0000-0000-000043C00000}"/>
    <cellStyle name="SAPBEXstdItem 62 11" xfId="35524" xr:uid="{00000000-0005-0000-0000-000044C00000}"/>
    <cellStyle name="SAPBEXstdItem 62 12" xfId="38420" xr:uid="{00000000-0005-0000-0000-000045C00000}"/>
    <cellStyle name="SAPBEXstdItem 62 13" xfId="43535" xr:uid="{00000000-0005-0000-0000-000046C00000}"/>
    <cellStyle name="SAPBEXstdItem 62 14" xfId="46570" xr:uid="{00000000-0005-0000-0000-000047C00000}"/>
    <cellStyle name="SAPBEXstdItem 62 2" xfId="7526" xr:uid="{00000000-0005-0000-0000-000048C00000}"/>
    <cellStyle name="SAPBEXstdItem 62 3" xfId="10318" xr:uid="{00000000-0005-0000-0000-000049C00000}"/>
    <cellStyle name="SAPBEXstdItem 62 4" xfId="13199" xr:uid="{00000000-0005-0000-0000-00004AC00000}"/>
    <cellStyle name="SAPBEXstdItem 62 5" xfId="16079" xr:uid="{00000000-0005-0000-0000-00004BC00000}"/>
    <cellStyle name="SAPBEXstdItem 62 6" xfId="19020" xr:uid="{00000000-0005-0000-0000-00004CC00000}"/>
    <cellStyle name="SAPBEXstdItem 62 7" xfId="22112" xr:uid="{00000000-0005-0000-0000-00004DC00000}"/>
    <cellStyle name="SAPBEXstdItem 62 8" xfId="26886" xr:uid="{00000000-0005-0000-0000-00004EC00000}"/>
    <cellStyle name="SAPBEXstdItem 62 9" xfId="29769" xr:uid="{00000000-0005-0000-0000-00004FC00000}"/>
    <cellStyle name="SAPBEXstdItem 63" xfId="2193" xr:uid="{00000000-0005-0000-0000-000050C00000}"/>
    <cellStyle name="SAPBEXstdItem 63 10" xfId="32276" xr:uid="{00000000-0005-0000-0000-000051C00000}"/>
    <cellStyle name="SAPBEXstdItem 63 11" xfId="35171" xr:uid="{00000000-0005-0000-0000-000052C00000}"/>
    <cellStyle name="SAPBEXstdItem 63 12" xfId="38069" xr:uid="{00000000-0005-0000-0000-000053C00000}"/>
    <cellStyle name="SAPBEXstdItem 63 13" xfId="43181" xr:uid="{00000000-0005-0000-0000-000054C00000}"/>
    <cellStyle name="SAPBEXstdItem 63 14" xfId="46206" xr:uid="{00000000-0005-0000-0000-000055C00000}"/>
    <cellStyle name="SAPBEXstdItem 63 2" xfId="7166" xr:uid="{00000000-0005-0000-0000-000056C00000}"/>
    <cellStyle name="SAPBEXstdItem 63 3" xfId="9960" xr:uid="{00000000-0005-0000-0000-000057C00000}"/>
    <cellStyle name="SAPBEXstdItem 63 4" xfId="12848" xr:uid="{00000000-0005-0000-0000-000058C00000}"/>
    <cellStyle name="SAPBEXstdItem 63 5" xfId="15720" xr:uid="{00000000-0005-0000-0000-000059C00000}"/>
    <cellStyle name="SAPBEXstdItem 63 6" xfId="18656" xr:uid="{00000000-0005-0000-0000-00005AC00000}"/>
    <cellStyle name="SAPBEXstdItem 63 7" xfId="21760" xr:uid="{00000000-0005-0000-0000-00005BC00000}"/>
    <cellStyle name="SAPBEXstdItem 63 8" xfId="26535" xr:uid="{00000000-0005-0000-0000-00005CC00000}"/>
    <cellStyle name="SAPBEXstdItem 63 9" xfId="29418" xr:uid="{00000000-0005-0000-0000-00005DC00000}"/>
    <cellStyle name="SAPBEXstdItem 64" xfId="2559" xr:uid="{00000000-0005-0000-0000-00005EC00000}"/>
    <cellStyle name="SAPBEXstdItem 64 10" xfId="32638" xr:uid="{00000000-0005-0000-0000-00005FC00000}"/>
    <cellStyle name="SAPBEXstdItem 64 11" xfId="35526" xr:uid="{00000000-0005-0000-0000-000060C00000}"/>
    <cellStyle name="SAPBEXstdItem 64 12" xfId="38422" xr:uid="{00000000-0005-0000-0000-000061C00000}"/>
    <cellStyle name="SAPBEXstdItem 64 13" xfId="43537" xr:uid="{00000000-0005-0000-0000-000062C00000}"/>
    <cellStyle name="SAPBEXstdItem 64 14" xfId="46572" xr:uid="{00000000-0005-0000-0000-000063C00000}"/>
    <cellStyle name="SAPBEXstdItem 64 2" xfId="7528" xr:uid="{00000000-0005-0000-0000-000064C00000}"/>
    <cellStyle name="SAPBEXstdItem 64 3" xfId="10320" xr:uid="{00000000-0005-0000-0000-000065C00000}"/>
    <cellStyle name="SAPBEXstdItem 64 4" xfId="13201" xr:uid="{00000000-0005-0000-0000-000066C00000}"/>
    <cellStyle name="SAPBEXstdItem 64 5" xfId="16081" xr:uid="{00000000-0005-0000-0000-000067C00000}"/>
    <cellStyle name="SAPBEXstdItem 64 6" xfId="19022" xr:uid="{00000000-0005-0000-0000-000068C00000}"/>
    <cellStyle name="SAPBEXstdItem 64 7" xfId="22114" xr:uid="{00000000-0005-0000-0000-000069C00000}"/>
    <cellStyle name="SAPBEXstdItem 64 8" xfId="26888" xr:uid="{00000000-0005-0000-0000-00006AC00000}"/>
    <cellStyle name="SAPBEXstdItem 64 9" xfId="29771" xr:uid="{00000000-0005-0000-0000-00006BC00000}"/>
    <cellStyle name="SAPBEXstdItem 65" xfId="2796" xr:uid="{00000000-0005-0000-0000-00006CC00000}"/>
    <cellStyle name="SAPBEXstdItem 65 10" xfId="32864" xr:uid="{00000000-0005-0000-0000-00006DC00000}"/>
    <cellStyle name="SAPBEXstdItem 65 11" xfId="35752" xr:uid="{00000000-0005-0000-0000-00006EC00000}"/>
    <cellStyle name="SAPBEXstdItem 65 12" xfId="38648" xr:uid="{00000000-0005-0000-0000-00006FC00000}"/>
    <cellStyle name="SAPBEXstdItem 65 13" xfId="43763" xr:uid="{00000000-0005-0000-0000-000070C00000}"/>
    <cellStyle name="SAPBEXstdItem 65 14" xfId="46809" xr:uid="{00000000-0005-0000-0000-000071C00000}"/>
    <cellStyle name="SAPBEXstdItem 65 2" xfId="7760" xr:uid="{00000000-0005-0000-0000-000072C00000}"/>
    <cellStyle name="SAPBEXstdItem 65 3" xfId="10546" xr:uid="{00000000-0005-0000-0000-000073C00000}"/>
    <cellStyle name="SAPBEXstdItem 65 4" xfId="13427" xr:uid="{00000000-0005-0000-0000-000074C00000}"/>
    <cellStyle name="SAPBEXstdItem 65 5" xfId="16307" xr:uid="{00000000-0005-0000-0000-000075C00000}"/>
    <cellStyle name="SAPBEXstdItem 65 6" xfId="19259" xr:uid="{00000000-0005-0000-0000-000076C00000}"/>
    <cellStyle name="SAPBEXstdItem 65 7" xfId="22350" xr:uid="{00000000-0005-0000-0000-000077C00000}"/>
    <cellStyle name="SAPBEXstdItem 65 8" xfId="27114" xr:uid="{00000000-0005-0000-0000-000078C00000}"/>
    <cellStyle name="SAPBEXstdItem 65 9" xfId="29997" xr:uid="{00000000-0005-0000-0000-000079C00000}"/>
    <cellStyle name="SAPBEXstdItem 66" xfId="2997" xr:uid="{00000000-0005-0000-0000-00007AC00000}"/>
    <cellStyle name="SAPBEXstdItem 66 10" xfId="33061" xr:uid="{00000000-0005-0000-0000-00007BC00000}"/>
    <cellStyle name="SAPBEXstdItem 66 11" xfId="35949" xr:uid="{00000000-0005-0000-0000-00007CC00000}"/>
    <cellStyle name="SAPBEXstdItem 66 12" xfId="38845" xr:uid="{00000000-0005-0000-0000-00007DC00000}"/>
    <cellStyle name="SAPBEXstdItem 66 13" xfId="43960" xr:uid="{00000000-0005-0000-0000-00007EC00000}"/>
    <cellStyle name="SAPBEXstdItem 66 14" xfId="47010" xr:uid="{00000000-0005-0000-0000-00007FC00000}"/>
    <cellStyle name="SAPBEXstdItem 66 2" xfId="7957" xr:uid="{00000000-0005-0000-0000-000080C00000}"/>
    <cellStyle name="SAPBEXstdItem 66 3" xfId="10743" xr:uid="{00000000-0005-0000-0000-000081C00000}"/>
    <cellStyle name="SAPBEXstdItem 66 4" xfId="13624" xr:uid="{00000000-0005-0000-0000-000082C00000}"/>
    <cellStyle name="SAPBEXstdItem 66 5" xfId="16504" xr:uid="{00000000-0005-0000-0000-000083C00000}"/>
    <cellStyle name="SAPBEXstdItem 66 6" xfId="19458" xr:uid="{00000000-0005-0000-0000-000084C00000}"/>
    <cellStyle name="SAPBEXstdItem 66 7" xfId="22551" xr:uid="{00000000-0005-0000-0000-000085C00000}"/>
    <cellStyle name="SAPBEXstdItem 66 8" xfId="27311" xr:uid="{00000000-0005-0000-0000-000086C00000}"/>
    <cellStyle name="SAPBEXstdItem 66 9" xfId="30194" xr:uid="{00000000-0005-0000-0000-000087C00000}"/>
    <cellStyle name="SAPBEXstdItem 67" xfId="3098" xr:uid="{00000000-0005-0000-0000-000088C00000}"/>
    <cellStyle name="SAPBEXstdItem 67 10" xfId="33158" xr:uid="{00000000-0005-0000-0000-000089C00000}"/>
    <cellStyle name="SAPBEXstdItem 67 11" xfId="36047" xr:uid="{00000000-0005-0000-0000-00008AC00000}"/>
    <cellStyle name="SAPBEXstdItem 67 12" xfId="38943" xr:uid="{00000000-0005-0000-0000-00008BC00000}"/>
    <cellStyle name="SAPBEXstdItem 67 13" xfId="44058" xr:uid="{00000000-0005-0000-0000-00008CC00000}"/>
    <cellStyle name="SAPBEXstdItem 67 14" xfId="47111" xr:uid="{00000000-0005-0000-0000-00008DC00000}"/>
    <cellStyle name="SAPBEXstdItem 67 2" xfId="8056" xr:uid="{00000000-0005-0000-0000-00008EC00000}"/>
    <cellStyle name="SAPBEXstdItem 67 3" xfId="10840" xr:uid="{00000000-0005-0000-0000-00008FC00000}"/>
    <cellStyle name="SAPBEXstdItem 67 4" xfId="13722" xr:uid="{00000000-0005-0000-0000-000090C00000}"/>
    <cellStyle name="SAPBEXstdItem 67 5" xfId="16601" xr:uid="{00000000-0005-0000-0000-000091C00000}"/>
    <cellStyle name="SAPBEXstdItem 67 6" xfId="19556" xr:uid="{00000000-0005-0000-0000-000092C00000}"/>
    <cellStyle name="SAPBEXstdItem 67 7" xfId="22652" xr:uid="{00000000-0005-0000-0000-000093C00000}"/>
    <cellStyle name="SAPBEXstdItem 67 8" xfId="27409" xr:uid="{00000000-0005-0000-0000-000094C00000}"/>
    <cellStyle name="SAPBEXstdItem 67 9" xfId="30292" xr:uid="{00000000-0005-0000-0000-000095C00000}"/>
    <cellStyle name="SAPBEXstdItem 68" xfId="3042" xr:uid="{00000000-0005-0000-0000-000096C00000}"/>
    <cellStyle name="SAPBEXstdItem 68 10" xfId="33104" xr:uid="{00000000-0005-0000-0000-000097C00000}"/>
    <cellStyle name="SAPBEXstdItem 68 11" xfId="35992" xr:uid="{00000000-0005-0000-0000-000098C00000}"/>
    <cellStyle name="SAPBEXstdItem 68 12" xfId="38888" xr:uid="{00000000-0005-0000-0000-000099C00000}"/>
    <cellStyle name="SAPBEXstdItem 68 13" xfId="44003" xr:uid="{00000000-0005-0000-0000-00009AC00000}"/>
    <cellStyle name="SAPBEXstdItem 68 14" xfId="47055" xr:uid="{00000000-0005-0000-0000-00009BC00000}"/>
    <cellStyle name="SAPBEXstdItem 68 2" xfId="8000" xr:uid="{00000000-0005-0000-0000-00009CC00000}"/>
    <cellStyle name="SAPBEXstdItem 68 3" xfId="10786" xr:uid="{00000000-0005-0000-0000-00009DC00000}"/>
    <cellStyle name="SAPBEXstdItem 68 4" xfId="13667" xr:uid="{00000000-0005-0000-0000-00009EC00000}"/>
    <cellStyle name="SAPBEXstdItem 68 5" xfId="16547" xr:uid="{00000000-0005-0000-0000-00009FC00000}"/>
    <cellStyle name="SAPBEXstdItem 68 6" xfId="19501" xr:uid="{00000000-0005-0000-0000-0000A0C00000}"/>
    <cellStyle name="SAPBEXstdItem 68 7" xfId="22596" xr:uid="{00000000-0005-0000-0000-0000A1C00000}"/>
    <cellStyle name="SAPBEXstdItem 68 8" xfId="27354" xr:uid="{00000000-0005-0000-0000-0000A2C00000}"/>
    <cellStyle name="SAPBEXstdItem 68 9" xfId="30237" xr:uid="{00000000-0005-0000-0000-0000A3C00000}"/>
    <cellStyle name="SAPBEXstdItem 69" xfId="3171" xr:uid="{00000000-0005-0000-0000-0000A4C00000}"/>
    <cellStyle name="SAPBEXstdItem 69 10" xfId="33231" xr:uid="{00000000-0005-0000-0000-0000A5C00000}"/>
    <cellStyle name="SAPBEXstdItem 69 11" xfId="36120" xr:uid="{00000000-0005-0000-0000-0000A6C00000}"/>
    <cellStyle name="SAPBEXstdItem 69 12" xfId="39016" xr:uid="{00000000-0005-0000-0000-0000A7C00000}"/>
    <cellStyle name="SAPBEXstdItem 69 13" xfId="44131" xr:uid="{00000000-0005-0000-0000-0000A8C00000}"/>
    <cellStyle name="SAPBEXstdItem 69 14" xfId="47184" xr:uid="{00000000-0005-0000-0000-0000A9C00000}"/>
    <cellStyle name="SAPBEXstdItem 69 2" xfId="8129" xr:uid="{00000000-0005-0000-0000-0000AAC00000}"/>
    <cellStyle name="SAPBEXstdItem 69 3" xfId="10913" xr:uid="{00000000-0005-0000-0000-0000ABC00000}"/>
    <cellStyle name="SAPBEXstdItem 69 4" xfId="13795" xr:uid="{00000000-0005-0000-0000-0000ACC00000}"/>
    <cellStyle name="SAPBEXstdItem 69 5" xfId="16674" xr:uid="{00000000-0005-0000-0000-0000ADC00000}"/>
    <cellStyle name="SAPBEXstdItem 69 6" xfId="19629" xr:uid="{00000000-0005-0000-0000-0000AEC00000}"/>
    <cellStyle name="SAPBEXstdItem 69 7" xfId="22725" xr:uid="{00000000-0005-0000-0000-0000AFC00000}"/>
    <cellStyle name="SAPBEXstdItem 69 8" xfId="27482" xr:uid="{00000000-0005-0000-0000-0000B0C00000}"/>
    <cellStyle name="SAPBEXstdItem 69 9" xfId="30365" xr:uid="{00000000-0005-0000-0000-0000B1C00000}"/>
    <cellStyle name="SAPBEXstdItem 7" xfId="282" xr:uid="{00000000-0005-0000-0000-0000B2C00000}"/>
    <cellStyle name="SAPBEXstdItem 7 10" xfId="30550" xr:uid="{00000000-0005-0000-0000-0000B3C00000}"/>
    <cellStyle name="SAPBEXstdItem 7 11" xfId="33416" xr:uid="{00000000-0005-0000-0000-0000B4C00000}"/>
    <cellStyle name="SAPBEXstdItem 7 12" xfId="36323" xr:uid="{00000000-0005-0000-0000-0000B5C00000}"/>
    <cellStyle name="SAPBEXstdItem 7 13" xfId="41433" xr:uid="{00000000-0005-0000-0000-0000B6C00000}"/>
    <cellStyle name="SAPBEXstdItem 7 14" xfId="44403" xr:uid="{00000000-0005-0000-0000-0000B7C00000}"/>
    <cellStyle name="SAPBEXstdItem 7 2" xfId="3985" xr:uid="{00000000-0005-0000-0000-0000B8C00000}"/>
    <cellStyle name="SAPBEXstdItem 7 3" xfId="5191" xr:uid="{00000000-0005-0000-0000-0000B9C00000}"/>
    <cellStyle name="SAPBEXstdItem 7 4" xfId="11098" xr:uid="{00000000-0005-0000-0000-0000BAC00000}"/>
    <cellStyle name="SAPBEXstdItem 7 5" xfId="13980" xr:uid="{00000000-0005-0000-0000-0000BBC00000}"/>
    <cellStyle name="SAPBEXstdItem 7 6" xfId="16859" xr:uid="{00000000-0005-0000-0000-0000BCC00000}"/>
    <cellStyle name="SAPBEXstdItem 7 7" xfId="19878" xr:uid="{00000000-0005-0000-0000-0000BDC00000}"/>
    <cellStyle name="SAPBEXstdItem 7 8" xfId="23458" xr:uid="{00000000-0005-0000-0000-0000BEC00000}"/>
    <cellStyle name="SAPBEXstdItem 7 9" xfId="27667" xr:uid="{00000000-0005-0000-0000-0000BFC00000}"/>
    <cellStyle name="SAPBEXstdItem 70" xfId="3007" xr:uid="{00000000-0005-0000-0000-0000C0C00000}"/>
    <cellStyle name="SAPBEXstdItem 70 10" xfId="33071" xr:uid="{00000000-0005-0000-0000-0000C1C00000}"/>
    <cellStyle name="SAPBEXstdItem 70 11" xfId="35959" xr:uid="{00000000-0005-0000-0000-0000C2C00000}"/>
    <cellStyle name="SAPBEXstdItem 70 12" xfId="38855" xr:uid="{00000000-0005-0000-0000-0000C3C00000}"/>
    <cellStyle name="SAPBEXstdItem 70 13" xfId="43970" xr:uid="{00000000-0005-0000-0000-0000C4C00000}"/>
    <cellStyle name="SAPBEXstdItem 70 14" xfId="47020" xr:uid="{00000000-0005-0000-0000-0000C5C00000}"/>
    <cellStyle name="SAPBEXstdItem 70 2" xfId="7967" xr:uid="{00000000-0005-0000-0000-0000C6C00000}"/>
    <cellStyle name="SAPBEXstdItem 70 3" xfId="10753" xr:uid="{00000000-0005-0000-0000-0000C7C00000}"/>
    <cellStyle name="SAPBEXstdItem 70 4" xfId="13634" xr:uid="{00000000-0005-0000-0000-0000C8C00000}"/>
    <cellStyle name="SAPBEXstdItem 70 5" xfId="16514" xr:uid="{00000000-0005-0000-0000-0000C9C00000}"/>
    <cellStyle name="SAPBEXstdItem 70 6" xfId="19468" xr:uid="{00000000-0005-0000-0000-0000CAC00000}"/>
    <cellStyle name="SAPBEXstdItem 70 7" xfId="22561" xr:uid="{00000000-0005-0000-0000-0000CBC00000}"/>
    <cellStyle name="SAPBEXstdItem 70 8" xfId="27321" xr:uid="{00000000-0005-0000-0000-0000CCC00000}"/>
    <cellStyle name="SAPBEXstdItem 70 9" xfId="30204" xr:uid="{00000000-0005-0000-0000-0000CDC00000}"/>
    <cellStyle name="SAPBEXstdItem 71" xfId="3022" xr:uid="{00000000-0005-0000-0000-0000CEC00000}"/>
    <cellStyle name="SAPBEXstdItem 71 10" xfId="33084" xr:uid="{00000000-0005-0000-0000-0000CFC00000}"/>
    <cellStyle name="SAPBEXstdItem 71 11" xfId="35972" xr:uid="{00000000-0005-0000-0000-0000D0C00000}"/>
    <cellStyle name="SAPBEXstdItem 71 12" xfId="38868" xr:uid="{00000000-0005-0000-0000-0000D1C00000}"/>
    <cellStyle name="SAPBEXstdItem 71 13" xfId="43983" xr:uid="{00000000-0005-0000-0000-0000D2C00000}"/>
    <cellStyle name="SAPBEXstdItem 71 14" xfId="47035" xr:uid="{00000000-0005-0000-0000-0000D3C00000}"/>
    <cellStyle name="SAPBEXstdItem 71 2" xfId="7980" xr:uid="{00000000-0005-0000-0000-0000D4C00000}"/>
    <cellStyle name="SAPBEXstdItem 71 3" xfId="10766" xr:uid="{00000000-0005-0000-0000-0000D5C00000}"/>
    <cellStyle name="SAPBEXstdItem 71 4" xfId="13647" xr:uid="{00000000-0005-0000-0000-0000D6C00000}"/>
    <cellStyle name="SAPBEXstdItem 71 5" xfId="16527" xr:uid="{00000000-0005-0000-0000-0000D7C00000}"/>
    <cellStyle name="SAPBEXstdItem 71 6" xfId="19481" xr:uid="{00000000-0005-0000-0000-0000D8C00000}"/>
    <cellStyle name="SAPBEXstdItem 71 7" xfId="22576" xr:uid="{00000000-0005-0000-0000-0000D9C00000}"/>
    <cellStyle name="SAPBEXstdItem 71 8" xfId="27334" xr:uid="{00000000-0005-0000-0000-0000DAC00000}"/>
    <cellStyle name="SAPBEXstdItem 71 9" xfId="30217" xr:uid="{00000000-0005-0000-0000-0000DBC00000}"/>
    <cellStyle name="SAPBEXstdItem 72" xfId="3028" xr:uid="{00000000-0005-0000-0000-0000DCC00000}"/>
    <cellStyle name="SAPBEXstdItem 72 10" xfId="33090" xr:uid="{00000000-0005-0000-0000-0000DDC00000}"/>
    <cellStyle name="SAPBEXstdItem 72 11" xfId="35978" xr:uid="{00000000-0005-0000-0000-0000DEC00000}"/>
    <cellStyle name="SAPBEXstdItem 72 12" xfId="38874" xr:uid="{00000000-0005-0000-0000-0000DFC00000}"/>
    <cellStyle name="SAPBEXstdItem 72 13" xfId="43989" xr:uid="{00000000-0005-0000-0000-0000E0C00000}"/>
    <cellStyle name="SAPBEXstdItem 72 14" xfId="47041" xr:uid="{00000000-0005-0000-0000-0000E1C00000}"/>
    <cellStyle name="SAPBEXstdItem 72 2" xfId="7986" xr:uid="{00000000-0005-0000-0000-0000E2C00000}"/>
    <cellStyle name="SAPBEXstdItem 72 3" xfId="10772" xr:uid="{00000000-0005-0000-0000-0000E3C00000}"/>
    <cellStyle name="SAPBEXstdItem 72 4" xfId="13653" xr:uid="{00000000-0005-0000-0000-0000E4C00000}"/>
    <cellStyle name="SAPBEXstdItem 72 5" xfId="16533" xr:uid="{00000000-0005-0000-0000-0000E5C00000}"/>
    <cellStyle name="SAPBEXstdItem 72 6" xfId="19487" xr:uid="{00000000-0005-0000-0000-0000E6C00000}"/>
    <cellStyle name="SAPBEXstdItem 72 7" xfId="22582" xr:uid="{00000000-0005-0000-0000-0000E7C00000}"/>
    <cellStyle name="SAPBEXstdItem 72 8" xfId="27340" xr:uid="{00000000-0005-0000-0000-0000E8C00000}"/>
    <cellStyle name="SAPBEXstdItem 72 9" xfId="30223" xr:uid="{00000000-0005-0000-0000-0000E9C00000}"/>
    <cellStyle name="SAPBEXstdItem 73" xfId="8283" xr:uid="{00000000-0005-0000-0000-0000EAC00000}"/>
    <cellStyle name="SAPBEXstdItem 74" xfId="11113" xr:uid="{00000000-0005-0000-0000-0000EBC00000}"/>
    <cellStyle name="SAPBEXstdItem 75" xfId="18415" xr:uid="{00000000-0005-0000-0000-0000ECC00000}"/>
    <cellStyle name="SAPBEXstdItem 76" xfId="19819" xr:uid="{00000000-0005-0000-0000-0000EDC00000}"/>
    <cellStyle name="SAPBEXstdItem 77" xfId="21463" xr:uid="{00000000-0005-0000-0000-0000EEC00000}"/>
    <cellStyle name="SAPBEXstdItem 78" xfId="23460" xr:uid="{00000000-0005-0000-0000-0000EFC00000}"/>
    <cellStyle name="SAPBEXstdItem 79" xfId="24797" xr:uid="{00000000-0005-0000-0000-0000F0C00000}"/>
    <cellStyle name="SAPBEXstdItem 8" xfId="630" xr:uid="{00000000-0005-0000-0000-0000F1C00000}"/>
    <cellStyle name="SAPBEXstdItem 8 10" xfId="30723" xr:uid="{00000000-0005-0000-0000-0000F2C00000}"/>
    <cellStyle name="SAPBEXstdItem 8 11" xfId="33612" xr:uid="{00000000-0005-0000-0000-0000F3C00000}"/>
    <cellStyle name="SAPBEXstdItem 8 12" xfId="36518" xr:uid="{00000000-0005-0000-0000-0000F4C00000}"/>
    <cellStyle name="SAPBEXstdItem 8 13" xfId="41625" xr:uid="{00000000-0005-0000-0000-0000F5C00000}"/>
    <cellStyle name="SAPBEXstdItem 8 14" xfId="44643" xr:uid="{00000000-0005-0000-0000-0000F6C00000}"/>
    <cellStyle name="SAPBEXstdItem 8 2" xfId="5217" xr:uid="{00000000-0005-0000-0000-0000F7C00000}"/>
    <cellStyle name="SAPBEXstdItem 8 3" xfId="8404" xr:uid="{00000000-0005-0000-0000-0000F8C00000}"/>
    <cellStyle name="SAPBEXstdItem 8 4" xfId="11297" xr:uid="{00000000-0005-0000-0000-0000F9C00000}"/>
    <cellStyle name="SAPBEXstdItem 8 5" xfId="14165" xr:uid="{00000000-0005-0000-0000-0000FAC00000}"/>
    <cellStyle name="SAPBEXstdItem 8 6" xfId="17094" xr:uid="{00000000-0005-0000-0000-0000FBC00000}"/>
    <cellStyle name="SAPBEXstdItem 8 7" xfId="20205" xr:uid="{00000000-0005-0000-0000-0000FCC00000}"/>
    <cellStyle name="SAPBEXstdItem 8 8" xfId="16881" xr:uid="{00000000-0005-0000-0000-0000FDC00000}"/>
    <cellStyle name="SAPBEXstdItem 8 9" xfId="27868" xr:uid="{00000000-0005-0000-0000-0000FEC00000}"/>
    <cellStyle name="SAPBEXstdItem 80" xfId="30603" xr:uid="{00000000-0005-0000-0000-0000FFC00000}"/>
    <cellStyle name="SAPBEXstdItem 81" xfId="34869" xr:uid="{00000000-0005-0000-0000-000000C10000}"/>
    <cellStyle name="SAPBEXstdItem 82" xfId="41092" xr:uid="{00000000-0005-0000-0000-000001C10000}"/>
    <cellStyle name="SAPBEXstdItem 83" xfId="39305" xr:uid="{00000000-0005-0000-0000-000002C10000}"/>
    <cellStyle name="SAPBEXstdItem 84" xfId="43097" xr:uid="{00000000-0005-0000-0000-000003C10000}"/>
    <cellStyle name="SAPBEXstdItem 85" xfId="44278" xr:uid="{00000000-0005-0000-0000-000004C10000}"/>
    <cellStyle name="SAPBEXstdItem 86" xfId="44303" xr:uid="{00000000-0005-0000-0000-000005C10000}"/>
    <cellStyle name="SAPBEXstdItem 87" xfId="44501" xr:uid="{00000000-0005-0000-0000-000006C10000}"/>
    <cellStyle name="SAPBEXstdItem 88" xfId="47357" xr:uid="{00000000-0005-0000-0000-000007C10000}"/>
    <cellStyle name="SAPBEXstdItem 89" xfId="47388" xr:uid="{00000000-0005-0000-0000-000008C10000}"/>
    <cellStyle name="SAPBEXstdItem 9" xfId="718" xr:uid="{00000000-0005-0000-0000-000009C10000}"/>
    <cellStyle name="SAPBEXstdItem 9 10" xfId="30811" xr:uid="{00000000-0005-0000-0000-00000AC10000}"/>
    <cellStyle name="SAPBEXstdItem 9 11" xfId="33700" xr:uid="{00000000-0005-0000-0000-00000BC10000}"/>
    <cellStyle name="SAPBEXstdItem 9 12" xfId="36606" xr:uid="{00000000-0005-0000-0000-00000CC10000}"/>
    <cellStyle name="SAPBEXstdItem 9 13" xfId="41713" xr:uid="{00000000-0005-0000-0000-00000DC10000}"/>
    <cellStyle name="SAPBEXstdItem 9 14" xfId="44731" xr:uid="{00000000-0005-0000-0000-00000EC10000}"/>
    <cellStyle name="SAPBEXstdItem 9 2" xfId="4673" xr:uid="{00000000-0005-0000-0000-00000FC10000}"/>
    <cellStyle name="SAPBEXstdItem 9 3" xfId="8492" xr:uid="{00000000-0005-0000-0000-000010C10000}"/>
    <cellStyle name="SAPBEXstdItem 9 4" xfId="11385" xr:uid="{00000000-0005-0000-0000-000011C10000}"/>
    <cellStyle name="SAPBEXstdItem 9 5" xfId="14253" xr:uid="{00000000-0005-0000-0000-000012C10000}"/>
    <cellStyle name="SAPBEXstdItem 9 6" xfId="17182" xr:uid="{00000000-0005-0000-0000-000013C10000}"/>
    <cellStyle name="SAPBEXstdItem 9 7" xfId="20293" xr:uid="{00000000-0005-0000-0000-000014C10000}"/>
    <cellStyle name="SAPBEXstdItem 9 8" xfId="25072" xr:uid="{00000000-0005-0000-0000-000015C10000}"/>
    <cellStyle name="SAPBEXstdItem 9 9" xfId="27956" xr:uid="{00000000-0005-0000-0000-000016C10000}"/>
    <cellStyle name="SAPBEXstdItem 90" xfId="47359" xr:uid="{00000000-0005-0000-0000-000017C10000}"/>
    <cellStyle name="SAPBEXstdItem 91" xfId="46244" xr:uid="{00000000-0005-0000-0000-000018C10000}"/>
    <cellStyle name="SAPBEXstdItem 92" xfId="47542" xr:uid="{00000000-0005-0000-0000-000019C10000}"/>
    <cellStyle name="SAPBEXstdItem 93" xfId="44323" xr:uid="{00000000-0005-0000-0000-00001AC10000}"/>
    <cellStyle name="SAPBEXstdItem 94" xfId="47574" xr:uid="{00000000-0005-0000-0000-00001BC10000}"/>
    <cellStyle name="SAPBEXstdItem 95" xfId="47697" xr:uid="{00000000-0005-0000-0000-00001CC10000}"/>
    <cellStyle name="SAPBEXstdItem 96" xfId="44327" xr:uid="{00000000-0005-0000-0000-00001DC10000}"/>
    <cellStyle name="SAPBEXstdItem 97" xfId="45894" xr:uid="{00000000-0005-0000-0000-00001EC10000}"/>
    <cellStyle name="SAPBEXstdItem 98" xfId="47541" xr:uid="{00000000-0005-0000-0000-00001FC10000}"/>
    <cellStyle name="SAPBEXstdItem 99" xfId="47880" xr:uid="{00000000-0005-0000-0000-000020C10000}"/>
    <cellStyle name="SAPBEXstdItemX" xfId="97" xr:uid="{00000000-0005-0000-0000-000021C10000}"/>
    <cellStyle name="SAPBEXstdItemX 10" xfId="890" xr:uid="{00000000-0005-0000-0000-000022C10000}"/>
    <cellStyle name="SAPBEXstdItemX 10 10" xfId="30983" xr:uid="{00000000-0005-0000-0000-000023C10000}"/>
    <cellStyle name="SAPBEXstdItemX 10 11" xfId="33872" xr:uid="{00000000-0005-0000-0000-000024C10000}"/>
    <cellStyle name="SAPBEXstdItemX 10 12" xfId="36778" xr:uid="{00000000-0005-0000-0000-000025C10000}"/>
    <cellStyle name="SAPBEXstdItemX 10 13" xfId="41885" xr:uid="{00000000-0005-0000-0000-000026C10000}"/>
    <cellStyle name="SAPBEXstdItemX 10 14" xfId="44903" xr:uid="{00000000-0005-0000-0000-000027C10000}"/>
    <cellStyle name="SAPBEXstdItemX 10 2" xfId="4451" xr:uid="{00000000-0005-0000-0000-000028C10000}"/>
    <cellStyle name="SAPBEXstdItemX 10 3" xfId="8664" xr:uid="{00000000-0005-0000-0000-000029C10000}"/>
    <cellStyle name="SAPBEXstdItemX 10 4" xfId="11557" xr:uid="{00000000-0005-0000-0000-00002AC10000}"/>
    <cellStyle name="SAPBEXstdItemX 10 5" xfId="14425" xr:uid="{00000000-0005-0000-0000-00002BC10000}"/>
    <cellStyle name="SAPBEXstdItemX 10 6" xfId="17354" xr:uid="{00000000-0005-0000-0000-00002CC10000}"/>
    <cellStyle name="SAPBEXstdItemX 10 7" xfId="20465" xr:uid="{00000000-0005-0000-0000-00002DC10000}"/>
    <cellStyle name="SAPBEXstdItemX 10 8" xfId="25244" xr:uid="{00000000-0005-0000-0000-00002EC10000}"/>
    <cellStyle name="SAPBEXstdItemX 10 9" xfId="28128" xr:uid="{00000000-0005-0000-0000-00002FC10000}"/>
    <cellStyle name="SAPBEXstdItemX 100" xfId="47519" xr:uid="{00000000-0005-0000-0000-000030C10000}"/>
    <cellStyle name="SAPBEXstdItemX 101" xfId="47982" xr:uid="{00000000-0005-0000-0000-000031C10000}"/>
    <cellStyle name="SAPBEXstdItemX 102" xfId="47425" xr:uid="{00000000-0005-0000-0000-000032C10000}"/>
    <cellStyle name="SAPBEXstdItemX 103" xfId="48083" xr:uid="{00000000-0005-0000-0000-000033C10000}"/>
    <cellStyle name="SAPBEXstdItemX 104" xfId="46582" xr:uid="{00000000-0005-0000-0000-000034C10000}"/>
    <cellStyle name="SAPBEXstdItemX 105" xfId="48200" xr:uid="{00000000-0005-0000-0000-000035C10000}"/>
    <cellStyle name="SAPBEXstdItemX 106" xfId="48229" xr:uid="{00000000-0005-0000-0000-000036C10000}"/>
    <cellStyle name="SAPBEXstdItemX 107" xfId="48258" xr:uid="{00000000-0005-0000-0000-000037C10000}"/>
    <cellStyle name="SAPBEXstdItemX 108" xfId="47806" xr:uid="{00000000-0005-0000-0000-000038C10000}"/>
    <cellStyle name="SAPBEXstdItemX 109" xfId="48396" xr:uid="{00000000-0005-0000-0000-000039C10000}"/>
    <cellStyle name="SAPBEXstdItemX 11" xfId="1064" xr:uid="{00000000-0005-0000-0000-00003AC10000}"/>
    <cellStyle name="SAPBEXstdItemX 11 10" xfId="31157" xr:uid="{00000000-0005-0000-0000-00003BC10000}"/>
    <cellStyle name="SAPBEXstdItemX 11 11" xfId="34046" xr:uid="{00000000-0005-0000-0000-00003CC10000}"/>
    <cellStyle name="SAPBEXstdItemX 11 12" xfId="36952" xr:uid="{00000000-0005-0000-0000-00003DC10000}"/>
    <cellStyle name="SAPBEXstdItemX 11 13" xfId="42059" xr:uid="{00000000-0005-0000-0000-00003EC10000}"/>
    <cellStyle name="SAPBEXstdItemX 11 14" xfId="45077" xr:uid="{00000000-0005-0000-0000-00003FC10000}"/>
    <cellStyle name="SAPBEXstdItemX 11 2" xfId="3439" xr:uid="{00000000-0005-0000-0000-000040C10000}"/>
    <cellStyle name="SAPBEXstdItemX 11 3" xfId="8838" xr:uid="{00000000-0005-0000-0000-000041C10000}"/>
    <cellStyle name="SAPBEXstdItemX 11 4" xfId="11731" xr:uid="{00000000-0005-0000-0000-000042C10000}"/>
    <cellStyle name="SAPBEXstdItemX 11 5" xfId="14599" xr:uid="{00000000-0005-0000-0000-000043C10000}"/>
    <cellStyle name="SAPBEXstdItemX 11 6" xfId="17528" xr:uid="{00000000-0005-0000-0000-000044C10000}"/>
    <cellStyle name="SAPBEXstdItemX 11 7" xfId="20639" xr:uid="{00000000-0005-0000-0000-000045C10000}"/>
    <cellStyle name="SAPBEXstdItemX 11 8" xfId="25418" xr:uid="{00000000-0005-0000-0000-000046C10000}"/>
    <cellStyle name="SAPBEXstdItemX 11 9" xfId="28302" xr:uid="{00000000-0005-0000-0000-000047C10000}"/>
    <cellStyle name="SAPBEXstdItemX 110" xfId="48226" xr:uid="{00000000-0005-0000-0000-000048C10000}"/>
    <cellStyle name="SAPBEXstdItemX 111" xfId="48427" xr:uid="{00000000-0005-0000-0000-000049C10000}"/>
    <cellStyle name="SAPBEXstdItemX 112" xfId="48541" xr:uid="{00000000-0005-0000-0000-00004AC10000}"/>
    <cellStyle name="SAPBEXstdItemX 113" xfId="47469" xr:uid="{00000000-0005-0000-0000-00004BC10000}"/>
    <cellStyle name="SAPBEXstdItemX 114" xfId="48658" xr:uid="{00000000-0005-0000-0000-00004CC10000}"/>
    <cellStyle name="SAPBEXstdItemX 115" xfId="48682" xr:uid="{00000000-0005-0000-0000-00004DC10000}"/>
    <cellStyle name="SAPBEXstdItemX 116" xfId="48476" xr:uid="{00000000-0005-0000-0000-00004EC10000}"/>
    <cellStyle name="SAPBEXstdItemX 117" xfId="48451" xr:uid="{00000000-0005-0000-0000-00004FC10000}"/>
    <cellStyle name="SAPBEXstdItemX 118" xfId="48596" xr:uid="{00000000-0005-0000-0000-000050C10000}"/>
    <cellStyle name="SAPBEXstdItemX 119" xfId="48834" xr:uid="{00000000-0005-0000-0000-000051C10000}"/>
    <cellStyle name="SAPBEXstdItemX 12" xfId="1115" xr:uid="{00000000-0005-0000-0000-000052C10000}"/>
    <cellStyle name="SAPBEXstdItemX 12 10" xfId="31208" xr:uid="{00000000-0005-0000-0000-000053C10000}"/>
    <cellStyle name="SAPBEXstdItemX 12 11" xfId="34097" xr:uid="{00000000-0005-0000-0000-000054C10000}"/>
    <cellStyle name="SAPBEXstdItemX 12 12" xfId="37003" xr:uid="{00000000-0005-0000-0000-000055C10000}"/>
    <cellStyle name="SAPBEXstdItemX 12 13" xfId="42110" xr:uid="{00000000-0005-0000-0000-000056C10000}"/>
    <cellStyle name="SAPBEXstdItemX 12 14" xfId="45128" xr:uid="{00000000-0005-0000-0000-000057C10000}"/>
    <cellStyle name="SAPBEXstdItemX 12 2" xfId="3543" xr:uid="{00000000-0005-0000-0000-000058C10000}"/>
    <cellStyle name="SAPBEXstdItemX 12 3" xfId="8889" xr:uid="{00000000-0005-0000-0000-000059C10000}"/>
    <cellStyle name="SAPBEXstdItemX 12 4" xfId="11782" xr:uid="{00000000-0005-0000-0000-00005AC10000}"/>
    <cellStyle name="SAPBEXstdItemX 12 5" xfId="14650" xr:uid="{00000000-0005-0000-0000-00005BC10000}"/>
    <cellStyle name="SAPBEXstdItemX 12 6" xfId="17579" xr:uid="{00000000-0005-0000-0000-00005CC10000}"/>
    <cellStyle name="SAPBEXstdItemX 12 7" xfId="20690" xr:uid="{00000000-0005-0000-0000-00005DC10000}"/>
    <cellStyle name="SAPBEXstdItemX 12 8" xfId="25469" xr:uid="{00000000-0005-0000-0000-00005EC10000}"/>
    <cellStyle name="SAPBEXstdItemX 12 9" xfId="28353" xr:uid="{00000000-0005-0000-0000-00005FC10000}"/>
    <cellStyle name="SAPBEXstdItemX 120" xfId="48980" xr:uid="{00000000-0005-0000-0000-000060C10000}"/>
    <cellStyle name="SAPBEXstdItemX 121" xfId="49011" xr:uid="{00000000-0005-0000-0000-000061C10000}"/>
    <cellStyle name="SAPBEXstdItemX 122" xfId="48918" xr:uid="{00000000-0005-0000-0000-000062C10000}"/>
    <cellStyle name="SAPBEXstdItemX 123" xfId="48904" xr:uid="{00000000-0005-0000-0000-000063C10000}"/>
    <cellStyle name="SAPBEXstdItemX 124" xfId="48894" xr:uid="{00000000-0005-0000-0000-000064C10000}"/>
    <cellStyle name="SAPBEXstdItemX 125" xfId="48886" xr:uid="{00000000-0005-0000-0000-000065C10000}"/>
    <cellStyle name="SAPBEXstdItemX 126" xfId="49071" xr:uid="{00000000-0005-0000-0000-000066C10000}"/>
    <cellStyle name="SAPBEXstdItemX 127" xfId="49043" xr:uid="{00000000-0005-0000-0000-000067C10000}"/>
    <cellStyle name="SAPBEXstdItemX 128" xfId="48983" xr:uid="{00000000-0005-0000-0000-000068C10000}"/>
    <cellStyle name="SAPBEXstdItemX 129" xfId="48919" xr:uid="{00000000-0005-0000-0000-000069C10000}"/>
    <cellStyle name="SAPBEXstdItemX 13" xfId="1227" xr:uid="{00000000-0005-0000-0000-00006AC10000}"/>
    <cellStyle name="SAPBEXstdItemX 13 10" xfId="31320" xr:uid="{00000000-0005-0000-0000-00006BC10000}"/>
    <cellStyle name="SAPBEXstdItemX 13 11" xfId="34209" xr:uid="{00000000-0005-0000-0000-00006CC10000}"/>
    <cellStyle name="SAPBEXstdItemX 13 12" xfId="37115" xr:uid="{00000000-0005-0000-0000-00006DC10000}"/>
    <cellStyle name="SAPBEXstdItemX 13 13" xfId="42222" xr:uid="{00000000-0005-0000-0000-00006EC10000}"/>
    <cellStyle name="SAPBEXstdItemX 13 14" xfId="45240" xr:uid="{00000000-0005-0000-0000-00006FC10000}"/>
    <cellStyle name="SAPBEXstdItemX 13 2" xfId="3391" xr:uid="{00000000-0005-0000-0000-000070C10000}"/>
    <cellStyle name="SAPBEXstdItemX 13 3" xfId="9001" xr:uid="{00000000-0005-0000-0000-000071C10000}"/>
    <cellStyle name="SAPBEXstdItemX 13 4" xfId="11894" xr:uid="{00000000-0005-0000-0000-000072C10000}"/>
    <cellStyle name="SAPBEXstdItemX 13 5" xfId="14762" xr:uid="{00000000-0005-0000-0000-000073C10000}"/>
    <cellStyle name="SAPBEXstdItemX 13 6" xfId="17691" xr:uid="{00000000-0005-0000-0000-000074C10000}"/>
    <cellStyle name="SAPBEXstdItemX 13 7" xfId="20802" xr:uid="{00000000-0005-0000-0000-000075C10000}"/>
    <cellStyle name="SAPBEXstdItemX 13 8" xfId="25581" xr:uid="{00000000-0005-0000-0000-000076C10000}"/>
    <cellStyle name="SAPBEXstdItemX 13 9" xfId="28465" xr:uid="{00000000-0005-0000-0000-000077C10000}"/>
    <cellStyle name="SAPBEXstdItemX 130" xfId="48905" xr:uid="{00000000-0005-0000-0000-000078C10000}"/>
    <cellStyle name="SAPBEXstdItemX 131" xfId="48895" xr:uid="{00000000-0005-0000-0000-000079C10000}"/>
    <cellStyle name="SAPBEXstdItemX 132" xfId="48863" xr:uid="{00000000-0005-0000-0000-00007AC10000}"/>
    <cellStyle name="SAPBEXstdItemX 133" xfId="49091" xr:uid="{00000000-0005-0000-0000-00007BC10000}"/>
    <cellStyle name="SAPBEXstdItemX 134" xfId="49688" xr:uid="{00000000-0005-0000-0000-00007CC10000}"/>
    <cellStyle name="SAPBEXstdItemX 135" xfId="49716" xr:uid="{00000000-0005-0000-0000-00007DC10000}"/>
    <cellStyle name="SAPBEXstdItemX 136" xfId="49746" xr:uid="{00000000-0005-0000-0000-00007EC10000}"/>
    <cellStyle name="SAPBEXstdItemX 137" xfId="49777" xr:uid="{00000000-0005-0000-0000-00007FC10000}"/>
    <cellStyle name="SAPBEXstdItemX 138" xfId="49802" xr:uid="{00000000-0005-0000-0000-000080C10000}"/>
    <cellStyle name="SAPBEXstdItemX 139" xfId="49595" xr:uid="{00000000-0005-0000-0000-000081C10000}"/>
    <cellStyle name="SAPBEXstdItemX 14" xfId="1258" xr:uid="{00000000-0005-0000-0000-000082C10000}"/>
    <cellStyle name="SAPBEXstdItemX 14 10" xfId="31351" xr:uid="{00000000-0005-0000-0000-000083C10000}"/>
    <cellStyle name="SAPBEXstdItemX 14 11" xfId="34240" xr:uid="{00000000-0005-0000-0000-000084C10000}"/>
    <cellStyle name="SAPBEXstdItemX 14 12" xfId="37146" xr:uid="{00000000-0005-0000-0000-000085C10000}"/>
    <cellStyle name="SAPBEXstdItemX 14 13" xfId="42253" xr:uid="{00000000-0005-0000-0000-000086C10000}"/>
    <cellStyle name="SAPBEXstdItemX 14 14" xfId="45271" xr:uid="{00000000-0005-0000-0000-000087C10000}"/>
    <cellStyle name="SAPBEXstdItemX 14 2" xfId="6238" xr:uid="{00000000-0005-0000-0000-000088C10000}"/>
    <cellStyle name="SAPBEXstdItemX 14 3" xfId="9032" xr:uid="{00000000-0005-0000-0000-000089C10000}"/>
    <cellStyle name="SAPBEXstdItemX 14 4" xfId="11925" xr:uid="{00000000-0005-0000-0000-00008AC10000}"/>
    <cellStyle name="SAPBEXstdItemX 14 5" xfId="14793" xr:uid="{00000000-0005-0000-0000-00008BC10000}"/>
    <cellStyle name="SAPBEXstdItemX 14 6" xfId="17722" xr:uid="{00000000-0005-0000-0000-00008CC10000}"/>
    <cellStyle name="SAPBEXstdItemX 14 7" xfId="20833" xr:uid="{00000000-0005-0000-0000-00008DC10000}"/>
    <cellStyle name="SAPBEXstdItemX 14 8" xfId="25612" xr:uid="{00000000-0005-0000-0000-00008EC10000}"/>
    <cellStyle name="SAPBEXstdItemX 14 9" xfId="28496" xr:uid="{00000000-0005-0000-0000-00008FC10000}"/>
    <cellStyle name="SAPBEXstdItemX 140" xfId="49493" xr:uid="{00000000-0005-0000-0000-000090C10000}"/>
    <cellStyle name="SAPBEXstdItemX 141" xfId="49929" xr:uid="{00000000-0005-0000-0000-000091C10000}"/>
    <cellStyle name="SAPBEXstdItemX 142" xfId="49999" xr:uid="{00000000-0005-0000-0000-000092C10000}"/>
    <cellStyle name="SAPBEXstdItemX 143" xfId="50028" xr:uid="{00000000-0005-0000-0000-000093C10000}"/>
    <cellStyle name="SAPBEXstdItemX 144" xfId="50057" xr:uid="{00000000-0005-0000-0000-000094C10000}"/>
    <cellStyle name="SAPBEXstdItemX 145" xfId="50082" xr:uid="{00000000-0005-0000-0000-000095C10000}"/>
    <cellStyle name="SAPBEXstdItemX 15" xfId="1289" xr:uid="{00000000-0005-0000-0000-000096C10000}"/>
    <cellStyle name="SAPBEXstdItemX 15 10" xfId="31382" xr:uid="{00000000-0005-0000-0000-000097C10000}"/>
    <cellStyle name="SAPBEXstdItemX 15 11" xfId="34271" xr:uid="{00000000-0005-0000-0000-000098C10000}"/>
    <cellStyle name="SAPBEXstdItemX 15 12" xfId="37177" xr:uid="{00000000-0005-0000-0000-000099C10000}"/>
    <cellStyle name="SAPBEXstdItemX 15 13" xfId="42284" xr:uid="{00000000-0005-0000-0000-00009AC10000}"/>
    <cellStyle name="SAPBEXstdItemX 15 14" xfId="45302" xr:uid="{00000000-0005-0000-0000-00009BC10000}"/>
    <cellStyle name="SAPBEXstdItemX 15 2" xfId="6269" xr:uid="{00000000-0005-0000-0000-00009CC10000}"/>
    <cellStyle name="SAPBEXstdItemX 15 3" xfId="9063" xr:uid="{00000000-0005-0000-0000-00009DC10000}"/>
    <cellStyle name="SAPBEXstdItemX 15 4" xfId="11956" xr:uid="{00000000-0005-0000-0000-00009EC10000}"/>
    <cellStyle name="SAPBEXstdItemX 15 5" xfId="14824" xr:uid="{00000000-0005-0000-0000-00009FC10000}"/>
    <cellStyle name="SAPBEXstdItemX 15 6" xfId="17753" xr:uid="{00000000-0005-0000-0000-0000A0C10000}"/>
    <cellStyle name="SAPBEXstdItemX 15 7" xfId="20864" xr:uid="{00000000-0005-0000-0000-0000A1C10000}"/>
    <cellStyle name="SAPBEXstdItemX 15 8" xfId="25643" xr:uid="{00000000-0005-0000-0000-0000A2C10000}"/>
    <cellStyle name="SAPBEXstdItemX 15 9" xfId="28527" xr:uid="{00000000-0005-0000-0000-0000A3C10000}"/>
    <cellStyle name="SAPBEXstdItemX 16" xfId="1319" xr:uid="{00000000-0005-0000-0000-0000A4C10000}"/>
    <cellStyle name="SAPBEXstdItemX 16 10" xfId="31412" xr:uid="{00000000-0005-0000-0000-0000A5C10000}"/>
    <cellStyle name="SAPBEXstdItemX 16 11" xfId="34301" xr:uid="{00000000-0005-0000-0000-0000A6C10000}"/>
    <cellStyle name="SAPBEXstdItemX 16 12" xfId="37207" xr:uid="{00000000-0005-0000-0000-0000A7C10000}"/>
    <cellStyle name="SAPBEXstdItemX 16 13" xfId="42314" xr:uid="{00000000-0005-0000-0000-0000A8C10000}"/>
    <cellStyle name="SAPBEXstdItemX 16 14" xfId="45332" xr:uid="{00000000-0005-0000-0000-0000A9C10000}"/>
    <cellStyle name="SAPBEXstdItemX 16 2" xfId="6299" xr:uid="{00000000-0005-0000-0000-0000AAC10000}"/>
    <cellStyle name="SAPBEXstdItemX 16 3" xfId="9093" xr:uid="{00000000-0005-0000-0000-0000ABC10000}"/>
    <cellStyle name="SAPBEXstdItemX 16 4" xfId="11986" xr:uid="{00000000-0005-0000-0000-0000ACC10000}"/>
    <cellStyle name="SAPBEXstdItemX 16 5" xfId="14854" xr:uid="{00000000-0005-0000-0000-0000ADC10000}"/>
    <cellStyle name="SAPBEXstdItemX 16 6" xfId="17783" xr:uid="{00000000-0005-0000-0000-0000AEC10000}"/>
    <cellStyle name="SAPBEXstdItemX 16 7" xfId="20894" xr:uid="{00000000-0005-0000-0000-0000AFC10000}"/>
    <cellStyle name="SAPBEXstdItemX 16 8" xfId="25673" xr:uid="{00000000-0005-0000-0000-0000B0C10000}"/>
    <cellStyle name="SAPBEXstdItemX 16 9" xfId="28557" xr:uid="{00000000-0005-0000-0000-0000B1C10000}"/>
    <cellStyle name="SAPBEXstdItemX 17" xfId="1354" xr:uid="{00000000-0005-0000-0000-0000B2C10000}"/>
    <cellStyle name="SAPBEXstdItemX 17 10" xfId="31447" xr:uid="{00000000-0005-0000-0000-0000B3C10000}"/>
    <cellStyle name="SAPBEXstdItemX 17 11" xfId="34336" xr:uid="{00000000-0005-0000-0000-0000B4C10000}"/>
    <cellStyle name="SAPBEXstdItemX 17 12" xfId="37242" xr:uid="{00000000-0005-0000-0000-0000B5C10000}"/>
    <cellStyle name="SAPBEXstdItemX 17 13" xfId="42349" xr:uid="{00000000-0005-0000-0000-0000B6C10000}"/>
    <cellStyle name="SAPBEXstdItemX 17 14" xfId="45367" xr:uid="{00000000-0005-0000-0000-0000B7C10000}"/>
    <cellStyle name="SAPBEXstdItemX 17 2" xfId="6334" xr:uid="{00000000-0005-0000-0000-0000B8C10000}"/>
    <cellStyle name="SAPBEXstdItemX 17 3" xfId="9128" xr:uid="{00000000-0005-0000-0000-0000B9C10000}"/>
    <cellStyle name="SAPBEXstdItemX 17 4" xfId="12021" xr:uid="{00000000-0005-0000-0000-0000BAC10000}"/>
    <cellStyle name="SAPBEXstdItemX 17 5" xfId="14889" xr:uid="{00000000-0005-0000-0000-0000BBC10000}"/>
    <cellStyle name="SAPBEXstdItemX 17 6" xfId="17818" xr:uid="{00000000-0005-0000-0000-0000BCC10000}"/>
    <cellStyle name="SAPBEXstdItemX 17 7" xfId="20929" xr:uid="{00000000-0005-0000-0000-0000BDC10000}"/>
    <cellStyle name="SAPBEXstdItemX 17 8" xfId="25708" xr:uid="{00000000-0005-0000-0000-0000BEC10000}"/>
    <cellStyle name="SAPBEXstdItemX 17 9" xfId="28592" xr:uid="{00000000-0005-0000-0000-0000BFC10000}"/>
    <cellStyle name="SAPBEXstdItemX 18" xfId="1385" xr:uid="{00000000-0005-0000-0000-0000C0C10000}"/>
    <cellStyle name="SAPBEXstdItemX 18 10" xfId="31478" xr:uid="{00000000-0005-0000-0000-0000C1C10000}"/>
    <cellStyle name="SAPBEXstdItemX 18 11" xfId="34367" xr:uid="{00000000-0005-0000-0000-0000C2C10000}"/>
    <cellStyle name="SAPBEXstdItemX 18 12" xfId="37273" xr:uid="{00000000-0005-0000-0000-0000C3C10000}"/>
    <cellStyle name="SAPBEXstdItemX 18 13" xfId="42380" xr:uid="{00000000-0005-0000-0000-0000C4C10000}"/>
    <cellStyle name="SAPBEXstdItemX 18 14" xfId="45398" xr:uid="{00000000-0005-0000-0000-0000C5C10000}"/>
    <cellStyle name="SAPBEXstdItemX 18 2" xfId="6365" xr:uid="{00000000-0005-0000-0000-0000C6C10000}"/>
    <cellStyle name="SAPBEXstdItemX 18 3" xfId="9159" xr:uid="{00000000-0005-0000-0000-0000C7C10000}"/>
    <cellStyle name="SAPBEXstdItemX 18 4" xfId="12052" xr:uid="{00000000-0005-0000-0000-0000C8C10000}"/>
    <cellStyle name="SAPBEXstdItemX 18 5" xfId="14920" xr:uid="{00000000-0005-0000-0000-0000C9C10000}"/>
    <cellStyle name="SAPBEXstdItemX 18 6" xfId="17849" xr:uid="{00000000-0005-0000-0000-0000CAC10000}"/>
    <cellStyle name="SAPBEXstdItemX 18 7" xfId="20960" xr:uid="{00000000-0005-0000-0000-0000CBC10000}"/>
    <cellStyle name="SAPBEXstdItemX 18 8" xfId="25739" xr:uid="{00000000-0005-0000-0000-0000CCC10000}"/>
    <cellStyle name="SAPBEXstdItemX 18 9" xfId="28623" xr:uid="{00000000-0005-0000-0000-0000CDC10000}"/>
    <cellStyle name="SAPBEXstdItemX 19" xfId="1416" xr:uid="{00000000-0005-0000-0000-0000CEC10000}"/>
    <cellStyle name="SAPBEXstdItemX 19 10" xfId="31509" xr:uid="{00000000-0005-0000-0000-0000CFC10000}"/>
    <cellStyle name="SAPBEXstdItemX 19 11" xfId="34398" xr:uid="{00000000-0005-0000-0000-0000D0C10000}"/>
    <cellStyle name="SAPBEXstdItemX 19 12" xfId="37304" xr:uid="{00000000-0005-0000-0000-0000D1C10000}"/>
    <cellStyle name="SAPBEXstdItemX 19 13" xfId="42411" xr:uid="{00000000-0005-0000-0000-0000D2C10000}"/>
    <cellStyle name="SAPBEXstdItemX 19 14" xfId="45429" xr:uid="{00000000-0005-0000-0000-0000D3C10000}"/>
    <cellStyle name="SAPBEXstdItemX 19 2" xfId="6396" xr:uid="{00000000-0005-0000-0000-0000D4C10000}"/>
    <cellStyle name="SAPBEXstdItemX 19 3" xfId="9190" xr:uid="{00000000-0005-0000-0000-0000D5C10000}"/>
    <cellStyle name="SAPBEXstdItemX 19 4" xfId="12083" xr:uid="{00000000-0005-0000-0000-0000D6C10000}"/>
    <cellStyle name="SAPBEXstdItemX 19 5" xfId="14951" xr:uid="{00000000-0005-0000-0000-0000D7C10000}"/>
    <cellStyle name="SAPBEXstdItemX 19 6" xfId="17880" xr:uid="{00000000-0005-0000-0000-0000D8C10000}"/>
    <cellStyle name="SAPBEXstdItemX 19 7" xfId="20991" xr:uid="{00000000-0005-0000-0000-0000D9C10000}"/>
    <cellStyle name="SAPBEXstdItemX 19 8" xfId="25770" xr:uid="{00000000-0005-0000-0000-0000DAC10000}"/>
    <cellStyle name="SAPBEXstdItemX 19 9" xfId="28654" xr:uid="{00000000-0005-0000-0000-0000DBC10000}"/>
    <cellStyle name="SAPBEXstdItemX 2" xfId="507" xr:uid="{00000000-0005-0000-0000-0000DCC10000}"/>
    <cellStyle name="SAPBEXstdItemX 2 10" xfId="33491" xr:uid="{00000000-0005-0000-0000-0000DDC10000}"/>
    <cellStyle name="SAPBEXstdItemX 2 11" xfId="36396" xr:uid="{00000000-0005-0000-0000-0000DEC10000}"/>
    <cellStyle name="SAPBEXstdItemX 2 12" xfId="41504" xr:uid="{00000000-0005-0000-0000-0000DFC10000}"/>
    <cellStyle name="SAPBEXstdItemX 2 13" xfId="44521" xr:uid="{00000000-0005-0000-0000-0000E0C10000}"/>
    <cellStyle name="SAPBEXstdItemX 2 2" xfId="747" xr:uid="{00000000-0005-0000-0000-0000E1C10000}"/>
    <cellStyle name="SAPBEXstdItemX 2 2 10" xfId="30840" xr:uid="{00000000-0005-0000-0000-0000E2C10000}"/>
    <cellStyle name="SAPBEXstdItemX 2 2 11" xfId="33729" xr:uid="{00000000-0005-0000-0000-0000E3C10000}"/>
    <cellStyle name="SAPBEXstdItemX 2 2 12" xfId="36635" xr:uid="{00000000-0005-0000-0000-0000E4C10000}"/>
    <cellStyle name="SAPBEXstdItemX 2 2 13" xfId="41742" xr:uid="{00000000-0005-0000-0000-0000E5C10000}"/>
    <cellStyle name="SAPBEXstdItemX 2 2 14" xfId="44760" xr:uid="{00000000-0005-0000-0000-0000E6C10000}"/>
    <cellStyle name="SAPBEXstdItemX 2 2 2" xfId="3665" xr:uid="{00000000-0005-0000-0000-0000E7C10000}"/>
    <cellStyle name="SAPBEXstdItemX 2 2 3" xfId="8521" xr:uid="{00000000-0005-0000-0000-0000E8C10000}"/>
    <cellStyle name="SAPBEXstdItemX 2 2 4" xfId="11414" xr:uid="{00000000-0005-0000-0000-0000E9C10000}"/>
    <cellStyle name="SAPBEXstdItemX 2 2 5" xfId="14282" xr:uid="{00000000-0005-0000-0000-0000EAC10000}"/>
    <cellStyle name="SAPBEXstdItemX 2 2 6" xfId="17211" xr:uid="{00000000-0005-0000-0000-0000EBC10000}"/>
    <cellStyle name="SAPBEXstdItemX 2 2 7" xfId="20322" xr:uid="{00000000-0005-0000-0000-0000ECC10000}"/>
    <cellStyle name="SAPBEXstdItemX 2 2 8" xfId="25101" xr:uid="{00000000-0005-0000-0000-0000EDC10000}"/>
    <cellStyle name="SAPBEXstdItemX 2 2 9" xfId="27985" xr:uid="{00000000-0005-0000-0000-0000EEC10000}"/>
    <cellStyle name="SAPBEXstdItemX 2 3" xfId="828" xr:uid="{00000000-0005-0000-0000-0000EFC10000}"/>
    <cellStyle name="SAPBEXstdItemX 2 3 10" xfId="30921" xr:uid="{00000000-0005-0000-0000-0000F0C10000}"/>
    <cellStyle name="SAPBEXstdItemX 2 3 11" xfId="33810" xr:uid="{00000000-0005-0000-0000-0000F1C10000}"/>
    <cellStyle name="SAPBEXstdItemX 2 3 12" xfId="36716" xr:uid="{00000000-0005-0000-0000-0000F2C10000}"/>
    <cellStyle name="SAPBEXstdItemX 2 3 13" xfId="41823" xr:uid="{00000000-0005-0000-0000-0000F3C10000}"/>
    <cellStyle name="SAPBEXstdItemX 2 3 14" xfId="44841" xr:uid="{00000000-0005-0000-0000-0000F4C10000}"/>
    <cellStyle name="SAPBEXstdItemX 2 3 2" xfId="4257" xr:uid="{00000000-0005-0000-0000-0000F5C10000}"/>
    <cellStyle name="SAPBEXstdItemX 2 3 3" xfId="8602" xr:uid="{00000000-0005-0000-0000-0000F6C10000}"/>
    <cellStyle name="SAPBEXstdItemX 2 3 4" xfId="11495" xr:uid="{00000000-0005-0000-0000-0000F7C10000}"/>
    <cellStyle name="SAPBEXstdItemX 2 3 5" xfId="14363" xr:uid="{00000000-0005-0000-0000-0000F8C10000}"/>
    <cellStyle name="SAPBEXstdItemX 2 3 6" xfId="17292" xr:uid="{00000000-0005-0000-0000-0000F9C10000}"/>
    <cellStyle name="SAPBEXstdItemX 2 3 7" xfId="20403" xr:uid="{00000000-0005-0000-0000-0000FAC10000}"/>
    <cellStyle name="SAPBEXstdItemX 2 3 8" xfId="25182" xr:uid="{00000000-0005-0000-0000-0000FBC10000}"/>
    <cellStyle name="SAPBEXstdItemX 2 3 9" xfId="28066" xr:uid="{00000000-0005-0000-0000-0000FCC10000}"/>
    <cellStyle name="SAPBEXstdItemX 2 4" xfId="860" xr:uid="{00000000-0005-0000-0000-0000FDC10000}"/>
    <cellStyle name="SAPBEXstdItemX 2 4 10" xfId="30953" xr:uid="{00000000-0005-0000-0000-0000FEC10000}"/>
    <cellStyle name="SAPBEXstdItemX 2 4 11" xfId="33842" xr:uid="{00000000-0005-0000-0000-0000FFC10000}"/>
    <cellStyle name="SAPBEXstdItemX 2 4 12" xfId="36748" xr:uid="{00000000-0005-0000-0000-000000C20000}"/>
    <cellStyle name="SAPBEXstdItemX 2 4 13" xfId="41855" xr:uid="{00000000-0005-0000-0000-000001C20000}"/>
    <cellStyle name="SAPBEXstdItemX 2 4 14" xfId="44873" xr:uid="{00000000-0005-0000-0000-000002C20000}"/>
    <cellStyle name="SAPBEXstdItemX 2 4 2" xfId="4564" xr:uid="{00000000-0005-0000-0000-000003C20000}"/>
    <cellStyle name="SAPBEXstdItemX 2 4 3" xfId="8634" xr:uid="{00000000-0005-0000-0000-000004C20000}"/>
    <cellStyle name="SAPBEXstdItemX 2 4 4" xfId="11527" xr:uid="{00000000-0005-0000-0000-000005C20000}"/>
    <cellStyle name="SAPBEXstdItemX 2 4 5" xfId="14395" xr:uid="{00000000-0005-0000-0000-000006C20000}"/>
    <cellStyle name="SAPBEXstdItemX 2 4 6" xfId="17324" xr:uid="{00000000-0005-0000-0000-000007C20000}"/>
    <cellStyle name="SAPBEXstdItemX 2 4 7" xfId="20435" xr:uid="{00000000-0005-0000-0000-000008C20000}"/>
    <cellStyle name="SAPBEXstdItemX 2 4 8" xfId="25214" xr:uid="{00000000-0005-0000-0000-000009C20000}"/>
    <cellStyle name="SAPBEXstdItemX 2 4 9" xfId="28098" xr:uid="{00000000-0005-0000-0000-00000AC20000}"/>
    <cellStyle name="SAPBEXstdItemX 2 5" xfId="11176" xr:uid="{00000000-0005-0000-0000-00000BC20000}"/>
    <cellStyle name="SAPBEXstdItemX 2 6" xfId="16973" xr:uid="{00000000-0005-0000-0000-00000CC20000}"/>
    <cellStyle name="SAPBEXstdItemX 2 7" xfId="20082" xr:uid="{00000000-0005-0000-0000-00000DC20000}"/>
    <cellStyle name="SAPBEXstdItemX 2 8" xfId="22875" xr:uid="{00000000-0005-0000-0000-00000EC20000}"/>
    <cellStyle name="SAPBEXstdItemX 2 9" xfId="27747" xr:uid="{00000000-0005-0000-0000-00000FC20000}"/>
    <cellStyle name="SAPBEXstdItemX 20" xfId="1447" xr:uid="{00000000-0005-0000-0000-000010C20000}"/>
    <cellStyle name="SAPBEXstdItemX 20 10" xfId="31540" xr:uid="{00000000-0005-0000-0000-000011C20000}"/>
    <cellStyle name="SAPBEXstdItemX 20 11" xfId="34429" xr:uid="{00000000-0005-0000-0000-000012C20000}"/>
    <cellStyle name="SAPBEXstdItemX 20 12" xfId="37335" xr:uid="{00000000-0005-0000-0000-000013C20000}"/>
    <cellStyle name="SAPBEXstdItemX 20 13" xfId="42442" xr:uid="{00000000-0005-0000-0000-000014C20000}"/>
    <cellStyle name="SAPBEXstdItemX 20 14" xfId="45460" xr:uid="{00000000-0005-0000-0000-000015C20000}"/>
    <cellStyle name="SAPBEXstdItemX 20 2" xfId="6427" xr:uid="{00000000-0005-0000-0000-000016C20000}"/>
    <cellStyle name="SAPBEXstdItemX 20 3" xfId="9221" xr:uid="{00000000-0005-0000-0000-000017C20000}"/>
    <cellStyle name="SAPBEXstdItemX 20 4" xfId="12114" xr:uid="{00000000-0005-0000-0000-000018C20000}"/>
    <cellStyle name="SAPBEXstdItemX 20 5" xfId="14982" xr:uid="{00000000-0005-0000-0000-000019C20000}"/>
    <cellStyle name="SAPBEXstdItemX 20 6" xfId="17911" xr:uid="{00000000-0005-0000-0000-00001AC20000}"/>
    <cellStyle name="SAPBEXstdItemX 20 7" xfId="21022" xr:uid="{00000000-0005-0000-0000-00001BC20000}"/>
    <cellStyle name="SAPBEXstdItemX 20 8" xfId="25801" xr:uid="{00000000-0005-0000-0000-00001CC20000}"/>
    <cellStyle name="SAPBEXstdItemX 20 9" xfId="28685" xr:uid="{00000000-0005-0000-0000-00001DC20000}"/>
    <cellStyle name="SAPBEXstdItemX 21" xfId="1478" xr:uid="{00000000-0005-0000-0000-00001EC20000}"/>
    <cellStyle name="SAPBEXstdItemX 21 10" xfId="31571" xr:uid="{00000000-0005-0000-0000-00001FC20000}"/>
    <cellStyle name="SAPBEXstdItemX 21 11" xfId="34460" xr:uid="{00000000-0005-0000-0000-000020C20000}"/>
    <cellStyle name="SAPBEXstdItemX 21 12" xfId="37366" xr:uid="{00000000-0005-0000-0000-000021C20000}"/>
    <cellStyle name="SAPBEXstdItemX 21 13" xfId="42473" xr:uid="{00000000-0005-0000-0000-000022C20000}"/>
    <cellStyle name="SAPBEXstdItemX 21 14" xfId="45491" xr:uid="{00000000-0005-0000-0000-000023C20000}"/>
    <cellStyle name="SAPBEXstdItemX 21 2" xfId="6458" xr:uid="{00000000-0005-0000-0000-000024C20000}"/>
    <cellStyle name="SAPBEXstdItemX 21 3" xfId="9252" xr:uid="{00000000-0005-0000-0000-000025C20000}"/>
    <cellStyle name="SAPBEXstdItemX 21 4" xfId="12145" xr:uid="{00000000-0005-0000-0000-000026C20000}"/>
    <cellStyle name="SAPBEXstdItemX 21 5" xfId="15013" xr:uid="{00000000-0005-0000-0000-000027C20000}"/>
    <cellStyle name="SAPBEXstdItemX 21 6" xfId="17942" xr:uid="{00000000-0005-0000-0000-000028C20000}"/>
    <cellStyle name="SAPBEXstdItemX 21 7" xfId="21053" xr:uid="{00000000-0005-0000-0000-000029C20000}"/>
    <cellStyle name="SAPBEXstdItemX 21 8" xfId="25832" xr:uid="{00000000-0005-0000-0000-00002AC20000}"/>
    <cellStyle name="SAPBEXstdItemX 21 9" xfId="28716" xr:uid="{00000000-0005-0000-0000-00002BC20000}"/>
    <cellStyle name="SAPBEXstdItemX 22" xfId="1509" xr:uid="{00000000-0005-0000-0000-00002CC20000}"/>
    <cellStyle name="SAPBEXstdItemX 22 10" xfId="31602" xr:uid="{00000000-0005-0000-0000-00002DC20000}"/>
    <cellStyle name="SAPBEXstdItemX 22 11" xfId="34491" xr:uid="{00000000-0005-0000-0000-00002EC20000}"/>
    <cellStyle name="SAPBEXstdItemX 22 12" xfId="37397" xr:uid="{00000000-0005-0000-0000-00002FC20000}"/>
    <cellStyle name="SAPBEXstdItemX 22 13" xfId="42504" xr:uid="{00000000-0005-0000-0000-000030C20000}"/>
    <cellStyle name="SAPBEXstdItemX 22 14" xfId="45522" xr:uid="{00000000-0005-0000-0000-000031C20000}"/>
    <cellStyle name="SAPBEXstdItemX 22 2" xfId="6489" xr:uid="{00000000-0005-0000-0000-000032C20000}"/>
    <cellStyle name="SAPBEXstdItemX 22 3" xfId="9283" xr:uid="{00000000-0005-0000-0000-000033C20000}"/>
    <cellStyle name="SAPBEXstdItemX 22 4" xfId="12176" xr:uid="{00000000-0005-0000-0000-000034C20000}"/>
    <cellStyle name="SAPBEXstdItemX 22 5" xfId="15044" xr:uid="{00000000-0005-0000-0000-000035C20000}"/>
    <cellStyle name="SAPBEXstdItemX 22 6" xfId="17973" xr:uid="{00000000-0005-0000-0000-000036C20000}"/>
    <cellStyle name="SAPBEXstdItemX 22 7" xfId="21084" xr:uid="{00000000-0005-0000-0000-000037C20000}"/>
    <cellStyle name="SAPBEXstdItemX 22 8" xfId="25863" xr:uid="{00000000-0005-0000-0000-000038C20000}"/>
    <cellStyle name="SAPBEXstdItemX 22 9" xfId="28747" xr:uid="{00000000-0005-0000-0000-000039C20000}"/>
    <cellStyle name="SAPBEXstdItemX 23" xfId="1540" xr:uid="{00000000-0005-0000-0000-00003AC20000}"/>
    <cellStyle name="SAPBEXstdItemX 23 10" xfId="31633" xr:uid="{00000000-0005-0000-0000-00003BC20000}"/>
    <cellStyle name="SAPBEXstdItemX 23 11" xfId="34522" xr:uid="{00000000-0005-0000-0000-00003CC20000}"/>
    <cellStyle name="SAPBEXstdItemX 23 12" xfId="37428" xr:uid="{00000000-0005-0000-0000-00003DC20000}"/>
    <cellStyle name="SAPBEXstdItemX 23 13" xfId="42535" xr:uid="{00000000-0005-0000-0000-00003EC20000}"/>
    <cellStyle name="SAPBEXstdItemX 23 14" xfId="45553" xr:uid="{00000000-0005-0000-0000-00003FC20000}"/>
    <cellStyle name="SAPBEXstdItemX 23 2" xfId="6520" xr:uid="{00000000-0005-0000-0000-000040C20000}"/>
    <cellStyle name="SAPBEXstdItemX 23 3" xfId="9314" xr:uid="{00000000-0005-0000-0000-000041C20000}"/>
    <cellStyle name="SAPBEXstdItemX 23 4" xfId="12207" xr:uid="{00000000-0005-0000-0000-000042C20000}"/>
    <cellStyle name="SAPBEXstdItemX 23 5" xfId="15075" xr:uid="{00000000-0005-0000-0000-000043C20000}"/>
    <cellStyle name="SAPBEXstdItemX 23 6" xfId="18004" xr:uid="{00000000-0005-0000-0000-000044C20000}"/>
    <cellStyle name="SAPBEXstdItemX 23 7" xfId="21115" xr:uid="{00000000-0005-0000-0000-000045C20000}"/>
    <cellStyle name="SAPBEXstdItemX 23 8" xfId="25894" xr:uid="{00000000-0005-0000-0000-000046C20000}"/>
    <cellStyle name="SAPBEXstdItemX 23 9" xfId="28778" xr:uid="{00000000-0005-0000-0000-000047C20000}"/>
    <cellStyle name="SAPBEXstdItemX 24" xfId="1571" xr:uid="{00000000-0005-0000-0000-000048C20000}"/>
    <cellStyle name="SAPBEXstdItemX 24 10" xfId="31664" xr:uid="{00000000-0005-0000-0000-000049C20000}"/>
    <cellStyle name="SAPBEXstdItemX 24 11" xfId="34553" xr:uid="{00000000-0005-0000-0000-00004AC20000}"/>
    <cellStyle name="SAPBEXstdItemX 24 12" xfId="37459" xr:uid="{00000000-0005-0000-0000-00004BC20000}"/>
    <cellStyle name="SAPBEXstdItemX 24 13" xfId="42566" xr:uid="{00000000-0005-0000-0000-00004CC20000}"/>
    <cellStyle name="SAPBEXstdItemX 24 14" xfId="45584" xr:uid="{00000000-0005-0000-0000-00004DC20000}"/>
    <cellStyle name="SAPBEXstdItemX 24 2" xfId="6551" xr:uid="{00000000-0005-0000-0000-00004EC20000}"/>
    <cellStyle name="SAPBEXstdItemX 24 3" xfId="9345" xr:uid="{00000000-0005-0000-0000-00004FC20000}"/>
    <cellStyle name="SAPBEXstdItemX 24 4" xfId="12238" xr:uid="{00000000-0005-0000-0000-000050C20000}"/>
    <cellStyle name="SAPBEXstdItemX 24 5" xfId="15106" xr:uid="{00000000-0005-0000-0000-000051C20000}"/>
    <cellStyle name="SAPBEXstdItemX 24 6" xfId="18035" xr:uid="{00000000-0005-0000-0000-000052C20000}"/>
    <cellStyle name="SAPBEXstdItemX 24 7" xfId="21146" xr:uid="{00000000-0005-0000-0000-000053C20000}"/>
    <cellStyle name="SAPBEXstdItemX 24 8" xfId="25925" xr:uid="{00000000-0005-0000-0000-000054C20000}"/>
    <cellStyle name="SAPBEXstdItemX 24 9" xfId="28809" xr:uid="{00000000-0005-0000-0000-000055C20000}"/>
    <cellStyle name="SAPBEXstdItemX 25" xfId="1602" xr:uid="{00000000-0005-0000-0000-000056C20000}"/>
    <cellStyle name="SAPBEXstdItemX 25 10" xfId="31695" xr:uid="{00000000-0005-0000-0000-000057C20000}"/>
    <cellStyle name="SAPBEXstdItemX 25 11" xfId="34584" xr:uid="{00000000-0005-0000-0000-000058C20000}"/>
    <cellStyle name="SAPBEXstdItemX 25 12" xfId="37490" xr:uid="{00000000-0005-0000-0000-000059C20000}"/>
    <cellStyle name="SAPBEXstdItemX 25 13" xfId="42597" xr:uid="{00000000-0005-0000-0000-00005AC20000}"/>
    <cellStyle name="SAPBEXstdItemX 25 14" xfId="45615" xr:uid="{00000000-0005-0000-0000-00005BC20000}"/>
    <cellStyle name="SAPBEXstdItemX 25 2" xfId="6582" xr:uid="{00000000-0005-0000-0000-00005CC20000}"/>
    <cellStyle name="SAPBEXstdItemX 25 3" xfId="9376" xr:uid="{00000000-0005-0000-0000-00005DC20000}"/>
    <cellStyle name="SAPBEXstdItemX 25 4" xfId="12269" xr:uid="{00000000-0005-0000-0000-00005EC20000}"/>
    <cellStyle name="SAPBEXstdItemX 25 5" xfId="15137" xr:uid="{00000000-0005-0000-0000-00005FC20000}"/>
    <cellStyle name="SAPBEXstdItemX 25 6" xfId="18066" xr:uid="{00000000-0005-0000-0000-000060C20000}"/>
    <cellStyle name="SAPBEXstdItemX 25 7" xfId="21177" xr:uid="{00000000-0005-0000-0000-000061C20000}"/>
    <cellStyle name="SAPBEXstdItemX 25 8" xfId="25956" xr:uid="{00000000-0005-0000-0000-000062C20000}"/>
    <cellStyle name="SAPBEXstdItemX 25 9" xfId="28840" xr:uid="{00000000-0005-0000-0000-000063C20000}"/>
    <cellStyle name="SAPBEXstdItemX 26" xfId="1633" xr:uid="{00000000-0005-0000-0000-000064C20000}"/>
    <cellStyle name="SAPBEXstdItemX 26 10" xfId="31726" xr:uid="{00000000-0005-0000-0000-000065C20000}"/>
    <cellStyle name="SAPBEXstdItemX 26 11" xfId="34615" xr:uid="{00000000-0005-0000-0000-000066C20000}"/>
    <cellStyle name="SAPBEXstdItemX 26 12" xfId="37521" xr:uid="{00000000-0005-0000-0000-000067C20000}"/>
    <cellStyle name="SAPBEXstdItemX 26 13" xfId="42628" xr:uid="{00000000-0005-0000-0000-000068C20000}"/>
    <cellStyle name="SAPBEXstdItemX 26 14" xfId="45646" xr:uid="{00000000-0005-0000-0000-000069C20000}"/>
    <cellStyle name="SAPBEXstdItemX 26 2" xfId="6613" xr:uid="{00000000-0005-0000-0000-00006AC20000}"/>
    <cellStyle name="SAPBEXstdItemX 26 3" xfId="9407" xr:uid="{00000000-0005-0000-0000-00006BC20000}"/>
    <cellStyle name="SAPBEXstdItemX 26 4" xfId="12300" xr:uid="{00000000-0005-0000-0000-00006CC20000}"/>
    <cellStyle name="SAPBEXstdItemX 26 5" xfId="15168" xr:uid="{00000000-0005-0000-0000-00006DC20000}"/>
    <cellStyle name="SAPBEXstdItemX 26 6" xfId="18097" xr:uid="{00000000-0005-0000-0000-00006EC20000}"/>
    <cellStyle name="SAPBEXstdItemX 26 7" xfId="21208" xr:uid="{00000000-0005-0000-0000-00006FC20000}"/>
    <cellStyle name="SAPBEXstdItemX 26 8" xfId="25987" xr:uid="{00000000-0005-0000-0000-000070C20000}"/>
    <cellStyle name="SAPBEXstdItemX 26 9" xfId="28871" xr:uid="{00000000-0005-0000-0000-000071C20000}"/>
    <cellStyle name="SAPBEXstdItemX 27" xfId="1663" xr:uid="{00000000-0005-0000-0000-000072C20000}"/>
    <cellStyle name="SAPBEXstdItemX 27 10" xfId="31756" xr:uid="{00000000-0005-0000-0000-000073C20000}"/>
    <cellStyle name="SAPBEXstdItemX 27 11" xfId="34645" xr:uid="{00000000-0005-0000-0000-000074C20000}"/>
    <cellStyle name="SAPBEXstdItemX 27 12" xfId="37551" xr:uid="{00000000-0005-0000-0000-000075C20000}"/>
    <cellStyle name="SAPBEXstdItemX 27 13" xfId="42658" xr:uid="{00000000-0005-0000-0000-000076C20000}"/>
    <cellStyle name="SAPBEXstdItemX 27 14" xfId="45676" xr:uid="{00000000-0005-0000-0000-000077C20000}"/>
    <cellStyle name="SAPBEXstdItemX 27 2" xfId="6643" xr:uid="{00000000-0005-0000-0000-000078C20000}"/>
    <cellStyle name="SAPBEXstdItemX 27 3" xfId="9437" xr:uid="{00000000-0005-0000-0000-000079C20000}"/>
    <cellStyle name="SAPBEXstdItemX 27 4" xfId="12330" xr:uid="{00000000-0005-0000-0000-00007AC20000}"/>
    <cellStyle name="SAPBEXstdItemX 27 5" xfId="15198" xr:uid="{00000000-0005-0000-0000-00007BC20000}"/>
    <cellStyle name="SAPBEXstdItemX 27 6" xfId="18127" xr:uid="{00000000-0005-0000-0000-00007CC20000}"/>
    <cellStyle name="SAPBEXstdItemX 27 7" xfId="21238" xr:uid="{00000000-0005-0000-0000-00007DC20000}"/>
    <cellStyle name="SAPBEXstdItemX 27 8" xfId="26017" xr:uid="{00000000-0005-0000-0000-00007EC20000}"/>
    <cellStyle name="SAPBEXstdItemX 27 9" xfId="28901" xr:uid="{00000000-0005-0000-0000-00007FC20000}"/>
    <cellStyle name="SAPBEXstdItemX 28" xfId="1694" xr:uid="{00000000-0005-0000-0000-000080C20000}"/>
    <cellStyle name="SAPBEXstdItemX 28 10" xfId="31787" xr:uid="{00000000-0005-0000-0000-000081C20000}"/>
    <cellStyle name="SAPBEXstdItemX 28 11" xfId="34676" xr:uid="{00000000-0005-0000-0000-000082C20000}"/>
    <cellStyle name="SAPBEXstdItemX 28 12" xfId="37582" xr:uid="{00000000-0005-0000-0000-000083C20000}"/>
    <cellStyle name="SAPBEXstdItemX 28 13" xfId="42689" xr:uid="{00000000-0005-0000-0000-000084C20000}"/>
    <cellStyle name="SAPBEXstdItemX 28 14" xfId="45707" xr:uid="{00000000-0005-0000-0000-000085C20000}"/>
    <cellStyle name="SAPBEXstdItemX 28 2" xfId="6674" xr:uid="{00000000-0005-0000-0000-000086C20000}"/>
    <cellStyle name="SAPBEXstdItemX 28 3" xfId="9468" xr:uid="{00000000-0005-0000-0000-000087C20000}"/>
    <cellStyle name="SAPBEXstdItemX 28 4" xfId="12361" xr:uid="{00000000-0005-0000-0000-000088C20000}"/>
    <cellStyle name="SAPBEXstdItemX 28 5" xfId="15229" xr:uid="{00000000-0005-0000-0000-000089C20000}"/>
    <cellStyle name="SAPBEXstdItemX 28 6" xfId="18158" xr:uid="{00000000-0005-0000-0000-00008AC20000}"/>
    <cellStyle name="SAPBEXstdItemX 28 7" xfId="21269" xr:uid="{00000000-0005-0000-0000-00008BC20000}"/>
    <cellStyle name="SAPBEXstdItemX 28 8" xfId="26048" xr:uid="{00000000-0005-0000-0000-00008CC20000}"/>
    <cellStyle name="SAPBEXstdItemX 28 9" xfId="28932" xr:uid="{00000000-0005-0000-0000-00008DC20000}"/>
    <cellStyle name="SAPBEXstdItemX 29" xfId="1724" xr:uid="{00000000-0005-0000-0000-00008EC20000}"/>
    <cellStyle name="SAPBEXstdItemX 29 10" xfId="31816" xr:uid="{00000000-0005-0000-0000-00008FC20000}"/>
    <cellStyle name="SAPBEXstdItemX 29 11" xfId="34706" xr:uid="{00000000-0005-0000-0000-000090C20000}"/>
    <cellStyle name="SAPBEXstdItemX 29 12" xfId="37612" xr:uid="{00000000-0005-0000-0000-000091C20000}"/>
    <cellStyle name="SAPBEXstdItemX 29 13" xfId="42719" xr:uid="{00000000-0005-0000-0000-000092C20000}"/>
    <cellStyle name="SAPBEXstdItemX 29 14" xfId="45737" xr:uid="{00000000-0005-0000-0000-000093C20000}"/>
    <cellStyle name="SAPBEXstdItemX 29 2" xfId="6703" xr:uid="{00000000-0005-0000-0000-000094C20000}"/>
    <cellStyle name="SAPBEXstdItemX 29 3" xfId="9497" xr:uid="{00000000-0005-0000-0000-000095C20000}"/>
    <cellStyle name="SAPBEXstdItemX 29 4" xfId="12391" xr:uid="{00000000-0005-0000-0000-000096C20000}"/>
    <cellStyle name="SAPBEXstdItemX 29 5" xfId="15258" xr:uid="{00000000-0005-0000-0000-000097C20000}"/>
    <cellStyle name="SAPBEXstdItemX 29 6" xfId="18188" xr:uid="{00000000-0005-0000-0000-000098C20000}"/>
    <cellStyle name="SAPBEXstdItemX 29 7" xfId="21299" xr:uid="{00000000-0005-0000-0000-000099C20000}"/>
    <cellStyle name="SAPBEXstdItemX 29 8" xfId="26078" xr:uid="{00000000-0005-0000-0000-00009AC20000}"/>
    <cellStyle name="SAPBEXstdItemX 29 9" xfId="28962" xr:uid="{00000000-0005-0000-0000-00009BC20000}"/>
    <cellStyle name="SAPBEXstdItemX 3" xfId="508" xr:uid="{00000000-0005-0000-0000-00009CC20000}"/>
    <cellStyle name="SAPBEXstdItemX 3 10" xfId="33492" xr:uid="{00000000-0005-0000-0000-00009DC20000}"/>
    <cellStyle name="SAPBEXstdItemX 3 11" xfId="36397" xr:uid="{00000000-0005-0000-0000-00009EC20000}"/>
    <cellStyle name="SAPBEXstdItemX 3 12" xfId="41505" xr:uid="{00000000-0005-0000-0000-00009FC20000}"/>
    <cellStyle name="SAPBEXstdItemX 3 13" xfId="44522" xr:uid="{00000000-0005-0000-0000-0000A0C20000}"/>
    <cellStyle name="SAPBEXstdItemX 3 2" xfId="748" xr:uid="{00000000-0005-0000-0000-0000A1C20000}"/>
    <cellStyle name="SAPBEXstdItemX 3 2 10" xfId="30841" xr:uid="{00000000-0005-0000-0000-0000A2C20000}"/>
    <cellStyle name="SAPBEXstdItemX 3 2 11" xfId="33730" xr:uid="{00000000-0005-0000-0000-0000A3C20000}"/>
    <cellStyle name="SAPBEXstdItemX 3 2 12" xfId="36636" xr:uid="{00000000-0005-0000-0000-0000A4C20000}"/>
    <cellStyle name="SAPBEXstdItemX 3 2 13" xfId="41743" xr:uid="{00000000-0005-0000-0000-0000A5C20000}"/>
    <cellStyle name="SAPBEXstdItemX 3 2 14" xfId="44761" xr:uid="{00000000-0005-0000-0000-0000A6C20000}"/>
    <cellStyle name="SAPBEXstdItemX 3 2 2" xfId="4420" xr:uid="{00000000-0005-0000-0000-0000A7C20000}"/>
    <cellStyle name="SAPBEXstdItemX 3 2 3" xfId="8522" xr:uid="{00000000-0005-0000-0000-0000A8C20000}"/>
    <cellStyle name="SAPBEXstdItemX 3 2 4" xfId="11415" xr:uid="{00000000-0005-0000-0000-0000A9C20000}"/>
    <cellStyle name="SAPBEXstdItemX 3 2 5" xfId="14283" xr:uid="{00000000-0005-0000-0000-0000AAC20000}"/>
    <cellStyle name="SAPBEXstdItemX 3 2 6" xfId="17212" xr:uid="{00000000-0005-0000-0000-0000ABC20000}"/>
    <cellStyle name="SAPBEXstdItemX 3 2 7" xfId="20323" xr:uid="{00000000-0005-0000-0000-0000ACC20000}"/>
    <cellStyle name="SAPBEXstdItemX 3 2 8" xfId="25102" xr:uid="{00000000-0005-0000-0000-0000ADC20000}"/>
    <cellStyle name="SAPBEXstdItemX 3 2 9" xfId="27986" xr:uid="{00000000-0005-0000-0000-0000AEC20000}"/>
    <cellStyle name="SAPBEXstdItemX 3 3" xfId="829" xr:uid="{00000000-0005-0000-0000-0000AFC20000}"/>
    <cellStyle name="SAPBEXstdItemX 3 3 10" xfId="30922" xr:uid="{00000000-0005-0000-0000-0000B0C20000}"/>
    <cellStyle name="SAPBEXstdItemX 3 3 11" xfId="33811" xr:uid="{00000000-0005-0000-0000-0000B1C20000}"/>
    <cellStyle name="SAPBEXstdItemX 3 3 12" xfId="36717" xr:uid="{00000000-0005-0000-0000-0000B2C20000}"/>
    <cellStyle name="SAPBEXstdItemX 3 3 13" xfId="41824" xr:uid="{00000000-0005-0000-0000-0000B3C20000}"/>
    <cellStyle name="SAPBEXstdItemX 3 3 14" xfId="44842" xr:uid="{00000000-0005-0000-0000-0000B4C20000}"/>
    <cellStyle name="SAPBEXstdItemX 3 3 2" xfId="3988" xr:uid="{00000000-0005-0000-0000-0000B5C20000}"/>
    <cellStyle name="SAPBEXstdItemX 3 3 3" xfId="8603" xr:uid="{00000000-0005-0000-0000-0000B6C20000}"/>
    <cellStyle name="SAPBEXstdItemX 3 3 4" xfId="11496" xr:uid="{00000000-0005-0000-0000-0000B7C20000}"/>
    <cellStyle name="SAPBEXstdItemX 3 3 5" xfId="14364" xr:uid="{00000000-0005-0000-0000-0000B8C20000}"/>
    <cellStyle name="SAPBEXstdItemX 3 3 6" xfId="17293" xr:uid="{00000000-0005-0000-0000-0000B9C20000}"/>
    <cellStyle name="SAPBEXstdItemX 3 3 7" xfId="20404" xr:uid="{00000000-0005-0000-0000-0000BAC20000}"/>
    <cellStyle name="SAPBEXstdItemX 3 3 8" xfId="25183" xr:uid="{00000000-0005-0000-0000-0000BBC20000}"/>
    <cellStyle name="SAPBEXstdItemX 3 3 9" xfId="28067" xr:uid="{00000000-0005-0000-0000-0000BCC20000}"/>
    <cellStyle name="SAPBEXstdItemX 3 4" xfId="861" xr:uid="{00000000-0005-0000-0000-0000BDC20000}"/>
    <cellStyle name="SAPBEXstdItemX 3 4 10" xfId="30954" xr:uid="{00000000-0005-0000-0000-0000BEC20000}"/>
    <cellStyle name="SAPBEXstdItemX 3 4 11" xfId="33843" xr:uid="{00000000-0005-0000-0000-0000BFC20000}"/>
    <cellStyle name="SAPBEXstdItemX 3 4 12" xfId="36749" xr:uid="{00000000-0005-0000-0000-0000C0C20000}"/>
    <cellStyle name="SAPBEXstdItemX 3 4 13" xfId="41856" xr:uid="{00000000-0005-0000-0000-0000C1C20000}"/>
    <cellStyle name="SAPBEXstdItemX 3 4 14" xfId="44874" xr:uid="{00000000-0005-0000-0000-0000C2C20000}"/>
    <cellStyle name="SAPBEXstdItemX 3 4 2" xfId="4335" xr:uid="{00000000-0005-0000-0000-0000C3C20000}"/>
    <cellStyle name="SAPBEXstdItemX 3 4 3" xfId="8635" xr:uid="{00000000-0005-0000-0000-0000C4C20000}"/>
    <cellStyle name="SAPBEXstdItemX 3 4 4" xfId="11528" xr:uid="{00000000-0005-0000-0000-0000C5C20000}"/>
    <cellStyle name="SAPBEXstdItemX 3 4 5" xfId="14396" xr:uid="{00000000-0005-0000-0000-0000C6C20000}"/>
    <cellStyle name="SAPBEXstdItemX 3 4 6" xfId="17325" xr:uid="{00000000-0005-0000-0000-0000C7C20000}"/>
    <cellStyle name="SAPBEXstdItemX 3 4 7" xfId="20436" xr:uid="{00000000-0005-0000-0000-0000C8C20000}"/>
    <cellStyle name="SAPBEXstdItemX 3 4 8" xfId="25215" xr:uid="{00000000-0005-0000-0000-0000C9C20000}"/>
    <cellStyle name="SAPBEXstdItemX 3 4 9" xfId="28099" xr:uid="{00000000-0005-0000-0000-0000CAC20000}"/>
    <cellStyle name="SAPBEXstdItemX 3 5" xfId="11177" xr:uid="{00000000-0005-0000-0000-0000CBC20000}"/>
    <cellStyle name="SAPBEXstdItemX 3 6" xfId="16974" xr:uid="{00000000-0005-0000-0000-0000CCC20000}"/>
    <cellStyle name="SAPBEXstdItemX 3 7" xfId="20083" xr:uid="{00000000-0005-0000-0000-0000CDC20000}"/>
    <cellStyle name="SAPBEXstdItemX 3 8" xfId="22874" xr:uid="{00000000-0005-0000-0000-0000CEC20000}"/>
    <cellStyle name="SAPBEXstdItemX 3 9" xfId="27748" xr:uid="{00000000-0005-0000-0000-0000CFC20000}"/>
    <cellStyle name="SAPBEXstdItemX 30" xfId="1756" xr:uid="{00000000-0005-0000-0000-0000D0C20000}"/>
    <cellStyle name="SAPBEXstdItemX 30 10" xfId="31847" xr:uid="{00000000-0005-0000-0000-0000D1C20000}"/>
    <cellStyle name="SAPBEXstdItemX 30 11" xfId="34738" xr:uid="{00000000-0005-0000-0000-0000D2C20000}"/>
    <cellStyle name="SAPBEXstdItemX 30 12" xfId="37644" xr:uid="{00000000-0005-0000-0000-0000D3C20000}"/>
    <cellStyle name="SAPBEXstdItemX 30 13" xfId="42751" xr:uid="{00000000-0005-0000-0000-0000D4C20000}"/>
    <cellStyle name="SAPBEXstdItemX 30 14" xfId="45769" xr:uid="{00000000-0005-0000-0000-0000D5C20000}"/>
    <cellStyle name="SAPBEXstdItemX 30 2" xfId="6734" xr:uid="{00000000-0005-0000-0000-0000D6C20000}"/>
    <cellStyle name="SAPBEXstdItemX 30 3" xfId="9528" xr:uid="{00000000-0005-0000-0000-0000D7C20000}"/>
    <cellStyle name="SAPBEXstdItemX 30 4" xfId="12423" xr:uid="{00000000-0005-0000-0000-0000D8C20000}"/>
    <cellStyle name="SAPBEXstdItemX 30 5" xfId="15289" xr:uid="{00000000-0005-0000-0000-0000D9C20000}"/>
    <cellStyle name="SAPBEXstdItemX 30 6" xfId="18220" xr:uid="{00000000-0005-0000-0000-0000DAC20000}"/>
    <cellStyle name="SAPBEXstdItemX 30 7" xfId="21331" xr:uid="{00000000-0005-0000-0000-0000DBC20000}"/>
    <cellStyle name="SAPBEXstdItemX 30 8" xfId="26110" xr:uid="{00000000-0005-0000-0000-0000DCC20000}"/>
    <cellStyle name="SAPBEXstdItemX 30 9" xfId="28994" xr:uid="{00000000-0005-0000-0000-0000DDC20000}"/>
    <cellStyle name="SAPBEXstdItemX 31" xfId="1788" xr:uid="{00000000-0005-0000-0000-0000DEC20000}"/>
    <cellStyle name="SAPBEXstdItemX 31 10" xfId="31878" xr:uid="{00000000-0005-0000-0000-0000DFC20000}"/>
    <cellStyle name="SAPBEXstdItemX 31 11" xfId="34770" xr:uid="{00000000-0005-0000-0000-0000E0C20000}"/>
    <cellStyle name="SAPBEXstdItemX 31 12" xfId="37676" xr:uid="{00000000-0005-0000-0000-0000E1C20000}"/>
    <cellStyle name="SAPBEXstdItemX 31 13" xfId="42783" xr:uid="{00000000-0005-0000-0000-0000E2C20000}"/>
    <cellStyle name="SAPBEXstdItemX 31 14" xfId="45801" xr:uid="{00000000-0005-0000-0000-0000E3C20000}"/>
    <cellStyle name="SAPBEXstdItemX 31 2" xfId="6766" xr:uid="{00000000-0005-0000-0000-0000E4C20000}"/>
    <cellStyle name="SAPBEXstdItemX 31 3" xfId="9559" xr:uid="{00000000-0005-0000-0000-0000E5C20000}"/>
    <cellStyle name="SAPBEXstdItemX 31 4" xfId="12455" xr:uid="{00000000-0005-0000-0000-0000E6C20000}"/>
    <cellStyle name="SAPBEXstdItemX 31 5" xfId="15320" xr:uid="{00000000-0005-0000-0000-0000E7C20000}"/>
    <cellStyle name="SAPBEXstdItemX 31 6" xfId="18252" xr:uid="{00000000-0005-0000-0000-0000E8C20000}"/>
    <cellStyle name="SAPBEXstdItemX 31 7" xfId="21363" xr:uid="{00000000-0005-0000-0000-0000E9C20000}"/>
    <cellStyle name="SAPBEXstdItemX 31 8" xfId="26142" xr:uid="{00000000-0005-0000-0000-0000EAC20000}"/>
    <cellStyle name="SAPBEXstdItemX 31 9" xfId="29026" xr:uid="{00000000-0005-0000-0000-0000EBC20000}"/>
    <cellStyle name="SAPBEXstdItemX 32" xfId="1820" xr:uid="{00000000-0005-0000-0000-0000ECC20000}"/>
    <cellStyle name="SAPBEXstdItemX 32 10" xfId="31909" xr:uid="{00000000-0005-0000-0000-0000EDC20000}"/>
    <cellStyle name="SAPBEXstdItemX 32 11" xfId="34802" xr:uid="{00000000-0005-0000-0000-0000EEC20000}"/>
    <cellStyle name="SAPBEXstdItemX 32 12" xfId="37708" xr:uid="{00000000-0005-0000-0000-0000EFC20000}"/>
    <cellStyle name="SAPBEXstdItemX 32 13" xfId="42815" xr:uid="{00000000-0005-0000-0000-0000F0C20000}"/>
    <cellStyle name="SAPBEXstdItemX 32 14" xfId="45833" xr:uid="{00000000-0005-0000-0000-0000F1C20000}"/>
    <cellStyle name="SAPBEXstdItemX 32 2" xfId="6797" xr:uid="{00000000-0005-0000-0000-0000F2C20000}"/>
    <cellStyle name="SAPBEXstdItemX 32 3" xfId="9590" xr:uid="{00000000-0005-0000-0000-0000F3C20000}"/>
    <cellStyle name="SAPBEXstdItemX 32 4" xfId="12487" xr:uid="{00000000-0005-0000-0000-0000F4C20000}"/>
    <cellStyle name="SAPBEXstdItemX 32 5" xfId="15351" xr:uid="{00000000-0005-0000-0000-0000F5C20000}"/>
    <cellStyle name="SAPBEXstdItemX 32 6" xfId="18284" xr:uid="{00000000-0005-0000-0000-0000F6C20000}"/>
    <cellStyle name="SAPBEXstdItemX 32 7" xfId="21395" xr:uid="{00000000-0005-0000-0000-0000F7C20000}"/>
    <cellStyle name="SAPBEXstdItemX 32 8" xfId="26174" xr:uid="{00000000-0005-0000-0000-0000F8C20000}"/>
    <cellStyle name="SAPBEXstdItemX 32 9" xfId="29058" xr:uid="{00000000-0005-0000-0000-0000F9C20000}"/>
    <cellStyle name="SAPBEXstdItemX 33" xfId="1852" xr:uid="{00000000-0005-0000-0000-0000FAC20000}"/>
    <cellStyle name="SAPBEXstdItemX 33 10" xfId="31940" xr:uid="{00000000-0005-0000-0000-0000FBC20000}"/>
    <cellStyle name="SAPBEXstdItemX 33 11" xfId="34833" xr:uid="{00000000-0005-0000-0000-0000FCC20000}"/>
    <cellStyle name="SAPBEXstdItemX 33 12" xfId="37740" xr:uid="{00000000-0005-0000-0000-0000FDC20000}"/>
    <cellStyle name="SAPBEXstdItemX 33 13" xfId="42847" xr:uid="{00000000-0005-0000-0000-0000FEC20000}"/>
    <cellStyle name="SAPBEXstdItemX 33 14" xfId="45865" xr:uid="{00000000-0005-0000-0000-0000FFC20000}"/>
    <cellStyle name="SAPBEXstdItemX 33 2" xfId="6828" xr:uid="{00000000-0005-0000-0000-000000C30000}"/>
    <cellStyle name="SAPBEXstdItemX 33 3" xfId="9621" xr:uid="{00000000-0005-0000-0000-000001C30000}"/>
    <cellStyle name="SAPBEXstdItemX 33 4" xfId="12519" xr:uid="{00000000-0005-0000-0000-000002C30000}"/>
    <cellStyle name="SAPBEXstdItemX 33 5" xfId="15382" xr:uid="{00000000-0005-0000-0000-000003C30000}"/>
    <cellStyle name="SAPBEXstdItemX 33 6" xfId="18316" xr:uid="{00000000-0005-0000-0000-000004C30000}"/>
    <cellStyle name="SAPBEXstdItemX 33 7" xfId="21427" xr:uid="{00000000-0005-0000-0000-000005C30000}"/>
    <cellStyle name="SAPBEXstdItemX 33 8" xfId="26206" xr:uid="{00000000-0005-0000-0000-000006C30000}"/>
    <cellStyle name="SAPBEXstdItemX 33 9" xfId="29089" xr:uid="{00000000-0005-0000-0000-000007C30000}"/>
    <cellStyle name="SAPBEXstdItemX 34" xfId="1884" xr:uid="{00000000-0005-0000-0000-000008C30000}"/>
    <cellStyle name="SAPBEXstdItemX 34 10" xfId="31970" xr:uid="{00000000-0005-0000-0000-000009C30000}"/>
    <cellStyle name="SAPBEXstdItemX 34 11" xfId="34864" xr:uid="{00000000-0005-0000-0000-00000AC30000}"/>
    <cellStyle name="SAPBEXstdItemX 34 12" xfId="37770" xr:uid="{00000000-0005-0000-0000-00000BC30000}"/>
    <cellStyle name="SAPBEXstdItemX 34 13" xfId="42878" xr:uid="{00000000-0005-0000-0000-00000CC30000}"/>
    <cellStyle name="SAPBEXstdItemX 34 14" xfId="45897" xr:uid="{00000000-0005-0000-0000-00000DC30000}"/>
    <cellStyle name="SAPBEXstdItemX 34 2" xfId="6859" xr:uid="{00000000-0005-0000-0000-00000EC30000}"/>
    <cellStyle name="SAPBEXstdItemX 34 3" xfId="9651" xr:uid="{00000000-0005-0000-0000-00000FC30000}"/>
    <cellStyle name="SAPBEXstdItemX 34 4" xfId="12549" xr:uid="{00000000-0005-0000-0000-000010C30000}"/>
    <cellStyle name="SAPBEXstdItemX 34 5" xfId="15412" xr:uid="{00000000-0005-0000-0000-000011C30000}"/>
    <cellStyle name="SAPBEXstdItemX 34 6" xfId="18347" xr:uid="{00000000-0005-0000-0000-000012C30000}"/>
    <cellStyle name="SAPBEXstdItemX 34 7" xfId="21458" xr:uid="{00000000-0005-0000-0000-000013C30000}"/>
    <cellStyle name="SAPBEXstdItemX 34 8" xfId="26236" xr:uid="{00000000-0005-0000-0000-000014C30000}"/>
    <cellStyle name="SAPBEXstdItemX 34 9" xfId="29119" xr:uid="{00000000-0005-0000-0000-000015C30000}"/>
    <cellStyle name="SAPBEXstdItemX 35" xfId="1915" xr:uid="{00000000-0005-0000-0000-000016C30000}"/>
    <cellStyle name="SAPBEXstdItemX 35 10" xfId="32000" xr:uid="{00000000-0005-0000-0000-000017C30000}"/>
    <cellStyle name="SAPBEXstdItemX 35 11" xfId="34895" xr:uid="{00000000-0005-0000-0000-000018C30000}"/>
    <cellStyle name="SAPBEXstdItemX 35 12" xfId="37800" xr:uid="{00000000-0005-0000-0000-000019C30000}"/>
    <cellStyle name="SAPBEXstdItemX 35 13" xfId="42909" xr:uid="{00000000-0005-0000-0000-00001AC30000}"/>
    <cellStyle name="SAPBEXstdItemX 35 14" xfId="45928" xr:uid="{00000000-0005-0000-0000-00001BC30000}"/>
    <cellStyle name="SAPBEXstdItemX 35 2" xfId="6889" xr:uid="{00000000-0005-0000-0000-00001CC30000}"/>
    <cellStyle name="SAPBEXstdItemX 35 3" xfId="9682" xr:uid="{00000000-0005-0000-0000-00001DC30000}"/>
    <cellStyle name="SAPBEXstdItemX 35 4" xfId="12579" xr:uid="{00000000-0005-0000-0000-00001EC30000}"/>
    <cellStyle name="SAPBEXstdItemX 35 5" xfId="15442" xr:uid="{00000000-0005-0000-0000-00001FC30000}"/>
    <cellStyle name="SAPBEXstdItemX 35 6" xfId="18378" xr:uid="{00000000-0005-0000-0000-000020C30000}"/>
    <cellStyle name="SAPBEXstdItemX 35 7" xfId="21489" xr:uid="{00000000-0005-0000-0000-000021C30000}"/>
    <cellStyle name="SAPBEXstdItemX 35 8" xfId="26266" xr:uid="{00000000-0005-0000-0000-000022C30000}"/>
    <cellStyle name="SAPBEXstdItemX 35 9" xfId="29149" xr:uid="{00000000-0005-0000-0000-000023C30000}"/>
    <cellStyle name="SAPBEXstdItemX 36" xfId="1947" xr:uid="{00000000-0005-0000-0000-000024C30000}"/>
    <cellStyle name="SAPBEXstdItemX 36 10" xfId="32031" xr:uid="{00000000-0005-0000-0000-000025C30000}"/>
    <cellStyle name="SAPBEXstdItemX 36 11" xfId="34927" xr:uid="{00000000-0005-0000-0000-000026C30000}"/>
    <cellStyle name="SAPBEXstdItemX 36 12" xfId="37831" xr:uid="{00000000-0005-0000-0000-000027C30000}"/>
    <cellStyle name="SAPBEXstdItemX 36 13" xfId="42940" xr:uid="{00000000-0005-0000-0000-000028C30000}"/>
    <cellStyle name="SAPBEXstdItemX 36 14" xfId="45960" xr:uid="{00000000-0005-0000-0000-000029C30000}"/>
    <cellStyle name="SAPBEXstdItemX 36 2" xfId="6920" xr:uid="{00000000-0005-0000-0000-00002AC30000}"/>
    <cellStyle name="SAPBEXstdItemX 36 3" xfId="9714" xr:uid="{00000000-0005-0000-0000-00002BC30000}"/>
    <cellStyle name="SAPBEXstdItemX 36 4" xfId="12610" xr:uid="{00000000-0005-0000-0000-00002CC30000}"/>
    <cellStyle name="SAPBEXstdItemX 36 5" xfId="15474" xr:uid="{00000000-0005-0000-0000-00002DC30000}"/>
    <cellStyle name="SAPBEXstdItemX 36 6" xfId="18410" xr:uid="{00000000-0005-0000-0000-00002EC30000}"/>
    <cellStyle name="SAPBEXstdItemX 36 7" xfId="21521" xr:uid="{00000000-0005-0000-0000-00002FC30000}"/>
    <cellStyle name="SAPBEXstdItemX 36 8" xfId="26297" xr:uid="{00000000-0005-0000-0000-000030C30000}"/>
    <cellStyle name="SAPBEXstdItemX 36 9" xfId="29180" xr:uid="{00000000-0005-0000-0000-000031C30000}"/>
    <cellStyle name="SAPBEXstdItemX 37" xfId="1978" xr:uid="{00000000-0005-0000-0000-000032C30000}"/>
    <cellStyle name="SAPBEXstdItemX 37 10" xfId="32061" xr:uid="{00000000-0005-0000-0000-000033C30000}"/>
    <cellStyle name="SAPBEXstdItemX 37 11" xfId="34958" xr:uid="{00000000-0005-0000-0000-000034C30000}"/>
    <cellStyle name="SAPBEXstdItemX 37 12" xfId="37861" xr:uid="{00000000-0005-0000-0000-000035C30000}"/>
    <cellStyle name="SAPBEXstdItemX 37 13" xfId="42970" xr:uid="{00000000-0005-0000-0000-000036C30000}"/>
    <cellStyle name="SAPBEXstdItemX 37 14" xfId="45991" xr:uid="{00000000-0005-0000-0000-000037C30000}"/>
    <cellStyle name="SAPBEXstdItemX 37 2" xfId="6951" xr:uid="{00000000-0005-0000-0000-000038C30000}"/>
    <cellStyle name="SAPBEXstdItemX 37 3" xfId="9745" xr:uid="{00000000-0005-0000-0000-000039C30000}"/>
    <cellStyle name="SAPBEXstdItemX 37 4" xfId="12640" xr:uid="{00000000-0005-0000-0000-00003AC30000}"/>
    <cellStyle name="SAPBEXstdItemX 37 5" xfId="15505" xr:uid="{00000000-0005-0000-0000-00003BC30000}"/>
    <cellStyle name="SAPBEXstdItemX 37 6" xfId="18441" xr:uid="{00000000-0005-0000-0000-00003CC30000}"/>
    <cellStyle name="SAPBEXstdItemX 37 7" xfId="21551" xr:uid="{00000000-0005-0000-0000-00003DC30000}"/>
    <cellStyle name="SAPBEXstdItemX 37 8" xfId="26327" xr:uid="{00000000-0005-0000-0000-00003EC30000}"/>
    <cellStyle name="SAPBEXstdItemX 37 9" xfId="29210" xr:uid="{00000000-0005-0000-0000-00003FC30000}"/>
    <cellStyle name="SAPBEXstdItemX 38" xfId="2010" xr:uid="{00000000-0005-0000-0000-000040C30000}"/>
    <cellStyle name="SAPBEXstdItemX 38 10" xfId="32093" xr:uid="{00000000-0005-0000-0000-000041C30000}"/>
    <cellStyle name="SAPBEXstdItemX 38 11" xfId="34990" xr:uid="{00000000-0005-0000-0000-000042C30000}"/>
    <cellStyle name="SAPBEXstdItemX 38 12" xfId="37892" xr:uid="{00000000-0005-0000-0000-000043C30000}"/>
    <cellStyle name="SAPBEXstdItemX 38 13" xfId="43001" xr:uid="{00000000-0005-0000-0000-000044C30000}"/>
    <cellStyle name="SAPBEXstdItemX 38 14" xfId="46023" xr:uid="{00000000-0005-0000-0000-000045C30000}"/>
    <cellStyle name="SAPBEXstdItemX 38 2" xfId="6983" xr:uid="{00000000-0005-0000-0000-000046C30000}"/>
    <cellStyle name="SAPBEXstdItemX 38 3" xfId="9777" xr:uid="{00000000-0005-0000-0000-000047C30000}"/>
    <cellStyle name="SAPBEXstdItemX 38 4" xfId="12671" xr:uid="{00000000-0005-0000-0000-000048C30000}"/>
    <cellStyle name="SAPBEXstdItemX 38 5" xfId="15537" xr:uid="{00000000-0005-0000-0000-000049C30000}"/>
    <cellStyle name="SAPBEXstdItemX 38 6" xfId="18473" xr:uid="{00000000-0005-0000-0000-00004AC30000}"/>
    <cellStyle name="SAPBEXstdItemX 38 7" xfId="21582" xr:uid="{00000000-0005-0000-0000-00004BC30000}"/>
    <cellStyle name="SAPBEXstdItemX 38 8" xfId="26358" xr:uid="{00000000-0005-0000-0000-00004CC30000}"/>
    <cellStyle name="SAPBEXstdItemX 38 9" xfId="29241" xr:uid="{00000000-0005-0000-0000-00004DC30000}"/>
    <cellStyle name="SAPBEXstdItemX 39" xfId="2041" xr:uid="{00000000-0005-0000-0000-00004EC30000}"/>
    <cellStyle name="SAPBEXstdItemX 39 10" xfId="32124" xr:uid="{00000000-0005-0000-0000-00004FC30000}"/>
    <cellStyle name="SAPBEXstdItemX 39 11" xfId="35021" xr:uid="{00000000-0005-0000-0000-000050C30000}"/>
    <cellStyle name="SAPBEXstdItemX 39 12" xfId="37922" xr:uid="{00000000-0005-0000-0000-000051C30000}"/>
    <cellStyle name="SAPBEXstdItemX 39 13" xfId="43031" xr:uid="{00000000-0005-0000-0000-000052C30000}"/>
    <cellStyle name="SAPBEXstdItemX 39 14" xfId="46054" xr:uid="{00000000-0005-0000-0000-000053C30000}"/>
    <cellStyle name="SAPBEXstdItemX 39 2" xfId="7014" xr:uid="{00000000-0005-0000-0000-000054C30000}"/>
    <cellStyle name="SAPBEXstdItemX 39 3" xfId="9808" xr:uid="{00000000-0005-0000-0000-000055C30000}"/>
    <cellStyle name="SAPBEXstdItemX 39 4" xfId="12701" xr:uid="{00000000-0005-0000-0000-000056C30000}"/>
    <cellStyle name="SAPBEXstdItemX 39 5" xfId="15568" xr:uid="{00000000-0005-0000-0000-000057C30000}"/>
    <cellStyle name="SAPBEXstdItemX 39 6" xfId="18504" xr:uid="{00000000-0005-0000-0000-000058C30000}"/>
    <cellStyle name="SAPBEXstdItemX 39 7" xfId="21612" xr:uid="{00000000-0005-0000-0000-000059C30000}"/>
    <cellStyle name="SAPBEXstdItemX 39 8" xfId="26388" xr:uid="{00000000-0005-0000-0000-00005AC30000}"/>
    <cellStyle name="SAPBEXstdItemX 39 9" xfId="29271" xr:uid="{00000000-0005-0000-0000-00005BC30000}"/>
    <cellStyle name="SAPBEXstdItemX 4" xfId="678" xr:uid="{00000000-0005-0000-0000-00005CC30000}"/>
    <cellStyle name="SAPBEXstdItemX 4 10" xfId="30771" xr:uid="{00000000-0005-0000-0000-00005DC30000}"/>
    <cellStyle name="SAPBEXstdItemX 4 11" xfId="33660" xr:uid="{00000000-0005-0000-0000-00005EC30000}"/>
    <cellStyle name="SAPBEXstdItemX 4 12" xfId="36566" xr:uid="{00000000-0005-0000-0000-00005FC30000}"/>
    <cellStyle name="SAPBEXstdItemX 4 13" xfId="41673" xr:uid="{00000000-0005-0000-0000-000060C30000}"/>
    <cellStyle name="SAPBEXstdItemX 4 14" xfId="44691" xr:uid="{00000000-0005-0000-0000-000061C30000}"/>
    <cellStyle name="SAPBEXstdItemX 4 2" xfId="3361" xr:uid="{00000000-0005-0000-0000-000062C30000}"/>
    <cellStyle name="SAPBEXstdItemX 4 3" xfId="8452" xr:uid="{00000000-0005-0000-0000-000063C30000}"/>
    <cellStyle name="SAPBEXstdItemX 4 4" xfId="11345" xr:uid="{00000000-0005-0000-0000-000064C30000}"/>
    <cellStyle name="SAPBEXstdItemX 4 5" xfId="14213" xr:uid="{00000000-0005-0000-0000-000065C30000}"/>
    <cellStyle name="SAPBEXstdItemX 4 6" xfId="17142" xr:uid="{00000000-0005-0000-0000-000066C30000}"/>
    <cellStyle name="SAPBEXstdItemX 4 7" xfId="20253" xr:uid="{00000000-0005-0000-0000-000067C30000}"/>
    <cellStyle name="SAPBEXstdItemX 4 8" xfId="16936" xr:uid="{00000000-0005-0000-0000-000068C30000}"/>
    <cellStyle name="SAPBEXstdItemX 4 9" xfId="27916" xr:uid="{00000000-0005-0000-0000-000069C30000}"/>
    <cellStyle name="SAPBEXstdItemX 40" xfId="2073" xr:uid="{00000000-0005-0000-0000-00006AC30000}"/>
    <cellStyle name="SAPBEXstdItemX 40 10" xfId="32156" xr:uid="{00000000-0005-0000-0000-00006BC30000}"/>
    <cellStyle name="SAPBEXstdItemX 40 11" xfId="35053" xr:uid="{00000000-0005-0000-0000-00006CC30000}"/>
    <cellStyle name="SAPBEXstdItemX 40 12" xfId="37953" xr:uid="{00000000-0005-0000-0000-00006DC30000}"/>
    <cellStyle name="SAPBEXstdItemX 40 13" xfId="43062" xr:uid="{00000000-0005-0000-0000-00006EC30000}"/>
    <cellStyle name="SAPBEXstdItemX 40 14" xfId="46086" xr:uid="{00000000-0005-0000-0000-00006FC30000}"/>
    <cellStyle name="SAPBEXstdItemX 40 2" xfId="7046" xr:uid="{00000000-0005-0000-0000-000070C30000}"/>
    <cellStyle name="SAPBEXstdItemX 40 3" xfId="9840" xr:uid="{00000000-0005-0000-0000-000071C30000}"/>
    <cellStyle name="SAPBEXstdItemX 40 4" xfId="12732" xr:uid="{00000000-0005-0000-0000-000072C30000}"/>
    <cellStyle name="SAPBEXstdItemX 40 5" xfId="15600" xr:uid="{00000000-0005-0000-0000-000073C30000}"/>
    <cellStyle name="SAPBEXstdItemX 40 6" xfId="18536" xr:uid="{00000000-0005-0000-0000-000074C30000}"/>
    <cellStyle name="SAPBEXstdItemX 40 7" xfId="21644" xr:uid="{00000000-0005-0000-0000-000075C30000}"/>
    <cellStyle name="SAPBEXstdItemX 40 8" xfId="26419" xr:uid="{00000000-0005-0000-0000-000076C30000}"/>
    <cellStyle name="SAPBEXstdItemX 40 9" xfId="29302" xr:uid="{00000000-0005-0000-0000-000077C30000}"/>
    <cellStyle name="SAPBEXstdItemX 41" xfId="2103" xr:uid="{00000000-0005-0000-0000-000078C30000}"/>
    <cellStyle name="SAPBEXstdItemX 41 10" xfId="32186" xr:uid="{00000000-0005-0000-0000-000079C30000}"/>
    <cellStyle name="SAPBEXstdItemX 41 11" xfId="35082" xr:uid="{00000000-0005-0000-0000-00007AC30000}"/>
    <cellStyle name="SAPBEXstdItemX 41 12" xfId="37982" xr:uid="{00000000-0005-0000-0000-00007BC30000}"/>
    <cellStyle name="SAPBEXstdItemX 41 13" xfId="43092" xr:uid="{00000000-0005-0000-0000-00007CC30000}"/>
    <cellStyle name="SAPBEXstdItemX 41 14" xfId="46116" xr:uid="{00000000-0005-0000-0000-00007DC30000}"/>
    <cellStyle name="SAPBEXstdItemX 41 2" xfId="7076" xr:uid="{00000000-0005-0000-0000-00007EC30000}"/>
    <cellStyle name="SAPBEXstdItemX 41 3" xfId="9870" xr:uid="{00000000-0005-0000-0000-00007FC30000}"/>
    <cellStyle name="SAPBEXstdItemX 41 4" xfId="12761" xr:uid="{00000000-0005-0000-0000-000080C30000}"/>
    <cellStyle name="SAPBEXstdItemX 41 5" xfId="15630" xr:uid="{00000000-0005-0000-0000-000081C30000}"/>
    <cellStyle name="SAPBEXstdItemX 41 6" xfId="18566" xr:uid="{00000000-0005-0000-0000-000082C30000}"/>
    <cellStyle name="SAPBEXstdItemX 41 7" xfId="21673" xr:uid="{00000000-0005-0000-0000-000083C30000}"/>
    <cellStyle name="SAPBEXstdItemX 41 8" xfId="26448" xr:uid="{00000000-0005-0000-0000-000084C30000}"/>
    <cellStyle name="SAPBEXstdItemX 41 9" xfId="29331" xr:uid="{00000000-0005-0000-0000-000085C30000}"/>
    <cellStyle name="SAPBEXstdItemX 42" xfId="2134" xr:uid="{00000000-0005-0000-0000-000086C30000}"/>
    <cellStyle name="SAPBEXstdItemX 42 10" xfId="32217" xr:uid="{00000000-0005-0000-0000-000087C30000}"/>
    <cellStyle name="SAPBEXstdItemX 42 11" xfId="35113" xr:uid="{00000000-0005-0000-0000-000088C30000}"/>
    <cellStyle name="SAPBEXstdItemX 42 12" xfId="38012" xr:uid="{00000000-0005-0000-0000-000089C30000}"/>
    <cellStyle name="SAPBEXstdItemX 42 13" xfId="43123" xr:uid="{00000000-0005-0000-0000-00008AC30000}"/>
    <cellStyle name="SAPBEXstdItemX 42 14" xfId="46147" xr:uid="{00000000-0005-0000-0000-00008BC30000}"/>
    <cellStyle name="SAPBEXstdItemX 42 2" xfId="7107" xr:uid="{00000000-0005-0000-0000-00008CC30000}"/>
    <cellStyle name="SAPBEXstdItemX 42 3" xfId="9901" xr:uid="{00000000-0005-0000-0000-00008DC30000}"/>
    <cellStyle name="SAPBEXstdItemX 42 4" xfId="12791" xr:uid="{00000000-0005-0000-0000-00008EC30000}"/>
    <cellStyle name="SAPBEXstdItemX 42 5" xfId="15661" xr:uid="{00000000-0005-0000-0000-00008FC30000}"/>
    <cellStyle name="SAPBEXstdItemX 42 6" xfId="18597" xr:uid="{00000000-0005-0000-0000-000090C30000}"/>
    <cellStyle name="SAPBEXstdItemX 42 7" xfId="21703" xr:uid="{00000000-0005-0000-0000-000091C30000}"/>
    <cellStyle name="SAPBEXstdItemX 42 8" xfId="26478" xr:uid="{00000000-0005-0000-0000-000092C30000}"/>
    <cellStyle name="SAPBEXstdItemX 42 9" xfId="29361" xr:uid="{00000000-0005-0000-0000-000093C30000}"/>
    <cellStyle name="SAPBEXstdItemX 43" xfId="2164" xr:uid="{00000000-0005-0000-0000-000094C30000}"/>
    <cellStyle name="SAPBEXstdItemX 43 10" xfId="32247" xr:uid="{00000000-0005-0000-0000-000095C30000}"/>
    <cellStyle name="SAPBEXstdItemX 43 11" xfId="35143" xr:uid="{00000000-0005-0000-0000-000096C30000}"/>
    <cellStyle name="SAPBEXstdItemX 43 12" xfId="38041" xr:uid="{00000000-0005-0000-0000-000097C30000}"/>
    <cellStyle name="SAPBEXstdItemX 43 13" xfId="43153" xr:uid="{00000000-0005-0000-0000-000098C30000}"/>
    <cellStyle name="SAPBEXstdItemX 43 14" xfId="46177" xr:uid="{00000000-0005-0000-0000-000099C30000}"/>
    <cellStyle name="SAPBEXstdItemX 43 2" xfId="7137" xr:uid="{00000000-0005-0000-0000-00009AC30000}"/>
    <cellStyle name="SAPBEXstdItemX 43 3" xfId="9931" xr:uid="{00000000-0005-0000-0000-00009BC30000}"/>
    <cellStyle name="SAPBEXstdItemX 43 4" xfId="12820" xr:uid="{00000000-0005-0000-0000-00009CC30000}"/>
    <cellStyle name="SAPBEXstdItemX 43 5" xfId="15691" xr:uid="{00000000-0005-0000-0000-00009DC30000}"/>
    <cellStyle name="SAPBEXstdItemX 43 6" xfId="18627" xr:uid="{00000000-0005-0000-0000-00009EC30000}"/>
    <cellStyle name="SAPBEXstdItemX 43 7" xfId="21732" xr:uid="{00000000-0005-0000-0000-00009FC30000}"/>
    <cellStyle name="SAPBEXstdItemX 43 8" xfId="26507" xr:uid="{00000000-0005-0000-0000-0000A0C30000}"/>
    <cellStyle name="SAPBEXstdItemX 43 9" xfId="29390" xr:uid="{00000000-0005-0000-0000-0000A1C30000}"/>
    <cellStyle name="SAPBEXstdItemX 44" xfId="2196" xr:uid="{00000000-0005-0000-0000-0000A2C30000}"/>
    <cellStyle name="SAPBEXstdItemX 44 10" xfId="32279" xr:uid="{00000000-0005-0000-0000-0000A3C30000}"/>
    <cellStyle name="SAPBEXstdItemX 44 11" xfId="35174" xr:uid="{00000000-0005-0000-0000-0000A4C30000}"/>
    <cellStyle name="SAPBEXstdItemX 44 12" xfId="38072" xr:uid="{00000000-0005-0000-0000-0000A5C30000}"/>
    <cellStyle name="SAPBEXstdItemX 44 13" xfId="43184" xr:uid="{00000000-0005-0000-0000-0000A6C30000}"/>
    <cellStyle name="SAPBEXstdItemX 44 14" xfId="46209" xr:uid="{00000000-0005-0000-0000-0000A7C30000}"/>
    <cellStyle name="SAPBEXstdItemX 44 2" xfId="7169" xr:uid="{00000000-0005-0000-0000-0000A8C30000}"/>
    <cellStyle name="SAPBEXstdItemX 44 3" xfId="9963" xr:uid="{00000000-0005-0000-0000-0000A9C30000}"/>
    <cellStyle name="SAPBEXstdItemX 44 4" xfId="12851" xr:uid="{00000000-0005-0000-0000-0000AAC30000}"/>
    <cellStyle name="SAPBEXstdItemX 44 5" xfId="15723" xr:uid="{00000000-0005-0000-0000-0000ABC30000}"/>
    <cellStyle name="SAPBEXstdItemX 44 6" xfId="18659" xr:uid="{00000000-0005-0000-0000-0000ACC30000}"/>
    <cellStyle name="SAPBEXstdItemX 44 7" xfId="21763" xr:uid="{00000000-0005-0000-0000-0000ADC30000}"/>
    <cellStyle name="SAPBEXstdItemX 44 8" xfId="26538" xr:uid="{00000000-0005-0000-0000-0000AEC30000}"/>
    <cellStyle name="SAPBEXstdItemX 44 9" xfId="29421" xr:uid="{00000000-0005-0000-0000-0000AFC30000}"/>
    <cellStyle name="SAPBEXstdItemX 45" xfId="2226" xr:uid="{00000000-0005-0000-0000-0000B0C30000}"/>
    <cellStyle name="SAPBEXstdItemX 45 10" xfId="32309" xr:uid="{00000000-0005-0000-0000-0000B1C30000}"/>
    <cellStyle name="SAPBEXstdItemX 45 11" xfId="35203" xr:uid="{00000000-0005-0000-0000-0000B2C30000}"/>
    <cellStyle name="SAPBEXstdItemX 45 12" xfId="38101" xr:uid="{00000000-0005-0000-0000-0000B3C30000}"/>
    <cellStyle name="SAPBEXstdItemX 45 13" xfId="43214" xr:uid="{00000000-0005-0000-0000-0000B4C30000}"/>
    <cellStyle name="SAPBEXstdItemX 45 14" xfId="46239" xr:uid="{00000000-0005-0000-0000-0000B5C30000}"/>
    <cellStyle name="SAPBEXstdItemX 45 2" xfId="7199" xr:uid="{00000000-0005-0000-0000-0000B6C30000}"/>
    <cellStyle name="SAPBEXstdItemX 45 3" xfId="9993" xr:uid="{00000000-0005-0000-0000-0000B7C30000}"/>
    <cellStyle name="SAPBEXstdItemX 45 4" xfId="12880" xr:uid="{00000000-0005-0000-0000-0000B8C30000}"/>
    <cellStyle name="SAPBEXstdItemX 45 5" xfId="15753" xr:uid="{00000000-0005-0000-0000-0000B9C30000}"/>
    <cellStyle name="SAPBEXstdItemX 45 6" xfId="18689" xr:uid="{00000000-0005-0000-0000-0000BAC30000}"/>
    <cellStyle name="SAPBEXstdItemX 45 7" xfId="21792" xr:uid="{00000000-0005-0000-0000-0000BBC30000}"/>
    <cellStyle name="SAPBEXstdItemX 45 8" xfId="26567" xr:uid="{00000000-0005-0000-0000-0000BCC30000}"/>
    <cellStyle name="SAPBEXstdItemX 45 9" xfId="29450" xr:uid="{00000000-0005-0000-0000-0000BDC30000}"/>
    <cellStyle name="SAPBEXstdItemX 46" xfId="2258" xr:uid="{00000000-0005-0000-0000-0000BEC30000}"/>
    <cellStyle name="SAPBEXstdItemX 46 10" xfId="32341" xr:uid="{00000000-0005-0000-0000-0000BFC30000}"/>
    <cellStyle name="SAPBEXstdItemX 46 11" xfId="35234" xr:uid="{00000000-0005-0000-0000-0000C0C30000}"/>
    <cellStyle name="SAPBEXstdItemX 46 12" xfId="38132" xr:uid="{00000000-0005-0000-0000-0000C1C30000}"/>
    <cellStyle name="SAPBEXstdItemX 46 13" xfId="43246" xr:uid="{00000000-0005-0000-0000-0000C2C30000}"/>
    <cellStyle name="SAPBEXstdItemX 46 14" xfId="46271" xr:uid="{00000000-0005-0000-0000-0000C3C30000}"/>
    <cellStyle name="SAPBEXstdItemX 46 2" xfId="7231" xr:uid="{00000000-0005-0000-0000-0000C4C30000}"/>
    <cellStyle name="SAPBEXstdItemX 46 3" xfId="10025" xr:uid="{00000000-0005-0000-0000-0000C5C30000}"/>
    <cellStyle name="SAPBEXstdItemX 46 4" xfId="12911" xr:uid="{00000000-0005-0000-0000-0000C6C30000}"/>
    <cellStyle name="SAPBEXstdItemX 46 5" xfId="15785" xr:uid="{00000000-0005-0000-0000-0000C7C30000}"/>
    <cellStyle name="SAPBEXstdItemX 46 6" xfId="18721" xr:uid="{00000000-0005-0000-0000-0000C8C30000}"/>
    <cellStyle name="SAPBEXstdItemX 46 7" xfId="21823" xr:uid="{00000000-0005-0000-0000-0000C9C30000}"/>
    <cellStyle name="SAPBEXstdItemX 46 8" xfId="26598" xr:uid="{00000000-0005-0000-0000-0000CAC30000}"/>
    <cellStyle name="SAPBEXstdItemX 46 9" xfId="29481" xr:uid="{00000000-0005-0000-0000-0000CBC30000}"/>
    <cellStyle name="SAPBEXstdItemX 47" xfId="2287" xr:uid="{00000000-0005-0000-0000-0000CCC30000}"/>
    <cellStyle name="SAPBEXstdItemX 47 10" xfId="32370" xr:uid="{00000000-0005-0000-0000-0000CDC30000}"/>
    <cellStyle name="SAPBEXstdItemX 47 11" xfId="35262" xr:uid="{00000000-0005-0000-0000-0000CEC30000}"/>
    <cellStyle name="SAPBEXstdItemX 47 12" xfId="38160" xr:uid="{00000000-0005-0000-0000-0000CFC30000}"/>
    <cellStyle name="SAPBEXstdItemX 47 13" xfId="43275" xr:uid="{00000000-0005-0000-0000-0000D0C30000}"/>
    <cellStyle name="SAPBEXstdItemX 47 14" xfId="46300" xr:uid="{00000000-0005-0000-0000-0000D1C30000}"/>
    <cellStyle name="SAPBEXstdItemX 47 2" xfId="7260" xr:uid="{00000000-0005-0000-0000-0000D2C30000}"/>
    <cellStyle name="SAPBEXstdItemX 47 3" xfId="10054" xr:uid="{00000000-0005-0000-0000-0000D3C30000}"/>
    <cellStyle name="SAPBEXstdItemX 47 4" xfId="12939" xr:uid="{00000000-0005-0000-0000-0000D4C30000}"/>
    <cellStyle name="SAPBEXstdItemX 47 5" xfId="15814" xr:uid="{00000000-0005-0000-0000-0000D5C30000}"/>
    <cellStyle name="SAPBEXstdItemX 47 6" xfId="18750" xr:uid="{00000000-0005-0000-0000-0000D6C30000}"/>
    <cellStyle name="SAPBEXstdItemX 47 7" xfId="21851" xr:uid="{00000000-0005-0000-0000-0000D7C30000}"/>
    <cellStyle name="SAPBEXstdItemX 47 8" xfId="26626" xr:uid="{00000000-0005-0000-0000-0000D8C30000}"/>
    <cellStyle name="SAPBEXstdItemX 47 9" xfId="29509" xr:uid="{00000000-0005-0000-0000-0000D9C30000}"/>
    <cellStyle name="SAPBEXstdItemX 48" xfId="2319" xr:uid="{00000000-0005-0000-0000-0000DAC30000}"/>
    <cellStyle name="SAPBEXstdItemX 48 10" xfId="32401" xr:uid="{00000000-0005-0000-0000-0000DBC30000}"/>
    <cellStyle name="SAPBEXstdItemX 48 11" xfId="35292" xr:uid="{00000000-0005-0000-0000-0000DCC30000}"/>
    <cellStyle name="SAPBEXstdItemX 48 12" xfId="38190" xr:uid="{00000000-0005-0000-0000-0000DDC30000}"/>
    <cellStyle name="SAPBEXstdItemX 48 13" xfId="43305" xr:uid="{00000000-0005-0000-0000-0000DEC30000}"/>
    <cellStyle name="SAPBEXstdItemX 48 14" xfId="46332" xr:uid="{00000000-0005-0000-0000-0000DFC30000}"/>
    <cellStyle name="SAPBEXstdItemX 48 2" xfId="7291" xr:uid="{00000000-0005-0000-0000-0000E0C30000}"/>
    <cellStyle name="SAPBEXstdItemX 48 3" xfId="10085" xr:uid="{00000000-0005-0000-0000-0000E1C30000}"/>
    <cellStyle name="SAPBEXstdItemX 48 4" xfId="12969" xr:uid="{00000000-0005-0000-0000-0000E2C30000}"/>
    <cellStyle name="SAPBEXstdItemX 48 5" xfId="15845" xr:uid="{00000000-0005-0000-0000-0000E3C30000}"/>
    <cellStyle name="SAPBEXstdItemX 48 6" xfId="18782" xr:uid="{00000000-0005-0000-0000-0000E4C30000}"/>
    <cellStyle name="SAPBEXstdItemX 48 7" xfId="21882" xr:uid="{00000000-0005-0000-0000-0000E5C30000}"/>
    <cellStyle name="SAPBEXstdItemX 48 8" xfId="26656" xr:uid="{00000000-0005-0000-0000-0000E6C30000}"/>
    <cellStyle name="SAPBEXstdItemX 48 9" xfId="29539" xr:uid="{00000000-0005-0000-0000-0000E7C30000}"/>
    <cellStyle name="SAPBEXstdItemX 49" xfId="2349" xr:uid="{00000000-0005-0000-0000-0000E8C30000}"/>
    <cellStyle name="SAPBEXstdItemX 49 10" xfId="32431" xr:uid="{00000000-0005-0000-0000-0000E9C30000}"/>
    <cellStyle name="SAPBEXstdItemX 49 11" xfId="35321" xr:uid="{00000000-0005-0000-0000-0000EAC30000}"/>
    <cellStyle name="SAPBEXstdItemX 49 12" xfId="38219" xr:uid="{00000000-0005-0000-0000-0000EBC30000}"/>
    <cellStyle name="SAPBEXstdItemX 49 13" xfId="43334" xr:uid="{00000000-0005-0000-0000-0000ECC30000}"/>
    <cellStyle name="SAPBEXstdItemX 49 14" xfId="46362" xr:uid="{00000000-0005-0000-0000-0000EDC30000}"/>
    <cellStyle name="SAPBEXstdItemX 49 2" xfId="7321" xr:uid="{00000000-0005-0000-0000-0000EEC30000}"/>
    <cellStyle name="SAPBEXstdItemX 49 3" xfId="10115" xr:uid="{00000000-0005-0000-0000-0000EFC30000}"/>
    <cellStyle name="SAPBEXstdItemX 49 4" xfId="12998" xr:uid="{00000000-0005-0000-0000-0000F0C30000}"/>
    <cellStyle name="SAPBEXstdItemX 49 5" xfId="15875" xr:uid="{00000000-0005-0000-0000-0000F1C30000}"/>
    <cellStyle name="SAPBEXstdItemX 49 6" xfId="18812" xr:uid="{00000000-0005-0000-0000-0000F2C30000}"/>
    <cellStyle name="SAPBEXstdItemX 49 7" xfId="21911" xr:uid="{00000000-0005-0000-0000-0000F3C30000}"/>
    <cellStyle name="SAPBEXstdItemX 49 8" xfId="26685" xr:uid="{00000000-0005-0000-0000-0000F4C30000}"/>
    <cellStyle name="SAPBEXstdItemX 49 9" xfId="29568" xr:uid="{00000000-0005-0000-0000-0000F5C30000}"/>
    <cellStyle name="SAPBEXstdItemX 5" xfId="593" xr:uid="{00000000-0005-0000-0000-0000F6C30000}"/>
    <cellStyle name="SAPBEXstdItemX 5 10" xfId="30686" xr:uid="{00000000-0005-0000-0000-0000F7C30000}"/>
    <cellStyle name="SAPBEXstdItemX 5 11" xfId="33575" xr:uid="{00000000-0005-0000-0000-0000F8C30000}"/>
    <cellStyle name="SAPBEXstdItemX 5 12" xfId="36481" xr:uid="{00000000-0005-0000-0000-0000F9C30000}"/>
    <cellStyle name="SAPBEXstdItemX 5 13" xfId="41588" xr:uid="{00000000-0005-0000-0000-0000FAC30000}"/>
    <cellStyle name="SAPBEXstdItemX 5 14" xfId="44606" xr:uid="{00000000-0005-0000-0000-0000FBC30000}"/>
    <cellStyle name="SAPBEXstdItemX 5 2" xfId="4259" xr:uid="{00000000-0005-0000-0000-0000FCC30000}"/>
    <cellStyle name="SAPBEXstdItemX 5 3" xfId="8367" xr:uid="{00000000-0005-0000-0000-0000FDC30000}"/>
    <cellStyle name="SAPBEXstdItemX 5 4" xfId="11260" xr:uid="{00000000-0005-0000-0000-0000FEC30000}"/>
    <cellStyle name="SAPBEXstdItemX 5 5" xfId="14128" xr:uid="{00000000-0005-0000-0000-0000FFC30000}"/>
    <cellStyle name="SAPBEXstdItemX 5 6" xfId="17057" xr:uid="{00000000-0005-0000-0000-000000C40000}"/>
    <cellStyle name="SAPBEXstdItemX 5 7" xfId="20168" xr:uid="{00000000-0005-0000-0000-000001C40000}"/>
    <cellStyle name="SAPBEXstdItemX 5 8" xfId="20045" xr:uid="{00000000-0005-0000-0000-000002C40000}"/>
    <cellStyle name="SAPBEXstdItemX 5 9" xfId="27831" xr:uid="{00000000-0005-0000-0000-000003C40000}"/>
    <cellStyle name="SAPBEXstdItemX 50" xfId="2381" xr:uid="{00000000-0005-0000-0000-000004C40000}"/>
    <cellStyle name="SAPBEXstdItemX 50 10" xfId="32463" xr:uid="{00000000-0005-0000-0000-000005C40000}"/>
    <cellStyle name="SAPBEXstdItemX 50 11" xfId="35352" xr:uid="{00000000-0005-0000-0000-000006C40000}"/>
    <cellStyle name="SAPBEXstdItemX 50 12" xfId="38250" xr:uid="{00000000-0005-0000-0000-000007C40000}"/>
    <cellStyle name="SAPBEXstdItemX 50 13" xfId="43365" xr:uid="{00000000-0005-0000-0000-000008C40000}"/>
    <cellStyle name="SAPBEXstdItemX 50 14" xfId="46394" xr:uid="{00000000-0005-0000-0000-000009C40000}"/>
    <cellStyle name="SAPBEXstdItemX 50 2" xfId="7353" xr:uid="{00000000-0005-0000-0000-00000AC40000}"/>
    <cellStyle name="SAPBEXstdItemX 50 3" xfId="10147" xr:uid="{00000000-0005-0000-0000-00000BC40000}"/>
    <cellStyle name="SAPBEXstdItemX 50 4" xfId="13029" xr:uid="{00000000-0005-0000-0000-00000CC40000}"/>
    <cellStyle name="SAPBEXstdItemX 50 5" xfId="15907" xr:uid="{00000000-0005-0000-0000-00000DC40000}"/>
    <cellStyle name="SAPBEXstdItemX 50 6" xfId="18844" xr:uid="{00000000-0005-0000-0000-00000EC40000}"/>
    <cellStyle name="SAPBEXstdItemX 50 7" xfId="21942" xr:uid="{00000000-0005-0000-0000-00000FC40000}"/>
    <cellStyle name="SAPBEXstdItemX 50 8" xfId="26716" xr:uid="{00000000-0005-0000-0000-000010C40000}"/>
    <cellStyle name="SAPBEXstdItemX 50 9" xfId="29599" xr:uid="{00000000-0005-0000-0000-000011C40000}"/>
    <cellStyle name="SAPBEXstdItemX 51" xfId="2411" xr:uid="{00000000-0005-0000-0000-000012C40000}"/>
    <cellStyle name="SAPBEXstdItemX 51 10" xfId="32493" xr:uid="{00000000-0005-0000-0000-000013C40000}"/>
    <cellStyle name="SAPBEXstdItemX 51 11" xfId="35381" xr:uid="{00000000-0005-0000-0000-000014C40000}"/>
    <cellStyle name="SAPBEXstdItemX 51 12" xfId="38279" xr:uid="{00000000-0005-0000-0000-000015C40000}"/>
    <cellStyle name="SAPBEXstdItemX 51 13" xfId="43394" xr:uid="{00000000-0005-0000-0000-000016C40000}"/>
    <cellStyle name="SAPBEXstdItemX 51 14" xfId="46424" xr:uid="{00000000-0005-0000-0000-000017C40000}"/>
    <cellStyle name="SAPBEXstdItemX 51 2" xfId="7383" xr:uid="{00000000-0005-0000-0000-000018C40000}"/>
    <cellStyle name="SAPBEXstdItemX 51 3" xfId="10177" xr:uid="{00000000-0005-0000-0000-000019C40000}"/>
    <cellStyle name="SAPBEXstdItemX 51 4" xfId="13058" xr:uid="{00000000-0005-0000-0000-00001AC40000}"/>
    <cellStyle name="SAPBEXstdItemX 51 5" xfId="15937" xr:uid="{00000000-0005-0000-0000-00001BC40000}"/>
    <cellStyle name="SAPBEXstdItemX 51 6" xfId="18874" xr:uid="{00000000-0005-0000-0000-00001CC40000}"/>
    <cellStyle name="SAPBEXstdItemX 51 7" xfId="21971" xr:uid="{00000000-0005-0000-0000-00001DC40000}"/>
    <cellStyle name="SAPBEXstdItemX 51 8" xfId="26745" xr:uid="{00000000-0005-0000-0000-00001EC40000}"/>
    <cellStyle name="SAPBEXstdItemX 51 9" xfId="29628" xr:uid="{00000000-0005-0000-0000-00001FC40000}"/>
    <cellStyle name="SAPBEXstdItemX 52" xfId="2442" xr:uid="{00000000-0005-0000-0000-000020C40000}"/>
    <cellStyle name="SAPBEXstdItemX 52 10" xfId="32524" xr:uid="{00000000-0005-0000-0000-000021C40000}"/>
    <cellStyle name="SAPBEXstdItemX 52 11" xfId="35411" xr:uid="{00000000-0005-0000-0000-000022C40000}"/>
    <cellStyle name="SAPBEXstdItemX 52 12" xfId="38309" xr:uid="{00000000-0005-0000-0000-000023C40000}"/>
    <cellStyle name="SAPBEXstdItemX 52 13" xfId="43424" xr:uid="{00000000-0005-0000-0000-000024C40000}"/>
    <cellStyle name="SAPBEXstdItemX 52 14" xfId="46455" xr:uid="{00000000-0005-0000-0000-000025C40000}"/>
    <cellStyle name="SAPBEXstdItemX 52 2" xfId="7414" xr:uid="{00000000-0005-0000-0000-000026C40000}"/>
    <cellStyle name="SAPBEXstdItemX 52 3" xfId="10207" xr:uid="{00000000-0005-0000-0000-000027C40000}"/>
    <cellStyle name="SAPBEXstdItemX 52 4" xfId="13088" xr:uid="{00000000-0005-0000-0000-000028C40000}"/>
    <cellStyle name="SAPBEXstdItemX 52 5" xfId="15968" xr:uid="{00000000-0005-0000-0000-000029C40000}"/>
    <cellStyle name="SAPBEXstdItemX 52 6" xfId="18905" xr:uid="{00000000-0005-0000-0000-00002AC40000}"/>
    <cellStyle name="SAPBEXstdItemX 52 7" xfId="22001" xr:uid="{00000000-0005-0000-0000-00002BC40000}"/>
    <cellStyle name="SAPBEXstdItemX 52 8" xfId="26775" xr:uid="{00000000-0005-0000-0000-00002CC40000}"/>
    <cellStyle name="SAPBEXstdItemX 52 9" xfId="29658" xr:uid="{00000000-0005-0000-0000-00002DC40000}"/>
    <cellStyle name="SAPBEXstdItemX 53" xfId="2471" xr:uid="{00000000-0005-0000-0000-00002EC40000}"/>
    <cellStyle name="SAPBEXstdItemX 53 10" xfId="32553" xr:uid="{00000000-0005-0000-0000-00002FC40000}"/>
    <cellStyle name="SAPBEXstdItemX 53 11" xfId="35439" xr:uid="{00000000-0005-0000-0000-000030C40000}"/>
    <cellStyle name="SAPBEXstdItemX 53 12" xfId="38337" xr:uid="{00000000-0005-0000-0000-000031C40000}"/>
    <cellStyle name="SAPBEXstdItemX 53 13" xfId="43452" xr:uid="{00000000-0005-0000-0000-000032C40000}"/>
    <cellStyle name="SAPBEXstdItemX 53 14" xfId="46484" xr:uid="{00000000-0005-0000-0000-000033C40000}"/>
    <cellStyle name="SAPBEXstdItemX 53 2" xfId="7443" xr:uid="{00000000-0005-0000-0000-000034C40000}"/>
    <cellStyle name="SAPBEXstdItemX 53 3" xfId="10235" xr:uid="{00000000-0005-0000-0000-000035C40000}"/>
    <cellStyle name="SAPBEXstdItemX 53 4" xfId="13116" xr:uid="{00000000-0005-0000-0000-000036C40000}"/>
    <cellStyle name="SAPBEXstdItemX 53 5" xfId="15996" xr:uid="{00000000-0005-0000-0000-000037C40000}"/>
    <cellStyle name="SAPBEXstdItemX 53 6" xfId="18934" xr:uid="{00000000-0005-0000-0000-000038C40000}"/>
    <cellStyle name="SAPBEXstdItemX 53 7" xfId="22029" xr:uid="{00000000-0005-0000-0000-000039C40000}"/>
    <cellStyle name="SAPBEXstdItemX 53 8" xfId="26803" xr:uid="{00000000-0005-0000-0000-00003AC40000}"/>
    <cellStyle name="SAPBEXstdItemX 53 9" xfId="29686" xr:uid="{00000000-0005-0000-0000-00003BC40000}"/>
    <cellStyle name="SAPBEXstdItemX 54" xfId="2502" xr:uid="{00000000-0005-0000-0000-00003CC40000}"/>
    <cellStyle name="SAPBEXstdItemX 54 10" xfId="32583" xr:uid="{00000000-0005-0000-0000-00003DC40000}"/>
    <cellStyle name="SAPBEXstdItemX 54 11" xfId="35470" xr:uid="{00000000-0005-0000-0000-00003EC40000}"/>
    <cellStyle name="SAPBEXstdItemX 54 12" xfId="38367" xr:uid="{00000000-0005-0000-0000-00003FC40000}"/>
    <cellStyle name="SAPBEXstdItemX 54 13" xfId="43482" xr:uid="{00000000-0005-0000-0000-000040C40000}"/>
    <cellStyle name="SAPBEXstdItemX 54 14" xfId="46515" xr:uid="{00000000-0005-0000-0000-000041C40000}"/>
    <cellStyle name="SAPBEXstdItemX 54 2" xfId="7473" xr:uid="{00000000-0005-0000-0000-000042C40000}"/>
    <cellStyle name="SAPBEXstdItemX 54 3" xfId="10265" xr:uid="{00000000-0005-0000-0000-000043C40000}"/>
    <cellStyle name="SAPBEXstdItemX 54 4" xfId="13146" xr:uid="{00000000-0005-0000-0000-000044C40000}"/>
    <cellStyle name="SAPBEXstdItemX 54 5" xfId="16026" xr:uid="{00000000-0005-0000-0000-000045C40000}"/>
    <cellStyle name="SAPBEXstdItemX 54 6" xfId="18965" xr:uid="{00000000-0005-0000-0000-000046C40000}"/>
    <cellStyle name="SAPBEXstdItemX 54 7" xfId="22059" xr:uid="{00000000-0005-0000-0000-000047C40000}"/>
    <cellStyle name="SAPBEXstdItemX 54 8" xfId="26833" xr:uid="{00000000-0005-0000-0000-000048C40000}"/>
    <cellStyle name="SAPBEXstdItemX 54 9" xfId="29716" xr:uid="{00000000-0005-0000-0000-000049C40000}"/>
    <cellStyle name="SAPBEXstdItemX 55" xfId="2532" xr:uid="{00000000-0005-0000-0000-00004AC40000}"/>
    <cellStyle name="SAPBEXstdItemX 55 10" xfId="32612" xr:uid="{00000000-0005-0000-0000-00004BC40000}"/>
    <cellStyle name="SAPBEXstdItemX 55 11" xfId="35500" xr:uid="{00000000-0005-0000-0000-00004CC40000}"/>
    <cellStyle name="SAPBEXstdItemX 55 12" xfId="38396" xr:uid="{00000000-0005-0000-0000-00004DC40000}"/>
    <cellStyle name="SAPBEXstdItemX 55 13" xfId="43511" xr:uid="{00000000-0005-0000-0000-00004EC40000}"/>
    <cellStyle name="SAPBEXstdItemX 55 14" xfId="46545" xr:uid="{00000000-0005-0000-0000-00004FC40000}"/>
    <cellStyle name="SAPBEXstdItemX 55 2" xfId="7502" xr:uid="{00000000-0005-0000-0000-000050C40000}"/>
    <cellStyle name="SAPBEXstdItemX 55 3" xfId="10294" xr:uid="{00000000-0005-0000-0000-000051C40000}"/>
    <cellStyle name="SAPBEXstdItemX 55 4" xfId="13175" xr:uid="{00000000-0005-0000-0000-000052C40000}"/>
    <cellStyle name="SAPBEXstdItemX 55 5" xfId="16055" xr:uid="{00000000-0005-0000-0000-000053C40000}"/>
    <cellStyle name="SAPBEXstdItemX 55 6" xfId="18995" xr:uid="{00000000-0005-0000-0000-000054C40000}"/>
    <cellStyle name="SAPBEXstdItemX 55 7" xfId="22088" xr:uid="{00000000-0005-0000-0000-000055C40000}"/>
    <cellStyle name="SAPBEXstdItemX 55 8" xfId="26862" xr:uid="{00000000-0005-0000-0000-000056C40000}"/>
    <cellStyle name="SAPBEXstdItemX 55 9" xfId="29745" xr:uid="{00000000-0005-0000-0000-000057C40000}"/>
    <cellStyle name="SAPBEXstdItemX 56" xfId="2564" xr:uid="{00000000-0005-0000-0000-000058C40000}"/>
    <cellStyle name="SAPBEXstdItemX 56 10" xfId="32643" xr:uid="{00000000-0005-0000-0000-000059C40000}"/>
    <cellStyle name="SAPBEXstdItemX 56 11" xfId="35531" xr:uid="{00000000-0005-0000-0000-00005AC40000}"/>
    <cellStyle name="SAPBEXstdItemX 56 12" xfId="38427" xr:uid="{00000000-0005-0000-0000-00005BC40000}"/>
    <cellStyle name="SAPBEXstdItemX 56 13" xfId="43542" xr:uid="{00000000-0005-0000-0000-00005CC40000}"/>
    <cellStyle name="SAPBEXstdItemX 56 14" xfId="46577" xr:uid="{00000000-0005-0000-0000-00005DC40000}"/>
    <cellStyle name="SAPBEXstdItemX 56 2" xfId="7533" xr:uid="{00000000-0005-0000-0000-00005EC40000}"/>
    <cellStyle name="SAPBEXstdItemX 56 3" xfId="10325" xr:uid="{00000000-0005-0000-0000-00005FC40000}"/>
    <cellStyle name="SAPBEXstdItemX 56 4" xfId="13206" xr:uid="{00000000-0005-0000-0000-000060C40000}"/>
    <cellStyle name="SAPBEXstdItemX 56 5" xfId="16086" xr:uid="{00000000-0005-0000-0000-000061C40000}"/>
    <cellStyle name="SAPBEXstdItemX 56 6" xfId="19027" xr:uid="{00000000-0005-0000-0000-000062C40000}"/>
    <cellStyle name="SAPBEXstdItemX 56 7" xfId="22119" xr:uid="{00000000-0005-0000-0000-000063C40000}"/>
    <cellStyle name="SAPBEXstdItemX 56 8" xfId="26893" xr:uid="{00000000-0005-0000-0000-000064C40000}"/>
    <cellStyle name="SAPBEXstdItemX 56 9" xfId="29776" xr:uid="{00000000-0005-0000-0000-000065C40000}"/>
    <cellStyle name="SAPBEXstdItemX 57" xfId="2534" xr:uid="{00000000-0005-0000-0000-000066C40000}"/>
    <cellStyle name="SAPBEXstdItemX 57 10" xfId="32614" xr:uid="{00000000-0005-0000-0000-000067C40000}"/>
    <cellStyle name="SAPBEXstdItemX 57 11" xfId="35502" xr:uid="{00000000-0005-0000-0000-000068C40000}"/>
    <cellStyle name="SAPBEXstdItemX 57 12" xfId="38398" xr:uid="{00000000-0005-0000-0000-000069C40000}"/>
    <cellStyle name="SAPBEXstdItemX 57 13" xfId="43513" xr:uid="{00000000-0005-0000-0000-00006AC40000}"/>
    <cellStyle name="SAPBEXstdItemX 57 14" xfId="46547" xr:uid="{00000000-0005-0000-0000-00006BC40000}"/>
    <cellStyle name="SAPBEXstdItemX 57 2" xfId="7504" xr:uid="{00000000-0005-0000-0000-00006CC40000}"/>
    <cellStyle name="SAPBEXstdItemX 57 3" xfId="10296" xr:uid="{00000000-0005-0000-0000-00006DC40000}"/>
    <cellStyle name="SAPBEXstdItemX 57 4" xfId="13177" xr:uid="{00000000-0005-0000-0000-00006EC40000}"/>
    <cellStyle name="SAPBEXstdItemX 57 5" xfId="16057" xr:uid="{00000000-0005-0000-0000-00006FC40000}"/>
    <cellStyle name="SAPBEXstdItemX 57 6" xfId="18997" xr:uid="{00000000-0005-0000-0000-000070C40000}"/>
    <cellStyle name="SAPBEXstdItemX 57 7" xfId="22090" xr:uid="{00000000-0005-0000-0000-000071C40000}"/>
    <cellStyle name="SAPBEXstdItemX 57 8" xfId="26864" xr:uid="{00000000-0005-0000-0000-000072C40000}"/>
    <cellStyle name="SAPBEXstdItemX 57 9" xfId="29747" xr:uid="{00000000-0005-0000-0000-000073C40000}"/>
    <cellStyle name="SAPBEXstdItemX 58" xfId="2668" xr:uid="{00000000-0005-0000-0000-000074C40000}"/>
    <cellStyle name="SAPBEXstdItemX 58 10" xfId="32742" xr:uid="{00000000-0005-0000-0000-000075C40000}"/>
    <cellStyle name="SAPBEXstdItemX 58 11" xfId="35630" xr:uid="{00000000-0005-0000-0000-000076C40000}"/>
    <cellStyle name="SAPBEXstdItemX 58 12" xfId="38526" xr:uid="{00000000-0005-0000-0000-000077C40000}"/>
    <cellStyle name="SAPBEXstdItemX 58 13" xfId="43641" xr:uid="{00000000-0005-0000-0000-000078C40000}"/>
    <cellStyle name="SAPBEXstdItemX 58 14" xfId="46681" xr:uid="{00000000-0005-0000-0000-000079C40000}"/>
    <cellStyle name="SAPBEXstdItemX 58 2" xfId="7634" xr:uid="{00000000-0005-0000-0000-00007AC40000}"/>
    <cellStyle name="SAPBEXstdItemX 58 3" xfId="10424" xr:uid="{00000000-0005-0000-0000-00007BC40000}"/>
    <cellStyle name="SAPBEXstdItemX 58 4" xfId="13305" xr:uid="{00000000-0005-0000-0000-00007CC40000}"/>
    <cellStyle name="SAPBEXstdItemX 58 5" xfId="16185" xr:uid="{00000000-0005-0000-0000-00007DC40000}"/>
    <cellStyle name="SAPBEXstdItemX 58 6" xfId="19131" xr:uid="{00000000-0005-0000-0000-00007EC40000}"/>
    <cellStyle name="SAPBEXstdItemX 58 7" xfId="22222" xr:uid="{00000000-0005-0000-0000-00007FC40000}"/>
    <cellStyle name="SAPBEXstdItemX 58 8" xfId="26992" xr:uid="{00000000-0005-0000-0000-000080C40000}"/>
    <cellStyle name="SAPBEXstdItemX 58 9" xfId="29875" xr:uid="{00000000-0005-0000-0000-000081C40000}"/>
    <cellStyle name="SAPBEXstdItemX 59" xfId="1848" xr:uid="{00000000-0005-0000-0000-000082C40000}"/>
    <cellStyle name="SAPBEXstdItemX 59 10" xfId="31936" xr:uid="{00000000-0005-0000-0000-000083C40000}"/>
    <cellStyle name="SAPBEXstdItemX 59 11" xfId="34829" xr:uid="{00000000-0005-0000-0000-000084C40000}"/>
    <cellStyle name="SAPBEXstdItemX 59 12" xfId="37736" xr:uid="{00000000-0005-0000-0000-000085C40000}"/>
    <cellStyle name="SAPBEXstdItemX 59 13" xfId="42843" xr:uid="{00000000-0005-0000-0000-000086C40000}"/>
    <cellStyle name="SAPBEXstdItemX 59 14" xfId="45861" xr:uid="{00000000-0005-0000-0000-000087C40000}"/>
    <cellStyle name="SAPBEXstdItemX 59 2" xfId="6824" xr:uid="{00000000-0005-0000-0000-000088C40000}"/>
    <cellStyle name="SAPBEXstdItemX 59 3" xfId="9617" xr:uid="{00000000-0005-0000-0000-000089C40000}"/>
    <cellStyle name="SAPBEXstdItemX 59 4" xfId="12515" xr:uid="{00000000-0005-0000-0000-00008AC40000}"/>
    <cellStyle name="SAPBEXstdItemX 59 5" xfId="15378" xr:uid="{00000000-0005-0000-0000-00008BC40000}"/>
    <cellStyle name="SAPBEXstdItemX 59 6" xfId="18312" xr:uid="{00000000-0005-0000-0000-00008CC40000}"/>
    <cellStyle name="SAPBEXstdItemX 59 7" xfId="21423" xr:uid="{00000000-0005-0000-0000-00008DC40000}"/>
    <cellStyle name="SAPBEXstdItemX 59 8" xfId="26202" xr:uid="{00000000-0005-0000-0000-00008EC40000}"/>
    <cellStyle name="SAPBEXstdItemX 59 9" xfId="29085" xr:uid="{00000000-0005-0000-0000-00008FC40000}"/>
    <cellStyle name="SAPBEXstdItemX 6" xfId="786" xr:uid="{00000000-0005-0000-0000-000090C40000}"/>
    <cellStyle name="SAPBEXstdItemX 6 10" xfId="30879" xr:uid="{00000000-0005-0000-0000-000091C40000}"/>
    <cellStyle name="SAPBEXstdItemX 6 11" xfId="33768" xr:uid="{00000000-0005-0000-0000-000092C40000}"/>
    <cellStyle name="SAPBEXstdItemX 6 12" xfId="36674" xr:uid="{00000000-0005-0000-0000-000093C40000}"/>
    <cellStyle name="SAPBEXstdItemX 6 13" xfId="41781" xr:uid="{00000000-0005-0000-0000-000094C40000}"/>
    <cellStyle name="SAPBEXstdItemX 6 14" xfId="44799" xr:uid="{00000000-0005-0000-0000-000095C40000}"/>
    <cellStyle name="SAPBEXstdItemX 6 2" xfId="4937" xr:uid="{00000000-0005-0000-0000-000096C40000}"/>
    <cellStyle name="SAPBEXstdItemX 6 3" xfId="8560" xr:uid="{00000000-0005-0000-0000-000097C40000}"/>
    <cellStyle name="SAPBEXstdItemX 6 4" xfId="11453" xr:uid="{00000000-0005-0000-0000-000098C40000}"/>
    <cellStyle name="SAPBEXstdItemX 6 5" xfId="14321" xr:uid="{00000000-0005-0000-0000-000099C40000}"/>
    <cellStyle name="SAPBEXstdItemX 6 6" xfId="17250" xr:uid="{00000000-0005-0000-0000-00009AC40000}"/>
    <cellStyle name="SAPBEXstdItemX 6 7" xfId="20361" xr:uid="{00000000-0005-0000-0000-00009BC40000}"/>
    <cellStyle name="SAPBEXstdItemX 6 8" xfId="25140" xr:uid="{00000000-0005-0000-0000-00009CC40000}"/>
    <cellStyle name="SAPBEXstdItemX 6 9" xfId="28024" xr:uid="{00000000-0005-0000-0000-00009DC40000}"/>
    <cellStyle name="SAPBEXstdItemX 60" xfId="2746" xr:uid="{00000000-0005-0000-0000-00009EC40000}"/>
    <cellStyle name="SAPBEXstdItemX 60 10" xfId="32817" xr:uid="{00000000-0005-0000-0000-00009FC40000}"/>
    <cellStyle name="SAPBEXstdItemX 60 11" xfId="35705" xr:uid="{00000000-0005-0000-0000-0000A0C40000}"/>
    <cellStyle name="SAPBEXstdItemX 60 12" xfId="38601" xr:uid="{00000000-0005-0000-0000-0000A1C40000}"/>
    <cellStyle name="SAPBEXstdItemX 60 13" xfId="43716" xr:uid="{00000000-0005-0000-0000-0000A2C40000}"/>
    <cellStyle name="SAPBEXstdItemX 60 14" xfId="46759" xr:uid="{00000000-0005-0000-0000-0000A3C40000}"/>
    <cellStyle name="SAPBEXstdItemX 60 2" xfId="7712" xr:uid="{00000000-0005-0000-0000-0000A4C40000}"/>
    <cellStyle name="SAPBEXstdItemX 60 3" xfId="10499" xr:uid="{00000000-0005-0000-0000-0000A5C40000}"/>
    <cellStyle name="SAPBEXstdItemX 60 4" xfId="13380" xr:uid="{00000000-0005-0000-0000-0000A6C40000}"/>
    <cellStyle name="SAPBEXstdItemX 60 5" xfId="16260" xr:uid="{00000000-0005-0000-0000-0000A7C40000}"/>
    <cellStyle name="SAPBEXstdItemX 60 6" xfId="19209" xr:uid="{00000000-0005-0000-0000-0000A8C40000}"/>
    <cellStyle name="SAPBEXstdItemX 60 7" xfId="22300" xr:uid="{00000000-0005-0000-0000-0000A9C40000}"/>
    <cellStyle name="SAPBEXstdItemX 60 8" xfId="27067" xr:uid="{00000000-0005-0000-0000-0000AAC40000}"/>
    <cellStyle name="SAPBEXstdItemX 60 9" xfId="29950" xr:uid="{00000000-0005-0000-0000-0000ABC40000}"/>
    <cellStyle name="SAPBEXstdItemX 61" xfId="2592" xr:uid="{00000000-0005-0000-0000-0000ACC40000}"/>
    <cellStyle name="SAPBEXstdItemX 61 10" xfId="32669" xr:uid="{00000000-0005-0000-0000-0000ADC40000}"/>
    <cellStyle name="SAPBEXstdItemX 61 11" xfId="35557" xr:uid="{00000000-0005-0000-0000-0000AEC40000}"/>
    <cellStyle name="SAPBEXstdItemX 61 12" xfId="38453" xr:uid="{00000000-0005-0000-0000-0000AFC40000}"/>
    <cellStyle name="SAPBEXstdItemX 61 13" xfId="43568" xr:uid="{00000000-0005-0000-0000-0000B0C40000}"/>
    <cellStyle name="SAPBEXstdItemX 61 14" xfId="46605" xr:uid="{00000000-0005-0000-0000-0000B1C40000}"/>
    <cellStyle name="SAPBEXstdItemX 61 2" xfId="7559" xr:uid="{00000000-0005-0000-0000-0000B2C40000}"/>
    <cellStyle name="SAPBEXstdItemX 61 3" xfId="10351" xr:uid="{00000000-0005-0000-0000-0000B3C40000}"/>
    <cellStyle name="SAPBEXstdItemX 61 4" xfId="13232" xr:uid="{00000000-0005-0000-0000-0000B4C40000}"/>
    <cellStyle name="SAPBEXstdItemX 61 5" xfId="16112" xr:uid="{00000000-0005-0000-0000-0000B5C40000}"/>
    <cellStyle name="SAPBEXstdItemX 61 6" xfId="19055" xr:uid="{00000000-0005-0000-0000-0000B6C40000}"/>
    <cellStyle name="SAPBEXstdItemX 61 7" xfId="22147" xr:uid="{00000000-0005-0000-0000-0000B7C40000}"/>
    <cellStyle name="SAPBEXstdItemX 61 8" xfId="26919" xr:uid="{00000000-0005-0000-0000-0000B8C40000}"/>
    <cellStyle name="SAPBEXstdItemX 61 9" xfId="29802" xr:uid="{00000000-0005-0000-0000-0000B9C40000}"/>
    <cellStyle name="SAPBEXstdItemX 62" xfId="2069" xr:uid="{00000000-0005-0000-0000-0000BAC40000}"/>
    <cellStyle name="SAPBEXstdItemX 62 10" xfId="32152" xr:uid="{00000000-0005-0000-0000-0000BBC40000}"/>
    <cellStyle name="SAPBEXstdItemX 62 11" xfId="35049" xr:uid="{00000000-0005-0000-0000-0000BCC40000}"/>
    <cellStyle name="SAPBEXstdItemX 62 12" xfId="37949" xr:uid="{00000000-0005-0000-0000-0000BDC40000}"/>
    <cellStyle name="SAPBEXstdItemX 62 13" xfId="43058" xr:uid="{00000000-0005-0000-0000-0000BEC40000}"/>
    <cellStyle name="SAPBEXstdItemX 62 14" xfId="46082" xr:uid="{00000000-0005-0000-0000-0000BFC40000}"/>
    <cellStyle name="SAPBEXstdItemX 62 2" xfId="7042" xr:uid="{00000000-0005-0000-0000-0000C0C40000}"/>
    <cellStyle name="SAPBEXstdItemX 62 3" xfId="9836" xr:uid="{00000000-0005-0000-0000-0000C1C40000}"/>
    <cellStyle name="SAPBEXstdItemX 62 4" xfId="12728" xr:uid="{00000000-0005-0000-0000-0000C2C40000}"/>
    <cellStyle name="SAPBEXstdItemX 62 5" xfId="15596" xr:uid="{00000000-0005-0000-0000-0000C3C40000}"/>
    <cellStyle name="SAPBEXstdItemX 62 6" xfId="18532" xr:uid="{00000000-0005-0000-0000-0000C4C40000}"/>
    <cellStyle name="SAPBEXstdItemX 62 7" xfId="21640" xr:uid="{00000000-0005-0000-0000-0000C5C40000}"/>
    <cellStyle name="SAPBEXstdItemX 62 8" xfId="26415" xr:uid="{00000000-0005-0000-0000-0000C6C40000}"/>
    <cellStyle name="SAPBEXstdItemX 62 9" xfId="29298" xr:uid="{00000000-0005-0000-0000-0000C7C40000}"/>
    <cellStyle name="SAPBEXstdItemX 63" xfId="2722" xr:uid="{00000000-0005-0000-0000-0000C8C40000}"/>
    <cellStyle name="SAPBEXstdItemX 63 10" xfId="32793" xr:uid="{00000000-0005-0000-0000-0000C9C40000}"/>
    <cellStyle name="SAPBEXstdItemX 63 11" xfId="35681" xr:uid="{00000000-0005-0000-0000-0000CAC40000}"/>
    <cellStyle name="SAPBEXstdItemX 63 12" xfId="38577" xr:uid="{00000000-0005-0000-0000-0000CBC40000}"/>
    <cellStyle name="SAPBEXstdItemX 63 13" xfId="43692" xr:uid="{00000000-0005-0000-0000-0000CCC40000}"/>
    <cellStyle name="SAPBEXstdItemX 63 14" xfId="46735" xr:uid="{00000000-0005-0000-0000-0000CDC40000}"/>
    <cellStyle name="SAPBEXstdItemX 63 2" xfId="7688" xr:uid="{00000000-0005-0000-0000-0000CEC40000}"/>
    <cellStyle name="SAPBEXstdItemX 63 3" xfId="10475" xr:uid="{00000000-0005-0000-0000-0000CFC40000}"/>
    <cellStyle name="SAPBEXstdItemX 63 4" xfId="13356" xr:uid="{00000000-0005-0000-0000-0000D0C40000}"/>
    <cellStyle name="SAPBEXstdItemX 63 5" xfId="16236" xr:uid="{00000000-0005-0000-0000-0000D1C40000}"/>
    <cellStyle name="SAPBEXstdItemX 63 6" xfId="19185" xr:uid="{00000000-0005-0000-0000-0000D2C40000}"/>
    <cellStyle name="SAPBEXstdItemX 63 7" xfId="22276" xr:uid="{00000000-0005-0000-0000-0000D3C40000}"/>
    <cellStyle name="SAPBEXstdItemX 63 8" xfId="27043" xr:uid="{00000000-0005-0000-0000-0000D4C40000}"/>
    <cellStyle name="SAPBEXstdItemX 63 9" xfId="29926" xr:uid="{00000000-0005-0000-0000-0000D5C40000}"/>
    <cellStyle name="SAPBEXstdItemX 64" xfId="2499" xr:uid="{00000000-0005-0000-0000-0000D6C40000}"/>
    <cellStyle name="SAPBEXstdItemX 64 10" xfId="32580" xr:uid="{00000000-0005-0000-0000-0000D7C40000}"/>
    <cellStyle name="SAPBEXstdItemX 64 11" xfId="35467" xr:uid="{00000000-0005-0000-0000-0000D8C40000}"/>
    <cellStyle name="SAPBEXstdItemX 64 12" xfId="38364" xr:uid="{00000000-0005-0000-0000-0000D9C40000}"/>
    <cellStyle name="SAPBEXstdItemX 64 13" xfId="43479" xr:uid="{00000000-0005-0000-0000-0000DAC40000}"/>
    <cellStyle name="SAPBEXstdItemX 64 14" xfId="46512" xr:uid="{00000000-0005-0000-0000-0000DBC40000}"/>
    <cellStyle name="SAPBEXstdItemX 64 2" xfId="7470" xr:uid="{00000000-0005-0000-0000-0000DCC40000}"/>
    <cellStyle name="SAPBEXstdItemX 64 3" xfId="10262" xr:uid="{00000000-0005-0000-0000-0000DDC40000}"/>
    <cellStyle name="SAPBEXstdItemX 64 4" xfId="13143" xr:uid="{00000000-0005-0000-0000-0000DEC40000}"/>
    <cellStyle name="SAPBEXstdItemX 64 5" xfId="16023" xr:uid="{00000000-0005-0000-0000-0000DFC40000}"/>
    <cellStyle name="SAPBEXstdItemX 64 6" xfId="18962" xr:uid="{00000000-0005-0000-0000-0000E0C40000}"/>
    <cellStyle name="SAPBEXstdItemX 64 7" xfId="22056" xr:uid="{00000000-0005-0000-0000-0000E1C40000}"/>
    <cellStyle name="SAPBEXstdItemX 64 8" xfId="26830" xr:uid="{00000000-0005-0000-0000-0000E2C40000}"/>
    <cellStyle name="SAPBEXstdItemX 64 9" xfId="29713" xr:uid="{00000000-0005-0000-0000-0000E3C40000}"/>
    <cellStyle name="SAPBEXstdItemX 65" xfId="2665" xr:uid="{00000000-0005-0000-0000-0000E4C40000}"/>
    <cellStyle name="SAPBEXstdItemX 65 10" xfId="32739" xr:uid="{00000000-0005-0000-0000-0000E5C40000}"/>
    <cellStyle name="SAPBEXstdItemX 65 11" xfId="35627" xr:uid="{00000000-0005-0000-0000-0000E6C40000}"/>
    <cellStyle name="SAPBEXstdItemX 65 12" xfId="38523" xr:uid="{00000000-0005-0000-0000-0000E7C40000}"/>
    <cellStyle name="SAPBEXstdItemX 65 13" xfId="43638" xr:uid="{00000000-0005-0000-0000-0000E8C40000}"/>
    <cellStyle name="SAPBEXstdItemX 65 14" xfId="46678" xr:uid="{00000000-0005-0000-0000-0000E9C40000}"/>
    <cellStyle name="SAPBEXstdItemX 65 2" xfId="7631" xr:uid="{00000000-0005-0000-0000-0000EAC40000}"/>
    <cellStyle name="SAPBEXstdItemX 65 3" xfId="10421" xr:uid="{00000000-0005-0000-0000-0000EBC40000}"/>
    <cellStyle name="SAPBEXstdItemX 65 4" xfId="13302" xr:uid="{00000000-0005-0000-0000-0000ECC40000}"/>
    <cellStyle name="SAPBEXstdItemX 65 5" xfId="16182" xr:uid="{00000000-0005-0000-0000-0000EDC40000}"/>
    <cellStyle name="SAPBEXstdItemX 65 6" xfId="19128" xr:uid="{00000000-0005-0000-0000-0000EEC40000}"/>
    <cellStyle name="SAPBEXstdItemX 65 7" xfId="22219" xr:uid="{00000000-0005-0000-0000-0000EFC40000}"/>
    <cellStyle name="SAPBEXstdItemX 65 8" xfId="26989" xr:uid="{00000000-0005-0000-0000-0000F0C40000}"/>
    <cellStyle name="SAPBEXstdItemX 65 9" xfId="29872" xr:uid="{00000000-0005-0000-0000-0000F1C40000}"/>
    <cellStyle name="SAPBEXstdItemX 66" xfId="2996" xr:uid="{00000000-0005-0000-0000-0000F2C40000}"/>
    <cellStyle name="SAPBEXstdItemX 66 10" xfId="33060" xr:uid="{00000000-0005-0000-0000-0000F3C40000}"/>
    <cellStyle name="SAPBEXstdItemX 66 11" xfId="35948" xr:uid="{00000000-0005-0000-0000-0000F4C40000}"/>
    <cellStyle name="SAPBEXstdItemX 66 12" xfId="38844" xr:uid="{00000000-0005-0000-0000-0000F5C40000}"/>
    <cellStyle name="SAPBEXstdItemX 66 13" xfId="43959" xr:uid="{00000000-0005-0000-0000-0000F6C40000}"/>
    <cellStyle name="SAPBEXstdItemX 66 14" xfId="47009" xr:uid="{00000000-0005-0000-0000-0000F7C40000}"/>
    <cellStyle name="SAPBEXstdItemX 66 2" xfId="7956" xr:uid="{00000000-0005-0000-0000-0000F8C40000}"/>
    <cellStyle name="SAPBEXstdItemX 66 3" xfId="10742" xr:uid="{00000000-0005-0000-0000-0000F9C40000}"/>
    <cellStyle name="SAPBEXstdItemX 66 4" xfId="13623" xr:uid="{00000000-0005-0000-0000-0000FAC40000}"/>
    <cellStyle name="SAPBEXstdItemX 66 5" xfId="16503" xr:uid="{00000000-0005-0000-0000-0000FBC40000}"/>
    <cellStyle name="SAPBEXstdItemX 66 6" xfId="19457" xr:uid="{00000000-0005-0000-0000-0000FCC40000}"/>
    <cellStyle name="SAPBEXstdItemX 66 7" xfId="22550" xr:uid="{00000000-0005-0000-0000-0000FDC40000}"/>
    <cellStyle name="SAPBEXstdItemX 66 8" xfId="27310" xr:uid="{00000000-0005-0000-0000-0000FEC40000}"/>
    <cellStyle name="SAPBEXstdItemX 66 9" xfId="30193" xr:uid="{00000000-0005-0000-0000-0000FFC40000}"/>
    <cellStyle name="SAPBEXstdItemX 67" xfId="3099" xr:uid="{00000000-0005-0000-0000-000000C50000}"/>
    <cellStyle name="SAPBEXstdItemX 67 10" xfId="33159" xr:uid="{00000000-0005-0000-0000-000001C50000}"/>
    <cellStyle name="SAPBEXstdItemX 67 11" xfId="36048" xr:uid="{00000000-0005-0000-0000-000002C50000}"/>
    <cellStyle name="SAPBEXstdItemX 67 12" xfId="38944" xr:uid="{00000000-0005-0000-0000-000003C50000}"/>
    <cellStyle name="SAPBEXstdItemX 67 13" xfId="44059" xr:uid="{00000000-0005-0000-0000-000004C50000}"/>
    <cellStyle name="SAPBEXstdItemX 67 14" xfId="47112" xr:uid="{00000000-0005-0000-0000-000005C50000}"/>
    <cellStyle name="SAPBEXstdItemX 67 2" xfId="8057" xr:uid="{00000000-0005-0000-0000-000006C50000}"/>
    <cellStyle name="SAPBEXstdItemX 67 3" xfId="10841" xr:uid="{00000000-0005-0000-0000-000007C50000}"/>
    <cellStyle name="SAPBEXstdItemX 67 4" xfId="13723" xr:uid="{00000000-0005-0000-0000-000008C50000}"/>
    <cellStyle name="SAPBEXstdItemX 67 5" xfId="16602" xr:uid="{00000000-0005-0000-0000-000009C50000}"/>
    <cellStyle name="SAPBEXstdItemX 67 6" xfId="19557" xr:uid="{00000000-0005-0000-0000-00000AC50000}"/>
    <cellStyle name="SAPBEXstdItemX 67 7" xfId="22653" xr:uid="{00000000-0005-0000-0000-00000BC50000}"/>
    <cellStyle name="SAPBEXstdItemX 67 8" xfId="27410" xr:uid="{00000000-0005-0000-0000-00000CC50000}"/>
    <cellStyle name="SAPBEXstdItemX 67 9" xfId="30293" xr:uid="{00000000-0005-0000-0000-00000DC50000}"/>
    <cellStyle name="SAPBEXstdItemX 68" xfId="3043" xr:uid="{00000000-0005-0000-0000-00000EC50000}"/>
    <cellStyle name="SAPBEXstdItemX 68 10" xfId="33105" xr:uid="{00000000-0005-0000-0000-00000FC50000}"/>
    <cellStyle name="SAPBEXstdItemX 68 11" xfId="35993" xr:uid="{00000000-0005-0000-0000-000010C50000}"/>
    <cellStyle name="SAPBEXstdItemX 68 12" xfId="38889" xr:uid="{00000000-0005-0000-0000-000011C50000}"/>
    <cellStyle name="SAPBEXstdItemX 68 13" xfId="44004" xr:uid="{00000000-0005-0000-0000-000012C50000}"/>
    <cellStyle name="SAPBEXstdItemX 68 14" xfId="47056" xr:uid="{00000000-0005-0000-0000-000013C50000}"/>
    <cellStyle name="SAPBEXstdItemX 68 2" xfId="8001" xr:uid="{00000000-0005-0000-0000-000014C50000}"/>
    <cellStyle name="SAPBEXstdItemX 68 3" xfId="10787" xr:uid="{00000000-0005-0000-0000-000015C50000}"/>
    <cellStyle name="SAPBEXstdItemX 68 4" xfId="13668" xr:uid="{00000000-0005-0000-0000-000016C50000}"/>
    <cellStyle name="SAPBEXstdItemX 68 5" xfId="16548" xr:uid="{00000000-0005-0000-0000-000017C50000}"/>
    <cellStyle name="SAPBEXstdItemX 68 6" xfId="19502" xr:uid="{00000000-0005-0000-0000-000018C50000}"/>
    <cellStyle name="SAPBEXstdItemX 68 7" xfId="22597" xr:uid="{00000000-0005-0000-0000-000019C50000}"/>
    <cellStyle name="SAPBEXstdItemX 68 8" xfId="27355" xr:uid="{00000000-0005-0000-0000-00001AC50000}"/>
    <cellStyle name="SAPBEXstdItemX 68 9" xfId="30238" xr:uid="{00000000-0005-0000-0000-00001BC50000}"/>
    <cellStyle name="SAPBEXstdItemX 69" xfId="3172" xr:uid="{00000000-0005-0000-0000-00001CC50000}"/>
    <cellStyle name="SAPBEXstdItemX 69 10" xfId="33232" xr:uid="{00000000-0005-0000-0000-00001DC50000}"/>
    <cellStyle name="SAPBEXstdItemX 69 11" xfId="36121" xr:uid="{00000000-0005-0000-0000-00001EC50000}"/>
    <cellStyle name="SAPBEXstdItemX 69 12" xfId="39017" xr:uid="{00000000-0005-0000-0000-00001FC50000}"/>
    <cellStyle name="SAPBEXstdItemX 69 13" xfId="44132" xr:uid="{00000000-0005-0000-0000-000020C50000}"/>
    <cellStyle name="SAPBEXstdItemX 69 14" xfId="47185" xr:uid="{00000000-0005-0000-0000-000021C50000}"/>
    <cellStyle name="SAPBEXstdItemX 69 2" xfId="8130" xr:uid="{00000000-0005-0000-0000-000022C50000}"/>
    <cellStyle name="SAPBEXstdItemX 69 3" xfId="10914" xr:uid="{00000000-0005-0000-0000-000023C50000}"/>
    <cellStyle name="SAPBEXstdItemX 69 4" xfId="13796" xr:uid="{00000000-0005-0000-0000-000024C50000}"/>
    <cellStyle name="SAPBEXstdItemX 69 5" xfId="16675" xr:uid="{00000000-0005-0000-0000-000025C50000}"/>
    <cellStyle name="SAPBEXstdItemX 69 6" xfId="19630" xr:uid="{00000000-0005-0000-0000-000026C50000}"/>
    <cellStyle name="SAPBEXstdItemX 69 7" xfId="22726" xr:uid="{00000000-0005-0000-0000-000027C50000}"/>
    <cellStyle name="SAPBEXstdItemX 69 8" xfId="27483" xr:uid="{00000000-0005-0000-0000-000028C50000}"/>
    <cellStyle name="SAPBEXstdItemX 69 9" xfId="30366" xr:uid="{00000000-0005-0000-0000-000029C50000}"/>
    <cellStyle name="SAPBEXstdItemX 7" xfId="880" xr:uid="{00000000-0005-0000-0000-00002AC50000}"/>
    <cellStyle name="SAPBEXstdItemX 7 10" xfId="30973" xr:uid="{00000000-0005-0000-0000-00002BC50000}"/>
    <cellStyle name="SAPBEXstdItemX 7 11" xfId="33862" xr:uid="{00000000-0005-0000-0000-00002CC50000}"/>
    <cellStyle name="SAPBEXstdItemX 7 12" xfId="36768" xr:uid="{00000000-0005-0000-0000-00002DC50000}"/>
    <cellStyle name="SAPBEXstdItemX 7 13" xfId="41875" xr:uid="{00000000-0005-0000-0000-00002EC50000}"/>
    <cellStyle name="SAPBEXstdItemX 7 14" xfId="44893" xr:uid="{00000000-0005-0000-0000-00002FC50000}"/>
    <cellStyle name="SAPBEXstdItemX 7 2" xfId="4392" xr:uid="{00000000-0005-0000-0000-000030C50000}"/>
    <cellStyle name="SAPBEXstdItemX 7 3" xfId="8654" xr:uid="{00000000-0005-0000-0000-000031C50000}"/>
    <cellStyle name="SAPBEXstdItemX 7 4" xfId="11547" xr:uid="{00000000-0005-0000-0000-000032C50000}"/>
    <cellStyle name="SAPBEXstdItemX 7 5" xfId="14415" xr:uid="{00000000-0005-0000-0000-000033C50000}"/>
    <cellStyle name="SAPBEXstdItemX 7 6" xfId="17344" xr:uid="{00000000-0005-0000-0000-000034C50000}"/>
    <cellStyle name="SAPBEXstdItemX 7 7" xfId="20455" xr:uid="{00000000-0005-0000-0000-000035C50000}"/>
    <cellStyle name="SAPBEXstdItemX 7 8" xfId="25234" xr:uid="{00000000-0005-0000-0000-000036C50000}"/>
    <cellStyle name="SAPBEXstdItemX 7 9" xfId="28118" xr:uid="{00000000-0005-0000-0000-000037C50000}"/>
    <cellStyle name="SAPBEXstdItemX 70" xfId="3006" xr:uid="{00000000-0005-0000-0000-000038C50000}"/>
    <cellStyle name="SAPBEXstdItemX 70 10" xfId="33070" xr:uid="{00000000-0005-0000-0000-000039C50000}"/>
    <cellStyle name="SAPBEXstdItemX 70 11" xfId="35958" xr:uid="{00000000-0005-0000-0000-00003AC50000}"/>
    <cellStyle name="SAPBEXstdItemX 70 12" xfId="38854" xr:uid="{00000000-0005-0000-0000-00003BC50000}"/>
    <cellStyle name="SAPBEXstdItemX 70 13" xfId="43969" xr:uid="{00000000-0005-0000-0000-00003CC50000}"/>
    <cellStyle name="SAPBEXstdItemX 70 14" xfId="47019" xr:uid="{00000000-0005-0000-0000-00003DC50000}"/>
    <cellStyle name="SAPBEXstdItemX 70 2" xfId="7966" xr:uid="{00000000-0005-0000-0000-00003EC50000}"/>
    <cellStyle name="SAPBEXstdItemX 70 3" xfId="10752" xr:uid="{00000000-0005-0000-0000-00003FC50000}"/>
    <cellStyle name="SAPBEXstdItemX 70 4" xfId="13633" xr:uid="{00000000-0005-0000-0000-000040C50000}"/>
    <cellStyle name="SAPBEXstdItemX 70 5" xfId="16513" xr:uid="{00000000-0005-0000-0000-000041C50000}"/>
    <cellStyle name="SAPBEXstdItemX 70 6" xfId="19467" xr:uid="{00000000-0005-0000-0000-000042C50000}"/>
    <cellStyle name="SAPBEXstdItemX 70 7" xfId="22560" xr:uid="{00000000-0005-0000-0000-000043C50000}"/>
    <cellStyle name="SAPBEXstdItemX 70 8" xfId="27320" xr:uid="{00000000-0005-0000-0000-000044C50000}"/>
    <cellStyle name="SAPBEXstdItemX 70 9" xfId="30203" xr:uid="{00000000-0005-0000-0000-000045C50000}"/>
    <cellStyle name="SAPBEXstdItemX 71" xfId="3021" xr:uid="{00000000-0005-0000-0000-000046C50000}"/>
    <cellStyle name="SAPBEXstdItemX 71 10" xfId="33083" xr:uid="{00000000-0005-0000-0000-000047C50000}"/>
    <cellStyle name="SAPBEXstdItemX 71 11" xfId="35971" xr:uid="{00000000-0005-0000-0000-000048C50000}"/>
    <cellStyle name="SAPBEXstdItemX 71 12" xfId="38867" xr:uid="{00000000-0005-0000-0000-000049C50000}"/>
    <cellStyle name="SAPBEXstdItemX 71 13" xfId="43982" xr:uid="{00000000-0005-0000-0000-00004AC50000}"/>
    <cellStyle name="SAPBEXstdItemX 71 14" xfId="47034" xr:uid="{00000000-0005-0000-0000-00004BC50000}"/>
    <cellStyle name="SAPBEXstdItemX 71 2" xfId="7979" xr:uid="{00000000-0005-0000-0000-00004CC50000}"/>
    <cellStyle name="SAPBEXstdItemX 71 3" xfId="10765" xr:uid="{00000000-0005-0000-0000-00004DC50000}"/>
    <cellStyle name="SAPBEXstdItemX 71 4" xfId="13646" xr:uid="{00000000-0005-0000-0000-00004EC50000}"/>
    <cellStyle name="SAPBEXstdItemX 71 5" xfId="16526" xr:uid="{00000000-0005-0000-0000-00004FC50000}"/>
    <cellStyle name="SAPBEXstdItemX 71 6" xfId="19480" xr:uid="{00000000-0005-0000-0000-000050C50000}"/>
    <cellStyle name="SAPBEXstdItemX 71 7" xfId="22575" xr:uid="{00000000-0005-0000-0000-000051C50000}"/>
    <cellStyle name="SAPBEXstdItemX 71 8" xfId="27333" xr:uid="{00000000-0005-0000-0000-000052C50000}"/>
    <cellStyle name="SAPBEXstdItemX 71 9" xfId="30216" xr:uid="{00000000-0005-0000-0000-000053C50000}"/>
    <cellStyle name="SAPBEXstdItemX 72" xfId="3052" xr:uid="{00000000-0005-0000-0000-000054C50000}"/>
    <cellStyle name="SAPBEXstdItemX 72 10" xfId="33114" xr:uid="{00000000-0005-0000-0000-000055C50000}"/>
    <cellStyle name="SAPBEXstdItemX 72 11" xfId="36002" xr:uid="{00000000-0005-0000-0000-000056C50000}"/>
    <cellStyle name="SAPBEXstdItemX 72 12" xfId="38898" xr:uid="{00000000-0005-0000-0000-000057C50000}"/>
    <cellStyle name="SAPBEXstdItemX 72 13" xfId="44013" xr:uid="{00000000-0005-0000-0000-000058C50000}"/>
    <cellStyle name="SAPBEXstdItemX 72 14" xfId="47065" xr:uid="{00000000-0005-0000-0000-000059C50000}"/>
    <cellStyle name="SAPBEXstdItemX 72 2" xfId="8010" xr:uid="{00000000-0005-0000-0000-00005AC50000}"/>
    <cellStyle name="SAPBEXstdItemX 72 3" xfId="10796" xr:uid="{00000000-0005-0000-0000-00005BC50000}"/>
    <cellStyle name="SAPBEXstdItemX 72 4" xfId="13677" xr:uid="{00000000-0005-0000-0000-00005CC50000}"/>
    <cellStyle name="SAPBEXstdItemX 72 5" xfId="16557" xr:uid="{00000000-0005-0000-0000-00005DC50000}"/>
    <cellStyle name="SAPBEXstdItemX 72 6" xfId="19511" xr:uid="{00000000-0005-0000-0000-00005EC50000}"/>
    <cellStyle name="SAPBEXstdItemX 72 7" xfId="22606" xr:uid="{00000000-0005-0000-0000-00005FC50000}"/>
    <cellStyle name="SAPBEXstdItemX 72 8" xfId="27364" xr:uid="{00000000-0005-0000-0000-000060C50000}"/>
    <cellStyle name="SAPBEXstdItemX 72 9" xfId="30247" xr:uid="{00000000-0005-0000-0000-000061C50000}"/>
    <cellStyle name="SAPBEXstdItemX 73" xfId="7561" xr:uid="{00000000-0005-0000-0000-000062C50000}"/>
    <cellStyle name="SAPBEXstdItemX 74" xfId="14042" xr:uid="{00000000-0005-0000-0000-000063C50000}"/>
    <cellStyle name="SAPBEXstdItemX 75" xfId="18383" xr:uid="{00000000-0005-0000-0000-000064C50000}"/>
    <cellStyle name="SAPBEXstdItemX 76" xfId="19820" xr:uid="{00000000-0005-0000-0000-000065C50000}"/>
    <cellStyle name="SAPBEXstdItemX 77" xfId="22886" xr:uid="{00000000-0005-0000-0000-000066C50000}"/>
    <cellStyle name="SAPBEXstdItemX 78" xfId="22910" xr:uid="{00000000-0005-0000-0000-000067C50000}"/>
    <cellStyle name="SAPBEXstdItemX 79" xfId="23881" xr:uid="{00000000-0005-0000-0000-000068C50000}"/>
    <cellStyle name="SAPBEXstdItemX 8" xfId="792" xr:uid="{00000000-0005-0000-0000-000069C50000}"/>
    <cellStyle name="SAPBEXstdItemX 8 10" xfId="30885" xr:uid="{00000000-0005-0000-0000-00006AC50000}"/>
    <cellStyle name="SAPBEXstdItemX 8 11" xfId="33774" xr:uid="{00000000-0005-0000-0000-00006BC50000}"/>
    <cellStyle name="SAPBEXstdItemX 8 12" xfId="36680" xr:uid="{00000000-0005-0000-0000-00006CC50000}"/>
    <cellStyle name="SAPBEXstdItemX 8 13" xfId="41787" xr:uid="{00000000-0005-0000-0000-00006DC50000}"/>
    <cellStyle name="SAPBEXstdItemX 8 14" xfId="44805" xr:uid="{00000000-0005-0000-0000-00006EC50000}"/>
    <cellStyle name="SAPBEXstdItemX 8 2" xfId="3912" xr:uid="{00000000-0005-0000-0000-00006FC50000}"/>
    <cellStyle name="SAPBEXstdItemX 8 3" xfId="8566" xr:uid="{00000000-0005-0000-0000-000070C50000}"/>
    <cellStyle name="SAPBEXstdItemX 8 4" xfId="11459" xr:uid="{00000000-0005-0000-0000-000071C50000}"/>
    <cellStyle name="SAPBEXstdItemX 8 5" xfId="14327" xr:uid="{00000000-0005-0000-0000-000072C50000}"/>
    <cellStyle name="SAPBEXstdItemX 8 6" xfId="17256" xr:uid="{00000000-0005-0000-0000-000073C50000}"/>
    <cellStyle name="SAPBEXstdItemX 8 7" xfId="20367" xr:uid="{00000000-0005-0000-0000-000074C50000}"/>
    <cellStyle name="SAPBEXstdItemX 8 8" xfId="25146" xr:uid="{00000000-0005-0000-0000-000075C50000}"/>
    <cellStyle name="SAPBEXstdItemX 8 9" xfId="28030" xr:uid="{00000000-0005-0000-0000-000076C50000}"/>
    <cellStyle name="SAPBEXstdItemX 80" xfId="27682" xr:uid="{00000000-0005-0000-0000-000077C50000}"/>
    <cellStyle name="SAPBEXstdItemX 81" xfId="34838" xr:uid="{00000000-0005-0000-0000-000078C50000}"/>
    <cellStyle name="SAPBEXstdItemX 82" xfId="41146" xr:uid="{00000000-0005-0000-0000-000079C50000}"/>
    <cellStyle name="SAPBEXstdItemX 83" xfId="40574" xr:uid="{00000000-0005-0000-0000-00007AC50000}"/>
    <cellStyle name="SAPBEXstdItemX 84" xfId="43067" xr:uid="{00000000-0005-0000-0000-00007BC50000}"/>
    <cellStyle name="SAPBEXstdItemX 85" xfId="44279" xr:uid="{00000000-0005-0000-0000-00007CC50000}"/>
    <cellStyle name="SAPBEXstdItemX 86" xfId="44302" xr:uid="{00000000-0005-0000-0000-00007DC50000}"/>
    <cellStyle name="SAPBEXstdItemX 87" xfId="44502" xr:uid="{00000000-0005-0000-0000-00007EC50000}"/>
    <cellStyle name="SAPBEXstdItemX 88" xfId="47358" xr:uid="{00000000-0005-0000-0000-00007FC50000}"/>
    <cellStyle name="SAPBEXstdItemX 89" xfId="47389" xr:uid="{00000000-0005-0000-0000-000080C50000}"/>
    <cellStyle name="SAPBEXstdItemX 9" xfId="956" xr:uid="{00000000-0005-0000-0000-000081C50000}"/>
    <cellStyle name="SAPBEXstdItemX 9 10" xfId="31049" xr:uid="{00000000-0005-0000-0000-000082C50000}"/>
    <cellStyle name="SAPBEXstdItemX 9 11" xfId="33938" xr:uid="{00000000-0005-0000-0000-000083C50000}"/>
    <cellStyle name="SAPBEXstdItemX 9 12" xfId="36844" xr:uid="{00000000-0005-0000-0000-000084C50000}"/>
    <cellStyle name="SAPBEXstdItemX 9 13" xfId="41951" xr:uid="{00000000-0005-0000-0000-000085C50000}"/>
    <cellStyle name="SAPBEXstdItemX 9 14" xfId="44969" xr:uid="{00000000-0005-0000-0000-000086C50000}"/>
    <cellStyle name="SAPBEXstdItemX 9 2" xfId="3344" xr:uid="{00000000-0005-0000-0000-000087C50000}"/>
    <cellStyle name="SAPBEXstdItemX 9 3" xfId="8730" xr:uid="{00000000-0005-0000-0000-000088C50000}"/>
    <cellStyle name="SAPBEXstdItemX 9 4" xfId="11623" xr:uid="{00000000-0005-0000-0000-000089C50000}"/>
    <cellStyle name="SAPBEXstdItemX 9 5" xfId="14491" xr:uid="{00000000-0005-0000-0000-00008AC50000}"/>
    <cellStyle name="SAPBEXstdItemX 9 6" xfId="17420" xr:uid="{00000000-0005-0000-0000-00008BC50000}"/>
    <cellStyle name="SAPBEXstdItemX 9 7" xfId="20531" xr:uid="{00000000-0005-0000-0000-00008CC50000}"/>
    <cellStyle name="SAPBEXstdItemX 9 8" xfId="25310" xr:uid="{00000000-0005-0000-0000-00008DC50000}"/>
    <cellStyle name="SAPBEXstdItemX 9 9" xfId="28194" xr:uid="{00000000-0005-0000-0000-00008EC50000}"/>
    <cellStyle name="SAPBEXstdItemX 90" xfId="47360" xr:uid="{00000000-0005-0000-0000-00008FC50000}"/>
    <cellStyle name="SAPBEXstdItemX 91" xfId="46214" xr:uid="{00000000-0005-0000-0000-000090C50000}"/>
    <cellStyle name="SAPBEXstdItemX 92" xfId="47543" xr:uid="{00000000-0005-0000-0000-000091C50000}"/>
    <cellStyle name="SAPBEXstdItemX 93" xfId="44320" xr:uid="{00000000-0005-0000-0000-000092C50000}"/>
    <cellStyle name="SAPBEXstdItemX 94" xfId="47575" xr:uid="{00000000-0005-0000-0000-000093C50000}"/>
    <cellStyle name="SAPBEXstdItemX 95" xfId="47698" xr:uid="{00000000-0005-0000-0000-000094C50000}"/>
    <cellStyle name="SAPBEXstdItemX 96" xfId="47361" xr:uid="{00000000-0005-0000-0000-000095C50000}"/>
    <cellStyle name="SAPBEXstdItemX 97" xfId="47578" xr:uid="{00000000-0005-0000-0000-000096C50000}"/>
    <cellStyle name="SAPBEXstdItemX 98" xfId="47622" xr:uid="{00000000-0005-0000-0000-000097C50000}"/>
    <cellStyle name="SAPBEXstdItemX 99" xfId="47881" xr:uid="{00000000-0005-0000-0000-000098C50000}"/>
    <cellStyle name="Texto de advertencia 2" xfId="50526" xr:uid="{00000000-0005-0000-0000-000099C50000}"/>
    <cellStyle name="Texto de advertencia 2 2" xfId="50392" xr:uid="{00000000-0005-0000-0000-00009AC50000}"/>
    <cellStyle name="Texto de advertencia 3" xfId="50527" xr:uid="{00000000-0005-0000-0000-00009BC50000}"/>
    <cellStyle name="Texto de advertencia 3 2" xfId="50393" xr:uid="{00000000-0005-0000-0000-00009CC50000}"/>
    <cellStyle name="Texto de advertencia 4" xfId="50528" xr:uid="{00000000-0005-0000-0000-00009DC50000}"/>
    <cellStyle name="Texto de advertencia 4 2" xfId="50394" xr:uid="{00000000-0005-0000-0000-00009EC50000}"/>
    <cellStyle name="Texto explicativo 2" xfId="50529" xr:uid="{00000000-0005-0000-0000-00009FC50000}"/>
    <cellStyle name="Texto explicativo 2 2" xfId="50395" xr:uid="{00000000-0005-0000-0000-0000A0C50000}"/>
    <cellStyle name="Texto explicativo 3" xfId="50530" xr:uid="{00000000-0005-0000-0000-0000A1C50000}"/>
    <cellStyle name="Texto explicativo 3 2" xfId="50396" xr:uid="{00000000-0005-0000-0000-0000A2C50000}"/>
    <cellStyle name="Texto explicativo 4" xfId="50531" xr:uid="{00000000-0005-0000-0000-0000A3C50000}"/>
    <cellStyle name="Texto explicativo 4 2" xfId="50397" xr:uid="{00000000-0005-0000-0000-0000A4C50000}"/>
    <cellStyle name="Título 1 2" xfId="50532" xr:uid="{00000000-0005-0000-0000-0000A5C50000}"/>
    <cellStyle name="Título 1 2 2" xfId="50398" xr:uid="{00000000-0005-0000-0000-0000A6C50000}"/>
    <cellStyle name="Título 1 3" xfId="50533" xr:uid="{00000000-0005-0000-0000-0000A7C50000}"/>
    <cellStyle name="Título 1 3 2" xfId="50399" xr:uid="{00000000-0005-0000-0000-0000A8C50000}"/>
    <cellStyle name="Título 1 4" xfId="50534" xr:uid="{00000000-0005-0000-0000-0000A9C50000}"/>
    <cellStyle name="Título 1 4 2" xfId="50400" xr:uid="{00000000-0005-0000-0000-0000AAC50000}"/>
    <cellStyle name="Título 2 2" xfId="50535" xr:uid="{00000000-0005-0000-0000-0000ABC50000}"/>
    <cellStyle name="Título 2 2 2" xfId="50401" xr:uid="{00000000-0005-0000-0000-0000ACC50000}"/>
    <cellStyle name="Título 2 3" xfId="50536" xr:uid="{00000000-0005-0000-0000-0000ADC50000}"/>
    <cellStyle name="Título 2 3 2" xfId="50402" xr:uid="{00000000-0005-0000-0000-0000AEC50000}"/>
    <cellStyle name="Título 2 4" xfId="50537" xr:uid="{00000000-0005-0000-0000-0000AFC50000}"/>
    <cellStyle name="Título 2 4 2" xfId="50403" xr:uid="{00000000-0005-0000-0000-0000B0C50000}"/>
    <cellStyle name="Título 3 2" xfId="50538" xr:uid="{00000000-0005-0000-0000-0000B1C50000}"/>
    <cellStyle name="Título 3 2 2" xfId="50404" xr:uid="{00000000-0005-0000-0000-0000B2C50000}"/>
    <cellStyle name="Título 3 3" xfId="50539" xr:uid="{00000000-0005-0000-0000-0000B3C50000}"/>
    <cellStyle name="Título 3 3 2" xfId="50405" xr:uid="{00000000-0005-0000-0000-0000B4C50000}"/>
    <cellStyle name="Título 3 4" xfId="50540" xr:uid="{00000000-0005-0000-0000-0000B5C50000}"/>
    <cellStyle name="Título 3 4 2" xfId="50406" xr:uid="{00000000-0005-0000-0000-0000B6C50000}"/>
    <cellStyle name="Título 4" xfId="50541" xr:uid="{00000000-0005-0000-0000-0000B7C50000}"/>
    <cellStyle name="Título 4 2" xfId="50407" xr:uid="{00000000-0005-0000-0000-0000B8C50000}"/>
    <cellStyle name="Título 5" xfId="50542" xr:uid="{00000000-0005-0000-0000-0000B9C50000}"/>
    <cellStyle name="Título 5 2" xfId="50408" xr:uid="{00000000-0005-0000-0000-0000BAC50000}"/>
    <cellStyle name="Título 6" xfId="50543" xr:uid="{00000000-0005-0000-0000-0000BBC50000}"/>
    <cellStyle name="Título 6 2" xfId="50409" xr:uid="{00000000-0005-0000-0000-0000BCC50000}"/>
    <cellStyle name="Total 2" xfId="50544" xr:uid="{00000000-0005-0000-0000-0000BDC50000}"/>
    <cellStyle name="Total 2 2" xfId="50410" xr:uid="{00000000-0005-0000-0000-0000BEC50000}"/>
    <cellStyle name="Total 3" xfId="50545" xr:uid="{00000000-0005-0000-0000-0000BFC50000}"/>
    <cellStyle name="Total 3 2" xfId="50411" xr:uid="{00000000-0005-0000-0000-0000C0C50000}"/>
    <cellStyle name="Total 4" xfId="50546" xr:uid="{00000000-0005-0000-0000-0000C1C50000}"/>
    <cellStyle name="Total 4 2" xfId="50412" xr:uid="{00000000-0005-0000-0000-0000C2C50000}"/>
    <cellStyle name="Unprot" xfId="98" xr:uid="{00000000-0005-0000-0000-0000C3C50000}"/>
    <cellStyle name="Unprot 2" xfId="99" xr:uid="{00000000-0005-0000-0000-0000C4C50000}"/>
    <cellStyle name="Unprot 3" xfId="509" xr:uid="{00000000-0005-0000-0000-0000C5C50000}"/>
    <cellStyle name="Unprot 4" xfId="510" xr:uid="{00000000-0005-0000-0000-0000C6C50000}"/>
    <cellStyle name="Unprot$" xfId="100" xr:uid="{00000000-0005-0000-0000-0000C7C50000}"/>
    <cellStyle name="Unprot_CurrencySKorea" xfId="101" xr:uid="{00000000-0005-0000-0000-0000C8C50000}"/>
    <cellStyle name="Unprotect" xfId="102" xr:uid="{00000000-0005-0000-0000-0000C9C50000}"/>
  </cellStyles>
  <dxfs count="0"/>
  <tableStyles count="0" defaultTableStyle="TableStyleMedium9" defaultPivotStyle="PivotStyleLight16"/>
  <colors>
    <mruColors>
      <color rgb="FFFFFF99"/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>
    <tabColor theme="5" tint="0.39997558519241921"/>
  </sheetPr>
  <dimension ref="A1:Q110"/>
  <sheetViews>
    <sheetView topLeftCell="A16" zoomScale="90" zoomScaleNormal="90" zoomScaleSheetLayoutView="90" zoomScalePageLayoutView="85" workbookViewId="0">
      <selection activeCell="H36" sqref="H36"/>
    </sheetView>
  </sheetViews>
  <sheetFormatPr baseColWidth="10" defaultColWidth="11.453125" defaultRowHeight="12.5"/>
  <cols>
    <col min="1" max="1" width="8.26953125" style="2" customWidth="1"/>
    <col min="2" max="2" width="14.26953125" style="2" customWidth="1"/>
    <col min="3" max="3" width="7.1796875" style="2" customWidth="1"/>
    <col min="4" max="4" width="11.453125" style="2" customWidth="1"/>
    <col min="5" max="5" width="5.1796875" style="2" customWidth="1"/>
    <col min="6" max="6" width="28.1796875" style="2" customWidth="1"/>
    <col min="7" max="7" width="13.81640625" style="2" customWidth="1"/>
    <col min="8" max="8" width="2.1796875" style="184" customWidth="1"/>
    <col min="9" max="9" width="4.453125" style="2" customWidth="1"/>
    <col min="10" max="10" width="13.1796875" style="2" customWidth="1"/>
    <col min="11" max="11" width="10.453125" style="2" customWidth="1"/>
    <col min="12" max="12" width="25.453125" style="2" customWidth="1"/>
    <col min="13" max="13" width="14.1796875" style="2" bestFit="1" customWidth="1"/>
    <col min="14" max="14" width="20.1796875" style="2" customWidth="1"/>
    <col min="15" max="15" width="26.26953125" style="2" customWidth="1"/>
    <col min="16" max="16" width="12.1796875" style="2" customWidth="1"/>
    <col min="17" max="17" width="19.7265625" style="2" bestFit="1" customWidth="1"/>
    <col min="18" max="16384" width="11.453125" style="2"/>
  </cols>
  <sheetData>
    <row r="1" spans="1:16" s="336" customFormat="1" ht="15.5">
      <c r="A1" s="333" t="s">
        <v>109</v>
      </c>
      <c r="B1" s="333"/>
      <c r="C1" s="333"/>
      <c r="D1" s="333"/>
      <c r="E1" s="333"/>
      <c r="F1" s="333"/>
      <c r="G1" s="333"/>
      <c r="H1" s="334"/>
      <c r="I1" s="362"/>
      <c r="J1" s="333" t="s">
        <v>109</v>
      </c>
      <c r="K1" s="333"/>
      <c r="L1" s="333"/>
      <c r="M1" s="333"/>
      <c r="N1" s="333"/>
      <c r="O1" s="333"/>
      <c r="P1" s="335"/>
    </row>
    <row r="2" spans="1:16" s="336" customFormat="1" ht="34.5" customHeight="1">
      <c r="A2" s="719" t="s">
        <v>478</v>
      </c>
      <c r="B2" s="719"/>
      <c r="C2" s="719"/>
      <c r="D2" s="719"/>
      <c r="E2" s="719"/>
      <c r="F2" s="719"/>
      <c r="G2" s="719"/>
      <c r="H2" s="719"/>
      <c r="I2" s="337"/>
      <c r="J2" s="338"/>
      <c r="K2" s="338"/>
      <c r="L2" s="338"/>
      <c r="M2" s="338"/>
      <c r="N2" s="338"/>
      <c r="O2" s="338"/>
      <c r="P2" s="339"/>
    </row>
    <row r="3" spans="1:16" ht="14">
      <c r="A3" s="57"/>
      <c r="B3" s="57"/>
      <c r="C3" s="57"/>
      <c r="D3" s="57"/>
      <c r="E3" s="57"/>
      <c r="F3" s="57"/>
      <c r="G3" s="57"/>
      <c r="I3" s="59" t="s">
        <v>1</v>
      </c>
      <c r="J3" s="59"/>
      <c r="K3" s="59"/>
      <c r="L3" s="59"/>
      <c r="M3" s="59"/>
      <c r="N3" s="59"/>
      <c r="O3" s="59"/>
      <c r="P3" s="57"/>
    </row>
    <row r="4" spans="1:16" ht="14">
      <c r="A4" s="58" t="s">
        <v>0</v>
      </c>
      <c r="B4" s="58"/>
      <c r="C4" s="734"/>
      <c r="D4" s="734"/>
      <c r="E4" s="734"/>
      <c r="F4" s="734"/>
      <c r="G4" s="734"/>
      <c r="I4" s="58" t="str">
        <f>A4</f>
        <v xml:space="preserve">FIRMA PROPONENTE: </v>
      </c>
      <c r="J4" s="58"/>
      <c r="L4" s="103">
        <f>C4</f>
        <v>0</v>
      </c>
      <c r="M4" s="103"/>
      <c r="N4" s="126"/>
      <c r="O4" s="127"/>
      <c r="P4" s="59"/>
    </row>
    <row r="5" spans="1:16" ht="13">
      <c r="A5" s="60"/>
      <c r="B5" s="60"/>
      <c r="C5" s="60"/>
      <c r="D5" s="60"/>
      <c r="E5" s="60"/>
      <c r="F5" s="60"/>
      <c r="G5" s="60"/>
      <c r="I5" s="62" t="s">
        <v>3</v>
      </c>
      <c r="J5" s="1" t="s">
        <v>4</v>
      </c>
      <c r="P5" s="58"/>
    </row>
    <row r="6" spans="1:16" ht="15.5">
      <c r="A6" s="56" t="s">
        <v>2</v>
      </c>
      <c r="B6" s="61"/>
      <c r="C6" s="61"/>
      <c r="D6" s="61"/>
      <c r="E6" s="61"/>
      <c r="F6" s="61"/>
      <c r="G6" s="61"/>
    </row>
    <row r="7" spans="1:16" ht="13" thickBot="1">
      <c r="J7" s="188" t="s">
        <v>90</v>
      </c>
      <c r="K7" s="11"/>
    </row>
    <row r="8" spans="1:16" ht="14" thickTop="1" thickBot="1">
      <c r="A8" s="63" t="s">
        <v>5</v>
      </c>
      <c r="B8" s="64" t="s">
        <v>6</v>
      </c>
      <c r="C8" s="40"/>
      <c r="D8" s="40"/>
      <c r="E8" s="40"/>
      <c r="F8" s="65"/>
      <c r="G8" s="41" t="s">
        <v>7</v>
      </c>
      <c r="J8" s="12" t="s">
        <v>6</v>
      </c>
      <c r="K8" s="13"/>
      <c r="L8" s="14"/>
      <c r="M8" s="15" t="s">
        <v>10</v>
      </c>
      <c r="N8" s="15" t="s">
        <v>11</v>
      </c>
      <c r="O8" s="16" t="s">
        <v>12</v>
      </c>
    </row>
    <row r="9" spans="1:16" ht="14" thickTop="1" thickBot="1">
      <c r="A9" s="33"/>
      <c r="B9" s="66"/>
      <c r="C9" s="34"/>
      <c r="D9" s="67"/>
      <c r="E9" s="67"/>
      <c r="F9" s="68"/>
      <c r="G9" s="69" t="s">
        <v>9</v>
      </c>
      <c r="J9" s="744" t="s">
        <v>207</v>
      </c>
      <c r="K9" s="745"/>
      <c r="L9" s="746"/>
      <c r="M9" s="597"/>
      <c r="N9" s="598"/>
      <c r="O9" s="113">
        <f t="shared" ref="O9:O23" si="0">+N9*M9</f>
        <v>0</v>
      </c>
    </row>
    <row r="10" spans="1:16" ht="13" thickTop="1">
      <c r="A10" s="70">
        <v>1</v>
      </c>
      <c r="B10" s="71" t="s">
        <v>13</v>
      </c>
      <c r="C10" s="71"/>
      <c r="D10" s="71"/>
      <c r="E10" s="72"/>
      <c r="F10" s="73"/>
      <c r="G10" s="92"/>
      <c r="J10" s="698" t="s">
        <v>208</v>
      </c>
      <c r="K10" s="699"/>
      <c r="L10" s="700"/>
      <c r="M10" s="597"/>
      <c r="N10" s="598"/>
      <c r="O10" s="113">
        <f t="shared" si="0"/>
        <v>0</v>
      </c>
    </row>
    <row r="11" spans="1:16">
      <c r="A11" s="74">
        <v>2</v>
      </c>
      <c r="B11" s="75" t="s">
        <v>14</v>
      </c>
      <c r="C11" s="17"/>
      <c r="D11" s="17"/>
      <c r="E11" s="76"/>
      <c r="F11" s="77"/>
      <c r="G11" s="92"/>
      <c r="J11" s="698" t="s">
        <v>209</v>
      </c>
      <c r="K11" s="699"/>
      <c r="L11" s="700"/>
      <c r="M11" s="597"/>
      <c r="N11" s="598"/>
      <c r="O11" s="113">
        <f t="shared" si="0"/>
        <v>0</v>
      </c>
    </row>
    <row r="12" spans="1:16">
      <c r="A12" s="78">
        <v>3</v>
      </c>
      <c r="B12" s="7" t="s">
        <v>15</v>
      </c>
      <c r="C12" s="7"/>
      <c r="D12" s="7"/>
      <c r="E12" s="79"/>
      <c r="F12" s="80"/>
      <c r="G12" s="92"/>
      <c r="J12" s="698" t="s">
        <v>210</v>
      </c>
      <c r="K12" s="699"/>
      <c r="L12" s="700"/>
      <c r="M12" s="597"/>
      <c r="N12" s="598"/>
      <c r="O12" s="113">
        <f t="shared" si="0"/>
        <v>0</v>
      </c>
    </row>
    <row r="13" spans="1:16">
      <c r="A13" s="81">
        <v>4</v>
      </c>
      <c r="B13" s="75" t="s">
        <v>16</v>
      </c>
      <c r="C13" s="17"/>
      <c r="D13" s="17"/>
      <c r="E13" s="76"/>
      <c r="F13" s="77"/>
      <c r="G13" s="92"/>
      <c r="J13" s="698" t="s">
        <v>211</v>
      </c>
      <c r="K13" s="699"/>
      <c r="L13" s="700"/>
      <c r="M13" s="597"/>
      <c r="N13" s="598"/>
      <c r="O13" s="113">
        <f t="shared" si="0"/>
        <v>0</v>
      </c>
    </row>
    <row r="14" spans="1:16">
      <c r="A14" s="74">
        <v>5</v>
      </c>
      <c r="B14" s="7" t="s">
        <v>17</v>
      </c>
      <c r="C14" s="7"/>
      <c r="D14" s="7"/>
      <c r="E14" s="79"/>
      <c r="F14" s="80"/>
      <c r="G14" s="92"/>
      <c r="J14" s="698" t="s">
        <v>212</v>
      </c>
      <c r="K14" s="699"/>
      <c r="L14" s="700"/>
      <c r="M14" s="597"/>
      <c r="N14" s="598"/>
      <c r="O14" s="113">
        <f t="shared" si="0"/>
        <v>0</v>
      </c>
    </row>
    <row r="15" spans="1:16">
      <c r="A15" s="74"/>
      <c r="B15" s="82" t="s">
        <v>18</v>
      </c>
      <c r="C15" s="17"/>
      <c r="D15" s="17"/>
      <c r="E15" s="83"/>
      <c r="F15" s="77"/>
      <c r="G15" s="92"/>
      <c r="J15" s="698" t="s">
        <v>213</v>
      </c>
      <c r="K15" s="699"/>
      <c r="L15" s="700"/>
      <c r="M15" s="597"/>
      <c r="N15" s="598"/>
      <c r="O15" s="113">
        <f t="shared" si="0"/>
        <v>0</v>
      </c>
    </row>
    <row r="16" spans="1:16">
      <c r="A16" s="78"/>
      <c r="B16" s="84" t="s">
        <v>19</v>
      </c>
      <c r="C16" s="7"/>
      <c r="D16" s="7"/>
      <c r="E16" s="79"/>
      <c r="F16" s="85"/>
      <c r="G16" s="92"/>
      <c r="J16" s="599"/>
      <c r="K16" s="600"/>
      <c r="L16" s="601"/>
      <c r="M16" s="597"/>
      <c r="N16" s="598"/>
      <c r="O16" s="113">
        <f t="shared" si="0"/>
        <v>0</v>
      </c>
    </row>
    <row r="17" spans="1:15">
      <c r="A17" s="74"/>
      <c r="B17" s="86" t="s">
        <v>20</v>
      </c>
      <c r="C17" s="17"/>
      <c r="D17" s="17"/>
      <c r="E17" s="83"/>
      <c r="F17" s="87"/>
      <c r="G17" s="92"/>
      <c r="J17" s="698"/>
      <c r="K17" s="699"/>
      <c r="L17" s="700"/>
      <c r="M17" s="597"/>
      <c r="N17" s="598"/>
      <c r="O17" s="113">
        <f t="shared" si="0"/>
        <v>0</v>
      </c>
    </row>
    <row r="18" spans="1:15">
      <c r="A18" s="74">
        <v>6</v>
      </c>
      <c r="B18" s="75" t="s">
        <v>21</v>
      </c>
      <c r="C18" s="17"/>
      <c r="D18" s="17"/>
      <c r="E18" s="76"/>
      <c r="F18" s="87"/>
      <c r="G18" s="92"/>
      <c r="J18" s="707"/>
      <c r="K18" s="708"/>
      <c r="L18" s="709"/>
      <c r="M18" s="288"/>
      <c r="N18" s="289"/>
      <c r="O18" s="113">
        <f t="shared" si="0"/>
        <v>0</v>
      </c>
    </row>
    <row r="19" spans="1:15">
      <c r="A19" s="74"/>
      <c r="B19" s="66" t="s">
        <v>23</v>
      </c>
      <c r="C19" s="34"/>
      <c r="D19" s="34"/>
      <c r="E19" s="88"/>
      <c r="F19" s="89"/>
      <c r="G19" s="92"/>
      <c r="J19" s="707"/>
      <c r="K19" s="708"/>
      <c r="L19" s="709"/>
      <c r="M19" s="288"/>
      <c r="N19" s="289"/>
      <c r="O19" s="113">
        <f t="shared" si="0"/>
        <v>0</v>
      </c>
    </row>
    <row r="20" spans="1:15">
      <c r="A20" s="74">
        <v>7</v>
      </c>
      <c r="B20" s="66" t="s">
        <v>49</v>
      </c>
      <c r="C20" s="34"/>
      <c r="D20" s="34"/>
      <c r="E20" s="88"/>
      <c r="F20" s="89"/>
      <c r="G20" s="92"/>
      <c r="J20" s="707"/>
      <c r="K20" s="708"/>
      <c r="L20" s="709"/>
      <c r="M20" s="288"/>
      <c r="N20" s="289"/>
      <c r="O20" s="113">
        <f t="shared" si="0"/>
        <v>0</v>
      </c>
    </row>
    <row r="21" spans="1:15">
      <c r="A21" s="74">
        <v>8</v>
      </c>
      <c r="B21" s="66" t="s">
        <v>50</v>
      </c>
      <c r="C21" s="34"/>
      <c r="D21" s="34"/>
      <c r="E21" s="88"/>
      <c r="F21" s="89"/>
      <c r="G21" s="92"/>
      <c r="J21" s="707"/>
      <c r="K21" s="708"/>
      <c r="L21" s="709"/>
      <c r="M21" s="288"/>
      <c r="N21" s="289"/>
      <c r="O21" s="113">
        <f t="shared" si="0"/>
        <v>0</v>
      </c>
    </row>
    <row r="22" spans="1:15">
      <c r="A22" s="74"/>
      <c r="B22" s="75" t="s">
        <v>24</v>
      </c>
      <c r="C22" s="17"/>
      <c r="D22" s="17"/>
      <c r="E22" s="76"/>
      <c r="F22" s="77"/>
      <c r="G22" s="92"/>
      <c r="J22" s="707"/>
      <c r="K22" s="708"/>
      <c r="L22" s="709"/>
      <c r="M22" s="288"/>
      <c r="N22" s="290"/>
      <c r="O22" s="113">
        <f t="shared" si="0"/>
        <v>0</v>
      </c>
    </row>
    <row r="23" spans="1:15" ht="13" thickBot="1">
      <c r="A23" s="81">
        <v>7</v>
      </c>
      <c r="B23" s="34" t="s">
        <v>25</v>
      </c>
      <c r="C23" s="34"/>
      <c r="D23" s="34"/>
      <c r="E23" s="90"/>
      <c r="F23" s="91"/>
      <c r="G23" s="92"/>
      <c r="J23" s="710"/>
      <c r="K23" s="711"/>
      <c r="L23" s="712"/>
      <c r="M23" s="291"/>
      <c r="N23" s="292"/>
      <c r="O23" s="113">
        <f t="shared" si="0"/>
        <v>0</v>
      </c>
    </row>
    <row r="24" spans="1:15" ht="14" thickTop="1" thickBot="1">
      <c r="A24" s="74">
        <v>8</v>
      </c>
      <c r="B24" s="75" t="s">
        <v>26</v>
      </c>
      <c r="C24" s="17"/>
      <c r="D24" s="17"/>
      <c r="E24" s="76"/>
      <c r="F24" s="77"/>
      <c r="G24" s="92"/>
      <c r="M24" s="117"/>
      <c r="N24" s="114"/>
      <c r="O24" s="115">
        <f>SUM(O9:O23)</f>
        <v>0</v>
      </c>
    </row>
    <row r="25" spans="1:15" ht="13.5" thickTop="1" thickBot="1">
      <c r="A25" s="74"/>
      <c r="B25" s="729"/>
      <c r="C25" s="727"/>
      <c r="D25" s="727"/>
      <c r="E25" s="727"/>
      <c r="F25" s="728"/>
      <c r="G25" s="282"/>
      <c r="M25" s="117"/>
      <c r="N25" s="114"/>
      <c r="O25" s="114"/>
    </row>
    <row r="26" spans="1:15" ht="14" thickTop="1" thickBot="1">
      <c r="A26" s="431"/>
      <c r="B26" s="729"/>
      <c r="C26" s="727"/>
      <c r="D26" s="727"/>
      <c r="E26" s="727"/>
      <c r="F26" s="728"/>
      <c r="G26" s="282"/>
      <c r="J26" s="723" t="s">
        <v>91</v>
      </c>
      <c r="K26" s="724"/>
      <c r="L26" s="725"/>
      <c r="M26" s="112"/>
      <c r="N26" s="132"/>
      <c r="O26" s="116">
        <f>M26*N26</f>
        <v>0</v>
      </c>
    </row>
    <row r="27" spans="1:15" ht="14" thickTop="1" thickBot="1">
      <c r="A27" s="44" t="s">
        <v>27</v>
      </c>
      <c r="B27" s="47"/>
      <c r="C27" s="47"/>
      <c r="D27" s="47"/>
      <c r="E27" s="47"/>
      <c r="F27" s="429"/>
      <c r="G27" s="430">
        <f>SUM(G10:G24)</f>
        <v>0</v>
      </c>
      <c r="J27" s="18"/>
      <c r="K27" s="7"/>
      <c r="L27" s="7"/>
      <c r="N27" s="114"/>
      <c r="O27" s="122"/>
    </row>
    <row r="28" spans="1:15" ht="13.5" thickTop="1" thickBot="1">
      <c r="J28" s="189" t="s">
        <v>92</v>
      </c>
      <c r="K28" s="104"/>
      <c r="L28" s="105"/>
      <c r="M28" s="106"/>
      <c r="N28" s="114"/>
      <c r="O28" s="114"/>
    </row>
    <row r="29" spans="1:15" ht="14" thickTop="1" thickBot="1">
      <c r="J29" s="12" t="s">
        <v>6</v>
      </c>
      <c r="K29" s="107"/>
      <c r="L29" s="108"/>
      <c r="M29" s="108" t="s">
        <v>10</v>
      </c>
      <c r="N29" s="123" t="s">
        <v>11</v>
      </c>
      <c r="O29" s="124" t="s">
        <v>12</v>
      </c>
    </row>
    <row r="30" spans="1:15" ht="13" thickTop="1">
      <c r="J30" s="692" t="s">
        <v>215</v>
      </c>
      <c r="K30" s="693"/>
      <c r="L30" s="694"/>
      <c r="M30" s="602"/>
      <c r="N30" s="603"/>
      <c r="O30" s="134">
        <f>+M30*N30</f>
        <v>0</v>
      </c>
    </row>
    <row r="31" spans="1:15">
      <c r="J31" s="695" t="s">
        <v>216</v>
      </c>
      <c r="K31" s="696"/>
      <c r="L31" s="697"/>
      <c r="M31" s="604"/>
      <c r="N31" s="605"/>
      <c r="O31" s="134">
        <f t="shared" ref="O31:O34" si="1">+M31*N31</f>
        <v>0</v>
      </c>
    </row>
    <row r="32" spans="1:15">
      <c r="H32" s="2"/>
      <c r="J32" s="695" t="s">
        <v>217</v>
      </c>
      <c r="K32" s="696"/>
      <c r="L32" s="697"/>
      <c r="M32" s="606"/>
      <c r="N32" s="605"/>
      <c r="O32" s="134">
        <f t="shared" si="1"/>
        <v>0</v>
      </c>
    </row>
    <row r="33" spans="8:15">
      <c r="H33" s="2"/>
      <c r="J33" s="698" t="s">
        <v>218</v>
      </c>
      <c r="K33" s="699"/>
      <c r="L33" s="700"/>
      <c r="M33" s="110"/>
      <c r="N33" s="133"/>
      <c r="O33" s="134">
        <f t="shared" si="1"/>
        <v>0</v>
      </c>
    </row>
    <row r="34" spans="8:15">
      <c r="H34" s="2"/>
      <c r="J34" s="698" t="s">
        <v>219</v>
      </c>
      <c r="K34" s="699"/>
      <c r="L34" s="700"/>
      <c r="M34" s="110"/>
      <c r="N34" s="133"/>
      <c r="O34" s="134">
        <f t="shared" si="1"/>
        <v>0</v>
      </c>
    </row>
    <row r="35" spans="8:15">
      <c r="H35" s="2"/>
      <c r="J35" s="707"/>
      <c r="K35" s="708"/>
      <c r="L35" s="709"/>
      <c r="M35" s="109"/>
      <c r="N35" s="131"/>
      <c r="O35" s="134"/>
    </row>
    <row r="36" spans="8:15">
      <c r="H36" s="2"/>
      <c r="J36" s="707"/>
      <c r="K36" s="708"/>
      <c r="L36" s="709"/>
      <c r="M36" s="110"/>
      <c r="N36" s="133"/>
      <c r="O36" s="134"/>
    </row>
    <row r="37" spans="8:15" ht="13" thickBot="1">
      <c r="H37" s="2"/>
      <c r="J37" s="710"/>
      <c r="K37" s="711"/>
      <c r="L37" s="712"/>
      <c r="M37" s="111"/>
      <c r="N37" s="135"/>
      <c r="O37" s="134"/>
    </row>
    <row r="38" spans="8:15" ht="14" thickTop="1" thickBot="1">
      <c r="H38" s="2"/>
      <c r="N38" s="114"/>
      <c r="O38" s="118">
        <f>SUM(O30:O37)</f>
        <v>0</v>
      </c>
    </row>
    <row r="39" spans="8:15" ht="13.5" thickTop="1" thickBot="1">
      <c r="H39" s="2"/>
      <c r="J39" s="190" t="s">
        <v>93</v>
      </c>
      <c r="K39" s="19"/>
      <c r="L39" s="11"/>
      <c r="N39" s="114"/>
      <c r="O39" s="114"/>
    </row>
    <row r="40" spans="8:15" ht="14" thickTop="1" thickBot="1">
      <c r="H40" s="2"/>
      <c r="J40" s="50" t="s">
        <v>6</v>
      </c>
      <c r="K40" s="51"/>
      <c r="L40" s="52"/>
      <c r="M40" s="15" t="s">
        <v>10</v>
      </c>
      <c r="N40" s="119" t="s">
        <v>11</v>
      </c>
      <c r="O40" s="120" t="s">
        <v>29</v>
      </c>
    </row>
    <row r="41" spans="8:15" ht="13" thickTop="1">
      <c r="H41" s="2"/>
      <c r="J41" s="704" t="s">
        <v>220</v>
      </c>
      <c r="K41" s="705"/>
      <c r="L41" s="706"/>
      <c r="M41" s="109"/>
      <c r="N41" s="346"/>
      <c r="O41" s="121">
        <f t="shared" ref="O41:O50" si="2">N41*M41</f>
        <v>0</v>
      </c>
    </row>
    <row r="42" spans="8:15">
      <c r="H42" s="2"/>
      <c r="J42" s="730"/>
      <c r="K42" s="727"/>
      <c r="L42" s="728"/>
      <c r="M42" s="110"/>
      <c r="N42" s="133"/>
      <c r="O42" s="121">
        <f t="shared" si="2"/>
        <v>0</v>
      </c>
    </row>
    <row r="43" spans="8:15">
      <c r="H43" s="2"/>
      <c r="J43" s="730" t="s">
        <v>221</v>
      </c>
      <c r="K43" s="727"/>
      <c r="L43" s="728"/>
      <c r="M43" s="110"/>
      <c r="N43" s="133"/>
      <c r="O43" s="121">
        <f t="shared" si="2"/>
        <v>0</v>
      </c>
    </row>
    <row r="44" spans="8:15">
      <c r="H44" s="2"/>
      <c r="J44" s="726"/>
      <c r="K44" s="727"/>
      <c r="L44" s="728"/>
      <c r="M44" s="110"/>
      <c r="N44" s="133"/>
      <c r="O44" s="121">
        <f t="shared" si="2"/>
        <v>0</v>
      </c>
    </row>
    <row r="45" spans="8:15">
      <c r="H45" s="2"/>
      <c r="J45" s="726"/>
      <c r="K45" s="727"/>
      <c r="L45" s="728"/>
      <c r="M45" s="110"/>
      <c r="N45" s="133"/>
      <c r="O45" s="121">
        <f t="shared" si="2"/>
        <v>0</v>
      </c>
    </row>
    <row r="46" spans="8:15">
      <c r="H46" s="2"/>
      <c r="J46" s="726"/>
      <c r="K46" s="727"/>
      <c r="L46" s="728"/>
      <c r="M46" s="110"/>
      <c r="N46" s="133"/>
      <c r="O46" s="121">
        <f t="shared" si="2"/>
        <v>0</v>
      </c>
    </row>
    <row r="47" spans="8:15">
      <c r="H47" s="2"/>
      <c r="J47" s="726"/>
      <c r="K47" s="727"/>
      <c r="L47" s="728"/>
      <c r="M47" s="110"/>
      <c r="N47" s="133"/>
      <c r="O47" s="121">
        <f t="shared" si="2"/>
        <v>0</v>
      </c>
    </row>
    <row r="48" spans="8:15">
      <c r="H48" s="2"/>
      <c r="J48" s="726"/>
      <c r="K48" s="727"/>
      <c r="L48" s="728"/>
      <c r="M48" s="110"/>
      <c r="N48" s="133"/>
      <c r="O48" s="121">
        <f t="shared" si="2"/>
        <v>0</v>
      </c>
    </row>
    <row r="49" spans="8:17">
      <c r="H49" s="2"/>
      <c r="J49" s="726"/>
      <c r="K49" s="727"/>
      <c r="L49" s="728"/>
      <c r="M49" s="110"/>
      <c r="N49" s="133"/>
      <c r="O49" s="121">
        <f t="shared" si="2"/>
        <v>0</v>
      </c>
    </row>
    <row r="50" spans="8:17" ht="13" thickBot="1">
      <c r="H50" s="2"/>
      <c r="J50" s="720"/>
      <c r="K50" s="721"/>
      <c r="L50" s="722"/>
      <c r="M50" s="111"/>
      <c r="N50" s="135"/>
      <c r="O50" s="121">
        <f t="shared" si="2"/>
        <v>0</v>
      </c>
    </row>
    <row r="51" spans="8:17" ht="14" thickTop="1" thickBot="1">
      <c r="H51" s="2"/>
      <c r="N51" s="114"/>
      <c r="O51" s="115">
        <f>SUM(O41:O50)</f>
        <v>0</v>
      </c>
    </row>
    <row r="52" spans="8:17" ht="13.5" thickTop="1" thickBot="1">
      <c r="H52" s="2"/>
      <c r="J52" s="190" t="s">
        <v>94</v>
      </c>
      <c r="K52" s="11"/>
    </row>
    <row r="53" spans="8:17" ht="14" thickTop="1" thickBot="1">
      <c r="H53" s="2"/>
      <c r="J53" s="21" t="s">
        <v>31</v>
      </c>
      <c r="K53" s="13"/>
      <c r="L53" s="13"/>
      <c r="M53" s="13"/>
      <c r="N53" s="22"/>
      <c r="O53" s="187" t="s">
        <v>78</v>
      </c>
    </row>
    <row r="54" spans="8:17" ht="13" thickTop="1">
      <c r="H54" s="2"/>
      <c r="J54" s="713" t="s">
        <v>222</v>
      </c>
      <c r="K54" s="714"/>
      <c r="L54" s="714"/>
      <c r="M54" s="714"/>
      <c r="N54" s="715"/>
      <c r="O54" s="607"/>
    </row>
    <row r="55" spans="8:17">
      <c r="H55" s="2"/>
      <c r="J55" s="701"/>
      <c r="K55" s="702"/>
      <c r="L55" s="702"/>
      <c r="M55" s="702"/>
      <c r="N55" s="703"/>
      <c r="O55" s="23"/>
    </row>
    <row r="56" spans="8:17">
      <c r="H56" s="2"/>
      <c r="J56" s="738"/>
      <c r="K56" s="739"/>
      <c r="L56" s="739"/>
      <c r="M56" s="739"/>
      <c r="N56" s="740"/>
      <c r="O56" s="23"/>
    </row>
    <row r="57" spans="8:17" ht="13" thickBot="1">
      <c r="H57" s="2"/>
      <c r="J57" s="741"/>
      <c r="K57" s="742"/>
      <c r="L57" s="742"/>
      <c r="M57" s="742"/>
      <c r="N57" s="743"/>
      <c r="O57" s="23"/>
    </row>
    <row r="58" spans="8:17" ht="13.5" thickTop="1">
      <c r="H58" s="2"/>
      <c r="J58" s="24" t="s">
        <v>32</v>
      </c>
      <c r="K58" s="25"/>
      <c r="L58" s="26"/>
      <c r="M58" s="26"/>
      <c r="N58" s="27"/>
      <c r="O58" s="28">
        <f>SUM(O54:O57)</f>
        <v>0</v>
      </c>
    </row>
    <row r="59" spans="8:17" ht="13">
      <c r="H59" s="2"/>
      <c r="J59" s="300" t="s">
        <v>101</v>
      </c>
      <c r="K59" s="25"/>
      <c r="L59" s="26"/>
      <c r="M59" s="26"/>
      <c r="N59" s="27"/>
      <c r="O59" s="301">
        <f>+Q62</f>
        <v>0</v>
      </c>
    </row>
    <row r="60" spans="8:17" ht="13.5" thickBot="1">
      <c r="H60" s="2"/>
      <c r="J60" s="29" t="s">
        <v>33</v>
      </c>
      <c r="K60" s="30"/>
      <c r="L60" s="31"/>
      <c r="M60" s="31"/>
      <c r="N60" s="32"/>
      <c r="O60" s="302">
        <f>+O59*O58</f>
        <v>0</v>
      </c>
    </row>
    <row r="61" spans="8:17" ht="13.5" thickTop="1">
      <c r="H61" s="2"/>
      <c r="J61" s="4"/>
      <c r="K61" s="4"/>
      <c r="L61" s="5"/>
      <c r="M61" s="5"/>
      <c r="N61" s="5"/>
      <c r="O61" s="3"/>
      <c r="Q61" s="293"/>
    </row>
    <row r="62" spans="8:17" ht="13" thickBot="1">
      <c r="H62" s="2"/>
      <c r="J62" s="20" t="s">
        <v>34</v>
      </c>
      <c r="K62" s="19"/>
      <c r="L62" s="11"/>
      <c r="Q62" s="293"/>
    </row>
    <row r="63" spans="8:17" ht="14" thickTop="1" thickBot="1">
      <c r="H63" s="2"/>
      <c r="J63" s="12" t="s">
        <v>35</v>
      </c>
      <c r="K63" s="13"/>
      <c r="L63" s="13"/>
      <c r="M63" s="13"/>
      <c r="N63" s="22"/>
      <c r="O63" s="16" t="s">
        <v>29</v>
      </c>
    </row>
    <row r="64" spans="8:17" ht="13.5" customHeight="1" thickTop="1">
      <c r="H64" s="2"/>
      <c r="J64" s="735" t="s">
        <v>223</v>
      </c>
      <c r="K64" s="736"/>
      <c r="L64" s="736"/>
      <c r="M64" s="736"/>
      <c r="N64" s="737"/>
      <c r="O64" s="136"/>
    </row>
    <row r="65" spans="8:17" ht="12.75" customHeight="1">
      <c r="H65" s="2"/>
      <c r="J65" s="730" t="s">
        <v>224</v>
      </c>
      <c r="K65" s="731"/>
      <c r="L65" s="731"/>
      <c r="M65" s="731"/>
      <c r="N65" s="732"/>
      <c r="O65" s="136"/>
    </row>
    <row r="66" spans="8:17">
      <c r="H66" s="2"/>
      <c r="J66" s="730" t="s">
        <v>225</v>
      </c>
      <c r="K66" s="731"/>
      <c r="L66" s="731"/>
      <c r="M66" s="731"/>
      <c r="N66" s="732"/>
      <c r="O66" s="136"/>
    </row>
    <row r="67" spans="8:17">
      <c r="H67" s="2"/>
      <c r="J67" s="730" t="s">
        <v>226</v>
      </c>
      <c r="K67" s="731"/>
      <c r="L67" s="731"/>
      <c r="M67" s="731"/>
      <c r="N67" s="732"/>
      <c r="O67" s="136"/>
    </row>
    <row r="68" spans="8:17">
      <c r="H68" s="2"/>
      <c r="J68" s="730" t="s">
        <v>227</v>
      </c>
      <c r="K68" s="731"/>
      <c r="L68" s="731"/>
      <c r="M68" s="731"/>
      <c r="N68" s="732"/>
      <c r="O68" s="136"/>
    </row>
    <row r="69" spans="8:17">
      <c r="H69" s="2"/>
      <c r="J69" s="733"/>
      <c r="K69" s="731"/>
      <c r="L69" s="731"/>
      <c r="M69" s="731"/>
      <c r="N69" s="732"/>
      <c r="O69" s="136"/>
    </row>
    <row r="70" spans="8:17" ht="13" thickBot="1">
      <c r="H70" s="2"/>
      <c r="J70" s="716"/>
      <c r="K70" s="717"/>
      <c r="L70" s="717"/>
      <c r="M70" s="717"/>
      <c r="N70" s="718"/>
      <c r="O70" s="137"/>
    </row>
    <row r="71" spans="8:17" ht="14" thickTop="1" thickBot="1">
      <c r="H71" s="2"/>
      <c r="J71" s="4"/>
      <c r="K71" s="4"/>
      <c r="L71" s="5"/>
      <c r="M71" s="5"/>
      <c r="N71" s="5"/>
      <c r="O71" s="115">
        <f>SUM(O64:O70)</f>
        <v>0</v>
      </c>
      <c r="Q71" s="293"/>
    </row>
    <row r="72" spans="8:17" ht="13.5" thickTop="1" thickBot="1">
      <c r="H72" s="2"/>
      <c r="Q72" s="293"/>
    </row>
    <row r="73" spans="8:17" ht="14" thickTop="1" thickBot="1">
      <c r="H73" s="2"/>
      <c r="J73" s="12" t="s">
        <v>36</v>
      </c>
      <c r="K73" s="13"/>
      <c r="L73" s="13"/>
      <c r="M73" s="13"/>
      <c r="N73" s="22"/>
      <c r="O73" s="16" t="s">
        <v>29</v>
      </c>
    </row>
    <row r="74" spans="8:17" ht="13" thickTop="1">
      <c r="H74" s="2"/>
      <c r="J74" s="33" t="s">
        <v>8</v>
      </c>
      <c r="K74" s="34"/>
      <c r="L74" s="35"/>
      <c r="M74" s="36"/>
      <c r="N74" s="37"/>
      <c r="O74" s="121">
        <f>+O24</f>
        <v>0</v>
      </c>
    </row>
    <row r="75" spans="8:17">
      <c r="H75" s="2"/>
      <c r="J75" s="38" t="s">
        <v>37</v>
      </c>
      <c r="K75" s="34"/>
      <c r="L75" s="35"/>
      <c r="M75" s="36"/>
      <c r="N75" s="37"/>
      <c r="O75" s="121">
        <f>+O26</f>
        <v>0</v>
      </c>
    </row>
    <row r="76" spans="8:17">
      <c r="H76" s="2"/>
      <c r="J76" s="38" t="s">
        <v>22</v>
      </c>
      <c r="K76" s="34"/>
      <c r="L76" s="35"/>
      <c r="M76" s="36"/>
      <c r="N76" s="37"/>
      <c r="O76" s="121">
        <f>+O38</f>
        <v>0</v>
      </c>
    </row>
    <row r="77" spans="8:17">
      <c r="H77" s="2"/>
      <c r="J77" s="38" t="s">
        <v>28</v>
      </c>
      <c r="K77" s="34"/>
      <c r="L77" s="35"/>
      <c r="M77" s="36"/>
      <c r="N77" s="37"/>
      <c r="O77" s="121">
        <f>+O51</f>
        <v>0</v>
      </c>
    </row>
    <row r="78" spans="8:17">
      <c r="H78" s="2"/>
      <c r="J78" s="38" t="s">
        <v>30</v>
      </c>
      <c r="K78" s="34"/>
      <c r="L78" s="35"/>
      <c r="M78" s="36"/>
      <c r="N78" s="37"/>
      <c r="O78" s="121">
        <f>+O60</f>
        <v>0</v>
      </c>
    </row>
    <row r="79" spans="8:17" ht="13.5" thickBot="1">
      <c r="H79" s="2"/>
      <c r="J79" s="39" t="s">
        <v>38</v>
      </c>
      <c r="K79" s="30"/>
      <c r="L79" s="31"/>
      <c r="M79" s="31"/>
      <c r="N79" s="32"/>
      <c r="O79" s="125">
        <f>+O71</f>
        <v>0</v>
      </c>
    </row>
    <row r="80" spans="8:17" ht="14" thickTop="1" thickBot="1">
      <c r="H80" s="2"/>
      <c r="J80" s="4"/>
      <c r="K80" s="4"/>
      <c r="L80" s="5"/>
      <c r="M80" s="5"/>
      <c r="N80" s="5"/>
      <c r="O80" s="115">
        <f>SUM(O74:O79)</f>
        <v>0</v>
      </c>
    </row>
    <row r="81" spans="8:15" ht="14" thickTop="1" thickBot="1">
      <c r="H81" s="2"/>
      <c r="J81" s="4"/>
      <c r="K81" s="4"/>
      <c r="L81" s="5"/>
      <c r="M81" s="5"/>
      <c r="N81" s="5"/>
      <c r="O81" s="122"/>
    </row>
    <row r="82" spans="8:15" ht="14" thickTop="1" thickBot="1">
      <c r="H82" s="2"/>
      <c r="J82" s="4"/>
      <c r="K82" s="4"/>
      <c r="L82" s="5"/>
      <c r="M82" s="5"/>
      <c r="N82" s="331" t="s">
        <v>102</v>
      </c>
      <c r="O82" s="138"/>
    </row>
    <row r="83" spans="8:15" ht="14" thickTop="1" thickBot="1">
      <c r="H83" s="2"/>
      <c r="I83" s="332" t="s">
        <v>103</v>
      </c>
    </row>
    <row r="84" spans="8:15" ht="13.5" thickTop="1">
      <c r="H84" s="2"/>
      <c r="J84" s="10" t="s">
        <v>39</v>
      </c>
      <c r="K84" s="40"/>
      <c r="L84" s="40"/>
      <c r="M84" s="40"/>
      <c r="N84" s="40"/>
      <c r="O84" s="41"/>
    </row>
    <row r="85" spans="8:15">
      <c r="H85" s="2"/>
      <c r="J85" s="42"/>
      <c r="K85" s="6" t="s">
        <v>40</v>
      </c>
      <c r="L85" s="191">
        <f>IF(O82=0,0,O80/O82)</f>
        <v>0</v>
      </c>
      <c r="M85" s="7"/>
      <c r="N85" s="7"/>
      <c r="O85" s="43"/>
    </row>
    <row r="86" spans="8:15" ht="13.5" thickBot="1">
      <c r="H86" s="2"/>
      <c r="J86" s="44"/>
      <c r="K86" s="45" t="s">
        <v>40</v>
      </c>
      <c r="L86" s="46">
        <f>ROUND(L85,2)</f>
        <v>0</v>
      </c>
      <c r="M86" s="47"/>
      <c r="N86" s="47"/>
      <c r="O86" s="48"/>
    </row>
    <row r="87" spans="8:15" ht="13.5" thickTop="1">
      <c r="H87" s="2"/>
      <c r="I87" s="62"/>
    </row>
    <row r="88" spans="8:15" ht="13.5" thickBot="1">
      <c r="H88" s="2"/>
      <c r="I88" s="332" t="s">
        <v>104</v>
      </c>
    </row>
    <row r="89" spans="8:15" ht="13.5" thickTop="1">
      <c r="H89" s="2"/>
      <c r="J89" s="53" t="s">
        <v>41</v>
      </c>
      <c r="K89" s="54"/>
      <c r="L89" s="54"/>
      <c r="M89" s="54"/>
      <c r="N89" s="54"/>
      <c r="O89" s="55"/>
    </row>
    <row r="90" spans="8:15">
      <c r="H90" s="2"/>
      <c r="J90" s="93"/>
      <c r="K90" s="6" t="s">
        <v>40</v>
      </c>
      <c r="L90" s="49"/>
      <c r="M90" s="7"/>
      <c r="N90" s="7"/>
      <c r="O90" s="43"/>
    </row>
    <row r="91" spans="8:15" ht="13">
      <c r="H91" s="2"/>
      <c r="J91" s="42"/>
      <c r="K91" s="6" t="s">
        <v>40</v>
      </c>
      <c r="L91" s="8">
        <f>+L90</f>
        <v>0</v>
      </c>
      <c r="M91" s="7"/>
      <c r="N91" s="7"/>
      <c r="O91" s="43"/>
    </row>
    <row r="92" spans="8:15" ht="13" thickBot="1">
      <c r="H92" s="2"/>
      <c r="J92" s="44"/>
      <c r="K92" s="47"/>
      <c r="L92" s="47"/>
      <c r="M92" s="47"/>
      <c r="N92" s="47"/>
      <c r="O92" s="48"/>
    </row>
    <row r="93" spans="8:15" ht="13" thickTop="1">
      <c r="H93" s="2"/>
    </row>
    <row r="94" spans="8:15" ht="13.5" thickBot="1">
      <c r="H94" s="2"/>
      <c r="I94" s="9" t="s">
        <v>105</v>
      </c>
    </row>
    <row r="95" spans="8:15" ht="13.5" thickTop="1">
      <c r="H95" s="2"/>
      <c r="J95" s="53" t="s">
        <v>42</v>
      </c>
      <c r="K95" s="54"/>
      <c r="L95" s="54"/>
      <c r="M95" s="54"/>
      <c r="N95" s="54"/>
      <c r="O95" s="55"/>
    </row>
    <row r="96" spans="8:15">
      <c r="H96" s="2"/>
      <c r="J96" s="93"/>
      <c r="K96" s="6" t="s">
        <v>40</v>
      </c>
      <c r="L96" s="49"/>
      <c r="M96" s="7"/>
      <c r="N96" s="7"/>
      <c r="O96" s="43"/>
    </row>
    <row r="97" spans="8:15" ht="13">
      <c r="H97" s="2"/>
      <c r="J97" s="42"/>
      <c r="K97" s="6" t="s">
        <v>40</v>
      </c>
      <c r="L97" s="8">
        <f>+L96</f>
        <v>0</v>
      </c>
      <c r="M97" s="7"/>
      <c r="N97" s="7"/>
      <c r="O97" s="43"/>
    </row>
    <row r="98" spans="8:15" ht="13" thickBot="1">
      <c r="H98" s="2"/>
      <c r="J98" s="44"/>
      <c r="K98" s="47"/>
      <c r="L98" s="47"/>
      <c r="M98" s="47"/>
      <c r="N98" s="47"/>
      <c r="O98" s="48"/>
    </row>
    <row r="99" spans="8:15" ht="13.5" thickTop="1" thickBot="1">
      <c r="H99" s="2"/>
    </row>
    <row r="100" spans="8:15" ht="13" thickTop="1">
      <c r="H100" s="2"/>
      <c r="J100" s="94"/>
      <c r="K100" s="71"/>
      <c r="L100" s="71"/>
      <c r="M100" s="71"/>
      <c r="N100" s="71"/>
      <c r="O100" s="95"/>
    </row>
    <row r="101" spans="8:15" ht="13">
      <c r="H101" s="2"/>
      <c r="J101" s="96" t="s">
        <v>43</v>
      </c>
      <c r="K101" s="97"/>
      <c r="L101" s="97"/>
      <c r="M101" s="97"/>
      <c r="N101" s="97"/>
      <c r="O101" s="98"/>
    </row>
    <row r="102" spans="8:15" ht="13">
      <c r="H102" s="2"/>
      <c r="J102" s="99"/>
      <c r="K102" s="97"/>
      <c r="L102" s="100">
        <f>+L86+L91+L97</f>
        <v>0</v>
      </c>
      <c r="M102" s="97"/>
      <c r="N102" s="97"/>
      <c r="O102" s="101"/>
    </row>
    <row r="103" spans="8:15" ht="13">
      <c r="H103" s="2"/>
      <c r="J103" s="99" t="s">
        <v>44</v>
      </c>
      <c r="K103" s="97"/>
      <c r="L103" s="97"/>
      <c r="M103" s="97"/>
      <c r="N103" s="97"/>
      <c r="O103" s="101"/>
    </row>
    <row r="104" spans="8:15" ht="13">
      <c r="H104" s="2"/>
      <c r="J104" s="99" t="s">
        <v>45</v>
      </c>
      <c r="K104" s="97"/>
      <c r="L104" s="8">
        <f>L86</f>
        <v>0</v>
      </c>
      <c r="M104" s="8"/>
      <c r="N104" s="97"/>
      <c r="O104" s="101"/>
    </row>
    <row r="105" spans="8:15" ht="13">
      <c r="H105" s="2"/>
      <c r="J105" s="99" t="s">
        <v>46</v>
      </c>
      <c r="K105" s="97"/>
      <c r="L105" s="8">
        <f>L91</f>
        <v>0</v>
      </c>
      <c r="M105" s="8"/>
      <c r="N105" s="97"/>
      <c r="O105" s="101"/>
    </row>
    <row r="106" spans="8:15" ht="13">
      <c r="H106" s="2"/>
      <c r="J106" s="96" t="s">
        <v>47</v>
      </c>
      <c r="K106" s="97"/>
      <c r="L106" s="8">
        <f>L97</f>
        <v>0</v>
      </c>
      <c r="M106" s="8"/>
      <c r="N106" s="97"/>
      <c r="O106" s="101"/>
    </row>
    <row r="107" spans="8:15" ht="13">
      <c r="H107" s="2"/>
      <c r="J107" s="96"/>
      <c r="K107" s="97"/>
      <c r="L107" s="8"/>
      <c r="M107" s="97"/>
      <c r="N107" s="97"/>
      <c r="O107" s="101"/>
    </row>
    <row r="108" spans="8:15" ht="13">
      <c r="H108" s="2"/>
      <c r="J108" s="102" t="s">
        <v>48</v>
      </c>
      <c r="K108" s="97"/>
      <c r="L108" s="100">
        <f>SUM(L104:L106)</f>
        <v>0</v>
      </c>
      <c r="M108" s="97"/>
      <c r="N108" s="97"/>
      <c r="O108" s="101"/>
    </row>
    <row r="109" spans="8:15" ht="13" thickBot="1">
      <c r="H109" s="2"/>
      <c r="J109" s="44"/>
      <c r="K109" s="47"/>
      <c r="L109" s="47"/>
      <c r="M109" s="47"/>
      <c r="N109" s="47"/>
      <c r="O109" s="48"/>
    </row>
    <row r="110" spans="8:15" ht="13" thickTop="1">
      <c r="H110" s="2"/>
    </row>
  </sheetData>
  <sheetProtection selectLockedCells="1" autoFilter="0"/>
  <mergeCells count="48">
    <mergeCell ref="C4:G4"/>
    <mergeCell ref="J65:N65"/>
    <mergeCell ref="J64:N64"/>
    <mergeCell ref="J43:L43"/>
    <mergeCell ref="J42:L42"/>
    <mergeCell ref="J56:N56"/>
    <mergeCell ref="J57:N57"/>
    <mergeCell ref="J9:L9"/>
    <mergeCell ref="J10:L10"/>
    <mergeCell ref="J11:L11"/>
    <mergeCell ref="J12:L12"/>
    <mergeCell ref="J13:L13"/>
    <mergeCell ref="J14:L14"/>
    <mergeCell ref="J15:L15"/>
    <mergeCell ref="J17:L17"/>
    <mergeCell ref="J18:L18"/>
    <mergeCell ref="J70:N70"/>
    <mergeCell ref="A2:H2"/>
    <mergeCell ref="J50:L50"/>
    <mergeCell ref="J26:L26"/>
    <mergeCell ref="J46:L46"/>
    <mergeCell ref="B25:F25"/>
    <mergeCell ref="B26:F26"/>
    <mergeCell ref="J66:N66"/>
    <mergeCell ref="J67:N67"/>
    <mergeCell ref="J68:N68"/>
    <mergeCell ref="J47:L47"/>
    <mergeCell ref="J44:L44"/>
    <mergeCell ref="J45:L45"/>
    <mergeCell ref="J69:N69"/>
    <mergeCell ref="J48:L48"/>
    <mergeCell ref="J49:L49"/>
    <mergeCell ref="J19:L19"/>
    <mergeCell ref="J20:L20"/>
    <mergeCell ref="J21:L21"/>
    <mergeCell ref="J22:L22"/>
    <mergeCell ref="J23:L23"/>
    <mergeCell ref="J30:L30"/>
    <mergeCell ref="J31:L31"/>
    <mergeCell ref="J32:L32"/>
    <mergeCell ref="J33:L33"/>
    <mergeCell ref="J55:N55"/>
    <mergeCell ref="J41:L41"/>
    <mergeCell ref="J34:L34"/>
    <mergeCell ref="J35:L35"/>
    <mergeCell ref="J36:L36"/>
    <mergeCell ref="J37:L37"/>
    <mergeCell ref="J54:N54"/>
  </mergeCells>
  <phoneticPr fontId="16" type="noConversion"/>
  <pageMargins left="0.75" right="0.75" top="1" bottom="1" header="0.5" footer="0.5"/>
  <pageSetup scale="79" orientation="portrait"/>
  <headerFooter alignWithMargins="0"/>
  <rowBreaks count="1" manualBreakCount="1">
    <brk id="51" max="14" man="1"/>
  </rowBreaks>
  <colBreaks count="2" manualBreakCount="2">
    <brk id="8" max="1048575" man="1"/>
    <brk id="15" max="1048575" man="1"/>
  </colBreaks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8">
    <tabColor theme="9"/>
    <pageSetUpPr fitToPage="1"/>
  </sheetPr>
  <dimension ref="A1:O126"/>
  <sheetViews>
    <sheetView tabSelected="1" zoomScale="70" zoomScaleNormal="70" workbookViewId="0">
      <pane xSplit="2" ySplit="4" topLeftCell="C89" activePane="bottomRight" state="frozen"/>
      <selection activeCell="I29" sqref="I29"/>
      <selection pane="topRight" activeCell="I29" sqref="I29"/>
      <selection pane="bottomLeft" activeCell="I29" sqref="I29"/>
      <selection pane="bottomRight" activeCell="G102" sqref="G102"/>
    </sheetView>
  </sheetViews>
  <sheetFormatPr baseColWidth="10" defaultColWidth="11.453125" defaultRowHeight="12.5"/>
  <cols>
    <col min="1" max="1" width="8.1796875" style="595" customWidth="1"/>
    <col min="2" max="2" width="114" style="344" customWidth="1"/>
    <col min="3" max="3" width="11.453125" style="344" customWidth="1"/>
    <col min="4" max="4" width="13.453125" style="329" customWidth="1"/>
    <col min="5" max="5" width="23" style="328" bestFit="1" customWidth="1"/>
    <col min="6" max="6" width="24.1796875" style="328" customWidth="1"/>
    <col min="7" max="7" width="34.26953125" style="683" bestFit="1" customWidth="1"/>
    <col min="8" max="8" width="16.6328125" style="344" bestFit="1" customWidth="1"/>
    <col min="9" max="9" width="13.26953125" style="344" bestFit="1" customWidth="1"/>
    <col min="10" max="10" width="11.453125" style="344"/>
    <col min="11" max="11" width="12.453125" style="560" bestFit="1" customWidth="1"/>
    <col min="12" max="14" width="11.453125" style="344"/>
    <col min="15" max="15" width="12.453125" style="344" bestFit="1" customWidth="1"/>
    <col min="16" max="16384" width="11.453125" style="344"/>
  </cols>
  <sheetData>
    <row r="1" spans="1:11" s="304" customFormat="1" ht="13">
      <c r="A1" s="590" t="str">
        <f>'Prestaciones y AIU'!A1</f>
        <v>PAREX RESOURCES</v>
      </c>
      <c r="B1" s="577"/>
      <c r="C1" s="577"/>
      <c r="D1" s="577"/>
      <c r="E1" s="577"/>
      <c r="F1" s="577"/>
      <c r="G1" s="681"/>
      <c r="K1" s="561"/>
    </row>
    <row r="2" spans="1:11" s="304" customFormat="1" ht="13">
      <c r="A2" s="590" t="str">
        <f>Objeto_LIC</f>
        <v>OPTIMIZACION DEL SISTEMA DE ABASTECIMIENTO (ADUCCION, PRETRATAMIENTO Y CONDUCCION) DEL MUNICPIO DE TAME, DEPARTAMENTO DE ARAUCA</v>
      </c>
      <c r="B2" s="577"/>
      <c r="C2" s="577"/>
      <c r="D2" s="577"/>
      <c r="E2" s="577"/>
      <c r="F2" s="577"/>
      <c r="G2" s="681"/>
      <c r="K2" s="561"/>
    </row>
    <row r="3" spans="1:11" s="304" customFormat="1" ht="13">
      <c r="A3" s="590"/>
      <c r="B3" s="345"/>
      <c r="C3" s="345"/>
      <c r="D3" s="427"/>
      <c r="E3" s="428"/>
      <c r="F3" s="428"/>
      <c r="G3" s="681"/>
      <c r="K3" s="561"/>
    </row>
    <row r="4" spans="1:11" s="303" customFormat="1" ht="26">
      <c r="A4" s="591" t="s">
        <v>95</v>
      </c>
      <c r="B4" s="305" t="s">
        <v>57</v>
      </c>
      <c r="C4" s="306" t="s">
        <v>58</v>
      </c>
      <c r="D4" s="307" t="s">
        <v>96</v>
      </c>
      <c r="E4" s="308" t="s">
        <v>107</v>
      </c>
      <c r="F4" s="308" t="s">
        <v>108</v>
      </c>
      <c r="G4" s="682"/>
      <c r="K4" s="562"/>
    </row>
    <row r="5" spans="1:11" ht="13">
      <c r="A5" s="592" t="s">
        <v>329</v>
      </c>
      <c r="B5" s="422" t="s">
        <v>327</v>
      </c>
      <c r="C5" s="423"/>
      <c r="D5" s="424"/>
      <c r="E5" s="425"/>
      <c r="F5" s="426">
        <f>+F6+F9+F15+F18+F42</f>
        <v>0</v>
      </c>
      <c r="G5" s="328"/>
      <c r="H5" s="685"/>
    </row>
    <row r="6" spans="1:11" ht="13">
      <c r="A6" s="592" t="s">
        <v>185</v>
      </c>
      <c r="B6" s="422" t="s">
        <v>172</v>
      </c>
      <c r="C6" s="423"/>
      <c r="D6" s="424"/>
      <c r="E6" s="425"/>
      <c r="F6" s="426">
        <f>SUM(F7:F8)</f>
        <v>0</v>
      </c>
    </row>
    <row r="7" spans="1:11" ht="15.5">
      <c r="A7" s="593" t="s">
        <v>431</v>
      </c>
      <c r="B7" s="626" t="s">
        <v>247</v>
      </c>
      <c r="C7" s="623" t="s">
        <v>244</v>
      </c>
      <c r="D7" s="624">
        <v>4067.04</v>
      </c>
      <c r="E7" s="360">
        <f>VLOOKUP(A7,'U-P1'!J:O,2,FALSE)</f>
        <v>0</v>
      </c>
      <c r="F7" s="360">
        <f t="shared" ref="F7:F8" si="0">ROUND(E7*D7,0)</f>
        <v>0</v>
      </c>
    </row>
    <row r="8" spans="1:11" ht="18">
      <c r="A8" s="593" t="s">
        <v>432</v>
      </c>
      <c r="B8" s="626" t="s">
        <v>248</v>
      </c>
      <c r="C8" s="623" t="s">
        <v>249</v>
      </c>
      <c r="D8" s="624">
        <v>3253.63</v>
      </c>
      <c r="E8" s="360">
        <f>VLOOKUP(A8,'U-P1'!J:O,2,FALSE)</f>
        <v>0</v>
      </c>
      <c r="F8" s="360">
        <f t="shared" si="0"/>
        <v>0</v>
      </c>
    </row>
    <row r="9" spans="1:11" ht="13">
      <c r="A9" s="592" t="s">
        <v>184</v>
      </c>
      <c r="B9" s="422" t="s">
        <v>251</v>
      </c>
      <c r="C9" s="423"/>
      <c r="D9" s="424"/>
      <c r="E9" s="425"/>
      <c r="F9" s="426">
        <f>SUM(F10:F14)</f>
        <v>0</v>
      </c>
    </row>
    <row r="10" spans="1:11" ht="12.75" customHeight="1">
      <c r="A10" s="593" t="s">
        <v>261</v>
      </c>
      <c r="B10" s="626" t="s">
        <v>254</v>
      </c>
      <c r="C10" s="623" t="s">
        <v>255</v>
      </c>
      <c r="D10" s="624">
        <v>3814.6</v>
      </c>
      <c r="E10" s="360">
        <f>VLOOKUP(A10,'U-P1'!J:O,2,FALSE)</f>
        <v>0</v>
      </c>
      <c r="F10" s="360">
        <f>ROUND(E10*D10,0)</f>
        <v>0</v>
      </c>
    </row>
    <row r="11" spans="1:11" ht="12.75" customHeight="1">
      <c r="A11" s="593" t="s">
        <v>262</v>
      </c>
      <c r="B11" s="641" t="s">
        <v>256</v>
      </c>
      <c r="C11" s="623" t="s">
        <v>255</v>
      </c>
      <c r="D11" s="624">
        <v>89.77</v>
      </c>
      <c r="E11" s="360">
        <f>VLOOKUP(A11,'U-P1'!J:O,2,FALSE)</f>
        <v>0</v>
      </c>
      <c r="F11" s="360">
        <f>ROUND(E11*D11,0)</f>
        <v>0</v>
      </c>
    </row>
    <row r="12" spans="1:11" ht="12.75" customHeight="1">
      <c r="A12" s="593" t="s">
        <v>263</v>
      </c>
      <c r="B12" s="642" t="s">
        <v>257</v>
      </c>
      <c r="C12" s="623" t="s">
        <v>255</v>
      </c>
      <c r="D12" s="627">
        <v>813.41</v>
      </c>
      <c r="E12" s="360">
        <f>VLOOKUP(A12,'U-P1'!J:O,2,FALSE)</f>
        <v>0</v>
      </c>
      <c r="F12" s="360">
        <f t="shared" ref="F12:F14" si="1">ROUND(E12*D12,0)</f>
        <v>0</v>
      </c>
    </row>
    <row r="13" spans="1:11" ht="12.75" customHeight="1">
      <c r="A13" s="593" t="s">
        <v>264</v>
      </c>
      <c r="B13" s="626" t="s">
        <v>258</v>
      </c>
      <c r="C13" s="623" t="s">
        <v>255</v>
      </c>
      <c r="D13" s="628">
        <v>2266.64</v>
      </c>
      <c r="E13" s="360">
        <f>VLOOKUP(A13,'U-P1'!J:O,2,FALSE)</f>
        <v>0</v>
      </c>
      <c r="F13" s="360">
        <f t="shared" si="1"/>
        <v>0</v>
      </c>
    </row>
    <row r="14" spans="1:11" ht="12.75" customHeight="1">
      <c r="A14" s="593" t="s">
        <v>265</v>
      </c>
      <c r="B14" s="626" t="s">
        <v>259</v>
      </c>
      <c r="C14" s="623" t="s">
        <v>260</v>
      </c>
      <c r="D14" s="624">
        <v>18015.009999999998</v>
      </c>
      <c r="E14" s="360">
        <f>VLOOKUP(A14,'U-P1'!J:O,2,FALSE)</f>
        <v>0</v>
      </c>
      <c r="F14" s="360">
        <f t="shared" si="1"/>
        <v>0</v>
      </c>
    </row>
    <row r="15" spans="1:11" ht="15.5">
      <c r="A15" s="592" t="s">
        <v>186</v>
      </c>
      <c r="B15" s="629" t="s">
        <v>266</v>
      </c>
      <c r="C15" s="630"/>
      <c r="D15" s="631"/>
      <c r="E15" s="425"/>
      <c r="F15" s="426">
        <f>SUM(F16:F17)</f>
        <v>0</v>
      </c>
    </row>
    <row r="16" spans="1:11" ht="12.75" customHeight="1">
      <c r="A16" s="593" t="s">
        <v>269</v>
      </c>
      <c r="B16" s="626" t="s">
        <v>267</v>
      </c>
      <c r="C16" s="623" t="s">
        <v>255</v>
      </c>
      <c r="D16" s="624">
        <v>19</v>
      </c>
      <c r="E16" s="360">
        <f>VLOOKUP(A16,'U-P1'!J:O,2,FALSE)</f>
        <v>0</v>
      </c>
      <c r="F16" s="360">
        <f>ROUND(E16*D16,0)</f>
        <v>0</v>
      </c>
    </row>
    <row r="17" spans="1:6" ht="12.75" customHeight="1">
      <c r="A17" s="593" t="s">
        <v>270</v>
      </c>
      <c r="B17" s="626" t="s">
        <v>268</v>
      </c>
      <c r="C17" s="623" t="s">
        <v>177</v>
      </c>
      <c r="D17" s="632">
        <v>397</v>
      </c>
      <c r="E17" s="360">
        <f>VLOOKUP(A17,'U-P1'!J:O,2,FALSE)</f>
        <v>0</v>
      </c>
      <c r="F17" s="360">
        <f>ROUND(E17*D17,0)</f>
        <v>0</v>
      </c>
    </row>
    <row r="18" spans="1:6" ht="13">
      <c r="A18" s="592" t="s">
        <v>175</v>
      </c>
      <c r="B18" s="422" t="s">
        <v>178</v>
      </c>
      <c r="C18" s="423"/>
      <c r="D18" s="424"/>
      <c r="E18" s="425"/>
      <c r="F18" s="426">
        <f>SUM(F19:F41)</f>
        <v>0</v>
      </c>
    </row>
    <row r="19" spans="1:6" ht="15.5">
      <c r="A19" s="593" t="s">
        <v>271</v>
      </c>
      <c r="B19" s="626" t="s">
        <v>294</v>
      </c>
      <c r="C19" s="623" t="s">
        <v>295</v>
      </c>
      <c r="D19" s="633">
        <v>3861.33</v>
      </c>
      <c r="E19" s="360">
        <f>VLOOKUP(A19,'U-P1'!J:O,2,FALSE)</f>
        <v>0</v>
      </c>
      <c r="F19" s="360">
        <f t="shared" ref="F19" si="2">ROUND(E19*D19,0)</f>
        <v>0</v>
      </c>
    </row>
    <row r="20" spans="1:6" ht="15.5">
      <c r="A20" s="593" t="s">
        <v>272</v>
      </c>
      <c r="B20" s="626" t="s">
        <v>296</v>
      </c>
      <c r="C20" s="623" t="s">
        <v>295</v>
      </c>
      <c r="D20" s="624">
        <v>123.76</v>
      </c>
      <c r="E20" s="360">
        <f>VLOOKUP(A20,'U-P1'!J:O,2,FALSE)</f>
        <v>0</v>
      </c>
      <c r="F20" s="360">
        <f t="shared" ref="F20:F41" si="3">ROUND(E20*D20,0)</f>
        <v>0</v>
      </c>
    </row>
    <row r="21" spans="1:6" ht="15.5">
      <c r="A21" s="593" t="s">
        <v>273</v>
      </c>
      <c r="B21" s="626" t="s">
        <v>297</v>
      </c>
      <c r="C21" s="623" t="s">
        <v>295</v>
      </c>
      <c r="D21" s="624">
        <v>51.56</v>
      </c>
      <c r="E21" s="360">
        <f>VLOOKUP(A21,'U-P1'!J:O,2,FALSE)</f>
        <v>0</v>
      </c>
      <c r="F21" s="360">
        <f t="shared" si="3"/>
        <v>0</v>
      </c>
    </row>
    <row r="22" spans="1:6" ht="31">
      <c r="A22" s="593" t="s">
        <v>274</v>
      </c>
      <c r="B22" s="626" t="s">
        <v>298</v>
      </c>
      <c r="C22" s="623" t="s">
        <v>183</v>
      </c>
      <c r="D22" s="624">
        <v>2</v>
      </c>
      <c r="E22" s="360">
        <f>VLOOKUP(A22,'U-P1'!J:O,2,FALSE)</f>
        <v>0</v>
      </c>
      <c r="F22" s="360">
        <f t="shared" si="3"/>
        <v>0</v>
      </c>
    </row>
    <row r="23" spans="1:6" ht="31">
      <c r="A23" s="593" t="s">
        <v>275</v>
      </c>
      <c r="B23" s="626" t="s">
        <v>299</v>
      </c>
      <c r="C23" s="623" t="s">
        <v>183</v>
      </c>
      <c r="D23" s="624">
        <v>2</v>
      </c>
      <c r="E23" s="360">
        <f>VLOOKUP(A23,'U-P1'!J:O,2,FALSE)</f>
        <v>0</v>
      </c>
      <c r="F23" s="360">
        <f t="shared" si="3"/>
        <v>0</v>
      </c>
    </row>
    <row r="24" spans="1:6" ht="31">
      <c r="A24" s="593" t="s">
        <v>276</v>
      </c>
      <c r="B24" s="626" t="s">
        <v>300</v>
      </c>
      <c r="C24" s="623" t="s">
        <v>183</v>
      </c>
      <c r="D24" s="624">
        <v>1</v>
      </c>
      <c r="E24" s="360">
        <f>VLOOKUP(A24,'U-P1'!J:O,2,FALSE)</f>
        <v>0</v>
      </c>
      <c r="F24" s="360">
        <f t="shared" si="3"/>
        <v>0</v>
      </c>
    </row>
    <row r="25" spans="1:6" ht="31">
      <c r="A25" s="593" t="s">
        <v>277</v>
      </c>
      <c r="B25" s="626" t="s">
        <v>301</v>
      </c>
      <c r="C25" s="623" t="s">
        <v>183</v>
      </c>
      <c r="D25" s="624">
        <v>11</v>
      </c>
      <c r="E25" s="360">
        <f>VLOOKUP(A25,'U-P1'!J:O,2,FALSE)</f>
        <v>0</v>
      </c>
      <c r="F25" s="360">
        <f t="shared" si="3"/>
        <v>0</v>
      </c>
    </row>
    <row r="26" spans="1:6" ht="31">
      <c r="A26" s="593" t="s">
        <v>278</v>
      </c>
      <c r="B26" s="626" t="s">
        <v>302</v>
      </c>
      <c r="C26" s="623" t="s">
        <v>183</v>
      </c>
      <c r="D26" s="624">
        <v>11</v>
      </c>
      <c r="E26" s="360">
        <f>VLOOKUP(A26,'U-P1'!J:O,2,FALSE)</f>
        <v>0</v>
      </c>
      <c r="F26" s="360">
        <f t="shared" si="3"/>
        <v>0</v>
      </c>
    </row>
    <row r="27" spans="1:6" ht="31">
      <c r="A27" s="593" t="s">
        <v>279</v>
      </c>
      <c r="B27" s="626" t="s">
        <v>303</v>
      </c>
      <c r="C27" s="623" t="s">
        <v>183</v>
      </c>
      <c r="D27" s="624">
        <v>26</v>
      </c>
      <c r="E27" s="360">
        <f>VLOOKUP(A27,'U-P1'!J:O,2,FALSE)</f>
        <v>0</v>
      </c>
      <c r="F27" s="360">
        <f t="shared" si="3"/>
        <v>0</v>
      </c>
    </row>
    <row r="28" spans="1:6" ht="31">
      <c r="A28" s="593" t="s">
        <v>280</v>
      </c>
      <c r="B28" s="626" t="s">
        <v>304</v>
      </c>
      <c r="C28" s="623" t="s">
        <v>183</v>
      </c>
      <c r="D28" s="624">
        <v>1</v>
      </c>
      <c r="E28" s="360">
        <f>VLOOKUP(A28,'U-P1'!J:O,2,FALSE)</f>
        <v>0</v>
      </c>
      <c r="F28" s="360">
        <f t="shared" si="3"/>
        <v>0</v>
      </c>
    </row>
    <row r="29" spans="1:6" ht="31">
      <c r="A29" s="593" t="s">
        <v>281</v>
      </c>
      <c r="B29" s="626" t="s">
        <v>305</v>
      </c>
      <c r="C29" s="623" t="s">
        <v>183</v>
      </c>
      <c r="D29" s="624">
        <v>1</v>
      </c>
      <c r="E29" s="360">
        <f>VLOOKUP(A29,'U-P1'!J:O,2,FALSE)</f>
        <v>0</v>
      </c>
      <c r="F29" s="360">
        <f t="shared" si="3"/>
        <v>0</v>
      </c>
    </row>
    <row r="30" spans="1:6" ht="31">
      <c r="A30" s="593" t="s">
        <v>282</v>
      </c>
      <c r="B30" s="626" t="s">
        <v>306</v>
      </c>
      <c r="C30" s="623" t="s">
        <v>183</v>
      </c>
      <c r="D30" s="624">
        <v>1</v>
      </c>
      <c r="E30" s="360">
        <f>VLOOKUP(A30,'U-P1'!J:O,2,FALSE)</f>
        <v>0</v>
      </c>
      <c r="F30" s="360">
        <f t="shared" si="3"/>
        <v>0</v>
      </c>
    </row>
    <row r="31" spans="1:6" ht="15.5">
      <c r="A31" s="593" t="s">
        <v>283</v>
      </c>
      <c r="B31" s="626" t="s">
        <v>307</v>
      </c>
      <c r="C31" s="623" t="s">
        <v>183</v>
      </c>
      <c r="D31" s="624">
        <v>18</v>
      </c>
      <c r="E31" s="360">
        <f>VLOOKUP(A31,'U-P1'!J:O,2,FALSE)</f>
        <v>0</v>
      </c>
      <c r="F31" s="360">
        <f t="shared" si="3"/>
        <v>0</v>
      </c>
    </row>
    <row r="32" spans="1:6" ht="15.5">
      <c r="A32" s="593" t="s">
        <v>284</v>
      </c>
      <c r="B32" s="626" t="s">
        <v>308</v>
      </c>
      <c r="C32" s="623" t="s">
        <v>183</v>
      </c>
      <c r="D32" s="624">
        <v>3</v>
      </c>
      <c r="E32" s="360">
        <f>VLOOKUP(A32,'U-P1'!J:O,2,FALSE)</f>
        <v>0</v>
      </c>
      <c r="F32" s="360">
        <f t="shared" si="3"/>
        <v>0</v>
      </c>
    </row>
    <row r="33" spans="1:8" ht="15.5">
      <c r="A33" s="593" t="s">
        <v>285</v>
      </c>
      <c r="B33" s="626" t="s">
        <v>309</v>
      </c>
      <c r="C33" s="623" t="s">
        <v>183</v>
      </c>
      <c r="D33" s="624">
        <v>3</v>
      </c>
      <c r="E33" s="360">
        <f>VLOOKUP(A33,'U-P1'!J:O,2,FALSE)</f>
        <v>0</v>
      </c>
      <c r="F33" s="360">
        <f t="shared" si="3"/>
        <v>0</v>
      </c>
    </row>
    <row r="34" spans="1:8" ht="15.5">
      <c r="A34" s="593" t="s">
        <v>286</v>
      </c>
      <c r="B34" s="626" t="s">
        <v>310</v>
      </c>
      <c r="C34" s="623" t="s">
        <v>183</v>
      </c>
      <c r="D34" s="624">
        <v>1</v>
      </c>
      <c r="E34" s="360">
        <f>VLOOKUP(A34,'U-P1'!J:O,2,FALSE)</f>
        <v>0</v>
      </c>
      <c r="F34" s="360">
        <f t="shared" si="3"/>
        <v>0</v>
      </c>
    </row>
    <row r="35" spans="1:8" ht="15.5">
      <c r="A35" s="593" t="s">
        <v>287</v>
      </c>
      <c r="B35" s="626" t="s">
        <v>311</v>
      </c>
      <c r="C35" s="623" t="s">
        <v>183</v>
      </c>
      <c r="D35" s="624">
        <v>1</v>
      </c>
      <c r="E35" s="360">
        <f>VLOOKUP(A35,'U-P1'!J:O,2,FALSE)</f>
        <v>0</v>
      </c>
      <c r="F35" s="360">
        <f t="shared" si="3"/>
        <v>0</v>
      </c>
    </row>
    <row r="36" spans="1:8" ht="15.5">
      <c r="A36" s="593" t="s">
        <v>288</v>
      </c>
      <c r="B36" s="626" t="s">
        <v>312</v>
      </c>
      <c r="C36" s="623" t="s">
        <v>183</v>
      </c>
      <c r="D36" s="624">
        <v>2</v>
      </c>
      <c r="E36" s="360">
        <f>VLOOKUP(A36,'U-P1'!J:O,2,FALSE)</f>
        <v>0</v>
      </c>
      <c r="F36" s="360">
        <f t="shared" si="3"/>
        <v>0</v>
      </c>
    </row>
    <row r="37" spans="1:8" ht="15.5">
      <c r="A37" s="593" t="s">
        <v>289</v>
      </c>
      <c r="B37" s="626" t="s">
        <v>313</v>
      </c>
      <c r="C37" s="623" t="s">
        <v>183</v>
      </c>
      <c r="D37" s="624">
        <v>2</v>
      </c>
      <c r="E37" s="360">
        <f>VLOOKUP(A37,'U-P1'!J:O,2,FALSE)</f>
        <v>0</v>
      </c>
      <c r="F37" s="360">
        <f t="shared" si="3"/>
        <v>0</v>
      </c>
    </row>
    <row r="38" spans="1:8" ht="15.5">
      <c r="A38" s="593" t="s">
        <v>290</v>
      </c>
      <c r="B38" s="626" t="s">
        <v>314</v>
      </c>
      <c r="C38" s="623" t="s">
        <v>183</v>
      </c>
      <c r="D38" s="624">
        <v>1</v>
      </c>
      <c r="E38" s="360">
        <f>VLOOKUP(A38,'U-P1'!J:O,2,FALSE)</f>
        <v>0</v>
      </c>
      <c r="F38" s="360">
        <f t="shared" si="3"/>
        <v>0</v>
      </c>
    </row>
    <row r="39" spans="1:8" ht="15.5">
      <c r="A39" s="593" t="s">
        <v>291</v>
      </c>
      <c r="B39" s="626" t="s">
        <v>315</v>
      </c>
      <c r="C39" s="623" t="s">
        <v>183</v>
      </c>
      <c r="D39" s="624">
        <v>3</v>
      </c>
      <c r="E39" s="360">
        <f>VLOOKUP(A39,'U-P1'!J:O,2,FALSE)</f>
        <v>0</v>
      </c>
      <c r="F39" s="360">
        <f t="shared" si="3"/>
        <v>0</v>
      </c>
    </row>
    <row r="40" spans="1:8" ht="15.5">
      <c r="A40" s="593" t="s">
        <v>292</v>
      </c>
      <c r="B40" s="626" t="s">
        <v>316</v>
      </c>
      <c r="C40" s="623" t="s">
        <v>183</v>
      </c>
      <c r="D40" s="624">
        <v>2</v>
      </c>
      <c r="E40" s="360">
        <f>VLOOKUP(A40,'U-P1'!J:O,2,FALSE)</f>
        <v>0</v>
      </c>
      <c r="F40" s="360">
        <f t="shared" si="3"/>
        <v>0</v>
      </c>
    </row>
    <row r="41" spans="1:8" ht="15.5">
      <c r="A41" s="593" t="s">
        <v>293</v>
      </c>
      <c r="B41" s="626" t="s">
        <v>317</v>
      </c>
      <c r="C41" s="623" t="s">
        <v>183</v>
      </c>
      <c r="D41" s="624">
        <v>2</v>
      </c>
      <c r="E41" s="360">
        <f>VLOOKUP(A41,'U-P1'!J:O,2,FALSE)</f>
        <v>0</v>
      </c>
      <c r="F41" s="360">
        <f t="shared" si="3"/>
        <v>0</v>
      </c>
    </row>
    <row r="42" spans="1:8" ht="15.5">
      <c r="A42" s="592" t="s">
        <v>176</v>
      </c>
      <c r="B42" s="629" t="s">
        <v>322</v>
      </c>
      <c r="C42" s="630"/>
      <c r="D42" s="631"/>
      <c r="E42" s="425"/>
      <c r="F42" s="426">
        <f>SUM(F43:F46)</f>
        <v>0</v>
      </c>
    </row>
    <row r="43" spans="1:8" ht="18">
      <c r="A43" s="593" t="s">
        <v>318</v>
      </c>
      <c r="B43" s="641" t="s">
        <v>323</v>
      </c>
      <c r="C43" s="623" t="s">
        <v>255</v>
      </c>
      <c r="D43" s="624">
        <v>21.95</v>
      </c>
      <c r="E43" s="360">
        <f>VLOOKUP(A43,'U-P1'!J:O,2,FALSE)</f>
        <v>0</v>
      </c>
      <c r="F43" s="360">
        <f t="shared" ref="F43:F45" si="4">ROUND(E43*D43,0)</f>
        <v>0</v>
      </c>
    </row>
    <row r="44" spans="1:8" ht="18">
      <c r="A44" s="593" t="s">
        <v>319</v>
      </c>
      <c r="B44" s="641" t="s">
        <v>324</v>
      </c>
      <c r="C44" s="623" t="s">
        <v>255</v>
      </c>
      <c r="D44" s="624">
        <v>2.19</v>
      </c>
      <c r="E44" s="360">
        <f>VLOOKUP(A44,'U-P1'!J:O,2,FALSE)</f>
        <v>0</v>
      </c>
      <c r="F44" s="360">
        <f t="shared" si="4"/>
        <v>0</v>
      </c>
    </row>
    <row r="45" spans="1:8" ht="15.5">
      <c r="A45" s="593" t="s">
        <v>320</v>
      </c>
      <c r="B45" s="641" t="s">
        <v>325</v>
      </c>
      <c r="C45" s="623" t="s">
        <v>245</v>
      </c>
      <c r="D45" s="634">
        <v>852.86</v>
      </c>
      <c r="E45" s="360">
        <f>VLOOKUP(A45,'U-P1'!J:O,2,FALSE)</f>
        <v>0</v>
      </c>
      <c r="F45" s="360">
        <f t="shared" si="4"/>
        <v>0</v>
      </c>
    </row>
    <row r="46" spans="1:8" ht="31">
      <c r="A46" s="593" t="s">
        <v>321</v>
      </c>
      <c r="B46" s="626" t="s">
        <v>326</v>
      </c>
      <c r="C46" s="623" t="s">
        <v>245</v>
      </c>
      <c r="D46" s="624">
        <v>1167.8</v>
      </c>
      <c r="E46" s="360">
        <f>VLOOKUP(A46,'U-P1'!J:O,2,FALSE)</f>
        <v>0</v>
      </c>
      <c r="F46" s="360">
        <f t="shared" ref="F46" si="5">ROUND(E46*D46,0)</f>
        <v>0</v>
      </c>
    </row>
    <row r="47" spans="1:8" ht="13">
      <c r="A47" s="592" t="s">
        <v>187</v>
      </c>
      <c r="B47" s="422" t="s">
        <v>328</v>
      </c>
      <c r="C47" s="423"/>
      <c r="D47" s="424"/>
      <c r="E47" s="425"/>
      <c r="F47" s="426">
        <f>+F48+F50+F53+F58</f>
        <v>0</v>
      </c>
      <c r="H47" s="573"/>
    </row>
    <row r="48" spans="1:8" ht="13">
      <c r="A48" s="592" t="s">
        <v>330</v>
      </c>
      <c r="B48" s="422" t="s">
        <v>172</v>
      </c>
      <c r="C48" s="423"/>
      <c r="D48" s="424"/>
      <c r="E48" s="425"/>
      <c r="F48" s="426">
        <f>SUM(F49)</f>
        <v>0</v>
      </c>
    </row>
    <row r="49" spans="1:15" ht="18">
      <c r="A49" s="593" t="s">
        <v>331</v>
      </c>
      <c r="B49" s="626" t="s">
        <v>247</v>
      </c>
      <c r="C49" s="623" t="s">
        <v>249</v>
      </c>
      <c r="D49" s="624">
        <v>650.70000000000005</v>
      </c>
      <c r="E49" s="360">
        <f>VLOOKUP(A49,'U-P1'!J:O,2,FALSE)</f>
        <v>0</v>
      </c>
      <c r="F49" s="360">
        <f t="shared" ref="F49:F52" si="6">ROUND(E49*D49,0)</f>
        <v>0</v>
      </c>
      <c r="J49" s="747"/>
    </row>
    <row r="50" spans="1:15" ht="15.5">
      <c r="A50" s="592" t="s">
        <v>332</v>
      </c>
      <c r="B50" s="629" t="s">
        <v>251</v>
      </c>
      <c r="C50" s="630"/>
      <c r="D50" s="631"/>
      <c r="E50" s="425"/>
      <c r="F50" s="426">
        <f>SUM(F51:F52)</f>
        <v>0</v>
      </c>
      <c r="J50" s="747"/>
    </row>
    <row r="51" spans="1:15" ht="18">
      <c r="A51" s="593" t="s">
        <v>335</v>
      </c>
      <c r="B51" s="626" t="s">
        <v>333</v>
      </c>
      <c r="C51" s="623" t="s">
        <v>255</v>
      </c>
      <c r="D51" s="624">
        <v>393.4</v>
      </c>
      <c r="E51" s="360">
        <f>VLOOKUP(A51,'U-P1'!J:O,2,FALSE)</f>
        <v>0</v>
      </c>
      <c r="F51" s="360">
        <f t="shared" ref="F51" si="7">ROUND(E51*D51,0)</f>
        <v>0</v>
      </c>
      <c r="J51" s="747"/>
    </row>
    <row r="52" spans="1:15" ht="18">
      <c r="A52" s="593" t="s">
        <v>336</v>
      </c>
      <c r="B52" s="626" t="s">
        <v>334</v>
      </c>
      <c r="C52" s="623" t="s">
        <v>255</v>
      </c>
      <c r="D52" s="624">
        <v>78.680000000000007</v>
      </c>
      <c r="E52" s="360">
        <f>VLOOKUP(A52,'U-P1'!J:O,2,FALSE)</f>
        <v>0</v>
      </c>
      <c r="F52" s="360">
        <f t="shared" si="6"/>
        <v>0</v>
      </c>
      <c r="J52" s="581"/>
    </row>
    <row r="53" spans="1:15" ht="15.5">
      <c r="A53" s="635" t="s">
        <v>250</v>
      </c>
      <c r="B53" s="629" t="s">
        <v>266</v>
      </c>
      <c r="C53" s="630"/>
      <c r="D53" s="631"/>
      <c r="E53" s="440"/>
      <c r="F53" s="472">
        <f>SUM(F54:F57)</f>
        <v>0</v>
      </c>
      <c r="N53" s="747"/>
      <c r="O53" s="747"/>
    </row>
    <row r="54" spans="1:15" ht="18">
      <c r="A54" s="636" t="s">
        <v>337</v>
      </c>
      <c r="B54" s="626" t="s">
        <v>338</v>
      </c>
      <c r="C54" s="623" t="s">
        <v>255</v>
      </c>
      <c r="D54" s="624">
        <v>0.75</v>
      </c>
      <c r="E54" s="360">
        <f>VLOOKUP(A54,'U-P1'!J:O,2,FALSE)</f>
        <v>0</v>
      </c>
      <c r="F54" s="471">
        <f t="shared" ref="F54:F57" si="8">ROUND(E54*D54,0)</f>
        <v>0</v>
      </c>
      <c r="O54" s="560"/>
    </row>
    <row r="55" spans="1:15" ht="18">
      <c r="A55" s="636" t="s">
        <v>339</v>
      </c>
      <c r="B55" s="626" t="s">
        <v>340</v>
      </c>
      <c r="C55" s="623" t="s">
        <v>255</v>
      </c>
      <c r="D55" s="624">
        <v>16.77</v>
      </c>
      <c r="E55" s="360">
        <f>VLOOKUP(A55,'U-P1'!J:O,2,FALSE)</f>
        <v>0</v>
      </c>
      <c r="F55" s="471">
        <f t="shared" si="8"/>
        <v>0</v>
      </c>
      <c r="O55" s="560"/>
    </row>
    <row r="56" spans="1:15" ht="18">
      <c r="A56" s="636" t="s">
        <v>341</v>
      </c>
      <c r="B56" s="626" t="s">
        <v>342</v>
      </c>
      <c r="C56" s="623" t="s">
        <v>255</v>
      </c>
      <c r="D56" s="624">
        <v>284.31</v>
      </c>
      <c r="E56" s="360">
        <f>VLOOKUP(A56,'U-P1'!J:O,2,FALSE)</f>
        <v>0</v>
      </c>
      <c r="F56" s="471">
        <f t="shared" si="8"/>
        <v>0</v>
      </c>
    </row>
    <row r="57" spans="1:15" ht="15.5">
      <c r="A57" s="636" t="s">
        <v>343</v>
      </c>
      <c r="B57" s="626" t="s">
        <v>344</v>
      </c>
      <c r="C57" s="623" t="s">
        <v>245</v>
      </c>
      <c r="D57" s="624">
        <v>62382.87</v>
      </c>
      <c r="E57" s="360">
        <f>VLOOKUP(A57,'U-P1'!J:O,2,FALSE)</f>
        <v>0</v>
      </c>
      <c r="F57" s="471">
        <f t="shared" si="8"/>
        <v>0</v>
      </c>
    </row>
    <row r="58" spans="1:15" ht="15.5">
      <c r="A58" s="635" t="s">
        <v>345</v>
      </c>
      <c r="B58" s="629" t="s">
        <v>346</v>
      </c>
      <c r="C58" s="630"/>
      <c r="D58" s="631"/>
      <c r="E58" s="425"/>
      <c r="F58" s="426">
        <f>SUM(F59:F74)</f>
        <v>0</v>
      </c>
    </row>
    <row r="59" spans="1:15" ht="15.5">
      <c r="A59" s="636" t="s">
        <v>347</v>
      </c>
      <c r="B59" s="626" t="s">
        <v>315</v>
      </c>
      <c r="C59" s="623" t="s">
        <v>183</v>
      </c>
      <c r="D59" s="624">
        <v>1</v>
      </c>
      <c r="E59" s="360">
        <f>VLOOKUP(A59,'U-P1'!J:O,2,FALSE)</f>
        <v>0</v>
      </c>
      <c r="F59" s="360">
        <f>ROUND(E59*D59,0)</f>
        <v>0</v>
      </c>
    </row>
    <row r="60" spans="1:15" ht="15.5">
      <c r="A60" s="636" t="s">
        <v>348</v>
      </c>
      <c r="B60" s="626" t="s">
        <v>311</v>
      </c>
      <c r="C60" s="623" t="s">
        <v>183</v>
      </c>
      <c r="D60" s="624">
        <v>2</v>
      </c>
      <c r="E60" s="360">
        <f>VLOOKUP(A60,'U-P1'!J:O,2,FALSE)</f>
        <v>0</v>
      </c>
      <c r="F60" s="360">
        <f>ROUND(E60*D60,0)</f>
        <v>0</v>
      </c>
    </row>
    <row r="61" spans="1:15" ht="15.5">
      <c r="A61" s="636" t="s">
        <v>349</v>
      </c>
      <c r="B61" s="626" t="s">
        <v>350</v>
      </c>
      <c r="C61" s="623" t="s">
        <v>183</v>
      </c>
      <c r="D61" s="624">
        <v>3</v>
      </c>
      <c r="E61" s="360">
        <f>VLOOKUP(A61,'U-P1'!J:O,2,FALSE)</f>
        <v>0</v>
      </c>
      <c r="F61" s="360">
        <f t="shared" ref="F61:F67" si="9">ROUND(E61*D61,0)</f>
        <v>0</v>
      </c>
    </row>
    <row r="62" spans="1:15" ht="15.5">
      <c r="A62" s="636" t="s">
        <v>351</v>
      </c>
      <c r="B62" s="626" t="s">
        <v>352</v>
      </c>
      <c r="C62" s="623" t="s">
        <v>183</v>
      </c>
      <c r="D62" s="624">
        <v>2</v>
      </c>
      <c r="E62" s="360">
        <f>VLOOKUP(A62,'U-P1'!J:O,2,FALSE)</f>
        <v>0</v>
      </c>
      <c r="F62" s="360">
        <f t="shared" si="9"/>
        <v>0</v>
      </c>
    </row>
    <row r="63" spans="1:15" ht="31">
      <c r="A63" s="636" t="s">
        <v>353</v>
      </c>
      <c r="B63" s="626" t="s">
        <v>354</v>
      </c>
      <c r="C63" s="623" t="s">
        <v>183</v>
      </c>
      <c r="D63" s="624">
        <v>9</v>
      </c>
      <c r="E63" s="360">
        <f>VLOOKUP(A63,'U-P1'!J:O,2,FALSE)</f>
        <v>0</v>
      </c>
      <c r="F63" s="360">
        <f t="shared" si="9"/>
        <v>0</v>
      </c>
    </row>
    <row r="64" spans="1:15" ht="31">
      <c r="A64" s="636" t="s">
        <v>355</v>
      </c>
      <c r="B64" s="626" t="s">
        <v>356</v>
      </c>
      <c r="C64" s="623" t="s">
        <v>183</v>
      </c>
      <c r="D64" s="624">
        <v>2</v>
      </c>
      <c r="E64" s="360">
        <f>VLOOKUP(A64,'U-P1'!J:O,2,FALSE)</f>
        <v>0</v>
      </c>
      <c r="F64" s="360">
        <f t="shared" si="9"/>
        <v>0</v>
      </c>
    </row>
    <row r="65" spans="1:8" ht="31">
      <c r="A65" s="636" t="s">
        <v>357</v>
      </c>
      <c r="B65" s="626" t="s">
        <v>358</v>
      </c>
      <c r="C65" s="623" t="s">
        <v>183</v>
      </c>
      <c r="D65" s="624">
        <v>1</v>
      </c>
      <c r="E65" s="360">
        <f>VLOOKUP(A65,'U-P1'!J:O,2,FALSE)</f>
        <v>0</v>
      </c>
      <c r="F65" s="360">
        <f t="shared" si="9"/>
        <v>0</v>
      </c>
    </row>
    <row r="66" spans="1:8" ht="31">
      <c r="A66" s="636" t="s">
        <v>359</v>
      </c>
      <c r="B66" s="626" t="s">
        <v>360</v>
      </c>
      <c r="C66" s="623" t="s">
        <v>183</v>
      </c>
      <c r="D66" s="624">
        <v>2</v>
      </c>
      <c r="E66" s="360">
        <f>VLOOKUP(A66,'U-P1'!J:O,2,FALSE)</f>
        <v>0</v>
      </c>
      <c r="F66" s="360">
        <f t="shared" si="9"/>
        <v>0</v>
      </c>
    </row>
    <row r="67" spans="1:8" ht="31">
      <c r="A67" s="636" t="s">
        <v>361</v>
      </c>
      <c r="B67" s="626" t="s">
        <v>362</v>
      </c>
      <c r="C67" s="623" t="s">
        <v>183</v>
      </c>
      <c r="D67" s="624">
        <v>1</v>
      </c>
      <c r="E67" s="360">
        <f>VLOOKUP(A67,'U-P1'!J:O,2,FALSE)</f>
        <v>0</v>
      </c>
      <c r="F67" s="360">
        <f t="shared" si="9"/>
        <v>0</v>
      </c>
    </row>
    <row r="68" spans="1:8" ht="15.5">
      <c r="A68" s="636" t="s">
        <v>363</v>
      </c>
      <c r="B68" s="626" t="s">
        <v>364</v>
      </c>
      <c r="C68" s="623" t="s">
        <v>244</v>
      </c>
      <c r="D68" s="624">
        <v>217.95</v>
      </c>
      <c r="E68" s="360">
        <f>VLOOKUP(A68,'U-P1'!J:O,2,FALSE)</f>
        <v>0</v>
      </c>
      <c r="F68" s="360">
        <f>ROUND(E68*D68,0)</f>
        <v>0</v>
      </c>
    </row>
    <row r="69" spans="1:8" ht="31">
      <c r="A69" s="636" t="s">
        <v>365</v>
      </c>
      <c r="B69" s="626" t="s">
        <v>366</v>
      </c>
      <c r="C69" s="623" t="s">
        <v>183</v>
      </c>
      <c r="D69" s="624">
        <v>3</v>
      </c>
      <c r="E69" s="360">
        <f>VLOOKUP(A69,'U-P1'!J:O,2,FALSE)</f>
        <v>0</v>
      </c>
      <c r="F69" s="360">
        <f>ROUND(E69*D69,0)</f>
        <v>0</v>
      </c>
    </row>
    <row r="70" spans="1:8" ht="15.5">
      <c r="A70" s="636" t="s">
        <v>367</v>
      </c>
      <c r="B70" s="626" t="s">
        <v>368</v>
      </c>
      <c r="C70" s="623" t="s">
        <v>244</v>
      </c>
      <c r="D70" s="624">
        <v>59.01</v>
      </c>
      <c r="E70" s="360">
        <f>VLOOKUP(A70,'U-P1'!J:O,2,FALSE)</f>
        <v>0</v>
      </c>
      <c r="F70" s="360">
        <f t="shared" ref="F70:F74" si="10">ROUND(E70*D70,0)</f>
        <v>0</v>
      </c>
    </row>
    <row r="71" spans="1:8" ht="15.5">
      <c r="A71" s="636" t="s">
        <v>369</v>
      </c>
      <c r="B71" s="626" t="s">
        <v>370</v>
      </c>
      <c r="C71" s="623" t="s">
        <v>244</v>
      </c>
      <c r="D71" s="624">
        <v>35</v>
      </c>
      <c r="E71" s="360">
        <f>VLOOKUP(A71,'U-P1'!J:O,2,FALSE)</f>
        <v>0</v>
      </c>
      <c r="F71" s="360">
        <f t="shared" si="10"/>
        <v>0</v>
      </c>
    </row>
    <row r="72" spans="1:8" ht="15.5">
      <c r="A72" s="636" t="s">
        <v>371</v>
      </c>
      <c r="B72" s="626" t="s">
        <v>372</v>
      </c>
      <c r="C72" s="623" t="s">
        <v>244</v>
      </c>
      <c r="D72" s="624">
        <v>85</v>
      </c>
      <c r="E72" s="360">
        <f>VLOOKUP(A72,'U-P1'!J:O,2,FALSE)</f>
        <v>0</v>
      </c>
      <c r="F72" s="360">
        <f t="shared" si="10"/>
        <v>0</v>
      </c>
    </row>
    <row r="73" spans="1:8" ht="31">
      <c r="A73" s="636" t="s">
        <v>373</v>
      </c>
      <c r="B73" s="626" t="s">
        <v>374</v>
      </c>
      <c r="C73" s="623" t="s">
        <v>183</v>
      </c>
      <c r="D73" s="624">
        <v>1</v>
      </c>
      <c r="E73" s="360">
        <f>VLOOKUP(A73,'U-P1'!J:O,2,FALSE)</f>
        <v>0</v>
      </c>
      <c r="F73" s="360">
        <f t="shared" si="10"/>
        <v>0</v>
      </c>
    </row>
    <row r="74" spans="1:8" ht="15.5">
      <c r="A74" s="636" t="s">
        <v>375</v>
      </c>
      <c r="B74" s="626" t="s">
        <v>376</v>
      </c>
      <c r="C74" s="623" t="s">
        <v>244</v>
      </c>
      <c r="D74" s="624">
        <v>61.7</v>
      </c>
      <c r="E74" s="360">
        <f>VLOOKUP(A74,'U-P1'!J:O,2,FALSE)</f>
        <v>0</v>
      </c>
      <c r="F74" s="360">
        <f t="shared" si="10"/>
        <v>0</v>
      </c>
    </row>
    <row r="75" spans="1:8" ht="12.75" customHeight="1">
      <c r="A75" s="587" t="s">
        <v>377</v>
      </c>
      <c r="B75" s="637" t="s">
        <v>378</v>
      </c>
      <c r="C75" s="578"/>
      <c r="D75" s="578"/>
      <c r="E75" s="578"/>
      <c r="F75" s="679">
        <f>+F76+F80+F85+F89</f>
        <v>0</v>
      </c>
      <c r="H75" s="573"/>
    </row>
    <row r="76" spans="1:8" ht="13">
      <c r="A76" s="592" t="s">
        <v>379</v>
      </c>
      <c r="B76" s="474" t="s">
        <v>172</v>
      </c>
      <c r="C76" s="473"/>
      <c r="D76" s="424"/>
      <c r="E76" s="425"/>
      <c r="F76" s="426">
        <f>SUM(F77:F79)</f>
        <v>0</v>
      </c>
    </row>
    <row r="77" spans="1:8" ht="15.5">
      <c r="A77" s="636" t="s">
        <v>380</v>
      </c>
      <c r="B77" s="626" t="s">
        <v>247</v>
      </c>
      <c r="C77" s="623" t="s">
        <v>244</v>
      </c>
      <c r="D77" s="624">
        <v>953.24</v>
      </c>
      <c r="E77" s="360">
        <f>VLOOKUP(A77,'U-P1'!J:O,2,FALSE)</f>
        <v>0</v>
      </c>
      <c r="F77" s="360">
        <f t="shared" ref="F77:F79" si="11">ROUND(E77*D77,0)</f>
        <v>0</v>
      </c>
    </row>
    <row r="78" spans="1:8" ht="18">
      <c r="A78" s="636" t="s">
        <v>381</v>
      </c>
      <c r="B78" s="626" t="s">
        <v>248</v>
      </c>
      <c r="C78" s="623" t="s">
        <v>249</v>
      </c>
      <c r="D78" s="624">
        <v>1429.86</v>
      </c>
      <c r="E78" s="360">
        <f>VLOOKUP(A78,'U-P1'!J:O,2,FALSE)</f>
        <v>0</v>
      </c>
      <c r="F78" s="360">
        <f t="shared" si="11"/>
        <v>0</v>
      </c>
    </row>
    <row r="79" spans="1:8" ht="18">
      <c r="A79" s="636" t="s">
        <v>382</v>
      </c>
      <c r="B79" s="626" t="s">
        <v>383</v>
      </c>
      <c r="C79" s="623" t="s">
        <v>249</v>
      </c>
      <c r="D79" s="624">
        <v>2.25</v>
      </c>
      <c r="E79" s="360">
        <f>VLOOKUP(A79,'U-P1'!J:O,2,FALSE)</f>
        <v>0</v>
      </c>
      <c r="F79" s="360">
        <f t="shared" si="11"/>
        <v>0</v>
      </c>
    </row>
    <row r="80" spans="1:8" ht="15.5">
      <c r="A80" s="635" t="s">
        <v>252</v>
      </c>
      <c r="B80" s="629" t="s">
        <v>251</v>
      </c>
      <c r="C80" s="630"/>
      <c r="D80" s="631"/>
      <c r="E80" s="425"/>
      <c r="F80" s="426">
        <f>SUM(F81:F84)</f>
        <v>0</v>
      </c>
    </row>
    <row r="81" spans="1:6" ht="31">
      <c r="A81" s="636" t="s">
        <v>384</v>
      </c>
      <c r="B81" s="626" t="s">
        <v>385</v>
      </c>
      <c r="C81" s="623" t="s">
        <v>255</v>
      </c>
      <c r="D81" s="624">
        <v>7399.39</v>
      </c>
      <c r="E81" s="360">
        <f>VLOOKUP(A81,'U-P1'!J:O,2,FALSE)</f>
        <v>0</v>
      </c>
      <c r="F81" s="360">
        <f t="shared" ref="F81:F83" si="12">ROUND(E81*D81,0)</f>
        <v>0</v>
      </c>
    </row>
    <row r="82" spans="1:6" ht="18">
      <c r="A82" s="636" t="s">
        <v>386</v>
      </c>
      <c r="B82" s="642" t="s">
        <v>257</v>
      </c>
      <c r="C82" s="623" t="s">
        <v>255</v>
      </c>
      <c r="D82" s="624">
        <v>285.97000000000003</v>
      </c>
      <c r="E82" s="360">
        <f>VLOOKUP(A82,'U-P1'!J:O,2,FALSE)</f>
        <v>0</v>
      </c>
      <c r="F82" s="360">
        <f t="shared" si="12"/>
        <v>0</v>
      </c>
    </row>
    <row r="83" spans="1:6" ht="18">
      <c r="A83" s="636" t="s">
        <v>387</v>
      </c>
      <c r="B83" s="626" t="s">
        <v>258</v>
      </c>
      <c r="C83" s="623" t="s">
        <v>255</v>
      </c>
      <c r="D83" s="624">
        <v>6920.21</v>
      </c>
      <c r="E83" s="360">
        <f>VLOOKUP(A83,'U-P1'!J:O,2,FALSE)</f>
        <v>0</v>
      </c>
      <c r="F83" s="360">
        <f t="shared" si="12"/>
        <v>0</v>
      </c>
    </row>
    <row r="84" spans="1:6" ht="18">
      <c r="A84" s="636" t="s">
        <v>388</v>
      </c>
      <c r="B84" s="626" t="s">
        <v>259</v>
      </c>
      <c r="C84" s="623" t="s">
        <v>260</v>
      </c>
      <c r="D84" s="624">
        <v>5270.95</v>
      </c>
      <c r="E84" s="360">
        <f>VLOOKUP(A84,'U-P1'!J:O,2,FALSE)</f>
        <v>0</v>
      </c>
      <c r="F84" s="360">
        <f t="shared" ref="F84" si="13">ROUND(E84*D84,0)</f>
        <v>0</v>
      </c>
    </row>
    <row r="85" spans="1:6" ht="15.5">
      <c r="A85" s="635" t="s">
        <v>253</v>
      </c>
      <c r="B85" s="629" t="s">
        <v>266</v>
      </c>
      <c r="C85" s="630"/>
      <c r="D85" s="631"/>
      <c r="E85" s="424"/>
      <c r="F85" s="575">
        <f>SUM(F86:F88)</f>
        <v>0</v>
      </c>
    </row>
    <row r="86" spans="1:6" ht="18">
      <c r="A86" s="638" t="s">
        <v>389</v>
      </c>
      <c r="B86" s="626" t="s">
        <v>390</v>
      </c>
      <c r="C86" s="623" t="s">
        <v>255</v>
      </c>
      <c r="D86" s="639">
        <v>52.41</v>
      </c>
      <c r="E86" s="360">
        <f>VLOOKUP(A86,'U-P1'!J:O,2,FALSE)</f>
        <v>0</v>
      </c>
      <c r="F86" s="360">
        <f t="shared" ref="F86:F88" si="14">ROUND(E86*D86,0)</f>
        <v>0</v>
      </c>
    </row>
    <row r="87" spans="1:6" ht="15.5">
      <c r="A87" s="638" t="s">
        <v>391</v>
      </c>
      <c r="B87" s="626" t="s">
        <v>392</v>
      </c>
      <c r="C87" s="623" t="s">
        <v>177</v>
      </c>
      <c r="D87" s="639">
        <v>1816.6</v>
      </c>
      <c r="E87" s="360">
        <f>VLOOKUP(A87,'U-P1'!J:O,2,FALSE)</f>
        <v>0</v>
      </c>
      <c r="F87" s="360">
        <f t="shared" si="14"/>
        <v>0</v>
      </c>
    </row>
    <row r="88" spans="1:6" ht="15.5">
      <c r="A88" s="638" t="s">
        <v>393</v>
      </c>
      <c r="B88" s="626" t="s">
        <v>394</v>
      </c>
      <c r="C88" s="623" t="s">
        <v>183</v>
      </c>
      <c r="D88" s="639">
        <v>6</v>
      </c>
      <c r="E88" s="360">
        <f>VLOOKUP(A88,'U-P1'!J:O,2,FALSE)</f>
        <v>0</v>
      </c>
      <c r="F88" s="360">
        <f t="shared" si="14"/>
        <v>0</v>
      </c>
    </row>
    <row r="89" spans="1:6" ht="15.5">
      <c r="A89" s="635" t="s">
        <v>395</v>
      </c>
      <c r="B89" s="629" t="s">
        <v>346</v>
      </c>
      <c r="C89" s="630"/>
      <c r="D89" s="439"/>
      <c r="E89" s="440"/>
      <c r="F89" s="472">
        <f>SUM(F90:F105)</f>
        <v>0</v>
      </c>
    </row>
    <row r="90" spans="1:6" ht="15.5">
      <c r="A90" s="636" t="s">
        <v>396</v>
      </c>
      <c r="B90" s="626" t="s">
        <v>397</v>
      </c>
      <c r="C90" s="623" t="s">
        <v>244</v>
      </c>
      <c r="D90" s="462">
        <v>898.05</v>
      </c>
      <c r="E90" s="360">
        <f>VLOOKUP(A90,'U-P1'!J:O,2,FALSE)</f>
        <v>0</v>
      </c>
      <c r="F90" s="360">
        <f t="shared" ref="F90:F95" si="15">ROUND(E90*D90,0)</f>
        <v>0</v>
      </c>
    </row>
    <row r="91" spans="1:6" ht="31">
      <c r="A91" s="636" t="s">
        <v>398</v>
      </c>
      <c r="B91" s="626" t="s">
        <v>399</v>
      </c>
      <c r="C91" s="623" t="s">
        <v>183</v>
      </c>
      <c r="D91" s="462">
        <v>3</v>
      </c>
      <c r="E91" s="360">
        <f>VLOOKUP(A91,'U-P1'!J:O,2,FALSE)</f>
        <v>0</v>
      </c>
      <c r="F91" s="360">
        <f t="shared" si="15"/>
        <v>0</v>
      </c>
    </row>
    <row r="92" spans="1:6" ht="15.5">
      <c r="A92" s="636" t="s">
        <v>400</v>
      </c>
      <c r="B92" s="626" t="s">
        <v>401</v>
      </c>
      <c r="C92" s="623" t="s">
        <v>182</v>
      </c>
      <c r="D92" s="462">
        <v>150</v>
      </c>
      <c r="E92" s="360">
        <f>VLOOKUP(A92,'U-P1'!J:O,2,FALSE)</f>
        <v>0</v>
      </c>
      <c r="F92" s="360">
        <f t="shared" si="15"/>
        <v>0</v>
      </c>
    </row>
    <row r="93" spans="1:6" ht="15.5">
      <c r="A93" s="636" t="s">
        <v>402</v>
      </c>
      <c r="B93" s="626" t="s">
        <v>403</v>
      </c>
      <c r="C93" s="623" t="s">
        <v>244</v>
      </c>
      <c r="D93" s="462">
        <v>898.05</v>
      </c>
      <c r="E93" s="360">
        <f>VLOOKUP(A93,'U-P1'!J:O,2,FALSE)</f>
        <v>0</v>
      </c>
      <c r="F93" s="360">
        <f t="shared" si="15"/>
        <v>0</v>
      </c>
    </row>
    <row r="94" spans="1:6" ht="31">
      <c r="A94" s="636" t="s">
        <v>404</v>
      </c>
      <c r="B94" s="626" t="s">
        <v>405</v>
      </c>
      <c r="C94" s="623" t="s">
        <v>183</v>
      </c>
      <c r="D94" s="462">
        <v>3</v>
      </c>
      <c r="E94" s="360">
        <f>VLOOKUP(A94,'U-P1'!J:O,2,FALSE)</f>
        <v>0</v>
      </c>
      <c r="F94" s="360">
        <f t="shared" si="15"/>
        <v>0</v>
      </c>
    </row>
    <row r="95" spans="1:6" ht="31">
      <c r="A95" s="636" t="s">
        <v>406</v>
      </c>
      <c r="B95" s="626" t="s">
        <v>407</v>
      </c>
      <c r="C95" s="623" t="s">
        <v>183</v>
      </c>
      <c r="D95" s="462">
        <v>2</v>
      </c>
      <c r="E95" s="360">
        <f>VLOOKUP(A95,'U-P1'!J:O,2,FALSE)</f>
        <v>0</v>
      </c>
      <c r="F95" s="360">
        <f t="shared" si="15"/>
        <v>0</v>
      </c>
    </row>
    <row r="96" spans="1:6" ht="31">
      <c r="A96" s="636" t="s">
        <v>408</v>
      </c>
      <c r="B96" s="626" t="s">
        <v>409</v>
      </c>
      <c r="C96" s="623" t="s">
        <v>183</v>
      </c>
      <c r="D96" s="462">
        <v>3</v>
      </c>
      <c r="E96" s="360">
        <f>VLOOKUP(A96,'U-P1'!J:O,2,FALSE)</f>
        <v>0</v>
      </c>
      <c r="F96" s="360">
        <f t="shared" ref="F96" si="16">ROUND(E96*D96,0)</f>
        <v>0</v>
      </c>
    </row>
    <row r="97" spans="1:11" ht="31">
      <c r="A97" s="636" t="s">
        <v>410</v>
      </c>
      <c r="B97" s="626" t="s">
        <v>411</v>
      </c>
      <c r="C97" s="623" t="s">
        <v>183</v>
      </c>
      <c r="D97" s="462">
        <v>2</v>
      </c>
      <c r="E97" s="360">
        <f>VLOOKUP(A97,'U-P1'!J:O,2,FALSE)</f>
        <v>0</v>
      </c>
      <c r="F97" s="360">
        <f t="shared" ref="F97:F101" si="17">ROUND(E97*D97,0)</f>
        <v>0</v>
      </c>
    </row>
    <row r="98" spans="1:11" ht="15.5">
      <c r="A98" s="636" t="s">
        <v>412</v>
      </c>
      <c r="B98" s="626" t="s">
        <v>413</v>
      </c>
      <c r="C98" s="623" t="s">
        <v>183</v>
      </c>
      <c r="D98" s="462">
        <v>1</v>
      </c>
      <c r="E98" s="360">
        <f>VLOOKUP(A98,'U-P1'!J:O,2,FALSE)</f>
        <v>0</v>
      </c>
      <c r="F98" s="360">
        <f t="shared" si="17"/>
        <v>0</v>
      </c>
    </row>
    <row r="99" spans="1:11" ht="15.5">
      <c r="A99" s="636" t="s">
        <v>414</v>
      </c>
      <c r="B99" s="626" t="s">
        <v>415</v>
      </c>
      <c r="C99" s="623" t="s">
        <v>183</v>
      </c>
      <c r="D99" s="462">
        <v>1</v>
      </c>
      <c r="E99" s="360">
        <f>VLOOKUP(A99,'U-P1'!J:O,2,FALSE)</f>
        <v>0</v>
      </c>
      <c r="F99" s="360">
        <f t="shared" si="17"/>
        <v>0</v>
      </c>
    </row>
    <row r="100" spans="1:11" ht="15.5">
      <c r="A100" s="636" t="s">
        <v>416</v>
      </c>
      <c r="B100" s="626" t="s">
        <v>417</v>
      </c>
      <c r="C100" s="623" t="s">
        <v>183</v>
      </c>
      <c r="D100" s="462">
        <v>1</v>
      </c>
      <c r="E100" s="360">
        <f>VLOOKUP(A100,'U-P1'!J:O,2,FALSE)</f>
        <v>0</v>
      </c>
      <c r="F100" s="360">
        <f t="shared" si="17"/>
        <v>0</v>
      </c>
    </row>
    <row r="101" spans="1:11" ht="15.5">
      <c r="A101" s="636" t="s">
        <v>418</v>
      </c>
      <c r="B101" s="626" t="s">
        <v>419</v>
      </c>
      <c r="C101" s="623" t="s">
        <v>183</v>
      </c>
      <c r="D101" s="462">
        <v>1</v>
      </c>
      <c r="E101" s="360">
        <f>VLOOKUP(A101,'U-P1'!J:O,2,FALSE)</f>
        <v>0</v>
      </c>
      <c r="F101" s="360">
        <f t="shared" si="17"/>
        <v>0</v>
      </c>
    </row>
    <row r="102" spans="1:11" ht="15.5">
      <c r="A102" s="636" t="s">
        <v>420</v>
      </c>
      <c r="B102" s="626" t="s">
        <v>316</v>
      </c>
      <c r="C102" s="623" t="s">
        <v>183</v>
      </c>
      <c r="D102" s="462">
        <v>2</v>
      </c>
      <c r="E102" s="360">
        <f>VLOOKUP(A102,'U-P1'!J:O,2,FALSE)</f>
        <v>0</v>
      </c>
      <c r="F102" s="360">
        <f t="shared" ref="F102:F105" si="18">ROUND(E102*D102,0)</f>
        <v>0</v>
      </c>
    </row>
    <row r="103" spans="1:11" ht="15.5">
      <c r="A103" s="636" t="s">
        <v>421</v>
      </c>
      <c r="B103" s="626" t="s">
        <v>422</v>
      </c>
      <c r="C103" s="623" t="s">
        <v>244</v>
      </c>
      <c r="D103" s="462">
        <v>26.14</v>
      </c>
      <c r="E103" s="360">
        <f>VLOOKUP(A103,'U-P1'!J:O,2,FALSE)</f>
        <v>0</v>
      </c>
      <c r="F103" s="360">
        <f t="shared" si="18"/>
        <v>0</v>
      </c>
    </row>
    <row r="104" spans="1:11" ht="15.5">
      <c r="A104" s="636" t="s">
        <v>423</v>
      </c>
      <c r="B104" s="626" t="s">
        <v>424</v>
      </c>
      <c r="C104" s="623" t="s">
        <v>244</v>
      </c>
      <c r="D104" s="462">
        <v>29.05</v>
      </c>
      <c r="E104" s="360">
        <f>VLOOKUP(A104,'U-P1'!J:O,2,FALSE)</f>
        <v>0</v>
      </c>
      <c r="F104" s="360">
        <f t="shared" si="18"/>
        <v>0</v>
      </c>
    </row>
    <row r="105" spans="1:11" ht="15.5">
      <c r="A105" s="636" t="s">
        <v>425</v>
      </c>
      <c r="B105" s="626" t="s">
        <v>426</v>
      </c>
      <c r="C105" s="623" t="s">
        <v>183</v>
      </c>
      <c r="D105" s="462">
        <v>7</v>
      </c>
      <c r="E105" s="360">
        <f>VLOOKUP(A105,'U-P1'!J:O,2,FALSE)</f>
        <v>0</v>
      </c>
      <c r="F105" s="360">
        <f t="shared" si="18"/>
        <v>0</v>
      </c>
    </row>
    <row r="106" spans="1:11" ht="12.75" customHeight="1">
      <c r="A106" s="594" t="s">
        <v>167</v>
      </c>
      <c r="B106" s="564"/>
      <c r="C106" s="565"/>
      <c r="D106" s="566"/>
      <c r="E106" s="567"/>
      <c r="F106" s="554">
        <f>+F89+F85+F80+F76+F58+F53+F50+F48+F42+F18+F15+F9+F6</f>
        <v>0</v>
      </c>
    </row>
    <row r="107" spans="1:11" s="328" customFormat="1" ht="13">
      <c r="A107" s="596" t="s">
        <v>87</v>
      </c>
      <c r="B107" s="579"/>
      <c r="C107" s="588">
        <f>A</f>
        <v>0</v>
      </c>
      <c r="D107" s="361"/>
      <c r="E107" s="308"/>
      <c r="F107" s="361">
        <f>$F$106*C107</f>
        <v>0</v>
      </c>
      <c r="G107" s="683"/>
      <c r="K107" s="560"/>
    </row>
    <row r="108" spans="1:11" s="328" customFormat="1" ht="13">
      <c r="A108" s="596" t="s">
        <v>85</v>
      </c>
      <c r="B108" s="579"/>
      <c r="C108" s="588">
        <f>I</f>
        <v>0</v>
      </c>
      <c r="D108" s="361"/>
      <c r="E108" s="308"/>
      <c r="F108" s="361">
        <f t="shared" ref="F108" si="19">$F$106*C108</f>
        <v>0</v>
      </c>
      <c r="G108" s="683"/>
      <c r="K108" s="560"/>
    </row>
    <row r="109" spans="1:11" s="328" customFormat="1" ht="13">
      <c r="A109" s="596" t="s">
        <v>168</v>
      </c>
      <c r="B109" s="579"/>
      <c r="C109" s="588">
        <f>U</f>
        <v>0</v>
      </c>
      <c r="D109" s="361"/>
      <c r="E109" s="308"/>
      <c r="F109" s="361">
        <f>$F$106*C109</f>
        <v>0</v>
      </c>
      <c r="G109" s="683"/>
      <c r="K109" s="560"/>
    </row>
    <row r="110" spans="1:11" ht="13">
      <c r="A110" s="594" t="s">
        <v>471</v>
      </c>
      <c r="B110" s="441"/>
      <c r="C110" s="423"/>
      <c r="D110" s="589"/>
      <c r="E110" s="586"/>
      <c r="F110" s="426">
        <f>SUM(F107:F109)</f>
        <v>0</v>
      </c>
    </row>
    <row r="111" spans="1:11" ht="13">
      <c r="A111" s="591" t="s">
        <v>106</v>
      </c>
      <c r="B111" s="305"/>
      <c r="C111" s="588">
        <v>0.19</v>
      </c>
      <c r="D111" s="361"/>
      <c r="E111" s="308"/>
      <c r="F111" s="361">
        <f>F109*$C$111</f>
        <v>0</v>
      </c>
    </row>
    <row r="112" spans="1:11" ht="13">
      <c r="A112" s="594" t="s">
        <v>472</v>
      </c>
      <c r="B112" s="441"/>
      <c r="C112" s="423"/>
      <c r="D112" s="589"/>
      <c r="E112" s="586"/>
      <c r="F112" s="426">
        <f>SUM(F110:F111)</f>
        <v>0</v>
      </c>
    </row>
    <row r="113" spans="1:11" ht="13">
      <c r="A113" s="594" t="s">
        <v>476</v>
      </c>
      <c r="B113" s="441"/>
      <c r="C113" s="423"/>
      <c r="D113" s="589"/>
      <c r="E113" s="586"/>
      <c r="F113" s="426">
        <f>+F112+F106</f>
        <v>0</v>
      </c>
    </row>
    <row r="114" spans="1:11" ht="13">
      <c r="A114" s="667"/>
      <c r="B114" s="306"/>
      <c r="C114" s="668"/>
      <c r="D114" s="669"/>
      <c r="E114" s="670"/>
      <c r="F114" s="671"/>
    </row>
    <row r="115" spans="1:11" s="677" customFormat="1" ht="15.5">
      <c r="A115" s="672" t="s">
        <v>188</v>
      </c>
      <c r="B115" s="678" t="s">
        <v>470</v>
      </c>
      <c r="C115" s="674"/>
      <c r="D115" s="675"/>
      <c r="E115" s="676"/>
      <c r="F115" s="686">
        <f>+F116+F117+F118+F119</f>
        <v>0</v>
      </c>
      <c r="G115" s="684"/>
    </row>
    <row r="116" spans="1:11" ht="12.75" customHeight="1">
      <c r="A116" s="666">
        <v>4.0999999999999996</v>
      </c>
      <c r="B116" s="691" t="s">
        <v>427</v>
      </c>
      <c r="C116" s="623" t="s">
        <v>244</v>
      </c>
      <c r="D116" s="624">
        <v>85.15</v>
      </c>
      <c r="E116" s="559">
        <f>VLOOKUP(A116,'U-P1'!J:O,2,FALSE)</f>
        <v>0</v>
      </c>
      <c r="F116" s="625">
        <f t="shared" ref="F116:F119" si="20">(E116*D116)</f>
        <v>0</v>
      </c>
    </row>
    <row r="117" spans="1:11" ht="12.75" customHeight="1">
      <c r="A117" s="666">
        <v>4.2</v>
      </c>
      <c r="B117" s="691" t="s">
        <v>428</v>
      </c>
      <c r="C117" s="623" t="s">
        <v>244</v>
      </c>
      <c r="D117" s="624">
        <v>4759.38</v>
      </c>
      <c r="E117" s="559">
        <f>VLOOKUP(A117,'U-P1'!J:O,2,FALSE)</f>
        <v>0</v>
      </c>
      <c r="F117" s="625">
        <f t="shared" si="20"/>
        <v>0</v>
      </c>
    </row>
    <row r="118" spans="1:11" ht="12.75" customHeight="1">
      <c r="A118" s="666">
        <v>4.3</v>
      </c>
      <c r="B118" s="691" t="s">
        <v>429</v>
      </c>
      <c r="C118" s="623" t="s">
        <v>244</v>
      </c>
      <c r="D118" s="624">
        <v>152.81</v>
      </c>
      <c r="E118" s="559">
        <f>VLOOKUP(A118,'U-P1'!J:O,2,FALSE)</f>
        <v>0</v>
      </c>
      <c r="F118" s="625">
        <f t="shared" si="20"/>
        <v>0</v>
      </c>
    </row>
    <row r="119" spans="1:11" ht="12.75" customHeight="1">
      <c r="A119" s="666">
        <v>4.4000000000000004</v>
      </c>
      <c r="B119" s="691" t="s">
        <v>430</v>
      </c>
      <c r="C119" s="623" t="s">
        <v>244</v>
      </c>
      <c r="D119" s="624">
        <v>51.56</v>
      </c>
      <c r="E119" s="559">
        <f>VLOOKUP(A119,'U-P1'!J:O,2,FALSE)</f>
        <v>0</v>
      </c>
      <c r="F119" s="625">
        <f t="shared" si="20"/>
        <v>0</v>
      </c>
    </row>
    <row r="120" spans="1:11" ht="12.75" customHeight="1">
      <c r="A120" s="666"/>
      <c r="B120" s="640"/>
      <c r="C120" s="623"/>
      <c r="D120" s="624"/>
      <c r="E120" s="559"/>
      <c r="F120" s="625"/>
    </row>
    <row r="121" spans="1:11" s="328" customFormat="1" ht="13">
      <c r="A121" s="596" t="s">
        <v>477</v>
      </c>
      <c r="B121" s="579"/>
      <c r="C121" s="588">
        <f>A</f>
        <v>0</v>
      </c>
      <c r="D121" s="361"/>
      <c r="E121" s="308"/>
      <c r="F121" s="361">
        <f>$F$115*C121</f>
        <v>0</v>
      </c>
      <c r="G121" s="683"/>
      <c r="K121" s="560"/>
    </row>
    <row r="122" spans="1:11" ht="13">
      <c r="A122" s="594" t="s">
        <v>475</v>
      </c>
      <c r="B122" s="441"/>
      <c r="C122" s="423"/>
      <c r="D122" s="589"/>
      <c r="E122" s="586"/>
      <c r="F122" s="426">
        <f>+F121+F115</f>
        <v>0</v>
      </c>
    </row>
    <row r="124" spans="1:11" s="677" customFormat="1" ht="15.5">
      <c r="A124" s="672" t="s">
        <v>474</v>
      </c>
      <c r="B124" s="673"/>
      <c r="C124" s="674"/>
      <c r="D124" s="675"/>
      <c r="E124" s="676"/>
      <c r="F124" s="686"/>
      <c r="G124" s="684"/>
    </row>
    <row r="126" spans="1:11" s="677" customFormat="1" ht="15.5">
      <c r="A126" s="672" t="s">
        <v>473</v>
      </c>
      <c r="B126" s="673"/>
      <c r="C126" s="674"/>
      <c r="D126" s="675"/>
      <c r="E126" s="676"/>
      <c r="F126" s="686">
        <f>+F124+F122+F113</f>
        <v>0</v>
      </c>
      <c r="G126" s="684"/>
    </row>
  </sheetData>
  <sheetProtection selectLockedCells="1" autoFilter="0"/>
  <autoFilter ref="A4:F112" xr:uid="{00000000-0009-0000-0000-000001000000}"/>
  <mergeCells count="2">
    <mergeCell ref="N53:O53"/>
    <mergeCell ref="J49:J51"/>
  </mergeCells>
  <phoneticPr fontId="16" type="noConversion"/>
  <pageMargins left="0.17" right="0.17" top="0.17" bottom="0.17" header="0.17" footer="0.17"/>
  <pageSetup scale="54" fitToHeight="0" orientation="portrait" horizontalDpi="1200" verticalDpi="1200"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3">
    <tabColor theme="4" tint="0.39997558519241921"/>
  </sheetPr>
  <dimension ref="A1:P26558"/>
  <sheetViews>
    <sheetView view="pageBreakPreview" topLeftCell="A31" zoomScale="90" zoomScaleSheetLayoutView="90" workbookViewId="0">
      <selection activeCell="B7" sqref="B7:G7"/>
    </sheetView>
  </sheetViews>
  <sheetFormatPr baseColWidth="10" defaultColWidth="11.453125" defaultRowHeight="13"/>
  <cols>
    <col min="1" max="1" width="34.7265625" style="205" customWidth="1"/>
    <col min="2" max="2" width="8.81640625" style="460" customWidth="1"/>
    <col min="3" max="3" width="10.81640625" style="205" customWidth="1"/>
    <col min="4" max="4" width="18.1796875" style="280" customWidth="1"/>
    <col min="5" max="5" width="14" style="280" customWidth="1"/>
    <col min="6" max="6" width="17.7265625" style="279" customWidth="1"/>
    <col min="7" max="7" width="20.453125" style="279" customWidth="1"/>
    <col min="8" max="8" width="4.26953125" style="204" customWidth="1"/>
    <col min="9" max="9" width="9.453125" style="322" customWidth="1"/>
    <col min="10" max="10" width="11.453125" style="205" customWidth="1"/>
    <col min="11" max="11" width="18.453125" style="204" customWidth="1"/>
    <col min="12" max="12" width="12.81640625" style="204" bestFit="1" customWidth="1"/>
    <col min="13" max="13" width="10" style="204" bestFit="1" customWidth="1"/>
    <col min="14" max="14" width="11.7265625" style="204" bestFit="1" customWidth="1"/>
    <col min="15" max="15" width="16" style="298" customWidth="1"/>
    <col min="16" max="16" width="12.26953125" style="204" bestFit="1" customWidth="1"/>
    <col min="17" max="16384" width="11.453125" style="204"/>
  </cols>
  <sheetData>
    <row r="1" spans="1:15" s="199" customFormat="1">
      <c r="A1" s="196" t="s">
        <v>109</v>
      </c>
      <c r="B1" s="458"/>
      <c r="C1" s="196"/>
      <c r="D1" s="198"/>
      <c r="E1" s="198"/>
      <c r="F1" s="197"/>
      <c r="G1" s="197"/>
      <c r="I1" s="321"/>
      <c r="J1" s="200"/>
      <c r="O1" s="297"/>
    </row>
    <row r="2" spans="1:15" s="199" customFormat="1">
      <c r="A2" s="196" t="str">
        <f>CONCATENATE('Prestaciones y AIU'!A145," ANALISIS DE PRECIOS UNITARIOS")</f>
        <v xml:space="preserve"> ANALISIS DE PRECIOS UNITARIOS</v>
      </c>
      <c r="B2" s="458"/>
      <c r="C2" s="196"/>
      <c r="D2" s="198"/>
      <c r="E2" s="198"/>
      <c r="F2" s="197"/>
      <c r="G2" s="197"/>
      <c r="I2" s="321"/>
      <c r="J2" s="200"/>
      <c r="O2" s="297"/>
    </row>
    <row r="3" spans="1:15" s="199" customFormat="1">
      <c r="A3" s="196" t="str">
        <f>Objeto_LIC</f>
        <v>OPTIMIZACION DEL SISTEMA DE ABASTECIMIENTO (ADUCCION, PRETRATAMIENTO Y CONDUCCION) DEL MUNICPIO DE TAME, DEPARTAMENTO DE ARAUCA</v>
      </c>
      <c r="B3" s="458"/>
      <c r="C3" s="196"/>
      <c r="D3" s="198"/>
      <c r="E3" s="198"/>
      <c r="F3" s="197"/>
      <c r="G3" s="197"/>
      <c r="I3" s="321"/>
      <c r="J3" s="200"/>
      <c r="O3" s="297"/>
    </row>
    <row r="4" spans="1:15" s="199" customFormat="1">
      <c r="A4" s="196"/>
      <c r="B4" s="458"/>
      <c r="C4" s="196"/>
      <c r="D4" s="198"/>
      <c r="E4" s="198"/>
      <c r="F4" s="197"/>
      <c r="G4" s="197"/>
      <c r="I4" s="321"/>
      <c r="J4" s="200"/>
      <c r="O4" s="297"/>
    </row>
    <row r="5" spans="1:15" ht="13.5" thickBot="1">
      <c r="A5" s="201"/>
      <c r="B5" s="448"/>
      <c r="C5" s="201"/>
      <c r="D5" s="203"/>
      <c r="E5" s="203"/>
      <c r="F5" s="202"/>
      <c r="G5" s="202"/>
    </row>
    <row r="6" spans="1:15" s="211" customFormat="1" ht="13.5" thickTop="1">
      <c r="A6" s="206"/>
      <c r="B6" s="457"/>
      <c r="C6" s="207"/>
      <c r="D6" s="209"/>
      <c r="E6" s="209"/>
      <c r="F6" s="208"/>
      <c r="G6" s="210" t="s">
        <v>110</v>
      </c>
      <c r="I6" s="323"/>
      <c r="J6" s="212"/>
      <c r="O6" s="297"/>
    </row>
    <row r="7" spans="1:15">
      <c r="A7" s="213" t="s">
        <v>62</v>
      </c>
      <c r="B7" s="750">
        <f>Proponente</f>
        <v>0</v>
      </c>
      <c r="C7" s="750"/>
      <c r="D7" s="750"/>
      <c r="E7" s="750"/>
      <c r="F7" s="750"/>
      <c r="G7" s="751"/>
    </row>
    <row r="8" spans="1:15">
      <c r="A8" s="213" t="s">
        <v>63</v>
      </c>
      <c r="B8" s="449" t="s">
        <v>431</v>
      </c>
      <c r="C8" s="750" t="str">
        <f>VLOOKUP(B8,Presupuesto!$A$4:$B$106,2,FALSE)</f>
        <v>Localización y replanteo</v>
      </c>
      <c r="D8" s="750"/>
      <c r="E8" s="750"/>
      <c r="F8" s="750"/>
      <c r="G8" s="751"/>
    </row>
    <row r="9" spans="1:15">
      <c r="A9" s="214"/>
      <c r="B9" s="438"/>
      <c r="C9" s="215"/>
      <c r="D9" s="217"/>
      <c r="E9" s="217"/>
      <c r="F9" s="218" t="s">
        <v>88</v>
      </c>
      <c r="G9" s="687" t="e">
        <f>LOOKUP('U-P1'!B8,Presupuesto!$1:$1048576,Presupuesto!$C$1:$C$105)</f>
        <v>#N/A</v>
      </c>
      <c r="H9" s="687"/>
      <c r="I9" s="687"/>
      <c r="J9" s="687"/>
      <c r="K9" s="688"/>
    </row>
    <row r="10" spans="1:15" ht="13.5" thickBot="1">
      <c r="A10" s="213" t="s">
        <v>64</v>
      </c>
      <c r="B10" s="438"/>
      <c r="C10" s="215"/>
      <c r="D10" s="217"/>
      <c r="E10" s="217"/>
      <c r="F10" s="216"/>
      <c r="G10" s="219"/>
      <c r="I10" s="324"/>
      <c r="J10" s="295"/>
      <c r="K10" s="296"/>
      <c r="L10" s="296"/>
      <c r="M10" s="296"/>
      <c r="N10" s="296"/>
      <c r="O10" s="296"/>
    </row>
    <row r="11" spans="1:15" s="220" customFormat="1" ht="13.5" thickTop="1">
      <c r="A11" s="221" t="s">
        <v>57</v>
      </c>
      <c r="B11" s="447" t="s">
        <v>65</v>
      </c>
      <c r="C11" s="222" t="s">
        <v>66</v>
      </c>
      <c r="D11" s="223" t="s">
        <v>74</v>
      </c>
      <c r="E11" s="224" t="s">
        <v>100</v>
      </c>
      <c r="F11" s="224" t="s">
        <v>79</v>
      </c>
      <c r="G11" s="225" t="s">
        <v>70</v>
      </c>
      <c r="I11" s="325"/>
      <c r="J11" s="226"/>
      <c r="O11" s="296"/>
    </row>
    <row r="12" spans="1:15">
      <c r="A12" s="227" t="str">
        <f>IF(I12=0,"-",VLOOKUP(I12,EQUIPOS,2,FALSE))</f>
        <v>-</v>
      </c>
      <c r="B12" s="228"/>
      <c r="C12" s="228"/>
      <c r="D12" s="194"/>
      <c r="E12" s="229">
        <f t="shared" ref="E12:E23" si="0">IF(I12=0,0,VLOOKUP(I12,EQUIPOS,4,FALSE))</f>
        <v>0</v>
      </c>
      <c r="F12" s="230">
        <f t="shared" ref="F12:F23" si="1">IF(D12=0,0,E12/D12)</f>
        <v>0</v>
      </c>
      <c r="G12" s="231"/>
      <c r="I12" s="643"/>
    </row>
    <row r="13" spans="1:15">
      <c r="A13" s="227" t="str">
        <f t="shared" ref="A13:A23" si="2">IF(I13=0,"-",VLOOKUP(I13,EQUIPOS,2,FALSE))</f>
        <v>-</v>
      </c>
      <c r="B13" s="228"/>
      <c r="C13" s="228"/>
      <c r="D13" s="194"/>
      <c r="E13" s="229">
        <f t="shared" si="0"/>
        <v>0</v>
      </c>
      <c r="F13" s="230">
        <f t="shared" si="1"/>
        <v>0</v>
      </c>
      <c r="G13" s="232"/>
      <c r="I13" s="643"/>
    </row>
    <row r="14" spans="1:15">
      <c r="A14" s="227" t="str">
        <f t="shared" si="2"/>
        <v>-</v>
      </c>
      <c r="B14" s="228"/>
      <c r="C14" s="228"/>
      <c r="D14" s="194"/>
      <c r="E14" s="229">
        <f t="shared" si="0"/>
        <v>0</v>
      </c>
      <c r="F14" s="230">
        <f t="shared" si="1"/>
        <v>0</v>
      </c>
      <c r="G14" s="232"/>
      <c r="I14" s="643"/>
    </row>
    <row r="15" spans="1:15">
      <c r="A15" s="227" t="str">
        <f t="shared" si="2"/>
        <v>-</v>
      </c>
      <c r="B15" s="228"/>
      <c r="C15" s="228"/>
      <c r="D15" s="194"/>
      <c r="E15" s="229">
        <f t="shared" si="0"/>
        <v>0</v>
      </c>
      <c r="F15" s="230">
        <f t="shared" si="1"/>
        <v>0</v>
      </c>
      <c r="G15" s="232"/>
      <c r="I15" s="283"/>
    </row>
    <row r="16" spans="1:15">
      <c r="A16" s="227" t="str">
        <f t="shared" si="2"/>
        <v>-</v>
      </c>
      <c r="B16" s="228"/>
      <c r="C16" s="228"/>
      <c r="D16" s="194"/>
      <c r="E16" s="229">
        <f t="shared" si="0"/>
        <v>0</v>
      </c>
      <c r="F16" s="230">
        <f t="shared" si="1"/>
        <v>0</v>
      </c>
      <c r="G16" s="232"/>
      <c r="I16" s="283"/>
    </row>
    <row r="17" spans="1:15">
      <c r="A17" s="227" t="str">
        <f t="shared" si="2"/>
        <v>-</v>
      </c>
      <c r="B17" s="228"/>
      <c r="C17" s="228"/>
      <c r="D17" s="194"/>
      <c r="E17" s="229">
        <f t="shared" si="0"/>
        <v>0</v>
      </c>
      <c r="F17" s="230">
        <f t="shared" si="1"/>
        <v>0</v>
      </c>
      <c r="G17" s="232"/>
      <c r="I17" s="283"/>
    </row>
    <row r="18" spans="1:15">
      <c r="A18" s="227" t="str">
        <f t="shared" si="2"/>
        <v>-</v>
      </c>
      <c r="B18" s="228"/>
      <c r="C18" s="228"/>
      <c r="D18" s="194"/>
      <c r="E18" s="229">
        <f t="shared" si="0"/>
        <v>0</v>
      </c>
      <c r="F18" s="230">
        <f t="shared" si="1"/>
        <v>0</v>
      </c>
      <c r="G18" s="232"/>
      <c r="I18" s="283"/>
    </row>
    <row r="19" spans="1:15">
      <c r="A19" s="227" t="str">
        <f t="shared" si="2"/>
        <v>-</v>
      </c>
      <c r="B19" s="228"/>
      <c r="C19" s="228"/>
      <c r="D19" s="194"/>
      <c r="E19" s="229">
        <f t="shared" si="0"/>
        <v>0</v>
      </c>
      <c r="F19" s="230">
        <f t="shared" si="1"/>
        <v>0</v>
      </c>
      <c r="G19" s="232"/>
      <c r="I19" s="283"/>
    </row>
    <row r="20" spans="1:15">
      <c r="A20" s="227" t="str">
        <f t="shared" si="2"/>
        <v>-</v>
      </c>
      <c r="B20" s="228"/>
      <c r="C20" s="228"/>
      <c r="D20" s="194"/>
      <c r="E20" s="229">
        <f t="shared" si="0"/>
        <v>0</v>
      </c>
      <c r="F20" s="230">
        <f t="shared" si="1"/>
        <v>0</v>
      </c>
      <c r="G20" s="232"/>
      <c r="I20" s="283"/>
    </row>
    <row r="21" spans="1:15">
      <c r="A21" s="227" t="str">
        <f t="shared" si="2"/>
        <v>-</v>
      </c>
      <c r="B21" s="228"/>
      <c r="C21" s="228"/>
      <c r="D21" s="194"/>
      <c r="E21" s="229">
        <f t="shared" si="0"/>
        <v>0</v>
      </c>
      <c r="F21" s="230">
        <f t="shared" si="1"/>
        <v>0</v>
      </c>
      <c r="G21" s="232"/>
      <c r="I21" s="283"/>
    </row>
    <row r="22" spans="1:15">
      <c r="A22" s="227" t="str">
        <f t="shared" si="2"/>
        <v>-</v>
      </c>
      <c r="B22" s="228"/>
      <c r="C22" s="228"/>
      <c r="D22" s="194"/>
      <c r="E22" s="229">
        <f t="shared" si="0"/>
        <v>0</v>
      </c>
      <c r="F22" s="230">
        <f t="shared" si="1"/>
        <v>0</v>
      </c>
      <c r="G22" s="232"/>
      <c r="I22" s="283"/>
    </row>
    <row r="23" spans="1:15">
      <c r="A23" s="227" t="str">
        <f t="shared" si="2"/>
        <v>-</v>
      </c>
      <c r="B23" s="228"/>
      <c r="C23" s="228"/>
      <c r="D23" s="194"/>
      <c r="E23" s="229">
        <f t="shared" si="0"/>
        <v>0</v>
      </c>
      <c r="F23" s="230">
        <f t="shared" si="1"/>
        <v>0</v>
      </c>
      <c r="G23" s="232"/>
      <c r="I23" s="283"/>
    </row>
    <row r="24" spans="1:15" ht="13.5" thickBot="1">
      <c r="A24" s="234"/>
      <c r="B24" s="456"/>
      <c r="C24" s="235"/>
      <c r="D24" s="237"/>
      <c r="E24" s="237"/>
      <c r="F24" s="238" t="s">
        <v>80</v>
      </c>
      <c r="G24" s="239">
        <f>ROUND(SUM(F12:F23),0)</f>
        <v>0</v>
      </c>
      <c r="I24" s="326"/>
    </row>
    <row r="25" spans="1:15" ht="13.5" thickTop="1">
      <c r="A25" s="240" t="s">
        <v>67</v>
      </c>
      <c r="B25" s="446"/>
      <c r="C25" s="241"/>
      <c r="D25" s="243"/>
      <c r="E25" s="243"/>
      <c r="F25" s="242"/>
      <c r="G25" s="244"/>
      <c r="I25" s="326"/>
    </row>
    <row r="26" spans="1:15" s="220" customFormat="1" ht="26">
      <c r="A26" s="245" t="s">
        <v>57</v>
      </c>
      <c r="B26" s="455"/>
      <c r="C26" s="247" t="s">
        <v>58</v>
      </c>
      <c r="D26" s="316" t="s">
        <v>68</v>
      </c>
      <c r="E26" s="248" t="s">
        <v>69</v>
      </c>
      <c r="F26" s="249" t="s">
        <v>79</v>
      </c>
      <c r="G26" s="250" t="s">
        <v>70</v>
      </c>
      <c r="I26" s="325"/>
      <c r="J26" s="226"/>
      <c r="O26" s="296"/>
    </row>
    <row r="27" spans="1:15">
      <c r="A27" s="748" t="str">
        <f t="shared" ref="A27:A38" si="3">IF(I27=0,"",VLOOKUP(I27,MATERIALES,2,FALSE))</f>
        <v/>
      </c>
      <c r="B27" s="749"/>
      <c r="C27" s="251" t="str">
        <f t="shared" ref="C27:C35" si="4">IF(I27=0,"",VLOOKUP(I27,MATERIALES,3,FALSE))</f>
        <v/>
      </c>
      <c r="D27" s="194"/>
      <c r="E27" s="252">
        <f t="shared" ref="E27:E38" si="5">IF(I27=0,0,VLOOKUP(I27,MATERIALES,4,FALSE))</f>
        <v>0</v>
      </c>
      <c r="F27" s="230">
        <f>D27*E27</f>
        <v>0</v>
      </c>
      <c r="G27" s="231"/>
      <c r="I27" s="283"/>
    </row>
    <row r="28" spans="1:15">
      <c r="A28" s="748" t="str">
        <f t="shared" si="3"/>
        <v/>
      </c>
      <c r="B28" s="749"/>
      <c r="C28" s="251" t="str">
        <f t="shared" si="4"/>
        <v/>
      </c>
      <c r="D28" s="194"/>
      <c r="E28" s="252">
        <f t="shared" si="5"/>
        <v>0</v>
      </c>
      <c r="F28" s="230">
        <f t="shared" ref="F28:F38" si="6">D28*E28</f>
        <v>0</v>
      </c>
      <c r="G28" s="232"/>
      <c r="I28" s="283"/>
    </row>
    <row r="29" spans="1:15">
      <c r="A29" s="748" t="str">
        <f t="shared" si="3"/>
        <v/>
      </c>
      <c r="B29" s="749"/>
      <c r="C29" s="251" t="str">
        <f t="shared" si="4"/>
        <v/>
      </c>
      <c r="D29" s="194"/>
      <c r="E29" s="252">
        <f t="shared" si="5"/>
        <v>0</v>
      </c>
      <c r="F29" s="230">
        <f t="shared" si="6"/>
        <v>0</v>
      </c>
      <c r="G29" s="232"/>
      <c r="I29" s="283"/>
    </row>
    <row r="30" spans="1:15">
      <c r="A30" s="748" t="str">
        <f t="shared" si="3"/>
        <v/>
      </c>
      <c r="B30" s="749"/>
      <c r="C30" s="251" t="str">
        <f t="shared" si="4"/>
        <v/>
      </c>
      <c r="D30" s="194"/>
      <c r="E30" s="252">
        <f t="shared" si="5"/>
        <v>0</v>
      </c>
      <c r="F30" s="230">
        <f t="shared" si="6"/>
        <v>0</v>
      </c>
      <c r="G30" s="232"/>
      <c r="I30" s="283"/>
    </row>
    <row r="31" spans="1:15">
      <c r="A31" s="748" t="str">
        <f t="shared" si="3"/>
        <v/>
      </c>
      <c r="B31" s="749"/>
      <c r="C31" s="251" t="str">
        <f t="shared" si="4"/>
        <v/>
      </c>
      <c r="D31" s="194"/>
      <c r="E31" s="252">
        <f t="shared" si="5"/>
        <v>0</v>
      </c>
      <c r="F31" s="230">
        <f t="shared" si="6"/>
        <v>0</v>
      </c>
      <c r="G31" s="232"/>
      <c r="I31" s="283"/>
    </row>
    <row r="32" spans="1:15">
      <c r="A32" s="748" t="str">
        <f t="shared" si="3"/>
        <v/>
      </c>
      <c r="B32" s="749"/>
      <c r="C32" s="251" t="str">
        <f t="shared" si="4"/>
        <v/>
      </c>
      <c r="D32" s="194"/>
      <c r="E32" s="252">
        <f t="shared" si="5"/>
        <v>0</v>
      </c>
      <c r="F32" s="230">
        <f t="shared" si="6"/>
        <v>0</v>
      </c>
      <c r="G32" s="232"/>
      <c r="I32" s="283"/>
    </row>
    <row r="33" spans="1:9">
      <c r="A33" s="748" t="str">
        <f t="shared" si="3"/>
        <v/>
      </c>
      <c r="B33" s="749"/>
      <c r="C33" s="251" t="str">
        <f t="shared" si="4"/>
        <v/>
      </c>
      <c r="D33" s="194"/>
      <c r="E33" s="252">
        <f t="shared" si="5"/>
        <v>0</v>
      </c>
      <c r="F33" s="230">
        <f t="shared" si="6"/>
        <v>0</v>
      </c>
      <c r="G33" s="232"/>
      <c r="I33" s="283"/>
    </row>
    <row r="34" spans="1:9">
      <c r="A34" s="748" t="str">
        <f t="shared" si="3"/>
        <v/>
      </c>
      <c r="B34" s="749"/>
      <c r="C34" s="251" t="str">
        <f t="shared" si="4"/>
        <v/>
      </c>
      <c r="D34" s="194"/>
      <c r="E34" s="252">
        <f t="shared" si="5"/>
        <v>0</v>
      </c>
      <c r="F34" s="230">
        <f t="shared" si="6"/>
        <v>0</v>
      </c>
      <c r="G34" s="253"/>
      <c r="I34" s="283"/>
    </row>
    <row r="35" spans="1:9">
      <c r="A35" s="748" t="str">
        <f t="shared" si="3"/>
        <v/>
      </c>
      <c r="B35" s="749"/>
      <c r="C35" s="251" t="str">
        <f t="shared" si="4"/>
        <v/>
      </c>
      <c r="D35" s="194"/>
      <c r="E35" s="252">
        <f t="shared" si="5"/>
        <v>0</v>
      </c>
      <c r="F35" s="230">
        <f t="shared" si="6"/>
        <v>0</v>
      </c>
      <c r="G35" s="232"/>
      <c r="I35" s="283"/>
    </row>
    <row r="36" spans="1:9">
      <c r="A36" s="748" t="str">
        <f t="shared" si="3"/>
        <v/>
      </c>
      <c r="B36" s="749"/>
      <c r="C36" s="251"/>
      <c r="D36" s="194"/>
      <c r="E36" s="252">
        <f t="shared" si="5"/>
        <v>0</v>
      </c>
      <c r="F36" s="230">
        <f t="shared" si="6"/>
        <v>0</v>
      </c>
      <c r="G36" s="232"/>
      <c r="I36" s="283"/>
    </row>
    <row r="37" spans="1:9">
      <c r="A37" s="748" t="str">
        <f t="shared" si="3"/>
        <v/>
      </c>
      <c r="B37" s="749"/>
      <c r="C37" s="251"/>
      <c r="D37" s="194"/>
      <c r="E37" s="252">
        <f t="shared" si="5"/>
        <v>0</v>
      </c>
      <c r="F37" s="230">
        <f t="shared" si="6"/>
        <v>0</v>
      </c>
      <c r="G37" s="232"/>
      <c r="I37" s="283"/>
    </row>
    <row r="38" spans="1:9">
      <c r="A38" s="748" t="str">
        <f t="shared" si="3"/>
        <v/>
      </c>
      <c r="B38" s="749"/>
      <c r="C38" s="251" t="str">
        <f t="shared" ref="C38" si="7">IF(I38=0,"",VLOOKUP(I38,MATERIALES,3,FALSE))</f>
        <v/>
      </c>
      <c r="D38" s="194"/>
      <c r="E38" s="252">
        <f t="shared" si="5"/>
        <v>0</v>
      </c>
      <c r="F38" s="230">
        <f t="shared" si="6"/>
        <v>0</v>
      </c>
      <c r="G38" s="233"/>
      <c r="I38" s="283"/>
    </row>
    <row r="39" spans="1:9" ht="26.25" customHeight="1" thickBot="1">
      <c r="A39" s="214"/>
      <c r="B39" s="438"/>
      <c r="C39" s="215"/>
      <c r="D39" s="217"/>
      <c r="E39" s="254"/>
      <c r="F39" s="255" t="s">
        <v>81</v>
      </c>
      <c r="G39" s="253">
        <f>SUM(F27:F38)</f>
        <v>0</v>
      </c>
      <c r="I39" s="326"/>
    </row>
    <row r="40" spans="1:9" ht="14" thickTop="1" thickBot="1">
      <c r="A40" s="256" t="s">
        <v>72</v>
      </c>
      <c r="B40" s="445"/>
      <c r="C40" s="257"/>
      <c r="D40" s="259"/>
      <c r="E40" s="259"/>
      <c r="F40" s="258"/>
      <c r="G40" s="260"/>
      <c r="I40" s="326"/>
    </row>
    <row r="41" spans="1:9" ht="26.5" customHeight="1" thickTop="1">
      <c r="A41" s="245" t="s">
        <v>57</v>
      </c>
      <c r="B41" s="455"/>
      <c r="C41" s="248" t="s">
        <v>71</v>
      </c>
      <c r="D41" s="316" t="s">
        <v>75</v>
      </c>
      <c r="E41" s="248" t="s">
        <v>98</v>
      </c>
      <c r="F41" s="249" t="s">
        <v>79</v>
      </c>
      <c r="G41" s="250" t="s">
        <v>70</v>
      </c>
      <c r="I41" s="326"/>
    </row>
    <row r="42" spans="1:9">
      <c r="A42" s="748" t="str">
        <f>IF(I42=0,"",VLOOKUP(I42,EQUIPOS,2,FALSE))</f>
        <v/>
      </c>
      <c r="B42" s="749"/>
      <c r="C42" s="195"/>
      <c r="D42" s="194"/>
      <c r="E42" s="252">
        <f>IF(I42=0,0,VLOOKUP(I42,EQUIPOS,4,FALSE))</f>
        <v>0</v>
      </c>
      <c r="F42" s="230">
        <f>C42*D42*E42</f>
        <v>0</v>
      </c>
      <c r="G42" s="231"/>
      <c r="I42" s="283"/>
    </row>
    <row r="43" spans="1:9">
      <c r="A43" s="748" t="str">
        <f>IF(I43=0,"",VLOOKUP(I43,EQUIPOS,2,FALSE))</f>
        <v/>
      </c>
      <c r="B43" s="749"/>
      <c r="C43" s="195"/>
      <c r="D43" s="194"/>
      <c r="E43" s="252">
        <f>IF(I43=0,0,VLOOKUP(I43,EQUIPOS,4,FALSE))</f>
        <v>0</v>
      </c>
      <c r="F43" s="230">
        <f t="shared" ref="F43:F46" si="8">C43*D43*E43</f>
        <v>0</v>
      </c>
      <c r="G43" s="232"/>
      <c r="I43" s="283"/>
    </row>
    <row r="44" spans="1:9">
      <c r="A44" s="748" t="str">
        <f>IF(I44=0,"",VLOOKUP(I44,EQUIPOS,2,FALSE))</f>
        <v/>
      </c>
      <c r="B44" s="749"/>
      <c r="C44" s="195"/>
      <c r="D44" s="194"/>
      <c r="E44" s="252">
        <f>IF(I44=0,0,VLOOKUP(I44,EQUIPOS,4,FALSE))</f>
        <v>0</v>
      </c>
      <c r="F44" s="230">
        <f t="shared" si="8"/>
        <v>0</v>
      </c>
      <c r="G44" s="232"/>
      <c r="I44" s="283"/>
    </row>
    <row r="45" spans="1:9">
      <c r="A45" s="748" t="str">
        <f>IF(I45=0,"",VLOOKUP(I45,EQUIPOS,2,FALSE))</f>
        <v/>
      </c>
      <c r="B45" s="749"/>
      <c r="C45" s="195"/>
      <c r="D45" s="194"/>
      <c r="E45" s="252">
        <f>IF(I45=0,0,VLOOKUP(I45,EQUIPOS,4,FALSE))</f>
        <v>0</v>
      </c>
      <c r="F45" s="230">
        <f t="shared" si="8"/>
        <v>0</v>
      </c>
      <c r="G45" s="232"/>
      <c r="I45" s="283"/>
    </row>
    <row r="46" spans="1:9">
      <c r="A46" s="748" t="str">
        <f>IF(I46=0,"",VLOOKUP(I46,EQUIPOS,2,FALSE))</f>
        <v/>
      </c>
      <c r="B46" s="749"/>
      <c r="C46" s="195"/>
      <c r="D46" s="194"/>
      <c r="E46" s="252">
        <f>IF(I46=0,0,VLOOKUP(I46,EQUIPOS,4,FALSE))</f>
        <v>0</v>
      </c>
      <c r="F46" s="230">
        <f t="shared" si="8"/>
        <v>0</v>
      </c>
      <c r="G46" s="233"/>
      <c r="I46" s="283"/>
    </row>
    <row r="47" spans="1:9" ht="30.75" customHeight="1" thickBot="1">
      <c r="A47" s="234"/>
      <c r="B47" s="456"/>
      <c r="C47" s="235"/>
      <c r="D47" s="237"/>
      <c r="E47" s="261"/>
      <c r="F47" s="238" t="s">
        <v>82</v>
      </c>
      <c r="G47" s="262">
        <f>ROUND(SUM(F42:F46),0)</f>
        <v>0</v>
      </c>
      <c r="I47" s="326"/>
    </row>
    <row r="48" spans="1:9" ht="13.5" thickTop="1">
      <c r="A48" s="240" t="s">
        <v>73</v>
      </c>
      <c r="B48" s="446"/>
      <c r="C48" s="241"/>
      <c r="D48" s="243"/>
      <c r="E48" s="243"/>
      <c r="F48" s="242"/>
      <c r="G48" s="244"/>
      <c r="I48" s="326"/>
    </row>
    <row r="49" spans="1:9" ht="26">
      <c r="A49" s="245" t="s">
        <v>57</v>
      </c>
      <c r="B49" s="454" t="s">
        <v>58</v>
      </c>
      <c r="C49" s="247" t="s">
        <v>68</v>
      </c>
      <c r="D49" s="316" t="s">
        <v>74</v>
      </c>
      <c r="E49" s="248" t="s">
        <v>69</v>
      </c>
      <c r="F49" s="249" t="s">
        <v>79</v>
      </c>
      <c r="G49" s="250" t="s">
        <v>70</v>
      </c>
      <c r="H49" s="220"/>
      <c r="I49" s="325"/>
    </row>
    <row r="50" spans="1:9">
      <c r="A50" s="263" t="str">
        <f t="shared" ref="A50:A61" si="9">IF(I50=0,"",VLOOKUP(I50,MANOOBRA,2,FALSE))</f>
        <v/>
      </c>
      <c r="B50" s="444" t="str">
        <f t="shared" ref="B50:B61" si="10">IF(I50=0,"",VLOOKUP(I50,MANOOBRA,3,FALSE))</f>
        <v/>
      </c>
      <c r="C50" s="195"/>
      <c r="D50" s="195"/>
      <c r="E50" s="252">
        <f t="shared" ref="E50:E61" si="11">IF(I50=0,0,VLOOKUP(I50,MANOOBRA,4,FALSE))</f>
        <v>0</v>
      </c>
      <c r="F50" s="230">
        <f>IF(D50=0,0,C50*E50/D50)</f>
        <v>0</v>
      </c>
      <c r="G50" s="231"/>
      <c r="I50" s="283"/>
    </row>
    <row r="51" spans="1:9">
      <c r="A51" s="263" t="str">
        <f t="shared" si="9"/>
        <v/>
      </c>
      <c r="B51" s="444" t="str">
        <f t="shared" si="10"/>
        <v/>
      </c>
      <c r="C51" s="195"/>
      <c r="D51" s="195"/>
      <c r="E51" s="252">
        <f t="shared" si="11"/>
        <v>0</v>
      </c>
      <c r="F51" s="230">
        <f t="shared" ref="F51:F61" si="12">IF(D51=0,0,C51*E51/D51)</f>
        <v>0</v>
      </c>
      <c r="G51" s="232"/>
      <c r="I51" s="283"/>
    </row>
    <row r="52" spans="1:9">
      <c r="A52" s="263" t="str">
        <f t="shared" si="9"/>
        <v/>
      </c>
      <c r="B52" s="444" t="str">
        <f t="shared" si="10"/>
        <v/>
      </c>
      <c r="C52" s="195"/>
      <c r="D52" s="309"/>
      <c r="E52" s="252">
        <f t="shared" si="11"/>
        <v>0</v>
      </c>
      <c r="F52" s="230">
        <f t="shared" si="12"/>
        <v>0</v>
      </c>
      <c r="G52" s="232"/>
      <c r="I52" s="283"/>
    </row>
    <row r="53" spans="1:9">
      <c r="A53" s="263" t="str">
        <f t="shared" si="9"/>
        <v/>
      </c>
      <c r="B53" s="444" t="str">
        <f t="shared" si="10"/>
        <v/>
      </c>
      <c r="C53" s="195"/>
      <c r="D53" s="195"/>
      <c r="E53" s="252">
        <f t="shared" si="11"/>
        <v>0</v>
      </c>
      <c r="F53" s="230">
        <f t="shared" si="12"/>
        <v>0</v>
      </c>
      <c r="G53" s="232"/>
      <c r="I53" s="283"/>
    </row>
    <row r="54" spans="1:9">
      <c r="A54" s="263" t="str">
        <f t="shared" si="9"/>
        <v/>
      </c>
      <c r="B54" s="444" t="str">
        <f t="shared" si="10"/>
        <v/>
      </c>
      <c r="C54" s="195"/>
      <c r="D54" s="195"/>
      <c r="E54" s="252">
        <f t="shared" si="11"/>
        <v>0</v>
      </c>
      <c r="F54" s="230">
        <f t="shared" si="12"/>
        <v>0</v>
      </c>
      <c r="G54" s="232"/>
      <c r="I54" s="283"/>
    </row>
    <row r="55" spans="1:9">
      <c r="A55" s="263" t="str">
        <f t="shared" si="9"/>
        <v/>
      </c>
      <c r="B55" s="444" t="str">
        <f t="shared" si="10"/>
        <v/>
      </c>
      <c r="C55" s="195"/>
      <c r="D55" s="195"/>
      <c r="E55" s="252">
        <f t="shared" si="11"/>
        <v>0</v>
      </c>
      <c r="F55" s="230">
        <f t="shared" si="12"/>
        <v>0</v>
      </c>
      <c r="G55" s="232"/>
      <c r="I55" s="283"/>
    </row>
    <row r="56" spans="1:9">
      <c r="A56" s="263" t="str">
        <f t="shared" si="9"/>
        <v/>
      </c>
      <c r="B56" s="444" t="str">
        <f t="shared" si="10"/>
        <v/>
      </c>
      <c r="C56" s="195"/>
      <c r="D56" s="195"/>
      <c r="E56" s="252">
        <f t="shared" si="11"/>
        <v>0</v>
      </c>
      <c r="F56" s="230">
        <f t="shared" si="12"/>
        <v>0</v>
      </c>
      <c r="G56" s="232"/>
      <c r="I56" s="283"/>
    </row>
    <row r="57" spans="1:9">
      <c r="A57" s="263" t="str">
        <f t="shared" si="9"/>
        <v/>
      </c>
      <c r="B57" s="444" t="str">
        <f t="shared" si="10"/>
        <v/>
      </c>
      <c r="C57" s="195"/>
      <c r="D57" s="195"/>
      <c r="E57" s="252">
        <f t="shared" si="11"/>
        <v>0</v>
      </c>
      <c r="F57" s="230">
        <f t="shared" si="12"/>
        <v>0</v>
      </c>
      <c r="G57" s="232"/>
      <c r="I57" s="283"/>
    </row>
    <row r="58" spans="1:9">
      <c r="A58" s="263" t="str">
        <f t="shared" si="9"/>
        <v/>
      </c>
      <c r="B58" s="444" t="str">
        <f t="shared" si="10"/>
        <v/>
      </c>
      <c r="C58" s="195"/>
      <c r="D58" s="195"/>
      <c r="E58" s="252">
        <f t="shared" si="11"/>
        <v>0</v>
      </c>
      <c r="F58" s="230">
        <f t="shared" si="12"/>
        <v>0</v>
      </c>
      <c r="G58" s="232"/>
      <c r="I58" s="283"/>
    </row>
    <row r="59" spans="1:9">
      <c r="A59" s="263" t="str">
        <f t="shared" si="9"/>
        <v/>
      </c>
      <c r="B59" s="444" t="str">
        <f t="shared" si="10"/>
        <v/>
      </c>
      <c r="C59" s="195"/>
      <c r="D59" s="195"/>
      <c r="E59" s="252">
        <f t="shared" si="11"/>
        <v>0</v>
      </c>
      <c r="F59" s="230">
        <f t="shared" si="12"/>
        <v>0</v>
      </c>
      <c r="G59" s="232"/>
      <c r="I59" s="283"/>
    </row>
    <row r="60" spans="1:9">
      <c r="A60" s="263" t="str">
        <f t="shared" si="9"/>
        <v/>
      </c>
      <c r="B60" s="444" t="str">
        <f t="shared" si="10"/>
        <v/>
      </c>
      <c r="C60" s="195"/>
      <c r="D60" s="195"/>
      <c r="E60" s="252">
        <f t="shared" si="11"/>
        <v>0</v>
      </c>
      <c r="F60" s="230">
        <f t="shared" si="12"/>
        <v>0</v>
      </c>
      <c r="G60" s="232"/>
      <c r="I60" s="283"/>
    </row>
    <row r="61" spans="1:9">
      <c r="A61" s="263" t="str">
        <f t="shared" si="9"/>
        <v/>
      </c>
      <c r="B61" s="444" t="str">
        <f t="shared" si="10"/>
        <v/>
      </c>
      <c r="C61" s="195"/>
      <c r="D61" s="195"/>
      <c r="E61" s="252">
        <f t="shared" si="11"/>
        <v>0</v>
      </c>
      <c r="F61" s="230">
        <f t="shared" si="12"/>
        <v>0</v>
      </c>
      <c r="G61" s="233"/>
      <c r="I61" s="283"/>
    </row>
    <row r="62" spans="1:9" ht="31.5" customHeight="1" thickBot="1">
      <c r="A62" s="234"/>
      <c r="B62" s="456"/>
      <c r="C62" s="235"/>
      <c r="D62" s="237"/>
      <c r="E62" s="237"/>
      <c r="F62" s="238" t="s">
        <v>83</v>
      </c>
      <c r="G62" s="262">
        <f>ROUND(SUM(F50:F61),0)</f>
        <v>0</v>
      </c>
      <c r="I62" s="326"/>
    </row>
    <row r="63" spans="1:9" ht="13.5" thickTop="1">
      <c r="A63" s="186" t="s">
        <v>76</v>
      </c>
      <c r="B63" s="446"/>
      <c r="C63" s="241"/>
      <c r="D63" s="243"/>
      <c r="E63" s="243"/>
      <c r="F63" s="242"/>
      <c r="G63" s="244"/>
      <c r="I63" s="326"/>
    </row>
    <row r="64" spans="1:9">
      <c r="A64" s="245" t="s">
        <v>57</v>
      </c>
      <c r="B64" s="455"/>
      <c r="C64" s="246"/>
      <c r="D64" s="317"/>
      <c r="E64" s="248" t="s">
        <v>77</v>
      </c>
      <c r="F64" s="249" t="s">
        <v>78</v>
      </c>
      <c r="G64" s="264" t="s">
        <v>77</v>
      </c>
      <c r="H64" s="220"/>
      <c r="I64" s="325"/>
    </row>
    <row r="65" spans="1:16">
      <c r="A65" s="185" t="s">
        <v>87</v>
      </c>
      <c r="B65" s="453"/>
      <c r="C65" s="265"/>
      <c r="D65" s="318"/>
      <c r="E65" s="229">
        <f>ROUND(SUM(G24,G39,G47,G62),2)</f>
        <v>0</v>
      </c>
      <c r="F65" s="266">
        <f>A</f>
        <v>0</v>
      </c>
      <c r="G65" s="267">
        <f>E65*F65</f>
        <v>0</v>
      </c>
      <c r="I65" s="326"/>
    </row>
    <row r="66" spans="1:16">
      <c r="A66" s="185" t="s">
        <v>85</v>
      </c>
      <c r="B66" s="453"/>
      <c r="C66" s="265"/>
      <c r="D66" s="318"/>
      <c r="E66" s="229">
        <f>SUM(G24,G39,G47,G62)</f>
        <v>0</v>
      </c>
      <c r="F66" s="266">
        <f>I</f>
        <v>0</v>
      </c>
      <c r="G66" s="267">
        <f>E66*F66</f>
        <v>0</v>
      </c>
      <c r="I66" s="326"/>
    </row>
    <row r="67" spans="1:16">
      <c r="A67" s="185" t="s">
        <v>86</v>
      </c>
      <c r="B67" s="453"/>
      <c r="C67" s="265"/>
      <c r="D67" s="318"/>
      <c r="E67" s="229">
        <f>SUM(G24,G39,G47,G62)</f>
        <v>0</v>
      </c>
      <c r="F67" s="266">
        <f>U</f>
        <v>0</v>
      </c>
      <c r="G67" s="267">
        <f>E67*F67</f>
        <v>0</v>
      </c>
      <c r="I67" s="326"/>
    </row>
    <row r="68" spans="1:16" ht="33" customHeight="1" thickBot="1">
      <c r="A68" s="234"/>
      <c r="B68" s="456"/>
      <c r="C68" s="235"/>
      <c r="D68" s="237"/>
      <c r="E68" s="237"/>
      <c r="F68" s="268" t="s">
        <v>84</v>
      </c>
      <c r="G68" s="262">
        <f>SUM(G65:G67)</f>
        <v>0</v>
      </c>
      <c r="I68" s="326"/>
      <c r="J68" s="295"/>
      <c r="K68" s="296"/>
      <c r="L68" s="296"/>
      <c r="M68" s="296"/>
      <c r="N68" s="296"/>
      <c r="O68" s="296"/>
    </row>
    <row r="69" spans="1:16" s="211" customFormat="1" ht="14" thickTop="1" thickBot="1">
      <c r="A69" s="269"/>
      <c r="B69" s="443"/>
      <c r="C69" s="270"/>
      <c r="D69" s="319"/>
      <c r="E69" s="271" t="s">
        <v>89</v>
      </c>
      <c r="F69" s="272"/>
      <c r="G69" s="273">
        <f>ROUND(SUM(G24,G39,G47,G62,G68),0)</f>
        <v>0</v>
      </c>
      <c r="I69" s="327"/>
      <c r="J69" s="212" t="str">
        <f>B8</f>
        <v>1,1,1</v>
      </c>
      <c r="K69" s="274">
        <f>E65</f>
        <v>0</v>
      </c>
      <c r="L69" s="294">
        <f>G65</f>
        <v>0</v>
      </c>
      <c r="M69" s="294">
        <f>G66</f>
        <v>0</v>
      </c>
      <c r="N69" s="294">
        <f>G67</f>
        <v>0</v>
      </c>
      <c r="O69" s="299">
        <f>SUM(K69:N69)</f>
        <v>0</v>
      </c>
      <c r="P69" s="294"/>
    </row>
    <row r="70" spans="1:16" ht="13.5" thickTop="1">
      <c r="A70" s="275" t="s">
        <v>97</v>
      </c>
      <c r="B70" s="438"/>
      <c r="C70" s="215"/>
      <c r="D70" s="217"/>
      <c r="E70" s="217"/>
      <c r="F70" s="216"/>
      <c r="G70" s="219"/>
      <c r="I70" s="326"/>
      <c r="P70" s="294"/>
    </row>
    <row r="71" spans="1:16">
      <c r="A71" s="275"/>
      <c r="B71" s="452"/>
      <c r="C71" s="276"/>
      <c r="D71" s="320"/>
      <c r="E71" s="217"/>
      <c r="F71" s="216"/>
      <c r="G71" s="277">
        <f ca="1">TODAY()</f>
        <v>44839</v>
      </c>
      <c r="I71" s="326"/>
      <c r="P71" s="294"/>
    </row>
    <row r="72" spans="1:16" ht="13.5" thickBot="1">
      <c r="A72" s="234"/>
      <c r="B72" s="456"/>
      <c r="C72" s="235"/>
      <c r="D72" s="237"/>
      <c r="E72" s="237"/>
      <c r="F72" s="236"/>
      <c r="G72" s="278"/>
      <c r="I72" s="326"/>
      <c r="P72" s="294"/>
    </row>
    <row r="73" spans="1:16" s="199" customFormat="1" ht="13.5" thickTop="1">
      <c r="A73" s="196" t="s">
        <v>109</v>
      </c>
      <c r="B73" s="458"/>
      <c r="C73" s="196"/>
      <c r="D73" s="198"/>
      <c r="E73" s="198"/>
      <c r="F73" s="197"/>
      <c r="G73" s="197"/>
      <c r="I73" s="321"/>
      <c r="J73" s="200"/>
      <c r="O73" s="297"/>
    </row>
    <row r="74" spans="1:16" s="199" customFormat="1">
      <c r="A74" s="196" t="str">
        <f>CONCATENATE('Prestaciones y AIU'!A217," ANALISIS DE PRECIOS UNITARIOS")</f>
        <v xml:space="preserve"> ANALISIS DE PRECIOS UNITARIOS</v>
      </c>
      <c r="B74" s="458"/>
      <c r="C74" s="196"/>
      <c r="D74" s="198"/>
      <c r="E74" s="198"/>
      <c r="F74" s="197"/>
      <c r="G74" s="197"/>
      <c r="I74" s="321"/>
      <c r="J74" s="200"/>
      <c r="O74" s="297"/>
    </row>
    <row r="75" spans="1:16" s="199" customFormat="1">
      <c r="A75" s="196" t="str">
        <f>Objeto_LIC</f>
        <v>OPTIMIZACION DEL SISTEMA DE ABASTECIMIENTO (ADUCCION, PRETRATAMIENTO Y CONDUCCION) DEL MUNICPIO DE TAME, DEPARTAMENTO DE ARAUCA</v>
      </c>
      <c r="B75" s="458"/>
      <c r="C75" s="196"/>
      <c r="D75" s="198"/>
      <c r="E75" s="198"/>
      <c r="F75" s="197"/>
      <c r="G75" s="197"/>
      <c r="I75" s="321"/>
      <c r="J75" s="200"/>
      <c r="O75" s="297"/>
    </row>
    <row r="76" spans="1:16" s="199" customFormat="1">
      <c r="A76" s="196"/>
      <c r="B76" s="458"/>
      <c r="C76" s="196"/>
      <c r="D76" s="198"/>
      <c r="E76" s="198"/>
      <c r="F76" s="197"/>
      <c r="G76" s="197"/>
      <c r="I76" s="321"/>
      <c r="J76" s="200"/>
      <c r="O76" s="297"/>
    </row>
    <row r="77" spans="1:16" ht="13.5" thickBot="1">
      <c r="A77" s="201"/>
      <c r="B77" s="448"/>
      <c r="C77" s="201"/>
      <c r="D77" s="203"/>
      <c r="E77" s="203"/>
      <c r="F77" s="202"/>
      <c r="G77" s="202"/>
    </row>
    <row r="78" spans="1:16" s="211" customFormat="1" ht="13.5" thickTop="1">
      <c r="A78" s="206"/>
      <c r="B78" s="457"/>
      <c r="C78" s="207"/>
      <c r="D78" s="209"/>
      <c r="E78" s="209"/>
      <c r="F78" s="208"/>
      <c r="G78" s="210" t="s">
        <v>110</v>
      </c>
      <c r="I78" s="323"/>
      <c r="J78" s="212"/>
      <c r="O78" s="297"/>
    </row>
    <row r="79" spans="1:16">
      <c r="A79" s="213" t="s">
        <v>62</v>
      </c>
      <c r="B79" s="750">
        <f>Proponente</f>
        <v>0</v>
      </c>
      <c r="C79" s="750"/>
      <c r="D79" s="750"/>
      <c r="E79" s="750"/>
      <c r="F79" s="750"/>
      <c r="G79" s="751"/>
    </row>
    <row r="80" spans="1:16" ht="12.75" customHeight="1">
      <c r="A80" s="213" t="s">
        <v>63</v>
      </c>
      <c r="B80" s="449" t="s">
        <v>432</v>
      </c>
      <c r="C80" s="750" t="str">
        <f>VLOOKUP(B80,Presupuesto!$A$4:$B$106,2,FALSE)</f>
        <v xml:space="preserve">Descapote a Mano </v>
      </c>
      <c r="D80" s="750"/>
      <c r="E80" s="750"/>
      <c r="F80" s="750"/>
      <c r="G80" s="751"/>
    </row>
    <row r="81" spans="1:15">
      <c r="A81" s="214"/>
      <c r="B81" s="438"/>
      <c r="C81" s="215"/>
      <c r="D81" s="217"/>
      <c r="E81" s="217"/>
      <c r="F81" s="218" t="s">
        <v>88</v>
      </c>
      <c r="G81" s="582" t="str">
        <f>IF(B80=0,"-",VLOOKUP(B80,Presupuesto!$A$5:$C$119,3,FALSE))</f>
        <v>M2</v>
      </c>
      <c r="H81" s="582"/>
      <c r="I81" s="582"/>
      <c r="J81" s="582"/>
      <c r="K81" s="583"/>
    </row>
    <row r="82" spans="1:15" ht="13.5" thickBot="1">
      <c r="A82" s="213" t="s">
        <v>64</v>
      </c>
      <c r="B82" s="438"/>
      <c r="C82" s="215"/>
      <c r="D82" s="217"/>
      <c r="E82" s="217"/>
      <c r="F82" s="216"/>
      <c r="G82" s="219"/>
      <c r="I82" s="324"/>
      <c r="J82" s="295"/>
      <c r="K82" s="296"/>
      <c r="L82" s="296"/>
      <c r="M82" s="296"/>
      <c r="N82" s="296"/>
      <c r="O82" s="296"/>
    </row>
    <row r="83" spans="1:15" s="220" customFormat="1" ht="13.5" thickTop="1">
      <c r="A83" s="221" t="s">
        <v>57</v>
      </c>
      <c r="B83" s="447" t="s">
        <v>65</v>
      </c>
      <c r="C83" s="222" t="s">
        <v>66</v>
      </c>
      <c r="D83" s="223" t="s">
        <v>74</v>
      </c>
      <c r="E83" s="224" t="s">
        <v>100</v>
      </c>
      <c r="F83" s="224" t="s">
        <v>79</v>
      </c>
      <c r="G83" s="225" t="s">
        <v>70</v>
      </c>
      <c r="I83" s="325"/>
      <c r="J83" s="226"/>
      <c r="O83" s="296"/>
    </row>
    <row r="84" spans="1:15">
      <c r="A84" s="227" t="str">
        <f t="shared" ref="A84:A95" si="13">IF(I84=0,"-",VLOOKUP(I84,EQUIPOS,2,FALSE))</f>
        <v>-</v>
      </c>
      <c r="B84" s="228"/>
      <c r="C84" s="228"/>
      <c r="D84" s="194"/>
      <c r="E84" s="229">
        <f t="shared" ref="E84:E95" si="14">IF(I84=0,0,VLOOKUP(I84,EQUIPOS,4,FALSE))</f>
        <v>0</v>
      </c>
      <c r="F84" s="230">
        <f t="shared" ref="F84:F95" si="15">IF(D84=0,0,E84/D84)</f>
        <v>0</v>
      </c>
      <c r="G84" s="231"/>
      <c r="I84" s="283"/>
    </row>
    <row r="85" spans="1:15">
      <c r="A85" s="227" t="str">
        <f t="shared" si="13"/>
        <v>-</v>
      </c>
      <c r="B85" s="228"/>
      <c r="C85" s="228"/>
      <c r="D85" s="680"/>
      <c r="E85" s="229">
        <f t="shared" si="14"/>
        <v>0</v>
      </c>
      <c r="F85" s="230">
        <f t="shared" si="15"/>
        <v>0</v>
      </c>
      <c r="G85" s="232"/>
      <c r="I85" s="283"/>
      <c r="K85" s="204">
        <f>2143/1392</f>
        <v>1.5395114942528736</v>
      </c>
    </row>
    <row r="86" spans="1:15">
      <c r="A86" s="227" t="str">
        <f t="shared" si="13"/>
        <v>-</v>
      </c>
      <c r="B86" s="228"/>
      <c r="C86" s="228"/>
      <c r="D86" s="194"/>
      <c r="E86" s="229">
        <f t="shared" si="14"/>
        <v>0</v>
      </c>
      <c r="F86" s="230">
        <f t="shared" si="15"/>
        <v>0</v>
      </c>
      <c r="G86" s="232"/>
      <c r="I86" s="283"/>
    </row>
    <row r="87" spans="1:15">
      <c r="A87" s="227" t="str">
        <f t="shared" si="13"/>
        <v>-</v>
      </c>
      <c r="B87" s="228"/>
      <c r="C87" s="228"/>
      <c r="D87" s="194"/>
      <c r="E87" s="229">
        <f t="shared" si="14"/>
        <v>0</v>
      </c>
      <c r="F87" s="230">
        <f t="shared" si="15"/>
        <v>0</v>
      </c>
      <c r="G87" s="232"/>
      <c r="I87" s="283"/>
    </row>
    <row r="88" spans="1:15">
      <c r="A88" s="227" t="str">
        <f t="shared" si="13"/>
        <v>-</v>
      </c>
      <c r="B88" s="228"/>
      <c r="C88" s="228"/>
      <c r="D88" s="194"/>
      <c r="E88" s="229">
        <f t="shared" si="14"/>
        <v>0</v>
      </c>
      <c r="F88" s="230">
        <f t="shared" si="15"/>
        <v>0</v>
      </c>
      <c r="G88" s="232"/>
      <c r="I88" s="283"/>
    </row>
    <row r="89" spans="1:15">
      <c r="A89" s="227" t="str">
        <f t="shared" si="13"/>
        <v>-</v>
      </c>
      <c r="B89" s="228"/>
      <c r="C89" s="228"/>
      <c r="D89" s="194"/>
      <c r="E89" s="229">
        <f t="shared" si="14"/>
        <v>0</v>
      </c>
      <c r="F89" s="230">
        <f t="shared" si="15"/>
        <v>0</v>
      </c>
      <c r="G89" s="232"/>
      <c r="I89" s="283"/>
    </row>
    <row r="90" spans="1:15">
      <c r="A90" s="227" t="str">
        <f t="shared" si="13"/>
        <v>-</v>
      </c>
      <c r="B90" s="228"/>
      <c r="C90" s="228"/>
      <c r="D90" s="194"/>
      <c r="E90" s="229">
        <f t="shared" si="14"/>
        <v>0</v>
      </c>
      <c r="F90" s="230">
        <f t="shared" si="15"/>
        <v>0</v>
      </c>
      <c r="G90" s="232"/>
      <c r="I90" s="283"/>
    </row>
    <row r="91" spans="1:15">
      <c r="A91" s="227" t="str">
        <f t="shared" si="13"/>
        <v>-</v>
      </c>
      <c r="B91" s="228"/>
      <c r="C91" s="228"/>
      <c r="D91" s="194"/>
      <c r="E91" s="229">
        <f t="shared" si="14"/>
        <v>0</v>
      </c>
      <c r="F91" s="230">
        <f t="shared" si="15"/>
        <v>0</v>
      </c>
      <c r="G91" s="232"/>
      <c r="I91" s="283"/>
    </row>
    <row r="92" spans="1:15">
      <c r="A92" s="227" t="str">
        <f t="shared" si="13"/>
        <v>-</v>
      </c>
      <c r="B92" s="228"/>
      <c r="C92" s="228"/>
      <c r="D92" s="194"/>
      <c r="E92" s="229">
        <f t="shared" si="14"/>
        <v>0</v>
      </c>
      <c r="F92" s="230">
        <f t="shared" si="15"/>
        <v>0</v>
      </c>
      <c r="G92" s="232"/>
      <c r="I92" s="283"/>
    </row>
    <row r="93" spans="1:15">
      <c r="A93" s="227" t="str">
        <f t="shared" si="13"/>
        <v>-</v>
      </c>
      <c r="B93" s="228"/>
      <c r="C93" s="228"/>
      <c r="D93" s="194"/>
      <c r="E93" s="229">
        <f t="shared" si="14"/>
        <v>0</v>
      </c>
      <c r="F93" s="230">
        <f t="shared" si="15"/>
        <v>0</v>
      </c>
      <c r="G93" s="232"/>
      <c r="I93" s="283"/>
    </row>
    <row r="94" spans="1:15">
      <c r="A94" s="227" t="str">
        <f t="shared" si="13"/>
        <v>-</v>
      </c>
      <c r="B94" s="228"/>
      <c r="C94" s="228"/>
      <c r="D94" s="194"/>
      <c r="E94" s="229">
        <f t="shared" si="14"/>
        <v>0</v>
      </c>
      <c r="F94" s="230">
        <f t="shared" si="15"/>
        <v>0</v>
      </c>
      <c r="G94" s="232"/>
      <c r="I94" s="283"/>
    </row>
    <row r="95" spans="1:15">
      <c r="A95" s="227" t="str">
        <f t="shared" si="13"/>
        <v>-</v>
      </c>
      <c r="B95" s="228"/>
      <c r="C95" s="228"/>
      <c r="D95" s="194"/>
      <c r="E95" s="229">
        <f t="shared" si="14"/>
        <v>0</v>
      </c>
      <c r="F95" s="230">
        <f t="shared" si="15"/>
        <v>0</v>
      </c>
      <c r="G95" s="232"/>
      <c r="I95" s="283"/>
    </row>
    <row r="96" spans="1:15" ht="13.5" thickBot="1">
      <c r="A96" s="234"/>
      <c r="B96" s="456"/>
      <c r="C96" s="235"/>
      <c r="D96" s="237"/>
      <c r="E96" s="237"/>
      <c r="F96" s="238" t="s">
        <v>80</v>
      </c>
      <c r="G96" s="239">
        <f>SUM(F84:F95)</f>
        <v>0</v>
      </c>
      <c r="I96" s="326"/>
    </row>
    <row r="97" spans="1:15" ht="13.5" thickTop="1">
      <c r="A97" s="240" t="s">
        <v>67</v>
      </c>
      <c r="B97" s="446"/>
      <c r="C97" s="241"/>
      <c r="D97" s="243"/>
      <c r="E97" s="243"/>
      <c r="F97" s="242"/>
      <c r="G97" s="244"/>
      <c r="I97" s="326"/>
    </row>
    <row r="98" spans="1:15" s="220" customFormat="1" ht="26">
      <c r="A98" s="245" t="s">
        <v>57</v>
      </c>
      <c r="B98" s="455"/>
      <c r="C98" s="247" t="s">
        <v>58</v>
      </c>
      <c r="D98" s="316" t="s">
        <v>68</v>
      </c>
      <c r="E98" s="248" t="s">
        <v>69</v>
      </c>
      <c r="F98" s="249" t="s">
        <v>79</v>
      </c>
      <c r="G98" s="250" t="s">
        <v>70</v>
      </c>
      <c r="I98" s="325"/>
      <c r="J98" s="226"/>
      <c r="O98" s="296"/>
    </row>
    <row r="99" spans="1:15">
      <c r="A99" s="748" t="str">
        <f t="shared" ref="A99:A110" si="16">IF(I99=0,"",VLOOKUP(I99,MATERIALES,2,FALSE))</f>
        <v/>
      </c>
      <c r="B99" s="749"/>
      <c r="C99" s="251" t="str">
        <f t="shared" ref="C99:C107" si="17">IF(I99=0,"",VLOOKUP(I99,MATERIALES,3,FALSE))</f>
        <v/>
      </c>
      <c r="D99" s="194"/>
      <c r="E99" s="252">
        <f t="shared" ref="E99:E110" si="18">IF(I99=0,0,VLOOKUP(I99,MATERIALES,4,FALSE))</f>
        <v>0</v>
      </c>
      <c r="F99" s="230">
        <f>D99*E99</f>
        <v>0</v>
      </c>
      <c r="G99" s="231"/>
      <c r="I99" s="283"/>
    </row>
    <row r="100" spans="1:15">
      <c r="A100" s="748" t="str">
        <f t="shared" si="16"/>
        <v/>
      </c>
      <c r="B100" s="749"/>
      <c r="C100" s="251" t="str">
        <f t="shared" si="17"/>
        <v/>
      </c>
      <c r="D100" s="194"/>
      <c r="E100" s="252">
        <f t="shared" si="18"/>
        <v>0</v>
      </c>
      <c r="F100" s="230">
        <f t="shared" ref="F100:F110" si="19">D100*E100</f>
        <v>0</v>
      </c>
      <c r="G100" s="232"/>
      <c r="I100" s="283"/>
    </row>
    <row r="101" spans="1:15">
      <c r="A101" s="748" t="str">
        <f t="shared" si="16"/>
        <v/>
      </c>
      <c r="B101" s="749"/>
      <c r="C101" s="251" t="str">
        <f t="shared" si="17"/>
        <v/>
      </c>
      <c r="D101" s="194"/>
      <c r="E101" s="252">
        <f t="shared" si="18"/>
        <v>0</v>
      </c>
      <c r="F101" s="230">
        <f t="shared" si="19"/>
        <v>0</v>
      </c>
      <c r="G101" s="232"/>
      <c r="I101" s="283"/>
    </row>
    <row r="102" spans="1:15">
      <c r="A102" s="748" t="str">
        <f t="shared" si="16"/>
        <v/>
      </c>
      <c r="B102" s="749"/>
      <c r="C102" s="251" t="str">
        <f t="shared" si="17"/>
        <v/>
      </c>
      <c r="D102" s="194"/>
      <c r="E102" s="252">
        <f t="shared" si="18"/>
        <v>0</v>
      </c>
      <c r="F102" s="230">
        <f t="shared" si="19"/>
        <v>0</v>
      </c>
      <c r="G102" s="232"/>
      <c r="I102" s="283"/>
    </row>
    <row r="103" spans="1:15">
      <c r="A103" s="748" t="str">
        <f t="shared" si="16"/>
        <v/>
      </c>
      <c r="B103" s="749"/>
      <c r="C103" s="251" t="str">
        <f t="shared" si="17"/>
        <v/>
      </c>
      <c r="D103" s="194"/>
      <c r="E103" s="252">
        <f t="shared" si="18"/>
        <v>0</v>
      </c>
      <c r="F103" s="230">
        <f t="shared" si="19"/>
        <v>0</v>
      </c>
      <c r="G103" s="232"/>
      <c r="I103" s="283"/>
    </row>
    <row r="104" spans="1:15">
      <c r="A104" s="748" t="str">
        <f t="shared" si="16"/>
        <v/>
      </c>
      <c r="B104" s="749"/>
      <c r="C104" s="251" t="str">
        <f t="shared" si="17"/>
        <v/>
      </c>
      <c r="D104" s="194"/>
      <c r="E104" s="252">
        <f t="shared" si="18"/>
        <v>0</v>
      </c>
      <c r="F104" s="230">
        <f t="shared" si="19"/>
        <v>0</v>
      </c>
      <c r="G104" s="232"/>
      <c r="I104" s="283"/>
    </row>
    <row r="105" spans="1:15">
      <c r="A105" s="748" t="str">
        <f t="shared" si="16"/>
        <v/>
      </c>
      <c r="B105" s="749"/>
      <c r="C105" s="251" t="str">
        <f t="shared" si="17"/>
        <v/>
      </c>
      <c r="D105" s="194"/>
      <c r="E105" s="252">
        <f t="shared" si="18"/>
        <v>0</v>
      </c>
      <c r="F105" s="230">
        <f t="shared" si="19"/>
        <v>0</v>
      </c>
      <c r="G105" s="232"/>
      <c r="I105" s="283"/>
    </row>
    <row r="106" spans="1:15">
      <c r="A106" s="748" t="str">
        <f t="shared" si="16"/>
        <v/>
      </c>
      <c r="B106" s="749"/>
      <c r="C106" s="251" t="str">
        <f t="shared" si="17"/>
        <v/>
      </c>
      <c r="D106" s="194"/>
      <c r="E106" s="252">
        <f t="shared" si="18"/>
        <v>0</v>
      </c>
      <c r="F106" s="230">
        <f t="shared" si="19"/>
        <v>0</v>
      </c>
      <c r="G106" s="253"/>
      <c r="I106" s="283"/>
    </row>
    <row r="107" spans="1:15">
      <c r="A107" s="748" t="str">
        <f t="shared" si="16"/>
        <v/>
      </c>
      <c r="B107" s="749"/>
      <c r="C107" s="251" t="str">
        <f t="shared" si="17"/>
        <v/>
      </c>
      <c r="D107" s="194"/>
      <c r="E107" s="252">
        <f t="shared" si="18"/>
        <v>0</v>
      </c>
      <c r="F107" s="230">
        <f t="shared" si="19"/>
        <v>0</v>
      </c>
      <c r="G107" s="232"/>
      <c r="I107" s="283"/>
    </row>
    <row r="108" spans="1:15">
      <c r="A108" s="748" t="str">
        <f t="shared" si="16"/>
        <v/>
      </c>
      <c r="B108" s="749"/>
      <c r="C108" s="251"/>
      <c r="D108" s="194"/>
      <c r="E108" s="252">
        <f t="shared" si="18"/>
        <v>0</v>
      </c>
      <c r="F108" s="230">
        <f t="shared" si="19"/>
        <v>0</v>
      </c>
      <c r="G108" s="232"/>
      <c r="I108" s="283"/>
    </row>
    <row r="109" spans="1:15">
      <c r="A109" s="748" t="str">
        <f t="shared" si="16"/>
        <v/>
      </c>
      <c r="B109" s="749"/>
      <c r="C109" s="251"/>
      <c r="D109" s="194"/>
      <c r="E109" s="252">
        <f t="shared" si="18"/>
        <v>0</v>
      </c>
      <c r="F109" s="230">
        <f t="shared" si="19"/>
        <v>0</v>
      </c>
      <c r="G109" s="232"/>
      <c r="I109" s="283"/>
    </row>
    <row r="110" spans="1:15">
      <c r="A110" s="748" t="str">
        <f t="shared" si="16"/>
        <v/>
      </c>
      <c r="B110" s="749"/>
      <c r="C110" s="251" t="str">
        <f t="shared" ref="C110" si="20">IF(I110=0,"",VLOOKUP(I110,MATERIALES,3,FALSE))</f>
        <v/>
      </c>
      <c r="D110" s="194"/>
      <c r="E110" s="252">
        <f t="shared" si="18"/>
        <v>0</v>
      </c>
      <c r="F110" s="230">
        <f t="shared" si="19"/>
        <v>0</v>
      </c>
      <c r="G110" s="233"/>
      <c r="I110" s="283"/>
    </row>
    <row r="111" spans="1:15" ht="26.25" customHeight="1" thickBot="1">
      <c r="A111" s="214"/>
      <c r="B111" s="438"/>
      <c r="C111" s="215"/>
      <c r="D111" s="217"/>
      <c r="E111" s="254"/>
      <c r="F111" s="255" t="s">
        <v>81</v>
      </c>
      <c r="G111" s="253">
        <f>SUM(F99:F110)</f>
        <v>0</v>
      </c>
      <c r="I111" s="326"/>
    </row>
    <row r="112" spans="1:15" ht="14" thickTop="1" thickBot="1">
      <c r="A112" s="256" t="s">
        <v>72</v>
      </c>
      <c r="B112" s="445"/>
      <c r="C112" s="257"/>
      <c r="D112" s="259"/>
      <c r="E112" s="259"/>
      <c r="F112" s="258"/>
      <c r="G112" s="260"/>
      <c r="I112" s="326"/>
    </row>
    <row r="113" spans="1:9" ht="33.5" customHeight="1" thickTop="1">
      <c r="A113" s="245" t="s">
        <v>57</v>
      </c>
      <c r="B113" s="455"/>
      <c r="C113" s="248" t="s">
        <v>71</v>
      </c>
      <c r="D113" s="316" t="s">
        <v>75</v>
      </c>
      <c r="E113" s="248" t="s">
        <v>98</v>
      </c>
      <c r="F113" s="249" t="s">
        <v>79</v>
      </c>
      <c r="G113" s="250" t="s">
        <v>70</v>
      </c>
      <c r="I113" s="326"/>
    </row>
    <row r="114" spans="1:9">
      <c r="A114" s="748" t="str">
        <f>IF(I114=0,"",VLOOKUP(I114,EQUIPOS,2,FALSE))</f>
        <v/>
      </c>
      <c r="B114" s="749"/>
      <c r="C114" s="195"/>
      <c r="D114" s="194"/>
      <c r="E114" s="252">
        <f>IF(I114=0,0,VLOOKUP(I114,EQUIPOS,4,FALSE))</f>
        <v>0</v>
      </c>
      <c r="F114" s="230">
        <f>C114*D114*E114</f>
        <v>0</v>
      </c>
      <c r="G114" s="231"/>
      <c r="I114" s="283"/>
    </row>
    <row r="115" spans="1:9">
      <c r="A115" s="748" t="str">
        <f>IF(I115=0,"",VLOOKUP(I115,EQUIPOS,2,FALSE))</f>
        <v/>
      </c>
      <c r="B115" s="749"/>
      <c r="C115" s="195"/>
      <c r="D115" s="194"/>
      <c r="E115" s="252">
        <f>IF(I115=0,0,VLOOKUP(I115,EQUIPOS,4,FALSE))</f>
        <v>0</v>
      </c>
      <c r="F115" s="230">
        <f t="shared" ref="F115:F118" si="21">C115*D115*E115</f>
        <v>0</v>
      </c>
      <c r="G115" s="232"/>
      <c r="I115" s="283"/>
    </row>
    <row r="116" spans="1:9">
      <c r="A116" s="748" t="str">
        <f>IF(I116=0,"",VLOOKUP(I116,EQUIPOS,2,FALSE))</f>
        <v/>
      </c>
      <c r="B116" s="749"/>
      <c r="C116" s="195"/>
      <c r="D116" s="194"/>
      <c r="E116" s="252">
        <f>IF(I116=0,0,VLOOKUP(I116,EQUIPOS,4,FALSE))</f>
        <v>0</v>
      </c>
      <c r="F116" s="230">
        <f t="shared" si="21"/>
        <v>0</v>
      </c>
      <c r="G116" s="232"/>
      <c r="I116" s="283"/>
    </row>
    <row r="117" spans="1:9">
      <c r="A117" s="748" t="str">
        <f>IF(I117=0,"",VLOOKUP(I117,EQUIPOS,2,FALSE))</f>
        <v/>
      </c>
      <c r="B117" s="749"/>
      <c r="C117" s="195"/>
      <c r="D117" s="194"/>
      <c r="E117" s="252">
        <f>IF(I117=0,0,VLOOKUP(I117,EQUIPOS,4,FALSE))</f>
        <v>0</v>
      </c>
      <c r="F117" s="230">
        <f t="shared" si="21"/>
        <v>0</v>
      </c>
      <c r="G117" s="232"/>
      <c r="I117" s="283"/>
    </row>
    <row r="118" spans="1:9">
      <c r="A118" s="748" t="str">
        <f>IF(I118=0,"",VLOOKUP(I118,EQUIPOS,2,FALSE))</f>
        <v/>
      </c>
      <c r="B118" s="749"/>
      <c r="C118" s="195"/>
      <c r="D118" s="194"/>
      <c r="E118" s="252">
        <f>IF(I118=0,0,VLOOKUP(I118,EQUIPOS,4,FALSE))</f>
        <v>0</v>
      </c>
      <c r="F118" s="230">
        <f t="shared" si="21"/>
        <v>0</v>
      </c>
      <c r="G118" s="233"/>
      <c r="I118" s="283"/>
    </row>
    <row r="119" spans="1:9" ht="30.75" customHeight="1" thickBot="1">
      <c r="A119" s="234"/>
      <c r="B119" s="456"/>
      <c r="C119" s="235"/>
      <c r="D119" s="237"/>
      <c r="E119" s="261"/>
      <c r="F119" s="238" t="s">
        <v>82</v>
      </c>
      <c r="G119" s="262">
        <f>ROUND(SUM(F114:F118),0)</f>
        <v>0</v>
      </c>
      <c r="I119" s="326"/>
    </row>
    <row r="120" spans="1:9" ht="13.5" thickTop="1">
      <c r="A120" s="240" t="s">
        <v>73</v>
      </c>
      <c r="B120" s="446"/>
      <c r="C120" s="241"/>
      <c r="D120" s="243"/>
      <c r="E120" s="243"/>
      <c r="F120" s="242"/>
      <c r="G120" s="244"/>
      <c r="I120" s="326"/>
    </row>
    <row r="121" spans="1:9" ht="26">
      <c r="A121" s="245" t="s">
        <v>57</v>
      </c>
      <c r="B121" s="454" t="s">
        <v>58</v>
      </c>
      <c r="C121" s="247" t="s">
        <v>68</v>
      </c>
      <c r="D121" s="316" t="s">
        <v>74</v>
      </c>
      <c r="E121" s="248" t="s">
        <v>69</v>
      </c>
      <c r="F121" s="249" t="s">
        <v>79</v>
      </c>
      <c r="G121" s="250" t="s">
        <v>70</v>
      </c>
      <c r="H121" s="220"/>
      <c r="I121" s="325"/>
    </row>
    <row r="122" spans="1:9">
      <c r="A122" s="263" t="str">
        <f t="shared" ref="A122:A133" si="22">IF(I122=0,"",VLOOKUP(I122,MANOOBRA,2,FALSE))</f>
        <v/>
      </c>
      <c r="B122" s="444" t="str">
        <f t="shared" ref="B122:B133" si="23">IF(I122=0,"",VLOOKUP(I122,MANOOBRA,3,FALSE))</f>
        <v/>
      </c>
      <c r="C122" s="195"/>
      <c r="D122" s="195"/>
      <c r="E122" s="252">
        <f t="shared" ref="E122:E133" si="24">IF(I122=0,0,VLOOKUP(I122,MANOOBRA,4,FALSE))</f>
        <v>0</v>
      </c>
      <c r="F122" s="230">
        <f>IF(D122=0,0,C122*E122/D122)</f>
        <v>0</v>
      </c>
      <c r="G122" s="231"/>
      <c r="I122" s="283"/>
    </row>
    <row r="123" spans="1:9">
      <c r="A123" s="263" t="str">
        <f t="shared" si="22"/>
        <v/>
      </c>
      <c r="B123" s="444" t="str">
        <f t="shared" si="23"/>
        <v/>
      </c>
      <c r="C123" s="195"/>
      <c r="D123" s="195"/>
      <c r="E123" s="252">
        <f t="shared" si="24"/>
        <v>0</v>
      </c>
      <c r="F123" s="230">
        <f t="shared" ref="F123:F133" si="25">IF(D123=0,0,C123*E123/D123)</f>
        <v>0</v>
      </c>
      <c r="G123" s="232"/>
      <c r="I123" s="283"/>
    </row>
    <row r="124" spans="1:9">
      <c r="A124" s="263" t="str">
        <f t="shared" si="22"/>
        <v/>
      </c>
      <c r="B124" s="444" t="str">
        <f t="shared" si="23"/>
        <v/>
      </c>
      <c r="C124" s="195"/>
      <c r="D124" s="309"/>
      <c r="E124" s="252">
        <f t="shared" si="24"/>
        <v>0</v>
      </c>
      <c r="F124" s="230">
        <f t="shared" si="25"/>
        <v>0</v>
      </c>
      <c r="G124" s="232"/>
      <c r="I124" s="283"/>
    </row>
    <row r="125" spans="1:9">
      <c r="A125" s="263" t="str">
        <f t="shared" si="22"/>
        <v/>
      </c>
      <c r="B125" s="444" t="str">
        <f t="shared" si="23"/>
        <v/>
      </c>
      <c r="C125" s="195"/>
      <c r="D125" s="195"/>
      <c r="E125" s="252">
        <f t="shared" si="24"/>
        <v>0</v>
      </c>
      <c r="F125" s="230">
        <f t="shared" si="25"/>
        <v>0</v>
      </c>
      <c r="G125" s="232"/>
      <c r="I125" s="283"/>
    </row>
    <row r="126" spans="1:9">
      <c r="A126" s="263" t="str">
        <f t="shared" si="22"/>
        <v/>
      </c>
      <c r="B126" s="444" t="str">
        <f t="shared" si="23"/>
        <v/>
      </c>
      <c r="C126" s="195"/>
      <c r="D126" s="195"/>
      <c r="E126" s="252">
        <f t="shared" si="24"/>
        <v>0</v>
      </c>
      <c r="F126" s="230">
        <f t="shared" si="25"/>
        <v>0</v>
      </c>
      <c r="G126" s="232"/>
      <c r="I126" s="283"/>
    </row>
    <row r="127" spans="1:9">
      <c r="A127" s="263" t="str">
        <f t="shared" si="22"/>
        <v/>
      </c>
      <c r="B127" s="444" t="str">
        <f t="shared" si="23"/>
        <v/>
      </c>
      <c r="C127" s="195"/>
      <c r="D127" s="195"/>
      <c r="E127" s="252">
        <f t="shared" si="24"/>
        <v>0</v>
      </c>
      <c r="F127" s="230">
        <f t="shared" si="25"/>
        <v>0</v>
      </c>
      <c r="G127" s="232"/>
      <c r="I127" s="283"/>
    </row>
    <row r="128" spans="1:9">
      <c r="A128" s="263" t="str">
        <f t="shared" si="22"/>
        <v/>
      </c>
      <c r="B128" s="444" t="str">
        <f t="shared" si="23"/>
        <v/>
      </c>
      <c r="C128" s="195"/>
      <c r="D128" s="195"/>
      <c r="E128" s="252">
        <f t="shared" si="24"/>
        <v>0</v>
      </c>
      <c r="F128" s="230">
        <f t="shared" si="25"/>
        <v>0</v>
      </c>
      <c r="G128" s="232"/>
      <c r="I128" s="283"/>
    </row>
    <row r="129" spans="1:16">
      <c r="A129" s="263" t="str">
        <f t="shared" si="22"/>
        <v/>
      </c>
      <c r="B129" s="444" t="str">
        <f t="shared" si="23"/>
        <v/>
      </c>
      <c r="C129" s="195"/>
      <c r="D129" s="195"/>
      <c r="E129" s="252">
        <f t="shared" si="24"/>
        <v>0</v>
      </c>
      <c r="F129" s="230">
        <f t="shared" si="25"/>
        <v>0</v>
      </c>
      <c r="G129" s="232"/>
      <c r="I129" s="283"/>
    </row>
    <row r="130" spans="1:16">
      <c r="A130" s="263" t="str">
        <f t="shared" si="22"/>
        <v/>
      </c>
      <c r="B130" s="444" t="str">
        <f t="shared" si="23"/>
        <v/>
      </c>
      <c r="C130" s="195"/>
      <c r="D130" s="195"/>
      <c r="E130" s="252">
        <f t="shared" si="24"/>
        <v>0</v>
      </c>
      <c r="F130" s="230">
        <f t="shared" si="25"/>
        <v>0</v>
      </c>
      <c r="G130" s="232"/>
      <c r="I130" s="283"/>
    </row>
    <row r="131" spans="1:16">
      <c r="A131" s="263" t="str">
        <f t="shared" si="22"/>
        <v/>
      </c>
      <c r="B131" s="444" t="str">
        <f t="shared" si="23"/>
        <v/>
      </c>
      <c r="C131" s="195"/>
      <c r="D131" s="195"/>
      <c r="E131" s="252">
        <f t="shared" si="24"/>
        <v>0</v>
      </c>
      <c r="F131" s="230">
        <f t="shared" si="25"/>
        <v>0</v>
      </c>
      <c r="G131" s="232"/>
      <c r="I131" s="283"/>
    </row>
    <row r="132" spans="1:16">
      <c r="A132" s="263" t="str">
        <f t="shared" si="22"/>
        <v/>
      </c>
      <c r="B132" s="444" t="str">
        <f t="shared" si="23"/>
        <v/>
      </c>
      <c r="C132" s="195"/>
      <c r="D132" s="195"/>
      <c r="E132" s="252">
        <f t="shared" si="24"/>
        <v>0</v>
      </c>
      <c r="F132" s="230">
        <f t="shared" si="25"/>
        <v>0</v>
      </c>
      <c r="G132" s="232"/>
      <c r="I132" s="283"/>
    </row>
    <row r="133" spans="1:16">
      <c r="A133" s="263" t="str">
        <f t="shared" si="22"/>
        <v/>
      </c>
      <c r="B133" s="444" t="str">
        <f t="shared" si="23"/>
        <v/>
      </c>
      <c r="C133" s="195"/>
      <c r="D133" s="195"/>
      <c r="E133" s="252">
        <f t="shared" si="24"/>
        <v>0</v>
      </c>
      <c r="F133" s="230">
        <f t="shared" si="25"/>
        <v>0</v>
      </c>
      <c r="G133" s="233"/>
      <c r="I133" s="283"/>
    </row>
    <row r="134" spans="1:16" ht="31.5" customHeight="1" thickBot="1">
      <c r="A134" s="234"/>
      <c r="B134" s="456"/>
      <c r="C134" s="235"/>
      <c r="D134" s="237"/>
      <c r="E134" s="237"/>
      <c r="F134" s="238" t="s">
        <v>83</v>
      </c>
      <c r="G134" s="262">
        <f>ROUND(SUM(F122:F133),0)</f>
        <v>0</v>
      </c>
      <c r="I134" s="326"/>
    </row>
    <row r="135" spans="1:16" ht="13.5" thickTop="1">
      <c r="A135" s="186" t="s">
        <v>76</v>
      </c>
      <c r="B135" s="446"/>
      <c r="C135" s="241"/>
      <c r="D135" s="243"/>
      <c r="E135" s="243"/>
      <c r="F135" s="242"/>
      <c r="G135" s="244"/>
      <c r="I135" s="326"/>
    </row>
    <row r="136" spans="1:16">
      <c r="A136" s="245" t="s">
        <v>57</v>
      </c>
      <c r="B136" s="455"/>
      <c r="C136" s="246"/>
      <c r="D136" s="317"/>
      <c r="E136" s="248" t="s">
        <v>77</v>
      </c>
      <c r="F136" s="249" t="s">
        <v>78</v>
      </c>
      <c r="G136" s="264" t="s">
        <v>77</v>
      </c>
      <c r="H136" s="220"/>
      <c r="I136" s="325"/>
    </row>
    <row r="137" spans="1:16">
      <c r="A137" s="185" t="s">
        <v>87</v>
      </c>
      <c r="B137" s="453"/>
      <c r="C137" s="265"/>
      <c r="D137" s="318"/>
      <c r="E137" s="229">
        <f>ROUND(SUM(G96,G111,G119,G134),2)</f>
        <v>0</v>
      </c>
      <c r="F137" s="266">
        <f>A</f>
        <v>0</v>
      </c>
      <c r="G137" s="267">
        <f>E137*F137</f>
        <v>0</v>
      </c>
      <c r="I137" s="326"/>
    </row>
    <row r="138" spans="1:16">
      <c r="A138" s="185" t="s">
        <v>85</v>
      </c>
      <c r="B138" s="453"/>
      <c r="C138" s="265"/>
      <c r="D138" s="318"/>
      <c r="E138" s="229">
        <f>SUM(G96,G111,G119,G134)</f>
        <v>0</v>
      </c>
      <c r="F138" s="266">
        <f>I</f>
        <v>0</v>
      </c>
      <c r="G138" s="267">
        <f>E138*F138</f>
        <v>0</v>
      </c>
      <c r="I138" s="326"/>
    </row>
    <row r="139" spans="1:16">
      <c r="A139" s="185" t="s">
        <v>86</v>
      </c>
      <c r="B139" s="453"/>
      <c r="C139" s="265"/>
      <c r="D139" s="318"/>
      <c r="E139" s="229">
        <f>SUM(G96,G111,G119,G134)</f>
        <v>0</v>
      </c>
      <c r="F139" s="266">
        <f>U</f>
        <v>0</v>
      </c>
      <c r="G139" s="267">
        <f>E139*F139</f>
        <v>0</v>
      </c>
      <c r="I139" s="326"/>
    </row>
    <row r="140" spans="1:16" ht="33" customHeight="1" thickBot="1">
      <c r="A140" s="234"/>
      <c r="B140" s="456"/>
      <c r="C140" s="235"/>
      <c r="D140" s="237"/>
      <c r="E140" s="237"/>
      <c r="F140" s="268" t="s">
        <v>84</v>
      </c>
      <c r="G140" s="262">
        <f>SUM(G137:G139)</f>
        <v>0</v>
      </c>
      <c r="I140" s="326"/>
      <c r="J140" s="295"/>
      <c r="K140" s="296"/>
      <c r="L140" s="296"/>
      <c r="M140" s="296"/>
      <c r="N140" s="296"/>
      <c r="O140" s="296"/>
    </row>
    <row r="141" spans="1:16" s="211" customFormat="1" ht="14" thickTop="1" thickBot="1">
      <c r="A141" s="269"/>
      <c r="B141" s="443"/>
      <c r="C141" s="270"/>
      <c r="D141" s="319"/>
      <c r="E141" s="271" t="s">
        <v>89</v>
      </c>
      <c r="F141" s="272"/>
      <c r="G141" s="273">
        <f>ROUND(SUM(G96,G111,G119,G134,G140),0)</f>
        <v>0</v>
      </c>
      <c r="I141" s="327"/>
      <c r="J141" s="212" t="str">
        <f>B80</f>
        <v>1,1,2</v>
      </c>
      <c r="K141" s="274">
        <f>E137</f>
        <v>0</v>
      </c>
      <c r="L141" s="294">
        <f>G137</f>
        <v>0</v>
      </c>
      <c r="M141" s="294">
        <f>G138</f>
        <v>0</v>
      </c>
      <c r="N141" s="294">
        <f>G139</f>
        <v>0</v>
      </c>
      <c r="O141" s="299">
        <f>SUM(K141:N141)</f>
        <v>0</v>
      </c>
      <c r="P141" s="294"/>
    </row>
    <row r="142" spans="1:16" ht="13.5" thickTop="1">
      <c r="A142" s="275" t="s">
        <v>97</v>
      </c>
      <c r="B142" s="438"/>
      <c r="C142" s="215"/>
      <c r="D142" s="217"/>
      <c r="E142" s="217"/>
      <c r="F142" s="216"/>
      <c r="G142" s="219"/>
      <c r="I142" s="326"/>
      <c r="P142" s="294"/>
    </row>
    <row r="143" spans="1:16">
      <c r="A143" s="275"/>
      <c r="B143" s="452"/>
      <c r="C143" s="276"/>
      <c r="D143" s="320"/>
      <c r="E143" s="217"/>
      <c r="F143" s="216"/>
      <c r="G143" s="277">
        <f ca="1">TODAY()</f>
        <v>44839</v>
      </c>
      <c r="I143" s="326"/>
      <c r="P143" s="294"/>
    </row>
    <row r="144" spans="1:16" ht="13.5" thickBot="1">
      <c r="A144" s="234"/>
      <c r="B144" s="456"/>
      <c r="C144" s="235"/>
      <c r="D144" s="237"/>
      <c r="E144" s="237"/>
      <c r="F144" s="236"/>
      <c r="G144" s="278"/>
      <c r="I144" s="326"/>
      <c r="P144" s="294"/>
    </row>
    <row r="145" spans="1:15" s="199" customFormat="1" ht="13.5" thickTop="1">
      <c r="A145" s="196" t="s">
        <v>109</v>
      </c>
      <c r="B145" s="458"/>
      <c r="C145" s="196"/>
      <c r="D145" s="198"/>
      <c r="E145" s="198"/>
      <c r="F145" s="197"/>
      <c r="G145" s="197"/>
      <c r="I145" s="321"/>
      <c r="J145" s="200"/>
      <c r="O145" s="297"/>
    </row>
    <row r="146" spans="1:15" s="199" customFormat="1">
      <c r="A146" s="196" t="str">
        <f>CONCATENATE('Prestaciones y AIU'!A289," ANALISIS DE PRECIOS UNITARIOS")</f>
        <v xml:space="preserve"> ANALISIS DE PRECIOS UNITARIOS</v>
      </c>
      <c r="B146" s="458"/>
      <c r="C146" s="196"/>
      <c r="D146" s="198"/>
      <c r="E146" s="198"/>
      <c r="F146" s="197"/>
      <c r="G146" s="197"/>
      <c r="I146" s="321"/>
      <c r="J146" s="200"/>
      <c r="O146" s="297"/>
    </row>
    <row r="147" spans="1:15" s="199" customFormat="1">
      <c r="A147" s="196" t="str">
        <f>Objeto_LIC</f>
        <v>OPTIMIZACION DEL SISTEMA DE ABASTECIMIENTO (ADUCCION, PRETRATAMIENTO Y CONDUCCION) DEL MUNICPIO DE TAME, DEPARTAMENTO DE ARAUCA</v>
      </c>
      <c r="B147" s="458"/>
      <c r="C147" s="196"/>
      <c r="D147" s="198"/>
      <c r="E147" s="198"/>
      <c r="F147" s="197"/>
      <c r="G147" s="197"/>
      <c r="I147" s="321"/>
      <c r="J147" s="200"/>
      <c r="O147" s="297"/>
    </row>
    <row r="148" spans="1:15" s="199" customFormat="1">
      <c r="A148" s="196"/>
      <c r="B148" s="458"/>
      <c r="C148" s="196"/>
      <c r="D148" s="198"/>
      <c r="E148" s="198"/>
      <c r="F148" s="197"/>
      <c r="G148" s="197"/>
      <c r="I148" s="321"/>
      <c r="J148" s="200"/>
      <c r="O148" s="297"/>
    </row>
    <row r="149" spans="1:15" ht="13.5" thickBot="1">
      <c r="A149" s="201"/>
      <c r="B149" s="448"/>
      <c r="C149" s="201"/>
      <c r="D149" s="203"/>
      <c r="E149" s="203"/>
      <c r="F149" s="202"/>
      <c r="G149" s="202"/>
    </row>
    <row r="150" spans="1:15" s="211" customFormat="1" ht="13.5" thickTop="1">
      <c r="A150" s="206"/>
      <c r="B150" s="457"/>
      <c r="C150" s="207"/>
      <c r="D150" s="209"/>
      <c r="E150" s="209"/>
      <c r="F150" s="208"/>
      <c r="G150" s="210" t="s">
        <v>110</v>
      </c>
      <c r="I150" s="323"/>
      <c r="J150" s="212"/>
      <c r="O150" s="297"/>
    </row>
    <row r="151" spans="1:15">
      <c r="A151" s="213" t="s">
        <v>62</v>
      </c>
      <c r="B151" s="750">
        <f>Proponente</f>
        <v>0</v>
      </c>
      <c r="C151" s="750"/>
      <c r="D151" s="750"/>
      <c r="E151" s="750"/>
      <c r="F151" s="750"/>
      <c r="G151" s="751"/>
    </row>
    <row r="152" spans="1:15" ht="48.5" customHeight="1">
      <c r="A152" s="213" t="s">
        <v>63</v>
      </c>
      <c r="B152" s="449" t="s">
        <v>261</v>
      </c>
      <c r="C152" s="750" t="str">
        <f>VLOOKUP(B152,Presupuesto!$A$4:$B$106,2,FALSE)</f>
        <v xml:space="preserve">Excavación con máquina en material conglomerado rocoso con profundidades desde 0,6 m hasta  1.2 m para la red de Aducción. Anchos de Excavación mínimo de 0.80 m para tuberías con diámetro nominal de hasta 400 mm. </v>
      </c>
      <c r="D152" s="750"/>
      <c r="E152" s="750"/>
      <c r="F152" s="750"/>
      <c r="G152" s="751"/>
    </row>
    <row r="153" spans="1:15">
      <c r="A153" s="214"/>
      <c r="B153" s="438"/>
      <c r="C153" s="215"/>
      <c r="D153" s="217"/>
      <c r="E153" s="217"/>
      <c r="F153" s="218" t="s">
        <v>88</v>
      </c>
      <c r="G153" s="582" t="str">
        <f>IF(B152=0,"-",VLOOKUP(B152,Presupuesto!$A$5:$C$119,3,FALSE))</f>
        <v>M3</v>
      </c>
      <c r="H153" s="582"/>
      <c r="I153" s="582"/>
      <c r="J153" s="582"/>
      <c r="K153" s="583"/>
    </row>
    <row r="154" spans="1:15" ht="13.5" thickBot="1">
      <c r="A154" s="213" t="s">
        <v>64</v>
      </c>
      <c r="B154" s="438"/>
      <c r="C154" s="215"/>
      <c r="D154" s="217"/>
      <c r="E154" s="217"/>
      <c r="F154" s="216"/>
      <c r="G154" s="219"/>
      <c r="I154" s="324"/>
      <c r="J154" s="295"/>
      <c r="K154" s="296"/>
      <c r="L154" s="296"/>
      <c r="M154" s="296"/>
      <c r="N154" s="296"/>
      <c r="O154" s="296"/>
    </row>
    <row r="155" spans="1:15" s="220" customFormat="1" ht="13.5" thickTop="1">
      <c r="A155" s="221" t="s">
        <v>57</v>
      </c>
      <c r="B155" s="447" t="s">
        <v>65</v>
      </c>
      <c r="C155" s="222" t="s">
        <v>66</v>
      </c>
      <c r="D155" s="223" t="s">
        <v>74</v>
      </c>
      <c r="E155" s="224" t="s">
        <v>100</v>
      </c>
      <c r="F155" s="224" t="s">
        <v>79</v>
      </c>
      <c r="G155" s="225" t="s">
        <v>70</v>
      </c>
      <c r="I155" s="325"/>
      <c r="J155" s="226"/>
      <c r="O155" s="296"/>
    </row>
    <row r="156" spans="1:15">
      <c r="A156" s="227" t="str">
        <f t="shared" ref="A156:A167" si="26">IF(I156=0,"-",VLOOKUP(I156,EQUIPOS,2,FALSE))</f>
        <v>-</v>
      </c>
      <c r="B156" s="228"/>
      <c r="C156" s="228"/>
      <c r="D156" s="194"/>
      <c r="E156" s="229">
        <f t="shared" ref="E156:E167" si="27">IF(I156=0,0,VLOOKUP(I156,EQUIPOS,4,FALSE))</f>
        <v>0</v>
      </c>
      <c r="F156" s="230">
        <f t="shared" ref="F156:F167" si="28">IF(D156=0,0,E156/D156)</f>
        <v>0</v>
      </c>
      <c r="G156" s="231"/>
      <c r="I156" s="283"/>
    </row>
    <row r="157" spans="1:15">
      <c r="A157" s="227" t="str">
        <f t="shared" si="26"/>
        <v>-</v>
      </c>
      <c r="B157" s="228"/>
      <c r="C157" s="228"/>
      <c r="D157" s="194"/>
      <c r="E157" s="229">
        <f t="shared" si="27"/>
        <v>0</v>
      </c>
      <c r="F157" s="230">
        <f t="shared" si="28"/>
        <v>0</v>
      </c>
      <c r="G157" s="232"/>
      <c r="I157" s="283"/>
    </row>
    <row r="158" spans="1:15">
      <c r="A158" s="227" t="str">
        <f t="shared" si="26"/>
        <v>-</v>
      </c>
      <c r="B158" s="228"/>
      <c r="C158" s="228"/>
      <c r="D158" s="194"/>
      <c r="E158" s="229">
        <f t="shared" si="27"/>
        <v>0</v>
      </c>
      <c r="F158" s="230">
        <f t="shared" si="28"/>
        <v>0</v>
      </c>
      <c r="G158" s="232"/>
      <c r="I158" s="283"/>
    </row>
    <row r="159" spans="1:15">
      <c r="A159" s="227" t="str">
        <f t="shared" si="26"/>
        <v>-</v>
      </c>
      <c r="B159" s="228"/>
      <c r="C159" s="228"/>
      <c r="D159" s="194"/>
      <c r="E159" s="229">
        <f t="shared" si="27"/>
        <v>0</v>
      </c>
      <c r="F159" s="230">
        <f t="shared" si="28"/>
        <v>0</v>
      </c>
      <c r="G159" s="232"/>
      <c r="I159" s="283"/>
    </row>
    <row r="160" spans="1:15">
      <c r="A160" s="227" t="str">
        <f t="shared" si="26"/>
        <v>-</v>
      </c>
      <c r="B160" s="228"/>
      <c r="C160" s="228"/>
      <c r="D160" s="194"/>
      <c r="E160" s="229">
        <f t="shared" si="27"/>
        <v>0</v>
      </c>
      <c r="F160" s="230">
        <f t="shared" si="28"/>
        <v>0</v>
      </c>
      <c r="G160" s="232"/>
      <c r="I160" s="283"/>
    </row>
    <row r="161" spans="1:15">
      <c r="A161" s="227" t="str">
        <f t="shared" si="26"/>
        <v>-</v>
      </c>
      <c r="B161" s="228"/>
      <c r="C161" s="228"/>
      <c r="D161" s="194"/>
      <c r="E161" s="229">
        <f t="shared" si="27"/>
        <v>0</v>
      </c>
      <c r="F161" s="230">
        <f t="shared" si="28"/>
        <v>0</v>
      </c>
      <c r="G161" s="232"/>
      <c r="I161" s="283"/>
    </row>
    <row r="162" spans="1:15">
      <c r="A162" s="227" t="str">
        <f t="shared" si="26"/>
        <v>-</v>
      </c>
      <c r="B162" s="228"/>
      <c r="C162" s="228"/>
      <c r="D162" s="194"/>
      <c r="E162" s="229">
        <f t="shared" si="27"/>
        <v>0</v>
      </c>
      <c r="F162" s="230">
        <f t="shared" si="28"/>
        <v>0</v>
      </c>
      <c r="G162" s="232"/>
      <c r="I162" s="283"/>
    </row>
    <row r="163" spans="1:15">
      <c r="A163" s="227" t="str">
        <f t="shared" si="26"/>
        <v>-</v>
      </c>
      <c r="B163" s="228"/>
      <c r="C163" s="228"/>
      <c r="D163" s="194"/>
      <c r="E163" s="229">
        <f t="shared" si="27"/>
        <v>0</v>
      </c>
      <c r="F163" s="230">
        <f t="shared" si="28"/>
        <v>0</v>
      </c>
      <c r="G163" s="232"/>
      <c r="I163" s="283"/>
    </row>
    <row r="164" spans="1:15">
      <c r="A164" s="227" t="str">
        <f t="shared" si="26"/>
        <v>-</v>
      </c>
      <c r="B164" s="228"/>
      <c r="C164" s="228"/>
      <c r="D164" s="194"/>
      <c r="E164" s="229">
        <f t="shared" si="27"/>
        <v>0</v>
      </c>
      <c r="F164" s="230">
        <f t="shared" si="28"/>
        <v>0</v>
      </c>
      <c r="G164" s="232"/>
      <c r="I164" s="283"/>
    </row>
    <row r="165" spans="1:15">
      <c r="A165" s="227" t="str">
        <f t="shared" si="26"/>
        <v>-</v>
      </c>
      <c r="B165" s="228"/>
      <c r="C165" s="228"/>
      <c r="D165" s="194"/>
      <c r="E165" s="229">
        <f t="shared" si="27"/>
        <v>0</v>
      </c>
      <c r="F165" s="230">
        <f t="shared" si="28"/>
        <v>0</v>
      </c>
      <c r="G165" s="232"/>
      <c r="I165" s="283"/>
    </row>
    <row r="166" spans="1:15">
      <c r="A166" s="227" t="str">
        <f t="shared" si="26"/>
        <v>-</v>
      </c>
      <c r="B166" s="228"/>
      <c r="C166" s="228"/>
      <c r="D166" s="194"/>
      <c r="E166" s="229">
        <f t="shared" si="27"/>
        <v>0</v>
      </c>
      <c r="F166" s="230">
        <f t="shared" si="28"/>
        <v>0</v>
      </c>
      <c r="G166" s="232"/>
      <c r="I166" s="283"/>
    </row>
    <row r="167" spans="1:15">
      <c r="A167" s="227" t="str">
        <f t="shared" si="26"/>
        <v>-</v>
      </c>
      <c r="B167" s="228"/>
      <c r="C167" s="228"/>
      <c r="D167" s="194"/>
      <c r="E167" s="229">
        <f t="shared" si="27"/>
        <v>0</v>
      </c>
      <c r="F167" s="230">
        <f t="shared" si="28"/>
        <v>0</v>
      </c>
      <c r="G167" s="232"/>
      <c r="I167" s="283"/>
    </row>
    <row r="168" spans="1:15" ht="13.5" thickBot="1">
      <c r="A168" s="234"/>
      <c r="B168" s="456"/>
      <c r="C168" s="235"/>
      <c r="D168" s="237"/>
      <c r="E168" s="237"/>
      <c r="F168" s="238" t="s">
        <v>80</v>
      </c>
      <c r="G168" s="239">
        <f>ROUND(SUM(F156:F167),0)</f>
        <v>0</v>
      </c>
      <c r="I168" s="326"/>
    </row>
    <row r="169" spans="1:15" ht="13.5" thickTop="1">
      <c r="A169" s="240" t="s">
        <v>67</v>
      </c>
      <c r="B169" s="446"/>
      <c r="C169" s="241"/>
      <c r="D169" s="243"/>
      <c r="E169" s="243"/>
      <c r="F169" s="242"/>
      <c r="G169" s="244"/>
      <c r="I169" s="326"/>
    </row>
    <row r="170" spans="1:15" s="220" customFormat="1" ht="26">
      <c r="A170" s="245" t="s">
        <v>57</v>
      </c>
      <c r="B170" s="455"/>
      <c r="C170" s="247" t="s">
        <v>58</v>
      </c>
      <c r="D170" s="316" t="s">
        <v>68</v>
      </c>
      <c r="E170" s="248" t="s">
        <v>69</v>
      </c>
      <c r="F170" s="249" t="s">
        <v>79</v>
      </c>
      <c r="G170" s="250" t="s">
        <v>70</v>
      </c>
      <c r="I170" s="325"/>
      <c r="J170" s="226"/>
      <c r="O170" s="296"/>
    </row>
    <row r="171" spans="1:15">
      <c r="A171" s="748" t="str">
        <f t="shared" ref="A171:A182" si="29">IF(I171=0,"",VLOOKUP(I171,MATERIALES,2,FALSE))</f>
        <v/>
      </c>
      <c r="B171" s="749"/>
      <c r="C171" s="251" t="str">
        <f t="shared" ref="C171:C179" si="30">IF(I171=0,"",VLOOKUP(I171,MATERIALES,3,FALSE))</f>
        <v/>
      </c>
      <c r="D171" s="194"/>
      <c r="E171" s="252">
        <f t="shared" ref="E171:E182" si="31">IF(I171=0,0,VLOOKUP(I171,MATERIALES,4,FALSE))</f>
        <v>0</v>
      </c>
      <c r="F171" s="230">
        <f>D171*E171</f>
        <v>0</v>
      </c>
      <c r="G171" s="231"/>
      <c r="I171" s="283"/>
    </row>
    <row r="172" spans="1:15">
      <c r="A172" s="748" t="str">
        <f t="shared" si="29"/>
        <v/>
      </c>
      <c r="B172" s="749"/>
      <c r="C172" s="251" t="str">
        <f t="shared" si="30"/>
        <v/>
      </c>
      <c r="D172" s="194"/>
      <c r="E172" s="252">
        <f t="shared" si="31"/>
        <v>0</v>
      </c>
      <c r="F172" s="230">
        <f t="shared" ref="F172:F182" si="32">D172*E172</f>
        <v>0</v>
      </c>
      <c r="G172" s="232"/>
      <c r="I172" s="283"/>
    </row>
    <row r="173" spans="1:15">
      <c r="A173" s="748" t="str">
        <f t="shared" si="29"/>
        <v/>
      </c>
      <c r="B173" s="749"/>
      <c r="C173" s="251" t="str">
        <f t="shared" si="30"/>
        <v/>
      </c>
      <c r="D173" s="194"/>
      <c r="E173" s="252">
        <f t="shared" si="31"/>
        <v>0</v>
      </c>
      <c r="F173" s="230">
        <f t="shared" si="32"/>
        <v>0</v>
      </c>
      <c r="G173" s="232"/>
      <c r="I173" s="283"/>
    </row>
    <row r="174" spans="1:15">
      <c r="A174" s="748" t="str">
        <f t="shared" si="29"/>
        <v/>
      </c>
      <c r="B174" s="749"/>
      <c r="C174" s="251" t="str">
        <f t="shared" si="30"/>
        <v/>
      </c>
      <c r="D174" s="194"/>
      <c r="E174" s="252">
        <f t="shared" si="31"/>
        <v>0</v>
      </c>
      <c r="F174" s="230">
        <f t="shared" si="32"/>
        <v>0</v>
      </c>
      <c r="G174" s="232"/>
      <c r="I174" s="283"/>
    </row>
    <row r="175" spans="1:15">
      <c r="A175" s="748" t="str">
        <f t="shared" si="29"/>
        <v/>
      </c>
      <c r="B175" s="749"/>
      <c r="C175" s="251" t="str">
        <f t="shared" si="30"/>
        <v/>
      </c>
      <c r="D175" s="194"/>
      <c r="E175" s="252">
        <f t="shared" si="31"/>
        <v>0</v>
      </c>
      <c r="F175" s="230">
        <f t="shared" si="32"/>
        <v>0</v>
      </c>
      <c r="G175" s="232"/>
      <c r="I175" s="283"/>
    </row>
    <row r="176" spans="1:15">
      <c r="A176" s="748" t="str">
        <f t="shared" si="29"/>
        <v/>
      </c>
      <c r="B176" s="749"/>
      <c r="C176" s="251" t="str">
        <f t="shared" si="30"/>
        <v/>
      </c>
      <c r="D176" s="194"/>
      <c r="E176" s="252">
        <f t="shared" si="31"/>
        <v>0</v>
      </c>
      <c r="F176" s="230">
        <f t="shared" si="32"/>
        <v>0</v>
      </c>
      <c r="G176" s="232"/>
      <c r="I176" s="283"/>
    </row>
    <row r="177" spans="1:9">
      <c r="A177" s="748" t="str">
        <f t="shared" si="29"/>
        <v/>
      </c>
      <c r="B177" s="749"/>
      <c r="C177" s="251" t="str">
        <f t="shared" si="30"/>
        <v/>
      </c>
      <c r="D177" s="194"/>
      <c r="E177" s="252">
        <f t="shared" si="31"/>
        <v>0</v>
      </c>
      <c r="F177" s="230">
        <f t="shared" si="32"/>
        <v>0</v>
      </c>
      <c r="G177" s="232"/>
      <c r="I177" s="283"/>
    </row>
    <row r="178" spans="1:9">
      <c r="A178" s="748" t="str">
        <f t="shared" si="29"/>
        <v/>
      </c>
      <c r="B178" s="749"/>
      <c r="C178" s="251" t="str">
        <f t="shared" si="30"/>
        <v/>
      </c>
      <c r="D178" s="194"/>
      <c r="E178" s="252">
        <f t="shared" si="31"/>
        <v>0</v>
      </c>
      <c r="F178" s="230">
        <f t="shared" si="32"/>
        <v>0</v>
      </c>
      <c r="G178" s="253"/>
      <c r="I178" s="283"/>
    </row>
    <row r="179" spans="1:9">
      <c r="A179" s="748" t="str">
        <f t="shared" si="29"/>
        <v/>
      </c>
      <c r="B179" s="749"/>
      <c r="C179" s="251" t="str">
        <f t="shared" si="30"/>
        <v/>
      </c>
      <c r="D179" s="194"/>
      <c r="E179" s="252">
        <f t="shared" si="31"/>
        <v>0</v>
      </c>
      <c r="F179" s="230">
        <f t="shared" si="32"/>
        <v>0</v>
      </c>
      <c r="G179" s="232"/>
      <c r="I179" s="283"/>
    </row>
    <row r="180" spans="1:9">
      <c r="A180" s="748" t="str">
        <f t="shared" si="29"/>
        <v/>
      </c>
      <c r="B180" s="749"/>
      <c r="C180" s="251"/>
      <c r="D180" s="194"/>
      <c r="E180" s="252">
        <f t="shared" si="31"/>
        <v>0</v>
      </c>
      <c r="F180" s="230">
        <f t="shared" si="32"/>
        <v>0</v>
      </c>
      <c r="G180" s="232"/>
      <c r="I180" s="283"/>
    </row>
    <row r="181" spans="1:9">
      <c r="A181" s="748" t="str">
        <f t="shared" si="29"/>
        <v/>
      </c>
      <c r="B181" s="749"/>
      <c r="C181" s="251"/>
      <c r="D181" s="194"/>
      <c r="E181" s="252">
        <f t="shared" si="31"/>
        <v>0</v>
      </c>
      <c r="F181" s="230">
        <f t="shared" si="32"/>
        <v>0</v>
      </c>
      <c r="G181" s="232"/>
      <c r="I181" s="283"/>
    </row>
    <row r="182" spans="1:9">
      <c r="A182" s="748" t="str">
        <f t="shared" si="29"/>
        <v/>
      </c>
      <c r="B182" s="749"/>
      <c r="C182" s="251" t="str">
        <f t="shared" ref="C182" si="33">IF(I182=0,"",VLOOKUP(I182,MATERIALES,3,FALSE))</f>
        <v/>
      </c>
      <c r="D182" s="194"/>
      <c r="E182" s="252">
        <f t="shared" si="31"/>
        <v>0</v>
      </c>
      <c r="F182" s="230">
        <f t="shared" si="32"/>
        <v>0</v>
      </c>
      <c r="G182" s="233"/>
      <c r="I182" s="283"/>
    </row>
    <row r="183" spans="1:9" ht="26.25" customHeight="1" thickBot="1">
      <c r="A183" s="214"/>
      <c r="B183" s="438"/>
      <c r="C183" s="215"/>
      <c r="D183" s="217"/>
      <c r="E183" s="254"/>
      <c r="F183" s="255" t="s">
        <v>81</v>
      </c>
      <c r="G183" s="253">
        <f>ROUND(SUM(F171:F182),0)</f>
        <v>0</v>
      </c>
      <c r="I183" s="326"/>
    </row>
    <row r="184" spans="1:9" ht="14" thickTop="1" thickBot="1">
      <c r="A184" s="256" t="s">
        <v>72</v>
      </c>
      <c r="B184" s="445"/>
      <c r="C184" s="257"/>
      <c r="D184" s="259"/>
      <c r="E184" s="259"/>
      <c r="F184" s="258"/>
      <c r="G184" s="260"/>
      <c r="I184" s="326"/>
    </row>
    <row r="185" spans="1:9" ht="13.5" thickTop="1">
      <c r="A185" s="245" t="s">
        <v>57</v>
      </c>
      <c r="B185" s="455"/>
      <c r="C185" s="248" t="s">
        <v>71</v>
      </c>
      <c r="D185" s="316" t="s">
        <v>75</v>
      </c>
      <c r="E185" s="248" t="s">
        <v>98</v>
      </c>
      <c r="F185" s="249" t="s">
        <v>79</v>
      </c>
      <c r="G185" s="250" t="s">
        <v>70</v>
      </c>
      <c r="I185" s="326"/>
    </row>
    <row r="186" spans="1:9">
      <c r="A186" s="748" t="str">
        <f>IF(I186=0,"",VLOOKUP(I186,EQUIPOS,2,FALSE))</f>
        <v/>
      </c>
      <c r="B186" s="749"/>
      <c r="C186" s="195"/>
      <c r="D186" s="194"/>
      <c r="E186" s="252">
        <f>IF(I186=0,0,VLOOKUP(I186,EQUIPOS,4,FALSE))</f>
        <v>0</v>
      </c>
      <c r="F186" s="230">
        <f>C186*D186*E186</f>
        <v>0</v>
      </c>
      <c r="G186" s="231"/>
      <c r="I186" s="283"/>
    </row>
    <row r="187" spans="1:9">
      <c r="A187" s="748" t="str">
        <f>IF(I187=0,"",VLOOKUP(I187,EQUIPOS,2,FALSE))</f>
        <v/>
      </c>
      <c r="B187" s="749"/>
      <c r="C187" s="195"/>
      <c r="D187" s="194"/>
      <c r="E187" s="252">
        <f>IF(I187=0,0,VLOOKUP(I187,EQUIPOS,4,FALSE))</f>
        <v>0</v>
      </c>
      <c r="F187" s="230">
        <f t="shared" ref="F187:F190" si="34">C187*D187*E187</f>
        <v>0</v>
      </c>
      <c r="G187" s="232"/>
      <c r="I187" s="283"/>
    </row>
    <row r="188" spans="1:9">
      <c r="A188" s="748" t="str">
        <f>IF(I188=0,"",VLOOKUP(I188,EQUIPOS,2,FALSE))</f>
        <v/>
      </c>
      <c r="B188" s="749"/>
      <c r="C188" s="195"/>
      <c r="D188" s="194"/>
      <c r="E188" s="252">
        <f>IF(I188=0,0,VLOOKUP(I188,EQUIPOS,4,FALSE))</f>
        <v>0</v>
      </c>
      <c r="F188" s="230">
        <f t="shared" si="34"/>
        <v>0</v>
      </c>
      <c r="G188" s="232"/>
      <c r="I188" s="283"/>
    </row>
    <row r="189" spans="1:9">
      <c r="A189" s="748" t="str">
        <f>IF(I189=0,"",VLOOKUP(I189,EQUIPOS,2,FALSE))</f>
        <v/>
      </c>
      <c r="B189" s="749"/>
      <c r="C189" s="195"/>
      <c r="D189" s="194"/>
      <c r="E189" s="252">
        <f>IF(I189=0,0,VLOOKUP(I189,EQUIPOS,4,FALSE))</f>
        <v>0</v>
      </c>
      <c r="F189" s="230">
        <f t="shared" si="34"/>
        <v>0</v>
      </c>
      <c r="G189" s="232"/>
      <c r="I189" s="283"/>
    </row>
    <row r="190" spans="1:9">
      <c r="A190" s="748" t="str">
        <f>IF(I190=0,"",VLOOKUP(I190,EQUIPOS,2,FALSE))</f>
        <v/>
      </c>
      <c r="B190" s="749"/>
      <c r="C190" s="195"/>
      <c r="D190" s="194"/>
      <c r="E190" s="252">
        <f>IF(I190=0,0,VLOOKUP(I190,EQUIPOS,4,FALSE))</f>
        <v>0</v>
      </c>
      <c r="F190" s="230">
        <f t="shared" si="34"/>
        <v>0</v>
      </c>
      <c r="G190" s="233"/>
      <c r="I190" s="283"/>
    </row>
    <row r="191" spans="1:9" ht="30.75" customHeight="1" thickBot="1">
      <c r="A191" s="234"/>
      <c r="B191" s="456"/>
      <c r="C191" s="235"/>
      <c r="D191" s="237"/>
      <c r="E191" s="261"/>
      <c r="F191" s="238" t="s">
        <v>82</v>
      </c>
      <c r="G191" s="262">
        <f>ROUND(SUM(F186:F190),0)</f>
        <v>0</v>
      </c>
      <c r="I191" s="326"/>
    </row>
    <row r="192" spans="1:9" ht="13.5" thickTop="1">
      <c r="A192" s="240" t="s">
        <v>73</v>
      </c>
      <c r="B192" s="446"/>
      <c r="C192" s="241"/>
      <c r="D192" s="243"/>
      <c r="E192" s="243"/>
      <c r="F192" s="242"/>
      <c r="G192" s="244"/>
      <c r="I192" s="326"/>
    </row>
    <row r="193" spans="1:9" ht="26">
      <c r="A193" s="245" t="s">
        <v>57</v>
      </c>
      <c r="B193" s="454" t="s">
        <v>58</v>
      </c>
      <c r="C193" s="247" t="s">
        <v>68</v>
      </c>
      <c r="D193" s="316" t="s">
        <v>74</v>
      </c>
      <c r="E193" s="248" t="s">
        <v>69</v>
      </c>
      <c r="F193" s="249" t="s">
        <v>79</v>
      </c>
      <c r="G193" s="250" t="s">
        <v>70</v>
      </c>
      <c r="H193" s="220"/>
      <c r="I193" s="325"/>
    </row>
    <row r="194" spans="1:9">
      <c r="A194" s="263" t="str">
        <f t="shared" ref="A194:A205" si="35">IF(I194=0,"",VLOOKUP(I194,MANOOBRA,2,FALSE))</f>
        <v/>
      </c>
      <c r="B194" s="444" t="str">
        <f t="shared" ref="B194:B205" si="36">IF(I194=0,"",VLOOKUP(I194,MANOOBRA,3,FALSE))</f>
        <v/>
      </c>
      <c r="C194" s="195"/>
      <c r="D194" s="195"/>
      <c r="E194" s="252">
        <f t="shared" ref="E194:E205" si="37">IF(I194=0,0,VLOOKUP(I194,MANOOBRA,4,FALSE))</f>
        <v>0</v>
      </c>
      <c r="F194" s="230">
        <f>IF(D194=0,0,C194*E194/D194)</f>
        <v>0</v>
      </c>
      <c r="G194" s="231"/>
      <c r="I194" s="283"/>
    </row>
    <row r="195" spans="1:9">
      <c r="A195" s="263" t="str">
        <f t="shared" si="35"/>
        <v/>
      </c>
      <c r="B195" s="444" t="str">
        <f t="shared" si="36"/>
        <v/>
      </c>
      <c r="C195" s="195"/>
      <c r="D195" s="195"/>
      <c r="E195" s="252">
        <f t="shared" si="37"/>
        <v>0</v>
      </c>
      <c r="F195" s="230">
        <f t="shared" ref="F195:F205" si="38">IF(D195=0,0,C195*E195/D195)</f>
        <v>0</v>
      </c>
      <c r="G195" s="232"/>
      <c r="I195" s="283"/>
    </row>
    <row r="196" spans="1:9">
      <c r="A196" s="263" t="str">
        <f t="shared" si="35"/>
        <v/>
      </c>
      <c r="B196" s="444" t="str">
        <f t="shared" si="36"/>
        <v/>
      </c>
      <c r="C196" s="195"/>
      <c r="D196" s="309"/>
      <c r="E196" s="252">
        <f t="shared" si="37"/>
        <v>0</v>
      </c>
      <c r="F196" s="230">
        <f t="shared" si="38"/>
        <v>0</v>
      </c>
      <c r="G196" s="232"/>
      <c r="I196" s="283"/>
    </row>
    <row r="197" spans="1:9">
      <c r="A197" s="263" t="str">
        <f t="shared" si="35"/>
        <v/>
      </c>
      <c r="B197" s="444" t="str">
        <f t="shared" si="36"/>
        <v/>
      </c>
      <c r="C197" s="195"/>
      <c r="D197" s="195"/>
      <c r="E197" s="252">
        <f t="shared" si="37"/>
        <v>0</v>
      </c>
      <c r="F197" s="230">
        <f t="shared" si="38"/>
        <v>0</v>
      </c>
      <c r="G197" s="232"/>
      <c r="I197" s="283"/>
    </row>
    <row r="198" spans="1:9">
      <c r="A198" s="263" t="str">
        <f t="shared" si="35"/>
        <v/>
      </c>
      <c r="B198" s="444" t="str">
        <f t="shared" si="36"/>
        <v/>
      </c>
      <c r="C198" s="195"/>
      <c r="D198" s="195"/>
      <c r="E198" s="252">
        <f t="shared" si="37"/>
        <v>0</v>
      </c>
      <c r="F198" s="230">
        <f t="shared" si="38"/>
        <v>0</v>
      </c>
      <c r="G198" s="232"/>
      <c r="I198" s="283"/>
    </row>
    <row r="199" spans="1:9">
      <c r="A199" s="263" t="str">
        <f t="shared" si="35"/>
        <v/>
      </c>
      <c r="B199" s="444" t="str">
        <f t="shared" si="36"/>
        <v/>
      </c>
      <c r="C199" s="195"/>
      <c r="D199" s="195"/>
      <c r="E199" s="252">
        <f t="shared" si="37"/>
        <v>0</v>
      </c>
      <c r="F199" s="230">
        <f t="shared" si="38"/>
        <v>0</v>
      </c>
      <c r="G199" s="232"/>
      <c r="I199" s="283"/>
    </row>
    <row r="200" spans="1:9">
      <c r="A200" s="263" t="str">
        <f t="shared" si="35"/>
        <v/>
      </c>
      <c r="B200" s="444" t="str">
        <f t="shared" si="36"/>
        <v/>
      </c>
      <c r="C200" s="195"/>
      <c r="D200" s="195"/>
      <c r="E200" s="252">
        <f t="shared" si="37"/>
        <v>0</v>
      </c>
      <c r="F200" s="230">
        <f t="shared" si="38"/>
        <v>0</v>
      </c>
      <c r="G200" s="232"/>
      <c r="I200" s="283"/>
    </row>
    <row r="201" spans="1:9">
      <c r="A201" s="263" t="str">
        <f t="shared" si="35"/>
        <v/>
      </c>
      <c r="B201" s="444" t="str">
        <f t="shared" si="36"/>
        <v/>
      </c>
      <c r="C201" s="195"/>
      <c r="D201" s="195"/>
      <c r="E201" s="252">
        <f t="shared" si="37"/>
        <v>0</v>
      </c>
      <c r="F201" s="230">
        <f t="shared" si="38"/>
        <v>0</v>
      </c>
      <c r="G201" s="232"/>
      <c r="I201" s="283"/>
    </row>
    <row r="202" spans="1:9">
      <c r="A202" s="263" t="str">
        <f t="shared" si="35"/>
        <v/>
      </c>
      <c r="B202" s="444" t="str">
        <f t="shared" si="36"/>
        <v/>
      </c>
      <c r="C202" s="195"/>
      <c r="D202" s="195"/>
      <c r="E202" s="252">
        <f t="shared" si="37"/>
        <v>0</v>
      </c>
      <c r="F202" s="230">
        <f t="shared" si="38"/>
        <v>0</v>
      </c>
      <c r="G202" s="232"/>
      <c r="I202" s="283"/>
    </row>
    <row r="203" spans="1:9">
      <c r="A203" s="263" t="str">
        <f t="shared" si="35"/>
        <v/>
      </c>
      <c r="B203" s="444" t="str">
        <f t="shared" si="36"/>
        <v/>
      </c>
      <c r="C203" s="195"/>
      <c r="D203" s="195"/>
      <c r="E203" s="252">
        <f t="shared" si="37"/>
        <v>0</v>
      </c>
      <c r="F203" s="230">
        <f t="shared" si="38"/>
        <v>0</v>
      </c>
      <c r="G203" s="232"/>
      <c r="I203" s="283"/>
    </row>
    <row r="204" spans="1:9">
      <c r="A204" s="263" t="str">
        <f t="shared" si="35"/>
        <v/>
      </c>
      <c r="B204" s="444" t="str">
        <f t="shared" si="36"/>
        <v/>
      </c>
      <c r="C204" s="195"/>
      <c r="D204" s="195"/>
      <c r="E204" s="252">
        <f t="shared" si="37"/>
        <v>0</v>
      </c>
      <c r="F204" s="230">
        <f t="shared" si="38"/>
        <v>0</v>
      </c>
      <c r="G204" s="232"/>
      <c r="I204" s="283"/>
    </row>
    <row r="205" spans="1:9">
      <c r="A205" s="263" t="str">
        <f t="shared" si="35"/>
        <v/>
      </c>
      <c r="B205" s="444" t="str">
        <f t="shared" si="36"/>
        <v/>
      </c>
      <c r="C205" s="195"/>
      <c r="D205" s="195"/>
      <c r="E205" s="252">
        <f t="shared" si="37"/>
        <v>0</v>
      </c>
      <c r="F205" s="230">
        <f t="shared" si="38"/>
        <v>0</v>
      </c>
      <c r="G205" s="233"/>
      <c r="I205" s="283"/>
    </row>
    <row r="206" spans="1:9" ht="31.5" customHeight="1" thickBot="1">
      <c r="A206" s="234"/>
      <c r="B206" s="456"/>
      <c r="C206" s="235"/>
      <c r="D206" s="237"/>
      <c r="E206" s="237"/>
      <c r="F206" s="238" t="s">
        <v>83</v>
      </c>
      <c r="G206" s="262">
        <f>ROUND(SUM(F194:F205),0)</f>
        <v>0</v>
      </c>
      <c r="I206" s="326"/>
    </row>
    <row r="207" spans="1:9" ht="13.5" thickTop="1">
      <c r="A207" s="186" t="s">
        <v>76</v>
      </c>
      <c r="B207" s="446"/>
      <c r="C207" s="241"/>
      <c r="D207" s="243"/>
      <c r="E207" s="243"/>
      <c r="F207" s="242"/>
      <c r="G207" s="244"/>
      <c r="I207" s="326"/>
    </row>
    <row r="208" spans="1:9">
      <c r="A208" s="245" t="s">
        <v>57</v>
      </c>
      <c r="B208" s="455"/>
      <c r="C208" s="246"/>
      <c r="D208" s="317"/>
      <c r="E208" s="248" t="s">
        <v>77</v>
      </c>
      <c r="F208" s="249" t="s">
        <v>78</v>
      </c>
      <c r="G208" s="264" t="s">
        <v>77</v>
      </c>
      <c r="H208" s="220"/>
      <c r="I208" s="325"/>
    </row>
    <row r="209" spans="1:16">
      <c r="A209" s="185" t="s">
        <v>87</v>
      </c>
      <c r="B209" s="453"/>
      <c r="C209" s="265"/>
      <c r="D209" s="318"/>
      <c r="E209" s="229">
        <f>ROUND(SUM(G168,G183,G191,G206),2)</f>
        <v>0</v>
      </c>
      <c r="F209" s="266">
        <f>A</f>
        <v>0</v>
      </c>
      <c r="G209" s="267">
        <f>E209*F209</f>
        <v>0</v>
      </c>
      <c r="I209" s="326"/>
    </row>
    <row r="210" spans="1:16">
      <c r="A210" s="185" t="s">
        <v>85</v>
      </c>
      <c r="B210" s="453"/>
      <c r="C210" s="265"/>
      <c r="D210" s="318"/>
      <c r="E210" s="229">
        <f>SUM(G168,G183,G191,G206)</f>
        <v>0</v>
      </c>
      <c r="F210" s="266">
        <f>I</f>
        <v>0</v>
      </c>
      <c r="G210" s="267">
        <f>E210*F210</f>
        <v>0</v>
      </c>
      <c r="I210" s="326"/>
    </row>
    <row r="211" spans="1:16">
      <c r="A211" s="185" t="s">
        <v>86</v>
      </c>
      <c r="B211" s="453"/>
      <c r="C211" s="265"/>
      <c r="D211" s="318"/>
      <c r="E211" s="229">
        <f>SUM(G168,G183,G191,G206)</f>
        <v>0</v>
      </c>
      <c r="F211" s="266">
        <f>U</f>
        <v>0</v>
      </c>
      <c r="G211" s="267">
        <f>E211*F211</f>
        <v>0</v>
      </c>
      <c r="I211" s="326"/>
    </row>
    <row r="212" spans="1:16" ht="33" customHeight="1" thickBot="1">
      <c r="A212" s="234"/>
      <c r="B212" s="456"/>
      <c r="C212" s="235"/>
      <c r="D212" s="237"/>
      <c r="E212" s="237"/>
      <c r="F212" s="268" t="s">
        <v>84</v>
      </c>
      <c r="G212" s="262">
        <f>SUM(G209:G211)</f>
        <v>0</v>
      </c>
      <c r="I212" s="326"/>
      <c r="J212" s="295"/>
      <c r="K212" s="296"/>
      <c r="L212" s="296"/>
      <c r="M212" s="296"/>
      <c r="N212" s="296"/>
      <c r="O212" s="296"/>
    </row>
    <row r="213" spans="1:16" s="211" customFormat="1" ht="14" thickTop="1" thickBot="1">
      <c r="A213" s="269"/>
      <c r="B213" s="443"/>
      <c r="C213" s="270"/>
      <c r="D213" s="319"/>
      <c r="E213" s="271" t="s">
        <v>89</v>
      </c>
      <c r="F213" s="272"/>
      <c r="G213" s="273">
        <f>ROUND(SUM(G168,G183,G191,G206,G212),0)</f>
        <v>0</v>
      </c>
      <c r="I213" s="327"/>
      <c r="J213" s="212" t="str">
        <f>B152</f>
        <v>1,2,1</v>
      </c>
      <c r="K213" s="274">
        <f>E209</f>
        <v>0</v>
      </c>
      <c r="L213" s="294">
        <f>G209</f>
        <v>0</v>
      </c>
      <c r="M213" s="294">
        <f>G210</f>
        <v>0</v>
      </c>
      <c r="N213" s="294">
        <f>G211</f>
        <v>0</v>
      </c>
      <c r="O213" s="299">
        <f>SUM(K213:N213)</f>
        <v>0</v>
      </c>
      <c r="P213" s="294"/>
    </row>
    <row r="214" spans="1:16" ht="13.5" thickTop="1">
      <c r="A214" s="275" t="s">
        <v>97</v>
      </c>
      <c r="B214" s="438"/>
      <c r="C214" s="215"/>
      <c r="D214" s="217"/>
      <c r="E214" s="217"/>
      <c r="F214" s="216"/>
      <c r="G214" s="219"/>
      <c r="I214" s="326"/>
      <c r="P214" s="294"/>
    </row>
    <row r="215" spans="1:16">
      <c r="A215" s="275"/>
      <c r="B215" s="452"/>
      <c r="C215" s="276"/>
      <c r="D215" s="320"/>
      <c r="E215" s="217"/>
      <c r="F215" s="216"/>
      <c r="G215" s="277">
        <f ca="1">TODAY()</f>
        <v>44839</v>
      </c>
      <c r="I215" s="326"/>
      <c r="P215" s="294"/>
    </row>
    <row r="216" spans="1:16" ht="13.5" thickBot="1">
      <c r="A216" s="234"/>
      <c r="B216" s="456"/>
      <c r="C216" s="235"/>
      <c r="D216" s="237"/>
      <c r="E216" s="237"/>
      <c r="F216" s="236"/>
      <c r="G216" s="278"/>
      <c r="I216" s="326"/>
      <c r="P216" s="294"/>
    </row>
    <row r="217" spans="1:16" s="199" customFormat="1" ht="13.5" thickTop="1">
      <c r="A217" s="196" t="s">
        <v>109</v>
      </c>
      <c r="B217" s="458"/>
      <c r="C217" s="196"/>
      <c r="D217" s="198"/>
      <c r="E217" s="198"/>
      <c r="F217" s="197"/>
      <c r="G217" s="197"/>
      <c r="I217" s="321"/>
      <c r="J217" s="200"/>
      <c r="O217" s="297"/>
    </row>
    <row r="218" spans="1:16" s="199" customFormat="1">
      <c r="A218" s="196" t="str">
        <f>CONCATENATE('Prestaciones y AIU'!A361," ANALISIS DE PRECIOS UNITARIOS")</f>
        <v xml:space="preserve"> ANALISIS DE PRECIOS UNITARIOS</v>
      </c>
      <c r="B218" s="458"/>
      <c r="C218" s="196"/>
      <c r="D218" s="198"/>
      <c r="E218" s="198"/>
      <c r="F218" s="197"/>
      <c r="G218" s="197"/>
      <c r="I218" s="321"/>
      <c r="J218" s="200"/>
      <c r="O218" s="297"/>
    </row>
    <row r="219" spans="1:16" s="199" customFormat="1">
      <c r="A219" s="196" t="str">
        <f>Objeto_LIC</f>
        <v>OPTIMIZACION DEL SISTEMA DE ABASTECIMIENTO (ADUCCION, PRETRATAMIENTO Y CONDUCCION) DEL MUNICPIO DE TAME, DEPARTAMENTO DE ARAUCA</v>
      </c>
      <c r="B219" s="458"/>
      <c r="C219" s="196"/>
      <c r="D219" s="198"/>
      <c r="E219" s="198"/>
      <c r="F219" s="197"/>
      <c r="G219" s="197"/>
      <c r="I219" s="321"/>
      <c r="J219" s="200"/>
      <c r="O219" s="297"/>
    </row>
    <row r="220" spans="1:16" s="199" customFormat="1">
      <c r="A220" s="196"/>
      <c r="B220" s="458"/>
      <c r="C220" s="196"/>
      <c r="D220" s="198"/>
      <c r="E220" s="198"/>
      <c r="F220" s="197"/>
      <c r="G220" s="197"/>
      <c r="I220" s="321"/>
      <c r="J220" s="200"/>
      <c r="O220" s="297"/>
    </row>
    <row r="221" spans="1:16" ht="13.5" thickBot="1">
      <c r="A221" s="201"/>
      <c r="B221" s="448"/>
      <c r="C221" s="201"/>
      <c r="D221" s="203"/>
      <c r="E221" s="203"/>
      <c r="F221" s="202"/>
      <c r="G221" s="202"/>
    </row>
    <row r="222" spans="1:16" s="211" customFormat="1" ht="13.5" thickTop="1">
      <c r="A222" s="206"/>
      <c r="B222" s="457"/>
      <c r="C222" s="207"/>
      <c r="D222" s="209"/>
      <c r="E222" s="209"/>
      <c r="F222" s="208"/>
      <c r="G222" s="210" t="s">
        <v>110</v>
      </c>
      <c r="I222" s="323"/>
      <c r="J222" s="212"/>
      <c r="O222" s="297"/>
    </row>
    <row r="223" spans="1:16">
      <c r="A223" s="213" t="s">
        <v>62</v>
      </c>
      <c r="B223" s="750">
        <f>Proponente</f>
        <v>0</v>
      </c>
      <c r="C223" s="750"/>
      <c r="D223" s="750"/>
      <c r="E223" s="750"/>
      <c r="F223" s="750"/>
      <c r="G223" s="751"/>
    </row>
    <row r="224" spans="1:16" ht="30.5" customHeight="1">
      <c r="A224" s="213" t="s">
        <v>63</v>
      </c>
      <c r="B224" s="449" t="s">
        <v>262</v>
      </c>
      <c r="C224" s="750" t="str">
        <f>VLOOKUP(B224,Presupuesto!$A$4:$B$106,2,FALSE)</f>
        <v>Excavación manual en material conglomerado rocoso para tuberia aduccion (bocatoma desarenador)</v>
      </c>
      <c r="D224" s="750"/>
      <c r="E224" s="750"/>
      <c r="F224" s="750"/>
      <c r="G224" s="751"/>
    </row>
    <row r="225" spans="1:15">
      <c r="A225" s="214"/>
      <c r="B225" s="438"/>
      <c r="C225" s="215"/>
      <c r="D225" s="217"/>
      <c r="E225" s="217"/>
      <c r="F225" s="218" t="s">
        <v>88</v>
      </c>
      <c r="G225" s="582" t="str">
        <f>IF(B224=0,"-",VLOOKUP(B224,Presupuesto!$A$5:$C$119,3,FALSE))</f>
        <v>M3</v>
      </c>
      <c r="H225" s="582"/>
      <c r="I225" s="582"/>
      <c r="J225" s="582"/>
      <c r="K225" s="583"/>
    </row>
    <row r="226" spans="1:15" ht="13.5" thickBot="1">
      <c r="A226" s="213" t="s">
        <v>64</v>
      </c>
      <c r="B226" s="438"/>
      <c r="C226" s="215"/>
      <c r="D226" s="217"/>
      <c r="E226" s="217"/>
      <c r="F226" s="216"/>
      <c r="G226" s="219"/>
      <c r="I226" s="324"/>
      <c r="J226" s="295"/>
      <c r="K226" s="296"/>
      <c r="L226" s="296"/>
      <c r="M226" s="296"/>
      <c r="N226" s="296"/>
      <c r="O226" s="296"/>
    </row>
    <row r="227" spans="1:15" s="220" customFormat="1" ht="13.5" thickTop="1">
      <c r="A227" s="221" t="s">
        <v>57</v>
      </c>
      <c r="B227" s="447" t="s">
        <v>65</v>
      </c>
      <c r="C227" s="222" t="s">
        <v>66</v>
      </c>
      <c r="D227" s="223" t="s">
        <v>74</v>
      </c>
      <c r="E227" s="224" t="s">
        <v>100</v>
      </c>
      <c r="F227" s="224" t="s">
        <v>79</v>
      </c>
      <c r="G227" s="225" t="s">
        <v>70</v>
      </c>
      <c r="I227" s="325"/>
      <c r="J227" s="226"/>
      <c r="O227" s="296"/>
    </row>
    <row r="228" spans="1:15">
      <c r="A228" s="227" t="str">
        <f t="shared" ref="A228:A239" si="39">IF(I228=0,"-",VLOOKUP(I228,EQUIPOS,2,FALSE))</f>
        <v>-</v>
      </c>
      <c r="B228" s="228"/>
      <c r="C228" s="228"/>
      <c r="D228" s="194"/>
      <c r="E228" s="229">
        <f t="shared" ref="E228:E239" si="40">IF(I228=0,0,VLOOKUP(I228,EQUIPOS,4,FALSE))</f>
        <v>0</v>
      </c>
      <c r="F228" s="230">
        <f t="shared" ref="F228:F239" si="41">IF(D228=0,0,E228/D228)</f>
        <v>0</v>
      </c>
      <c r="G228" s="231"/>
      <c r="I228" s="283"/>
    </row>
    <row r="229" spans="1:15">
      <c r="A229" s="227" t="str">
        <f t="shared" si="39"/>
        <v>-</v>
      </c>
      <c r="B229" s="228"/>
      <c r="C229" s="228"/>
      <c r="D229" s="194"/>
      <c r="E229" s="229">
        <f t="shared" si="40"/>
        <v>0</v>
      </c>
      <c r="F229" s="230">
        <f t="shared" si="41"/>
        <v>0</v>
      </c>
      <c r="G229" s="232"/>
      <c r="I229" s="283"/>
    </row>
    <row r="230" spans="1:15">
      <c r="A230" s="227" t="str">
        <f t="shared" si="39"/>
        <v>-</v>
      </c>
      <c r="B230" s="228"/>
      <c r="C230" s="228"/>
      <c r="D230" s="194"/>
      <c r="E230" s="229">
        <f t="shared" si="40"/>
        <v>0</v>
      </c>
      <c r="F230" s="230">
        <f t="shared" si="41"/>
        <v>0</v>
      </c>
      <c r="G230" s="232"/>
      <c r="I230" s="283"/>
    </row>
    <row r="231" spans="1:15">
      <c r="A231" s="227" t="str">
        <f t="shared" si="39"/>
        <v>-</v>
      </c>
      <c r="B231" s="228"/>
      <c r="C231" s="228"/>
      <c r="D231" s="194"/>
      <c r="E231" s="229">
        <f t="shared" si="40"/>
        <v>0</v>
      </c>
      <c r="F231" s="230">
        <f t="shared" si="41"/>
        <v>0</v>
      </c>
      <c r="G231" s="232"/>
      <c r="I231" s="283"/>
    </row>
    <row r="232" spans="1:15">
      <c r="A232" s="227" t="str">
        <f t="shared" si="39"/>
        <v>-</v>
      </c>
      <c r="B232" s="228"/>
      <c r="C232" s="228"/>
      <c r="D232" s="194"/>
      <c r="E232" s="229">
        <f t="shared" si="40"/>
        <v>0</v>
      </c>
      <c r="F232" s="230">
        <f t="shared" si="41"/>
        <v>0</v>
      </c>
      <c r="G232" s="232"/>
      <c r="I232" s="283"/>
    </row>
    <row r="233" spans="1:15">
      <c r="A233" s="227" t="str">
        <f t="shared" si="39"/>
        <v>-</v>
      </c>
      <c r="B233" s="228"/>
      <c r="C233" s="228"/>
      <c r="D233" s="194"/>
      <c r="E233" s="229">
        <f t="shared" si="40"/>
        <v>0</v>
      </c>
      <c r="F233" s="230">
        <f t="shared" si="41"/>
        <v>0</v>
      </c>
      <c r="G233" s="232"/>
      <c r="I233" s="283"/>
    </row>
    <row r="234" spans="1:15">
      <c r="A234" s="227" t="str">
        <f t="shared" si="39"/>
        <v>-</v>
      </c>
      <c r="B234" s="228"/>
      <c r="C234" s="228"/>
      <c r="D234" s="194"/>
      <c r="E234" s="229">
        <f t="shared" si="40"/>
        <v>0</v>
      </c>
      <c r="F234" s="230">
        <f t="shared" si="41"/>
        <v>0</v>
      </c>
      <c r="G234" s="232"/>
      <c r="I234" s="283"/>
    </row>
    <row r="235" spans="1:15">
      <c r="A235" s="227" t="str">
        <f t="shared" si="39"/>
        <v>-</v>
      </c>
      <c r="B235" s="228"/>
      <c r="C235" s="228"/>
      <c r="D235" s="194"/>
      <c r="E235" s="229">
        <f t="shared" si="40"/>
        <v>0</v>
      </c>
      <c r="F235" s="230">
        <f t="shared" si="41"/>
        <v>0</v>
      </c>
      <c r="G235" s="232"/>
      <c r="I235" s="283"/>
    </row>
    <row r="236" spans="1:15">
      <c r="A236" s="227" t="str">
        <f t="shared" si="39"/>
        <v>-</v>
      </c>
      <c r="B236" s="228"/>
      <c r="C236" s="228"/>
      <c r="D236" s="194"/>
      <c r="E236" s="229">
        <f t="shared" si="40"/>
        <v>0</v>
      </c>
      <c r="F236" s="230">
        <f t="shared" si="41"/>
        <v>0</v>
      </c>
      <c r="G236" s="232"/>
      <c r="I236" s="283"/>
    </row>
    <row r="237" spans="1:15">
      <c r="A237" s="227" t="str">
        <f t="shared" si="39"/>
        <v>-</v>
      </c>
      <c r="B237" s="228"/>
      <c r="C237" s="228"/>
      <c r="D237" s="194"/>
      <c r="E237" s="229">
        <f t="shared" si="40"/>
        <v>0</v>
      </c>
      <c r="F237" s="230">
        <f t="shared" si="41"/>
        <v>0</v>
      </c>
      <c r="G237" s="232"/>
      <c r="I237" s="283"/>
    </row>
    <row r="238" spans="1:15">
      <c r="A238" s="227" t="str">
        <f t="shared" si="39"/>
        <v>-</v>
      </c>
      <c r="B238" s="228"/>
      <c r="C238" s="228"/>
      <c r="D238" s="194"/>
      <c r="E238" s="229">
        <f t="shared" si="40"/>
        <v>0</v>
      </c>
      <c r="F238" s="230">
        <f t="shared" si="41"/>
        <v>0</v>
      </c>
      <c r="G238" s="232"/>
      <c r="I238" s="283"/>
    </row>
    <row r="239" spans="1:15">
      <c r="A239" s="227" t="str">
        <f t="shared" si="39"/>
        <v>-</v>
      </c>
      <c r="B239" s="228"/>
      <c r="C239" s="228"/>
      <c r="D239" s="194"/>
      <c r="E239" s="229">
        <f t="shared" si="40"/>
        <v>0</v>
      </c>
      <c r="F239" s="230">
        <f t="shared" si="41"/>
        <v>0</v>
      </c>
      <c r="G239" s="232"/>
      <c r="I239" s="283"/>
    </row>
    <row r="240" spans="1:15" ht="13.5" thickBot="1">
      <c r="A240" s="234"/>
      <c r="B240" s="456"/>
      <c r="C240" s="235"/>
      <c r="D240" s="237"/>
      <c r="E240" s="237"/>
      <c r="F240" s="238" t="s">
        <v>80</v>
      </c>
      <c r="G240" s="239">
        <f>ROUND(SUM(F228:F239),0)</f>
        <v>0</v>
      </c>
      <c r="I240" s="326"/>
    </row>
    <row r="241" spans="1:15" ht="13.5" thickTop="1">
      <c r="A241" s="240" t="s">
        <v>67</v>
      </c>
      <c r="B241" s="446"/>
      <c r="C241" s="241"/>
      <c r="D241" s="243"/>
      <c r="E241" s="243"/>
      <c r="F241" s="242"/>
      <c r="G241" s="244"/>
      <c r="I241" s="326"/>
    </row>
    <row r="242" spans="1:15" s="220" customFormat="1" ht="26">
      <c r="A242" s="245" t="s">
        <v>57</v>
      </c>
      <c r="B242" s="455"/>
      <c r="C242" s="247" t="s">
        <v>58</v>
      </c>
      <c r="D242" s="316" t="s">
        <v>68</v>
      </c>
      <c r="E242" s="248" t="s">
        <v>69</v>
      </c>
      <c r="F242" s="249" t="s">
        <v>79</v>
      </c>
      <c r="G242" s="250" t="s">
        <v>70</v>
      </c>
      <c r="I242" s="325"/>
      <c r="J242" s="226"/>
      <c r="O242" s="296"/>
    </row>
    <row r="243" spans="1:15">
      <c r="A243" s="748" t="str">
        <f t="shared" ref="A243:A254" si="42">IF(I243=0,"",VLOOKUP(I243,MATERIALES,2,FALSE))</f>
        <v/>
      </c>
      <c r="B243" s="749"/>
      <c r="C243" s="251" t="str">
        <f t="shared" ref="C243:C251" si="43">IF(I243=0,"",VLOOKUP(I243,MATERIALES,3,FALSE))</f>
        <v/>
      </c>
      <c r="D243" s="194"/>
      <c r="E243" s="252">
        <f t="shared" ref="E243:E254" si="44">IF(I243=0,0,VLOOKUP(I243,MATERIALES,4,FALSE))</f>
        <v>0</v>
      </c>
      <c r="F243" s="230">
        <f>D243*E243</f>
        <v>0</v>
      </c>
      <c r="G243" s="231"/>
      <c r="I243" s="283"/>
    </row>
    <row r="244" spans="1:15">
      <c r="A244" s="748" t="str">
        <f t="shared" si="42"/>
        <v/>
      </c>
      <c r="B244" s="749"/>
      <c r="C244" s="251" t="str">
        <f t="shared" si="43"/>
        <v/>
      </c>
      <c r="D244" s="194"/>
      <c r="E244" s="252">
        <f t="shared" si="44"/>
        <v>0</v>
      </c>
      <c r="F244" s="230">
        <f t="shared" ref="F244:F254" si="45">D244*E244</f>
        <v>0</v>
      </c>
      <c r="G244" s="232"/>
      <c r="I244" s="283"/>
    </row>
    <row r="245" spans="1:15">
      <c r="A245" s="748" t="str">
        <f t="shared" si="42"/>
        <v/>
      </c>
      <c r="B245" s="749"/>
      <c r="C245" s="251" t="str">
        <f t="shared" si="43"/>
        <v/>
      </c>
      <c r="D245" s="194"/>
      <c r="E245" s="252">
        <f t="shared" si="44"/>
        <v>0</v>
      </c>
      <c r="F245" s="230">
        <f t="shared" si="45"/>
        <v>0</v>
      </c>
      <c r="G245" s="232"/>
      <c r="I245" s="283"/>
    </row>
    <row r="246" spans="1:15">
      <c r="A246" s="748" t="str">
        <f t="shared" si="42"/>
        <v/>
      </c>
      <c r="B246" s="749"/>
      <c r="C246" s="251" t="str">
        <f t="shared" si="43"/>
        <v/>
      </c>
      <c r="D246" s="194"/>
      <c r="E246" s="252">
        <f t="shared" si="44"/>
        <v>0</v>
      </c>
      <c r="F246" s="230">
        <f t="shared" si="45"/>
        <v>0</v>
      </c>
      <c r="G246" s="232"/>
      <c r="I246" s="283"/>
    </row>
    <row r="247" spans="1:15">
      <c r="A247" s="748" t="str">
        <f t="shared" si="42"/>
        <v/>
      </c>
      <c r="B247" s="749"/>
      <c r="C247" s="251" t="str">
        <f t="shared" si="43"/>
        <v/>
      </c>
      <c r="D247" s="194"/>
      <c r="E247" s="252">
        <f t="shared" si="44"/>
        <v>0</v>
      </c>
      <c r="F247" s="230">
        <f t="shared" si="45"/>
        <v>0</v>
      </c>
      <c r="G247" s="232"/>
      <c r="I247" s="283"/>
    </row>
    <row r="248" spans="1:15">
      <c r="A248" s="748" t="str">
        <f t="shared" si="42"/>
        <v/>
      </c>
      <c r="B248" s="749"/>
      <c r="C248" s="251" t="str">
        <f t="shared" si="43"/>
        <v/>
      </c>
      <c r="D248" s="194"/>
      <c r="E248" s="252">
        <f t="shared" si="44"/>
        <v>0</v>
      </c>
      <c r="F248" s="230">
        <f t="shared" si="45"/>
        <v>0</v>
      </c>
      <c r="G248" s="232"/>
      <c r="I248" s="283"/>
    </row>
    <row r="249" spans="1:15">
      <c r="A249" s="748" t="str">
        <f t="shared" si="42"/>
        <v/>
      </c>
      <c r="B249" s="749"/>
      <c r="C249" s="251" t="str">
        <f t="shared" si="43"/>
        <v/>
      </c>
      <c r="D249" s="194"/>
      <c r="E249" s="252">
        <f t="shared" si="44"/>
        <v>0</v>
      </c>
      <c r="F249" s="230">
        <f t="shared" si="45"/>
        <v>0</v>
      </c>
      <c r="G249" s="232"/>
      <c r="I249" s="283"/>
    </row>
    <row r="250" spans="1:15">
      <c r="A250" s="748" t="str">
        <f t="shared" si="42"/>
        <v/>
      </c>
      <c r="B250" s="749"/>
      <c r="C250" s="251" t="str">
        <f t="shared" si="43"/>
        <v/>
      </c>
      <c r="D250" s="194"/>
      <c r="E250" s="252">
        <f t="shared" si="44"/>
        <v>0</v>
      </c>
      <c r="F250" s="230">
        <f t="shared" si="45"/>
        <v>0</v>
      </c>
      <c r="G250" s="253"/>
      <c r="I250" s="283"/>
    </row>
    <row r="251" spans="1:15">
      <c r="A251" s="748" t="str">
        <f t="shared" si="42"/>
        <v/>
      </c>
      <c r="B251" s="749"/>
      <c r="C251" s="251" t="str">
        <f t="shared" si="43"/>
        <v/>
      </c>
      <c r="D251" s="194"/>
      <c r="E251" s="252">
        <f t="shared" si="44"/>
        <v>0</v>
      </c>
      <c r="F251" s="230">
        <f t="shared" si="45"/>
        <v>0</v>
      </c>
      <c r="G251" s="232"/>
      <c r="I251" s="283"/>
    </row>
    <row r="252" spans="1:15">
      <c r="A252" s="748" t="str">
        <f t="shared" si="42"/>
        <v/>
      </c>
      <c r="B252" s="749"/>
      <c r="C252" s="251"/>
      <c r="D252" s="194"/>
      <c r="E252" s="252">
        <f t="shared" si="44"/>
        <v>0</v>
      </c>
      <c r="F252" s="230">
        <f t="shared" si="45"/>
        <v>0</v>
      </c>
      <c r="G252" s="232"/>
      <c r="I252" s="283"/>
    </row>
    <row r="253" spans="1:15">
      <c r="A253" s="748" t="str">
        <f t="shared" si="42"/>
        <v/>
      </c>
      <c r="B253" s="749"/>
      <c r="C253" s="251"/>
      <c r="D253" s="194"/>
      <c r="E253" s="252">
        <f t="shared" si="44"/>
        <v>0</v>
      </c>
      <c r="F253" s="230">
        <f t="shared" si="45"/>
        <v>0</v>
      </c>
      <c r="G253" s="232"/>
      <c r="I253" s="283"/>
    </row>
    <row r="254" spans="1:15">
      <c r="A254" s="748" t="str">
        <f t="shared" si="42"/>
        <v/>
      </c>
      <c r="B254" s="749"/>
      <c r="C254" s="251" t="str">
        <f t="shared" ref="C254" si="46">IF(I254=0,"",VLOOKUP(I254,MATERIALES,3,FALSE))</f>
        <v/>
      </c>
      <c r="D254" s="194"/>
      <c r="E254" s="252">
        <f t="shared" si="44"/>
        <v>0</v>
      </c>
      <c r="F254" s="230">
        <f t="shared" si="45"/>
        <v>0</v>
      </c>
      <c r="G254" s="233"/>
      <c r="I254" s="283"/>
    </row>
    <row r="255" spans="1:15" ht="26.25" customHeight="1" thickBot="1">
      <c r="A255" s="214"/>
      <c r="B255" s="438"/>
      <c r="C255" s="215"/>
      <c r="D255" s="217"/>
      <c r="E255" s="254"/>
      <c r="F255" s="255" t="s">
        <v>81</v>
      </c>
      <c r="G255" s="253">
        <f>SUM(F243:F254)</f>
        <v>0</v>
      </c>
      <c r="I255" s="326"/>
    </row>
    <row r="256" spans="1:15" ht="14" thickTop="1" thickBot="1">
      <c r="A256" s="256" t="s">
        <v>72</v>
      </c>
      <c r="B256" s="445"/>
      <c r="C256" s="257"/>
      <c r="D256" s="259"/>
      <c r="E256" s="259"/>
      <c r="F256" s="258"/>
      <c r="G256" s="260"/>
      <c r="I256" s="326"/>
    </row>
    <row r="257" spans="1:9" ht="31" customHeight="1" thickTop="1">
      <c r="A257" s="245" t="s">
        <v>57</v>
      </c>
      <c r="B257" s="455"/>
      <c r="C257" s="248" t="s">
        <v>71</v>
      </c>
      <c r="D257" s="316" t="s">
        <v>75</v>
      </c>
      <c r="E257" s="248" t="s">
        <v>98</v>
      </c>
      <c r="F257" s="249" t="s">
        <v>79</v>
      </c>
      <c r="G257" s="250" t="s">
        <v>70</v>
      </c>
      <c r="I257" s="326"/>
    </row>
    <row r="258" spans="1:9">
      <c r="A258" s="748" t="str">
        <f>IF(I258=0,"",VLOOKUP(I258,EQUIPOS,2,FALSE))</f>
        <v/>
      </c>
      <c r="B258" s="749"/>
      <c r="C258" s="195"/>
      <c r="D258" s="194"/>
      <c r="E258" s="252">
        <f>IF(I258=0,0,VLOOKUP(I258,EQUIPOS,4,FALSE))</f>
        <v>0</v>
      </c>
      <c r="F258" s="230">
        <f>C258*D258*E258</f>
        <v>0</v>
      </c>
      <c r="G258" s="231"/>
      <c r="I258" s="283"/>
    </row>
    <row r="259" spans="1:9">
      <c r="A259" s="748" t="str">
        <f>IF(I259=0,"",VLOOKUP(I259,EQUIPOS,2,FALSE))</f>
        <v/>
      </c>
      <c r="B259" s="749"/>
      <c r="C259" s="195"/>
      <c r="D259" s="194"/>
      <c r="E259" s="252">
        <f>IF(I259=0,0,VLOOKUP(I259,EQUIPOS,4,FALSE))</f>
        <v>0</v>
      </c>
      <c r="F259" s="230">
        <f t="shared" ref="F259:F262" si="47">C259*D259*E259</f>
        <v>0</v>
      </c>
      <c r="G259" s="232"/>
      <c r="I259" s="283"/>
    </row>
    <row r="260" spans="1:9">
      <c r="A260" s="748" t="str">
        <f>IF(I260=0,"",VLOOKUP(I260,EQUIPOS,2,FALSE))</f>
        <v/>
      </c>
      <c r="B260" s="749"/>
      <c r="C260" s="195"/>
      <c r="D260" s="194"/>
      <c r="E260" s="252">
        <f>IF(I260=0,0,VLOOKUP(I260,EQUIPOS,4,FALSE))</f>
        <v>0</v>
      </c>
      <c r="F260" s="230">
        <f t="shared" si="47"/>
        <v>0</v>
      </c>
      <c r="G260" s="232"/>
      <c r="I260" s="283"/>
    </row>
    <row r="261" spans="1:9">
      <c r="A261" s="748" t="str">
        <f>IF(I261=0,"",VLOOKUP(I261,EQUIPOS,2,FALSE))</f>
        <v/>
      </c>
      <c r="B261" s="749"/>
      <c r="C261" s="195"/>
      <c r="D261" s="194"/>
      <c r="E261" s="252">
        <f>IF(I261=0,0,VLOOKUP(I261,EQUIPOS,4,FALSE))</f>
        <v>0</v>
      </c>
      <c r="F261" s="230">
        <f t="shared" si="47"/>
        <v>0</v>
      </c>
      <c r="G261" s="232"/>
      <c r="I261" s="283"/>
    </row>
    <row r="262" spans="1:9">
      <c r="A262" s="748" t="str">
        <f>IF(I262=0,"",VLOOKUP(I262,EQUIPOS,2,FALSE))</f>
        <v/>
      </c>
      <c r="B262" s="749"/>
      <c r="C262" s="195"/>
      <c r="D262" s="194"/>
      <c r="E262" s="252">
        <f>IF(I262=0,0,VLOOKUP(I262,EQUIPOS,4,FALSE))</f>
        <v>0</v>
      </c>
      <c r="F262" s="230">
        <f t="shared" si="47"/>
        <v>0</v>
      </c>
      <c r="G262" s="233"/>
      <c r="I262" s="283"/>
    </row>
    <row r="263" spans="1:9" ht="30.75" customHeight="1" thickBot="1">
      <c r="A263" s="234"/>
      <c r="B263" s="456"/>
      <c r="C263" s="235"/>
      <c r="D263" s="237"/>
      <c r="E263" s="261"/>
      <c r="F263" s="238" t="s">
        <v>82</v>
      </c>
      <c r="G263" s="262">
        <f>SUM(F258:F262)</f>
        <v>0</v>
      </c>
      <c r="I263" s="326"/>
    </row>
    <row r="264" spans="1:9" ht="13.5" thickTop="1">
      <c r="A264" s="240" t="s">
        <v>73</v>
      </c>
      <c r="B264" s="446"/>
      <c r="C264" s="241"/>
      <c r="D264" s="243"/>
      <c r="E264" s="243"/>
      <c r="F264" s="242"/>
      <c r="G264" s="244"/>
      <c r="I264" s="326"/>
    </row>
    <row r="265" spans="1:9" ht="26">
      <c r="A265" s="245" t="s">
        <v>57</v>
      </c>
      <c r="B265" s="454" t="s">
        <v>58</v>
      </c>
      <c r="C265" s="247" t="s">
        <v>68</v>
      </c>
      <c r="D265" s="316" t="s">
        <v>74</v>
      </c>
      <c r="E265" s="248" t="s">
        <v>69</v>
      </c>
      <c r="F265" s="249" t="s">
        <v>79</v>
      </c>
      <c r="G265" s="250" t="s">
        <v>70</v>
      </c>
      <c r="H265" s="220"/>
      <c r="I265" s="325"/>
    </row>
    <row r="266" spans="1:9">
      <c r="A266" s="263" t="str">
        <f t="shared" ref="A266:A277" si="48">IF(I266=0,"",VLOOKUP(I266,MANOOBRA,2,FALSE))</f>
        <v/>
      </c>
      <c r="B266" s="444" t="str">
        <f t="shared" ref="B266:B277" si="49">IF(I266=0,"",VLOOKUP(I266,MANOOBRA,3,FALSE))</f>
        <v/>
      </c>
      <c r="C266" s="195"/>
      <c r="D266" s="195"/>
      <c r="E266" s="252">
        <f t="shared" ref="E266:E277" si="50">IF(I266=0,0,VLOOKUP(I266,MANOOBRA,4,FALSE))</f>
        <v>0</v>
      </c>
      <c r="F266" s="230">
        <f>IF(D266=0,0,C266*E266/D266)</f>
        <v>0</v>
      </c>
      <c r="G266" s="231"/>
      <c r="I266" s="283"/>
    </row>
    <row r="267" spans="1:9">
      <c r="A267" s="263" t="str">
        <f t="shared" si="48"/>
        <v/>
      </c>
      <c r="B267" s="444" t="str">
        <f t="shared" si="49"/>
        <v/>
      </c>
      <c r="C267" s="195"/>
      <c r="D267" s="195"/>
      <c r="E267" s="252">
        <f t="shared" si="50"/>
        <v>0</v>
      </c>
      <c r="F267" s="230">
        <f t="shared" ref="F267:F277" si="51">IF(D267=0,0,C267*E267/D267)</f>
        <v>0</v>
      </c>
      <c r="G267" s="232"/>
      <c r="I267" s="283"/>
    </row>
    <row r="268" spans="1:9">
      <c r="A268" s="263" t="str">
        <f t="shared" si="48"/>
        <v/>
      </c>
      <c r="B268" s="444" t="str">
        <f t="shared" si="49"/>
        <v/>
      </c>
      <c r="C268" s="195"/>
      <c r="D268" s="309"/>
      <c r="E268" s="252">
        <f t="shared" si="50"/>
        <v>0</v>
      </c>
      <c r="F268" s="230">
        <f t="shared" si="51"/>
        <v>0</v>
      </c>
      <c r="G268" s="232"/>
      <c r="I268" s="283"/>
    </row>
    <row r="269" spans="1:9">
      <c r="A269" s="263" t="str">
        <f t="shared" si="48"/>
        <v/>
      </c>
      <c r="B269" s="444" t="str">
        <f t="shared" si="49"/>
        <v/>
      </c>
      <c r="C269" s="195"/>
      <c r="D269" s="195"/>
      <c r="E269" s="252">
        <f t="shared" si="50"/>
        <v>0</v>
      </c>
      <c r="F269" s="230">
        <f t="shared" si="51"/>
        <v>0</v>
      </c>
      <c r="G269" s="232"/>
      <c r="I269" s="283"/>
    </row>
    <row r="270" spans="1:9">
      <c r="A270" s="263" t="str">
        <f t="shared" si="48"/>
        <v/>
      </c>
      <c r="B270" s="444" t="str">
        <f t="shared" si="49"/>
        <v/>
      </c>
      <c r="C270" s="195"/>
      <c r="D270" s="195"/>
      <c r="E270" s="252">
        <f t="shared" si="50"/>
        <v>0</v>
      </c>
      <c r="F270" s="230">
        <f t="shared" si="51"/>
        <v>0</v>
      </c>
      <c r="G270" s="232"/>
      <c r="I270" s="283"/>
    </row>
    <row r="271" spans="1:9">
      <c r="A271" s="263" t="str">
        <f t="shared" si="48"/>
        <v/>
      </c>
      <c r="B271" s="444" t="str">
        <f t="shared" si="49"/>
        <v/>
      </c>
      <c r="C271" s="195"/>
      <c r="D271" s="195"/>
      <c r="E271" s="252">
        <f t="shared" si="50"/>
        <v>0</v>
      </c>
      <c r="F271" s="230">
        <f t="shared" si="51"/>
        <v>0</v>
      </c>
      <c r="G271" s="232"/>
      <c r="I271" s="283"/>
    </row>
    <row r="272" spans="1:9">
      <c r="A272" s="263" t="str">
        <f t="shared" si="48"/>
        <v/>
      </c>
      <c r="B272" s="444" t="str">
        <f t="shared" si="49"/>
        <v/>
      </c>
      <c r="C272" s="195"/>
      <c r="D272" s="195"/>
      <c r="E272" s="252">
        <f t="shared" si="50"/>
        <v>0</v>
      </c>
      <c r="F272" s="230">
        <f t="shared" si="51"/>
        <v>0</v>
      </c>
      <c r="G272" s="232"/>
      <c r="I272" s="283"/>
    </row>
    <row r="273" spans="1:16">
      <c r="A273" s="263" t="str">
        <f t="shared" si="48"/>
        <v/>
      </c>
      <c r="B273" s="444" t="str">
        <f t="shared" si="49"/>
        <v/>
      </c>
      <c r="C273" s="195"/>
      <c r="D273" s="195"/>
      <c r="E273" s="252">
        <f t="shared" si="50"/>
        <v>0</v>
      </c>
      <c r="F273" s="230">
        <f t="shared" si="51"/>
        <v>0</v>
      </c>
      <c r="G273" s="232"/>
      <c r="I273" s="283"/>
    </row>
    <row r="274" spans="1:16">
      <c r="A274" s="263" t="str">
        <f t="shared" si="48"/>
        <v/>
      </c>
      <c r="B274" s="444" t="str">
        <f t="shared" si="49"/>
        <v/>
      </c>
      <c r="C274" s="195"/>
      <c r="D274" s="195"/>
      <c r="E274" s="252">
        <f t="shared" si="50"/>
        <v>0</v>
      </c>
      <c r="F274" s="230">
        <f t="shared" si="51"/>
        <v>0</v>
      </c>
      <c r="G274" s="232"/>
      <c r="I274" s="283"/>
    </row>
    <row r="275" spans="1:16">
      <c r="A275" s="263" t="str">
        <f t="shared" si="48"/>
        <v/>
      </c>
      <c r="B275" s="444" t="str">
        <f t="shared" si="49"/>
        <v/>
      </c>
      <c r="C275" s="195"/>
      <c r="D275" s="195"/>
      <c r="E275" s="252">
        <f t="shared" si="50"/>
        <v>0</v>
      </c>
      <c r="F275" s="230">
        <f t="shared" si="51"/>
        <v>0</v>
      </c>
      <c r="G275" s="232"/>
      <c r="I275" s="283"/>
    </row>
    <row r="276" spans="1:16">
      <c r="A276" s="263" t="str">
        <f t="shared" si="48"/>
        <v/>
      </c>
      <c r="B276" s="444" t="str">
        <f t="shared" si="49"/>
        <v/>
      </c>
      <c r="C276" s="195"/>
      <c r="D276" s="195"/>
      <c r="E276" s="252">
        <f t="shared" si="50"/>
        <v>0</v>
      </c>
      <c r="F276" s="230">
        <f t="shared" si="51"/>
        <v>0</v>
      </c>
      <c r="G276" s="232"/>
      <c r="I276" s="283"/>
    </row>
    <row r="277" spans="1:16">
      <c r="A277" s="263" t="str">
        <f t="shared" si="48"/>
        <v/>
      </c>
      <c r="B277" s="444" t="str">
        <f t="shared" si="49"/>
        <v/>
      </c>
      <c r="C277" s="195"/>
      <c r="D277" s="195"/>
      <c r="E277" s="252">
        <f t="shared" si="50"/>
        <v>0</v>
      </c>
      <c r="F277" s="230">
        <f t="shared" si="51"/>
        <v>0</v>
      </c>
      <c r="G277" s="233"/>
      <c r="I277" s="283"/>
    </row>
    <row r="278" spans="1:16" ht="31.5" customHeight="1" thickBot="1">
      <c r="A278" s="234"/>
      <c r="B278" s="456"/>
      <c r="C278" s="235"/>
      <c r="D278" s="237"/>
      <c r="E278" s="237"/>
      <c r="F278" s="238" t="s">
        <v>83</v>
      </c>
      <c r="G278" s="262">
        <f>ROUND(SUM(F266:F277),0)</f>
        <v>0</v>
      </c>
      <c r="I278" s="326"/>
    </row>
    <row r="279" spans="1:16" ht="13.5" thickTop="1">
      <c r="A279" s="186" t="s">
        <v>76</v>
      </c>
      <c r="B279" s="446"/>
      <c r="C279" s="241"/>
      <c r="D279" s="243"/>
      <c r="E279" s="243"/>
      <c r="F279" s="242"/>
      <c r="G279" s="244"/>
      <c r="I279" s="326"/>
    </row>
    <row r="280" spans="1:16">
      <c r="A280" s="245" t="s">
        <v>57</v>
      </c>
      <c r="B280" s="455"/>
      <c r="C280" s="246"/>
      <c r="D280" s="317"/>
      <c r="E280" s="248" t="s">
        <v>77</v>
      </c>
      <c r="F280" s="249" t="s">
        <v>78</v>
      </c>
      <c r="G280" s="264" t="s">
        <v>77</v>
      </c>
      <c r="H280" s="220"/>
      <c r="I280" s="325"/>
    </row>
    <row r="281" spans="1:16">
      <c r="A281" s="185" t="s">
        <v>87</v>
      </c>
      <c r="B281" s="453"/>
      <c r="C281" s="265"/>
      <c r="D281" s="318"/>
      <c r="E281" s="229">
        <f>ROUND(SUM(G240,G255,G263,G278),2)</f>
        <v>0</v>
      </c>
      <c r="F281" s="266">
        <f>A</f>
        <v>0</v>
      </c>
      <c r="G281" s="267">
        <f>E281*F281</f>
        <v>0</v>
      </c>
      <c r="I281" s="326"/>
    </row>
    <row r="282" spans="1:16">
      <c r="A282" s="185" t="s">
        <v>85</v>
      </c>
      <c r="B282" s="453"/>
      <c r="C282" s="265"/>
      <c r="D282" s="318"/>
      <c r="E282" s="229">
        <f>SUM(G240,G255,G263,G278)</f>
        <v>0</v>
      </c>
      <c r="F282" s="266">
        <f>I</f>
        <v>0</v>
      </c>
      <c r="G282" s="267">
        <f>E282*F282</f>
        <v>0</v>
      </c>
      <c r="I282" s="326"/>
    </row>
    <row r="283" spans="1:16">
      <c r="A283" s="185" t="s">
        <v>86</v>
      </c>
      <c r="B283" s="453"/>
      <c r="C283" s="265"/>
      <c r="D283" s="318"/>
      <c r="E283" s="229">
        <f>SUM(G240,G255,G263,G278)</f>
        <v>0</v>
      </c>
      <c r="F283" s="266">
        <f>U</f>
        <v>0</v>
      </c>
      <c r="G283" s="267">
        <f>E283*F283</f>
        <v>0</v>
      </c>
      <c r="I283" s="326"/>
    </row>
    <row r="284" spans="1:16" ht="33" customHeight="1" thickBot="1">
      <c r="A284" s="234"/>
      <c r="B284" s="456"/>
      <c r="C284" s="235"/>
      <c r="D284" s="237"/>
      <c r="E284" s="237"/>
      <c r="F284" s="268" t="s">
        <v>84</v>
      </c>
      <c r="G284" s="262">
        <f>SUM(G281:G283)</f>
        <v>0</v>
      </c>
      <c r="I284" s="326"/>
      <c r="J284" s="295"/>
      <c r="K284" s="296"/>
      <c r="L284" s="296"/>
      <c r="M284" s="296"/>
      <c r="N284" s="296"/>
      <c r="O284" s="296"/>
    </row>
    <row r="285" spans="1:16" s="211" customFormat="1" ht="14" thickTop="1" thickBot="1">
      <c r="A285" s="269"/>
      <c r="B285" s="443"/>
      <c r="C285" s="270"/>
      <c r="D285" s="319"/>
      <c r="E285" s="271" t="s">
        <v>89</v>
      </c>
      <c r="F285" s="272"/>
      <c r="G285" s="273">
        <f>ROUND(SUM(G240,G255,G263,G278,G284),0)</f>
        <v>0</v>
      </c>
      <c r="I285" s="327"/>
      <c r="J285" s="212" t="str">
        <f>B224</f>
        <v>1,2,2</v>
      </c>
      <c r="K285" s="274">
        <f>E281</f>
        <v>0</v>
      </c>
      <c r="L285" s="294">
        <f>G281</f>
        <v>0</v>
      </c>
      <c r="M285" s="294">
        <f>G282</f>
        <v>0</v>
      </c>
      <c r="N285" s="294">
        <f>G283</f>
        <v>0</v>
      </c>
      <c r="O285" s="299">
        <f>SUM(K285:N285)</f>
        <v>0</v>
      </c>
      <c r="P285" s="294"/>
    </row>
    <row r="286" spans="1:16" ht="13.5" thickTop="1">
      <c r="A286" s="275" t="s">
        <v>97</v>
      </c>
      <c r="B286" s="438"/>
      <c r="C286" s="215"/>
      <c r="D286" s="217"/>
      <c r="E286" s="217"/>
      <c r="F286" s="216"/>
      <c r="G286" s="219"/>
      <c r="I286" s="326"/>
      <c r="P286" s="294"/>
    </row>
    <row r="287" spans="1:16">
      <c r="A287" s="275"/>
      <c r="B287" s="452"/>
      <c r="C287" s="276"/>
      <c r="D287" s="320"/>
      <c r="E287" s="217"/>
      <c r="F287" s="216"/>
      <c r="G287" s="277">
        <f ca="1">TODAY()</f>
        <v>44839</v>
      </c>
      <c r="I287" s="326"/>
      <c r="P287" s="294"/>
    </row>
    <row r="288" spans="1:16" ht="13.5" thickBot="1">
      <c r="A288" s="234"/>
      <c r="B288" s="456"/>
      <c r="C288" s="235"/>
      <c r="D288" s="237"/>
      <c r="E288" s="237"/>
      <c r="F288" s="236"/>
      <c r="G288" s="278"/>
      <c r="I288" s="326"/>
      <c r="P288" s="294"/>
    </row>
    <row r="289" spans="1:15" s="199" customFormat="1" ht="13.5" thickTop="1">
      <c r="A289" s="196" t="s">
        <v>109</v>
      </c>
      <c r="B289" s="458"/>
      <c r="C289" s="196"/>
      <c r="D289" s="198"/>
      <c r="E289" s="198"/>
      <c r="F289" s="197"/>
      <c r="G289" s="197"/>
      <c r="I289" s="321"/>
      <c r="J289" s="200"/>
      <c r="O289" s="297"/>
    </row>
    <row r="290" spans="1:15" s="199" customFormat="1">
      <c r="A290" s="196" t="str">
        <f>CONCATENATE('Prestaciones y AIU'!A433," ANALISIS DE PRECIOS UNITARIOS")</f>
        <v xml:space="preserve"> ANALISIS DE PRECIOS UNITARIOS</v>
      </c>
      <c r="B290" s="458"/>
      <c r="C290" s="196"/>
      <c r="D290" s="198"/>
      <c r="E290" s="198"/>
      <c r="F290" s="197"/>
      <c r="G290" s="197"/>
      <c r="I290" s="321"/>
      <c r="J290" s="200"/>
      <c r="O290" s="297"/>
    </row>
    <row r="291" spans="1:15" s="199" customFormat="1">
      <c r="A291" s="196" t="str">
        <f>Objeto_LIC</f>
        <v>OPTIMIZACION DEL SISTEMA DE ABASTECIMIENTO (ADUCCION, PRETRATAMIENTO Y CONDUCCION) DEL MUNICPIO DE TAME, DEPARTAMENTO DE ARAUCA</v>
      </c>
      <c r="B291" s="458"/>
      <c r="C291" s="196"/>
      <c r="D291" s="198"/>
      <c r="E291" s="198"/>
      <c r="F291" s="197"/>
      <c r="G291" s="197"/>
      <c r="I291" s="321"/>
      <c r="J291" s="200"/>
      <c r="O291" s="297"/>
    </row>
    <row r="292" spans="1:15" s="199" customFormat="1">
      <c r="A292" s="196"/>
      <c r="B292" s="458"/>
      <c r="C292" s="196"/>
      <c r="D292" s="198"/>
      <c r="E292" s="198"/>
      <c r="F292" s="197"/>
      <c r="G292" s="197"/>
      <c r="I292" s="321"/>
      <c r="J292" s="200"/>
      <c r="O292" s="297"/>
    </row>
    <row r="293" spans="1:15" ht="13.5" thickBot="1">
      <c r="A293" s="201"/>
      <c r="B293" s="448"/>
      <c r="C293" s="201"/>
      <c r="D293" s="203"/>
      <c r="E293" s="203"/>
      <c r="F293" s="202"/>
      <c r="G293" s="202"/>
    </row>
    <row r="294" spans="1:15" s="211" customFormat="1" ht="13.5" thickTop="1">
      <c r="A294" s="206"/>
      <c r="B294" s="457"/>
      <c r="C294" s="207"/>
      <c r="D294" s="209"/>
      <c r="E294" s="209"/>
      <c r="F294" s="208"/>
      <c r="G294" s="210" t="s">
        <v>110</v>
      </c>
      <c r="I294" s="323"/>
      <c r="J294" s="212"/>
      <c r="O294" s="297"/>
    </row>
    <row r="295" spans="1:15">
      <c r="A295" s="213" t="s">
        <v>62</v>
      </c>
      <c r="B295" s="750">
        <f>Proponente</f>
        <v>0</v>
      </c>
      <c r="C295" s="750"/>
      <c r="D295" s="750"/>
      <c r="E295" s="750"/>
      <c r="F295" s="750"/>
      <c r="G295" s="751"/>
    </row>
    <row r="296" spans="1:15" ht="12.75" customHeight="1">
      <c r="A296" s="213" t="s">
        <v>63</v>
      </c>
      <c r="B296" s="449" t="s">
        <v>263</v>
      </c>
      <c r="C296" s="750" t="str">
        <f>VLOOKUP(B296,Presupuesto!$A$4:$B$106,2,FALSE)</f>
        <v>Relleno para base y atraque de tubería de PVC en material Arena de Rio.</v>
      </c>
      <c r="D296" s="750"/>
      <c r="E296" s="750"/>
      <c r="F296" s="750"/>
      <c r="G296" s="751"/>
    </row>
    <row r="297" spans="1:15">
      <c r="A297" s="214"/>
      <c r="B297" s="438"/>
      <c r="C297" s="215"/>
      <c r="D297" s="217"/>
      <c r="E297" s="217"/>
      <c r="F297" s="218" t="s">
        <v>88</v>
      </c>
      <c r="G297" s="582" t="str">
        <f>IF(B296=0,"-",VLOOKUP(B296,Presupuesto!$A$5:$C$119,3,FALSE))</f>
        <v>M3</v>
      </c>
      <c r="H297" s="582"/>
      <c r="I297" s="582"/>
      <c r="J297" s="582"/>
      <c r="K297" s="583"/>
    </row>
    <row r="298" spans="1:15" ht="13.5" thickBot="1">
      <c r="A298" s="213" t="s">
        <v>64</v>
      </c>
      <c r="B298" s="438"/>
      <c r="C298" s="215"/>
      <c r="D298" s="217"/>
      <c r="E298" s="217"/>
      <c r="F298" s="216"/>
      <c r="G298" s="219"/>
      <c r="I298" s="324"/>
      <c r="J298" s="295"/>
      <c r="K298" s="296"/>
      <c r="L298" s="296"/>
      <c r="M298" s="296"/>
      <c r="N298" s="296"/>
      <c r="O298" s="296"/>
    </row>
    <row r="299" spans="1:15" s="220" customFormat="1" ht="13.5" thickTop="1">
      <c r="A299" s="221" t="s">
        <v>57</v>
      </c>
      <c r="B299" s="447" t="s">
        <v>65</v>
      </c>
      <c r="C299" s="222" t="s">
        <v>66</v>
      </c>
      <c r="D299" s="223" t="s">
        <v>74</v>
      </c>
      <c r="E299" s="224" t="s">
        <v>100</v>
      </c>
      <c r="F299" s="224" t="s">
        <v>79</v>
      </c>
      <c r="G299" s="225" t="s">
        <v>70</v>
      </c>
      <c r="I299" s="325"/>
      <c r="J299" s="226"/>
      <c r="O299" s="296"/>
    </row>
    <row r="300" spans="1:15">
      <c r="A300" s="227" t="str">
        <f t="shared" ref="A300:A311" si="52">IF(I300=0,"-",VLOOKUP(I300,EQUIPOS,2,FALSE))</f>
        <v>-</v>
      </c>
      <c r="B300" s="228"/>
      <c r="C300" s="228"/>
      <c r="D300" s="194"/>
      <c r="E300" s="229">
        <f t="shared" ref="E300:E311" si="53">IF(I300=0,0,VLOOKUP(I300,EQUIPOS,4,FALSE))</f>
        <v>0</v>
      </c>
      <c r="F300" s="230">
        <f t="shared" ref="F300:F311" si="54">IF(D300=0,0,E300/D300)</f>
        <v>0</v>
      </c>
      <c r="G300" s="231"/>
      <c r="I300" s="283"/>
    </row>
    <row r="301" spans="1:15">
      <c r="A301" s="227" t="str">
        <f t="shared" si="52"/>
        <v>-</v>
      </c>
      <c r="B301" s="228"/>
      <c r="C301" s="228"/>
      <c r="D301" s="194"/>
      <c r="E301" s="229">
        <f t="shared" si="53"/>
        <v>0</v>
      </c>
      <c r="F301" s="230">
        <f t="shared" si="54"/>
        <v>0</v>
      </c>
      <c r="G301" s="232"/>
      <c r="I301" s="283"/>
    </row>
    <row r="302" spans="1:15">
      <c r="A302" s="227" t="str">
        <f t="shared" si="52"/>
        <v>-</v>
      </c>
      <c r="B302" s="228"/>
      <c r="C302" s="228"/>
      <c r="D302" s="194"/>
      <c r="E302" s="229">
        <f t="shared" si="53"/>
        <v>0</v>
      </c>
      <c r="F302" s="230">
        <f t="shared" si="54"/>
        <v>0</v>
      </c>
      <c r="G302" s="232"/>
      <c r="I302" s="283"/>
    </row>
    <row r="303" spans="1:15">
      <c r="A303" s="227" t="str">
        <f t="shared" si="52"/>
        <v>-</v>
      </c>
      <c r="B303" s="228"/>
      <c r="C303" s="228"/>
      <c r="D303" s="194"/>
      <c r="E303" s="229">
        <f t="shared" si="53"/>
        <v>0</v>
      </c>
      <c r="F303" s="230">
        <f t="shared" si="54"/>
        <v>0</v>
      </c>
      <c r="G303" s="232"/>
      <c r="I303" s="283"/>
    </row>
    <row r="304" spans="1:15">
      <c r="A304" s="227" t="str">
        <f t="shared" si="52"/>
        <v>-</v>
      </c>
      <c r="B304" s="228"/>
      <c r="C304" s="228"/>
      <c r="D304" s="194"/>
      <c r="E304" s="229">
        <f t="shared" si="53"/>
        <v>0</v>
      </c>
      <c r="F304" s="230">
        <f t="shared" si="54"/>
        <v>0</v>
      </c>
      <c r="G304" s="232"/>
      <c r="I304" s="283"/>
    </row>
    <row r="305" spans="1:15">
      <c r="A305" s="227" t="str">
        <f t="shared" si="52"/>
        <v>-</v>
      </c>
      <c r="B305" s="228"/>
      <c r="C305" s="228"/>
      <c r="D305" s="194"/>
      <c r="E305" s="229">
        <f t="shared" si="53"/>
        <v>0</v>
      </c>
      <c r="F305" s="230">
        <f t="shared" si="54"/>
        <v>0</v>
      </c>
      <c r="G305" s="232"/>
      <c r="I305" s="283"/>
    </row>
    <row r="306" spans="1:15">
      <c r="A306" s="227" t="str">
        <f t="shared" si="52"/>
        <v>-</v>
      </c>
      <c r="B306" s="228"/>
      <c r="C306" s="228"/>
      <c r="D306" s="194"/>
      <c r="E306" s="229">
        <f t="shared" si="53"/>
        <v>0</v>
      </c>
      <c r="F306" s="230">
        <f t="shared" si="54"/>
        <v>0</v>
      </c>
      <c r="G306" s="232"/>
      <c r="I306" s="283"/>
    </row>
    <row r="307" spans="1:15">
      <c r="A307" s="227" t="str">
        <f t="shared" si="52"/>
        <v>-</v>
      </c>
      <c r="B307" s="228"/>
      <c r="C307" s="228"/>
      <c r="D307" s="194"/>
      <c r="E307" s="229">
        <f t="shared" si="53"/>
        <v>0</v>
      </c>
      <c r="F307" s="230">
        <f t="shared" si="54"/>
        <v>0</v>
      </c>
      <c r="G307" s="232"/>
      <c r="I307" s="283"/>
    </row>
    <row r="308" spans="1:15">
      <c r="A308" s="227" t="str">
        <f t="shared" si="52"/>
        <v>-</v>
      </c>
      <c r="B308" s="228"/>
      <c r="C308" s="228"/>
      <c r="D308" s="194"/>
      <c r="E308" s="229">
        <f t="shared" si="53"/>
        <v>0</v>
      </c>
      <c r="F308" s="230">
        <f t="shared" si="54"/>
        <v>0</v>
      </c>
      <c r="G308" s="232"/>
      <c r="I308" s="283"/>
    </row>
    <row r="309" spans="1:15">
      <c r="A309" s="227" t="str">
        <f t="shared" si="52"/>
        <v>-</v>
      </c>
      <c r="B309" s="228"/>
      <c r="C309" s="228"/>
      <c r="D309" s="194"/>
      <c r="E309" s="229">
        <f t="shared" si="53"/>
        <v>0</v>
      </c>
      <c r="F309" s="230">
        <f t="shared" si="54"/>
        <v>0</v>
      </c>
      <c r="G309" s="232"/>
      <c r="I309" s="283"/>
    </row>
    <row r="310" spans="1:15">
      <c r="A310" s="227" t="str">
        <f t="shared" si="52"/>
        <v>-</v>
      </c>
      <c r="B310" s="228"/>
      <c r="C310" s="228"/>
      <c r="D310" s="194"/>
      <c r="E310" s="229">
        <f t="shared" si="53"/>
        <v>0</v>
      </c>
      <c r="F310" s="230">
        <f t="shared" si="54"/>
        <v>0</v>
      </c>
      <c r="G310" s="232"/>
      <c r="I310" s="283"/>
    </row>
    <row r="311" spans="1:15">
      <c r="A311" s="227" t="str">
        <f t="shared" si="52"/>
        <v>-</v>
      </c>
      <c r="B311" s="228"/>
      <c r="C311" s="228"/>
      <c r="D311" s="194"/>
      <c r="E311" s="229">
        <f t="shared" si="53"/>
        <v>0</v>
      </c>
      <c r="F311" s="230">
        <f t="shared" si="54"/>
        <v>0</v>
      </c>
      <c r="G311" s="232"/>
      <c r="I311" s="283"/>
    </row>
    <row r="312" spans="1:15" ht="13.5" thickBot="1">
      <c r="A312" s="234"/>
      <c r="B312" s="456"/>
      <c r="C312" s="235"/>
      <c r="D312" s="237"/>
      <c r="E312" s="237"/>
      <c r="F312" s="238" t="s">
        <v>80</v>
      </c>
      <c r="G312" s="239">
        <f>ROUND(SUM(F300:F311),0)</f>
        <v>0</v>
      </c>
      <c r="I312" s="326"/>
    </row>
    <row r="313" spans="1:15" ht="13.5" thickTop="1">
      <c r="A313" s="240" t="s">
        <v>67</v>
      </c>
      <c r="B313" s="446"/>
      <c r="C313" s="241"/>
      <c r="D313" s="243"/>
      <c r="E313" s="243"/>
      <c r="F313" s="242"/>
      <c r="G313" s="244"/>
      <c r="I313" s="326"/>
    </row>
    <row r="314" spans="1:15" s="220" customFormat="1" ht="26">
      <c r="A314" s="245" t="s">
        <v>57</v>
      </c>
      <c r="B314" s="455"/>
      <c r="C314" s="247" t="s">
        <v>58</v>
      </c>
      <c r="D314" s="316" t="s">
        <v>68</v>
      </c>
      <c r="E314" s="248" t="s">
        <v>69</v>
      </c>
      <c r="F314" s="249" t="s">
        <v>79</v>
      </c>
      <c r="G314" s="250" t="s">
        <v>70</v>
      </c>
      <c r="I314" s="325"/>
      <c r="J314" s="226"/>
      <c r="O314" s="296"/>
    </row>
    <row r="315" spans="1:15">
      <c r="A315" s="748" t="str">
        <f t="shared" ref="A315:A326" si="55">IF(I315=0,"",VLOOKUP(I315,MATERIALES,2,FALSE))</f>
        <v/>
      </c>
      <c r="B315" s="749"/>
      <c r="C315" s="251" t="str">
        <f t="shared" ref="C315:C323" si="56">IF(I315=0,"",VLOOKUP(I315,MATERIALES,3,FALSE))</f>
        <v/>
      </c>
      <c r="D315" s="194"/>
      <c r="E315" s="252">
        <f t="shared" ref="E315:E326" si="57">IF(I315=0,0,VLOOKUP(I315,MATERIALES,4,FALSE))</f>
        <v>0</v>
      </c>
      <c r="F315" s="230">
        <f>D315*E315</f>
        <v>0</v>
      </c>
      <c r="G315" s="231"/>
      <c r="I315" s="283"/>
    </row>
    <row r="316" spans="1:15">
      <c r="A316" s="748" t="str">
        <f t="shared" si="55"/>
        <v/>
      </c>
      <c r="B316" s="749"/>
      <c r="C316" s="251" t="str">
        <f t="shared" si="56"/>
        <v/>
      </c>
      <c r="D316" s="194"/>
      <c r="E316" s="252">
        <f t="shared" si="57"/>
        <v>0</v>
      </c>
      <c r="F316" s="230">
        <f t="shared" ref="F316:F326" si="58">D316*E316</f>
        <v>0</v>
      </c>
      <c r="G316" s="232"/>
      <c r="I316" s="283"/>
    </row>
    <row r="317" spans="1:15">
      <c r="A317" s="748" t="str">
        <f t="shared" si="55"/>
        <v/>
      </c>
      <c r="B317" s="749"/>
      <c r="C317" s="251" t="str">
        <f t="shared" si="56"/>
        <v/>
      </c>
      <c r="D317" s="194"/>
      <c r="E317" s="252">
        <f t="shared" si="57"/>
        <v>0</v>
      </c>
      <c r="F317" s="230">
        <f t="shared" si="58"/>
        <v>0</v>
      </c>
      <c r="G317" s="232"/>
      <c r="I317" s="283"/>
    </row>
    <row r="318" spans="1:15">
      <c r="A318" s="748" t="str">
        <f t="shared" si="55"/>
        <v/>
      </c>
      <c r="B318" s="749"/>
      <c r="C318" s="251" t="str">
        <f t="shared" si="56"/>
        <v/>
      </c>
      <c r="D318" s="194"/>
      <c r="E318" s="252">
        <f t="shared" si="57"/>
        <v>0</v>
      </c>
      <c r="F318" s="230">
        <f t="shared" si="58"/>
        <v>0</v>
      </c>
      <c r="G318" s="232"/>
      <c r="I318" s="283"/>
    </row>
    <row r="319" spans="1:15">
      <c r="A319" s="748" t="str">
        <f t="shared" si="55"/>
        <v/>
      </c>
      <c r="B319" s="749"/>
      <c r="C319" s="251" t="str">
        <f t="shared" si="56"/>
        <v/>
      </c>
      <c r="D319" s="194"/>
      <c r="E319" s="252">
        <f t="shared" si="57"/>
        <v>0</v>
      </c>
      <c r="F319" s="230">
        <f t="shared" si="58"/>
        <v>0</v>
      </c>
      <c r="G319" s="232"/>
      <c r="I319" s="283"/>
    </row>
    <row r="320" spans="1:15">
      <c r="A320" s="748" t="str">
        <f t="shared" si="55"/>
        <v/>
      </c>
      <c r="B320" s="749"/>
      <c r="C320" s="251" t="str">
        <f t="shared" si="56"/>
        <v/>
      </c>
      <c r="D320" s="194"/>
      <c r="E320" s="252">
        <f t="shared" si="57"/>
        <v>0</v>
      </c>
      <c r="F320" s="230">
        <f t="shared" si="58"/>
        <v>0</v>
      </c>
      <c r="G320" s="232"/>
      <c r="I320" s="283"/>
    </row>
    <row r="321" spans="1:9">
      <c r="A321" s="748" t="str">
        <f t="shared" si="55"/>
        <v/>
      </c>
      <c r="B321" s="749"/>
      <c r="C321" s="251" t="str">
        <f t="shared" si="56"/>
        <v/>
      </c>
      <c r="D321" s="194"/>
      <c r="E321" s="252">
        <f t="shared" si="57"/>
        <v>0</v>
      </c>
      <c r="F321" s="230">
        <f t="shared" si="58"/>
        <v>0</v>
      </c>
      <c r="G321" s="232"/>
      <c r="I321" s="283"/>
    </row>
    <row r="322" spans="1:9">
      <c r="A322" s="748" t="str">
        <f t="shared" si="55"/>
        <v/>
      </c>
      <c r="B322" s="749"/>
      <c r="C322" s="251" t="str">
        <f t="shared" si="56"/>
        <v/>
      </c>
      <c r="D322" s="194"/>
      <c r="E322" s="252">
        <f t="shared" si="57"/>
        <v>0</v>
      </c>
      <c r="F322" s="230">
        <f t="shared" si="58"/>
        <v>0</v>
      </c>
      <c r="G322" s="253"/>
      <c r="I322" s="283"/>
    </row>
    <row r="323" spans="1:9">
      <c r="A323" s="748" t="str">
        <f t="shared" si="55"/>
        <v/>
      </c>
      <c r="B323" s="749"/>
      <c r="C323" s="251" t="str">
        <f t="shared" si="56"/>
        <v/>
      </c>
      <c r="D323" s="194"/>
      <c r="E323" s="252">
        <f t="shared" si="57"/>
        <v>0</v>
      </c>
      <c r="F323" s="230">
        <f t="shared" si="58"/>
        <v>0</v>
      </c>
      <c r="G323" s="232"/>
      <c r="I323" s="283"/>
    </row>
    <row r="324" spans="1:9">
      <c r="A324" s="748" t="str">
        <f t="shared" si="55"/>
        <v/>
      </c>
      <c r="B324" s="749"/>
      <c r="C324" s="251"/>
      <c r="D324" s="194"/>
      <c r="E324" s="252">
        <f t="shared" si="57"/>
        <v>0</v>
      </c>
      <c r="F324" s="230">
        <f t="shared" si="58"/>
        <v>0</v>
      </c>
      <c r="G324" s="232"/>
      <c r="I324" s="283"/>
    </row>
    <row r="325" spans="1:9">
      <c r="A325" s="748" t="str">
        <f t="shared" si="55"/>
        <v/>
      </c>
      <c r="B325" s="749"/>
      <c r="C325" s="251"/>
      <c r="D325" s="194"/>
      <c r="E325" s="252">
        <f t="shared" si="57"/>
        <v>0</v>
      </c>
      <c r="F325" s="230">
        <f t="shared" si="58"/>
        <v>0</v>
      </c>
      <c r="G325" s="232"/>
      <c r="I325" s="283"/>
    </row>
    <row r="326" spans="1:9">
      <c r="A326" s="748" t="str">
        <f t="shared" si="55"/>
        <v/>
      </c>
      <c r="B326" s="749"/>
      <c r="C326" s="251" t="str">
        <f t="shared" ref="C326" si="59">IF(I326=0,"",VLOOKUP(I326,MATERIALES,3,FALSE))</f>
        <v/>
      </c>
      <c r="D326" s="194"/>
      <c r="E326" s="252">
        <f t="shared" si="57"/>
        <v>0</v>
      </c>
      <c r="F326" s="230">
        <f t="shared" si="58"/>
        <v>0</v>
      </c>
      <c r="G326" s="233"/>
      <c r="I326" s="283"/>
    </row>
    <row r="327" spans="1:9" ht="26.25" customHeight="1" thickBot="1">
      <c r="A327" s="214"/>
      <c r="B327" s="438"/>
      <c r="C327" s="215"/>
      <c r="D327" s="217"/>
      <c r="E327" s="254"/>
      <c r="F327" s="255" t="s">
        <v>81</v>
      </c>
      <c r="G327" s="253">
        <f>ROUND(SUM(F315:F326),0)</f>
        <v>0</v>
      </c>
      <c r="I327" s="326"/>
    </row>
    <row r="328" spans="1:9" ht="14" thickTop="1" thickBot="1">
      <c r="A328" s="256" t="s">
        <v>72</v>
      </c>
      <c r="B328" s="445"/>
      <c r="C328" s="257"/>
      <c r="D328" s="259"/>
      <c r="E328" s="259"/>
      <c r="F328" s="258"/>
      <c r="G328" s="260"/>
      <c r="I328" s="326"/>
    </row>
    <row r="329" spans="1:9" ht="31" customHeight="1" thickTop="1">
      <c r="A329" s="245" t="s">
        <v>57</v>
      </c>
      <c r="B329" s="455"/>
      <c r="C329" s="248" t="s">
        <v>71</v>
      </c>
      <c r="D329" s="316" t="s">
        <v>75</v>
      </c>
      <c r="E329" s="248" t="s">
        <v>98</v>
      </c>
      <c r="F329" s="249" t="s">
        <v>79</v>
      </c>
      <c r="G329" s="250" t="s">
        <v>70</v>
      </c>
      <c r="I329" s="326"/>
    </row>
    <row r="330" spans="1:9">
      <c r="A330" s="748" t="str">
        <f>IF(I330=0,"",VLOOKUP(I330,EQUIPOS,2,FALSE))</f>
        <v/>
      </c>
      <c r="B330" s="749"/>
      <c r="C330" s="195"/>
      <c r="D330" s="194"/>
      <c r="E330" s="252">
        <f>IF(I330=0,0,VLOOKUP(I330,EQUIPOS,4,FALSE))</f>
        <v>0</v>
      </c>
      <c r="F330" s="230">
        <f>C330*D330*E330</f>
        <v>0</v>
      </c>
      <c r="G330" s="231"/>
      <c r="I330" s="283"/>
    </row>
    <row r="331" spans="1:9">
      <c r="A331" s="748" t="str">
        <f>IF(I331=0,"",VLOOKUP(I331,EQUIPOS,2,FALSE))</f>
        <v/>
      </c>
      <c r="B331" s="749"/>
      <c r="C331" s="195"/>
      <c r="D331" s="194"/>
      <c r="E331" s="252">
        <f>IF(I331=0,0,VLOOKUP(I331,EQUIPOS,4,FALSE))</f>
        <v>0</v>
      </c>
      <c r="F331" s="230">
        <f t="shared" ref="F331:F334" si="60">C331*D331*E331</f>
        <v>0</v>
      </c>
      <c r="G331" s="232"/>
      <c r="I331" s="283"/>
    </row>
    <row r="332" spans="1:9">
      <c r="A332" s="748" t="str">
        <f>IF(I332=0,"",VLOOKUP(I332,EQUIPOS,2,FALSE))</f>
        <v/>
      </c>
      <c r="B332" s="749"/>
      <c r="C332" s="195"/>
      <c r="D332" s="194"/>
      <c r="E332" s="252">
        <f>IF(I332=0,0,VLOOKUP(I332,EQUIPOS,4,FALSE))</f>
        <v>0</v>
      </c>
      <c r="F332" s="230">
        <f t="shared" si="60"/>
        <v>0</v>
      </c>
      <c r="G332" s="232"/>
      <c r="I332" s="283"/>
    </row>
    <row r="333" spans="1:9">
      <c r="A333" s="748" t="str">
        <f>IF(I333=0,"",VLOOKUP(I333,EQUIPOS,2,FALSE))</f>
        <v/>
      </c>
      <c r="B333" s="749"/>
      <c r="C333" s="195"/>
      <c r="D333" s="194"/>
      <c r="E333" s="252">
        <f>IF(I333=0,0,VLOOKUP(I333,EQUIPOS,4,FALSE))</f>
        <v>0</v>
      </c>
      <c r="F333" s="230">
        <f t="shared" si="60"/>
        <v>0</v>
      </c>
      <c r="G333" s="232"/>
      <c r="I333" s="283"/>
    </row>
    <row r="334" spans="1:9">
      <c r="A334" s="748" t="str">
        <f>IF(I334=0,"",VLOOKUP(I334,EQUIPOS,2,FALSE))</f>
        <v/>
      </c>
      <c r="B334" s="749"/>
      <c r="C334" s="195"/>
      <c r="D334" s="194"/>
      <c r="E334" s="252">
        <f>IF(I334=0,0,VLOOKUP(I334,EQUIPOS,4,FALSE))</f>
        <v>0</v>
      </c>
      <c r="F334" s="230">
        <f t="shared" si="60"/>
        <v>0</v>
      </c>
      <c r="G334" s="233"/>
      <c r="I334" s="283"/>
    </row>
    <row r="335" spans="1:9" ht="30.75" customHeight="1" thickBot="1">
      <c r="A335" s="234"/>
      <c r="B335" s="456"/>
      <c r="C335" s="235"/>
      <c r="D335" s="237"/>
      <c r="E335" s="261"/>
      <c r="F335" s="238" t="s">
        <v>82</v>
      </c>
      <c r="G335" s="262">
        <f>ROUND(SUM(F330:F334),0)</f>
        <v>0</v>
      </c>
      <c r="I335" s="326"/>
    </row>
    <row r="336" spans="1:9" ht="13.5" thickTop="1">
      <c r="A336" s="240" t="s">
        <v>73</v>
      </c>
      <c r="B336" s="446"/>
      <c r="C336" s="241"/>
      <c r="D336" s="243"/>
      <c r="E336" s="243"/>
      <c r="F336" s="242"/>
      <c r="G336" s="244"/>
      <c r="I336" s="326"/>
    </row>
    <row r="337" spans="1:9" ht="26">
      <c r="A337" s="245" t="s">
        <v>57</v>
      </c>
      <c r="B337" s="454" t="s">
        <v>58</v>
      </c>
      <c r="C337" s="247" t="s">
        <v>68</v>
      </c>
      <c r="D337" s="316" t="s">
        <v>74</v>
      </c>
      <c r="E337" s="248" t="s">
        <v>69</v>
      </c>
      <c r="F337" s="249" t="s">
        <v>79</v>
      </c>
      <c r="G337" s="250" t="s">
        <v>70</v>
      </c>
      <c r="H337" s="220"/>
      <c r="I337" s="325"/>
    </row>
    <row r="338" spans="1:9">
      <c r="A338" s="263" t="str">
        <f t="shared" ref="A338:A349" si="61">IF(I338=0,"",VLOOKUP(I338,MANOOBRA,2,FALSE))</f>
        <v/>
      </c>
      <c r="B338" s="444" t="str">
        <f t="shared" ref="B338:B349" si="62">IF(I338=0,"",VLOOKUP(I338,MANOOBRA,3,FALSE))</f>
        <v/>
      </c>
      <c r="C338" s="195"/>
      <c r="D338" s="466"/>
      <c r="E338" s="252">
        <f t="shared" ref="E338:E349" si="63">IF(I338=0,0,VLOOKUP(I338,MANOOBRA,4,FALSE))</f>
        <v>0</v>
      </c>
      <c r="F338" s="230">
        <f>IF(D338=0,0,C338*E338/D338)</f>
        <v>0</v>
      </c>
      <c r="G338" s="231"/>
      <c r="I338" s="283"/>
    </row>
    <row r="339" spans="1:9">
      <c r="A339" s="263" t="str">
        <f t="shared" si="61"/>
        <v/>
      </c>
      <c r="B339" s="444" t="str">
        <f t="shared" si="62"/>
        <v/>
      </c>
      <c r="C339" s="195"/>
      <c r="D339" s="195"/>
      <c r="E339" s="252">
        <f t="shared" si="63"/>
        <v>0</v>
      </c>
      <c r="F339" s="230">
        <f t="shared" ref="F339:F349" si="64">IF(D339=0,0,C339*E339/D339)</f>
        <v>0</v>
      </c>
      <c r="G339" s="232"/>
      <c r="I339" s="283"/>
    </row>
    <row r="340" spans="1:9">
      <c r="A340" s="263" t="str">
        <f t="shared" si="61"/>
        <v/>
      </c>
      <c r="B340" s="444" t="str">
        <f t="shared" si="62"/>
        <v/>
      </c>
      <c r="C340" s="195"/>
      <c r="D340" s="309"/>
      <c r="E340" s="252">
        <f t="shared" si="63"/>
        <v>0</v>
      </c>
      <c r="F340" s="230">
        <f t="shared" si="64"/>
        <v>0</v>
      </c>
      <c r="G340" s="232"/>
      <c r="I340" s="283"/>
    </row>
    <row r="341" spans="1:9">
      <c r="A341" s="263" t="str">
        <f t="shared" si="61"/>
        <v/>
      </c>
      <c r="B341" s="444" t="str">
        <f t="shared" si="62"/>
        <v/>
      </c>
      <c r="C341" s="195"/>
      <c r="D341" s="195"/>
      <c r="E341" s="252">
        <f t="shared" si="63"/>
        <v>0</v>
      </c>
      <c r="F341" s="230">
        <f t="shared" si="64"/>
        <v>0</v>
      </c>
      <c r="G341" s="232"/>
      <c r="I341" s="283"/>
    </row>
    <row r="342" spans="1:9">
      <c r="A342" s="263" t="str">
        <f t="shared" si="61"/>
        <v/>
      </c>
      <c r="B342" s="444" t="str">
        <f t="shared" si="62"/>
        <v/>
      </c>
      <c r="C342" s="195"/>
      <c r="D342" s="195"/>
      <c r="E342" s="252">
        <f t="shared" si="63"/>
        <v>0</v>
      </c>
      <c r="F342" s="230">
        <f t="shared" si="64"/>
        <v>0</v>
      </c>
      <c r="G342" s="232"/>
      <c r="I342" s="283"/>
    </row>
    <row r="343" spans="1:9">
      <c r="A343" s="263" t="str">
        <f t="shared" si="61"/>
        <v/>
      </c>
      <c r="B343" s="444" t="str">
        <f t="shared" si="62"/>
        <v/>
      </c>
      <c r="C343" s="195"/>
      <c r="D343" s="195"/>
      <c r="E343" s="252">
        <f t="shared" si="63"/>
        <v>0</v>
      </c>
      <c r="F343" s="230">
        <f t="shared" si="64"/>
        <v>0</v>
      </c>
      <c r="G343" s="232"/>
      <c r="I343" s="283"/>
    </row>
    <row r="344" spans="1:9">
      <c r="A344" s="263" t="str">
        <f t="shared" si="61"/>
        <v/>
      </c>
      <c r="B344" s="444" t="str">
        <f t="shared" si="62"/>
        <v/>
      </c>
      <c r="C344" s="195"/>
      <c r="D344" s="195"/>
      <c r="E344" s="252">
        <f t="shared" si="63"/>
        <v>0</v>
      </c>
      <c r="F344" s="230">
        <f t="shared" si="64"/>
        <v>0</v>
      </c>
      <c r="G344" s="232"/>
      <c r="I344" s="283"/>
    </row>
    <row r="345" spans="1:9">
      <c r="A345" s="263" t="str">
        <f t="shared" si="61"/>
        <v/>
      </c>
      <c r="B345" s="444" t="str">
        <f t="shared" si="62"/>
        <v/>
      </c>
      <c r="C345" s="195"/>
      <c r="D345" s="195"/>
      <c r="E345" s="252">
        <f t="shared" si="63"/>
        <v>0</v>
      </c>
      <c r="F345" s="230">
        <f t="shared" si="64"/>
        <v>0</v>
      </c>
      <c r="G345" s="232"/>
      <c r="I345" s="283"/>
    </row>
    <row r="346" spans="1:9">
      <c r="A346" s="263" t="str">
        <f t="shared" si="61"/>
        <v/>
      </c>
      <c r="B346" s="444" t="str">
        <f t="shared" si="62"/>
        <v/>
      </c>
      <c r="C346" s="195"/>
      <c r="D346" s="195"/>
      <c r="E346" s="252">
        <f t="shared" si="63"/>
        <v>0</v>
      </c>
      <c r="F346" s="230">
        <f t="shared" si="64"/>
        <v>0</v>
      </c>
      <c r="G346" s="232"/>
      <c r="I346" s="283"/>
    </row>
    <row r="347" spans="1:9">
      <c r="A347" s="263" t="str">
        <f t="shared" si="61"/>
        <v/>
      </c>
      <c r="B347" s="444" t="str">
        <f t="shared" si="62"/>
        <v/>
      </c>
      <c r="C347" s="195"/>
      <c r="D347" s="195"/>
      <c r="E347" s="252">
        <f t="shared" si="63"/>
        <v>0</v>
      </c>
      <c r="F347" s="230">
        <f t="shared" si="64"/>
        <v>0</v>
      </c>
      <c r="G347" s="232"/>
      <c r="I347" s="283"/>
    </row>
    <row r="348" spans="1:9">
      <c r="A348" s="263" t="str">
        <f t="shared" si="61"/>
        <v/>
      </c>
      <c r="B348" s="444" t="str">
        <f t="shared" si="62"/>
        <v/>
      </c>
      <c r="C348" s="195"/>
      <c r="D348" s="195"/>
      <c r="E348" s="252">
        <f t="shared" si="63"/>
        <v>0</v>
      </c>
      <c r="F348" s="230">
        <f t="shared" si="64"/>
        <v>0</v>
      </c>
      <c r="G348" s="232"/>
      <c r="I348" s="283"/>
    </row>
    <row r="349" spans="1:9">
      <c r="A349" s="263" t="str">
        <f t="shared" si="61"/>
        <v/>
      </c>
      <c r="B349" s="444" t="str">
        <f t="shared" si="62"/>
        <v/>
      </c>
      <c r="C349" s="195"/>
      <c r="D349" s="195"/>
      <c r="E349" s="252">
        <f t="shared" si="63"/>
        <v>0</v>
      </c>
      <c r="F349" s="230">
        <f t="shared" si="64"/>
        <v>0</v>
      </c>
      <c r="G349" s="233"/>
      <c r="I349" s="283"/>
    </row>
    <row r="350" spans="1:9" ht="31.5" customHeight="1" thickBot="1">
      <c r="A350" s="234"/>
      <c r="B350" s="456"/>
      <c r="C350" s="235"/>
      <c r="D350" s="237"/>
      <c r="E350" s="237"/>
      <c r="F350" s="238" t="s">
        <v>83</v>
      </c>
      <c r="G350" s="262">
        <f>ROUND(SUM(F338:F349),0)</f>
        <v>0</v>
      </c>
      <c r="I350" s="326"/>
    </row>
    <row r="351" spans="1:9" ht="13.5" thickTop="1">
      <c r="A351" s="186" t="s">
        <v>76</v>
      </c>
      <c r="B351" s="446"/>
      <c r="C351" s="241"/>
      <c r="D351" s="243"/>
      <c r="E351" s="243"/>
      <c r="F351" s="242"/>
      <c r="G351" s="244"/>
      <c r="I351" s="326"/>
    </row>
    <row r="352" spans="1:9">
      <c r="A352" s="245" t="s">
        <v>57</v>
      </c>
      <c r="B352" s="455"/>
      <c r="C352" s="246"/>
      <c r="D352" s="317"/>
      <c r="E352" s="248" t="s">
        <v>77</v>
      </c>
      <c r="F352" s="249" t="s">
        <v>78</v>
      </c>
      <c r="G352" s="264" t="s">
        <v>77</v>
      </c>
      <c r="H352" s="220"/>
      <c r="I352" s="325"/>
    </row>
    <row r="353" spans="1:16">
      <c r="A353" s="185" t="s">
        <v>87</v>
      </c>
      <c r="B353" s="453"/>
      <c r="C353" s="265"/>
      <c r="D353" s="318"/>
      <c r="E353" s="229">
        <f>ROUND(SUM(G312,G327,G335,G350),2)</f>
        <v>0</v>
      </c>
      <c r="F353" s="266">
        <f>A</f>
        <v>0</v>
      </c>
      <c r="G353" s="267">
        <f>E353*F353</f>
        <v>0</v>
      </c>
      <c r="I353" s="326"/>
    </row>
    <row r="354" spans="1:16">
      <c r="A354" s="185" t="s">
        <v>85</v>
      </c>
      <c r="B354" s="453"/>
      <c r="C354" s="265"/>
      <c r="D354" s="318"/>
      <c r="E354" s="229">
        <f>SUM(G312,G327,G335,G350)</f>
        <v>0</v>
      </c>
      <c r="F354" s="266">
        <f>I</f>
        <v>0</v>
      </c>
      <c r="G354" s="267">
        <f>E354*F354</f>
        <v>0</v>
      </c>
      <c r="I354" s="326"/>
    </row>
    <row r="355" spans="1:16">
      <c r="A355" s="185" t="s">
        <v>86</v>
      </c>
      <c r="B355" s="453"/>
      <c r="C355" s="265"/>
      <c r="D355" s="318"/>
      <c r="E355" s="229">
        <f>SUM(G312,G327,G335,G350)</f>
        <v>0</v>
      </c>
      <c r="F355" s="266">
        <f>U</f>
        <v>0</v>
      </c>
      <c r="G355" s="267">
        <f>E355*F355</f>
        <v>0</v>
      </c>
      <c r="I355" s="326"/>
    </row>
    <row r="356" spans="1:16" ht="33" customHeight="1" thickBot="1">
      <c r="A356" s="234"/>
      <c r="B356" s="456"/>
      <c r="C356" s="235"/>
      <c r="D356" s="237"/>
      <c r="E356" s="237"/>
      <c r="F356" s="268" t="s">
        <v>84</v>
      </c>
      <c r="G356" s="262">
        <f>SUM(G353:G355)</f>
        <v>0</v>
      </c>
      <c r="I356" s="326"/>
      <c r="J356" s="295"/>
      <c r="K356" s="296"/>
      <c r="L356" s="296"/>
      <c r="M356" s="296"/>
      <c r="N356" s="296"/>
      <c r="O356" s="296"/>
    </row>
    <row r="357" spans="1:16" s="211" customFormat="1" ht="14" thickTop="1" thickBot="1">
      <c r="A357" s="269"/>
      <c r="B357" s="443"/>
      <c r="C357" s="270"/>
      <c r="D357" s="319"/>
      <c r="E357" s="271" t="s">
        <v>89</v>
      </c>
      <c r="F357" s="272"/>
      <c r="G357" s="273">
        <f>ROUND(SUM(G312,G327,G335,G350,G356),0)</f>
        <v>0</v>
      </c>
      <c r="I357" s="327"/>
      <c r="J357" s="212" t="str">
        <f>B296</f>
        <v>1,2,3</v>
      </c>
      <c r="K357" s="274">
        <f>E353</f>
        <v>0</v>
      </c>
      <c r="L357" s="294">
        <f>G353</f>
        <v>0</v>
      </c>
      <c r="M357" s="294">
        <f>G354</f>
        <v>0</v>
      </c>
      <c r="N357" s="294">
        <f>G355</f>
        <v>0</v>
      </c>
      <c r="O357" s="299">
        <f>SUM(K357:N357)</f>
        <v>0</v>
      </c>
      <c r="P357" s="294"/>
    </row>
    <row r="358" spans="1:16" ht="13.5" thickTop="1">
      <c r="A358" s="275" t="s">
        <v>97</v>
      </c>
      <c r="B358" s="438"/>
      <c r="C358" s="215"/>
      <c r="D358" s="217"/>
      <c r="E358" s="217"/>
      <c r="F358" s="216"/>
      <c r="G358" s="219"/>
      <c r="I358" s="326"/>
      <c r="P358" s="294"/>
    </row>
    <row r="359" spans="1:16">
      <c r="A359" s="275"/>
      <c r="B359" s="452"/>
      <c r="C359" s="276"/>
      <c r="D359" s="320"/>
      <c r="E359" s="217"/>
      <c r="F359" s="216"/>
      <c r="G359" s="277">
        <f ca="1">TODAY()</f>
        <v>44839</v>
      </c>
      <c r="I359" s="326"/>
      <c r="P359" s="294"/>
    </row>
    <row r="360" spans="1:16" ht="13.5" thickBot="1">
      <c r="A360" s="234"/>
      <c r="B360" s="456"/>
      <c r="C360" s="235"/>
      <c r="D360" s="237"/>
      <c r="E360" s="237"/>
      <c r="F360" s="236"/>
      <c r="G360" s="278"/>
      <c r="I360" s="326"/>
      <c r="P360" s="294"/>
    </row>
    <row r="361" spans="1:16" s="199" customFormat="1" ht="13.5" thickTop="1">
      <c r="A361" s="196" t="s">
        <v>109</v>
      </c>
      <c r="B361" s="458"/>
      <c r="C361" s="196"/>
      <c r="D361" s="198"/>
      <c r="E361" s="198"/>
      <c r="F361" s="197"/>
      <c r="G361" s="197"/>
      <c r="I361" s="321"/>
      <c r="J361" s="200"/>
      <c r="O361" s="297"/>
    </row>
    <row r="362" spans="1:16" s="199" customFormat="1">
      <c r="A362" s="196" t="str">
        <f>CONCATENATE('Prestaciones y AIU'!A577," ANALISIS DE PRECIOS UNITARIOS")</f>
        <v xml:space="preserve"> ANALISIS DE PRECIOS UNITARIOS</v>
      </c>
      <c r="B362" s="458"/>
      <c r="C362" s="196"/>
      <c r="D362" s="198"/>
      <c r="E362" s="198"/>
      <c r="F362" s="197"/>
      <c r="G362" s="197"/>
      <c r="I362" s="321"/>
      <c r="J362" s="200"/>
      <c r="O362" s="297"/>
    </row>
    <row r="363" spans="1:16" s="199" customFormat="1">
      <c r="A363" s="196" t="str">
        <f>Objeto_LIC</f>
        <v>OPTIMIZACION DEL SISTEMA DE ABASTECIMIENTO (ADUCCION, PRETRATAMIENTO Y CONDUCCION) DEL MUNICPIO DE TAME, DEPARTAMENTO DE ARAUCA</v>
      </c>
      <c r="B363" s="458"/>
      <c r="C363" s="196"/>
      <c r="D363" s="198"/>
      <c r="E363" s="198"/>
      <c r="F363" s="197"/>
      <c r="G363" s="197"/>
      <c r="I363" s="321"/>
      <c r="J363" s="200"/>
      <c r="O363" s="297"/>
    </row>
    <row r="364" spans="1:16" s="199" customFormat="1">
      <c r="A364" s="196"/>
      <c r="B364" s="458"/>
      <c r="C364" s="196"/>
      <c r="D364" s="198"/>
      <c r="E364" s="198"/>
      <c r="F364" s="197"/>
      <c r="G364" s="197"/>
      <c r="I364" s="321"/>
      <c r="J364" s="200"/>
      <c r="O364" s="297"/>
    </row>
    <row r="365" spans="1:16" ht="13.5" thickBot="1">
      <c r="A365" s="201"/>
      <c r="B365" s="448"/>
      <c r="C365" s="201"/>
      <c r="D365" s="203"/>
      <c r="E365" s="203"/>
      <c r="F365" s="202"/>
      <c r="G365" s="202"/>
    </row>
    <row r="366" spans="1:16" s="211" customFormat="1" ht="13.5" thickTop="1">
      <c r="A366" s="206"/>
      <c r="B366" s="457"/>
      <c r="C366" s="207"/>
      <c r="D366" s="209"/>
      <c r="E366" s="209"/>
      <c r="F366" s="208"/>
      <c r="G366" s="210" t="s">
        <v>110</v>
      </c>
      <c r="I366" s="323"/>
      <c r="J366" s="212"/>
      <c r="O366" s="297"/>
    </row>
    <row r="367" spans="1:16">
      <c r="A367" s="213" t="s">
        <v>62</v>
      </c>
      <c r="B367" s="750">
        <f>Proponente</f>
        <v>0</v>
      </c>
      <c r="C367" s="750"/>
      <c r="D367" s="750"/>
      <c r="E367" s="750"/>
      <c r="F367" s="750"/>
      <c r="G367" s="751"/>
    </row>
    <row r="368" spans="1:16" ht="25.5" customHeight="1">
      <c r="A368" s="213" t="s">
        <v>63</v>
      </c>
      <c r="B368" s="449" t="s">
        <v>264</v>
      </c>
      <c r="C368" s="750" t="str">
        <f>VLOOKUP(B368,Presupuesto!$A$4:$B$106,2,FALSE)</f>
        <v>Relleno con maquina, con material seleccionado de la excavación</v>
      </c>
      <c r="D368" s="750"/>
      <c r="E368" s="750"/>
      <c r="F368" s="750"/>
      <c r="G368" s="751"/>
    </row>
    <row r="369" spans="1:15">
      <c r="A369" s="214"/>
      <c r="B369" s="438"/>
      <c r="C369" s="215"/>
      <c r="D369" s="217"/>
      <c r="E369" s="217"/>
      <c r="F369" s="218" t="s">
        <v>88</v>
      </c>
      <c r="G369" s="582" t="str">
        <f>IF(B368=0,"-",VLOOKUP(B368,Presupuesto!$A$5:$C$119,3,FALSE))</f>
        <v>M3</v>
      </c>
      <c r="H369" s="582"/>
      <c r="I369" s="582"/>
      <c r="J369" s="582"/>
      <c r="K369" s="583"/>
    </row>
    <row r="370" spans="1:15" ht="13.5" thickBot="1">
      <c r="A370" s="213" t="s">
        <v>64</v>
      </c>
      <c r="B370" s="438"/>
      <c r="C370" s="215"/>
      <c r="D370" s="217"/>
      <c r="E370" s="217"/>
      <c r="F370" s="216"/>
      <c r="G370" s="219"/>
      <c r="I370" s="324"/>
      <c r="J370" s="295"/>
      <c r="K370" s="296"/>
      <c r="L370" s="296"/>
      <c r="M370" s="296"/>
      <c r="N370" s="296"/>
      <c r="O370" s="296"/>
    </row>
    <row r="371" spans="1:15" s="220" customFormat="1" ht="13.5" thickTop="1">
      <c r="A371" s="221" t="s">
        <v>57</v>
      </c>
      <c r="B371" s="447" t="s">
        <v>65</v>
      </c>
      <c r="C371" s="222" t="s">
        <v>66</v>
      </c>
      <c r="D371" s="223" t="s">
        <v>74</v>
      </c>
      <c r="E371" s="224" t="s">
        <v>100</v>
      </c>
      <c r="F371" s="224" t="s">
        <v>79</v>
      </c>
      <c r="G371" s="225" t="s">
        <v>70</v>
      </c>
      <c r="I371" s="325"/>
      <c r="J371" s="226"/>
      <c r="O371" s="296"/>
    </row>
    <row r="372" spans="1:15">
      <c r="A372" s="227" t="str">
        <f t="shared" ref="A372:A383" si="65">IF(I372=0,"-",VLOOKUP(I372,EQUIPOS,2,FALSE))</f>
        <v>-</v>
      </c>
      <c r="B372" s="228"/>
      <c r="C372" s="228"/>
      <c r="D372" s="194"/>
      <c r="E372" s="229">
        <f t="shared" ref="E372:E383" si="66">IF(I372=0,0,VLOOKUP(I372,EQUIPOS,4,FALSE))</f>
        <v>0</v>
      </c>
      <c r="F372" s="230">
        <f t="shared" ref="F372:F383" si="67">IF(D372=0,0,E372/D372)</f>
        <v>0</v>
      </c>
      <c r="G372" s="231"/>
      <c r="I372" s="283"/>
    </row>
    <row r="373" spans="1:15" ht="35.5" customHeight="1">
      <c r="A373" s="227" t="str">
        <f t="shared" si="65"/>
        <v>-</v>
      </c>
      <c r="B373" s="228"/>
      <c r="C373" s="228"/>
      <c r="D373" s="194"/>
      <c r="E373" s="229">
        <f t="shared" si="66"/>
        <v>0</v>
      </c>
      <c r="F373" s="230">
        <f t="shared" si="67"/>
        <v>0</v>
      </c>
      <c r="G373" s="232"/>
      <c r="I373" s="283"/>
    </row>
    <row r="374" spans="1:15">
      <c r="A374" s="227" t="str">
        <f t="shared" si="65"/>
        <v>-</v>
      </c>
      <c r="B374" s="228"/>
      <c r="C374" s="228"/>
      <c r="D374" s="194"/>
      <c r="E374" s="229">
        <f t="shared" si="66"/>
        <v>0</v>
      </c>
      <c r="F374" s="230">
        <f t="shared" si="67"/>
        <v>0</v>
      </c>
      <c r="G374" s="232"/>
      <c r="I374" s="283"/>
    </row>
    <row r="375" spans="1:15">
      <c r="A375" s="227" t="str">
        <f t="shared" si="65"/>
        <v>-</v>
      </c>
      <c r="B375" s="228"/>
      <c r="C375" s="228"/>
      <c r="D375" s="194"/>
      <c r="E375" s="229">
        <f t="shared" si="66"/>
        <v>0</v>
      </c>
      <c r="F375" s="230">
        <f t="shared" si="67"/>
        <v>0</v>
      </c>
      <c r="G375" s="232"/>
      <c r="I375" s="283"/>
    </row>
    <row r="376" spans="1:15">
      <c r="A376" s="227" t="str">
        <f t="shared" si="65"/>
        <v>-</v>
      </c>
      <c r="B376" s="228"/>
      <c r="C376" s="228"/>
      <c r="D376" s="194"/>
      <c r="E376" s="229">
        <f t="shared" si="66"/>
        <v>0</v>
      </c>
      <c r="F376" s="230">
        <f t="shared" si="67"/>
        <v>0</v>
      </c>
      <c r="G376" s="232"/>
      <c r="I376" s="283"/>
    </row>
    <row r="377" spans="1:15">
      <c r="A377" s="227" t="str">
        <f t="shared" si="65"/>
        <v>-</v>
      </c>
      <c r="B377" s="228"/>
      <c r="C377" s="228"/>
      <c r="D377" s="194"/>
      <c r="E377" s="229">
        <f t="shared" si="66"/>
        <v>0</v>
      </c>
      <c r="F377" s="230">
        <f t="shared" si="67"/>
        <v>0</v>
      </c>
      <c r="G377" s="232"/>
      <c r="I377" s="283"/>
    </row>
    <row r="378" spans="1:15">
      <c r="A378" s="227" t="str">
        <f t="shared" si="65"/>
        <v>-</v>
      </c>
      <c r="B378" s="228"/>
      <c r="C378" s="228"/>
      <c r="D378" s="194"/>
      <c r="E378" s="229">
        <f t="shared" si="66"/>
        <v>0</v>
      </c>
      <c r="F378" s="230">
        <f t="shared" si="67"/>
        <v>0</v>
      </c>
      <c r="G378" s="232"/>
      <c r="I378" s="283"/>
    </row>
    <row r="379" spans="1:15">
      <c r="A379" s="227" t="str">
        <f t="shared" si="65"/>
        <v>-</v>
      </c>
      <c r="B379" s="228"/>
      <c r="C379" s="228"/>
      <c r="D379" s="194"/>
      <c r="E379" s="229">
        <f t="shared" si="66"/>
        <v>0</v>
      </c>
      <c r="F379" s="230">
        <f t="shared" si="67"/>
        <v>0</v>
      </c>
      <c r="G379" s="232"/>
      <c r="I379" s="283"/>
    </row>
    <row r="380" spans="1:15">
      <c r="A380" s="227" t="str">
        <f t="shared" si="65"/>
        <v>-</v>
      </c>
      <c r="B380" s="228"/>
      <c r="C380" s="228"/>
      <c r="D380" s="194"/>
      <c r="E380" s="229">
        <f t="shared" si="66"/>
        <v>0</v>
      </c>
      <c r="F380" s="230">
        <f t="shared" si="67"/>
        <v>0</v>
      </c>
      <c r="G380" s="232"/>
      <c r="I380" s="283"/>
    </row>
    <row r="381" spans="1:15">
      <c r="A381" s="227" t="str">
        <f t="shared" si="65"/>
        <v>-</v>
      </c>
      <c r="B381" s="228"/>
      <c r="C381" s="228"/>
      <c r="D381" s="194"/>
      <c r="E381" s="229">
        <f t="shared" si="66"/>
        <v>0</v>
      </c>
      <c r="F381" s="230">
        <f t="shared" si="67"/>
        <v>0</v>
      </c>
      <c r="G381" s="232"/>
      <c r="I381" s="283"/>
    </row>
    <row r="382" spans="1:15">
      <c r="A382" s="227" t="str">
        <f t="shared" si="65"/>
        <v>-</v>
      </c>
      <c r="B382" s="228"/>
      <c r="C382" s="228"/>
      <c r="D382" s="194"/>
      <c r="E382" s="229">
        <f t="shared" si="66"/>
        <v>0</v>
      </c>
      <c r="F382" s="230">
        <f t="shared" si="67"/>
        <v>0</v>
      </c>
      <c r="G382" s="232"/>
      <c r="I382" s="283"/>
    </row>
    <row r="383" spans="1:15">
      <c r="A383" s="227" t="str">
        <f t="shared" si="65"/>
        <v>-</v>
      </c>
      <c r="B383" s="228"/>
      <c r="C383" s="228"/>
      <c r="D383" s="194"/>
      <c r="E383" s="229">
        <f t="shared" si="66"/>
        <v>0</v>
      </c>
      <c r="F383" s="230">
        <f t="shared" si="67"/>
        <v>0</v>
      </c>
      <c r="G383" s="232"/>
      <c r="I383" s="283"/>
    </row>
    <row r="384" spans="1:15" ht="13.5" thickBot="1">
      <c r="A384" s="234"/>
      <c r="B384" s="456"/>
      <c r="C384" s="235"/>
      <c r="D384" s="237"/>
      <c r="E384" s="237"/>
      <c r="F384" s="238" t="s">
        <v>80</v>
      </c>
      <c r="G384" s="239">
        <f>ROUND(SUM(F372:F383),0)</f>
        <v>0</v>
      </c>
      <c r="I384" s="326"/>
    </row>
    <row r="385" spans="1:15" ht="13.5" thickTop="1">
      <c r="A385" s="240" t="s">
        <v>67</v>
      </c>
      <c r="B385" s="446"/>
      <c r="C385" s="241"/>
      <c r="D385" s="243"/>
      <c r="E385" s="243"/>
      <c r="F385" s="242"/>
      <c r="G385" s="244"/>
      <c r="I385" s="326"/>
    </row>
    <row r="386" spans="1:15" s="220" customFormat="1" ht="26">
      <c r="A386" s="245" t="s">
        <v>57</v>
      </c>
      <c r="B386" s="455"/>
      <c r="C386" s="247" t="s">
        <v>58</v>
      </c>
      <c r="D386" s="316" t="s">
        <v>68</v>
      </c>
      <c r="E386" s="248" t="s">
        <v>69</v>
      </c>
      <c r="F386" s="249" t="s">
        <v>79</v>
      </c>
      <c r="G386" s="250" t="s">
        <v>70</v>
      </c>
      <c r="I386" s="325"/>
      <c r="J386" s="226"/>
      <c r="O386" s="296"/>
    </row>
    <row r="387" spans="1:15">
      <c r="A387" s="748" t="str">
        <f t="shared" ref="A387:A398" si="68">IF(I387=0,"",VLOOKUP(I387,MATERIALES,2,FALSE))</f>
        <v/>
      </c>
      <c r="B387" s="749"/>
      <c r="C387" s="251" t="str">
        <f t="shared" ref="C387:C395" si="69">IF(I387=0,"",VLOOKUP(I387,MATERIALES,3,FALSE))</f>
        <v/>
      </c>
      <c r="D387" s="194"/>
      <c r="E387" s="252">
        <f t="shared" ref="E387:E398" si="70">IF(I387=0,0,VLOOKUP(I387,MATERIALES,4,FALSE))</f>
        <v>0</v>
      </c>
      <c r="F387" s="230">
        <f>D387*E387</f>
        <v>0</v>
      </c>
      <c r="G387" s="231"/>
      <c r="I387" s="283"/>
    </row>
    <row r="388" spans="1:15">
      <c r="A388" s="748" t="str">
        <f t="shared" si="68"/>
        <v/>
      </c>
      <c r="B388" s="749"/>
      <c r="C388" s="251" t="str">
        <f t="shared" si="69"/>
        <v/>
      </c>
      <c r="D388" s="194"/>
      <c r="E388" s="252">
        <f t="shared" si="70"/>
        <v>0</v>
      </c>
      <c r="F388" s="230">
        <f t="shared" ref="F388:F398" si="71">D388*E388</f>
        <v>0</v>
      </c>
      <c r="G388" s="232"/>
      <c r="I388" s="283"/>
    </row>
    <row r="389" spans="1:15">
      <c r="A389" s="748" t="str">
        <f t="shared" si="68"/>
        <v/>
      </c>
      <c r="B389" s="749"/>
      <c r="C389" s="251" t="str">
        <f t="shared" si="69"/>
        <v/>
      </c>
      <c r="D389" s="194"/>
      <c r="E389" s="252">
        <f t="shared" si="70"/>
        <v>0</v>
      </c>
      <c r="F389" s="230">
        <f t="shared" si="71"/>
        <v>0</v>
      </c>
      <c r="G389" s="232"/>
      <c r="I389" s="283"/>
    </row>
    <row r="390" spans="1:15">
      <c r="A390" s="748" t="str">
        <f t="shared" si="68"/>
        <v/>
      </c>
      <c r="B390" s="749"/>
      <c r="C390" s="251" t="str">
        <f t="shared" si="69"/>
        <v/>
      </c>
      <c r="D390" s="194"/>
      <c r="E390" s="252">
        <f t="shared" si="70"/>
        <v>0</v>
      </c>
      <c r="F390" s="230">
        <f t="shared" si="71"/>
        <v>0</v>
      </c>
      <c r="G390" s="232"/>
      <c r="I390" s="283"/>
    </row>
    <row r="391" spans="1:15">
      <c r="A391" s="748" t="str">
        <f t="shared" si="68"/>
        <v/>
      </c>
      <c r="B391" s="749"/>
      <c r="C391" s="251" t="str">
        <f t="shared" si="69"/>
        <v/>
      </c>
      <c r="D391" s="194"/>
      <c r="E391" s="252">
        <f t="shared" si="70"/>
        <v>0</v>
      </c>
      <c r="F391" s="230">
        <f t="shared" si="71"/>
        <v>0</v>
      </c>
      <c r="G391" s="232"/>
      <c r="I391" s="283"/>
    </row>
    <row r="392" spans="1:15">
      <c r="A392" s="748" t="str">
        <f t="shared" si="68"/>
        <v/>
      </c>
      <c r="B392" s="749"/>
      <c r="C392" s="251" t="str">
        <f t="shared" si="69"/>
        <v/>
      </c>
      <c r="D392" s="194"/>
      <c r="E392" s="252">
        <f t="shared" si="70"/>
        <v>0</v>
      </c>
      <c r="F392" s="230">
        <f t="shared" si="71"/>
        <v>0</v>
      </c>
      <c r="G392" s="232"/>
      <c r="I392" s="283"/>
    </row>
    <row r="393" spans="1:15">
      <c r="A393" s="748" t="str">
        <f t="shared" si="68"/>
        <v/>
      </c>
      <c r="B393" s="749"/>
      <c r="C393" s="251" t="str">
        <f t="shared" si="69"/>
        <v/>
      </c>
      <c r="D393" s="194"/>
      <c r="E393" s="252">
        <f t="shared" si="70"/>
        <v>0</v>
      </c>
      <c r="F393" s="230">
        <f t="shared" si="71"/>
        <v>0</v>
      </c>
      <c r="G393" s="232"/>
      <c r="I393" s="283"/>
    </row>
    <row r="394" spans="1:15">
      <c r="A394" s="748" t="str">
        <f t="shared" si="68"/>
        <v/>
      </c>
      <c r="B394" s="749"/>
      <c r="C394" s="251" t="str">
        <f t="shared" si="69"/>
        <v/>
      </c>
      <c r="D394" s="194"/>
      <c r="E394" s="252">
        <f t="shared" si="70"/>
        <v>0</v>
      </c>
      <c r="F394" s="230">
        <f t="shared" si="71"/>
        <v>0</v>
      </c>
      <c r="G394" s="253"/>
      <c r="I394" s="283"/>
    </row>
    <row r="395" spans="1:15">
      <c r="A395" s="748" t="str">
        <f t="shared" si="68"/>
        <v/>
      </c>
      <c r="B395" s="749"/>
      <c r="C395" s="251" t="str">
        <f t="shared" si="69"/>
        <v/>
      </c>
      <c r="D395" s="194"/>
      <c r="E395" s="252">
        <f t="shared" si="70"/>
        <v>0</v>
      </c>
      <c r="F395" s="230">
        <f t="shared" si="71"/>
        <v>0</v>
      </c>
      <c r="G395" s="232"/>
      <c r="I395" s="283"/>
    </row>
    <row r="396" spans="1:15">
      <c r="A396" s="748" t="str">
        <f t="shared" si="68"/>
        <v/>
      </c>
      <c r="B396" s="749"/>
      <c r="C396" s="251"/>
      <c r="D396" s="194"/>
      <c r="E396" s="252">
        <f t="shared" si="70"/>
        <v>0</v>
      </c>
      <c r="F396" s="230">
        <f t="shared" si="71"/>
        <v>0</v>
      </c>
      <c r="G396" s="232"/>
      <c r="I396" s="283"/>
    </row>
    <row r="397" spans="1:15">
      <c r="A397" s="748" t="str">
        <f t="shared" si="68"/>
        <v/>
      </c>
      <c r="B397" s="749"/>
      <c r="C397" s="251"/>
      <c r="D397" s="194"/>
      <c r="E397" s="252">
        <f t="shared" si="70"/>
        <v>0</v>
      </c>
      <c r="F397" s="230">
        <f t="shared" si="71"/>
        <v>0</v>
      </c>
      <c r="G397" s="232"/>
      <c r="I397" s="283"/>
    </row>
    <row r="398" spans="1:15">
      <c r="A398" s="748" t="str">
        <f t="shared" si="68"/>
        <v/>
      </c>
      <c r="B398" s="749"/>
      <c r="C398" s="251" t="str">
        <f t="shared" ref="C398" si="72">IF(I398=0,"",VLOOKUP(I398,MATERIALES,3,FALSE))</f>
        <v/>
      </c>
      <c r="D398" s="194"/>
      <c r="E398" s="252">
        <f t="shared" si="70"/>
        <v>0</v>
      </c>
      <c r="F398" s="230">
        <f t="shared" si="71"/>
        <v>0</v>
      </c>
      <c r="G398" s="233"/>
      <c r="I398" s="283"/>
    </row>
    <row r="399" spans="1:15" ht="26.25" customHeight="1" thickBot="1">
      <c r="A399" s="214"/>
      <c r="B399" s="438"/>
      <c r="C399" s="215"/>
      <c r="D399" s="217"/>
      <c r="E399" s="254"/>
      <c r="F399" s="255" t="s">
        <v>81</v>
      </c>
      <c r="G399" s="253">
        <f>ROUND(SUM(F387:F398),0)</f>
        <v>0</v>
      </c>
      <c r="I399" s="326"/>
    </row>
    <row r="400" spans="1:15" ht="14" thickTop="1" thickBot="1">
      <c r="A400" s="256" t="s">
        <v>72</v>
      </c>
      <c r="B400" s="445"/>
      <c r="C400" s="257"/>
      <c r="D400" s="259"/>
      <c r="E400" s="259"/>
      <c r="F400" s="258"/>
      <c r="G400" s="260"/>
      <c r="I400" s="326"/>
    </row>
    <row r="401" spans="1:9" ht="26.5" customHeight="1" thickTop="1">
      <c r="A401" s="245" t="s">
        <v>57</v>
      </c>
      <c r="B401" s="455"/>
      <c r="C401" s="248" t="s">
        <v>71</v>
      </c>
      <c r="D401" s="316" t="s">
        <v>75</v>
      </c>
      <c r="E401" s="248" t="s">
        <v>98</v>
      </c>
      <c r="F401" s="249" t="s">
        <v>79</v>
      </c>
      <c r="G401" s="250" t="s">
        <v>70</v>
      </c>
      <c r="I401" s="326"/>
    </row>
    <row r="402" spans="1:9">
      <c r="A402" s="748" t="str">
        <f>IF(I402=0,"",VLOOKUP(I402,EQUIPOS,2,FALSE))</f>
        <v/>
      </c>
      <c r="B402" s="749"/>
      <c r="C402" s="195"/>
      <c r="D402" s="194"/>
      <c r="E402" s="252">
        <f>IF(I402=0,0,VLOOKUP(I402,EQUIPOS,4,FALSE))</f>
        <v>0</v>
      </c>
      <c r="F402" s="230">
        <f>C402*D402*E402</f>
        <v>0</v>
      </c>
      <c r="G402" s="231"/>
      <c r="I402" s="283"/>
    </row>
    <row r="403" spans="1:9">
      <c r="A403" s="748" t="str">
        <f>IF(I403=0,"",VLOOKUP(I403,EQUIPOS,2,FALSE))</f>
        <v/>
      </c>
      <c r="B403" s="749"/>
      <c r="C403" s="195"/>
      <c r="D403" s="194"/>
      <c r="E403" s="252">
        <f>IF(I403=0,0,VLOOKUP(I403,EQUIPOS,4,FALSE))</f>
        <v>0</v>
      </c>
      <c r="F403" s="230">
        <f t="shared" ref="F403:F406" si="73">C403*D403*E403</f>
        <v>0</v>
      </c>
      <c r="G403" s="232"/>
      <c r="I403" s="283"/>
    </row>
    <row r="404" spans="1:9">
      <c r="A404" s="748" t="str">
        <f>IF(I404=0,"",VLOOKUP(I404,EQUIPOS,2,FALSE))</f>
        <v/>
      </c>
      <c r="B404" s="749"/>
      <c r="C404" s="195"/>
      <c r="D404" s="194"/>
      <c r="E404" s="252">
        <f>IF(I404=0,0,VLOOKUP(I404,EQUIPOS,4,FALSE))</f>
        <v>0</v>
      </c>
      <c r="F404" s="230">
        <f t="shared" si="73"/>
        <v>0</v>
      </c>
      <c r="G404" s="232"/>
      <c r="I404" s="283"/>
    </row>
    <row r="405" spans="1:9">
      <c r="A405" s="748" t="str">
        <f>IF(I405=0,"",VLOOKUP(I405,EQUIPOS,2,FALSE))</f>
        <v/>
      </c>
      <c r="B405" s="749"/>
      <c r="C405" s="195"/>
      <c r="D405" s="194"/>
      <c r="E405" s="252">
        <f>IF(I405=0,0,VLOOKUP(I405,EQUIPOS,4,FALSE))</f>
        <v>0</v>
      </c>
      <c r="F405" s="230">
        <f t="shared" si="73"/>
        <v>0</v>
      </c>
      <c r="G405" s="232"/>
      <c r="I405" s="283"/>
    </row>
    <row r="406" spans="1:9">
      <c r="A406" s="748" t="str">
        <f>IF(I406=0,"",VLOOKUP(I406,EQUIPOS,2,FALSE))</f>
        <v/>
      </c>
      <c r="B406" s="749"/>
      <c r="C406" s="195"/>
      <c r="D406" s="194"/>
      <c r="E406" s="252">
        <f>IF(I406=0,0,VLOOKUP(I406,EQUIPOS,4,FALSE))</f>
        <v>0</v>
      </c>
      <c r="F406" s="230">
        <f t="shared" si="73"/>
        <v>0</v>
      </c>
      <c r="G406" s="233"/>
      <c r="I406" s="283"/>
    </row>
    <row r="407" spans="1:9" ht="30.75" customHeight="1" thickBot="1">
      <c r="A407" s="234"/>
      <c r="B407" s="456"/>
      <c r="C407" s="235"/>
      <c r="D407" s="237"/>
      <c r="E407" s="261"/>
      <c r="F407" s="238" t="s">
        <v>82</v>
      </c>
      <c r="G407" s="262">
        <f>ROUND(SUM(F402:F406),0)</f>
        <v>0</v>
      </c>
      <c r="I407" s="326"/>
    </row>
    <row r="408" spans="1:9" ht="13.5" thickTop="1">
      <c r="A408" s="240" t="s">
        <v>73</v>
      </c>
      <c r="B408" s="446"/>
      <c r="C408" s="241"/>
      <c r="D408" s="243"/>
      <c r="E408" s="243"/>
      <c r="F408" s="242"/>
      <c r="G408" s="244"/>
      <c r="I408" s="326"/>
    </row>
    <row r="409" spans="1:9" ht="26">
      <c r="A409" s="245" t="s">
        <v>57</v>
      </c>
      <c r="B409" s="454" t="s">
        <v>58</v>
      </c>
      <c r="C409" s="247" t="s">
        <v>68</v>
      </c>
      <c r="D409" s="316" t="s">
        <v>74</v>
      </c>
      <c r="E409" s="248" t="s">
        <v>69</v>
      </c>
      <c r="F409" s="249" t="s">
        <v>79</v>
      </c>
      <c r="G409" s="250" t="s">
        <v>70</v>
      </c>
      <c r="H409" s="220"/>
      <c r="I409" s="325"/>
    </row>
    <row r="410" spans="1:9">
      <c r="A410" s="263" t="str">
        <f t="shared" ref="A410:A421" si="74">IF(I410=0,"",VLOOKUP(I410,MANOOBRA,2,FALSE))</f>
        <v/>
      </c>
      <c r="B410" s="444" t="str">
        <f t="shared" ref="B410:B421" si="75">IF(I410=0,"",VLOOKUP(I410,MANOOBRA,3,FALSE))</f>
        <v/>
      </c>
      <c r="C410" s="195"/>
      <c r="D410" s="195"/>
      <c r="E410" s="252">
        <f t="shared" ref="E410:E421" si="76">IF(I410=0,0,VLOOKUP(I410,MANOOBRA,4,FALSE))</f>
        <v>0</v>
      </c>
      <c r="F410" s="230">
        <f>IF(D410=0,0,C410*E410/D410)</f>
        <v>0</v>
      </c>
      <c r="G410" s="231"/>
      <c r="I410" s="283"/>
    </row>
    <row r="411" spans="1:9">
      <c r="A411" s="263" t="str">
        <f t="shared" si="74"/>
        <v/>
      </c>
      <c r="B411" s="444" t="str">
        <f t="shared" si="75"/>
        <v/>
      </c>
      <c r="C411" s="195"/>
      <c r="D411" s="195"/>
      <c r="E411" s="252">
        <f t="shared" si="76"/>
        <v>0</v>
      </c>
      <c r="F411" s="230">
        <f t="shared" ref="F411:F421" si="77">IF(D411=0,0,C411*E411/D411)</f>
        <v>0</v>
      </c>
      <c r="G411" s="232"/>
      <c r="I411" s="283"/>
    </row>
    <row r="412" spans="1:9">
      <c r="A412" s="263" t="str">
        <f t="shared" si="74"/>
        <v/>
      </c>
      <c r="B412" s="444" t="str">
        <f t="shared" si="75"/>
        <v/>
      </c>
      <c r="C412" s="195"/>
      <c r="D412" s="309"/>
      <c r="E412" s="252">
        <f t="shared" si="76"/>
        <v>0</v>
      </c>
      <c r="F412" s="230">
        <f t="shared" si="77"/>
        <v>0</v>
      </c>
      <c r="G412" s="232"/>
      <c r="I412" s="283"/>
    </row>
    <row r="413" spans="1:9">
      <c r="A413" s="263" t="str">
        <f t="shared" si="74"/>
        <v/>
      </c>
      <c r="B413" s="444" t="str">
        <f t="shared" si="75"/>
        <v/>
      </c>
      <c r="C413" s="195"/>
      <c r="D413" s="195"/>
      <c r="E413" s="252">
        <f t="shared" si="76"/>
        <v>0</v>
      </c>
      <c r="F413" s="230">
        <f t="shared" si="77"/>
        <v>0</v>
      </c>
      <c r="G413" s="232"/>
      <c r="I413" s="283"/>
    </row>
    <row r="414" spans="1:9">
      <c r="A414" s="263" t="str">
        <f t="shared" si="74"/>
        <v/>
      </c>
      <c r="B414" s="444" t="str">
        <f t="shared" si="75"/>
        <v/>
      </c>
      <c r="C414" s="195"/>
      <c r="D414" s="195"/>
      <c r="E414" s="252">
        <f t="shared" si="76"/>
        <v>0</v>
      </c>
      <c r="F414" s="230">
        <f t="shared" si="77"/>
        <v>0</v>
      </c>
      <c r="G414" s="232"/>
      <c r="I414" s="283"/>
    </row>
    <row r="415" spans="1:9">
      <c r="A415" s="263" t="str">
        <f t="shared" si="74"/>
        <v/>
      </c>
      <c r="B415" s="444" t="str">
        <f t="shared" si="75"/>
        <v/>
      </c>
      <c r="C415" s="195"/>
      <c r="D415" s="195"/>
      <c r="E415" s="252">
        <f t="shared" si="76"/>
        <v>0</v>
      </c>
      <c r="F415" s="230">
        <f t="shared" si="77"/>
        <v>0</v>
      </c>
      <c r="G415" s="232"/>
      <c r="I415" s="283"/>
    </row>
    <row r="416" spans="1:9">
      <c r="A416" s="263" t="str">
        <f t="shared" si="74"/>
        <v/>
      </c>
      <c r="B416" s="444" t="str">
        <f t="shared" si="75"/>
        <v/>
      </c>
      <c r="C416" s="195"/>
      <c r="D416" s="195"/>
      <c r="E416" s="252">
        <f t="shared" si="76"/>
        <v>0</v>
      </c>
      <c r="F416" s="230">
        <f t="shared" si="77"/>
        <v>0</v>
      </c>
      <c r="G416" s="232"/>
      <c r="I416" s="283"/>
    </row>
    <row r="417" spans="1:16">
      <c r="A417" s="263" t="str">
        <f t="shared" si="74"/>
        <v/>
      </c>
      <c r="B417" s="444" t="str">
        <f t="shared" si="75"/>
        <v/>
      </c>
      <c r="C417" s="195"/>
      <c r="D417" s="195"/>
      <c r="E417" s="252">
        <f t="shared" si="76"/>
        <v>0</v>
      </c>
      <c r="F417" s="230">
        <f t="shared" si="77"/>
        <v>0</v>
      </c>
      <c r="G417" s="232"/>
      <c r="I417" s="283"/>
    </row>
    <row r="418" spans="1:16">
      <c r="A418" s="263" t="str">
        <f t="shared" si="74"/>
        <v/>
      </c>
      <c r="B418" s="444" t="str">
        <f t="shared" si="75"/>
        <v/>
      </c>
      <c r="C418" s="195"/>
      <c r="D418" s="195"/>
      <c r="E418" s="252">
        <f t="shared" si="76"/>
        <v>0</v>
      </c>
      <c r="F418" s="230">
        <f t="shared" si="77"/>
        <v>0</v>
      </c>
      <c r="G418" s="232"/>
      <c r="I418" s="283"/>
    </row>
    <row r="419" spans="1:16">
      <c r="A419" s="263" t="str">
        <f t="shared" si="74"/>
        <v/>
      </c>
      <c r="B419" s="444" t="str">
        <f t="shared" si="75"/>
        <v/>
      </c>
      <c r="C419" s="195"/>
      <c r="D419" s="195"/>
      <c r="E419" s="252">
        <f t="shared" si="76"/>
        <v>0</v>
      </c>
      <c r="F419" s="230">
        <f t="shared" si="77"/>
        <v>0</v>
      </c>
      <c r="G419" s="232"/>
      <c r="I419" s="283"/>
    </row>
    <row r="420" spans="1:16">
      <c r="A420" s="263" t="str">
        <f t="shared" si="74"/>
        <v/>
      </c>
      <c r="B420" s="444" t="str">
        <f t="shared" si="75"/>
        <v/>
      </c>
      <c r="C420" s="195"/>
      <c r="D420" s="195"/>
      <c r="E420" s="252">
        <f t="shared" si="76"/>
        <v>0</v>
      </c>
      <c r="F420" s="230">
        <f t="shared" si="77"/>
        <v>0</v>
      </c>
      <c r="G420" s="232"/>
      <c r="I420" s="283"/>
    </row>
    <row r="421" spans="1:16">
      <c r="A421" s="263" t="str">
        <f t="shared" si="74"/>
        <v/>
      </c>
      <c r="B421" s="444" t="str">
        <f t="shared" si="75"/>
        <v/>
      </c>
      <c r="C421" s="195"/>
      <c r="D421" s="195"/>
      <c r="E421" s="252">
        <f t="shared" si="76"/>
        <v>0</v>
      </c>
      <c r="F421" s="230">
        <f t="shared" si="77"/>
        <v>0</v>
      </c>
      <c r="G421" s="233"/>
      <c r="I421" s="283"/>
    </row>
    <row r="422" spans="1:16" ht="31.5" customHeight="1" thickBot="1">
      <c r="A422" s="234"/>
      <c r="B422" s="456"/>
      <c r="C422" s="235"/>
      <c r="D422" s="237"/>
      <c r="E422" s="237"/>
      <c r="F422" s="238" t="s">
        <v>83</v>
      </c>
      <c r="G422" s="262">
        <f>ROUND(SUM(F410:F421),0)</f>
        <v>0</v>
      </c>
      <c r="I422" s="326"/>
    </row>
    <row r="423" spans="1:16" ht="13.5" thickTop="1">
      <c r="A423" s="186" t="s">
        <v>76</v>
      </c>
      <c r="B423" s="446"/>
      <c r="C423" s="241"/>
      <c r="D423" s="243"/>
      <c r="E423" s="243"/>
      <c r="F423" s="242"/>
      <c r="G423" s="244"/>
      <c r="I423" s="326"/>
    </row>
    <row r="424" spans="1:16">
      <c r="A424" s="245" t="s">
        <v>57</v>
      </c>
      <c r="B424" s="455"/>
      <c r="C424" s="246"/>
      <c r="D424" s="317"/>
      <c r="E424" s="248" t="s">
        <v>77</v>
      </c>
      <c r="F424" s="249" t="s">
        <v>78</v>
      </c>
      <c r="G424" s="264" t="s">
        <v>77</v>
      </c>
      <c r="H424" s="220"/>
      <c r="I424" s="325"/>
    </row>
    <row r="425" spans="1:16">
      <c r="A425" s="185" t="s">
        <v>87</v>
      </c>
      <c r="B425" s="453"/>
      <c r="C425" s="265"/>
      <c r="D425" s="318"/>
      <c r="E425" s="229">
        <f>ROUND(SUM(G384,G399,G407,G422),2)</f>
        <v>0</v>
      </c>
      <c r="F425" s="266">
        <f>A</f>
        <v>0</v>
      </c>
      <c r="G425" s="267">
        <f>E425*F425</f>
        <v>0</v>
      </c>
      <c r="I425" s="326"/>
    </row>
    <row r="426" spans="1:16">
      <c r="A426" s="185" t="s">
        <v>85</v>
      </c>
      <c r="B426" s="453"/>
      <c r="C426" s="265"/>
      <c r="D426" s="318"/>
      <c r="E426" s="229">
        <f>SUM(G384,G399,G407,G422)</f>
        <v>0</v>
      </c>
      <c r="F426" s="266">
        <f>I</f>
        <v>0</v>
      </c>
      <c r="G426" s="267">
        <f>E426*F426</f>
        <v>0</v>
      </c>
      <c r="I426" s="326"/>
    </row>
    <row r="427" spans="1:16">
      <c r="A427" s="185" t="s">
        <v>86</v>
      </c>
      <c r="B427" s="453"/>
      <c r="C427" s="265"/>
      <c r="D427" s="318"/>
      <c r="E427" s="229">
        <f>SUM(G384,G399,G407,G422)</f>
        <v>0</v>
      </c>
      <c r="F427" s="266">
        <f>U</f>
        <v>0</v>
      </c>
      <c r="G427" s="267">
        <f>E427*F427</f>
        <v>0</v>
      </c>
      <c r="I427" s="326"/>
    </row>
    <row r="428" spans="1:16" ht="33" customHeight="1" thickBot="1">
      <c r="A428" s="234"/>
      <c r="B428" s="456"/>
      <c r="C428" s="235"/>
      <c r="D428" s="237"/>
      <c r="E428" s="237"/>
      <c r="F428" s="268" t="s">
        <v>84</v>
      </c>
      <c r="G428" s="262">
        <f>SUM(G425:G427)</f>
        <v>0</v>
      </c>
      <c r="I428" s="326"/>
      <c r="J428" s="295"/>
      <c r="K428" s="296"/>
      <c r="L428" s="296"/>
      <c r="M428" s="296"/>
      <c r="N428" s="296"/>
      <c r="O428" s="296"/>
    </row>
    <row r="429" spans="1:16" s="211" customFormat="1" ht="14" thickTop="1" thickBot="1">
      <c r="A429" s="269"/>
      <c r="B429" s="443"/>
      <c r="C429" s="270"/>
      <c r="D429" s="319"/>
      <c r="E429" s="271" t="s">
        <v>89</v>
      </c>
      <c r="F429" s="272"/>
      <c r="G429" s="273">
        <f>ROUND(SUM(G384,G399,G407,G422,G428),0)</f>
        <v>0</v>
      </c>
      <c r="I429" s="327"/>
      <c r="J429" s="212" t="str">
        <f>B368</f>
        <v>1,2,4</v>
      </c>
      <c r="K429" s="274">
        <f>E425</f>
        <v>0</v>
      </c>
      <c r="L429" s="294">
        <f>G425</f>
        <v>0</v>
      </c>
      <c r="M429" s="294">
        <f>G426</f>
        <v>0</v>
      </c>
      <c r="N429" s="294">
        <f>G427</f>
        <v>0</v>
      </c>
      <c r="O429" s="299">
        <f>SUM(K429:N429)</f>
        <v>0</v>
      </c>
      <c r="P429" s="294"/>
    </row>
    <row r="430" spans="1:16" ht="13.5" thickTop="1">
      <c r="A430" s="275" t="s">
        <v>97</v>
      </c>
      <c r="B430" s="438"/>
      <c r="C430" s="215"/>
      <c r="D430" s="217"/>
      <c r="E430" s="217"/>
      <c r="F430" s="216"/>
      <c r="G430" s="219"/>
      <c r="I430" s="326"/>
      <c r="P430" s="294"/>
    </row>
    <row r="431" spans="1:16">
      <c r="A431" s="275"/>
      <c r="B431" s="452"/>
      <c r="C431" s="276"/>
      <c r="D431" s="320"/>
      <c r="E431" s="217"/>
      <c r="F431" s="216"/>
      <c r="G431" s="277">
        <f ca="1">TODAY()</f>
        <v>44839</v>
      </c>
      <c r="I431" s="326"/>
      <c r="P431" s="294"/>
    </row>
    <row r="432" spans="1:16" ht="13.5" thickBot="1">
      <c r="A432" s="234"/>
      <c r="B432" s="456"/>
      <c r="C432" s="235"/>
      <c r="D432" s="237"/>
      <c r="E432" s="237"/>
      <c r="F432" s="236"/>
      <c r="G432" s="278"/>
      <c r="I432" s="326"/>
      <c r="P432" s="294"/>
    </row>
    <row r="433" spans="1:15" s="199" customFormat="1" ht="13.5" thickTop="1">
      <c r="A433" s="757" t="s">
        <v>109</v>
      </c>
      <c r="B433" s="757"/>
      <c r="C433" s="757"/>
      <c r="D433" s="757"/>
      <c r="E433" s="757"/>
      <c r="F433" s="757"/>
      <c r="G433" s="757"/>
      <c r="I433" s="321"/>
      <c r="J433" s="200"/>
      <c r="O433" s="297"/>
    </row>
    <row r="434" spans="1:15" s="199" customFormat="1">
      <c r="A434" s="756" t="str">
        <f>CONCATENATE('Prestaciones y AIU'!A649," ANALISIS DE PRECIOS UNITARIOS")</f>
        <v xml:space="preserve"> ANALISIS DE PRECIOS UNITARIOS</v>
      </c>
      <c r="B434" s="756"/>
      <c r="C434" s="756"/>
      <c r="D434" s="756"/>
      <c r="E434" s="756"/>
      <c r="F434" s="756"/>
      <c r="G434" s="756"/>
      <c r="I434" s="321"/>
      <c r="J434" s="200"/>
      <c r="O434" s="297"/>
    </row>
    <row r="435" spans="1:15" s="199" customFormat="1">
      <c r="A435" s="756" t="str">
        <f>Objeto_LIC</f>
        <v>OPTIMIZACION DEL SISTEMA DE ABASTECIMIENTO (ADUCCION, PRETRATAMIENTO Y CONDUCCION) DEL MUNICPIO DE TAME, DEPARTAMENTO DE ARAUCA</v>
      </c>
      <c r="B435" s="756"/>
      <c r="C435" s="756"/>
      <c r="D435" s="756"/>
      <c r="E435" s="756"/>
      <c r="F435" s="756"/>
      <c r="G435" s="756"/>
      <c r="I435" s="321"/>
      <c r="J435" s="200"/>
      <c r="O435" s="297"/>
    </row>
    <row r="436" spans="1:15" s="199" customFormat="1">
      <c r="A436" s="570"/>
      <c r="B436" s="442"/>
      <c r="C436" s="570"/>
      <c r="D436" s="436"/>
      <c r="E436" s="436"/>
      <c r="F436" s="437"/>
      <c r="G436" s="437"/>
      <c r="I436" s="321"/>
      <c r="J436" s="200"/>
      <c r="O436" s="297"/>
    </row>
    <row r="437" spans="1:15" ht="13.5" thickBot="1">
      <c r="A437" s="201"/>
      <c r="B437" s="448"/>
      <c r="C437" s="201"/>
      <c r="D437" s="203"/>
      <c r="E437" s="203"/>
      <c r="F437" s="202"/>
      <c r="G437" s="202"/>
    </row>
    <row r="438" spans="1:15" s="211" customFormat="1" ht="13.5" thickTop="1">
      <c r="A438" s="206"/>
      <c r="B438" s="457"/>
      <c r="C438" s="207"/>
      <c r="D438" s="209"/>
      <c r="E438" s="209"/>
      <c r="F438" s="208"/>
      <c r="G438" s="210" t="s">
        <v>110</v>
      </c>
      <c r="I438" s="323"/>
      <c r="J438" s="212"/>
      <c r="O438" s="297"/>
    </row>
    <row r="439" spans="1:15" ht="12.75" customHeight="1">
      <c r="A439" s="213" t="s">
        <v>62</v>
      </c>
      <c r="B439" s="750">
        <f>Proponente</f>
        <v>0</v>
      </c>
      <c r="C439" s="750"/>
      <c r="D439" s="750"/>
      <c r="E439" s="750"/>
      <c r="F439" s="750"/>
      <c r="G439" s="751"/>
    </row>
    <row r="440" spans="1:15" ht="12.75" customHeight="1">
      <c r="A440" s="213" t="s">
        <v>63</v>
      </c>
      <c r="B440" s="470" t="s">
        <v>265</v>
      </c>
      <c r="C440" s="750" t="str">
        <f>VLOOKUP(B440,Presupuesto!$A$4:$B$106,2,FALSE)</f>
        <v>Retiro de material sobrante de la excavación (Distancia a cantera 11 Km)</v>
      </c>
      <c r="D440" s="750"/>
      <c r="E440" s="750"/>
      <c r="F440" s="750"/>
      <c r="G440" s="751"/>
    </row>
    <row r="441" spans="1:15">
      <c r="A441" s="214"/>
      <c r="B441" s="438"/>
      <c r="C441" s="215"/>
      <c r="D441" s="217"/>
      <c r="E441" s="217"/>
      <c r="F441" s="218" t="s">
        <v>88</v>
      </c>
      <c r="G441" s="582" t="str">
        <f>IF(B440=0,"-",VLOOKUP(B440,Presupuesto!$A$5:$C$119,3,FALSE))</f>
        <v>M3*Km</v>
      </c>
      <c r="H441" s="582"/>
      <c r="I441" s="582"/>
      <c r="J441" s="582"/>
      <c r="K441" s="583"/>
    </row>
    <row r="442" spans="1:15" ht="13.5" thickBot="1">
      <c r="A442" s="213" t="s">
        <v>64</v>
      </c>
      <c r="B442" s="438"/>
      <c r="C442" s="215"/>
      <c r="D442" s="217"/>
      <c r="E442" s="217"/>
      <c r="F442" s="216"/>
      <c r="G442" s="219"/>
      <c r="I442" s="324"/>
      <c r="J442" s="295"/>
      <c r="K442" s="296"/>
      <c r="L442" s="296"/>
      <c r="M442" s="296"/>
      <c r="N442" s="296"/>
      <c r="O442" s="296"/>
    </row>
    <row r="443" spans="1:15" s="220" customFormat="1" ht="13.5" thickTop="1">
      <c r="A443" s="221" t="s">
        <v>57</v>
      </c>
      <c r="B443" s="447" t="s">
        <v>65</v>
      </c>
      <c r="C443" s="222" t="s">
        <v>66</v>
      </c>
      <c r="D443" s="223" t="s">
        <v>74</v>
      </c>
      <c r="E443" s="224" t="s">
        <v>100</v>
      </c>
      <c r="F443" s="224" t="s">
        <v>79</v>
      </c>
      <c r="G443" s="225" t="s">
        <v>70</v>
      </c>
      <c r="I443" s="325"/>
      <c r="J443" s="226"/>
      <c r="O443" s="296"/>
    </row>
    <row r="444" spans="1:15">
      <c r="A444" s="227" t="str">
        <f t="shared" ref="A444:A455" si="78">IF(I444=0,"-",VLOOKUP(I444,EQUIPOS,2,FALSE))</f>
        <v>-</v>
      </c>
      <c r="B444" s="228"/>
      <c r="C444" s="228"/>
      <c r="D444" s="194"/>
      <c r="E444" s="229">
        <f t="shared" ref="E444:E455" si="79">IF(I444=0,0,VLOOKUP(I444,EQUIPOS,4,FALSE))</f>
        <v>0</v>
      </c>
      <c r="F444" s="230">
        <f t="shared" ref="F444:F455" si="80">IF(D444=0,0,E444/D444)</f>
        <v>0</v>
      </c>
      <c r="G444" s="231"/>
      <c r="I444" s="283"/>
    </row>
    <row r="445" spans="1:15">
      <c r="A445" s="227" t="str">
        <f t="shared" si="78"/>
        <v>-</v>
      </c>
      <c r="B445" s="228"/>
      <c r="C445" s="228"/>
      <c r="D445" s="194"/>
      <c r="E445" s="229">
        <f t="shared" si="79"/>
        <v>0</v>
      </c>
      <c r="F445" s="230">
        <f t="shared" si="80"/>
        <v>0</v>
      </c>
      <c r="G445" s="232"/>
      <c r="I445" s="283"/>
    </row>
    <row r="446" spans="1:15">
      <c r="A446" s="227" t="str">
        <f t="shared" si="78"/>
        <v>-</v>
      </c>
      <c r="B446" s="228"/>
      <c r="C446" s="228"/>
      <c r="D446" s="194"/>
      <c r="E446" s="229">
        <f t="shared" si="79"/>
        <v>0</v>
      </c>
      <c r="F446" s="230">
        <f t="shared" si="80"/>
        <v>0</v>
      </c>
      <c r="G446" s="232"/>
      <c r="I446" s="283"/>
    </row>
    <row r="447" spans="1:15">
      <c r="A447" s="227" t="str">
        <f t="shared" si="78"/>
        <v>-</v>
      </c>
      <c r="B447" s="228"/>
      <c r="C447" s="228"/>
      <c r="D447" s="194"/>
      <c r="E447" s="229">
        <f t="shared" si="79"/>
        <v>0</v>
      </c>
      <c r="F447" s="230">
        <f t="shared" si="80"/>
        <v>0</v>
      </c>
      <c r="G447" s="232"/>
      <c r="I447" s="283"/>
    </row>
    <row r="448" spans="1:15">
      <c r="A448" s="227" t="str">
        <f t="shared" si="78"/>
        <v>-</v>
      </c>
      <c r="B448" s="228"/>
      <c r="C448" s="228"/>
      <c r="D448" s="194"/>
      <c r="E448" s="229">
        <f t="shared" si="79"/>
        <v>0</v>
      </c>
      <c r="F448" s="230">
        <f t="shared" si="80"/>
        <v>0</v>
      </c>
      <c r="G448" s="232"/>
      <c r="I448" s="283"/>
    </row>
    <row r="449" spans="1:15">
      <c r="A449" s="227" t="str">
        <f t="shared" si="78"/>
        <v>-</v>
      </c>
      <c r="B449" s="228"/>
      <c r="C449" s="228"/>
      <c r="D449" s="194"/>
      <c r="E449" s="229">
        <f t="shared" si="79"/>
        <v>0</v>
      </c>
      <c r="F449" s="230">
        <f t="shared" si="80"/>
        <v>0</v>
      </c>
      <c r="G449" s="232"/>
      <c r="I449" s="283"/>
    </row>
    <row r="450" spans="1:15">
      <c r="A450" s="227" t="str">
        <f t="shared" si="78"/>
        <v>-</v>
      </c>
      <c r="B450" s="228"/>
      <c r="C450" s="228"/>
      <c r="D450" s="194"/>
      <c r="E450" s="229">
        <f t="shared" si="79"/>
        <v>0</v>
      </c>
      <c r="F450" s="230">
        <f t="shared" si="80"/>
        <v>0</v>
      </c>
      <c r="G450" s="232"/>
      <c r="I450" s="283"/>
    </row>
    <row r="451" spans="1:15">
      <c r="A451" s="227" t="str">
        <f t="shared" si="78"/>
        <v>-</v>
      </c>
      <c r="B451" s="228"/>
      <c r="C451" s="228"/>
      <c r="D451" s="194"/>
      <c r="E451" s="229">
        <f t="shared" si="79"/>
        <v>0</v>
      </c>
      <c r="F451" s="230">
        <f t="shared" si="80"/>
        <v>0</v>
      </c>
      <c r="G451" s="232"/>
      <c r="I451" s="283"/>
    </row>
    <row r="452" spans="1:15">
      <c r="A452" s="227" t="str">
        <f t="shared" si="78"/>
        <v>-</v>
      </c>
      <c r="B452" s="228"/>
      <c r="C452" s="228"/>
      <c r="D452" s="194"/>
      <c r="E452" s="229">
        <f t="shared" si="79"/>
        <v>0</v>
      </c>
      <c r="F452" s="230">
        <f t="shared" si="80"/>
        <v>0</v>
      </c>
      <c r="G452" s="232"/>
      <c r="I452" s="283"/>
    </row>
    <row r="453" spans="1:15">
      <c r="A453" s="227" t="str">
        <f t="shared" si="78"/>
        <v>-</v>
      </c>
      <c r="B453" s="228"/>
      <c r="C453" s="228"/>
      <c r="D453" s="194"/>
      <c r="E453" s="229">
        <f t="shared" si="79"/>
        <v>0</v>
      </c>
      <c r="F453" s="230">
        <f t="shared" si="80"/>
        <v>0</v>
      </c>
      <c r="G453" s="232"/>
      <c r="I453" s="283"/>
    </row>
    <row r="454" spans="1:15">
      <c r="A454" s="227" t="str">
        <f t="shared" si="78"/>
        <v>-</v>
      </c>
      <c r="B454" s="228"/>
      <c r="C454" s="228"/>
      <c r="D454" s="194"/>
      <c r="E454" s="229">
        <f t="shared" si="79"/>
        <v>0</v>
      </c>
      <c r="F454" s="230">
        <f t="shared" si="80"/>
        <v>0</v>
      </c>
      <c r="G454" s="232"/>
      <c r="I454" s="283"/>
    </row>
    <row r="455" spans="1:15">
      <c r="A455" s="227" t="str">
        <f t="shared" si="78"/>
        <v>-</v>
      </c>
      <c r="B455" s="228"/>
      <c r="C455" s="228"/>
      <c r="D455" s="194"/>
      <c r="E455" s="229">
        <f t="shared" si="79"/>
        <v>0</v>
      </c>
      <c r="F455" s="230">
        <f t="shared" si="80"/>
        <v>0</v>
      </c>
      <c r="G455" s="232"/>
      <c r="I455" s="283"/>
    </row>
    <row r="456" spans="1:15" ht="13.5" thickBot="1">
      <c r="A456" s="234"/>
      <c r="B456" s="456"/>
      <c r="C456" s="235"/>
      <c r="D456" s="237"/>
      <c r="E456" s="237"/>
      <c r="F456" s="238" t="s">
        <v>80</v>
      </c>
      <c r="G456" s="239">
        <f>SUM(F444:F455)</f>
        <v>0</v>
      </c>
      <c r="I456" s="326"/>
    </row>
    <row r="457" spans="1:15" ht="13.5" thickTop="1">
      <c r="A457" s="240" t="s">
        <v>67</v>
      </c>
      <c r="B457" s="446"/>
      <c r="C457" s="241"/>
      <c r="D457" s="243"/>
      <c r="E457" s="243"/>
      <c r="F457" s="242"/>
      <c r="G457" s="244"/>
      <c r="I457" s="326"/>
    </row>
    <row r="458" spans="1:15" s="220" customFormat="1" ht="26">
      <c r="A458" s="505" t="s">
        <v>57</v>
      </c>
      <c r="B458" s="454"/>
      <c r="C458" s="247" t="s">
        <v>58</v>
      </c>
      <c r="D458" s="316" t="s">
        <v>68</v>
      </c>
      <c r="E458" s="248" t="s">
        <v>69</v>
      </c>
      <c r="F458" s="249" t="s">
        <v>79</v>
      </c>
      <c r="G458" s="250" t="s">
        <v>70</v>
      </c>
      <c r="I458" s="325"/>
      <c r="J458" s="226"/>
      <c r="O458" s="296"/>
    </row>
    <row r="459" spans="1:15">
      <c r="A459" s="754" t="str">
        <f t="shared" ref="A459:A470" si="81">IF(I459=0,"",VLOOKUP(I459,MATERIALES,2,FALSE))</f>
        <v/>
      </c>
      <c r="B459" s="749"/>
      <c r="C459" s="251" t="str">
        <f t="shared" ref="C459:C467" si="82">IF(I459=0,"",VLOOKUP(I459,MATERIALES,3,FALSE))</f>
        <v/>
      </c>
      <c r="D459" s="194"/>
      <c r="E459" s="252">
        <f t="shared" ref="E459:E470" si="83">IF(I459=0,0,VLOOKUP(I459,MATERIALES,4,FALSE))</f>
        <v>0</v>
      </c>
      <c r="F459" s="230">
        <f>D459*E459</f>
        <v>0</v>
      </c>
      <c r="G459" s="231"/>
      <c r="I459" s="283"/>
    </row>
    <row r="460" spans="1:15">
      <c r="A460" s="754" t="str">
        <f t="shared" si="81"/>
        <v/>
      </c>
      <c r="B460" s="749"/>
      <c r="C460" s="251" t="str">
        <f t="shared" si="82"/>
        <v/>
      </c>
      <c r="D460" s="194"/>
      <c r="E460" s="252">
        <f t="shared" si="83"/>
        <v>0</v>
      </c>
      <c r="F460" s="230">
        <f t="shared" ref="F460:F470" si="84">D460*E460</f>
        <v>0</v>
      </c>
      <c r="G460" s="232"/>
      <c r="I460" s="283"/>
    </row>
    <row r="461" spans="1:15">
      <c r="A461" s="754" t="str">
        <f t="shared" si="81"/>
        <v/>
      </c>
      <c r="B461" s="749"/>
      <c r="C461" s="251" t="str">
        <f t="shared" si="82"/>
        <v/>
      </c>
      <c r="D461" s="194"/>
      <c r="E461" s="252">
        <f t="shared" si="83"/>
        <v>0</v>
      </c>
      <c r="F461" s="230">
        <f t="shared" si="84"/>
        <v>0</v>
      </c>
      <c r="G461" s="232"/>
      <c r="I461" s="283"/>
    </row>
    <row r="462" spans="1:15">
      <c r="A462" s="754" t="str">
        <f t="shared" si="81"/>
        <v/>
      </c>
      <c r="B462" s="749"/>
      <c r="C462" s="251" t="str">
        <f t="shared" si="82"/>
        <v/>
      </c>
      <c r="D462" s="194"/>
      <c r="E462" s="252">
        <f t="shared" si="83"/>
        <v>0</v>
      </c>
      <c r="F462" s="230">
        <f t="shared" si="84"/>
        <v>0</v>
      </c>
      <c r="G462" s="232"/>
      <c r="I462" s="283"/>
    </row>
    <row r="463" spans="1:15">
      <c r="A463" s="754" t="str">
        <f t="shared" si="81"/>
        <v/>
      </c>
      <c r="B463" s="749"/>
      <c r="C463" s="251" t="str">
        <f t="shared" si="82"/>
        <v/>
      </c>
      <c r="D463" s="194"/>
      <c r="E463" s="252">
        <f t="shared" si="83"/>
        <v>0</v>
      </c>
      <c r="F463" s="230">
        <f t="shared" si="84"/>
        <v>0</v>
      </c>
      <c r="G463" s="232"/>
      <c r="I463" s="283"/>
    </row>
    <row r="464" spans="1:15">
      <c r="A464" s="754" t="str">
        <f t="shared" si="81"/>
        <v/>
      </c>
      <c r="B464" s="749"/>
      <c r="C464" s="251" t="str">
        <f t="shared" si="82"/>
        <v/>
      </c>
      <c r="D464" s="194"/>
      <c r="E464" s="252">
        <f t="shared" si="83"/>
        <v>0</v>
      </c>
      <c r="F464" s="230">
        <f t="shared" si="84"/>
        <v>0</v>
      </c>
      <c r="G464" s="232"/>
      <c r="I464" s="283"/>
    </row>
    <row r="465" spans="1:9">
      <c r="A465" s="754" t="str">
        <f t="shared" si="81"/>
        <v/>
      </c>
      <c r="B465" s="749"/>
      <c r="C465" s="251" t="str">
        <f t="shared" si="82"/>
        <v/>
      </c>
      <c r="D465" s="194"/>
      <c r="E465" s="252">
        <f t="shared" si="83"/>
        <v>0</v>
      </c>
      <c r="F465" s="230">
        <f t="shared" si="84"/>
        <v>0</v>
      </c>
      <c r="G465" s="232"/>
      <c r="I465" s="283"/>
    </row>
    <row r="466" spans="1:9">
      <c r="A466" s="754" t="str">
        <f t="shared" si="81"/>
        <v/>
      </c>
      <c r="B466" s="749"/>
      <c r="C466" s="251" t="str">
        <f t="shared" si="82"/>
        <v/>
      </c>
      <c r="D466" s="194"/>
      <c r="E466" s="252">
        <f t="shared" si="83"/>
        <v>0</v>
      </c>
      <c r="F466" s="230">
        <f t="shared" si="84"/>
        <v>0</v>
      </c>
      <c r="G466" s="253"/>
      <c r="I466" s="283"/>
    </row>
    <row r="467" spans="1:9">
      <c r="A467" s="754" t="str">
        <f t="shared" si="81"/>
        <v/>
      </c>
      <c r="B467" s="749"/>
      <c r="C467" s="251" t="str">
        <f t="shared" si="82"/>
        <v/>
      </c>
      <c r="D467" s="194"/>
      <c r="E467" s="252">
        <f t="shared" si="83"/>
        <v>0</v>
      </c>
      <c r="F467" s="230">
        <f t="shared" si="84"/>
        <v>0</v>
      </c>
      <c r="G467" s="232"/>
      <c r="I467" s="283"/>
    </row>
    <row r="468" spans="1:9">
      <c r="A468" s="754" t="str">
        <f t="shared" si="81"/>
        <v/>
      </c>
      <c r="B468" s="749"/>
      <c r="C468" s="251"/>
      <c r="D468" s="194"/>
      <c r="E468" s="252">
        <f t="shared" si="83"/>
        <v>0</v>
      </c>
      <c r="F468" s="230">
        <f t="shared" si="84"/>
        <v>0</v>
      </c>
      <c r="G468" s="232"/>
      <c r="I468" s="283"/>
    </row>
    <row r="469" spans="1:9">
      <c r="A469" s="754" t="str">
        <f t="shared" si="81"/>
        <v/>
      </c>
      <c r="B469" s="749"/>
      <c r="C469" s="251"/>
      <c r="D469" s="194"/>
      <c r="E469" s="252">
        <f t="shared" si="83"/>
        <v>0</v>
      </c>
      <c r="F469" s="230">
        <f t="shared" si="84"/>
        <v>0</v>
      </c>
      <c r="G469" s="232"/>
      <c r="I469" s="283"/>
    </row>
    <row r="470" spans="1:9">
      <c r="A470" s="754" t="str">
        <f t="shared" si="81"/>
        <v/>
      </c>
      <c r="B470" s="749"/>
      <c r="C470" s="251" t="str">
        <f t="shared" ref="C470" si="85">IF(I470=0,"",VLOOKUP(I470,MATERIALES,3,FALSE))</f>
        <v/>
      </c>
      <c r="D470" s="194"/>
      <c r="E470" s="252">
        <f t="shared" si="83"/>
        <v>0</v>
      </c>
      <c r="F470" s="230">
        <f t="shared" si="84"/>
        <v>0</v>
      </c>
      <c r="G470" s="233"/>
      <c r="I470" s="283"/>
    </row>
    <row r="471" spans="1:9" ht="26.25" customHeight="1" thickBot="1">
      <c r="A471" s="214"/>
      <c r="B471" s="438"/>
      <c r="C471" s="215"/>
      <c r="D471" s="217"/>
      <c r="E471" s="254"/>
      <c r="F471" s="255" t="s">
        <v>81</v>
      </c>
      <c r="G471" s="253">
        <f>ROUND(SUM(F459:F470),0)</f>
        <v>0</v>
      </c>
      <c r="I471" s="326"/>
    </row>
    <row r="472" spans="1:9" ht="14" thickTop="1" thickBot="1">
      <c r="A472" s="256" t="s">
        <v>72</v>
      </c>
      <c r="B472" s="445"/>
      <c r="C472" s="257"/>
      <c r="D472" s="259"/>
      <c r="E472" s="259"/>
      <c r="F472" s="258"/>
      <c r="G472" s="260"/>
      <c r="I472" s="326"/>
    </row>
    <row r="473" spans="1:9" ht="28" customHeight="1" thickTop="1">
      <c r="A473" s="505" t="s">
        <v>57</v>
      </c>
      <c r="B473" s="454"/>
      <c r="C473" s="248" t="s">
        <v>71</v>
      </c>
      <c r="D473" s="316" t="s">
        <v>75</v>
      </c>
      <c r="E473" s="248" t="s">
        <v>98</v>
      </c>
      <c r="F473" s="249" t="s">
        <v>79</v>
      </c>
      <c r="G473" s="250" t="s">
        <v>70</v>
      </c>
      <c r="I473" s="326"/>
    </row>
    <row r="474" spans="1:9">
      <c r="A474" s="754" t="str">
        <f>IF(I474=0,"",VLOOKUP(I474,EQUIPOS,2,FALSE))</f>
        <v/>
      </c>
      <c r="B474" s="749"/>
      <c r="C474" s="195"/>
      <c r="D474" s="194"/>
      <c r="E474" s="252">
        <f>IF(I474=0,0,VLOOKUP(I474,EQUIPOS,4,FALSE))</f>
        <v>0</v>
      </c>
      <c r="F474" s="230">
        <f>+C474*E474</f>
        <v>0</v>
      </c>
      <c r="G474" s="231"/>
      <c r="I474" s="283"/>
    </row>
    <row r="475" spans="1:9">
      <c r="A475" s="754" t="str">
        <f>IF(I475=0,"",VLOOKUP(I475,EQUIPOS,2,FALSE))</f>
        <v/>
      </c>
      <c r="B475" s="749"/>
      <c r="C475" s="195"/>
      <c r="D475" s="194"/>
      <c r="E475" s="252">
        <f>IF(I475=0,0,VLOOKUP(I475,EQUIPOS,4,FALSE))</f>
        <v>0</v>
      </c>
      <c r="F475" s="230">
        <f t="shared" ref="F475:F478" si="86">C475*D475*E475</f>
        <v>0</v>
      </c>
      <c r="G475" s="232"/>
      <c r="I475" s="283"/>
    </row>
    <row r="476" spans="1:9">
      <c r="A476" s="754" t="str">
        <f>IF(I476=0,"",VLOOKUP(I476,EQUIPOS,2,FALSE))</f>
        <v/>
      </c>
      <c r="B476" s="749"/>
      <c r="C476" s="195"/>
      <c r="D476" s="194"/>
      <c r="E476" s="252">
        <f>IF(I476=0,0,VLOOKUP(I476,EQUIPOS,4,FALSE))</f>
        <v>0</v>
      </c>
      <c r="F476" s="230">
        <f t="shared" si="86"/>
        <v>0</v>
      </c>
      <c r="G476" s="232"/>
      <c r="I476" s="283"/>
    </row>
    <row r="477" spans="1:9">
      <c r="A477" s="754" t="str">
        <f>IF(I477=0,"",VLOOKUP(I477,EQUIPOS,2,FALSE))</f>
        <v/>
      </c>
      <c r="B477" s="749"/>
      <c r="C477" s="195"/>
      <c r="D477" s="194"/>
      <c r="E477" s="252">
        <f>IF(I477=0,0,VLOOKUP(I477,EQUIPOS,4,FALSE))</f>
        <v>0</v>
      </c>
      <c r="F477" s="230">
        <f t="shared" si="86"/>
        <v>0</v>
      </c>
      <c r="G477" s="232"/>
      <c r="I477" s="283"/>
    </row>
    <row r="478" spans="1:9">
      <c r="A478" s="754" t="str">
        <f>IF(I478=0,"",VLOOKUP(I478,EQUIPOS,2,FALSE))</f>
        <v/>
      </c>
      <c r="B478" s="749"/>
      <c r="C478" s="195"/>
      <c r="D478" s="194"/>
      <c r="E478" s="252">
        <f>IF(I478=0,0,VLOOKUP(I478,EQUIPOS,4,FALSE))</f>
        <v>0</v>
      </c>
      <c r="F478" s="230">
        <f t="shared" si="86"/>
        <v>0</v>
      </c>
      <c r="G478" s="233"/>
      <c r="I478" s="283"/>
    </row>
    <row r="479" spans="1:9" ht="30.75" customHeight="1" thickBot="1">
      <c r="A479" s="234"/>
      <c r="B479" s="456"/>
      <c r="C479" s="235"/>
      <c r="D479" s="237"/>
      <c r="E479" s="261"/>
      <c r="F479" s="238" t="s">
        <v>82</v>
      </c>
      <c r="G479" s="262">
        <f>SUM(F474:F478)</f>
        <v>0</v>
      </c>
      <c r="I479" s="326"/>
    </row>
    <row r="480" spans="1:9" ht="13.5" thickTop="1">
      <c r="A480" s="240" t="s">
        <v>73</v>
      </c>
      <c r="B480" s="446"/>
      <c r="C480" s="241"/>
      <c r="D480" s="243"/>
      <c r="E480" s="243"/>
      <c r="F480" s="242"/>
      <c r="G480" s="244"/>
      <c r="I480" s="326"/>
    </row>
    <row r="481" spans="1:9" ht="26">
      <c r="A481" s="505" t="s">
        <v>57</v>
      </c>
      <c r="B481" s="454" t="s">
        <v>58</v>
      </c>
      <c r="C481" s="247" t="s">
        <v>68</v>
      </c>
      <c r="D481" s="316" t="s">
        <v>74</v>
      </c>
      <c r="E481" s="248" t="s">
        <v>69</v>
      </c>
      <c r="F481" s="249" t="s">
        <v>79</v>
      </c>
      <c r="G481" s="250" t="s">
        <v>70</v>
      </c>
      <c r="H481" s="220"/>
      <c r="I481" s="325"/>
    </row>
    <row r="482" spans="1:9">
      <c r="A482" s="263" t="str">
        <f t="shared" ref="A482:A493" si="87">IF(I482=0,"",VLOOKUP(I482,MANOOBRA,2,FALSE))</f>
        <v/>
      </c>
      <c r="B482" s="444" t="str">
        <f t="shared" ref="B482:B493" si="88">IF(I482=0,"",VLOOKUP(I482,MANOOBRA,3,FALSE))</f>
        <v/>
      </c>
      <c r="C482" s="195"/>
      <c r="D482" s="466"/>
      <c r="E482" s="252">
        <f t="shared" ref="E482:E493" si="89">IF(I482=0,0,VLOOKUP(I482,MANOOBRA,4,FALSE))</f>
        <v>0</v>
      </c>
      <c r="F482" s="230">
        <f>IF(D482=0,0,C482*E482/D482)</f>
        <v>0</v>
      </c>
      <c r="G482" s="231"/>
      <c r="I482" s="283"/>
    </row>
    <row r="483" spans="1:9">
      <c r="A483" s="263" t="str">
        <f t="shared" si="87"/>
        <v/>
      </c>
      <c r="B483" s="444" t="str">
        <f t="shared" si="88"/>
        <v/>
      </c>
      <c r="C483" s="195"/>
      <c r="D483" s="466"/>
      <c r="E483" s="252">
        <f t="shared" si="89"/>
        <v>0</v>
      </c>
      <c r="F483" s="230">
        <f t="shared" ref="F483:F493" si="90">IF(D483=0,0,C483*E483/D483)</f>
        <v>0</v>
      </c>
      <c r="G483" s="232"/>
      <c r="I483" s="283"/>
    </row>
    <row r="484" spans="1:9">
      <c r="A484" s="263" t="str">
        <f t="shared" si="87"/>
        <v/>
      </c>
      <c r="B484" s="444" t="str">
        <f t="shared" si="88"/>
        <v/>
      </c>
      <c r="C484" s="195"/>
      <c r="D484" s="309"/>
      <c r="E484" s="252">
        <f t="shared" si="89"/>
        <v>0</v>
      </c>
      <c r="F484" s="230">
        <f t="shared" si="90"/>
        <v>0</v>
      </c>
      <c r="G484" s="232"/>
      <c r="I484" s="283"/>
    </row>
    <row r="485" spans="1:9">
      <c r="A485" s="263" t="str">
        <f t="shared" si="87"/>
        <v/>
      </c>
      <c r="B485" s="444" t="str">
        <f t="shared" si="88"/>
        <v/>
      </c>
      <c r="C485" s="195"/>
      <c r="D485" s="195"/>
      <c r="E485" s="252">
        <f t="shared" si="89"/>
        <v>0</v>
      </c>
      <c r="F485" s="230">
        <f t="shared" si="90"/>
        <v>0</v>
      </c>
      <c r="G485" s="232"/>
      <c r="I485" s="283"/>
    </row>
    <row r="486" spans="1:9">
      <c r="A486" s="263" t="str">
        <f t="shared" si="87"/>
        <v/>
      </c>
      <c r="B486" s="444" t="str">
        <f t="shared" si="88"/>
        <v/>
      </c>
      <c r="C486" s="195"/>
      <c r="D486" s="195"/>
      <c r="E486" s="252">
        <f t="shared" si="89"/>
        <v>0</v>
      </c>
      <c r="F486" s="230">
        <f t="shared" si="90"/>
        <v>0</v>
      </c>
      <c r="G486" s="232"/>
      <c r="I486" s="283"/>
    </row>
    <row r="487" spans="1:9">
      <c r="A487" s="263" t="str">
        <f t="shared" si="87"/>
        <v/>
      </c>
      <c r="B487" s="444" t="str">
        <f t="shared" si="88"/>
        <v/>
      </c>
      <c r="C487" s="195"/>
      <c r="D487" s="195"/>
      <c r="E487" s="252">
        <f t="shared" si="89"/>
        <v>0</v>
      </c>
      <c r="F487" s="230">
        <f t="shared" si="90"/>
        <v>0</v>
      </c>
      <c r="G487" s="232"/>
      <c r="I487" s="283"/>
    </row>
    <row r="488" spans="1:9">
      <c r="A488" s="263" t="str">
        <f t="shared" si="87"/>
        <v/>
      </c>
      <c r="B488" s="444" t="str">
        <f t="shared" si="88"/>
        <v/>
      </c>
      <c r="C488" s="195"/>
      <c r="D488" s="195"/>
      <c r="E488" s="252">
        <f t="shared" si="89"/>
        <v>0</v>
      </c>
      <c r="F488" s="230">
        <f t="shared" si="90"/>
        <v>0</v>
      </c>
      <c r="G488" s="232"/>
      <c r="I488" s="283"/>
    </row>
    <row r="489" spans="1:9">
      <c r="A489" s="263" t="str">
        <f t="shared" si="87"/>
        <v/>
      </c>
      <c r="B489" s="444" t="str">
        <f t="shared" si="88"/>
        <v/>
      </c>
      <c r="C489" s="195"/>
      <c r="D489" s="195"/>
      <c r="E489" s="252">
        <f t="shared" si="89"/>
        <v>0</v>
      </c>
      <c r="F489" s="230">
        <f t="shared" si="90"/>
        <v>0</v>
      </c>
      <c r="G489" s="232"/>
      <c r="I489" s="283"/>
    </row>
    <row r="490" spans="1:9">
      <c r="A490" s="263" t="str">
        <f t="shared" si="87"/>
        <v/>
      </c>
      <c r="B490" s="444" t="str">
        <f t="shared" si="88"/>
        <v/>
      </c>
      <c r="C490" s="195"/>
      <c r="D490" s="195"/>
      <c r="E490" s="252">
        <f t="shared" si="89"/>
        <v>0</v>
      </c>
      <c r="F490" s="230">
        <f t="shared" si="90"/>
        <v>0</v>
      </c>
      <c r="G490" s="232"/>
      <c r="I490" s="283"/>
    </row>
    <row r="491" spans="1:9">
      <c r="A491" s="263" t="str">
        <f t="shared" si="87"/>
        <v/>
      </c>
      <c r="B491" s="444" t="str">
        <f t="shared" si="88"/>
        <v/>
      </c>
      <c r="C491" s="195"/>
      <c r="D491" s="195"/>
      <c r="E491" s="252">
        <f t="shared" si="89"/>
        <v>0</v>
      </c>
      <c r="F491" s="230">
        <f t="shared" si="90"/>
        <v>0</v>
      </c>
      <c r="G491" s="232"/>
      <c r="I491" s="283"/>
    </row>
    <row r="492" spans="1:9">
      <c r="A492" s="263" t="str">
        <f t="shared" si="87"/>
        <v/>
      </c>
      <c r="B492" s="444" t="str">
        <f t="shared" si="88"/>
        <v/>
      </c>
      <c r="C492" s="195"/>
      <c r="D492" s="195"/>
      <c r="E492" s="252">
        <f t="shared" si="89"/>
        <v>0</v>
      </c>
      <c r="F492" s="230">
        <f t="shared" si="90"/>
        <v>0</v>
      </c>
      <c r="G492" s="232"/>
      <c r="I492" s="283"/>
    </row>
    <row r="493" spans="1:9">
      <c r="A493" s="263" t="str">
        <f t="shared" si="87"/>
        <v/>
      </c>
      <c r="B493" s="444" t="str">
        <f t="shared" si="88"/>
        <v/>
      </c>
      <c r="C493" s="195"/>
      <c r="D493" s="195"/>
      <c r="E493" s="252">
        <f t="shared" si="89"/>
        <v>0</v>
      </c>
      <c r="F493" s="230">
        <f t="shared" si="90"/>
        <v>0</v>
      </c>
      <c r="G493" s="233"/>
      <c r="I493" s="283"/>
    </row>
    <row r="494" spans="1:9" ht="31.5" customHeight="1" thickBot="1">
      <c r="A494" s="234"/>
      <c r="B494" s="456"/>
      <c r="C494" s="235"/>
      <c r="D494" s="237"/>
      <c r="E494" s="237"/>
      <c r="F494" s="238" t="s">
        <v>83</v>
      </c>
      <c r="G494" s="262">
        <f>ROUND(SUM(F482:F493),0)</f>
        <v>0</v>
      </c>
      <c r="I494" s="326"/>
    </row>
    <row r="495" spans="1:9" ht="13.5" thickTop="1">
      <c r="A495" s="186" t="s">
        <v>76</v>
      </c>
      <c r="B495" s="446"/>
      <c r="C495" s="241"/>
      <c r="D495" s="243"/>
      <c r="E495" s="243"/>
      <c r="F495" s="242"/>
      <c r="G495" s="244"/>
      <c r="I495" s="326"/>
    </row>
    <row r="496" spans="1:9">
      <c r="A496" s="505" t="s">
        <v>57</v>
      </c>
      <c r="B496" s="454"/>
      <c r="C496" s="247"/>
      <c r="D496" s="506"/>
      <c r="E496" s="248" t="s">
        <v>77</v>
      </c>
      <c r="F496" s="249" t="s">
        <v>78</v>
      </c>
      <c r="G496" s="264" t="s">
        <v>77</v>
      </c>
      <c r="H496" s="220"/>
      <c r="I496" s="325"/>
    </row>
    <row r="497" spans="1:16">
      <c r="A497" s="185" t="s">
        <v>87</v>
      </c>
      <c r="B497" s="453"/>
      <c r="C497" s="265"/>
      <c r="D497" s="318"/>
      <c r="E497" s="229">
        <f>ROUND(SUM(G456,G471,G479,G494),2)</f>
        <v>0</v>
      </c>
      <c r="F497" s="266">
        <f>A</f>
        <v>0</v>
      </c>
      <c r="G497" s="267">
        <f>E497*F497</f>
        <v>0</v>
      </c>
      <c r="I497" s="326"/>
    </row>
    <row r="498" spans="1:16">
      <c r="A498" s="185" t="s">
        <v>85</v>
      </c>
      <c r="B498" s="453"/>
      <c r="C498" s="265"/>
      <c r="D498" s="318"/>
      <c r="E498" s="229">
        <f>SUM(G456,G471,G479,G494)</f>
        <v>0</v>
      </c>
      <c r="F498" s="266">
        <f>I</f>
        <v>0</v>
      </c>
      <c r="G498" s="267">
        <f>E498*F498</f>
        <v>0</v>
      </c>
      <c r="I498" s="326"/>
    </row>
    <row r="499" spans="1:16">
      <c r="A499" s="185" t="s">
        <v>86</v>
      </c>
      <c r="B499" s="453"/>
      <c r="C499" s="265"/>
      <c r="D499" s="318"/>
      <c r="E499" s="229">
        <f>SUM(G456,G471,G479,G494)</f>
        <v>0</v>
      </c>
      <c r="F499" s="266">
        <f>U</f>
        <v>0</v>
      </c>
      <c r="G499" s="267">
        <f>E499*F499</f>
        <v>0</v>
      </c>
      <c r="I499" s="326"/>
    </row>
    <row r="500" spans="1:16" ht="33" customHeight="1" thickBot="1">
      <c r="A500" s="234"/>
      <c r="B500" s="456"/>
      <c r="C500" s="235"/>
      <c r="D500" s="237"/>
      <c r="E500" s="237"/>
      <c r="F500" s="268" t="s">
        <v>84</v>
      </c>
      <c r="G500" s="262">
        <f>SUM(G497:G499)</f>
        <v>0</v>
      </c>
      <c r="I500" s="326"/>
      <c r="J500" s="295"/>
      <c r="K500" s="296"/>
      <c r="L500" s="296"/>
      <c r="M500" s="296"/>
      <c r="N500" s="296"/>
      <c r="O500" s="296"/>
    </row>
    <row r="501" spans="1:16" s="211" customFormat="1" ht="14" thickTop="1" thickBot="1">
      <c r="A501" s="269"/>
      <c r="B501" s="443"/>
      <c r="C501" s="270"/>
      <c r="D501" s="319"/>
      <c r="E501" s="271" t="s">
        <v>89</v>
      </c>
      <c r="F501" s="272"/>
      <c r="G501" s="273">
        <f>ROUND(SUM(G456,G471,G479,G494,G500),0)</f>
        <v>0</v>
      </c>
      <c r="I501" s="327"/>
      <c r="J501" s="212" t="str">
        <f>B440</f>
        <v>1,2,5</v>
      </c>
      <c r="K501" s="274">
        <f>E497</f>
        <v>0</v>
      </c>
      <c r="L501" s="294">
        <f>G497</f>
        <v>0</v>
      </c>
      <c r="M501" s="294">
        <f>G498</f>
        <v>0</v>
      </c>
      <c r="N501" s="294">
        <f>G499</f>
        <v>0</v>
      </c>
      <c r="O501" s="299">
        <f>SUM(K501:N501)</f>
        <v>0</v>
      </c>
      <c r="P501" s="294"/>
    </row>
    <row r="502" spans="1:16" ht="13.5" thickTop="1">
      <c r="A502" s="275" t="s">
        <v>97</v>
      </c>
      <c r="B502" s="438"/>
      <c r="C502" s="215"/>
      <c r="D502" s="217"/>
      <c r="E502" s="217"/>
      <c r="F502" s="216"/>
      <c r="G502" s="219"/>
      <c r="I502" s="326"/>
      <c r="P502" s="294"/>
    </row>
    <row r="503" spans="1:16">
      <c r="A503" s="275"/>
      <c r="B503" s="452"/>
      <c r="C503" s="276"/>
      <c r="D503" s="320"/>
      <c r="E503" s="217"/>
      <c r="F503" s="216"/>
      <c r="G503" s="277">
        <f ca="1">TODAY()</f>
        <v>44839</v>
      </c>
      <c r="I503" s="326"/>
      <c r="P503" s="294"/>
    </row>
    <row r="504" spans="1:16" ht="13.5" thickBot="1">
      <c r="A504" s="234"/>
      <c r="B504" s="456"/>
      <c r="C504" s="235"/>
      <c r="D504" s="237"/>
      <c r="E504" s="237"/>
      <c r="F504" s="236"/>
      <c r="G504" s="278"/>
      <c r="I504" s="326"/>
      <c r="P504" s="294"/>
    </row>
    <row r="505" spans="1:16" s="199" customFormat="1" ht="13.5" thickTop="1">
      <c r="A505" s="196" t="s">
        <v>109</v>
      </c>
      <c r="B505" s="458"/>
      <c r="C505" s="196"/>
      <c r="D505" s="198"/>
      <c r="E505" s="198"/>
      <c r="F505" s="197"/>
      <c r="G505" s="197"/>
      <c r="I505" s="321"/>
      <c r="J505" s="200"/>
      <c r="O505" s="297"/>
    </row>
    <row r="506" spans="1:16" s="199" customFormat="1">
      <c r="A506" s="196" t="str">
        <f>CONCATENATE('Prestaciones y AIU'!A721," ANALISIS DE PRECIOS UNITARIOS")</f>
        <v xml:space="preserve"> ANALISIS DE PRECIOS UNITARIOS</v>
      </c>
      <c r="B506" s="458"/>
      <c r="C506" s="196"/>
      <c r="D506" s="198"/>
      <c r="E506" s="198"/>
      <c r="F506" s="197"/>
      <c r="G506" s="197"/>
      <c r="I506" s="321"/>
      <c r="J506" s="200"/>
      <c r="O506" s="297"/>
    </row>
    <row r="507" spans="1:16" s="199" customFormat="1">
      <c r="A507" s="196" t="str">
        <f>Objeto_LIC</f>
        <v>OPTIMIZACION DEL SISTEMA DE ABASTECIMIENTO (ADUCCION, PRETRATAMIENTO Y CONDUCCION) DEL MUNICPIO DE TAME, DEPARTAMENTO DE ARAUCA</v>
      </c>
      <c r="B507" s="458"/>
      <c r="C507" s="196"/>
      <c r="D507" s="198"/>
      <c r="E507" s="198"/>
      <c r="F507" s="197"/>
      <c r="G507" s="197"/>
      <c r="I507" s="321"/>
      <c r="J507" s="200"/>
      <c r="O507" s="297"/>
    </row>
    <row r="508" spans="1:16" s="199" customFormat="1">
      <c r="A508" s="196"/>
      <c r="B508" s="458"/>
      <c r="C508" s="196"/>
      <c r="D508" s="198"/>
      <c r="E508" s="198"/>
      <c r="F508" s="197"/>
      <c r="G508" s="197"/>
      <c r="I508" s="321"/>
      <c r="J508" s="200"/>
      <c r="O508" s="297"/>
    </row>
    <row r="509" spans="1:16" ht="13.5" thickBot="1">
      <c r="A509" s="201"/>
      <c r="B509" s="448"/>
      <c r="C509" s="201"/>
      <c r="D509" s="203"/>
      <c r="E509" s="203"/>
      <c r="F509" s="202"/>
      <c r="G509" s="202"/>
    </row>
    <row r="510" spans="1:16" s="211" customFormat="1" ht="13.5" thickTop="1">
      <c r="A510" s="206"/>
      <c r="B510" s="457"/>
      <c r="C510" s="207"/>
      <c r="D510" s="209"/>
      <c r="E510" s="209"/>
      <c r="F510" s="208"/>
      <c r="G510" s="210" t="s">
        <v>110</v>
      </c>
      <c r="I510" s="323"/>
      <c r="J510" s="212"/>
      <c r="O510" s="297"/>
    </row>
    <row r="511" spans="1:16">
      <c r="A511" s="213" t="s">
        <v>62</v>
      </c>
      <c r="B511" s="750">
        <f>Proponente</f>
        <v>0</v>
      </c>
      <c r="C511" s="750"/>
      <c r="D511" s="750"/>
      <c r="E511" s="750"/>
      <c r="F511" s="750"/>
      <c r="G511" s="751"/>
    </row>
    <row r="512" spans="1:16" ht="12.75" customHeight="1">
      <c r="A512" s="213" t="s">
        <v>63</v>
      </c>
      <c r="B512" s="470" t="s">
        <v>269</v>
      </c>
      <c r="C512" s="750" t="str">
        <f>VLOOKUP(B512,Presupuesto!$A$4:$B$106,2,FALSE)</f>
        <v xml:space="preserve">Suministro y colocación de concreto impermeabilizado para muros de 4.000 psi (28 MPa) CAJA DE DERIVACIÓN </v>
      </c>
      <c r="D512" s="750"/>
      <c r="E512" s="750"/>
      <c r="F512" s="750"/>
      <c r="G512" s="751"/>
    </row>
    <row r="513" spans="1:15">
      <c r="A513" s="214"/>
      <c r="B513" s="438"/>
      <c r="C513" s="215"/>
      <c r="D513" s="217"/>
      <c r="E513" s="217"/>
      <c r="F513" s="218" t="s">
        <v>88</v>
      </c>
      <c r="G513" s="582" t="str">
        <f>IF(B512=0,"-",VLOOKUP(B512,Presupuesto!$A$5:$C$119,3,FALSE))</f>
        <v>M3</v>
      </c>
      <c r="H513" s="582"/>
      <c r="I513" s="582"/>
      <c r="J513" s="582"/>
      <c r="K513" s="583"/>
    </row>
    <row r="514" spans="1:15" ht="13.5" thickBot="1">
      <c r="A514" s="213" t="s">
        <v>64</v>
      </c>
      <c r="B514" s="438"/>
      <c r="C514" s="215"/>
      <c r="D514" s="217"/>
      <c r="E514" s="217"/>
      <c r="F514" s="216"/>
      <c r="G514" s="219"/>
      <c r="I514" s="324"/>
      <c r="J514" s="295"/>
      <c r="K514" s="296"/>
      <c r="L514" s="296"/>
      <c r="M514" s="296"/>
      <c r="N514" s="296"/>
      <c r="O514" s="296"/>
    </row>
    <row r="515" spans="1:15" s="220" customFormat="1" ht="13.5" thickTop="1">
      <c r="A515" s="221" t="s">
        <v>57</v>
      </c>
      <c r="B515" s="447" t="s">
        <v>65</v>
      </c>
      <c r="C515" s="222" t="s">
        <v>66</v>
      </c>
      <c r="D515" s="223" t="s">
        <v>74</v>
      </c>
      <c r="E515" s="224" t="s">
        <v>100</v>
      </c>
      <c r="F515" s="224" t="s">
        <v>79</v>
      </c>
      <c r="G515" s="225" t="s">
        <v>70</v>
      </c>
      <c r="I515" s="325"/>
      <c r="J515" s="226"/>
      <c r="O515" s="296"/>
    </row>
    <row r="516" spans="1:15">
      <c r="A516" s="227" t="str">
        <f t="shared" ref="A516:A527" si="91">IF(I516=0,"-",VLOOKUP(I516,EQUIPOS,2,FALSE))</f>
        <v>-</v>
      </c>
      <c r="B516" s="228"/>
      <c r="C516" s="228"/>
      <c r="D516" s="194"/>
      <c r="E516" s="229">
        <f t="shared" ref="E516:E527" si="92">IF(I516=0,0,VLOOKUP(I516,EQUIPOS,4,FALSE))</f>
        <v>0</v>
      </c>
      <c r="F516" s="230">
        <f t="shared" ref="F516:F527" si="93">IF(D516=0,0,E516/D516)</f>
        <v>0</v>
      </c>
      <c r="G516" s="231"/>
      <c r="I516" s="283"/>
    </row>
    <row r="517" spans="1:15">
      <c r="A517" s="227" t="str">
        <f t="shared" si="91"/>
        <v>-</v>
      </c>
      <c r="B517" s="228"/>
      <c r="C517" s="228"/>
      <c r="D517" s="194"/>
      <c r="E517" s="229">
        <f t="shared" si="92"/>
        <v>0</v>
      </c>
      <c r="F517" s="230">
        <f t="shared" si="93"/>
        <v>0</v>
      </c>
      <c r="G517" s="232"/>
      <c r="I517" s="283"/>
    </row>
    <row r="518" spans="1:15">
      <c r="A518" s="227" t="str">
        <f t="shared" si="91"/>
        <v>-</v>
      </c>
      <c r="B518" s="228"/>
      <c r="C518" s="228"/>
      <c r="D518" s="194"/>
      <c r="E518" s="229">
        <f t="shared" si="92"/>
        <v>0</v>
      </c>
      <c r="F518" s="230">
        <f t="shared" si="93"/>
        <v>0</v>
      </c>
      <c r="G518" s="232"/>
      <c r="I518" s="283"/>
    </row>
    <row r="519" spans="1:15">
      <c r="A519" s="227" t="str">
        <f t="shared" si="91"/>
        <v>-</v>
      </c>
      <c r="B519" s="228"/>
      <c r="C519" s="228"/>
      <c r="D519" s="194"/>
      <c r="E519" s="229">
        <f t="shared" si="92"/>
        <v>0</v>
      </c>
      <c r="F519" s="230">
        <f t="shared" si="93"/>
        <v>0</v>
      </c>
      <c r="G519" s="232"/>
      <c r="I519" s="283"/>
    </row>
    <row r="520" spans="1:15">
      <c r="A520" s="227" t="str">
        <f t="shared" si="91"/>
        <v>-</v>
      </c>
      <c r="B520" s="228"/>
      <c r="C520" s="228"/>
      <c r="D520" s="194"/>
      <c r="E520" s="229">
        <f t="shared" si="92"/>
        <v>0</v>
      </c>
      <c r="F520" s="230">
        <f t="shared" si="93"/>
        <v>0</v>
      </c>
      <c r="G520" s="232"/>
      <c r="I520" s="283"/>
    </row>
    <row r="521" spans="1:15">
      <c r="A521" s="227" t="str">
        <f t="shared" si="91"/>
        <v>-</v>
      </c>
      <c r="B521" s="228"/>
      <c r="C521" s="228"/>
      <c r="D521" s="194"/>
      <c r="E521" s="229">
        <f t="shared" si="92"/>
        <v>0</v>
      </c>
      <c r="F521" s="230">
        <f t="shared" si="93"/>
        <v>0</v>
      </c>
      <c r="G521" s="232"/>
      <c r="I521" s="283"/>
    </row>
    <row r="522" spans="1:15">
      <c r="A522" s="227" t="str">
        <f t="shared" si="91"/>
        <v>-</v>
      </c>
      <c r="B522" s="228"/>
      <c r="C522" s="228"/>
      <c r="D522" s="194"/>
      <c r="E522" s="229">
        <f t="shared" si="92"/>
        <v>0</v>
      </c>
      <c r="F522" s="230">
        <f t="shared" si="93"/>
        <v>0</v>
      </c>
      <c r="G522" s="232"/>
      <c r="I522" s="283"/>
    </row>
    <row r="523" spans="1:15">
      <c r="A523" s="227" t="str">
        <f t="shared" si="91"/>
        <v>-</v>
      </c>
      <c r="B523" s="228"/>
      <c r="C523" s="228"/>
      <c r="D523" s="194"/>
      <c r="E523" s="229">
        <f t="shared" si="92"/>
        <v>0</v>
      </c>
      <c r="F523" s="230">
        <f t="shared" si="93"/>
        <v>0</v>
      </c>
      <c r="G523" s="232"/>
      <c r="I523" s="283"/>
    </row>
    <row r="524" spans="1:15">
      <c r="A524" s="227" t="str">
        <f t="shared" si="91"/>
        <v>-</v>
      </c>
      <c r="B524" s="228"/>
      <c r="C524" s="228"/>
      <c r="D524" s="194"/>
      <c r="E524" s="229">
        <f t="shared" si="92"/>
        <v>0</v>
      </c>
      <c r="F524" s="230">
        <f t="shared" si="93"/>
        <v>0</v>
      </c>
      <c r="G524" s="232"/>
      <c r="I524" s="283"/>
    </row>
    <row r="525" spans="1:15">
      <c r="A525" s="227" t="str">
        <f t="shared" si="91"/>
        <v>-</v>
      </c>
      <c r="B525" s="228"/>
      <c r="C525" s="228"/>
      <c r="D525" s="194"/>
      <c r="E525" s="229">
        <f t="shared" si="92"/>
        <v>0</v>
      </c>
      <c r="F525" s="230">
        <f t="shared" si="93"/>
        <v>0</v>
      </c>
      <c r="G525" s="232"/>
      <c r="I525" s="283"/>
    </row>
    <row r="526" spans="1:15">
      <c r="A526" s="227" t="str">
        <f t="shared" si="91"/>
        <v>-</v>
      </c>
      <c r="B526" s="228"/>
      <c r="C526" s="228"/>
      <c r="D526" s="194"/>
      <c r="E526" s="229">
        <f t="shared" si="92"/>
        <v>0</v>
      </c>
      <c r="F526" s="230">
        <f t="shared" si="93"/>
        <v>0</v>
      </c>
      <c r="G526" s="232"/>
      <c r="I526" s="283"/>
    </row>
    <row r="527" spans="1:15">
      <c r="A527" s="227" t="str">
        <f t="shared" si="91"/>
        <v>-</v>
      </c>
      <c r="B527" s="228"/>
      <c r="C527" s="228"/>
      <c r="D527" s="194"/>
      <c r="E527" s="229">
        <f t="shared" si="92"/>
        <v>0</v>
      </c>
      <c r="F527" s="230">
        <f t="shared" si="93"/>
        <v>0</v>
      </c>
      <c r="G527" s="232"/>
      <c r="I527" s="283"/>
    </row>
    <row r="528" spans="1:15" ht="13.5" thickBot="1">
      <c r="A528" s="234"/>
      <c r="B528" s="456"/>
      <c r="C528" s="235"/>
      <c r="D528" s="237"/>
      <c r="E528" s="237"/>
      <c r="F528" s="238" t="s">
        <v>80</v>
      </c>
      <c r="G528" s="239">
        <f>ROUND(SUM(F516:F527),0)</f>
        <v>0</v>
      </c>
      <c r="I528" s="326"/>
    </row>
    <row r="529" spans="1:15" ht="13.5" thickTop="1">
      <c r="A529" s="240" t="s">
        <v>67</v>
      </c>
      <c r="B529" s="446"/>
      <c r="C529" s="241"/>
      <c r="D529" s="243"/>
      <c r="E529" s="243"/>
      <c r="F529" s="242"/>
      <c r="G529" s="244"/>
      <c r="I529" s="326"/>
    </row>
    <row r="530" spans="1:15" s="220" customFormat="1" ht="26">
      <c r="A530" s="245" t="s">
        <v>57</v>
      </c>
      <c r="B530" s="455"/>
      <c r="C530" s="247" t="s">
        <v>58</v>
      </c>
      <c r="D530" s="316" t="s">
        <v>68</v>
      </c>
      <c r="E530" s="248" t="s">
        <v>69</v>
      </c>
      <c r="F530" s="249" t="s">
        <v>79</v>
      </c>
      <c r="G530" s="250" t="s">
        <v>70</v>
      </c>
      <c r="I530" s="325"/>
      <c r="J530" s="226"/>
      <c r="O530" s="296"/>
    </row>
    <row r="531" spans="1:15">
      <c r="A531" s="748" t="str">
        <f t="shared" ref="A531:A542" si="94">IF(I531=0,"",VLOOKUP(I531,MATERIALES,2,FALSE))</f>
        <v/>
      </c>
      <c r="B531" s="749"/>
      <c r="C531" s="251" t="str">
        <f t="shared" ref="C531:C539" si="95">IF(I531=0,"",VLOOKUP(I531,MATERIALES,3,FALSE))</f>
        <v/>
      </c>
      <c r="D531" s="194"/>
      <c r="E531" s="252">
        <f t="shared" ref="E531:E542" si="96">IF(I531=0,0,VLOOKUP(I531,MATERIALES,4,FALSE))</f>
        <v>0</v>
      </c>
      <c r="F531" s="230">
        <f>D531*E531</f>
        <v>0</v>
      </c>
      <c r="G531" s="231"/>
      <c r="I531" s="283"/>
    </row>
    <row r="532" spans="1:15">
      <c r="A532" s="748" t="str">
        <f t="shared" si="94"/>
        <v/>
      </c>
      <c r="B532" s="749"/>
      <c r="C532" s="251" t="str">
        <f t="shared" si="95"/>
        <v/>
      </c>
      <c r="D532" s="194"/>
      <c r="E532" s="252">
        <f t="shared" si="96"/>
        <v>0</v>
      </c>
      <c r="F532" s="230">
        <f t="shared" ref="F532:F542" si="97">D532*E532</f>
        <v>0</v>
      </c>
      <c r="G532" s="232"/>
      <c r="I532" s="283"/>
    </row>
    <row r="533" spans="1:15">
      <c r="A533" s="748" t="str">
        <f t="shared" si="94"/>
        <v/>
      </c>
      <c r="B533" s="749"/>
      <c r="C533" s="251" t="str">
        <f t="shared" si="95"/>
        <v/>
      </c>
      <c r="D533" s="194"/>
      <c r="E533" s="252">
        <f t="shared" si="96"/>
        <v>0</v>
      </c>
      <c r="F533" s="230">
        <f t="shared" si="97"/>
        <v>0</v>
      </c>
      <c r="G533" s="232"/>
      <c r="I533" s="283"/>
    </row>
    <row r="534" spans="1:15">
      <c r="A534" s="748" t="str">
        <f t="shared" si="94"/>
        <v/>
      </c>
      <c r="B534" s="749"/>
      <c r="C534" s="251" t="str">
        <f t="shared" si="95"/>
        <v/>
      </c>
      <c r="D534" s="194"/>
      <c r="E534" s="252">
        <f t="shared" si="96"/>
        <v>0</v>
      </c>
      <c r="F534" s="230">
        <f t="shared" si="97"/>
        <v>0</v>
      </c>
      <c r="G534" s="232"/>
      <c r="I534" s="283"/>
    </row>
    <row r="535" spans="1:15">
      <c r="A535" s="748" t="str">
        <f t="shared" si="94"/>
        <v/>
      </c>
      <c r="B535" s="749"/>
      <c r="C535" s="251" t="str">
        <f t="shared" si="95"/>
        <v/>
      </c>
      <c r="D535" s="194"/>
      <c r="E535" s="252">
        <f t="shared" si="96"/>
        <v>0</v>
      </c>
      <c r="F535" s="230">
        <f t="shared" si="97"/>
        <v>0</v>
      </c>
      <c r="G535" s="232"/>
      <c r="I535" s="283"/>
    </row>
    <row r="536" spans="1:15">
      <c r="A536" s="748" t="str">
        <f t="shared" si="94"/>
        <v/>
      </c>
      <c r="B536" s="749"/>
      <c r="C536" s="251" t="str">
        <f t="shared" si="95"/>
        <v/>
      </c>
      <c r="D536" s="194"/>
      <c r="E536" s="252">
        <f t="shared" si="96"/>
        <v>0</v>
      </c>
      <c r="F536" s="230">
        <f t="shared" si="97"/>
        <v>0</v>
      </c>
      <c r="G536" s="232"/>
      <c r="I536" s="283"/>
    </row>
    <row r="537" spans="1:15">
      <c r="A537" s="748" t="str">
        <f t="shared" si="94"/>
        <v/>
      </c>
      <c r="B537" s="749"/>
      <c r="C537" s="251" t="str">
        <f t="shared" si="95"/>
        <v/>
      </c>
      <c r="D537" s="194"/>
      <c r="E537" s="252">
        <f t="shared" si="96"/>
        <v>0</v>
      </c>
      <c r="F537" s="230">
        <f t="shared" si="97"/>
        <v>0</v>
      </c>
      <c r="G537" s="232"/>
      <c r="I537" s="283"/>
    </row>
    <row r="538" spans="1:15">
      <c r="A538" s="748" t="str">
        <f t="shared" si="94"/>
        <v/>
      </c>
      <c r="B538" s="749"/>
      <c r="C538" s="251" t="str">
        <f t="shared" si="95"/>
        <v/>
      </c>
      <c r="D538" s="194"/>
      <c r="E538" s="252">
        <f t="shared" si="96"/>
        <v>0</v>
      </c>
      <c r="F538" s="230">
        <f t="shared" si="97"/>
        <v>0</v>
      </c>
      <c r="G538" s="253"/>
      <c r="I538" s="283"/>
    </row>
    <row r="539" spans="1:15">
      <c r="A539" s="748" t="str">
        <f t="shared" si="94"/>
        <v/>
      </c>
      <c r="B539" s="749"/>
      <c r="C539" s="251" t="str">
        <f t="shared" si="95"/>
        <v/>
      </c>
      <c r="D539" s="194"/>
      <c r="E539" s="252">
        <f t="shared" si="96"/>
        <v>0</v>
      </c>
      <c r="F539" s="230">
        <f t="shared" si="97"/>
        <v>0</v>
      </c>
      <c r="G539" s="232"/>
      <c r="I539" s="283"/>
    </row>
    <row r="540" spans="1:15">
      <c r="A540" s="748" t="str">
        <f t="shared" si="94"/>
        <v/>
      </c>
      <c r="B540" s="749"/>
      <c r="C540" s="251"/>
      <c r="D540" s="194"/>
      <c r="E540" s="252">
        <f t="shared" si="96"/>
        <v>0</v>
      </c>
      <c r="F540" s="230">
        <f t="shared" si="97"/>
        <v>0</v>
      </c>
      <c r="G540" s="232"/>
      <c r="I540" s="283"/>
    </row>
    <row r="541" spans="1:15">
      <c r="A541" s="748" t="str">
        <f t="shared" si="94"/>
        <v/>
      </c>
      <c r="B541" s="749"/>
      <c r="C541" s="251"/>
      <c r="D541" s="194"/>
      <c r="E541" s="252">
        <f t="shared" si="96"/>
        <v>0</v>
      </c>
      <c r="F541" s="230">
        <f t="shared" si="97"/>
        <v>0</v>
      </c>
      <c r="G541" s="232"/>
      <c r="I541" s="283"/>
    </row>
    <row r="542" spans="1:15">
      <c r="A542" s="748" t="str">
        <f t="shared" si="94"/>
        <v/>
      </c>
      <c r="B542" s="749"/>
      <c r="C542" s="251" t="str">
        <f t="shared" ref="C542" si="98">IF(I542=0,"",VLOOKUP(I542,MATERIALES,3,FALSE))</f>
        <v/>
      </c>
      <c r="D542" s="194"/>
      <c r="E542" s="252">
        <f t="shared" si="96"/>
        <v>0</v>
      </c>
      <c r="F542" s="230">
        <f t="shared" si="97"/>
        <v>0</v>
      </c>
      <c r="G542" s="233"/>
      <c r="I542" s="283"/>
    </row>
    <row r="543" spans="1:15" ht="26.25" customHeight="1" thickBot="1">
      <c r="A543" s="214"/>
      <c r="B543" s="438"/>
      <c r="C543" s="215"/>
      <c r="D543" s="217"/>
      <c r="E543" s="254"/>
      <c r="F543" s="255" t="s">
        <v>81</v>
      </c>
      <c r="G543" s="253">
        <f>ROUND(SUM(F531:F542),0)</f>
        <v>0</v>
      </c>
      <c r="I543" s="326"/>
    </row>
    <row r="544" spans="1:15" ht="14" thickTop="1" thickBot="1">
      <c r="A544" s="256" t="s">
        <v>72</v>
      </c>
      <c r="B544" s="445"/>
      <c r="C544" s="257"/>
      <c r="D544" s="259"/>
      <c r="E544" s="259"/>
      <c r="F544" s="258"/>
      <c r="G544" s="260"/>
      <c r="I544" s="326"/>
    </row>
    <row r="545" spans="1:9" ht="25.5" customHeight="1" thickTop="1">
      <c r="A545" s="245" t="s">
        <v>57</v>
      </c>
      <c r="B545" s="455"/>
      <c r="C545" s="248" t="s">
        <v>71</v>
      </c>
      <c r="D545" s="316" t="s">
        <v>75</v>
      </c>
      <c r="E545" s="248" t="s">
        <v>98</v>
      </c>
      <c r="F545" s="249" t="s">
        <v>79</v>
      </c>
      <c r="G545" s="250" t="s">
        <v>70</v>
      </c>
      <c r="I545" s="326"/>
    </row>
    <row r="546" spans="1:9">
      <c r="A546" s="748" t="str">
        <f>IF(I546=0,"",VLOOKUP(I546,EQUIPOS,2,FALSE))</f>
        <v/>
      </c>
      <c r="B546" s="749"/>
      <c r="C546" s="195"/>
      <c r="D546" s="194"/>
      <c r="E546" s="252">
        <f>IF(I546=0,0,VLOOKUP(I546,EQUIPOS,4,FALSE))</f>
        <v>0</v>
      </c>
      <c r="F546" s="230">
        <f>C546*D546*E546</f>
        <v>0</v>
      </c>
      <c r="G546" s="231"/>
      <c r="I546" s="283"/>
    </row>
    <row r="547" spans="1:9">
      <c r="A547" s="748" t="str">
        <f>IF(I547=0,"",VLOOKUP(I547,EQUIPOS,2,FALSE))</f>
        <v/>
      </c>
      <c r="B547" s="749"/>
      <c r="C547" s="195"/>
      <c r="D547" s="194"/>
      <c r="E547" s="252">
        <f>IF(I547=0,0,VLOOKUP(I547,EQUIPOS,4,FALSE))</f>
        <v>0</v>
      </c>
      <c r="F547" s="230">
        <f t="shared" ref="F547:F550" si="99">C547*D547*E547</f>
        <v>0</v>
      </c>
      <c r="G547" s="232"/>
      <c r="I547" s="283"/>
    </row>
    <row r="548" spans="1:9">
      <c r="A548" s="748" t="str">
        <f>IF(I548=0,"",VLOOKUP(I548,EQUIPOS,2,FALSE))</f>
        <v/>
      </c>
      <c r="B548" s="749"/>
      <c r="C548" s="195"/>
      <c r="D548" s="194"/>
      <c r="E548" s="252">
        <f>IF(I548=0,0,VLOOKUP(I548,EQUIPOS,4,FALSE))</f>
        <v>0</v>
      </c>
      <c r="F548" s="230">
        <f t="shared" si="99"/>
        <v>0</v>
      </c>
      <c r="G548" s="232"/>
      <c r="I548" s="283"/>
    </row>
    <row r="549" spans="1:9">
      <c r="A549" s="748" t="str">
        <f>IF(I549=0,"",VLOOKUP(I549,EQUIPOS,2,FALSE))</f>
        <v/>
      </c>
      <c r="B549" s="749"/>
      <c r="C549" s="195"/>
      <c r="D549" s="194"/>
      <c r="E549" s="252">
        <f>IF(I549=0,0,VLOOKUP(I549,EQUIPOS,4,FALSE))</f>
        <v>0</v>
      </c>
      <c r="F549" s="230">
        <f t="shared" si="99"/>
        <v>0</v>
      </c>
      <c r="G549" s="232"/>
      <c r="I549" s="283"/>
    </row>
    <row r="550" spans="1:9">
      <c r="A550" s="748" t="str">
        <f>IF(I550=0,"",VLOOKUP(I550,EQUIPOS,2,FALSE))</f>
        <v/>
      </c>
      <c r="B550" s="749"/>
      <c r="C550" s="195"/>
      <c r="D550" s="194"/>
      <c r="E550" s="252">
        <f>IF(I550=0,0,VLOOKUP(I550,EQUIPOS,4,FALSE))</f>
        <v>0</v>
      </c>
      <c r="F550" s="230">
        <f t="shared" si="99"/>
        <v>0</v>
      </c>
      <c r="G550" s="233"/>
      <c r="I550" s="283"/>
    </row>
    <row r="551" spans="1:9" ht="30.75" customHeight="1" thickBot="1">
      <c r="A551" s="234"/>
      <c r="B551" s="456"/>
      <c r="C551" s="235"/>
      <c r="D551" s="237"/>
      <c r="E551" s="261"/>
      <c r="F551" s="238" t="s">
        <v>82</v>
      </c>
      <c r="G551" s="262">
        <f>ROUND(SUM(F546:F550),0)</f>
        <v>0</v>
      </c>
      <c r="I551" s="326"/>
    </row>
    <row r="552" spans="1:9" ht="13.5" thickTop="1">
      <c r="A552" s="240" t="s">
        <v>73</v>
      </c>
      <c r="B552" s="446"/>
      <c r="C552" s="241"/>
      <c r="D552" s="243"/>
      <c r="E552" s="243"/>
      <c r="F552" s="242"/>
      <c r="G552" s="244"/>
      <c r="I552" s="326"/>
    </row>
    <row r="553" spans="1:9" ht="26">
      <c r="A553" s="245" t="s">
        <v>57</v>
      </c>
      <c r="B553" s="454" t="s">
        <v>58</v>
      </c>
      <c r="C553" s="247" t="s">
        <v>68</v>
      </c>
      <c r="D553" s="316" t="s">
        <v>74</v>
      </c>
      <c r="E553" s="248" t="s">
        <v>69</v>
      </c>
      <c r="F553" s="249" t="s">
        <v>79</v>
      </c>
      <c r="G553" s="250" t="s">
        <v>70</v>
      </c>
      <c r="H553" s="220"/>
      <c r="I553" s="325"/>
    </row>
    <row r="554" spans="1:9">
      <c r="A554" s="263" t="str">
        <f t="shared" ref="A554:A565" si="100">IF(I554=0,"",VLOOKUP(I554,MANOOBRA,2,FALSE))</f>
        <v/>
      </c>
      <c r="B554" s="444" t="str">
        <f t="shared" ref="B554:B565" si="101">IF(I554=0,"",VLOOKUP(I554,MANOOBRA,3,FALSE))</f>
        <v/>
      </c>
      <c r="C554" s="195"/>
      <c r="D554" s="466"/>
      <c r="E554" s="252">
        <f t="shared" ref="E554:E565" si="102">IF(I554=0,0,VLOOKUP(I554,MANOOBRA,4,FALSE))</f>
        <v>0</v>
      </c>
      <c r="F554" s="230">
        <f>IF(D554=0,0,C554*E554/D554)</f>
        <v>0</v>
      </c>
      <c r="G554" s="231"/>
      <c r="I554" s="283"/>
    </row>
    <row r="555" spans="1:9">
      <c r="A555" s="263" t="str">
        <f t="shared" si="100"/>
        <v/>
      </c>
      <c r="B555" s="444" t="str">
        <f t="shared" si="101"/>
        <v/>
      </c>
      <c r="C555" s="195"/>
      <c r="D555" s="466"/>
      <c r="E555" s="252">
        <f t="shared" si="102"/>
        <v>0</v>
      </c>
      <c r="F555" s="230">
        <f t="shared" ref="F555:F565" si="103">IF(D555=0,0,C555*E555/D555)</f>
        <v>0</v>
      </c>
      <c r="G555" s="232"/>
      <c r="I555" s="283"/>
    </row>
    <row r="556" spans="1:9">
      <c r="A556" s="263" t="str">
        <f t="shared" si="100"/>
        <v/>
      </c>
      <c r="B556" s="444" t="str">
        <f t="shared" si="101"/>
        <v/>
      </c>
      <c r="C556" s="195"/>
      <c r="D556" s="309"/>
      <c r="E556" s="252">
        <f t="shared" si="102"/>
        <v>0</v>
      </c>
      <c r="F556" s="230">
        <f t="shared" si="103"/>
        <v>0</v>
      </c>
      <c r="G556" s="232"/>
      <c r="I556" s="283"/>
    </row>
    <row r="557" spans="1:9">
      <c r="A557" s="263" t="str">
        <f t="shared" si="100"/>
        <v/>
      </c>
      <c r="B557" s="444" t="str">
        <f t="shared" si="101"/>
        <v/>
      </c>
      <c r="C557" s="195"/>
      <c r="D557" s="195"/>
      <c r="E557" s="252">
        <f t="shared" si="102"/>
        <v>0</v>
      </c>
      <c r="F557" s="230">
        <f t="shared" si="103"/>
        <v>0</v>
      </c>
      <c r="G557" s="232"/>
      <c r="I557" s="283"/>
    </row>
    <row r="558" spans="1:9">
      <c r="A558" s="263" t="str">
        <f t="shared" si="100"/>
        <v/>
      </c>
      <c r="B558" s="444" t="str">
        <f t="shared" si="101"/>
        <v/>
      </c>
      <c r="C558" s="195"/>
      <c r="D558" s="195"/>
      <c r="E558" s="252">
        <f t="shared" si="102"/>
        <v>0</v>
      </c>
      <c r="F558" s="230">
        <f t="shared" si="103"/>
        <v>0</v>
      </c>
      <c r="G558" s="232"/>
      <c r="I558" s="283"/>
    </row>
    <row r="559" spans="1:9">
      <c r="A559" s="263" t="str">
        <f t="shared" si="100"/>
        <v/>
      </c>
      <c r="B559" s="444" t="str">
        <f t="shared" si="101"/>
        <v/>
      </c>
      <c r="C559" s="195"/>
      <c r="D559" s="195"/>
      <c r="E559" s="252">
        <f t="shared" si="102"/>
        <v>0</v>
      </c>
      <c r="F559" s="230">
        <f t="shared" si="103"/>
        <v>0</v>
      </c>
      <c r="G559" s="232"/>
      <c r="I559" s="283"/>
    </row>
    <row r="560" spans="1:9">
      <c r="A560" s="263" t="str">
        <f t="shared" si="100"/>
        <v/>
      </c>
      <c r="B560" s="444" t="str">
        <f t="shared" si="101"/>
        <v/>
      </c>
      <c r="C560" s="195"/>
      <c r="D560" s="195"/>
      <c r="E560" s="252">
        <f t="shared" si="102"/>
        <v>0</v>
      </c>
      <c r="F560" s="230">
        <f t="shared" si="103"/>
        <v>0</v>
      </c>
      <c r="G560" s="232"/>
      <c r="I560" s="283"/>
    </row>
    <row r="561" spans="1:16">
      <c r="A561" s="263" t="str">
        <f t="shared" si="100"/>
        <v/>
      </c>
      <c r="B561" s="444" t="str">
        <f t="shared" si="101"/>
        <v/>
      </c>
      <c r="C561" s="195"/>
      <c r="D561" s="195"/>
      <c r="E561" s="252">
        <f t="shared" si="102"/>
        <v>0</v>
      </c>
      <c r="F561" s="230">
        <f t="shared" si="103"/>
        <v>0</v>
      </c>
      <c r="G561" s="232"/>
      <c r="I561" s="283"/>
    </row>
    <row r="562" spans="1:16">
      <c r="A562" s="263" t="str">
        <f t="shared" si="100"/>
        <v/>
      </c>
      <c r="B562" s="444" t="str">
        <f t="shared" si="101"/>
        <v/>
      </c>
      <c r="C562" s="195"/>
      <c r="D562" s="195"/>
      <c r="E562" s="252">
        <f t="shared" si="102"/>
        <v>0</v>
      </c>
      <c r="F562" s="230">
        <f t="shared" si="103"/>
        <v>0</v>
      </c>
      <c r="G562" s="232"/>
      <c r="I562" s="283"/>
    </row>
    <row r="563" spans="1:16">
      <c r="A563" s="263" t="str">
        <f t="shared" si="100"/>
        <v/>
      </c>
      <c r="B563" s="444" t="str">
        <f t="shared" si="101"/>
        <v/>
      </c>
      <c r="C563" s="195"/>
      <c r="D563" s="195"/>
      <c r="E563" s="252">
        <f t="shared" si="102"/>
        <v>0</v>
      </c>
      <c r="F563" s="230">
        <f t="shared" si="103"/>
        <v>0</v>
      </c>
      <c r="G563" s="232"/>
      <c r="I563" s="283"/>
    </row>
    <row r="564" spans="1:16">
      <c r="A564" s="263" t="str">
        <f t="shared" si="100"/>
        <v/>
      </c>
      <c r="B564" s="444" t="str">
        <f t="shared" si="101"/>
        <v/>
      </c>
      <c r="C564" s="195"/>
      <c r="D564" s="195"/>
      <c r="E564" s="252">
        <f t="shared" si="102"/>
        <v>0</v>
      </c>
      <c r="F564" s="230">
        <f t="shared" si="103"/>
        <v>0</v>
      </c>
      <c r="G564" s="232"/>
      <c r="I564" s="283"/>
    </row>
    <row r="565" spans="1:16">
      <c r="A565" s="263" t="str">
        <f t="shared" si="100"/>
        <v/>
      </c>
      <c r="B565" s="444" t="str">
        <f t="shared" si="101"/>
        <v/>
      </c>
      <c r="C565" s="195"/>
      <c r="D565" s="195"/>
      <c r="E565" s="252">
        <f t="shared" si="102"/>
        <v>0</v>
      </c>
      <c r="F565" s="230">
        <f t="shared" si="103"/>
        <v>0</v>
      </c>
      <c r="G565" s="233"/>
      <c r="I565" s="283"/>
    </row>
    <row r="566" spans="1:16" ht="31.5" customHeight="1" thickBot="1">
      <c r="A566" s="234"/>
      <c r="B566" s="456"/>
      <c r="C566" s="235"/>
      <c r="D566" s="237"/>
      <c r="E566" s="237"/>
      <c r="F566" s="238" t="s">
        <v>83</v>
      </c>
      <c r="G566" s="262">
        <f>ROUND(SUM(F554:F565),0)</f>
        <v>0</v>
      </c>
      <c r="I566" s="326"/>
    </row>
    <row r="567" spans="1:16" ht="13.5" thickTop="1">
      <c r="A567" s="186" t="s">
        <v>76</v>
      </c>
      <c r="B567" s="446"/>
      <c r="C567" s="241"/>
      <c r="D567" s="243"/>
      <c r="E567" s="243"/>
      <c r="F567" s="242"/>
      <c r="G567" s="244"/>
      <c r="I567" s="326"/>
    </row>
    <row r="568" spans="1:16">
      <c r="A568" s="245" t="s">
        <v>57</v>
      </c>
      <c r="B568" s="455"/>
      <c r="C568" s="246"/>
      <c r="D568" s="317"/>
      <c r="E568" s="248" t="s">
        <v>77</v>
      </c>
      <c r="F568" s="249" t="s">
        <v>78</v>
      </c>
      <c r="G568" s="264" t="s">
        <v>77</v>
      </c>
      <c r="H568" s="220"/>
      <c r="I568" s="325"/>
    </row>
    <row r="569" spans="1:16">
      <c r="A569" s="185" t="s">
        <v>87</v>
      </c>
      <c r="B569" s="453"/>
      <c r="C569" s="265"/>
      <c r="D569" s="318"/>
      <c r="E569" s="229">
        <f>ROUND(SUM(G528,G543,G551,G566),2)</f>
        <v>0</v>
      </c>
      <c r="F569" s="266">
        <f>A</f>
        <v>0</v>
      </c>
      <c r="G569" s="267">
        <f>E569*F569</f>
        <v>0</v>
      </c>
      <c r="I569" s="326"/>
    </row>
    <row r="570" spans="1:16">
      <c r="A570" s="185" t="s">
        <v>85</v>
      </c>
      <c r="B570" s="453"/>
      <c r="C570" s="265"/>
      <c r="D570" s="318"/>
      <c r="E570" s="229">
        <f>SUM(G528,G543,G551,G566)</f>
        <v>0</v>
      </c>
      <c r="F570" s="266">
        <f>I</f>
        <v>0</v>
      </c>
      <c r="G570" s="267">
        <f>E570*F570</f>
        <v>0</v>
      </c>
      <c r="I570" s="326"/>
    </row>
    <row r="571" spans="1:16">
      <c r="A571" s="185" t="s">
        <v>86</v>
      </c>
      <c r="B571" s="453"/>
      <c r="C571" s="265"/>
      <c r="D571" s="318"/>
      <c r="E571" s="229">
        <f>SUM(G528,G543,G551,G566)</f>
        <v>0</v>
      </c>
      <c r="F571" s="266">
        <f>U</f>
        <v>0</v>
      </c>
      <c r="G571" s="267">
        <f>E571*F571</f>
        <v>0</v>
      </c>
      <c r="I571" s="326"/>
    </row>
    <row r="572" spans="1:16" ht="33" customHeight="1" thickBot="1">
      <c r="A572" s="234"/>
      <c r="B572" s="456"/>
      <c r="C572" s="235"/>
      <c r="D572" s="237"/>
      <c r="E572" s="237"/>
      <c r="F572" s="268" t="s">
        <v>84</v>
      </c>
      <c r="G572" s="262">
        <f>SUM(G569:G571)</f>
        <v>0</v>
      </c>
      <c r="I572" s="326"/>
      <c r="J572" s="295"/>
      <c r="K572" s="296"/>
      <c r="L572" s="296"/>
      <c r="M572" s="296"/>
      <c r="N572" s="296"/>
      <c r="O572" s="296"/>
    </row>
    <row r="573" spans="1:16" s="211" customFormat="1" ht="14" thickTop="1" thickBot="1">
      <c r="A573" s="269"/>
      <c r="B573" s="443"/>
      <c r="C573" s="270"/>
      <c r="D573" s="319"/>
      <c r="E573" s="271" t="s">
        <v>89</v>
      </c>
      <c r="F573" s="272"/>
      <c r="G573" s="273">
        <f>ROUND(SUM(G528,G543,G551,G566,G572),0)</f>
        <v>0</v>
      </c>
      <c r="I573" s="327"/>
      <c r="J573" s="212" t="str">
        <f>B512</f>
        <v>1,3,1</v>
      </c>
      <c r="K573" s="274">
        <f>E569</f>
        <v>0</v>
      </c>
      <c r="L573" s="294">
        <f>G569</f>
        <v>0</v>
      </c>
      <c r="M573" s="294">
        <f>G570</f>
        <v>0</v>
      </c>
      <c r="N573" s="294">
        <f>G571</f>
        <v>0</v>
      </c>
      <c r="O573" s="299">
        <f>SUM(K573:N573)</f>
        <v>0</v>
      </c>
      <c r="P573" s="294"/>
    </row>
    <row r="574" spans="1:16" ht="13.5" thickTop="1">
      <c r="A574" s="275" t="s">
        <v>97</v>
      </c>
      <c r="B574" s="438"/>
      <c r="C574" s="215"/>
      <c r="D574" s="217"/>
      <c r="E574" s="217"/>
      <c r="F574" s="216"/>
      <c r="G574" s="219"/>
      <c r="I574" s="326"/>
      <c r="P574" s="294"/>
    </row>
    <row r="575" spans="1:16">
      <c r="A575" s="275"/>
      <c r="B575" s="452"/>
      <c r="C575" s="276"/>
      <c r="D575" s="320"/>
      <c r="E575" s="217"/>
      <c r="F575" s="216"/>
      <c r="G575" s="277">
        <f ca="1">TODAY()</f>
        <v>44839</v>
      </c>
      <c r="I575" s="326"/>
      <c r="P575" s="294"/>
    </row>
    <row r="576" spans="1:16" ht="13.5" thickBot="1">
      <c r="A576" s="234"/>
      <c r="B576" s="456"/>
      <c r="C576" s="235"/>
      <c r="D576" s="237"/>
      <c r="E576" s="237"/>
      <c r="F576" s="236"/>
      <c r="G576" s="278"/>
      <c r="I576" s="326"/>
      <c r="P576" s="294"/>
    </row>
    <row r="577" spans="1:15" s="199" customFormat="1" ht="13.5" thickTop="1">
      <c r="A577" s="196" t="s">
        <v>109</v>
      </c>
      <c r="B577" s="458"/>
      <c r="C577" s="196"/>
      <c r="D577" s="198"/>
      <c r="E577" s="198"/>
      <c r="F577" s="197"/>
      <c r="G577" s="197"/>
      <c r="I577" s="321"/>
      <c r="J577" s="200"/>
      <c r="O577" s="297"/>
    </row>
    <row r="578" spans="1:15" s="199" customFormat="1">
      <c r="A578" s="196" t="str">
        <f>CONCATENATE('Prestaciones y AIU'!A793," ANALISIS DE PRECIOS UNITARIOS")</f>
        <v xml:space="preserve"> ANALISIS DE PRECIOS UNITARIOS</v>
      </c>
      <c r="B578" s="458"/>
      <c r="C578" s="196"/>
      <c r="D578" s="198"/>
      <c r="E578" s="198"/>
      <c r="F578" s="197"/>
      <c r="G578" s="197"/>
      <c r="I578" s="321"/>
      <c r="J578" s="200"/>
      <c r="O578" s="297"/>
    </row>
    <row r="579" spans="1:15" s="199" customFormat="1">
      <c r="A579" s="196" t="str">
        <f>Objeto_LIC</f>
        <v>OPTIMIZACION DEL SISTEMA DE ABASTECIMIENTO (ADUCCION, PRETRATAMIENTO Y CONDUCCION) DEL MUNICPIO DE TAME, DEPARTAMENTO DE ARAUCA</v>
      </c>
      <c r="B579" s="458"/>
      <c r="C579" s="196"/>
      <c r="D579" s="198"/>
      <c r="E579" s="198"/>
      <c r="F579" s="197"/>
      <c r="G579" s="197"/>
      <c r="I579" s="321"/>
      <c r="J579" s="200"/>
      <c r="O579" s="297"/>
    </row>
    <row r="580" spans="1:15" s="199" customFormat="1">
      <c r="A580" s="196"/>
      <c r="B580" s="458"/>
      <c r="C580" s="196"/>
      <c r="D580" s="198"/>
      <c r="E580" s="198"/>
      <c r="F580" s="197"/>
      <c r="G580" s="197"/>
      <c r="I580" s="321"/>
      <c r="J580" s="200"/>
      <c r="O580" s="297"/>
    </row>
    <row r="581" spans="1:15" ht="13.5" thickBot="1">
      <c r="A581" s="201"/>
      <c r="B581" s="448"/>
      <c r="C581" s="201"/>
      <c r="D581" s="203"/>
      <c r="E581" s="203"/>
      <c r="F581" s="202"/>
      <c r="G581" s="202"/>
    </row>
    <row r="582" spans="1:15" s="211" customFormat="1" ht="13.5" thickTop="1">
      <c r="A582" s="206"/>
      <c r="B582" s="457"/>
      <c r="C582" s="207"/>
      <c r="D582" s="209"/>
      <c r="E582" s="209"/>
      <c r="F582" s="208"/>
      <c r="G582" s="210" t="s">
        <v>110</v>
      </c>
      <c r="I582" s="323"/>
      <c r="J582" s="212"/>
      <c r="O582" s="297"/>
    </row>
    <row r="583" spans="1:15" ht="12.75" customHeight="1">
      <c r="A583" s="213" t="s">
        <v>62</v>
      </c>
      <c r="B583" s="750">
        <f>Proponente</f>
        <v>0</v>
      </c>
      <c r="C583" s="750"/>
      <c r="D583" s="750"/>
      <c r="E583" s="750"/>
      <c r="F583" s="750"/>
      <c r="G583" s="751"/>
    </row>
    <row r="584" spans="1:15" ht="12.75" customHeight="1">
      <c r="A584" s="213" t="s">
        <v>63</v>
      </c>
      <c r="B584" s="470" t="s">
        <v>270</v>
      </c>
      <c r="C584" s="750" t="str">
        <f>VLOOKUP(B584,Presupuesto!$A$4:$B$106,2,FALSE)</f>
        <v>Suministro, figurado e instalación de acero de refuerzo de 60.000 psi (420 MPa) CAJA DE DERIVACIÓN</v>
      </c>
      <c r="D584" s="750"/>
      <c r="E584" s="750"/>
      <c r="F584" s="750"/>
      <c r="G584" s="751"/>
    </row>
    <row r="585" spans="1:15">
      <c r="A585" s="214"/>
      <c r="B585" s="438"/>
      <c r="C585" s="215"/>
      <c r="D585" s="217"/>
      <c r="E585" s="217"/>
      <c r="F585" s="218" t="s">
        <v>88</v>
      </c>
      <c r="G585" s="582" t="str">
        <f>IF(B584=0,"-",VLOOKUP(B584,Presupuesto!$A$5:$C$119,3,FALSE))</f>
        <v>Kg</v>
      </c>
      <c r="H585" s="582"/>
      <c r="I585" s="582"/>
      <c r="J585" s="582"/>
      <c r="K585" s="583"/>
    </row>
    <row r="586" spans="1:15" ht="13.5" thickBot="1">
      <c r="A586" s="213" t="s">
        <v>64</v>
      </c>
      <c r="B586" s="438"/>
      <c r="C586" s="215"/>
      <c r="D586" s="217"/>
      <c r="E586" s="217"/>
      <c r="F586" s="216"/>
      <c r="G586" s="219"/>
      <c r="I586" s="324"/>
      <c r="J586" s="295"/>
      <c r="K586" s="296"/>
      <c r="L586" s="296"/>
      <c r="M586" s="296"/>
      <c r="N586" s="296"/>
      <c r="O586" s="296"/>
    </row>
    <row r="587" spans="1:15" s="220" customFormat="1" ht="13.5" thickTop="1">
      <c r="A587" s="221" t="s">
        <v>57</v>
      </c>
      <c r="B587" s="447" t="s">
        <v>65</v>
      </c>
      <c r="C587" s="222" t="s">
        <v>66</v>
      </c>
      <c r="D587" s="223" t="s">
        <v>74</v>
      </c>
      <c r="E587" s="224" t="s">
        <v>100</v>
      </c>
      <c r="F587" s="224" t="s">
        <v>79</v>
      </c>
      <c r="G587" s="225" t="s">
        <v>70</v>
      </c>
      <c r="I587" s="325"/>
      <c r="J587" s="226"/>
      <c r="O587" s="296"/>
    </row>
    <row r="588" spans="1:15">
      <c r="A588" s="227" t="str">
        <f t="shared" ref="A588:A599" si="104">IF(I588=0,"-",VLOOKUP(I588,EQUIPOS,2,FALSE))</f>
        <v>-</v>
      </c>
      <c r="B588" s="228"/>
      <c r="C588" s="228"/>
      <c r="D588" s="194"/>
      <c r="E588" s="229">
        <f t="shared" ref="E588:E599" si="105">IF(I588=0,0,VLOOKUP(I588,EQUIPOS,4,FALSE))</f>
        <v>0</v>
      </c>
      <c r="F588" s="230">
        <f t="shared" ref="F588:F599" si="106">IF(D588=0,0,E588/D588)</f>
        <v>0</v>
      </c>
      <c r="G588" s="231"/>
      <c r="I588" s="283"/>
    </row>
    <row r="589" spans="1:15">
      <c r="A589" s="227" t="str">
        <f t="shared" si="104"/>
        <v>-</v>
      </c>
      <c r="B589" s="228"/>
      <c r="C589" s="228"/>
      <c r="D589" s="194"/>
      <c r="E589" s="229">
        <f t="shared" si="105"/>
        <v>0</v>
      </c>
      <c r="F589" s="230">
        <f t="shared" si="106"/>
        <v>0</v>
      </c>
      <c r="G589" s="232"/>
      <c r="I589" s="283"/>
    </row>
    <row r="590" spans="1:15">
      <c r="A590" s="227" t="str">
        <f t="shared" si="104"/>
        <v>-</v>
      </c>
      <c r="B590" s="228"/>
      <c r="C590" s="228"/>
      <c r="D590" s="194"/>
      <c r="E590" s="229">
        <f t="shared" si="105"/>
        <v>0</v>
      </c>
      <c r="F590" s="230">
        <f t="shared" si="106"/>
        <v>0</v>
      </c>
      <c r="G590" s="232"/>
      <c r="I590" s="283"/>
    </row>
    <row r="591" spans="1:15">
      <c r="A591" s="227" t="str">
        <f t="shared" si="104"/>
        <v>-</v>
      </c>
      <c r="B591" s="228"/>
      <c r="C591" s="228"/>
      <c r="D591" s="194"/>
      <c r="E591" s="229">
        <f t="shared" si="105"/>
        <v>0</v>
      </c>
      <c r="F591" s="230">
        <f t="shared" si="106"/>
        <v>0</v>
      </c>
      <c r="G591" s="232"/>
      <c r="I591" s="283"/>
    </row>
    <row r="592" spans="1:15">
      <c r="A592" s="227" t="str">
        <f t="shared" si="104"/>
        <v>-</v>
      </c>
      <c r="B592" s="228"/>
      <c r="C592" s="228"/>
      <c r="D592" s="194"/>
      <c r="E592" s="229">
        <f t="shared" si="105"/>
        <v>0</v>
      </c>
      <c r="F592" s="230">
        <f t="shared" si="106"/>
        <v>0</v>
      </c>
      <c r="G592" s="232"/>
      <c r="I592" s="283"/>
    </row>
    <row r="593" spans="1:15">
      <c r="A593" s="227" t="str">
        <f t="shared" si="104"/>
        <v>-</v>
      </c>
      <c r="B593" s="228"/>
      <c r="C593" s="228"/>
      <c r="D593" s="194"/>
      <c r="E593" s="229">
        <f t="shared" si="105"/>
        <v>0</v>
      </c>
      <c r="F593" s="230">
        <f t="shared" si="106"/>
        <v>0</v>
      </c>
      <c r="G593" s="232"/>
      <c r="I593" s="283"/>
    </row>
    <row r="594" spans="1:15">
      <c r="A594" s="227" t="str">
        <f t="shared" si="104"/>
        <v>-</v>
      </c>
      <c r="B594" s="228"/>
      <c r="C594" s="228"/>
      <c r="D594" s="194"/>
      <c r="E594" s="229">
        <f t="shared" si="105"/>
        <v>0</v>
      </c>
      <c r="F594" s="230">
        <f t="shared" si="106"/>
        <v>0</v>
      </c>
      <c r="G594" s="232"/>
      <c r="I594" s="283"/>
    </row>
    <row r="595" spans="1:15">
      <c r="A595" s="227" t="str">
        <f t="shared" si="104"/>
        <v>-</v>
      </c>
      <c r="B595" s="228"/>
      <c r="C595" s="228"/>
      <c r="D595" s="194"/>
      <c r="E595" s="229">
        <f t="shared" si="105"/>
        <v>0</v>
      </c>
      <c r="F595" s="230">
        <f t="shared" si="106"/>
        <v>0</v>
      </c>
      <c r="G595" s="232"/>
      <c r="I595" s="283"/>
    </row>
    <row r="596" spans="1:15">
      <c r="A596" s="227" t="str">
        <f t="shared" si="104"/>
        <v>-</v>
      </c>
      <c r="B596" s="228"/>
      <c r="C596" s="228"/>
      <c r="D596" s="194"/>
      <c r="E596" s="229">
        <f t="shared" si="105"/>
        <v>0</v>
      </c>
      <c r="F596" s="230">
        <f t="shared" si="106"/>
        <v>0</v>
      </c>
      <c r="G596" s="232"/>
      <c r="I596" s="283"/>
    </row>
    <row r="597" spans="1:15">
      <c r="A597" s="227" t="str">
        <f t="shared" si="104"/>
        <v>-</v>
      </c>
      <c r="B597" s="228"/>
      <c r="C597" s="228"/>
      <c r="D597" s="194"/>
      <c r="E597" s="229">
        <f t="shared" si="105"/>
        <v>0</v>
      </c>
      <c r="F597" s="230">
        <f t="shared" si="106"/>
        <v>0</v>
      </c>
      <c r="G597" s="232"/>
      <c r="I597" s="283"/>
    </row>
    <row r="598" spans="1:15">
      <c r="A598" s="227" t="str">
        <f t="shared" si="104"/>
        <v>-</v>
      </c>
      <c r="B598" s="228"/>
      <c r="C598" s="228"/>
      <c r="D598" s="194"/>
      <c r="E598" s="229">
        <f t="shared" si="105"/>
        <v>0</v>
      </c>
      <c r="F598" s="230">
        <f t="shared" si="106"/>
        <v>0</v>
      </c>
      <c r="G598" s="232"/>
      <c r="I598" s="283"/>
    </row>
    <row r="599" spans="1:15">
      <c r="A599" s="227" t="str">
        <f t="shared" si="104"/>
        <v>-</v>
      </c>
      <c r="B599" s="228"/>
      <c r="C599" s="228"/>
      <c r="D599" s="194"/>
      <c r="E599" s="229">
        <f t="shared" si="105"/>
        <v>0</v>
      </c>
      <c r="F599" s="230">
        <f t="shared" si="106"/>
        <v>0</v>
      </c>
      <c r="G599" s="232"/>
      <c r="I599" s="283"/>
    </row>
    <row r="600" spans="1:15" ht="13.5" thickBot="1">
      <c r="A600" s="234"/>
      <c r="B600" s="456"/>
      <c r="C600" s="235"/>
      <c r="D600" s="237"/>
      <c r="E600" s="237"/>
      <c r="F600" s="238" t="s">
        <v>80</v>
      </c>
      <c r="G600" s="239">
        <f>ROUND(SUM(F588:F599),0)</f>
        <v>0</v>
      </c>
      <c r="I600" s="326"/>
    </row>
    <row r="601" spans="1:15" ht="13.5" thickTop="1">
      <c r="A601" s="240" t="s">
        <v>67</v>
      </c>
      <c r="B601" s="446"/>
      <c r="C601" s="241"/>
      <c r="D601" s="243"/>
      <c r="E601" s="243"/>
      <c r="F601" s="242"/>
      <c r="G601" s="244"/>
      <c r="I601" s="326"/>
    </row>
    <row r="602" spans="1:15" s="220" customFormat="1" ht="26">
      <c r="A602" s="245" t="s">
        <v>57</v>
      </c>
      <c r="B602" s="455"/>
      <c r="C602" s="247" t="s">
        <v>58</v>
      </c>
      <c r="D602" s="316" t="s">
        <v>68</v>
      </c>
      <c r="E602" s="248" t="s">
        <v>69</v>
      </c>
      <c r="F602" s="249" t="s">
        <v>79</v>
      </c>
      <c r="G602" s="250" t="s">
        <v>70</v>
      </c>
      <c r="I602" s="325"/>
      <c r="J602" s="226"/>
      <c r="O602" s="296"/>
    </row>
    <row r="603" spans="1:15">
      <c r="A603" s="748" t="str">
        <f t="shared" ref="A603:A614" si="107">IF(I603=0,"",VLOOKUP(I603,MATERIALES,2,FALSE))</f>
        <v/>
      </c>
      <c r="B603" s="749"/>
      <c r="C603" s="251" t="str">
        <f t="shared" ref="C603:C611" si="108">IF(I603=0,"",VLOOKUP(I603,MATERIALES,3,FALSE))</f>
        <v/>
      </c>
      <c r="D603" s="194"/>
      <c r="E603" s="252">
        <f t="shared" ref="E603:E614" si="109">IF(I603=0,0,VLOOKUP(I603,MATERIALES,4,FALSE))</f>
        <v>0</v>
      </c>
      <c r="F603" s="230">
        <f>D603*E603</f>
        <v>0</v>
      </c>
      <c r="G603" s="231"/>
      <c r="I603" s="283"/>
    </row>
    <row r="604" spans="1:15">
      <c r="A604" s="748" t="str">
        <f t="shared" si="107"/>
        <v/>
      </c>
      <c r="B604" s="749"/>
      <c r="C604" s="251" t="str">
        <f t="shared" si="108"/>
        <v/>
      </c>
      <c r="D604" s="194"/>
      <c r="E604" s="252">
        <f t="shared" si="109"/>
        <v>0</v>
      </c>
      <c r="F604" s="230">
        <f t="shared" ref="F604:F614" si="110">D604*E604</f>
        <v>0</v>
      </c>
      <c r="G604" s="232"/>
      <c r="I604" s="283"/>
    </row>
    <row r="605" spans="1:15">
      <c r="A605" s="748" t="str">
        <f t="shared" si="107"/>
        <v/>
      </c>
      <c r="B605" s="749"/>
      <c r="C605" s="251" t="str">
        <f t="shared" si="108"/>
        <v/>
      </c>
      <c r="D605" s="194"/>
      <c r="E605" s="252">
        <f t="shared" si="109"/>
        <v>0</v>
      </c>
      <c r="F605" s="230">
        <f t="shared" si="110"/>
        <v>0</v>
      </c>
      <c r="G605" s="232"/>
      <c r="I605" s="283"/>
    </row>
    <row r="606" spans="1:15">
      <c r="A606" s="748" t="str">
        <f t="shared" si="107"/>
        <v/>
      </c>
      <c r="B606" s="749"/>
      <c r="C606" s="251" t="str">
        <f t="shared" si="108"/>
        <v/>
      </c>
      <c r="D606" s="194"/>
      <c r="E606" s="252">
        <f t="shared" si="109"/>
        <v>0</v>
      </c>
      <c r="F606" s="230">
        <f t="shared" si="110"/>
        <v>0</v>
      </c>
      <c r="G606" s="232"/>
      <c r="I606" s="283"/>
    </row>
    <row r="607" spans="1:15">
      <c r="A607" s="748" t="str">
        <f t="shared" si="107"/>
        <v/>
      </c>
      <c r="B607" s="749"/>
      <c r="C607" s="251" t="str">
        <f t="shared" si="108"/>
        <v/>
      </c>
      <c r="D607" s="194"/>
      <c r="E607" s="252">
        <f t="shared" si="109"/>
        <v>0</v>
      </c>
      <c r="F607" s="230">
        <f t="shared" si="110"/>
        <v>0</v>
      </c>
      <c r="G607" s="232"/>
      <c r="I607" s="283"/>
    </row>
    <row r="608" spans="1:15">
      <c r="A608" s="748" t="str">
        <f t="shared" si="107"/>
        <v/>
      </c>
      <c r="B608" s="749"/>
      <c r="C608" s="251" t="str">
        <f t="shared" si="108"/>
        <v/>
      </c>
      <c r="D608" s="194"/>
      <c r="E608" s="252">
        <f t="shared" si="109"/>
        <v>0</v>
      </c>
      <c r="F608" s="230">
        <f t="shared" si="110"/>
        <v>0</v>
      </c>
      <c r="G608" s="232"/>
      <c r="I608" s="283"/>
    </row>
    <row r="609" spans="1:9">
      <c r="A609" s="748" t="str">
        <f t="shared" si="107"/>
        <v/>
      </c>
      <c r="B609" s="749"/>
      <c r="C609" s="251" t="str">
        <f t="shared" si="108"/>
        <v/>
      </c>
      <c r="D609" s="194"/>
      <c r="E609" s="252">
        <f t="shared" si="109"/>
        <v>0</v>
      </c>
      <c r="F609" s="230">
        <f t="shared" si="110"/>
        <v>0</v>
      </c>
      <c r="G609" s="232"/>
      <c r="I609" s="283"/>
    </row>
    <row r="610" spans="1:9">
      <c r="A610" s="748" t="str">
        <f t="shared" si="107"/>
        <v/>
      </c>
      <c r="B610" s="749"/>
      <c r="C610" s="251" t="str">
        <f t="shared" si="108"/>
        <v/>
      </c>
      <c r="D610" s="194"/>
      <c r="E610" s="252">
        <f t="shared" si="109"/>
        <v>0</v>
      </c>
      <c r="F610" s="230">
        <f t="shared" si="110"/>
        <v>0</v>
      </c>
      <c r="G610" s="253"/>
      <c r="I610" s="283"/>
    </row>
    <row r="611" spans="1:9">
      <c r="A611" s="748" t="str">
        <f t="shared" si="107"/>
        <v/>
      </c>
      <c r="B611" s="749"/>
      <c r="C611" s="251" t="str">
        <f t="shared" si="108"/>
        <v/>
      </c>
      <c r="D611" s="194"/>
      <c r="E611" s="252">
        <f t="shared" si="109"/>
        <v>0</v>
      </c>
      <c r="F611" s="230">
        <f t="shared" si="110"/>
        <v>0</v>
      </c>
      <c r="G611" s="232"/>
      <c r="I611" s="283"/>
    </row>
    <row r="612" spans="1:9">
      <c r="A612" s="748" t="str">
        <f t="shared" si="107"/>
        <v/>
      </c>
      <c r="B612" s="749"/>
      <c r="C612" s="251"/>
      <c r="D612" s="194"/>
      <c r="E612" s="252">
        <f t="shared" si="109"/>
        <v>0</v>
      </c>
      <c r="F612" s="230">
        <f t="shared" si="110"/>
        <v>0</v>
      </c>
      <c r="G612" s="232"/>
      <c r="I612" s="283"/>
    </row>
    <row r="613" spans="1:9">
      <c r="A613" s="748" t="str">
        <f t="shared" si="107"/>
        <v/>
      </c>
      <c r="B613" s="749"/>
      <c r="C613" s="251"/>
      <c r="D613" s="194"/>
      <c r="E613" s="252">
        <f t="shared" si="109"/>
        <v>0</v>
      </c>
      <c r="F613" s="230">
        <f t="shared" si="110"/>
        <v>0</v>
      </c>
      <c r="G613" s="232"/>
      <c r="I613" s="283"/>
    </row>
    <row r="614" spans="1:9">
      <c r="A614" s="748" t="str">
        <f t="shared" si="107"/>
        <v/>
      </c>
      <c r="B614" s="749"/>
      <c r="C614" s="251" t="str">
        <f t="shared" ref="C614" si="111">IF(I614=0,"",VLOOKUP(I614,MATERIALES,3,FALSE))</f>
        <v/>
      </c>
      <c r="D614" s="194"/>
      <c r="E614" s="252">
        <f t="shared" si="109"/>
        <v>0</v>
      </c>
      <c r="F614" s="230">
        <f t="shared" si="110"/>
        <v>0</v>
      </c>
      <c r="G614" s="233"/>
      <c r="I614" s="283"/>
    </row>
    <row r="615" spans="1:9" ht="26.25" customHeight="1" thickBot="1">
      <c r="A615" s="214"/>
      <c r="B615" s="438"/>
      <c r="C615" s="215"/>
      <c r="D615" s="217"/>
      <c r="E615" s="254"/>
      <c r="F615" s="255" t="s">
        <v>81</v>
      </c>
      <c r="G615" s="253">
        <f>ROUND(SUM(F603:F614),0)</f>
        <v>0</v>
      </c>
      <c r="I615" s="326"/>
    </row>
    <row r="616" spans="1:9" ht="14" thickTop="1" thickBot="1">
      <c r="A616" s="256" t="s">
        <v>72</v>
      </c>
      <c r="B616" s="445"/>
      <c r="C616" s="257"/>
      <c r="D616" s="259"/>
      <c r="E616" s="259"/>
      <c r="F616" s="258"/>
      <c r="G616" s="260"/>
      <c r="I616" s="326"/>
    </row>
    <row r="617" spans="1:9" ht="29.5" customHeight="1" thickTop="1">
      <c r="A617" s="245" t="s">
        <v>57</v>
      </c>
      <c r="B617" s="455"/>
      <c r="C617" s="248" t="s">
        <v>71</v>
      </c>
      <c r="D617" s="316" t="s">
        <v>75</v>
      </c>
      <c r="E617" s="248" t="s">
        <v>98</v>
      </c>
      <c r="F617" s="249" t="s">
        <v>79</v>
      </c>
      <c r="G617" s="250" t="s">
        <v>70</v>
      </c>
      <c r="I617" s="326"/>
    </row>
    <row r="618" spans="1:9">
      <c r="A618" s="748" t="str">
        <f>IF(I618=0,"",VLOOKUP(I618,EQUIPOS,2,FALSE))</f>
        <v/>
      </c>
      <c r="B618" s="749"/>
      <c r="C618" s="467"/>
      <c r="D618" s="194"/>
      <c r="E618" s="252">
        <f>IF(I618=0,0,VLOOKUP(I618,EQUIPOS,4,FALSE))</f>
        <v>0</v>
      </c>
      <c r="F618" s="230">
        <f>C618*D618*E618</f>
        <v>0</v>
      </c>
      <c r="G618" s="231"/>
      <c r="I618" s="283"/>
    </row>
    <row r="619" spans="1:9">
      <c r="A619" s="748" t="str">
        <f>IF(I619=0,"",VLOOKUP(I619,EQUIPOS,2,FALSE))</f>
        <v/>
      </c>
      <c r="B619" s="749"/>
      <c r="C619" s="195"/>
      <c r="D619" s="194"/>
      <c r="E619" s="252">
        <f>IF(I619=0,0,VLOOKUP(I619,EQUIPOS,4,FALSE))</f>
        <v>0</v>
      </c>
      <c r="F619" s="230">
        <f t="shared" ref="F619:F622" si="112">C619*D619*E619</f>
        <v>0</v>
      </c>
      <c r="G619" s="232"/>
      <c r="I619" s="283"/>
    </row>
    <row r="620" spans="1:9">
      <c r="A620" s="748" t="str">
        <f>IF(I620=0,"",VLOOKUP(I620,EQUIPOS,2,FALSE))</f>
        <v/>
      </c>
      <c r="B620" s="749"/>
      <c r="C620" s="195"/>
      <c r="D620" s="194"/>
      <c r="E620" s="252">
        <f>IF(I620=0,0,VLOOKUP(I620,EQUIPOS,4,FALSE))</f>
        <v>0</v>
      </c>
      <c r="F620" s="230">
        <f t="shared" si="112"/>
        <v>0</v>
      </c>
      <c r="G620" s="232"/>
      <c r="I620" s="283"/>
    </row>
    <row r="621" spans="1:9">
      <c r="A621" s="748" t="str">
        <f>IF(I621=0,"",VLOOKUP(I621,EQUIPOS,2,FALSE))</f>
        <v/>
      </c>
      <c r="B621" s="749"/>
      <c r="C621" s="195"/>
      <c r="D621" s="194"/>
      <c r="E621" s="252">
        <f>IF(I621=0,0,VLOOKUP(I621,EQUIPOS,4,FALSE))</f>
        <v>0</v>
      </c>
      <c r="F621" s="230">
        <f t="shared" si="112"/>
        <v>0</v>
      </c>
      <c r="G621" s="232"/>
      <c r="I621" s="283"/>
    </row>
    <row r="622" spans="1:9">
      <c r="A622" s="748" t="str">
        <f>IF(I622=0,"",VLOOKUP(I622,EQUIPOS,2,FALSE))</f>
        <v/>
      </c>
      <c r="B622" s="749"/>
      <c r="C622" s="195"/>
      <c r="D622" s="194"/>
      <c r="E622" s="252">
        <f>IF(I622=0,0,VLOOKUP(I622,EQUIPOS,4,FALSE))</f>
        <v>0</v>
      </c>
      <c r="F622" s="230">
        <f t="shared" si="112"/>
        <v>0</v>
      </c>
      <c r="G622" s="233"/>
      <c r="I622" s="283"/>
    </row>
    <row r="623" spans="1:9" ht="30.75" customHeight="1" thickBot="1">
      <c r="A623" s="234"/>
      <c r="B623" s="456"/>
      <c r="C623" s="235"/>
      <c r="D623" s="237"/>
      <c r="E623" s="261"/>
      <c r="F623" s="238" t="s">
        <v>82</v>
      </c>
      <c r="G623" s="262">
        <f>ROUND(SUM(F618:F622),0)</f>
        <v>0</v>
      </c>
      <c r="I623" s="326"/>
    </row>
    <row r="624" spans="1:9" ht="13.5" thickTop="1">
      <c r="A624" s="240" t="s">
        <v>73</v>
      </c>
      <c r="B624" s="446"/>
      <c r="C624" s="241"/>
      <c r="D624" s="243"/>
      <c r="E624" s="243"/>
      <c r="F624" s="242"/>
      <c r="G624" s="244"/>
      <c r="I624" s="326"/>
    </row>
    <row r="625" spans="1:9" ht="26">
      <c r="A625" s="245" t="s">
        <v>57</v>
      </c>
      <c r="B625" s="454" t="s">
        <v>58</v>
      </c>
      <c r="C625" s="247" t="s">
        <v>68</v>
      </c>
      <c r="D625" s="316" t="s">
        <v>74</v>
      </c>
      <c r="E625" s="248" t="s">
        <v>69</v>
      </c>
      <c r="F625" s="249" t="s">
        <v>79</v>
      </c>
      <c r="G625" s="250" t="s">
        <v>70</v>
      </c>
      <c r="H625" s="220"/>
      <c r="I625" s="325"/>
    </row>
    <row r="626" spans="1:9">
      <c r="A626" s="263" t="str">
        <f t="shared" ref="A626:A637" si="113">IF(I626=0,"",VLOOKUP(I626,MANOOBRA,2,FALSE))</f>
        <v/>
      </c>
      <c r="B626" s="444" t="str">
        <f t="shared" ref="B626:B637" si="114">IF(I626=0,"",VLOOKUP(I626,MANOOBRA,3,FALSE))</f>
        <v/>
      </c>
      <c r="C626" s="195"/>
      <c r="D626" s="195"/>
      <c r="E626" s="252">
        <f t="shared" ref="E626:E637" si="115">IF(I626=0,0,VLOOKUP(I626,MANOOBRA,4,FALSE))</f>
        <v>0</v>
      </c>
      <c r="F626" s="230">
        <f>IF(D626=0,0,C626*E626/D626)</f>
        <v>0</v>
      </c>
      <c r="G626" s="231"/>
      <c r="I626" s="283"/>
    </row>
    <row r="627" spans="1:9">
      <c r="A627" s="263" t="str">
        <f t="shared" si="113"/>
        <v/>
      </c>
      <c r="B627" s="444" t="str">
        <f t="shared" si="114"/>
        <v/>
      </c>
      <c r="C627" s="195"/>
      <c r="D627" s="195"/>
      <c r="E627" s="252">
        <f t="shared" si="115"/>
        <v>0</v>
      </c>
      <c r="F627" s="230">
        <f t="shared" ref="F627:F637" si="116">IF(D627=0,0,C627*E627/D627)</f>
        <v>0</v>
      </c>
      <c r="G627" s="232"/>
      <c r="I627" s="283"/>
    </row>
    <row r="628" spans="1:9">
      <c r="A628" s="263" t="str">
        <f t="shared" si="113"/>
        <v/>
      </c>
      <c r="B628" s="444" t="str">
        <f t="shared" si="114"/>
        <v/>
      </c>
      <c r="C628" s="195"/>
      <c r="D628" s="309"/>
      <c r="E628" s="252">
        <f t="shared" si="115"/>
        <v>0</v>
      </c>
      <c r="F628" s="230">
        <f t="shared" si="116"/>
        <v>0</v>
      </c>
      <c r="G628" s="232"/>
      <c r="I628" s="283"/>
    </row>
    <row r="629" spans="1:9">
      <c r="A629" s="263" t="str">
        <f t="shared" si="113"/>
        <v/>
      </c>
      <c r="B629" s="444" t="str">
        <f t="shared" si="114"/>
        <v/>
      </c>
      <c r="C629" s="195"/>
      <c r="D629" s="195"/>
      <c r="E629" s="252">
        <f t="shared" si="115"/>
        <v>0</v>
      </c>
      <c r="F629" s="230">
        <f t="shared" si="116"/>
        <v>0</v>
      </c>
      <c r="G629" s="232"/>
      <c r="I629" s="283"/>
    </row>
    <row r="630" spans="1:9">
      <c r="A630" s="263" t="str">
        <f t="shared" si="113"/>
        <v/>
      </c>
      <c r="B630" s="444" t="str">
        <f t="shared" si="114"/>
        <v/>
      </c>
      <c r="C630" s="195"/>
      <c r="D630" s="195"/>
      <c r="E630" s="252">
        <f t="shared" si="115"/>
        <v>0</v>
      </c>
      <c r="F630" s="230">
        <f t="shared" si="116"/>
        <v>0</v>
      </c>
      <c r="G630" s="232"/>
      <c r="I630" s="283"/>
    </row>
    <row r="631" spans="1:9">
      <c r="A631" s="263" t="str">
        <f t="shared" si="113"/>
        <v/>
      </c>
      <c r="B631" s="444" t="str">
        <f t="shared" si="114"/>
        <v/>
      </c>
      <c r="C631" s="195"/>
      <c r="D631" s="195"/>
      <c r="E631" s="252">
        <f t="shared" si="115"/>
        <v>0</v>
      </c>
      <c r="F631" s="230">
        <f t="shared" si="116"/>
        <v>0</v>
      </c>
      <c r="G631" s="232"/>
      <c r="I631" s="283"/>
    </row>
    <row r="632" spans="1:9">
      <c r="A632" s="263" t="str">
        <f t="shared" si="113"/>
        <v/>
      </c>
      <c r="B632" s="444" t="str">
        <f t="shared" si="114"/>
        <v/>
      </c>
      <c r="C632" s="195"/>
      <c r="D632" s="195"/>
      <c r="E632" s="252">
        <f t="shared" si="115"/>
        <v>0</v>
      </c>
      <c r="F632" s="230">
        <f t="shared" si="116"/>
        <v>0</v>
      </c>
      <c r="G632" s="232"/>
      <c r="I632" s="283"/>
    </row>
    <row r="633" spans="1:9">
      <c r="A633" s="263" t="str">
        <f t="shared" si="113"/>
        <v/>
      </c>
      <c r="B633" s="444" t="str">
        <f t="shared" si="114"/>
        <v/>
      </c>
      <c r="C633" s="195"/>
      <c r="D633" s="195"/>
      <c r="E633" s="252">
        <f t="shared" si="115"/>
        <v>0</v>
      </c>
      <c r="F633" s="230">
        <f t="shared" si="116"/>
        <v>0</v>
      </c>
      <c r="G633" s="232"/>
      <c r="I633" s="283"/>
    </row>
    <row r="634" spans="1:9">
      <c r="A634" s="263" t="str">
        <f t="shared" si="113"/>
        <v/>
      </c>
      <c r="B634" s="444" t="str">
        <f t="shared" si="114"/>
        <v/>
      </c>
      <c r="C634" s="195"/>
      <c r="D634" s="195"/>
      <c r="E634" s="252">
        <f t="shared" si="115"/>
        <v>0</v>
      </c>
      <c r="F634" s="230">
        <f t="shared" si="116"/>
        <v>0</v>
      </c>
      <c r="G634" s="232"/>
      <c r="I634" s="283"/>
    </row>
    <row r="635" spans="1:9">
      <c r="A635" s="263" t="str">
        <f t="shared" si="113"/>
        <v/>
      </c>
      <c r="B635" s="444" t="str">
        <f t="shared" si="114"/>
        <v/>
      </c>
      <c r="C635" s="195"/>
      <c r="D635" s="195"/>
      <c r="E635" s="252">
        <f t="shared" si="115"/>
        <v>0</v>
      </c>
      <c r="F635" s="230">
        <f t="shared" si="116"/>
        <v>0</v>
      </c>
      <c r="G635" s="232"/>
      <c r="I635" s="283"/>
    </row>
    <row r="636" spans="1:9">
      <c r="A636" s="263" t="str">
        <f t="shared" si="113"/>
        <v/>
      </c>
      <c r="B636" s="444" t="str">
        <f t="shared" si="114"/>
        <v/>
      </c>
      <c r="C636" s="195"/>
      <c r="D636" s="195"/>
      <c r="E636" s="252">
        <f t="shared" si="115"/>
        <v>0</v>
      </c>
      <c r="F636" s="230">
        <f t="shared" si="116"/>
        <v>0</v>
      </c>
      <c r="G636" s="232"/>
      <c r="I636" s="283"/>
    </row>
    <row r="637" spans="1:9">
      <c r="A637" s="263" t="str">
        <f t="shared" si="113"/>
        <v/>
      </c>
      <c r="B637" s="444" t="str">
        <f t="shared" si="114"/>
        <v/>
      </c>
      <c r="C637" s="195"/>
      <c r="D637" s="195"/>
      <c r="E637" s="252">
        <f t="shared" si="115"/>
        <v>0</v>
      </c>
      <c r="F637" s="230">
        <f t="shared" si="116"/>
        <v>0</v>
      </c>
      <c r="G637" s="233"/>
      <c r="I637" s="283"/>
    </row>
    <row r="638" spans="1:9" ht="31.5" customHeight="1" thickBot="1">
      <c r="A638" s="234"/>
      <c r="B638" s="456"/>
      <c r="C638" s="235"/>
      <c r="D638" s="237"/>
      <c r="E638" s="237"/>
      <c r="F638" s="238" t="s">
        <v>83</v>
      </c>
      <c r="G638" s="262">
        <f>ROUND(SUM(F626:F637),0)</f>
        <v>0</v>
      </c>
      <c r="I638" s="326"/>
    </row>
    <row r="639" spans="1:9" ht="13.5" thickTop="1">
      <c r="A639" s="186" t="s">
        <v>76</v>
      </c>
      <c r="B639" s="446"/>
      <c r="C639" s="241"/>
      <c r="D639" s="243"/>
      <c r="E639" s="243"/>
      <c r="F639" s="242"/>
      <c r="G639" s="244"/>
      <c r="I639" s="326"/>
    </row>
    <row r="640" spans="1:9">
      <c r="A640" s="245" t="s">
        <v>57</v>
      </c>
      <c r="B640" s="455"/>
      <c r="C640" s="246"/>
      <c r="D640" s="317"/>
      <c r="E640" s="248" t="s">
        <v>77</v>
      </c>
      <c r="F640" s="249" t="s">
        <v>78</v>
      </c>
      <c r="G640" s="264" t="s">
        <v>77</v>
      </c>
      <c r="H640" s="220"/>
      <c r="I640" s="325"/>
    </row>
    <row r="641" spans="1:16">
      <c r="A641" s="185" t="s">
        <v>87</v>
      </c>
      <c r="B641" s="453"/>
      <c r="C641" s="265"/>
      <c r="D641" s="318"/>
      <c r="E641" s="229">
        <f>ROUND(SUM(G600,G615,G623,G638),2)</f>
        <v>0</v>
      </c>
      <c r="F641" s="266">
        <f>A</f>
        <v>0</v>
      </c>
      <c r="G641" s="267">
        <f>E641*F641</f>
        <v>0</v>
      </c>
      <c r="I641" s="326"/>
    </row>
    <row r="642" spans="1:16">
      <c r="A642" s="185" t="s">
        <v>85</v>
      </c>
      <c r="B642" s="453"/>
      <c r="C642" s="265"/>
      <c r="D642" s="318"/>
      <c r="E642" s="229">
        <f>SUM(G600,G615,G623,G638)</f>
        <v>0</v>
      </c>
      <c r="F642" s="266">
        <f>I</f>
        <v>0</v>
      </c>
      <c r="G642" s="267">
        <f>E642*F642</f>
        <v>0</v>
      </c>
      <c r="I642" s="326"/>
    </row>
    <row r="643" spans="1:16">
      <c r="A643" s="185" t="s">
        <v>86</v>
      </c>
      <c r="B643" s="453"/>
      <c r="C643" s="265"/>
      <c r="D643" s="318"/>
      <c r="E643" s="229">
        <f>SUM(G600,G615,G623,G638)</f>
        <v>0</v>
      </c>
      <c r="F643" s="266">
        <f>U</f>
        <v>0</v>
      </c>
      <c r="G643" s="267">
        <f>E643*F643</f>
        <v>0</v>
      </c>
      <c r="I643" s="326"/>
    </row>
    <row r="644" spans="1:16" ht="33" customHeight="1" thickBot="1">
      <c r="A644" s="234"/>
      <c r="B644" s="456"/>
      <c r="C644" s="235"/>
      <c r="D644" s="237"/>
      <c r="E644" s="237"/>
      <c r="F644" s="268" t="s">
        <v>84</v>
      </c>
      <c r="G644" s="262">
        <f>SUM(G641:G643)</f>
        <v>0</v>
      </c>
      <c r="I644" s="326"/>
      <c r="J644" s="295"/>
      <c r="K644" s="296"/>
      <c r="L644" s="296"/>
      <c r="M644" s="296"/>
      <c r="N644" s="296"/>
      <c r="O644" s="296"/>
    </row>
    <row r="645" spans="1:16" s="211" customFormat="1" ht="14" thickTop="1" thickBot="1">
      <c r="A645" s="269"/>
      <c r="B645" s="443"/>
      <c r="C645" s="270"/>
      <c r="D645" s="319"/>
      <c r="E645" s="271" t="s">
        <v>89</v>
      </c>
      <c r="F645" s="272"/>
      <c r="G645" s="273">
        <f>ROUND(SUM(G600,G615,G623,G638,G644),0)</f>
        <v>0</v>
      </c>
      <c r="I645" s="327"/>
      <c r="J645" s="212" t="str">
        <f>B584</f>
        <v>1,3,2</v>
      </c>
      <c r="K645" s="274">
        <f>E641</f>
        <v>0</v>
      </c>
      <c r="L645" s="294">
        <f>G641</f>
        <v>0</v>
      </c>
      <c r="M645" s="294">
        <f>G642</f>
        <v>0</v>
      </c>
      <c r="N645" s="294">
        <f>G643</f>
        <v>0</v>
      </c>
      <c r="O645" s="299">
        <f>SUM(K645:N645)</f>
        <v>0</v>
      </c>
      <c r="P645" s="294"/>
    </row>
    <row r="646" spans="1:16" ht="13.5" thickTop="1">
      <c r="A646" s="275" t="s">
        <v>97</v>
      </c>
      <c r="B646" s="438"/>
      <c r="C646" s="215"/>
      <c r="D646" s="217"/>
      <c r="E646" s="217"/>
      <c r="F646" s="216"/>
      <c r="G646" s="219"/>
      <c r="I646" s="326"/>
      <c r="P646" s="294"/>
    </row>
    <row r="647" spans="1:16">
      <c r="A647" s="275"/>
      <c r="B647" s="452"/>
      <c r="C647" s="276"/>
      <c r="D647" s="320"/>
      <c r="E647" s="217"/>
      <c r="F647" s="216"/>
      <c r="G647" s="277">
        <f ca="1">TODAY()</f>
        <v>44839</v>
      </c>
      <c r="I647" s="326"/>
      <c r="P647" s="294"/>
    </row>
    <row r="648" spans="1:16" ht="13.5" thickBot="1">
      <c r="A648" s="234"/>
      <c r="B648" s="456"/>
      <c r="C648" s="235"/>
      <c r="D648" s="237"/>
      <c r="E648" s="237"/>
      <c r="F648" s="236"/>
      <c r="G648" s="278"/>
      <c r="I648" s="326"/>
      <c r="P648" s="294"/>
    </row>
    <row r="649" spans="1:16" s="199" customFormat="1" ht="13.5" thickTop="1">
      <c r="A649" s="196" t="s">
        <v>109</v>
      </c>
      <c r="B649" s="458"/>
      <c r="C649" s="196"/>
      <c r="D649" s="198"/>
      <c r="E649" s="198"/>
      <c r="F649" s="197"/>
      <c r="G649" s="197"/>
      <c r="I649" s="321"/>
      <c r="J649" s="200"/>
      <c r="O649" s="297"/>
    </row>
    <row r="650" spans="1:16" s="199" customFormat="1">
      <c r="A650" s="196" t="str">
        <f>CONCATENATE('Prestaciones y AIU'!A865," ANALISIS DE PRECIOS UNITARIOS")</f>
        <v xml:space="preserve"> ANALISIS DE PRECIOS UNITARIOS</v>
      </c>
      <c r="B650" s="458"/>
      <c r="C650" s="196"/>
      <c r="D650" s="198"/>
      <c r="E650" s="198"/>
      <c r="F650" s="197"/>
      <c r="G650" s="197"/>
      <c r="I650" s="321"/>
      <c r="J650" s="200"/>
      <c r="O650" s="297"/>
    </row>
    <row r="651" spans="1:16" s="199" customFormat="1">
      <c r="A651" s="196" t="str">
        <f>Objeto_LIC</f>
        <v>OPTIMIZACION DEL SISTEMA DE ABASTECIMIENTO (ADUCCION, PRETRATAMIENTO Y CONDUCCION) DEL MUNICPIO DE TAME, DEPARTAMENTO DE ARAUCA</v>
      </c>
      <c r="B651" s="458"/>
      <c r="C651" s="196"/>
      <c r="D651" s="198"/>
      <c r="E651" s="198"/>
      <c r="F651" s="197"/>
      <c r="G651" s="197"/>
      <c r="I651" s="321"/>
      <c r="J651" s="200"/>
      <c r="O651" s="297"/>
    </row>
    <row r="652" spans="1:16" s="199" customFormat="1">
      <c r="A652" s="196"/>
      <c r="B652" s="458"/>
      <c r="C652" s="196"/>
      <c r="D652" s="198"/>
      <c r="E652" s="198"/>
      <c r="F652" s="197"/>
      <c r="G652" s="197"/>
      <c r="I652" s="321"/>
      <c r="J652" s="200"/>
      <c r="O652" s="297"/>
    </row>
    <row r="653" spans="1:16" ht="13.5" thickBot="1">
      <c r="A653" s="201"/>
      <c r="B653" s="448"/>
      <c r="C653" s="201"/>
      <c r="D653" s="203"/>
      <c r="E653" s="203"/>
      <c r="F653" s="202"/>
      <c r="G653" s="202"/>
    </row>
    <row r="654" spans="1:16" s="211" customFormat="1" ht="13.5" thickTop="1">
      <c r="A654" s="206"/>
      <c r="B654" s="457"/>
      <c r="C654" s="207"/>
      <c r="D654" s="209"/>
      <c r="E654" s="209"/>
      <c r="F654" s="208"/>
      <c r="G654" s="210" t="s">
        <v>110</v>
      </c>
      <c r="I654" s="323"/>
      <c r="J654" s="212"/>
      <c r="O654" s="297"/>
    </row>
    <row r="655" spans="1:16" ht="12.75" customHeight="1">
      <c r="A655" s="213" t="s">
        <v>62</v>
      </c>
      <c r="B655" s="750">
        <f>Proponente</f>
        <v>0</v>
      </c>
      <c r="C655" s="750"/>
      <c r="D655" s="750"/>
      <c r="E655" s="750"/>
      <c r="F655" s="750"/>
      <c r="G655" s="751"/>
    </row>
    <row r="656" spans="1:16" ht="12.75" customHeight="1">
      <c r="A656" s="213" t="s">
        <v>63</v>
      </c>
      <c r="B656" s="470" t="s">
        <v>271</v>
      </c>
      <c r="C656" s="750" t="str">
        <f>VLOOKUP(B656,Presupuesto!$A$4:$B$106,2,FALSE)</f>
        <v xml:space="preserve">Instalación de tubería Union platino RDE 21 D nominal 20" norma NTC 382 Tubos PVC. Especificaciones, Serie métrica.  </v>
      </c>
      <c r="D656" s="750"/>
      <c r="E656" s="750"/>
      <c r="F656" s="750"/>
      <c r="G656" s="751"/>
    </row>
    <row r="657" spans="1:15">
      <c r="A657" s="214"/>
      <c r="B657" s="438"/>
      <c r="C657" s="215"/>
      <c r="D657" s="217"/>
      <c r="E657" s="217"/>
      <c r="F657" s="218" t="s">
        <v>88</v>
      </c>
      <c r="G657" s="582" t="str">
        <f>IF(B656=0,"-",VLOOKUP(B656,Presupuesto!$A$5:$C$119,3,FALSE))</f>
        <v xml:space="preserve"> ML</v>
      </c>
      <c r="H657" s="582"/>
      <c r="I657" s="582"/>
      <c r="J657" s="582"/>
      <c r="K657" s="583"/>
    </row>
    <row r="658" spans="1:15" ht="13.5" thickBot="1">
      <c r="A658" s="213" t="s">
        <v>64</v>
      </c>
      <c r="B658" s="438"/>
      <c r="C658" s="215"/>
      <c r="D658" s="217"/>
      <c r="E658" s="217"/>
      <c r="F658" s="216"/>
      <c r="G658" s="219"/>
      <c r="I658" s="324"/>
      <c r="J658" s="295"/>
      <c r="K658" s="296"/>
      <c r="L658" s="296"/>
      <c r="M658" s="296"/>
      <c r="N658" s="296"/>
      <c r="O658" s="296"/>
    </row>
    <row r="659" spans="1:15" s="220" customFormat="1" ht="13.5" thickTop="1">
      <c r="A659" s="221" t="s">
        <v>57</v>
      </c>
      <c r="B659" s="447" t="s">
        <v>65</v>
      </c>
      <c r="C659" s="222" t="s">
        <v>66</v>
      </c>
      <c r="D659" s="223" t="s">
        <v>74</v>
      </c>
      <c r="E659" s="224" t="s">
        <v>100</v>
      </c>
      <c r="F659" s="224" t="s">
        <v>79</v>
      </c>
      <c r="G659" s="225" t="s">
        <v>70</v>
      </c>
      <c r="I659" s="325"/>
      <c r="J659" s="226"/>
      <c r="O659" s="296"/>
    </row>
    <row r="660" spans="1:15">
      <c r="A660" s="227" t="str">
        <f t="shared" ref="A660:A671" si="117">IF(I660=0,"-",VLOOKUP(I660,EQUIPOS,2,FALSE))</f>
        <v>-</v>
      </c>
      <c r="B660" s="228"/>
      <c r="C660" s="228"/>
      <c r="D660" s="468"/>
      <c r="E660" s="229">
        <f t="shared" ref="E660:E671" si="118">IF(I660=0,0,VLOOKUP(I660,EQUIPOS,4,FALSE))</f>
        <v>0</v>
      </c>
      <c r="F660" s="230">
        <f t="shared" ref="F660:F671" si="119">IF(D660=0,0,E660/D660)</f>
        <v>0</v>
      </c>
      <c r="G660" s="231"/>
      <c r="I660" s="283"/>
    </row>
    <row r="661" spans="1:15">
      <c r="A661" s="227" t="str">
        <f t="shared" si="117"/>
        <v>-</v>
      </c>
      <c r="B661" s="228"/>
      <c r="C661" s="228"/>
      <c r="D661" s="468"/>
      <c r="E661" s="229">
        <f t="shared" si="118"/>
        <v>0</v>
      </c>
      <c r="F661" s="230">
        <f t="shared" si="119"/>
        <v>0</v>
      </c>
      <c r="G661" s="232"/>
      <c r="I661" s="283"/>
    </row>
    <row r="662" spans="1:15">
      <c r="A662" s="227" t="str">
        <f t="shared" si="117"/>
        <v>-</v>
      </c>
      <c r="B662" s="228"/>
      <c r="C662" s="228"/>
      <c r="D662" s="468"/>
      <c r="E662" s="229">
        <f t="shared" si="118"/>
        <v>0</v>
      </c>
      <c r="F662" s="230">
        <f t="shared" si="119"/>
        <v>0</v>
      </c>
      <c r="G662" s="232"/>
      <c r="I662" s="283"/>
    </row>
    <row r="663" spans="1:15">
      <c r="A663" s="227" t="str">
        <f t="shared" si="117"/>
        <v>-</v>
      </c>
      <c r="B663" s="228"/>
      <c r="C663" s="228"/>
      <c r="D663" s="468"/>
      <c r="E663" s="229">
        <f t="shared" si="118"/>
        <v>0</v>
      </c>
      <c r="F663" s="230">
        <f t="shared" si="119"/>
        <v>0</v>
      </c>
      <c r="G663" s="232"/>
      <c r="I663" s="283"/>
    </row>
    <row r="664" spans="1:15">
      <c r="A664" s="227" t="str">
        <f t="shared" si="117"/>
        <v>-</v>
      </c>
      <c r="B664" s="228"/>
      <c r="C664" s="228"/>
      <c r="D664" s="468"/>
      <c r="E664" s="229">
        <f t="shared" si="118"/>
        <v>0</v>
      </c>
      <c r="F664" s="230">
        <f t="shared" si="119"/>
        <v>0</v>
      </c>
      <c r="G664" s="232"/>
      <c r="I664" s="283"/>
    </row>
    <row r="665" spans="1:15">
      <c r="A665" s="227" t="str">
        <f t="shared" si="117"/>
        <v>-</v>
      </c>
      <c r="B665" s="228"/>
      <c r="C665" s="228"/>
      <c r="D665" s="468"/>
      <c r="E665" s="229">
        <f t="shared" si="118"/>
        <v>0</v>
      </c>
      <c r="F665" s="230">
        <f t="shared" si="119"/>
        <v>0</v>
      </c>
      <c r="G665" s="232"/>
      <c r="I665" s="283"/>
    </row>
    <row r="666" spans="1:15">
      <c r="A666" s="227" t="str">
        <f t="shared" si="117"/>
        <v>-</v>
      </c>
      <c r="B666" s="228"/>
      <c r="C666" s="228"/>
      <c r="D666" s="194"/>
      <c r="E666" s="229">
        <f t="shared" si="118"/>
        <v>0</v>
      </c>
      <c r="F666" s="230">
        <f t="shared" si="119"/>
        <v>0</v>
      </c>
      <c r="G666" s="232"/>
      <c r="I666" s="283"/>
    </row>
    <row r="667" spans="1:15">
      <c r="A667" s="227" t="str">
        <f t="shared" si="117"/>
        <v>-</v>
      </c>
      <c r="B667" s="228"/>
      <c r="C667" s="228"/>
      <c r="D667" s="194"/>
      <c r="E667" s="229">
        <f t="shared" si="118"/>
        <v>0</v>
      </c>
      <c r="F667" s="230">
        <f t="shared" si="119"/>
        <v>0</v>
      </c>
      <c r="G667" s="232"/>
      <c r="I667" s="283"/>
    </row>
    <row r="668" spans="1:15">
      <c r="A668" s="227" t="str">
        <f t="shared" si="117"/>
        <v>-</v>
      </c>
      <c r="B668" s="228"/>
      <c r="C668" s="228"/>
      <c r="D668" s="194"/>
      <c r="E668" s="229">
        <f t="shared" si="118"/>
        <v>0</v>
      </c>
      <c r="F668" s="230">
        <f t="shared" si="119"/>
        <v>0</v>
      </c>
      <c r="G668" s="232"/>
      <c r="I668" s="283"/>
    </row>
    <row r="669" spans="1:15">
      <c r="A669" s="227" t="str">
        <f t="shared" si="117"/>
        <v>-</v>
      </c>
      <c r="B669" s="228"/>
      <c r="C669" s="228"/>
      <c r="D669" s="194"/>
      <c r="E669" s="229">
        <f t="shared" si="118"/>
        <v>0</v>
      </c>
      <c r="F669" s="230">
        <f t="shared" si="119"/>
        <v>0</v>
      </c>
      <c r="G669" s="232"/>
      <c r="I669" s="283"/>
    </row>
    <row r="670" spans="1:15">
      <c r="A670" s="227" t="str">
        <f t="shared" si="117"/>
        <v>-</v>
      </c>
      <c r="B670" s="228"/>
      <c r="C670" s="228"/>
      <c r="D670" s="194"/>
      <c r="E670" s="229">
        <f t="shared" si="118"/>
        <v>0</v>
      </c>
      <c r="F670" s="230">
        <f t="shared" si="119"/>
        <v>0</v>
      </c>
      <c r="G670" s="232"/>
      <c r="I670" s="283"/>
    </row>
    <row r="671" spans="1:15">
      <c r="A671" s="227" t="str">
        <f t="shared" si="117"/>
        <v>-</v>
      </c>
      <c r="B671" s="228"/>
      <c r="C671" s="228"/>
      <c r="D671" s="194"/>
      <c r="E671" s="229">
        <f t="shared" si="118"/>
        <v>0</v>
      </c>
      <c r="F671" s="230">
        <f t="shared" si="119"/>
        <v>0</v>
      </c>
      <c r="G671" s="232"/>
      <c r="I671" s="283"/>
    </row>
    <row r="672" spans="1:15" ht="13.5" thickBot="1">
      <c r="A672" s="234"/>
      <c r="B672" s="456"/>
      <c r="C672" s="235"/>
      <c r="D672" s="237"/>
      <c r="E672" s="237"/>
      <c r="F672" s="238" t="s">
        <v>80</v>
      </c>
      <c r="G672" s="239">
        <f>ROUND(SUM(F660:F671),0)</f>
        <v>0</v>
      </c>
      <c r="I672" s="326"/>
    </row>
    <row r="673" spans="1:15" ht="13.5" thickTop="1">
      <c r="A673" s="240" t="s">
        <v>67</v>
      </c>
      <c r="B673" s="446"/>
      <c r="C673" s="241"/>
      <c r="D673" s="243"/>
      <c r="E673" s="243"/>
      <c r="F673" s="242"/>
      <c r="G673" s="244"/>
      <c r="I673" s="326"/>
    </row>
    <row r="674" spans="1:15" s="220" customFormat="1" ht="26">
      <c r="A674" s="245" t="s">
        <v>57</v>
      </c>
      <c r="B674" s="455"/>
      <c r="C674" s="247" t="s">
        <v>58</v>
      </c>
      <c r="D674" s="316" t="s">
        <v>68</v>
      </c>
      <c r="E674" s="248" t="s">
        <v>69</v>
      </c>
      <c r="F674" s="249" t="s">
        <v>79</v>
      </c>
      <c r="G674" s="250" t="s">
        <v>70</v>
      </c>
      <c r="I674" s="325"/>
      <c r="J674" s="226"/>
      <c r="O674" s="296"/>
    </row>
    <row r="675" spans="1:15">
      <c r="A675" s="748" t="str">
        <f t="shared" ref="A675:A686" si="120">IF(I675=0,"",VLOOKUP(I675,MATERIALES,2,FALSE))</f>
        <v/>
      </c>
      <c r="B675" s="749"/>
      <c r="C675" s="251" t="str">
        <f t="shared" ref="C675:C683" si="121">IF(I675=0,"",VLOOKUP(I675,MATERIALES,3,FALSE))</f>
        <v/>
      </c>
      <c r="D675" s="194"/>
      <c r="E675" s="252">
        <f t="shared" ref="E675:E686" si="122">IF(I675=0,0,VLOOKUP(I675,MATERIALES,4,FALSE))</f>
        <v>0</v>
      </c>
      <c r="F675" s="230">
        <f>D675*E675</f>
        <v>0</v>
      </c>
      <c r="G675" s="231"/>
      <c r="I675" s="283"/>
    </row>
    <row r="676" spans="1:15">
      <c r="A676" s="748" t="str">
        <f t="shared" si="120"/>
        <v/>
      </c>
      <c r="B676" s="749"/>
      <c r="C676" s="251" t="str">
        <f t="shared" si="121"/>
        <v/>
      </c>
      <c r="D676" s="194"/>
      <c r="E676" s="252">
        <f t="shared" si="122"/>
        <v>0</v>
      </c>
      <c r="F676" s="230">
        <f t="shared" ref="F676:F686" si="123">D676*E676</f>
        <v>0</v>
      </c>
      <c r="G676" s="232"/>
      <c r="I676" s="283"/>
    </row>
    <row r="677" spans="1:15">
      <c r="A677" s="748" t="str">
        <f t="shared" si="120"/>
        <v/>
      </c>
      <c r="B677" s="749"/>
      <c r="C677" s="251" t="str">
        <f t="shared" si="121"/>
        <v/>
      </c>
      <c r="D677" s="194"/>
      <c r="E677" s="252">
        <f t="shared" si="122"/>
        <v>0</v>
      </c>
      <c r="F677" s="230">
        <f t="shared" si="123"/>
        <v>0</v>
      </c>
      <c r="G677" s="232"/>
      <c r="I677" s="283"/>
    </row>
    <row r="678" spans="1:15">
      <c r="A678" s="748" t="str">
        <f t="shared" si="120"/>
        <v/>
      </c>
      <c r="B678" s="749"/>
      <c r="C678" s="251" t="str">
        <f t="shared" si="121"/>
        <v/>
      </c>
      <c r="D678" s="194"/>
      <c r="E678" s="252">
        <f t="shared" si="122"/>
        <v>0</v>
      </c>
      <c r="F678" s="230">
        <f t="shared" si="123"/>
        <v>0</v>
      </c>
      <c r="G678" s="232"/>
      <c r="I678" s="283"/>
    </row>
    <row r="679" spans="1:15">
      <c r="A679" s="748" t="str">
        <f t="shared" si="120"/>
        <v/>
      </c>
      <c r="B679" s="749"/>
      <c r="C679" s="251" t="str">
        <f t="shared" si="121"/>
        <v/>
      </c>
      <c r="D679" s="194"/>
      <c r="E679" s="252">
        <f t="shared" si="122"/>
        <v>0</v>
      </c>
      <c r="F679" s="230">
        <f t="shared" si="123"/>
        <v>0</v>
      </c>
      <c r="G679" s="232"/>
      <c r="I679" s="283"/>
    </row>
    <row r="680" spans="1:15">
      <c r="A680" s="748" t="str">
        <f t="shared" si="120"/>
        <v/>
      </c>
      <c r="B680" s="749"/>
      <c r="C680" s="251" t="str">
        <f t="shared" si="121"/>
        <v/>
      </c>
      <c r="D680" s="194"/>
      <c r="E680" s="252">
        <f t="shared" si="122"/>
        <v>0</v>
      </c>
      <c r="F680" s="230">
        <f t="shared" si="123"/>
        <v>0</v>
      </c>
      <c r="G680" s="232"/>
      <c r="I680" s="283"/>
    </row>
    <row r="681" spans="1:15">
      <c r="A681" s="748" t="str">
        <f t="shared" si="120"/>
        <v/>
      </c>
      <c r="B681" s="749"/>
      <c r="C681" s="251" t="str">
        <f t="shared" si="121"/>
        <v/>
      </c>
      <c r="D681" s="194"/>
      <c r="E681" s="252">
        <f t="shared" si="122"/>
        <v>0</v>
      </c>
      <c r="F681" s="230">
        <f t="shared" si="123"/>
        <v>0</v>
      </c>
      <c r="G681" s="232"/>
      <c r="I681" s="283"/>
    </row>
    <row r="682" spans="1:15">
      <c r="A682" s="748" t="str">
        <f t="shared" si="120"/>
        <v/>
      </c>
      <c r="B682" s="749"/>
      <c r="C682" s="251" t="str">
        <f t="shared" si="121"/>
        <v/>
      </c>
      <c r="D682" s="194"/>
      <c r="E682" s="252">
        <f t="shared" si="122"/>
        <v>0</v>
      </c>
      <c r="F682" s="230">
        <f t="shared" si="123"/>
        <v>0</v>
      </c>
      <c r="G682" s="253"/>
      <c r="I682" s="283"/>
    </row>
    <row r="683" spans="1:15">
      <c r="A683" s="748" t="str">
        <f t="shared" si="120"/>
        <v/>
      </c>
      <c r="B683" s="749"/>
      <c r="C683" s="251" t="str">
        <f t="shared" si="121"/>
        <v/>
      </c>
      <c r="D683" s="194"/>
      <c r="E683" s="252">
        <f t="shared" si="122"/>
        <v>0</v>
      </c>
      <c r="F683" s="230">
        <f t="shared" si="123"/>
        <v>0</v>
      </c>
      <c r="G683" s="232"/>
      <c r="I683" s="283"/>
    </row>
    <row r="684" spans="1:15">
      <c r="A684" s="748" t="str">
        <f t="shared" si="120"/>
        <v/>
      </c>
      <c r="B684" s="749"/>
      <c r="C684" s="251"/>
      <c r="D684" s="194"/>
      <c r="E684" s="252">
        <f t="shared" si="122"/>
        <v>0</v>
      </c>
      <c r="F684" s="230">
        <f t="shared" si="123"/>
        <v>0</v>
      </c>
      <c r="G684" s="232"/>
      <c r="I684" s="283"/>
    </row>
    <row r="685" spans="1:15">
      <c r="A685" s="748" t="str">
        <f t="shared" si="120"/>
        <v/>
      </c>
      <c r="B685" s="749"/>
      <c r="C685" s="251"/>
      <c r="D685" s="194"/>
      <c r="E685" s="252">
        <f t="shared" si="122"/>
        <v>0</v>
      </c>
      <c r="F685" s="230">
        <f t="shared" si="123"/>
        <v>0</v>
      </c>
      <c r="G685" s="232"/>
      <c r="I685" s="283"/>
    </row>
    <row r="686" spans="1:15">
      <c r="A686" s="748" t="str">
        <f t="shared" si="120"/>
        <v/>
      </c>
      <c r="B686" s="749"/>
      <c r="C686" s="251" t="str">
        <f t="shared" ref="C686" si="124">IF(I686=0,"",VLOOKUP(I686,MATERIALES,3,FALSE))</f>
        <v/>
      </c>
      <c r="D686" s="194"/>
      <c r="E686" s="252">
        <f t="shared" si="122"/>
        <v>0</v>
      </c>
      <c r="F686" s="230">
        <f t="shared" si="123"/>
        <v>0</v>
      </c>
      <c r="G686" s="233"/>
      <c r="I686" s="283"/>
    </row>
    <row r="687" spans="1:15" ht="26.25" customHeight="1" thickBot="1">
      <c r="A687" s="214"/>
      <c r="B687" s="438"/>
      <c r="C687" s="215"/>
      <c r="D687" s="217"/>
      <c r="E687" s="254"/>
      <c r="F687" s="255" t="s">
        <v>81</v>
      </c>
      <c r="G687" s="253">
        <f>ROUND(SUM(F675:F686),0)</f>
        <v>0</v>
      </c>
      <c r="I687" s="326"/>
    </row>
    <row r="688" spans="1:15" ht="14" thickTop="1" thickBot="1">
      <c r="A688" s="256" t="s">
        <v>72</v>
      </c>
      <c r="B688" s="445"/>
      <c r="C688" s="257"/>
      <c r="D688" s="259"/>
      <c r="E688" s="259"/>
      <c r="F688" s="258"/>
      <c r="G688" s="260"/>
      <c r="I688" s="326"/>
    </row>
    <row r="689" spans="1:9" ht="13.5" thickTop="1">
      <c r="A689" s="245" t="s">
        <v>57</v>
      </c>
      <c r="B689" s="455"/>
      <c r="C689" s="248" t="s">
        <v>71</v>
      </c>
      <c r="D689" s="316" t="s">
        <v>75</v>
      </c>
      <c r="E689" s="248" t="s">
        <v>98</v>
      </c>
      <c r="F689" s="249" t="s">
        <v>79</v>
      </c>
      <c r="G689" s="250" t="s">
        <v>70</v>
      </c>
      <c r="I689" s="326"/>
    </row>
    <row r="690" spans="1:9">
      <c r="A690" s="748" t="str">
        <f>IF(I690=0,"",VLOOKUP(I690,EQUIPOS,2,FALSE))</f>
        <v/>
      </c>
      <c r="B690" s="749"/>
      <c r="C690" s="195"/>
      <c r="D690" s="194"/>
      <c r="E690" s="252">
        <f>IF(I690=0,0,VLOOKUP(I690,EQUIPOS,4,FALSE))</f>
        <v>0</v>
      </c>
      <c r="F690" s="230">
        <f>C690*D690*E690</f>
        <v>0</v>
      </c>
      <c r="G690" s="231"/>
      <c r="I690" s="283"/>
    </row>
    <row r="691" spans="1:9">
      <c r="A691" s="748" t="str">
        <f>IF(I691=0,"",VLOOKUP(I691,EQUIPOS,2,FALSE))</f>
        <v/>
      </c>
      <c r="B691" s="749"/>
      <c r="C691" s="195"/>
      <c r="D691" s="194"/>
      <c r="E691" s="252">
        <f>IF(I691=0,0,VLOOKUP(I691,EQUIPOS,4,FALSE))</f>
        <v>0</v>
      </c>
      <c r="F691" s="230">
        <f t="shared" ref="F691:F694" si="125">C691*D691*E691</f>
        <v>0</v>
      </c>
      <c r="G691" s="232"/>
      <c r="I691" s="283"/>
    </row>
    <row r="692" spans="1:9">
      <c r="A692" s="748" t="str">
        <f>IF(I692=0,"",VLOOKUP(I692,EQUIPOS,2,FALSE))</f>
        <v/>
      </c>
      <c r="B692" s="749"/>
      <c r="C692" s="195"/>
      <c r="D692" s="194"/>
      <c r="E692" s="252">
        <f>IF(I692=0,0,VLOOKUP(I692,EQUIPOS,4,FALSE))</f>
        <v>0</v>
      </c>
      <c r="F692" s="230">
        <f t="shared" si="125"/>
        <v>0</v>
      </c>
      <c r="G692" s="232"/>
      <c r="I692" s="283"/>
    </row>
    <row r="693" spans="1:9">
      <c r="A693" s="748" t="str">
        <f>IF(I693=0,"",VLOOKUP(I693,EQUIPOS,2,FALSE))</f>
        <v/>
      </c>
      <c r="B693" s="749"/>
      <c r="C693" s="195"/>
      <c r="D693" s="194"/>
      <c r="E693" s="252">
        <f>IF(I693=0,0,VLOOKUP(I693,EQUIPOS,4,FALSE))</f>
        <v>0</v>
      </c>
      <c r="F693" s="230">
        <f t="shared" si="125"/>
        <v>0</v>
      </c>
      <c r="G693" s="232"/>
      <c r="I693" s="283"/>
    </row>
    <row r="694" spans="1:9">
      <c r="A694" s="748" t="str">
        <f>IF(I694=0,"",VLOOKUP(I694,EQUIPOS,2,FALSE))</f>
        <v/>
      </c>
      <c r="B694" s="749"/>
      <c r="C694" s="195"/>
      <c r="D694" s="194"/>
      <c r="E694" s="252">
        <f>IF(I694=0,0,VLOOKUP(I694,EQUIPOS,4,FALSE))</f>
        <v>0</v>
      </c>
      <c r="F694" s="230">
        <f t="shared" si="125"/>
        <v>0</v>
      </c>
      <c r="G694" s="233"/>
      <c r="I694" s="283"/>
    </row>
    <row r="695" spans="1:9" ht="30.75" customHeight="1" thickBot="1">
      <c r="A695" s="234"/>
      <c r="B695" s="456"/>
      <c r="C695" s="235"/>
      <c r="D695" s="237"/>
      <c r="E695" s="261"/>
      <c r="F695" s="238" t="s">
        <v>82</v>
      </c>
      <c r="G695" s="262">
        <f>ROUND(SUM(F690:F694),0)</f>
        <v>0</v>
      </c>
      <c r="I695" s="326"/>
    </row>
    <row r="696" spans="1:9" ht="13.5" thickTop="1">
      <c r="A696" s="240" t="s">
        <v>73</v>
      </c>
      <c r="B696" s="446"/>
      <c r="C696" s="241"/>
      <c r="D696" s="243"/>
      <c r="E696" s="243"/>
      <c r="F696" s="242"/>
      <c r="G696" s="244"/>
      <c r="I696" s="326"/>
    </row>
    <row r="697" spans="1:9" ht="26">
      <c r="A697" s="245" t="s">
        <v>57</v>
      </c>
      <c r="B697" s="454" t="s">
        <v>58</v>
      </c>
      <c r="C697" s="247" t="s">
        <v>68</v>
      </c>
      <c r="D697" s="316" t="s">
        <v>74</v>
      </c>
      <c r="E697" s="248" t="s">
        <v>69</v>
      </c>
      <c r="F697" s="249" t="s">
        <v>79</v>
      </c>
      <c r="G697" s="250" t="s">
        <v>70</v>
      </c>
      <c r="H697" s="220"/>
      <c r="I697" s="325"/>
    </row>
    <row r="698" spans="1:9">
      <c r="A698" s="263" t="str">
        <f t="shared" ref="A698:A709" si="126">IF(I698=0,"",VLOOKUP(I698,MANOOBRA,2,FALSE))</f>
        <v/>
      </c>
      <c r="B698" s="444" t="str">
        <f t="shared" ref="B698:B709" si="127">IF(I698=0,"",VLOOKUP(I698,MANOOBRA,3,FALSE))</f>
        <v/>
      </c>
      <c r="C698" s="195"/>
      <c r="D698" s="466"/>
      <c r="E698" s="252">
        <f t="shared" ref="E698:E709" si="128">IF(I698=0,0,VLOOKUP(I698,MANOOBRA,4,FALSE))</f>
        <v>0</v>
      </c>
      <c r="F698" s="230">
        <f>IF(D698=0,0,C698*E698/D698)</f>
        <v>0</v>
      </c>
      <c r="G698" s="231"/>
      <c r="I698" s="283"/>
    </row>
    <row r="699" spans="1:9">
      <c r="A699" s="263" t="str">
        <f t="shared" si="126"/>
        <v/>
      </c>
      <c r="B699" s="444" t="str">
        <f t="shared" si="127"/>
        <v/>
      </c>
      <c r="C699" s="195"/>
      <c r="D699" s="466"/>
      <c r="E699" s="252">
        <f t="shared" si="128"/>
        <v>0</v>
      </c>
      <c r="F699" s="230">
        <f t="shared" ref="F699:F709" si="129">IF(D699=0,0,C699*E699/D699)</f>
        <v>0</v>
      </c>
      <c r="G699" s="232"/>
      <c r="I699" s="283"/>
    </row>
    <row r="700" spans="1:9">
      <c r="A700" s="263" t="str">
        <f t="shared" si="126"/>
        <v/>
      </c>
      <c r="B700" s="444" t="str">
        <f t="shared" si="127"/>
        <v/>
      </c>
      <c r="C700" s="195"/>
      <c r="D700" s="469"/>
      <c r="E700" s="252">
        <f t="shared" si="128"/>
        <v>0</v>
      </c>
      <c r="F700" s="230">
        <f t="shared" si="129"/>
        <v>0</v>
      </c>
      <c r="G700" s="232"/>
      <c r="I700" s="283"/>
    </row>
    <row r="701" spans="1:9">
      <c r="A701" s="263" t="str">
        <f t="shared" si="126"/>
        <v/>
      </c>
      <c r="B701" s="444" t="str">
        <f t="shared" si="127"/>
        <v/>
      </c>
      <c r="C701" s="195"/>
      <c r="D701" s="466"/>
      <c r="E701" s="252">
        <f t="shared" si="128"/>
        <v>0</v>
      </c>
      <c r="F701" s="230">
        <f t="shared" si="129"/>
        <v>0</v>
      </c>
      <c r="G701" s="232"/>
      <c r="I701" s="283"/>
    </row>
    <row r="702" spans="1:9">
      <c r="A702" s="263" t="str">
        <f t="shared" si="126"/>
        <v/>
      </c>
      <c r="B702" s="444" t="str">
        <f t="shared" si="127"/>
        <v/>
      </c>
      <c r="C702" s="195"/>
      <c r="D702" s="466"/>
      <c r="E702" s="252">
        <f t="shared" si="128"/>
        <v>0</v>
      </c>
      <c r="F702" s="230">
        <f t="shared" si="129"/>
        <v>0</v>
      </c>
      <c r="G702" s="232"/>
      <c r="I702" s="283"/>
    </row>
    <row r="703" spans="1:9">
      <c r="A703" s="263" t="str">
        <f t="shared" si="126"/>
        <v/>
      </c>
      <c r="B703" s="444" t="str">
        <f t="shared" si="127"/>
        <v/>
      </c>
      <c r="C703" s="195"/>
      <c r="D703" s="195"/>
      <c r="E703" s="252">
        <f t="shared" si="128"/>
        <v>0</v>
      </c>
      <c r="F703" s="230">
        <f t="shared" si="129"/>
        <v>0</v>
      </c>
      <c r="G703" s="232"/>
      <c r="I703" s="283"/>
    </row>
    <row r="704" spans="1:9">
      <c r="A704" s="263" t="str">
        <f t="shared" si="126"/>
        <v/>
      </c>
      <c r="B704" s="444" t="str">
        <f t="shared" si="127"/>
        <v/>
      </c>
      <c r="C704" s="195"/>
      <c r="D704" s="195"/>
      <c r="E704" s="252">
        <f t="shared" si="128"/>
        <v>0</v>
      </c>
      <c r="F704" s="230">
        <f t="shared" si="129"/>
        <v>0</v>
      </c>
      <c r="G704" s="232"/>
      <c r="I704" s="283"/>
    </row>
    <row r="705" spans="1:16">
      <c r="A705" s="263" t="str">
        <f t="shared" si="126"/>
        <v/>
      </c>
      <c r="B705" s="444" t="str">
        <f t="shared" si="127"/>
        <v/>
      </c>
      <c r="C705" s="195"/>
      <c r="D705" s="195"/>
      <c r="E705" s="252">
        <f t="shared" si="128"/>
        <v>0</v>
      </c>
      <c r="F705" s="230">
        <f t="shared" si="129"/>
        <v>0</v>
      </c>
      <c r="G705" s="232"/>
      <c r="I705" s="283"/>
    </row>
    <row r="706" spans="1:16">
      <c r="A706" s="263" t="str">
        <f t="shared" si="126"/>
        <v/>
      </c>
      <c r="B706" s="444" t="str">
        <f t="shared" si="127"/>
        <v/>
      </c>
      <c r="C706" s="195"/>
      <c r="D706" s="195"/>
      <c r="E706" s="252">
        <f t="shared" si="128"/>
        <v>0</v>
      </c>
      <c r="F706" s="230">
        <f t="shared" si="129"/>
        <v>0</v>
      </c>
      <c r="G706" s="232"/>
      <c r="I706" s="283"/>
    </row>
    <row r="707" spans="1:16">
      <c r="A707" s="263" t="str">
        <f t="shared" si="126"/>
        <v/>
      </c>
      <c r="B707" s="444" t="str">
        <f t="shared" si="127"/>
        <v/>
      </c>
      <c r="C707" s="195"/>
      <c r="D707" s="195"/>
      <c r="E707" s="252">
        <f t="shared" si="128"/>
        <v>0</v>
      </c>
      <c r="F707" s="230">
        <f t="shared" si="129"/>
        <v>0</v>
      </c>
      <c r="G707" s="232"/>
      <c r="I707" s="283"/>
    </row>
    <row r="708" spans="1:16">
      <c r="A708" s="263" t="str">
        <f t="shared" si="126"/>
        <v/>
      </c>
      <c r="B708" s="444" t="str">
        <f t="shared" si="127"/>
        <v/>
      </c>
      <c r="C708" s="195"/>
      <c r="D708" s="195"/>
      <c r="E708" s="252">
        <f t="shared" si="128"/>
        <v>0</v>
      </c>
      <c r="F708" s="230">
        <f t="shared" si="129"/>
        <v>0</v>
      </c>
      <c r="G708" s="232"/>
      <c r="I708" s="283"/>
    </row>
    <row r="709" spans="1:16">
      <c r="A709" s="263" t="str">
        <f t="shared" si="126"/>
        <v/>
      </c>
      <c r="B709" s="444" t="str">
        <f t="shared" si="127"/>
        <v/>
      </c>
      <c r="C709" s="195"/>
      <c r="D709" s="195"/>
      <c r="E709" s="252">
        <f t="shared" si="128"/>
        <v>0</v>
      </c>
      <c r="F709" s="230">
        <f t="shared" si="129"/>
        <v>0</v>
      </c>
      <c r="G709" s="233"/>
      <c r="I709" s="283"/>
    </row>
    <row r="710" spans="1:16" ht="31.5" customHeight="1" thickBot="1">
      <c r="A710" s="234"/>
      <c r="B710" s="456"/>
      <c r="C710" s="235"/>
      <c r="D710" s="237"/>
      <c r="E710" s="237"/>
      <c r="F710" s="238" t="s">
        <v>83</v>
      </c>
      <c r="G710" s="262">
        <f>ROUND(SUM(F698:F709),0)</f>
        <v>0</v>
      </c>
      <c r="I710" s="326"/>
    </row>
    <row r="711" spans="1:16" ht="13.5" thickTop="1">
      <c r="A711" s="186" t="s">
        <v>76</v>
      </c>
      <c r="B711" s="446"/>
      <c r="C711" s="241"/>
      <c r="D711" s="243"/>
      <c r="E711" s="243"/>
      <c r="F711" s="242"/>
      <c r="G711" s="244"/>
      <c r="I711" s="326"/>
    </row>
    <row r="712" spans="1:16">
      <c r="A712" s="245" t="s">
        <v>57</v>
      </c>
      <c r="B712" s="455"/>
      <c r="C712" s="246"/>
      <c r="D712" s="317"/>
      <c r="E712" s="248" t="s">
        <v>77</v>
      </c>
      <c r="F712" s="249" t="s">
        <v>78</v>
      </c>
      <c r="G712" s="264" t="s">
        <v>77</v>
      </c>
      <c r="H712" s="220"/>
      <c r="I712" s="325"/>
    </row>
    <row r="713" spans="1:16">
      <c r="A713" s="185" t="s">
        <v>87</v>
      </c>
      <c r="B713" s="453"/>
      <c r="C713" s="265"/>
      <c r="D713" s="318"/>
      <c r="E713" s="229">
        <f>ROUND(SUM(G672,G687,G695,G710),2)</f>
        <v>0</v>
      </c>
      <c r="F713" s="266">
        <f>A</f>
        <v>0</v>
      </c>
      <c r="G713" s="267">
        <f>E713*F713</f>
        <v>0</v>
      </c>
      <c r="I713" s="326"/>
    </row>
    <row r="714" spans="1:16">
      <c r="A714" s="185" t="s">
        <v>85</v>
      </c>
      <c r="B714" s="453"/>
      <c r="C714" s="265"/>
      <c r="D714" s="318"/>
      <c r="E714" s="229">
        <f>SUM(G672,G687,G695,G710)</f>
        <v>0</v>
      </c>
      <c r="F714" s="266">
        <f>I</f>
        <v>0</v>
      </c>
      <c r="G714" s="267">
        <f>E714*F714</f>
        <v>0</v>
      </c>
      <c r="I714" s="326"/>
    </row>
    <row r="715" spans="1:16">
      <c r="A715" s="185" t="s">
        <v>86</v>
      </c>
      <c r="B715" s="453"/>
      <c r="C715" s="265"/>
      <c r="D715" s="318"/>
      <c r="E715" s="229">
        <f>SUM(G672,G687,G695,G710)</f>
        <v>0</v>
      </c>
      <c r="F715" s="266">
        <f>U</f>
        <v>0</v>
      </c>
      <c r="G715" s="267">
        <f>E715*F715</f>
        <v>0</v>
      </c>
      <c r="I715" s="326"/>
    </row>
    <row r="716" spans="1:16" ht="33" customHeight="1" thickBot="1">
      <c r="A716" s="234"/>
      <c r="B716" s="456"/>
      <c r="C716" s="235"/>
      <c r="D716" s="237"/>
      <c r="E716" s="237"/>
      <c r="F716" s="268" t="s">
        <v>84</v>
      </c>
      <c r="G716" s="262">
        <f>SUM(G713:G715)</f>
        <v>0</v>
      </c>
      <c r="I716" s="326"/>
      <c r="J716" s="295"/>
      <c r="K716" s="296"/>
      <c r="L716" s="296"/>
      <c r="M716" s="296"/>
      <c r="N716" s="296"/>
      <c r="O716" s="296"/>
    </row>
    <row r="717" spans="1:16" s="211" customFormat="1" ht="14" thickTop="1" thickBot="1">
      <c r="A717" s="269"/>
      <c r="B717" s="443"/>
      <c r="C717" s="270"/>
      <c r="D717" s="319"/>
      <c r="E717" s="271" t="s">
        <v>89</v>
      </c>
      <c r="F717" s="272"/>
      <c r="G717" s="273">
        <f>ROUND(SUM(G672,G687,G695,G710,G716),0)</f>
        <v>0</v>
      </c>
      <c r="I717" s="327"/>
      <c r="J717" s="212" t="str">
        <f>B656</f>
        <v>1,4,1</v>
      </c>
      <c r="K717" s="274">
        <f>E713</f>
        <v>0</v>
      </c>
      <c r="L717" s="294">
        <f>G713</f>
        <v>0</v>
      </c>
      <c r="M717" s="294">
        <f>G714</f>
        <v>0</v>
      </c>
      <c r="N717" s="294">
        <f>G715</f>
        <v>0</v>
      </c>
      <c r="O717" s="299">
        <f>SUM(K717:N717)</f>
        <v>0</v>
      </c>
      <c r="P717" s="294"/>
    </row>
    <row r="718" spans="1:16" ht="13.5" thickTop="1">
      <c r="A718" s="275" t="s">
        <v>97</v>
      </c>
      <c r="B718" s="438"/>
      <c r="C718" s="215"/>
      <c r="D718" s="217"/>
      <c r="E718" s="217"/>
      <c r="F718" s="216"/>
      <c r="G718" s="219"/>
      <c r="I718" s="326"/>
      <c r="P718" s="294"/>
    </row>
    <row r="719" spans="1:16">
      <c r="A719" s="275"/>
      <c r="B719" s="452"/>
      <c r="C719" s="276"/>
      <c r="D719" s="320"/>
      <c r="E719" s="217"/>
      <c r="F719" s="216"/>
      <c r="G719" s="277">
        <f ca="1">TODAY()</f>
        <v>44839</v>
      </c>
      <c r="I719" s="326"/>
      <c r="P719" s="294"/>
    </row>
    <row r="720" spans="1:16" ht="13.5" thickBot="1">
      <c r="A720" s="234"/>
      <c r="B720" s="456"/>
      <c r="C720" s="235"/>
      <c r="D720" s="237"/>
      <c r="E720" s="237"/>
      <c r="F720" s="236"/>
      <c r="G720" s="278"/>
      <c r="I720" s="326"/>
      <c r="P720" s="294"/>
    </row>
    <row r="721" spans="1:15" s="199" customFormat="1" ht="13.5" thickTop="1">
      <c r="A721" s="196" t="s">
        <v>109</v>
      </c>
      <c r="B721" s="458"/>
      <c r="C721" s="196"/>
      <c r="D721" s="198"/>
      <c r="E721" s="198"/>
      <c r="F721" s="197"/>
      <c r="G721" s="197"/>
      <c r="I721" s="321"/>
      <c r="J721" s="200"/>
      <c r="O721" s="297"/>
    </row>
    <row r="722" spans="1:15" s="199" customFormat="1">
      <c r="A722" s="196" t="str">
        <f>CONCATENATE('Prestaciones y AIU'!A937," ANALISIS DE PRECIOS UNITARIOS")</f>
        <v xml:space="preserve"> ANALISIS DE PRECIOS UNITARIOS</v>
      </c>
      <c r="B722" s="458"/>
      <c r="C722" s="196"/>
      <c r="D722" s="198"/>
      <c r="E722" s="198"/>
      <c r="F722" s="197"/>
      <c r="G722" s="197"/>
      <c r="I722" s="321"/>
      <c r="J722" s="200"/>
      <c r="O722" s="297"/>
    </row>
    <row r="723" spans="1:15" s="199" customFormat="1">
      <c r="A723" s="196" t="str">
        <f>Objeto_LIC</f>
        <v>OPTIMIZACION DEL SISTEMA DE ABASTECIMIENTO (ADUCCION, PRETRATAMIENTO Y CONDUCCION) DEL MUNICPIO DE TAME, DEPARTAMENTO DE ARAUCA</v>
      </c>
      <c r="B723" s="458"/>
      <c r="C723" s="196"/>
      <c r="D723" s="198"/>
      <c r="E723" s="198"/>
      <c r="F723" s="197"/>
      <c r="G723" s="197"/>
      <c r="I723" s="321"/>
      <c r="J723" s="200"/>
      <c r="O723" s="297"/>
    </row>
    <row r="724" spans="1:15" s="199" customFormat="1">
      <c r="A724" s="196"/>
      <c r="B724" s="458"/>
      <c r="C724" s="196"/>
      <c r="D724" s="198"/>
      <c r="E724" s="198"/>
      <c r="F724" s="197"/>
      <c r="G724" s="197"/>
      <c r="I724" s="321"/>
      <c r="J724" s="200"/>
      <c r="O724" s="297"/>
    </row>
    <row r="725" spans="1:15" ht="13.5" thickBot="1">
      <c r="A725" s="201"/>
      <c r="B725" s="448"/>
      <c r="C725" s="201"/>
      <c r="D725" s="203"/>
      <c r="E725" s="203"/>
      <c r="F725" s="202"/>
      <c r="G725" s="202"/>
    </row>
    <row r="726" spans="1:15" s="211" customFormat="1" ht="13.5" thickTop="1">
      <c r="A726" s="206"/>
      <c r="B726" s="457"/>
      <c r="C726" s="207"/>
      <c r="D726" s="209"/>
      <c r="E726" s="209"/>
      <c r="F726" s="208"/>
      <c r="G726" s="210" t="s">
        <v>110</v>
      </c>
      <c r="I726" s="323"/>
      <c r="J726" s="212"/>
      <c r="O726" s="297"/>
    </row>
    <row r="727" spans="1:15">
      <c r="A727" s="213" t="s">
        <v>62</v>
      </c>
      <c r="B727" s="750">
        <f>Proponente</f>
        <v>0</v>
      </c>
      <c r="C727" s="750"/>
      <c r="D727" s="750"/>
      <c r="E727" s="750"/>
      <c r="F727" s="750"/>
      <c r="G727" s="751"/>
    </row>
    <row r="728" spans="1:15" ht="12.75" customHeight="1">
      <c r="A728" s="213" t="s">
        <v>63</v>
      </c>
      <c r="B728" s="470" t="s">
        <v>272</v>
      </c>
      <c r="C728" s="750" t="str">
        <f>VLOOKUP(B728,Presupuesto!$A$4:$B$106,2,FALSE)</f>
        <v xml:space="preserve">Instalación de tubería Union platino RDE 21 D nominal 12" norma NTC 382 Tubos PVC. Especificaciones, Serie métrica.  </v>
      </c>
      <c r="D728" s="750"/>
      <c r="E728" s="750"/>
      <c r="F728" s="750"/>
      <c r="G728" s="751"/>
    </row>
    <row r="729" spans="1:15">
      <c r="A729" s="214"/>
      <c r="B729" s="438"/>
      <c r="C729" s="215"/>
      <c r="D729" s="217"/>
      <c r="E729" s="217"/>
      <c r="F729" s="218" t="s">
        <v>88</v>
      </c>
      <c r="G729" s="582" t="str">
        <f>IF(B728=0,"-",VLOOKUP(B728,Presupuesto!$A$5:$C$119,3,FALSE))</f>
        <v xml:space="preserve"> ML</v>
      </c>
      <c r="H729" s="582"/>
      <c r="I729" s="582"/>
      <c r="J729" s="582"/>
      <c r="K729" s="583"/>
    </row>
    <row r="730" spans="1:15" ht="13.5" thickBot="1">
      <c r="A730" s="213" t="s">
        <v>64</v>
      </c>
      <c r="B730" s="438"/>
      <c r="C730" s="215"/>
      <c r="D730" s="217"/>
      <c r="E730" s="217"/>
      <c r="F730" s="216"/>
      <c r="G730" s="219"/>
      <c r="I730" s="324"/>
      <c r="J730" s="295"/>
      <c r="K730" s="296"/>
      <c r="L730" s="296"/>
      <c r="M730" s="296"/>
      <c r="N730" s="296"/>
      <c r="O730" s="296"/>
    </row>
    <row r="731" spans="1:15" s="220" customFormat="1" ht="13.5" thickTop="1">
      <c r="A731" s="221" t="s">
        <v>57</v>
      </c>
      <c r="B731" s="447" t="s">
        <v>65</v>
      </c>
      <c r="C731" s="222" t="s">
        <v>66</v>
      </c>
      <c r="D731" s="223" t="s">
        <v>74</v>
      </c>
      <c r="E731" s="224" t="s">
        <v>100</v>
      </c>
      <c r="F731" s="224" t="s">
        <v>79</v>
      </c>
      <c r="G731" s="225" t="s">
        <v>70</v>
      </c>
      <c r="I731" s="325"/>
      <c r="J731" s="226"/>
      <c r="O731" s="296"/>
    </row>
    <row r="732" spans="1:15">
      <c r="A732" s="227" t="str">
        <f t="shared" ref="A732:A743" si="130">IF(I732=0,"-",VLOOKUP(I732,EQUIPOS,2,FALSE))</f>
        <v>-</v>
      </c>
      <c r="B732" s="228"/>
      <c r="C732" s="228"/>
      <c r="D732" s="475"/>
      <c r="E732" s="229">
        <f t="shared" ref="E732:E743" si="131">IF(I732=0,0,VLOOKUP(I732,EQUIPOS,4,FALSE))</f>
        <v>0</v>
      </c>
      <c r="F732" s="230">
        <f t="shared" ref="F732:F743" si="132">IF(D732=0,0,E732/D732)</f>
        <v>0</v>
      </c>
      <c r="G732" s="231"/>
      <c r="I732" s="283"/>
    </row>
    <row r="733" spans="1:15">
      <c r="A733" s="227" t="str">
        <f t="shared" si="130"/>
        <v>-</v>
      </c>
      <c r="B733" s="228"/>
      <c r="C733" s="228"/>
      <c r="D733" s="475"/>
      <c r="E733" s="229">
        <f t="shared" si="131"/>
        <v>0</v>
      </c>
      <c r="F733" s="230">
        <f t="shared" si="132"/>
        <v>0</v>
      </c>
      <c r="G733" s="232"/>
      <c r="I733" s="283"/>
    </row>
    <row r="734" spans="1:15">
      <c r="A734" s="227" t="str">
        <f t="shared" si="130"/>
        <v>-</v>
      </c>
      <c r="B734" s="228"/>
      <c r="C734" s="228"/>
      <c r="D734" s="475"/>
      <c r="E734" s="229">
        <f t="shared" si="131"/>
        <v>0</v>
      </c>
      <c r="F734" s="230">
        <f t="shared" si="132"/>
        <v>0</v>
      </c>
      <c r="G734" s="232"/>
      <c r="I734" s="283"/>
    </row>
    <row r="735" spans="1:15">
      <c r="A735" s="227" t="str">
        <f t="shared" si="130"/>
        <v>-</v>
      </c>
      <c r="B735" s="228"/>
      <c r="C735" s="228"/>
      <c r="D735" s="475"/>
      <c r="E735" s="229">
        <f t="shared" si="131"/>
        <v>0</v>
      </c>
      <c r="F735" s="230">
        <f t="shared" si="132"/>
        <v>0</v>
      </c>
      <c r="G735" s="232"/>
      <c r="I735" s="283"/>
    </row>
    <row r="736" spans="1:15">
      <c r="A736" s="227" t="str">
        <f t="shared" si="130"/>
        <v>-</v>
      </c>
      <c r="B736" s="228"/>
      <c r="C736" s="228"/>
      <c r="D736" s="353"/>
      <c r="E736" s="229">
        <f t="shared" si="131"/>
        <v>0</v>
      </c>
      <c r="F736" s="230">
        <f t="shared" si="132"/>
        <v>0</v>
      </c>
      <c r="G736" s="232"/>
      <c r="I736" s="283"/>
    </row>
    <row r="737" spans="1:15">
      <c r="A737" s="227" t="str">
        <f t="shared" si="130"/>
        <v>-</v>
      </c>
      <c r="B737" s="228"/>
      <c r="C737" s="228"/>
      <c r="D737" s="194"/>
      <c r="E737" s="229">
        <f t="shared" si="131"/>
        <v>0</v>
      </c>
      <c r="F737" s="230">
        <f t="shared" si="132"/>
        <v>0</v>
      </c>
      <c r="G737" s="232"/>
      <c r="I737" s="283"/>
    </row>
    <row r="738" spans="1:15">
      <c r="A738" s="227" t="str">
        <f t="shared" si="130"/>
        <v>-</v>
      </c>
      <c r="B738" s="228"/>
      <c r="C738" s="228"/>
      <c r="D738" s="194"/>
      <c r="E738" s="229">
        <f t="shared" si="131"/>
        <v>0</v>
      </c>
      <c r="F738" s="230">
        <f t="shared" si="132"/>
        <v>0</v>
      </c>
      <c r="G738" s="232"/>
      <c r="I738" s="283"/>
    </row>
    <row r="739" spans="1:15">
      <c r="A739" s="227" t="str">
        <f t="shared" si="130"/>
        <v>-</v>
      </c>
      <c r="B739" s="228"/>
      <c r="C739" s="228"/>
      <c r="D739" s="194"/>
      <c r="E739" s="229">
        <f t="shared" si="131"/>
        <v>0</v>
      </c>
      <c r="F739" s="230">
        <f t="shared" si="132"/>
        <v>0</v>
      </c>
      <c r="G739" s="232"/>
      <c r="I739" s="283"/>
    </row>
    <row r="740" spans="1:15">
      <c r="A740" s="227" t="str">
        <f t="shared" si="130"/>
        <v>-</v>
      </c>
      <c r="B740" s="228"/>
      <c r="C740" s="228"/>
      <c r="D740" s="194"/>
      <c r="E740" s="229">
        <f t="shared" si="131"/>
        <v>0</v>
      </c>
      <c r="F740" s="230">
        <f t="shared" si="132"/>
        <v>0</v>
      </c>
      <c r="G740" s="232"/>
      <c r="I740" s="283"/>
    </row>
    <row r="741" spans="1:15">
      <c r="A741" s="227" t="str">
        <f t="shared" si="130"/>
        <v>-</v>
      </c>
      <c r="B741" s="228"/>
      <c r="C741" s="228"/>
      <c r="D741" s="194"/>
      <c r="E741" s="229">
        <f t="shared" si="131"/>
        <v>0</v>
      </c>
      <c r="F741" s="230">
        <f t="shared" si="132"/>
        <v>0</v>
      </c>
      <c r="G741" s="232"/>
      <c r="I741" s="283"/>
    </row>
    <row r="742" spans="1:15">
      <c r="A742" s="227" t="str">
        <f t="shared" si="130"/>
        <v>-</v>
      </c>
      <c r="B742" s="228"/>
      <c r="C742" s="228"/>
      <c r="D742" s="194"/>
      <c r="E742" s="229">
        <f t="shared" si="131"/>
        <v>0</v>
      </c>
      <c r="F742" s="230">
        <f t="shared" si="132"/>
        <v>0</v>
      </c>
      <c r="G742" s="232"/>
      <c r="I742" s="283"/>
    </row>
    <row r="743" spans="1:15">
      <c r="A743" s="227" t="str">
        <f t="shared" si="130"/>
        <v>-</v>
      </c>
      <c r="B743" s="228"/>
      <c r="C743" s="228"/>
      <c r="D743" s="194"/>
      <c r="E743" s="229">
        <f t="shared" si="131"/>
        <v>0</v>
      </c>
      <c r="F743" s="230">
        <f t="shared" si="132"/>
        <v>0</v>
      </c>
      <c r="G743" s="232"/>
      <c r="I743" s="283"/>
    </row>
    <row r="744" spans="1:15" ht="13.5" thickBot="1">
      <c r="A744" s="234"/>
      <c r="B744" s="456"/>
      <c r="C744" s="235"/>
      <c r="D744" s="237"/>
      <c r="E744" s="237"/>
      <c r="F744" s="238" t="s">
        <v>80</v>
      </c>
      <c r="G744" s="239">
        <f>ROUND(SUM(F732:F743),0)</f>
        <v>0</v>
      </c>
      <c r="I744" s="326"/>
    </row>
    <row r="745" spans="1:15" ht="13.5" thickTop="1">
      <c r="A745" s="240" t="s">
        <v>67</v>
      </c>
      <c r="B745" s="446"/>
      <c r="C745" s="241"/>
      <c r="D745" s="243"/>
      <c r="E745" s="243"/>
      <c r="F745" s="242"/>
      <c r="G745" s="244"/>
      <c r="I745" s="326"/>
    </row>
    <row r="746" spans="1:15" s="220" customFormat="1" ht="26">
      <c r="A746" s="245" t="s">
        <v>57</v>
      </c>
      <c r="B746" s="455"/>
      <c r="C746" s="247" t="s">
        <v>58</v>
      </c>
      <c r="D746" s="316" t="s">
        <v>68</v>
      </c>
      <c r="E746" s="248" t="s">
        <v>69</v>
      </c>
      <c r="F746" s="249" t="s">
        <v>79</v>
      </c>
      <c r="G746" s="250" t="s">
        <v>70</v>
      </c>
      <c r="I746" s="325"/>
      <c r="J746" s="226"/>
      <c r="O746" s="296"/>
    </row>
    <row r="747" spans="1:15">
      <c r="A747" s="748" t="str">
        <f t="shared" ref="A747:A758" si="133">IF(I747=0,"",VLOOKUP(I747,MATERIALES,2,FALSE))</f>
        <v/>
      </c>
      <c r="B747" s="749"/>
      <c r="C747" s="251" t="str">
        <f t="shared" ref="C747:C755" si="134">IF(I747=0,"",VLOOKUP(I747,MATERIALES,3,FALSE))</f>
        <v/>
      </c>
      <c r="D747" s="353"/>
      <c r="E747" s="252">
        <f t="shared" ref="E747:E758" si="135">IF(I747=0,0,VLOOKUP(I747,MATERIALES,4,FALSE))</f>
        <v>0</v>
      </c>
      <c r="F747" s="230">
        <f>D747*E747</f>
        <v>0</v>
      </c>
      <c r="G747" s="231"/>
      <c r="I747" s="352"/>
    </row>
    <row r="748" spans="1:15">
      <c r="A748" s="748" t="str">
        <f t="shared" si="133"/>
        <v/>
      </c>
      <c r="B748" s="749"/>
      <c r="C748" s="251" t="str">
        <f t="shared" si="134"/>
        <v/>
      </c>
      <c r="D748" s="353"/>
      <c r="E748" s="252">
        <f t="shared" si="135"/>
        <v>0</v>
      </c>
      <c r="F748" s="230">
        <f t="shared" ref="F748:F758" si="136">D748*E748</f>
        <v>0</v>
      </c>
      <c r="G748" s="232"/>
      <c r="I748" s="352"/>
    </row>
    <row r="749" spans="1:15">
      <c r="A749" s="748" t="str">
        <f t="shared" si="133"/>
        <v/>
      </c>
      <c r="B749" s="749"/>
      <c r="C749" s="251" t="str">
        <f t="shared" si="134"/>
        <v/>
      </c>
      <c r="D749" s="353"/>
      <c r="E749" s="252">
        <f t="shared" si="135"/>
        <v>0</v>
      </c>
      <c r="F749" s="230">
        <f t="shared" si="136"/>
        <v>0</v>
      </c>
      <c r="G749" s="232"/>
      <c r="I749" s="352"/>
    </row>
    <row r="750" spans="1:15">
      <c r="A750" s="748" t="str">
        <f t="shared" si="133"/>
        <v/>
      </c>
      <c r="B750" s="749"/>
      <c r="C750" s="251" t="str">
        <f t="shared" si="134"/>
        <v/>
      </c>
      <c r="D750" s="353"/>
      <c r="E750" s="252">
        <f t="shared" si="135"/>
        <v>0</v>
      </c>
      <c r="F750" s="230">
        <f t="shared" si="136"/>
        <v>0</v>
      </c>
      <c r="G750" s="232"/>
      <c r="I750" s="352"/>
    </row>
    <row r="751" spans="1:15">
      <c r="A751" s="748" t="str">
        <f t="shared" si="133"/>
        <v/>
      </c>
      <c r="B751" s="749"/>
      <c r="C751" s="251" t="str">
        <f t="shared" si="134"/>
        <v/>
      </c>
      <c r="D751" s="353"/>
      <c r="E751" s="252">
        <f t="shared" si="135"/>
        <v>0</v>
      </c>
      <c r="F751" s="230">
        <f t="shared" si="136"/>
        <v>0</v>
      </c>
      <c r="G751" s="232"/>
      <c r="I751" s="352"/>
    </row>
    <row r="752" spans="1:15">
      <c r="A752" s="748" t="str">
        <f t="shared" si="133"/>
        <v/>
      </c>
      <c r="B752" s="749"/>
      <c r="C752" s="251" t="str">
        <f t="shared" si="134"/>
        <v/>
      </c>
      <c r="D752" s="353"/>
      <c r="E752" s="252">
        <f t="shared" si="135"/>
        <v>0</v>
      </c>
      <c r="F752" s="230">
        <f t="shared" si="136"/>
        <v>0</v>
      </c>
      <c r="G752" s="232"/>
      <c r="I752" s="352"/>
    </row>
    <row r="753" spans="1:9">
      <c r="A753" s="748" t="str">
        <f t="shared" si="133"/>
        <v/>
      </c>
      <c r="B753" s="749"/>
      <c r="C753" s="251" t="str">
        <f t="shared" si="134"/>
        <v/>
      </c>
      <c r="D753" s="353"/>
      <c r="E753" s="252">
        <f t="shared" si="135"/>
        <v>0</v>
      </c>
      <c r="F753" s="230">
        <f t="shared" si="136"/>
        <v>0</v>
      </c>
      <c r="G753" s="232"/>
      <c r="I753" s="352"/>
    </row>
    <row r="754" spans="1:9">
      <c r="A754" s="748" t="str">
        <f t="shared" si="133"/>
        <v/>
      </c>
      <c r="B754" s="749"/>
      <c r="C754" s="251" t="str">
        <f t="shared" si="134"/>
        <v/>
      </c>
      <c r="D754" s="194"/>
      <c r="E754" s="252">
        <f t="shared" si="135"/>
        <v>0</v>
      </c>
      <c r="F754" s="230">
        <f t="shared" si="136"/>
        <v>0</v>
      </c>
      <c r="G754" s="253"/>
      <c r="I754" s="283"/>
    </row>
    <row r="755" spans="1:9">
      <c r="A755" s="748" t="str">
        <f t="shared" si="133"/>
        <v/>
      </c>
      <c r="B755" s="749"/>
      <c r="C755" s="251" t="str">
        <f t="shared" si="134"/>
        <v/>
      </c>
      <c r="D755" s="194"/>
      <c r="E755" s="252">
        <f t="shared" si="135"/>
        <v>0</v>
      </c>
      <c r="F755" s="230">
        <f t="shared" si="136"/>
        <v>0</v>
      </c>
      <c r="G755" s="232"/>
      <c r="I755" s="283"/>
    </row>
    <row r="756" spans="1:9">
      <c r="A756" s="748" t="str">
        <f t="shared" si="133"/>
        <v/>
      </c>
      <c r="B756" s="749"/>
      <c r="C756" s="251"/>
      <c r="D756" s="194"/>
      <c r="E756" s="252">
        <f t="shared" si="135"/>
        <v>0</v>
      </c>
      <c r="F756" s="230">
        <f t="shared" si="136"/>
        <v>0</v>
      </c>
      <c r="G756" s="232"/>
      <c r="I756" s="283"/>
    </row>
    <row r="757" spans="1:9">
      <c r="A757" s="748" t="str">
        <f t="shared" si="133"/>
        <v/>
      </c>
      <c r="B757" s="749"/>
      <c r="C757" s="251"/>
      <c r="D757" s="194"/>
      <c r="E757" s="252">
        <f t="shared" si="135"/>
        <v>0</v>
      </c>
      <c r="F757" s="230">
        <f t="shared" si="136"/>
        <v>0</v>
      </c>
      <c r="G757" s="232"/>
      <c r="I757" s="283"/>
    </row>
    <row r="758" spans="1:9">
      <c r="A758" s="748" t="str">
        <f t="shared" si="133"/>
        <v/>
      </c>
      <c r="B758" s="749"/>
      <c r="C758" s="251" t="str">
        <f t="shared" ref="C758" si="137">IF(I758=0,"",VLOOKUP(I758,MATERIALES,3,FALSE))</f>
        <v/>
      </c>
      <c r="D758" s="194"/>
      <c r="E758" s="252">
        <f t="shared" si="135"/>
        <v>0</v>
      </c>
      <c r="F758" s="230">
        <f t="shared" si="136"/>
        <v>0</v>
      </c>
      <c r="G758" s="233"/>
      <c r="I758" s="283"/>
    </row>
    <row r="759" spans="1:9" ht="26.25" customHeight="1" thickBot="1">
      <c r="A759" s="214"/>
      <c r="B759" s="438"/>
      <c r="C759" s="215"/>
      <c r="D759" s="217"/>
      <c r="E759" s="254"/>
      <c r="F759" s="255" t="s">
        <v>81</v>
      </c>
      <c r="G759" s="253">
        <f>ROUND(SUM(F747:F758),0)</f>
        <v>0</v>
      </c>
      <c r="I759" s="326"/>
    </row>
    <row r="760" spans="1:9" ht="14" thickTop="1" thickBot="1">
      <c r="A760" s="256" t="s">
        <v>72</v>
      </c>
      <c r="B760" s="445"/>
      <c r="C760" s="257"/>
      <c r="D760" s="259"/>
      <c r="E760" s="259"/>
      <c r="F760" s="258"/>
      <c r="G760" s="260"/>
      <c r="I760" s="326"/>
    </row>
    <row r="761" spans="1:9" ht="13.5" thickTop="1">
      <c r="A761" s="245" t="s">
        <v>57</v>
      </c>
      <c r="B761" s="455"/>
      <c r="C761" s="248" t="s">
        <v>71</v>
      </c>
      <c r="D761" s="316" t="s">
        <v>75</v>
      </c>
      <c r="E761" s="248" t="s">
        <v>98</v>
      </c>
      <c r="F761" s="249" t="s">
        <v>79</v>
      </c>
      <c r="G761" s="250" t="s">
        <v>70</v>
      </c>
      <c r="I761" s="326"/>
    </row>
    <row r="762" spans="1:9">
      <c r="A762" s="748" t="str">
        <f>IF(I762=0,"",VLOOKUP(I762,EQUIPOS,2,FALSE))</f>
        <v/>
      </c>
      <c r="B762" s="749"/>
      <c r="C762" s="195"/>
      <c r="D762" s="194"/>
      <c r="E762" s="252">
        <f>IF(I762=0,0,VLOOKUP(I762,EQUIPOS,4,FALSE))</f>
        <v>0</v>
      </c>
      <c r="F762" s="230">
        <f>C762*D762*E762</f>
        <v>0</v>
      </c>
      <c r="G762" s="231"/>
      <c r="I762" s="283"/>
    </row>
    <row r="763" spans="1:9">
      <c r="A763" s="748" t="str">
        <f>IF(I763=0,"",VLOOKUP(I763,EQUIPOS,2,FALSE))</f>
        <v/>
      </c>
      <c r="B763" s="749"/>
      <c r="C763" s="195"/>
      <c r="D763" s="194"/>
      <c r="E763" s="252">
        <f>IF(I763=0,0,VLOOKUP(I763,EQUIPOS,4,FALSE))</f>
        <v>0</v>
      </c>
      <c r="F763" s="230">
        <f t="shared" ref="F763:F766" si="138">C763*D763*E763</f>
        <v>0</v>
      </c>
      <c r="G763" s="232"/>
      <c r="I763" s="283"/>
    </row>
    <row r="764" spans="1:9">
      <c r="A764" s="748" t="str">
        <f>IF(I764=0,"",VLOOKUP(I764,EQUIPOS,2,FALSE))</f>
        <v/>
      </c>
      <c r="B764" s="749"/>
      <c r="C764" s="195"/>
      <c r="D764" s="194"/>
      <c r="E764" s="252">
        <f>IF(I764=0,0,VLOOKUP(I764,EQUIPOS,4,FALSE))</f>
        <v>0</v>
      </c>
      <c r="F764" s="230">
        <f t="shared" si="138"/>
        <v>0</v>
      </c>
      <c r="G764" s="232"/>
      <c r="I764" s="283"/>
    </row>
    <row r="765" spans="1:9">
      <c r="A765" s="748" t="str">
        <f>IF(I765=0,"",VLOOKUP(I765,EQUIPOS,2,FALSE))</f>
        <v/>
      </c>
      <c r="B765" s="749"/>
      <c r="C765" s="195"/>
      <c r="D765" s="194"/>
      <c r="E765" s="252">
        <f>IF(I765=0,0,VLOOKUP(I765,EQUIPOS,4,FALSE))</f>
        <v>0</v>
      </c>
      <c r="F765" s="230">
        <f t="shared" si="138"/>
        <v>0</v>
      </c>
      <c r="G765" s="232"/>
      <c r="I765" s="283"/>
    </row>
    <row r="766" spans="1:9">
      <c r="A766" s="748" t="str">
        <f>IF(I766=0,"",VLOOKUP(I766,EQUIPOS,2,FALSE))</f>
        <v/>
      </c>
      <c r="B766" s="749"/>
      <c r="C766" s="195"/>
      <c r="D766" s="194"/>
      <c r="E766" s="252">
        <f>IF(I766=0,0,VLOOKUP(I766,EQUIPOS,4,FALSE))</f>
        <v>0</v>
      </c>
      <c r="F766" s="230">
        <f t="shared" si="138"/>
        <v>0</v>
      </c>
      <c r="G766" s="233"/>
      <c r="I766" s="283"/>
    </row>
    <row r="767" spans="1:9" ht="30.75" customHeight="1" thickBot="1">
      <c r="A767" s="234"/>
      <c r="B767" s="456"/>
      <c r="C767" s="235"/>
      <c r="D767" s="237"/>
      <c r="E767" s="261"/>
      <c r="F767" s="238" t="s">
        <v>82</v>
      </c>
      <c r="G767" s="262">
        <f>ROUND(SUM(F762:F766),0)</f>
        <v>0</v>
      </c>
      <c r="I767" s="326"/>
    </row>
    <row r="768" spans="1:9" ht="13.5" thickTop="1">
      <c r="A768" s="240" t="s">
        <v>73</v>
      </c>
      <c r="B768" s="446"/>
      <c r="C768" s="241"/>
      <c r="D768" s="243"/>
      <c r="E768" s="243"/>
      <c r="F768" s="242"/>
      <c r="G768" s="244"/>
      <c r="I768" s="326"/>
    </row>
    <row r="769" spans="1:9" ht="26">
      <c r="A769" s="245" t="s">
        <v>57</v>
      </c>
      <c r="B769" s="454" t="s">
        <v>58</v>
      </c>
      <c r="C769" s="247" t="s">
        <v>68</v>
      </c>
      <c r="D769" s="316" t="s">
        <v>74</v>
      </c>
      <c r="E769" s="248" t="s">
        <v>69</v>
      </c>
      <c r="F769" s="249" t="s">
        <v>79</v>
      </c>
      <c r="G769" s="250" t="s">
        <v>70</v>
      </c>
      <c r="H769" s="220"/>
      <c r="I769" s="325"/>
    </row>
    <row r="770" spans="1:9">
      <c r="A770" s="263" t="str">
        <f t="shared" ref="A770:A781" si="139">IF(I770=0,"",VLOOKUP(I770,MANOOBRA,2,FALSE))</f>
        <v/>
      </c>
      <c r="B770" s="444" t="str">
        <f t="shared" ref="B770:B781" si="140">IF(I770=0,"",VLOOKUP(I770,MANOOBRA,3,FALSE))</f>
        <v/>
      </c>
      <c r="C770" s="195"/>
      <c r="D770" s="466"/>
      <c r="E770" s="252">
        <f t="shared" ref="E770:E781" si="141">IF(I770=0,0,VLOOKUP(I770,MANOOBRA,4,FALSE))</f>
        <v>0</v>
      </c>
      <c r="F770" s="230">
        <f>IF(D770=0,0,C770*E770/D770)</f>
        <v>0</v>
      </c>
      <c r="G770" s="231"/>
      <c r="I770" s="283"/>
    </row>
    <row r="771" spans="1:9">
      <c r="A771" s="263" t="str">
        <f t="shared" si="139"/>
        <v/>
      </c>
      <c r="B771" s="444" t="str">
        <f t="shared" si="140"/>
        <v/>
      </c>
      <c r="C771" s="195"/>
      <c r="D771" s="466"/>
      <c r="E771" s="252">
        <f t="shared" si="141"/>
        <v>0</v>
      </c>
      <c r="F771" s="230">
        <f t="shared" ref="F771:F781" si="142">IF(D771=0,0,C771*E771/D771)</f>
        <v>0</v>
      </c>
      <c r="G771" s="232"/>
      <c r="I771" s="283"/>
    </row>
    <row r="772" spans="1:9">
      <c r="A772" s="263" t="str">
        <f t="shared" si="139"/>
        <v/>
      </c>
      <c r="B772" s="444" t="str">
        <f t="shared" si="140"/>
        <v/>
      </c>
      <c r="C772" s="195"/>
      <c r="D772" s="309"/>
      <c r="E772" s="252">
        <f t="shared" si="141"/>
        <v>0</v>
      </c>
      <c r="F772" s="230">
        <f t="shared" si="142"/>
        <v>0</v>
      </c>
      <c r="G772" s="232"/>
      <c r="I772" s="283"/>
    </row>
    <row r="773" spans="1:9">
      <c r="A773" s="263" t="str">
        <f t="shared" si="139"/>
        <v/>
      </c>
      <c r="B773" s="444" t="str">
        <f t="shared" si="140"/>
        <v/>
      </c>
      <c r="C773" s="195"/>
      <c r="D773" s="195"/>
      <c r="E773" s="252">
        <f t="shared" si="141"/>
        <v>0</v>
      </c>
      <c r="F773" s="230">
        <f t="shared" si="142"/>
        <v>0</v>
      </c>
      <c r="G773" s="232"/>
      <c r="I773" s="283"/>
    </row>
    <row r="774" spans="1:9">
      <c r="A774" s="263" t="str">
        <f t="shared" si="139"/>
        <v/>
      </c>
      <c r="B774" s="444" t="str">
        <f t="shared" si="140"/>
        <v/>
      </c>
      <c r="C774" s="195"/>
      <c r="D774" s="195"/>
      <c r="E774" s="252">
        <f t="shared" si="141"/>
        <v>0</v>
      </c>
      <c r="F774" s="230">
        <f t="shared" si="142"/>
        <v>0</v>
      </c>
      <c r="G774" s="232"/>
      <c r="I774" s="283"/>
    </row>
    <row r="775" spans="1:9">
      <c r="A775" s="263" t="str">
        <f t="shared" si="139"/>
        <v/>
      </c>
      <c r="B775" s="444" t="str">
        <f t="shared" si="140"/>
        <v/>
      </c>
      <c r="C775" s="195"/>
      <c r="D775" s="195"/>
      <c r="E775" s="252">
        <f t="shared" si="141"/>
        <v>0</v>
      </c>
      <c r="F775" s="230">
        <f t="shared" si="142"/>
        <v>0</v>
      </c>
      <c r="G775" s="232"/>
      <c r="I775" s="283"/>
    </row>
    <row r="776" spans="1:9">
      <c r="A776" s="263" t="str">
        <f t="shared" si="139"/>
        <v/>
      </c>
      <c r="B776" s="444" t="str">
        <f t="shared" si="140"/>
        <v/>
      </c>
      <c r="C776" s="195"/>
      <c r="D776" s="195"/>
      <c r="E776" s="252">
        <f t="shared" si="141"/>
        <v>0</v>
      </c>
      <c r="F776" s="230">
        <f t="shared" si="142"/>
        <v>0</v>
      </c>
      <c r="G776" s="232"/>
      <c r="I776" s="283"/>
    </row>
    <row r="777" spans="1:9">
      <c r="A777" s="263" t="str">
        <f t="shared" si="139"/>
        <v/>
      </c>
      <c r="B777" s="444" t="str">
        <f t="shared" si="140"/>
        <v/>
      </c>
      <c r="C777" s="195"/>
      <c r="D777" s="195"/>
      <c r="E777" s="252">
        <f t="shared" si="141"/>
        <v>0</v>
      </c>
      <c r="F777" s="230">
        <f t="shared" si="142"/>
        <v>0</v>
      </c>
      <c r="G777" s="232"/>
      <c r="I777" s="283"/>
    </row>
    <row r="778" spans="1:9">
      <c r="A778" s="263" t="str">
        <f t="shared" si="139"/>
        <v/>
      </c>
      <c r="B778" s="444" t="str">
        <f t="shared" si="140"/>
        <v/>
      </c>
      <c r="C778" s="195"/>
      <c r="D778" s="195"/>
      <c r="E778" s="252">
        <f t="shared" si="141"/>
        <v>0</v>
      </c>
      <c r="F778" s="230">
        <f t="shared" si="142"/>
        <v>0</v>
      </c>
      <c r="G778" s="232"/>
      <c r="I778" s="283"/>
    </row>
    <row r="779" spans="1:9">
      <c r="A779" s="263" t="str">
        <f t="shared" si="139"/>
        <v/>
      </c>
      <c r="B779" s="444" t="str">
        <f t="shared" si="140"/>
        <v/>
      </c>
      <c r="C779" s="195"/>
      <c r="D779" s="195"/>
      <c r="E779" s="252">
        <f t="shared" si="141"/>
        <v>0</v>
      </c>
      <c r="F779" s="230">
        <f t="shared" si="142"/>
        <v>0</v>
      </c>
      <c r="G779" s="232"/>
      <c r="I779" s="283"/>
    </row>
    <row r="780" spans="1:9">
      <c r="A780" s="263" t="str">
        <f t="shared" si="139"/>
        <v/>
      </c>
      <c r="B780" s="444" t="str">
        <f t="shared" si="140"/>
        <v/>
      </c>
      <c r="C780" s="195"/>
      <c r="D780" s="195"/>
      <c r="E780" s="252">
        <f t="shared" si="141"/>
        <v>0</v>
      </c>
      <c r="F780" s="230">
        <f t="shared" si="142"/>
        <v>0</v>
      </c>
      <c r="G780" s="232"/>
      <c r="I780" s="283"/>
    </row>
    <row r="781" spans="1:9">
      <c r="A781" s="263" t="str">
        <f t="shared" si="139"/>
        <v/>
      </c>
      <c r="B781" s="444" t="str">
        <f t="shared" si="140"/>
        <v/>
      </c>
      <c r="C781" s="195"/>
      <c r="D781" s="195"/>
      <c r="E781" s="252">
        <f t="shared" si="141"/>
        <v>0</v>
      </c>
      <c r="F781" s="230">
        <f t="shared" si="142"/>
        <v>0</v>
      </c>
      <c r="G781" s="233"/>
      <c r="I781" s="283"/>
    </row>
    <row r="782" spans="1:9" ht="31.5" customHeight="1" thickBot="1">
      <c r="A782" s="234"/>
      <c r="B782" s="456"/>
      <c r="C782" s="235"/>
      <c r="D782" s="237"/>
      <c r="E782" s="237"/>
      <c r="F782" s="238" t="s">
        <v>83</v>
      </c>
      <c r="G782" s="262">
        <f>ROUND(SUM(F770:F781),0)</f>
        <v>0</v>
      </c>
      <c r="I782" s="326"/>
    </row>
    <row r="783" spans="1:9" ht="13.5" thickTop="1">
      <c r="A783" s="186" t="s">
        <v>76</v>
      </c>
      <c r="B783" s="446"/>
      <c r="C783" s="241"/>
      <c r="D783" s="243"/>
      <c r="E783" s="243"/>
      <c r="F783" s="242"/>
      <c r="G783" s="244"/>
      <c r="I783" s="326"/>
    </row>
    <row r="784" spans="1:9">
      <c r="A784" s="245" t="s">
        <v>57</v>
      </c>
      <c r="B784" s="455"/>
      <c r="C784" s="246"/>
      <c r="D784" s="317"/>
      <c r="E784" s="248" t="s">
        <v>77</v>
      </c>
      <c r="F784" s="249" t="s">
        <v>78</v>
      </c>
      <c r="G784" s="264" t="s">
        <v>77</v>
      </c>
      <c r="H784" s="220"/>
      <c r="I784" s="325"/>
    </row>
    <row r="785" spans="1:16">
      <c r="A785" s="185" t="s">
        <v>87</v>
      </c>
      <c r="B785" s="453"/>
      <c r="C785" s="265"/>
      <c r="D785" s="318"/>
      <c r="E785" s="229">
        <f>ROUND(SUM(G744,G759,G767,G782),2)</f>
        <v>0</v>
      </c>
      <c r="F785" s="266">
        <f>A</f>
        <v>0</v>
      </c>
      <c r="G785" s="267">
        <f>E785*F785</f>
        <v>0</v>
      </c>
      <c r="I785" s="326"/>
    </row>
    <row r="786" spans="1:16">
      <c r="A786" s="185" t="s">
        <v>85</v>
      </c>
      <c r="B786" s="453"/>
      <c r="C786" s="265"/>
      <c r="D786" s="318"/>
      <c r="E786" s="229">
        <f>SUM(G744,G759,G767,G782)</f>
        <v>0</v>
      </c>
      <c r="F786" s="266">
        <f>I</f>
        <v>0</v>
      </c>
      <c r="G786" s="267">
        <f>E786*F786</f>
        <v>0</v>
      </c>
      <c r="I786" s="326"/>
    </row>
    <row r="787" spans="1:16">
      <c r="A787" s="185" t="s">
        <v>86</v>
      </c>
      <c r="B787" s="453"/>
      <c r="C787" s="265"/>
      <c r="D787" s="318"/>
      <c r="E787" s="229">
        <f>SUM(G744,G759,G767,G782)</f>
        <v>0</v>
      </c>
      <c r="F787" s="266">
        <f>U</f>
        <v>0</v>
      </c>
      <c r="G787" s="267">
        <f>E787*F787</f>
        <v>0</v>
      </c>
      <c r="I787" s="326"/>
    </row>
    <row r="788" spans="1:16" ht="33" customHeight="1" thickBot="1">
      <c r="A788" s="234"/>
      <c r="B788" s="456"/>
      <c r="C788" s="235"/>
      <c r="D788" s="237"/>
      <c r="E788" s="237"/>
      <c r="F788" s="268" t="s">
        <v>84</v>
      </c>
      <c r="G788" s="262">
        <f>SUM(G785:G787)</f>
        <v>0</v>
      </c>
      <c r="I788" s="326"/>
      <c r="J788" s="295"/>
      <c r="K788" s="296"/>
      <c r="L788" s="296"/>
      <c r="M788" s="296"/>
      <c r="N788" s="296"/>
      <c r="O788" s="296"/>
    </row>
    <row r="789" spans="1:16" s="211" customFormat="1" ht="14" thickTop="1" thickBot="1">
      <c r="A789" s="269"/>
      <c r="B789" s="443"/>
      <c r="C789" s="270"/>
      <c r="D789" s="319"/>
      <c r="E789" s="271" t="s">
        <v>89</v>
      </c>
      <c r="F789" s="272"/>
      <c r="G789" s="273">
        <f>ROUND(SUM(G744,G759,G767,G782,G788),0)</f>
        <v>0</v>
      </c>
      <c r="I789" s="327"/>
      <c r="J789" s="212" t="str">
        <f>B728</f>
        <v>1,4,2</v>
      </c>
      <c r="K789" s="274">
        <f>E785</f>
        <v>0</v>
      </c>
      <c r="L789" s="294">
        <f>G785</f>
        <v>0</v>
      </c>
      <c r="M789" s="294">
        <f>G786</f>
        <v>0</v>
      </c>
      <c r="N789" s="294">
        <f>G787</f>
        <v>0</v>
      </c>
      <c r="O789" s="299">
        <f>SUM(K789:N789)</f>
        <v>0</v>
      </c>
      <c r="P789" s="294"/>
    </row>
    <row r="790" spans="1:16" ht="13.5" thickTop="1">
      <c r="A790" s="275" t="s">
        <v>97</v>
      </c>
      <c r="B790" s="438"/>
      <c r="C790" s="215"/>
      <c r="D790" s="217"/>
      <c r="E790" s="217"/>
      <c r="F790" s="216"/>
      <c r="G790" s="219"/>
      <c r="I790" s="326"/>
      <c r="P790" s="294"/>
    </row>
    <row r="791" spans="1:16">
      <c r="A791" s="275"/>
      <c r="B791" s="452"/>
      <c r="C791" s="276"/>
      <c r="D791" s="320"/>
      <c r="E791" s="217"/>
      <c r="F791" s="216"/>
      <c r="G791" s="277">
        <f ca="1">TODAY()</f>
        <v>44839</v>
      </c>
      <c r="I791" s="326"/>
      <c r="P791" s="294"/>
    </row>
    <row r="792" spans="1:16" ht="13.5" thickBot="1">
      <c r="A792" s="234"/>
      <c r="B792" s="456"/>
      <c r="C792" s="235"/>
      <c r="D792" s="237"/>
      <c r="E792" s="237"/>
      <c r="F792" s="236"/>
      <c r="G792" s="278"/>
      <c r="I792" s="326"/>
      <c r="P792" s="294"/>
    </row>
    <row r="793" spans="1:16" s="199" customFormat="1" ht="13.5" thickTop="1">
      <c r="A793" s="196" t="s">
        <v>109</v>
      </c>
      <c r="B793" s="458"/>
      <c r="C793" s="196"/>
      <c r="D793" s="198"/>
      <c r="E793" s="198"/>
      <c r="F793" s="197"/>
      <c r="G793" s="197"/>
      <c r="I793" s="321"/>
      <c r="J793" s="200"/>
      <c r="O793" s="297"/>
    </row>
    <row r="794" spans="1:16" s="199" customFormat="1">
      <c r="A794" s="196" t="str">
        <f>CONCATENATE('Prestaciones y AIU'!A1009," ANALISIS DE PRECIOS UNITARIOS")</f>
        <v xml:space="preserve"> ANALISIS DE PRECIOS UNITARIOS</v>
      </c>
      <c r="B794" s="458"/>
      <c r="C794" s="196"/>
      <c r="D794" s="198"/>
      <c r="E794" s="198"/>
      <c r="F794" s="197"/>
      <c r="G794" s="197"/>
      <c r="I794" s="321"/>
      <c r="J794" s="200"/>
      <c r="O794" s="297"/>
    </row>
    <row r="795" spans="1:16" s="199" customFormat="1">
      <c r="A795" s="196" t="str">
        <f>Objeto_LIC</f>
        <v>OPTIMIZACION DEL SISTEMA DE ABASTECIMIENTO (ADUCCION, PRETRATAMIENTO Y CONDUCCION) DEL MUNICPIO DE TAME, DEPARTAMENTO DE ARAUCA</v>
      </c>
      <c r="B795" s="458"/>
      <c r="C795" s="196"/>
      <c r="D795" s="198"/>
      <c r="E795" s="198"/>
      <c r="F795" s="197"/>
      <c r="G795" s="197"/>
      <c r="I795" s="321"/>
      <c r="J795" s="200"/>
      <c r="O795" s="297"/>
    </row>
    <row r="796" spans="1:16" s="199" customFormat="1">
      <c r="A796" s="196"/>
      <c r="B796" s="458"/>
      <c r="C796" s="196"/>
      <c r="D796" s="198"/>
      <c r="E796" s="198"/>
      <c r="F796" s="197"/>
      <c r="G796" s="197"/>
      <c r="I796" s="321"/>
      <c r="J796" s="200"/>
      <c r="O796" s="297"/>
    </row>
    <row r="797" spans="1:16" ht="13.5" thickBot="1">
      <c r="A797" s="201"/>
      <c r="B797" s="448"/>
      <c r="C797" s="201"/>
      <c r="D797" s="203"/>
      <c r="E797" s="203"/>
      <c r="F797" s="202"/>
      <c r="G797" s="202"/>
    </row>
    <row r="798" spans="1:16" s="211" customFormat="1" ht="13.5" thickTop="1">
      <c r="A798" s="206"/>
      <c r="B798" s="457"/>
      <c r="C798" s="207"/>
      <c r="D798" s="209"/>
      <c r="E798" s="209"/>
      <c r="F798" s="208"/>
      <c r="G798" s="210" t="s">
        <v>110</v>
      </c>
      <c r="I798" s="323"/>
      <c r="J798" s="212"/>
      <c r="O798" s="297"/>
    </row>
    <row r="799" spans="1:16">
      <c r="A799" s="213" t="s">
        <v>62</v>
      </c>
      <c r="B799" s="750">
        <f>Proponente</f>
        <v>0</v>
      </c>
      <c r="C799" s="750"/>
      <c r="D799" s="750"/>
      <c r="E799" s="750"/>
      <c r="F799" s="750"/>
      <c r="G799" s="751"/>
    </row>
    <row r="800" spans="1:16" ht="12.75" customHeight="1">
      <c r="A800" s="213" t="s">
        <v>63</v>
      </c>
      <c r="B800" s="470" t="s">
        <v>273</v>
      </c>
      <c r="C800" s="750" t="str">
        <f>VLOOKUP(B800,Presupuesto!$A$4:$B$106,2,FALSE)</f>
        <v xml:space="preserve">Instalación de tubería Union platino RDE 21 D nominal 14" norma NTC 382 Tubos PVC. Especificaciones, Serie métrica.  </v>
      </c>
      <c r="D800" s="750"/>
      <c r="E800" s="750"/>
      <c r="F800" s="750"/>
      <c r="G800" s="751"/>
    </row>
    <row r="801" spans="1:15">
      <c r="A801" s="214"/>
      <c r="B801" s="438"/>
      <c r="C801" s="215"/>
      <c r="D801" s="217"/>
      <c r="E801" s="217"/>
      <c r="F801" s="218" t="s">
        <v>88</v>
      </c>
      <c r="G801" s="582" t="str">
        <f>IF(B800=0,"-",VLOOKUP(B800,Presupuesto!$A$5:$C$119,3,FALSE))</f>
        <v xml:space="preserve"> ML</v>
      </c>
      <c r="H801" s="582"/>
      <c r="I801" s="582"/>
      <c r="J801" s="582"/>
      <c r="K801" s="583"/>
    </row>
    <row r="802" spans="1:15" ht="13.5" thickBot="1">
      <c r="A802" s="213" t="s">
        <v>64</v>
      </c>
      <c r="B802" s="438"/>
      <c r="C802" s="215"/>
      <c r="D802" s="217"/>
      <c r="E802" s="217"/>
      <c r="F802" s="216"/>
      <c r="G802" s="219"/>
      <c r="I802" s="324"/>
      <c r="J802" s="295"/>
      <c r="K802" s="296"/>
      <c r="L802" s="296"/>
      <c r="M802" s="296"/>
      <c r="N802" s="296"/>
      <c r="O802" s="296"/>
    </row>
    <row r="803" spans="1:15" s="220" customFormat="1" ht="13.5" thickTop="1">
      <c r="A803" s="221" t="s">
        <v>57</v>
      </c>
      <c r="B803" s="447" t="s">
        <v>65</v>
      </c>
      <c r="C803" s="222" t="s">
        <v>66</v>
      </c>
      <c r="D803" s="223" t="s">
        <v>74</v>
      </c>
      <c r="E803" s="224" t="s">
        <v>100</v>
      </c>
      <c r="F803" s="224" t="s">
        <v>79</v>
      </c>
      <c r="G803" s="225" t="s">
        <v>70</v>
      </c>
      <c r="I803" s="325"/>
      <c r="J803" s="226"/>
      <c r="O803" s="296"/>
    </row>
    <row r="804" spans="1:15">
      <c r="A804" s="227" t="str">
        <f t="shared" ref="A804:A815" si="143">IF(I804=0,"-",VLOOKUP(I804,EQUIPOS,2,FALSE))</f>
        <v>-</v>
      </c>
      <c r="B804" s="228"/>
      <c r="C804" s="228"/>
      <c r="D804" s="194"/>
      <c r="E804" s="229">
        <f t="shared" ref="E804:E815" si="144">IF(I804=0,0,VLOOKUP(I804,EQUIPOS,4,FALSE))</f>
        <v>0</v>
      </c>
      <c r="F804" s="230">
        <f t="shared" ref="F804:F815" si="145">IF(D804=0,0,E804/D804)</f>
        <v>0</v>
      </c>
      <c r="G804" s="231"/>
      <c r="I804" s="283"/>
    </row>
    <row r="805" spans="1:15">
      <c r="A805" s="227" t="str">
        <f t="shared" si="143"/>
        <v>-</v>
      </c>
      <c r="B805" s="228"/>
      <c r="C805" s="228"/>
      <c r="D805" s="194"/>
      <c r="E805" s="229">
        <f t="shared" si="144"/>
        <v>0</v>
      </c>
      <c r="F805" s="230">
        <f t="shared" si="145"/>
        <v>0</v>
      </c>
      <c r="G805" s="232"/>
      <c r="I805" s="283"/>
    </row>
    <row r="806" spans="1:15">
      <c r="A806" s="227" t="str">
        <f t="shared" si="143"/>
        <v>-</v>
      </c>
      <c r="B806" s="228"/>
      <c r="C806" s="228"/>
      <c r="D806" s="194"/>
      <c r="E806" s="229">
        <f t="shared" si="144"/>
        <v>0</v>
      </c>
      <c r="F806" s="230">
        <f t="shared" si="145"/>
        <v>0</v>
      </c>
      <c r="G806" s="232"/>
      <c r="I806" s="283"/>
    </row>
    <row r="807" spans="1:15">
      <c r="A807" s="227" t="str">
        <f t="shared" si="143"/>
        <v>-</v>
      </c>
      <c r="B807" s="228"/>
      <c r="C807" s="228"/>
      <c r="D807" s="194"/>
      <c r="E807" s="229">
        <f t="shared" si="144"/>
        <v>0</v>
      </c>
      <c r="F807" s="230">
        <f t="shared" si="145"/>
        <v>0</v>
      </c>
      <c r="G807" s="232"/>
      <c r="I807" s="283"/>
    </row>
    <row r="808" spans="1:15">
      <c r="A808" s="227" t="str">
        <f t="shared" si="143"/>
        <v>-</v>
      </c>
      <c r="B808" s="228"/>
      <c r="C808" s="228"/>
      <c r="D808" s="194"/>
      <c r="E808" s="229">
        <f t="shared" si="144"/>
        <v>0</v>
      </c>
      <c r="F808" s="230">
        <f t="shared" si="145"/>
        <v>0</v>
      </c>
      <c r="G808" s="232"/>
      <c r="I808" s="283"/>
    </row>
    <row r="809" spans="1:15">
      <c r="A809" s="227" t="str">
        <f t="shared" si="143"/>
        <v>-</v>
      </c>
      <c r="B809" s="228"/>
      <c r="C809" s="228"/>
      <c r="D809" s="194"/>
      <c r="E809" s="229">
        <f t="shared" si="144"/>
        <v>0</v>
      </c>
      <c r="F809" s="230">
        <f t="shared" si="145"/>
        <v>0</v>
      </c>
      <c r="G809" s="232"/>
      <c r="I809" s="283"/>
    </row>
    <row r="810" spans="1:15">
      <c r="A810" s="227" t="str">
        <f t="shared" si="143"/>
        <v>-</v>
      </c>
      <c r="B810" s="228"/>
      <c r="C810" s="228"/>
      <c r="D810" s="194"/>
      <c r="E810" s="229">
        <f t="shared" si="144"/>
        <v>0</v>
      </c>
      <c r="F810" s="230">
        <f t="shared" si="145"/>
        <v>0</v>
      </c>
      <c r="G810" s="232"/>
      <c r="I810" s="283"/>
    </row>
    <row r="811" spans="1:15">
      <c r="A811" s="227" t="str">
        <f t="shared" si="143"/>
        <v>-</v>
      </c>
      <c r="B811" s="228"/>
      <c r="C811" s="228"/>
      <c r="D811" s="194"/>
      <c r="E811" s="229">
        <f t="shared" si="144"/>
        <v>0</v>
      </c>
      <c r="F811" s="230">
        <f t="shared" si="145"/>
        <v>0</v>
      </c>
      <c r="G811" s="232"/>
      <c r="I811" s="283"/>
    </row>
    <row r="812" spans="1:15">
      <c r="A812" s="227" t="str">
        <f t="shared" si="143"/>
        <v>-</v>
      </c>
      <c r="B812" s="228"/>
      <c r="C812" s="228"/>
      <c r="D812" s="194"/>
      <c r="E812" s="229">
        <f t="shared" si="144"/>
        <v>0</v>
      </c>
      <c r="F812" s="230">
        <f t="shared" si="145"/>
        <v>0</v>
      </c>
      <c r="G812" s="232"/>
      <c r="I812" s="283"/>
    </row>
    <row r="813" spans="1:15">
      <c r="A813" s="227" t="str">
        <f t="shared" si="143"/>
        <v>-</v>
      </c>
      <c r="B813" s="228"/>
      <c r="C813" s="228"/>
      <c r="D813" s="194"/>
      <c r="E813" s="229">
        <f t="shared" si="144"/>
        <v>0</v>
      </c>
      <c r="F813" s="230">
        <f t="shared" si="145"/>
        <v>0</v>
      </c>
      <c r="G813" s="232"/>
      <c r="I813" s="283"/>
    </row>
    <row r="814" spans="1:15">
      <c r="A814" s="227" t="str">
        <f t="shared" si="143"/>
        <v>-</v>
      </c>
      <c r="B814" s="228"/>
      <c r="C814" s="228"/>
      <c r="D814" s="194"/>
      <c r="E814" s="229">
        <f t="shared" si="144"/>
        <v>0</v>
      </c>
      <c r="F814" s="230">
        <f t="shared" si="145"/>
        <v>0</v>
      </c>
      <c r="G814" s="232"/>
      <c r="I814" s="283"/>
    </row>
    <row r="815" spans="1:15">
      <c r="A815" s="227" t="str">
        <f t="shared" si="143"/>
        <v>-</v>
      </c>
      <c r="B815" s="228"/>
      <c r="C815" s="228"/>
      <c r="D815" s="194"/>
      <c r="E815" s="229">
        <f t="shared" si="144"/>
        <v>0</v>
      </c>
      <c r="F815" s="230">
        <f t="shared" si="145"/>
        <v>0</v>
      </c>
      <c r="G815" s="232"/>
      <c r="I815" s="283"/>
    </row>
    <row r="816" spans="1:15" ht="13.5" thickBot="1">
      <c r="A816" s="234"/>
      <c r="B816" s="456"/>
      <c r="C816" s="235"/>
      <c r="D816" s="237"/>
      <c r="E816" s="237"/>
      <c r="F816" s="238" t="s">
        <v>80</v>
      </c>
      <c r="G816" s="239">
        <f>SUM(F804:F815)</f>
        <v>0</v>
      </c>
      <c r="I816" s="326"/>
    </row>
    <row r="817" spans="1:15" ht="13.5" thickTop="1">
      <c r="A817" s="240" t="s">
        <v>67</v>
      </c>
      <c r="B817" s="446"/>
      <c r="C817" s="241"/>
      <c r="D817" s="243"/>
      <c r="E817" s="243"/>
      <c r="F817" s="242"/>
      <c r="G817" s="244"/>
      <c r="I817" s="326"/>
    </row>
    <row r="818" spans="1:15" s="220" customFormat="1" ht="26">
      <c r="A818" s="245" t="s">
        <v>57</v>
      </c>
      <c r="B818" s="455"/>
      <c r="C818" s="247" t="s">
        <v>58</v>
      </c>
      <c r="D818" s="316" t="s">
        <v>68</v>
      </c>
      <c r="E818" s="248" t="s">
        <v>69</v>
      </c>
      <c r="F818" s="249" t="s">
        <v>79</v>
      </c>
      <c r="G818" s="250" t="s">
        <v>70</v>
      </c>
      <c r="I818" s="325"/>
      <c r="J818" s="226"/>
      <c r="O818" s="296"/>
    </row>
    <row r="819" spans="1:15">
      <c r="A819" s="748" t="str">
        <f>IF(I819=0,"",VLOOKUP(I819,MATERIALES,2,FALSE))</f>
        <v/>
      </c>
      <c r="B819" s="749"/>
      <c r="C819" s="251" t="str">
        <f t="shared" ref="C819:C827" si="146">IF(I819=0,"",VLOOKUP(I819,MATERIALES,3,FALSE))</f>
        <v/>
      </c>
      <c r="D819" s="194"/>
      <c r="E819" s="252">
        <f t="shared" ref="E819:E830" si="147">IF(I819=0,0,VLOOKUP(I819,MATERIALES,4,FALSE))</f>
        <v>0</v>
      </c>
      <c r="F819" s="230">
        <f>D819*E819</f>
        <v>0</v>
      </c>
      <c r="G819" s="231"/>
      <c r="I819" s="283"/>
    </row>
    <row r="820" spans="1:15">
      <c r="A820" s="748" t="str">
        <f>IF(I820=0,"",VLOOKUP(I820,MATERIALES,2,FALSE))</f>
        <v/>
      </c>
      <c r="B820" s="749"/>
      <c r="C820" s="251" t="str">
        <f t="shared" si="146"/>
        <v/>
      </c>
      <c r="D820" s="194"/>
      <c r="E820" s="252">
        <f t="shared" si="147"/>
        <v>0</v>
      </c>
      <c r="F820" s="230">
        <f t="shared" ref="F820:F830" si="148">D820*E820</f>
        <v>0</v>
      </c>
      <c r="G820" s="232"/>
      <c r="I820" s="283"/>
    </row>
    <row r="821" spans="1:15">
      <c r="A821" s="748" t="str">
        <f t="shared" ref="A821:A830" si="149">IF(I821=0,"",VLOOKUP(I821,MATERIALES,2,FALSE))</f>
        <v/>
      </c>
      <c r="B821" s="749"/>
      <c r="C821" s="251" t="str">
        <f t="shared" si="146"/>
        <v/>
      </c>
      <c r="D821" s="194"/>
      <c r="E821" s="252">
        <f t="shared" si="147"/>
        <v>0</v>
      </c>
      <c r="F821" s="230">
        <f t="shared" si="148"/>
        <v>0</v>
      </c>
      <c r="G821" s="232"/>
      <c r="I821" s="283"/>
    </row>
    <row r="822" spans="1:15">
      <c r="A822" s="748" t="str">
        <f t="shared" si="149"/>
        <v/>
      </c>
      <c r="B822" s="749"/>
      <c r="C822" s="251" t="str">
        <f t="shared" si="146"/>
        <v/>
      </c>
      <c r="D822" s="194"/>
      <c r="E822" s="252">
        <f t="shared" si="147"/>
        <v>0</v>
      </c>
      <c r="F822" s="230">
        <f t="shared" si="148"/>
        <v>0</v>
      </c>
      <c r="G822" s="232"/>
      <c r="I822" s="283"/>
    </row>
    <row r="823" spans="1:15">
      <c r="A823" s="748" t="str">
        <f t="shared" si="149"/>
        <v/>
      </c>
      <c r="B823" s="749"/>
      <c r="C823" s="251" t="str">
        <f t="shared" si="146"/>
        <v/>
      </c>
      <c r="D823" s="194"/>
      <c r="E823" s="252">
        <f t="shared" si="147"/>
        <v>0</v>
      </c>
      <c r="F823" s="230">
        <f t="shared" si="148"/>
        <v>0</v>
      </c>
      <c r="G823" s="232"/>
      <c r="I823" s="283"/>
    </row>
    <row r="824" spans="1:15">
      <c r="A824" s="748" t="str">
        <f t="shared" si="149"/>
        <v/>
      </c>
      <c r="B824" s="749"/>
      <c r="C824" s="251" t="str">
        <f t="shared" si="146"/>
        <v/>
      </c>
      <c r="D824" s="194"/>
      <c r="E824" s="252">
        <f t="shared" si="147"/>
        <v>0</v>
      </c>
      <c r="F824" s="230">
        <f t="shared" si="148"/>
        <v>0</v>
      </c>
      <c r="G824" s="232"/>
      <c r="I824" s="283"/>
    </row>
    <row r="825" spans="1:15">
      <c r="A825" s="748" t="str">
        <f t="shared" si="149"/>
        <v/>
      </c>
      <c r="B825" s="749"/>
      <c r="C825" s="251" t="str">
        <f t="shared" si="146"/>
        <v/>
      </c>
      <c r="D825" s="194"/>
      <c r="E825" s="252">
        <f t="shared" si="147"/>
        <v>0</v>
      </c>
      <c r="F825" s="230">
        <f t="shared" si="148"/>
        <v>0</v>
      </c>
      <c r="G825" s="232"/>
      <c r="I825" s="283"/>
    </row>
    <row r="826" spans="1:15">
      <c r="A826" s="748" t="str">
        <f t="shared" si="149"/>
        <v/>
      </c>
      <c r="B826" s="749"/>
      <c r="C826" s="251" t="str">
        <f t="shared" si="146"/>
        <v/>
      </c>
      <c r="D826" s="194"/>
      <c r="E826" s="252">
        <f t="shared" si="147"/>
        <v>0</v>
      </c>
      <c r="F826" s="230">
        <f t="shared" si="148"/>
        <v>0</v>
      </c>
      <c r="G826" s="253"/>
      <c r="I826" s="283"/>
    </row>
    <row r="827" spans="1:15">
      <c r="A827" s="748" t="str">
        <f t="shared" si="149"/>
        <v/>
      </c>
      <c r="B827" s="749"/>
      <c r="C827" s="251" t="str">
        <f t="shared" si="146"/>
        <v/>
      </c>
      <c r="D827" s="194"/>
      <c r="E827" s="252">
        <f t="shared" si="147"/>
        <v>0</v>
      </c>
      <c r="F827" s="230">
        <f t="shared" si="148"/>
        <v>0</v>
      </c>
      <c r="G827" s="232"/>
      <c r="I827" s="283"/>
    </row>
    <row r="828" spans="1:15">
      <c r="A828" s="748" t="str">
        <f t="shared" si="149"/>
        <v/>
      </c>
      <c r="B828" s="749"/>
      <c r="C828" s="251"/>
      <c r="D828" s="194"/>
      <c r="E828" s="252">
        <f t="shared" si="147"/>
        <v>0</v>
      </c>
      <c r="F828" s="230">
        <f t="shared" si="148"/>
        <v>0</v>
      </c>
      <c r="G828" s="232"/>
      <c r="I828" s="283"/>
    </row>
    <row r="829" spans="1:15">
      <c r="A829" s="748" t="str">
        <f t="shared" si="149"/>
        <v/>
      </c>
      <c r="B829" s="749"/>
      <c r="C829" s="251"/>
      <c r="D829" s="194"/>
      <c r="E829" s="252">
        <f t="shared" si="147"/>
        <v>0</v>
      </c>
      <c r="F829" s="230">
        <f t="shared" si="148"/>
        <v>0</v>
      </c>
      <c r="G829" s="232"/>
      <c r="I829" s="283"/>
    </row>
    <row r="830" spans="1:15">
      <c r="A830" s="748" t="str">
        <f t="shared" si="149"/>
        <v/>
      </c>
      <c r="B830" s="749"/>
      <c r="C830" s="251" t="str">
        <f t="shared" ref="C830" si="150">IF(I830=0,"",VLOOKUP(I830,MATERIALES,3,FALSE))</f>
        <v/>
      </c>
      <c r="D830" s="194"/>
      <c r="E830" s="252">
        <f t="shared" si="147"/>
        <v>0</v>
      </c>
      <c r="F830" s="230">
        <f t="shared" si="148"/>
        <v>0</v>
      </c>
      <c r="G830" s="233"/>
      <c r="I830" s="283"/>
    </row>
    <row r="831" spans="1:15" ht="26.25" customHeight="1" thickBot="1">
      <c r="A831" s="214"/>
      <c r="B831" s="438"/>
      <c r="C831" s="215"/>
      <c r="D831" s="217"/>
      <c r="E831" s="254"/>
      <c r="F831" s="255" t="s">
        <v>81</v>
      </c>
      <c r="G831" s="253">
        <f>ROUND(SUM(F819:F830),0)</f>
        <v>0</v>
      </c>
      <c r="I831" s="326"/>
    </row>
    <row r="832" spans="1:15" ht="14" thickTop="1" thickBot="1">
      <c r="A832" s="256" t="s">
        <v>72</v>
      </c>
      <c r="B832" s="445"/>
      <c r="C832" s="257"/>
      <c r="D832" s="259"/>
      <c r="E832" s="259"/>
      <c r="F832" s="258"/>
      <c r="G832" s="260"/>
      <c r="I832" s="326"/>
    </row>
    <row r="833" spans="1:9" ht="13.5" thickTop="1">
      <c r="A833" s="245" t="s">
        <v>57</v>
      </c>
      <c r="B833" s="455"/>
      <c r="C833" s="248" t="s">
        <v>71</v>
      </c>
      <c r="D833" s="316" t="s">
        <v>75</v>
      </c>
      <c r="E833" s="248" t="s">
        <v>98</v>
      </c>
      <c r="F833" s="249" t="s">
        <v>79</v>
      </c>
      <c r="G833" s="250" t="s">
        <v>70</v>
      </c>
      <c r="I833" s="326"/>
    </row>
    <row r="834" spans="1:9">
      <c r="A834" s="748" t="str">
        <f>IF(I834=0,"",VLOOKUP(I834,EQUIPOS,2,FALSE))</f>
        <v/>
      </c>
      <c r="B834" s="749"/>
      <c r="C834" s="195"/>
      <c r="D834" s="194"/>
      <c r="E834" s="252">
        <f>IF(I834=0,0,VLOOKUP(I834,EQUIPOS,4,FALSE))</f>
        <v>0</v>
      </c>
      <c r="F834" s="230">
        <f>C834*D834*E834</f>
        <v>0</v>
      </c>
      <c r="G834" s="231"/>
      <c r="I834" s="283"/>
    </row>
    <row r="835" spans="1:9">
      <c r="A835" s="748" t="str">
        <f>IF(I835=0,"",VLOOKUP(I835,EQUIPOS,2,FALSE))</f>
        <v/>
      </c>
      <c r="B835" s="749"/>
      <c r="C835" s="195"/>
      <c r="D835" s="194"/>
      <c r="E835" s="252">
        <f>IF(I835=0,0,VLOOKUP(I835,EQUIPOS,4,FALSE))</f>
        <v>0</v>
      </c>
      <c r="F835" s="230">
        <f t="shared" ref="F835:F838" si="151">C835*D835*E835</f>
        <v>0</v>
      </c>
      <c r="G835" s="232"/>
      <c r="I835" s="283"/>
    </row>
    <row r="836" spans="1:9">
      <c r="A836" s="748" t="str">
        <f>IF(I836=0,"",VLOOKUP(I836,EQUIPOS,2,FALSE))</f>
        <v/>
      </c>
      <c r="B836" s="749"/>
      <c r="C836" s="195"/>
      <c r="D836" s="194"/>
      <c r="E836" s="252">
        <f>IF(I836=0,0,VLOOKUP(I836,EQUIPOS,4,FALSE))</f>
        <v>0</v>
      </c>
      <c r="F836" s="230">
        <f t="shared" si="151"/>
        <v>0</v>
      </c>
      <c r="G836" s="232"/>
      <c r="I836" s="283"/>
    </row>
    <row r="837" spans="1:9">
      <c r="A837" s="748" t="str">
        <f>IF(I837=0,"",VLOOKUP(I837,EQUIPOS,2,FALSE))</f>
        <v/>
      </c>
      <c r="B837" s="749"/>
      <c r="C837" s="195"/>
      <c r="D837" s="194"/>
      <c r="E837" s="252">
        <f>IF(I837=0,0,VLOOKUP(I837,EQUIPOS,4,FALSE))</f>
        <v>0</v>
      </c>
      <c r="F837" s="230">
        <f t="shared" si="151"/>
        <v>0</v>
      </c>
      <c r="G837" s="232"/>
      <c r="I837" s="283"/>
    </row>
    <row r="838" spans="1:9">
      <c r="A838" s="748" t="str">
        <f>IF(I838=0,"",VLOOKUP(I838,EQUIPOS,2,FALSE))</f>
        <v/>
      </c>
      <c r="B838" s="749"/>
      <c r="C838" s="195"/>
      <c r="D838" s="194"/>
      <c r="E838" s="252">
        <f>IF(I838=0,0,VLOOKUP(I838,EQUIPOS,4,FALSE))</f>
        <v>0</v>
      </c>
      <c r="F838" s="230">
        <f t="shared" si="151"/>
        <v>0</v>
      </c>
      <c r="G838" s="233"/>
      <c r="I838" s="283"/>
    </row>
    <row r="839" spans="1:9" ht="30.75" customHeight="1" thickBot="1">
      <c r="A839" s="234"/>
      <c r="B839" s="456"/>
      <c r="C839" s="235"/>
      <c r="D839" s="237"/>
      <c r="E839" s="261"/>
      <c r="F839" s="238" t="s">
        <v>82</v>
      </c>
      <c r="G839" s="262">
        <f>ROUND(SUM(F834:F838),0)</f>
        <v>0</v>
      </c>
      <c r="I839" s="326"/>
    </row>
    <row r="840" spans="1:9" ht="13.5" thickTop="1">
      <c r="A840" s="240" t="s">
        <v>73</v>
      </c>
      <c r="B840" s="446"/>
      <c r="C840" s="241"/>
      <c r="D840" s="243"/>
      <c r="E840" s="243"/>
      <c r="F840" s="242"/>
      <c r="G840" s="244"/>
      <c r="I840" s="326"/>
    </row>
    <row r="841" spans="1:9" ht="26">
      <c r="A841" s="245" t="s">
        <v>57</v>
      </c>
      <c r="B841" s="454" t="s">
        <v>58</v>
      </c>
      <c r="C841" s="247" t="s">
        <v>68</v>
      </c>
      <c r="D841" s="316" t="s">
        <v>74</v>
      </c>
      <c r="E841" s="248" t="s">
        <v>69</v>
      </c>
      <c r="F841" s="249" t="s">
        <v>79</v>
      </c>
      <c r="G841" s="250" t="s">
        <v>70</v>
      </c>
      <c r="H841" s="220"/>
      <c r="I841" s="325"/>
    </row>
    <row r="842" spans="1:9">
      <c r="A842" s="263" t="str">
        <f t="shared" ref="A842:A853" si="152">IF(I842=0,"",VLOOKUP(I842,MANOOBRA,2,FALSE))</f>
        <v/>
      </c>
      <c r="B842" s="444" t="str">
        <f t="shared" ref="B842:B853" si="153">IF(I842=0,"",VLOOKUP(I842,MANOOBRA,3,FALSE))</f>
        <v/>
      </c>
      <c r="C842" s="195"/>
      <c r="D842" s="465"/>
      <c r="E842" s="252">
        <f t="shared" ref="E842:E853" si="154">IF(I842=0,0,VLOOKUP(I842,MANOOBRA,4,FALSE))</f>
        <v>0</v>
      </c>
      <c r="F842" s="230">
        <f>IF(D842=0,0,C842*E842/D842)</f>
        <v>0</v>
      </c>
      <c r="G842" s="231"/>
      <c r="I842" s="283"/>
    </row>
    <row r="843" spans="1:9">
      <c r="A843" s="263" t="str">
        <f t="shared" si="152"/>
        <v/>
      </c>
      <c r="B843" s="444" t="str">
        <f t="shared" si="153"/>
        <v/>
      </c>
      <c r="C843" s="195"/>
      <c r="D843" s="465"/>
      <c r="E843" s="252">
        <f t="shared" si="154"/>
        <v>0</v>
      </c>
      <c r="F843" s="230">
        <f t="shared" ref="F843:F853" si="155">IF(D843=0,0,C843*E843/D843)</f>
        <v>0</v>
      </c>
      <c r="G843" s="232"/>
      <c r="I843" s="283"/>
    </row>
    <row r="844" spans="1:9">
      <c r="A844" s="263" t="str">
        <f t="shared" si="152"/>
        <v/>
      </c>
      <c r="B844" s="444" t="str">
        <f t="shared" si="153"/>
        <v/>
      </c>
      <c r="C844" s="195"/>
      <c r="D844" s="309"/>
      <c r="E844" s="252">
        <f t="shared" si="154"/>
        <v>0</v>
      </c>
      <c r="F844" s="230">
        <f t="shared" si="155"/>
        <v>0</v>
      </c>
      <c r="G844" s="232"/>
      <c r="I844" s="283"/>
    </row>
    <row r="845" spans="1:9">
      <c r="A845" s="263" t="str">
        <f t="shared" si="152"/>
        <v/>
      </c>
      <c r="B845" s="444" t="str">
        <f t="shared" si="153"/>
        <v/>
      </c>
      <c r="C845" s="195"/>
      <c r="D845" s="195"/>
      <c r="E845" s="252">
        <f t="shared" si="154"/>
        <v>0</v>
      </c>
      <c r="F845" s="230">
        <f t="shared" si="155"/>
        <v>0</v>
      </c>
      <c r="G845" s="232"/>
      <c r="I845" s="283"/>
    </row>
    <row r="846" spans="1:9">
      <c r="A846" s="263" t="str">
        <f t="shared" si="152"/>
        <v/>
      </c>
      <c r="B846" s="444" t="str">
        <f t="shared" si="153"/>
        <v/>
      </c>
      <c r="C846" s="195"/>
      <c r="D846" s="195"/>
      <c r="E846" s="252">
        <f t="shared" si="154"/>
        <v>0</v>
      </c>
      <c r="F846" s="230">
        <f t="shared" si="155"/>
        <v>0</v>
      </c>
      <c r="G846" s="232"/>
      <c r="I846" s="283"/>
    </row>
    <row r="847" spans="1:9">
      <c r="A847" s="263" t="str">
        <f t="shared" si="152"/>
        <v/>
      </c>
      <c r="B847" s="444" t="str">
        <f t="shared" si="153"/>
        <v/>
      </c>
      <c r="C847" s="195"/>
      <c r="D847" s="195"/>
      <c r="E847" s="252">
        <f t="shared" si="154"/>
        <v>0</v>
      </c>
      <c r="F847" s="230">
        <f t="shared" si="155"/>
        <v>0</v>
      </c>
      <c r="G847" s="232"/>
      <c r="I847" s="283"/>
    </row>
    <row r="848" spans="1:9">
      <c r="A848" s="263" t="str">
        <f t="shared" si="152"/>
        <v/>
      </c>
      <c r="B848" s="444" t="str">
        <f t="shared" si="153"/>
        <v/>
      </c>
      <c r="C848" s="195"/>
      <c r="D848" s="195"/>
      <c r="E848" s="252">
        <f t="shared" si="154"/>
        <v>0</v>
      </c>
      <c r="F848" s="230">
        <f t="shared" si="155"/>
        <v>0</v>
      </c>
      <c r="G848" s="232"/>
      <c r="I848" s="283"/>
    </row>
    <row r="849" spans="1:16">
      <c r="A849" s="263" t="str">
        <f t="shared" si="152"/>
        <v/>
      </c>
      <c r="B849" s="444" t="str">
        <f t="shared" si="153"/>
        <v/>
      </c>
      <c r="C849" s="195"/>
      <c r="D849" s="195"/>
      <c r="E849" s="252">
        <f t="shared" si="154"/>
        <v>0</v>
      </c>
      <c r="F849" s="230">
        <f t="shared" si="155"/>
        <v>0</v>
      </c>
      <c r="G849" s="232"/>
      <c r="I849" s="283"/>
    </row>
    <row r="850" spans="1:16">
      <c r="A850" s="263" t="str">
        <f t="shared" si="152"/>
        <v/>
      </c>
      <c r="B850" s="444" t="str">
        <f t="shared" si="153"/>
        <v/>
      </c>
      <c r="C850" s="195"/>
      <c r="D850" s="195"/>
      <c r="E850" s="252">
        <f t="shared" si="154"/>
        <v>0</v>
      </c>
      <c r="F850" s="230">
        <f t="shared" si="155"/>
        <v>0</v>
      </c>
      <c r="G850" s="232"/>
      <c r="I850" s="283"/>
    </row>
    <row r="851" spans="1:16">
      <c r="A851" s="263" t="str">
        <f t="shared" si="152"/>
        <v/>
      </c>
      <c r="B851" s="444" t="str">
        <f t="shared" si="153"/>
        <v/>
      </c>
      <c r="C851" s="195"/>
      <c r="D851" s="195"/>
      <c r="E851" s="252">
        <f t="shared" si="154"/>
        <v>0</v>
      </c>
      <c r="F851" s="230">
        <f t="shared" si="155"/>
        <v>0</v>
      </c>
      <c r="G851" s="232"/>
      <c r="I851" s="283"/>
    </row>
    <row r="852" spans="1:16">
      <c r="A852" s="263" t="str">
        <f t="shared" si="152"/>
        <v/>
      </c>
      <c r="B852" s="444" t="str">
        <f t="shared" si="153"/>
        <v/>
      </c>
      <c r="C852" s="195"/>
      <c r="D852" s="195"/>
      <c r="E852" s="252">
        <f t="shared" si="154"/>
        <v>0</v>
      </c>
      <c r="F852" s="230">
        <f t="shared" si="155"/>
        <v>0</v>
      </c>
      <c r="G852" s="232"/>
      <c r="I852" s="283"/>
    </row>
    <row r="853" spans="1:16">
      <c r="A853" s="263" t="str">
        <f t="shared" si="152"/>
        <v/>
      </c>
      <c r="B853" s="444" t="str">
        <f t="shared" si="153"/>
        <v/>
      </c>
      <c r="C853" s="195"/>
      <c r="D853" s="195"/>
      <c r="E853" s="252">
        <f t="shared" si="154"/>
        <v>0</v>
      </c>
      <c r="F853" s="230">
        <f t="shared" si="155"/>
        <v>0</v>
      </c>
      <c r="G853" s="233"/>
      <c r="I853" s="283"/>
    </row>
    <row r="854" spans="1:16" ht="31.5" customHeight="1" thickBot="1">
      <c r="A854" s="234"/>
      <c r="B854" s="456"/>
      <c r="C854" s="235"/>
      <c r="D854" s="237"/>
      <c r="E854" s="237"/>
      <c r="F854" s="238" t="s">
        <v>83</v>
      </c>
      <c r="G854" s="262">
        <f>ROUND(SUM(F842:F853),0)</f>
        <v>0</v>
      </c>
      <c r="I854" s="326"/>
    </row>
    <row r="855" spans="1:16" ht="13.5" thickTop="1">
      <c r="A855" s="186" t="s">
        <v>76</v>
      </c>
      <c r="B855" s="446"/>
      <c r="C855" s="241"/>
      <c r="D855" s="243"/>
      <c r="E855" s="243"/>
      <c r="F855" s="242"/>
      <c r="G855" s="244"/>
      <c r="I855" s="326"/>
    </row>
    <row r="856" spans="1:16">
      <c r="A856" s="245" t="s">
        <v>57</v>
      </c>
      <c r="B856" s="455"/>
      <c r="C856" s="246"/>
      <c r="D856" s="317"/>
      <c r="E856" s="248" t="s">
        <v>77</v>
      </c>
      <c r="F856" s="249" t="s">
        <v>78</v>
      </c>
      <c r="G856" s="264" t="s">
        <v>77</v>
      </c>
      <c r="H856" s="220"/>
      <c r="I856" s="325"/>
    </row>
    <row r="857" spans="1:16">
      <c r="A857" s="185" t="s">
        <v>87</v>
      </c>
      <c r="B857" s="453"/>
      <c r="C857" s="265"/>
      <c r="D857" s="318"/>
      <c r="E857" s="229">
        <f>ROUND(SUM(G816,G831,G839,G854),2)</f>
        <v>0</v>
      </c>
      <c r="F857" s="266">
        <f>A</f>
        <v>0</v>
      </c>
      <c r="G857" s="267">
        <f>E857*F857</f>
        <v>0</v>
      </c>
      <c r="I857" s="326"/>
    </row>
    <row r="858" spans="1:16">
      <c r="A858" s="185" t="s">
        <v>85</v>
      </c>
      <c r="B858" s="453"/>
      <c r="C858" s="265"/>
      <c r="D858" s="318"/>
      <c r="E858" s="229">
        <f>SUM(G816,G831,G839,G854)</f>
        <v>0</v>
      </c>
      <c r="F858" s="266">
        <f>I</f>
        <v>0</v>
      </c>
      <c r="G858" s="267">
        <f>E858*F858</f>
        <v>0</v>
      </c>
      <c r="I858" s="326"/>
    </row>
    <row r="859" spans="1:16">
      <c r="A859" s="185" t="s">
        <v>86</v>
      </c>
      <c r="B859" s="453"/>
      <c r="C859" s="265"/>
      <c r="D859" s="318"/>
      <c r="E859" s="229">
        <f>SUM(G816,G831,G839,G854)</f>
        <v>0</v>
      </c>
      <c r="F859" s="266">
        <f>U</f>
        <v>0</v>
      </c>
      <c r="G859" s="267">
        <f>E859*F859</f>
        <v>0</v>
      </c>
      <c r="I859" s="326"/>
    </row>
    <row r="860" spans="1:16" ht="33" customHeight="1" thickBot="1">
      <c r="A860" s="234"/>
      <c r="B860" s="456"/>
      <c r="C860" s="235"/>
      <c r="D860" s="237"/>
      <c r="E860" s="237"/>
      <c r="F860" s="268" t="s">
        <v>84</v>
      </c>
      <c r="G860" s="262">
        <f>SUM(G857:G859)</f>
        <v>0</v>
      </c>
      <c r="I860" s="326"/>
      <c r="J860" s="295"/>
      <c r="K860" s="296"/>
      <c r="L860" s="296"/>
      <c r="M860" s="296"/>
      <c r="N860" s="296"/>
      <c r="O860" s="296"/>
    </row>
    <row r="861" spans="1:16" s="211" customFormat="1" ht="14" thickTop="1" thickBot="1">
      <c r="A861" s="269"/>
      <c r="B861" s="443"/>
      <c r="C861" s="270"/>
      <c r="D861" s="319"/>
      <c r="E861" s="271" t="s">
        <v>89</v>
      </c>
      <c r="F861" s="272"/>
      <c r="G861" s="273">
        <f>ROUND(SUM(G816,G831,G839,G854,G860),0)</f>
        <v>0</v>
      </c>
      <c r="I861" s="327"/>
      <c r="J861" s="212" t="str">
        <f>B800</f>
        <v>1,4,3</v>
      </c>
      <c r="K861" s="274">
        <f>E857</f>
        <v>0</v>
      </c>
      <c r="L861" s="294">
        <f>G857</f>
        <v>0</v>
      </c>
      <c r="M861" s="294">
        <f>G858</f>
        <v>0</v>
      </c>
      <c r="N861" s="294">
        <f>G859</f>
        <v>0</v>
      </c>
      <c r="O861" s="299">
        <f>SUM(K861:N861)</f>
        <v>0</v>
      </c>
      <c r="P861" s="294"/>
    </row>
    <row r="862" spans="1:16" ht="13.5" thickTop="1">
      <c r="A862" s="275" t="s">
        <v>97</v>
      </c>
      <c r="B862" s="438"/>
      <c r="C862" s="215"/>
      <c r="D862" s="217"/>
      <c r="E862" s="217"/>
      <c r="F862" s="216"/>
      <c r="G862" s="219"/>
      <c r="I862" s="326"/>
      <c r="P862" s="294"/>
    </row>
    <row r="863" spans="1:16">
      <c r="A863" s="275"/>
      <c r="B863" s="452"/>
      <c r="C863" s="276"/>
      <c r="D863" s="320"/>
      <c r="E863" s="217"/>
      <c r="F863" s="216"/>
      <c r="G863" s="277">
        <f ca="1">TODAY()</f>
        <v>44839</v>
      </c>
      <c r="I863" s="326"/>
      <c r="P863" s="294"/>
    </row>
    <row r="864" spans="1:16" ht="13.5" thickBot="1">
      <c r="A864" s="234"/>
      <c r="B864" s="456"/>
      <c r="C864" s="235"/>
      <c r="D864" s="237"/>
      <c r="E864" s="237"/>
      <c r="F864" s="236"/>
      <c r="G864" s="278"/>
      <c r="I864" s="326"/>
      <c r="P864" s="294"/>
    </row>
    <row r="865" spans="1:15" s="199" customFormat="1" ht="13.5" thickTop="1">
      <c r="A865" s="196" t="s">
        <v>109</v>
      </c>
      <c r="B865" s="458"/>
      <c r="C865" s="196"/>
      <c r="D865" s="198"/>
      <c r="E865" s="198"/>
      <c r="F865" s="197"/>
      <c r="G865" s="197"/>
      <c r="I865" s="321"/>
      <c r="J865" s="200"/>
      <c r="O865" s="297"/>
    </row>
    <row r="866" spans="1:15" s="199" customFormat="1">
      <c r="A866" s="196" t="str">
        <f>CONCATENATE('Prestaciones y AIU'!A1081," ANALISIS DE PRECIOS UNITARIOS")</f>
        <v xml:space="preserve"> ANALISIS DE PRECIOS UNITARIOS</v>
      </c>
      <c r="B866" s="458"/>
      <c r="C866" s="196"/>
      <c r="D866" s="198"/>
      <c r="E866" s="198"/>
      <c r="F866" s="197"/>
      <c r="G866" s="197"/>
      <c r="I866" s="321"/>
      <c r="J866" s="200"/>
      <c r="O866" s="297"/>
    </row>
    <row r="867" spans="1:15" s="199" customFormat="1">
      <c r="A867" s="196" t="str">
        <f>Objeto_LIC</f>
        <v>OPTIMIZACION DEL SISTEMA DE ABASTECIMIENTO (ADUCCION, PRETRATAMIENTO Y CONDUCCION) DEL MUNICPIO DE TAME, DEPARTAMENTO DE ARAUCA</v>
      </c>
      <c r="B867" s="458"/>
      <c r="C867" s="196"/>
      <c r="D867" s="198"/>
      <c r="E867" s="198"/>
      <c r="F867" s="197"/>
      <c r="G867" s="197"/>
      <c r="I867" s="321"/>
      <c r="J867" s="200"/>
      <c r="O867" s="297"/>
    </row>
    <row r="868" spans="1:15" s="199" customFormat="1">
      <c r="A868" s="196"/>
      <c r="B868" s="458"/>
      <c r="C868" s="196"/>
      <c r="D868" s="198"/>
      <c r="E868" s="198"/>
      <c r="F868" s="197"/>
      <c r="G868" s="197"/>
      <c r="I868" s="321"/>
      <c r="J868" s="200"/>
      <c r="O868" s="297"/>
    </row>
    <row r="869" spans="1:15" ht="13.5" thickBot="1">
      <c r="A869" s="201"/>
      <c r="B869" s="448"/>
      <c r="C869" s="201"/>
      <c r="D869" s="203"/>
      <c r="E869" s="203"/>
      <c r="F869" s="202"/>
      <c r="G869" s="202"/>
    </row>
    <row r="870" spans="1:15" s="211" customFormat="1" ht="13.5" thickTop="1">
      <c r="A870" s="206"/>
      <c r="B870" s="457"/>
      <c r="C870" s="207"/>
      <c r="D870" s="209"/>
      <c r="E870" s="209"/>
      <c r="F870" s="208"/>
      <c r="G870" s="210" t="s">
        <v>110</v>
      </c>
      <c r="I870" s="323"/>
      <c r="J870" s="212"/>
      <c r="O870" s="297"/>
    </row>
    <row r="871" spans="1:15">
      <c r="A871" s="213" t="s">
        <v>62</v>
      </c>
      <c r="B871" s="750">
        <f>Proponente</f>
        <v>0</v>
      </c>
      <c r="C871" s="750"/>
      <c r="D871" s="750"/>
      <c r="E871" s="750"/>
      <c r="F871" s="750"/>
      <c r="G871" s="751"/>
    </row>
    <row r="872" spans="1:15" ht="54" customHeight="1">
      <c r="A872" s="213" t="s">
        <v>63</v>
      </c>
      <c r="B872" s="470" t="s">
        <v>274</v>
      </c>
      <c r="C872" s="750" t="str">
        <f>VLOOKUP(B872,Presupuesto!$A$4:$B$106,2,FALSE)</f>
        <v>Suministro e instalación pasa muro en HD, L=0,60M extremo brida ANSI B-16.1 ANSI-Liso. D nominal 12". incluye unión brida por acople universal de 12" e incluye empaques, tornillos y recubrimiento con recubrimienton pintura epoxica</v>
      </c>
      <c r="D872" s="750"/>
      <c r="E872" s="750"/>
      <c r="F872" s="750"/>
      <c r="G872" s="751"/>
    </row>
    <row r="873" spans="1:15">
      <c r="A873" s="214"/>
      <c r="B873" s="438"/>
      <c r="C873" s="215"/>
      <c r="D873" s="217"/>
      <c r="E873" s="217"/>
      <c r="F873" s="218" t="s">
        <v>88</v>
      </c>
      <c r="G873" s="582" t="str">
        <f>IF(B872=0,"-",VLOOKUP(B872,Presupuesto!$A$5:$C$119,3,FALSE))</f>
        <v>UND</v>
      </c>
      <c r="H873" s="582"/>
      <c r="I873" s="582"/>
      <c r="J873" s="582"/>
      <c r="K873" s="583"/>
    </row>
    <row r="874" spans="1:15" ht="13.5" thickBot="1">
      <c r="A874" s="213" t="s">
        <v>64</v>
      </c>
      <c r="B874" s="438"/>
      <c r="C874" s="215"/>
      <c r="D874" s="217"/>
      <c r="E874" s="217"/>
      <c r="F874" s="216"/>
      <c r="G874" s="219"/>
      <c r="I874" s="324"/>
      <c r="J874" s="295"/>
      <c r="K874" s="296"/>
      <c r="L874" s="296"/>
      <c r="M874" s="296"/>
      <c r="N874" s="296"/>
      <c r="O874" s="296"/>
    </row>
    <row r="875" spans="1:15" s="220" customFormat="1" ht="13.5" thickTop="1">
      <c r="A875" s="221" t="s">
        <v>57</v>
      </c>
      <c r="B875" s="447" t="s">
        <v>65</v>
      </c>
      <c r="C875" s="222" t="s">
        <v>66</v>
      </c>
      <c r="D875" s="223" t="s">
        <v>74</v>
      </c>
      <c r="E875" s="224" t="s">
        <v>100</v>
      </c>
      <c r="F875" s="224" t="s">
        <v>79</v>
      </c>
      <c r="G875" s="225" t="s">
        <v>70</v>
      </c>
      <c r="I875" s="325"/>
      <c r="J875" s="226"/>
      <c r="O875" s="296"/>
    </row>
    <row r="876" spans="1:15">
      <c r="A876" s="227" t="str">
        <f t="shared" ref="A876:A887" si="156">IF(I876=0,"-",VLOOKUP(I876,EQUIPOS,2,FALSE))</f>
        <v>-</v>
      </c>
      <c r="B876" s="228"/>
      <c r="C876" s="228"/>
      <c r="D876" s="194"/>
      <c r="E876" s="229">
        <f t="shared" ref="E876:E887" si="157">IF(I876=0,0,VLOOKUP(I876,EQUIPOS,4,FALSE))</f>
        <v>0</v>
      </c>
      <c r="F876" s="230">
        <f t="shared" ref="F876:F887" si="158">IF(D876=0,0,E876/D876)</f>
        <v>0</v>
      </c>
      <c r="G876" s="231"/>
      <c r="I876" s="283"/>
    </row>
    <row r="877" spans="1:15">
      <c r="A877" s="227" t="str">
        <f t="shared" si="156"/>
        <v>-</v>
      </c>
      <c r="B877" s="228"/>
      <c r="C877" s="228"/>
      <c r="D877" s="194"/>
      <c r="E877" s="229">
        <f t="shared" si="157"/>
        <v>0</v>
      </c>
      <c r="F877" s="230">
        <f t="shared" si="158"/>
        <v>0</v>
      </c>
      <c r="G877" s="232"/>
      <c r="I877" s="283"/>
    </row>
    <row r="878" spans="1:15">
      <c r="A878" s="227" t="str">
        <f t="shared" si="156"/>
        <v>-</v>
      </c>
      <c r="B878" s="228"/>
      <c r="C878" s="228"/>
      <c r="D878" s="194"/>
      <c r="E878" s="229">
        <f t="shared" si="157"/>
        <v>0</v>
      </c>
      <c r="F878" s="230">
        <f t="shared" si="158"/>
        <v>0</v>
      </c>
      <c r="G878" s="232"/>
      <c r="I878" s="283"/>
    </row>
    <row r="879" spans="1:15">
      <c r="A879" s="227" t="str">
        <f t="shared" si="156"/>
        <v>-</v>
      </c>
      <c r="B879" s="228"/>
      <c r="C879" s="228"/>
      <c r="D879" s="194"/>
      <c r="E879" s="229">
        <f t="shared" si="157"/>
        <v>0</v>
      </c>
      <c r="F879" s="230">
        <f t="shared" si="158"/>
        <v>0</v>
      </c>
      <c r="G879" s="232"/>
      <c r="I879" s="283"/>
    </row>
    <row r="880" spans="1:15">
      <c r="A880" s="227" t="str">
        <f t="shared" si="156"/>
        <v>-</v>
      </c>
      <c r="B880" s="228"/>
      <c r="C880" s="228"/>
      <c r="D880" s="194"/>
      <c r="E880" s="229">
        <f t="shared" si="157"/>
        <v>0</v>
      </c>
      <c r="F880" s="230">
        <f t="shared" si="158"/>
        <v>0</v>
      </c>
      <c r="G880" s="232"/>
      <c r="I880" s="283"/>
    </row>
    <row r="881" spans="1:15">
      <c r="A881" s="227" t="str">
        <f t="shared" si="156"/>
        <v>-</v>
      </c>
      <c r="B881" s="228"/>
      <c r="C881" s="228"/>
      <c r="D881" s="194"/>
      <c r="E881" s="229">
        <f t="shared" si="157"/>
        <v>0</v>
      </c>
      <c r="F881" s="230">
        <f t="shared" si="158"/>
        <v>0</v>
      </c>
      <c r="G881" s="232"/>
      <c r="I881" s="283"/>
    </row>
    <row r="882" spans="1:15">
      <c r="A882" s="227" t="str">
        <f t="shared" si="156"/>
        <v>-</v>
      </c>
      <c r="B882" s="228"/>
      <c r="C882" s="228"/>
      <c r="D882" s="194"/>
      <c r="E882" s="229">
        <f t="shared" si="157"/>
        <v>0</v>
      </c>
      <c r="F882" s="230">
        <f t="shared" si="158"/>
        <v>0</v>
      </c>
      <c r="G882" s="232"/>
      <c r="I882" s="283"/>
    </row>
    <row r="883" spans="1:15">
      <c r="A883" s="227" t="str">
        <f t="shared" si="156"/>
        <v>-</v>
      </c>
      <c r="B883" s="228"/>
      <c r="C883" s="228"/>
      <c r="D883" s="194"/>
      <c r="E883" s="229">
        <f t="shared" si="157"/>
        <v>0</v>
      </c>
      <c r="F883" s="230">
        <f t="shared" si="158"/>
        <v>0</v>
      </c>
      <c r="G883" s="232"/>
      <c r="I883" s="283"/>
    </row>
    <row r="884" spans="1:15">
      <c r="A884" s="227" t="str">
        <f t="shared" si="156"/>
        <v>-</v>
      </c>
      <c r="B884" s="228"/>
      <c r="C884" s="228"/>
      <c r="D884" s="194"/>
      <c r="E884" s="229">
        <f t="shared" si="157"/>
        <v>0</v>
      </c>
      <c r="F884" s="230">
        <f t="shared" si="158"/>
        <v>0</v>
      </c>
      <c r="G884" s="232"/>
      <c r="I884" s="283"/>
    </row>
    <row r="885" spans="1:15">
      <c r="A885" s="227" t="str">
        <f t="shared" si="156"/>
        <v>-</v>
      </c>
      <c r="B885" s="228"/>
      <c r="C885" s="228"/>
      <c r="D885" s="194"/>
      <c r="E885" s="229">
        <f t="shared" si="157"/>
        <v>0</v>
      </c>
      <c r="F885" s="230">
        <f t="shared" si="158"/>
        <v>0</v>
      </c>
      <c r="G885" s="232"/>
      <c r="I885" s="283"/>
    </row>
    <row r="886" spans="1:15">
      <c r="A886" s="227" t="str">
        <f t="shared" si="156"/>
        <v>-</v>
      </c>
      <c r="B886" s="228"/>
      <c r="C886" s="228"/>
      <c r="D886" s="194"/>
      <c r="E886" s="229">
        <f t="shared" si="157"/>
        <v>0</v>
      </c>
      <c r="F886" s="230">
        <f t="shared" si="158"/>
        <v>0</v>
      </c>
      <c r="G886" s="232"/>
      <c r="I886" s="283"/>
    </row>
    <row r="887" spans="1:15">
      <c r="A887" s="227" t="str">
        <f t="shared" si="156"/>
        <v>-</v>
      </c>
      <c r="B887" s="228"/>
      <c r="C887" s="228"/>
      <c r="D887" s="194"/>
      <c r="E887" s="229">
        <f t="shared" si="157"/>
        <v>0</v>
      </c>
      <c r="F887" s="230">
        <f t="shared" si="158"/>
        <v>0</v>
      </c>
      <c r="G887" s="232"/>
      <c r="I887" s="283"/>
    </row>
    <row r="888" spans="1:15" ht="13.5" thickBot="1">
      <c r="A888" s="234"/>
      <c r="B888" s="456"/>
      <c r="C888" s="235"/>
      <c r="D888" s="237"/>
      <c r="E888" s="237"/>
      <c r="F888" s="238" t="s">
        <v>80</v>
      </c>
      <c r="G888" s="239">
        <f>SUM(F876:F887)</f>
        <v>0</v>
      </c>
      <c r="I888" s="326"/>
    </row>
    <row r="889" spans="1:15" ht="13.5" thickTop="1">
      <c r="A889" s="240" t="s">
        <v>67</v>
      </c>
      <c r="B889" s="446"/>
      <c r="C889" s="241"/>
      <c r="D889" s="243"/>
      <c r="E889" s="243"/>
      <c r="F889" s="242"/>
      <c r="G889" s="244"/>
      <c r="I889" s="326"/>
    </row>
    <row r="890" spans="1:15" s="220" customFormat="1" ht="26">
      <c r="A890" s="245" t="s">
        <v>57</v>
      </c>
      <c r="B890" s="455"/>
      <c r="C890" s="247" t="s">
        <v>58</v>
      </c>
      <c r="D890" s="316" t="s">
        <v>68</v>
      </c>
      <c r="E890" s="248" t="s">
        <v>69</v>
      </c>
      <c r="F890" s="249" t="s">
        <v>79</v>
      </c>
      <c r="G890" s="250" t="s">
        <v>70</v>
      </c>
      <c r="I890" s="325"/>
      <c r="J890" s="226"/>
      <c r="O890" s="296"/>
    </row>
    <row r="891" spans="1:15">
      <c r="A891" s="748" t="str">
        <f t="shared" ref="A891:A892" si="159">IF(I891=0,"",VLOOKUP(I891,MATERIALES,2,FALSE))</f>
        <v/>
      </c>
      <c r="B891" s="749"/>
      <c r="C891" s="251" t="str">
        <f t="shared" ref="C891:C899" si="160">IF(I891=0,"",VLOOKUP(I891,MATERIALES,3,FALSE))</f>
        <v/>
      </c>
      <c r="D891" s="194"/>
      <c r="E891" s="252">
        <f t="shared" ref="E891:E902" si="161">IF(I891=0,0,VLOOKUP(I891,MATERIALES,4,FALSE))</f>
        <v>0</v>
      </c>
      <c r="F891" s="230">
        <f>D891*E891</f>
        <v>0</v>
      </c>
      <c r="G891" s="231"/>
      <c r="I891" s="283"/>
    </row>
    <row r="892" spans="1:15">
      <c r="A892" s="748" t="str">
        <f t="shared" si="159"/>
        <v/>
      </c>
      <c r="B892" s="749"/>
      <c r="C892" s="251" t="str">
        <f t="shared" si="160"/>
        <v/>
      </c>
      <c r="D892" s="194"/>
      <c r="E892" s="252">
        <f t="shared" si="161"/>
        <v>0</v>
      </c>
      <c r="F892" s="230">
        <f t="shared" ref="F892:F902" si="162">D892*E892</f>
        <v>0</v>
      </c>
      <c r="G892" s="232"/>
      <c r="I892" s="283"/>
    </row>
    <row r="893" spans="1:15">
      <c r="A893" s="748" t="str">
        <f t="shared" ref="A893:A902" si="163">IF(I893=0,"",VLOOKUP(I893,MATERIALES,2,FALSE))</f>
        <v/>
      </c>
      <c r="B893" s="749"/>
      <c r="C893" s="251" t="str">
        <f t="shared" si="160"/>
        <v/>
      </c>
      <c r="D893" s="194"/>
      <c r="E893" s="252">
        <f t="shared" si="161"/>
        <v>0</v>
      </c>
      <c r="F893" s="230">
        <f t="shared" si="162"/>
        <v>0</v>
      </c>
      <c r="G893" s="232"/>
      <c r="I893" s="283"/>
    </row>
    <row r="894" spans="1:15">
      <c r="A894" s="748" t="str">
        <f t="shared" si="163"/>
        <v/>
      </c>
      <c r="B894" s="749"/>
      <c r="C894" s="251" t="str">
        <f t="shared" si="160"/>
        <v/>
      </c>
      <c r="D894" s="194"/>
      <c r="E894" s="252">
        <f t="shared" si="161"/>
        <v>0</v>
      </c>
      <c r="F894" s="230">
        <f t="shared" si="162"/>
        <v>0</v>
      </c>
      <c r="G894" s="232"/>
      <c r="I894" s="283"/>
    </row>
    <row r="895" spans="1:15">
      <c r="A895" s="748" t="str">
        <f t="shared" si="163"/>
        <v/>
      </c>
      <c r="B895" s="749"/>
      <c r="C895" s="251" t="str">
        <f t="shared" si="160"/>
        <v/>
      </c>
      <c r="D895" s="194"/>
      <c r="E895" s="252">
        <f t="shared" si="161"/>
        <v>0</v>
      </c>
      <c r="F895" s="230">
        <f t="shared" si="162"/>
        <v>0</v>
      </c>
      <c r="G895" s="232"/>
      <c r="I895" s="283"/>
    </row>
    <row r="896" spans="1:15">
      <c r="A896" s="748" t="str">
        <f t="shared" si="163"/>
        <v/>
      </c>
      <c r="B896" s="749"/>
      <c r="C896" s="251" t="str">
        <f t="shared" si="160"/>
        <v/>
      </c>
      <c r="D896" s="194"/>
      <c r="E896" s="252">
        <f t="shared" si="161"/>
        <v>0</v>
      </c>
      <c r="F896" s="230">
        <f t="shared" si="162"/>
        <v>0</v>
      </c>
      <c r="G896" s="232"/>
      <c r="I896" s="283"/>
    </row>
    <row r="897" spans="1:9">
      <c r="A897" s="748" t="str">
        <f t="shared" si="163"/>
        <v/>
      </c>
      <c r="B897" s="749"/>
      <c r="C897" s="251" t="str">
        <f t="shared" si="160"/>
        <v/>
      </c>
      <c r="D897" s="194"/>
      <c r="E897" s="252">
        <f t="shared" si="161"/>
        <v>0</v>
      </c>
      <c r="F897" s="230">
        <f t="shared" si="162"/>
        <v>0</v>
      </c>
      <c r="G897" s="232"/>
      <c r="I897" s="283"/>
    </row>
    <row r="898" spans="1:9">
      <c r="A898" s="748" t="str">
        <f t="shared" si="163"/>
        <v/>
      </c>
      <c r="B898" s="749"/>
      <c r="C898" s="251" t="str">
        <f t="shared" si="160"/>
        <v/>
      </c>
      <c r="D898" s="194"/>
      <c r="E898" s="252">
        <f t="shared" si="161"/>
        <v>0</v>
      </c>
      <c r="F898" s="230">
        <f t="shared" si="162"/>
        <v>0</v>
      </c>
      <c r="G898" s="253"/>
      <c r="I898" s="283"/>
    </row>
    <row r="899" spans="1:9">
      <c r="A899" s="748" t="str">
        <f t="shared" si="163"/>
        <v/>
      </c>
      <c r="B899" s="749"/>
      <c r="C899" s="251" t="str">
        <f t="shared" si="160"/>
        <v/>
      </c>
      <c r="D899" s="194"/>
      <c r="E899" s="252">
        <f t="shared" si="161"/>
        <v>0</v>
      </c>
      <c r="F899" s="230">
        <f t="shared" si="162"/>
        <v>0</v>
      </c>
      <c r="G899" s="232"/>
      <c r="I899" s="283"/>
    </row>
    <row r="900" spans="1:9">
      <c r="A900" s="748" t="str">
        <f t="shared" si="163"/>
        <v/>
      </c>
      <c r="B900" s="749"/>
      <c r="C900" s="251"/>
      <c r="D900" s="194"/>
      <c r="E900" s="252">
        <f t="shared" si="161"/>
        <v>0</v>
      </c>
      <c r="F900" s="230">
        <f t="shared" si="162"/>
        <v>0</v>
      </c>
      <c r="G900" s="232"/>
      <c r="I900" s="283"/>
    </row>
    <row r="901" spans="1:9">
      <c r="A901" s="748" t="str">
        <f t="shared" si="163"/>
        <v/>
      </c>
      <c r="B901" s="749"/>
      <c r="C901" s="251"/>
      <c r="D901" s="194"/>
      <c r="E901" s="252">
        <f t="shared" si="161"/>
        <v>0</v>
      </c>
      <c r="F901" s="230">
        <f t="shared" si="162"/>
        <v>0</v>
      </c>
      <c r="G901" s="232"/>
      <c r="I901" s="283"/>
    </row>
    <row r="902" spans="1:9">
      <c r="A902" s="748" t="str">
        <f t="shared" si="163"/>
        <v/>
      </c>
      <c r="B902" s="749"/>
      <c r="C902" s="251" t="str">
        <f t="shared" ref="C902" si="164">IF(I902=0,"",VLOOKUP(I902,MATERIALES,3,FALSE))</f>
        <v/>
      </c>
      <c r="D902" s="194"/>
      <c r="E902" s="252">
        <f t="shared" si="161"/>
        <v>0</v>
      </c>
      <c r="F902" s="230">
        <f t="shared" si="162"/>
        <v>0</v>
      </c>
      <c r="G902" s="233"/>
      <c r="I902" s="283"/>
    </row>
    <row r="903" spans="1:9" ht="26.25" customHeight="1" thickBot="1">
      <c r="A903" s="214"/>
      <c r="B903" s="438"/>
      <c r="C903" s="215"/>
      <c r="D903" s="217"/>
      <c r="E903" s="254"/>
      <c r="F903" s="255" t="s">
        <v>81</v>
      </c>
      <c r="G903" s="253">
        <f>ROUND(SUM(F891:F902),0)</f>
        <v>0</v>
      </c>
      <c r="I903" s="326"/>
    </row>
    <row r="904" spans="1:9" ht="14" thickTop="1" thickBot="1">
      <c r="A904" s="256" t="s">
        <v>72</v>
      </c>
      <c r="B904" s="445"/>
      <c r="C904" s="257"/>
      <c r="D904" s="259"/>
      <c r="E904" s="259"/>
      <c r="F904" s="258"/>
      <c r="G904" s="260"/>
      <c r="I904" s="326"/>
    </row>
    <row r="905" spans="1:9" ht="13.5" thickTop="1">
      <c r="A905" s="245" t="s">
        <v>57</v>
      </c>
      <c r="B905" s="455"/>
      <c r="C905" s="248" t="s">
        <v>71</v>
      </c>
      <c r="D905" s="316" t="s">
        <v>75</v>
      </c>
      <c r="E905" s="248" t="s">
        <v>98</v>
      </c>
      <c r="F905" s="249" t="s">
        <v>79</v>
      </c>
      <c r="G905" s="250" t="s">
        <v>70</v>
      </c>
      <c r="I905" s="326"/>
    </row>
    <row r="906" spans="1:9">
      <c r="A906" s="748" t="str">
        <f>IF(I906=0,"",VLOOKUP(I906,EQUIPOS,2,FALSE))</f>
        <v/>
      </c>
      <c r="B906" s="749"/>
      <c r="C906" s="467"/>
      <c r="D906" s="194"/>
      <c r="E906" s="252">
        <f>IF(I906=0,0,VLOOKUP(I906,EQUIPOS,4,FALSE))</f>
        <v>0</v>
      </c>
      <c r="F906" s="230">
        <f>C906*D906*E906</f>
        <v>0</v>
      </c>
      <c r="G906" s="231"/>
      <c r="I906" s="283"/>
    </row>
    <row r="907" spans="1:9">
      <c r="A907" s="748" t="str">
        <f>IF(I907=0,"",VLOOKUP(I907,EQUIPOS,2,FALSE))</f>
        <v/>
      </c>
      <c r="B907" s="749"/>
      <c r="C907" s="195"/>
      <c r="D907" s="194"/>
      <c r="E907" s="252">
        <f>IF(I907=0,0,VLOOKUP(I907,EQUIPOS,4,FALSE))</f>
        <v>0</v>
      </c>
      <c r="F907" s="230">
        <f t="shared" ref="F907:F910" si="165">C907*D907*E907</f>
        <v>0</v>
      </c>
      <c r="G907" s="232"/>
      <c r="I907" s="283"/>
    </row>
    <row r="908" spans="1:9">
      <c r="A908" s="748" t="str">
        <f>IF(I908=0,"",VLOOKUP(I908,EQUIPOS,2,FALSE))</f>
        <v/>
      </c>
      <c r="B908" s="749"/>
      <c r="C908" s="195"/>
      <c r="D908" s="194"/>
      <c r="E908" s="252">
        <f>IF(I908=0,0,VLOOKUP(I908,EQUIPOS,4,FALSE))</f>
        <v>0</v>
      </c>
      <c r="F908" s="230">
        <f t="shared" si="165"/>
        <v>0</v>
      </c>
      <c r="G908" s="232"/>
      <c r="I908" s="283"/>
    </row>
    <row r="909" spans="1:9">
      <c r="A909" s="748" t="str">
        <f>IF(I909=0,"",VLOOKUP(I909,EQUIPOS,2,FALSE))</f>
        <v/>
      </c>
      <c r="B909" s="749"/>
      <c r="C909" s="195"/>
      <c r="D909" s="194"/>
      <c r="E909" s="252">
        <f>IF(I909=0,0,VLOOKUP(I909,EQUIPOS,4,FALSE))</f>
        <v>0</v>
      </c>
      <c r="F909" s="230">
        <f t="shared" si="165"/>
        <v>0</v>
      </c>
      <c r="G909" s="232"/>
      <c r="I909" s="283"/>
    </row>
    <row r="910" spans="1:9">
      <c r="A910" s="748" t="str">
        <f>IF(I910=0,"",VLOOKUP(I910,EQUIPOS,2,FALSE))</f>
        <v/>
      </c>
      <c r="B910" s="749"/>
      <c r="C910" s="195"/>
      <c r="D910" s="194"/>
      <c r="E910" s="252">
        <f>IF(I910=0,0,VLOOKUP(I910,EQUIPOS,4,FALSE))</f>
        <v>0</v>
      </c>
      <c r="F910" s="230">
        <f t="shared" si="165"/>
        <v>0</v>
      </c>
      <c r="G910" s="233"/>
      <c r="I910" s="283"/>
    </row>
    <row r="911" spans="1:9" ht="30.75" customHeight="1" thickBot="1">
      <c r="A911" s="234"/>
      <c r="B911" s="456"/>
      <c r="C911" s="235"/>
      <c r="D911" s="237"/>
      <c r="E911" s="261"/>
      <c r="F911" s="238" t="s">
        <v>82</v>
      </c>
      <c r="G911" s="262">
        <f>ROUND(SUM(F906:F910),0)</f>
        <v>0</v>
      </c>
      <c r="I911" s="326"/>
    </row>
    <row r="912" spans="1:9" ht="13.5" thickTop="1">
      <c r="A912" s="240" t="s">
        <v>73</v>
      </c>
      <c r="B912" s="446"/>
      <c r="C912" s="241"/>
      <c r="D912" s="243"/>
      <c r="E912" s="243"/>
      <c r="F912" s="242"/>
      <c r="G912" s="244"/>
      <c r="I912" s="326"/>
    </row>
    <row r="913" spans="1:9" ht="26">
      <c r="A913" s="245" t="s">
        <v>57</v>
      </c>
      <c r="B913" s="454" t="s">
        <v>58</v>
      </c>
      <c r="C913" s="247" t="s">
        <v>68</v>
      </c>
      <c r="D913" s="316" t="s">
        <v>74</v>
      </c>
      <c r="E913" s="248" t="s">
        <v>69</v>
      </c>
      <c r="F913" s="249" t="s">
        <v>79</v>
      </c>
      <c r="G913" s="250" t="s">
        <v>70</v>
      </c>
      <c r="H913" s="220"/>
      <c r="I913" s="325"/>
    </row>
    <row r="914" spans="1:9">
      <c r="A914" s="263" t="str">
        <f t="shared" ref="A914:A925" si="166">IF(I914=0,"",VLOOKUP(I914,MANOOBRA,2,FALSE))</f>
        <v/>
      </c>
      <c r="B914" s="444" t="str">
        <f t="shared" ref="B914:B925" si="167">IF(I914=0,"",VLOOKUP(I914,MANOOBRA,3,FALSE))</f>
        <v/>
      </c>
      <c r="C914" s="195"/>
      <c r="D914" s="465"/>
      <c r="E914" s="252">
        <f t="shared" ref="E914:E925" si="168">IF(I914=0,0,VLOOKUP(I914,MANOOBRA,4,FALSE))</f>
        <v>0</v>
      </c>
      <c r="F914" s="230">
        <f>IF(D914=0,0,C914*E914/D914)</f>
        <v>0</v>
      </c>
      <c r="G914" s="231"/>
      <c r="I914" s="283"/>
    </row>
    <row r="915" spans="1:9">
      <c r="A915" s="263" t="str">
        <f t="shared" si="166"/>
        <v/>
      </c>
      <c r="B915" s="444" t="str">
        <f t="shared" si="167"/>
        <v/>
      </c>
      <c r="C915" s="195"/>
      <c r="D915" s="465"/>
      <c r="E915" s="252">
        <f t="shared" si="168"/>
        <v>0</v>
      </c>
      <c r="F915" s="230">
        <f t="shared" ref="F915:F925" si="169">IF(D915=0,0,C915*E915/D915)</f>
        <v>0</v>
      </c>
      <c r="G915" s="232"/>
      <c r="I915" s="283"/>
    </row>
    <row r="916" spans="1:9">
      <c r="A916" s="263" t="str">
        <f t="shared" si="166"/>
        <v/>
      </c>
      <c r="B916" s="444" t="str">
        <f t="shared" si="167"/>
        <v/>
      </c>
      <c r="C916" s="195"/>
      <c r="D916" s="309"/>
      <c r="E916" s="252">
        <f t="shared" si="168"/>
        <v>0</v>
      </c>
      <c r="F916" s="230">
        <f t="shared" si="169"/>
        <v>0</v>
      </c>
      <c r="G916" s="232"/>
      <c r="I916" s="283"/>
    </row>
    <row r="917" spans="1:9">
      <c r="A917" s="263" t="str">
        <f t="shared" si="166"/>
        <v/>
      </c>
      <c r="B917" s="444" t="str">
        <f t="shared" si="167"/>
        <v/>
      </c>
      <c r="C917" s="195"/>
      <c r="D917" s="195"/>
      <c r="E917" s="252">
        <f t="shared" si="168"/>
        <v>0</v>
      </c>
      <c r="F917" s="230">
        <f t="shared" si="169"/>
        <v>0</v>
      </c>
      <c r="G917" s="232"/>
      <c r="I917" s="283"/>
    </row>
    <row r="918" spans="1:9">
      <c r="A918" s="263" t="str">
        <f t="shared" si="166"/>
        <v/>
      </c>
      <c r="B918" s="444" t="str">
        <f t="shared" si="167"/>
        <v/>
      </c>
      <c r="C918" s="195"/>
      <c r="D918" s="195"/>
      <c r="E918" s="252">
        <f t="shared" si="168"/>
        <v>0</v>
      </c>
      <c r="F918" s="230">
        <f t="shared" si="169"/>
        <v>0</v>
      </c>
      <c r="G918" s="232"/>
      <c r="I918" s="283"/>
    </row>
    <row r="919" spans="1:9">
      <c r="A919" s="263" t="str">
        <f t="shared" si="166"/>
        <v/>
      </c>
      <c r="B919" s="444" t="str">
        <f t="shared" si="167"/>
        <v/>
      </c>
      <c r="C919" s="195"/>
      <c r="D919" s="195"/>
      <c r="E919" s="252">
        <f t="shared" si="168"/>
        <v>0</v>
      </c>
      <c r="F919" s="230">
        <f t="shared" si="169"/>
        <v>0</v>
      </c>
      <c r="G919" s="232"/>
      <c r="I919" s="283"/>
    </row>
    <row r="920" spans="1:9">
      <c r="A920" s="263" t="str">
        <f t="shared" si="166"/>
        <v/>
      </c>
      <c r="B920" s="444" t="str">
        <f t="shared" si="167"/>
        <v/>
      </c>
      <c r="C920" s="195"/>
      <c r="D920" s="195"/>
      <c r="E920" s="252">
        <f t="shared" si="168"/>
        <v>0</v>
      </c>
      <c r="F920" s="230">
        <f t="shared" si="169"/>
        <v>0</v>
      </c>
      <c r="G920" s="232"/>
      <c r="I920" s="283"/>
    </row>
    <row r="921" spans="1:9">
      <c r="A921" s="263" t="str">
        <f t="shared" si="166"/>
        <v/>
      </c>
      <c r="B921" s="444" t="str">
        <f t="shared" si="167"/>
        <v/>
      </c>
      <c r="C921" s="195"/>
      <c r="D921" s="195"/>
      <c r="E921" s="252">
        <f t="shared" si="168"/>
        <v>0</v>
      </c>
      <c r="F921" s="230">
        <f t="shared" si="169"/>
        <v>0</v>
      </c>
      <c r="G921" s="232"/>
      <c r="I921" s="283"/>
    </row>
    <row r="922" spans="1:9">
      <c r="A922" s="263" t="str">
        <f t="shared" si="166"/>
        <v/>
      </c>
      <c r="B922" s="444" t="str">
        <f t="shared" si="167"/>
        <v/>
      </c>
      <c r="C922" s="195"/>
      <c r="D922" s="195"/>
      <c r="E922" s="252">
        <f t="shared" si="168"/>
        <v>0</v>
      </c>
      <c r="F922" s="230">
        <f t="shared" si="169"/>
        <v>0</v>
      </c>
      <c r="G922" s="232"/>
      <c r="I922" s="283"/>
    </row>
    <row r="923" spans="1:9">
      <c r="A923" s="263" t="str">
        <f t="shared" si="166"/>
        <v/>
      </c>
      <c r="B923" s="444" t="str">
        <f t="shared" si="167"/>
        <v/>
      </c>
      <c r="C923" s="195"/>
      <c r="D923" s="195"/>
      <c r="E923" s="252">
        <f t="shared" si="168"/>
        <v>0</v>
      </c>
      <c r="F923" s="230">
        <f t="shared" si="169"/>
        <v>0</v>
      </c>
      <c r="G923" s="232"/>
      <c r="I923" s="283"/>
    </row>
    <row r="924" spans="1:9">
      <c r="A924" s="263" t="str">
        <f t="shared" si="166"/>
        <v/>
      </c>
      <c r="B924" s="444" t="str">
        <f t="shared" si="167"/>
        <v/>
      </c>
      <c r="C924" s="195"/>
      <c r="D924" s="195"/>
      <c r="E924" s="252">
        <f t="shared" si="168"/>
        <v>0</v>
      </c>
      <c r="F924" s="230">
        <f t="shared" si="169"/>
        <v>0</v>
      </c>
      <c r="G924" s="232"/>
      <c r="I924" s="283"/>
    </row>
    <row r="925" spans="1:9">
      <c r="A925" s="263" t="str">
        <f t="shared" si="166"/>
        <v/>
      </c>
      <c r="B925" s="444" t="str">
        <f t="shared" si="167"/>
        <v/>
      </c>
      <c r="C925" s="195"/>
      <c r="D925" s="195"/>
      <c r="E925" s="252">
        <f t="shared" si="168"/>
        <v>0</v>
      </c>
      <c r="F925" s="230">
        <f t="shared" si="169"/>
        <v>0</v>
      </c>
      <c r="G925" s="233"/>
      <c r="I925" s="283"/>
    </row>
    <row r="926" spans="1:9" ht="31.5" customHeight="1" thickBot="1">
      <c r="A926" s="234"/>
      <c r="B926" s="456"/>
      <c r="C926" s="235"/>
      <c r="D926" s="237"/>
      <c r="E926" s="237"/>
      <c r="F926" s="238" t="s">
        <v>83</v>
      </c>
      <c r="G926" s="262">
        <f>ROUND(SUM(F914:F925),0)</f>
        <v>0</v>
      </c>
      <c r="I926" s="326"/>
    </row>
    <row r="927" spans="1:9" ht="13.5" thickTop="1">
      <c r="A927" s="186" t="s">
        <v>76</v>
      </c>
      <c r="B927" s="446"/>
      <c r="C927" s="241"/>
      <c r="D927" s="243"/>
      <c r="E927" s="243"/>
      <c r="F927" s="242"/>
      <c r="G927" s="244"/>
      <c r="I927" s="326"/>
    </row>
    <row r="928" spans="1:9">
      <c r="A928" s="245" t="s">
        <v>57</v>
      </c>
      <c r="B928" s="455"/>
      <c r="C928" s="246"/>
      <c r="D928" s="317"/>
      <c r="E928" s="248" t="s">
        <v>77</v>
      </c>
      <c r="F928" s="249" t="s">
        <v>78</v>
      </c>
      <c r="G928" s="264" t="s">
        <v>77</v>
      </c>
      <c r="H928" s="220"/>
      <c r="I928" s="325"/>
    </row>
    <row r="929" spans="1:16">
      <c r="A929" s="185" t="s">
        <v>87</v>
      </c>
      <c r="B929" s="453"/>
      <c r="C929" s="265"/>
      <c r="D929" s="318"/>
      <c r="E929" s="229">
        <f>ROUND(SUM(G888,G903,G911,G926),2)</f>
        <v>0</v>
      </c>
      <c r="F929" s="266">
        <f>A</f>
        <v>0</v>
      </c>
      <c r="G929" s="267">
        <f>E929*F929</f>
        <v>0</v>
      </c>
      <c r="I929" s="326"/>
    </row>
    <row r="930" spans="1:16">
      <c r="A930" s="185" t="s">
        <v>85</v>
      </c>
      <c r="B930" s="453"/>
      <c r="C930" s="265"/>
      <c r="D930" s="318"/>
      <c r="E930" s="229">
        <f>SUM(G888,G903,G911,G926)</f>
        <v>0</v>
      </c>
      <c r="F930" s="266">
        <f>I</f>
        <v>0</v>
      </c>
      <c r="G930" s="267">
        <f>E930*F930</f>
        <v>0</v>
      </c>
      <c r="I930" s="326"/>
    </row>
    <row r="931" spans="1:16">
      <c r="A931" s="185" t="s">
        <v>86</v>
      </c>
      <c r="B931" s="453"/>
      <c r="C931" s="265"/>
      <c r="D931" s="318"/>
      <c r="E931" s="229">
        <f>SUM(G888,G903,G911,G926)</f>
        <v>0</v>
      </c>
      <c r="F931" s="266">
        <f>U</f>
        <v>0</v>
      </c>
      <c r="G931" s="267">
        <f>E931*F931</f>
        <v>0</v>
      </c>
      <c r="I931" s="326"/>
    </row>
    <row r="932" spans="1:16" ht="33" customHeight="1" thickBot="1">
      <c r="A932" s="234"/>
      <c r="B932" s="456"/>
      <c r="C932" s="235"/>
      <c r="D932" s="237"/>
      <c r="E932" s="237"/>
      <c r="F932" s="268" t="s">
        <v>84</v>
      </c>
      <c r="G932" s="262">
        <f>SUM(G929:G931)</f>
        <v>0</v>
      </c>
      <c r="I932" s="326"/>
      <c r="J932" s="295"/>
      <c r="K932" s="296"/>
      <c r="L932" s="296"/>
      <c r="M932" s="296"/>
      <c r="N932" s="296"/>
      <c r="O932" s="296"/>
    </row>
    <row r="933" spans="1:16" s="211" customFormat="1" ht="14" thickTop="1" thickBot="1">
      <c r="A933" s="269"/>
      <c r="B933" s="443"/>
      <c r="C933" s="270"/>
      <c r="D933" s="319"/>
      <c r="E933" s="271" t="s">
        <v>89</v>
      </c>
      <c r="F933" s="272"/>
      <c r="G933" s="273">
        <f>ROUND(SUM(G888,G903,G911,G926,G932),0)</f>
        <v>0</v>
      </c>
      <c r="I933" s="327"/>
      <c r="J933" s="212" t="str">
        <f>B872</f>
        <v>1,4,4</v>
      </c>
      <c r="K933" s="274">
        <f>E929</f>
        <v>0</v>
      </c>
      <c r="L933" s="294">
        <f>G929</f>
        <v>0</v>
      </c>
      <c r="M933" s="294">
        <f>G930</f>
        <v>0</v>
      </c>
      <c r="N933" s="294">
        <f>G931</f>
        <v>0</v>
      </c>
      <c r="O933" s="299">
        <f>SUM(K933:N933)</f>
        <v>0</v>
      </c>
      <c r="P933" s="294"/>
    </row>
    <row r="934" spans="1:16" ht="13.5" thickTop="1">
      <c r="A934" s="275" t="s">
        <v>97</v>
      </c>
      <c r="B934" s="438"/>
      <c r="C934" s="215"/>
      <c r="D934" s="217"/>
      <c r="E934" s="217"/>
      <c r="F934" s="216"/>
      <c r="G934" s="219"/>
      <c r="I934" s="326"/>
      <c r="P934" s="294"/>
    </row>
    <row r="935" spans="1:16">
      <c r="A935" s="275"/>
      <c r="B935" s="452"/>
      <c r="C935" s="276"/>
      <c r="D935" s="320"/>
      <c r="E935" s="217"/>
      <c r="F935" s="216"/>
      <c r="G935" s="277">
        <f ca="1">TODAY()</f>
        <v>44839</v>
      </c>
      <c r="I935" s="326"/>
      <c r="P935" s="294"/>
    </row>
    <row r="936" spans="1:16" ht="13.5" thickBot="1">
      <c r="A936" s="234"/>
      <c r="B936" s="456"/>
      <c r="C936" s="235"/>
      <c r="D936" s="237"/>
      <c r="E936" s="237"/>
      <c r="F936" s="236"/>
      <c r="G936" s="278"/>
      <c r="I936" s="326"/>
      <c r="P936" s="294"/>
    </row>
    <row r="937" spans="1:16" s="199" customFormat="1" ht="13.5" thickTop="1">
      <c r="A937" s="196" t="s">
        <v>109</v>
      </c>
      <c r="B937" s="458"/>
      <c r="C937" s="196"/>
      <c r="D937" s="198"/>
      <c r="E937" s="198"/>
      <c r="F937" s="197"/>
      <c r="G937" s="197"/>
      <c r="I937" s="321"/>
      <c r="J937" s="200"/>
      <c r="O937" s="297"/>
    </row>
    <row r="938" spans="1:16" s="199" customFormat="1">
      <c r="A938" s="196" t="str">
        <f>CONCATENATE('Prestaciones y AIU'!A1153," ANALISIS DE PRECIOS UNITARIOS")</f>
        <v xml:space="preserve"> ANALISIS DE PRECIOS UNITARIOS</v>
      </c>
      <c r="B938" s="458"/>
      <c r="C938" s="196"/>
      <c r="D938" s="198"/>
      <c r="E938" s="198"/>
      <c r="F938" s="197"/>
      <c r="G938" s="197"/>
      <c r="I938" s="321"/>
      <c r="J938" s="200"/>
      <c r="O938" s="297"/>
    </row>
    <row r="939" spans="1:16" s="199" customFormat="1">
      <c r="A939" s="196" t="str">
        <f>Objeto_LIC</f>
        <v>OPTIMIZACION DEL SISTEMA DE ABASTECIMIENTO (ADUCCION, PRETRATAMIENTO Y CONDUCCION) DEL MUNICPIO DE TAME, DEPARTAMENTO DE ARAUCA</v>
      </c>
      <c r="B939" s="458"/>
      <c r="C939" s="196"/>
      <c r="D939" s="198"/>
      <c r="E939" s="198"/>
      <c r="F939" s="197"/>
      <c r="G939" s="197"/>
      <c r="I939" s="321"/>
      <c r="J939" s="200"/>
      <c r="O939" s="297"/>
    </row>
    <row r="940" spans="1:16" s="199" customFormat="1">
      <c r="A940" s="196"/>
      <c r="B940" s="458"/>
      <c r="C940" s="196"/>
      <c r="D940" s="198"/>
      <c r="E940" s="198"/>
      <c r="F940" s="197"/>
      <c r="G940" s="197"/>
      <c r="I940" s="321"/>
      <c r="J940" s="200"/>
      <c r="O940" s="297"/>
    </row>
    <row r="941" spans="1:16" ht="13.5" thickBot="1">
      <c r="A941" s="201"/>
      <c r="B941" s="448"/>
      <c r="C941" s="201"/>
      <c r="D941" s="203"/>
      <c r="E941" s="203"/>
      <c r="F941" s="202"/>
      <c r="G941" s="202"/>
    </row>
    <row r="942" spans="1:16" s="211" customFormat="1" ht="13.5" thickTop="1">
      <c r="A942" s="206"/>
      <c r="B942" s="457"/>
      <c r="C942" s="207"/>
      <c r="D942" s="209"/>
      <c r="E942" s="209"/>
      <c r="F942" s="208"/>
      <c r="G942" s="210" t="s">
        <v>110</v>
      </c>
      <c r="I942" s="323"/>
      <c r="J942" s="212"/>
      <c r="O942" s="297"/>
    </row>
    <row r="943" spans="1:16">
      <c r="A943" s="213" t="s">
        <v>62</v>
      </c>
      <c r="B943" s="750">
        <f>Proponente</f>
        <v>0</v>
      </c>
      <c r="C943" s="750"/>
      <c r="D943" s="750"/>
      <c r="E943" s="750"/>
      <c r="F943" s="750"/>
      <c r="G943" s="751"/>
    </row>
    <row r="944" spans="1:16" ht="43.5" customHeight="1">
      <c r="A944" s="213" t="s">
        <v>63</v>
      </c>
      <c r="B944" s="470" t="s">
        <v>275</v>
      </c>
      <c r="C944" s="750" t="str">
        <f>VLOOKUP(B944,Presupuesto!$A$4:$B$106,2,FALSE)</f>
        <v>Suministro e instalación pasa muro en HD, L=0,60M extremo brida ANSI B-16.1 ANSI-Liso D nominal 14". incluye unión brida por acople universal de 14" e incluye empaques, tornillos y recubrimiento con recubrimiento con pintura epoxica</v>
      </c>
      <c r="D944" s="750"/>
      <c r="E944" s="750"/>
      <c r="F944" s="750"/>
      <c r="G944" s="751"/>
    </row>
    <row r="945" spans="1:15">
      <c r="A945" s="214"/>
      <c r="B945" s="438"/>
      <c r="C945" s="215"/>
      <c r="D945" s="217"/>
      <c r="E945" s="217"/>
      <c r="F945" s="218" t="s">
        <v>88</v>
      </c>
      <c r="G945" s="582" t="str">
        <f>IF(B944=0,"-",VLOOKUP(B944,Presupuesto!$A$5:$C$119,3,FALSE))</f>
        <v>UND</v>
      </c>
      <c r="H945" s="582"/>
      <c r="I945" s="582"/>
      <c r="J945" s="582"/>
      <c r="K945" s="583"/>
    </row>
    <row r="946" spans="1:15" ht="13.5" thickBot="1">
      <c r="A946" s="213" t="s">
        <v>64</v>
      </c>
      <c r="B946" s="438"/>
      <c r="C946" s="215"/>
      <c r="D946" s="217"/>
      <c r="E946" s="217"/>
      <c r="F946" s="216"/>
      <c r="G946" s="219"/>
      <c r="I946" s="324"/>
      <c r="J946" s="295"/>
      <c r="K946" s="296"/>
      <c r="L946" s="296"/>
      <c r="M946" s="296"/>
      <c r="N946" s="296"/>
      <c r="O946" s="296"/>
    </row>
    <row r="947" spans="1:15" s="220" customFormat="1" ht="13.5" thickTop="1">
      <c r="A947" s="221" t="s">
        <v>57</v>
      </c>
      <c r="B947" s="447" t="s">
        <v>65</v>
      </c>
      <c r="C947" s="222" t="s">
        <v>66</v>
      </c>
      <c r="D947" s="223" t="s">
        <v>74</v>
      </c>
      <c r="E947" s="224" t="s">
        <v>100</v>
      </c>
      <c r="F947" s="224" t="s">
        <v>79</v>
      </c>
      <c r="G947" s="225" t="s">
        <v>70</v>
      </c>
      <c r="I947" s="325"/>
      <c r="J947" s="226"/>
      <c r="O947" s="296"/>
    </row>
    <row r="948" spans="1:15">
      <c r="A948" s="227" t="str">
        <f t="shared" ref="A948:A959" si="170">IF(I948=0,"-",VLOOKUP(I948,EQUIPOS,2,FALSE))</f>
        <v>-</v>
      </c>
      <c r="B948" s="228"/>
      <c r="C948" s="228"/>
      <c r="D948" s="194"/>
      <c r="E948" s="229">
        <f t="shared" ref="E948:E959" si="171">IF(I948=0,0,VLOOKUP(I948,EQUIPOS,4,FALSE))</f>
        <v>0</v>
      </c>
      <c r="F948" s="230">
        <f t="shared" ref="F948:F959" si="172">IF(D948=0,0,E948/D948)</f>
        <v>0</v>
      </c>
      <c r="G948" s="231"/>
      <c r="I948" s="283"/>
    </row>
    <row r="949" spans="1:15">
      <c r="A949" s="227" t="str">
        <f t="shared" si="170"/>
        <v>-</v>
      </c>
      <c r="B949" s="228"/>
      <c r="C949" s="228"/>
      <c r="D949" s="194"/>
      <c r="E949" s="229">
        <f t="shared" si="171"/>
        <v>0</v>
      </c>
      <c r="F949" s="230">
        <f t="shared" si="172"/>
        <v>0</v>
      </c>
      <c r="G949" s="232"/>
      <c r="I949" s="283"/>
    </row>
    <row r="950" spans="1:15">
      <c r="A950" s="227" t="str">
        <f t="shared" si="170"/>
        <v>-</v>
      </c>
      <c r="B950" s="228"/>
      <c r="C950" s="228"/>
      <c r="D950" s="194"/>
      <c r="E950" s="229">
        <f t="shared" si="171"/>
        <v>0</v>
      </c>
      <c r="F950" s="230">
        <f t="shared" si="172"/>
        <v>0</v>
      </c>
      <c r="G950" s="232"/>
      <c r="I950" s="283"/>
    </row>
    <row r="951" spans="1:15">
      <c r="A951" s="227" t="str">
        <f t="shared" si="170"/>
        <v>-</v>
      </c>
      <c r="B951" s="228"/>
      <c r="C951" s="228"/>
      <c r="D951" s="194"/>
      <c r="E951" s="229">
        <f t="shared" si="171"/>
        <v>0</v>
      </c>
      <c r="F951" s="230">
        <f t="shared" si="172"/>
        <v>0</v>
      </c>
      <c r="G951" s="232"/>
      <c r="I951" s="283"/>
    </row>
    <row r="952" spans="1:15">
      <c r="A952" s="227" t="str">
        <f t="shared" si="170"/>
        <v>-</v>
      </c>
      <c r="B952" s="228"/>
      <c r="C952" s="228"/>
      <c r="D952" s="194"/>
      <c r="E952" s="229">
        <f t="shared" si="171"/>
        <v>0</v>
      </c>
      <c r="F952" s="230">
        <f t="shared" si="172"/>
        <v>0</v>
      </c>
      <c r="G952" s="232"/>
      <c r="I952" s="283"/>
    </row>
    <row r="953" spans="1:15">
      <c r="A953" s="227" t="str">
        <f t="shared" si="170"/>
        <v>-</v>
      </c>
      <c r="B953" s="228"/>
      <c r="C953" s="228"/>
      <c r="D953" s="194"/>
      <c r="E953" s="229">
        <f t="shared" si="171"/>
        <v>0</v>
      </c>
      <c r="F953" s="230">
        <f t="shared" si="172"/>
        <v>0</v>
      </c>
      <c r="G953" s="232"/>
      <c r="I953" s="283"/>
    </row>
    <row r="954" spans="1:15">
      <c r="A954" s="227" t="str">
        <f t="shared" si="170"/>
        <v>-</v>
      </c>
      <c r="B954" s="228"/>
      <c r="C954" s="228"/>
      <c r="D954" s="194"/>
      <c r="E954" s="229">
        <f t="shared" si="171"/>
        <v>0</v>
      </c>
      <c r="F954" s="230">
        <f t="shared" si="172"/>
        <v>0</v>
      </c>
      <c r="G954" s="232"/>
      <c r="I954" s="283"/>
    </row>
    <row r="955" spans="1:15">
      <c r="A955" s="227" t="str">
        <f t="shared" si="170"/>
        <v>-</v>
      </c>
      <c r="B955" s="228"/>
      <c r="C955" s="228"/>
      <c r="D955" s="194"/>
      <c r="E955" s="229">
        <f t="shared" si="171"/>
        <v>0</v>
      </c>
      <c r="F955" s="230">
        <f t="shared" si="172"/>
        <v>0</v>
      </c>
      <c r="G955" s="232"/>
      <c r="I955" s="283"/>
    </row>
    <row r="956" spans="1:15">
      <c r="A956" s="227" t="str">
        <f t="shared" si="170"/>
        <v>-</v>
      </c>
      <c r="B956" s="228"/>
      <c r="C956" s="228"/>
      <c r="D956" s="194"/>
      <c r="E956" s="229">
        <f t="shared" si="171"/>
        <v>0</v>
      </c>
      <c r="F956" s="230">
        <f t="shared" si="172"/>
        <v>0</v>
      </c>
      <c r="G956" s="232"/>
      <c r="I956" s="283"/>
    </row>
    <row r="957" spans="1:15">
      <c r="A957" s="227" t="str">
        <f t="shared" si="170"/>
        <v>-</v>
      </c>
      <c r="B957" s="228"/>
      <c r="C957" s="228"/>
      <c r="D957" s="194"/>
      <c r="E957" s="229">
        <f t="shared" si="171"/>
        <v>0</v>
      </c>
      <c r="F957" s="230">
        <f t="shared" si="172"/>
        <v>0</v>
      </c>
      <c r="G957" s="232"/>
      <c r="I957" s="283"/>
    </row>
    <row r="958" spans="1:15">
      <c r="A958" s="227" t="str">
        <f t="shared" si="170"/>
        <v>-</v>
      </c>
      <c r="B958" s="228"/>
      <c r="C958" s="228"/>
      <c r="D958" s="194"/>
      <c r="E958" s="229">
        <f t="shared" si="171"/>
        <v>0</v>
      </c>
      <c r="F958" s="230">
        <f t="shared" si="172"/>
        <v>0</v>
      </c>
      <c r="G958" s="232"/>
      <c r="I958" s="283"/>
    </row>
    <row r="959" spans="1:15">
      <c r="A959" s="227" t="str">
        <f t="shared" si="170"/>
        <v>-</v>
      </c>
      <c r="B959" s="228"/>
      <c r="C959" s="228"/>
      <c r="D959" s="194"/>
      <c r="E959" s="229">
        <f t="shared" si="171"/>
        <v>0</v>
      </c>
      <c r="F959" s="230">
        <f t="shared" si="172"/>
        <v>0</v>
      </c>
      <c r="G959" s="232"/>
      <c r="I959" s="283"/>
    </row>
    <row r="960" spans="1:15" ht="13.5" thickBot="1">
      <c r="A960" s="234"/>
      <c r="B960" s="456"/>
      <c r="C960" s="235"/>
      <c r="D960" s="237"/>
      <c r="E960" s="237"/>
      <c r="F960" s="238" t="s">
        <v>80</v>
      </c>
      <c r="G960" s="239">
        <f>SUM(F948:F959)</f>
        <v>0</v>
      </c>
      <c r="I960" s="326"/>
    </row>
    <row r="961" spans="1:15" ht="13.5" thickTop="1">
      <c r="A961" s="240" t="s">
        <v>67</v>
      </c>
      <c r="B961" s="446"/>
      <c r="C961" s="241"/>
      <c r="D961" s="243"/>
      <c r="E961" s="243"/>
      <c r="F961" s="242"/>
      <c r="G961" s="244"/>
      <c r="I961" s="326"/>
    </row>
    <row r="962" spans="1:15" s="220" customFormat="1" ht="26">
      <c r="A962" s="245" t="s">
        <v>57</v>
      </c>
      <c r="B962" s="455"/>
      <c r="C962" s="247" t="s">
        <v>58</v>
      </c>
      <c r="D962" s="316" t="s">
        <v>68</v>
      </c>
      <c r="E962" s="248" t="s">
        <v>69</v>
      </c>
      <c r="F962" s="249" t="s">
        <v>79</v>
      </c>
      <c r="G962" s="250" t="s">
        <v>70</v>
      </c>
      <c r="I962" s="325"/>
      <c r="J962" s="226"/>
      <c r="O962" s="296"/>
    </row>
    <row r="963" spans="1:15" ht="13" customHeight="1">
      <c r="A963" s="748" t="str">
        <f t="shared" ref="A963:A964" si="173">IF(I963=0,"",VLOOKUP(I963,MATERIALES,2,FALSE))</f>
        <v/>
      </c>
      <c r="B963" s="749"/>
      <c r="C963" s="251" t="str">
        <f t="shared" ref="C963:C971" si="174">IF(I963=0,"",VLOOKUP(I963,MATERIALES,3,FALSE))</f>
        <v/>
      </c>
      <c r="D963" s="194"/>
      <c r="E963" s="252">
        <f t="shared" ref="E963:E974" si="175">IF(I963=0,0,VLOOKUP(I963,MATERIALES,4,FALSE))</f>
        <v>0</v>
      </c>
      <c r="F963" s="230">
        <f>D963*E963</f>
        <v>0</v>
      </c>
      <c r="G963" s="231"/>
      <c r="I963" s="283"/>
    </row>
    <row r="964" spans="1:15">
      <c r="A964" s="748" t="str">
        <f t="shared" si="173"/>
        <v/>
      </c>
      <c r="B964" s="749"/>
      <c r="C964" s="251" t="str">
        <f t="shared" si="174"/>
        <v/>
      </c>
      <c r="D964" s="194"/>
      <c r="E964" s="252">
        <f t="shared" si="175"/>
        <v>0</v>
      </c>
      <c r="F964" s="230">
        <f t="shared" ref="F964:F974" si="176">D964*E964</f>
        <v>0</v>
      </c>
      <c r="G964" s="232"/>
      <c r="I964" s="283"/>
    </row>
    <row r="965" spans="1:15">
      <c r="A965" s="748" t="str">
        <f t="shared" ref="A965:A974" si="177">IF(I965=0,"",VLOOKUP(I965,MATERIALES,2,FALSE))</f>
        <v/>
      </c>
      <c r="B965" s="749"/>
      <c r="C965" s="251" t="str">
        <f t="shared" si="174"/>
        <v/>
      </c>
      <c r="D965" s="194"/>
      <c r="E965" s="252">
        <f t="shared" si="175"/>
        <v>0</v>
      </c>
      <c r="F965" s="230">
        <f t="shared" si="176"/>
        <v>0</v>
      </c>
      <c r="G965" s="232"/>
      <c r="I965" s="283"/>
    </row>
    <row r="966" spans="1:15">
      <c r="A966" s="748" t="str">
        <f t="shared" si="177"/>
        <v/>
      </c>
      <c r="B966" s="749"/>
      <c r="C966" s="251" t="str">
        <f t="shared" si="174"/>
        <v/>
      </c>
      <c r="D966" s="194"/>
      <c r="E966" s="252">
        <f t="shared" si="175"/>
        <v>0</v>
      </c>
      <c r="F966" s="230">
        <f t="shared" si="176"/>
        <v>0</v>
      </c>
      <c r="G966" s="232"/>
      <c r="I966" s="283"/>
    </row>
    <row r="967" spans="1:15">
      <c r="A967" s="748" t="str">
        <f t="shared" si="177"/>
        <v/>
      </c>
      <c r="B967" s="749"/>
      <c r="C967" s="251" t="str">
        <f t="shared" si="174"/>
        <v/>
      </c>
      <c r="D967" s="194"/>
      <c r="E967" s="252">
        <f t="shared" si="175"/>
        <v>0</v>
      </c>
      <c r="F967" s="230">
        <f t="shared" si="176"/>
        <v>0</v>
      </c>
      <c r="G967" s="232"/>
      <c r="I967" s="283"/>
    </row>
    <row r="968" spans="1:15">
      <c r="A968" s="748" t="str">
        <f t="shared" si="177"/>
        <v/>
      </c>
      <c r="B968" s="749"/>
      <c r="C968" s="251" t="str">
        <f t="shared" si="174"/>
        <v/>
      </c>
      <c r="D968" s="194"/>
      <c r="E968" s="252">
        <f t="shared" si="175"/>
        <v>0</v>
      </c>
      <c r="F968" s="230">
        <f t="shared" si="176"/>
        <v>0</v>
      </c>
      <c r="G968" s="232"/>
      <c r="I968" s="283"/>
    </row>
    <row r="969" spans="1:15">
      <c r="A969" s="748" t="str">
        <f t="shared" si="177"/>
        <v/>
      </c>
      <c r="B969" s="749"/>
      <c r="C969" s="251" t="str">
        <f t="shared" si="174"/>
        <v/>
      </c>
      <c r="D969" s="194"/>
      <c r="E969" s="252">
        <f t="shared" si="175"/>
        <v>0</v>
      </c>
      <c r="F969" s="230">
        <f t="shared" si="176"/>
        <v>0</v>
      </c>
      <c r="G969" s="232"/>
      <c r="I969" s="283"/>
    </row>
    <row r="970" spans="1:15">
      <c r="A970" s="748" t="str">
        <f t="shared" si="177"/>
        <v/>
      </c>
      <c r="B970" s="749"/>
      <c r="C970" s="251" t="str">
        <f t="shared" si="174"/>
        <v/>
      </c>
      <c r="D970" s="194"/>
      <c r="E970" s="252">
        <f t="shared" si="175"/>
        <v>0</v>
      </c>
      <c r="F970" s="230">
        <f t="shared" si="176"/>
        <v>0</v>
      </c>
      <c r="G970" s="253"/>
      <c r="I970" s="283"/>
    </row>
    <row r="971" spans="1:15">
      <c r="A971" s="748" t="str">
        <f t="shared" si="177"/>
        <v/>
      </c>
      <c r="B971" s="749"/>
      <c r="C971" s="251" t="str">
        <f t="shared" si="174"/>
        <v/>
      </c>
      <c r="D971" s="194"/>
      <c r="E971" s="252">
        <f t="shared" si="175"/>
        <v>0</v>
      </c>
      <c r="F971" s="230">
        <f t="shared" si="176"/>
        <v>0</v>
      </c>
      <c r="G971" s="232"/>
      <c r="I971" s="283"/>
    </row>
    <row r="972" spans="1:15">
      <c r="A972" s="748" t="str">
        <f t="shared" si="177"/>
        <v/>
      </c>
      <c r="B972" s="749"/>
      <c r="C972" s="251"/>
      <c r="D972" s="194"/>
      <c r="E972" s="252">
        <f t="shared" si="175"/>
        <v>0</v>
      </c>
      <c r="F972" s="230">
        <f t="shared" si="176"/>
        <v>0</v>
      </c>
      <c r="G972" s="232"/>
      <c r="I972" s="283"/>
    </row>
    <row r="973" spans="1:15">
      <c r="A973" s="748" t="str">
        <f t="shared" si="177"/>
        <v/>
      </c>
      <c r="B973" s="749"/>
      <c r="C973" s="251"/>
      <c r="D973" s="194"/>
      <c r="E973" s="252">
        <f t="shared" si="175"/>
        <v>0</v>
      </c>
      <c r="F973" s="230">
        <f t="shared" si="176"/>
        <v>0</v>
      </c>
      <c r="G973" s="232"/>
      <c r="I973" s="283"/>
    </row>
    <row r="974" spans="1:15">
      <c r="A974" s="748" t="str">
        <f t="shared" si="177"/>
        <v/>
      </c>
      <c r="B974" s="749"/>
      <c r="C974" s="251" t="str">
        <f t="shared" ref="C974" si="178">IF(I974=0,"",VLOOKUP(I974,MATERIALES,3,FALSE))</f>
        <v/>
      </c>
      <c r="D974" s="194"/>
      <c r="E974" s="252">
        <f t="shared" si="175"/>
        <v>0</v>
      </c>
      <c r="F974" s="230">
        <f t="shared" si="176"/>
        <v>0</v>
      </c>
      <c r="G974" s="233"/>
      <c r="I974" s="283"/>
    </row>
    <row r="975" spans="1:15" ht="26.25" customHeight="1" thickBot="1">
      <c r="A975" s="214"/>
      <c r="B975" s="438"/>
      <c r="C975" s="215"/>
      <c r="D975" s="217"/>
      <c r="E975" s="254"/>
      <c r="F975" s="255" t="s">
        <v>81</v>
      </c>
      <c r="G975" s="253">
        <f>ROUND(SUM(F963:F974),0)</f>
        <v>0</v>
      </c>
      <c r="I975" s="326"/>
    </row>
    <row r="976" spans="1:15" ht="14" thickTop="1" thickBot="1">
      <c r="A976" s="256" t="s">
        <v>72</v>
      </c>
      <c r="B976" s="445"/>
      <c r="C976" s="257"/>
      <c r="D976" s="259"/>
      <c r="E976" s="259"/>
      <c r="F976" s="258"/>
      <c r="G976" s="260"/>
      <c r="I976" s="326"/>
    </row>
    <row r="977" spans="1:9" ht="13.5" thickTop="1">
      <c r="A977" s="245" t="s">
        <v>57</v>
      </c>
      <c r="B977" s="455"/>
      <c r="C977" s="248" t="s">
        <v>71</v>
      </c>
      <c r="D977" s="316" t="s">
        <v>75</v>
      </c>
      <c r="E977" s="248" t="s">
        <v>98</v>
      </c>
      <c r="F977" s="249" t="s">
        <v>79</v>
      </c>
      <c r="G977" s="250" t="s">
        <v>70</v>
      </c>
      <c r="I977" s="326"/>
    </row>
    <row r="978" spans="1:9">
      <c r="A978" s="748" t="str">
        <f>IF(I978=0,"",VLOOKUP(I978,EQUIPOS,2,FALSE))</f>
        <v/>
      </c>
      <c r="B978" s="749"/>
      <c r="C978" s="195"/>
      <c r="D978" s="194"/>
      <c r="E978" s="252">
        <f>IF(I978=0,0,VLOOKUP(I978,EQUIPOS,4,FALSE))</f>
        <v>0</v>
      </c>
      <c r="F978" s="230">
        <f>C978*D978*E978</f>
        <v>0</v>
      </c>
      <c r="G978" s="231"/>
      <c r="I978" s="283"/>
    </row>
    <row r="979" spans="1:9">
      <c r="A979" s="748" t="str">
        <f>IF(I979=0,"",VLOOKUP(I979,EQUIPOS,2,FALSE))</f>
        <v/>
      </c>
      <c r="B979" s="749"/>
      <c r="C979" s="195"/>
      <c r="D979" s="194"/>
      <c r="E979" s="252">
        <f>IF(I979=0,0,VLOOKUP(I979,EQUIPOS,4,FALSE))</f>
        <v>0</v>
      </c>
      <c r="F979" s="230">
        <f t="shared" ref="F979:F982" si="179">C979*D979*E979</f>
        <v>0</v>
      </c>
      <c r="G979" s="232"/>
      <c r="I979" s="283"/>
    </row>
    <row r="980" spans="1:9">
      <c r="A980" s="748" t="str">
        <f>IF(I980=0,"",VLOOKUP(I980,EQUIPOS,2,FALSE))</f>
        <v/>
      </c>
      <c r="B980" s="749"/>
      <c r="C980" s="195"/>
      <c r="D980" s="194"/>
      <c r="E980" s="252">
        <f>IF(I980=0,0,VLOOKUP(I980,EQUIPOS,4,FALSE))</f>
        <v>0</v>
      </c>
      <c r="F980" s="230">
        <f t="shared" si="179"/>
        <v>0</v>
      </c>
      <c r="G980" s="232"/>
      <c r="I980" s="283"/>
    </row>
    <row r="981" spans="1:9">
      <c r="A981" s="748" t="str">
        <f>IF(I981=0,"",VLOOKUP(I981,EQUIPOS,2,FALSE))</f>
        <v/>
      </c>
      <c r="B981" s="749"/>
      <c r="C981" s="195"/>
      <c r="D981" s="194"/>
      <c r="E981" s="252">
        <f>IF(I981=0,0,VLOOKUP(I981,EQUIPOS,4,FALSE))</f>
        <v>0</v>
      </c>
      <c r="F981" s="230">
        <f t="shared" si="179"/>
        <v>0</v>
      </c>
      <c r="G981" s="232"/>
      <c r="I981" s="283"/>
    </row>
    <row r="982" spans="1:9">
      <c r="A982" s="748" t="str">
        <f>IF(I982=0,"",VLOOKUP(I982,EQUIPOS,2,FALSE))</f>
        <v/>
      </c>
      <c r="B982" s="749"/>
      <c r="C982" s="195"/>
      <c r="D982" s="194"/>
      <c r="E982" s="252">
        <f>IF(I982=0,0,VLOOKUP(I982,EQUIPOS,4,FALSE))</f>
        <v>0</v>
      </c>
      <c r="F982" s="230">
        <f t="shared" si="179"/>
        <v>0</v>
      </c>
      <c r="G982" s="233"/>
      <c r="I982" s="283"/>
    </row>
    <row r="983" spans="1:9" ht="30.75" customHeight="1" thickBot="1">
      <c r="A983" s="234"/>
      <c r="B983" s="456"/>
      <c r="C983" s="235"/>
      <c r="D983" s="237"/>
      <c r="E983" s="261"/>
      <c r="F983" s="238" t="s">
        <v>82</v>
      </c>
      <c r="G983" s="262">
        <f>ROUND(SUM(F978:F982),0)</f>
        <v>0</v>
      </c>
      <c r="I983" s="326"/>
    </row>
    <row r="984" spans="1:9" ht="13.5" thickTop="1">
      <c r="A984" s="240" t="s">
        <v>73</v>
      </c>
      <c r="B984" s="446"/>
      <c r="C984" s="241"/>
      <c r="D984" s="243"/>
      <c r="E984" s="243"/>
      <c r="F984" s="242"/>
      <c r="G984" s="244"/>
      <c r="I984" s="326"/>
    </row>
    <row r="985" spans="1:9" ht="26">
      <c r="A985" s="245" t="s">
        <v>57</v>
      </c>
      <c r="B985" s="454" t="s">
        <v>58</v>
      </c>
      <c r="C985" s="247" t="s">
        <v>68</v>
      </c>
      <c r="D985" s="316" t="s">
        <v>74</v>
      </c>
      <c r="E985" s="248" t="s">
        <v>69</v>
      </c>
      <c r="F985" s="249" t="s">
        <v>79</v>
      </c>
      <c r="G985" s="250" t="s">
        <v>70</v>
      </c>
      <c r="H985" s="220"/>
      <c r="I985" s="325"/>
    </row>
    <row r="986" spans="1:9">
      <c r="A986" s="263" t="str">
        <f t="shared" ref="A986:A997" si="180">IF(I986=0,"",VLOOKUP(I986,MANOOBRA,2,FALSE))</f>
        <v/>
      </c>
      <c r="B986" s="444" t="str">
        <f t="shared" ref="B986:B997" si="181">IF(I986=0,"",VLOOKUP(I986,MANOOBRA,3,FALSE))</f>
        <v/>
      </c>
      <c r="C986" s="195"/>
      <c r="D986" s="465"/>
      <c r="E986" s="252">
        <f t="shared" ref="E986:E997" si="182">IF(I986=0,0,VLOOKUP(I986,MANOOBRA,4,FALSE))</f>
        <v>0</v>
      </c>
      <c r="F986" s="230">
        <f>IF(D986=0,0,C986*E986/D986)</f>
        <v>0</v>
      </c>
      <c r="G986" s="231"/>
      <c r="I986" s="283"/>
    </row>
    <row r="987" spans="1:9">
      <c r="A987" s="263" t="str">
        <f t="shared" si="180"/>
        <v/>
      </c>
      <c r="B987" s="444" t="str">
        <f t="shared" si="181"/>
        <v/>
      </c>
      <c r="C987" s="195"/>
      <c r="D987" s="465"/>
      <c r="E987" s="252">
        <f t="shared" si="182"/>
        <v>0</v>
      </c>
      <c r="F987" s="230">
        <f t="shared" ref="F987:F997" si="183">IF(D987=0,0,C987*E987/D987)</f>
        <v>0</v>
      </c>
      <c r="G987" s="232"/>
      <c r="I987" s="283"/>
    </row>
    <row r="988" spans="1:9">
      <c r="A988" s="263" t="str">
        <f t="shared" si="180"/>
        <v/>
      </c>
      <c r="B988" s="444" t="str">
        <f t="shared" si="181"/>
        <v/>
      </c>
      <c r="C988" s="195"/>
      <c r="D988" s="309"/>
      <c r="E988" s="252">
        <f t="shared" si="182"/>
        <v>0</v>
      </c>
      <c r="F988" s="230">
        <f t="shared" si="183"/>
        <v>0</v>
      </c>
      <c r="G988" s="232"/>
      <c r="I988" s="283"/>
    </row>
    <row r="989" spans="1:9">
      <c r="A989" s="263" t="str">
        <f t="shared" si="180"/>
        <v/>
      </c>
      <c r="B989" s="444" t="str">
        <f t="shared" si="181"/>
        <v/>
      </c>
      <c r="C989" s="195"/>
      <c r="D989" s="195"/>
      <c r="E989" s="252">
        <f t="shared" si="182"/>
        <v>0</v>
      </c>
      <c r="F989" s="230">
        <f t="shared" si="183"/>
        <v>0</v>
      </c>
      <c r="G989" s="232"/>
      <c r="I989" s="283"/>
    </row>
    <row r="990" spans="1:9">
      <c r="A990" s="263" t="str">
        <f t="shared" si="180"/>
        <v/>
      </c>
      <c r="B990" s="444" t="str">
        <f t="shared" si="181"/>
        <v/>
      </c>
      <c r="C990" s="195"/>
      <c r="D990" s="195"/>
      <c r="E990" s="252">
        <f t="shared" si="182"/>
        <v>0</v>
      </c>
      <c r="F990" s="230">
        <f t="shared" si="183"/>
        <v>0</v>
      </c>
      <c r="G990" s="232"/>
      <c r="I990" s="283"/>
    </row>
    <row r="991" spans="1:9">
      <c r="A991" s="263" t="str">
        <f t="shared" si="180"/>
        <v/>
      </c>
      <c r="B991" s="444" t="str">
        <f t="shared" si="181"/>
        <v/>
      </c>
      <c r="C991" s="195"/>
      <c r="D991" s="195"/>
      <c r="E991" s="252">
        <f t="shared" si="182"/>
        <v>0</v>
      </c>
      <c r="F991" s="230">
        <f t="shared" si="183"/>
        <v>0</v>
      </c>
      <c r="G991" s="232"/>
      <c r="I991" s="283"/>
    </row>
    <row r="992" spans="1:9">
      <c r="A992" s="263" t="str">
        <f t="shared" si="180"/>
        <v/>
      </c>
      <c r="B992" s="444" t="str">
        <f t="shared" si="181"/>
        <v/>
      </c>
      <c r="C992" s="195"/>
      <c r="D992" s="195"/>
      <c r="E992" s="252">
        <f t="shared" si="182"/>
        <v>0</v>
      </c>
      <c r="F992" s="230">
        <f t="shared" si="183"/>
        <v>0</v>
      </c>
      <c r="G992" s="232"/>
      <c r="I992" s="283"/>
    </row>
    <row r="993" spans="1:16">
      <c r="A993" s="263" t="str">
        <f t="shared" si="180"/>
        <v/>
      </c>
      <c r="B993" s="444" t="str">
        <f t="shared" si="181"/>
        <v/>
      </c>
      <c r="C993" s="195"/>
      <c r="D993" s="195"/>
      <c r="E993" s="252">
        <f t="shared" si="182"/>
        <v>0</v>
      </c>
      <c r="F993" s="230">
        <f t="shared" si="183"/>
        <v>0</v>
      </c>
      <c r="G993" s="232"/>
      <c r="I993" s="283"/>
    </row>
    <row r="994" spans="1:16">
      <c r="A994" s="263" t="str">
        <f t="shared" si="180"/>
        <v/>
      </c>
      <c r="B994" s="444" t="str">
        <f t="shared" si="181"/>
        <v/>
      </c>
      <c r="C994" s="195"/>
      <c r="D994" s="195"/>
      <c r="E994" s="252">
        <f t="shared" si="182"/>
        <v>0</v>
      </c>
      <c r="F994" s="230">
        <f t="shared" si="183"/>
        <v>0</v>
      </c>
      <c r="G994" s="232"/>
      <c r="I994" s="283"/>
    </row>
    <row r="995" spans="1:16">
      <c r="A995" s="263" t="str">
        <f t="shared" si="180"/>
        <v/>
      </c>
      <c r="B995" s="444" t="str">
        <f t="shared" si="181"/>
        <v/>
      </c>
      <c r="C995" s="195"/>
      <c r="D995" s="195"/>
      <c r="E995" s="252">
        <f t="shared" si="182"/>
        <v>0</v>
      </c>
      <c r="F995" s="230">
        <f t="shared" si="183"/>
        <v>0</v>
      </c>
      <c r="G995" s="232"/>
      <c r="I995" s="283"/>
    </row>
    <row r="996" spans="1:16">
      <c r="A996" s="263" t="str">
        <f t="shared" si="180"/>
        <v/>
      </c>
      <c r="B996" s="444" t="str">
        <f t="shared" si="181"/>
        <v/>
      </c>
      <c r="C996" s="195"/>
      <c r="D996" s="195"/>
      <c r="E996" s="252">
        <f t="shared" si="182"/>
        <v>0</v>
      </c>
      <c r="F996" s="230">
        <f t="shared" si="183"/>
        <v>0</v>
      </c>
      <c r="G996" s="232"/>
      <c r="I996" s="283"/>
    </row>
    <row r="997" spans="1:16">
      <c r="A997" s="263" t="str">
        <f t="shared" si="180"/>
        <v/>
      </c>
      <c r="B997" s="444" t="str">
        <f t="shared" si="181"/>
        <v/>
      </c>
      <c r="C997" s="195"/>
      <c r="D997" s="195"/>
      <c r="E997" s="252">
        <f t="shared" si="182"/>
        <v>0</v>
      </c>
      <c r="F997" s="230">
        <f t="shared" si="183"/>
        <v>0</v>
      </c>
      <c r="G997" s="233"/>
      <c r="I997" s="283"/>
    </row>
    <row r="998" spans="1:16" ht="31.5" customHeight="1" thickBot="1">
      <c r="A998" s="234"/>
      <c r="B998" s="456"/>
      <c r="C998" s="235"/>
      <c r="D998" s="237"/>
      <c r="E998" s="237"/>
      <c r="F998" s="238" t="s">
        <v>83</v>
      </c>
      <c r="G998" s="262">
        <f>ROUND(SUM(F986:F997),0)</f>
        <v>0</v>
      </c>
      <c r="I998" s="326"/>
    </row>
    <row r="999" spans="1:16" ht="13.5" thickTop="1">
      <c r="A999" s="186" t="s">
        <v>76</v>
      </c>
      <c r="B999" s="446"/>
      <c r="C999" s="241"/>
      <c r="D999" s="243"/>
      <c r="E999" s="243"/>
      <c r="F999" s="242"/>
      <c r="G999" s="244"/>
      <c r="I999" s="326"/>
    </row>
    <row r="1000" spans="1:16">
      <c r="A1000" s="245" t="s">
        <v>57</v>
      </c>
      <c r="B1000" s="455"/>
      <c r="C1000" s="246"/>
      <c r="D1000" s="317"/>
      <c r="E1000" s="248" t="s">
        <v>77</v>
      </c>
      <c r="F1000" s="249" t="s">
        <v>78</v>
      </c>
      <c r="G1000" s="264" t="s">
        <v>77</v>
      </c>
      <c r="H1000" s="220"/>
      <c r="I1000" s="325"/>
    </row>
    <row r="1001" spans="1:16">
      <c r="A1001" s="185" t="s">
        <v>87</v>
      </c>
      <c r="B1001" s="453"/>
      <c r="C1001" s="265"/>
      <c r="D1001" s="318"/>
      <c r="E1001" s="229">
        <f>ROUND(SUM(G960,G975,G983,G998),2)</f>
        <v>0</v>
      </c>
      <c r="F1001" s="266">
        <f>A</f>
        <v>0</v>
      </c>
      <c r="G1001" s="267">
        <f>E1001*F1001</f>
        <v>0</v>
      </c>
      <c r="I1001" s="326"/>
    </row>
    <row r="1002" spans="1:16">
      <c r="A1002" s="185" t="s">
        <v>85</v>
      </c>
      <c r="B1002" s="453"/>
      <c r="C1002" s="265"/>
      <c r="D1002" s="318"/>
      <c r="E1002" s="229">
        <f>SUM(G960,G975,G983,G998)</f>
        <v>0</v>
      </c>
      <c r="F1002" s="266">
        <f>I</f>
        <v>0</v>
      </c>
      <c r="G1002" s="267">
        <f>E1002*F1002</f>
        <v>0</v>
      </c>
      <c r="I1002" s="326"/>
    </row>
    <row r="1003" spans="1:16">
      <c r="A1003" s="185" t="s">
        <v>86</v>
      </c>
      <c r="B1003" s="453"/>
      <c r="C1003" s="265"/>
      <c r="D1003" s="318"/>
      <c r="E1003" s="229">
        <f>SUM(G960,G975,G983,G998)</f>
        <v>0</v>
      </c>
      <c r="F1003" s="266">
        <f>U</f>
        <v>0</v>
      </c>
      <c r="G1003" s="267">
        <f>E1003*F1003</f>
        <v>0</v>
      </c>
      <c r="I1003" s="326"/>
    </row>
    <row r="1004" spans="1:16" ht="33" customHeight="1" thickBot="1">
      <c r="A1004" s="234"/>
      <c r="B1004" s="456"/>
      <c r="C1004" s="235"/>
      <c r="D1004" s="237"/>
      <c r="E1004" s="237"/>
      <c r="F1004" s="268" t="s">
        <v>84</v>
      </c>
      <c r="G1004" s="262">
        <f>SUM(G1001:G1003)</f>
        <v>0</v>
      </c>
      <c r="I1004" s="326"/>
      <c r="J1004" s="295"/>
      <c r="K1004" s="296"/>
      <c r="L1004" s="296"/>
      <c r="M1004" s="296"/>
      <c r="N1004" s="296"/>
      <c r="O1004" s="296"/>
    </row>
    <row r="1005" spans="1:16" s="211" customFormat="1" ht="14" thickTop="1" thickBot="1">
      <c r="A1005" s="269"/>
      <c r="B1005" s="443"/>
      <c r="C1005" s="270"/>
      <c r="D1005" s="319"/>
      <c r="E1005" s="271" t="s">
        <v>89</v>
      </c>
      <c r="F1005" s="272"/>
      <c r="G1005" s="273">
        <f>ROUND(SUM(G960,G975,G983,G998,G1004),0)</f>
        <v>0</v>
      </c>
      <c r="I1005" s="327"/>
      <c r="J1005" s="212" t="str">
        <f>B944</f>
        <v>1,4,5</v>
      </c>
      <c r="K1005" s="274">
        <f>E1001</f>
        <v>0</v>
      </c>
      <c r="L1005" s="294">
        <f>G1001</f>
        <v>0</v>
      </c>
      <c r="M1005" s="294">
        <f>G1002</f>
        <v>0</v>
      </c>
      <c r="N1005" s="294">
        <f>G1003</f>
        <v>0</v>
      </c>
      <c r="O1005" s="299">
        <f>SUM(K1005:N1005)</f>
        <v>0</v>
      </c>
      <c r="P1005" s="294"/>
    </row>
    <row r="1006" spans="1:16" ht="13.5" thickTop="1">
      <c r="A1006" s="275" t="s">
        <v>97</v>
      </c>
      <c r="B1006" s="438"/>
      <c r="C1006" s="215"/>
      <c r="D1006" s="217"/>
      <c r="E1006" s="217"/>
      <c r="F1006" s="216"/>
      <c r="G1006" s="219"/>
      <c r="I1006" s="326"/>
      <c r="P1006" s="294"/>
    </row>
    <row r="1007" spans="1:16">
      <c r="A1007" s="275"/>
      <c r="B1007" s="452"/>
      <c r="C1007" s="276"/>
      <c r="D1007" s="320"/>
      <c r="E1007" s="217"/>
      <c r="F1007" s="216"/>
      <c r="G1007" s="277">
        <f ca="1">TODAY()</f>
        <v>44839</v>
      </c>
      <c r="I1007" s="326"/>
      <c r="P1007" s="294"/>
    </row>
    <row r="1008" spans="1:16" ht="13.5" thickBot="1">
      <c r="A1008" s="234"/>
      <c r="B1008" s="456"/>
      <c r="C1008" s="235"/>
      <c r="D1008" s="237"/>
      <c r="E1008" s="237"/>
      <c r="F1008" s="236"/>
      <c r="G1008" s="278"/>
      <c r="I1008" s="326"/>
      <c r="P1008" s="294"/>
    </row>
    <row r="1009" spans="1:15" s="199" customFormat="1" ht="13.5" thickTop="1">
      <c r="A1009" s="196" t="s">
        <v>109</v>
      </c>
      <c r="B1009" s="458"/>
      <c r="C1009" s="196"/>
      <c r="D1009" s="198"/>
      <c r="E1009" s="198"/>
      <c r="F1009" s="197"/>
      <c r="G1009" s="197"/>
      <c r="I1009" s="321"/>
      <c r="J1009" s="200"/>
      <c r="O1009" s="297"/>
    </row>
    <row r="1010" spans="1:15" s="199" customFormat="1">
      <c r="A1010" s="196" t="str">
        <f>CONCATENATE('Prestaciones y AIU'!A1225," ANALISIS DE PRECIOS UNITARIOS")</f>
        <v xml:space="preserve"> ANALISIS DE PRECIOS UNITARIOS</v>
      </c>
      <c r="B1010" s="458"/>
      <c r="C1010" s="196"/>
      <c r="D1010" s="198"/>
      <c r="E1010" s="198"/>
      <c r="F1010" s="197"/>
      <c r="G1010" s="197"/>
      <c r="I1010" s="321"/>
      <c r="J1010" s="200"/>
      <c r="O1010" s="297"/>
    </row>
    <row r="1011" spans="1:15" s="199" customFormat="1">
      <c r="A1011" s="196" t="str">
        <f>Objeto_LIC</f>
        <v>OPTIMIZACION DEL SISTEMA DE ABASTECIMIENTO (ADUCCION, PRETRATAMIENTO Y CONDUCCION) DEL MUNICPIO DE TAME, DEPARTAMENTO DE ARAUCA</v>
      </c>
      <c r="B1011" s="458"/>
      <c r="C1011" s="196"/>
      <c r="D1011" s="198"/>
      <c r="E1011" s="198"/>
      <c r="F1011" s="197"/>
      <c r="G1011" s="197"/>
      <c r="I1011" s="321"/>
      <c r="J1011" s="200"/>
      <c r="O1011" s="297"/>
    </row>
    <row r="1012" spans="1:15" s="199" customFormat="1">
      <c r="A1012" s="196"/>
      <c r="B1012" s="458"/>
      <c r="C1012" s="196"/>
      <c r="D1012" s="198"/>
      <c r="E1012" s="198"/>
      <c r="F1012" s="197"/>
      <c r="G1012" s="197"/>
      <c r="I1012" s="321"/>
      <c r="J1012" s="200"/>
      <c r="O1012" s="297"/>
    </row>
    <row r="1013" spans="1:15" ht="13.5" thickBot="1">
      <c r="A1013" s="201"/>
      <c r="B1013" s="448"/>
      <c r="C1013" s="201"/>
      <c r="D1013" s="203"/>
      <c r="E1013" s="203"/>
      <c r="F1013" s="202"/>
      <c r="G1013" s="202"/>
    </row>
    <row r="1014" spans="1:15" s="211" customFormat="1" ht="13.5" thickTop="1">
      <c r="A1014" s="206"/>
      <c r="B1014" s="457"/>
      <c r="C1014" s="207"/>
      <c r="D1014" s="209"/>
      <c r="E1014" s="209"/>
      <c r="F1014" s="208"/>
      <c r="G1014" s="210" t="s">
        <v>110</v>
      </c>
      <c r="I1014" s="323"/>
      <c r="J1014" s="212"/>
      <c r="O1014" s="297"/>
    </row>
    <row r="1015" spans="1:15">
      <c r="A1015" s="213" t="s">
        <v>62</v>
      </c>
      <c r="B1015" s="750">
        <f>Proponente</f>
        <v>0</v>
      </c>
      <c r="C1015" s="750"/>
      <c r="D1015" s="750"/>
      <c r="E1015" s="750"/>
      <c r="F1015" s="750"/>
      <c r="G1015" s="751"/>
    </row>
    <row r="1016" spans="1:15" ht="49.5" customHeight="1">
      <c r="A1016" s="213" t="s">
        <v>63</v>
      </c>
      <c r="B1016" s="470" t="s">
        <v>276</v>
      </c>
      <c r="C1016" s="750" t="str">
        <f>VLOOKUP(B1016,Presupuesto!$A$4:$B$106,2,FALSE)</f>
        <v>Suministro e instalación pasa muro en HD, L=0,60M extremo brida ANSI B-16.1 ANSI-Liso. D nominal  8". incluye unión brida por acople universal de 8" e incluye empaques, tornillos y recubrimiento con pintura epoxica</v>
      </c>
      <c r="D1016" s="750"/>
      <c r="E1016" s="750"/>
      <c r="F1016" s="750"/>
      <c r="G1016" s="751"/>
    </row>
    <row r="1017" spans="1:15">
      <c r="A1017" s="214"/>
      <c r="B1017" s="438"/>
      <c r="C1017" s="215"/>
      <c r="D1017" s="217"/>
      <c r="E1017" s="217"/>
      <c r="F1017" s="218" t="s">
        <v>88</v>
      </c>
      <c r="G1017" s="582" t="str">
        <f>IF(B1016=0,"-",VLOOKUP(B1016,Presupuesto!$A$5:$C$119,3,FALSE))</f>
        <v>UND</v>
      </c>
      <c r="H1017" s="582"/>
      <c r="I1017" s="582"/>
      <c r="J1017" s="582"/>
      <c r="K1017" s="583"/>
    </row>
    <row r="1018" spans="1:15" ht="13.5" thickBot="1">
      <c r="A1018" s="213" t="s">
        <v>64</v>
      </c>
      <c r="B1018" s="438"/>
      <c r="C1018" s="215"/>
      <c r="D1018" s="217"/>
      <c r="E1018" s="217"/>
      <c r="F1018" s="216"/>
      <c r="G1018" s="219"/>
      <c r="I1018" s="324"/>
      <c r="J1018" s="295"/>
      <c r="K1018" s="296"/>
      <c r="L1018" s="296"/>
      <c r="M1018" s="296"/>
      <c r="N1018" s="296"/>
      <c r="O1018" s="296"/>
    </row>
    <row r="1019" spans="1:15" s="220" customFormat="1" ht="13.5" thickTop="1">
      <c r="A1019" s="221" t="s">
        <v>57</v>
      </c>
      <c r="B1019" s="447" t="s">
        <v>65</v>
      </c>
      <c r="C1019" s="222" t="s">
        <v>66</v>
      </c>
      <c r="D1019" s="223" t="s">
        <v>74</v>
      </c>
      <c r="E1019" s="224" t="s">
        <v>100</v>
      </c>
      <c r="F1019" s="224" t="s">
        <v>79</v>
      </c>
      <c r="G1019" s="225" t="s">
        <v>70</v>
      </c>
      <c r="I1019" s="325"/>
      <c r="J1019" s="226"/>
      <c r="O1019" s="296"/>
    </row>
    <row r="1020" spans="1:15">
      <c r="A1020" s="227" t="str">
        <f t="shared" ref="A1020:A1031" si="184">IF(I1020=0,"-",VLOOKUP(I1020,EQUIPOS,2,FALSE))</f>
        <v>-</v>
      </c>
      <c r="B1020" s="228"/>
      <c r="C1020" s="650"/>
      <c r="D1020" s="651"/>
      <c r="E1020" s="229">
        <f t="shared" ref="E1020:E1031" si="185">IF(I1020=0,0,VLOOKUP(I1020,EQUIPOS,4,FALSE))</f>
        <v>0</v>
      </c>
      <c r="F1020" s="230">
        <f t="shared" ref="F1020:F1031" si="186">IF(D1020=0,0,E1020/D1020)</f>
        <v>0</v>
      </c>
      <c r="G1020" s="231"/>
      <c r="I1020" s="283"/>
    </row>
    <row r="1021" spans="1:15">
      <c r="A1021" s="227" t="str">
        <f t="shared" si="184"/>
        <v>-</v>
      </c>
      <c r="B1021" s="228"/>
      <c r="C1021" s="650"/>
      <c r="D1021" s="651"/>
      <c r="E1021" s="229">
        <f t="shared" si="185"/>
        <v>0</v>
      </c>
      <c r="F1021" s="230">
        <f t="shared" si="186"/>
        <v>0</v>
      </c>
      <c r="G1021" s="232"/>
      <c r="I1021" s="283"/>
    </row>
    <row r="1022" spans="1:15">
      <c r="A1022" s="227" t="str">
        <f t="shared" si="184"/>
        <v>-</v>
      </c>
      <c r="B1022" s="228"/>
      <c r="C1022" s="650"/>
      <c r="D1022" s="651"/>
      <c r="E1022" s="229">
        <f t="shared" si="185"/>
        <v>0</v>
      </c>
      <c r="F1022" s="230">
        <f t="shared" si="186"/>
        <v>0</v>
      </c>
      <c r="G1022" s="232"/>
      <c r="I1022" s="283"/>
    </row>
    <row r="1023" spans="1:15">
      <c r="A1023" s="227" t="str">
        <f t="shared" si="184"/>
        <v>-</v>
      </c>
      <c r="B1023" s="228"/>
      <c r="C1023" s="650"/>
      <c r="D1023" s="651"/>
      <c r="E1023" s="229">
        <f t="shared" si="185"/>
        <v>0</v>
      </c>
      <c r="F1023" s="230">
        <f t="shared" si="186"/>
        <v>0</v>
      </c>
      <c r="G1023" s="232"/>
      <c r="I1023" s="283"/>
    </row>
    <row r="1024" spans="1:15">
      <c r="A1024" s="227" t="str">
        <f t="shared" si="184"/>
        <v>-</v>
      </c>
      <c r="B1024" s="228"/>
      <c r="C1024" s="650"/>
      <c r="D1024" s="651"/>
      <c r="E1024" s="229">
        <f t="shared" si="185"/>
        <v>0</v>
      </c>
      <c r="F1024" s="230">
        <f t="shared" si="186"/>
        <v>0</v>
      </c>
      <c r="G1024" s="232"/>
      <c r="I1024" s="283"/>
    </row>
    <row r="1025" spans="1:15">
      <c r="A1025" s="227" t="str">
        <f t="shared" si="184"/>
        <v>-</v>
      </c>
      <c r="B1025" s="228"/>
      <c r="C1025" s="650"/>
      <c r="D1025" s="651"/>
      <c r="E1025" s="229">
        <f t="shared" si="185"/>
        <v>0</v>
      </c>
      <c r="F1025" s="230">
        <f t="shared" si="186"/>
        <v>0</v>
      </c>
      <c r="G1025" s="232"/>
      <c r="I1025" s="283"/>
    </row>
    <row r="1026" spans="1:15">
      <c r="A1026" s="227" t="str">
        <f t="shared" si="184"/>
        <v>-</v>
      </c>
      <c r="B1026" s="228"/>
      <c r="C1026" s="650"/>
      <c r="D1026" s="494"/>
      <c r="E1026" s="229">
        <f t="shared" si="185"/>
        <v>0</v>
      </c>
      <c r="F1026" s="230">
        <f t="shared" si="186"/>
        <v>0</v>
      </c>
      <c r="G1026" s="232"/>
      <c r="I1026" s="283"/>
    </row>
    <row r="1027" spans="1:15">
      <c r="A1027" s="227" t="str">
        <f t="shared" si="184"/>
        <v>-</v>
      </c>
      <c r="B1027" s="228"/>
      <c r="C1027" s="650"/>
      <c r="D1027" s="494"/>
      <c r="E1027" s="229">
        <f t="shared" si="185"/>
        <v>0</v>
      </c>
      <c r="F1027" s="230">
        <f t="shared" si="186"/>
        <v>0</v>
      </c>
      <c r="G1027" s="232"/>
      <c r="I1027" s="283"/>
    </row>
    <row r="1028" spans="1:15">
      <c r="A1028" s="227" t="str">
        <f t="shared" si="184"/>
        <v>-</v>
      </c>
      <c r="B1028" s="228"/>
      <c r="C1028" s="650"/>
      <c r="D1028" s="494"/>
      <c r="E1028" s="229">
        <f t="shared" si="185"/>
        <v>0</v>
      </c>
      <c r="F1028" s="230">
        <f t="shared" si="186"/>
        <v>0</v>
      </c>
      <c r="G1028" s="232"/>
      <c r="I1028" s="283"/>
    </row>
    <row r="1029" spans="1:15">
      <c r="A1029" s="227" t="str">
        <f t="shared" si="184"/>
        <v>-</v>
      </c>
      <c r="B1029" s="228"/>
      <c r="C1029" s="650"/>
      <c r="D1029" s="494"/>
      <c r="E1029" s="229">
        <f t="shared" si="185"/>
        <v>0</v>
      </c>
      <c r="F1029" s="230">
        <f t="shared" si="186"/>
        <v>0</v>
      </c>
      <c r="G1029" s="232"/>
      <c r="I1029" s="283"/>
    </row>
    <row r="1030" spans="1:15">
      <c r="A1030" s="227" t="str">
        <f t="shared" si="184"/>
        <v>-</v>
      </c>
      <c r="B1030" s="228"/>
      <c r="C1030" s="650"/>
      <c r="D1030" s="494"/>
      <c r="E1030" s="229">
        <f t="shared" si="185"/>
        <v>0</v>
      </c>
      <c r="F1030" s="230">
        <f t="shared" si="186"/>
        <v>0</v>
      </c>
      <c r="G1030" s="232"/>
      <c r="I1030" s="283"/>
    </row>
    <row r="1031" spans="1:15">
      <c r="A1031" s="227" t="str">
        <f t="shared" si="184"/>
        <v>-</v>
      </c>
      <c r="B1031" s="228"/>
      <c r="C1031" s="650"/>
      <c r="D1031" s="494"/>
      <c r="E1031" s="229">
        <f t="shared" si="185"/>
        <v>0</v>
      </c>
      <c r="F1031" s="230">
        <f t="shared" si="186"/>
        <v>0</v>
      </c>
      <c r="G1031" s="232"/>
      <c r="I1031" s="283"/>
    </row>
    <row r="1032" spans="1:15" ht="13.5" thickBot="1">
      <c r="A1032" s="234"/>
      <c r="B1032" s="456"/>
      <c r="C1032" s="652"/>
      <c r="D1032" s="503"/>
      <c r="E1032" s="237"/>
      <c r="F1032" s="238" t="s">
        <v>80</v>
      </c>
      <c r="G1032" s="239">
        <f>ROUND(SUM(F1020:F1031),0)</f>
        <v>0</v>
      </c>
      <c r="I1032" s="326"/>
    </row>
    <row r="1033" spans="1:15" ht="13.5" thickTop="1">
      <c r="A1033" s="240" t="s">
        <v>67</v>
      </c>
      <c r="B1033" s="446"/>
      <c r="C1033" s="653"/>
      <c r="D1033" s="509"/>
      <c r="E1033" s="243"/>
      <c r="F1033" s="242"/>
      <c r="G1033" s="244"/>
      <c r="I1033" s="326"/>
    </row>
    <row r="1034" spans="1:15" s="220" customFormat="1" ht="26">
      <c r="A1034" s="245" t="s">
        <v>57</v>
      </c>
      <c r="B1034" s="455"/>
      <c r="C1034" s="654" t="s">
        <v>58</v>
      </c>
      <c r="D1034" s="515" t="s">
        <v>68</v>
      </c>
      <c r="E1034" s="248" t="s">
        <v>69</v>
      </c>
      <c r="F1034" s="249" t="s">
        <v>79</v>
      </c>
      <c r="G1034" s="250" t="s">
        <v>70</v>
      </c>
      <c r="I1034" s="325"/>
      <c r="J1034" s="226"/>
      <c r="O1034" s="296"/>
    </row>
    <row r="1035" spans="1:15">
      <c r="A1035" s="748" t="str">
        <f t="shared" ref="A1035:A1046" si="187">IF(I1035=0,"",VLOOKUP(I1035,MATERIALES,2,FALSE))</f>
        <v/>
      </c>
      <c r="B1035" s="749"/>
      <c r="C1035" s="517" t="str">
        <f t="shared" ref="C1035:C1043" si="188">IF(I1035=0,"",VLOOKUP(I1035,MATERIALES,3,FALSE))</f>
        <v/>
      </c>
      <c r="D1035" s="494"/>
      <c r="E1035" s="252">
        <f t="shared" ref="E1035:E1046" si="189">IF(I1035=0,0,VLOOKUP(I1035,MATERIALES,4,FALSE))</f>
        <v>0</v>
      </c>
      <c r="F1035" s="230">
        <f>D1035*E1035</f>
        <v>0</v>
      </c>
      <c r="G1035" s="231"/>
      <c r="I1035" s="283"/>
    </row>
    <row r="1036" spans="1:15">
      <c r="A1036" s="748" t="str">
        <f t="shared" si="187"/>
        <v/>
      </c>
      <c r="B1036" s="749"/>
      <c r="C1036" s="517" t="str">
        <f t="shared" si="188"/>
        <v/>
      </c>
      <c r="D1036" s="494"/>
      <c r="E1036" s="252">
        <f t="shared" si="189"/>
        <v>0</v>
      </c>
      <c r="F1036" s="230">
        <f t="shared" ref="F1036:F1046" si="190">D1036*E1036</f>
        <v>0</v>
      </c>
      <c r="G1036" s="232"/>
      <c r="I1036" s="283"/>
    </row>
    <row r="1037" spans="1:15">
      <c r="A1037" s="748" t="str">
        <f t="shared" si="187"/>
        <v/>
      </c>
      <c r="B1037" s="749"/>
      <c r="C1037" s="517" t="str">
        <f t="shared" si="188"/>
        <v/>
      </c>
      <c r="D1037" s="494"/>
      <c r="E1037" s="252">
        <f t="shared" si="189"/>
        <v>0</v>
      </c>
      <c r="F1037" s="230">
        <f t="shared" si="190"/>
        <v>0</v>
      </c>
      <c r="G1037" s="232"/>
      <c r="I1037" s="283"/>
    </row>
    <row r="1038" spans="1:15">
      <c r="A1038" s="748" t="str">
        <f t="shared" si="187"/>
        <v/>
      </c>
      <c r="B1038" s="749"/>
      <c r="C1038" s="517" t="str">
        <f t="shared" si="188"/>
        <v/>
      </c>
      <c r="D1038" s="494"/>
      <c r="E1038" s="252">
        <f t="shared" si="189"/>
        <v>0</v>
      </c>
      <c r="F1038" s="230">
        <f t="shared" si="190"/>
        <v>0</v>
      </c>
      <c r="G1038" s="232"/>
      <c r="I1038" s="283"/>
    </row>
    <row r="1039" spans="1:15">
      <c r="A1039" s="748" t="str">
        <f t="shared" si="187"/>
        <v/>
      </c>
      <c r="B1039" s="749"/>
      <c r="C1039" s="517" t="str">
        <f t="shared" si="188"/>
        <v/>
      </c>
      <c r="D1039" s="494"/>
      <c r="E1039" s="252">
        <f t="shared" si="189"/>
        <v>0</v>
      </c>
      <c r="F1039" s="230">
        <f t="shared" si="190"/>
        <v>0</v>
      </c>
      <c r="G1039" s="232"/>
      <c r="I1039" s="283"/>
    </row>
    <row r="1040" spans="1:15">
      <c r="A1040" s="748" t="str">
        <f t="shared" si="187"/>
        <v/>
      </c>
      <c r="B1040" s="749"/>
      <c r="C1040" s="517" t="str">
        <f t="shared" si="188"/>
        <v/>
      </c>
      <c r="D1040" s="494"/>
      <c r="E1040" s="252">
        <f t="shared" si="189"/>
        <v>0</v>
      </c>
      <c r="F1040" s="230">
        <f t="shared" si="190"/>
        <v>0</v>
      </c>
      <c r="G1040" s="232"/>
      <c r="I1040" s="283"/>
    </row>
    <row r="1041" spans="1:9">
      <c r="A1041" s="748" t="str">
        <f t="shared" si="187"/>
        <v/>
      </c>
      <c r="B1041" s="749"/>
      <c r="C1041" s="517" t="str">
        <f t="shared" si="188"/>
        <v/>
      </c>
      <c r="D1041" s="494"/>
      <c r="E1041" s="252">
        <f t="shared" si="189"/>
        <v>0</v>
      </c>
      <c r="F1041" s="230">
        <f t="shared" si="190"/>
        <v>0</v>
      </c>
      <c r="G1041" s="232"/>
      <c r="I1041" s="283"/>
    </row>
    <row r="1042" spans="1:9">
      <c r="A1042" s="748" t="str">
        <f t="shared" si="187"/>
        <v/>
      </c>
      <c r="B1042" s="749"/>
      <c r="C1042" s="517" t="str">
        <f t="shared" si="188"/>
        <v/>
      </c>
      <c r="D1042" s="494"/>
      <c r="E1042" s="252">
        <f t="shared" si="189"/>
        <v>0</v>
      </c>
      <c r="F1042" s="230">
        <f t="shared" si="190"/>
        <v>0</v>
      </c>
      <c r="G1042" s="253"/>
      <c r="I1042" s="283"/>
    </row>
    <row r="1043" spans="1:9">
      <c r="A1043" s="748" t="str">
        <f t="shared" si="187"/>
        <v/>
      </c>
      <c r="B1043" s="749"/>
      <c r="C1043" s="517" t="str">
        <f t="shared" si="188"/>
        <v/>
      </c>
      <c r="D1043" s="494"/>
      <c r="E1043" s="252">
        <f t="shared" si="189"/>
        <v>0</v>
      </c>
      <c r="F1043" s="230">
        <f t="shared" si="190"/>
        <v>0</v>
      </c>
      <c r="G1043" s="232"/>
      <c r="I1043" s="283"/>
    </row>
    <row r="1044" spans="1:9">
      <c r="A1044" s="748" t="str">
        <f t="shared" si="187"/>
        <v/>
      </c>
      <c r="B1044" s="749"/>
      <c r="C1044" s="517"/>
      <c r="D1044" s="494"/>
      <c r="E1044" s="252">
        <f t="shared" si="189"/>
        <v>0</v>
      </c>
      <c r="F1044" s="230">
        <f t="shared" si="190"/>
        <v>0</v>
      </c>
      <c r="G1044" s="232"/>
      <c r="I1044" s="283"/>
    </row>
    <row r="1045" spans="1:9">
      <c r="A1045" s="748" t="str">
        <f t="shared" si="187"/>
        <v/>
      </c>
      <c r="B1045" s="749"/>
      <c r="C1045" s="517"/>
      <c r="D1045" s="494"/>
      <c r="E1045" s="252">
        <f t="shared" si="189"/>
        <v>0</v>
      </c>
      <c r="F1045" s="230">
        <f t="shared" si="190"/>
        <v>0</v>
      </c>
      <c r="G1045" s="232"/>
      <c r="I1045" s="283"/>
    </row>
    <row r="1046" spans="1:9">
      <c r="A1046" s="748" t="str">
        <f t="shared" si="187"/>
        <v/>
      </c>
      <c r="B1046" s="749"/>
      <c r="C1046" s="517" t="str">
        <f t="shared" ref="C1046" si="191">IF(I1046=0,"",VLOOKUP(I1046,MATERIALES,3,FALSE))</f>
        <v/>
      </c>
      <c r="D1046" s="494"/>
      <c r="E1046" s="252">
        <f t="shared" si="189"/>
        <v>0</v>
      </c>
      <c r="F1046" s="230">
        <f t="shared" si="190"/>
        <v>0</v>
      </c>
      <c r="G1046" s="233"/>
      <c r="I1046" s="283"/>
    </row>
    <row r="1047" spans="1:9" ht="26.25" customHeight="1" thickBot="1">
      <c r="A1047" s="214"/>
      <c r="B1047" s="438"/>
      <c r="C1047" s="655"/>
      <c r="D1047" s="483"/>
      <c r="E1047" s="254"/>
      <c r="F1047" s="255" t="s">
        <v>81</v>
      </c>
      <c r="G1047" s="253">
        <f>ROUND(SUM(F1035:F1046),0)</f>
        <v>0</v>
      </c>
      <c r="I1047" s="326"/>
    </row>
    <row r="1048" spans="1:9" ht="14" thickTop="1" thickBot="1">
      <c r="A1048" s="256" t="s">
        <v>72</v>
      </c>
      <c r="B1048" s="445"/>
      <c r="C1048" s="656"/>
      <c r="D1048" s="523"/>
      <c r="E1048" s="259"/>
      <c r="F1048" s="258"/>
      <c r="G1048" s="260"/>
      <c r="I1048" s="326"/>
    </row>
    <row r="1049" spans="1:9" ht="13.5" thickTop="1">
      <c r="A1049" s="245" t="s">
        <v>57</v>
      </c>
      <c r="B1049" s="455"/>
      <c r="C1049" s="516" t="s">
        <v>71</v>
      </c>
      <c r="D1049" s="515" t="s">
        <v>75</v>
      </c>
      <c r="E1049" s="248" t="s">
        <v>98</v>
      </c>
      <c r="F1049" s="249" t="s">
        <v>79</v>
      </c>
      <c r="G1049" s="250" t="s">
        <v>70</v>
      </c>
      <c r="I1049" s="326"/>
    </row>
    <row r="1050" spans="1:9">
      <c r="A1050" s="748" t="str">
        <f>IF(I1050=0,"",VLOOKUP(I1050,EQUIPOS,2,FALSE))</f>
        <v/>
      </c>
      <c r="B1050" s="749"/>
      <c r="C1050" s="527"/>
      <c r="D1050" s="494"/>
      <c r="E1050" s="252">
        <f>IF(I1050=0,0,VLOOKUP(I1050,EQUIPOS,4,FALSE))</f>
        <v>0</v>
      </c>
      <c r="F1050" s="230">
        <f>C1050*D1050*E1050</f>
        <v>0</v>
      </c>
      <c r="G1050" s="231"/>
      <c r="I1050" s="283"/>
    </row>
    <row r="1051" spans="1:9">
      <c r="A1051" s="748" t="str">
        <f>IF(I1051=0,"",VLOOKUP(I1051,EQUIPOS,2,FALSE))</f>
        <v/>
      </c>
      <c r="B1051" s="749"/>
      <c r="C1051" s="527"/>
      <c r="D1051" s="494"/>
      <c r="E1051" s="252">
        <f>IF(I1051=0,0,VLOOKUP(I1051,EQUIPOS,4,FALSE))</f>
        <v>0</v>
      </c>
      <c r="F1051" s="230">
        <f t="shared" ref="F1051:F1054" si="192">C1051*D1051*E1051</f>
        <v>0</v>
      </c>
      <c r="G1051" s="232"/>
      <c r="I1051" s="283"/>
    </row>
    <row r="1052" spans="1:9">
      <c r="A1052" s="748" t="str">
        <f>IF(I1052=0,"",VLOOKUP(I1052,EQUIPOS,2,FALSE))</f>
        <v/>
      </c>
      <c r="B1052" s="749"/>
      <c r="C1052" s="527"/>
      <c r="D1052" s="494"/>
      <c r="E1052" s="252">
        <f>IF(I1052=0,0,VLOOKUP(I1052,EQUIPOS,4,FALSE))</f>
        <v>0</v>
      </c>
      <c r="F1052" s="230">
        <f t="shared" si="192"/>
        <v>0</v>
      </c>
      <c r="G1052" s="232"/>
      <c r="I1052" s="283"/>
    </row>
    <row r="1053" spans="1:9">
      <c r="A1053" s="748" t="str">
        <f>IF(I1053=0,"",VLOOKUP(I1053,EQUIPOS,2,FALSE))</f>
        <v/>
      </c>
      <c r="B1053" s="749"/>
      <c r="C1053" s="527"/>
      <c r="D1053" s="494"/>
      <c r="E1053" s="252">
        <f>IF(I1053=0,0,VLOOKUP(I1053,EQUIPOS,4,FALSE))</f>
        <v>0</v>
      </c>
      <c r="F1053" s="230">
        <f t="shared" si="192"/>
        <v>0</v>
      </c>
      <c r="G1053" s="232"/>
      <c r="I1053" s="283"/>
    </row>
    <row r="1054" spans="1:9">
      <c r="A1054" s="748" t="str">
        <f>IF(I1054=0,"",VLOOKUP(I1054,EQUIPOS,2,FALSE))</f>
        <v/>
      </c>
      <c r="B1054" s="749"/>
      <c r="C1054" s="527"/>
      <c r="D1054" s="494"/>
      <c r="E1054" s="252">
        <f>IF(I1054=0,0,VLOOKUP(I1054,EQUIPOS,4,FALSE))</f>
        <v>0</v>
      </c>
      <c r="F1054" s="230">
        <f t="shared" si="192"/>
        <v>0</v>
      </c>
      <c r="G1054" s="233"/>
      <c r="I1054" s="283"/>
    </row>
    <row r="1055" spans="1:9" ht="30.75" customHeight="1" thickBot="1">
      <c r="A1055" s="234"/>
      <c r="B1055" s="456"/>
      <c r="C1055" s="652"/>
      <c r="D1055" s="503"/>
      <c r="E1055" s="261"/>
      <c r="F1055" s="238" t="s">
        <v>82</v>
      </c>
      <c r="G1055" s="262">
        <f>ROUND(SUM(F1050:F1054),0)</f>
        <v>0</v>
      </c>
      <c r="I1055" s="326"/>
    </row>
    <row r="1056" spans="1:9" ht="13.5" thickTop="1">
      <c r="A1056" s="240" t="s">
        <v>73</v>
      </c>
      <c r="B1056" s="446"/>
      <c r="C1056" s="653"/>
      <c r="D1056" s="509"/>
      <c r="E1056" s="243"/>
      <c r="F1056" s="242"/>
      <c r="G1056" s="244"/>
      <c r="I1056" s="326"/>
    </row>
    <row r="1057" spans="1:9" ht="26">
      <c r="A1057" s="245" t="s">
        <v>57</v>
      </c>
      <c r="B1057" s="454" t="s">
        <v>58</v>
      </c>
      <c r="C1057" s="654" t="s">
        <v>68</v>
      </c>
      <c r="D1057" s="515" t="s">
        <v>74</v>
      </c>
      <c r="E1057" s="248" t="s">
        <v>69</v>
      </c>
      <c r="F1057" s="249" t="s">
        <v>79</v>
      </c>
      <c r="G1057" s="250" t="s">
        <v>70</v>
      </c>
      <c r="H1057" s="220"/>
      <c r="I1057" s="325"/>
    </row>
    <row r="1058" spans="1:9">
      <c r="A1058" s="263" t="str">
        <f t="shared" ref="A1058:A1069" si="193">IF(I1058=0,"",VLOOKUP(I1058,MANOOBRA,2,FALSE))</f>
        <v/>
      </c>
      <c r="B1058" s="444" t="str">
        <f t="shared" ref="B1058:B1069" si="194">IF(I1058=0,"",VLOOKUP(I1058,MANOOBRA,3,FALSE))</f>
        <v/>
      </c>
      <c r="C1058" s="527"/>
      <c r="D1058" s="563"/>
      <c r="E1058" s="252">
        <f t="shared" ref="E1058:E1069" si="195">IF(I1058=0,0,VLOOKUP(I1058,MANOOBRA,4,FALSE))</f>
        <v>0</v>
      </c>
      <c r="F1058" s="230">
        <f>IF(D1058=0,0,C1058*E1058/D1058)</f>
        <v>0</v>
      </c>
      <c r="G1058" s="231"/>
      <c r="I1058" s="283"/>
    </row>
    <row r="1059" spans="1:9">
      <c r="A1059" s="263" t="str">
        <f t="shared" si="193"/>
        <v/>
      </c>
      <c r="B1059" s="444" t="str">
        <f t="shared" si="194"/>
        <v/>
      </c>
      <c r="C1059" s="527"/>
      <c r="D1059" s="563"/>
      <c r="E1059" s="252">
        <f t="shared" si="195"/>
        <v>0</v>
      </c>
      <c r="F1059" s="230">
        <f t="shared" ref="F1059:F1069" si="196">IF(D1059=0,0,C1059*E1059/D1059)</f>
        <v>0</v>
      </c>
      <c r="G1059" s="232"/>
      <c r="I1059" s="283"/>
    </row>
    <row r="1060" spans="1:9">
      <c r="A1060" s="263" t="str">
        <f t="shared" si="193"/>
        <v/>
      </c>
      <c r="B1060" s="444" t="str">
        <f t="shared" si="194"/>
        <v/>
      </c>
      <c r="C1060" s="527"/>
      <c r="D1060" s="563"/>
      <c r="E1060" s="252">
        <f t="shared" si="195"/>
        <v>0</v>
      </c>
      <c r="F1060" s="230">
        <f t="shared" si="196"/>
        <v>0</v>
      </c>
      <c r="G1060" s="232"/>
      <c r="I1060" s="283"/>
    </row>
    <row r="1061" spans="1:9">
      <c r="A1061" s="263" t="str">
        <f t="shared" si="193"/>
        <v/>
      </c>
      <c r="B1061" s="444" t="str">
        <f t="shared" si="194"/>
        <v/>
      </c>
      <c r="C1061" s="527"/>
      <c r="D1061" s="563"/>
      <c r="E1061" s="252">
        <f t="shared" si="195"/>
        <v>0</v>
      </c>
      <c r="F1061" s="230">
        <f t="shared" si="196"/>
        <v>0</v>
      </c>
      <c r="G1061" s="232"/>
      <c r="I1061" s="283"/>
    </row>
    <row r="1062" spans="1:9">
      <c r="A1062" s="263" t="str">
        <f t="shared" si="193"/>
        <v/>
      </c>
      <c r="B1062" s="444" t="str">
        <f t="shared" si="194"/>
        <v/>
      </c>
      <c r="C1062" s="527"/>
      <c r="D1062" s="563"/>
      <c r="E1062" s="252">
        <f t="shared" si="195"/>
        <v>0</v>
      </c>
      <c r="F1062" s="230">
        <f t="shared" si="196"/>
        <v>0</v>
      </c>
      <c r="G1062" s="232"/>
      <c r="I1062" s="283"/>
    </row>
    <row r="1063" spans="1:9">
      <c r="A1063" s="263" t="str">
        <f t="shared" si="193"/>
        <v/>
      </c>
      <c r="B1063" s="444" t="str">
        <f t="shared" si="194"/>
        <v/>
      </c>
      <c r="C1063" s="527"/>
      <c r="D1063" s="527"/>
      <c r="E1063" s="252">
        <f t="shared" si="195"/>
        <v>0</v>
      </c>
      <c r="F1063" s="230">
        <f t="shared" si="196"/>
        <v>0</v>
      </c>
      <c r="G1063" s="232"/>
      <c r="I1063" s="283"/>
    </row>
    <row r="1064" spans="1:9">
      <c r="A1064" s="263" t="str">
        <f t="shared" si="193"/>
        <v/>
      </c>
      <c r="B1064" s="444" t="str">
        <f t="shared" si="194"/>
        <v/>
      </c>
      <c r="C1064" s="527"/>
      <c r="D1064" s="527"/>
      <c r="E1064" s="252">
        <f t="shared" si="195"/>
        <v>0</v>
      </c>
      <c r="F1064" s="230">
        <f t="shared" si="196"/>
        <v>0</v>
      </c>
      <c r="G1064" s="232"/>
      <c r="I1064" s="283"/>
    </row>
    <row r="1065" spans="1:9">
      <c r="A1065" s="263" t="str">
        <f t="shared" si="193"/>
        <v/>
      </c>
      <c r="B1065" s="444" t="str">
        <f t="shared" si="194"/>
        <v/>
      </c>
      <c r="C1065" s="527"/>
      <c r="D1065" s="527"/>
      <c r="E1065" s="252">
        <f t="shared" si="195"/>
        <v>0</v>
      </c>
      <c r="F1065" s="230">
        <f t="shared" si="196"/>
        <v>0</v>
      </c>
      <c r="G1065" s="232"/>
      <c r="I1065" s="283"/>
    </row>
    <row r="1066" spans="1:9">
      <c r="A1066" s="263" t="str">
        <f t="shared" si="193"/>
        <v/>
      </c>
      <c r="B1066" s="444" t="str">
        <f t="shared" si="194"/>
        <v/>
      </c>
      <c r="C1066" s="527"/>
      <c r="D1066" s="527"/>
      <c r="E1066" s="252">
        <f t="shared" si="195"/>
        <v>0</v>
      </c>
      <c r="F1066" s="230">
        <f t="shared" si="196"/>
        <v>0</v>
      </c>
      <c r="G1066" s="232"/>
      <c r="I1066" s="283"/>
    </row>
    <row r="1067" spans="1:9">
      <c r="A1067" s="263" t="str">
        <f t="shared" si="193"/>
        <v/>
      </c>
      <c r="B1067" s="444" t="str">
        <f t="shared" si="194"/>
        <v/>
      </c>
      <c r="C1067" s="527"/>
      <c r="D1067" s="527"/>
      <c r="E1067" s="252">
        <f t="shared" si="195"/>
        <v>0</v>
      </c>
      <c r="F1067" s="230">
        <f t="shared" si="196"/>
        <v>0</v>
      </c>
      <c r="G1067" s="232"/>
      <c r="I1067" s="283"/>
    </row>
    <row r="1068" spans="1:9">
      <c r="A1068" s="263" t="str">
        <f t="shared" si="193"/>
        <v/>
      </c>
      <c r="B1068" s="444" t="str">
        <f t="shared" si="194"/>
        <v/>
      </c>
      <c r="C1068" s="527"/>
      <c r="D1068" s="527"/>
      <c r="E1068" s="252">
        <f t="shared" si="195"/>
        <v>0</v>
      </c>
      <c r="F1068" s="230">
        <f t="shared" si="196"/>
        <v>0</v>
      </c>
      <c r="G1068" s="232"/>
      <c r="I1068" s="283"/>
    </row>
    <row r="1069" spans="1:9">
      <c r="A1069" s="263" t="str">
        <f t="shared" si="193"/>
        <v/>
      </c>
      <c r="B1069" s="444" t="str">
        <f t="shared" si="194"/>
        <v/>
      </c>
      <c r="C1069" s="527"/>
      <c r="D1069" s="527"/>
      <c r="E1069" s="252">
        <f t="shared" si="195"/>
        <v>0</v>
      </c>
      <c r="F1069" s="230">
        <f t="shared" si="196"/>
        <v>0</v>
      </c>
      <c r="G1069" s="233"/>
      <c r="I1069" s="283"/>
    </row>
    <row r="1070" spans="1:9" ht="31.5" customHeight="1" thickBot="1">
      <c r="A1070" s="234"/>
      <c r="B1070" s="456"/>
      <c r="C1070" s="235"/>
      <c r="D1070" s="237"/>
      <c r="E1070" s="237"/>
      <c r="F1070" s="238" t="s">
        <v>83</v>
      </c>
      <c r="G1070" s="262">
        <f>ROUND(SUM(F1058:F1069),0)</f>
        <v>0</v>
      </c>
      <c r="I1070" s="326"/>
    </row>
    <row r="1071" spans="1:9" ht="13.5" thickTop="1">
      <c r="A1071" s="186" t="s">
        <v>76</v>
      </c>
      <c r="B1071" s="446"/>
      <c r="C1071" s="241"/>
      <c r="D1071" s="243"/>
      <c r="E1071" s="243"/>
      <c r="F1071" s="242"/>
      <c r="G1071" s="244"/>
      <c r="I1071" s="326"/>
    </row>
    <row r="1072" spans="1:9">
      <c r="A1072" s="245" t="s">
        <v>57</v>
      </c>
      <c r="B1072" s="455"/>
      <c r="C1072" s="246"/>
      <c r="D1072" s="317"/>
      <c r="E1072" s="248" t="s">
        <v>77</v>
      </c>
      <c r="F1072" s="249" t="s">
        <v>78</v>
      </c>
      <c r="G1072" s="264" t="s">
        <v>77</v>
      </c>
      <c r="H1072" s="220"/>
      <c r="I1072" s="325"/>
    </row>
    <row r="1073" spans="1:16">
      <c r="A1073" s="185" t="s">
        <v>87</v>
      </c>
      <c r="B1073" s="453"/>
      <c r="C1073" s="265"/>
      <c r="D1073" s="318"/>
      <c r="E1073" s="229">
        <f>ROUND(SUM(G1032,G1047,G1055,G1070),2)</f>
        <v>0</v>
      </c>
      <c r="F1073" s="266">
        <f>A</f>
        <v>0</v>
      </c>
      <c r="G1073" s="267">
        <f>E1073*F1073</f>
        <v>0</v>
      </c>
      <c r="I1073" s="326"/>
    </row>
    <row r="1074" spans="1:16">
      <c r="A1074" s="185" t="s">
        <v>85</v>
      </c>
      <c r="B1074" s="453"/>
      <c r="C1074" s="265"/>
      <c r="D1074" s="318"/>
      <c r="E1074" s="229">
        <f>SUM(G1032,G1047,G1055,G1070)</f>
        <v>0</v>
      </c>
      <c r="F1074" s="266">
        <f>I</f>
        <v>0</v>
      </c>
      <c r="G1074" s="267">
        <f>E1074*F1074</f>
        <v>0</v>
      </c>
      <c r="I1074" s="326"/>
    </row>
    <row r="1075" spans="1:16">
      <c r="A1075" s="185" t="s">
        <v>86</v>
      </c>
      <c r="B1075" s="453"/>
      <c r="C1075" s="265"/>
      <c r="D1075" s="318"/>
      <c r="E1075" s="229">
        <f>SUM(G1032,G1047,G1055,G1070)</f>
        <v>0</v>
      </c>
      <c r="F1075" s="266">
        <f>U</f>
        <v>0</v>
      </c>
      <c r="G1075" s="267">
        <f>E1075*F1075</f>
        <v>0</v>
      </c>
      <c r="I1075" s="326"/>
    </row>
    <row r="1076" spans="1:16" ht="33" customHeight="1" thickBot="1">
      <c r="A1076" s="234"/>
      <c r="B1076" s="456"/>
      <c r="C1076" s="235"/>
      <c r="D1076" s="237"/>
      <c r="E1076" s="237"/>
      <c r="F1076" s="268" t="s">
        <v>84</v>
      </c>
      <c r="G1076" s="262">
        <f>SUM(G1073:G1075)</f>
        <v>0</v>
      </c>
      <c r="I1076" s="326"/>
      <c r="J1076" s="295"/>
      <c r="K1076" s="296"/>
      <c r="L1076" s="296"/>
      <c r="M1076" s="296"/>
      <c r="N1076" s="296"/>
      <c r="O1076" s="296"/>
    </row>
    <row r="1077" spans="1:16" s="211" customFormat="1" ht="14" thickTop="1" thickBot="1">
      <c r="A1077" s="269"/>
      <c r="B1077" s="443"/>
      <c r="C1077" s="270"/>
      <c r="D1077" s="319"/>
      <c r="E1077" s="271" t="s">
        <v>89</v>
      </c>
      <c r="F1077" s="272"/>
      <c r="G1077" s="273">
        <f>ROUND(SUM(G1032,G1047,G1055,G1070,G1076),0)</f>
        <v>0</v>
      </c>
      <c r="I1077" s="327"/>
      <c r="J1077" s="212" t="str">
        <f>B1016</f>
        <v>1,4,6</v>
      </c>
      <c r="K1077" s="274">
        <f>E1073</f>
        <v>0</v>
      </c>
      <c r="L1077" s="294">
        <f>G1073</f>
        <v>0</v>
      </c>
      <c r="M1077" s="294">
        <f>G1074</f>
        <v>0</v>
      </c>
      <c r="N1077" s="294">
        <f>G1075</f>
        <v>0</v>
      </c>
      <c r="O1077" s="299">
        <f>SUM(K1077:N1077)</f>
        <v>0</v>
      </c>
      <c r="P1077" s="294"/>
    </row>
    <row r="1078" spans="1:16" ht="13.5" thickTop="1">
      <c r="A1078" s="275" t="s">
        <v>97</v>
      </c>
      <c r="B1078" s="438"/>
      <c r="C1078" s="215"/>
      <c r="D1078" s="217"/>
      <c r="E1078" s="217"/>
      <c r="F1078" s="216"/>
      <c r="G1078" s="219"/>
      <c r="I1078" s="326"/>
      <c r="P1078" s="294"/>
    </row>
    <row r="1079" spans="1:16">
      <c r="A1079" s="275"/>
      <c r="B1079" s="452"/>
      <c r="C1079" s="276"/>
      <c r="D1079" s="320"/>
      <c r="E1079" s="217"/>
      <c r="F1079" s="216"/>
      <c r="G1079" s="277">
        <f ca="1">TODAY()</f>
        <v>44839</v>
      </c>
      <c r="I1079" s="326"/>
      <c r="P1079" s="294"/>
    </row>
    <row r="1080" spans="1:16" ht="13.5" thickBot="1">
      <c r="A1080" s="234"/>
      <c r="B1080" s="456"/>
      <c r="C1080" s="235"/>
      <c r="D1080" s="237"/>
      <c r="E1080" s="237"/>
      <c r="F1080" s="236"/>
      <c r="G1080" s="278"/>
      <c r="I1080" s="326"/>
      <c r="P1080" s="294"/>
    </row>
    <row r="1081" spans="1:16" s="199" customFormat="1" ht="13.5" thickTop="1">
      <c r="A1081" s="196" t="s">
        <v>109</v>
      </c>
      <c r="B1081" s="458"/>
      <c r="C1081" s="196"/>
      <c r="D1081" s="198"/>
      <c r="E1081" s="198"/>
      <c r="F1081" s="197"/>
      <c r="G1081" s="197"/>
      <c r="I1081" s="321"/>
      <c r="J1081" s="200"/>
      <c r="O1081" s="297"/>
    </row>
    <row r="1082" spans="1:16" s="199" customFormat="1">
      <c r="A1082" s="196" t="str">
        <f>CONCATENATE('Prestaciones y AIU'!A1297," ANALISIS DE PRECIOS UNITARIOS")</f>
        <v xml:space="preserve"> ANALISIS DE PRECIOS UNITARIOS</v>
      </c>
      <c r="B1082" s="458"/>
      <c r="C1082" s="196"/>
      <c r="D1082" s="198"/>
      <c r="E1082" s="198"/>
      <c r="F1082" s="197"/>
      <c r="G1082" s="197"/>
      <c r="I1082" s="321"/>
      <c r="J1082" s="200"/>
      <c r="O1082" s="297"/>
    </row>
    <row r="1083" spans="1:16" s="199" customFormat="1">
      <c r="A1083" s="196" t="str">
        <f>Objeto_LIC</f>
        <v>OPTIMIZACION DEL SISTEMA DE ABASTECIMIENTO (ADUCCION, PRETRATAMIENTO Y CONDUCCION) DEL MUNICPIO DE TAME, DEPARTAMENTO DE ARAUCA</v>
      </c>
      <c r="B1083" s="458"/>
      <c r="C1083" s="196"/>
      <c r="D1083" s="198"/>
      <c r="E1083" s="198"/>
      <c r="F1083" s="197"/>
      <c r="G1083" s="197"/>
      <c r="I1083" s="321"/>
      <c r="J1083" s="200"/>
      <c r="O1083" s="297"/>
    </row>
    <row r="1084" spans="1:16" s="199" customFormat="1">
      <c r="A1084" s="196"/>
      <c r="B1084" s="458"/>
      <c r="C1084" s="196"/>
      <c r="D1084" s="198"/>
      <c r="E1084" s="198"/>
      <c r="F1084" s="197"/>
      <c r="G1084" s="197"/>
      <c r="I1084" s="321"/>
      <c r="J1084" s="200"/>
      <c r="O1084" s="297"/>
    </row>
    <row r="1085" spans="1:16" ht="13.5" thickBot="1">
      <c r="A1085" s="201"/>
      <c r="B1085" s="448"/>
      <c r="C1085" s="201"/>
      <c r="D1085" s="203"/>
      <c r="E1085" s="203"/>
      <c r="F1085" s="202"/>
      <c r="G1085" s="202"/>
    </row>
    <row r="1086" spans="1:16" s="211" customFormat="1" ht="13.5" thickTop="1">
      <c r="A1086" s="206"/>
      <c r="B1086" s="457"/>
      <c r="C1086" s="207"/>
      <c r="D1086" s="209"/>
      <c r="E1086" s="209"/>
      <c r="F1086" s="208"/>
      <c r="G1086" s="210" t="s">
        <v>110</v>
      </c>
      <c r="I1086" s="323"/>
      <c r="J1086" s="212"/>
      <c r="O1086" s="297"/>
    </row>
    <row r="1087" spans="1:16">
      <c r="A1087" s="213" t="s">
        <v>62</v>
      </c>
      <c r="B1087" s="750">
        <f>Proponente</f>
        <v>0</v>
      </c>
      <c r="C1087" s="750"/>
      <c r="D1087" s="750"/>
      <c r="E1087" s="750"/>
      <c r="F1087" s="750"/>
      <c r="G1087" s="751"/>
    </row>
    <row r="1088" spans="1:16" ht="42" customHeight="1">
      <c r="A1088" s="213" t="s">
        <v>63</v>
      </c>
      <c r="B1088" s="470" t="s">
        <v>277</v>
      </c>
      <c r="C1088" s="750" t="str">
        <f>VLOOKUP(B1088,Presupuesto!$A$4:$B$106,2,FALSE)</f>
        <v>Suministro e instalación de  Válvula de purga, D nomial  3"  extremos brida ANSI B-16.1 sello elástico (Incluye válvula, semicodos, Tee HD LXBXL 20X3X20, bridas, empaques, tornillería). Norma AWWA C515</v>
      </c>
      <c r="D1088" s="750"/>
      <c r="E1088" s="750"/>
      <c r="F1088" s="750"/>
      <c r="G1088" s="751"/>
    </row>
    <row r="1089" spans="1:15">
      <c r="A1089" s="214"/>
      <c r="B1089" s="438"/>
      <c r="C1089" s="215"/>
      <c r="D1089" s="217"/>
      <c r="E1089" s="217"/>
      <c r="F1089" s="218" t="s">
        <v>88</v>
      </c>
      <c r="G1089" s="582" t="str">
        <f>IF(B1088=0,"-",VLOOKUP(B1088,Presupuesto!$A$5:$C$119,3,FALSE))</f>
        <v>UND</v>
      </c>
      <c r="H1089" s="582"/>
      <c r="I1089" s="582"/>
      <c r="J1089" s="582"/>
      <c r="K1089" s="583"/>
    </row>
    <row r="1090" spans="1:15" ht="13.5" thickBot="1">
      <c r="A1090" s="213" t="s">
        <v>64</v>
      </c>
      <c r="B1090" s="438"/>
      <c r="C1090" s="215"/>
      <c r="D1090" s="217"/>
      <c r="E1090" s="217"/>
      <c r="F1090" s="216"/>
      <c r="G1090" s="219"/>
      <c r="I1090" s="324"/>
      <c r="J1090" s="295"/>
      <c r="K1090" s="296"/>
      <c r="L1090" s="296"/>
      <c r="M1090" s="296"/>
      <c r="N1090" s="296"/>
      <c r="O1090" s="296"/>
    </row>
    <row r="1091" spans="1:15" s="220" customFormat="1" ht="13.5" thickTop="1">
      <c r="A1091" s="221" t="s">
        <v>57</v>
      </c>
      <c r="B1091" s="447" t="s">
        <v>65</v>
      </c>
      <c r="C1091" s="222" t="s">
        <v>66</v>
      </c>
      <c r="D1091" s="223" t="s">
        <v>74</v>
      </c>
      <c r="E1091" s="224" t="s">
        <v>100</v>
      </c>
      <c r="F1091" s="224" t="s">
        <v>79</v>
      </c>
      <c r="G1091" s="225" t="s">
        <v>70</v>
      </c>
      <c r="I1091" s="657"/>
      <c r="J1091" s="226"/>
      <c r="O1091" s="296"/>
    </row>
    <row r="1092" spans="1:15">
      <c r="A1092" s="227" t="str">
        <f t="shared" ref="A1092:A1103" si="197">IF(I1092=0,"-",VLOOKUP(I1092,EQUIPOS,2,FALSE))</f>
        <v>-</v>
      </c>
      <c r="B1092" s="228"/>
      <c r="C1092" s="228"/>
      <c r="D1092" s="494"/>
      <c r="E1092" s="229">
        <f t="shared" ref="E1092:E1103" si="198">IF(I1092=0,0,VLOOKUP(I1092,EQUIPOS,4,FALSE))</f>
        <v>0</v>
      </c>
      <c r="F1092" s="230">
        <f t="shared" ref="F1092:F1103" si="199">IF(D1092=0,0,E1092/D1092)</f>
        <v>0</v>
      </c>
      <c r="G1092" s="231"/>
      <c r="I1092" s="658"/>
    </row>
    <row r="1093" spans="1:15">
      <c r="A1093" s="227" t="str">
        <f t="shared" si="197"/>
        <v>-</v>
      </c>
      <c r="B1093" s="228"/>
      <c r="C1093" s="228"/>
      <c r="D1093" s="494"/>
      <c r="E1093" s="229">
        <f t="shared" si="198"/>
        <v>0</v>
      </c>
      <c r="F1093" s="230">
        <f t="shared" si="199"/>
        <v>0</v>
      </c>
      <c r="G1093" s="232"/>
      <c r="I1093" s="658"/>
    </row>
    <row r="1094" spans="1:15">
      <c r="A1094" s="227" t="str">
        <f t="shared" si="197"/>
        <v>-</v>
      </c>
      <c r="B1094" s="228"/>
      <c r="C1094" s="228"/>
      <c r="D1094" s="494"/>
      <c r="E1094" s="229">
        <f t="shared" si="198"/>
        <v>0</v>
      </c>
      <c r="F1094" s="230">
        <f t="shared" si="199"/>
        <v>0</v>
      </c>
      <c r="G1094" s="232"/>
      <c r="I1094" s="658"/>
    </row>
    <row r="1095" spans="1:15">
      <c r="A1095" s="227" t="str">
        <f t="shared" si="197"/>
        <v>-</v>
      </c>
      <c r="B1095" s="228"/>
      <c r="C1095" s="228"/>
      <c r="D1095" s="494"/>
      <c r="E1095" s="229">
        <f t="shared" si="198"/>
        <v>0</v>
      </c>
      <c r="F1095" s="230">
        <f t="shared" si="199"/>
        <v>0</v>
      </c>
      <c r="G1095" s="232"/>
      <c r="I1095" s="658"/>
    </row>
    <row r="1096" spans="1:15">
      <c r="A1096" s="227" t="str">
        <f t="shared" si="197"/>
        <v>-</v>
      </c>
      <c r="B1096" s="228"/>
      <c r="C1096" s="228"/>
      <c r="D1096" s="494"/>
      <c r="E1096" s="229">
        <f t="shared" si="198"/>
        <v>0</v>
      </c>
      <c r="F1096" s="230">
        <f t="shared" si="199"/>
        <v>0</v>
      </c>
      <c r="G1096" s="232"/>
      <c r="I1096" s="658"/>
    </row>
    <row r="1097" spans="1:15">
      <c r="A1097" s="227" t="str">
        <f t="shared" si="197"/>
        <v>-</v>
      </c>
      <c r="B1097" s="228"/>
      <c r="C1097" s="228"/>
      <c r="D1097" s="494"/>
      <c r="E1097" s="229">
        <f t="shared" si="198"/>
        <v>0</v>
      </c>
      <c r="F1097" s="230">
        <f t="shared" si="199"/>
        <v>0</v>
      </c>
      <c r="G1097" s="232"/>
      <c r="I1097" s="658"/>
    </row>
    <row r="1098" spans="1:15">
      <c r="A1098" s="227" t="str">
        <f t="shared" si="197"/>
        <v>-</v>
      </c>
      <c r="B1098" s="228"/>
      <c r="C1098" s="228"/>
      <c r="D1098" s="494"/>
      <c r="E1098" s="229">
        <f t="shared" si="198"/>
        <v>0</v>
      </c>
      <c r="F1098" s="230">
        <f t="shared" si="199"/>
        <v>0</v>
      </c>
      <c r="G1098" s="232"/>
      <c r="I1098" s="658"/>
    </row>
    <row r="1099" spans="1:15">
      <c r="A1099" s="227" t="str">
        <f t="shared" si="197"/>
        <v>-</v>
      </c>
      <c r="B1099" s="228"/>
      <c r="C1099" s="228"/>
      <c r="D1099" s="494"/>
      <c r="E1099" s="229">
        <f t="shared" si="198"/>
        <v>0</v>
      </c>
      <c r="F1099" s="230">
        <f t="shared" si="199"/>
        <v>0</v>
      </c>
      <c r="G1099" s="232"/>
      <c r="I1099" s="658"/>
    </row>
    <row r="1100" spans="1:15">
      <c r="A1100" s="227" t="str">
        <f t="shared" si="197"/>
        <v>-</v>
      </c>
      <c r="B1100" s="228"/>
      <c r="C1100" s="228"/>
      <c r="D1100" s="494"/>
      <c r="E1100" s="229">
        <f t="shared" si="198"/>
        <v>0</v>
      </c>
      <c r="F1100" s="230">
        <f t="shared" si="199"/>
        <v>0</v>
      </c>
      <c r="G1100" s="232"/>
      <c r="I1100" s="658"/>
    </row>
    <row r="1101" spans="1:15">
      <c r="A1101" s="227" t="str">
        <f t="shared" si="197"/>
        <v>-</v>
      </c>
      <c r="B1101" s="228"/>
      <c r="C1101" s="228"/>
      <c r="D1101" s="494"/>
      <c r="E1101" s="229">
        <f t="shared" si="198"/>
        <v>0</v>
      </c>
      <c r="F1101" s="230">
        <f t="shared" si="199"/>
        <v>0</v>
      </c>
      <c r="G1101" s="232"/>
      <c r="I1101" s="658"/>
    </row>
    <row r="1102" spans="1:15">
      <c r="A1102" s="227" t="str">
        <f t="shared" si="197"/>
        <v>-</v>
      </c>
      <c r="B1102" s="228"/>
      <c r="C1102" s="228"/>
      <c r="D1102" s="494"/>
      <c r="E1102" s="229">
        <f t="shared" si="198"/>
        <v>0</v>
      </c>
      <c r="F1102" s="230">
        <f t="shared" si="199"/>
        <v>0</v>
      </c>
      <c r="G1102" s="232"/>
      <c r="I1102" s="658"/>
    </row>
    <row r="1103" spans="1:15">
      <c r="A1103" s="227" t="str">
        <f t="shared" si="197"/>
        <v>-</v>
      </c>
      <c r="B1103" s="228"/>
      <c r="C1103" s="228"/>
      <c r="D1103" s="494"/>
      <c r="E1103" s="229">
        <f t="shared" si="198"/>
        <v>0</v>
      </c>
      <c r="F1103" s="230">
        <f t="shared" si="199"/>
        <v>0</v>
      </c>
      <c r="G1103" s="232"/>
      <c r="I1103" s="658"/>
    </row>
    <row r="1104" spans="1:15" ht="13.5" thickBot="1">
      <c r="A1104" s="234"/>
      <c r="B1104" s="456"/>
      <c r="C1104" s="235"/>
      <c r="D1104" s="503"/>
      <c r="E1104" s="237"/>
      <c r="F1104" s="238" t="s">
        <v>80</v>
      </c>
      <c r="G1104" s="239">
        <f>SUM(F1092:F1103)</f>
        <v>0</v>
      </c>
      <c r="I1104" s="659"/>
    </row>
    <row r="1105" spans="1:15" ht="13.5" thickTop="1">
      <c r="A1105" s="240" t="s">
        <v>67</v>
      </c>
      <c r="B1105" s="446"/>
      <c r="C1105" s="241"/>
      <c r="D1105" s="509"/>
      <c r="E1105" s="243"/>
      <c r="F1105" s="242"/>
      <c r="G1105" s="244"/>
      <c r="I1105" s="659"/>
    </row>
    <row r="1106" spans="1:15" s="220" customFormat="1" ht="26">
      <c r="A1106" s="245" t="s">
        <v>57</v>
      </c>
      <c r="B1106" s="455"/>
      <c r="C1106" s="247" t="s">
        <v>58</v>
      </c>
      <c r="D1106" s="515" t="s">
        <v>68</v>
      </c>
      <c r="E1106" s="248" t="s">
        <v>69</v>
      </c>
      <c r="F1106" s="249" t="s">
        <v>79</v>
      </c>
      <c r="G1106" s="250" t="s">
        <v>70</v>
      </c>
      <c r="I1106" s="657"/>
      <c r="J1106" s="226"/>
      <c r="O1106" s="296"/>
    </row>
    <row r="1107" spans="1:15">
      <c r="A1107" s="748" t="str">
        <f t="shared" ref="A1107:A1118" si="200">IF(I1107=0,"",VLOOKUP(I1107,MATERIALES,2,FALSE))</f>
        <v/>
      </c>
      <c r="B1107" s="749"/>
      <c r="C1107" s="251" t="str">
        <f t="shared" ref="C1107:C1115" si="201">IF(I1107=0,"",VLOOKUP(I1107,MATERIALES,3,FALSE))</f>
        <v/>
      </c>
      <c r="D1107" s="494"/>
      <c r="E1107" s="252">
        <f t="shared" ref="E1107:E1118" si="202">IF(I1107=0,0,VLOOKUP(I1107,MATERIALES,4,FALSE))</f>
        <v>0</v>
      </c>
      <c r="F1107" s="230">
        <f>D1107*E1107</f>
        <v>0</v>
      </c>
      <c r="G1107" s="231"/>
      <c r="I1107" s="658"/>
    </row>
    <row r="1108" spans="1:15">
      <c r="A1108" s="748" t="str">
        <f t="shared" si="200"/>
        <v/>
      </c>
      <c r="B1108" s="749"/>
      <c r="C1108" s="251" t="str">
        <f t="shared" si="201"/>
        <v/>
      </c>
      <c r="D1108" s="494"/>
      <c r="E1108" s="252">
        <f t="shared" si="202"/>
        <v>0</v>
      </c>
      <c r="F1108" s="230">
        <f t="shared" ref="F1108:F1118" si="203">D1108*E1108</f>
        <v>0</v>
      </c>
      <c r="G1108" s="232"/>
      <c r="I1108" s="658"/>
    </row>
    <row r="1109" spans="1:15">
      <c r="A1109" s="748" t="str">
        <f t="shared" si="200"/>
        <v/>
      </c>
      <c r="B1109" s="749"/>
      <c r="C1109" s="251" t="str">
        <f t="shared" si="201"/>
        <v/>
      </c>
      <c r="D1109" s="494"/>
      <c r="E1109" s="252">
        <f t="shared" si="202"/>
        <v>0</v>
      </c>
      <c r="F1109" s="230">
        <f t="shared" si="203"/>
        <v>0</v>
      </c>
      <c r="G1109" s="232"/>
      <c r="I1109" s="658"/>
    </row>
    <row r="1110" spans="1:15">
      <c r="A1110" s="748" t="str">
        <f t="shared" si="200"/>
        <v/>
      </c>
      <c r="B1110" s="749"/>
      <c r="C1110" s="251" t="str">
        <f t="shared" si="201"/>
        <v/>
      </c>
      <c r="D1110" s="494"/>
      <c r="E1110" s="252">
        <f t="shared" si="202"/>
        <v>0</v>
      </c>
      <c r="F1110" s="230">
        <f t="shared" si="203"/>
        <v>0</v>
      </c>
      <c r="G1110" s="232"/>
      <c r="I1110" s="658"/>
    </row>
    <row r="1111" spans="1:15">
      <c r="A1111" s="748" t="str">
        <f t="shared" si="200"/>
        <v/>
      </c>
      <c r="B1111" s="749"/>
      <c r="C1111" s="251" t="str">
        <f t="shared" si="201"/>
        <v/>
      </c>
      <c r="D1111" s="494"/>
      <c r="E1111" s="252">
        <f t="shared" si="202"/>
        <v>0</v>
      </c>
      <c r="F1111" s="230">
        <f t="shared" si="203"/>
        <v>0</v>
      </c>
      <c r="G1111" s="232"/>
      <c r="I1111" s="658"/>
    </row>
    <row r="1112" spans="1:15">
      <c r="A1112" s="748" t="str">
        <f t="shared" si="200"/>
        <v/>
      </c>
      <c r="B1112" s="749"/>
      <c r="C1112" s="251" t="str">
        <f t="shared" si="201"/>
        <v/>
      </c>
      <c r="D1112" s="494"/>
      <c r="E1112" s="252">
        <f t="shared" si="202"/>
        <v>0</v>
      </c>
      <c r="F1112" s="230">
        <f t="shared" si="203"/>
        <v>0</v>
      </c>
      <c r="G1112" s="232"/>
      <c r="I1112" s="658"/>
    </row>
    <row r="1113" spans="1:15">
      <c r="A1113" s="748" t="str">
        <f t="shared" si="200"/>
        <v/>
      </c>
      <c r="B1113" s="749"/>
      <c r="C1113" s="251" t="str">
        <f t="shared" si="201"/>
        <v/>
      </c>
      <c r="D1113" s="494"/>
      <c r="E1113" s="252">
        <f t="shared" si="202"/>
        <v>0</v>
      </c>
      <c r="F1113" s="230">
        <f t="shared" si="203"/>
        <v>0</v>
      </c>
      <c r="G1113" s="232"/>
      <c r="I1113" s="658"/>
    </row>
    <row r="1114" spans="1:15">
      <c r="A1114" s="748" t="str">
        <f t="shared" si="200"/>
        <v/>
      </c>
      <c r="B1114" s="749"/>
      <c r="C1114" s="251" t="str">
        <f t="shared" si="201"/>
        <v/>
      </c>
      <c r="D1114" s="494"/>
      <c r="E1114" s="252">
        <f t="shared" si="202"/>
        <v>0</v>
      </c>
      <c r="F1114" s="230">
        <f t="shared" si="203"/>
        <v>0</v>
      </c>
      <c r="G1114" s="253"/>
      <c r="I1114" s="658"/>
    </row>
    <row r="1115" spans="1:15">
      <c r="A1115" s="748" t="str">
        <f t="shared" si="200"/>
        <v/>
      </c>
      <c r="B1115" s="749"/>
      <c r="C1115" s="251" t="str">
        <f t="shared" si="201"/>
        <v/>
      </c>
      <c r="D1115" s="494"/>
      <c r="E1115" s="252">
        <f t="shared" si="202"/>
        <v>0</v>
      </c>
      <c r="F1115" s="230">
        <f t="shared" si="203"/>
        <v>0</v>
      </c>
      <c r="G1115" s="232"/>
      <c r="I1115" s="658"/>
    </row>
    <row r="1116" spans="1:15">
      <c r="A1116" s="748" t="str">
        <f t="shared" si="200"/>
        <v/>
      </c>
      <c r="B1116" s="749"/>
      <c r="C1116" s="251"/>
      <c r="D1116" s="494"/>
      <c r="E1116" s="252">
        <f t="shared" si="202"/>
        <v>0</v>
      </c>
      <c r="F1116" s="230">
        <f t="shared" si="203"/>
        <v>0</v>
      </c>
      <c r="G1116" s="232"/>
      <c r="I1116" s="658"/>
    </row>
    <row r="1117" spans="1:15">
      <c r="A1117" s="748" t="str">
        <f t="shared" si="200"/>
        <v/>
      </c>
      <c r="B1117" s="749"/>
      <c r="C1117" s="251"/>
      <c r="D1117" s="494"/>
      <c r="E1117" s="252">
        <f t="shared" si="202"/>
        <v>0</v>
      </c>
      <c r="F1117" s="230">
        <f t="shared" si="203"/>
        <v>0</v>
      </c>
      <c r="G1117" s="232"/>
      <c r="I1117" s="658"/>
    </row>
    <row r="1118" spans="1:15">
      <c r="A1118" s="748" t="str">
        <f t="shared" si="200"/>
        <v/>
      </c>
      <c r="B1118" s="749"/>
      <c r="C1118" s="251" t="str">
        <f t="shared" ref="C1118" si="204">IF(I1118=0,"",VLOOKUP(I1118,MATERIALES,3,FALSE))</f>
        <v/>
      </c>
      <c r="D1118" s="494"/>
      <c r="E1118" s="252">
        <f t="shared" si="202"/>
        <v>0</v>
      </c>
      <c r="F1118" s="230">
        <f t="shared" si="203"/>
        <v>0</v>
      </c>
      <c r="G1118" s="233"/>
      <c r="I1118" s="658"/>
    </row>
    <row r="1119" spans="1:15" ht="26.25" customHeight="1" thickBot="1">
      <c r="A1119" s="214"/>
      <c r="B1119" s="438"/>
      <c r="C1119" s="215"/>
      <c r="D1119" s="483"/>
      <c r="E1119" s="254"/>
      <c r="F1119" s="255" t="s">
        <v>81</v>
      </c>
      <c r="G1119" s="253">
        <f>ROUND(SUM(F1107:F1118),0)</f>
        <v>0</v>
      </c>
      <c r="I1119" s="659"/>
    </row>
    <row r="1120" spans="1:15" ht="14" thickTop="1" thickBot="1">
      <c r="A1120" s="256" t="s">
        <v>72</v>
      </c>
      <c r="B1120" s="445"/>
      <c r="C1120" s="257"/>
      <c r="D1120" s="523"/>
      <c r="E1120" s="259"/>
      <c r="F1120" s="258"/>
      <c r="G1120" s="260"/>
      <c r="I1120" s="659"/>
    </row>
    <row r="1121" spans="1:9" ht="13.5" thickTop="1">
      <c r="A1121" s="245" t="s">
        <v>57</v>
      </c>
      <c r="B1121" s="455"/>
      <c r="C1121" s="248" t="s">
        <v>71</v>
      </c>
      <c r="D1121" s="515" t="s">
        <v>75</v>
      </c>
      <c r="E1121" s="248" t="s">
        <v>98</v>
      </c>
      <c r="F1121" s="249" t="s">
        <v>79</v>
      </c>
      <c r="G1121" s="250" t="s">
        <v>70</v>
      </c>
      <c r="I1121" s="659"/>
    </row>
    <row r="1122" spans="1:9">
      <c r="A1122" s="748" t="str">
        <f>IF(I1122=0,"",VLOOKUP(I1122,EQUIPOS,2,FALSE))</f>
        <v/>
      </c>
      <c r="B1122" s="749"/>
      <c r="C1122" s="195"/>
      <c r="D1122" s="494"/>
      <c r="E1122" s="252">
        <f>IF(I1122=0,0,VLOOKUP(I1122,EQUIPOS,4,FALSE))</f>
        <v>0</v>
      </c>
      <c r="F1122" s="230">
        <f>C1122*D1122*E1122</f>
        <v>0</v>
      </c>
      <c r="G1122" s="231"/>
      <c r="I1122" s="658"/>
    </row>
    <row r="1123" spans="1:9">
      <c r="A1123" s="748" t="str">
        <f>IF(I1123=0,"",VLOOKUP(I1123,EQUIPOS,2,FALSE))</f>
        <v/>
      </c>
      <c r="B1123" s="749"/>
      <c r="C1123" s="195"/>
      <c r="D1123" s="494"/>
      <c r="E1123" s="252">
        <f>IF(I1123=0,0,VLOOKUP(I1123,EQUIPOS,4,FALSE))</f>
        <v>0</v>
      </c>
      <c r="F1123" s="230">
        <f t="shared" ref="F1123:F1126" si="205">C1123*D1123*E1123</f>
        <v>0</v>
      </c>
      <c r="G1123" s="232"/>
      <c r="I1123" s="658"/>
    </row>
    <row r="1124" spans="1:9">
      <c r="A1124" s="748" t="str">
        <f>IF(I1124=0,"",VLOOKUP(I1124,EQUIPOS,2,FALSE))</f>
        <v/>
      </c>
      <c r="B1124" s="749"/>
      <c r="C1124" s="195"/>
      <c r="D1124" s="494"/>
      <c r="E1124" s="252">
        <f>IF(I1124=0,0,VLOOKUP(I1124,EQUIPOS,4,FALSE))</f>
        <v>0</v>
      </c>
      <c r="F1124" s="230">
        <f t="shared" si="205"/>
        <v>0</v>
      </c>
      <c r="G1124" s="232"/>
      <c r="I1124" s="658"/>
    </row>
    <row r="1125" spans="1:9">
      <c r="A1125" s="748" t="str">
        <f>IF(I1125=0,"",VLOOKUP(I1125,EQUIPOS,2,FALSE))</f>
        <v/>
      </c>
      <c r="B1125" s="749"/>
      <c r="C1125" s="195"/>
      <c r="D1125" s="494"/>
      <c r="E1125" s="252">
        <f>IF(I1125=0,0,VLOOKUP(I1125,EQUIPOS,4,FALSE))</f>
        <v>0</v>
      </c>
      <c r="F1125" s="230">
        <f t="shared" si="205"/>
        <v>0</v>
      </c>
      <c r="G1125" s="232"/>
      <c r="I1125" s="658"/>
    </row>
    <row r="1126" spans="1:9">
      <c r="A1126" s="748" t="str">
        <f>IF(I1126=0,"",VLOOKUP(I1126,EQUIPOS,2,FALSE))</f>
        <v/>
      </c>
      <c r="B1126" s="749"/>
      <c r="C1126" s="195"/>
      <c r="D1126" s="494"/>
      <c r="E1126" s="252">
        <f>IF(I1126=0,0,VLOOKUP(I1126,EQUIPOS,4,FALSE))</f>
        <v>0</v>
      </c>
      <c r="F1126" s="230">
        <f t="shared" si="205"/>
        <v>0</v>
      </c>
      <c r="G1126" s="233"/>
      <c r="I1126" s="658"/>
    </row>
    <row r="1127" spans="1:9" ht="30.75" customHeight="1" thickBot="1">
      <c r="A1127" s="234"/>
      <c r="B1127" s="456"/>
      <c r="C1127" s="235"/>
      <c r="D1127" s="503"/>
      <c r="E1127" s="261"/>
      <c r="F1127" s="238" t="s">
        <v>82</v>
      </c>
      <c r="G1127" s="262">
        <f>ROUND(SUM(F1122:F1126),0)</f>
        <v>0</v>
      </c>
      <c r="I1127" s="659"/>
    </row>
    <row r="1128" spans="1:9" ht="13.5" thickTop="1">
      <c r="A1128" s="240" t="s">
        <v>73</v>
      </c>
      <c r="B1128" s="446"/>
      <c r="C1128" s="241"/>
      <c r="D1128" s="509"/>
      <c r="E1128" s="243"/>
      <c r="F1128" s="242"/>
      <c r="G1128" s="244"/>
      <c r="I1128" s="659"/>
    </row>
    <row r="1129" spans="1:9" ht="26">
      <c r="A1129" s="245" t="s">
        <v>57</v>
      </c>
      <c r="B1129" s="454" t="s">
        <v>58</v>
      </c>
      <c r="C1129" s="247" t="s">
        <v>68</v>
      </c>
      <c r="D1129" s="515" t="s">
        <v>74</v>
      </c>
      <c r="E1129" s="248" t="s">
        <v>69</v>
      </c>
      <c r="F1129" s="249" t="s">
        <v>79</v>
      </c>
      <c r="G1129" s="250" t="s">
        <v>70</v>
      </c>
      <c r="H1129" s="220"/>
      <c r="I1129" s="657"/>
    </row>
    <row r="1130" spans="1:9">
      <c r="A1130" s="263" t="str">
        <f t="shared" ref="A1130:A1141" si="206">IF(I1130=0,"",VLOOKUP(I1130,MANOOBRA,2,FALSE))</f>
        <v/>
      </c>
      <c r="B1130" s="444" t="str">
        <f t="shared" ref="B1130:B1141" si="207">IF(I1130=0,"",VLOOKUP(I1130,MANOOBRA,3,FALSE))</f>
        <v/>
      </c>
      <c r="C1130" s="195"/>
      <c r="D1130" s="527"/>
      <c r="E1130" s="252">
        <f t="shared" ref="E1130:E1141" si="208">IF(I1130=0,0,VLOOKUP(I1130,MANOOBRA,4,FALSE))</f>
        <v>0</v>
      </c>
      <c r="F1130" s="230">
        <f>IF(D1130=0,0,C1130*E1130/D1130)</f>
        <v>0</v>
      </c>
      <c r="G1130" s="231"/>
      <c r="I1130" s="658"/>
    </row>
    <row r="1131" spans="1:9">
      <c r="A1131" s="263" t="str">
        <f t="shared" si="206"/>
        <v/>
      </c>
      <c r="B1131" s="444" t="str">
        <f t="shared" si="207"/>
        <v/>
      </c>
      <c r="C1131" s="195"/>
      <c r="D1131" s="527"/>
      <c r="E1131" s="252">
        <f t="shared" si="208"/>
        <v>0</v>
      </c>
      <c r="F1131" s="230">
        <f t="shared" ref="F1131:F1141" si="209">IF(D1131=0,0,C1131*E1131/D1131)</f>
        <v>0</v>
      </c>
      <c r="G1131" s="232"/>
      <c r="I1131" s="658"/>
    </row>
    <row r="1132" spans="1:9">
      <c r="A1132" s="263" t="str">
        <f t="shared" si="206"/>
        <v/>
      </c>
      <c r="B1132" s="444" t="str">
        <f t="shared" si="207"/>
        <v/>
      </c>
      <c r="C1132" s="195"/>
      <c r="D1132" s="527"/>
      <c r="E1132" s="252">
        <f t="shared" si="208"/>
        <v>0</v>
      </c>
      <c r="F1132" s="230">
        <f t="shared" si="209"/>
        <v>0</v>
      </c>
      <c r="G1132" s="232"/>
      <c r="I1132" s="658"/>
    </row>
    <row r="1133" spans="1:9">
      <c r="A1133" s="263" t="str">
        <f t="shared" si="206"/>
        <v/>
      </c>
      <c r="B1133" s="444" t="str">
        <f t="shared" si="207"/>
        <v/>
      </c>
      <c r="C1133" s="195"/>
      <c r="D1133" s="527"/>
      <c r="E1133" s="252">
        <f t="shared" si="208"/>
        <v>0</v>
      </c>
      <c r="F1133" s="230">
        <f t="shared" si="209"/>
        <v>0</v>
      </c>
      <c r="G1133" s="232"/>
      <c r="I1133" s="658"/>
    </row>
    <row r="1134" spans="1:9">
      <c r="A1134" s="263" t="str">
        <f t="shared" si="206"/>
        <v/>
      </c>
      <c r="B1134" s="444" t="str">
        <f t="shared" si="207"/>
        <v/>
      </c>
      <c r="C1134" s="195"/>
      <c r="D1134" s="527"/>
      <c r="E1134" s="252">
        <f t="shared" si="208"/>
        <v>0</v>
      </c>
      <c r="F1134" s="230">
        <f t="shared" si="209"/>
        <v>0</v>
      </c>
      <c r="G1134" s="232"/>
      <c r="I1134" s="658"/>
    </row>
    <row r="1135" spans="1:9">
      <c r="A1135" s="263" t="str">
        <f t="shared" si="206"/>
        <v/>
      </c>
      <c r="B1135" s="444" t="str">
        <f t="shared" si="207"/>
        <v/>
      </c>
      <c r="C1135" s="195"/>
      <c r="D1135" s="527"/>
      <c r="E1135" s="252">
        <f t="shared" si="208"/>
        <v>0</v>
      </c>
      <c r="F1135" s="230">
        <f t="shared" si="209"/>
        <v>0</v>
      </c>
      <c r="G1135" s="232"/>
      <c r="I1135" s="658"/>
    </row>
    <row r="1136" spans="1:9">
      <c r="A1136" s="263" t="str">
        <f t="shared" si="206"/>
        <v/>
      </c>
      <c r="B1136" s="444" t="str">
        <f t="shared" si="207"/>
        <v/>
      </c>
      <c r="C1136" s="195"/>
      <c r="D1136" s="527"/>
      <c r="E1136" s="252">
        <f t="shared" si="208"/>
        <v>0</v>
      </c>
      <c r="F1136" s="230">
        <f t="shared" si="209"/>
        <v>0</v>
      </c>
      <c r="G1136" s="232"/>
      <c r="I1136" s="658"/>
    </row>
    <row r="1137" spans="1:16">
      <c r="A1137" s="263" t="str">
        <f t="shared" si="206"/>
        <v/>
      </c>
      <c r="B1137" s="444" t="str">
        <f t="shared" si="207"/>
        <v/>
      </c>
      <c r="C1137" s="195"/>
      <c r="D1137" s="527"/>
      <c r="E1137" s="252">
        <f t="shared" si="208"/>
        <v>0</v>
      </c>
      <c r="F1137" s="230">
        <f t="shared" si="209"/>
        <v>0</v>
      </c>
      <c r="G1137" s="232"/>
      <c r="I1137" s="658"/>
    </row>
    <row r="1138" spans="1:16">
      <c r="A1138" s="263" t="str">
        <f t="shared" si="206"/>
        <v/>
      </c>
      <c r="B1138" s="444" t="str">
        <f t="shared" si="207"/>
        <v/>
      </c>
      <c r="C1138" s="195"/>
      <c r="D1138" s="527"/>
      <c r="E1138" s="252">
        <f t="shared" si="208"/>
        <v>0</v>
      </c>
      <c r="F1138" s="230">
        <f t="shared" si="209"/>
        <v>0</v>
      </c>
      <c r="G1138" s="232"/>
      <c r="I1138" s="658"/>
    </row>
    <row r="1139" spans="1:16">
      <c r="A1139" s="263" t="str">
        <f t="shared" si="206"/>
        <v/>
      </c>
      <c r="B1139" s="444" t="str">
        <f t="shared" si="207"/>
        <v/>
      </c>
      <c r="C1139" s="195"/>
      <c r="D1139" s="527"/>
      <c r="E1139" s="252">
        <f t="shared" si="208"/>
        <v>0</v>
      </c>
      <c r="F1139" s="230">
        <f t="shared" si="209"/>
        <v>0</v>
      </c>
      <c r="G1139" s="232"/>
      <c r="I1139" s="658"/>
    </row>
    <row r="1140" spans="1:16">
      <c r="A1140" s="263" t="str">
        <f t="shared" si="206"/>
        <v/>
      </c>
      <c r="B1140" s="444" t="str">
        <f t="shared" si="207"/>
        <v/>
      </c>
      <c r="C1140" s="195"/>
      <c r="D1140" s="527"/>
      <c r="E1140" s="252">
        <f t="shared" si="208"/>
        <v>0</v>
      </c>
      <c r="F1140" s="230">
        <f t="shared" si="209"/>
        <v>0</v>
      </c>
      <c r="G1140" s="232"/>
      <c r="I1140" s="658"/>
    </row>
    <row r="1141" spans="1:16">
      <c r="A1141" s="263" t="str">
        <f t="shared" si="206"/>
        <v/>
      </c>
      <c r="B1141" s="444" t="str">
        <f t="shared" si="207"/>
        <v/>
      </c>
      <c r="C1141" s="195"/>
      <c r="D1141" s="527"/>
      <c r="E1141" s="252">
        <f t="shared" si="208"/>
        <v>0</v>
      </c>
      <c r="F1141" s="230">
        <f t="shared" si="209"/>
        <v>0</v>
      </c>
      <c r="G1141" s="233"/>
      <c r="I1141" s="658"/>
    </row>
    <row r="1142" spans="1:16" ht="31.5" customHeight="1" thickBot="1">
      <c r="A1142" s="234"/>
      <c r="B1142" s="456"/>
      <c r="C1142" s="235"/>
      <c r="D1142" s="237"/>
      <c r="E1142" s="237"/>
      <c r="F1142" s="238" t="s">
        <v>83</v>
      </c>
      <c r="G1142" s="262">
        <f>ROUND(SUM(F1130:F1141),0)</f>
        <v>0</v>
      </c>
      <c r="I1142" s="659"/>
    </row>
    <row r="1143" spans="1:16" ht="13.5" thickTop="1">
      <c r="A1143" s="186" t="s">
        <v>76</v>
      </c>
      <c r="B1143" s="446"/>
      <c r="C1143" s="241"/>
      <c r="D1143" s="243"/>
      <c r="E1143" s="243"/>
      <c r="F1143" s="242"/>
      <c r="G1143" s="244"/>
      <c r="I1143" s="659"/>
    </row>
    <row r="1144" spans="1:16">
      <c r="A1144" s="245" t="s">
        <v>57</v>
      </c>
      <c r="B1144" s="455"/>
      <c r="C1144" s="246"/>
      <c r="D1144" s="317"/>
      <c r="E1144" s="248" t="s">
        <v>77</v>
      </c>
      <c r="F1144" s="249" t="s">
        <v>78</v>
      </c>
      <c r="G1144" s="264" t="s">
        <v>77</v>
      </c>
      <c r="H1144" s="220"/>
      <c r="I1144" s="657"/>
    </row>
    <row r="1145" spans="1:16">
      <c r="A1145" s="185" t="s">
        <v>87</v>
      </c>
      <c r="B1145" s="453"/>
      <c r="C1145" s="265"/>
      <c r="D1145" s="318"/>
      <c r="E1145" s="229">
        <f>ROUND(SUM(G1104,G1119,G1127,G1142),2)</f>
        <v>0</v>
      </c>
      <c r="F1145" s="266">
        <f>A</f>
        <v>0</v>
      </c>
      <c r="G1145" s="267">
        <f>E1145*F1145</f>
        <v>0</v>
      </c>
      <c r="I1145" s="659"/>
    </row>
    <row r="1146" spans="1:16">
      <c r="A1146" s="185" t="s">
        <v>85</v>
      </c>
      <c r="B1146" s="453"/>
      <c r="C1146" s="265"/>
      <c r="D1146" s="318"/>
      <c r="E1146" s="229">
        <f>SUM(G1104,G1119,G1127,G1142)</f>
        <v>0</v>
      </c>
      <c r="F1146" s="266">
        <f>I</f>
        <v>0</v>
      </c>
      <c r="G1146" s="267">
        <f>E1146*F1146</f>
        <v>0</v>
      </c>
      <c r="I1146" s="659"/>
    </row>
    <row r="1147" spans="1:16">
      <c r="A1147" s="185" t="s">
        <v>86</v>
      </c>
      <c r="B1147" s="453"/>
      <c r="C1147" s="265"/>
      <c r="D1147" s="318"/>
      <c r="E1147" s="229">
        <f>SUM(G1104,G1119,G1127,G1142)</f>
        <v>0</v>
      </c>
      <c r="F1147" s="266">
        <f>U</f>
        <v>0</v>
      </c>
      <c r="G1147" s="267">
        <f>E1147*F1147</f>
        <v>0</v>
      </c>
      <c r="I1147" s="659"/>
    </row>
    <row r="1148" spans="1:16" ht="33" customHeight="1" thickBot="1">
      <c r="A1148" s="234"/>
      <c r="B1148" s="456"/>
      <c r="C1148" s="235"/>
      <c r="D1148" s="237"/>
      <c r="E1148" s="237"/>
      <c r="F1148" s="268" t="s">
        <v>84</v>
      </c>
      <c r="G1148" s="262">
        <f>SUM(G1145:G1147)</f>
        <v>0</v>
      </c>
      <c r="I1148" s="659"/>
      <c r="J1148" s="295"/>
      <c r="K1148" s="296"/>
      <c r="L1148" s="296"/>
      <c r="M1148" s="296"/>
      <c r="N1148" s="296"/>
      <c r="O1148" s="296"/>
    </row>
    <row r="1149" spans="1:16" s="211" customFormat="1" ht="14" thickTop="1" thickBot="1">
      <c r="A1149" s="269"/>
      <c r="B1149" s="443"/>
      <c r="C1149" s="270"/>
      <c r="D1149" s="319"/>
      <c r="E1149" s="271" t="s">
        <v>89</v>
      </c>
      <c r="F1149" s="272"/>
      <c r="G1149" s="273">
        <f>ROUND(SUM(G1104,G1119,G1127,G1142,G1148),0)</f>
        <v>0</v>
      </c>
      <c r="I1149" s="660"/>
      <c r="J1149" s="212" t="str">
        <f>B1088</f>
        <v>1,4,7</v>
      </c>
      <c r="K1149" s="274">
        <f>E1145</f>
        <v>0</v>
      </c>
      <c r="L1149" s="294">
        <f>G1145</f>
        <v>0</v>
      </c>
      <c r="M1149" s="294">
        <f>G1146</f>
        <v>0</v>
      </c>
      <c r="N1149" s="294">
        <f>G1147</f>
        <v>0</v>
      </c>
      <c r="O1149" s="299">
        <f>SUM(K1149:N1149)</f>
        <v>0</v>
      </c>
      <c r="P1149" s="294"/>
    </row>
    <row r="1150" spans="1:16" ht="13.5" thickTop="1">
      <c r="A1150" s="275" t="s">
        <v>97</v>
      </c>
      <c r="B1150" s="438"/>
      <c r="C1150" s="215"/>
      <c r="D1150" s="217"/>
      <c r="E1150" s="217"/>
      <c r="F1150" s="216"/>
      <c r="G1150" s="219"/>
      <c r="I1150" s="659"/>
      <c r="P1150" s="294"/>
    </row>
    <row r="1151" spans="1:16">
      <c r="A1151" s="275"/>
      <c r="B1151" s="452"/>
      <c r="C1151" s="276"/>
      <c r="D1151" s="320"/>
      <c r="E1151" s="217"/>
      <c r="F1151" s="216"/>
      <c r="G1151" s="277">
        <f ca="1">TODAY()</f>
        <v>44839</v>
      </c>
      <c r="I1151" s="659"/>
      <c r="P1151" s="294"/>
    </row>
    <row r="1152" spans="1:16" ht="13.5" thickBot="1">
      <c r="A1152" s="234"/>
      <c r="B1152" s="456"/>
      <c r="C1152" s="235"/>
      <c r="D1152" s="237"/>
      <c r="E1152" s="237"/>
      <c r="F1152" s="236"/>
      <c r="G1152" s="278"/>
      <c r="I1152" s="659"/>
      <c r="P1152" s="294"/>
    </row>
    <row r="1153" spans="1:15" s="199" customFormat="1" ht="13.5" thickTop="1">
      <c r="A1153" s="196" t="s">
        <v>109</v>
      </c>
      <c r="B1153" s="458"/>
      <c r="C1153" s="196"/>
      <c r="D1153" s="198"/>
      <c r="E1153" s="198"/>
      <c r="F1153" s="197"/>
      <c r="G1153" s="197"/>
      <c r="I1153" s="321"/>
      <c r="J1153" s="200"/>
      <c r="O1153" s="297"/>
    </row>
    <row r="1154" spans="1:15" s="199" customFormat="1">
      <c r="A1154" s="196" t="str">
        <f>CONCATENATE('Prestaciones y AIU'!A1369," ANALISIS DE PRECIOS UNITARIOS")</f>
        <v xml:space="preserve"> ANALISIS DE PRECIOS UNITARIOS</v>
      </c>
      <c r="B1154" s="458"/>
      <c r="C1154" s="196"/>
      <c r="D1154" s="198"/>
      <c r="E1154" s="198"/>
      <c r="F1154" s="197"/>
      <c r="G1154" s="197"/>
      <c r="I1154" s="321"/>
      <c r="J1154" s="200"/>
      <c r="O1154" s="297"/>
    </row>
    <row r="1155" spans="1:15" s="199" customFormat="1">
      <c r="A1155" s="196" t="str">
        <f>Objeto_LIC</f>
        <v>OPTIMIZACION DEL SISTEMA DE ABASTECIMIENTO (ADUCCION, PRETRATAMIENTO Y CONDUCCION) DEL MUNICPIO DE TAME, DEPARTAMENTO DE ARAUCA</v>
      </c>
      <c r="B1155" s="458"/>
      <c r="C1155" s="196"/>
      <c r="D1155" s="198"/>
      <c r="E1155" s="198"/>
      <c r="F1155" s="197"/>
      <c r="G1155" s="197"/>
      <c r="I1155" s="321"/>
      <c r="J1155" s="200"/>
      <c r="O1155" s="297"/>
    </row>
    <row r="1156" spans="1:15" s="199" customFormat="1">
      <c r="A1156" s="196"/>
      <c r="B1156" s="458"/>
      <c r="C1156" s="196"/>
      <c r="D1156" s="198"/>
      <c r="E1156" s="198"/>
      <c r="F1156" s="197"/>
      <c r="G1156" s="197"/>
      <c r="I1156" s="321"/>
      <c r="J1156" s="200"/>
      <c r="O1156" s="297"/>
    </row>
    <row r="1157" spans="1:15" ht="13.5" thickBot="1">
      <c r="A1157" s="201"/>
      <c r="B1157" s="448"/>
      <c r="C1157" s="201"/>
      <c r="D1157" s="203"/>
      <c r="E1157" s="203"/>
      <c r="F1157" s="202"/>
      <c r="G1157" s="202"/>
    </row>
    <row r="1158" spans="1:15" s="211" customFormat="1" ht="13.5" thickTop="1">
      <c r="A1158" s="206"/>
      <c r="B1158" s="457"/>
      <c r="C1158" s="207"/>
      <c r="D1158" s="209"/>
      <c r="E1158" s="209"/>
      <c r="F1158" s="208"/>
      <c r="G1158" s="210" t="s">
        <v>110</v>
      </c>
      <c r="I1158" s="323"/>
      <c r="J1158" s="212"/>
      <c r="O1158" s="297"/>
    </row>
    <row r="1159" spans="1:15">
      <c r="A1159" s="213" t="s">
        <v>62</v>
      </c>
      <c r="B1159" s="750">
        <f>Proponente</f>
        <v>0</v>
      </c>
      <c r="C1159" s="750"/>
      <c r="D1159" s="750"/>
      <c r="E1159" s="750"/>
      <c r="F1159" s="750"/>
      <c r="G1159" s="751"/>
    </row>
    <row r="1160" spans="1:15" ht="47" customHeight="1">
      <c r="A1160" s="213" t="s">
        <v>63</v>
      </c>
      <c r="B1160" s="470" t="s">
        <v>278</v>
      </c>
      <c r="C1160" s="750" t="str">
        <f>VLOOKUP(B1160,Presupuesto!$A$4:$B$106,2,FALSE)</f>
        <v>Suministro e instalación de ventosa 2" triple acción  (Incluye válvula, llave guarda, Tee HD LXBXL 20X2X20, acoples uniones HD, empaques, tornillería). Norma AWWA C512</v>
      </c>
      <c r="D1160" s="750"/>
      <c r="E1160" s="750"/>
      <c r="F1160" s="750"/>
      <c r="G1160" s="751"/>
    </row>
    <row r="1161" spans="1:15">
      <c r="A1161" s="214"/>
      <c r="B1161" s="438"/>
      <c r="C1161" s="215"/>
      <c r="D1161" s="217"/>
      <c r="E1161" s="217"/>
      <c r="F1161" s="218" t="s">
        <v>88</v>
      </c>
      <c r="G1161" s="582" t="str">
        <f>IF(B1160=0,"-",VLOOKUP(B1160,Presupuesto!$A$5:$C$119,3,FALSE))</f>
        <v>UND</v>
      </c>
      <c r="H1161" s="582"/>
      <c r="I1161" s="582"/>
      <c r="J1161" s="582"/>
      <c r="K1161" s="583"/>
    </row>
    <row r="1162" spans="1:15" ht="13.5" thickBot="1">
      <c r="A1162" s="213" t="s">
        <v>64</v>
      </c>
      <c r="B1162" s="438"/>
      <c r="C1162" s="215"/>
      <c r="D1162" s="217"/>
      <c r="E1162" s="217"/>
      <c r="F1162" s="216"/>
      <c r="G1162" s="219"/>
      <c r="I1162" s="324"/>
      <c r="J1162" s="295"/>
      <c r="K1162" s="296"/>
      <c r="L1162" s="296"/>
      <c r="M1162" s="296"/>
      <c r="N1162" s="296"/>
      <c r="O1162" s="296"/>
    </row>
    <row r="1163" spans="1:15" s="220" customFormat="1" ht="13.5" thickTop="1">
      <c r="A1163" s="221" t="s">
        <v>57</v>
      </c>
      <c r="B1163" s="447" t="s">
        <v>65</v>
      </c>
      <c r="C1163" s="222" t="s">
        <v>66</v>
      </c>
      <c r="D1163" s="223" t="s">
        <v>74</v>
      </c>
      <c r="E1163" s="224" t="s">
        <v>100</v>
      </c>
      <c r="F1163" s="224" t="s">
        <v>79</v>
      </c>
      <c r="G1163" s="225" t="s">
        <v>70</v>
      </c>
      <c r="I1163" s="657"/>
      <c r="J1163" s="226"/>
      <c r="O1163" s="296"/>
    </row>
    <row r="1164" spans="1:15">
      <c r="A1164" s="227" t="str">
        <f t="shared" ref="A1164:A1175" si="210">IF(I1164=0,"-",VLOOKUP(I1164,EQUIPOS,2,FALSE))</f>
        <v>-</v>
      </c>
      <c r="B1164" s="228"/>
      <c r="C1164" s="228"/>
      <c r="D1164" s="494"/>
      <c r="E1164" s="229">
        <f t="shared" ref="E1164:E1175" si="211">IF(I1164=0,0,VLOOKUP(I1164,EQUIPOS,4,FALSE))</f>
        <v>0</v>
      </c>
      <c r="F1164" s="230">
        <f t="shared" ref="F1164:F1175" si="212">IF(D1164=0,0,E1164/D1164)</f>
        <v>0</v>
      </c>
      <c r="G1164" s="231"/>
      <c r="I1164" s="658"/>
    </row>
    <row r="1165" spans="1:15">
      <c r="A1165" s="227" t="str">
        <f t="shared" si="210"/>
        <v>-</v>
      </c>
      <c r="B1165" s="228"/>
      <c r="C1165" s="228"/>
      <c r="D1165" s="494"/>
      <c r="E1165" s="229">
        <f t="shared" si="211"/>
        <v>0</v>
      </c>
      <c r="F1165" s="230">
        <f t="shared" si="212"/>
        <v>0</v>
      </c>
      <c r="G1165" s="232"/>
      <c r="I1165" s="658"/>
    </row>
    <row r="1166" spans="1:15">
      <c r="A1166" s="227" t="str">
        <f t="shared" si="210"/>
        <v>-</v>
      </c>
      <c r="B1166" s="228"/>
      <c r="C1166" s="228"/>
      <c r="D1166" s="494"/>
      <c r="E1166" s="229">
        <f t="shared" si="211"/>
        <v>0</v>
      </c>
      <c r="F1166" s="230">
        <f t="shared" si="212"/>
        <v>0</v>
      </c>
      <c r="G1166" s="232"/>
      <c r="I1166" s="658"/>
    </row>
    <row r="1167" spans="1:15">
      <c r="A1167" s="227" t="str">
        <f t="shared" si="210"/>
        <v>-</v>
      </c>
      <c r="B1167" s="228"/>
      <c r="C1167" s="228"/>
      <c r="D1167" s="494"/>
      <c r="E1167" s="229">
        <f t="shared" si="211"/>
        <v>0</v>
      </c>
      <c r="F1167" s="230">
        <f t="shared" si="212"/>
        <v>0</v>
      </c>
      <c r="G1167" s="232"/>
      <c r="I1167" s="658"/>
    </row>
    <row r="1168" spans="1:15">
      <c r="A1168" s="227" t="str">
        <f t="shared" si="210"/>
        <v>-</v>
      </c>
      <c r="B1168" s="228"/>
      <c r="C1168" s="228"/>
      <c r="D1168" s="494"/>
      <c r="E1168" s="229">
        <f t="shared" si="211"/>
        <v>0</v>
      </c>
      <c r="F1168" s="230">
        <f t="shared" si="212"/>
        <v>0</v>
      </c>
      <c r="G1168" s="232"/>
      <c r="I1168" s="658"/>
    </row>
    <row r="1169" spans="1:15">
      <c r="A1169" s="227" t="str">
        <f t="shared" si="210"/>
        <v>-</v>
      </c>
      <c r="B1169" s="228"/>
      <c r="C1169" s="228"/>
      <c r="D1169" s="494"/>
      <c r="E1169" s="229">
        <f t="shared" si="211"/>
        <v>0</v>
      </c>
      <c r="F1169" s="230">
        <f t="shared" si="212"/>
        <v>0</v>
      </c>
      <c r="G1169" s="232"/>
      <c r="I1169" s="658"/>
    </row>
    <row r="1170" spans="1:15">
      <c r="A1170" s="227" t="str">
        <f t="shared" si="210"/>
        <v>-</v>
      </c>
      <c r="B1170" s="228"/>
      <c r="C1170" s="228"/>
      <c r="D1170" s="494"/>
      <c r="E1170" s="229">
        <f t="shared" si="211"/>
        <v>0</v>
      </c>
      <c r="F1170" s="230">
        <f t="shared" si="212"/>
        <v>0</v>
      </c>
      <c r="G1170" s="232"/>
      <c r="I1170" s="658"/>
    </row>
    <row r="1171" spans="1:15">
      <c r="A1171" s="227" t="str">
        <f t="shared" si="210"/>
        <v>-</v>
      </c>
      <c r="B1171" s="228"/>
      <c r="C1171" s="228"/>
      <c r="D1171" s="494"/>
      <c r="E1171" s="229">
        <f t="shared" si="211"/>
        <v>0</v>
      </c>
      <c r="F1171" s="230">
        <f t="shared" si="212"/>
        <v>0</v>
      </c>
      <c r="G1171" s="232"/>
      <c r="I1171" s="658"/>
    </row>
    <row r="1172" spans="1:15">
      <c r="A1172" s="227" t="str">
        <f t="shared" si="210"/>
        <v>-</v>
      </c>
      <c r="B1172" s="228"/>
      <c r="C1172" s="228"/>
      <c r="D1172" s="494"/>
      <c r="E1172" s="229">
        <f t="shared" si="211"/>
        <v>0</v>
      </c>
      <c r="F1172" s="230">
        <f t="shared" si="212"/>
        <v>0</v>
      </c>
      <c r="G1172" s="232"/>
      <c r="I1172" s="658"/>
    </row>
    <row r="1173" spans="1:15">
      <c r="A1173" s="227" t="str">
        <f t="shared" si="210"/>
        <v>-</v>
      </c>
      <c r="B1173" s="228"/>
      <c r="C1173" s="228"/>
      <c r="D1173" s="494"/>
      <c r="E1173" s="229">
        <f t="shared" si="211"/>
        <v>0</v>
      </c>
      <c r="F1173" s="230">
        <f t="shared" si="212"/>
        <v>0</v>
      </c>
      <c r="G1173" s="232"/>
      <c r="I1173" s="658"/>
    </row>
    <row r="1174" spans="1:15">
      <c r="A1174" s="227" t="str">
        <f t="shared" si="210"/>
        <v>-</v>
      </c>
      <c r="B1174" s="228"/>
      <c r="C1174" s="228"/>
      <c r="D1174" s="494"/>
      <c r="E1174" s="229">
        <f t="shared" si="211"/>
        <v>0</v>
      </c>
      <c r="F1174" s="230">
        <f t="shared" si="212"/>
        <v>0</v>
      </c>
      <c r="G1174" s="232"/>
      <c r="I1174" s="658"/>
    </row>
    <row r="1175" spans="1:15">
      <c r="A1175" s="227" t="str">
        <f t="shared" si="210"/>
        <v>-</v>
      </c>
      <c r="B1175" s="228"/>
      <c r="C1175" s="228"/>
      <c r="D1175" s="494"/>
      <c r="E1175" s="229">
        <f t="shared" si="211"/>
        <v>0</v>
      </c>
      <c r="F1175" s="230">
        <f t="shared" si="212"/>
        <v>0</v>
      </c>
      <c r="G1175" s="232"/>
      <c r="I1175" s="658"/>
    </row>
    <row r="1176" spans="1:15" ht="13.5" thickBot="1">
      <c r="A1176" s="234"/>
      <c r="B1176" s="456"/>
      <c r="C1176" s="235"/>
      <c r="D1176" s="503"/>
      <c r="E1176" s="237"/>
      <c r="F1176" s="238" t="s">
        <v>80</v>
      </c>
      <c r="G1176" s="239">
        <f>SUM(F1164:F1175)</f>
        <v>0</v>
      </c>
      <c r="I1176" s="659"/>
    </row>
    <row r="1177" spans="1:15" ht="13.5" thickTop="1">
      <c r="A1177" s="240" t="s">
        <v>67</v>
      </c>
      <c r="B1177" s="446"/>
      <c r="C1177" s="241"/>
      <c r="D1177" s="509"/>
      <c r="E1177" s="243"/>
      <c r="F1177" s="242"/>
      <c r="G1177" s="244"/>
      <c r="I1177" s="659"/>
    </row>
    <row r="1178" spans="1:15" s="220" customFormat="1" ht="26">
      <c r="A1178" s="245" t="s">
        <v>57</v>
      </c>
      <c r="B1178" s="455"/>
      <c r="C1178" s="247" t="s">
        <v>58</v>
      </c>
      <c r="D1178" s="515" t="s">
        <v>68</v>
      </c>
      <c r="E1178" s="248" t="s">
        <v>69</v>
      </c>
      <c r="F1178" s="249" t="s">
        <v>79</v>
      </c>
      <c r="G1178" s="250" t="s">
        <v>70</v>
      </c>
      <c r="I1178" s="657"/>
      <c r="J1178" s="226"/>
      <c r="O1178" s="296"/>
    </row>
    <row r="1179" spans="1:15">
      <c r="A1179" s="748" t="str">
        <f t="shared" ref="A1179:A1190" si="213">IF(I1179=0,"",VLOOKUP(I1179,MATERIALES,2,FALSE))</f>
        <v/>
      </c>
      <c r="B1179" s="749"/>
      <c r="C1179" s="251" t="str">
        <f t="shared" ref="C1179:C1187" si="214">IF(I1179=0,"",VLOOKUP(I1179,MATERIALES,3,FALSE))</f>
        <v/>
      </c>
      <c r="D1179" s="494"/>
      <c r="E1179" s="252">
        <f t="shared" ref="E1179:E1190" si="215">IF(I1179=0,0,VLOOKUP(I1179,MATERIALES,4,FALSE))</f>
        <v>0</v>
      </c>
      <c r="F1179" s="230">
        <f>D1179*E1179</f>
        <v>0</v>
      </c>
      <c r="G1179" s="231"/>
      <c r="I1179" s="661"/>
    </row>
    <row r="1180" spans="1:15">
      <c r="A1180" s="748" t="str">
        <f t="shared" si="213"/>
        <v/>
      </c>
      <c r="B1180" s="749"/>
      <c r="C1180" s="251" t="str">
        <f t="shared" si="214"/>
        <v/>
      </c>
      <c r="D1180" s="494"/>
      <c r="E1180" s="252">
        <f t="shared" si="215"/>
        <v>0</v>
      </c>
      <c r="F1180" s="230">
        <f t="shared" ref="F1180:F1190" si="216">D1180*E1180</f>
        <v>0</v>
      </c>
      <c r="G1180" s="232"/>
      <c r="I1180" s="661"/>
    </row>
    <row r="1181" spans="1:15">
      <c r="A1181" s="748" t="str">
        <f t="shared" si="213"/>
        <v/>
      </c>
      <c r="B1181" s="749"/>
      <c r="C1181" s="251" t="str">
        <f t="shared" si="214"/>
        <v/>
      </c>
      <c r="D1181" s="494"/>
      <c r="E1181" s="252">
        <f t="shared" si="215"/>
        <v>0</v>
      </c>
      <c r="F1181" s="230">
        <f t="shared" si="216"/>
        <v>0</v>
      </c>
      <c r="G1181" s="232"/>
      <c r="I1181" s="661"/>
    </row>
    <row r="1182" spans="1:15">
      <c r="A1182" s="748" t="str">
        <f t="shared" si="213"/>
        <v/>
      </c>
      <c r="B1182" s="749"/>
      <c r="C1182" s="251" t="str">
        <f t="shared" si="214"/>
        <v/>
      </c>
      <c r="D1182" s="494"/>
      <c r="E1182" s="252">
        <f t="shared" si="215"/>
        <v>0</v>
      </c>
      <c r="F1182" s="230">
        <f t="shared" si="216"/>
        <v>0</v>
      </c>
      <c r="G1182" s="232"/>
      <c r="I1182" s="661"/>
    </row>
    <row r="1183" spans="1:15">
      <c r="A1183" s="748" t="str">
        <f t="shared" si="213"/>
        <v/>
      </c>
      <c r="B1183" s="749"/>
      <c r="C1183" s="251" t="str">
        <f t="shared" si="214"/>
        <v/>
      </c>
      <c r="D1183" s="494"/>
      <c r="E1183" s="252">
        <f t="shared" si="215"/>
        <v>0</v>
      </c>
      <c r="F1183" s="230">
        <f t="shared" si="216"/>
        <v>0</v>
      </c>
      <c r="G1183" s="232"/>
      <c r="I1183" s="658"/>
    </row>
    <row r="1184" spans="1:15">
      <c r="A1184" s="748" t="str">
        <f t="shared" si="213"/>
        <v/>
      </c>
      <c r="B1184" s="749"/>
      <c r="C1184" s="251" t="str">
        <f t="shared" si="214"/>
        <v/>
      </c>
      <c r="D1184" s="494"/>
      <c r="E1184" s="252">
        <f t="shared" si="215"/>
        <v>0</v>
      </c>
      <c r="F1184" s="230">
        <f t="shared" si="216"/>
        <v>0</v>
      </c>
      <c r="G1184" s="232"/>
      <c r="I1184" s="658"/>
    </row>
    <row r="1185" spans="1:9">
      <c r="A1185" s="748" t="str">
        <f t="shared" si="213"/>
        <v/>
      </c>
      <c r="B1185" s="749"/>
      <c r="C1185" s="251" t="str">
        <f t="shared" si="214"/>
        <v/>
      </c>
      <c r="D1185" s="494"/>
      <c r="E1185" s="252">
        <f t="shared" si="215"/>
        <v>0</v>
      </c>
      <c r="F1185" s="230">
        <f t="shared" si="216"/>
        <v>0</v>
      </c>
      <c r="G1185" s="232"/>
      <c r="I1185" s="658"/>
    </row>
    <row r="1186" spans="1:9">
      <c r="A1186" s="748" t="str">
        <f t="shared" si="213"/>
        <v/>
      </c>
      <c r="B1186" s="749"/>
      <c r="C1186" s="251" t="str">
        <f t="shared" si="214"/>
        <v/>
      </c>
      <c r="D1186" s="494"/>
      <c r="E1186" s="252">
        <f t="shared" si="215"/>
        <v>0</v>
      </c>
      <c r="F1186" s="230">
        <f t="shared" si="216"/>
        <v>0</v>
      </c>
      <c r="G1186" s="253"/>
      <c r="I1186" s="658"/>
    </row>
    <row r="1187" spans="1:9">
      <c r="A1187" s="748" t="str">
        <f t="shared" si="213"/>
        <v/>
      </c>
      <c r="B1187" s="749"/>
      <c r="C1187" s="251" t="str">
        <f t="shared" si="214"/>
        <v/>
      </c>
      <c r="D1187" s="494"/>
      <c r="E1187" s="252">
        <f t="shared" si="215"/>
        <v>0</v>
      </c>
      <c r="F1187" s="230">
        <f t="shared" si="216"/>
        <v>0</v>
      </c>
      <c r="G1187" s="232"/>
      <c r="I1187" s="658"/>
    </row>
    <row r="1188" spans="1:9">
      <c r="A1188" s="748" t="str">
        <f t="shared" si="213"/>
        <v/>
      </c>
      <c r="B1188" s="749"/>
      <c r="C1188" s="251"/>
      <c r="D1188" s="494"/>
      <c r="E1188" s="252">
        <f t="shared" si="215"/>
        <v>0</v>
      </c>
      <c r="F1188" s="230">
        <f t="shared" si="216"/>
        <v>0</v>
      </c>
      <c r="G1188" s="232"/>
      <c r="I1188" s="658"/>
    </row>
    <row r="1189" spans="1:9">
      <c r="A1189" s="748" t="str">
        <f t="shared" si="213"/>
        <v/>
      </c>
      <c r="B1189" s="749"/>
      <c r="C1189" s="251"/>
      <c r="D1189" s="494"/>
      <c r="E1189" s="252">
        <f t="shared" si="215"/>
        <v>0</v>
      </c>
      <c r="F1189" s="230">
        <f t="shared" si="216"/>
        <v>0</v>
      </c>
      <c r="G1189" s="232"/>
      <c r="I1189" s="658"/>
    </row>
    <row r="1190" spans="1:9">
      <c r="A1190" s="748" t="str">
        <f t="shared" si="213"/>
        <v/>
      </c>
      <c r="B1190" s="749"/>
      <c r="C1190" s="251" t="str">
        <f t="shared" ref="C1190" si="217">IF(I1190=0,"",VLOOKUP(I1190,MATERIALES,3,FALSE))</f>
        <v/>
      </c>
      <c r="D1190" s="494"/>
      <c r="E1190" s="252">
        <f t="shared" si="215"/>
        <v>0</v>
      </c>
      <c r="F1190" s="230">
        <f t="shared" si="216"/>
        <v>0</v>
      </c>
      <c r="G1190" s="233"/>
      <c r="I1190" s="658"/>
    </row>
    <row r="1191" spans="1:9" ht="26.25" customHeight="1" thickBot="1">
      <c r="A1191" s="214"/>
      <c r="B1191" s="438"/>
      <c r="C1191" s="215"/>
      <c r="D1191" s="483"/>
      <c r="E1191" s="254"/>
      <c r="F1191" s="255" t="s">
        <v>81</v>
      </c>
      <c r="G1191" s="253">
        <f>ROUND(SUM(F1179:F1190),0)</f>
        <v>0</v>
      </c>
      <c r="I1191" s="659"/>
    </row>
    <row r="1192" spans="1:9" ht="14" thickTop="1" thickBot="1">
      <c r="A1192" s="256" t="s">
        <v>72</v>
      </c>
      <c r="B1192" s="445"/>
      <c r="C1192" s="257"/>
      <c r="D1192" s="523"/>
      <c r="E1192" s="259"/>
      <c r="F1192" s="258"/>
      <c r="G1192" s="260"/>
      <c r="I1192" s="659"/>
    </row>
    <row r="1193" spans="1:9" ht="13.5" thickTop="1">
      <c r="A1193" s="245" t="s">
        <v>57</v>
      </c>
      <c r="B1193" s="455"/>
      <c r="C1193" s="248" t="s">
        <v>71</v>
      </c>
      <c r="D1193" s="515" t="s">
        <v>75</v>
      </c>
      <c r="E1193" s="248" t="s">
        <v>98</v>
      </c>
      <c r="F1193" s="249" t="s">
        <v>79</v>
      </c>
      <c r="G1193" s="250" t="s">
        <v>70</v>
      </c>
      <c r="I1193" s="659"/>
    </row>
    <row r="1194" spans="1:9">
      <c r="A1194" s="748" t="str">
        <f>IF(I1194=0,"",VLOOKUP(I1194,EQUIPOS,2,FALSE))</f>
        <v/>
      </c>
      <c r="B1194" s="749"/>
      <c r="C1194" s="195"/>
      <c r="D1194" s="494"/>
      <c r="E1194" s="252">
        <f>IF(I1194=0,0,VLOOKUP(I1194,EQUIPOS,4,FALSE))</f>
        <v>0</v>
      </c>
      <c r="F1194" s="230">
        <f>C1194*D1194*E1194</f>
        <v>0</v>
      </c>
      <c r="G1194" s="231"/>
      <c r="I1194" s="658"/>
    </row>
    <row r="1195" spans="1:9">
      <c r="A1195" s="748" t="str">
        <f>IF(I1195=0,"",VLOOKUP(I1195,EQUIPOS,2,FALSE))</f>
        <v/>
      </c>
      <c r="B1195" s="749"/>
      <c r="C1195" s="195"/>
      <c r="D1195" s="494"/>
      <c r="E1195" s="252">
        <f>IF(I1195=0,0,VLOOKUP(I1195,EQUIPOS,4,FALSE))</f>
        <v>0</v>
      </c>
      <c r="F1195" s="230">
        <f t="shared" ref="F1195:F1198" si="218">C1195*D1195*E1195</f>
        <v>0</v>
      </c>
      <c r="G1195" s="232"/>
      <c r="I1195" s="658"/>
    </row>
    <row r="1196" spans="1:9">
      <c r="A1196" s="748" t="str">
        <f>IF(I1196=0,"",VLOOKUP(I1196,EQUIPOS,2,FALSE))</f>
        <v/>
      </c>
      <c r="B1196" s="749"/>
      <c r="C1196" s="195"/>
      <c r="D1196" s="494"/>
      <c r="E1196" s="252">
        <f>IF(I1196=0,0,VLOOKUP(I1196,EQUIPOS,4,FALSE))</f>
        <v>0</v>
      </c>
      <c r="F1196" s="230">
        <f t="shared" si="218"/>
        <v>0</v>
      </c>
      <c r="G1196" s="232"/>
      <c r="I1196" s="658"/>
    </row>
    <row r="1197" spans="1:9">
      <c r="A1197" s="748" t="str">
        <f>IF(I1197=0,"",VLOOKUP(I1197,EQUIPOS,2,FALSE))</f>
        <v/>
      </c>
      <c r="B1197" s="749"/>
      <c r="C1197" s="195"/>
      <c r="D1197" s="494"/>
      <c r="E1197" s="252">
        <f>IF(I1197=0,0,VLOOKUP(I1197,EQUIPOS,4,FALSE))</f>
        <v>0</v>
      </c>
      <c r="F1197" s="230">
        <f t="shared" si="218"/>
        <v>0</v>
      </c>
      <c r="G1197" s="232"/>
      <c r="I1197" s="658"/>
    </row>
    <row r="1198" spans="1:9">
      <c r="A1198" s="748" t="str">
        <f>IF(I1198=0,"",VLOOKUP(I1198,EQUIPOS,2,FALSE))</f>
        <v/>
      </c>
      <c r="B1198" s="749"/>
      <c r="C1198" s="195"/>
      <c r="D1198" s="494"/>
      <c r="E1198" s="252">
        <f>IF(I1198=0,0,VLOOKUP(I1198,EQUIPOS,4,FALSE))</f>
        <v>0</v>
      </c>
      <c r="F1198" s="230">
        <f t="shared" si="218"/>
        <v>0</v>
      </c>
      <c r="G1198" s="233"/>
      <c r="I1198" s="658"/>
    </row>
    <row r="1199" spans="1:9" ht="30.75" customHeight="1" thickBot="1">
      <c r="A1199" s="234"/>
      <c r="B1199" s="456"/>
      <c r="C1199" s="235"/>
      <c r="D1199" s="503"/>
      <c r="E1199" s="261"/>
      <c r="F1199" s="238" t="s">
        <v>82</v>
      </c>
      <c r="G1199" s="262">
        <f>ROUND(SUM(F1194:F1198),0)</f>
        <v>0</v>
      </c>
      <c r="I1199" s="659"/>
    </row>
    <row r="1200" spans="1:9" ht="13.5" thickTop="1">
      <c r="A1200" s="240" t="s">
        <v>73</v>
      </c>
      <c r="B1200" s="446"/>
      <c r="C1200" s="241"/>
      <c r="D1200" s="509"/>
      <c r="E1200" s="243"/>
      <c r="F1200" s="242"/>
      <c r="G1200" s="244"/>
      <c r="I1200" s="659"/>
    </row>
    <row r="1201" spans="1:9" ht="26">
      <c r="A1201" s="245" t="s">
        <v>57</v>
      </c>
      <c r="B1201" s="454" t="s">
        <v>58</v>
      </c>
      <c r="C1201" s="247" t="s">
        <v>68</v>
      </c>
      <c r="D1201" s="515" t="s">
        <v>74</v>
      </c>
      <c r="E1201" s="248" t="s">
        <v>69</v>
      </c>
      <c r="F1201" s="249" t="s">
        <v>79</v>
      </c>
      <c r="G1201" s="250" t="s">
        <v>70</v>
      </c>
      <c r="H1201" s="220"/>
      <c r="I1201" s="657"/>
    </row>
    <row r="1202" spans="1:9">
      <c r="A1202" s="263" t="str">
        <f t="shared" ref="A1202:A1213" si="219">IF(I1202=0,"",VLOOKUP(I1202,MANOOBRA,2,FALSE))</f>
        <v/>
      </c>
      <c r="B1202" s="444" t="str">
        <f t="shared" ref="B1202:B1213" si="220">IF(I1202=0,"",VLOOKUP(I1202,MANOOBRA,3,FALSE))</f>
        <v/>
      </c>
      <c r="C1202" s="195"/>
      <c r="D1202" s="563"/>
      <c r="E1202" s="252">
        <f t="shared" ref="E1202:E1213" si="221">IF(I1202=0,0,VLOOKUP(I1202,MANOOBRA,4,FALSE))</f>
        <v>0</v>
      </c>
      <c r="F1202" s="230">
        <f>IF(D1202=0,0,C1202*E1202/D1202)</f>
        <v>0</v>
      </c>
      <c r="G1202" s="231"/>
      <c r="I1202" s="658"/>
    </row>
    <row r="1203" spans="1:9">
      <c r="A1203" s="263" t="str">
        <f t="shared" si="219"/>
        <v/>
      </c>
      <c r="B1203" s="444" t="str">
        <f t="shared" si="220"/>
        <v/>
      </c>
      <c r="C1203" s="195"/>
      <c r="D1203" s="563"/>
      <c r="E1203" s="252">
        <f t="shared" si="221"/>
        <v>0</v>
      </c>
      <c r="F1203" s="230">
        <f t="shared" ref="F1203:F1213" si="222">IF(D1203=0,0,C1203*E1203/D1203)</f>
        <v>0</v>
      </c>
      <c r="G1203" s="232"/>
      <c r="I1203" s="658"/>
    </row>
    <row r="1204" spans="1:9">
      <c r="A1204" s="263" t="str">
        <f t="shared" si="219"/>
        <v/>
      </c>
      <c r="B1204" s="444" t="str">
        <f t="shared" si="220"/>
        <v/>
      </c>
      <c r="C1204" s="195"/>
      <c r="D1204" s="563"/>
      <c r="E1204" s="252">
        <f t="shared" si="221"/>
        <v>0</v>
      </c>
      <c r="F1204" s="230">
        <f t="shared" si="222"/>
        <v>0</v>
      </c>
      <c r="G1204" s="232"/>
      <c r="I1204" s="658"/>
    </row>
    <row r="1205" spans="1:9">
      <c r="A1205" s="263" t="str">
        <f t="shared" si="219"/>
        <v/>
      </c>
      <c r="B1205" s="444" t="str">
        <f t="shared" si="220"/>
        <v/>
      </c>
      <c r="C1205" s="195"/>
      <c r="D1205" s="527"/>
      <c r="E1205" s="252">
        <f t="shared" si="221"/>
        <v>0</v>
      </c>
      <c r="F1205" s="230">
        <f t="shared" si="222"/>
        <v>0</v>
      </c>
      <c r="G1205" s="232"/>
      <c r="I1205" s="658"/>
    </row>
    <row r="1206" spans="1:9">
      <c r="A1206" s="263" t="str">
        <f t="shared" si="219"/>
        <v/>
      </c>
      <c r="B1206" s="444" t="str">
        <f t="shared" si="220"/>
        <v/>
      </c>
      <c r="C1206" s="195"/>
      <c r="D1206" s="527"/>
      <c r="E1206" s="252">
        <f t="shared" si="221"/>
        <v>0</v>
      </c>
      <c r="F1206" s="230">
        <f t="shared" si="222"/>
        <v>0</v>
      </c>
      <c r="G1206" s="232"/>
      <c r="I1206" s="658"/>
    </row>
    <row r="1207" spans="1:9">
      <c r="A1207" s="263" t="str">
        <f t="shared" si="219"/>
        <v/>
      </c>
      <c r="B1207" s="444" t="str">
        <f t="shared" si="220"/>
        <v/>
      </c>
      <c r="C1207" s="195"/>
      <c r="D1207" s="527"/>
      <c r="E1207" s="252">
        <f t="shared" si="221"/>
        <v>0</v>
      </c>
      <c r="F1207" s="230">
        <f t="shared" si="222"/>
        <v>0</v>
      </c>
      <c r="G1207" s="232"/>
      <c r="I1207" s="658"/>
    </row>
    <row r="1208" spans="1:9">
      <c r="A1208" s="263" t="str">
        <f t="shared" si="219"/>
        <v/>
      </c>
      <c r="B1208" s="444" t="str">
        <f t="shared" si="220"/>
        <v/>
      </c>
      <c r="C1208" s="195"/>
      <c r="D1208" s="527"/>
      <c r="E1208" s="252">
        <f t="shared" si="221"/>
        <v>0</v>
      </c>
      <c r="F1208" s="230">
        <f t="shared" si="222"/>
        <v>0</v>
      </c>
      <c r="G1208" s="232"/>
      <c r="I1208" s="658"/>
    </row>
    <row r="1209" spans="1:9">
      <c r="A1209" s="263" t="str">
        <f t="shared" si="219"/>
        <v/>
      </c>
      <c r="B1209" s="444" t="str">
        <f t="shared" si="220"/>
        <v/>
      </c>
      <c r="C1209" s="195"/>
      <c r="D1209" s="527"/>
      <c r="E1209" s="252">
        <f t="shared" si="221"/>
        <v>0</v>
      </c>
      <c r="F1209" s="230">
        <f t="shared" si="222"/>
        <v>0</v>
      </c>
      <c r="G1209" s="232"/>
      <c r="I1209" s="658"/>
    </row>
    <row r="1210" spans="1:9">
      <c r="A1210" s="263" t="str">
        <f t="shared" si="219"/>
        <v/>
      </c>
      <c r="B1210" s="444" t="str">
        <f t="shared" si="220"/>
        <v/>
      </c>
      <c r="C1210" s="195"/>
      <c r="D1210" s="527"/>
      <c r="E1210" s="252">
        <f t="shared" si="221"/>
        <v>0</v>
      </c>
      <c r="F1210" s="230">
        <f t="shared" si="222"/>
        <v>0</v>
      </c>
      <c r="G1210" s="232"/>
      <c r="I1210" s="658"/>
    </row>
    <row r="1211" spans="1:9">
      <c r="A1211" s="263" t="str">
        <f t="shared" si="219"/>
        <v/>
      </c>
      <c r="B1211" s="444" t="str">
        <f t="shared" si="220"/>
        <v/>
      </c>
      <c r="C1211" s="195"/>
      <c r="D1211" s="527"/>
      <c r="E1211" s="252">
        <f t="shared" si="221"/>
        <v>0</v>
      </c>
      <c r="F1211" s="230">
        <f t="shared" si="222"/>
        <v>0</v>
      </c>
      <c r="G1211" s="232"/>
      <c r="I1211" s="658"/>
    </row>
    <row r="1212" spans="1:9">
      <c r="A1212" s="263" t="str">
        <f t="shared" si="219"/>
        <v/>
      </c>
      <c r="B1212" s="444" t="str">
        <f t="shared" si="220"/>
        <v/>
      </c>
      <c r="C1212" s="195"/>
      <c r="D1212" s="527"/>
      <c r="E1212" s="252">
        <f t="shared" si="221"/>
        <v>0</v>
      </c>
      <c r="F1212" s="230">
        <f t="shared" si="222"/>
        <v>0</v>
      </c>
      <c r="G1212" s="232"/>
      <c r="I1212" s="658"/>
    </row>
    <row r="1213" spans="1:9">
      <c r="A1213" s="263" t="str">
        <f t="shared" si="219"/>
        <v/>
      </c>
      <c r="B1213" s="444" t="str">
        <f t="shared" si="220"/>
        <v/>
      </c>
      <c r="C1213" s="195"/>
      <c r="D1213" s="527"/>
      <c r="E1213" s="252">
        <f t="shared" si="221"/>
        <v>0</v>
      </c>
      <c r="F1213" s="230">
        <f t="shared" si="222"/>
        <v>0</v>
      </c>
      <c r="G1213" s="233"/>
      <c r="I1213" s="658"/>
    </row>
    <row r="1214" spans="1:9" ht="31.5" customHeight="1" thickBot="1">
      <c r="A1214" s="234"/>
      <c r="B1214" s="456"/>
      <c r="C1214" s="235"/>
      <c r="D1214" s="237"/>
      <c r="E1214" s="237"/>
      <c r="F1214" s="238" t="s">
        <v>83</v>
      </c>
      <c r="G1214" s="262">
        <f>ROUND(SUM(F1202:F1213),0)</f>
        <v>0</v>
      </c>
      <c r="I1214" s="659"/>
    </row>
    <row r="1215" spans="1:9" ht="13.5" thickTop="1">
      <c r="A1215" s="186" t="s">
        <v>76</v>
      </c>
      <c r="B1215" s="446"/>
      <c r="C1215" s="241"/>
      <c r="D1215" s="243"/>
      <c r="E1215" s="243"/>
      <c r="F1215" s="242"/>
      <c r="G1215" s="244"/>
      <c r="I1215" s="659"/>
    </row>
    <row r="1216" spans="1:9">
      <c r="A1216" s="245" t="s">
        <v>57</v>
      </c>
      <c r="B1216" s="455"/>
      <c r="C1216" s="246"/>
      <c r="D1216" s="317"/>
      <c r="E1216" s="248" t="s">
        <v>77</v>
      </c>
      <c r="F1216" s="249" t="s">
        <v>78</v>
      </c>
      <c r="G1216" s="264" t="s">
        <v>77</v>
      </c>
      <c r="H1216" s="220"/>
      <c r="I1216" s="657"/>
    </row>
    <row r="1217" spans="1:16">
      <c r="A1217" s="185" t="s">
        <v>87</v>
      </c>
      <c r="B1217" s="453"/>
      <c r="C1217" s="265"/>
      <c r="D1217" s="318"/>
      <c r="E1217" s="229">
        <f>ROUND(SUM(G1176,G1191,G1199,G1214),2)</f>
        <v>0</v>
      </c>
      <c r="F1217" s="266">
        <f>A</f>
        <v>0</v>
      </c>
      <c r="G1217" s="267">
        <f>E1217*F1217</f>
        <v>0</v>
      </c>
      <c r="I1217" s="659"/>
    </row>
    <row r="1218" spans="1:16">
      <c r="A1218" s="185" t="s">
        <v>85</v>
      </c>
      <c r="B1218" s="453"/>
      <c r="C1218" s="265"/>
      <c r="D1218" s="318"/>
      <c r="E1218" s="229">
        <f>SUM(G1176,G1191,G1199,G1214)</f>
        <v>0</v>
      </c>
      <c r="F1218" s="266">
        <f>I</f>
        <v>0</v>
      </c>
      <c r="G1218" s="267">
        <f>E1218*F1218</f>
        <v>0</v>
      </c>
      <c r="I1218" s="659"/>
    </row>
    <row r="1219" spans="1:16">
      <c r="A1219" s="185" t="s">
        <v>86</v>
      </c>
      <c r="B1219" s="453"/>
      <c r="C1219" s="265"/>
      <c r="D1219" s="318"/>
      <c r="E1219" s="229">
        <f>SUM(G1176,G1191,G1199,G1214)</f>
        <v>0</v>
      </c>
      <c r="F1219" s="266">
        <f>U</f>
        <v>0</v>
      </c>
      <c r="G1219" s="267">
        <f>E1219*F1219</f>
        <v>0</v>
      </c>
      <c r="I1219" s="659"/>
    </row>
    <row r="1220" spans="1:16" ht="33" customHeight="1" thickBot="1">
      <c r="A1220" s="234"/>
      <c r="B1220" s="456"/>
      <c r="C1220" s="235"/>
      <c r="D1220" s="237"/>
      <c r="E1220" s="237"/>
      <c r="F1220" s="268" t="s">
        <v>84</v>
      </c>
      <c r="G1220" s="262">
        <f>SUM(G1217:G1219)</f>
        <v>0</v>
      </c>
      <c r="I1220" s="659"/>
      <c r="J1220" s="295"/>
      <c r="K1220" s="296"/>
      <c r="L1220" s="296"/>
      <c r="M1220" s="296"/>
      <c r="N1220" s="296"/>
      <c r="O1220" s="296"/>
    </row>
    <row r="1221" spans="1:16" s="211" customFormat="1" ht="14" thickTop="1" thickBot="1">
      <c r="A1221" s="269"/>
      <c r="B1221" s="443"/>
      <c r="C1221" s="270"/>
      <c r="D1221" s="319"/>
      <c r="E1221" s="271" t="s">
        <v>89</v>
      </c>
      <c r="F1221" s="272"/>
      <c r="G1221" s="273">
        <f>ROUND(SUM(G1176,G1191,G1199,G1214,G1220),0)</f>
        <v>0</v>
      </c>
      <c r="I1221" s="660"/>
      <c r="J1221" s="212" t="str">
        <f>B1160</f>
        <v>1,4,8</v>
      </c>
      <c r="K1221" s="274">
        <f>E1217</f>
        <v>0</v>
      </c>
      <c r="L1221" s="294">
        <f>G1217</f>
        <v>0</v>
      </c>
      <c r="M1221" s="294">
        <f>G1218</f>
        <v>0</v>
      </c>
      <c r="N1221" s="294">
        <f>G1219</f>
        <v>0</v>
      </c>
      <c r="O1221" s="299">
        <f>SUM(K1221:N1221)</f>
        <v>0</v>
      </c>
      <c r="P1221" s="294"/>
    </row>
    <row r="1222" spans="1:16" ht="13.5" thickTop="1">
      <c r="A1222" s="275" t="s">
        <v>97</v>
      </c>
      <c r="B1222" s="438"/>
      <c r="C1222" s="215"/>
      <c r="D1222" s="217"/>
      <c r="E1222" s="217"/>
      <c r="F1222" s="216"/>
      <c r="G1222" s="219"/>
      <c r="I1222" s="659"/>
      <c r="P1222" s="294"/>
    </row>
    <row r="1223" spans="1:16">
      <c r="A1223" s="275"/>
      <c r="B1223" s="452"/>
      <c r="C1223" s="276"/>
      <c r="D1223" s="320"/>
      <c r="E1223" s="217"/>
      <c r="F1223" s="216"/>
      <c r="G1223" s="277">
        <f ca="1">TODAY()</f>
        <v>44839</v>
      </c>
      <c r="I1223" s="659"/>
      <c r="P1223" s="294"/>
    </row>
    <row r="1224" spans="1:16" ht="13.5" thickBot="1">
      <c r="A1224" s="234"/>
      <c r="B1224" s="456"/>
      <c r="C1224" s="235"/>
      <c r="D1224" s="237"/>
      <c r="E1224" s="237"/>
      <c r="F1224" s="236"/>
      <c r="G1224" s="278"/>
      <c r="I1224" s="659"/>
      <c r="P1224" s="294"/>
    </row>
    <row r="1225" spans="1:16" s="199" customFormat="1" ht="13.5" thickTop="1">
      <c r="A1225" s="196" t="s">
        <v>109</v>
      </c>
      <c r="B1225" s="458"/>
      <c r="C1225" s="196"/>
      <c r="D1225" s="198"/>
      <c r="E1225" s="198"/>
      <c r="F1225" s="197"/>
      <c r="G1225" s="197"/>
      <c r="I1225" s="321"/>
      <c r="J1225" s="200"/>
      <c r="O1225" s="297"/>
    </row>
    <row r="1226" spans="1:16" s="199" customFormat="1">
      <c r="A1226" s="196" t="str">
        <f>CONCATENATE('Prestaciones y AIU'!A1441," ANALISIS DE PRECIOS UNITARIOS")</f>
        <v xml:space="preserve"> ANALISIS DE PRECIOS UNITARIOS</v>
      </c>
      <c r="B1226" s="458"/>
      <c r="C1226" s="196"/>
      <c r="D1226" s="198"/>
      <c r="E1226" s="198"/>
      <c r="F1226" s="197"/>
      <c r="G1226" s="197"/>
      <c r="I1226" s="321"/>
      <c r="J1226" s="200"/>
      <c r="O1226" s="297"/>
    </row>
    <row r="1227" spans="1:16" s="199" customFormat="1">
      <c r="A1227" s="196" t="str">
        <f>Objeto_LIC</f>
        <v>OPTIMIZACION DEL SISTEMA DE ABASTECIMIENTO (ADUCCION, PRETRATAMIENTO Y CONDUCCION) DEL MUNICPIO DE TAME, DEPARTAMENTO DE ARAUCA</v>
      </c>
      <c r="B1227" s="458"/>
      <c r="C1227" s="196"/>
      <c r="D1227" s="198"/>
      <c r="E1227" s="198"/>
      <c r="F1227" s="197"/>
      <c r="G1227" s="197"/>
      <c r="I1227" s="321"/>
      <c r="J1227" s="200"/>
      <c r="O1227" s="297"/>
    </row>
    <row r="1228" spans="1:16" s="199" customFormat="1">
      <c r="A1228" s="196"/>
      <c r="B1228" s="458"/>
      <c r="C1228" s="196"/>
      <c r="D1228" s="198"/>
      <c r="E1228" s="198"/>
      <c r="F1228" s="197"/>
      <c r="G1228" s="197"/>
      <c r="I1228" s="321"/>
      <c r="J1228" s="200"/>
      <c r="O1228" s="297"/>
    </row>
    <row r="1229" spans="1:16" ht="13.5" thickBot="1">
      <c r="A1229" s="201"/>
      <c r="B1229" s="448"/>
      <c r="C1229" s="201"/>
      <c r="D1229" s="203"/>
      <c r="E1229" s="203"/>
      <c r="F1229" s="202"/>
      <c r="G1229" s="202"/>
    </row>
    <row r="1230" spans="1:16" s="211" customFormat="1" ht="13.5" thickTop="1">
      <c r="A1230" s="206"/>
      <c r="B1230" s="457"/>
      <c r="C1230" s="207"/>
      <c r="D1230" s="209"/>
      <c r="E1230" s="209"/>
      <c r="F1230" s="208"/>
      <c r="G1230" s="210" t="s">
        <v>110</v>
      </c>
      <c r="I1230" s="323"/>
      <c r="J1230" s="212"/>
      <c r="O1230" s="297"/>
    </row>
    <row r="1231" spans="1:16">
      <c r="A1231" s="213" t="s">
        <v>62</v>
      </c>
      <c r="B1231" s="750">
        <f>Proponente</f>
        <v>0</v>
      </c>
      <c r="C1231" s="750"/>
      <c r="D1231" s="750"/>
      <c r="E1231" s="750"/>
      <c r="F1231" s="750"/>
      <c r="G1231" s="751"/>
    </row>
    <row r="1232" spans="1:16" ht="48.5" customHeight="1">
      <c r="A1232" s="213" t="s">
        <v>63</v>
      </c>
      <c r="B1232" s="470" t="s">
        <v>279</v>
      </c>
      <c r="C1232" s="750" t="str">
        <f>VLOOKUP(B1232,Presupuesto!$A$4:$B$106,2,FALSE)</f>
        <v>Cajas de inspección de dimensiones internas 1,0 x 0,9 x1,5 mts tipo 1 (incluye concreto de 3.000 psi, acero de refuerzo, malla electrosoldada, Lamina Alfajor/ escaleras de gato para acceso)</v>
      </c>
      <c r="D1232" s="750"/>
      <c r="E1232" s="750"/>
      <c r="F1232" s="750"/>
      <c r="G1232" s="751"/>
    </row>
    <row r="1233" spans="1:15">
      <c r="A1233" s="214"/>
      <c r="B1233" s="438"/>
      <c r="C1233" s="215"/>
      <c r="D1233" s="217"/>
      <c r="E1233" s="217"/>
      <c r="F1233" s="218" t="s">
        <v>88</v>
      </c>
      <c r="G1233" s="687" t="str">
        <f>IF(B1232=0,"-",VLOOKUP(B1232,Presupuesto!$A$5:$C$119,3,FALSE))</f>
        <v>UND</v>
      </c>
      <c r="H1233" s="687"/>
      <c r="I1233" s="687"/>
      <c r="J1233" s="687"/>
      <c r="K1233" s="688"/>
    </row>
    <row r="1234" spans="1:15" ht="13.5" thickBot="1">
      <c r="A1234" s="213" t="s">
        <v>64</v>
      </c>
      <c r="B1234" s="438"/>
      <c r="C1234" s="215"/>
      <c r="D1234" s="217"/>
      <c r="E1234" s="217"/>
      <c r="F1234" s="216"/>
      <c r="G1234" s="219"/>
      <c r="I1234" s="324"/>
      <c r="J1234" s="295"/>
      <c r="K1234" s="296"/>
      <c r="L1234" s="296"/>
      <c r="M1234" s="296"/>
      <c r="N1234" s="296"/>
      <c r="O1234" s="296"/>
    </row>
    <row r="1235" spans="1:15" s="220" customFormat="1" ht="13.5" thickTop="1">
      <c r="A1235" s="221" t="s">
        <v>57</v>
      </c>
      <c r="B1235" s="447" t="s">
        <v>65</v>
      </c>
      <c r="C1235" s="222" t="s">
        <v>66</v>
      </c>
      <c r="D1235" s="223" t="s">
        <v>74</v>
      </c>
      <c r="E1235" s="224" t="s">
        <v>100</v>
      </c>
      <c r="F1235" s="224" t="s">
        <v>79</v>
      </c>
      <c r="G1235" s="225" t="s">
        <v>70</v>
      </c>
      <c r="I1235" s="657"/>
      <c r="J1235" s="226"/>
      <c r="O1235" s="296"/>
    </row>
    <row r="1236" spans="1:15">
      <c r="A1236" s="227" t="str">
        <f t="shared" ref="A1236:A1247" si="223">IF(I1236=0,"-",VLOOKUP(I1236,EQUIPOS,2,FALSE))</f>
        <v>-</v>
      </c>
      <c r="B1236" s="228"/>
      <c r="C1236" s="228"/>
      <c r="D1236" s="494"/>
      <c r="E1236" s="229">
        <f t="shared" ref="E1236:E1247" si="224">IF(I1236=0,0,VLOOKUP(I1236,EQUIPOS,4,FALSE))</f>
        <v>0</v>
      </c>
      <c r="F1236" s="230">
        <f t="shared" ref="F1236:F1247" si="225">IF(D1236=0,0,E1236/D1236)</f>
        <v>0</v>
      </c>
      <c r="G1236" s="231"/>
      <c r="I1236" s="658"/>
    </row>
    <row r="1237" spans="1:15">
      <c r="A1237" s="227" t="str">
        <f t="shared" si="223"/>
        <v>-</v>
      </c>
      <c r="B1237" s="228"/>
      <c r="C1237" s="228"/>
      <c r="D1237" s="494"/>
      <c r="E1237" s="229">
        <f t="shared" si="224"/>
        <v>0</v>
      </c>
      <c r="F1237" s="230">
        <f t="shared" si="225"/>
        <v>0</v>
      </c>
      <c r="G1237" s="232"/>
      <c r="I1237" s="658"/>
    </row>
    <row r="1238" spans="1:15">
      <c r="A1238" s="227" t="str">
        <f t="shared" si="223"/>
        <v>-</v>
      </c>
      <c r="B1238" s="228"/>
      <c r="C1238" s="228"/>
      <c r="D1238" s="494"/>
      <c r="E1238" s="229">
        <f t="shared" si="224"/>
        <v>0</v>
      </c>
      <c r="F1238" s="230">
        <f t="shared" si="225"/>
        <v>0</v>
      </c>
      <c r="G1238" s="232"/>
      <c r="I1238" s="658"/>
    </row>
    <row r="1239" spans="1:15">
      <c r="A1239" s="227" t="str">
        <f t="shared" si="223"/>
        <v>-</v>
      </c>
      <c r="B1239" s="228"/>
      <c r="C1239" s="228"/>
      <c r="D1239" s="494"/>
      <c r="E1239" s="229">
        <f t="shared" si="224"/>
        <v>0</v>
      </c>
      <c r="F1239" s="230">
        <f t="shared" si="225"/>
        <v>0</v>
      </c>
      <c r="G1239" s="232"/>
      <c r="I1239" s="658"/>
    </row>
    <row r="1240" spans="1:15">
      <c r="A1240" s="227" t="str">
        <f t="shared" si="223"/>
        <v>-</v>
      </c>
      <c r="B1240" s="228"/>
      <c r="C1240" s="228"/>
      <c r="D1240" s="494"/>
      <c r="E1240" s="229">
        <f t="shared" si="224"/>
        <v>0</v>
      </c>
      <c r="F1240" s="230">
        <f t="shared" si="225"/>
        <v>0</v>
      </c>
      <c r="G1240" s="232"/>
      <c r="I1240" s="658"/>
    </row>
    <row r="1241" spans="1:15">
      <c r="A1241" s="227" t="str">
        <f t="shared" si="223"/>
        <v>-</v>
      </c>
      <c r="B1241" s="228"/>
      <c r="C1241" s="228"/>
      <c r="D1241" s="494"/>
      <c r="E1241" s="229">
        <f t="shared" si="224"/>
        <v>0</v>
      </c>
      <c r="F1241" s="230">
        <f t="shared" si="225"/>
        <v>0</v>
      </c>
      <c r="G1241" s="232"/>
      <c r="I1241" s="658"/>
    </row>
    <row r="1242" spans="1:15">
      <c r="A1242" s="227" t="str">
        <f t="shared" si="223"/>
        <v>-</v>
      </c>
      <c r="B1242" s="228"/>
      <c r="C1242" s="228"/>
      <c r="D1242" s="494"/>
      <c r="E1242" s="229">
        <f t="shared" si="224"/>
        <v>0</v>
      </c>
      <c r="F1242" s="230">
        <f t="shared" si="225"/>
        <v>0</v>
      </c>
      <c r="G1242" s="232"/>
      <c r="I1242" s="658"/>
    </row>
    <row r="1243" spans="1:15">
      <c r="A1243" s="227" t="str">
        <f t="shared" si="223"/>
        <v>-</v>
      </c>
      <c r="B1243" s="228"/>
      <c r="C1243" s="228"/>
      <c r="D1243" s="494"/>
      <c r="E1243" s="229">
        <f t="shared" si="224"/>
        <v>0</v>
      </c>
      <c r="F1243" s="230">
        <f t="shared" si="225"/>
        <v>0</v>
      </c>
      <c r="G1243" s="232"/>
      <c r="I1243" s="658"/>
    </row>
    <row r="1244" spans="1:15">
      <c r="A1244" s="227" t="str">
        <f t="shared" si="223"/>
        <v>-</v>
      </c>
      <c r="B1244" s="228"/>
      <c r="C1244" s="228"/>
      <c r="D1244" s="494"/>
      <c r="E1244" s="229">
        <f t="shared" si="224"/>
        <v>0</v>
      </c>
      <c r="F1244" s="230">
        <f t="shared" si="225"/>
        <v>0</v>
      </c>
      <c r="G1244" s="232"/>
      <c r="I1244" s="658"/>
    </row>
    <row r="1245" spans="1:15">
      <c r="A1245" s="227" t="str">
        <f t="shared" si="223"/>
        <v>-</v>
      </c>
      <c r="B1245" s="228"/>
      <c r="C1245" s="228"/>
      <c r="D1245" s="494"/>
      <c r="E1245" s="229">
        <f t="shared" si="224"/>
        <v>0</v>
      </c>
      <c r="F1245" s="230">
        <f t="shared" si="225"/>
        <v>0</v>
      </c>
      <c r="G1245" s="232"/>
      <c r="I1245" s="658"/>
    </row>
    <row r="1246" spans="1:15">
      <c r="A1246" s="227" t="str">
        <f t="shared" si="223"/>
        <v>-</v>
      </c>
      <c r="B1246" s="228"/>
      <c r="C1246" s="228"/>
      <c r="D1246" s="494"/>
      <c r="E1246" s="229">
        <f t="shared" si="224"/>
        <v>0</v>
      </c>
      <c r="F1246" s="230">
        <f t="shared" si="225"/>
        <v>0</v>
      </c>
      <c r="G1246" s="232"/>
      <c r="I1246" s="658"/>
    </row>
    <row r="1247" spans="1:15">
      <c r="A1247" s="227" t="str">
        <f t="shared" si="223"/>
        <v>-</v>
      </c>
      <c r="B1247" s="228"/>
      <c r="C1247" s="228"/>
      <c r="D1247" s="494"/>
      <c r="E1247" s="229">
        <f t="shared" si="224"/>
        <v>0</v>
      </c>
      <c r="F1247" s="230">
        <f t="shared" si="225"/>
        <v>0</v>
      </c>
      <c r="G1247" s="232"/>
      <c r="I1247" s="658"/>
    </row>
    <row r="1248" spans="1:15" ht="13.5" thickBot="1">
      <c r="A1248" s="234"/>
      <c r="B1248" s="456"/>
      <c r="C1248" s="235"/>
      <c r="D1248" s="503"/>
      <c r="E1248" s="237"/>
      <c r="F1248" s="238" t="s">
        <v>80</v>
      </c>
      <c r="G1248" s="239">
        <f>SUM(F1236:F1247)</f>
        <v>0</v>
      </c>
      <c r="I1248" s="659"/>
    </row>
    <row r="1249" spans="1:15" ht="13.5" thickTop="1">
      <c r="A1249" s="240" t="s">
        <v>67</v>
      </c>
      <c r="B1249" s="446"/>
      <c r="C1249" s="241"/>
      <c r="D1249" s="509"/>
      <c r="E1249" s="243"/>
      <c r="F1249" s="242"/>
      <c r="G1249" s="244"/>
      <c r="I1249" s="659"/>
    </row>
    <row r="1250" spans="1:15" s="220" customFormat="1" ht="26">
      <c r="A1250" s="245" t="s">
        <v>57</v>
      </c>
      <c r="B1250" s="455"/>
      <c r="C1250" s="247" t="s">
        <v>58</v>
      </c>
      <c r="D1250" s="515" t="s">
        <v>68</v>
      </c>
      <c r="E1250" s="248" t="s">
        <v>69</v>
      </c>
      <c r="F1250" s="249" t="s">
        <v>79</v>
      </c>
      <c r="G1250" s="250" t="s">
        <v>70</v>
      </c>
      <c r="I1250" s="657"/>
      <c r="J1250" s="226"/>
      <c r="O1250" s="296"/>
    </row>
    <row r="1251" spans="1:15">
      <c r="A1251" s="748" t="str">
        <f t="shared" ref="A1251:A1262" si="226">IF(I1251=0,"",VLOOKUP(I1251,MATERIALES,2,FALSE))</f>
        <v/>
      </c>
      <c r="B1251" s="749"/>
      <c r="C1251" s="251" t="str">
        <f t="shared" ref="C1251:C1259" si="227">IF(I1251=0,"",VLOOKUP(I1251,MATERIALES,3,FALSE))</f>
        <v/>
      </c>
      <c r="D1251" s="494"/>
      <c r="E1251" s="252">
        <f t="shared" ref="E1251:E1262" si="228">IF(I1251=0,0,VLOOKUP(I1251,MATERIALES,4,FALSE))</f>
        <v>0</v>
      </c>
      <c r="F1251" s="230">
        <f>D1251*E1251</f>
        <v>0</v>
      </c>
      <c r="G1251" s="231"/>
      <c r="I1251" s="661"/>
    </row>
    <row r="1252" spans="1:15">
      <c r="A1252" s="748" t="str">
        <f t="shared" ref="A1252" si="229">IF(I1252=0,"",VLOOKUP(I1252,MATERIALES,2,FALSE))</f>
        <v/>
      </c>
      <c r="B1252" s="749"/>
      <c r="C1252" s="251" t="str">
        <f t="shared" si="227"/>
        <v/>
      </c>
      <c r="D1252" s="494"/>
      <c r="E1252" s="252">
        <f t="shared" si="228"/>
        <v>0</v>
      </c>
      <c r="F1252" s="230">
        <f t="shared" ref="F1252:F1262" si="230">D1252*E1252</f>
        <v>0</v>
      </c>
      <c r="G1252" s="232"/>
      <c r="I1252" s="661"/>
    </row>
    <row r="1253" spans="1:15">
      <c r="A1253" s="748" t="str">
        <f t="shared" si="226"/>
        <v/>
      </c>
      <c r="B1253" s="749"/>
      <c r="C1253" s="251" t="str">
        <f t="shared" si="227"/>
        <v/>
      </c>
      <c r="D1253" s="494"/>
      <c r="E1253" s="252">
        <f t="shared" si="228"/>
        <v>0</v>
      </c>
      <c r="F1253" s="230">
        <f t="shared" si="230"/>
        <v>0</v>
      </c>
      <c r="G1253" s="232"/>
      <c r="I1253" s="661"/>
    </row>
    <row r="1254" spans="1:15">
      <c r="A1254" s="748" t="str">
        <f t="shared" si="226"/>
        <v/>
      </c>
      <c r="B1254" s="749"/>
      <c r="C1254" s="251" t="str">
        <f t="shared" si="227"/>
        <v/>
      </c>
      <c r="D1254" s="494"/>
      <c r="E1254" s="252">
        <f t="shared" si="228"/>
        <v>0</v>
      </c>
      <c r="F1254" s="230">
        <f t="shared" si="230"/>
        <v>0</v>
      </c>
      <c r="G1254" s="232"/>
      <c r="I1254" s="661"/>
    </row>
    <row r="1255" spans="1:15">
      <c r="A1255" s="748" t="str">
        <f t="shared" si="226"/>
        <v/>
      </c>
      <c r="B1255" s="749"/>
      <c r="C1255" s="251" t="str">
        <f t="shared" si="227"/>
        <v/>
      </c>
      <c r="D1255" s="494"/>
      <c r="E1255" s="252">
        <f t="shared" si="228"/>
        <v>0</v>
      </c>
      <c r="F1255" s="230">
        <f t="shared" si="230"/>
        <v>0</v>
      </c>
      <c r="G1255" s="232"/>
      <c r="I1255" s="661"/>
    </row>
    <row r="1256" spans="1:15">
      <c r="A1256" s="748" t="str">
        <f t="shared" si="226"/>
        <v/>
      </c>
      <c r="B1256" s="749"/>
      <c r="C1256" s="251" t="str">
        <f t="shared" si="227"/>
        <v/>
      </c>
      <c r="D1256" s="494"/>
      <c r="E1256" s="252">
        <f t="shared" si="228"/>
        <v>0</v>
      </c>
      <c r="F1256" s="230">
        <f t="shared" si="230"/>
        <v>0</v>
      </c>
      <c r="G1256" s="232"/>
      <c r="I1256" s="658"/>
    </row>
    <row r="1257" spans="1:15">
      <c r="A1257" s="748" t="str">
        <f t="shared" si="226"/>
        <v/>
      </c>
      <c r="B1257" s="749"/>
      <c r="C1257" s="251" t="str">
        <f t="shared" si="227"/>
        <v/>
      </c>
      <c r="D1257" s="494"/>
      <c r="E1257" s="252">
        <f t="shared" si="228"/>
        <v>0</v>
      </c>
      <c r="F1257" s="230">
        <f t="shared" si="230"/>
        <v>0</v>
      </c>
      <c r="G1257" s="232"/>
      <c r="I1257" s="661"/>
    </row>
    <row r="1258" spans="1:15">
      <c r="A1258" s="748" t="str">
        <f t="shared" si="226"/>
        <v/>
      </c>
      <c r="B1258" s="749"/>
      <c r="C1258" s="251" t="str">
        <f t="shared" si="227"/>
        <v/>
      </c>
      <c r="D1258" s="494"/>
      <c r="E1258" s="252">
        <f t="shared" si="228"/>
        <v>0</v>
      </c>
      <c r="F1258" s="230">
        <f t="shared" si="230"/>
        <v>0</v>
      </c>
      <c r="G1258" s="253"/>
      <c r="I1258" s="658"/>
    </row>
    <row r="1259" spans="1:15">
      <c r="A1259" s="748" t="str">
        <f t="shared" si="226"/>
        <v/>
      </c>
      <c r="B1259" s="749"/>
      <c r="C1259" s="251" t="str">
        <f t="shared" si="227"/>
        <v/>
      </c>
      <c r="D1259" s="494"/>
      <c r="E1259" s="252">
        <f t="shared" si="228"/>
        <v>0</v>
      </c>
      <c r="F1259" s="230">
        <f t="shared" si="230"/>
        <v>0</v>
      </c>
      <c r="G1259" s="232"/>
      <c r="I1259" s="658"/>
    </row>
    <row r="1260" spans="1:15">
      <c r="A1260" s="748" t="str">
        <f t="shared" si="226"/>
        <v/>
      </c>
      <c r="B1260" s="749"/>
      <c r="C1260" s="251"/>
      <c r="D1260" s="494"/>
      <c r="E1260" s="252">
        <f t="shared" si="228"/>
        <v>0</v>
      </c>
      <c r="F1260" s="230">
        <f t="shared" si="230"/>
        <v>0</v>
      </c>
      <c r="G1260" s="232"/>
      <c r="I1260" s="658"/>
    </row>
    <row r="1261" spans="1:15">
      <c r="A1261" s="748" t="str">
        <f t="shared" si="226"/>
        <v/>
      </c>
      <c r="B1261" s="749"/>
      <c r="C1261" s="251"/>
      <c r="D1261" s="494"/>
      <c r="E1261" s="252">
        <f t="shared" si="228"/>
        <v>0</v>
      </c>
      <c r="F1261" s="230">
        <f t="shared" si="230"/>
        <v>0</v>
      </c>
      <c r="G1261" s="232"/>
      <c r="I1261" s="658"/>
    </row>
    <row r="1262" spans="1:15">
      <c r="A1262" s="748" t="str">
        <f t="shared" si="226"/>
        <v/>
      </c>
      <c r="B1262" s="749"/>
      <c r="C1262" s="251" t="str">
        <f t="shared" ref="C1262" si="231">IF(I1262=0,"",VLOOKUP(I1262,MATERIALES,3,FALSE))</f>
        <v/>
      </c>
      <c r="D1262" s="494"/>
      <c r="E1262" s="252">
        <f t="shared" si="228"/>
        <v>0</v>
      </c>
      <c r="F1262" s="230">
        <f t="shared" si="230"/>
        <v>0</v>
      </c>
      <c r="G1262" s="233"/>
      <c r="I1262" s="658"/>
    </row>
    <row r="1263" spans="1:15" ht="26.25" customHeight="1" thickBot="1">
      <c r="A1263" s="214"/>
      <c r="B1263" s="438"/>
      <c r="C1263" s="215"/>
      <c r="D1263" s="483"/>
      <c r="E1263" s="254"/>
      <c r="F1263" s="255" t="s">
        <v>81</v>
      </c>
      <c r="G1263" s="253">
        <f>ROUND(SUM(F1251:F1262),0)</f>
        <v>0</v>
      </c>
      <c r="I1263" s="659"/>
    </row>
    <row r="1264" spans="1:15" ht="14" thickTop="1" thickBot="1">
      <c r="A1264" s="256" t="s">
        <v>72</v>
      </c>
      <c r="B1264" s="445"/>
      <c r="C1264" s="257"/>
      <c r="D1264" s="523"/>
      <c r="E1264" s="259"/>
      <c r="F1264" s="258"/>
      <c r="G1264" s="260"/>
      <c r="I1264" s="659"/>
    </row>
    <row r="1265" spans="1:9" ht="13.5" thickTop="1">
      <c r="A1265" s="245" t="s">
        <v>57</v>
      </c>
      <c r="B1265" s="455"/>
      <c r="C1265" s="248" t="s">
        <v>71</v>
      </c>
      <c r="D1265" s="515" t="s">
        <v>75</v>
      </c>
      <c r="E1265" s="248" t="s">
        <v>98</v>
      </c>
      <c r="F1265" s="249" t="s">
        <v>79</v>
      </c>
      <c r="G1265" s="250" t="s">
        <v>70</v>
      </c>
      <c r="I1265" s="659"/>
    </row>
    <row r="1266" spans="1:9">
      <c r="A1266" s="748" t="str">
        <f>IF(I1266=0,"",VLOOKUP(I1266,EQUIPOS,2,FALSE))</f>
        <v/>
      </c>
      <c r="B1266" s="749"/>
      <c r="C1266" s="195"/>
      <c r="D1266" s="494"/>
      <c r="E1266" s="252">
        <f>IF(I1266=0,0,VLOOKUP(I1266,EQUIPOS,4,FALSE))</f>
        <v>0</v>
      </c>
      <c r="F1266" s="230">
        <f>C1266*D1266*E1266</f>
        <v>0</v>
      </c>
      <c r="G1266" s="231"/>
      <c r="I1266" s="658"/>
    </row>
    <row r="1267" spans="1:9">
      <c r="A1267" s="748" t="str">
        <f>IF(I1267=0,"",VLOOKUP(I1267,EQUIPOS,2,FALSE))</f>
        <v/>
      </c>
      <c r="B1267" s="749"/>
      <c r="C1267" s="195"/>
      <c r="D1267" s="494"/>
      <c r="E1267" s="252">
        <f>IF(I1267=0,0,VLOOKUP(I1267,EQUIPOS,4,FALSE))</f>
        <v>0</v>
      </c>
      <c r="F1267" s="230">
        <f t="shared" ref="F1267:F1270" si="232">C1267*D1267*E1267</f>
        <v>0</v>
      </c>
      <c r="G1267" s="232"/>
      <c r="I1267" s="658"/>
    </row>
    <row r="1268" spans="1:9">
      <c r="A1268" s="748" t="str">
        <f>IF(I1268=0,"",VLOOKUP(I1268,EQUIPOS,2,FALSE))</f>
        <v/>
      </c>
      <c r="B1268" s="749"/>
      <c r="C1268" s="195"/>
      <c r="D1268" s="494"/>
      <c r="E1268" s="252">
        <f>IF(I1268=0,0,VLOOKUP(I1268,EQUIPOS,4,FALSE))</f>
        <v>0</v>
      </c>
      <c r="F1268" s="230">
        <f t="shared" si="232"/>
        <v>0</v>
      </c>
      <c r="G1268" s="232"/>
      <c r="I1268" s="658"/>
    </row>
    <row r="1269" spans="1:9">
      <c r="A1269" s="748" t="str">
        <f>IF(I1269=0,"",VLOOKUP(I1269,EQUIPOS,2,FALSE))</f>
        <v/>
      </c>
      <c r="B1269" s="749"/>
      <c r="C1269" s="195"/>
      <c r="D1269" s="494"/>
      <c r="E1269" s="252">
        <f>IF(I1269=0,0,VLOOKUP(I1269,EQUIPOS,4,FALSE))</f>
        <v>0</v>
      </c>
      <c r="F1269" s="230">
        <f t="shared" si="232"/>
        <v>0</v>
      </c>
      <c r="G1269" s="232"/>
      <c r="I1269" s="658"/>
    </row>
    <row r="1270" spans="1:9">
      <c r="A1270" s="748" t="str">
        <f>IF(I1270=0,"",VLOOKUP(I1270,EQUIPOS,2,FALSE))</f>
        <v/>
      </c>
      <c r="B1270" s="749"/>
      <c r="C1270" s="195"/>
      <c r="D1270" s="494"/>
      <c r="E1270" s="252">
        <f>IF(I1270=0,0,VLOOKUP(I1270,EQUIPOS,4,FALSE))</f>
        <v>0</v>
      </c>
      <c r="F1270" s="230">
        <f t="shared" si="232"/>
        <v>0</v>
      </c>
      <c r="G1270" s="233"/>
      <c r="I1270" s="658"/>
    </row>
    <row r="1271" spans="1:9" ht="30.75" customHeight="1" thickBot="1">
      <c r="A1271" s="234"/>
      <c r="B1271" s="456"/>
      <c r="C1271" s="235"/>
      <c r="D1271" s="503"/>
      <c r="E1271" s="261"/>
      <c r="F1271" s="238" t="s">
        <v>82</v>
      </c>
      <c r="G1271" s="262">
        <f>ROUND(SUM(F1266:F1270),0)</f>
        <v>0</v>
      </c>
      <c r="I1271" s="659"/>
    </row>
    <row r="1272" spans="1:9" ht="13.5" thickTop="1">
      <c r="A1272" s="240" t="s">
        <v>73</v>
      </c>
      <c r="B1272" s="446"/>
      <c r="C1272" s="241"/>
      <c r="D1272" s="509"/>
      <c r="E1272" s="243"/>
      <c r="F1272" s="242"/>
      <c r="G1272" s="244"/>
      <c r="I1272" s="659"/>
    </row>
    <row r="1273" spans="1:9" ht="26">
      <c r="A1273" s="245" t="s">
        <v>57</v>
      </c>
      <c r="B1273" s="454" t="s">
        <v>58</v>
      </c>
      <c r="C1273" s="247" t="s">
        <v>68</v>
      </c>
      <c r="D1273" s="515" t="s">
        <v>74</v>
      </c>
      <c r="E1273" s="248" t="s">
        <v>69</v>
      </c>
      <c r="F1273" s="249" t="s">
        <v>79</v>
      </c>
      <c r="G1273" s="250" t="s">
        <v>70</v>
      </c>
      <c r="H1273" s="220"/>
      <c r="I1273" s="657"/>
    </row>
    <row r="1274" spans="1:9">
      <c r="A1274" s="263" t="str">
        <f t="shared" ref="A1274:A1285" si="233">IF(I1274=0,"",VLOOKUP(I1274,MANOOBRA,2,FALSE))</f>
        <v/>
      </c>
      <c r="B1274" s="444" t="str">
        <f t="shared" ref="B1274:B1285" si="234">IF(I1274=0,"",VLOOKUP(I1274,MANOOBRA,3,FALSE))</f>
        <v/>
      </c>
      <c r="C1274" s="195"/>
      <c r="D1274" s="527"/>
      <c r="E1274" s="252">
        <f t="shared" ref="E1274:E1285" si="235">IF(I1274=0,0,VLOOKUP(I1274,MANOOBRA,4,FALSE))</f>
        <v>0</v>
      </c>
      <c r="F1274" s="230">
        <f>IF(D1274=0,0,C1274*E1274/D1274)</f>
        <v>0</v>
      </c>
      <c r="G1274" s="231"/>
      <c r="I1274" s="658"/>
    </row>
    <row r="1275" spans="1:9">
      <c r="A1275" s="263" t="str">
        <f t="shared" si="233"/>
        <v/>
      </c>
      <c r="B1275" s="444" t="str">
        <f t="shared" si="234"/>
        <v/>
      </c>
      <c r="C1275" s="195"/>
      <c r="D1275" s="527"/>
      <c r="E1275" s="252">
        <f t="shared" si="235"/>
        <v>0</v>
      </c>
      <c r="F1275" s="230">
        <f t="shared" ref="F1275:F1285" si="236">IF(D1275=0,0,C1275*E1275/D1275)</f>
        <v>0</v>
      </c>
      <c r="G1275" s="232"/>
      <c r="I1275" s="658"/>
    </row>
    <row r="1276" spans="1:9">
      <c r="A1276" s="263" t="str">
        <f t="shared" si="233"/>
        <v/>
      </c>
      <c r="B1276" s="444" t="str">
        <f t="shared" si="234"/>
        <v/>
      </c>
      <c r="C1276" s="195"/>
      <c r="D1276" s="527"/>
      <c r="E1276" s="252">
        <f t="shared" si="235"/>
        <v>0</v>
      </c>
      <c r="F1276" s="230">
        <f t="shared" si="236"/>
        <v>0</v>
      </c>
      <c r="G1276" s="232"/>
      <c r="I1276" s="658"/>
    </row>
    <row r="1277" spans="1:9">
      <c r="A1277" s="263" t="str">
        <f t="shared" si="233"/>
        <v/>
      </c>
      <c r="B1277" s="444" t="str">
        <f t="shared" si="234"/>
        <v/>
      </c>
      <c r="C1277" s="195"/>
      <c r="D1277" s="527"/>
      <c r="E1277" s="252">
        <f t="shared" si="235"/>
        <v>0</v>
      </c>
      <c r="F1277" s="230">
        <f t="shared" si="236"/>
        <v>0</v>
      </c>
      <c r="G1277" s="232"/>
      <c r="I1277" s="658"/>
    </row>
    <row r="1278" spans="1:9">
      <c r="A1278" s="263" t="str">
        <f t="shared" si="233"/>
        <v/>
      </c>
      <c r="B1278" s="444" t="str">
        <f t="shared" si="234"/>
        <v/>
      </c>
      <c r="C1278" s="195"/>
      <c r="D1278" s="527"/>
      <c r="E1278" s="252">
        <f t="shared" si="235"/>
        <v>0</v>
      </c>
      <c r="F1278" s="230">
        <f t="shared" si="236"/>
        <v>0</v>
      </c>
      <c r="G1278" s="232"/>
      <c r="I1278" s="658"/>
    </row>
    <row r="1279" spans="1:9">
      <c r="A1279" s="263" t="str">
        <f t="shared" si="233"/>
        <v/>
      </c>
      <c r="B1279" s="444" t="str">
        <f t="shared" si="234"/>
        <v/>
      </c>
      <c r="C1279" s="195"/>
      <c r="D1279" s="527"/>
      <c r="E1279" s="252">
        <f t="shared" si="235"/>
        <v>0</v>
      </c>
      <c r="F1279" s="230">
        <f t="shared" si="236"/>
        <v>0</v>
      </c>
      <c r="G1279" s="232"/>
      <c r="I1279" s="658"/>
    </row>
    <row r="1280" spans="1:9">
      <c r="A1280" s="263" t="str">
        <f t="shared" si="233"/>
        <v/>
      </c>
      <c r="B1280" s="444" t="str">
        <f t="shared" si="234"/>
        <v/>
      </c>
      <c r="C1280" s="195"/>
      <c r="D1280" s="527"/>
      <c r="E1280" s="252">
        <f t="shared" si="235"/>
        <v>0</v>
      </c>
      <c r="F1280" s="230">
        <f t="shared" si="236"/>
        <v>0</v>
      </c>
      <c r="G1280" s="232"/>
      <c r="I1280" s="658"/>
    </row>
    <row r="1281" spans="1:16">
      <c r="A1281" s="263" t="str">
        <f t="shared" si="233"/>
        <v/>
      </c>
      <c r="B1281" s="444" t="str">
        <f t="shared" si="234"/>
        <v/>
      </c>
      <c r="C1281" s="195"/>
      <c r="D1281" s="527"/>
      <c r="E1281" s="252">
        <f t="shared" si="235"/>
        <v>0</v>
      </c>
      <c r="F1281" s="230">
        <f t="shared" si="236"/>
        <v>0</v>
      </c>
      <c r="G1281" s="232"/>
      <c r="I1281" s="658"/>
    </row>
    <row r="1282" spans="1:16">
      <c r="A1282" s="263" t="str">
        <f t="shared" si="233"/>
        <v/>
      </c>
      <c r="B1282" s="444" t="str">
        <f t="shared" si="234"/>
        <v/>
      </c>
      <c r="C1282" s="195"/>
      <c r="D1282" s="527"/>
      <c r="E1282" s="252">
        <f t="shared" si="235"/>
        <v>0</v>
      </c>
      <c r="F1282" s="230">
        <f t="shared" si="236"/>
        <v>0</v>
      </c>
      <c r="G1282" s="232"/>
      <c r="I1282" s="658"/>
    </row>
    <row r="1283" spans="1:16">
      <c r="A1283" s="263" t="str">
        <f t="shared" si="233"/>
        <v/>
      </c>
      <c r="B1283" s="444" t="str">
        <f t="shared" si="234"/>
        <v/>
      </c>
      <c r="C1283" s="195"/>
      <c r="D1283" s="527"/>
      <c r="E1283" s="252">
        <f t="shared" si="235"/>
        <v>0</v>
      </c>
      <c r="F1283" s="230">
        <f t="shared" si="236"/>
        <v>0</v>
      </c>
      <c r="G1283" s="232"/>
      <c r="I1283" s="658"/>
    </row>
    <row r="1284" spans="1:16">
      <c r="A1284" s="263" t="str">
        <f t="shared" si="233"/>
        <v/>
      </c>
      <c r="B1284" s="444" t="str">
        <f t="shared" si="234"/>
        <v/>
      </c>
      <c r="C1284" s="195"/>
      <c r="D1284" s="527"/>
      <c r="E1284" s="252">
        <f t="shared" si="235"/>
        <v>0</v>
      </c>
      <c r="F1284" s="230">
        <f t="shared" si="236"/>
        <v>0</v>
      </c>
      <c r="G1284" s="232"/>
      <c r="I1284" s="658"/>
    </row>
    <row r="1285" spans="1:16">
      <c r="A1285" s="263" t="str">
        <f t="shared" si="233"/>
        <v/>
      </c>
      <c r="B1285" s="444" t="str">
        <f t="shared" si="234"/>
        <v/>
      </c>
      <c r="C1285" s="195"/>
      <c r="D1285" s="527"/>
      <c r="E1285" s="252">
        <f t="shared" si="235"/>
        <v>0</v>
      </c>
      <c r="F1285" s="230">
        <f t="shared" si="236"/>
        <v>0</v>
      </c>
      <c r="G1285" s="233"/>
      <c r="I1285" s="658"/>
    </row>
    <row r="1286" spans="1:16" ht="31.5" customHeight="1" thickBot="1">
      <c r="A1286" s="234"/>
      <c r="B1286" s="456"/>
      <c r="C1286" s="235"/>
      <c r="D1286" s="237"/>
      <c r="E1286" s="237"/>
      <c r="F1286" s="238" t="s">
        <v>83</v>
      </c>
      <c r="G1286" s="262">
        <f>ROUND(SUM(F1274:F1285),0)</f>
        <v>0</v>
      </c>
      <c r="I1286" s="659"/>
    </row>
    <row r="1287" spans="1:16" ht="13.5" thickTop="1">
      <c r="A1287" s="186" t="s">
        <v>76</v>
      </c>
      <c r="B1287" s="446"/>
      <c r="C1287" s="241"/>
      <c r="D1287" s="243"/>
      <c r="E1287" s="243"/>
      <c r="F1287" s="242"/>
      <c r="G1287" s="244"/>
      <c r="I1287" s="659"/>
    </row>
    <row r="1288" spans="1:16">
      <c r="A1288" s="245" t="s">
        <v>57</v>
      </c>
      <c r="B1288" s="455"/>
      <c r="C1288" s="246"/>
      <c r="D1288" s="317"/>
      <c r="E1288" s="248" t="s">
        <v>77</v>
      </c>
      <c r="F1288" s="249" t="s">
        <v>78</v>
      </c>
      <c r="G1288" s="264" t="s">
        <v>77</v>
      </c>
      <c r="H1288" s="220"/>
      <c r="I1288" s="657"/>
    </row>
    <row r="1289" spans="1:16">
      <c r="A1289" s="185" t="s">
        <v>87</v>
      </c>
      <c r="B1289" s="453"/>
      <c r="C1289" s="265"/>
      <c r="D1289" s="318"/>
      <c r="E1289" s="229">
        <f>ROUND(SUM(G1248,G1263,G1271,G1286),2)</f>
        <v>0</v>
      </c>
      <c r="F1289" s="266">
        <f>A</f>
        <v>0</v>
      </c>
      <c r="G1289" s="267">
        <f>E1289*F1289</f>
        <v>0</v>
      </c>
      <c r="I1289" s="659"/>
    </row>
    <row r="1290" spans="1:16">
      <c r="A1290" s="185" t="s">
        <v>85</v>
      </c>
      <c r="B1290" s="453"/>
      <c r="C1290" s="265"/>
      <c r="D1290" s="318"/>
      <c r="E1290" s="229">
        <f>SUM(G1248,G1263,G1271,G1286)</f>
        <v>0</v>
      </c>
      <c r="F1290" s="266">
        <f>I</f>
        <v>0</v>
      </c>
      <c r="G1290" s="267">
        <f>E1290*F1290</f>
        <v>0</v>
      </c>
      <c r="I1290" s="659"/>
    </row>
    <row r="1291" spans="1:16">
      <c r="A1291" s="185" t="s">
        <v>86</v>
      </c>
      <c r="B1291" s="453"/>
      <c r="C1291" s="265"/>
      <c r="D1291" s="318"/>
      <c r="E1291" s="229">
        <f>SUM(G1248,G1263,G1271,G1286)</f>
        <v>0</v>
      </c>
      <c r="F1291" s="266">
        <f>U</f>
        <v>0</v>
      </c>
      <c r="G1291" s="267">
        <f>E1291*F1291</f>
        <v>0</v>
      </c>
      <c r="I1291" s="659"/>
    </row>
    <row r="1292" spans="1:16" ht="33" customHeight="1" thickBot="1">
      <c r="A1292" s="234"/>
      <c r="B1292" s="456"/>
      <c r="C1292" s="235"/>
      <c r="D1292" s="237"/>
      <c r="E1292" s="237"/>
      <c r="F1292" s="268" t="s">
        <v>84</v>
      </c>
      <c r="G1292" s="262">
        <f>SUM(G1289:G1291)</f>
        <v>0</v>
      </c>
      <c r="I1292" s="659"/>
      <c r="J1292" s="295"/>
      <c r="K1292" s="296"/>
      <c r="L1292" s="296"/>
      <c r="M1292" s="296"/>
      <c r="N1292" s="296"/>
      <c r="O1292" s="296"/>
    </row>
    <row r="1293" spans="1:16" s="211" customFormat="1" ht="14" thickTop="1" thickBot="1">
      <c r="A1293" s="269"/>
      <c r="B1293" s="443"/>
      <c r="C1293" s="270"/>
      <c r="D1293" s="319"/>
      <c r="E1293" s="271" t="s">
        <v>89</v>
      </c>
      <c r="F1293" s="272"/>
      <c r="G1293" s="273">
        <f>ROUND(SUM(G1248,G1263,G1271,G1286,G1292),0)</f>
        <v>0</v>
      </c>
      <c r="I1293" s="660"/>
      <c r="J1293" s="212" t="str">
        <f>B1232</f>
        <v>1,4,9</v>
      </c>
      <c r="K1293" s="274">
        <f>E1289</f>
        <v>0</v>
      </c>
      <c r="L1293" s="294">
        <f>G1289</f>
        <v>0</v>
      </c>
      <c r="M1293" s="294">
        <f>G1290</f>
        <v>0</v>
      </c>
      <c r="N1293" s="294">
        <f>G1291</f>
        <v>0</v>
      </c>
      <c r="O1293" s="299">
        <f>SUM(K1293:N1293)</f>
        <v>0</v>
      </c>
      <c r="P1293" s="294"/>
    </row>
    <row r="1294" spans="1:16" ht="13.5" thickTop="1">
      <c r="A1294" s="275" t="s">
        <v>97</v>
      </c>
      <c r="B1294" s="438"/>
      <c r="C1294" s="215"/>
      <c r="D1294" s="217"/>
      <c r="E1294" s="217"/>
      <c r="F1294" s="216"/>
      <c r="G1294" s="219"/>
      <c r="I1294" s="659"/>
      <c r="P1294" s="294"/>
    </row>
    <row r="1295" spans="1:16">
      <c r="A1295" s="275"/>
      <c r="B1295" s="452"/>
      <c r="C1295" s="276"/>
      <c r="D1295" s="320"/>
      <c r="E1295" s="217"/>
      <c r="F1295" s="216"/>
      <c r="G1295" s="277">
        <f ca="1">TODAY()</f>
        <v>44839</v>
      </c>
      <c r="I1295" s="659"/>
      <c r="P1295" s="294"/>
    </row>
    <row r="1296" spans="1:16" ht="13.5" thickBot="1">
      <c r="A1296" s="234"/>
      <c r="B1296" s="456"/>
      <c r="C1296" s="235"/>
      <c r="D1296" s="237"/>
      <c r="E1296" s="237"/>
      <c r="F1296" s="236"/>
      <c r="G1296" s="278"/>
      <c r="I1296" s="659"/>
      <c r="P1296" s="294"/>
    </row>
    <row r="1297" spans="1:16" ht="13.5" thickTop="1">
      <c r="A1297" s="215"/>
      <c r="B1297" s="438"/>
      <c r="C1297" s="215"/>
      <c r="D1297" s="217"/>
      <c r="E1297" s="217"/>
      <c r="F1297" s="216"/>
      <c r="G1297" s="216"/>
      <c r="I1297" s="434"/>
      <c r="P1297" s="294"/>
    </row>
    <row r="1298" spans="1:16" s="199" customFormat="1">
      <c r="A1298" s="196" t="s">
        <v>109</v>
      </c>
      <c r="B1298" s="458"/>
      <c r="C1298" s="196"/>
      <c r="D1298" s="198"/>
      <c r="E1298" s="198"/>
      <c r="F1298" s="197"/>
      <c r="G1298" s="197"/>
      <c r="I1298" s="321"/>
      <c r="J1298" s="200"/>
      <c r="O1298" s="297"/>
    </row>
    <row r="1299" spans="1:16" s="199" customFormat="1">
      <c r="A1299" s="196" t="str">
        <f>CONCATENATE('Prestaciones y AIU'!A1514," ANALISIS DE PRECIOS UNITARIOS")</f>
        <v xml:space="preserve"> ANALISIS DE PRECIOS UNITARIOS</v>
      </c>
      <c r="B1299" s="458"/>
      <c r="C1299" s="196"/>
      <c r="D1299" s="198"/>
      <c r="E1299" s="198"/>
      <c r="F1299" s="197"/>
      <c r="G1299" s="197"/>
      <c r="I1299" s="321"/>
      <c r="J1299" s="200"/>
      <c r="O1299" s="297"/>
    </row>
    <row r="1300" spans="1:16" s="199" customFormat="1">
      <c r="A1300" s="196" t="str">
        <f>Objeto_LIC</f>
        <v>OPTIMIZACION DEL SISTEMA DE ABASTECIMIENTO (ADUCCION, PRETRATAMIENTO Y CONDUCCION) DEL MUNICPIO DE TAME, DEPARTAMENTO DE ARAUCA</v>
      </c>
      <c r="B1300" s="458"/>
      <c r="C1300" s="196"/>
      <c r="D1300" s="198"/>
      <c r="E1300" s="198"/>
      <c r="F1300" s="197"/>
      <c r="G1300" s="197"/>
      <c r="I1300" s="321"/>
      <c r="J1300" s="200"/>
      <c r="O1300" s="297"/>
    </row>
    <row r="1301" spans="1:16" s="199" customFormat="1">
      <c r="A1301" s="196"/>
      <c r="B1301" s="458"/>
      <c r="C1301" s="196"/>
      <c r="D1301" s="198"/>
      <c r="E1301" s="198"/>
      <c r="F1301" s="197"/>
      <c r="G1301" s="197"/>
      <c r="I1301" s="321"/>
      <c r="J1301" s="200"/>
      <c r="O1301" s="297"/>
    </row>
    <row r="1302" spans="1:16" ht="13.5" thickBot="1">
      <c r="A1302" s="201"/>
      <c r="B1302" s="448"/>
      <c r="C1302" s="201"/>
      <c r="D1302" s="203"/>
      <c r="E1302" s="203"/>
      <c r="F1302" s="202"/>
      <c r="G1302" s="202"/>
    </row>
    <row r="1303" spans="1:16" s="211" customFormat="1" ht="13.5" thickTop="1">
      <c r="A1303" s="206"/>
      <c r="B1303" s="457"/>
      <c r="C1303" s="207"/>
      <c r="D1303" s="209"/>
      <c r="E1303" s="209"/>
      <c r="F1303" s="208"/>
      <c r="G1303" s="210" t="s">
        <v>110</v>
      </c>
      <c r="I1303" s="323"/>
      <c r="J1303" s="212"/>
      <c r="O1303" s="297"/>
    </row>
    <row r="1304" spans="1:16">
      <c r="A1304" s="213" t="s">
        <v>62</v>
      </c>
      <c r="B1304" s="750">
        <f>Proponente</f>
        <v>0</v>
      </c>
      <c r="C1304" s="750"/>
      <c r="D1304" s="750"/>
      <c r="E1304" s="750"/>
      <c r="F1304" s="750"/>
      <c r="G1304" s="751"/>
    </row>
    <row r="1305" spans="1:16" ht="45" customHeight="1">
      <c r="A1305" s="213" t="s">
        <v>63</v>
      </c>
      <c r="B1305" s="470" t="s">
        <v>280</v>
      </c>
      <c r="C1305" s="750" t="str">
        <f>VLOOKUP(B1305,Presupuesto!$A$4:$B$106,2,FALSE)</f>
        <v>Suministro e instalación de  Válvula de compuerta elastica 8" extremos brida ANSI B-16.1 sello elástico. (Incluye válvula, bridas, empaques, tornillería). Norma AWWA C515</v>
      </c>
      <c r="D1305" s="750"/>
      <c r="E1305" s="750"/>
      <c r="F1305" s="750"/>
      <c r="G1305" s="751"/>
    </row>
    <row r="1306" spans="1:16">
      <c r="A1306" s="214"/>
      <c r="B1306" s="438"/>
      <c r="C1306" s="215"/>
      <c r="D1306" s="217"/>
      <c r="E1306" s="217"/>
      <c r="F1306" s="218" t="s">
        <v>88</v>
      </c>
      <c r="G1306" s="582" t="str">
        <f>IF(B1305=0,"-",VLOOKUP(B1305,Presupuesto!$A$5:$C$119,3,FALSE))</f>
        <v>UND</v>
      </c>
      <c r="H1306" s="582"/>
      <c r="I1306" s="582"/>
      <c r="J1306" s="582"/>
      <c r="K1306" s="583"/>
    </row>
    <row r="1307" spans="1:16" ht="13.5" thickBot="1">
      <c r="A1307" s="213" t="s">
        <v>64</v>
      </c>
      <c r="B1307" s="438"/>
      <c r="C1307" s="215"/>
      <c r="D1307" s="217"/>
      <c r="E1307" s="217"/>
      <c r="F1307" s="216"/>
      <c r="G1307" s="219"/>
      <c r="I1307" s="324"/>
      <c r="J1307" s="295"/>
      <c r="K1307" s="296"/>
      <c r="L1307" s="296"/>
      <c r="M1307" s="296"/>
      <c r="N1307" s="296"/>
      <c r="O1307" s="296"/>
    </row>
    <row r="1308" spans="1:16" s="220" customFormat="1" ht="13.5" thickTop="1">
      <c r="A1308" s="221" t="s">
        <v>57</v>
      </c>
      <c r="B1308" s="447" t="s">
        <v>65</v>
      </c>
      <c r="C1308" s="222" t="s">
        <v>66</v>
      </c>
      <c r="D1308" s="223" t="s">
        <v>74</v>
      </c>
      <c r="E1308" s="224" t="s">
        <v>100</v>
      </c>
      <c r="F1308" s="224" t="s">
        <v>79</v>
      </c>
      <c r="G1308" s="225" t="s">
        <v>70</v>
      </c>
      <c r="I1308" s="657"/>
      <c r="J1308" s="226"/>
      <c r="O1308" s="296"/>
    </row>
    <row r="1309" spans="1:16">
      <c r="A1309" s="227" t="str">
        <f t="shared" ref="A1309:A1320" si="237">IF(I1309=0,"-",VLOOKUP(I1309,EQUIPOS,2,FALSE))</f>
        <v>-</v>
      </c>
      <c r="B1309" s="228"/>
      <c r="C1309" s="228"/>
      <c r="D1309" s="494"/>
      <c r="E1309" s="229">
        <f t="shared" ref="E1309:E1320" si="238">IF(I1309=0,0,VLOOKUP(I1309,EQUIPOS,4,FALSE))</f>
        <v>0</v>
      </c>
      <c r="F1309" s="230">
        <f t="shared" ref="F1309:F1320" si="239">IF(D1309=0,0,E1309/D1309)</f>
        <v>0</v>
      </c>
      <c r="G1309" s="231"/>
      <c r="I1309" s="658"/>
    </row>
    <row r="1310" spans="1:16">
      <c r="A1310" s="227" t="str">
        <f t="shared" si="237"/>
        <v>-</v>
      </c>
      <c r="B1310" s="228"/>
      <c r="C1310" s="228"/>
      <c r="D1310" s="494"/>
      <c r="E1310" s="229">
        <f t="shared" si="238"/>
        <v>0</v>
      </c>
      <c r="F1310" s="230">
        <f t="shared" si="239"/>
        <v>0</v>
      </c>
      <c r="G1310" s="232"/>
      <c r="I1310" s="658"/>
    </row>
    <row r="1311" spans="1:16">
      <c r="A1311" s="227" t="str">
        <f t="shared" si="237"/>
        <v>-</v>
      </c>
      <c r="B1311" s="228"/>
      <c r="C1311" s="228"/>
      <c r="D1311" s="494"/>
      <c r="E1311" s="229">
        <f t="shared" si="238"/>
        <v>0</v>
      </c>
      <c r="F1311" s="230">
        <f t="shared" si="239"/>
        <v>0</v>
      </c>
      <c r="G1311" s="232"/>
      <c r="I1311" s="658"/>
    </row>
    <row r="1312" spans="1:16">
      <c r="A1312" s="227" t="str">
        <f t="shared" si="237"/>
        <v>-</v>
      </c>
      <c r="B1312" s="228"/>
      <c r="C1312" s="228"/>
      <c r="D1312" s="494"/>
      <c r="E1312" s="229">
        <f t="shared" si="238"/>
        <v>0</v>
      </c>
      <c r="F1312" s="230">
        <f t="shared" si="239"/>
        <v>0</v>
      </c>
      <c r="G1312" s="232"/>
      <c r="I1312" s="658"/>
    </row>
    <row r="1313" spans="1:15">
      <c r="A1313" s="227" t="str">
        <f t="shared" si="237"/>
        <v>-</v>
      </c>
      <c r="B1313" s="228"/>
      <c r="C1313" s="228"/>
      <c r="D1313" s="494"/>
      <c r="E1313" s="229">
        <f t="shared" si="238"/>
        <v>0</v>
      </c>
      <c r="F1313" s="230">
        <f t="shared" si="239"/>
        <v>0</v>
      </c>
      <c r="G1313" s="232"/>
      <c r="I1313" s="658"/>
    </row>
    <row r="1314" spans="1:15">
      <c r="A1314" s="227" t="str">
        <f t="shared" si="237"/>
        <v>-</v>
      </c>
      <c r="B1314" s="228"/>
      <c r="C1314" s="228"/>
      <c r="D1314" s="494"/>
      <c r="E1314" s="229">
        <f t="shared" si="238"/>
        <v>0</v>
      </c>
      <c r="F1314" s="230">
        <f t="shared" si="239"/>
        <v>0</v>
      </c>
      <c r="G1314" s="232"/>
      <c r="I1314" s="658"/>
    </row>
    <row r="1315" spans="1:15">
      <c r="A1315" s="227" t="str">
        <f t="shared" si="237"/>
        <v>-</v>
      </c>
      <c r="B1315" s="228"/>
      <c r="C1315" s="228"/>
      <c r="D1315" s="494"/>
      <c r="E1315" s="229">
        <f t="shared" si="238"/>
        <v>0</v>
      </c>
      <c r="F1315" s="230">
        <f t="shared" si="239"/>
        <v>0</v>
      </c>
      <c r="G1315" s="232"/>
      <c r="I1315" s="658"/>
    </row>
    <row r="1316" spans="1:15">
      <c r="A1316" s="227" t="str">
        <f t="shared" si="237"/>
        <v>-</v>
      </c>
      <c r="B1316" s="228"/>
      <c r="C1316" s="228"/>
      <c r="D1316" s="494"/>
      <c r="E1316" s="229">
        <f t="shared" si="238"/>
        <v>0</v>
      </c>
      <c r="F1316" s="230">
        <f t="shared" si="239"/>
        <v>0</v>
      </c>
      <c r="G1316" s="232"/>
      <c r="I1316" s="658"/>
    </row>
    <row r="1317" spans="1:15">
      <c r="A1317" s="227" t="str">
        <f t="shared" si="237"/>
        <v>-</v>
      </c>
      <c r="B1317" s="228"/>
      <c r="C1317" s="228"/>
      <c r="D1317" s="494"/>
      <c r="E1317" s="229">
        <f t="shared" si="238"/>
        <v>0</v>
      </c>
      <c r="F1317" s="230">
        <f t="shared" si="239"/>
        <v>0</v>
      </c>
      <c r="G1317" s="232"/>
      <c r="I1317" s="658"/>
    </row>
    <row r="1318" spans="1:15">
      <c r="A1318" s="227" t="str">
        <f t="shared" si="237"/>
        <v>-</v>
      </c>
      <c r="B1318" s="228"/>
      <c r="C1318" s="228"/>
      <c r="D1318" s="494"/>
      <c r="E1318" s="229">
        <f t="shared" si="238"/>
        <v>0</v>
      </c>
      <c r="F1318" s="230">
        <f t="shared" si="239"/>
        <v>0</v>
      </c>
      <c r="G1318" s="232"/>
      <c r="I1318" s="658"/>
    </row>
    <row r="1319" spans="1:15">
      <c r="A1319" s="227" t="str">
        <f t="shared" si="237"/>
        <v>-</v>
      </c>
      <c r="B1319" s="228"/>
      <c r="C1319" s="228"/>
      <c r="D1319" s="494"/>
      <c r="E1319" s="229">
        <f t="shared" si="238"/>
        <v>0</v>
      </c>
      <c r="F1319" s="230">
        <f t="shared" si="239"/>
        <v>0</v>
      </c>
      <c r="G1319" s="232"/>
      <c r="I1319" s="658"/>
    </row>
    <row r="1320" spans="1:15">
      <c r="A1320" s="227" t="str">
        <f t="shared" si="237"/>
        <v>-</v>
      </c>
      <c r="B1320" s="228"/>
      <c r="C1320" s="228"/>
      <c r="D1320" s="494"/>
      <c r="E1320" s="229">
        <f t="shared" si="238"/>
        <v>0</v>
      </c>
      <c r="F1320" s="230">
        <f t="shared" si="239"/>
        <v>0</v>
      </c>
      <c r="G1320" s="232"/>
      <c r="I1320" s="658"/>
    </row>
    <row r="1321" spans="1:15" ht="13.5" thickBot="1">
      <c r="A1321" s="234"/>
      <c r="B1321" s="456"/>
      <c r="C1321" s="235"/>
      <c r="D1321" s="503"/>
      <c r="E1321" s="237"/>
      <c r="F1321" s="238" t="s">
        <v>80</v>
      </c>
      <c r="G1321" s="239">
        <f>SUM(F1309:F1320)</f>
        <v>0</v>
      </c>
      <c r="I1321" s="659"/>
    </row>
    <row r="1322" spans="1:15" ht="13.5" thickTop="1">
      <c r="A1322" s="240" t="s">
        <v>67</v>
      </c>
      <c r="B1322" s="446"/>
      <c r="C1322" s="241"/>
      <c r="D1322" s="509"/>
      <c r="E1322" s="243"/>
      <c r="F1322" s="242"/>
      <c r="G1322" s="244"/>
      <c r="I1322" s="659"/>
    </row>
    <row r="1323" spans="1:15" s="220" customFormat="1" ht="26">
      <c r="A1323" s="245" t="s">
        <v>57</v>
      </c>
      <c r="B1323" s="455"/>
      <c r="C1323" s="247" t="s">
        <v>58</v>
      </c>
      <c r="D1323" s="515" t="s">
        <v>68</v>
      </c>
      <c r="E1323" s="248" t="s">
        <v>69</v>
      </c>
      <c r="F1323" s="249" t="s">
        <v>79</v>
      </c>
      <c r="G1323" s="250" t="s">
        <v>70</v>
      </c>
      <c r="I1323" s="657"/>
      <c r="J1323" s="226"/>
      <c r="O1323" s="296"/>
    </row>
    <row r="1324" spans="1:15">
      <c r="A1324" s="748" t="str">
        <f t="shared" ref="A1324:A1335" si="240">IF(I1324=0,"",VLOOKUP(I1324,MATERIALES,2,FALSE))</f>
        <v/>
      </c>
      <c r="B1324" s="749"/>
      <c r="C1324" s="251" t="str">
        <f t="shared" ref="C1324:C1332" si="241">IF(I1324=0,"",VLOOKUP(I1324,MATERIALES,3,FALSE))</f>
        <v/>
      </c>
      <c r="D1324" s="494"/>
      <c r="E1324" s="252">
        <f t="shared" ref="E1324:E1335" si="242">IF(I1324=0,0,VLOOKUP(I1324,MATERIALES,4,FALSE))</f>
        <v>0</v>
      </c>
      <c r="F1324" s="230">
        <f>D1324*E1324</f>
        <v>0</v>
      </c>
      <c r="G1324" s="231"/>
      <c r="I1324" s="661"/>
    </row>
    <row r="1325" spans="1:15">
      <c r="A1325" s="748" t="str">
        <f t="shared" ref="A1325" si="243">IF(I1325=0,"",VLOOKUP(I1325,MATERIALES,2,FALSE))</f>
        <v/>
      </c>
      <c r="B1325" s="749"/>
      <c r="C1325" s="251" t="str">
        <f t="shared" si="241"/>
        <v/>
      </c>
      <c r="D1325" s="494"/>
      <c r="E1325" s="252">
        <f t="shared" si="242"/>
        <v>0</v>
      </c>
      <c r="F1325" s="230">
        <f t="shared" ref="F1325:F1335" si="244">D1325*E1325</f>
        <v>0</v>
      </c>
      <c r="G1325" s="232"/>
      <c r="I1325" s="661"/>
    </row>
    <row r="1326" spans="1:15">
      <c r="A1326" s="748" t="str">
        <f t="shared" si="240"/>
        <v/>
      </c>
      <c r="B1326" s="749"/>
      <c r="C1326" s="251" t="str">
        <f t="shared" si="241"/>
        <v/>
      </c>
      <c r="D1326" s="494"/>
      <c r="E1326" s="252">
        <f t="shared" si="242"/>
        <v>0</v>
      </c>
      <c r="F1326" s="230">
        <f t="shared" si="244"/>
        <v>0</v>
      </c>
      <c r="G1326" s="232"/>
      <c r="I1326" s="661"/>
    </row>
    <row r="1327" spans="1:15">
      <c r="A1327" s="748" t="str">
        <f t="shared" si="240"/>
        <v/>
      </c>
      <c r="B1327" s="749"/>
      <c r="C1327" s="251" t="str">
        <f t="shared" si="241"/>
        <v/>
      </c>
      <c r="D1327" s="494"/>
      <c r="E1327" s="252">
        <f t="shared" si="242"/>
        <v>0</v>
      </c>
      <c r="F1327" s="230">
        <f t="shared" si="244"/>
        <v>0</v>
      </c>
      <c r="G1327" s="232"/>
      <c r="I1327" s="661"/>
    </row>
    <row r="1328" spans="1:15">
      <c r="A1328" s="748" t="str">
        <f t="shared" si="240"/>
        <v/>
      </c>
      <c r="B1328" s="749"/>
      <c r="C1328" s="251" t="str">
        <f t="shared" si="241"/>
        <v/>
      </c>
      <c r="D1328" s="494"/>
      <c r="E1328" s="252">
        <f t="shared" si="242"/>
        <v>0</v>
      </c>
      <c r="F1328" s="230">
        <f t="shared" si="244"/>
        <v>0</v>
      </c>
      <c r="G1328" s="232"/>
      <c r="I1328" s="661"/>
    </row>
    <row r="1329" spans="1:9">
      <c r="A1329" s="748" t="str">
        <f t="shared" si="240"/>
        <v/>
      </c>
      <c r="B1329" s="749"/>
      <c r="C1329" s="251" t="str">
        <f t="shared" si="241"/>
        <v/>
      </c>
      <c r="D1329" s="494"/>
      <c r="E1329" s="252">
        <f t="shared" si="242"/>
        <v>0</v>
      </c>
      <c r="F1329" s="230">
        <f t="shared" si="244"/>
        <v>0</v>
      </c>
      <c r="G1329" s="232"/>
      <c r="I1329" s="658"/>
    </row>
    <row r="1330" spans="1:9">
      <c r="A1330" s="748" t="str">
        <f t="shared" si="240"/>
        <v/>
      </c>
      <c r="B1330" s="749"/>
      <c r="C1330" s="251" t="str">
        <f t="shared" si="241"/>
        <v/>
      </c>
      <c r="D1330" s="494"/>
      <c r="E1330" s="252">
        <f t="shared" si="242"/>
        <v>0</v>
      </c>
      <c r="F1330" s="230">
        <f t="shared" si="244"/>
        <v>0</v>
      </c>
      <c r="G1330" s="232"/>
      <c r="I1330" s="658"/>
    </row>
    <row r="1331" spans="1:9">
      <c r="A1331" s="748" t="str">
        <f t="shared" si="240"/>
        <v/>
      </c>
      <c r="B1331" s="749"/>
      <c r="C1331" s="251" t="str">
        <f t="shared" si="241"/>
        <v/>
      </c>
      <c r="D1331" s="494"/>
      <c r="E1331" s="252">
        <f t="shared" si="242"/>
        <v>0</v>
      </c>
      <c r="F1331" s="230">
        <f t="shared" si="244"/>
        <v>0</v>
      </c>
      <c r="G1331" s="253"/>
      <c r="I1331" s="658"/>
    </row>
    <row r="1332" spans="1:9">
      <c r="A1332" s="748" t="str">
        <f t="shared" si="240"/>
        <v/>
      </c>
      <c r="B1332" s="749"/>
      <c r="C1332" s="251" t="str">
        <f t="shared" si="241"/>
        <v/>
      </c>
      <c r="D1332" s="494"/>
      <c r="E1332" s="252">
        <f t="shared" si="242"/>
        <v>0</v>
      </c>
      <c r="F1332" s="230">
        <f t="shared" si="244"/>
        <v>0</v>
      </c>
      <c r="G1332" s="232"/>
      <c r="I1332" s="658"/>
    </row>
    <row r="1333" spans="1:9">
      <c r="A1333" s="748" t="str">
        <f t="shared" si="240"/>
        <v/>
      </c>
      <c r="B1333" s="749"/>
      <c r="C1333" s="251"/>
      <c r="D1333" s="494"/>
      <c r="E1333" s="252">
        <f t="shared" si="242"/>
        <v>0</v>
      </c>
      <c r="F1333" s="230">
        <f t="shared" si="244"/>
        <v>0</v>
      </c>
      <c r="G1333" s="232"/>
      <c r="I1333" s="658"/>
    </row>
    <row r="1334" spans="1:9">
      <c r="A1334" s="748" t="str">
        <f t="shared" si="240"/>
        <v/>
      </c>
      <c r="B1334" s="749"/>
      <c r="C1334" s="251"/>
      <c r="D1334" s="494"/>
      <c r="E1334" s="252">
        <f t="shared" si="242"/>
        <v>0</v>
      </c>
      <c r="F1334" s="230">
        <f t="shared" si="244"/>
        <v>0</v>
      </c>
      <c r="G1334" s="232"/>
      <c r="I1334" s="658"/>
    </row>
    <row r="1335" spans="1:9">
      <c r="A1335" s="748" t="str">
        <f t="shared" si="240"/>
        <v/>
      </c>
      <c r="B1335" s="749"/>
      <c r="C1335" s="251" t="str">
        <f t="shared" ref="C1335" si="245">IF(I1335=0,"",VLOOKUP(I1335,MATERIALES,3,FALSE))</f>
        <v/>
      </c>
      <c r="D1335" s="494"/>
      <c r="E1335" s="252">
        <f t="shared" si="242"/>
        <v>0</v>
      </c>
      <c r="F1335" s="230">
        <f t="shared" si="244"/>
        <v>0</v>
      </c>
      <c r="G1335" s="233"/>
      <c r="I1335" s="658"/>
    </row>
    <row r="1336" spans="1:9" ht="26.25" customHeight="1" thickBot="1">
      <c r="A1336" s="214"/>
      <c r="B1336" s="438"/>
      <c r="C1336" s="215"/>
      <c r="D1336" s="483"/>
      <c r="E1336" s="254"/>
      <c r="F1336" s="255" t="s">
        <v>81</v>
      </c>
      <c r="G1336" s="253">
        <f>ROUND(SUM(F1324:F1335),0)</f>
        <v>0</v>
      </c>
      <c r="I1336" s="659"/>
    </row>
    <row r="1337" spans="1:9" ht="14" thickTop="1" thickBot="1">
      <c r="A1337" s="256" t="s">
        <v>72</v>
      </c>
      <c r="B1337" s="445"/>
      <c r="C1337" s="257"/>
      <c r="D1337" s="523"/>
      <c r="E1337" s="259"/>
      <c r="F1337" s="258"/>
      <c r="G1337" s="260"/>
      <c r="I1337" s="659"/>
    </row>
    <row r="1338" spans="1:9" ht="13.5" thickTop="1">
      <c r="A1338" s="245" t="s">
        <v>57</v>
      </c>
      <c r="B1338" s="455"/>
      <c r="C1338" s="248" t="s">
        <v>71</v>
      </c>
      <c r="D1338" s="515" t="s">
        <v>75</v>
      </c>
      <c r="E1338" s="248" t="s">
        <v>98</v>
      </c>
      <c r="F1338" s="249" t="s">
        <v>79</v>
      </c>
      <c r="G1338" s="250" t="s">
        <v>70</v>
      </c>
      <c r="I1338" s="659"/>
    </row>
    <row r="1339" spans="1:9">
      <c r="A1339" s="748" t="str">
        <f>IF(I1339=0,"",VLOOKUP(I1339,EQUIPOS,2,FALSE))</f>
        <v/>
      </c>
      <c r="B1339" s="749"/>
      <c r="C1339" s="195"/>
      <c r="D1339" s="494"/>
      <c r="E1339" s="252">
        <f>IF(I1339=0,0,VLOOKUP(I1339,EQUIPOS,4,FALSE))</f>
        <v>0</v>
      </c>
      <c r="F1339" s="230">
        <f>C1339*D1339*E1339</f>
        <v>0</v>
      </c>
      <c r="G1339" s="231"/>
      <c r="I1339" s="658"/>
    </row>
    <row r="1340" spans="1:9">
      <c r="A1340" s="748" t="str">
        <f>IF(I1340=0,"",VLOOKUP(I1340,EQUIPOS,2,FALSE))</f>
        <v/>
      </c>
      <c r="B1340" s="749"/>
      <c r="C1340" s="195"/>
      <c r="D1340" s="494"/>
      <c r="E1340" s="252">
        <f>IF(I1340=0,0,VLOOKUP(I1340,EQUIPOS,4,FALSE))</f>
        <v>0</v>
      </c>
      <c r="F1340" s="230">
        <f t="shared" ref="F1340:F1343" si="246">C1340*D1340*E1340</f>
        <v>0</v>
      </c>
      <c r="G1340" s="232"/>
      <c r="I1340" s="658"/>
    </row>
    <row r="1341" spans="1:9">
      <c r="A1341" s="748" t="str">
        <f>IF(I1341=0,"",VLOOKUP(I1341,EQUIPOS,2,FALSE))</f>
        <v/>
      </c>
      <c r="B1341" s="749"/>
      <c r="C1341" s="195"/>
      <c r="D1341" s="494"/>
      <c r="E1341" s="252">
        <f>IF(I1341=0,0,VLOOKUP(I1341,EQUIPOS,4,FALSE))</f>
        <v>0</v>
      </c>
      <c r="F1341" s="230">
        <f t="shared" si="246"/>
        <v>0</v>
      </c>
      <c r="G1341" s="232"/>
      <c r="I1341" s="658"/>
    </row>
    <row r="1342" spans="1:9">
      <c r="A1342" s="748" t="str">
        <f>IF(I1342=0,"",VLOOKUP(I1342,EQUIPOS,2,FALSE))</f>
        <v/>
      </c>
      <c r="B1342" s="749"/>
      <c r="C1342" s="195"/>
      <c r="D1342" s="494"/>
      <c r="E1342" s="252">
        <f>IF(I1342=0,0,VLOOKUP(I1342,EQUIPOS,4,FALSE))</f>
        <v>0</v>
      </c>
      <c r="F1342" s="230">
        <f t="shared" si="246"/>
        <v>0</v>
      </c>
      <c r="G1342" s="232"/>
      <c r="I1342" s="658"/>
    </row>
    <row r="1343" spans="1:9">
      <c r="A1343" s="748" t="str">
        <f>IF(I1343=0,"",VLOOKUP(I1343,EQUIPOS,2,FALSE))</f>
        <v/>
      </c>
      <c r="B1343" s="749"/>
      <c r="C1343" s="195"/>
      <c r="D1343" s="494"/>
      <c r="E1343" s="252">
        <f>IF(I1343=0,0,VLOOKUP(I1343,EQUIPOS,4,FALSE))</f>
        <v>0</v>
      </c>
      <c r="F1343" s="230">
        <f t="shared" si="246"/>
        <v>0</v>
      </c>
      <c r="G1343" s="233"/>
      <c r="I1343" s="658"/>
    </row>
    <row r="1344" spans="1:9" ht="30.75" customHeight="1" thickBot="1">
      <c r="A1344" s="234"/>
      <c r="B1344" s="456"/>
      <c r="C1344" s="235"/>
      <c r="D1344" s="503"/>
      <c r="E1344" s="261"/>
      <c r="F1344" s="238" t="s">
        <v>82</v>
      </c>
      <c r="G1344" s="262">
        <f>ROUND(SUM(F1339:F1343),0)</f>
        <v>0</v>
      </c>
      <c r="I1344" s="659"/>
    </row>
    <row r="1345" spans="1:9" ht="13.5" thickTop="1">
      <c r="A1345" s="240" t="s">
        <v>73</v>
      </c>
      <c r="B1345" s="446"/>
      <c r="C1345" s="241"/>
      <c r="D1345" s="509"/>
      <c r="E1345" s="243"/>
      <c r="F1345" s="242"/>
      <c r="G1345" s="244"/>
      <c r="I1345" s="659"/>
    </row>
    <row r="1346" spans="1:9" ht="26">
      <c r="A1346" s="245" t="s">
        <v>57</v>
      </c>
      <c r="B1346" s="454" t="s">
        <v>58</v>
      </c>
      <c r="C1346" s="247" t="s">
        <v>68</v>
      </c>
      <c r="D1346" s="515" t="s">
        <v>74</v>
      </c>
      <c r="E1346" s="248" t="s">
        <v>69</v>
      </c>
      <c r="F1346" s="249" t="s">
        <v>79</v>
      </c>
      <c r="G1346" s="250" t="s">
        <v>70</v>
      </c>
      <c r="H1346" s="220"/>
      <c r="I1346" s="657"/>
    </row>
    <row r="1347" spans="1:9">
      <c r="A1347" s="263" t="str">
        <f t="shared" ref="A1347:A1358" si="247">IF(I1347=0,"",VLOOKUP(I1347,MANOOBRA,2,FALSE))</f>
        <v/>
      </c>
      <c r="B1347" s="444" t="str">
        <f t="shared" ref="B1347:B1358" si="248">IF(I1347=0,"",VLOOKUP(I1347,MANOOBRA,3,FALSE))</f>
        <v/>
      </c>
      <c r="C1347" s="195"/>
      <c r="D1347" s="527"/>
      <c r="E1347" s="252">
        <f t="shared" ref="E1347:E1358" si="249">IF(I1347=0,0,VLOOKUP(I1347,MANOOBRA,4,FALSE))</f>
        <v>0</v>
      </c>
      <c r="F1347" s="230">
        <f>IF(D1347=0,0,C1347*E1347/D1347)</f>
        <v>0</v>
      </c>
      <c r="G1347" s="231"/>
      <c r="I1347" s="658"/>
    </row>
    <row r="1348" spans="1:9">
      <c r="A1348" s="263" t="str">
        <f t="shared" si="247"/>
        <v/>
      </c>
      <c r="B1348" s="444" t="str">
        <f t="shared" si="248"/>
        <v/>
      </c>
      <c r="C1348" s="195"/>
      <c r="D1348" s="527"/>
      <c r="E1348" s="252">
        <f t="shared" si="249"/>
        <v>0</v>
      </c>
      <c r="F1348" s="230">
        <f t="shared" ref="F1348:F1358" si="250">IF(D1348=0,0,C1348*E1348/D1348)</f>
        <v>0</v>
      </c>
      <c r="G1348" s="232"/>
      <c r="I1348" s="658"/>
    </row>
    <row r="1349" spans="1:9">
      <c r="A1349" s="263" t="str">
        <f t="shared" si="247"/>
        <v/>
      </c>
      <c r="B1349" s="444" t="str">
        <f t="shared" si="248"/>
        <v/>
      </c>
      <c r="C1349" s="195"/>
      <c r="D1349" s="527"/>
      <c r="E1349" s="252">
        <f t="shared" si="249"/>
        <v>0</v>
      </c>
      <c r="F1349" s="230">
        <f t="shared" si="250"/>
        <v>0</v>
      </c>
      <c r="G1349" s="232"/>
      <c r="I1349" s="658"/>
    </row>
    <row r="1350" spans="1:9">
      <c r="A1350" s="263" t="str">
        <f t="shared" si="247"/>
        <v/>
      </c>
      <c r="B1350" s="444" t="str">
        <f t="shared" si="248"/>
        <v/>
      </c>
      <c r="C1350" s="195"/>
      <c r="D1350" s="527"/>
      <c r="E1350" s="252">
        <f t="shared" si="249"/>
        <v>0</v>
      </c>
      <c r="F1350" s="230">
        <f t="shared" si="250"/>
        <v>0</v>
      </c>
      <c r="G1350" s="232"/>
      <c r="I1350" s="658"/>
    </row>
    <row r="1351" spans="1:9">
      <c r="A1351" s="263" t="str">
        <f t="shared" si="247"/>
        <v/>
      </c>
      <c r="B1351" s="444" t="str">
        <f t="shared" si="248"/>
        <v/>
      </c>
      <c r="C1351" s="195"/>
      <c r="D1351" s="527"/>
      <c r="E1351" s="252">
        <f t="shared" si="249"/>
        <v>0</v>
      </c>
      <c r="F1351" s="230">
        <f t="shared" si="250"/>
        <v>0</v>
      </c>
      <c r="G1351" s="232"/>
      <c r="I1351" s="658"/>
    </row>
    <row r="1352" spans="1:9">
      <c r="A1352" s="263" t="str">
        <f t="shared" si="247"/>
        <v/>
      </c>
      <c r="B1352" s="444" t="str">
        <f t="shared" si="248"/>
        <v/>
      </c>
      <c r="C1352" s="195"/>
      <c r="D1352" s="527"/>
      <c r="E1352" s="252">
        <f t="shared" si="249"/>
        <v>0</v>
      </c>
      <c r="F1352" s="230">
        <f t="shared" si="250"/>
        <v>0</v>
      </c>
      <c r="G1352" s="232"/>
      <c r="I1352" s="658"/>
    </row>
    <row r="1353" spans="1:9">
      <c r="A1353" s="263" t="str">
        <f t="shared" si="247"/>
        <v/>
      </c>
      <c r="B1353" s="444" t="str">
        <f t="shared" si="248"/>
        <v/>
      </c>
      <c r="C1353" s="195"/>
      <c r="D1353" s="527"/>
      <c r="E1353" s="252">
        <f t="shared" si="249"/>
        <v>0</v>
      </c>
      <c r="F1353" s="230">
        <f t="shared" si="250"/>
        <v>0</v>
      </c>
      <c r="G1353" s="232"/>
      <c r="I1353" s="658"/>
    </row>
    <row r="1354" spans="1:9">
      <c r="A1354" s="263" t="str">
        <f t="shared" si="247"/>
        <v/>
      </c>
      <c r="B1354" s="444" t="str">
        <f t="shared" si="248"/>
        <v/>
      </c>
      <c r="C1354" s="195"/>
      <c r="D1354" s="527"/>
      <c r="E1354" s="252">
        <f t="shared" si="249"/>
        <v>0</v>
      </c>
      <c r="F1354" s="230">
        <f t="shared" si="250"/>
        <v>0</v>
      </c>
      <c r="G1354" s="232"/>
      <c r="I1354" s="658"/>
    </row>
    <row r="1355" spans="1:9">
      <c r="A1355" s="263" t="str">
        <f t="shared" si="247"/>
        <v/>
      </c>
      <c r="B1355" s="444" t="str">
        <f t="shared" si="248"/>
        <v/>
      </c>
      <c r="C1355" s="195"/>
      <c r="D1355" s="527"/>
      <c r="E1355" s="252">
        <f t="shared" si="249"/>
        <v>0</v>
      </c>
      <c r="F1355" s="230">
        <f t="shared" si="250"/>
        <v>0</v>
      </c>
      <c r="G1355" s="232"/>
      <c r="I1355" s="658"/>
    </row>
    <row r="1356" spans="1:9">
      <c r="A1356" s="263" t="str">
        <f t="shared" si="247"/>
        <v/>
      </c>
      <c r="B1356" s="444" t="str">
        <f t="shared" si="248"/>
        <v/>
      </c>
      <c r="C1356" s="195"/>
      <c r="D1356" s="527"/>
      <c r="E1356" s="252">
        <f t="shared" si="249"/>
        <v>0</v>
      </c>
      <c r="F1356" s="230">
        <f t="shared" si="250"/>
        <v>0</v>
      </c>
      <c r="G1356" s="232"/>
      <c r="I1356" s="658"/>
    </row>
    <row r="1357" spans="1:9">
      <c r="A1357" s="263" t="str">
        <f t="shared" si="247"/>
        <v/>
      </c>
      <c r="B1357" s="444" t="str">
        <f t="shared" si="248"/>
        <v/>
      </c>
      <c r="C1357" s="195"/>
      <c r="D1357" s="527"/>
      <c r="E1357" s="252">
        <f t="shared" si="249"/>
        <v>0</v>
      </c>
      <c r="F1357" s="230">
        <f t="shared" si="250"/>
        <v>0</v>
      </c>
      <c r="G1357" s="232"/>
      <c r="I1357" s="658"/>
    </row>
    <row r="1358" spans="1:9">
      <c r="A1358" s="263" t="str">
        <f t="shared" si="247"/>
        <v/>
      </c>
      <c r="B1358" s="444" t="str">
        <f t="shared" si="248"/>
        <v/>
      </c>
      <c r="C1358" s="195"/>
      <c r="D1358" s="527"/>
      <c r="E1358" s="252">
        <f t="shared" si="249"/>
        <v>0</v>
      </c>
      <c r="F1358" s="230">
        <f t="shared" si="250"/>
        <v>0</v>
      </c>
      <c r="G1358" s="233"/>
      <c r="I1358" s="658"/>
    </row>
    <row r="1359" spans="1:9" ht="31.5" customHeight="1" thickBot="1">
      <c r="A1359" s="234"/>
      <c r="B1359" s="456"/>
      <c r="C1359" s="235"/>
      <c r="D1359" s="237"/>
      <c r="E1359" s="237"/>
      <c r="F1359" s="238" t="s">
        <v>83</v>
      </c>
      <c r="G1359" s="262">
        <f>ROUND(SUM(F1347:F1358),0)</f>
        <v>0</v>
      </c>
      <c r="I1359" s="659"/>
    </row>
    <row r="1360" spans="1:9" ht="13.5" thickTop="1">
      <c r="A1360" s="186" t="s">
        <v>76</v>
      </c>
      <c r="B1360" s="446"/>
      <c r="C1360" s="241"/>
      <c r="D1360" s="243"/>
      <c r="E1360" s="243"/>
      <c r="F1360" s="242"/>
      <c r="G1360" s="244"/>
      <c r="I1360" s="659"/>
    </row>
    <row r="1361" spans="1:16">
      <c r="A1361" s="245" t="s">
        <v>57</v>
      </c>
      <c r="B1361" s="455"/>
      <c r="C1361" s="246"/>
      <c r="D1361" s="317"/>
      <c r="E1361" s="248" t="s">
        <v>77</v>
      </c>
      <c r="F1361" s="249" t="s">
        <v>78</v>
      </c>
      <c r="G1361" s="264" t="s">
        <v>77</v>
      </c>
      <c r="H1361" s="220"/>
      <c r="I1361" s="657"/>
    </row>
    <row r="1362" spans="1:16">
      <c r="A1362" s="185" t="s">
        <v>87</v>
      </c>
      <c r="B1362" s="453"/>
      <c r="C1362" s="265"/>
      <c r="D1362" s="318"/>
      <c r="E1362" s="229">
        <f>ROUND(SUM(G1321,G1336,G1344,G1359),2)</f>
        <v>0</v>
      </c>
      <c r="F1362" s="266">
        <f>A</f>
        <v>0</v>
      </c>
      <c r="G1362" s="267">
        <f>E1362*F1362</f>
        <v>0</v>
      </c>
      <c r="I1362" s="659"/>
    </row>
    <row r="1363" spans="1:16">
      <c r="A1363" s="185" t="s">
        <v>85</v>
      </c>
      <c r="B1363" s="453"/>
      <c r="C1363" s="265"/>
      <c r="D1363" s="318"/>
      <c r="E1363" s="229">
        <f>SUM(G1321,G1336,G1344,G1359)</f>
        <v>0</v>
      </c>
      <c r="F1363" s="266">
        <f>I</f>
        <v>0</v>
      </c>
      <c r="G1363" s="267">
        <f>E1363*F1363</f>
        <v>0</v>
      </c>
      <c r="I1363" s="659"/>
    </row>
    <row r="1364" spans="1:16">
      <c r="A1364" s="185" t="s">
        <v>86</v>
      </c>
      <c r="B1364" s="453"/>
      <c r="C1364" s="265"/>
      <c r="D1364" s="318"/>
      <c r="E1364" s="229">
        <f>SUM(G1321,G1336,G1344,G1359)</f>
        <v>0</v>
      </c>
      <c r="F1364" s="266">
        <f>U</f>
        <v>0</v>
      </c>
      <c r="G1364" s="267">
        <f>E1364*F1364</f>
        <v>0</v>
      </c>
      <c r="I1364" s="659"/>
    </row>
    <row r="1365" spans="1:16" ht="33" customHeight="1" thickBot="1">
      <c r="A1365" s="234"/>
      <c r="B1365" s="456"/>
      <c r="C1365" s="235"/>
      <c r="D1365" s="237"/>
      <c r="E1365" s="237"/>
      <c r="F1365" s="268" t="s">
        <v>84</v>
      </c>
      <c r="G1365" s="262">
        <f>SUM(G1362:G1364)</f>
        <v>0</v>
      </c>
      <c r="I1365" s="659"/>
      <c r="J1365" s="295"/>
      <c r="K1365" s="296"/>
      <c r="L1365" s="296"/>
      <c r="M1365" s="296"/>
      <c r="N1365" s="296"/>
      <c r="O1365" s="296"/>
    </row>
    <row r="1366" spans="1:16" s="211" customFormat="1" ht="14" thickTop="1" thickBot="1">
      <c r="A1366" s="269"/>
      <c r="B1366" s="443"/>
      <c r="C1366" s="270"/>
      <c r="D1366" s="319"/>
      <c r="E1366" s="271" t="s">
        <v>89</v>
      </c>
      <c r="F1366" s="272"/>
      <c r="G1366" s="273">
        <f>ROUND(SUM(G1321,G1336,G1344,G1359,G1365),0)</f>
        <v>0</v>
      </c>
      <c r="I1366" s="660"/>
      <c r="J1366" s="212" t="str">
        <f>B1305</f>
        <v>1,4,10</v>
      </c>
      <c r="K1366" s="274">
        <f>E1362</f>
        <v>0</v>
      </c>
      <c r="L1366" s="294">
        <f>G1362</f>
        <v>0</v>
      </c>
      <c r="M1366" s="294">
        <f>G1363</f>
        <v>0</v>
      </c>
      <c r="N1366" s="294">
        <f>G1364</f>
        <v>0</v>
      </c>
      <c r="O1366" s="299">
        <f>SUM(K1366:N1366)</f>
        <v>0</v>
      </c>
      <c r="P1366" s="294"/>
    </row>
    <row r="1367" spans="1:16" ht="13.5" thickTop="1">
      <c r="A1367" s="275" t="s">
        <v>97</v>
      </c>
      <c r="B1367" s="438"/>
      <c r="C1367" s="215"/>
      <c r="D1367" s="217"/>
      <c r="E1367" s="217"/>
      <c r="F1367" s="216"/>
      <c r="G1367" s="219"/>
      <c r="I1367" s="659"/>
      <c r="P1367" s="294"/>
    </row>
    <row r="1368" spans="1:16">
      <c r="A1368" s="275"/>
      <c r="B1368" s="452"/>
      <c r="C1368" s="276"/>
      <c r="D1368" s="320"/>
      <c r="E1368" s="217"/>
      <c r="F1368" s="216"/>
      <c r="G1368" s="277">
        <f ca="1">TODAY()</f>
        <v>44839</v>
      </c>
      <c r="I1368" s="659"/>
      <c r="P1368" s="294"/>
    </row>
    <row r="1369" spans="1:16" ht="13.5" thickBot="1">
      <c r="A1369" s="234"/>
      <c r="B1369" s="456"/>
      <c r="C1369" s="235"/>
      <c r="D1369" s="237"/>
      <c r="E1369" s="237"/>
      <c r="F1369" s="236"/>
      <c r="G1369" s="278"/>
      <c r="I1369" s="659"/>
      <c r="P1369" s="294"/>
    </row>
    <row r="1370" spans="1:16" ht="13.5" thickTop="1">
      <c r="A1370" s="215"/>
      <c r="B1370" s="438"/>
      <c r="C1370" s="215"/>
      <c r="D1370" s="217"/>
      <c r="E1370" s="217"/>
      <c r="F1370" s="216"/>
      <c r="G1370" s="216"/>
      <c r="I1370" s="434"/>
      <c r="P1370" s="294"/>
    </row>
    <row r="1371" spans="1:16" s="199" customFormat="1">
      <c r="A1371" s="196" t="s">
        <v>109</v>
      </c>
      <c r="B1371" s="458"/>
      <c r="C1371" s="196"/>
      <c r="D1371" s="198"/>
      <c r="E1371" s="198"/>
      <c r="F1371" s="197"/>
      <c r="G1371" s="197"/>
      <c r="I1371" s="321"/>
      <c r="J1371" s="200"/>
      <c r="O1371" s="297"/>
    </row>
    <row r="1372" spans="1:16" s="199" customFormat="1">
      <c r="A1372" s="196" t="str">
        <f>CONCATENATE('Prestaciones y AIU'!A1587," ANALISIS DE PRECIOS UNITARIOS")</f>
        <v xml:space="preserve"> ANALISIS DE PRECIOS UNITARIOS</v>
      </c>
      <c r="B1372" s="458"/>
      <c r="C1372" s="196"/>
      <c r="D1372" s="198"/>
      <c r="E1372" s="198"/>
      <c r="F1372" s="197"/>
      <c r="G1372" s="197"/>
      <c r="I1372" s="321"/>
      <c r="J1372" s="200"/>
      <c r="O1372" s="297"/>
    </row>
    <row r="1373" spans="1:16" s="199" customFormat="1">
      <c r="A1373" s="196" t="str">
        <f>Objeto_LIC</f>
        <v>OPTIMIZACION DEL SISTEMA DE ABASTECIMIENTO (ADUCCION, PRETRATAMIENTO Y CONDUCCION) DEL MUNICPIO DE TAME, DEPARTAMENTO DE ARAUCA</v>
      </c>
      <c r="B1373" s="458"/>
      <c r="C1373" s="196"/>
      <c r="D1373" s="198"/>
      <c r="E1373" s="198"/>
      <c r="F1373" s="197"/>
      <c r="G1373" s="197"/>
      <c r="I1373" s="321"/>
      <c r="J1373" s="200"/>
      <c r="O1373" s="297"/>
    </row>
    <row r="1374" spans="1:16" s="199" customFormat="1">
      <c r="A1374" s="196"/>
      <c r="B1374" s="458"/>
      <c r="C1374" s="196"/>
      <c r="D1374" s="198"/>
      <c r="E1374" s="198"/>
      <c r="F1374" s="197"/>
      <c r="G1374" s="197"/>
      <c r="I1374" s="321"/>
      <c r="J1374" s="200"/>
      <c r="O1374" s="297"/>
    </row>
    <row r="1375" spans="1:16" ht="13.5" thickBot="1">
      <c r="A1375" s="201"/>
      <c r="B1375" s="448"/>
      <c r="C1375" s="201"/>
      <c r="D1375" s="203"/>
      <c r="E1375" s="203"/>
      <c r="F1375" s="202"/>
      <c r="G1375" s="202"/>
    </row>
    <row r="1376" spans="1:16" s="211" customFormat="1" ht="13.5" thickTop="1">
      <c r="A1376" s="206"/>
      <c r="B1376" s="457"/>
      <c r="C1376" s="207"/>
      <c r="D1376" s="209"/>
      <c r="E1376" s="209"/>
      <c r="F1376" s="208"/>
      <c r="G1376" s="210" t="s">
        <v>110</v>
      </c>
      <c r="I1376" s="323"/>
      <c r="J1376" s="212"/>
      <c r="O1376" s="297"/>
    </row>
    <row r="1377" spans="1:15">
      <c r="A1377" s="213" t="s">
        <v>62</v>
      </c>
      <c r="B1377" s="750">
        <f>Proponente</f>
        <v>0</v>
      </c>
      <c r="C1377" s="750"/>
      <c r="D1377" s="750"/>
      <c r="E1377" s="750"/>
      <c r="F1377" s="750"/>
      <c r="G1377" s="751"/>
    </row>
    <row r="1378" spans="1:15" ht="30" customHeight="1">
      <c r="A1378" s="213" t="s">
        <v>63</v>
      </c>
      <c r="B1378" s="470" t="s">
        <v>281</v>
      </c>
      <c r="C1378" s="750" t="str">
        <f>VLOOKUP(B1378,Presupuesto!$A$4:$B$106,2,FALSE)</f>
        <v>Suministro e instalación de  Válvula de compuerta elastica 20" extremos brida ANSI B-16.1 sello elástico.  (Incluye válvula, bridas, empaques, tornillería). Norma AWWA C515</v>
      </c>
      <c r="D1378" s="750"/>
      <c r="E1378" s="750"/>
      <c r="F1378" s="750"/>
      <c r="G1378" s="751"/>
    </row>
    <row r="1379" spans="1:15">
      <c r="A1379" s="214"/>
      <c r="B1379" s="438"/>
      <c r="C1379" s="215"/>
      <c r="D1379" s="217"/>
      <c r="E1379" s="217"/>
      <c r="F1379" s="218" t="s">
        <v>88</v>
      </c>
      <c r="G1379" s="582" t="str">
        <f>IF(B1378=0,"-",VLOOKUP(B1378,Presupuesto!$A$5:$C$119,3,FALSE))</f>
        <v>UND</v>
      </c>
      <c r="H1379" s="582"/>
      <c r="I1379" s="582"/>
      <c r="J1379" s="582"/>
      <c r="K1379" s="583"/>
    </row>
    <row r="1380" spans="1:15" ht="13.5" thickBot="1">
      <c r="A1380" s="213" t="s">
        <v>64</v>
      </c>
      <c r="B1380" s="438"/>
      <c r="C1380" s="215"/>
      <c r="D1380" s="217"/>
      <c r="E1380" s="217"/>
      <c r="F1380" s="216"/>
      <c r="G1380" s="219"/>
      <c r="I1380" s="324"/>
      <c r="J1380" s="295"/>
      <c r="K1380" s="296"/>
      <c r="L1380" s="296"/>
      <c r="M1380" s="296"/>
      <c r="N1380" s="296"/>
      <c r="O1380" s="296"/>
    </row>
    <row r="1381" spans="1:15" s="220" customFormat="1" ht="13.5" thickTop="1">
      <c r="A1381" s="221" t="s">
        <v>57</v>
      </c>
      <c r="B1381" s="447" t="s">
        <v>65</v>
      </c>
      <c r="C1381" s="222" t="s">
        <v>66</v>
      </c>
      <c r="D1381" s="223" t="s">
        <v>74</v>
      </c>
      <c r="E1381" s="224" t="s">
        <v>100</v>
      </c>
      <c r="F1381" s="224" t="s">
        <v>79</v>
      </c>
      <c r="G1381" s="225" t="s">
        <v>70</v>
      </c>
      <c r="I1381" s="657"/>
      <c r="J1381" s="226"/>
      <c r="O1381" s="296"/>
    </row>
    <row r="1382" spans="1:15">
      <c r="A1382" s="227" t="str">
        <f t="shared" ref="A1382:A1393" si="251">IF(I1382=0,"-",VLOOKUP(I1382,EQUIPOS,2,FALSE))</f>
        <v>-</v>
      </c>
      <c r="B1382" s="228"/>
      <c r="C1382" s="228"/>
      <c r="D1382" s="494"/>
      <c r="E1382" s="229">
        <f t="shared" ref="E1382:E1393" si="252">IF(I1382=0,0,VLOOKUP(I1382,EQUIPOS,4,FALSE))</f>
        <v>0</v>
      </c>
      <c r="F1382" s="230">
        <f t="shared" ref="F1382:F1393" si="253">IF(D1382=0,0,E1382/D1382)</f>
        <v>0</v>
      </c>
      <c r="G1382" s="231"/>
      <c r="I1382" s="658"/>
    </row>
    <row r="1383" spans="1:15">
      <c r="A1383" s="227" t="str">
        <f t="shared" si="251"/>
        <v>-</v>
      </c>
      <c r="B1383" s="228"/>
      <c r="C1383" s="228"/>
      <c r="D1383" s="494"/>
      <c r="E1383" s="229">
        <f t="shared" si="252"/>
        <v>0</v>
      </c>
      <c r="F1383" s="230">
        <f t="shared" si="253"/>
        <v>0</v>
      </c>
      <c r="G1383" s="232"/>
      <c r="I1383" s="658"/>
    </row>
    <row r="1384" spans="1:15">
      <c r="A1384" s="227" t="str">
        <f t="shared" si="251"/>
        <v>-</v>
      </c>
      <c r="B1384" s="228"/>
      <c r="C1384" s="228"/>
      <c r="D1384" s="494"/>
      <c r="E1384" s="229">
        <f t="shared" si="252"/>
        <v>0</v>
      </c>
      <c r="F1384" s="230">
        <f t="shared" si="253"/>
        <v>0</v>
      </c>
      <c r="G1384" s="232"/>
      <c r="I1384" s="658"/>
    </row>
    <row r="1385" spans="1:15">
      <c r="A1385" s="227" t="str">
        <f t="shared" si="251"/>
        <v>-</v>
      </c>
      <c r="B1385" s="228"/>
      <c r="C1385" s="228"/>
      <c r="D1385" s="494"/>
      <c r="E1385" s="229">
        <f t="shared" si="252"/>
        <v>0</v>
      </c>
      <c r="F1385" s="230">
        <f t="shared" si="253"/>
        <v>0</v>
      </c>
      <c r="G1385" s="232"/>
      <c r="I1385" s="658"/>
    </row>
    <row r="1386" spans="1:15">
      <c r="A1386" s="227" t="str">
        <f t="shared" si="251"/>
        <v>-</v>
      </c>
      <c r="B1386" s="228"/>
      <c r="C1386" s="228"/>
      <c r="D1386" s="494"/>
      <c r="E1386" s="229">
        <f t="shared" si="252"/>
        <v>0</v>
      </c>
      <c r="F1386" s="230">
        <f t="shared" si="253"/>
        <v>0</v>
      </c>
      <c r="G1386" s="232"/>
      <c r="I1386" s="658"/>
    </row>
    <row r="1387" spans="1:15">
      <c r="A1387" s="227" t="str">
        <f t="shared" si="251"/>
        <v>-</v>
      </c>
      <c r="B1387" s="228"/>
      <c r="C1387" s="228"/>
      <c r="D1387" s="494"/>
      <c r="E1387" s="229">
        <f t="shared" si="252"/>
        <v>0</v>
      </c>
      <c r="F1387" s="230">
        <f t="shared" si="253"/>
        <v>0</v>
      </c>
      <c r="G1387" s="232"/>
      <c r="I1387" s="658"/>
    </row>
    <row r="1388" spans="1:15">
      <c r="A1388" s="227" t="str">
        <f t="shared" si="251"/>
        <v>-</v>
      </c>
      <c r="B1388" s="228"/>
      <c r="C1388" s="228"/>
      <c r="D1388" s="494"/>
      <c r="E1388" s="229">
        <f t="shared" si="252"/>
        <v>0</v>
      </c>
      <c r="F1388" s="230">
        <f t="shared" si="253"/>
        <v>0</v>
      </c>
      <c r="G1388" s="232"/>
      <c r="I1388" s="658"/>
    </row>
    <row r="1389" spans="1:15">
      <c r="A1389" s="227" t="str">
        <f t="shared" si="251"/>
        <v>-</v>
      </c>
      <c r="B1389" s="228"/>
      <c r="C1389" s="228"/>
      <c r="D1389" s="494"/>
      <c r="E1389" s="229">
        <f t="shared" si="252"/>
        <v>0</v>
      </c>
      <c r="F1389" s="230">
        <f t="shared" si="253"/>
        <v>0</v>
      </c>
      <c r="G1389" s="232"/>
      <c r="I1389" s="658"/>
    </row>
    <row r="1390" spans="1:15">
      <c r="A1390" s="227" t="str">
        <f t="shared" si="251"/>
        <v>-</v>
      </c>
      <c r="B1390" s="228"/>
      <c r="C1390" s="228"/>
      <c r="D1390" s="494"/>
      <c r="E1390" s="229">
        <f t="shared" si="252"/>
        <v>0</v>
      </c>
      <c r="F1390" s="230">
        <f t="shared" si="253"/>
        <v>0</v>
      </c>
      <c r="G1390" s="232"/>
      <c r="I1390" s="658"/>
    </row>
    <row r="1391" spans="1:15">
      <c r="A1391" s="227" t="str">
        <f t="shared" si="251"/>
        <v>-</v>
      </c>
      <c r="B1391" s="568"/>
      <c r="C1391" s="228"/>
      <c r="D1391" s="494"/>
      <c r="E1391" s="229">
        <f t="shared" si="252"/>
        <v>0</v>
      </c>
      <c r="F1391" s="230">
        <f t="shared" si="253"/>
        <v>0</v>
      </c>
      <c r="G1391" s="232"/>
      <c r="I1391" s="658"/>
    </row>
    <row r="1392" spans="1:15">
      <c r="A1392" s="227" t="str">
        <f t="shared" si="251"/>
        <v>-</v>
      </c>
      <c r="B1392" s="228"/>
      <c r="C1392" s="228"/>
      <c r="D1392" s="494"/>
      <c r="E1392" s="229">
        <f t="shared" si="252"/>
        <v>0</v>
      </c>
      <c r="F1392" s="230">
        <f t="shared" si="253"/>
        <v>0</v>
      </c>
      <c r="G1392" s="232"/>
      <c r="I1392" s="658"/>
    </row>
    <row r="1393" spans="1:15">
      <c r="A1393" s="227" t="str">
        <f t="shared" si="251"/>
        <v>-</v>
      </c>
      <c r="B1393" s="228"/>
      <c r="C1393" s="228"/>
      <c r="D1393" s="494"/>
      <c r="E1393" s="229">
        <f t="shared" si="252"/>
        <v>0</v>
      </c>
      <c r="F1393" s="230">
        <f t="shared" si="253"/>
        <v>0</v>
      </c>
      <c r="G1393" s="232"/>
      <c r="I1393" s="658"/>
    </row>
    <row r="1394" spans="1:15" ht="13.5" thickBot="1">
      <c r="A1394" s="234"/>
      <c r="B1394" s="456"/>
      <c r="C1394" s="235"/>
      <c r="D1394" s="503"/>
      <c r="E1394" s="237"/>
      <c r="F1394" s="238" t="s">
        <v>80</v>
      </c>
      <c r="G1394" s="239">
        <f>SUM(F1382:F1393)</f>
        <v>0</v>
      </c>
      <c r="I1394" s="659"/>
    </row>
    <row r="1395" spans="1:15" ht="13.5" thickTop="1">
      <c r="A1395" s="240" t="s">
        <v>67</v>
      </c>
      <c r="B1395" s="446"/>
      <c r="C1395" s="241"/>
      <c r="D1395" s="509"/>
      <c r="E1395" s="243"/>
      <c r="F1395" s="242"/>
      <c r="G1395" s="244"/>
      <c r="I1395" s="659"/>
    </row>
    <row r="1396" spans="1:15" s="220" customFormat="1" ht="26">
      <c r="A1396" s="245" t="s">
        <v>57</v>
      </c>
      <c r="B1396" s="455"/>
      <c r="C1396" s="247" t="s">
        <v>58</v>
      </c>
      <c r="D1396" s="515" t="s">
        <v>68</v>
      </c>
      <c r="E1396" s="248" t="s">
        <v>69</v>
      </c>
      <c r="F1396" s="249" t="s">
        <v>79</v>
      </c>
      <c r="G1396" s="250" t="s">
        <v>70</v>
      </c>
      <c r="I1396" s="657"/>
      <c r="J1396" s="226"/>
      <c r="O1396" s="296"/>
    </row>
    <row r="1397" spans="1:15">
      <c r="A1397" s="748" t="str">
        <f t="shared" ref="A1397:A1408" si="254">IF(I1397=0,"",VLOOKUP(I1397,MATERIALES,2,FALSE))</f>
        <v/>
      </c>
      <c r="B1397" s="749"/>
      <c r="C1397" s="251" t="str">
        <f t="shared" ref="C1397:C1405" si="255">IF(I1397=0,"",VLOOKUP(I1397,MATERIALES,3,FALSE))</f>
        <v/>
      </c>
      <c r="D1397" s="494"/>
      <c r="E1397" s="252">
        <f t="shared" ref="E1397:E1408" si="256">IF(I1397=0,0,VLOOKUP(I1397,MATERIALES,4,FALSE))</f>
        <v>0</v>
      </c>
      <c r="F1397" s="230">
        <f>D1397*E1397</f>
        <v>0</v>
      </c>
      <c r="G1397" s="231"/>
      <c r="I1397" s="661"/>
    </row>
    <row r="1398" spans="1:15">
      <c r="A1398" s="748" t="str">
        <f t="shared" ref="A1398" si="257">IF(I1398=0,"",VLOOKUP(I1398,MATERIALES,2,FALSE))</f>
        <v/>
      </c>
      <c r="B1398" s="749"/>
      <c r="C1398" s="251" t="str">
        <f t="shared" si="255"/>
        <v/>
      </c>
      <c r="D1398" s="494"/>
      <c r="E1398" s="252">
        <f t="shared" si="256"/>
        <v>0</v>
      </c>
      <c r="F1398" s="230">
        <f t="shared" ref="F1398:F1408" si="258">D1398*E1398</f>
        <v>0</v>
      </c>
      <c r="G1398" s="232"/>
      <c r="I1398" s="661"/>
    </row>
    <row r="1399" spans="1:15">
      <c r="A1399" s="748" t="str">
        <f t="shared" si="254"/>
        <v/>
      </c>
      <c r="B1399" s="749"/>
      <c r="C1399" s="251" t="str">
        <f t="shared" si="255"/>
        <v/>
      </c>
      <c r="D1399" s="494"/>
      <c r="E1399" s="252">
        <f t="shared" si="256"/>
        <v>0</v>
      </c>
      <c r="F1399" s="230">
        <f t="shared" si="258"/>
        <v>0</v>
      </c>
      <c r="G1399" s="232"/>
      <c r="I1399" s="661"/>
    </row>
    <row r="1400" spans="1:15">
      <c r="A1400" s="748" t="str">
        <f t="shared" si="254"/>
        <v/>
      </c>
      <c r="B1400" s="749"/>
      <c r="C1400" s="251" t="str">
        <f t="shared" si="255"/>
        <v/>
      </c>
      <c r="D1400" s="494"/>
      <c r="E1400" s="252">
        <f t="shared" si="256"/>
        <v>0</v>
      </c>
      <c r="F1400" s="230">
        <f t="shared" si="258"/>
        <v>0</v>
      </c>
      <c r="G1400" s="232"/>
      <c r="I1400" s="661"/>
    </row>
    <row r="1401" spans="1:15">
      <c r="A1401" s="748" t="str">
        <f t="shared" si="254"/>
        <v/>
      </c>
      <c r="B1401" s="749"/>
      <c r="C1401" s="251" t="str">
        <f t="shared" si="255"/>
        <v/>
      </c>
      <c r="D1401" s="494"/>
      <c r="E1401" s="252">
        <f t="shared" si="256"/>
        <v>0</v>
      </c>
      <c r="F1401" s="230">
        <f t="shared" si="258"/>
        <v>0</v>
      </c>
      <c r="G1401" s="232"/>
      <c r="I1401" s="661"/>
    </row>
    <row r="1402" spans="1:15">
      <c r="A1402" s="748" t="str">
        <f t="shared" si="254"/>
        <v/>
      </c>
      <c r="B1402" s="749"/>
      <c r="C1402" s="251" t="str">
        <f t="shared" si="255"/>
        <v/>
      </c>
      <c r="D1402" s="494"/>
      <c r="E1402" s="252">
        <f t="shared" si="256"/>
        <v>0</v>
      </c>
      <c r="F1402" s="230">
        <f t="shared" si="258"/>
        <v>0</v>
      </c>
      <c r="G1402" s="232"/>
      <c r="I1402" s="658"/>
    </row>
    <row r="1403" spans="1:15">
      <c r="A1403" s="748" t="str">
        <f t="shared" si="254"/>
        <v/>
      </c>
      <c r="B1403" s="749"/>
      <c r="C1403" s="251" t="str">
        <f t="shared" si="255"/>
        <v/>
      </c>
      <c r="D1403" s="494"/>
      <c r="E1403" s="252">
        <f t="shared" si="256"/>
        <v>0</v>
      </c>
      <c r="F1403" s="230">
        <f t="shared" si="258"/>
        <v>0</v>
      </c>
      <c r="G1403" s="232"/>
      <c r="I1403" s="658"/>
    </row>
    <row r="1404" spans="1:15">
      <c r="A1404" s="748" t="str">
        <f t="shared" si="254"/>
        <v/>
      </c>
      <c r="B1404" s="749"/>
      <c r="C1404" s="251" t="str">
        <f t="shared" si="255"/>
        <v/>
      </c>
      <c r="D1404" s="494"/>
      <c r="E1404" s="252">
        <f t="shared" si="256"/>
        <v>0</v>
      </c>
      <c r="F1404" s="230">
        <f t="shared" si="258"/>
        <v>0</v>
      </c>
      <c r="G1404" s="253"/>
      <c r="I1404" s="658"/>
    </row>
    <row r="1405" spans="1:15">
      <c r="A1405" s="748" t="str">
        <f t="shared" si="254"/>
        <v/>
      </c>
      <c r="B1405" s="749"/>
      <c r="C1405" s="251" t="str">
        <f t="shared" si="255"/>
        <v/>
      </c>
      <c r="D1405" s="494"/>
      <c r="E1405" s="252">
        <f t="shared" si="256"/>
        <v>0</v>
      </c>
      <c r="F1405" s="230">
        <f t="shared" si="258"/>
        <v>0</v>
      </c>
      <c r="G1405" s="232"/>
      <c r="I1405" s="658"/>
    </row>
    <row r="1406" spans="1:15">
      <c r="A1406" s="748" t="str">
        <f t="shared" si="254"/>
        <v/>
      </c>
      <c r="B1406" s="749"/>
      <c r="C1406" s="251"/>
      <c r="D1406" s="494"/>
      <c r="E1406" s="252">
        <f t="shared" si="256"/>
        <v>0</v>
      </c>
      <c r="F1406" s="230">
        <f t="shared" si="258"/>
        <v>0</v>
      </c>
      <c r="G1406" s="232"/>
      <c r="I1406" s="658"/>
    </row>
    <row r="1407" spans="1:15">
      <c r="A1407" s="748" t="str">
        <f t="shared" si="254"/>
        <v/>
      </c>
      <c r="B1407" s="749"/>
      <c r="C1407" s="251"/>
      <c r="D1407" s="494"/>
      <c r="E1407" s="252">
        <f t="shared" si="256"/>
        <v>0</v>
      </c>
      <c r="F1407" s="230">
        <f t="shared" si="258"/>
        <v>0</v>
      </c>
      <c r="G1407" s="232"/>
      <c r="I1407" s="658"/>
    </row>
    <row r="1408" spans="1:15">
      <c r="A1408" s="748" t="str">
        <f t="shared" si="254"/>
        <v/>
      </c>
      <c r="B1408" s="749"/>
      <c r="C1408" s="251" t="str">
        <f t="shared" ref="C1408" si="259">IF(I1408=0,"",VLOOKUP(I1408,MATERIALES,3,FALSE))</f>
        <v/>
      </c>
      <c r="D1408" s="494"/>
      <c r="E1408" s="252">
        <f t="shared" si="256"/>
        <v>0</v>
      </c>
      <c r="F1408" s="230">
        <f t="shared" si="258"/>
        <v>0</v>
      </c>
      <c r="G1408" s="233"/>
      <c r="I1408" s="658"/>
    </row>
    <row r="1409" spans="1:9" ht="26.25" customHeight="1" thickBot="1">
      <c r="A1409" s="214"/>
      <c r="B1409" s="438"/>
      <c r="C1409" s="215"/>
      <c r="D1409" s="483"/>
      <c r="E1409" s="254"/>
      <c r="F1409" s="255" t="s">
        <v>81</v>
      </c>
      <c r="G1409" s="253">
        <f>ROUND(SUM(F1397:F1408),0)</f>
        <v>0</v>
      </c>
      <c r="I1409" s="659"/>
    </row>
    <row r="1410" spans="1:9" ht="14" thickTop="1" thickBot="1">
      <c r="A1410" s="256" t="s">
        <v>72</v>
      </c>
      <c r="B1410" s="445"/>
      <c r="C1410" s="257"/>
      <c r="D1410" s="523"/>
      <c r="E1410" s="259"/>
      <c r="F1410" s="258"/>
      <c r="G1410" s="260"/>
      <c r="I1410" s="659"/>
    </row>
    <row r="1411" spans="1:9" ht="13.5" thickTop="1">
      <c r="A1411" s="245" t="s">
        <v>57</v>
      </c>
      <c r="B1411" s="455"/>
      <c r="C1411" s="248" t="s">
        <v>71</v>
      </c>
      <c r="D1411" s="515" t="s">
        <v>75</v>
      </c>
      <c r="E1411" s="248" t="s">
        <v>98</v>
      </c>
      <c r="F1411" s="249" t="s">
        <v>79</v>
      </c>
      <c r="G1411" s="250" t="s">
        <v>70</v>
      </c>
      <c r="I1411" s="659"/>
    </row>
    <row r="1412" spans="1:9">
      <c r="A1412" s="748" t="str">
        <f>IF(I1412=0,"",VLOOKUP(I1412,EQUIPOS,2,FALSE))</f>
        <v/>
      </c>
      <c r="B1412" s="749"/>
      <c r="C1412" s="195"/>
      <c r="D1412" s="494"/>
      <c r="E1412" s="252">
        <f>IF(I1412=0,0,VLOOKUP(I1412,EQUIPOS,4,FALSE))</f>
        <v>0</v>
      </c>
      <c r="F1412" s="230">
        <f>C1412*D1412*E1412</f>
        <v>0</v>
      </c>
      <c r="G1412" s="231"/>
      <c r="I1412" s="658"/>
    </row>
    <row r="1413" spans="1:9">
      <c r="A1413" s="748" t="str">
        <f>IF(I1413=0,"",VLOOKUP(I1413,EQUIPOS,2,FALSE))</f>
        <v/>
      </c>
      <c r="B1413" s="749"/>
      <c r="C1413" s="195"/>
      <c r="D1413" s="494"/>
      <c r="E1413" s="252">
        <f>IF(I1413=0,0,VLOOKUP(I1413,EQUIPOS,4,FALSE))</f>
        <v>0</v>
      </c>
      <c r="F1413" s="230">
        <f t="shared" ref="F1413:F1416" si="260">C1413*D1413*E1413</f>
        <v>0</v>
      </c>
      <c r="G1413" s="232"/>
      <c r="I1413" s="658"/>
    </row>
    <row r="1414" spans="1:9">
      <c r="A1414" s="748" t="str">
        <f>IF(I1414=0,"",VLOOKUP(I1414,EQUIPOS,2,FALSE))</f>
        <v/>
      </c>
      <c r="B1414" s="749"/>
      <c r="C1414" s="195"/>
      <c r="D1414" s="494"/>
      <c r="E1414" s="252">
        <f>IF(I1414=0,0,VLOOKUP(I1414,EQUIPOS,4,FALSE))</f>
        <v>0</v>
      </c>
      <c r="F1414" s="230">
        <f t="shared" si="260"/>
        <v>0</v>
      </c>
      <c r="G1414" s="232"/>
      <c r="I1414" s="658"/>
    </row>
    <row r="1415" spans="1:9">
      <c r="A1415" s="748" t="str">
        <f>IF(I1415=0,"",VLOOKUP(I1415,EQUIPOS,2,FALSE))</f>
        <v/>
      </c>
      <c r="B1415" s="749"/>
      <c r="C1415" s="195"/>
      <c r="D1415" s="494"/>
      <c r="E1415" s="252">
        <f>IF(I1415=0,0,VLOOKUP(I1415,EQUIPOS,4,FALSE))</f>
        <v>0</v>
      </c>
      <c r="F1415" s="230">
        <f t="shared" si="260"/>
        <v>0</v>
      </c>
      <c r="G1415" s="232"/>
      <c r="I1415" s="658"/>
    </row>
    <row r="1416" spans="1:9">
      <c r="A1416" s="748" t="str">
        <f>IF(I1416=0,"",VLOOKUP(I1416,EQUIPOS,2,FALSE))</f>
        <v/>
      </c>
      <c r="B1416" s="749"/>
      <c r="C1416" s="195"/>
      <c r="D1416" s="494"/>
      <c r="E1416" s="252">
        <f>IF(I1416=0,0,VLOOKUP(I1416,EQUIPOS,4,FALSE))</f>
        <v>0</v>
      </c>
      <c r="F1416" s="230">
        <f t="shared" si="260"/>
        <v>0</v>
      </c>
      <c r="G1416" s="233"/>
      <c r="I1416" s="658"/>
    </row>
    <row r="1417" spans="1:9" ht="30.75" customHeight="1" thickBot="1">
      <c r="A1417" s="234"/>
      <c r="B1417" s="456"/>
      <c r="C1417" s="235"/>
      <c r="D1417" s="503"/>
      <c r="E1417" s="261"/>
      <c r="F1417" s="238" t="s">
        <v>82</v>
      </c>
      <c r="G1417" s="262">
        <f>ROUND(SUM(F1412:F1416),0)</f>
        <v>0</v>
      </c>
      <c r="I1417" s="659"/>
    </row>
    <row r="1418" spans="1:9" ht="13.5" thickTop="1">
      <c r="A1418" s="240" t="s">
        <v>73</v>
      </c>
      <c r="B1418" s="446"/>
      <c r="C1418" s="241"/>
      <c r="D1418" s="509"/>
      <c r="E1418" s="243"/>
      <c r="F1418" s="242"/>
      <c r="G1418" s="244"/>
      <c r="I1418" s="659"/>
    </row>
    <row r="1419" spans="1:9" ht="26">
      <c r="A1419" s="245" t="s">
        <v>57</v>
      </c>
      <c r="B1419" s="454" t="s">
        <v>58</v>
      </c>
      <c r="C1419" s="247" t="s">
        <v>68</v>
      </c>
      <c r="D1419" s="515" t="s">
        <v>74</v>
      </c>
      <c r="E1419" s="248" t="s">
        <v>69</v>
      </c>
      <c r="F1419" s="249" t="s">
        <v>79</v>
      </c>
      <c r="G1419" s="250" t="s">
        <v>70</v>
      </c>
      <c r="H1419" s="220"/>
      <c r="I1419" s="657"/>
    </row>
    <row r="1420" spans="1:9">
      <c r="A1420" s="263" t="str">
        <f t="shared" ref="A1420:A1431" si="261">IF(I1420=0,"",VLOOKUP(I1420,MANOOBRA,2,FALSE))</f>
        <v/>
      </c>
      <c r="B1420" s="444" t="str">
        <f t="shared" ref="B1420:B1431" si="262">IF(I1420=0,"",VLOOKUP(I1420,MANOOBRA,3,FALSE))</f>
        <v/>
      </c>
      <c r="C1420" s="195"/>
      <c r="D1420" s="527"/>
      <c r="E1420" s="252">
        <f t="shared" ref="E1420:E1431" si="263">IF(I1420=0,0,VLOOKUP(I1420,MANOOBRA,4,FALSE))</f>
        <v>0</v>
      </c>
      <c r="F1420" s="230">
        <f>IF(D1420=0,0,C1420*E1420/D1420)</f>
        <v>0</v>
      </c>
      <c r="G1420" s="231"/>
      <c r="I1420" s="658"/>
    </row>
    <row r="1421" spans="1:9">
      <c r="A1421" s="263" t="str">
        <f t="shared" si="261"/>
        <v/>
      </c>
      <c r="B1421" s="444" t="str">
        <f t="shared" si="262"/>
        <v/>
      </c>
      <c r="C1421" s="195"/>
      <c r="D1421" s="527"/>
      <c r="E1421" s="252">
        <f t="shared" si="263"/>
        <v>0</v>
      </c>
      <c r="F1421" s="230">
        <f t="shared" ref="F1421:F1431" si="264">IF(D1421=0,0,C1421*E1421/D1421)</f>
        <v>0</v>
      </c>
      <c r="G1421" s="232"/>
      <c r="I1421" s="658"/>
    </row>
    <row r="1422" spans="1:9">
      <c r="A1422" s="263" t="str">
        <f t="shared" si="261"/>
        <v/>
      </c>
      <c r="B1422" s="444" t="str">
        <f t="shared" si="262"/>
        <v/>
      </c>
      <c r="C1422" s="195"/>
      <c r="D1422" s="527"/>
      <c r="E1422" s="252">
        <f t="shared" si="263"/>
        <v>0</v>
      </c>
      <c r="F1422" s="230">
        <f t="shared" si="264"/>
        <v>0</v>
      </c>
      <c r="G1422" s="232"/>
      <c r="I1422" s="658"/>
    </row>
    <row r="1423" spans="1:9">
      <c r="A1423" s="263" t="str">
        <f t="shared" si="261"/>
        <v/>
      </c>
      <c r="B1423" s="444" t="str">
        <f t="shared" si="262"/>
        <v/>
      </c>
      <c r="C1423" s="195"/>
      <c r="D1423" s="527"/>
      <c r="E1423" s="252">
        <f t="shared" si="263"/>
        <v>0</v>
      </c>
      <c r="F1423" s="230">
        <f t="shared" si="264"/>
        <v>0</v>
      </c>
      <c r="G1423" s="232"/>
      <c r="I1423" s="658"/>
    </row>
    <row r="1424" spans="1:9">
      <c r="A1424" s="263" t="str">
        <f t="shared" si="261"/>
        <v/>
      </c>
      <c r="B1424" s="444" t="str">
        <f t="shared" si="262"/>
        <v/>
      </c>
      <c r="C1424" s="195"/>
      <c r="D1424" s="527"/>
      <c r="E1424" s="252">
        <f t="shared" si="263"/>
        <v>0</v>
      </c>
      <c r="F1424" s="230">
        <f t="shared" si="264"/>
        <v>0</v>
      </c>
      <c r="G1424" s="232"/>
      <c r="I1424" s="658"/>
    </row>
    <row r="1425" spans="1:16">
      <c r="A1425" s="263" t="str">
        <f t="shared" si="261"/>
        <v/>
      </c>
      <c r="B1425" s="444" t="str">
        <f t="shared" si="262"/>
        <v/>
      </c>
      <c r="C1425" s="195"/>
      <c r="D1425" s="527"/>
      <c r="E1425" s="252">
        <f t="shared" si="263"/>
        <v>0</v>
      </c>
      <c r="F1425" s="230">
        <f t="shared" si="264"/>
        <v>0</v>
      </c>
      <c r="G1425" s="232"/>
      <c r="I1425" s="658"/>
    </row>
    <row r="1426" spans="1:16">
      <c r="A1426" s="263" t="str">
        <f t="shared" si="261"/>
        <v/>
      </c>
      <c r="B1426" s="444" t="str">
        <f t="shared" si="262"/>
        <v/>
      </c>
      <c r="C1426" s="195"/>
      <c r="D1426" s="527"/>
      <c r="E1426" s="252">
        <f t="shared" si="263"/>
        <v>0</v>
      </c>
      <c r="F1426" s="230">
        <f t="shared" si="264"/>
        <v>0</v>
      </c>
      <c r="G1426" s="232"/>
      <c r="I1426" s="658"/>
    </row>
    <row r="1427" spans="1:16">
      <c r="A1427" s="263" t="str">
        <f t="shared" si="261"/>
        <v/>
      </c>
      <c r="B1427" s="444" t="str">
        <f t="shared" si="262"/>
        <v/>
      </c>
      <c r="C1427" s="195"/>
      <c r="D1427" s="527"/>
      <c r="E1427" s="252">
        <f t="shared" si="263"/>
        <v>0</v>
      </c>
      <c r="F1427" s="230">
        <f t="shared" si="264"/>
        <v>0</v>
      </c>
      <c r="G1427" s="232"/>
      <c r="I1427" s="658"/>
    </row>
    <row r="1428" spans="1:16">
      <c r="A1428" s="263" t="str">
        <f t="shared" si="261"/>
        <v/>
      </c>
      <c r="B1428" s="444" t="str">
        <f t="shared" si="262"/>
        <v/>
      </c>
      <c r="C1428" s="195"/>
      <c r="D1428" s="527"/>
      <c r="E1428" s="252">
        <f t="shared" si="263"/>
        <v>0</v>
      </c>
      <c r="F1428" s="230">
        <f t="shared" si="264"/>
        <v>0</v>
      </c>
      <c r="G1428" s="232"/>
      <c r="I1428" s="658"/>
    </row>
    <row r="1429" spans="1:16">
      <c r="A1429" s="263" t="str">
        <f t="shared" si="261"/>
        <v/>
      </c>
      <c r="B1429" s="444" t="str">
        <f t="shared" si="262"/>
        <v/>
      </c>
      <c r="C1429" s="195"/>
      <c r="D1429" s="527"/>
      <c r="E1429" s="252">
        <f t="shared" si="263"/>
        <v>0</v>
      </c>
      <c r="F1429" s="230">
        <f t="shared" si="264"/>
        <v>0</v>
      </c>
      <c r="G1429" s="232"/>
      <c r="I1429" s="658"/>
    </row>
    <row r="1430" spans="1:16">
      <c r="A1430" s="263" t="str">
        <f t="shared" si="261"/>
        <v/>
      </c>
      <c r="B1430" s="444" t="str">
        <f t="shared" si="262"/>
        <v/>
      </c>
      <c r="C1430" s="195"/>
      <c r="D1430" s="527"/>
      <c r="E1430" s="252">
        <f t="shared" si="263"/>
        <v>0</v>
      </c>
      <c r="F1430" s="230">
        <f t="shared" si="264"/>
        <v>0</v>
      </c>
      <c r="G1430" s="232"/>
      <c r="I1430" s="658"/>
    </row>
    <row r="1431" spans="1:16">
      <c r="A1431" s="263" t="str">
        <f t="shared" si="261"/>
        <v/>
      </c>
      <c r="B1431" s="444" t="str">
        <f t="shared" si="262"/>
        <v/>
      </c>
      <c r="C1431" s="195"/>
      <c r="D1431" s="527"/>
      <c r="E1431" s="252">
        <f t="shared" si="263"/>
        <v>0</v>
      </c>
      <c r="F1431" s="230">
        <f t="shared" si="264"/>
        <v>0</v>
      </c>
      <c r="G1431" s="233"/>
      <c r="I1431" s="658"/>
    </row>
    <row r="1432" spans="1:16" ht="31.5" customHeight="1" thickBot="1">
      <c r="A1432" s="234"/>
      <c r="B1432" s="456"/>
      <c r="C1432" s="235"/>
      <c r="D1432" s="237"/>
      <c r="E1432" s="237"/>
      <c r="F1432" s="238" t="s">
        <v>83</v>
      </c>
      <c r="G1432" s="262">
        <f>ROUND(SUM(F1420:F1431),0)</f>
        <v>0</v>
      </c>
      <c r="I1432" s="659"/>
    </row>
    <row r="1433" spans="1:16" ht="13.5" thickTop="1">
      <c r="A1433" s="186" t="s">
        <v>76</v>
      </c>
      <c r="B1433" s="446"/>
      <c r="C1433" s="241"/>
      <c r="D1433" s="243"/>
      <c r="E1433" s="243"/>
      <c r="F1433" s="242"/>
      <c r="G1433" s="244"/>
      <c r="I1433" s="659"/>
    </row>
    <row r="1434" spans="1:16">
      <c r="A1434" s="245" t="s">
        <v>57</v>
      </c>
      <c r="B1434" s="455"/>
      <c r="C1434" s="246"/>
      <c r="D1434" s="317"/>
      <c r="E1434" s="248" t="s">
        <v>77</v>
      </c>
      <c r="F1434" s="249" t="s">
        <v>78</v>
      </c>
      <c r="G1434" s="264" t="s">
        <v>77</v>
      </c>
      <c r="H1434" s="220"/>
      <c r="I1434" s="657"/>
    </row>
    <row r="1435" spans="1:16">
      <c r="A1435" s="185" t="s">
        <v>87</v>
      </c>
      <c r="B1435" s="453"/>
      <c r="C1435" s="265"/>
      <c r="D1435" s="318"/>
      <c r="E1435" s="229">
        <f>ROUND(SUM(G1394,G1409,G1417,G1432),2)</f>
        <v>0</v>
      </c>
      <c r="F1435" s="266">
        <f>A</f>
        <v>0</v>
      </c>
      <c r="G1435" s="267">
        <f>E1435*F1435</f>
        <v>0</v>
      </c>
      <c r="I1435" s="659"/>
    </row>
    <row r="1436" spans="1:16">
      <c r="A1436" s="185" t="s">
        <v>85</v>
      </c>
      <c r="B1436" s="453"/>
      <c r="C1436" s="265"/>
      <c r="D1436" s="318"/>
      <c r="E1436" s="229">
        <f>SUM(G1394,G1409,G1417,G1432)</f>
        <v>0</v>
      </c>
      <c r="F1436" s="266">
        <f>I</f>
        <v>0</v>
      </c>
      <c r="G1436" s="267">
        <f>E1436*F1436</f>
        <v>0</v>
      </c>
      <c r="I1436" s="659"/>
    </row>
    <row r="1437" spans="1:16">
      <c r="A1437" s="185" t="s">
        <v>86</v>
      </c>
      <c r="B1437" s="453"/>
      <c r="C1437" s="265"/>
      <c r="D1437" s="318"/>
      <c r="E1437" s="229">
        <f>SUM(G1394,G1409,G1417,G1432)</f>
        <v>0</v>
      </c>
      <c r="F1437" s="266">
        <f>U</f>
        <v>0</v>
      </c>
      <c r="G1437" s="267">
        <f>E1437*F1437</f>
        <v>0</v>
      </c>
      <c r="I1437" s="659"/>
    </row>
    <row r="1438" spans="1:16" ht="33" customHeight="1" thickBot="1">
      <c r="A1438" s="234"/>
      <c r="B1438" s="456"/>
      <c r="C1438" s="235"/>
      <c r="D1438" s="237"/>
      <c r="E1438" s="237"/>
      <c r="F1438" s="268" t="s">
        <v>84</v>
      </c>
      <c r="G1438" s="262">
        <f>SUM(G1435:G1437)</f>
        <v>0</v>
      </c>
      <c r="I1438" s="659"/>
      <c r="J1438" s="295"/>
      <c r="K1438" s="296"/>
      <c r="L1438" s="296"/>
      <c r="M1438" s="296"/>
      <c r="N1438" s="296"/>
      <c r="O1438" s="296"/>
    </row>
    <row r="1439" spans="1:16" s="211" customFormat="1" ht="14" thickTop="1" thickBot="1">
      <c r="A1439" s="269"/>
      <c r="B1439" s="443"/>
      <c r="C1439" s="270"/>
      <c r="D1439" s="319"/>
      <c r="E1439" s="271" t="s">
        <v>89</v>
      </c>
      <c r="F1439" s="272"/>
      <c r="G1439" s="273">
        <f>ROUND(SUM(G1394,G1409,G1417,G1432,G1438),0)</f>
        <v>0</v>
      </c>
      <c r="I1439" s="660"/>
      <c r="J1439" s="212" t="str">
        <f>B1378</f>
        <v>1,4,11</v>
      </c>
      <c r="K1439" s="274">
        <f>E1435</f>
        <v>0</v>
      </c>
      <c r="L1439" s="294">
        <f>G1435</f>
        <v>0</v>
      </c>
      <c r="M1439" s="294">
        <f>G1436</f>
        <v>0</v>
      </c>
      <c r="N1439" s="294">
        <f>G1437</f>
        <v>0</v>
      </c>
      <c r="O1439" s="299">
        <f>SUM(K1439:N1439)</f>
        <v>0</v>
      </c>
      <c r="P1439" s="294"/>
    </row>
    <row r="1440" spans="1:16" ht="13.5" thickTop="1">
      <c r="A1440" s="275" t="s">
        <v>97</v>
      </c>
      <c r="B1440" s="438"/>
      <c r="C1440" s="215"/>
      <c r="D1440" s="217"/>
      <c r="E1440" s="217"/>
      <c r="F1440" s="216"/>
      <c r="G1440" s="219"/>
      <c r="I1440" s="659"/>
      <c r="P1440" s="294"/>
    </row>
    <row r="1441" spans="1:16">
      <c r="A1441" s="275"/>
      <c r="B1441" s="452"/>
      <c r="C1441" s="276"/>
      <c r="D1441" s="320"/>
      <c r="E1441" s="217"/>
      <c r="F1441" s="216"/>
      <c r="G1441" s="277">
        <f ca="1">TODAY()</f>
        <v>44839</v>
      </c>
      <c r="I1441" s="659"/>
      <c r="P1441" s="294"/>
    </row>
    <row r="1442" spans="1:16" ht="13.5" thickBot="1">
      <c r="A1442" s="234"/>
      <c r="B1442" s="456"/>
      <c r="C1442" s="235"/>
      <c r="D1442" s="237"/>
      <c r="E1442" s="237"/>
      <c r="F1442" s="236"/>
      <c r="G1442" s="278"/>
      <c r="I1442" s="659"/>
      <c r="P1442" s="294"/>
    </row>
    <row r="1443" spans="1:16" ht="13.5" thickTop="1">
      <c r="A1443" s="215"/>
      <c r="B1443" s="438"/>
      <c r="C1443" s="215"/>
      <c r="D1443" s="217"/>
      <c r="E1443" s="217"/>
      <c r="F1443" s="216"/>
      <c r="G1443" s="216"/>
      <c r="I1443" s="434"/>
      <c r="P1443" s="294"/>
    </row>
    <row r="1444" spans="1:16" s="199" customFormat="1">
      <c r="A1444" s="196" t="s">
        <v>109</v>
      </c>
      <c r="B1444" s="458"/>
      <c r="C1444" s="196"/>
      <c r="D1444" s="198"/>
      <c r="E1444" s="198"/>
      <c r="F1444" s="197"/>
      <c r="G1444" s="197"/>
      <c r="I1444" s="321"/>
      <c r="J1444" s="200"/>
      <c r="O1444" s="297"/>
    </row>
    <row r="1445" spans="1:16" s="199" customFormat="1">
      <c r="A1445" s="196" t="str">
        <f>CONCATENATE('Prestaciones y AIU'!A1729," ANALISIS DE PRECIOS UNITARIOS")</f>
        <v xml:space="preserve"> ANALISIS DE PRECIOS UNITARIOS</v>
      </c>
      <c r="B1445" s="458"/>
      <c r="C1445" s="196"/>
      <c r="D1445" s="198"/>
      <c r="E1445" s="198"/>
      <c r="F1445" s="197"/>
      <c r="G1445" s="197"/>
      <c r="I1445" s="321"/>
      <c r="J1445" s="200"/>
      <c r="O1445" s="297"/>
    </row>
    <row r="1446" spans="1:16" s="199" customFormat="1">
      <c r="A1446" s="196" t="str">
        <f>Objeto_LIC</f>
        <v>OPTIMIZACION DEL SISTEMA DE ABASTECIMIENTO (ADUCCION, PRETRATAMIENTO Y CONDUCCION) DEL MUNICPIO DE TAME, DEPARTAMENTO DE ARAUCA</v>
      </c>
      <c r="B1446" s="458"/>
      <c r="C1446" s="196"/>
      <c r="D1446" s="198"/>
      <c r="E1446" s="198"/>
      <c r="F1446" s="197"/>
      <c r="G1446" s="197"/>
      <c r="I1446" s="321"/>
      <c r="J1446" s="200"/>
      <c r="O1446" s="297"/>
    </row>
    <row r="1447" spans="1:16" s="199" customFormat="1">
      <c r="A1447" s="196"/>
      <c r="B1447" s="458"/>
      <c r="C1447" s="196"/>
      <c r="D1447" s="198"/>
      <c r="E1447" s="198"/>
      <c r="F1447" s="197"/>
      <c r="G1447" s="197"/>
      <c r="I1447" s="321"/>
      <c r="J1447" s="200"/>
      <c r="O1447" s="297"/>
    </row>
    <row r="1448" spans="1:16" ht="13.5" thickBot="1">
      <c r="A1448" s="201"/>
      <c r="B1448" s="448"/>
      <c r="C1448" s="201"/>
      <c r="D1448" s="203"/>
      <c r="E1448" s="203"/>
      <c r="F1448" s="202"/>
      <c r="G1448" s="202"/>
    </row>
    <row r="1449" spans="1:16" s="211" customFormat="1" ht="13.5" thickTop="1">
      <c r="A1449" s="206"/>
      <c r="B1449" s="457"/>
      <c r="C1449" s="207"/>
      <c r="D1449" s="209"/>
      <c r="E1449" s="209"/>
      <c r="F1449" s="208"/>
      <c r="G1449" s="210" t="s">
        <v>110</v>
      </c>
      <c r="I1449" s="323"/>
      <c r="J1449" s="212"/>
      <c r="O1449" s="297"/>
    </row>
    <row r="1450" spans="1:16">
      <c r="A1450" s="213" t="s">
        <v>62</v>
      </c>
      <c r="B1450" s="750">
        <f>Proponente</f>
        <v>0</v>
      </c>
      <c r="C1450" s="750"/>
      <c r="D1450" s="750"/>
      <c r="E1450" s="750"/>
      <c r="F1450" s="750"/>
      <c r="G1450" s="751"/>
    </row>
    <row r="1451" spans="1:16" ht="26" customHeight="1">
      <c r="A1451" s="213" t="s">
        <v>63</v>
      </c>
      <c r="B1451" s="470" t="s">
        <v>282</v>
      </c>
      <c r="C1451" s="750" t="str">
        <f>VLOOKUP(B1451,Presupuesto!$A$4:$B$106,2,FALSE)</f>
        <v>Suministro e instalación de  Válvula compuerta elastica 12" extremos brida ANSI B-16.1 sello elástico. (Incluye válvula, bridas, empaques, tornillería). Norma AWWA C515</v>
      </c>
      <c r="D1451" s="750"/>
      <c r="E1451" s="750"/>
      <c r="F1451" s="750"/>
      <c r="G1451" s="751"/>
    </row>
    <row r="1452" spans="1:16">
      <c r="A1452" s="214"/>
      <c r="B1452" s="438"/>
      <c r="C1452" s="215"/>
      <c r="D1452" s="217"/>
      <c r="E1452" s="217"/>
      <c r="F1452" s="218" t="s">
        <v>88</v>
      </c>
      <c r="G1452" s="582" t="str">
        <f>IF(B1451=0,"-",VLOOKUP(B1451,Presupuesto!$A$5:$C$119,3,FALSE))</f>
        <v>UND</v>
      </c>
      <c r="H1452" s="582"/>
      <c r="I1452" s="582"/>
      <c r="J1452" s="582"/>
      <c r="K1452" s="583"/>
    </row>
    <row r="1453" spans="1:16" ht="13.5" thickBot="1">
      <c r="A1453" s="213" t="s">
        <v>64</v>
      </c>
      <c r="B1453" s="438"/>
      <c r="C1453" s="215"/>
      <c r="D1453" s="217"/>
      <c r="E1453" s="217"/>
      <c r="F1453" s="216"/>
      <c r="G1453" s="219"/>
      <c r="I1453" s="324"/>
      <c r="J1453" s="295"/>
      <c r="K1453" s="296"/>
      <c r="L1453" s="296"/>
      <c r="M1453" s="296"/>
      <c r="N1453" s="296"/>
      <c r="O1453" s="296"/>
    </row>
    <row r="1454" spans="1:16" s="220" customFormat="1" ht="13.5" thickTop="1">
      <c r="A1454" s="221" t="s">
        <v>57</v>
      </c>
      <c r="B1454" s="447" t="s">
        <v>65</v>
      </c>
      <c r="C1454" s="222" t="s">
        <v>66</v>
      </c>
      <c r="D1454" s="223" t="s">
        <v>74</v>
      </c>
      <c r="E1454" s="224" t="s">
        <v>100</v>
      </c>
      <c r="F1454" s="224" t="s">
        <v>79</v>
      </c>
      <c r="G1454" s="225" t="s">
        <v>70</v>
      </c>
      <c r="I1454" s="657"/>
      <c r="J1454" s="226"/>
      <c r="O1454" s="296"/>
    </row>
    <row r="1455" spans="1:16">
      <c r="A1455" s="227" t="str">
        <f t="shared" ref="A1455:A1466" si="265">IF(I1455=0,"-",VLOOKUP(I1455,EQUIPOS,2,FALSE))</f>
        <v>-</v>
      </c>
      <c r="B1455" s="228"/>
      <c r="C1455" s="228"/>
      <c r="D1455" s="194"/>
      <c r="E1455" s="229">
        <f t="shared" ref="E1455:E1466" si="266">IF(I1455=0,0,VLOOKUP(I1455,EQUIPOS,4,FALSE))</f>
        <v>0</v>
      </c>
      <c r="F1455" s="230">
        <f t="shared" ref="F1455:F1466" si="267">IF(D1455=0,0,E1455/D1455)</f>
        <v>0</v>
      </c>
      <c r="G1455" s="231"/>
      <c r="I1455" s="658"/>
    </row>
    <row r="1456" spans="1:16">
      <c r="A1456" s="227" t="str">
        <f t="shared" si="265"/>
        <v>-</v>
      </c>
      <c r="B1456" s="228"/>
      <c r="C1456" s="228"/>
      <c r="D1456" s="194"/>
      <c r="E1456" s="229">
        <f t="shared" si="266"/>
        <v>0</v>
      </c>
      <c r="F1456" s="230">
        <f t="shared" si="267"/>
        <v>0</v>
      </c>
      <c r="G1456" s="232"/>
      <c r="I1456" s="658"/>
    </row>
    <row r="1457" spans="1:15">
      <c r="A1457" s="227" t="str">
        <f t="shared" si="265"/>
        <v>-</v>
      </c>
      <c r="B1457" s="228"/>
      <c r="C1457" s="228"/>
      <c r="D1457" s="194"/>
      <c r="E1457" s="229">
        <f t="shared" si="266"/>
        <v>0</v>
      </c>
      <c r="F1457" s="230">
        <f t="shared" si="267"/>
        <v>0</v>
      </c>
      <c r="G1457" s="232"/>
      <c r="I1457" s="658"/>
    </row>
    <row r="1458" spans="1:15">
      <c r="A1458" s="227" t="str">
        <f t="shared" si="265"/>
        <v>-</v>
      </c>
      <c r="B1458" s="228"/>
      <c r="C1458" s="228"/>
      <c r="D1458" s="194"/>
      <c r="E1458" s="229">
        <f t="shared" si="266"/>
        <v>0</v>
      </c>
      <c r="F1458" s="230">
        <f t="shared" si="267"/>
        <v>0</v>
      </c>
      <c r="G1458" s="232"/>
      <c r="I1458" s="658"/>
    </row>
    <row r="1459" spans="1:15">
      <c r="A1459" s="227" t="str">
        <f t="shared" si="265"/>
        <v>-</v>
      </c>
      <c r="B1459" s="228"/>
      <c r="C1459" s="228"/>
      <c r="D1459" s="194"/>
      <c r="E1459" s="229">
        <f t="shared" si="266"/>
        <v>0</v>
      </c>
      <c r="F1459" s="230">
        <f t="shared" si="267"/>
        <v>0</v>
      </c>
      <c r="G1459" s="232"/>
      <c r="I1459" s="658"/>
    </row>
    <row r="1460" spans="1:15">
      <c r="A1460" s="227" t="str">
        <f t="shared" si="265"/>
        <v>-</v>
      </c>
      <c r="B1460" s="228"/>
      <c r="C1460" s="228"/>
      <c r="D1460" s="194"/>
      <c r="E1460" s="229">
        <f t="shared" si="266"/>
        <v>0</v>
      </c>
      <c r="F1460" s="230">
        <f t="shared" si="267"/>
        <v>0</v>
      </c>
      <c r="G1460" s="232"/>
      <c r="I1460" s="658"/>
    </row>
    <row r="1461" spans="1:15">
      <c r="A1461" s="227" t="str">
        <f t="shared" si="265"/>
        <v>-</v>
      </c>
      <c r="B1461" s="228"/>
      <c r="C1461" s="228"/>
      <c r="D1461" s="194"/>
      <c r="E1461" s="229">
        <f t="shared" si="266"/>
        <v>0</v>
      </c>
      <c r="F1461" s="230">
        <f t="shared" si="267"/>
        <v>0</v>
      </c>
      <c r="G1461" s="232"/>
      <c r="I1461" s="658"/>
    </row>
    <row r="1462" spans="1:15">
      <c r="A1462" s="227" t="str">
        <f t="shared" si="265"/>
        <v>-</v>
      </c>
      <c r="B1462" s="228"/>
      <c r="C1462" s="228"/>
      <c r="D1462" s="194"/>
      <c r="E1462" s="229">
        <f t="shared" si="266"/>
        <v>0</v>
      </c>
      <c r="F1462" s="230">
        <f t="shared" si="267"/>
        <v>0</v>
      </c>
      <c r="G1462" s="232"/>
      <c r="I1462" s="658"/>
    </row>
    <row r="1463" spans="1:15">
      <c r="A1463" s="227" t="str">
        <f t="shared" si="265"/>
        <v>-</v>
      </c>
      <c r="B1463" s="228"/>
      <c r="C1463" s="228"/>
      <c r="D1463" s="194"/>
      <c r="E1463" s="229">
        <f t="shared" si="266"/>
        <v>0</v>
      </c>
      <c r="F1463" s="230">
        <f t="shared" si="267"/>
        <v>0</v>
      </c>
      <c r="G1463" s="232"/>
      <c r="I1463" s="658"/>
    </row>
    <row r="1464" spans="1:15">
      <c r="A1464" s="227" t="str">
        <f t="shared" si="265"/>
        <v>-</v>
      </c>
      <c r="B1464" s="228"/>
      <c r="C1464" s="228"/>
      <c r="D1464" s="194"/>
      <c r="E1464" s="229">
        <f t="shared" si="266"/>
        <v>0</v>
      </c>
      <c r="F1464" s="230">
        <f t="shared" si="267"/>
        <v>0</v>
      </c>
      <c r="G1464" s="232"/>
      <c r="I1464" s="658"/>
    </row>
    <row r="1465" spans="1:15">
      <c r="A1465" s="227" t="str">
        <f t="shared" si="265"/>
        <v>-</v>
      </c>
      <c r="B1465" s="228"/>
      <c r="C1465" s="228"/>
      <c r="D1465" s="194"/>
      <c r="E1465" s="229">
        <f t="shared" si="266"/>
        <v>0</v>
      </c>
      <c r="F1465" s="230">
        <f t="shared" si="267"/>
        <v>0</v>
      </c>
      <c r="G1465" s="232"/>
      <c r="I1465" s="658"/>
    </row>
    <row r="1466" spans="1:15">
      <c r="A1466" s="227" t="str">
        <f t="shared" si="265"/>
        <v>-</v>
      </c>
      <c r="B1466" s="228"/>
      <c r="C1466" s="228"/>
      <c r="D1466" s="194"/>
      <c r="E1466" s="229">
        <f t="shared" si="266"/>
        <v>0</v>
      </c>
      <c r="F1466" s="230">
        <f t="shared" si="267"/>
        <v>0</v>
      </c>
      <c r="G1466" s="232"/>
      <c r="I1466" s="658"/>
    </row>
    <row r="1467" spans="1:15" ht="13.5" thickBot="1">
      <c r="A1467" s="234"/>
      <c r="B1467" s="456"/>
      <c r="C1467" s="235"/>
      <c r="D1467" s="237"/>
      <c r="E1467" s="237"/>
      <c r="F1467" s="238" t="s">
        <v>80</v>
      </c>
      <c r="G1467" s="239">
        <f>SUM(F1455:F1466)</f>
        <v>0</v>
      </c>
      <c r="I1467" s="659"/>
    </row>
    <row r="1468" spans="1:15" ht="13.5" thickTop="1">
      <c r="A1468" s="240" t="s">
        <v>67</v>
      </c>
      <c r="B1468" s="446"/>
      <c r="C1468" s="241"/>
      <c r="D1468" s="243"/>
      <c r="E1468" s="243"/>
      <c r="F1468" s="242"/>
      <c r="G1468" s="244"/>
      <c r="I1468" s="659"/>
    </row>
    <row r="1469" spans="1:15" s="220" customFormat="1" ht="26">
      <c r="A1469" s="245" t="s">
        <v>57</v>
      </c>
      <c r="B1469" s="455"/>
      <c r="C1469" s="247" t="s">
        <v>58</v>
      </c>
      <c r="D1469" s="316" t="s">
        <v>68</v>
      </c>
      <c r="E1469" s="248" t="s">
        <v>69</v>
      </c>
      <c r="F1469" s="249" t="s">
        <v>79</v>
      </c>
      <c r="G1469" s="250" t="s">
        <v>70</v>
      </c>
      <c r="I1469" s="657"/>
      <c r="J1469" s="226"/>
      <c r="O1469" s="296"/>
    </row>
    <row r="1470" spans="1:15">
      <c r="A1470" s="748" t="str">
        <f t="shared" ref="A1470:A1481" si="268">IF(I1470=0,"",VLOOKUP(I1470,MATERIALES,2,FALSE))</f>
        <v/>
      </c>
      <c r="B1470" s="749"/>
      <c r="C1470" s="251" t="str">
        <f t="shared" ref="C1470:C1478" si="269">IF(I1470=0,"",VLOOKUP(I1470,MATERIALES,3,FALSE))</f>
        <v/>
      </c>
      <c r="D1470" s="494"/>
      <c r="E1470" s="252">
        <f t="shared" ref="E1470:E1481" si="270">IF(I1470=0,0,VLOOKUP(I1470,MATERIALES,4,FALSE))</f>
        <v>0</v>
      </c>
      <c r="F1470" s="230">
        <f>D1470*E1470</f>
        <v>0</v>
      </c>
      <c r="G1470" s="231"/>
      <c r="I1470" s="658"/>
    </row>
    <row r="1471" spans="1:15">
      <c r="A1471" s="748" t="str">
        <f t="shared" si="268"/>
        <v/>
      </c>
      <c r="B1471" s="749"/>
      <c r="C1471" s="251" t="str">
        <f t="shared" si="269"/>
        <v/>
      </c>
      <c r="D1471" s="494"/>
      <c r="E1471" s="252">
        <f t="shared" si="270"/>
        <v>0</v>
      </c>
      <c r="F1471" s="230">
        <f t="shared" ref="F1471:F1481" si="271">D1471*E1471</f>
        <v>0</v>
      </c>
      <c r="G1471" s="232"/>
      <c r="I1471" s="658"/>
    </row>
    <row r="1472" spans="1:15">
      <c r="A1472" s="748" t="str">
        <f t="shared" si="268"/>
        <v/>
      </c>
      <c r="B1472" s="749"/>
      <c r="C1472" s="251" t="str">
        <f t="shared" si="269"/>
        <v/>
      </c>
      <c r="D1472" s="494"/>
      <c r="E1472" s="252">
        <f t="shared" si="270"/>
        <v>0</v>
      </c>
      <c r="F1472" s="230">
        <f t="shared" si="271"/>
        <v>0</v>
      </c>
      <c r="G1472" s="232"/>
      <c r="I1472" s="658"/>
    </row>
    <row r="1473" spans="1:9">
      <c r="A1473" s="748" t="str">
        <f t="shared" si="268"/>
        <v/>
      </c>
      <c r="B1473" s="749"/>
      <c r="C1473" s="251" t="str">
        <f t="shared" si="269"/>
        <v/>
      </c>
      <c r="D1473" s="494"/>
      <c r="E1473" s="252">
        <f t="shared" si="270"/>
        <v>0</v>
      </c>
      <c r="F1473" s="230">
        <f t="shared" si="271"/>
        <v>0</v>
      </c>
      <c r="G1473" s="232"/>
      <c r="I1473" s="658"/>
    </row>
    <row r="1474" spans="1:9">
      <c r="A1474" s="748" t="str">
        <f t="shared" si="268"/>
        <v/>
      </c>
      <c r="B1474" s="749"/>
      <c r="C1474" s="251" t="str">
        <f t="shared" si="269"/>
        <v/>
      </c>
      <c r="D1474" s="494"/>
      <c r="E1474" s="252">
        <f t="shared" si="270"/>
        <v>0</v>
      </c>
      <c r="F1474" s="230">
        <f t="shared" si="271"/>
        <v>0</v>
      </c>
      <c r="G1474" s="232"/>
      <c r="I1474" s="658"/>
    </row>
    <row r="1475" spans="1:9">
      <c r="A1475" s="748" t="str">
        <f t="shared" si="268"/>
        <v/>
      </c>
      <c r="B1475" s="749"/>
      <c r="C1475" s="251" t="str">
        <f t="shared" si="269"/>
        <v/>
      </c>
      <c r="D1475" s="194"/>
      <c r="E1475" s="252">
        <f t="shared" si="270"/>
        <v>0</v>
      </c>
      <c r="F1475" s="230">
        <f t="shared" si="271"/>
        <v>0</v>
      </c>
      <c r="G1475" s="232"/>
      <c r="I1475" s="658"/>
    </row>
    <row r="1476" spans="1:9">
      <c r="A1476" s="748" t="str">
        <f t="shared" si="268"/>
        <v/>
      </c>
      <c r="B1476" s="749"/>
      <c r="C1476" s="251" t="str">
        <f t="shared" si="269"/>
        <v/>
      </c>
      <c r="D1476" s="194"/>
      <c r="E1476" s="252">
        <f t="shared" si="270"/>
        <v>0</v>
      </c>
      <c r="F1476" s="230">
        <f t="shared" si="271"/>
        <v>0</v>
      </c>
      <c r="G1476" s="232"/>
      <c r="I1476" s="658"/>
    </row>
    <row r="1477" spans="1:9">
      <c r="A1477" s="748" t="str">
        <f t="shared" si="268"/>
        <v/>
      </c>
      <c r="B1477" s="749"/>
      <c r="C1477" s="251" t="str">
        <f t="shared" si="269"/>
        <v/>
      </c>
      <c r="D1477" s="194"/>
      <c r="E1477" s="252">
        <f t="shared" si="270"/>
        <v>0</v>
      </c>
      <c r="F1477" s="230">
        <f t="shared" si="271"/>
        <v>0</v>
      </c>
      <c r="G1477" s="253"/>
      <c r="I1477" s="658"/>
    </row>
    <row r="1478" spans="1:9">
      <c r="A1478" s="748" t="str">
        <f t="shared" si="268"/>
        <v/>
      </c>
      <c r="B1478" s="749"/>
      <c r="C1478" s="251" t="str">
        <f t="shared" si="269"/>
        <v/>
      </c>
      <c r="D1478" s="194"/>
      <c r="E1478" s="252">
        <f t="shared" si="270"/>
        <v>0</v>
      </c>
      <c r="F1478" s="230">
        <f t="shared" si="271"/>
        <v>0</v>
      </c>
      <c r="G1478" s="232"/>
      <c r="I1478" s="658"/>
    </row>
    <row r="1479" spans="1:9">
      <c r="A1479" s="748" t="str">
        <f t="shared" si="268"/>
        <v/>
      </c>
      <c r="B1479" s="749"/>
      <c r="C1479" s="251"/>
      <c r="D1479" s="194"/>
      <c r="E1479" s="252">
        <f t="shared" si="270"/>
        <v>0</v>
      </c>
      <c r="F1479" s="230">
        <f t="shared" si="271"/>
        <v>0</v>
      </c>
      <c r="G1479" s="232"/>
      <c r="I1479" s="658"/>
    </row>
    <row r="1480" spans="1:9">
      <c r="A1480" s="748" t="str">
        <f t="shared" si="268"/>
        <v/>
      </c>
      <c r="B1480" s="749"/>
      <c r="C1480" s="251"/>
      <c r="D1480" s="194"/>
      <c r="E1480" s="252">
        <f t="shared" si="270"/>
        <v>0</v>
      </c>
      <c r="F1480" s="230">
        <f t="shared" si="271"/>
        <v>0</v>
      </c>
      <c r="G1480" s="232"/>
      <c r="I1480" s="659"/>
    </row>
    <row r="1481" spans="1:9">
      <c r="A1481" s="748" t="str">
        <f t="shared" si="268"/>
        <v/>
      </c>
      <c r="B1481" s="749"/>
      <c r="C1481" s="251" t="str">
        <f t="shared" ref="C1481" si="272">IF(I1481=0,"",VLOOKUP(I1481,MATERIALES,3,FALSE))</f>
        <v/>
      </c>
      <c r="D1481" s="194"/>
      <c r="E1481" s="252">
        <f t="shared" si="270"/>
        <v>0</v>
      </c>
      <c r="F1481" s="230">
        <f t="shared" si="271"/>
        <v>0</v>
      </c>
      <c r="G1481" s="233"/>
      <c r="I1481" s="659"/>
    </row>
    <row r="1482" spans="1:9" ht="26.25" customHeight="1" thickBot="1">
      <c r="A1482" s="214"/>
      <c r="B1482" s="438"/>
      <c r="C1482" s="215"/>
      <c r="D1482" s="217"/>
      <c r="E1482" s="254"/>
      <c r="F1482" s="255" t="s">
        <v>81</v>
      </c>
      <c r="G1482" s="253">
        <f>ROUND(SUM(F1470:F1481),0)</f>
        <v>0</v>
      </c>
      <c r="I1482" s="659"/>
    </row>
    <row r="1483" spans="1:9" ht="14" thickTop="1" thickBot="1">
      <c r="A1483" s="256" t="s">
        <v>72</v>
      </c>
      <c r="B1483" s="445"/>
      <c r="C1483" s="257"/>
      <c r="D1483" s="259"/>
      <c r="E1483" s="259"/>
      <c r="F1483" s="258"/>
      <c r="G1483" s="260"/>
      <c r="I1483" s="658"/>
    </row>
    <row r="1484" spans="1:9" ht="13.5" thickTop="1">
      <c r="A1484" s="245" t="s">
        <v>57</v>
      </c>
      <c r="B1484" s="455"/>
      <c r="C1484" s="248" t="s">
        <v>71</v>
      </c>
      <c r="D1484" s="316" t="s">
        <v>75</v>
      </c>
      <c r="E1484" s="248" t="s">
        <v>98</v>
      </c>
      <c r="F1484" s="249" t="s">
        <v>79</v>
      </c>
      <c r="G1484" s="250" t="s">
        <v>70</v>
      </c>
      <c r="I1484" s="658"/>
    </row>
    <row r="1485" spans="1:9">
      <c r="A1485" s="748" t="str">
        <f>IF(I1485=0,"",VLOOKUP(I1485,EQUIPOS,2,FALSE))</f>
        <v/>
      </c>
      <c r="B1485" s="749"/>
      <c r="C1485" s="195"/>
      <c r="D1485" s="494"/>
      <c r="E1485" s="252">
        <f>IF(I1485=0,0,VLOOKUP(I1485,EQUIPOS,4,FALSE))</f>
        <v>0</v>
      </c>
      <c r="F1485" s="230">
        <f>C1485*D1485*E1485</f>
        <v>0</v>
      </c>
      <c r="G1485" s="231"/>
      <c r="I1485" s="658"/>
    </row>
    <row r="1486" spans="1:9">
      <c r="A1486" s="748" t="str">
        <f>IF(I1486=0,"",VLOOKUP(I1486,EQUIPOS,2,FALSE))</f>
        <v/>
      </c>
      <c r="B1486" s="749"/>
      <c r="C1486" s="195"/>
      <c r="D1486" s="494"/>
      <c r="E1486" s="252">
        <f>IF(I1486=0,0,VLOOKUP(I1486,EQUIPOS,4,FALSE))</f>
        <v>0</v>
      </c>
      <c r="F1486" s="230">
        <f t="shared" ref="F1486:F1489" si="273">C1486*D1486*E1486</f>
        <v>0</v>
      </c>
      <c r="G1486" s="232"/>
      <c r="I1486" s="658"/>
    </row>
    <row r="1487" spans="1:9">
      <c r="A1487" s="748" t="str">
        <f>IF(I1487=0,"",VLOOKUP(I1487,EQUIPOS,2,FALSE))</f>
        <v/>
      </c>
      <c r="B1487" s="749"/>
      <c r="C1487" s="195"/>
      <c r="D1487" s="194"/>
      <c r="E1487" s="252">
        <f>IF(I1487=0,0,VLOOKUP(I1487,EQUIPOS,4,FALSE))</f>
        <v>0</v>
      </c>
      <c r="F1487" s="230">
        <f t="shared" si="273"/>
        <v>0</v>
      </c>
      <c r="G1487" s="232"/>
      <c r="I1487" s="658"/>
    </row>
    <row r="1488" spans="1:9">
      <c r="A1488" s="748" t="str">
        <f>IF(I1488=0,"",VLOOKUP(I1488,EQUIPOS,2,FALSE))</f>
        <v/>
      </c>
      <c r="B1488" s="749"/>
      <c r="C1488" s="195"/>
      <c r="D1488" s="194"/>
      <c r="E1488" s="252">
        <f>IF(I1488=0,0,VLOOKUP(I1488,EQUIPOS,4,FALSE))</f>
        <v>0</v>
      </c>
      <c r="F1488" s="230">
        <f t="shared" si="273"/>
        <v>0</v>
      </c>
      <c r="G1488" s="232"/>
      <c r="I1488" s="659"/>
    </row>
    <row r="1489" spans="1:9">
      <c r="A1489" s="748" t="str">
        <f>IF(I1489=0,"",VLOOKUP(I1489,EQUIPOS,2,FALSE))</f>
        <v/>
      </c>
      <c r="B1489" s="749"/>
      <c r="C1489" s="195"/>
      <c r="D1489" s="194"/>
      <c r="E1489" s="252">
        <f>IF(I1489=0,0,VLOOKUP(I1489,EQUIPOS,4,FALSE))</f>
        <v>0</v>
      </c>
      <c r="F1489" s="230">
        <f t="shared" si="273"/>
        <v>0</v>
      </c>
      <c r="G1489" s="233"/>
      <c r="I1489" s="659"/>
    </row>
    <row r="1490" spans="1:9" ht="30.75" customHeight="1" thickBot="1">
      <c r="A1490" s="234"/>
      <c r="B1490" s="456"/>
      <c r="C1490" s="235"/>
      <c r="D1490" s="237"/>
      <c r="E1490" s="261"/>
      <c r="F1490" s="238" t="s">
        <v>82</v>
      </c>
      <c r="G1490" s="262">
        <f>SUM(F1485:F1489)</f>
        <v>0</v>
      </c>
      <c r="I1490" s="657"/>
    </row>
    <row r="1491" spans="1:9" ht="13.5" thickTop="1">
      <c r="A1491" s="240" t="s">
        <v>73</v>
      </c>
      <c r="B1491" s="446"/>
      <c r="C1491" s="241"/>
      <c r="D1491" s="243"/>
      <c r="E1491" s="243"/>
      <c r="F1491" s="242"/>
      <c r="G1491" s="244"/>
      <c r="I1491" s="658"/>
    </row>
    <row r="1492" spans="1:9" ht="26">
      <c r="A1492" s="245" t="s">
        <v>57</v>
      </c>
      <c r="B1492" s="454" t="s">
        <v>58</v>
      </c>
      <c r="C1492" s="247" t="s">
        <v>68</v>
      </c>
      <c r="D1492" s="316" t="s">
        <v>74</v>
      </c>
      <c r="E1492" s="248" t="s">
        <v>69</v>
      </c>
      <c r="F1492" s="249" t="s">
        <v>79</v>
      </c>
      <c r="G1492" s="250" t="s">
        <v>70</v>
      </c>
      <c r="H1492" s="220"/>
      <c r="I1492" s="658"/>
    </row>
    <row r="1493" spans="1:9">
      <c r="A1493" s="263" t="str">
        <f t="shared" ref="A1493:A1504" si="274">IF(I1493=0,"",VLOOKUP(I1493,MANOOBRA,2,FALSE))</f>
        <v/>
      </c>
      <c r="B1493" s="444" t="str">
        <f t="shared" ref="B1493:B1504" si="275">IF(I1493=0,"",VLOOKUP(I1493,MANOOBRA,3,FALSE))</f>
        <v/>
      </c>
      <c r="C1493" s="527"/>
      <c r="D1493" s="563"/>
      <c r="E1493" s="252">
        <f t="shared" ref="E1493:E1504" si="276">IF(I1493=0,0,VLOOKUP(I1493,MANOOBRA,4,FALSE))</f>
        <v>0</v>
      </c>
      <c r="F1493" s="230">
        <f>IF(D1493=0,0,C1493*E1493/D1493)</f>
        <v>0</v>
      </c>
      <c r="G1493" s="231"/>
      <c r="I1493" s="658"/>
    </row>
    <row r="1494" spans="1:9">
      <c r="A1494" s="263" t="str">
        <f t="shared" si="274"/>
        <v/>
      </c>
      <c r="B1494" s="444" t="str">
        <f t="shared" si="275"/>
        <v/>
      </c>
      <c r="C1494" s="527"/>
      <c r="D1494" s="563"/>
      <c r="E1494" s="252">
        <f t="shared" si="276"/>
        <v>0</v>
      </c>
      <c r="F1494" s="230">
        <f t="shared" ref="F1494:F1504" si="277">IF(D1494=0,0,C1494*E1494/D1494)</f>
        <v>0</v>
      </c>
      <c r="G1494" s="232"/>
      <c r="I1494" s="658"/>
    </row>
    <row r="1495" spans="1:9">
      <c r="A1495" s="263" t="str">
        <f t="shared" si="274"/>
        <v/>
      </c>
      <c r="B1495" s="444" t="str">
        <f t="shared" si="275"/>
        <v/>
      </c>
      <c r="C1495" s="527"/>
      <c r="D1495" s="563"/>
      <c r="E1495" s="252">
        <f t="shared" si="276"/>
        <v>0</v>
      </c>
      <c r="F1495" s="230">
        <f t="shared" si="277"/>
        <v>0</v>
      </c>
      <c r="G1495" s="232"/>
      <c r="I1495" s="658"/>
    </row>
    <row r="1496" spans="1:9">
      <c r="A1496" s="263" t="str">
        <f t="shared" si="274"/>
        <v/>
      </c>
      <c r="B1496" s="444" t="str">
        <f t="shared" si="275"/>
        <v/>
      </c>
      <c r="C1496" s="195"/>
      <c r="D1496" s="195"/>
      <c r="E1496" s="252">
        <f t="shared" si="276"/>
        <v>0</v>
      </c>
      <c r="F1496" s="230">
        <f t="shared" si="277"/>
        <v>0</v>
      </c>
      <c r="G1496" s="232"/>
      <c r="I1496" s="658"/>
    </row>
    <row r="1497" spans="1:9">
      <c r="A1497" s="263" t="str">
        <f t="shared" si="274"/>
        <v/>
      </c>
      <c r="B1497" s="444" t="str">
        <f t="shared" si="275"/>
        <v/>
      </c>
      <c r="C1497" s="195"/>
      <c r="D1497" s="195"/>
      <c r="E1497" s="252">
        <f t="shared" si="276"/>
        <v>0</v>
      </c>
      <c r="F1497" s="230">
        <f t="shared" si="277"/>
        <v>0</v>
      </c>
      <c r="G1497" s="232"/>
      <c r="I1497" s="658"/>
    </row>
    <row r="1498" spans="1:9">
      <c r="A1498" s="263" t="str">
        <f t="shared" si="274"/>
        <v/>
      </c>
      <c r="B1498" s="444" t="str">
        <f t="shared" si="275"/>
        <v/>
      </c>
      <c r="C1498" s="195"/>
      <c r="D1498" s="195"/>
      <c r="E1498" s="252">
        <f t="shared" si="276"/>
        <v>0</v>
      </c>
      <c r="F1498" s="230">
        <f t="shared" si="277"/>
        <v>0</v>
      </c>
      <c r="G1498" s="232"/>
      <c r="I1498" s="658"/>
    </row>
    <row r="1499" spans="1:9">
      <c r="A1499" s="263" t="str">
        <f t="shared" si="274"/>
        <v/>
      </c>
      <c r="B1499" s="444" t="str">
        <f t="shared" si="275"/>
        <v/>
      </c>
      <c r="C1499" s="195"/>
      <c r="D1499" s="195"/>
      <c r="E1499" s="252">
        <f t="shared" si="276"/>
        <v>0</v>
      </c>
      <c r="F1499" s="230">
        <f t="shared" si="277"/>
        <v>0</v>
      </c>
      <c r="G1499" s="232"/>
      <c r="I1499" s="658"/>
    </row>
    <row r="1500" spans="1:9">
      <c r="A1500" s="263" t="str">
        <f t="shared" si="274"/>
        <v/>
      </c>
      <c r="B1500" s="444" t="str">
        <f t="shared" si="275"/>
        <v/>
      </c>
      <c r="C1500" s="195"/>
      <c r="D1500" s="195"/>
      <c r="E1500" s="252">
        <f t="shared" si="276"/>
        <v>0</v>
      </c>
      <c r="F1500" s="230">
        <f t="shared" si="277"/>
        <v>0</v>
      </c>
      <c r="G1500" s="232"/>
      <c r="I1500" s="658"/>
    </row>
    <row r="1501" spans="1:9">
      <c r="A1501" s="263" t="str">
        <f t="shared" si="274"/>
        <v/>
      </c>
      <c r="B1501" s="444" t="str">
        <f t="shared" si="275"/>
        <v/>
      </c>
      <c r="C1501" s="195"/>
      <c r="D1501" s="195"/>
      <c r="E1501" s="252">
        <f t="shared" si="276"/>
        <v>0</v>
      </c>
      <c r="F1501" s="230">
        <f t="shared" si="277"/>
        <v>0</v>
      </c>
      <c r="G1501" s="232"/>
      <c r="I1501" s="658"/>
    </row>
    <row r="1502" spans="1:9">
      <c r="A1502" s="263" t="str">
        <f t="shared" si="274"/>
        <v/>
      </c>
      <c r="B1502" s="444" t="str">
        <f t="shared" si="275"/>
        <v/>
      </c>
      <c r="C1502" s="195"/>
      <c r="D1502" s="195"/>
      <c r="E1502" s="252">
        <f t="shared" si="276"/>
        <v>0</v>
      </c>
      <c r="F1502" s="230">
        <f t="shared" si="277"/>
        <v>0</v>
      </c>
      <c r="G1502" s="232"/>
      <c r="I1502" s="658"/>
    </row>
    <row r="1503" spans="1:9">
      <c r="A1503" s="263" t="str">
        <f t="shared" si="274"/>
        <v/>
      </c>
      <c r="B1503" s="444" t="str">
        <f t="shared" si="275"/>
        <v/>
      </c>
      <c r="C1503" s="195"/>
      <c r="D1503" s="195"/>
      <c r="E1503" s="252">
        <f t="shared" si="276"/>
        <v>0</v>
      </c>
      <c r="F1503" s="230">
        <f t="shared" si="277"/>
        <v>0</v>
      </c>
      <c r="G1503" s="232"/>
      <c r="I1503" s="659"/>
    </row>
    <row r="1504" spans="1:9">
      <c r="A1504" s="263" t="str">
        <f t="shared" si="274"/>
        <v/>
      </c>
      <c r="B1504" s="444" t="str">
        <f t="shared" si="275"/>
        <v/>
      </c>
      <c r="C1504" s="195"/>
      <c r="D1504" s="195"/>
      <c r="E1504" s="252">
        <f t="shared" si="276"/>
        <v>0</v>
      </c>
      <c r="F1504" s="230">
        <f t="shared" si="277"/>
        <v>0</v>
      </c>
      <c r="G1504" s="233"/>
      <c r="I1504" s="659"/>
    </row>
    <row r="1505" spans="1:16" ht="31.5" customHeight="1" thickBot="1">
      <c r="A1505" s="234"/>
      <c r="B1505" s="456"/>
      <c r="C1505" s="235"/>
      <c r="D1505" s="237"/>
      <c r="E1505" s="237"/>
      <c r="F1505" s="238" t="s">
        <v>83</v>
      </c>
      <c r="G1505" s="262">
        <f>ROUND(SUM(F1493:F1504),0)</f>
        <v>0</v>
      </c>
      <c r="I1505" s="657"/>
    </row>
    <row r="1506" spans="1:16" ht="13.5" thickTop="1">
      <c r="A1506" s="186" t="s">
        <v>76</v>
      </c>
      <c r="B1506" s="446"/>
      <c r="C1506" s="241"/>
      <c r="D1506" s="243"/>
      <c r="E1506" s="243"/>
      <c r="F1506" s="242"/>
      <c r="G1506" s="244"/>
      <c r="I1506" s="659"/>
    </row>
    <row r="1507" spans="1:16">
      <c r="A1507" s="245" t="s">
        <v>57</v>
      </c>
      <c r="B1507" s="455"/>
      <c r="C1507" s="246"/>
      <c r="D1507" s="317"/>
      <c r="E1507" s="248" t="s">
        <v>77</v>
      </c>
      <c r="F1507" s="249" t="s">
        <v>78</v>
      </c>
      <c r="G1507" s="264" t="s">
        <v>77</v>
      </c>
      <c r="H1507" s="220"/>
      <c r="I1507" s="659"/>
    </row>
    <row r="1508" spans="1:16">
      <c r="A1508" s="185" t="s">
        <v>87</v>
      </c>
      <c r="B1508" s="453"/>
      <c r="C1508" s="265"/>
      <c r="D1508" s="318"/>
      <c r="E1508" s="229">
        <f>ROUND(SUM(G1467,G1482,G1490,G1505),2)</f>
        <v>0</v>
      </c>
      <c r="F1508" s="266">
        <f>A</f>
        <v>0</v>
      </c>
      <c r="G1508" s="267">
        <f>E1508*F1508</f>
        <v>0</v>
      </c>
      <c r="I1508" s="659"/>
    </row>
    <row r="1509" spans="1:16">
      <c r="A1509" s="185" t="s">
        <v>85</v>
      </c>
      <c r="B1509" s="453"/>
      <c r="C1509" s="265"/>
      <c r="D1509" s="318"/>
      <c r="E1509" s="229">
        <f>SUM(G1467,G1482,G1490,G1505)</f>
        <v>0</v>
      </c>
      <c r="F1509" s="266">
        <f>I</f>
        <v>0</v>
      </c>
      <c r="G1509" s="267">
        <f>E1509*F1509</f>
        <v>0</v>
      </c>
      <c r="I1509" s="659"/>
    </row>
    <row r="1510" spans="1:16">
      <c r="A1510" s="185" t="s">
        <v>86</v>
      </c>
      <c r="B1510" s="453"/>
      <c r="C1510" s="265"/>
      <c r="D1510" s="318"/>
      <c r="E1510" s="229">
        <f>SUM(G1467,G1482,G1490,G1505)</f>
        <v>0</v>
      </c>
      <c r="F1510" s="266">
        <f>U</f>
        <v>0</v>
      </c>
      <c r="G1510" s="267">
        <f>E1510*F1510</f>
        <v>0</v>
      </c>
      <c r="I1510" s="660"/>
    </row>
    <row r="1511" spans="1:16" ht="33" customHeight="1" thickBot="1">
      <c r="A1511" s="234"/>
      <c r="B1511" s="456"/>
      <c r="C1511" s="235"/>
      <c r="D1511" s="237"/>
      <c r="E1511" s="237"/>
      <c r="F1511" s="268" t="s">
        <v>84</v>
      </c>
      <c r="G1511" s="262">
        <f>SUM(G1508:G1510)</f>
        <v>0</v>
      </c>
      <c r="I1511" s="659"/>
      <c r="J1511" s="295"/>
      <c r="K1511" s="296"/>
      <c r="L1511" s="296"/>
      <c r="M1511" s="296"/>
      <c r="N1511" s="296"/>
      <c r="O1511" s="296"/>
    </row>
    <row r="1512" spans="1:16" s="211" customFormat="1" ht="14" thickTop="1" thickBot="1">
      <c r="A1512" s="269"/>
      <c r="B1512" s="443"/>
      <c r="C1512" s="270"/>
      <c r="D1512" s="319"/>
      <c r="E1512" s="271" t="s">
        <v>89</v>
      </c>
      <c r="F1512" s="272"/>
      <c r="G1512" s="273">
        <f>ROUND(SUM(G1467,G1482,G1490,G1505,G1511),0)</f>
        <v>0</v>
      </c>
      <c r="I1512" s="659"/>
      <c r="J1512" s="212" t="str">
        <f>B1451</f>
        <v>1,4,12</v>
      </c>
      <c r="K1512" s="274">
        <f>E1508</f>
        <v>0</v>
      </c>
      <c r="L1512" s="294">
        <f>G1508</f>
        <v>0</v>
      </c>
      <c r="M1512" s="294">
        <f>G1509</f>
        <v>0</v>
      </c>
      <c r="N1512" s="294">
        <f>G1510</f>
        <v>0</v>
      </c>
      <c r="O1512" s="299">
        <f>SUM(K1512:N1512)</f>
        <v>0</v>
      </c>
      <c r="P1512" s="294"/>
    </row>
    <row r="1513" spans="1:16" ht="13.5" thickTop="1">
      <c r="A1513" s="275" t="s">
        <v>97</v>
      </c>
      <c r="B1513" s="438"/>
      <c r="C1513" s="215"/>
      <c r="D1513" s="217"/>
      <c r="E1513" s="217"/>
      <c r="F1513" s="216"/>
      <c r="G1513" s="219"/>
      <c r="I1513" s="659"/>
      <c r="P1513" s="294"/>
    </row>
    <row r="1514" spans="1:16">
      <c r="A1514" s="275"/>
      <c r="B1514" s="452"/>
      <c r="C1514" s="276"/>
      <c r="D1514" s="320"/>
      <c r="E1514" s="217"/>
      <c r="F1514" s="216"/>
      <c r="G1514" s="277">
        <f ca="1">TODAY()</f>
        <v>44839</v>
      </c>
      <c r="I1514" s="659"/>
      <c r="P1514" s="294"/>
    </row>
    <row r="1515" spans="1:16" ht="13.5" thickBot="1">
      <c r="A1515" s="234"/>
      <c r="B1515" s="456"/>
      <c r="C1515" s="235"/>
      <c r="D1515" s="237"/>
      <c r="E1515" s="237"/>
      <c r="F1515" s="236"/>
      <c r="G1515" s="278"/>
      <c r="I1515" s="659"/>
      <c r="P1515" s="294"/>
    </row>
    <row r="1516" spans="1:16" s="199" customFormat="1" ht="13.5" thickTop="1">
      <c r="A1516" s="196" t="s">
        <v>109</v>
      </c>
      <c r="B1516" s="458"/>
      <c r="C1516" s="196"/>
      <c r="D1516" s="198"/>
      <c r="E1516" s="198"/>
      <c r="F1516" s="197"/>
      <c r="G1516" s="197"/>
      <c r="I1516" s="321"/>
      <c r="J1516" s="200"/>
      <c r="O1516" s="297"/>
    </row>
    <row r="1517" spans="1:16" s="199" customFormat="1">
      <c r="A1517" s="196" t="str">
        <f>CONCATENATE('Prestaciones y AIU'!A1801," ANALISIS DE PRECIOS UNITARIOS")</f>
        <v xml:space="preserve"> ANALISIS DE PRECIOS UNITARIOS</v>
      </c>
      <c r="B1517" s="458"/>
      <c r="C1517" s="196"/>
      <c r="D1517" s="198"/>
      <c r="E1517" s="198"/>
      <c r="F1517" s="197"/>
      <c r="G1517" s="197"/>
      <c r="I1517" s="321"/>
      <c r="J1517" s="200"/>
      <c r="O1517" s="297"/>
    </row>
    <row r="1518" spans="1:16" s="199" customFormat="1">
      <c r="A1518" s="196" t="str">
        <f>Objeto_LIC</f>
        <v>OPTIMIZACION DEL SISTEMA DE ABASTECIMIENTO (ADUCCION, PRETRATAMIENTO Y CONDUCCION) DEL MUNICPIO DE TAME, DEPARTAMENTO DE ARAUCA</v>
      </c>
      <c r="B1518" s="458"/>
      <c r="C1518" s="196"/>
      <c r="D1518" s="198"/>
      <c r="E1518" s="198"/>
      <c r="F1518" s="197"/>
      <c r="G1518" s="197"/>
      <c r="I1518" s="321"/>
      <c r="J1518" s="200"/>
      <c r="O1518" s="297"/>
    </row>
    <row r="1519" spans="1:16" s="199" customFormat="1">
      <c r="A1519" s="196"/>
      <c r="B1519" s="458"/>
      <c r="C1519" s="196"/>
      <c r="D1519" s="198"/>
      <c r="E1519" s="198"/>
      <c r="F1519" s="197"/>
      <c r="G1519" s="197"/>
      <c r="I1519" s="321"/>
      <c r="J1519" s="200"/>
      <c r="O1519" s="297"/>
    </row>
    <row r="1520" spans="1:16" ht="13.5" thickBot="1">
      <c r="A1520" s="201"/>
      <c r="B1520" s="448"/>
      <c r="C1520" s="201"/>
      <c r="D1520" s="203"/>
      <c r="E1520" s="203"/>
      <c r="F1520" s="202"/>
      <c r="G1520" s="202"/>
    </row>
    <row r="1521" spans="1:15" s="211" customFormat="1" ht="13.5" thickTop="1">
      <c r="A1521" s="206"/>
      <c r="B1521" s="457"/>
      <c r="C1521" s="207"/>
      <c r="D1521" s="209"/>
      <c r="E1521" s="209"/>
      <c r="F1521" s="208"/>
      <c r="G1521" s="210" t="s">
        <v>110</v>
      </c>
      <c r="I1521" s="323"/>
      <c r="J1521" s="212"/>
      <c r="O1521" s="297"/>
    </row>
    <row r="1522" spans="1:15">
      <c r="A1522" s="213" t="s">
        <v>62</v>
      </c>
      <c r="B1522" s="750">
        <f>Proponente</f>
        <v>0</v>
      </c>
      <c r="C1522" s="750"/>
      <c r="D1522" s="750"/>
      <c r="E1522" s="750"/>
      <c r="F1522" s="750"/>
      <c r="G1522" s="751"/>
    </row>
    <row r="1523" spans="1:15" ht="30.5" customHeight="1">
      <c r="A1523" s="213" t="s">
        <v>63</v>
      </c>
      <c r="B1523" s="470" t="s">
        <v>283</v>
      </c>
      <c r="C1523" s="750" t="str">
        <f>VLOOKUP(B1523,Presupuesto!$A$4:$B$106,2,FALSE)</f>
        <v>Suministro e instalación de Codo 45° HD, Diametro nominal 20". Incl. Accesorios para acople a tuberia. Especificaciones, Serie métrica.</v>
      </c>
      <c r="D1523" s="750"/>
      <c r="E1523" s="750"/>
      <c r="F1523" s="750"/>
      <c r="G1523" s="751"/>
    </row>
    <row r="1524" spans="1:15">
      <c r="A1524" s="214"/>
      <c r="B1524" s="438"/>
      <c r="C1524" s="215"/>
      <c r="D1524" s="217"/>
      <c r="E1524" s="217"/>
      <c r="F1524" s="218" t="s">
        <v>88</v>
      </c>
      <c r="G1524" s="582" t="str">
        <f>IF(B1523=0,"-",VLOOKUP(B1523,Presupuesto!$A$5:$C$119,3,FALSE))</f>
        <v>UND</v>
      </c>
      <c r="H1524" s="582"/>
      <c r="I1524" s="582"/>
      <c r="J1524" s="582"/>
      <c r="K1524" s="583"/>
    </row>
    <row r="1525" spans="1:15" ht="13.5" thickBot="1">
      <c r="A1525" s="213" t="s">
        <v>64</v>
      </c>
      <c r="B1525" s="438"/>
      <c r="C1525" s="215"/>
      <c r="D1525" s="217"/>
      <c r="E1525" s="217"/>
      <c r="F1525" s="216"/>
      <c r="G1525" s="219"/>
      <c r="I1525" s="324"/>
      <c r="J1525" s="295"/>
      <c r="K1525" s="296"/>
      <c r="L1525" s="296"/>
      <c r="M1525" s="296"/>
      <c r="N1525" s="296"/>
      <c r="O1525" s="296"/>
    </row>
    <row r="1526" spans="1:15" s="220" customFormat="1" ht="13.5" thickTop="1">
      <c r="A1526" s="221" t="s">
        <v>57</v>
      </c>
      <c r="B1526" s="447" t="s">
        <v>65</v>
      </c>
      <c r="C1526" s="222" t="s">
        <v>66</v>
      </c>
      <c r="D1526" s="223" t="s">
        <v>74</v>
      </c>
      <c r="E1526" s="224" t="s">
        <v>100</v>
      </c>
      <c r="F1526" s="224" t="s">
        <v>79</v>
      </c>
      <c r="G1526" s="225" t="s">
        <v>70</v>
      </c>
      <c r="I1526" s="325"/>
      <c r="J1526" s="226"/>
      <c r="O1526" s="296"/>
    </row>
    <row r="1527" spans="1:15">
      <c r="A1527" s="227" t="str">
        <f t="shared" ref="A1527:A1538" si="278">IF(I1527=0,"-",VLOOKUP(I1527,EQUIPOS,2,FALSE))</f>
        <v>-</v>
      </c>
      <c r="B1527" s="228"/>
      <c r="C1527" s="228"/>
      <c r="D1527" s="194"/>
      <c r="E1527" s="229">
        <f t="shared" ref="E1527:E1538" si="279">IF(I1527=0,0,VLOOKUP(I1527,EQUIPOS,4,FALSE))</f>
        <v>0</v>
      </c>
      <c r="F1527" s="230">
        <f t="shared" ref="F1527:F1538" si="280">IF(D1527=0,0,E1527/D1527)</f>
        <v>0</v>
      </c>
      <c r="G1527" s="231"/>
      <c r="I1527" s="283"/>
    </row>
    <row r="1528" spans="1:15">
      <c r="A1528" s="227" t="str">
        <f t="shared" si="278"/>
        <v>-</v>
      </c>
      <c r="B1528" s="228"/>
      <c r="C1528" s="228"/>
      <c r="D1528" s="194"/>
      <c r="E1528" s="229">
        <f t="shared" si="279"/>
        <v>0</v>
      </c>
      <c r="F1528" s="230">
        <f t="shared" si="280"/>
        <v>0</v>
      </c>
      <c r="G1528" s="232"/>
      <c r="I1528" s="283"/>
    </row>
    <row r="1529" spans="1:15">
      <c r="A1529" s="227" t="str">
        <f t="shared" si="278"/>
        <v>-</v>
      </c>
      <c r="B1529" s="228"/>
      <c r="C1529" s="228"/>
      <c r="D1529" s="194"/>
      <c r="E1529" s="229">
        <f t="shared" si="279"/>
        <v>0</v>
      </c>
      <c r="F1529" s="230">
        <f t="shared" si="280"/>
        <v>0</v>
      </c>
      <c r="G1529" s="232"/>
      <c r="I1529" s="283"/>
    </row>
    <row r="1530" spans="1:15">
      <c r="A1530" s="227" t="str">
        <f t="shared" si="278"/>
        <v>-</v>
      </c>
      <c r="B1530" s="228"/>
      <c r="C1530" s="228"/>
      <c r="D1530" s="194"/>
      <c r="E1530" s="229">
        <f t="shared" si="279"/>
        <v>0</v>
      </c>
      <c r="F1530" s="230">
        <f t="shared" si="280"/>
        <v>0</v>
      </c>
      <c r="G1530" s="232"/>
      <c r="I1530" s="283"/>
    </row>
    <row r="1531" spans="1:15">
      <c r="A1531" s="227" t="str">
        <f t="shared" si="278"/>
        <v>-</v>
      </c>
      <c r="B1531" s="228"/>
      <c r="C1531" s="228"/>
      <c r="D1531" s="194"/>
      <c r="E1531" s="229">
        <f t="shared" si="279"/>
        <v>0</v>
      </c>
      <c r="F1531" s="230">
        <f t="shared" si="280"/>
        <v>0</v>
      </c>
      <c r="G1531" s="232"/>
      <c r="I1531" s="283"/>
    </row>
    <row r="1532" spans="1:15">
      <c r="A1532" s="227" t="str">
        <f t="shared" si="278"/>
        <v>-</v>
      </c>
      <c r="B1532" s="228"/>
      <c r="C1532" s="228"/>
      <c r="D1532" s="194"/>
      <c r="E1532" s="229">
        <f t="shared" si="279"/>
        <v>0</v>
      </c>
      <c r="F1532" s="230">
        <f t="shared" si="280"/>
        <v>0</v>
      </c>
      <c r="G1532" s="232"/>
      <c r="I1532" s="283"/>
    </row>
    <row r="1533" spans="1:15">
      <c r="A1533" s="227" t="str">
        <f t="shared" si="278"/>
        <v>-</v>
      </c>
      <c r="B1533" s="228"/>
      <c r="C1533" s="228"/>
      <c r="D1533" s="194"/>
      <c r="E1533" s="229">
        <f t="shared" si="279"/>
        <v>0</v>
      </c>
      <c r="F1533" s="230">
        <f t="shared" si="280"/>
        <v>0</v>
      </c>
      <c r="G1533" s="232"/>
      <c r="I1533" s="283"/>
    </row>
    <row r="1534" spans="1:15">
      <c r="A1534" s="227" t="str">
        <f t="shared" si="278"/>
        <v>-</v>
      </c>
      <c r="B1534" s="228"/>
      <c r="C1534" s="228"/>
      <c r="D1534" s="194"/>
      <c r="E1534" s="229">
        <f t="shared" si="279"/>
        <v>0</v>
      </c>
      <c r="F1534" s="230">
        <f t="shared" si="280"/>
        <v>0</v>
      </c>
      <c r="G1534" s="232"/>
      <c r="I1534" s="283"/>
    </row>
    <row r="1535" spans="1:15">
      <c r="A1535" s="227" t="str">
        <f t="shared" si="278"/>
        <v>-</v>
      </c>
      <c r="B1535" s="228"/>
      <c r="C1535" s="228"/>
      <c r="D1535" s="194"/>
      <c r="E1535" s="229">
        <f t="shared" si="279"/>
        <v>0</v>
      </c>
      <c r="F1535" s="230">
        <f t="shared" si="280"/>
        <v>0</v>
      </c>
      <c r="G1535" s="232"/>
      <c r="I1535" s="283"/>
    </row>
    <row r="1536" spans="1:15">
      <c r="A1536" s="227" t="str">
        <f t="shared" si="278"/>
        <v>-</v>
      </c>
      <c r="B1536" s="228"/>
      <c r="C1536" s="228"/>
      <c r="D1536" s="194"/>
      <c r="E1536" s="229">
        <f t="shared" si="279"/>
        <v>0</v>
      </c>
      <c r="F1536" s="230">
        <f t="shared" si="280"/>
        <v>0</v>
      </c>
      <c r="G1536" s="232"/>
      <c r="I1536" s="283"/>
    </row>
    <row r="1537" spans="1:15">
      <c r="A1537" s="227" t="str">
        <f t="shared" si="278"/>
        <v>-</v>
      </c>
      <c r="B1537" s="228"/>
      <c r="C1537" s="228"/>
      <c r="D1537" s="194"/>
      <c r="E1537" s="229">
        <f t="shared" si="279"/>
        <v>0</v>
      </c>
      <c r="F1537" s="230">
        <f t="shared" si="280"/>
        <v>0</v>
      </c>
      <c r="G1537" s="232"/>
      <c r="I1537" s="283"/>
    </row>
    <row r="1538" spans="1:15">
      <c r="A1538" s="227" t="str">
        <f t="shared" si="278"/>
        <v>-</v>
      </c>
      <c r="B1538" s="228"/>
      <c r="C1538" s="228"/>
      <c r="D1538" s="194"/>
      <c r="E1538" s="229">
        <f t="shared" si="279"/>
        <v>0</v>
      </c>
      <c r="F1538" s="230">
        <f t="shared" si="280"/>
        <v>0</v>
      </c>
      <c r="G1538" s="232"/>
      <c r="I1538" s="283"/>
    </row>
    <row r="1539" spans="1:15" ht="13.5" thickBot="1">
      <c r="A1539" s="234"/>
      <c r="B1539" s="456"/>
      <c r="C1539" s="235"/>
      <c r="D1539" s="237"/>
      <c r="E1539" s="237"/>
      <c r="F1539" s="238" t="s">
        <v>80</v>
      </c>
      <c r="G1539" s="239">
        <f>SUM(F1527:F1538)</f>
        <v>0</v>
      </c>
      <c r="I1539" s="326"/>
    </row>
    <row r="1540" spans="1:15" ht="13.5" thickTop="1">
      <c r="A1540" s="240" t="s">
        <v>67</v>
      </c>
      <c r="B1540" s="446"/>
      <c r="C1540" s="241"/>
      <c r="D1540" s="243"/>
      <c r="E1540" s="243"/>
      <c r="F1540" s="242"/>
      <c r="G1540" s="244"/>
      <c r="I1540" s="326"/>
    </row>
    <row r="1541" spans="1:15" s="220" customFormat="1" ht="26">
      <c r="A1541" s="245" t="s">
        <v>57</v>
      </c>
      <c r="B1541" s="455"/>
      <c r="C1541" s="247" t="s">
        <v>58</v>
      </c>
      <c r="D1541" s="316" t="s">
        <v>68</v>
      </c>
      <c r="E1541" s="248" t="s">
        <v>69</v>
      </c>
      <c r="F1541" s="249" t="s">
        <v>79</v>
      </c>
      <c r="G1541" s="250" t="s">
        <v>70</v>
      </c>
      <c r="I1541" s="325"/>
      <c r="J1541" s="226"/>
      <c r="O1541" s="296"/>
    </row>
    <row r="1542" spans="1:15">
      <c r="A1542" s="748" t="str">
        <f t="shared" ref="A1542:A1553" si="281">IF(I1542=0,"",VLOOKUP(I1542,MATERIALES,2,FALSE))</f>
        <v/>
      </c>
      <c r="B1542" s="749"/>
      <c r="C1542" s="251" t="str">
        <f t="shared" ref="C1542:C1550" si="282">IF(I1542=0,"",VLOOKUP(I1542,MATERIALES,3,FALSE))</f>
        <v/>
      </c>
      <c r="D1542" s="194"/>
      <c r="E1542" s="252">
        <f t="shared" ref="E1542:E1553" si="283">IF(I1542=0,0,VLOOKUP(I1542,MATERIALES,4,FALSE))</f>
        <v>0</v>
      </c>
      <c r="F1542" s="230">
        <f>D1542*E1542</f>
        <v>0</v>
      </c>
      <c r="G1542" s="231"/>
      <c r="I1542" s="283"/>
    </row>
    <row r="1543" spans="1:15">
      <c r="A1543" s="748" t="str">
        <f t="shared" si="281"/>
        <v/>
      </c>
      <c r="B1543" s="749"/>
      <c r="C1543" s="251" t="str">
        <f t="shared" si="282"/>
        <v/>
      </c>
      <c r="D1543" s="194"/>
      <c r="E1543" s="252">
        <f t="shared" si="283"/>
        <v>0</v>
      </c>
      <c r="F1543" s="230">
        <f t="shared" ref="F1543:F1553" si="284">D1543*E1543</f>
        <v>0</v>
      </c>
      <c r="G1543" s="232"/>
      <c r="I1543" s="283"/>
    </row>
    <row r="1544" spans="1:15">
      <c r="A1544" s="748" t="str">
        <f t="shared" si="281"/>
        <v/>
      </c>
      <c r="B1544" s="749"/>
      <c r="C1544" s="251" t="str">
        <f t="shared" si="282"/>
        <v/>
      </c>
      <c r="D1544" s="194"/>
      <c r="E1544" s="252">
        <f t="shared" si="283"/>
        <v>0</v>
      </c>
      <c r="F1544" s="230">
        <f t="shared" si="284"/>
        <v>0</v>
      </c>
      <c r="G1544" s="232"/>
      <c r="I1544" s="283"/>
    </row>
    <row r="1545" spans="1:15">
      <c r="A1545" s="748" t="str">
        <f t="shared" si="281"/>
        <v/>
      </c>
      <c r="B1545" s="749"/>
      <c r="C1545" s="251" t="str">
        <f t="shared" si="282"/>
        <v/>
      </c>
      <c r="D1545" s="194"/>
      <c r="E1545" s="252">
        <f t="shared" si="283"/>
        <v>0</v>
      </c>
      <c r="F1545" s="230">
        <f t="shared" si="284"/>
        <v>0</v>
      </c>
      <c r="G1545" s="232"/>
      <c r="I1545" s="283"/>
    </row>
    <row r="1546" spans="1:15">
      <c r="A1546" s="748" t="str">
        <f t="shared" si="281"/>
        <v/>
      </c>
      <c r="B1546" s="749"/>
      <c r="C1546" s="251" t="str">
        <f t="shared" si="282"/>
        <v/>
      </c>
      <c r="D1546" s="194"/>
      <c r="E1546" s="252">
        <f t="shared" si="283"/>
        <v>0</v>
      </c>
      <c r="F1546" s="230">
        <f t="shared" si="284"/>
        <v>0</v>
      </c>
      <c r="G1546" s="232"/>
      <c r="I1546" s="283"/>
    </row>
    <row r="1547" spans="1:15">
      <c r="A1547" s="748" t="str">
        <f t="shared" si="281"/>
        <v/>
      </c>
      <c r="B1547" s="749"/>
      <c r="C1547" s="251" t="str">
        <f t="shared" si="282"/>
        <v/>
      </c>
      <c r="D1547" s="194"/>
      <c r="E1547" s="252">
        <f t="shared" si="283"/>
        <v>0</v>
      </c>
      <c r="F1547" s="230">
        <f t="shared" si="284"/>
        <v>0</v>
      </c>
      <c r="G1547" s="232"/>
      <c r="I1547" s="283"/>
    </row>
    <row r="1548" spans="1:15">
      <c r="A1548" s="748" t="str">
        <f t="shared" si="281"/>
        <v/>
      </c>
      <c r="B1548" s="749"/>
      <c r="C1548" s="251" t="str">
        <f t="shared" si="282"/>
        <v/>
      </c>
      <c r="D1548" s="194"/>
      <c r="E1548" s="252">
        <f t="shared" si="283"/>
        <v>0</v>
      </c>
      <c r="F1548" s="230">
        <f t="shared" si="284"/>
        <v>0</v>
      </c>
      <c r="G1548" s="232"/>
      <c r="I1548" s="283"/>
    </row>
    <row r="1549" spans="1:15">
      <c r="A1549" s="748" t="str">
        <f t="shared" si="281"/>
        <v/>
      </c>
      <c r="B1549" s="749"/>
      <c r="C1549" s="251" t="str">
        <f t="shared" si="282"/>
        <v/>
      </c>
      <c r="D1549" s="194"/>
      <c r="E1549" s="252">
        <f t="shared" si="283"/>
        <v>0</v>
      </c>
      <c r="F1549" s="230">
        <f t="shared" si="284"/>
        <v>0</v>
      </c>
      <c r="G1549" s="253"/>
      <c r="I1549" s="283"/>
    </row>
    <row r="1550" spans="1:15">
      <c r="A1550" s="748" t="str">
        <f t="shared" si="281"/>
        <v/>
      </c>
      <c r="B1550" s="749"/>
      <c r="C1550" s="251" t="str">
        <f t="shared" si="282"/>
        <v/>
      </c>
      <c r="D1550" s="194"/>
      <c r="E1550" s="252">
        <f t="shared" si="283"/>
        <v>0</v>
      </c>
      <c r="F1550" s="230">
        <f t="shared" si="284"/>
        <v>0</v>
      </c>
      <c r="G1550" s="232"/>
      <c r="I1550" s="283"/>
    </row>
    <row r="1551" spans="1:15">
      <c r="A1551" s="748" t="str">
        <f t="shared" si="281"/>
        <v/>
      </c>
      <c r="B1551" s="749"/>
      <c r="C1551" s="251"/>
      <c r="D1551" s="194"/>
      <c r="E1551" s="252">
        <f t="shared" si="283"/>
        <v>0</v>
      </c>
      <c r="F1551" s="230">
        <f t="shared" si="284"/>
        <v>0</v>
      </c>
      <c r="G1551" s="232"/>
      <c r="I1551" s="283"/>
    </row>
    <row r="1552" spans="1:15">
      <c r="A1552" s="748" t="str">
        <f t="shared" si="281"/>
        <v/>
      </c>
      <c r="B1552" s="749"/>
      <c r="C1552" s="251"/>
      <c r="D1552" s="194"/>
      <c r="E1552" s="252">
        <f t="shared" si="283"/>
        <v>0</v>
      </c>
      <c r="F1552" s="230">
        <f t="shared" si="284"/>
        <v>0</v>
      </c>
      <c r="G1552" s="232"/>
      <c r="I1552" s="283"/>
    </row>
    <row r="1553" spans="1:9">
      <c r="A1553" s="748" t="str">
        <f t="shared" si="281"/>
        <v/>
      </c>
      <c r="B1553" s="749"/>
      <c r="C1553" s="251" t="str">
        <f t="shared" ref="C1553" si="285">IF(I1553=0,"",VLOOKUP(I1553,MATERIALES,3,FALSE))</f>
        <v/>
      </c>
      <c r="D1553" s="194"/>
      <c r="E1553" s="252">
        <f t="shared" si="283"/>
        <v>0</v>
      </c>
      <c r="F1553" s="230">
        <f t="shared" si="284"/>
        <v>0</v>
      </c>
      <c r="G1553" s="233"/>
      <c r="I1553" s="283"/>
    </row>
    <row r="1554" spans="1:9" ht="26.25" customHeight="1" thickBot="1">
      <c r="A1554" s="214"/>
      <c r="B1554" s="438"/>
      <c r="C1554" s="215"/>
      <c r="D1554" s="217"/>
      <c r="E1554" s="254"/>
      <c r="F1554" s="255" t="s">
        <v>81</v>
      </c>
      <c r="G1554" s="253">
        <f>ROUND(SUM(F1542:F1553),0)</f>
        <v>0</v>
      </c>
      <c r="I1554" s="326"/>
    </row>
    <row r="1555" spans="1:9" ht="14" thickTop="1" thickBot="1">
      <c r="A1555" s="256" t="s">
        <v>72</v>
      </c>
      <c r="B1555" s="445"/>
      <c r="C1555" s="257"/>
      <c r="D1555" s="259"/>
      <c r="E1555" s="259"/>
      <c r="F1555" s="258"/>
      <c r="G1555" s="260"/>
      <c r="I1555" s="326"/>
    </row>
    <row r="1556" spans="1:9" ht="13.5" thickTop="1">
      <c r="A1556" s="245" t="s">
        <v>57</v>
      </c>
      <c r="B1556" s="455"/>
      <c r="C1556" s="248" t="s">
        <v>71</v>
      </c>
      <c r="D1556" s="316" t="s">
        <v>75</v>
      </c>
      <c r="E1556" s="248" t="s">
        <v>98</v>
      </c>
      <c r="F1556" s="249" t="s">
        <v>79</v>
      </c>
      <c r="G1556" s="250" t="s">
        <v>70</v>
      </c>
      <c r="I1556" s="326"/>
    </row>
    <row r="1557" spans="1:9">
      <c r="A1557" s="748" t="str">
        <f>IF(I1557=0,"",VLOOKUP(I1557,EQUIPOS,2,FALSE))</f>
        <v/>
      </c>
      <c r="B1557" s="749"/>
      <c r="C1557" s="195"/>
      <c r="D1557" s="194"/>
      <c r="E1557" s="252">
        <f>IF(I1557=0,0,VLOOKUP(I1557,EQUIPOS,4,FALSE))</f>
        <v>0</v>
      </c>
      <c r="F1557" s="230">
        <f>C1557*D1557*E1557</f>
        <v>0</v>
      </c>
      <c r="G1557" s="231"/>
      <c r="I1557" s="658"/>
    </row>
    <row r="1558" spans="1:9">
      <c r="A1558" s="748" t="str">
        <f>IF(I1558=0,"",VLOOKUP(I1558,EQUIPOS,2,FALSE))</f>
        <v/>
      </c>
      <c r="B1558" s="749"/>
      <c r="C1558" s="195"/>
      <c r="D1558" s="194"/>
      <c r="E1558" s="252">
        <f>IF(I1558=0,0,VLOOKUP(I1558,EQUIPOS,4,FALSE))</f>
        <v>0</v>
      </c>
      <c r="F1558" s="230">
        <f t="shared" ref="F1558:F1561" si="286">C1558*D1558*E1558</f>
        <v>0</v>
      </c>
      <c r="G1558" s="232"/>
      <c r="I1558" s="658"/>
    </row>
    <row r="1559" spans="1:9">
      <c r="A1559" s="748" t="str">
        <f>IF(I1559=0,"",VLOOKUP(I1559,EQUIPOS,2,FALSE))</f>
        <v/>
      </c>
      <c r="B1559" s="749"/>
      <c r="C1559" s="195"/>
      <c r="D1559" s="194"/>
      <c r="E1559" s="252">
        <f>IF(I1559=0,0,VLOOKUP(I1559,EQUIPOS,4,FALSE))</f>
        <v>0</v>
      </c>
      <c r="F1559" s="230">
        <f t="shared" si="286"/>
        <v>0</v>
      </c>
      <c r="G1559" s="232"/>
      <c r="I1559" s="658"/>
    </row>
    <row r="1560" spans="1:9">
      <c r="A1560" s="748" t="str">
        <f>IF(I1560=0,"",VLOOKUP(I1560,EQUIPOS,2,FALSE))</f>
        <v/>
      </c>
      <c r="B1560" s="749"/>
      <c r="C1560" s="195"/>
      <c r="D1560" s="194"/>
      <c r="E1560" s="252">
        <f>IF(I1560=0,0,VLOOKUP(I1560,EQUIPOS,4,FALSE))</f>
        <v>0</v>
      </c>
      <c r="F1560" s="230">
        <f t="shared" si="286"/>
        <v>0</v>
      </c>
      <c r="G1560" s="232"/>
      <c r="I1560" s="658"/>
    </row>
    <row r="1561" spans="1:9">
      <c r="A1561" s="748" t="str">
        <f>IF(I1561=0,"",VLOOKUP(I1561,EQUIPOS,2,FALSE))</f>
        <v/>
      </c>
      <c r="B1561" s="749"/>
      <c r="C1561" s="195"/>
      <c r="D1561" s="194"/>
      <c r="E1561" s="252">
        <f>IF(I1561=0,0,VLOOKUP(I1561,EQUIPOS,4,FALSE))</f>
        <v>0</v>
      </c>
      <c r="F1561" s="230">
        <f t="shared" si="286"/>
        <v>0</v>
      </c>
      <c r="G1561" s="233"/>
      <c r="I1561" s="658"/>
    </row>
    <row r="1562" spans="1:9" ht="30.75" customHeight="1" thickBot="1">
      <c r="A1562" s="234"/>
      <c r="B1562" s="456"/>
      <c r="C1562" s="235"/>
      <c r="D1562" s="237"/>
      <c r="E1562" s="261"/>
      <c r="F1562" s="238" t="s">
        <v>82</v>
      </c>
      <c r="G1562" s="262">
        <f>SUM(F1557:F1561)</f>
        <v>0</v>
      </c>
      <c r="I1562" s="659"/>
    </row>
    <row r="1563" spans="1:9" ht="13.5" thickTop="1">
      <c r="A1563" s="240" t="s">
        <v>73</v>
      </c>
      <c r="B1563" s="446"/>
      <c r="C1563" s="241"/>
      <c r="D1563" s="243"/>
      <c r="E1563" s="243"/>
      <c r="F1563" s="242"/>
      <c r="G1563" s="244"/>
      <c r="I1563" s="659"/>
    </row>
    <row r="1564" spans="1:9" ht="26">
      <c r="A1564" s="245" t="s">
        <v>57</v>
      </c>
      <c r="B1564" s="454" t="s">
        <v>58</v>
      </c>
      <c r="C1564" s="247" t="s">
        <v>68</v>
      </c>
      <c r="D1564" s="316" t="s">
        <v>74</v>
      </c>
      <c r="E1564" s="248" t="s">
        <v>69</v>
      </c>
      <c r="F1564" s="249" t="s">
        <v>79</v>
      </c>
      <c r="G1564" s="250" t="s">
        <v>70</v>
      </c>
      <c r="H1564" s="220"/>
      <c r="I1564" s="657"/>
    </row>
    <row r="1565" spans="1:9">
      <c r="A1565" s="263" t="str">
        <f t="shared" ref="A1565:A1576" si="287">IF(I1565=0,"",VLOOKUP(I1565,MANOOBRA,2,FALSE))</f>
        <v/>
      </c>
      <c r="B1565" s="444" t="str">
        <f t="shared" ref="B1565:B1576" si="288">IF(I1565=0,"",VLOOKUP(I1565,MANOOBRA,3,FALSE))</f>
        <v/>
      </c>
      <c r="C1565" s="195"/>
      <c r="D1565" s="466"/>
      <c r="E1565" s="252">
        <f t="shared" ref="E1565:E1576" si="289">IF(I1565=0,0,VLOOKUP(I1565,MANOOBRA,4,FALSE))</f>
        <v>0</v>
      </c>
      <c r="F1565" s="230">
        <f>IF(D1565=0,0,C1565*E1565/D1565)</f>
        <v>0</v>
      </c>
      <c r="G1565" s="231"/>
      <c r="I1565" s="658"/>
    </row>
    <row r="1566" spans="1:9">
      <c r="A1566" s="263" t="str">
        <f t="shared" si="287"/>
        <v/>
      </c>
      <c r="B1566" s="444" t="str">
        <f t="shared" si="288"/>
        <v/>
      </c>
      <c r="C1566" s="195"/>
      <c r="D1566" s="466"/>
      <c r="E1566" s="252">
        <f t="shared" si="289"/>
        <v>0</v>
      </c>
      <c r="F1566" s="230">
        <f t="shared" ref="F1566:F1576" si="290">IF(D1566=0,0,C1566*E1566/D1566)</f>
        <v>0</v>
      </c>
      <c r="G1566" s="232"/>
      <c r="I1566" s="658"/>
    </row>
    <row r="1567" spans="1:9">
      <c r="A1567" s="263" t="str">
        <f t="shared" si="287"/>
        <v/>
      </c>
      <c r="B1567" s="444" t="str">
        <f t="shared" si="288"/>
        <v/>
      </c>
      <c r="C1567" s="195"/>
      <c r="D1567" s="309"/>
      <c r="E1567" s="252">
        <f t="shared" si="289"/>
        <v>0</v>
      </c>
      <c r="F1567" s="230">
        <f t="shared" si="290"/>
        <v>0</v>
      </c>
      <c r="G1567" s="232"/>
      <c r="I1567" s="658"/>
    </row>
    <row r="1568" spans="1:9">
      <c r="A1568" s="263" t="str">
        <f t="shared" si="287"/>
        <v/>
      </c>
      <c r="B1568" s="444" t="str">
        <f t="shared" si="288"/>
        <v/>
      </c>
      <c r="C1568" s="195"/>
      <c r="D1568" s="195"/>
      <c r="E1568" s="252">
        <f t="shared" si="289"/>
        <v>0</v>
      </c>
      <c r="F1568" s="230">
        <f t="shared" si="290"/>
        <v>0</v>
      </c>
      <c r="G1568" s="232"/>
      <c r="I1568" s="658"/>
    </row>
    <row r="1569" spans="1:16">
      <c r="A1569" s="263" t="str">
        <f t="shared" si="287"/>
        <v/>
      </c>
      <c r="B1569" s="444" t="str">
        <f t="shared" si="288"/>
        <v/>
      </c>
      <c r="C1569" s="195"/>
      <c r="D1569" s="195"/>
      <c r="E1569" s="252">
        <f t="shared" si="289"/>
        <v>0</v>
      </c>
      <c r="F1569" s="230">
        <f t="shared" si="290"/>
        <v>0</v>
      </c>
      <c r="G1569" s="232"/>
      <c r="I1569" s="658"/>
    </row>
    <row r="1570" spans="1:16">
      <c r="A1570" s="263" t="str">
        <f t="shared" si="287"/>
        <v/>
      </c>
      <c r="B1570" s="444" t="str">
        <f t="shared" si="288"/>
        <v/>
      </c>
      <c r="C1570" s="195"/>
      <c r="D1570" s="195"/>
      <c r="E1570" s="252">
        <f t="shared" si="289"/>
        <v>0</v>
      </c>
      <c r="F1570" s="230">
        <f t="shared" si="290"/>
        <v>0</v>
      </c>
      <c r="G1570" s="232"/>
      <c r="I1570" s="658"/>
    </row>
    <row r="1571" spans="1:16">
      <c r="A1571" s="263" t="str">
        <f t="shared" si="287"/>
        <v/>
      </c>
      <c r="B1571" s="444" t="str">
        <f t="shared" si="288"/>
        <v/>
      </c>
      <c r="C1571" s="195"/>
      <c r="D1571" s="195"/>
      <c r="E1571" s="252">
        <f t="shared" si="289"/>
        <v>0</v>
      </c>
      <c r="F1571" s="230">
        <f t="shared" si="290"/>
        <v>0</v>
      </c>
      <c r="G1571" s="232"/>
      <c r="I1571" s="658"/>
    </row>
    <row r="1572" spans="1:16">
      <c r="A1572" s="263" t="str">
        <f t="shared" si="287"/>
        <v/>
      </c>
      <c r="B1572" s="444" t="str">
        <f t="shared" si="288"/>
        <v/>
      </c>
      <c r="C1572" s="195"/>
      <c r="D1572" s="195"/>
      <c r="E1572" s="252">
        <f t="shared" si="289"/>
        <v>0</v>
      </c>
      <c r="F1572" s="230">
        <f t="shared" si="290"/>
        <v>0</v>
      </c>
      <c r="G1572" s="232"/>
      <c r="I1572" s="658"/>
    </row>
    <row r="1573" spans="1:16">
      <c r="A1573" s="263" t="str">
        <f t="shared" si="287"/>
        <v/>
      </c>
      <c r="B1573" s="444" t="str">
        <f t="shared" si="288"/>
        <v/>
      </c>
      <c r="C1573" s="195"/>
      <c r="D1573" s="195"/>
      <c r="E1573" s="252">
        <f t="shared" si="289"/>
        <v>0</v>
      </c>
      <c r="F1573" s="230">
        <f t="shared" si="290"/>
        <v>0</v>
      </c>
      <c r="G1573" s="232"/>
      <c r="I1573" s="658"/>
    </row>
    <row r="1574" spans="1:16">
      <c r="A1574" s="263" t="str">
        <f t="shared" si="287"/>
        <v/>
      </c>
      <c r="B1574" s="444" t="str">
        <f t="shared" si="288"/>
        <v/>
      </c>
      <c r="C1574" s="195"/>
      <c r="D1574" s="195"/>
      <c r="E1574" s="252">
        <f t="shared" si="289"/>
        <v>0</v>
      </c>
      <c r="F1574" s="230">
        <f t="shared" si="290"/>
        <v>0</v>
      </c>
      <c r="G1574" s="232"/>
      <c r="I1574" s="658"/>
    </row>
    <row r="1575" spans="1:16">
      <c r="A1575" s="263" t="str">
        <f t="shared" si="287"/>
        <v/>
      </c>
      <c r="B1575" s="444" t="str">
        <f t="shared" si="288"/>
        <v/>
      </c>
      <c r="C1575" s="195"/>
      <c r="D1575" s="195"/>
      <c r="E1575" s="252">
        <f t="shared" si="289"/>
        <v>0</v>
      </c>
      <c r="F1575" s="230">
        <f t="shared" si="290"/>
        <v>0</v>
      </c>
      <c r="G1575" s="232"/>
      <c r="I1575" s="658"/>
    </row>
    <row r="1576" spans="1:16">
      <c r="A1576" s="263" t="str">
        <f t="shared" si="287"/>
        <v/>
      </c>
      <c r="B1576" s="444" t="str">
        <f t="shared" si="288"/>
        <v/>
      </c>
      <c r="C1576" s="195"/>
      <c r="D1576" s="195"/>
      <c r="E1576" s="252">
        <f t="shared" si="289"/>
        <v>0</v>
      </c>
      <c r="F1576" s="230">
        <f t="shared" si="290"/>
        <v>0</v>
      </c>
      <c r="G1576" s="233"/>
      <c r="I1576" s="658"/>
    </row>
    <row r="1577" spans="1:16" ht="31.5" customHeight="1" thickBot="1">
      <c r="A1577" s="234"/>
      <c r="B1577" s="456"/>
      <c r="C1577" s="235"/>
      <c r="D1577" s="237"/>
      <c r="E1577" s="237"/>
      <c r="F1577" s="238" t="s">
        <v>83</v>
      </c>
      <c r="G1577" s="262">
        <f>ROUND(SUM(F1565:F1576),0)</f>
        <v>0</v>
      </c>
      <c r="I1577" s="659"/>
    </row>
    <row r="1578" spans="1:16" ht="13.5" thickTop="1">
      <c r="A1578" s="186" t="s">
        <v>76</v>
      </c>
      <c r="B1578" s="446"/>
      <c r="C1578" s="241"/>
      <c r="D1578" s="243"/>
      <c r="E1578" s="243"/>
      <c r="F1578" s="242"/>
      <c r="G1578" s="244"/>
      <c r="I1578" s="659"/>
    </row>
    <row r="1579" spans="1:16">
      <c r="A1579" s="245" t="s">
        <v>57</v>
      </c>
      <c r="B1579" s="455"/>
      <c r="C1579" s="246"/>
      <c r="D1579" s="317"/>
      <c r="E1579" s="248" t="s">
        <v>77</v>
      </c>
      <c r="F1579" s="249" t="s">
        <v>78</v>
      </c>
      <c r="G1579" s="264" t="s">
        <v>77</v>
      </c>
      <c r="H1579" s="220"/>
      <c r="I1579" s="657"/>
    </row>
    <row r="1580" spans="1:16">
      <c r="A1580" s="185" t="s">
        <v>87</v>
      </c>
      <c r="B1580" s="453"/>
      <c r="C1580" s="265"/>
      <c r="D1580" s="318"/>
      <c r="E1580" s="229">
        <f>ROUND(SUM(G1539,G1554,G1562,G1577),2)</f>
        <v>0</v>
      </c>
      <c r="F1580" s="266">
        <f>A</f>
        <v>0</v>
      </c>
      <c r="G1580" s="267">
        <f>E1580*F1580</f>
        <v>0</v>
      </c>
      <c r="I1580" s="659"/>
    </row>
    <row r="1581" spans="1:16">
      <c r="A1581" s="185" t="s">
        <v>85</v>
      </c>
      <c r="B1581" s="453"/>
      <c r="C1581" s="265"/>
      <c r="D1581" s="318"/>
      <c r="E1581" s="229">
        <f>SUM(G1539,G1554,G1562,G1577)</f>
        <v>0</v>
      </c>
      <c r="F1581" s="266">
        <f>I</f>
        <v>0</v>
      </c>
      <c r="G1581" s="267">
        <f>E1581*F1581</f>
        <v>0</v>
      </c>
      <c r="I1581" s="659"/>
    </row>
    <row r="1582" spans="1:16">
      <c r="A1582" s="185" t="s">
        <v>86</v>
      </c>
      <c r="B1582" s="453"/>
      <c r="C1582" s="265"/>
      <c r="D1582" s="318"/>
      <c r="E1582" s="229">
        <f>SUM(G1539,G1554,G1562,G1577)</f>
        <v>0</v>
      </c>
      <c r="F1582" s="266">
        <f>U</f>
        <v>0</v>
      </c>
      <c r="G1582" s="267">
        <f>E1582*F1582</f>
        <v>0</v>
      </c>
      <c r="I1582" s="659"/>
    </row>
    <row r="1583" spans="1:16" ht="33" customHeight="1" thickBot="1">
      <c r="A1583" s="234"/>
      <c r="B1583" s="456"/>
      <c r="C1583" s="235"/>
      <c r="D1583" s="237"/>
      <c r="E1583" s="237"/>
      <c r="F1583" s="268" t="s">
        <v>84</v>
      </c>
      <c r="G1583" s="262">
        <f>SUM(G1580:G1582)</f>
        <v>0</v>
      </c>
      <c r="I1583" s="659"/>
      <c r="J1583" s="295"/>
      <c r="K1583" s="296"/>
      <c r="L1583" s="296"/>
      <c r="M1583" s="296"/>
      <c r="N1583" s="296"/>
      <c r="O1583" s="296"/>
    </row>
    <row r="1584" spans="1:16" s="211" customFormat="1" ht="14" thickTop="1" thickBot="1">
      <c r="A1584" s="269"/>
      <c r="B1584" s="443"/>
      <c r="C1584" s="270"/>
      <c r="D1584" s="319"/>
      <c r="E1584" s="271" t="s">
        <v>89</v>
      </c>
      <c r="F1584" s="272"/>
      <c r="G1584" s="273">
        <f>ROUND(SUM(G1539,G1554,G1562,G1577,G1583),0)</f>
        <v>0</v>
      </c>
      <c r="I1584" s="660"/>
      <c r="J1584" s="212" t="str">
        <f>B1523</f>
        <v>1,4,13</v>
      </c>
      <c r="K1584" s="274">
        <f>E1580</f>
        <v>0</v>
      </c>
      <c r="L1584" s="294">
        <f>G1580</f>
        <v>0</v>
      </c>
      <c r="M1584" s="294">
        <f>G1581</f>
        <v>0</v>
      </c>
      <c r="N1584" s="294">
        <f>G1582</f>
        <v>0</v>
      </c>
      <c r="O1584" s="299">
        <f>SUM(K1584:N1584)</f>
        <v>0</v>
      </c>
      <c r="P1584" s="294"/>
    </row>
    <row r="1585" spans="1:16" ht="13.5" thickTop="1">
      <c r="A1585" s="275" t="s">
        <v>97</v>
      </c>
      <c r="B1585" s="438"/>
      <c r="C1585" s="215"/>
      <c r="D1585" s="217"/>
      <c r="E1585" s="217"/>
      <c r="F1585" s="216"/>
      <c r="G1585" s="219"/>
      <c r="I1585" s="659"/>
      <c r="P1585" s="294"/>
    </row>
    <row r="1586" spans="1:16">
      <c r="A1586" s="275"/>
      <c r="B1586" s="452"/>
      <c r="C1586" s="276"/>
      <c r="D1586" s="320"/>
      <c r="E1586" s="217"/>
      <c r="F1586" s="216"/>
      <c r="G1586" s="277">
        <f ca="1">TODAY()</f>
        <v>44839</v>
      </c>
      <c r="I1586" s="659"/>
      <c r="P1586" s="294"/>
    </row>
    <row r="1587" spans="1:16" ht="13.5" thickBot="1">
      <c r="A1587" s="234"/>
      <c r="B1587" s="456"/>
      <c r="C1587" s="235"/>
      <c r="D1587" s="237"/>
      <c r="E1587" s="237"/>
      <c r="F1587" s="236"/>
      <c r="G1587" s="278"/>
      <c r="I1587" s="659"/>
      <c r="P1587" s="294"/>
    </row>
    <row r="1588" spans="1:16" s="199" customFormat="1" ht="13.5" thickTop="1">
      <c r="A1588" s="196" t="s">
        <v>109</v>
      </c>
      <c r="B1588" s="458"/>
      <c r="C1588" s="196"/>
      <c r="D1588" s="198"/>
      <c r="E1588" s="198"/>
      <c r="F1588" s="197"/>
      <c r="G1588" s="197"/>
      <c r="I1588" s="321"/>
      <c r="J1588" s="200"/>
      <c r="O1588" s="297"/>
    </row>
    <row r="1589" spans="1:16" s="199" customFormat="1">
      <c r="A1589" s="196" t="str">
        <f>CONCATENATE('Prestaciones y AIU'!A1873," ANALISIS DE PRECIOS UNITARIOS")</f>
        <v xml:space="preserve"> ANALISIS DE PRECIOS UNITARIOS</v>
      </c>
      <c r="B1589" s="458"/>
      <c r="C1589" s="196"/>
      <c r="D1589" s="198"/>
      <c r="E1589" s="198"/>
      <c r="F1589" s="197"/>
      <c r="G1589" s="197"/>
      <c r="I1589" s="321"/>
      <c r="J1589" s="200"/>
      <c r="O1589" s="297"/>
    </row>
    <row r="1590" spans="1:16" s="199" customFormat="1">
      <c r="A1590" s="196" t="str">
        <f>Objeto_LIC</f>
        <v>OPTIMIZACION DEL SISTEMA DE ABASTECIMIENTO (ADUCCION, PRETRATAMIENTO Y CONDUCCION) DEL MUNICPIO DE TAME, DEPARTAMENTO DE ARAUCA</v>
      </c>
      <c r="B1590" s="458"/>
      <c r="C1590" s="196"/>
      <c r="D1590" s="198"/>
      <c r="E1590" s="198"/>
      <c r="F1590" s="197"/>
      <c r="G1590" s="197"/>
      <c r="I1590" s="321"/>
      <c r="J1590" s="200"/>
      <c r="O1590" s="297"/>
    </row>
    <row r="1591" spans="1:16" s="199" customFormat="1">
      <c r="A1591" s="196"/>
      <c r="B1591" s="458"/>
      <c r="C1591" s="196"/>
      <c r="D1591" s="198"/>
      <c r="E1591" s="198"/>
      <c r="F1591" s="197"/>
      <c r="G1591" s="197"/>
      <c r="I1591" s="321"/>
      <c r="J1591" s="200"/>
      <c r="O1591" s="297"/>
    </row>
    <row r="1592" spans="1:16" ht="13.5" thickBot="1">
      <c r="A1592" s="201"/>
      <c r="B1592" s="448"/>
      <c r="C1592" s="201"/>
      <c r="D1592" s="203"/>
      <c r="E1592" s="203"/>
      <c r="F1592" s="202"/>
      <c r="G1592" s="202"/>
    </row>
    <row r="1593" spans="1:16" s="211" customFormat="1" ht="13.5" thickTop="1">
      <c r="A1593" s="206"/>
      <c r="B1593" s="457"/>
      <c r="C1593" s="207"/>
      <c r="D1593" s="209"/>
      <c r="E1593" s="209"/>
      <c r="F1593" s="208"/>
      <c r="G1593" s="210" t="s">
        <v>110</v>
      </c>
      <c r="I1593" s="323"/>
      <c r="J1593" s="212"/>
      <c r="O1593" s="297"/>
    </row>
    <row r="1594" spans="1:16">
      <c r="A1594" s="213" t="s">
        <v>62</v>
      </c>
      <c r="B1594" s="750">
        <f>Proponente</f>
        <v>0</v>
      </c>
      <c r="C1594" s="750"/>
      <c r="D1594" s="750"/>
      <c r="E1594" s="750"/>
      <c r="F1594" s="750"/>
      <c r="G1594" s="751"/>
    </row>
    <row r="1595" spans="1:16" ht="30.5" customHeight="1">
      <c r="A1595" s="213" t="s">
        <v>63</v>
      </c>
      <c r="B1595" s="470" t="s">
        <v>284</v>
      </c>
      <c r="C1595" s="750" t="str">
        <f>VLOOKUP(B1595,Presupuesto!$A$4:$B$106,2,FALSE)</f>
        <v>Suministro e instalación de Codo 45° HD, Diametro nominal 14". Incl. Accesorios para acople a tuberia. Especificaciones, Serie métrica.</v>
      </c>
      <c r="D1595" s="750"/>
      <c r="E1595" s="750"/>
      <c r="F1595" s="750"/>
      <c r="G1595" s="751"/>
    </row>
    <row r="1596" spans="1:16">
      <c r="A1596" s="214"/>
      <c r="B1596" s="438"/>
      <c r="C1596" s="215"/>
      <c r="D1596" s="217"/>
      <c r="E1596" s="217"/>
      <c r="F1596" s="218" t="s">
        <v>88</v>
      </c>
      <c r="G1596" s="582" t="str">
        <f>IF(B1595=0,"-",VLOOKUP(B1595,Presupuesto!$A$5:$C$119,3,FALSE))</f>
        <v>UND</v>
      </c>
      <c r="H1596" s="582"/>
      <c r="I1596" s="582"/>
      <c r="J1596" s="582"/>
      <c r="K1596" s="583"/>
    </row>
    <row r="1597" spans="1:16" ht="13.5" thickBot="1">
      <c r="A1597" s="213" t="s">
        <v>64</v>
      </c>
      <c r="B1597" s="438"/>
      <c r="C1597" s="215"/>
      <c r="D1597" s="217"/>
      <c r="E1597" s="217"/>
      <c r="F1597" s="216"/>
      <c r="G1597" s="219"/>
      <c r="I1597" s="324"/>
      <c r="J1597" s="295"/>
      <c r="K1597" s="296"/>
      <c r="L1597" s="296"/>
      <c r="M1597" s="296"/>
      <c r="N1597" s="296"/>
      <c r="O1597" s="296"/>
    </row>
    <row r="1598" spans="1:16" s="220" customFormat="1" ht="13.5" thickTop="1">
      <c r="A1598" s="221" t="s">
        <v>57</v>
      </c>
      <c r="B1598" s="447" t="s">
        <v>65</v>
      </c>
      <c r="C1598" s="222" t="s">
        <v>66</v>
      </c>
      <c r="D1598" s="223" t="s">
        <v>74</v>
      </c>
      <c r="E1598" s="224" t="s">
        <v>100</v>
      </c>
      <c r="F1598" s="224" t="s">
        <v>79</v>
      </c>
      <c r="G1598" s="225" t="s">
        <v>70</v>
      </c>
      <c r="I1598" s="657"/>
      <c r="J1598" s="226"/>
      <c r="O1598" s="296"/>
    </row>
    <row r="1599" spans="1:16">
      <c r="A1599" s="227" t="str">
        <f t="shared" ref="A1599:A1610" si="291">IF(I1599=0,"-",VLOOKUP(I1599,EQUIPOS,2,FALSE))</f>
        <v>-</v>
      </c>
      <c r="B1599" s="228"/>
      <c r="C1599" s="228"/>
      <c r="D1599" s="494"/>
      <c r="E1599" s="229">
        <f t="shared" ref="E1599:E1610" si="292">IF(I1599=0,0,VLOOKUP(I1599,EQUIPOS,4,FALSE))</f>
        <v>0</v>
      </c>
      <c r="F1599" s="230">
        <f t="shared" ref="F1599:F1610" si="293">IF(D1599=0,0,E1599/D1599)</f>
        <v>0</v>
      </c>
      <c r="G1599" s="231"/>
      <c r="I1599" s="658"/>
    </row>
    <row r="1600" spans="1:16">
      <c r="A1600" s="227" t="str">
        <f t="shared" si="291"/>
        <v>-</v>
      </c>
      <c r="B1600" s="228"/>
      <c r="C1600" s="228"/>
      <c r="D1600" s="494"/>
      <c r="E1600" s="229">
        <f t="shared" si="292"/>
        <v>0</v>
      </c>
      <c r="F1600" s="230">
        <f t="shared" si="293"/>
        <v>0</v>
      </c>
      <c r="G1600" s="232"/>
      <c r="I1600" s="658"/>
    </row>
    <row r="1601" spans="1:15">
      <c r="A1601" s="227" t="str">
        <f t="shared" si="291"/>
        <v>-</v>
      </c>
      <c r="B1601" s="228"/>
      <c r="C1601" s="228"/>
      <c r="D1601" s="494"/>
      <c r="E1601" s="229">
        <f t="shared" si="292"/>
        <v>0</v>
      </c>
      <c r="F1601" s="230">
        <f t="shared" si="293"/>
        <v>0</v>
      </c>
      <c r="G1601" s="232"/>
      <c r="I1601" s="658"/>
    </row>
    <row r="1602" spans="1:15">
      <c r="A1602" s="227" t="str">
        <f t="shared" si="291"/>
        <v>-</v>
      </c>
      <c r="B1602" s="228"/>
      <c r="C1602" s="228"/>
      <c r="D1602" s="494"/>
      <c r="E1602" s="229">
        <f t="shared" si="292"/>
        <v>0</v>
      </c>
      <c r="F1602" s="230">
        <f t="shared" si="293"/>
        <v>0</v>
      </c>
      <c r="G1602" s="232"/>
      <c r="I1602" s="658"/>
    </row>
    <row r="1603" spans="1:15">
      <c r="A1603" s="227" t="str">
        <f t="shared" si="291"/>
        <v>-</v>
      </c>
      <c r="B1603" s="228"/>
      <c r="C1603" s="228"/>
      <c r="D1603" s="494"/>
      <c r="E1603" s="229">
        <f t="shared" si="292"/>
        <v>0</v>
      </c>
      <c r="F1603" s="230">
        <f t="shared" si="293"/>
        <v>0</v>
      </c>
      <c r="G1603" s="232"/>
      <c r="I1603" s="658"/>
    </row>
    <row r="1604" spans="1:15">
      <c r="A1604" s="227" t="str">
        <f t="shared" si="291"/>
        <v>-</v>
      </c>
      <c r="B1604" s="228"/>
      <c r="C1604" s="228"/>
      <c r="D1604" s="494"/>
      <c r="E1604" s="229">
        <f t="shared" si="292"/>
        <v>0</v>
      </c>
      <c r="F1604" s="230">
        <f t="shared" si="293"/>
        <v>0</v>
      </c>
      <c r="G1604" s="232"/>
      <c r="I1604" s="658"/>
    </row>
    <row r="1605" spans="1:15">
      <c r="A1605" s="227" t="str">
        <f t="shared" si="291"/>
        <v>-</v>
      </c>
      <c r="B1605" s="228"/>
      <c r="C1605" s="228"/>
      <c r="D1605" s="494"/>
      <c r="E1605" s="229">
        <f t="shared" si="292"/>
        <v>0</v>
      </c>
      <c r="F1605" s="230">
        <f t="shared" si="293"/>
        <v>0</v>
      </c>
      <c r="G1605" s="232"/>
      <c r="I1605" s="658"/>
    </row>
    <row r="1606" spans="1:15">
      <c r="A1606" s="227" t="str">
        <f t="shared" si="291"/>
        <v>-</v>
      </c>
      <c r="B1606" s="228"/>
      <c r="C1606" s="228"/>
      <c r="D1606" s="494"/>
      <c r="E1606" s="229">
        <f t="shared" si="292"/>
        <v>0</v>
      </c>
      <c r="F1606" s="230">
        <f t="shared" si="293"/>
        <v>0</v>
      </c>
      <c r="G1606" s="232"/>
      <c r="I1606" s="658"/>
    </row>
    <row r="1607" spans="1:15">
      <c r="A1607" s="227" t="str">
        <f t="shared" si="291"/>
        <v>-</v>
      </c>
      <c r="B1607" s="228"/>
      <c r="C1607" s="228"/>
      <c r="D1607" s="494"/>
      <c r="E1607" s="229">
        <f t="shared" si="292"/>
        <v>0</v>
      </c>
      <c r="F1607" s="230">
        <f t="shared" si="293"/>
        <v>0</v>
      </c>
      <c r="G1607" s="232"/>
      <c r="I1607" s="658"/>
    </row>
    <row r="1608" spans="1:15">
      <c r="A1608" s="227" t="str">
        <f t="shared" si="291"/>
        <v>-</v>
      </c>
      <c r="B1608" s="228"/>
      <c r="C1608" s="228"/>
      <c r="D1608" s="494"/>
      <c r="E1608" s="229">
        <f t="shared" si="292"/>
        <v>0</v>
      </c>
      <c r="F1608" s="230">
        <f t="shared" si="293"/>
        <v>0</v>
      </c>
      <c r="G1608" s="232"/>
      <c r="I1608" s="658"/>
    </row>
    <row r="1609" spans="1:15">
      <c r="A1609" s="227" t="str">
        <f t="shared" si="291"/>
        <v>-</v>
      </c>
      <c r="B1609" s="228"/>
      <c r="C1609" s="228"/>
      <c r="D1609" s="494"/>
      <c r="E1609" s="229">
        <f t="shared" si="292"/>
        <v>0</v>
      </c>
      <c r="F1609" s="230">
        <f t="shared" si="293"/>
        <v>0</v>
      </c>
      <c r="G1609" s="232"/>
      <c r="I1609" s="658"/>
    </row>
    <row r="1610" spans="1:15">
      <c r="A1610" s="227" t="str">
        <f t="shared" si="291"/>
        <v>-</v>
      </c>
      <c r="B1610" s="228"/>
      <c r="C1610" s="228"/>
      <c r="D1610" s="494"/>
      <c r="E1610" s="229">
        <f t="shared" si="292"/>
        <v>0</v>
      </c>
      <c r="F1610" s="230">
        <f t="shared" si="293"/>
        <v>0</v>
      </c>
      <c r="G1610" s="232"/>
      <c r="I1610" s="658"/>
    </row>
    <row r="1611" spans="1:15" ht="13.5" thickBot="1">
      <c r="A1611" s="234"/>
      <c r="B1611" s="456"/>
      <c r="C1611" s="235"/>
      <c r="D1611" s="503"/>
      <c r="E1611" s="237"/>
      <c r="F1611" s="238" t="s">
        <v>80</v>
      </c>
      <c r="G1611" s="239">
        <f>SUM(F1599:F1610)</f>
        <v>0</v>
      </c>
      <c r="I1611" s="659"/>
    </row>
    <row r="1612" spans="1:15" ht="13.5" thickTop="1">
      <c r="A1612" s="240" t="s">
        <v>67</v>
      </c>
      <c r="B1612" s="446"/>
      <c r="C1612" s="241"/>
      <c r="D1612" s="509"/>
      <c r="E1612" s="243"/>
      <c r="F1612" s="242"/>
      <c r="G1612" s="244"/>
      <c r="I1612" s="659"/>
    </row>
    <row r="1613" spans="1:15" s="220" customFormat="1" ht="26">
      <c r="A1613" s="245" t="s">
        <v>57</v>
      </c>
      <c r="B1613" s="455"/>
      <c r="C1613" s="247" t="s">
        <v>58</v>
      </c>
      <c r="D1613" s="515" t="s">
        <v>68</v>
      </c>
      <c r="E1613" s="248" t="s">
        <v>69</v>
      </c>
      <c r="F1613" s="249" t="s">
        <v>79</v>
      </c>
      <c r="G1613" s="250" t="s">
        <v>70</v>
      </c>
      <c r="I1613" s="657"/>
      <c r="J1613" s="226"/>
      <c r="O1613" s="296"/>
    </row>
    <row r="1614" spans="1:15">
      <c r="A1614" s="748" t="str">
        <f t="shared" ref="A1614:A1625" si="294">IF(I1614=0,"",VLOOKUP(I1614,MATERIALES,2,FALSE))</f>
        <v/>
      </c>
      <c r="B1614" s="749"/>
      <c r="C1614" s="251" t="str">
        <f t="shared" ref="C1614:C1622" si="295">IF(I1614=0,"",VLOOKUP(I1614,MATERIALES,3,FALSE))</f>
        <v/>
      </c>
      <c r="D1614" s="494"/>
      <c r="E1614" s="252">
        <f t="shared" ref="E1614:E1625" si="296">IF(I1614=0,0,VLOOKUP(I1614,MATERIALES,4,FALSE))</f>
        <v>0</v>
      </c>
      <c r="F1614" s="230">
        <f>D1614*E1614</f>
        <v>0</v>
      </c>
      <c r="G1614" s="231"/>
      <c r="I1614" s="658"/>
    </row>
    <row r="1615" spans="1:15">
      <c r="A1615" s="748" t="str">
        <f t="shared" si="294"/>
        <v/>
      </c>
      <c r="B1615" s="749"/>
      <c r="C1615" s="251" t="str">
        <f t="shared" si="295"/>
        <v/>
      </c>
      <c r="D1615" s="494"/>
      <c r="E1615" s="252">
        <f t="shared" si="296"/>
        <v>0</v>
      </c>
      <c r="F1615" s="230">
        <f t="shared" ref="F1615:F1625" si="297">D1615*E1615</f>
        <v>0</v>
      </c>
      <c r="G1615" s="232"/>
      <c r="I1615" s="658"/>
    </row>
    <row r="1616" spans="1:15">
      <c r="A1616" s="748" t="str">
        <f t="shared" si="294"/>
        <v/>
      </c>
      <c r="B1616" s="749"/>
      <c r="C1616" s="251" t="str">
        <f t="shared" si="295"/>
        <v/>
      </c>
      <c r="D1616" s="494"/>
      <c r="E1616" s="252">
        <f t="shared" si="296"/>
        <v>0</v>
      </c>
      <c r="F1616" s="230">
        <f t="shared" si="297"/>
        <v>0</v>
      </c>
      <c r="G1616" s="232"/>
      <c r="I1616" s="658"/>
    </row>
    <row r="1617" spans="1:9">
      <c r="A1617" s="748" t="str">
        <f t="shared" si="294"/>
        <v/>
      </c>
      <c r="B1617" s="749"/>
      <c r="C1617" s="251" t="str">
        <f t="shared" si="295"/>
        <v/>
      </c>
      <c r="D1617" s="494"/>
      <c r="E1617" s="252">
        <f t="shared" si="296"/>
        <v>0</v>
      </c>
      <c r="F1617" s="230">
        <f t="shared" si="297"/>
        <v>0</v>
      </c>
      <c r="G1617" s="232"/>
      <c r="I1617" s="658"/>
    </row>
    <row r="1618" spans="1:9">
      <c r="A1618" s="748" t="str">
        <f t="shared" si="294"/>
        <v/>
      </c>
      <c r="B1618" s="749"/>
      <c r="C1618" s="251" t="str">
        <f t="shared" si="295"/>
        <v/>
      </c>
      <c r="D1618" s="494"/>
      <c r="E1618" s="252">
        <f t="shared" si="296"/>
        <v>0</v>
      </c>
      <c r="F1618" s="230">
        <f t="shared" si="297"/>
        <v>0</v>
      </c>
      <c r="G1618" s="232"/>
      <c r="I1618" s="658"/>
    </row>
    <row r="1619" spans="1:9">
      <c r="A1619" s="748" t="str">
        <f t="shared" si="294"/>
        <v/>
      </c>
      <c r="B1619" s="749"/>
      <c r="C1619" s="251" t="str">
        <f t="shared" si="295"/>
        <v/>
      </c>
      <c r="D1619" s="494"/>
      <c r="E1619" s="252">
        <f t="shared" si="296"/>
        <v>0</v>
      </c>
      <c r="F1619" s="230">
        <f t="shared" si="297"/>
        <v>0</v>
      </c>
      <c r="G1619" s="232"/>
      <c r="I1619" s="658"/>
    </row>
    <row r="1620" spans="1:9">
      <c r="A1620" s="748" t="str">
        <f t="shared" si="294"/>
        <v/>
      </c>
      <c r="B1620" s="749"/>
      <c r="C1620" s="251" t="str">
        <f t="shared" si="295"/>
        <v/>
      </c>
      <c r="D1620" s="494"/>
      <c r="E1620" s="252">
        <f t="shared" si="296"/>
        <v>0</v>
      </c>
      <c r="F1620" s="230">
        <f t="shared" si="297"/>
        <v>0</v>
      </c>
      <c r="G1620" s="232"/>
      <c r="I1620" s="658"/>
    </row>
    <row r="1621" spans="1:9">
      <c r="A1621" s="748" t="str">
        <f t="shared" si="294"/>
        <v/>
      </c>
      <c r="B1621" s="749"/>
      <c r="C1621" s="251" t="str">
        <f t="shared" si="295"/>
        <v/>
      </c>
      <c r="D1621" s="494"/>
      <c r="E1621" s="252">
        <f t="shared" si="296"/>
        <v>0</v>
      </c>
      <c r="F1621" s="230">
        <f t="shared" si="297"/>
        <v>0</v>
      </c>
      <c r="G1621" s="253"/>
      <c r="I1621" s="658"/>
    </row>
    <row r="1622" spans="1:9">
      <c r="A1622" s="748" t="str">
        <f t="shared" si="294"/>
        <v/>
      </c>
      <c r="B1622" s="749"/>
      <c r="C1622" s="251" t="str">
        <f t="shared" si="295"/>
        <v/>
      </c>
      <c r="D1622" s="494"/>
      <c r="E1622" s="252">
        <f t="shared" si="296"/>
        <v>0</v>
      </c>
      <c r="F1622" s="230">
        <f t="shared" si="297"/>
        <v>0</v>
      </c>
      <c r="G1622" s="232"/>
      <c r="I1622" s="658"/>
    </row>
    <row r="1623" spans="1:9">
      <c r="A1623" s="748" t="str">
        <f t="shared" si="294"/>
        <v/>
      </c>
      <c r="B1623" s="749"/>
      <c r="C1623" s="251"/>
      <c r="D1623" s="494"/>
      <c r="E1623" s="252">
        <f t="shared" si="296"/>
        <v>0</v>
      </c>
      <c r="F1623" s="230">
        <f t="shared" si="297"/>
        <v>0</v>
      </c>
      <c r="G1623" s="232"/>
      <c r="I1623" s="658"/>
    </row>
    <row r="1624" spans="1:9">
      <c r="A1624" s="748" t="str">
        <f t="shared" si="294"/>
        <v/>
      </c>
      <c r="B1624" s="749"/>
      <c r="C1624" s="251"/>
      <c r="D1624" s="494"/>
      <c r="E1624" s="252">
        <f t="shared" si="296"/>
        <v>0</v>
      </c>
      <c r="F1624" s="230">
        <f t="shared" si="297"/>
        <v>0</v>
      </c>
      <c r="G1624" s="232"/>
      <c r="I1624" s="658"/>
    </row>
    <row r="1625" spans="1:9">
      <c r="A1625" s="748" t="str">
        <f t="shared" si="294"/>
        <v/>
      </c>
      <c r="B1625" s="749"/>
      <c r="C1625" s="251" t="str">
        <f t="shared" ref="C1625" si="298">IF(I1625=0,"",VLOOKUP(I1625,MATERIALES,3,FALSE))</f>
        <v/>
      </c>
      <c r="D1625" s="494"/>
      <c r="E1625" s="252">
        <f t="shared" si="296"/>
        <v>0</v>
      </c>
      <c r="F1625" s="230">
        <f t="shared" si="297"/>
        <v>0</v>
      </c>
      <c r="G1625" s="233"/>
      <c r="I1625" s="658"/>
    </row>
    <row r="1626" spans="1:9" ht="26.25" customHeight="1" thickBot="1">
      <c r="A1626" s="214"/>
      <c r="B1626" s="438"/>
      <c r="C1626" s="215"/>
      <c r="D1626" s="483"/>
      <c r="E1626" s="254"/>
      <c r="F1626" s="255" t="s">
        <v>81</v>
      </c>
      <c r="G1626" s="253">
        <f>ROUND(SUM(F1614:F1625),0)</f>
        <v>0</v>
      </c>
      <c r="I1626" s="659"/>
    </row>
    <row r="1627" spans="1:9" ht="14" thickTop="1" thickBot="1">
      <c r="A1627" s="256" t="s">
        <v>72</v>
      </c>
      <c r="B1627" s="445"/>
      <c r="C1627" s="257"/>
      <c r="D1627" s="523"/>
      <c r="E1627" s="259"/>
      <c r="F1627" s="258"/>
      <c r="G1627" s="260"/>
      <c r="I1627" s="659"/>
    </row>
    <row r="1628" spans="1:9" ht="13.5" thickTop="1">
      <c r="A1628" s="245" t="s">
        <v>57</v>
      </c>
      <c r="B1628" s="455"/>
      <c r="C1628" s="248" t="s">
        <v>71</v>
      </c>
      <c r="D1628" s="515" t="s">
        <v>75</v>
      </c>
      <c r="E1628" s="248" t="s">
        <v>98</v>
      </c>
      <c r="F1628" s="249" t="s">
        <v>79</v>
      </c>
      <c r="G1628" s="250" t="s">
        <v>70</v>
      </c>
      <c r="I1628" s="659"/>
    </row>
    <row r="1629" spans="1:9">
      <c r="A1629" s="748" t="str">
        <f>IF(I1629=0,"",VLOOKUP(I1629,EQUIPOS,2,FALSE))</f>
        <v/>
      </c>
      <c r="B1629" s="749"/>
      <c r="C1629" s="195"/>
      <c r="D1629" s="494"/>
      <c r="E1629" s="252">
        <f>IF(I1629=0,0,VLOOKUP(I1629,EQUIPOS,4,FALSE))</f>
        <v>0</v>
      </c>
      <c r="F1629" s="230">
        <f>C1629*D1629*E1629</f>
        <v>0</v>
      </c>
      <c r="G1629" s="231"/>
      <c r="I1629" s="658"/>
    </row>
    <row r="1630" spans="1:9">
      <c r="A1630" s="748" t="str">
        <f>IF(I1630=0,"",VLOOKUP(I1630,EQUIPOS,2,FALSE))</f>
        <v/>
      </c>
      <c r="B1630" s="749"/>
      <c r="C1630" s="195"/>
      <c r="D1630" s="494"/>
      <c r="E1630" s="252">
        <f>IF(I1630=0,0,VLOOKUP(I1630,EQUIPOS,4,FALSE))</f>
        <v>0</v>
      </c>
      <c r="F1630" s="230">
        <f t="shared" ref="F1630:F1633" si="299">C1630*D1630*E1630</f>
        <v>0</v>
      </c>
      <c r="G1630" s="232"/>
      <c r="I1630" s="658"/>
    </row>
    <row r="1631" spans="1:9">
      <c r="A1631" s="748" t="str">
        <f>IF(I1631=0,"",VLOOKUP(I1631,EQUIPOS,2,FALSE))</f>
        <v/>
      </c>
      <c r="B1631" s="749"/>
      <c r="C1631" s="195"/>
      <c r="D1631" s="494"/>
      <c r="E1631" s="252">
        <f>IF(I1631=0,0,VLOOKUP(I1631,EQUIPOS,4,FALSE))</f>
        <v>0</v>
      </c>
      <c r="F1631" s="230">
        <f t="shared" si="299"/>
        <v>0</v>
      </c>
      <c r="G1631" s="232"/>
      <c r="I1631" s="658"/>
    </row>
    <row r="1632" spans="1:9">
      <c r="A1632" s="748" t="str">
        <f>IF(I1632=0,"",VLOOKUP(I1632,EQUIPOS,2,FALSE))</f>
        <v/>
      </c>
      <c r="B1632" s="749"/>
      <c r="C1632" s="195"/>
      <c r="D1632" s="494"/>
      <c r="E1632" s="252">
        <f>IF(I1632=0,0,VLOOKUP(I1632,EQUIPOS,4,FALSE))</f>
        <v>0</v>
      </c>
      <c r="F1632" s="230">
        <f t="shared" si="299"/>
        <v>0</v>
      </c>
      <c r="G1632" s="232"/>
      <c r="I1632" s="658"/>
    </row>
    <row r="1633" spans="1:9">
      <c r="A1633" s="748" t="str">
        <f>IF(I1633=0,"",VLOOKUP(I1633,EQUIPOS,2,FALSE))</f>
        <v/>
      </c>
      <c r="B1633" s="749"/>
      <c r="C1633" s="195"/>
      <c r="D1633" s="494"/>
      <c r="E1633" s="252">
        <f>IF(I1633=0,0,VLOOKUP(I1633,EQUIPOS,4,FALSE))</f>
        <v>0</v>
      </c>
      <c r="F1633" s="230">
        <f t="shared" si="299"/>
        <v>0</v>
      </c>
      <c r="G1633" s="233"/>
      <c r="I1633" s="658"/>
    </row>
    <row r="1634" spans="1:9" ht="30.75" customHeight="1" thickBot="1">
      <c r="A1634" s="234"/>
      <c r="B1634" s="456"/>
      <c r="C1634" s="235"/>
      <c r="D1634" s="503"/>
      <c r="E1634" s="261"/>
      <c r="F1634" s="238" t="s">
        <v>82</v>
      </c>
      <c r="G1634" s="262">
        <f>SUM(F1629:F1633)</f>
        <v>0</v>
      </c>
      <c r="I1634" s="659"/>
    </row>
    <row r="1635" spans="1:9" ht="13.5" thickTop="1">
      <c r="A1635" s="240" t="s">
        <v>73</v>
      </c>
      <c r="B1635" s="446"/>
      <c r="C1635" s="241"/>
      <c r="D1635" s="509"/>
      <c r="E1635" s="243"/>
      <c r="F1635" s="242"/>
      <c r="G1635" s="244"/>
      <c r="I1635" s="659"/>
    </row>
    <row r="1636" spans="1:9" ht="26">
      <c r="A1636" s="245" t="s">
        <v>57</v>
      </c>
      <c r="B1636" s="454" t="s">
        <v>58</v>
      </c>
      <c r="C1636" s="247" t="s">
        <v>68</v>
      </c>
      <c r="D1636" s="515" t="s">
        <v>74</v>
      </c>
      <c r="E1636" s="248" t="s">
        <v>69</v>
      </c>
      <c r="F1636" s="249" t="s">
        <v>79</v>
      </c>
      <c r="G1636" s="250" t="s">
        <v>70</v>
      </c>
      <c r="H1636" s="220"/>
      <c r="I1636" s="657"/>
    </row>
    <row r="1637" spans="1:9">
      <c r="A1637" s="263" t="str">
        <f t="shared" ref="A1637:A1648" si="300">IF(I1637=0,"",VLOOKUP(I1637,MANOOBRA,2,FALSE))</f>
        <v/>
      </c>
      <c r="B1637" s="444" t="str">
        <f t="shared" ref="B1637:B1648" si="301">IF(I1637=0,"",VLOOKUP(I1637,MANOOBRA,3,FALSE))</f>
        <v/>
      </c>
      <c r="C1637" s="195"/>
      <c r="D1637" s="563"/>
      <c r="E1637" s="252">
        <f t="shared" ref="E1637:E1648" si="302">IF(I1637=0,0,VLOOKUP(I1637,MANOOBRA,4,FALSE))</f>
        <v>0</v>
      </c>
      <c r="F1637" s="230">
        <f>IF(D1637=0,0,C1637*E1637/D1637)</f>
        <v>0</v>
      </c>
      <c r="G1637" s="231"/>
      <c r="I1637" s="658"/>
    </row>
    <row r="1638" spans="1:9">
      <c r="A1638" s="263" t="str">
        <f t="shared" si="300"/>
        <v/>
      </c>
      <c r="B1638" s="444" t="str">
        <f t="shared" si="301"/>
        <v/>
      </c>
      <c r="C1638" s="195"/>
      <c r="D1638" s="563"/>
      <c r="E1638" s="252">
        <f t="shared" si="302"/>
        <v>0</v>
      </c>
      <c r="F1638" s="230">
        <f t="shared" ref="F1638:F1648" si="303">IF(D1638=0,0,C1638*E1638/D1638)</f>
        <v>0</v>
      </c>
      <c r="G1638" s="232"/>
      <c r="I1638" s="658"/>
    </row>
    <row r="1639" spans="1:9">
      <c r="A1639" s="263" t="str">
        <f t="shared" si="300"/>
        <v/>
      </c>
      <c r="B1639" s="444" t="str">
        <f t="shared" si="301"/>
        <v/>
      </c>
      <c r="C1639" s="195"/>
      <c r="D1639" s="563"/>
      <c r="E1639" s="252">
        <f t="shared" si="302"/>
        <v>0</v>
      </c>
      <c r="F1639" s="230">
        <f t="shared" si="303"/>
        <v>0</v>
      </c>
      <c r="G1639" s="232"/>
      <c r="I1639" s="658"/>
    </row>
    <row r="1640" spans="1:9">
      <c r="A1640" s="263" t="str">
        <f t="shared" si="300"/>
        <v/>
      </c>
      <c r="B1640" s="444" t="str">
        <f t="shared" si="301"/>
        <v/>
      </c>
      <c r="C1640" s="195"/>
      <c r="D1640" s="527"/>
      <c r="E1640" s="252">
        <f t="shared" si="302"/>
        <v>0</v>
      </c>
      <c r="F1640" s="230">
        <f t="shared" si="303"/>
        <v>0</v>
      </c>
      <c r="G1640" s="232"/>
      <c r="I1640" s="658"/>
    </row>
    <row r="1641" spans="1:9">
      <c r="A1641" s="263" t="str">
        <f t="shared" si="300"/>
        <v/>
      </c>
      <c r="B1641" s="444" t="str">
        <f t="shared" si="301"/>
        <v/>
      </c>
      <c r="C1641" s="195"/>
      <c r="D1641" s="527"/>
      <c r="E1641" s="252">
        <f t="shared" si="302"/>
        <v>0</v>
      </c>
      <c r="F1641" s="230">
        <f t="shared" si="303"/>
        <v>0</v>
      </c>
      <c r="G1641" s="232"/>
      <c r="I1641" s="658"/>
    </row>
    <row r="1642" spans="1:9">
      <c r="A1642" s="263" t="str">
        <f t="shared" si="300"/>
        <v/>
      </c>
      <c r="B1642" s="444" t="str">
        <f t="shared" si="301"/>
        <v/>
      </c>
      <c r="C1642" s="195"/>
      <c r="D1642" s="527"/>
      <c r="E1642" s="252">
        <f t="shared" si="302"/>
        <v>0</v>
      </c>
      <c r="F1642" s="230">
        <f t="shared" si="303"/>
        <v>0</v>
      </c>
      <c r="G1642" s="232"/>
      <c r="I1642" s="658"/>
    </row>
    <row r="1643" spans="1:9">
      <c r="A1643" s="263" t="str">
        <f t="shared" si="300"/>
        <v/>
      </c>
      <c r="B1643" s="444" t="str">
        <f t="shared" si="301"/>
        <v/>
      </c>
      <c r="C1643" s="195"/>
      <c r="D1643" s="527"/>
      <c r="E1643" s="252">
        <f t="shared" si="302"/>
        <v>0</v>
      </c>
      <c r="F1643" s="230">
        <f t="shared" si="303"/>
        <v>0</v>
      </c>
      <c r="G1643" s="232"/>
      <c r="I1643" s="658"/>
    </row>
    <row r="1644" spans="1:9">
      <c r="A1644" s="263" t="str">
        <f t="shared" si="300"/>
        <v/>
      </c>
      <c r="B1644" s="444" t="str">
        <f t="shared" si="301"/>
        <v/>
      </c>
      <c r="C1644" s="195"/>
      <c r="D1644" s="527"/>
      <c r="E1644" s="252">
        <f t="shared" si="302"/>
        <v>0</v>
      </c>
      <c r="F1644" s="230">
        <f t="shared" si="303"/>
        <v>0</v>
      </c>
      <c r="G1644" s="232"/>
      <c r="I1644" s="658"/>
    </row>
    <row r="1645" spans="1:9">
      <c r="A1645" s="263" t="str">
        <f t="shared" si="300"/>
        <v/>
      </c>
      <c r="B1645" s="444" t="str">
        <f t="shared" si="301"/>
        <v/>
      </c>
      <c r="C1645" s="195"/>
      <c r="D1645" s="527"/>
      <c r="E1645" s="252">
        <f t="shared" si="302"/>
        <v>0</v>
      </c>
      <c r="F1645" s="230">
        <f t="shared" si="303"/>
        <v>0</v>
      </c>
      <c r="G1645" s="232"/>
      <c r="I1645" s="658"/>
    </row>
    <row r="1646" spans="1:9">
      <c r="A1646" s="263" t="str">
        <f t="shared" si="300"/>
        <v/>
      </c>
      <c r="B1646" s="444" t="str">
        <f t="shared" si="301"/>
        <v/>
      </c>
      <c r="C1646" s="195"/>
      <c r="D1646" s="527"/>
      <c r="E1646" s="252">
        <f t="shared" si="302"/>
        <v>0</v>
      </c>
      <c r="F1646" s="230">
        <f t="shared" si="303"/>
        <v>0</v>
      </c>
      <c r="G1646" s="232"/>
      <c r="I1646" s="658"/>
    </row>
    <row r="1647" spans="1:9">
      <c r="A1647" s="263" t="str">
        <f t="shared" si="300"/>
        <v/>
      </c>
      <c r="B1647" s="444" t="str">
        <f t="shared" si="301"/>
        <v/>
      </c>
      <c r="C1647" s="195"/>
      <c r="D1647" s="527"/>
      <c r="E1647" s="252">
        <f t="shared" si="302"/>
        <v>0</v>
      </c>
      <c r="F1647" s="230">
        <f t="shared" si="303"/>
        <v>0</v>
      </c>
      <c r="G1647" s="232"/>
      <c r="I1647" s="658"/>
    </row>
    <row r="1648" spans="1:9">
      <c r="A1648" s="263" t="str">
        <f t="shared" si="300"/>
        <v/>
      </c>
      <c r="B1648" s="444" t="str">
        <f t="shared" si="301"/>
        <v/>
      </c>
      <c r="C1648" s="195"/>
      <c r="D1648" s="527"/>
      <c r="E1648" s="252">
        <f t="shared" si="302"/>
        <v>0</v>
      </c>
      <c r="F1648" s="230">
        <f t="shared" si="303"/>
        <v>0</v>
      </c>
      <c r="G1648" s="233"/>
      <c r="I1648" s="658"/>
    </row>
    <row r="1649" spans="1:16" ht="31.5" customHeight="1" thickBot="1">
      <c r="A1649" s="234"/>
      <c r="B1649" s="456"/>
      <c r="C1649" s="235"/>
      <c r="D1649" s="237"/>
      <c r="E1649" s="237"/>
      <c r="F1649" s="238" t="s">
        <v>83</v>
      </c>
      <c r="G1649" s="262">
        <f>ROUND(SUM(F1637:F1648),0)</f>
        <v>0</v>
      </c>
      <c r="I1649" s="659"/>
    </row>
    <row r="1650" spans="1:16" ht="13.5" thickTop="1">
      <c r="A1650" s="186" t="s">
        <v>76</v>
      </c>
      <c r="B1650" s="446"/>
      <c r="C1650" s="241"/>
      <c r="D1650" s="243"/>
      <c r="E1650" s="243"/>
      <c r="F1650" s="242"/>
      <c r="G1650" s="244"/>
      <c r="I1650" s="659"/>
    </row>
    <row r="1651" spans="1:16">
      <c r="A1651" s="245" t="s">
        <v>57</v>
      </c>
      <c r="B1651" s="455"/>
      <c r="C1651" s="246"/>
      <c r="D1651" s="317"/>
      <c r="E1651" s="248" t="s">
        <v>77</v>
      </c>
      <c r="F1651" s="249" t="s">
        <v>78</v>
      </c>
      <c r="G1651" s="264" t="s">
        <v>77</v>
      </c>
      <c r="H1651" s="220"/>
      <c r="I1651" s="657"/>
    </row>
    <row r="1652" spans="1:16">
      <c r="A1652" s="185" t="s">
        <v>87</v>
      </c>
      <c r="B1652" s="453"/>
      <c r="C1652" s="265"/>
      <c r="D1652" s="318"/>
      <c r="E1652" s="229">
        <f>ROUND(SUM(G1611,G1626,G1634,G1649),2)</f>
        <v>0</v>
      </c>
      <c r="F1652" s="266">
        <f>A</f>
        <v>0</v>
      </c>
      <c r="G1652" s="267">
        <f>E1652*F1652</f>
        <v>0</v>
      </c>
      <c r="I1652" s="659"/>
    </row>
    <row r="1653" spans="1:16">
      <c r="A1653" s="185" t="s">
        <v>85</v>
      </c>
      <c r="B1653" s="453"/>
      <c r="C1653" s="265"/>
      <c r="D1653" s="318"/>
      <c r="E1653" s="229">
        <f>SUM(G1611,G1626,G1634,G1649)</f>
        <v>0</v>
      </c>
      <c r="F1653" s="266">
        <f>I</f>
        <v>0</v>
      </c>
      <c r="G1653" s="267">
        <f>E1653*F1653</f>
        <v>0</v>
      </c>
      <c r="I1653" s="659"/>
    </row>
    <row r="1654" spans="1:16">
      <c r="A1654" s="185" t="s">
        <v>86</v>
      </c>
      <c r="B1654" s="453"/>
      <c r="C1654" s="265"/>
      <c r="D1654" s="318"/>
      <c r="E1654" s="229">
        <f>SUM(G1611,G1626,G1634,G1649)</f>
        <v>0</v>
      </c>
      <c r="F1654" s="266">
        <f>U</f>
        <v>0</v>
      </c>
      <c r="G1654" s="267">
        <f>E1654*F1654</f>
        <v>0</v>
      </c>
      <c r="I1654" s="659"/>
    </row>
    <row r="1655" spans="1:16" ht="33" customHeight="1" thickBot="1">
      <c r="A1655" s="234"/>
      <c r="B1655" s="456"/>
      <c r="C1655" s="235"/>
      <c r="D1655" s="237"/>
      <c r="E1655" s="237"/>
      <c r="F1655" s="268" t="s">
        <v>84</v>
      </c>
      <c r="G1655" s="262">
        <f>SUM(G1652:G1654)</f>
        <v>0</v>
      </c>
      <c r="I1655" s="659"/>
      <c r="J1655" s="295"/>
      <c r="K1655" s="296"/>
      <c r="L1655" s="296"/>
      <c r="M1655" s="296"/>
      <c r="N1655" s="296"/>
      <c r="O1655" s="296"/>
    </row>
    <row r="1656" spans="1:16" s="211" customFormat="1" ht="14" thickTop="1" thickBot="1">
      <c r="A1656" s="269"/>
      <c r="B1656" s="443"/>
      <c r="C1656" s="270"/>
      <c r="D1656" s="319"/>
      <c r="E1656" s="271" t="s">
        <v>89</v>
      </c>
      <c r="F1656" s="272"/>
      <c r="G1656" s="273">
        <f>ROUND(SUM(G1611,G1626,G1634,G1649,G1655),0)</f>
        <v>0</v>
      </c>
      <c r="I1656" s="660"/>
      <c r="J1656" s="212" t="str">
        <f>B1595</f>
        <v>1,4,14</v>
      </c>
      <c r="K1656" s="274">
        <f>E1652</f>
        <v>0</v>
      </c>
      <c r="L1656" s="294">
        <f>G1652</f>
        <v>0</v>
      </c>
      <c r="M1656" s="294">
        <f>G1653</f>
        <v>0</v>
      </c>
      <c r="N1656" s="294">
        <f>G1654</f>
        <v>0</v>
      </c>
      <c r="O1656" s="299">
        <f>SUM(K1656:N1656)</f>
        <v>0</v>
      </c>
      <c r="P1656" s="294"/>
    </row>
    <row r="1657" spans="1:16" ht="13.5" thickTop="1">
      <c r="A1657" s="275" t="s">
        <v>97</v>
      </c>
      <c r="B1657" s="438"/>
      <c r="C1657" s="215"/>
      <c r="D1657" s="217"/>
      <c r="E1657" s="217"/>
      <c r="F1657" s="216"/>
      <c r="G1657" s="219"/>
      <c r="I1657" s="659"/>
      <c r="P1657" s="294"/>
    </row>
    <row r="1658" spans="1:16">
      <c r="A1658" s="275"/>
      <c r="B1658" s="452"/>
      <c r="C1658" s="276"/>
      <c r="D1658" s="320"/>
      <c r="E1658" s="217"/>
      <c r="F1658" s="216"/>
      <c r="G1658" s="277">
        <f ca="1">TODAY()</f>
        <v>44839</v>
      </c>
      <c r="I1658" s="659"/>
      <c r="P1658" s="294"/>
    </row>
    <row r="1659" spans="1:16" ht="13.5" thickBot="1">
      <c r="A1659" s="234"/>
      <c r="B1659" s="456"/>
      <c r="C1659" s="235"/>
      <c r="D1659" s="237"/>
      <c r="E1659" s="237"/>
      <c r="F1659" s="236"/>
      <c r="G1659" s="278"/>
      <c r="I1659" s="326"/>
      <c r="P1659" s="294"/>
    </row>
    <row r="1660" spans="1:16" s="199" customFormat="1" ht="13.5" thickTop="1">
      <c r="A1660" s="196" t="s">
        <v>109</v>
      </c>
      <c r="B1660" s="458"/>
      <c r="C1660" s="196"/>
      <c r="D1660" s="198"/>
      <c r="E1660" s="198"/>
      <c r="F1660" s="197"/>
      <c r="G1660" s="197"/>
      <c r="I1660" s="321"/>
      <c r="J1660" s="200"/>
      <c r="O1660" s="297"/>
    </row>
    <row r="1661" spans="1:16" s="199" customFormat="1">
      <c r="A1661" s="196" t="str">
        <f>CONCATENATE('Prestaciones y AIU'!A1945," ANALISIS DE PRECIOS UNITARIOS")</f>
        <v xml:space="preserve"> ANALISIS DE PRECIOS UNITARIOS</v>
      </c>
      <c r="B1661" s="458"/>
      <c r="C1661" s="196"/>
      <c r="D1661" s="198"/>
      <c r="E1661" s="198"/>
      <c r="F1661" s="197"/>
      <c r="G1661" s="197"/>
      <c r="I1661" s="321"/>
      <c r="J1661" s="200"/>
      <c r="O1661" s="297"/>
    </row>
    <row r="1662" spans="1:16" s="199" customFormat="1">
      <c r="A1662" s="196" t="str">
        <f>Objeto_LIC</f>
        <v>OPTIMIZACION DEL SISTEMA DE ABASTECIMIENTO (ADUCCION, PRETRATAMIENTO Y CONDUCCION) DEL MUNICPIO DE TAME, DEPARTAMENTO DE ARAUCA</v>
      </c>
      <c r="B1662" s="458"/>
      <c r="C1662" s="196"/>
      <c r="D1662" s="198"/>
      <c r="E1662" s="198"/>
      <c r="F1662" s="197"/>
      <c r="G1662" s="197"/>
      <c r="I1662" s="321"/>
      <c r="J1662" s="200"/>
      <c r="O1662" s="297"/>
    </row>
    <row r="1663" spans="1:16" s="199" customFormat="1">
      <c r="A1663" s="196"/>
      <c r="B1663" s="458"/>
      <c r="C1663" s="196"/>
      <c r="D1663" s="198"/>
      <c r="E1663" s="198"/>
      <c r="F1663" s="197"/>
      <c r="G1663" s="197"/>
      <c r="I1663" s="321"/>
      <c r="J1663" s="200"/>
      <c r="O1663" s="297"/>
    </row>
    <row r="1664" spans="1:16" ht="13.5" thickBot="1">
      <c r="A1664" s="201"/>
      <c r="B1664" s="448"/>
      <c r="C1664" s="201"/>
      <c r="D1664" s="203"/>
      <c r="E1664" s="203"/>
      <c r="F1664" s="202"/>
      <c r="G1664" s="202"/>
    </row>
    <row r="1665" spans="1:15" s="211" customFormat="1" ht="13.5" thickTop="1">
      <c r="A1665" s="206"/>
      <c r="B1665" s="457"/>
      <c r="C1665" s="207"/>
      <c r="D1665" s="209"/>
      <c r="E1665" s="209"/>
      <c r="F1665" s="208"/>
      <c r="G1665" s="210" t="s">
        <v>110</v>
      </c>
      <c r="I1665" s="323"/>
      <c r="J1665" s="212"/>
      <c r="O1665" s="297"/>
    </row>
    <row r="1666" spans="1:15">
      <c r="A1666" s="213" t="s">
        <v>62</v>
      </c>
      <c r="B1666" s="750">
        <f>Proponente</f>
        <v>0</v>
      </c>
      <c r="C1666" s="750"/>
      <c r="D1666" s="750"/>
      <c r="E1666" s="750"/>
      <c r="F1666" s="750"/>
      <c r="G1666" s="751"/>
    </row>
    <row r="1667" spans="1:15" ht="32.5" customHeight="1">
      <c r="A1667" s="213" t="s">
        <v>63</v>
      </c>
      <c r="B1667" s="470" t="s">
        <v>285</v>
      </c>
      <c r="C1667" s="750" t="str">
        <f>VLOOKUP(B1667,Presupuesto!$A$4:$B$106,2,FALSE)</f>
        <v>Suministro e instalación de Codo 45° HD, Diametro nominal 12". Incl. Accesorios para acople a tuberia. Especificaciones, Serie métrica.</v>
      </c>
      <c r="D1667" s="750"/>
      <c r="E1667" s="750"/>
      <c r="F1667" s="750"/>
      <c r="G1667" s="751"/>
    </row>
    <row r="1668" spans="1:15">
      <c r="A1668" s="214"/>
      <c r="B1668" s="438"/>
      <c r="C1668" s="215"/>
      <c r="D1668" s="217"/>
      <c r="E1668" s="217"/>
      <c r="F1668" s="218" t="s">
        <v>88</v>
      </c>
      <c r="G1668" s="582" t="str">
        <f>IF(B1667=0,"-",VLOOKUP(B1667,Presupuesto!$A$5:$C$119,3,FALSE))</f>
        <v>UND</v>
      </c>
      <c r="H1668" s="582"/>
      <c r="I1668" s="582"/>
      <c r="J1668" s="582"/>
      <c r="K1668" s="583"/>
    </row>
    <row r="1669" spans="1:15" ht="13.5" thickBot="1">
      <c r="A1669" s="213" t="s">
        <v>64</v>
      </c>
      <c r="B1669" s="438"/>
      <c r="C1669" s="215"/>
      <c r="D1669" s="217"/>
      <c r="E1669" s="217"/>
      <c r="F1669" s="216"/>
      <c r="G1669" s="219"/>
      <c r="I1669" s="324"/>
      <c r="J1669" s="295"/>
      <c r="K1669" s="296"/>
      <c r="L1669" s="296"/>
      <c r="M1669" s="296"/>
      <c r="N1669" s="296"/>
      <c r="O1669" s="296"/>
    </row>
    <row r="1670" spans="1:15" s="220" customFormat="1" ht="13.5" thickTop="1">
      <c r="A1670" s="221" t="s">
        <v>57</v>
      </c>
      <c r="B1670" s="447" t="s">
        <v>65</v>
      </c>
      <c r="C1670" s="222" t="s">
        <v>66</v>
      </c>
      <c r="D1670" s="223" t="s">
        <v>74</v>
      </c>
      <c r="E1670" s="224" t="s">
        <v>100</v>
      </c>
      <c r="F1670" s="224" t="s">
        <v>79</v>
      </c>
      <c r="G1670" s="225" t="s">
        <v>70</v>
      </c>
      <c r="I1670" s="657"/>
      <c r="J1670" s="226"/>
      <c r="O1670" s="296"/>
    </row>
    <row r="1671" spans="1:15">
      <c r="A1671" s="227" t="str">
        <f t="shared" ref="A1671:A1682" si="304">IF(I1671=0,"-",VLOOKUP(I1671,EQUIPOS,2,FALSE))</f>
        <v>-</v>
      </c>
      <c r="B1671" s="228"/>
      <c r="C1671" s="228"/>
      <c r="D1671" s="494"/>
      <c r="E1671" s="229">
        <f t="shared" ref="E1671:E1682" si="305">IF(I1671=0,0,VLOOKUP(I1671,EQUIPOS,4,FALSE))</f>
        <v>0</v>
      </c>
      <c r="F1671" s="230">
        <f t="shared" ref="F1671:F1682" si="306">IF(D1671=0,0,E1671/D1671)</f>
        <v>0</v>
      </c>
      <c r="G1671" s="231"/>
      <c r="I1671" s="658"/>
    </row>
    <row r="1672" spans="1:15">
      <c r="A1672" s="227" t="str">
        <f t="shared" si="304"/>
        <v>-</v>
      </c>
      <c r="B1672" s="228"/>
      <c r="C1672" s="228"/>
      <c r="D1672" s="494"/>
      <c r="E1672" s="229">
        <f t="shared" si="305"/>
        <v>0</v>
      </c>
      <c r="F1672" s="230">
        <f t="shared" si="306"/>
        <v>0</v>
      </c>
      <c r="G1672" s="232"/>
      <c r="I1672" s="658"/>
    </row>
    <row r="1673" spans="1:15">
      <c r="A1673" s="227" t="str">
        <f t="shared" si="304"/>
        <v>-</v>
      </c>
      <c r="B1673" s="228"/>
      <c r="C1673" s="228"/>
      <c r="D1673" s="494"/>
      <c r="E1673" s="229">
        <f t="shared" si="305"/>
        <v>0</v>
      </c>
      <c r="F1673" s="230">
        <f t="shared" si="306"/>
        <v>0</v>
      </c>
      <c r="G1673" s="232"/>
      <c r="I1673" s="658"/>
    </row>
    <row r="1674" spans="1:15">
      <c r="A1674" s="227" t="str">
        <f t="shared" si="304"/>
        <v>-</v>
      </c>
      <c r="B1674" s="228"/>
      <c r="C1674" s="228"/>
      <c r="D1674" s="494"/>
      <c r="E1674" s="229">
        <f t="shared" si="305"/>
        <v>0</v>
      </c>
      <c r="F1674" s="230">
        <f t="shared" si="306"/>
        <v>0</v>
      </c>
      <c r="G1674" s="232"/>
      <c r="I1674" s="658"/>
    </row>
    <row r="1675" spans="1:15">
      <c r="A1675" s="227" t="str">
        <f t="shared" si="304"/>
        <v>-</v>
      </c>
      <c r="B1675" s="228"/>
      <c r="C1675" s="228"/>
      <c r="D1675" s="494"/>
      <c r="E1675" s="229">
        <f t="shared" si="305"/>
        <v>0</v>
      </c>
      <c r="F1675" s="230">
        <f t="shared" si="306"/>
        <v>0</v>
      </c>
      <c r="G1675" s="232"/>
      <c r="I1675" s="658"/>
    </row>
    <row r="1676" spans="1:15">
      <c r="A1676" s="227" t="str">
        <f t="shared" si="304"/>
        <v>-</v>
      </c>
      <c r="B1676" s="228"/>
      <c r="C1676" s="228"/>
      <c r="D1676" s="494"/>
      <c r="E1676" s="229">
        <f t="shared" si="305"/>
        <v>0</v>
      </c>
      <c r="F1676" s="230">
        <f t="shared" si="306"/>
        <v>0</v>
      </c>
      <c r="G1676" s="232"/>
      <c r="I1676" s="658"/>
    </row>
    <row r="1677" spans="1:15">
      <c r="A1677" s="227" t="str">
        <f t="shared" si="304"/>
        <v>-</v>
      </c>
      <c r="B1677" s="228"/>
      <c r="C1677" s="228"/>
      <c r="D1677" s="494"/>
      <c r="E1677" s="229">
        <f t="shared" si="305"/>
        <v>0</v>
      </c>
      <c r="F1677" s="230">
        <f t="shared" si="306"/>
        <v>0</v>
      </c>
      <c r="G1677" s="232"/>
      <c r="I1677" s="658"/>
    </row>
    <row r="1678" spans="1:15">
      <c r="A1678" s="227" t="str">
        <f t="shared" si="304"/>
        <v>-</v>
      </c>
      <c r="B1678" s="228"/>
      <c r="C1678" s="228"/>
      <c r="D1678" s="494"/>
      <c r="E1678" s="229">
        <f t="shared" si="305"/>
        <v>0</v>
      </c>
      <c r="F1678" s="230">
        <f t="shared" si="306"/>
        <v>0</v>
      </c>
      <c r="G1678" s="232"/>
      <c r="I1678" s="658"/>
    </row>
    <row r="1679" spans="1:15">
      <c r="A1679" s="227" t="str">
        <f t="shared" si="304"/>
        <v>-</v>
      </c>
      <c r="B1679" s="228"/>
      <c r="C1679" s="228"/>
      <c r="D1679" s="494"/>
      <c r="E1679" s="229">
        <f t="shared" si="305"/>
        <v>0</v>
      </c>
      <c r="F1679" s="230">
        <f t="shared" si="306"/>
        <v>0</v>
      </c>
      <c r="G1679" s="232"/>
      <c r="I1679" s="658"/>
    </row>
    <row r="1680" spans="1:15">
      <c r="A1680" s="227" t="str">
        <f t="shared" si="304"/>
        <v>-</v>
      </c>
      <c r="B1680" s="228"/>
      <c r="C1680" s="228"/>
      <c r="D1680" s="494"/>
      <c r="E1680" s="229">
        <f t="shared" si="305"/>
        <v>0</v>
      </c>
      <c r="F1680" s="230">
        <f t="shared" si="306"/>
        <v>0</v>
      </c>
      <c r="G1680" s="232"/>
      <c r="I1680" s="658"/>
    </row>
    <row r="1681" spans="1:15">
      <c r="A1681" s="227" t="str">
        <f t="shared" si="304"/>
        <v>-</v>
      </c>
      <c r="B1681" s="228"/>
      <c r="C1681" s="228"/>
      <c r="D1681" s="494"/>
      <c r="E1681" s="229">
        <f t="shared" si="305"/>
        <v>0</v>
      </c>
      <c r="F1681" s="230">
        <f t="shared" si="306"/>
        <v>0</v>
      </c>
      <c r="G1681" s="232"/>
      <c r="I1681" s="658"/>
    </row>
    <row r="1682" spans="1:15">
      <c r="A1682" s="227" t="str">
        <f t="shared" si="304"/>
        <v>-</v>
      </c>
      <c r="B1682" s="228"/>
      <c r="C1682" s="228"/>
      <c r="D1682" s="494"/>
      <c r="E1682" s="229">
        <f t="shared" si="305"/>
        <v>0</v>
      </c>
      <c r="F1682" s="230">
        <f t="shared" si="306"/>
        <v>0</v>
      </c>
      <c r="G1682" s="232"/>
      <c r="I1682" s="658"/>
    </row>
    <row r="1683" spans="1:15" ht="13.5" thickBot="1">
      <c r="A1683" s="234"/>
      <c r="B1683" s="456"/>
      <c r="C1683" s="235"/>
      <c r="D1683" s="503"/>
      <c r="E1683" s="237"/>
      <c r="F1683" s="238" t="s">
        <v>80</v>
      </c>
      <c r="G1683" s="239">
        <f>SUM(F1671:F1682)</f>
        <v>0</v>
      </c>
      <c r="I1683" s="659"/>
    </row>
    <row r="1684" spans="1:15" ht="13.5" thickTop="1">
      <c r="A1684" s="240" t="s">
        <v>67</v>
      </c>
      <c r="B1684" s="446"/>
      <c r="C1684" s="241"/>
      <c r="D1684" s="509"/>
      <c r="E1684" s="243"/>
      <c r="F1684" s="242"/>
      <c r="G1684" s="244"/>
      <c r="I1684" s="659"/>
    </row>
    <row r="1685" spans="1:15" s="220" customFormat="1" ht="26">
      <c r="A1685" s="245" t="s">
        <v>57</v>
      </c>
      <c r="B1685" s="455"/>
      <c r="C1685" s="247" t="s">
        <v>58</v>
      </c>
      <c r="D1685" s="515" t="s">
        <v>68</v>
      </c>
      <c r="E1685" s="248" t="s">
        <v>69</v>
      </c>
      <c r="F1685" s="249" t="s">
        <v>79</v>
      </c>
      <c r="G1685" s="250" t="s">
        <v>70</v>
      </c>
      <c r="I1685" s="657"/>
      <c r="J1685" s="226"/>
      <c r="O1685" s="296"/>
    </row>
    <row r="1686" spans="1:15">
      <c r="A1686" s="748" t="str">
        <f t="shared" ref="A1686:A1697" si="307">IF(I1686=0,"",VLOOKUP(I1686,MATERIALES,2,FALSE))</f>
        <v/>
      </c>
      <c r="B1686" s="749"/>
      <c r="C1686" s="251" t="str">
        <f t="shared" ref="C1686:C1694" si="308">IF(I1686=0,"",VLOOKUP(I1686,MATERIALES,3,FALSE))</f>
        <v/>
      </c>
      <c r="D1686" s="494"/>
      <c r="E1686" s="252">
        <f t="shared" ref="E1686:E1697" si="309">IF(I1686=0,0,VLOOKUP(I1686,MATERIALES,4,FALSE))</f>
        <v>0</v>
      </c>
      <c r="F1686" s="230">
        <f>D1686*E1686</f>
        <v>0</v>
      </c>
      <c r="G1686" s="231"/>
      <c r="I1686" s="658"/>
    </row>
    <row r="1687" spans="1:15">
      <c r="A1687" s="748" t="str">
        <f t="shared" si="307"/>
        <v/>
      </c>
      <c r="B1687" s="749"/>
      <c r="C1687" s="251" t="str">
        <f t="shared" si="308"/>
        <v/>
      </c>
      <c r="D1687" s="494"/>
      <c r="E1687" s="252">
        <f t="shared" si="309"/>
        <v>0</v>
      </c>
      <c r="F1687" s="230">
        <f t="shared" ref="F1687:F1697" si="310">D1687*E1687</f>
        <v>0</v>
      </c>
      <c r="G1687" s="232"/>
      <c r="I1687" s="658"/>
    </row>
    <row r="1688" spans="1:15">
      <c r="A1688" s="748" t="str">
        <f t="shared" si="307"/>
        <v/>
      </c>
      <c r="B1688" s="749"/>
      <c r="C1688" s="251" t="str">
        <f t="shared" si="308"/>
        <v/>
      </c>
      <c r="D1688" s="494"/>
      <c r="E1688" s="252">
        <f t="shared" si="309"/>
        <v>0</v>
      </c>
      <c r="F1688" s="230">
        <f t="shared" si="310"/>
        <v>0</v>
      </c>
      <c r="G1688" s="232"/>
      <c r="I1688" s="658"/>
    </row>
    <row r="1689" spans="1:15">
      <c r="A1689" s="748">
        <f>Database!B449</f>
        <v>0</v>
      </c>
      <c r="B1689" s="749"/>
      <c r="C1689" s="251">
        <f>Database!C449</f>
        <v>0</v>
      </c>
      <c r="D1689" s="494"/>
      <c r="E1689" s="252">
        <f>Database!D449</f>
        <v>0</v>
      </c>
      <c r="F1689" s="230">
        <f t="shared" si="310"/>
        <v>0</v>
      </c>
      <c r="G1689" s="232"/>
      <c r="I1689" s="658"/>
    </row>
    <row r="1690" spans="1:15">
      <c r="A1690" s="748" t="str">
        <f t="shared" si="307"/>
        <v/>
      </c>
      <c r="B1690" s="749"/>
      <c r="C1690" s="251" t="str">
        <f t="shared" si="308"/>
        <v/>
      </c>
      <c r="D1690" s="494"/>
      <c r="E1690" s="252">
        <f t="shared" si="309"/>
        <v>0</v>
      </c>
      <c r="F1690" s="230">
        <f t="shared" si="310"/>
        <v>0</v>
      </c>
      <c r="G1690" s="232"/>
      <c r="I1690" s="658"/>
    </row>
    <row r="1691" spans="1:15">
      <c r="A1691" s="748" t="str">
        <f t="shared" si="307"/>
        <v/>
      </c>
      <c r="B1691" s="749"/>
      <c r="C1691" s="251" t="str">
        <f t="shared" si="308"/>
        <v/>
      </c>
      <c r="D1691" s="494"/>
      <c r="E1691" s="252">
        <f t="shared" si="309"/>
        <v>0</v>
      </c>
      <c r="F1691" s="230">
        <f t="shared" si="310"/>
        <v>0</v>
      </c>
      <c r="G1691" s="232"/>
      <c r="I1691" s="658"/>
    </row>
    <row r="1692" spans="1:15">
      <c r="A1692" s="748" t="str">
        <f t="shared" si="307"/>
        <v/>
      </c>
      <c r="B1692" s="749"/>
      <c r="C1692" s="251" t="str">
        <f t="shared" si="308"/>
        <v/>
      </c>
      <c r="D1692" s="494"/>
      <c r="E1692" s="252">
        <f t="shared" si="309"/>
        <v>0</v>
      </c>
      <c r="F1692" s="230">
        <f t="shared" si="310"/>
        <v>0</v>
      </c>
      <c r="G1692" s="232"/>
      <c r="I1692" s="658"/>
    </row>
    <row r="1693" spans="1:15">
      <c r="A1693" s="748" t="str">
        <f t="shared" si="307"/>
        <v/>
      </c>
      <c r="B1693" s="749"/>
      <c r="C1693" s="251" t="str">
        <f t="shared" si="308"/>
        <v/>
      </c>
      <c r="D1693" s="494"/>
      <c r="E1693" s="252">
        <f t="shared" si="309"/>
        <v>0</v>
      </c>
      <c r="F1693" s="230">
        <f t="shared" si="310"/>
        <v>0</v>
      </c>
      <c r="G1693" s="253"/>
      <c r="I1693" s="658"/>
    </row>
    <row r="1694" spans="1:15">
      <c r="A1694" s="748" t="str">
        <f t="shared" si="307"/>
        <v/>
      </c>
      <c r="B1694" s="749"/>
      <c r="C1694" s="251" t="str">
        <f t="shared" si="308"/>
        <v/>
      </c>
      <c r="D1694" s="494"/>
      <c r="E1694" s="252">
        <f t="shared" si="309"/>
        <v>0</v>
      </c>
      <c r="F1694" s="230">
        <f t="shared" si="310"/>
        <v>0</v>
      </c>
      <c r="G1694" s="232"/>
      <c r="I1694" s="658"/>
    </row>
    <row r="1695" spans="1:15">
      <c r="A1695" s="748" t="str">
        <f t="shared" si="307"/>
        <v/>
      </c>
      <c r="B1695" s="749"/>
      <c r="C1695" s="251"/>
      <c r="D1695" s="494"/>
      <c r="E1695" s="252">
        <f t="shared" si="309"/>
        <v>0</v>
      </c>
      <c r="F1695" s="230">
        <f t="shared" si="310"/>
        <v>0</v>
      </c>
      <c r="G1695" s="232"/>
      <c r="I1695" s="658"/>
    </row>
    <row r="1696" spans="1:15">
      <c r="A1696" s="748" t="str">
        <f t="shared" si="307"/>
        <v/>
      </c>
      <c r="B1696" s="749"/>
      <c r="C1696" s="251"/>
      <c r="D1696" s="494"/>
      <c r="E1696" s="252">
        <f t="shared" si="309"/>
        <v>0</v>
      </c>
      <c r="F1696" s="230">
        <f t="shared" si="310"/>
        <v>0</v>
      </c>
      <c r="G1696" s="232"/>
      <c r="I1696" s="658"/>
    </row>
    <row r="1697" spans="1:9">
      <c r="A1697" s="748" t="str">
        <f t="shared" si="307"/>
        <v/>
      </c>
      <c r="B1697" s="749"/>
      <c r="C1697" s="251" t="str">
        <f t="shared" ref="C1697" si="311">IF(I1697=0,"",VLOOKUP(I1697,MATERIALES,3,FALSE))</f>
        <v/>
      </c>
      <c r="D1697" s="494"/>
      <c r="E1697" s="252">
        <f t="shared" si="309"/>
        <v>0</v>
      </c>
      <c r="F1697" s="230">
        <f t="shared" si="310"/>
        <v>0</v>
      </c>
      <c r="G1697" s="233"/>
      <c r="I1697" s="658"/>
    </row>
    <row r="1698" spans="1:9" ht="26.25" customHeight="1" thickBot="1">
      <c r="A1698" s="214"/>
      <c r="B1698" s="438"/>
      <c r="C1698" s="215"/>
      <c r="D1698" s="483"/>
      <c r="E1698" s="254"/>
      <c r="F1698" s="255" t="s">
        <v>81</v>
      </c>
      <c r="G1698" s="253">
        <f>ROUND(SUM(F1686:F1697),0)</f>
        <v>0</v>
      </c>
      <c r="I1698" s="659"/>
    </row>
    <row r="1699" spans="1:9" ht="14" thickTop="1" thickBot="1">
      <c r="A1699" s="256" t="s">
        <v>72</v>
      </c>
      <c r="B1699" s="445"/>
      <c r="C1699" s="257"/>
      <c r="D1699" s="523"/>
      <c r="E1699" s="259"/>
      <c r="F1699" s="258"/>
      <c r="G1699" s="260"/>
      <c r="I1699" s="659"/>
    </row>
    <row r="1700" spans="1:9" ht="13.5" thickTop="1">
      <c r="A1700" s="245" t="s">
        <v>57</v>
      </c>
      <c r="B1700" s="455"/>
      <c r="C1700" s="248" t="s">
        <v>71</v>
      </c>
      <c r="D1700" s="515" t="s">
        <v>75</v>
      </c>
      <c r="E1700" s="248" t="s">
        <v>98</v>
      </c>
      <c r="F1700" s="249" t="s">
        <v>79</v>
      </c>
      <c r="G1700" s="250" t="s">
        <v>70</v>
      </c>
      <c r="I1700" s="659"/>
    </row>
    <row r="1701" spans="1:9">
      <c r="A1701" s="748" t="str">
        <f>IF(I1701=0,"",VLOOKUP(I1701,EQUIPOS,2,FALSE))</f>
        <v/>
      </c>
      <c r="B1701" s="749"/>
      <c r="C1701" s="195"/>
      <c r="D1701" s="494"/>
      <c r="E1701" s="252">
        <f>IF(I1701=0,0,VLOOKUP(I1701,EQUIPOS,4,FALSE))</f>
        <v>0</v>
      </c>
      <c r="F1701" s="230">
        <f>C1701*D1701*E1701</f>
        <v>0</v>
      </c>
      <c r="G1701" s="231"/>
      <c r="I1701" s="658"/>
    </row>
    <row r="1702" spans="1:9">
      <c r="A1702" s="748" t="str">
        <f>IF(I1702=0,"",VLOOKUP(I1702,EQUIPOS,2,FALSE))</f>
        <v/>
      </c>
      <c r="B1702" s="749"/>
      <c r="C1702" s="195"/>
      <c r="D1702" s="494"/>
      <c r="E1702" s="252">
        <f>IF(I1702=0,0,VLOOKUP(I1702,EQUIPOS,4,FALSE))</f>
        <v>0</v>
      </c>
      <c r="F1702" s="230">
        <f t="shared" ref="F1702:F1705" si="312">C1702*D1702*E1702</f>
        <v>0</v>
      </c>
      <c r="G1702" s="232"/>
      <c r="I1702" s="658"/>
    </row>
    <row r="1703" spans="1:9">
      <c r="A1703" s="748" t="str">
        <f>IF(I1703=0,"",VLOOKUP(I1703,EQUIPOS,2,FALSE))</f>
        <v/>
      </c>
      <c r="B1703" s="749"/>
      <c r="C1703" s="195"/>
      <c r="D1703" s="494"/>
      <c r="E1703" s="252">
        <f>IF(I1703=0,0,VLOOKUP(I1703,EQUIPOS,4,FALSE))</f>
        <v>0</v>
      </c>
      <c r="F1703" s="230">
        <f t="shared" si="312"/>
        <v>0</v>
      </c>
      <c r="G1703" s="232"/>
      <c r="I1703" s="658"/>
    </row>
    <row r="1704" spans="1:9">
      <c r="A1704" s="748" t="str">
        <f>IF(I1704=0,"",VLOOKUP(I1704,EQUIPOS,2,FALSE))</f>
        <v/>
      </c>
      <c r="B1704" s="749"/>
      <c r="C1704" s="195"/>
      <c r="D1704" s="494"/>
      <c r="E1704" s="252">
        <f>IF(I1704=0,0,VLOOKUP(I1704,EQUIPOS,4,FALSE))</f>
        <v>0</v>
      </c>
      <c r="F1704" s="230">
        <f t="shared" si="312"/>
        <v>0</v>
      </c>
      <c r="G1704" s="232"/>
      <c r="I1704" s="658"/>
    </row>
    <row r="1705" spans="1:9">
      <c r="A1705" s="748" t="str">
        <f>IF(I1705=0,"",VLOOKUP(I1705,EQUIPOS,2,FALSE))</f>
        <v/>
      </c>
      <c r="B1705" s="749"/>
      <c r="C1705" s="195"/>
      <c r="D1705" s="494"/>
      <c r="E1705" s="252">
        <f>IF(I1705=0,0,VLOOKUP(I1705,EQUIPOS,4,FALSE))</f>
        <v>0</v>
      </c>
      <c r="F1705" s="230">
        <f t="shared" si="312"/>
        <v>0</v>
      </c>
      <c r="G1705" s="233"/>
      <c r="I1705" s="658"/>
    </row>
    <row r="1706" spans="1:9" ht="30.75" customHeight="1" thickBot="1">
      <c r="A1706" s="234"/>
      <c r="B1706" s="456"/>
      <c r="C1706" s="235"/>
      <c r="D1706" s="503"/>
      <c r="E1706" s="261"/>
      <c r="F1706" s="238" t="s">
        <v>82</v>
      </c>
      <c r="G1706" s="262">
        <f>ROUND(SUM(F1701:F1705),0)</f>
        <v>0</v>
      </c>
      <c r="I1706" s="659"/>
    </row>
    <row r="1707" spans="1:9" ht="13.5" thickTop="1">
      <c r="A1707" s="240" t="s">
        <v>73</v>
      </c>
      <c r="B1707" s="446"/>
      <c r="C1707" s="241"/>
      <c r="D1707" s="509"/>
      <c r="E1707" s="243"/>
      <c r="F1707" s="242"/>
      <c r="G1707" s="244"/>
      <c r="I1707" s="659"/>
    </row>
    <row r="1708" spans="1:9" ht="26">
      <c r="A1708" s="245" t="s">
        <v>57</v>
      </c>
      <c r="B1708" s="454" t="s">
        <v>58</v>
      </c>
      <c r="C1708" s="247" t="s">
        <v>68</v>
      </c>
      <c r="D1708" s="515" t="s">
        <v>74</v>
      </c>
      <c r="E1708" s="248" t="s">
        <v>69</v>
      </c>
      <c r="F1708" s="249" t="s">
        <v>79</v>
      </c>
      <c r="G1708" s="250" t="s">
        <v>70</v>
      </c>
      <c r="H1708" s="220"/>
      <c r="I1708" s="657"/>
    </row>
    <row r="1709" spans="1:9">
      <c r="A1709" s="263" t="str">
        <f t="shared" ref="A1709:A1720" si="313">IF(I1709=0,"",VLOOKUP(I1709,MANOOBRA,2,FALSE))</f>
        <v/>
      </c>
      <c r="B1709" s="444" t="str">
        <f t="shared" ref="B1709:B1720" si="314">IF(I1709=0,"",VLOOKUP(I1709,MANOOBRA,3,FALSE))</f>
        <v/>
      </c>
      <c r="C1709" s="195"/>
      <c r="D1709" s="563"/>
      <c r="E1709" s="252">
        <f t="shared" ref="E1709:E1720" si="315">IF(I1709=0,0,VLOOKUP(I1709,MANOOBRA,4,FALSE))</f>
        <v>0</v>
      </c>
      <c r="F1709" s="230">
        <f>IF(D1709=0,0,C1709*E1709/D1709)</f>
        <v>0</v>
      </c>
      <c r="G1709" s="231"/>
      <c r="I1709" s="658"/>
    </row>
    <row r="1710" spans="1:9">
      <c r="A1710" s="263" t="str">
        <f t="shared" si="313"/>
        <v/>
      </c>
      <c r="B1710" s="444" t="str">
        <f t="shared" si="314"/>
        <v/>
      </c>
      <c r="C1710" s="195"/>
      <c r="D1710" s="563"/>
      <c r="E1710" s="252">
        <f t="shared" si="315"/>
        <v>0</v>
      </c>
      <c r="F1710" s="230">
        <f t="shared" ref="F1710:F1720" si="316">IF(D1710=0,0,C1710*E1710/D1710)</f>
        <v>0</v>
      </c>
      <c r="G1710" s="232"/>
      <c r="I1710" s="658"/>
    </row>
    <row r="1711" spans="1:9">
      <c r="A1711" s="263" t="str">
        <f t="shared" si="313"/>
        <v/>
      </c>
      <c r="B1711" s="444" t="str">
        <f t="shared" si="314"/>
        <v/>
      </c>
      <c r="C1711" s="195"/>
      <c r="D1711" s="563"/>
      <c r="E1711" s="252">
        <f t="shared" si="315"/>
        <v>0</v>
      </c>
      <c r="F1711" s="230">
        <f t="shared" si="316"/>
        <v>0</v>
      </c>
      <c r="G1711" s="232"/>
      <c r="I1711" s="658"/>
    </row>
    <row r="1712" spans="1:9">
      <c r="A1712" s="263" t="str">
        <f t="shared" si="313"/>
        <v/>
      </c>
      <c r="B1712" s="444" t="str">
        <f t="shared" si="314"/>
        <v/>
      </c>
      <c r="C1712" s="195"/>
      <c r="D1712" s="527"/>
      <c r="E1712" s="252">
        <f t="shared" si="315"/>
        <v>0</v>
      </c>
      <c r="F1712" s="230">
        <f t="shared" si="316"/>
        <v>0</v>
      </c>
      <c r="G1712" s="232"/>
      <c r="I1712" s="658"/>
    </row>
    <row r="1713" spans="1:16">
      <c r="A1713" s="263" t="str">
        <f t="shared" si="313"/>
        <v/>
      </c>
      <c r="B1713" s="444" t="str">
        <f t="shared" si="314"/>
        <v/>
      </c>
      <c r="C1713" s="195"/>
      <c r="D1713" s="527"/>
      <c r="E1713" s="252">
        <f t="shared" si="315"/>
        <v>0</v>
      </c>
      <c r="F1713" s="230">
        <f t="shared" si="316"/>
        <v>0</v>
      </c>
      <c r="G1713" s="232"/>
      <c r="I1713" s="658"/>
    </row>
    <row r="1714" spans="1:16">
      <c r="A1714" s="263" t="str">
        <f t="shared" si="313"/>
        <v/>
      </c>
      <c r="B1714" s="444" t="str">
        <f t="shared" si="314"/>
        <v/>
      </c>
      <c r="C1714" s="195"/>
      <c r="D1714" s="527"/>
      <c r="E1714" s="252">
        <f t="shared" si="315"/>
        <v>0</v>
      </c>
      <c r="F1714" s="230">
        <f t="shared" si="316"/>
        <v>0</v>
      </c>
      <c r="G1714" s="232"/>
      <c r="I1714" s="658"/>
    </row>
    <row r="1715" spans="1:16">
      <c r="A1715" s="263" t="str">
        <f t="shared" si="313"/>
        <v/>
      </c>
      <c r="B1715" s="444" t="str">
        <f t="shared" si="314"/>
        <v/>
      </c>
      <c r="C1715" s="195"/>
      <c r="D1715" s="527"/>
      <c r="E1715" s="252">
        <f t="shared" si="315"/>
        <v>0</v>
      </c>
      <c r="F1715" s="230">
        <f t="shared" si="316"/>
        <v>0</v>
      </c>
      <c r="G1715" s="232"/>
      <c r="I1715" s="658"/>
    </row>
    <row r="1716" spans="1:16">
      <c r="A1716" s="263" t="str">
        <f t="shared" si="313"/>
        <v/>
      </c>
      <c r="B1716" s="444" t="str">
        <f t="shared" si="314"/>
        <v/>
      </c>
      <c r="C1716" s="195"/>
      <c r="D1716" s="527"/>
      <c r="E1716" s="252">
        <f t="shared" si="315"/>
        <v>0</v>
      </c>
      <c r="F1716" s="230">
        <f t="shared" si="316"/>
        <v>0</v>
      </c>
      <c r="G1716" s="232"/>
      <c r="I1716" s="658"/>
    </row>
    <row r="1717" spans="1:16">
      <c r="A1717" s="263" t="str">
        <f t="shared" si="313"/>
        <v/>
      </c>
      <c r="B1717" s="444" t="str">
        <f t="shared" si="314"/>
        <v/>
      </c>
      <c r="C1717" s="195"/>
      <c r="D1717" s="527"/>
      <c r="E1717" s="252">
        <f t="shared" si="315"/>
        <v>0</v>
      </c>
      <c r="F1717" s="230">
        <f t="shared" si="316"/>
        <v>0</v>
      </c>
      <c r="G1717" s="232"/>
      <c r="I1717" s="658"/>
    </row>
    <row r="1718" spans="1:16">
      <c r="A1718" s="263" t="str">
        <f t="shared" si="313"/>
        <v/>
      </c>
      <c r="B1718" s="444" t="str">
        <f t="shared" si="314"/>
        <v/>
      </c>
      <c r="C1718" s="195"/>
      <c r="D1718" s="527"/>
      <c r="E1718" s="252">
        <f t="shared" si="315"/>
        <v>0</v>
      </c>
      <c r="F1718" s="230">
        <f t="shared" si="316"/>
        <v>0</v>
      </c>
      <c r="G1718" s="232"/>
      <c r="I1718" s="658"/>
    </row>
    <row r="1719" spans="1:16">
      <c r="A1719" s="263" t="str">
        <f t="shared" si="313"/>
        <v/>
      </c>
      <c r="B1719" s="444" t="str">
        <f t="shared" si="314"/>
        <v/>
      </c>
      <c r="C1719" s="195"/>
      <c r="D1719" s="527"/>
      <c r="E1719" s="252">
        <f t="shared" si="315"/>
        <v>0</v>
      </c>
      <c r="F1719" s="230">
        <f t="shared" si="316"/>
        <v>0</v>
      </c>
      <c r="G1719" s="232"/>
      <c r="I1719" s="658"/>
    </row>
    <row r="1720" spans="1:16">
      <c r="A1720" s="263" t="str">
        <f t="shared" si="313"/>
        <v/>
      </c>
      <c r="B1720" s="444" t="str">
        <f t="shared" si="314"/>
        <v/>
      </c>
      <c r="C1720" s="195"/>
      <c r="D1720" s="527"/>
      <c r="E1720" s="252">
        <f t="shared" si="315"/>
        <v>0</v>
      </c>
      <c r="F1720" s="230">
        <f t="shared" si="316"/>
        <v>0</v>
      </c>
      <c r="G1720" s="233"/>
      <c r="I1720" s="658"/>
    </row>
    <row r="1721" spans="1:16" ht="31.5" customHeight="1" thickBot="1">
      <c r="A1721" s="234"/>
      <c r="B1721" s="456"/>
      <c r="C1721" s="235"/>
      <c r="D1721" s="237"/>
      <c r="E1721" s="237"/>
      <c r="F1721" s="238" t="s">
        <v>83</v>
      </c>
      <c r="G1721" s="262">
        <f>ROUND(SUM(F1709:F1720),0)</f>
        <v>0</v>
      </c>
      <c r="I1721" s="659"/>
    </row>
    <row r="1722" spans="1:16" ht="13.5" thickTop="1">
      <c r="A1722" s="186" t="s">
        <v>76</v>
      </c>
      <c r="B1722" s="446"/>
      <c r="C1722" s="241"/>
      <c r="D1722" s="243"/>
      <c r="E1722" s="243"/>
      <c r="F1722" s="242"/>
      <c r="G1722" s="244"/>
      <c r="I1722" s="659"/>
    </row>
    <row r="1723" spans="1:16">
      <c r="A1723" s="245" t="s">
        <v>57</v>
      </c>
      <c r="B1723" s="455"/>
      <c r="C1723" s="246"/>
      <c r="D1723" s="317"/>
      <c r="E1723" s="248" t="s">
        <v>77</v>
      </c>
      <c r="F1723" s="249" t="s">
        <v>78</v>
      </c>
      <c r="G1723" s="264" t="s">
        <v>77</v>
      </c>
      <c r="H1723" s="220"/>
      <c r="I1723" s="657"/>
    </row>
    <row r="1724" spans="1:16">
      <c r="A1724" s="185" t="s">
        <v>87</v>
      </c>
      <c r="B1724" s="453"/>
      <c r="C1724" s="265"/>
      <c r="D1724" s="318"/>
      <c r="E1724" s="229">
        <f>ROUND(SUM(G1683,G1698,G1706,G1721),2)</f>
        <v>0</v>
      </c>
      <c r="F1724" s="266">
        <f>A</f>
        <v>0</v>
      </c>
      <c r="G1724" s="267">
        <f>E1724*F1724</f>
        <v>0</v>
      </c>
      <c r="I1724" s="659"/>
    </row>
    <row r="1725" spans="1:16">
      <c r="A1725" s="185" t="s">
        <v>85</v>
      </c>
      <c r="B1725" s="453"/>
      <c r="C1725" s="265"/>
      <c r="D1725" s="318"/>
      <c r="E1725" s="229">
        <f>SUM(G1683,G1698,G1706,G1721)</f>
        <v>0</v>
      </c>
      <c r="F1725" s="266">
        <f>I</f>
        <v>0</v>
      </c>
      <c r="G1725" s="267">
        <f>E1725*F1725</f>
        <v>0</v>
      </c>
      <c r="I1725" s="659"/>
    </row>
    <row r="1726" spans="1:16">
      <c r="A1726" s="185" t="s">
        <v>86</v>
      </c>
      <c r="B1726" s="453"/>
      <c r="C1726" s="265"/>
      <c r="D1726" s="318"/>
      <c r="E1726" s="229">
        <f>SUM(G1683,G1698,G1706,G1721)</f>
        <v>0</v>
      </c>
      <c r="F1726" s="266">
        <f>U</f>
        <v>0</v>
      </c>
      <c r="G1726" s="267">
        <f>E1726*F1726</f>
        <v>0</v>
      </c>
      <c r="I1726" s="659"/>
    </row>
    <row r="1727" spans="1:16" ht="33" customHeight="1" thickBot="1">
      <c r="A1727" s="234"/>
      <c r="B1727" s="456"/>
      <c r="C1727" s="235"/>
      <c r="D1727" s="237"/>
      <c r="E1727" s="237"/>
      <c r="F1727" s="268" t="s">
        <v>84</v>
      </c>
      <c r="G1727" s="262">
        <f>SUM(G1724:G1726)</f>
        <v>0</v>
      </c>
      <c r="I1727" s="659"/>
      <c r="J1727" s="295"/>
      <c r="K1727" s="296"/>
      <c r="L1727" s="296"/>
      <c r="M1727" s="296"/>
      <c r="N1727" s="296"/>
      <c r="O1727" s="296"/>
    </row>
    <row r="1728" spans="1:16" s="211" customFormat="1" ht="14" thickTop="1" thickBot="1">
      <c r="A1728" s="269"/>
      <c r="B1728" s="443"/>
      <c r="C1728" s="270"/>
      <c r="D1728" s="319"/>
      <c r="E1728" s="271" t="s">
        <v>89</v>
      </c>
      <c r="F1728" s="272"/>
      <c r="G1728" s="273">
        <f>ROUND(SUM(G1683,G1698,G1706,G1721,G1727),0)</f>
        <v>0</v>
      </c>
      <c r="I1728" s="660"/>
      <c r="J1728" s="212" t="str">
        <f>B1667</f>
        <v>1,4,15</v>
      </c>
      <c r="K1728" s="274">
        <f>E1724</f>
        <v>0</v>
      </c>
      <c r="L1728" s="294">
        <f>G1724</f>
        <v>0</v>
      </c>
      <c r="M1728" s="294">
        <f>G1725</f>
        <v>0</v>
      </c>
      <c r="N1728" s="294">
        <f>G1726</f>
        <v>0</v>
      </c>
      <c r="O1728" s="299">
        <f>SUM(K1728:N1728)</f>
        <v>0</v>
      </c>
      <c r="P1728" s="294"/>
    </row>
    <row r="1729" spans="1:16" ht="13.5" thickTop="1">
      <c r="A1729" s="275" t="s">
        <v>97</v>
      </c>
      <c r="B1729" s="438"/>
      <c r="C1729" s="215"/>
      <c r="D1729" s="217"/>
      <c r="E1729" s="217"/>
      <c r="F1729" s="216"/>
      <c r="G1729" s="219"/>
      <c r="I1729" s="659"/>
      <c r="P1729" s="294"/>
    </row>
    <row r="1730" spans="1:16">
      <c r="A1730" s="275"/>
      <c r="B1730" s="452"/>
      <c r="C1730" s="276"/>
      <c r="D1730" s="320"/>
      <c r="E1730" s="217"/>
      <c r="F1730" s="216"/>
      <c r="G1730" s="277">
        <f ca="1">TODAY()</f>
        <v>44839</v>
      </c>
      <c r="I1730" s="659"/>
      <c r="P1730" s="294"/>
    </row>
    <row r="1731" spans="1:16" ht="13.5" thickBot="1">
      <c r="A1731" s="234"/>
      <c r="B1731" s="456"/>
      <c r="C1731" s="235"/>
      <c r="D1731" s="237"/>
      <c r="E1731" s="237"/>
      <c r="F1731" s="236"/>
      <c r="G1731" s="278"/>
      <c r="I1731" s="326"/>
      <c r="P1731" s="294"/>
    </row>
    <row r="1732" spans="1:16" s="199" customFormat="1" ht="13.5" thickTop="1">
      <c r="A1732" s="196" t="s">
        <v>109</v>
      </c>
      <c r="B1732" s="458"/>
      <c r="C1732" s="196"/>
      <c r="D1732" s="198"/>
      <c r="E1732" s="198"/>
      <c r="F1732" s="197"/>
      <c r="G1732" s="197"/>
      <c r="I1732" s="321"/>
      <c r="J1732" s="200"/>
      <c r="O1732" s="297"/>
    </row>
    <row r="1733" spans="1:16" s="199" customFormat="1">
      <c r="A1733" s="196" t="str">
        <f>CONCATENATE('Prestaciones y AIU'!A2017," ANALISIS DE PRECIOS UNITARIOS")</f>
        <v xml:space="preserve"> ANALISIS DE PRECIOS UNITARIOS</v>
      </c>
      <c r="B1733" s="458"/>
      <c r="C1733" s="196"/>
      <c r="D1733" s="198"/>
      <c r="E1733" s="198"/>
      <c r="F1733" s="197"/>
      <c r="G1733" s="197"/>
      <c r="I1733" s="321"/>
      <c r="J1733" s="200"/>
      <c r="O1733" s="297"/>
    </row>
    <row r="1734" spans="1:16" s="199" customFormat="1">
      <c r="A1734" s="196" t="str">
        <f>Objeto_LIC</f>
        <v>OPTIMIZACION DEL SISTEMA DE ABASTECIMIENTO (ADUCCION, PRETRATAMIENTO Y CONDUCCION) DEL MUNICPIO DE TAME, DEPARTAMENTO DE ARAUCA</v>
      </c>
      <c r="B1734" s="458"/>
      <c r="C1734" s="196"/>
      <c r="D1734" s="198"/>
      <c r="E1734" s="198"/>
      <c r="F1734" s="197"/>
      <c r="G1734" s="197"/>
      <c r="I1734" s="321"/>
      <c r="J1734" s="200"/>
      <c r="O1734" s="297"/>
    </row>
    <row r="1735" spans="1:16" s="199" customFormat="1">
      <c r="A1735" s="196"/>
      <c r="B1735" s="458"/>
      <c r="C1735" s="196"/>
      <c r="D1735" s="198"/>
      <c r="E1735" s="198"/>
      <c r="F1735" s="197"/>
      <c r="G1735" s="197"/>
      <c r="I1735" s="321"/>
      <c r="J1735" s="200"/>
      <c r="O1735" s="297"/>
    </row>
    <row r="1736" spans="1:16" ht="13.5" thickBot="1">
      <c r="A1736" s="201"/>
      <c r="B1736" s="448"/>
      <c r="C1736" s="201"/>
      <c r="D1736" s="203"/>
      <c r="E1736" s="203"/>
      <c r="F1736" s="202"/>
      <c r="G1736" s="202"/>
    </row>
    <row r="1737" spans="1:16" s="211" customFormat="1" ht="13.5" thickTop="1">
      <c r="A1737" s="206"/>
      <c r="B1737" s="457"/>
      <c r="C1737" s="207"/>
      <c r="D1737" s="209"/>
      <c r="E1737" s="209"/>
      <c r="F1737" s="208"/>
      <c r="G1737" s="210" t="s">
        <v>110</v>
      </c>
      <c r="I1737" s="323"/>
      <c r="J1737" s="212"/>
      <c r="O1737" s="297"/>
    </row>
    <row r="1738" spans="1:16">
      <c r="A1738" s="213" t="s">
        <v>62</v>
      </c>
      <c r="B1738" s="750">
        <f>Proponente</f>
        <v>0</v>
      </c>
      <c r="C1738" s="750"/>
      <c r="D1738" s="750"/>
      <c r="E1738" s="750"/>
      <c r="F1738" s="750"/>
      <c r="G1738" s="751"/>
    </row>
    <row r="1739" spans="1:16" ht="24.5" customHeight="1">
      <c r="A1739" s="213" t="s">
        <v>63</v>
      </c>
      <c r="B1739" s="470" t="s">
        <v>286</v>
      </c>
      <c r="C1739" s="750" t="str">
        <f>VLOOKUP(B1739,Presupuesto!$A$4:$B$106,2,FALSE)</f>
        <v>Suministro e instalación de YEE HD 12x12x12".dos (Incluye Uniones Dresser, acoples, tornillos)</v>
      </c>
      <c r="D1739" s="750"/>
      <c r="E1739" s="750"/>
      <c r="F1739" s="750"/>
      <c r="G1739" s="751"/>
    </row>
    <row r="1740" spans="1:16">
      <c r="A1740" s="214"/>
      <c r="B1740" s="438"/>
      <c r="C1740" s="215"/>
      <c r="D1740" s="217"/>
      <c r="E1740" s="217"/>
      <c r="F1740" s="218" t="s">
        <v>88</v>
      </c>
      <c r="G1740" s="582" t="str">
        <f>IF(B1739=0,"-",VLOOKUP(B1739,Presupuesto!$A$5:$C$119,3,FALSE))</f>
        <v>UND</v>
      </c>
      <c r="H1740" s="582"/>
      <c r="I1740" s="582"/>
      <c r="J1740" s="582"/>
      <c r="K1740" s="583"/>
    </row>
    <row r="1741" spans="1:16" ht="13.5" thickBot="1">
      <c r="A1741" s="213" t="s">
        <v>64</v>
      </c>
      <c r="B1741" s="438"/>
      <c r="C1741" s="215"/>
      <c r="D1741" s="217"/>
      <c r="E1741" s="217"/>
      <c r="F1741" s="216"/>
      <c r="G1741" s="219"/>
      <c r="I1741" s="324"/>
      <c r="J1741" s="295"/>
      <c r="K1741" s="296"/>
      <c r="L1741" s="296"/>
      <c r="M1741" s="296"/>
      <c r="N1741" s="296"/>
      <c r="O1741" s="296"/>
    </row>
    <row r="1742" spans="1:16" s="220" customFormat="1" ht="13.5" thickTop="1">
      <c r="A1742" s="221" t="s">
        <v>57</v>
      </c>
      <c r="B1742" s="447" t="s">
        <v>65</v>
      </c>
      <c r="C1742" s="222" t="s">
        <v>66</v>
      </c>
      <c r="D1742" s="223" t="s">
        <v>74</v>
      </c>
      <c r="E1742" s="224" t="s">
        <v>100</v>
      </c>
      <c r="F1742" s="224" t="s">
        <v>79</v>
      </c>
      <c r="G1742" s="225" t="s">
        <v>70</v>
      </c>
      <c r="I1742" s="657"/>
      <c r="J1742" s="226"/>
      <c r="O1742" s="296"/>
    </row>
    <row r="1743" spans="1:16">
      <c r="A1743" s="227" t="str">
        <f t="shared" ref="A1743:A1754" si="317">IF(I1743=0,"-",VLOOKUP(I1743,EQUIPOS,2,FALSE))</f>
        <v>-</v>
      </c>
      <c r="B1743" s="228"/>
      <c r="C1743" s="228"/>
      <c r="D1743" s="494"/>
      <c r="E1743" s="229">
        <f t="shared" ref="E1743:E1754" si="318">IF(I1743=0,0,VLOOKUP(I1743,EQUIPOS,4,FALSE))</f>
        <v>0</v>
      </c>
      <c r="F1743" s="230">
        <f t="shared" ref="F1743:F1754" si="319">IF(D1743=0,0,E1743/D1743)</f>
        <v>0</v>
      </c>
      <c r="G1743" s="231"/>
      <c r="I1743" s="658"/>
    </row>
    <row r="1744" spans="1:16">
      <c r="A1744" s="227" t="str">
        <f t="shared" si="317"/>
        <v>-</v>
      </c>
      <c r="B1744" s="228"/>
      <c r="C1744" s="228"/>
      <c r="D1744" s="494"/>
      <c r="E1744" s="229">
        <f t="shared" si="318"/>
        <v>0</v>
      </c>
      <c r="F1744" s="230">
        <f t="shared" si="319"/>
        <v>0</v>
      </c>
      <c r="G1744" s="232"/>
      <c r="I1744" s="658"/>
    </row>
    <row r="1745" spans="1:15">
      <c r="A1745" s="227" t="str">
        <f t="shared" si="317"/>
        <v>-</v>
      </c>
      <c r="B1745" s="228"/>
      <c r="C1745" s="228"/>
      <c r="D1745" s="494"/>
      <c r="E1745" s="229">
        <f t="shared" si="318"/>
        <v>0</v>
      </c>
      <c r="F1745" s="230">
        <f t="shared" si="319"/>
        <v>0</v>
      </c>
      <c r="G1745" s="232"/>
      <c r="I1745" s="658"/>
    </row>
    <row r="1746" spans="1:15">
      <c r="A1746" s="227" t="str">
        <f t="shared" si="317"/>
        <v>-</v>
      </c>
      <c r="B1746" s="228"/>
      <c r="C1746" s="228"/>
      <c r="D1746" s="494"/>
      <c r="E1746" s="229">
        <f t="shared" si="318"/>
        <v>0</v>
      </c>
      <c r="F1746" s="230">
        <f t="shared" si="319"/>
        <v>0</v>
      </c>
      <c r="G1746" s="232"/>
      <c r="I1746" s="658"/>
    </row>
    <row r="1747" spans="1:15">
      <c r="A1747" s="227" t="str">
        <f t="shared" si="317"/>
        <v>-</v>
      </c>
      <c r="B1747" s="228"/>
      <c r="C1747" s="228"/>
      <c r="D1747" s="494"/>
      <c r="E1747" s="229">
        <f t="shared" si="318"/>
        <v>0</v>
      </c>
      <c r="F1747" s="230">
        <f t="shared" si="319"/>
        <v>0</v>
      </c>
      <c r="G1747" s="232"/>
      <c r="I1747" s="658"/>
    </row>
    <row r="1748" spans="1:15">
      <c r="A1748" s="227" t="str">
        <f t="shared" si="317"/>
        <v>-</v>
      </c>
      <c r="B1748" s="228"/>
      <c r="C1748" s="228"/>
      <c r="D1748" s="494"/>
      <c r="E1748" s="229">
        <f t="shared" si="318"/>
        <v>0</v>
      </c>
      <c r="F1748" s="230">
        <f t="shared" si="319"/>
        <v>0</v>
      </c>
      <c r="G1748" s="232"/>
      <c r="I1748" s="658"/>
    </row>
    <row r="1749" spans="1:15">
      <c r="A1749" s="227" t="str">
        <f t="shared" si="317"/>
        <v>-</v>
      </c>
      <c r="B1749" s="228"/>
      <c r="C1749" s="228"/>
      <c r="D1749" s="494"/>
      <c r="E1749" s="229">
        <f t="shared" si="318"/>
        <v>0</v>
      </c>
      <c r="F1749" s="230">
        <f t="shared" si="319"/>
        <v>0</v>
      </c>
      <c r="G1749" s="232"/>
      <c r="I1749" s="658"/>
    </row>
    <row r="1750" spans="1:15">
      <c r="A1750" s="227" t="str">
        <f t="shared" si="317"/>
        <v>-</v>
      </c>
      <c r="B1750" s="228"/>
      <c r="C1750" s="228"/>
      <c r="D1750" s="494"/>
      <c r="E1750" s="229">
        <f t="shared" si="318"/>
        <v>0</v>
      </c>
      <c r="F1750" s="230">
        <f t="shared" si="319"/>
        <v>0</v>
      </c>
      <c r="G1750" s="232"/>
      <c r="I1750" s="658"/>
    </row>
    <row r="1751" spans="1:15">
      <c r="A1751" s="227" t="str">
        <f t="shared" si="317"/>
        <v>-</v>
      </c>
      <c r="B1751" s="228"/>
      <c r="C1751" s="228"/>
      <c r="D1751" s="494"/>
      <c r="E1751" s="229">
        <f t="shared" si="318"/>
        <v>0</v>
      </c>
      <c r="F1751" s="230">
        <f t="shared" si="319"/>
        <v>0</v>
      </c>
      <c r="G1751" s="232"/>
      <c r="I1751" s="658"/>
    </row>
    <row r="1752" spans="1:15">
      <c r="A1752" s="227" t="str">
        <f t="shared" si="317"/>
        <v>-</v>
      </c>
      <c r="B1752" s="228"/>
      <c r="C1752" s="228"/>
      <c r="D1752" s="494"/>
      <c r="E1752" s="229">
        <f t="shared" si="318"/>
        <v>0</v>
      </c>
      <c r="F1752" s="230">
        <f t="shared" si="319"/>
        <v>0</v>
      </c>
      <c r="G1752" s="232"/>
      <c r="I1752" s="658"/>
    </row>
    <row r="1753" spans="1:15">
      <c r="A1753" s="227" t="str">
        <f t="shared" si="317"/>
        <v>-</v>
      </c>
      <c r="B1753" s="228"/>
      <c r="C1753" s="228"/>
      <c r="D1753" s="494"/>
      <c r="E1753" s="229">
        <f t="shared" si="318"/>
        <v>0</v>
      </c>
      <c r="F1753" s="230">
        <f t="shared" si="319"/>
        <v>0</v>
      </c>
      <c r="G1753" s="232"/>
      <c r="I1753" s="658"/>
    </row>
    <row r="1754" spans="1:15">
      <c r="A1754" s="227" t="str">
        <f t="shared" si="317"/>
        <v>-</v>
      </c>
      <c r="B1754" s="228"/>
      <c r="C1754" s="228"/>
      <c r="D1754" s="494"/>
      <c r="E1754" s="229">
        <f t="shared" si="318"/>
        <v>0</v>
      </c>
      <c r="F1754" s="230">
        <f t="shared" si="319"/>
        <v>0</v>
      </c>
      <c r="G1754" s="232"/>
      <c r="I1754" s="658"/>
    </row>
    <row r="1755" spans="1:15" ht="13.5" thickBot="1">
      <c r="A1755" s="234"/>
      <c r="B1755" s="456"/>
      <c r="C1755" s="235"/>
      <c r="D1755" s="503"/>
      <c r="E1755" s="237"/>
      <c r="F1755" s="238" t="s">
        <v>80</v>
      </c>
      <c r="G1755" s="239">
        <f>SUM(F1743:F1754)</f>
        <v>0</v>
      </c>
      <c r="I1755" s="659"/>
    </row>
    <row r="1756" spans="1:15" ht="13.5" thickTop="1">
      <c r="A1756" s="240" t="s">
        <v>67</v>
      </c>
      <c r="B1756" s="446"/>
      <c r="C1756" s="241"/>
      <c r="D1756" s="509"/>
      <c r="E1756" s="243"/>
      <c r="F1756" s="242"/>
      <c r="G1756" s="244"/>
      <c r="I1756" s="659"/>
    </row>
    <row r="1757" spans="1:15" s="220" customFormat="1" ht="26">
      <c r="A1757" s="245" t="s">
        <v>57</v>
      </c>
      <c r="B1757" s="455"/>
      <c r="C1757" s="247" t="s">
        <v>58</v>
      </c>
      <c r="D1757" s="515" t="s">
        <v>68</v>
      </c>
      <c r="E1757" s="248" t="s">
        <v>69</v>
      </c>
      <c r="F1757" s="249" t="s">
        <v>79</v>
      </c>
      <c r="G1757" s="250" t="s">
        <v>70</v>
      </c>
      <c r="I1757" s="657"/>
      <c r="J1757" s="226"/>
      <c r="O1757" s="296"/>
    </row>
    <row r="1758" spans="1:15">
      <c r="A1758" s="748" t="str">
        <f t="shared" ref="A1758:A1769" si="320">IF(I1758=0,"",VLOOKUP(I1758,MATERIALES,2,FALSE))</f>
        <v/>
      </c>
      <c r="B1758" s="749"/>
      <c r="C1758" s="251" t="str">
        <f t="shared" ref="C1758:C1766" si="321">IF(I1758=0,"",VLOOKUP(I1758,MATERIALES,3,FALSE))</f>
        <v/>
      </c>
      <c r="D1758" s="494"/>
      <c r="E1758" s="252">
        <f t="shared" ref="E1758:E1769" si="322">IF(I1758=0,0,VLOOKUP(I1758,MATERIALES,4,FALSE))</f>
        <v>0</v>
      </c>
      <c r="F1758" s="230">
        <f>D1758*E1758</f>
        <v>0</v>
      </c>
      <c r="G1758" s="231"/>
      <c r="I1758" s="658"/>
    </row>
    <row r="1759" spans="1:15">
      <c r="A1759" s="748" t="str">
        <f t="shared" si="320"/>
        <v/>
      </c>
      <c r="B1759" s="749"/>
      <c r="C1759" s="251" t="str">
        <f t="shared" si="321"/>
        <v/>
      </c>
      <c r="D1759" s="494"/>
      <c r="E1759" s="252">
        <f t="shared" si="322"/>
        <v>0</v>
      </c>
      <c r="F1759" s="230">
        <f t="shared" ref="F1759:F1769" si="323">D1759*E1759</f>
        <v>0</v>
      </c>
      <c r="G1759" s="232"/>
      <c r="I1759" s="658"/>
    </row>
    <row r="1760" spans="1:15">
      <c r="A1760" s="748" t="str">
        <f t="shared" si="320"/>
        <v/>
      </c>
      <c r="B1760" s="749"/>
      <c r="C1760" s="251" t="str">
        <f t="shared" si="321"/>
        <v/>
      </c>
      <c r="D1760" s="494"/>
      <c r="E1760" s="252">
        <f t="shared" si="322"/>
        <v>0</v>
      </c>
      <c r="F1760" s="230">
        <f t="shared" si="323"/>
        <v>0</v>
      </c>
      <c r="G1760" s="232"/>
      <c r="I1760" s="658"/>
    </row>
    <row r="1761" spans="1:9">
      <c r="A1761" s="748">
        <f>Database!B449</f>
        <v>0</v>
      </c>
      <c r="B1761" s="749"/>
      <c r="C1761" s="251" t="str">
        <f t="shared" si="321"/>
        <v/>
      </c>
      <c r="D1761" s="494"/>
      <c r="E1761" s="252">
        <f>Database!D449</f>
        <v>0</v>
      </c>
      <c r="F1761" s="230">
        <f t="shared" si="323"/>
        <v>0</v>
      </c>
      <c r="G1761" s="232"/>
      <c r="I1761" s="658"/>
    </row>
    <row r="1762" spans="1:9">
      <c r="A1762" s="748" t="str">
        <f t="shared" si="320"/>
        <v/>
      </c>
      <c r="B1762" s="749"/>
      <c r="C1762" s="251" t="str">
        <f t="shared" si="321"/>
        <v/>
      </c>
      <c r="D1762" s="494"/>
      <c r="E1762" s="252">
        <f t="shared" si="322"/>
        <v>0</v>
      </c>
      <c r="F1762" s="230">
        <f t="shared" si="323"/>
        <v>0</v>
      </c>
      <c r="G1762" s="232"/>
      <c r="I1762" s="658"/>
    </row>
    <row r="1763" spans="1:9">
      <c r="A1763" s="748" t="str">
        <f t="shared" si="320"/>
        <v/>
      </c>
      <c r="B1763" s="749"/>
      <c r="C1763" s="251" t="str">
        <f t="shared" si="321"/>
        <v/>
      </c>
      <c r="D1763" s="494"/>
      <c r="E1763" s="252">
        <f t="shared" si="322"/>
        <v>0</v>
      </c>
      <c r="F1763" s="230">
        <f t="shared" si="323"/>
        <v>0</v>
      </c>
      <c r="G1763" s="232"/>
      <c r="I1763" s="658"/>
    </row>
    <row r="1764" spans="1:9">
      <c r="A1764" s="748" t="str">
        <f t="shared" si="320"/>
        <v/>
      </c>
      <c r="B1764" s="749"/>
      <c r="C1764" s="251" t="str">
        <f t="shared" si="321"/>
        <v/>
      </c>
      <c r="D1764" s="494"/>
      <c r="E1764" s="252">
        <f t="shared" si="322"/>
        <v>0</v>
      </c>
      <c r="F1764" s="230">
        <f t="shared" si="323"/>
        <v>0</v>
      </c>
      <c r="G1764" s="232"/>
      <c r="I1764" s="658"/>
    </row>
    <row r="1765" spans="1:9">
      <c r="A1765" s="748" t="str">
        <f t="shared" si="320"/>
        <v/>
      </c>
      <c r="B1765" s="749"/>
      <c r="C1765" s="251" t="str">
        <f t="shared" si="321"/>
        <v/>
      </c>
      <c r="D1765" s="494"/>
      <c r="E1765" s="252">
        <f t="shared" si="322"/>
        <v>0</v>
      </c>
      <c r="F1765" s="230">
        <f t="shared" si="323"/>
        <v>0</v>
      </c>
      <c r="G1765" s="253"/>
      <c r="I1765" s="658"/>
    </row>
    <row r="1766" spans="1:9">
      <c r="A1766" s="748" t="str">
        <f t="shared" si="320"/>
        <v/>
      </c>
      <c r="B1766" s="749"/>
      <c r="C1766" s="251" t="str">
        <f t="shared" si="321"/>
        <v/>
      </c>
      <c r="D1766" s="494"/>
      <c r="E1766" s="252">
        <f t="shared" si="322"/>
        <v>0</v>
      </c>
      <c r="F1766" s="230">
        <f t="shared" si="323"/>
        <v>0</v>
      </c>
      <c r="G1766" s="232"/>
      <c r="I1766" s="658"/>
    </row>
    <row r="1767" spans="1:9">
      <c r="A1767" s="748" t="str">
        <f t="shared" si="320"/>
        <v/>
      </c>
      <c r="B1767" s="749"/>
      <c r="C1767" s="251"/>
      <c r="D1767" s="494"/>
      <c r="E1767" s="252">
        <f t="shared" si="322"/>
        <v>0</v>
      </c>
      <c r="F1767" s="230">
        <f t="shared" si="323"/>
        <v>0</v>
      </c>
      <c r="G1767" s="232"/>
      <c r="I1767" s="658"/>
    </row>
    <row r="1768" spans="1:9">
      <c r="A1768" s="748" t="str">
        <f t="shared" si="320"/>
        <v/>
      </c>
      <c r="B1768" s="749"/>
      <c r="C1768" s="251"/>
      <c r="D1768" s="494"/>
      <c r="E1768" s="252">
        <f t="shared" si="322"/>
        <v>0</v>
      </c>
      <c r="F1768" s="230">
        <f t="shared" si="323"/>
        <v>0</v>
      </c>
      <c r="G1768" s="232"/>
      <c r="I1768" s="658"/>
    </row>
    <row r="1769" spans="1:9">
      <c r="A1769" s="748" t="str">
        <f t="shared" si="320"/>
        <v/>
      </c>
      <c r="B1769" s="749"/>
      <c r="C1769" s="251" t="str">
        <f t="shared" ref="C1769" si="324">IF(I1769=0,"",VLOOKUP(I1769,MATERIALES,3,FALSE))</f>
        <v/>
      </c>
      <c r="D1769" s="494"/>
      <c r="E1769" s="252">
        <f t="shared" si="322"/>
        <v>0</v>
      </c>
      <c r="F1769" s="230">
        <f t="shared" si="323"/>
        <v>0</v>
      </c>
      <c r="G1769" s="233"/>
      <c r="I1769" s="658"/>
    </row>
    <row r="1770" spans="1:9" ht="26.25" customHeight="1" thickBot="1">
      <c r="A1770" s="214"/>
      <c r="B1770" s="438"/>
      <c r="C1770" s="215"/>
      <c r="D1770" s="483"/>
      <c r="E1770" s="254"/>
      <c r="F1770" s="255" t="s">
        <v>81</v>
      </c>
      <c r="G1770" s="253">
        <f>ROUND(SUM(F1758:F1769),0)</f>
        <v>0</v>
      </c>
      <c r="I1770" s="659"/>
    </row>
    <row r="1771" spans="1:9" ht="14" thickTop="1" thickBot="1">
      <c r="A1771" s="256" t="s">
        <v>72</v>
      </c>
      <c r="B1771" s="445"/>
      <c r="C1771" s="257"/>
      <c r="D1771" s="523"/>
      <c r="E1771" s="259"/>
      <c r="F1771" s="258"/>
      <c r="G1771" s="260"/>
      <c r="I1771" s="659"/>
    </row>
    <row r="1772" spans="1:9" ht="13.5" thickTop="1">
      <c r="A1772" s="245" t="s">
        <v>57</v>
      </c>
      <c r="B1772" s="455"/>
      <c r="C1772" s="248" t="s">
        <v>71</v>
      </c>
      <c r="D1772" s="515" t="s">
        <v>75</v>
      </c>
      <c r="E1772" s="248" t="s">
        <v>98</v>
      </c>
      <c r="F1772" s="249" t="s">
        <v>79</v>
      </c>
      <c r="G1772" s="250" t="s">
        <v>70</v>
      </c>
      <c r="I1772" s="659"/>
    </row>
    <row r="1773" spans="1:9">
      <c r="A1773" s="748" t="str">
        <f>IF(I1773=0,"",VLOOKUP(I1773,EQUIPOS,2,FALSE))</f>
        <v/>
      </c>
      <c r="B1773" s="749"/>
      <c r="C1773" s="195"/>
      <c r="D1773" s="494"/>
      <c r="E1773" s="252">
        <f>IF(I1773=0,0,VLOOKUP(I1773,EQUIPOS,4,FALSE))</f>
        <v>0</v>
      </c>
      <c r="F1773" s="230">
        <f>C1773*D1773*E1773</f>
        <v>0</v>
      </c>
      <c r="G1773" s="231"/>
      <c r="I1773" s="658"/>
    </row>
    <row r="1774" spans="1:9">
      <c r="A1774" s="748" t="str">
        <f>IF(I1774=0,"",VLOOKUP(I1774,EQUIPOS,2,FALSE))</f>
        <v/>
      </c>
      <c r="B1774" s="749"/>
      <c r="C1774" s="195"/>
      <c r="D1774" s="494"/>
      <c r="E1774" s="252">
        <f>IF(I1774=0,0,VLOOKUP(I1774,EQUIPOS,4,FALSE))</f>
        <v>0</v>
      </c>
      <c r="F1774" s="230">
        <f t="shared" ref="F1774:F1777" si="325">C1774*D1774*E1774</f>
        <v>0</v>
      </c>
      <c r="G1774" s="232"/>
      <c r="I1774" s="658"/>
    </row>
    <row r="1775" spans="1:9">
      <c r="A1775" s="748" t="str">
        <f>IF(I1775=0,"",VLOOKUP(I1775,EQUIPOS,2,FALSE))</f>
        <v/>
      </c>
      <c r="B1775" s="749"/>
      <c r="C1775" s="195"/>
      <c r="D1775" s="494"/>
      <c r="E1775" s="252">
        <f>IF(I1775=0,0,VLOOKUP(I1775,EQUIPOS,4,FALSE))</f>
        <v>0</v>
      </c>
      <c r="F1775" s="230">
        <f t="shared" si="325"/>
        <v>0</v>
      </c>
      <c r="G1775" s="232"/>
      <c r="I1775" s="658"/>
    </row>
    <row r="1776" spans="1:9">
      <c r="A1776" s="748" t="str">
        <f>IF(I1776=0,"",VLOOKUP(I1776,EQUIPOS,2,FALSE))</f>
        <v/>
      </c>
      <c r="B1776" s="749"/>
      <c r="C1776" s="195"/>
      <c r="D1776" s="494"/>
      <c r="E1776" s="252">
        <f>IF(I1776=0,0,VLOOKUP(I1776,EQUIPOS,4,FALSE))</f>
        <v>0</v>
      </c>
      <c r="F1776" s="230">
        <f t="shared" si="325"/>
        <v>0</v>
      </c>
      <c r="G1776" s="232"/>
      <c r="I1776" s="658"/>
    </row>
    <row r="1777" spans="1:9">
      <c r="A1777" s="748" t="str">
        <f>IF(I1777=0,"",VLOOKUP(I1777,EQUIPOS,2,FALSE))</f>
        <v/>
      </c>
      <c r="B1777" s="749"/>
      <c r="C1777" s="195"/>
      <c r="D1777" s="494"/>
      <c r="E1777" s="252">
        <f>IF(I1777=0,0,VLOOKUP(I1777,EQUIPOS,4,FALSE))</f>
        <v>0</v>
      </c>
      <c r="F1777" s="230">
        <f t="shared" si="325"/>
        <v>0</v>
      </c>
      <c r="G1777" s="233"/>
      <c r="I1777" s="658"/>
    </row>
    <row r="1778" spans="1:9" ht="30.75" customHeight="1" thickBot="1">
      <c r="A1778" s="234"/>
      <c r="B1778" s="456"/>
      <c r="C1778" s="235"/>
      <c r="D1778" s="503"/>
      <c r="E1778" s="261"/>
      <c r="F1778" s="238" t="s">
        <v>82</v>
      </c>
      <c r="G1778" s="262">
        <f>ROUND(SUM(F1773:F1777),0)</f>
        <v>0</v>
      </c>
      <c r="I1778" s="659"/>
    </row>
    <row r="1779" spans="1:9" ht="13.5" thickTop="1">
      <c r="A1779" s="240" t="s">
        <v>73</v>
      </c>
      <c r="B1779" s="446"/>
      <c r="C1779" s="241"/>
      <c r="D1779" s="509"/>
      <c r="E1779" s="243"/>
      <c r="F1779" s="242"/>
      <c r="G1779" s="244"/>
      <c r="I1779" s="659"/>
    </row>
    <row r="1780" spans="1:9" ht="26">
      <c r="A1780" s="245" t="s">
        <v>57</v>
      </c>
      <c r="B1780" s="454" t="s">
        <v>58</v>
      </c>
      <c r="C1780" s="247" t="s">
        <v>68</v>
      </c>
      <c r="D1780" s="515" t="s">
        <v>74</v>
      </c>
      <c r="E1780" s="248" t="s">
        <v>69</v>
      </c>
      <c r="F1780" s="249" t="s">
        <v>79</v>
      </c>
      <c r="G1780" s="250" t="s">
        <v>70</v>
      </c>
      <c r="H1780" s="220"/>
      <c r="I1780" s="657"/>
    </row>
    <row r="1781" spans="1:9">
      <c r="A1781" s="263" t="str">
        <f t="shared" ref="A1781:A1792" si="326">IF(I1781=0,"",VLOOKUP(I1781,MANOOBRA,2,FALSE))</f>
        <v/>
      </c>
      <c r="B1781" s="444" t="str">
        <f t="shared" ref="B1781:B1792" si="327">IF(I1781=0,"",VLOOKUP(I1781,MANOOBRA,3,FALSE))</f>
        <v/>
      </c>
      <c r="C1781" s="195"/>
      <c r="D1781" s="563"/>
      <c r="E1781" s="252">
        <f t="shared" ref="E1781:E1792" si="328">IF(I1781=0,0,VLOOKUP(I1781,MANOOBRA,4,FALSE))</f>
        <v>0</v>
      </c>
      <c r="F1781" s="230">
        <f>IF(D1781=0,0,C1781*E1781/D1781)</f>
        <v>0</v>
      </c>
      <c r="G1781" s="231"/>
      <c r="I1781" s="658"/>
    </row>
    <row r="1782" spans="1:9">
      <c r="A1782" s="263" t="str">
        <f t="shared" si="326"/>
        <v/>
      </c>
      <c r="B1782" s="444" t="str">
        <f t="shared" si="327"/>
        <v/>
      </c>
      <c r="C1782" s="195"/>
      <c r="D1782" s="563"/>
      <c r="E1782" s="252">
        <f t="shared" si="328"/>
        <v>0</v>
      </c>
      <c r="F1782" s="230">
        <f t="shared" ref="F1782:F1792" si="329">IF(D1782=0,0,C1782*E1782/D1782)</f>
        <v>0</v>
      </c>
      <c r="G1782" s="232"/>
      <c r="I1782" s="658"/>
    </row>
    <row r="1783" spans="1:9">
      <c r="A1783" s="263" t="str">
        <f t="shared" si="326"/>
        <v/>
      </c>
      <c r="B1783" s="444" t="str">
        <f t="shared" si="327"/>
        <v/>
      </c>
      <c r="C1783" s="195"/>
      <c r="D1783" s="563"/>
      <c r="E1783" s="252">
        <f t="shared" si="328"/>
        <v>0</v>
      </c>
      <c r="F1783" s="230">
        <f t="shared" si="329"/>
        <v>0</v>
      </c>
      <c r="G1783" s="232"/>
      <c r="I1783" s="658"/>
    </row>
    <row r="1784" spans="1:9">
      <c r="A1784" s="263" t="str">
        <f t="shared" si="326"/>
        <v/>
      </c>
      <c r="B1784" s="444" t="str">
        <f t="shared" si="327"/>
        <v/>
      </c>
      <c r="C1784" s="195"/>
      <c r="D1784" s="527"/>
      <c r="E1784" s="252">
        <f t="shared" si="328"/>
        <v>0</v>
      </c>
      <c r="F1784" s="230">
        <f t="shared" si="329"/>
        <v>0</v>
      </c>
      <c r="G1784" s="232"/>
      <c r="I1784" s="658"/>
    </row>
    <row r="1785" spans="1:9">
      <c r="A1785" s="263" t="str">
        <f t="shared" si="326"/>
        <v/>
      </c>
      <c r="B1785" s="444" t="str">
        <f t="shared" si="327"/>
        <v/>
      </c>
      <c r="C1785" s="195"/>
      <c r="D1785" s="527"/>
      <c r="E1785" s="252">
        <f t="shared" si="328"/>
        <v>0</v>
      </c>
      <c r="F1785" s="230">
        <f t="shared" si="329"/>
        <v>0</v>
      </c>
      <c r="G1785" s="232"/>
      <c r="I1785" s="658"/>
    </row>
    <row r="1786" spans="1:9">
      <c r="A1786" s="263" t="str">
        <f t="shared" si="326"/>
        <v/>
      </c>
      <c r="B1786" s="444" t="str">
        <f t="shared" si="327"/>
        <v/>
      </c>
      <c r="C1786" s="195"/>
      <c r="D1786" s="527"/>
      <c r="E1786" s="252">
        <f t="shared" si="328"/>
        <v>0</v>
      </c>
      <c r="F1786" s="230">
        <f t="shared" si="329"/>
        <v>0</v>
      </c>
      <c r="G1786" s="232"/>
      <c r="I1786" s="658"/>
    </row>
    <row r="1787" spans="1:9">
      <c r="A1787" s="263" t="str">
        <f t="shared" si="326"/>
        <v/>
      </c>
      <c r="B1787" s="444" t="str">
        <f t="shared" si="327"/>
        <v/>
      </c>
      <c r="C1787" s="195"/>
      <c r="D1787" s="527"/>
      <c r="E1787" s="252">
        <f t="shared" si="328"/>
        <v>0</v>
      </c>
      <c r="F1787" s="230">
        <f t="shared" si="329"/>
        <v>0</v>
      </c>
      <c r="G1787" s="232"/>
      <c r="I1787" s="658"/>
    </row>
    <row r="1788" spans="1:9">
      <c r="A1788" s="263" t="str">
        <f t="shared" si="326"/>
        <v/>
      </c>
      <c r="B1788" s="444" t="str">
        <f t="shared" si="327"/>
        <v/>
      </c>
      <c r="C1788" s="195"/>
      <c r="D1788" s="527"/>
      <c r="E1788" s="252">
        <f t="shared" si="328"/>
        <v>0</v>
      </c>
      <c r="F1788" s="230">
        <f t="shared" si="329"/>
        <v>0</v>
      </c>
      <c r="G1788" s="232"/>
      <c r="I1788" s="658"/>
    </row>
    <row r="1789" spans="1:9">
      <c r="A1789" s="263" t="str">
        <f t="shared" si="326"/>
        <v/>
      </c>
      <c r="B1789" s="444" t="str">
        <f t="shared" si="327"/>
        <v/>
      </c>
      <c r="C1789" s="195"/>
      <c r="D1789" s="527"/>
      <c r="E1789" s="252">
        <f t="shared" si="328"/>
        <v>0</v>
      </c>
      <c r="F1789" s="230">
        <f t="shared" si="329"/>
        <v>0</v>
      </c>
      <c r="G1789" s="232"/>
      <c r="I1789" s="658"/>
    </row>
    <row r="1790" spans="1:9">
      <c r="A1790" s="263" t="str">
        <f t="shared" si="326"/>
        <v/>
      </c>
      <c r="B1790" s="444" t="str">
        <f t="shared" si="327"/>
        <v/>
      </c>
      <c r="C1790" s="195"/>
      <c r="D1790" s="527"/>
      <c r="E1790" s="252">
        <f t="shared" si="328"/>
        <v>0</v>
      </c>
      <c r="F1790" s="230">
        <f t="shared" si="329"/>
        <v>0</v>
      </c>
      <c r="G1790" s="232"/>
      <c r="I1790" s="658"/>
    </row>
    <row r="1791" spans="1:9">
      <c r="A1791" s="263" t="str">
        <f t="shared" si="326"/>
        <v/>
      </c>
      <c r="B1791" s="444" t="str">
        <f t="shared" si="327"/>
        <v/>
      </c>
      <c r="C1791" s="195"/>
      <c r="D1791" s="527"/>
      <c r="E1791" s="252">
        <f t="shared" si="328"/>
        <v>0</v>
      </c>
      <c r="F1791" s="230">
        <f t="shared" si="329"/>
        <v>0</v>
      </c>
      <c r="G1791" s="232"/>
      <c r="I1791" s="658"/>
    </row>
    <row r="1792" spans="1:9">
      <c r="A1792" s="263" t="str">
        <f t="shared" si="326"/>
        <v/>
      </c>
      <c r="B1792" s="444" t="str">
        <f t="shared" si="327"/>
        <v/>
      </c>
      <c r="C1792" s="195"/>
      <c r="D1792" s="527"/>
      <c r="E1792" s="252">
        <f t="shared" si="328"/>
        <v>0</v>
      </c>
      <c r="F1792" s="230">
        <f t="shared" si="329"/>
        <v>0</v>
      </c>
      <c r="G1792" s="233"/>
      <c r="I1792" s="658"/>
    </row>
    <row r="1793" spans="1:16" ht="31.5" customHeight="1" thickBot="1">
      <c r="A1793" s="234"/>
      <c r="B1793" s="456"/>
      <c r="C1793" s="235"/>
      <c r="D1793" s="237"/>
      <c r="E1793" s="237"/>
      <c r="F1793" s="238" t="s">
        <v>83</v>
      </c>
      <c r="G1793" s="262">
        <f>ROUND(SUM(F1781:F1792),0)</f>
        <v>0</v>
      </c>
      <c r="I1793" s="659"/>
    </row>
    <row r="1794" spans="1:16" ht="13.5" thickTop="1">
      <c r="A1794" s="186" t="s">
        <v>76</v>
      </c>
      <c r="B1794" s="446"/>
      <c r="C1794" s="241"/>
      <c r="D1794" s="243"/>
      <c r="E1794" s="243"/>
      <c r="F1794" s="242"/>
      <c r="G1794" s="244"/>
      <c r="I1794" s="659"/>
    </row>
    <row r="1795" spans="1:16">
      <c r="A1795" s="245" t="s">
        <v>57</v>
      </c>
      <c r="B1795" s="455"/>
      <c r="C1795" s="246"/>
      <c r="D1795" s="317"/>
      <c r="E1795" s="248" t="s">
        <v>77</v>
      </c>
      <c r="F1795" s="249" t="s">
        <v>78</v>
      </c>
      <c r="G1795" s="264" t="s">
        <v>77</v>
      </c>
      <c r="H1795" s="220"/>
      <c r="I1795" s="657"/>
    </row>
    <row r="1796" spans="1:16">
      <c r="A1796" s="185" t="s">
        <v>87</v>
      </c>
      <c r="B1796" s="453"/>
      <c r="C1796" s="265"/>
      <c r="D1796" s="318"/>
      <c r="E1796" s="229">
        <f>ROUND(SUM(G1755,G1770,G1778,G1793),2)</f>
        <v>0</v>
      </c>
      <c r="F1796" s="266">
        <f>A</f>
        <v>0</v>
      </c>
      <c r="G1796" s="267">
        <f>E1796*F1796</f>
        <v>0</v>
      </c>
      <c r="I1796" s="659"/>
    </row>
    <row r="1797" spans="1:16">
      <c r="A1797" s="185" t="s">
        <v>85</v>
      </c>
      <c r="B1797" s="453"/>
      <c r="C1797" s="265"/>
      <c r="D1797" s="318"/>
      <c r="E1797" s="229">
        <f>SUM(G1755,G1770,G1778,G1793)</f>
        <v>0</v>
      </c>
      <c r="F1797" s="266">
        <f>I</f>
        <v>0</v>
      </c>
      <c r="G1797" s="267">
        <f>E1797*F1797</f>
        <v>0</v>
      </c>
      <c r="I1797" s="659"/>
    </row>
    <row r="1798" spans="1:16">
      <c r="A1798" s="185" t="s">
        <v>86</v>
      </c>
      <c r="B1798" s="453"/>
      <c r="C1798" s="265"/>
      <c r="D1798" s="318"/>
      <c r="E1798" s="229">
        <f>SUM(G1755,G1770,G1778,G1793)</f>
        <v>0</v>
      </c>
      <c r="F1798" s="266">
        <f>U</f>
        <v>0</v>
      </c>
      <c r="G1798" s="267">
        <f>E1798*F1798</f>
        <v>0</v>
      </c>
      <c r="I1798" s="659"/>
    </row>
    <row r="1799" spans="1:16" ht="33" customHeight="1" thickBot="1">
      <c r="A1799" s="234"/>
      <c r="B1799" s="456"/>
      <c r="C1799" s="235"/>
      <c r="D1799" s="237"/>
      <c r="E1799" s="237"/>
      <c r="F1799" s="268" t="s">
        <v>84</v>
      </c>
      <c r="G1799" s="262">
        <f>SUM(G1796:G1798)</f>
        <v>0</v>
      </c>
      <c r="I1799" s="659"/>
      <c r="J1799" s="295"/>
      <c r="K1799" s="296"/>
      <c r="L1799" s="296"/>
      <c r="M1799" s="296"/>
      <c r="N1799" s="296"/>
      <c r="O1799" s="296"/>
    </row>
    <row r="1800" spans="1:16" s="211" customFormat="1" ht="14" thickTop="1" thickBot="1">
      <c r="A1800" s="269"/>
      <c r="B1800" s="443"/>
      <c r="C1800" s="270"/>
      <c r="D1800" s="319"/>
      <c r="E1800" s="271" t="s">
        <v>89</v>
      </c>
      <c r="F1800" s="272"/>
      <c r="G1800" s="273">
        <f>ROUND(SUM(G1755,G1770,G1778,G1793,G1799),0)</f>
        <v>0</v>
      </c>
      <c r="I1800" s="660"/>
      <c r="J1800" s="212" t="str">
        <f>B1739</f>
        <v>1,4,16</v>
      </c>
      <c r="K1800" s="274">
        <f>E1796</f>
        <v>0</v>
      </c>
      <c r="L1800" s="294">
        <f>G1796</f>
        <v>0</v>
      </c>
      <c r="M1800" s="294">
        <f>G1797</f>
        <v>0</v>
      </c>
      <c r="N1800" s="294">
        <f>G1798</f>
        <v>0</v>
      </c>
      <c r="O1800" s="299">
        <f>SUM(K1800:N1800)</f>
        <v>0</v>
      </c>
      <c r="P1800" s="294"/>
    </row>
    <row r="1801" spans="1:16" ht="13.5" thickTop="1">
      <c r="A1801" s="275" t="s">
        <v>97</v>
      </c>
      <c r="B1801" s="438"/>
      <c r="C1801" s="215"/>
      <c r="D1801" s="217"/>
      <c r="E1801" s="217"/>
      <c r="F1801" s="216"/>
      <c r="G1801" s="219"/>
      <c r="I1801" s="659"/>
      <c r="P1801" s="294"/>
    </row>
    <row r="1802" spans="1:16">
      <c r="A1802" s="275"/>
      <c r="B1802" s="452"/>
      <c r="C1802" s="276"/>
      <c r="D1802" s="320"/>
      <c r="E1802" s="217"/>
      <c r="F1802" s="216"/>
      <c r="G1802" s="277">
        <f ca="1">TODAY()</f>
        <v>44839</v>
      </c>
      <c r="I1802" s="659"/>
      <c r="P1802" s="294"/>
    </row>
    <row r="1803" spans="1:16" ht="13.5" thickBot="1">
      <c r="A1803" s="234"/>
      <c r="B1803" s="456"/>
      <c r="C1803" s="235"/>
      <c r="D1803" s="237"/>
      <c r="E1803" s="237"/>
      <c r="F1803" s="236"/>
      <c r="G1803" s="278"/>
      <c r="I1803" s="659"/>
      <c r="P1803" s="294"/>
    </row>
    <row r="1804" spans="1:16" s="199" customFormat="1" ht="13.5" thickTop="1">
      <c r="A1804" s="196" t="s">
        <v>109</v>
      </c>
      <c r="B1804" s="458"/>
      <c r="C1804" s="196"/>
      <c r="D1804" s="198"/>
      <c r="E1804" s="198"/>
      <c r="F1804" s="197"/>
      <c r="G1804" s="197"/>
      <c r="I1804" s="321"/>
      <c r="J1804" s="200"/>
      <c r="O1804" s="297"/>
    </row>
    <row r="1805" spans="1:16" s="199" customFormat="1">
      <c r="A1805" s="196" t="str">
        <f>CONCATENATE('Prestaciones y AIU'!A2089," ANALISIS DE PRECIOS UNITARIOS")</f>
        <v xml:space="preserve"> ANALISIS DE PRECIOS UNITARIOS</v>
      </c>
      <c r="B1805" s="458"/>
      <c r="C1805" s="196"/>
      <c r="D1805" s="198"/>
      <c r="E1805" s="198"/>
      <c r="F1805" s="197"/>
      <c r="G1805" s="197"/>
      <c r="I1805" s="321"/>
      <c r="J1805" s="200"/>
      <c r="O1805" s="297"/>
    </row>
    <row r="1806" spans="1:16" s="199" customFormat="1">
      <c r="A1806" s="196" t="str">
        <f>Objeto_LIC</f>
        <v>OPTIMIZACION DEL SISTEMA DE ABASTECIMIENTO (ADUCCION, PRETRATAMIENTO Y CONDUCCION) DEL MUNICPIO DE TAME, DEPARTAMENTO DE ARAUCA</v>
      </c>
      <c r="B1806" s="458"/>
      <c r="C1806" s="196"/>
      <c r="D1806" s="198"/>
      <c r="E1806" s="198"/>
      <c r="F1806" s="197"/>
      <c r="G1806" s="197"/>
      <c r="I1806" s="321"/>
      <c r="J1806" s="200"/>
      <c r="O1806" s="297"/>
    </row>
    <row r="1807" spans="1:16" s="199" customFormat="1">
      <c r="A1807" s="196"/>
      <c r="B1807" s="458"/>
      <c r="C1807" s="196"/>
      <c r="D1807" s="198"/>
      <c r="E1807" s="198"/>
      <c r="F1807" s="197"/>
      <c r="G1807" s="197"/>
      <c r="I1807" s="321"/>
      <c r="J1807" s="200"/>
      <c r="O1807" s="297"/>
    </row>
    <row r="1808" spans="1:16" ht="13.5" thickBot="1">
      <c r="A1808" s="201"/>
      <c r="B1808" s="448"/>
      <c r="C1808" s="201"/>
      <c r="D1808" s="203"/>
      <c r="E1808" s="203"/>
      <c r="F1808" s="202"/>
      <c r="G1808" s="202"/>
    </row>
    <row r="1809" spans="1:15" s="211" customFormat="1" ht="13.5" thickTop="1">
      <c r="A1809" s="206"/>
      <c r="B1809" s="457"/>
      <c r="C1809" s="207"/>
      <c r="D1809" s="209"/>
      <c r="E1809" s="209"/>
      <c r="F1809" s="208"/>
      <c r="G1809" s="210" t="s">
        <v>110</v>
      </c>
      <c r="I1809" s="323"/>
      <c r="J1809" s="212"/>
      <c r="O1809" s="297"/>
    </row>
    <row r="1810" spans="1:15">
      <c r="A1810" s="213" t="s">
        <v>62</v>
      </c>
      <c r="B1810" s="750">
        <f>Proponente</f>
        <v>0</v>
      </c>
      <c r="C1810" s="750"/>
      <c r="D1810" s="750"/>
      <c r="E1810" s="750"/>
      <c r="F1810" s="750"/>
      <c r="G1810" s="751"/>
    </row>
    <row r="1811" spans="1:15" ht="31.5" customHeight="1">
      <c r="A1811" s="213" t="s">
        <v>63</v>
      </c>
      <c r="B1811" s="470" t="s">
        <v>287</v>
      </c>
      <c r="C1811" s="750" t="str">
        <f>VLOOKUP(B1811,Presupuesto!$A$4:$B$106,2,FALSE)</f>
        <v>Suministro e instalación de Codo 90° HD, Diametro nominal 20". Incl. Accesorios para acople a tuberia. Especificaciones, Serie métrica.</v>
      </c>
      <c r="D1811" s="750"/>
      <c r="E1811" s="750"/>
      <c r="F1811" s="750"/>
      <c r="G1811" s="751"/>
    </row>
    <row r="1812" spans="1:15">
      <c r="A1812" s="214"/>
      <c r="B1812" s="438"/>
      <c r="C1812" s="215"/>
      <c r="D1812" s="217"/>
      <c r="E1812" s="217"/>
      <c r="F1812" s="218" t="s">
        <v>88</v>
      </c>
      <c r="G1812" s="582" t="str">
        <f>IF(B1811=0,"-",VLOOKUP(B1811,Presupuesto!$A$5:$C$119,3,FALSE))</f>
        <v>UND</v>
      </c>
      <c r="H1812" s="582"/>
      <c r="I1812" s="582"/>
      <c r="J1812" s="582"/>
      <c r="K1812" s="583"/>
    </row>
    <row r="1813" spans="1:15" ht="13.5" thickBot="1">
      <c r="A1813" s="213" t="s">
        <v>64</v>
      </c>
      <c r="B1813" s="438"/>
      <c r="C1813" s="215"/>
      <c r="D1813" s="217"/>
      <c r="E1813" s="217"/>
      <c r="F1813" s="216"/>
      <c r="G1813" s="219"/>
      <c r="I1813" s="324"/>
      <c r="J1813" s="295"/>
      <c r="K1813" s="296"/>
      <c r="L1813" s="296"/>
      <c r="M1813" s="296"/>
      <c r="N1813" s="296"/>
      <c r="O1813" s="296"/>
    </row>
    <row r="1814" spans="1:15" s="220" customFormat="1" ht="13.5" thickTop="1">
      <c r="A1814" s="221" t="s">
        <v>57</v>
      </c>
      <c r="B1814" s="447" t="s">
        <v>65</v>
      </c>
      <c r="C1814" s="222" t="s">
        <v>66</v>
      </c>
      <c r="D1814" s="223" t="s">
        <v>74</v>
      </c>
      <c r="E1814" s="224" t="s">
        <v>100</v>
      </c>
      <c r="F1814" s="224" t="s">
        <v>79</v>
      </c>
      <c r="G1814" s="225" t="s">
        <v>70</v>
      </c>
      <c r="I1814" s="657"/>
      <c r="J1814" s="226"/>
      <c r="O1814" s="296"/>
    </row>
    <row r="1815" spans="1:15">
      <c r="A1815" s="227" t="str">
        <f t="shared" ref="A1815:A1826" si="330">IF(I1815=0,"-",VLOOKUP(I1815,EQUIPOS,2,FALSE))</f>
        <v>-</v>
      </c>
      <c r="B1815" s="228"/>
      <c r="C1815" s="228"/>
      <c r="D1815" s="494"/>
      <c r="E1815" s="229">
        <f t="shared" ref="E1815:E1826" si="331">IF(I1815=0,0,VLOOKUP(I1815,EQUIPOS,4,FALSE))</f>
        <v>0</v>
      </c>
      <c r="F1815" s="230">
        <f t="shared" ref="F1815:F1826" si="332">IF(D1815=0,0,E1815/D1815)</f>
        <v>0</v>
      </c>
      <c r="G1815" s="231"/>
      <c r="I1815" s="658"/>
    </row>
    <row r="1816" spans="1:15">
      <c r="A1816" s="227" t="str">
        <f t="shared" si="330"/>
        <v>-</v>
      </c>
      <c r="B1816" s="228"/>
      <c r="C1816" s="228"/>
      <c r="D1816" s="494"/>
      <c r="E1816" s="229">
        <f t="shared" si="331"/>
        <v>0</v>
      </c>
      <c r="F1816" s="230">
        <f t="shared" si="332"/>
        <v>0</v>
      </c>
      <c r="G1816" s="232"/>
      <c r="I1816" s="658"/>
    </row>
    <row r="1817" spans="1:15">
      <c r="A1817" s="227" t="str">
        <f t="shared" si="330"/>
        <v>-</v>
      </c>
      <c r="B1817" s="228"/>
      <c r="C1817" s="228"/>
      <c r="D1817" s="494"/>
      <c r="E1817" s="229">
        <f t="shared" si="331"/>
        <v>0</v>
      </c>
      <c r="F1817" s="230">
        <f t="shared" si="332"/>
        <v>0</v>
      </c>
      <c r="G1817" s="232"/>
      <c r="I1817" s="658"/>
    </row>
    <row r="1818" spans="1:15">
      <c r="A1818" s="227" t="str">
        <f t="shared" si="330"/>
        <v>-</v>
      </c>
      <c r="B1818" s="228"/>
      <c r="C1818" s="228"/>
      <c r="D1818" s="494"/>
      <c r="E1818" s="229">
        <f t="shared" si="331"/>
        <v>0</v>
      </c>
      <c r="F1818" s="230">
        <f t="shared" si="332"/>
        <v>0</v>
      </c>
      <c r="G1818" s="232"/>
      <c r="I1818" s="658"/>
    </row>
    <row r="1819" spans="1:15">
      <c r="A1819" s="227" t="str">
        <f t="shared" si="330"/>
        <v>-</v>
      </c>
      <c r="B1819" s="228"/>
      <c r="C1819" s="228"/>
      <c r="D1819" s="494"/>
      <c r="E1819" s="229">
        <f t="shared" si="331"/>
        <v>0</v>
      </c>
      <c r="F1819" s="230">
        <f t="shared" si="332"/>
        <v>0</v>
      </c>
      <c r="G1819" s="232"/>
      <c r="I1819" s="658"/>
    </row>
    <row r="1820" spans="1:15">
      <c r="A1820" s="227" t="str">
        <f t="shared" si="330"/>
        <v>-</v>
      </c>
      <c r="B1820" s="228"/>
      <c r="C1820" s="228"/>
      <c r="D1820" s="494"/>
      <c r="E1820" s="229">
        <f t="shared" si="331"/>
        <v>0</v>
      </c>
      <c r="F1820" s="230">
        <f t="shared" si="332"/>
        <v>0</v>
      </c>
      <c r="G1820" s="232"/>
      <c r="I1820" s="658"/>
    </row>
    <row r="1821" spans="1:15">
      <c r="A1821" s="227" t="str">
        <f t="shared" si="330"/>
        <v>-</v>
      </c>
      <c r="B1821" s="228"/>
      <c r="C1821" s="228"/>
      <c r="D1821" s="494"/>
      <c r="E1821" s="229">
        <f t="shared" si="331"/>
        <v>0</v>
      </c>
      <c r="F1821" s="230">
        <f t="shared" si="332"/>
        <v>0</v>
      </c>
      <c r="G1821" s="232"/>
      <c r="I1821" s="658"/>
    </row>
    <row r="1822" spans="1:15">
      <c r="A1822" s="227" t="str">
        <f t="shared" si="330"/>
        <v>-</v>
      </c>
      <c r="B1822" s="228"/>
      <c r="C1822" s="228"/>
      <c r="D1822" s="494"/>
      <c r="E1822" s="229">
        <f t="shared" si="331"/>
        <v>0</v>
      </c>
      <c r="F1822" s="230">
        <f t="shared" si="332"/>
        <v>0</v>
      </c>
      <c r="G1822" s="232"/>
      <c r="I1822" s="658"/>
    </row>
    <row r="1823" spans="1:15">
      <c r="A1823" s="227" t="str">
        <f t="shared" si="330"/>
        <v>-</v>
      </c>
      <c r="B1823" s="228"/>
      <c r="C1823" s="228"/>
      <c r="D1823" s="494"/>
      <c r="E1823" s="229">
        <f t="shared" si="331"/>
        <v>0</v>
      </c>
      <c r="F1823" s="230">
        <f t="shared" si="332"/>
        <v>0</v>
      </c>
      <c r="G1823" s="232"/>
      <c r="I1823" s="658"/>
    </row>
    <row r="1824" spans="1:15">
      <c r="A1824" s="227" t="str">
        <f t="shared" si="330"/>
        <v>-</v>
      </c>
      <c r="B1824" s="228"/>
      <c r="C1824" s="228"/>
      <c r="D1824" s="494"/>
      <c r="E1824" s="229">
        <f t="shared" si="331"/>
        <v>0</v>
      </c>
      <c r="F1824" s="230">
        <f t="shared" si="332"/>
        <v>0</v>
      </c>
      <c r="G1824" s="232"/>
      <c r="I1824" s="658"/>
    </row>
    <row r="1825" spans="1:15">
      <c r="A1825" s="227" t="str">
        <f t="shared" si="330"/>
        <v>-</v>
      </c>
      <c r="B1825" s="228"/>
      <c r="C1825" s="228"/>
      <c r="D1825" s="494"/>
      <c r="E1825" s="229">
        <f t="shared" si="331"/>
        <v>0</v>
      </c>
      <c r="F1825" s="230">
        <f t="shared" si="332"/>
        <v>0</v>
      </c>
      <c r="G1825" s="232"/>
      <c r="I1825" s="658"/>
    </row>
    <row r="1826" spans="1:15">
      <c r="A1826" s="227" t="str">
        <f t="shared" si="330"/>
        <v>-</v>
      </c>
      <c r="B1826" s="228"/>
      <c r="C1826" s="228"/>
      <c r="D1826" s="494"/>
      <c r="E1826" s="229">
        <f t="shared" si="331"/>
        <v>0</v>
      </c>
      <c r="F1826" s="230">
        <f t="shared" si="332"/>
        <v>0</v>
      </c>
      <c r="G1826" s="232"/>
      <c r="I1826" s="658"/>
    </row>
    <row r="1827" spans="1:15" ht="13.5" thickBot="1">
      <c r="A1827" s="234"/>
      <c r="B1827" s="456"/>
      <c r="C1827" s="235"/>
      <c r="D1827" s="503"/>
      <c r="E1827" s="237"/>
      <c r="F1827" s="238" t="s">
        <v>80</v>
      </c>
      <c r="G1827" s="239">
        <f>SUM(F1815:F1826)</f>
        <v>0</v>
      </c>
      <c r="I1827" s="659"/>
    </row>
    <row r="1828" spans="1:15" ht="13.5" thickTop="1">
      <c r="A1828" s="240" t="s">
        <v>67</v>
      </c>
      <c r="B1828" s="446"/>
      <c r="C1828" s="241"/>
      <c r="D1828" s="509"/>
      <c r="E1828" s="243"/>
      <c r="F1828" s="242"/>
      <c r="G1828" s="244"/>
      <c r="I1828" s="659"/>
    </row>
    <row r="1829" spans="1:15" s="220" customFormat="1" ht="26">
      <c r="A1829" s="245" t="s">
        <v>57</v>
      </c>
      <c r="B1829" s="455"/>
      <c r="C1829" s="247" t="s">
        <v>58</v>
      </c>
      <c r="D1829" s="515" t="s">
        <v>68</v>
      </c>
      <c r="E1829" s="248" t="s">
        <v>69</v>
      </c>
      <c r="F1829" s="249" t="s">
        <v>79</v>
      </c>
      <c r="G1829" s="250" t="s">
        <v>70</v>
      </c>
      <c r="I1829" s="657"/>
      <c r="J1829" s="226"/>
      <c r="O1829" s="296"/>
    </row>
    <row r="1830" spans="1:15">
      <c r="A1830" s="748" t="str">
        <f t="shared" ref="A1830:A1841" si="333">IF(I1830=0,"",VLOOKUP(I1830,MATERIALES,2,FALSE))</f>
        <v/>
      </c>
      <c r="B1830" s="749"/>
      <c r="C1830" s="251" t="str">
        <f t="shared" ref="C1830:C1838" si="334">IF(I1830=0,"",VLOOKUP(I1830,MATERIALES,3,FALSE))</f>
        <v/>
      </c>
      <c r="D1830" s="494"/>
      <c r="E1830" s="252">
        <f t="shared" ref="E1830:E1841" si="335">IF(I1830=0,0,VLOOKUP(I1830,MATERIALES,4,FALSE))</f>
        <v>0</v>
      </c>
      <c r="F1830" s="230">
        <f>D1830*E1830</f>
        <v>0</v>
      </c>
      <c r="G1830" s="231"/>
      <c r="I1830" s="658"/>
    </row>
    <row r="1831" spans="1:15">
      <c r="A1831" s="748" t="str">
        <f t="shared" si="333"/>
        <v/>
      </c>
      <c r="B1831" s="749"/>
      <c r="C1831" s="251" t="str">
        <f t="shared" si="334"/>
        <v/>
      </c>
      <c r="D1831" s="494"/>
      <c r="E1831" s="252">
        <f t="shared" si="335"/>
        <v>0</v>
      </c>
      <c r="F1831" s="230">
        <f t="shared" ref="F1831:F1841" si="336">D1831*E1831</f>
        <v>0</v>
      </c>
      <c r="G1831" s="232"/>
      <c r="I1831" s="658"/>
    </row>
    <row r="1832" spans="1:15">
      <c r="A1832" s="748" t="str">
        <f t="shared" si="333"/>
        <v/>
      </c>
      <c r="B1832" s="749"/>
      <c r="C1832" s="251" t="str">
        <f t="shared" si="334"/>
        <v/>
      </c>
      <c r="D1832" s="494"/>
      <c r="E1832" s="252">
        <f t="shared" si="335"/>
        <v>0</v>
      </c>
      <c r="F1832" s="230">
        <f t="shared" si="336"/>
        <v>0</v>
      </c>
      <c r="G1832" s="232"/>
      <c r="I1832" s="658"/>
    </row>
    <row r="1833" spans="1:15">
      <c r="A1833" s="748">
        <f>Database!B449</f>
        <v>0</v>
      </c>
      <c r="B1833" s="749"/>
      <c r="C1833" s="251">
        <f>Database!C449</f>
        <v>0</v>
      </c>
      <c r="D1833" s="494"/>
      <c r="E1833" s="252">
        <f>Database!D449</f>
        <v>0</v>
      </c>
      <c r="F1833" s="230">
        <f t="shared" si="336"/>
        <v>0</v>
      </c>
      <c r="G1833" s="232"/>
      <c r="I1833" s="658"/>
    </row>
    <row r="1834" spans="1:15">
      <c r="A1834" s="748" t="str">
        <f t="shared" si="333"/>
        <v/>
      </c>
      <c r="B1834" s="749"/>
      <c r="C1834" s="251" t="str">
        <f t="shared" si="334"/>
        <v/>
      </c>
      <c r="D1834" s="494"/>
      <c r="E1834" s="252">
        <f t="shared" si="335"/>
        <v>0</v>
      </c>
      <c r="F1834" s="230">
        <f t="shared" si="336"/>
        <v>0</v>
      </c>
      <c r="G1834" s="232"/>
      <c r="I1834" s="658"/>
    </row>
    <row r="1835" spans="1:15">
      <c r="A1835" s="748" t="str">
        <f t="shared" si="333"/>
        <v/>
      </c>
      <c r="B1835" s="749"/>
      <c r="C1835" s="251" t="str">
        <f t="shared" si="334"/>
        <v/>
      </c>
      <c r="D1835" s="494"/>
      <c r="E1835" s="252">
        <f t="shared" si="335"/>
        <v>0</v>
      </c>
      <c r="F1835" s="230">
        <f t="shared" si="336"/>
        <v>0</v>
      </c>
      <c r="G1835" s="232"/>
      <c r="I1835" s="658"/>
    </row>
    <row r="1836" spans="1:15">
      <c r="A1836" s="748" t="str">
        <f t="shared" si="333"/>
        <v/>
      </c>
      <c r="B1836" s="749"/>
      <c r="C1836" s="251" t="str">
        <f t="shared" si="334"/>
        <v/>
      </c>
      <c r="D1836" s="494"/>
      <c r="E1836" s="252">
        <f t="shared" si="335"/>
        <v>0</v>
      </c>
      <c r="F1836" s="230">
        <f t="shared" si="336"/>
        <v>0</v>
      </c>
      <c r="G1836" s="232"/>
      <c r="I1836" s="658"/>
    </row>
    <row r="1837" spans="1:15">
      <c r="A1837" s="748" t="str">
        <f t="shared" si="333"/>
        <v/>
      </c>
      <c r="B1837" s="749"/>
      <c r="C1837" s="251" t="str">
        <f t="shared" si="334"/>
        <v/>
      </c>
      <c r="D1837" s="494"/>
      <c r="E1837" s="252">
        <f t="shared" si="335"/>
        <v>0</v>
      </c>
      <c r="F1837" s="230">
        <f t="shared" si="336"/>
        <v>0</v>
      </c>
      <c r="G1837" s="253"/>
      <c r="I1837" s="658"/>
    </row>
    <row r="1838" spans="1:15">
      <c r="A1838" s="748" t="str">
        <f t="shared" si="333"/>
        <v/>
      </c>
      <c r="B1838" s="749"/>
      <c r="C1838" s="251" t="str">
        <f t="shared" si="334"/>
        <v/>
      </c>
      <c r="D1838" s="494"/>
      <c r="E1838" s="252">
        <f t="shared" si="335"/>
        <v>0</v>
      </c>
      <c r="F1838" s="230">
        <f t="shared" si="336"/>
        <v>0</v>
      </c>
      <c r="G1838" s="232"/>
      <c r="I1838" s="658"/>
    </row>
    <row r="1839" spans="1:15">
      <c r="A1839" s="748" t="str">
        <f t="shared" si="333"/>
        <v/>
      </c>
      <c r="B1839" s="749"/>
      <c r="C1839" s="251"/>
      <c r="D1839" s="494"/>
      <c r="E1839" s="252">
        <f t="shared" si="335"/>
        <v>0</v>
      </c>
      <c r="F1839" s="230">
        <f t="shared" si="336"/>
        <v>0</v>
      </c>
      <c r="G1839" s="232"/>
      <c r="I1839" s="658"/>
    </row>
    <row r="1840" spans="1:15">
      <c r="A1840" s="748" t="str">
        <f t="shared" si="333"/>
        <v/>
      </c>
      <c r="B1840" s="749"/>
      <c r="C1840" s="251"/>
      <c r="D1840" s="494"/>
      <c r="E1840" s="252">
        <f t="shared" si="335"/>
        <v>0</v>
      </c>
      <c r="F1840" s="230">
        <f t="shared" si="336"/>
        <v>0</v>
      </c>
      <c r="G1840" s="232"/>
      <c r="I1840" s="658"/>
    </row>
    <row r="1841" spans="1:9">
      <c r="A1841" s="748" t="str">
        <f t="shared" si="333"/>
        <v/>
      </c>
      <c r="B1841" s="749"/>
      <c r="C1841" s="251" t="str">
        <f t="shared" ref="C1841" si="337">IF(I1841=0,"",VLOOKUP(I1841,MATERIALES,3,FALSE))</f>
        <v/>
      </c>
      <c r="D1841" s="494"/>
      <c r="E1841" s="252">
        <f t="shared" si="335"/>
        <v>0</v>
      </c>
      <c r="F1841" s="230">
        <f t="shared" si="336"/>
        <v>0</v>
      </c>
      <c r="G1841" s="233"/>
      <c r="I1841" s="658"/>
    </row>
    <row r="1842" spans="1:9" ht="26.25" customHeight="1" thickBot="1">
      <c r="A1842" s="214"/>
      <c r="B1842" s="438"/>
      <c r="C1842" s="215"/>
      <c r="D1842" s="483"/>
      <c r="E1842" s="254"/>
      <c r="F1842" s="255" t="s">
        <v>81</v>
      </c>
      <c r="G1842" s="253">
        <f>ROUND(SUM(F1830:F1841),0)</f>
        <v>0</v>
      </c>
      <c r="I1842" s="659"/>
    </row>
    <row r="1843" spans="1:9" ht="14" thickTop="1" thickBot="1">
      <c r="A1843" s="256" t="s">
        <v>72</v>
      </c>
      <c r="B1843" s="445"/>
      <c r="C1843" s="257"/>
      <c r="D1843" s="523"/>
      <c r="E1843" s="259"/>
      <c r="F1843" s="258"/>
      <c r="G1843" s="260"/>
      <c r="I1843" s="659"/>
    </row>
    <row r="1844" spans="1:9" ht="13.5" thickTop="1">
      <c r="A1844" s="245" t="s">
        <v>57</v>
      </c>
      <c r="B1844" s="455"/>
      <c r="C1844" s="248" t="s">
        <v>71</v>
      </c>
      <c r="D1844" s="515" t="s">
        <v>75</v>
      </c>
      <c r="E1844" s="248" t="s">
        <v>98</v>
      </c>
      <c r="F1844" s="249" t="s">
        <v>79</v>
      </c>
      <c r="G1844" s="250" t="s">
        <v>70</v>
      </c>
      <c r="I1844" s="659"/>
    </row>
    <row r="1845" spans="1:9">
      <c r="A1845" s="748" t="str">
        <f>IF(I1845=0,"",VLOOKUP(I1845,EQUIPOS,2,FALSE))</f>
        <v/>
      </c>
      <c r="B1845" s="749"/>
      <c r="C1845" s="195"/>
      <c r="D1845" s="494"/>
      <c r="E1845" s="252">
        <f>IF(I1845=0,0,VLOOKUP(I1845,EQUIPOS,4,FALSE))</f>
        <v>0</v>
      </c>
      <c r="F1845" s="230">
        <f>C1845*D1845*E1845</f>
        <v>0</v>
      </c>
      <c r="G1845" s="231"/>
      <c r="I1845" s="658"/>
    </row>
    <row r="1846" spans="1:9">
      <c r="A1846" s="748" t="str">
        <f>IF(I1846=0,"",VLOOKUP(I1846,EQUIPOS,2,FALSE))</f>
        <v/>
      </c>
      <c r="B1846" s="749"/>
      <c r="C1846" s="195"/>
      <c r="D1846" s="494"/>
      <c r="E1846" s="252">
        <f>IF(I1846=0,0,VLOOKUP(I1846,EQUIPOS,4,FALSE))</f>
        <v>0</v>
      </c>
      <c r="F1846" s="230">
        <f t="shared" ref="F1846:F1849" si="338">C1846*D1846*E1846</f>
        <v>0</v>
      </c>
      <c r="G1846" s="232"/>
      <c r="I1846" s="658"/>
    </row>
    <row r="1847" spans="1:9">
      <c r="A1847" s="748" t="str">
        <f>IF(I1847=0,"",VLOOKUP(I1847,EQUIPOS,2,FALSE))</f>
        <v/>
      </c>
      <c r="B1847" s="749"/>
      <c r="C1847" s="195"/>
      <c r="D1847" s="494"/>
      <c r="E1847" s="252">
        <f>IF(I1847=0,0,VLOOKUP(I1847,EQUIPOS,4,FALSE))</f>
        <v>0</v>
      </c>
      <c r="F1847" s="230">
        <f t="shared" si="338"/>
        <v>0</v>
      </c>
      <c r="G1847" s="232"/>
      <c r="I1847" s="658"/>
    </row>
    <row r="1848" spans="1:9">
      <c r="A1848" s="748" t="str">
        <f>IF(I1848=0,"",VLOOKUP(I1848,EQUIPOS,2,FALSE))</f>
        <v/>
      </c>
      <c r="B1848" s="749"/>
      <c r="C1848" s="195"/>
      <c r="D1848" s="494"/>
      <c r="E1848" s="252">
        <f>IF(I1848=0,0,VLOOKUP(I1848,EQUIPOS,4,FALSE))</f>
        <v>0</v>
      </c>
      <c r="F1848" s="230">
        <f t="shared" si="338"/>
        <v>0</v>
      </c>
      <c r="G1848" s="232"/>
      <c r="I1848" s="658"/>
    </row>
    <row r="1849" spans="1:9">
      <c r="A1849" s="748" t="str">
        <f>IF(I1849=0,"",VLOOKUP(I1849,EQUIPOS,2,FALSE))</f>
        <v/>
      </c>
      <c r="B1849" s="749"/>
      <c r="C1849" s="195"/>
      <c r="D1849" s="494"/>
      <c r="E1849" s="252">
        <f>IF(I1849=0,0,VLOOKUP(I1849,EQUIPOS,4,FALSE))</f>
        <v>0</v>
      </c>
      <c r="F1849" s="230">
        <f t="shared" si="338"/>
        <v>0</v>
      </c>
      <c r="G1849" s="233"/>
      <c r="I1849" s="658"/>
    </row>
    <row r="1850" spans="1:9" ht="30.75" customHeight="1" thickBot="1">
      <c r="A1850" s="234"/>
      <c r="B1850" s="456"/>
      <c r="C1850" s="235"/>
      <c r="D1850" s="503"/>
      <c r="E1850" s="261"/>
      <c r="F1850" s="238" t="s">
        <v>82</v>
      </c>
      <c r="G1850" s="262">
        <f>ROUND(SUM(F1845:F1849),0)</f>
        <v>0</v>
      </c>
      <c r="I1850" s="659"/>
    </row>
    <row r="1851" spans="1:9" ht="13.5" thickTop="1">
      <c r="A1851" s="240" t="s">
        <v>73</v>
      </c>
      <c r="B1851" s="446"/>
      <c r="C1851" s="241"/>
      <c r="D1851" s="509"/>
      <c r="E1851" s="243"/>
      <c r="F1851" s="242"/>
      <c r="G1851" s="244"/>
      <c r="I1851" s="659"/>
    </row>
    <row r="1852" spans="1:9" ht="26">
      <c r="A1852" s="245" t="s">
        <v>57</v>
      </c>
      <c r="B1852" s="454" t="s">
        <v>58</v>
      </c>
      <c r="C1852" s="247" t="s">
        <v>68</v>
      </c>
      <c r="D1852" s="515" t="s">
        <v>74</v>
      </c>
      <c r="E1852" s="248" t="s">
        <v>69</v>
      </c>
      <c r="F1852" s="249" t="s">
        <v>79</v>
      </c>
      <c r="G1852" s="250" t="s">
        <v>70</v>
      </c>
      <c r="H1852" s="220"/>
      <c r="I1852" s="657"/>
    </row>
    <row r="1853" spans="1:9">
      <c r="A1853" s="263" t="str">
        <f t="shared" ref="A1853:A1864" si="339">IF(I1853=0,"",VLOOKUP(I1853,MANOOBRA,2,FALSE))</f>
        <v/>
      </c>
      <c r="B1853" s="444" t="str">
        <f t="shared" ref="B1853:B1864" si="340">IF(I1853=0,"",VLOOKUP(I1853,MANOOBRA,3,FALSE))</f>
        <v/>
      </c>
      <c r="C1853" s="195"/>
      <c r="D1853" s="563"/>
      <c r="E1853" s="252">
        <f t="shared" ref="E1853:E1864" si="341">IF(I1853=0,0,VLOOKUP(I1853,MANOOBRA,4,FALSE))</f>
        <v>0</v>
      </c>
      <c r="F1853" s="230">
        <f>IF(D1853=0,0,C1853*E1853/D1853)</f>
        <v>0</v>
      </c>
      <c r="G1853" s="231"/>
      <c r="I1853" s="658"/>
    </row>
    <row r="1854" spans="1:9">
      <c r="A1854" s="263" t="str">
        <f t="shared" si="339"/>
        <v/>
      </c>
      <c r="B1854" s="444" t="str">
        <f t="shared" si="340"/>
        <v/>
      </c>
      <c r="C1854" s="195"/>
      <c r="D1854" s="563"/>
      <c r="E1854" s="252">
        <f t="shared" si="341"/>
        <v>0</v>
      </c>
      <c r="F1854" s="230">
        <f t="shared" ref="F1854:F1864" si="342">IF(D1854=0,0,C1854*E1854/D1854)</f>
        <v>0</v>
      </c>
      <c r="G1854" s="232"/>
      <c r="I1854" s="658"/>
    </row>
    <row r="1855" spans="1:9">
      <c r="A1855" s="263" t="str">
        <f t="shared" si="339"/>
        <v/>
      </c>
      <c r="B1855" s="444" t="str">
        <f t="shared" si="340"/>
        <v/>
      </c>
      <c r="C1855" s="195"/>
      <c r="D1855" s="563"/>
      <c r="E1855" s="252">
        <f t="shared" si="341"/>
        <v>0</v>
      </c>
      <c r="F1855" s="230">
        <f t="shared" si="342"/>
        <v>0</v>
      </c>
      <c r="G1855" s="232"/>
      <c r="I1855" s="658"/>
    </row>
    <row r="1856" spans="1:9">
      <c r="A1856" s="263" t="str">
        <f t="shared" si="339"/>
        <v/>
      </c>
      <c r="B1856" s="444" t="str">
        <f t="shared" si="340"/>
        <v/>
      </c>
      <c r="C1856" s="195"/>
      <c r="D1856" s="527"/>
      <c r="E1856" s="252">
        <f t="shared" si="341"/>
        <v>0</v>
      </c>
      <c r="F1856" s="230">
        <f t="shared" si="342"/>
        <v>0</v>
      </c>
      <c r="G1856" s="232"/>
      <c r="I1856" s="658"/>
    </row>
    <row r="1857" spans="1:16">
      <c r="A1857" s="263" t="str">
        <f t="shared" si="339"/>
        <v/>
      </c>
      <c r="B1857" s="444" t="str">
        <f t="shared" si="340"/>
        <v/>
      </c>
      <c r="C1857" s="195"/>
      <c r="D1857" s="527"/>
      <c r="E1857" s="252">
        <f t="shared" si="341"/>
        <v>0</v>
      </c>
      <c r="F1857" s="230">
        <f t="shared" si="342"/>
        <v>0</v>
      </c>
      <c r="G1857" s="232"/>
      <c r="I1857" s="658"/>
    </row>
    <row r="1858" spans="1:16">
      <c r="A1858" s="263" t="str">
        <f t="shared" si="339"/>
        <v/>
      </c>
      <c r="B1858" s="444" t="str">
        <f t="shared" si="340"/>
        <v/>
      </c>
      <c r="C1858" s="195"/>
      <c r="D1858" s="527"/>
      <c r="E1858" s="252">
        <f t="shared" si="341"/>
        <v>0</v>
      </c>
      <c r="F1858" s="230">
        <f t="shared" si="342"/>
        <v>0</v>
      </c>
      <c r="G1858" s="232"/>
      <c r="I1858" s="658"/>
    </row>
    <row r="1859" spans="1:16">
      <c r="A1859" s="263" t="str">
        <f t="shared" si="339"/>
        <v/>
      </c>
      <c r="B1859" s="444" t="str">
        <f t="shared" si="340"/>
        <v/>
      </c>
      <c r="C1859" s="195"/>
      <c r="D1859" s="527"/>
      <c r="E1859" s="252">
        <f t="shared" si="341"/>
        <v>0</v>
      </c>
      <c r="F1859" s="230">
        <f t="shared" si="342"/>
        <v>0</v>
      </c>
      <c r="G1859" s="232"/>
      <c r="I1859" s="658"/>
    </row>
    <row r="1860" spans="1:16">
      <c r="A1860" s="263" t="str">
        <f t="shared" si="339"/>
        <v/>
      </c>
      <c r="B1860" s="444" t="str">
        <f t="shared" si="340"/>
        <v/>
      </c>
      <c r="C1860" s="195"/>
      <c r="D1860" s="527"/>
      <c r="E1860" s="252">
        <f t="shared" si="341"/>
        <v>0</v>
      </c>
      <c r="F1860" s="230">
        <f t="shared" si="342"/>
        <v>0</v>
      </c>
      <c r="G1860" s="232"/>
      <c r="I1860" s="658"/>
    </row>
    <row r="1861" spans="1:16">
      <c r="A1861" s="263" t="str">
        <f t="shared" si="339"/>
        <v/>
      </c>
      <c r="B1861" s="444" t="str">
        <f t="shared" si="340"/>
        <v/>
      </c>
      <c r="C1861" s="195"/>
      <c r="D1861" s="527"/>
      <c r="E1861" s="252">
        <f t="shared" si="341"/>
        <v>0</v>
      </c>
      <c r="F1861" s="230">
        <f t="shared" si="342"/>
        <v>0</v>
      </c>
      <c r="G1861" s="232"/>
      <c r="I1861" s="658"/>
    </row>
    <row r="1862" spans="1:16">
      <c r="A1862" s="263" t="str">
        <f t="shared" si="339"/>
        <v/>
      </c>
      <c r="B1862" s="444" t="str">
        <f t="shared" si="340"/>
        <v/>
      </c>
      <c r="C1862" s="195"/>
      <c r="D1862" s="527"/>
      <c r="E1862" s="252">
        <f t="shared" si="341"/>
        <v>0</v>
      </c>
      <c r="F1862" s="230">
        <f t="shared" si="342"/>
        <v>0</v>
      </c>
      <c r="G1862" s="232"/>
      <c r="I1862" s="658"/>
    </row>
    <row r="1863" spans="1:16">
      <c r="A1863" s="263" t="str">
        <f t="shared" si="339"/>
        <v/>
      </c>
      <c r="B1863" s="444" t="str">
        <f t="shared" si="340"/>
        <v/>
      </c>
      <c r="C1863" s="195"/>
      <c r="D1863" s="527"/>
      <c r="E1863" s="252">
        <f t="shared" si="341"/>
        <v>0</v>
      </c>
      <c r="F1863" s="230">
        <f t="shared" si="342"/>
        <v>0</v>
      </c>
      <c r="G1863" s="232"/>
      <c r="I1863" s="658"/>
    </row>
    <row r="1864" spans="1:16">
      <c r="A1864" s="263" t="str">
        <f t="shared" si="339"/>
        <v/>
      </c>
      <c r="B1864" s="444" t="str">
        <f t="shared" si="340"/>
        <v/>
      </c>
      <c r="C1864" s="195"/>
      <c r="D1864" s="527"/>
      <c r="E1864" s="252">
        <f t="shared" si="341"/>
        <v>0</v>
      </c>
      <c r="F1864" s="230">
        <f t="shared" si="342"/>
        <v>0</v>
      </c>
      <c r="G1864" s="233"/>
      <c r="I1864" s="658"/>
    </row>
    <row r="1865" spans="1:16" ht="31.5" customHeight="1" thickBot="1">
      <c r="A1865" s="234"/>
      <c r="B1865" s="456"/>
      <c r="C1865" s="235"/>
      <c r="D1865" s="237"/>
      <c r="E1865" s="237"/>
      <c r="F1865" s="238" t="s">
        <v>83</v>
      </c>
      <c r="G1865" s="262">
        <f>ROUND(SUM(F1853:F1864),0)</f>
        <v>0</v>
      </c>
      <c r="I1865" s="659"/>
    </row>
    <row r="1866" spans="1:16" ht="13.5" thickTop="1">
      <c r="A1866" s="186" t="s">
        <v>76</v>
      </c>
      <c r="B1866" s="446"/>
      <c r="C1866" s="241"/>
      <c r="D1866" s="243"/>
      <c r="E1866" s="243"/>
      <c r="F1866" s="242"/>
      <c r="G1866" s="244"/>
      <c r="I1866" s="659"/>
    </row>
    <row r="1867" spans="1:16">
      <c r="A1867" s="245" t="s">
        <v>57</v>
      </c>
      <c r="B1867" s="455"/>
      <c r="C1867" s="246"/>
      <c r="D1867" s="317"/>
      <c r="E1867" s="248" t="s">
        <v>77</v>
      </c>
      <c r="F1867" s="249" t="s">
        <v>78</v>
      </c>
      <c r="G1867" s="264" t="s">
        <v>77</v>
      </c>
      <c r="H1867" s="220"/>
      <c r="I1867" s="657"/>
    </row>
    <row r="1868" spans="1:16">
      <c r="A1868" s="185" t="s">
        <v>87</v>
      </c>
      <c r="B1868" s="453"/>
      <c r="C1868" s="265"/>
      <c r="D1868" s="318"/>
      <c r="E1868" s="229">
        <f>ROUND(SUM(G1827,G1842,G1850,G1865),2)</f>
        <v>0</v>
      </c>
      <c r="F1868" s="266">
        <f>A</f>
        <v>0</v>
      </c>
      <c r="G1868" s="267">
        <f>E1868*F1868</f>
        <v>0</v>
      </c>
      <c r="I1868" s="659"/>
    </row>
    <row r="1869" spans="1:16">
      <c r="A1869" s="185" t="s">
        <v>85</v>
      </c>
      <c r="B1869" s="453"/>
      <c r="C1869" s="265"/>
      <c r="D1869" s="318"/>
      <c r="E1869" s="229">
        <f>SUM(G1827,G1842,G1850,G1865)</f>
        <v>0</v>
      </c>
      <c r="F1869" s="266">
        <f>I</f>
        <v>0</v>
      </c>
      <c r="G1869" s="267">
        <f>E1869*F1869</f>
        <v>0</v>
      </c>
      <c r="I1869" s="659"/>
    </row>
    <row r="1870" spans="1:16">
      <c r="A1870" s="185" t="s">
        <v>86</v>
      </c>
      <c r="B1870" s="453"/>
      <c r="C1870" s="265"/>
      <c r="D1870" s="318"/>
      <c r="E1870" s="229">
        <f>SUM(G1827,G1842,G1850,G1865)</f>
        <v>0</v>
      </c>
      <c r="F1870" s="266">
        <f>U</f>
        <v>0</v>
      </c>
      <c r="G1870" s="267">
        <f>E1870*F1870</f>
        <v>0</v>
      </c>
      <c r="I1870" s="659"/>
    </row>
    <row r="1871" spans="1:16" ht="33" customHeight="1" thickBot="1">
      <c r="A1871" s="234"/>
      <c r="B1871" s="456"/>
      <c r="C1871" s="235"/>
      <c r="D1871" s="237"/>
      <c r="E1871" s="237"/>
      <c r="F1871" s="268" t="s">
        <v>84</v>
      </c>
      <c r="G1871" s="262">
        <f>SUM(G1868:G1870)</f>
        <v>0</v>
      </c>
      <c r="I1871" s="659"/>
      <c r="J1871" s="295"/>
      <c r="K1871" s="296"/>
      <c r="L1871" s="296"/>
      <c r="M1871" s="296"/>
      <c r="N1871" s="296"/>
      <c r="O1871" s="296"/>
    </row>
    <row r="1872" spans="1:16" s="211" customFormat="1" ht="14" thickTop="1" thickBot="1">
      <c r="A1872" s="269"/>
      <c r="B1872" s="443"/>
      <c r="C1872" s="270"/>
      <c r="D1872" s="319"/>
      <c r="E1872" s="271" t="s">
        <v>89</v>
      </c>
      <c r="F1872" s="272"/>
      <c r="G1872" s="273">
        <f>ROUND(SUM(G1827,G1842,G1850,G1865,G1871),0)</f>
        <v>0</v>
      </c>
      <c r="I1872" s="660"/>
      <c r="J1872" s="212" t="str">
        <f>B1811</f>
        <v>1,4,17</v>
      </c>
      <c r="K1872" s="274">
        <f>E1868</f>
        <v>0</v>
      </c>
      <c r="L1872" s="294">
        <f>G1868</f>
        <v>0</v>
      </c>
      <c r="M1872" s="294">
        <f>G1869</f>
        <v>0</v>
      </c>
      <c r="N1872" s="294">
        <f>G1870</f>
        <v>0</v>
      </c>
      <c r="O1872" s="299">
        <f>SUM(K1872:N1872)</f>
        <v>0</v>
      </c>
      <c r="P1872" s="294"/>
    </row>
    <row r="1873" spans="1:16" ht="13.5" thickTop="1">
      <c r="A1873" s="275" t="s">
        <v>97</v>
      </c>
      <c r="B1873" s="438"/>
      <c r="C1873" s="215"/>
      <c r="D1873" s="217"/>
      <c r="E1873" s="217"/>
      <c r="F1873" s="216"/>
      <c r="G1873" s="219"/>
      <c r="I1873" s="659"/>
      <c r="P1873" s="294"/>
    </row>
    <row r="1874" spans="1:16">
      <c r="A1874" s="275"/>
      <c r="B1874" s="452"/>
      <c r="C1874" s="276"/>
      <c r="D1874" s="320"/>
      <c r="E1874" s="217"/>
      <c r="F1874" s="216"/>
      <c r="G1874" s="277">
        <f ca="1">TODAY()</f>
        <v>44839</v>
      </c>
      <c r="I1874" s="659"/>
      <c r="P1874" s="294"/>
    </row>
    <row r="1875" spans="1:16" ht="13.5" thickBot="1">
      <c r="A1875" s="234"/>
      <c r="B1875" s="456"/>
      <c r="C1875" s="235"/>
      <c r="D1875" s="237"/>
      <c r="E1875" s="237"/>
      <c r="F1875" s="236"/>
      <c r="G1875" s="278"/>
      <c r="I1875" s="659"/>
      <c r="P1875" s="294"/>
    </row>
    <row r="1876" spans="1:16" s="199" customFormat="1" ht="13.5" thickTop="1">
      <c r="A1876" s="196" t="s">
        <v>109</v>
      </c>
      <c r="B1876" s="458"/>
      <c r="C1876" s="196"/>
      <c r="D1876" s="198"/>
      <c r="E1876" s="198"/>
      <c r="F1876" s="197"/>
      <c r="G1876" s="197"/>
      <c r="I1876" s="321"/>
      <c r="J1876" s="200"/>
      <c r="O1876" s="297"/>
    </row>
    <row r="1877" spans="1:16" s="199" customFormat="1">
      <c r="A1877" s="196" t="str">
        <f>CONCATENATE('Prestaciones y AIU'!A2161," ANALISIS DE PRECIOS UNITARIOS")</f>
        <v xml:space="preserve"> ANALISIS DE PRECIOS UNITARIOS</v>
      </c>
      <c r="B1877" s="458"/>
      <c r="C1877" s="196"/>
      <c r="D1877" s="198"/>
      <c r="E1877" s="198"/>
      <c r="F1877" s="197"/>
      <c r="G1877" s="197"/>
      <c r="I1877" s="321"/>
      <c r="J1877" s="200"/>
      <c r="O1877" s="297"/>
    </row>
    <row r="1878" spans="1:16" s="199" customFormat="1">
      <c r="A1878" s="196" t="str">
        <f>Objeto_LIC</f>
        <v>OPTIMIZACION DEL SISTEMA DE ABASTECIMIENTO (ADUCCION, PRETRATAMIENTO Y CONDUCCION) DEL MUNICPIO DE TAME, DEPARTAMENTO DE ARAUCA</v>
      </c>
      <c r="B1878" s="458"/>
      <c r="C1878" s="196"/>
      <c r="D1878" s="198"/>
      <c r="E1878" s="198"/>
      <c r="F1878" s="197"/>
      <c r="G1878" s="197"/>
      <c r="I1878" s="321"/>
      <c r="J1878" s="200"/>
      <c r="O1878" s="297"/>
    </row>
    <row r="1879" spans="1:16" s="199" customFormat="1">
      <c r="A1879" s="196"/>
      <c r="B1879" s="458"/>
      <c r="C1879" s="196"/>
      <c r="D1879" s="198"/>
      <c r="E1879" s="198"/>
      <c r="F1879" s="197"/>
      <c r="G1879" s="197"/>
      <c r="I1879" s="321"/>
      <c r="J1879" s="200"/>
      <c r="O1879" s="297"/>
    </row>
    <row r="1880" spans="1:16" ht="13.5" thickBot="1">
      <c r="A1880" s="201"/>
      <c r="B1880" s="448"/>
      <c r="C1880" s="201"/>
      <c r="D1880" s="203"/>
      <c r="E1880" s="203"/>
      <c r="F1880" s="202"/>
      <c r="G1880" s="202"/>
    </row>
    <row r="1881" spans="1:16" s="211" customFormat="1" ht="13.5" thickTop="1">
      <c r="A1881" s="206"/>
      <c r="B1881" s="457"/>
      <c r="C1881" s="207"/>
      <c r="D1881" s="209"/>
      <c r="E1881" s="209"/>
      <c r="F1881" s="208"/>
      <c r="G1881" s="210" t="s">
        <v>110</v>
      </c>
      <c r="I1881" s="323"/>
      <c r="J1881" s="212"/>
      <c r="O1881" s="297"/>
    </row>
    <row r="1882" spans="1:16">
      <c r="A1882" s="213" t="s">
        <v>62</v>
      </c>
      <c r="B1882" s="750">
        <f>Proponente</f>
        <v>0</v>
      </c>
      <c r="C1882" s="750"/>
      <c r="D1882" s="750"/>
      <c r="E1882" s="750"/>
      <c r="F1882" s="750"/>
      <c r="G1882" s="751"/>
    </row>
    <row r="1883" spans="1:16" ht="24.5" customHeight="1">
      <c r="A1883" s="213" t="s">
        <v>63</v>
      </c>
      <c r="B1883" s="470" t="s">
        <v>288</v>
      </c>
      <c r="C1883" s="750" t="str">
        <f>VLOOKUP(B1883,Presupuesto!$A$4:$B$106,2,FALSE)</f>
        <v>Suministro e instalación de Codo 90 HD 12" dos (Incluye Uniones Dresser, acoples, tornillos)</v>
      </c>
      <c r="D1883" s="750"/>
      <c r="E1883" s="750"/>
      <c r="F1883" s="750"/>
      <c r="G1883" s="751"/>
    </row>
    <row r="1884" spans="1:16">
      <c r="A1884" s="214"/>
      <c r="B1884" s="438"/>
      <c r="C1884" s="215"/>
      <c r="D1884" s="217"/>
      <c r="E1884" s="217"/>
      <c r="F1884" s="218" t="s">
        <v>88</v>
      </c>
      <c r="G1884" s="582" t="str">
        <f>IF(B1883=0,"-",VLOOKUP(B1883,Presupuesto!$A$5:$C$119,3,FALSE))</f>
        <v>UND</v>
      </c>
      <c r="H1884" s="582"/>
      <c r="I1884" s="582"/>
      <c r="J1884" s="582"/>
      <c r="K1884" s="583"/>
    </row>
    <row r="1885" spans="1:16" ht="13.5" thickBot="1">
      <c r="A1885" s="213" t="s">
        <v>64</v>
      </c>
      <c r="B1885" s="438"/>
      <c r="C1885" s="215"/>
      <c r="D1885" s="217"/>
      <c r="E1885" s="217"/>
      <c r="F1885" s="216"/>
      <c r="G1885" s="219"/>
      <c r="I1885" s="324"/>
      <c r="J1885" s="295"/>
      <c r="K1885" s="296"/>
      <c r="L1885" s="296"/>
      <c r="M1885" s="296"/>
      <c r="N1885" s="296"/>
      <c r="O1885" s="296"/>
    </row>
    <row r="1886" spans="1:16" s="220" customFormat="1" ht="13.5" thickTop="1">
      <c r="A1886" s="221" t="s">
        <v>57</v>
      </c>
      <c r="B1886" s="447" t="s">
        <v>65</v>
      </c>
      <c r="C1886" s="222" t="s">
        <v>66</v>
      </c>
      <c r="D1886" s="223" t="s">
        <v>74</v>
      </c>
      <c r="E1886" s="224" t="s">
        <v>100</v>
      </c>
      <c r="F1886" s="224" t="s">
        <v>79</v>
      </c>
      <c r="G1886" s="225" t="s">
        <v>70</v>
      </c>
      <c r="I1886" s="657"/>
      <c r="J1886" s="226"/>
      <c r="O1886" s="296"/>
    </row>
    <row r="1887" spans="1:16">
      <c r="A1887" s="227" t="str">
        <f t="shared" ref="A1887:A1898" si="343">IF(I1887=0,"-",VLOOKUP(I1887,EQUIPOS,2,FALSE))</f>
        <v>-</v>
      </c>
      <c r="B1887" s="228"/>
      <c r="C1887" s="228"/>
      <c r="D1887" s="494"/>
      <c r="E1887" s="229">
        <f t="shared" ref="E1887:E1898" si="344">IF(I1887=0,0,VLOOKUP(I1887,EQUIPOS,4,FALSE))</f>
        <v>0</v>
      </c>
      <c r="F1887" s="230">
        <f t="shared" ref="F1887:F1898" si="345">IF(D1887=0,0,E1887/D1887)</f>
        <v>0</v>
      </c>
      <c r="G1887" s="231"/>
      <c r="I1887" s="658"/>
    </row>
    <row r="1888" spans="1:16">
      <c r="A1888" s="227" t="str">
        <f t="shared" si="343"/>
        <v>-</v>
      </c>
      <c r="B1888" s="228"/>
      <c r="C1888" s="228"/>
      <c r="D1888" s="494"/>
      <c r="E1888" s="229">
        <f t="shared" si="344"/>
        <v>0</v>
      </c>
      <c r="F1888" s="230">
        <f t="shared" si="345"/>
        <v>0</v>
      </c>
      <c r="G1888" s="232"/>
      <c r="I1888" s="658"/>
    </row>
    <row r="1889" spans="1:15">
      <c r="A1889" s="227" t="str">
        <f t="shared" si="343"/>
        <v>-</v>
      </c>
      <c r="B1889" s="228"/>
      <c r="C1889" s="228"/>
      <c r="D1889" s="494"/>
      <c r="E1889" s="229">
        <f t="shared" si="344"/>
        <v>0</v>
      </c>
      <c r="F1889" s="230">
        <f t="shared" si="345"/>
        <v>0</v>
      </c>
      <c r="G1889" s="232"/>
      <c r="I1889" s="658"/>
    </row>
    <row r="1890" spans="1:15">
      <c r="A1890" s="227" t="str">
        <f t="shared" si="343"/>
        <v>-</v>
      </c>
      <c r="B1890" s="228"/>
      <c r="C1890" s="228"/>
      <c r="D1890" s="494"/>
      <c r="E1890" s="229">
        <f t="shared" si="344"/>
        <v>0</v>
      </c>
      <c r="F1890" s="230">
        <f t="shared" si="345"/>
        <v>0</v>
      </c>
      <c r="G1890" s="232"/>
      <c r="I1890" s="658"/>
    </row>
    <row r="1891" spans="1:15">
      <c r="A1891" s="227" t="str">
        <f t="shared" si="343"/>
        <v>-</v>
      </c>
      <c r="B1891" s="228"/>
      <c r="C1891" s="228"/>
      <c r="D1891" s="494"/>
      <c r="E1891" s="229">
        <f t="shared" si="344"/>
        <v>0</v>
      </c>
      <c r="F1891" s="230">
        <f t="shared" si="345"/>
        <v>0</v>
      </c>
      <c r="G1891" s="232"/>
      <c r="I1891" s="658"/>
    </row>
    <row r="1892" spans="1:15">
      <c r="A1892" s="227" t="str">
        <f t="shared" si="343"/>
        <v>-</v>
      </c>
      <c r="B1892" s="228"/>
      <c r="C1892" s="228"/>
      <c r="D1892" s="494"/>
      <c r="E1892" s="229">
        <f t="shared" si="344"/>
        <v>0</v>
      </c>
      <c r="F1892" s="230">
        <f t="shared" si="345"/>
        <v>0</v>
      </c>
      <c r="G1892" s="232"/>
      <c r="I1892" s="658"/>
    </row>
    <row r="1893" spans="1:15">
      <c r="A1893" s="227" t="str">
        <f t="shared" si="343"/>
        <v>-</v>
      </c>
      <c r="B1893" s="228"/>
      <c r="C1893" s="228"/>
      <c r="D1893" s="494"/>
      <c r="E1893" s="229">
        <f t="shared" si="344"/>
        <v>0</v>
      </c>
      <c r="F1893" s="230">
        <f t="shared" si="345"/>
        <v>0</v>
      </c>
      <c r="G1893" s="232"/>
      <c r="I1893" s="658"/>
    </row>
    <row r="1894" spans="1:15">
      <c r="A1894" s="227" t="str">
        <f t="shared" si="343"/>
        <v>-</v>
      </c>
      <c r="B1894" s="228"/>
      <c r="C1894" s="228"/>
      <c r="D1894" s="494"/>
      <c r="E1894" s="229">
        <f t="shared" si="344"/>
        <v>0</v>
      </c>
      <c r="F1894" s="230">
        <f t="shared" si="345"/>
        <v>0</v>
      </c>
      <c r="G1894" s="232"/>
      <c r="I1894" s="658"/>
    </row>
    <row r="1895" spans="1:15">
      <c r="A1895" s="227" t="str">
        <f t="shared" si="343"/>
        <v>-</v>
      </c>
      <c r="B1895" s="228"/>
      <c r="C1895" s="228"/>
      <c r="D1895" s="494"/>
      <c r="E1895" s="229">
        <f t="shared" si="344"/>
        <v>0</v>
      </c>
      <c r="F1895" s="230">
        <f t="shared" si="345"/>
        <v>0</v>
      </c>
      <c r="G1895" s="232"/>
      <c r="I1895" s="658"/>
    </row>
    <row r="1896" spans="1:15">
      <c r="A1896" s="227" t="str">
        <f t="shared" si="343"/>
        <v>-</v>
      </c>
      <c r="B1896" s="228"/>
      <c r="C1896" s="228"/>
      <c r="D1896" s="494"/>
      <c r="E1896" s="229">
        <f t="shared" si="344"/>
        <v>0</v>
      </c>
      <c r="F1896" s="230">
        <f t="shared" si="345"/>
        <v>0</v>
      </c>
      <c r="G1896" s="232"/>
      <c r="I1896" s="658"/>
    </row>
    <row r="1897" spans="1:15">
      <c r="A1897" s="227" t="str">
        <f t="shared" si="343"/>
        <v>-</v>
      </c>
      <c r="B1897" s="228"/>
      <c r="C1897" s="228"/>
      <c r="D1897" s="494"/>
      <c r="E1897" s="229">
        <f t="shared" si="344"/>
        <v>0</v>
      </c>
      <c r="F1897" s="230">
        <f t="shared" si="345"/>
        <v>0</v>
      </c>
      <c r="G1897" s="232"/>
      <c r="I1897" s="658"/>
    </row>
    <row r="1898" spans="1:15">
      <c r="A1898" s="227" t="str">
        <f t="shared" si="343"/>
        <v>-</v>
      </c>
      <c r="B1898" s="228"/>
      <c r="C1898" s="228"/>
      <c r="D1898" s="494"/>
      <c r="E1898" s="229">
        <f t="shared" si="344"/>
        <v>0</v>
      </c>
      <c r="F1898" s="230">
        <f t="shared" si="345"/>
        <v>0</v>
      </c>
      <c r="G1898" s="232"/>
      <c r="I1898" s="658"/>
    </row>
    <row r="1899" spans="1:15" ht="13.5" thickBot="1">
      <c r="A1899" s="234"/>
      <c r="B1899" s="456"/>
      <c r="C1899" s="235"/>
      <c r="D1899" s="503"/>
      <c r="E1899" s="237"/>
      <c r="F1899" s="238" t="s">
        <v>80</v>
      </c>
      <c r="G1899" s="239">
        <f>SUM(F1887:F1898)</f>
        <v>0</v>
      </c>
      <c r="I1899" s="659"/>
    </row>
    <row r="1900" spans="1:15" ht="13.5" thickTop="1">
      <c r="A1900" s="240" t="s">
        <v>67</v>
      </c>
      <c r="B1900" s="446"/>
      <c r="C1900" s="241"/>
      <c r="D1900" s="509"/>
      <c r="E1900" s="243"/>
      <c r="F1900" s="242"/>
      <c r="G1900" s="244"/>
      <c r="I1900" s="659"/>
    </row>
    <row r="1901" spans="1:15" s="220" customFormat="1" ht="26">
      <c r="A1901" s="245" t="s">
        <v>57</v>
      </c>
      <c r="B1901" s="455"/>
      <c r="C1901" s="247" t="s">
        <v>58</v>
      </c>
      <c r="D1901" s="515" t="s">
        <v>68</v>
      </c>
      <c r="E1901" s="248" t="s">
        <v>69</v>
      </c>
      <c r="F1901" s="249" t="s">
        <v>79</v>
      </c>
      <c r="G1901" s="250" t="s">
        <v>70</v>
      </c>
      <c r="I1901" s="657"/>
      <c r="J1901" s="226"/>
      <c r="O1901" s="296"/>
    </row>
    <row r="1902" spans="1:15">
      <c r="A1902" s="748" t="str">
        <f t="shared" ref="A1902:A1913" si="346">IF(I1902=0,"",VLOOKUP(I1902,MATERIALES,2,FALSE))</f>
        <v/>
      </c>
      <c r="B1902" s="749"/>
      <c r="C1902" s="251" t="str">
        <f t="shared" ref="C1902:C1910" si="347">IF(I1902=0,"",VLOOKUP(I1902,MATERIALES,3,FALSE))</f>
        <v/>
      </c>
      <c r="D1902" s="494"/>
      <c r="E1902" s="252">
        <f t="shared" ref="E1902:E1913" si="348">IF(I1902=0,0,VLOOKUP(I1902,MATERIALES,4,FALSE))</f>
        <v>0</v>
      </c>
      <c r="F1902" s="230">
        <f>D1902*E1902</f>
        <v>0</v>
      </c>
      <c r="G1902" s="231"/>
      <c r="I1902" s="658"/>
    </row>
    <row r="1903" spans="1:15">
      <c r="A1903" s="748" t="str">
        <f t="shared" si="346"/>
        <v/>
      </c>
      <c r="B1903" s="749"/>
      <c r="C1903" s="251" t="str">
        <f t="shared" si="347"/>
        <v/>
      </c>
      <c r="D1903" s="494"/>
      <c r="E1903" s="252">
        <f t="shared" si="348"/>
        <v>0</v>
      </c>
      <c r="F1903" s="230">
        <f t="shared" ref="F1903:F1913" si="349">D1903*E1903</f>
        <v>0</v>
      </c>
      <c r="G1903" s="232"/>
      <c r="I1903" s="658"/>
    </row>
    <row r="1904" spans="1:15">
      <c r="A1904" s="748" t="str">
        <f t="shared" ref="A1904" si="350">IF(I1904=0,"",VLOOKUP(I1904,MATERIALES,2,FALSE))</f>
        <v/>
      </c>
      <c r="B1904" s="749"/>
      <c r="C1904" s="251" t="str">
        <f t="shared" si="347"/>
        <v/>
      </c>
      <c r="D1904" s="494"/>
      <c r="E1904" s="252">
        <f t="shared" si="348"/>
        <v>0</v>
      </c>
      <c r="F1904" s="230">
        <f t="shared" si="349"/>
        <v>0</v>
      </c>
      <c r="G1904" s="232"/>
      <c r="I1904" s="658"/>
    </row>
    <row r="1905" spans="1:9">
      <c r="A1905" s="748" t="str">
        <f t="shared" si="346"/>
        <v/>
      </c>
      <c r="B1905" s="749"/>
      <c r="C1905" s="251" t="str">
        <f t="shared" si="347"/>
        <v/>
      </c>
      <c r="D1905" s="494"/>
      <c r="E1905" s="252">
        <f t="shared" si="348"/>
        <v>0</v>
      </c>
      <c r="F1905" s="230">
        <f t="shared" si="349"/>
        <v>0</v>
      </c>
      <c r="G1905" s="232"/>
      <c r="I1905" s="658"/>
    </row>
    <row r="1906" spans="1:9">
      <c r="A1906" s="748" t="str">
        <f t="shared" si="346"/>
        <v/>
      </c>
      <c r="B1906" s="749"/>
      <c r="C1906" s="251" t="str">
        <f t="shared" si="347"/>
        <v/>
      </c>
      <c r="D1906" s="494"/>
      <c r="E1906" s="252">
        <f t="shared" si="348"/>
        <v>0</v>
      </c>
      <c r="F1906" s="230">
        <f t="shared" si="349"/>
        <v>0</v>
      </c>
      <c r="G1906" s="232"/>
      <c r="I1906" s="658"/>
    </row>
    <row r="1907" spans="1:9">
      <c r="A1907" s="748" t="str">
        <f t="shared" si="346"/>
        <v/>
      </c>
      <c r="B1907" s="749"/>
      <c r="C1907" s="251" t="str">
        <f t="shared" si="347"/>
        <v/>
      </c>
      <c r="D1907" s="494"/>
      <c r="E1907" s="252">
        <f t="shared" si="348"/>
        <v>0</v>
      </c>
      <c r="F1907" s="230">
        <f t="shared" si="349"/>
        <v>0</v>
      </c>
      <c r="G1907" s="232"/>
      <c r="I1907" s="658"/>
    </row>
    <row r="1908" spans="1:9">
      <c r="A1908" s="748" t="str">
        <f t="shared" si="346"/>
        <v/>
      </c>
      <c r="B1908" s="749"/>
      <c r="C1908" s="251" t="str">
        <f t="shared" si="347"/>
        <v/>
      </c>
      <c r="D1908" s="494"/>
      <c r="E1908" s="252">
        <f t="shared" si="348"/>
        <v>0</v>
      </c>
      <c r="F1908" s="230">
        <f t="shared" si="349"/>
        <v>0</v>
      </c>
      <c r="G1908" s="232"/>
      <c r="I1908" s="658"/>
    </row>
    <row r="1909" spans="1:9">
      <c r="A1909" s="748" t="str">
        <f t="shared" si="346"/>
        <v/>
      </c>
      <c r="B1909" s="749"/>
      <c r="C1909" s="251" t="str">
        <f t="shared" si="347"/>
        <v/>
      </c>
      <c r="D1909" s="494"/>
      <c r="E1909" s="252">
        <f t="shared" si="348"/>
        <v>0</v>
      </c>
      <c r="F1909" s="230">
        <f t="shared" si="349"/>
        <v>0</v>
      </c>
      <c r="G1909" s="253"/>
      <c r="I1909" s="658"/>
    </row>
    <row r="1910" spans="1:9">
      <c r="A1910" s="748" t="str">
        <f t="shared" si="346"/>
        <v/>
      </c>
      <c r="B1910" s="749"/>
      <c r="C1910" s="251" t="str">
        <f t="shared" si="347"/>
        <v/>
      </c>
      <c r="D1910" s="494"/>
      <c r="E1910" s="252">
        <f t="shared" si="348"/>
        <v>0</v>
      </c>
      <c r="F1910" s="230">
        <f t="shared" si="349"/>
        <v>0</v>
      </c>
      <c r="G1910" s="232"/>
      <c r="I1910" s="658"/>
    </row>
    <row r="1911" spans="1:9">
      <c r="A1911" s="748" t="str">
        <f t="shared" si="346"/>
        <v/>
      </c>
      <c r="B1911" s="749"/>
      <c r="C1911" s="251"/>
      <c r="D1911" s="494"/>
      <c r="E1911" s="252">
        <f t="shared" si="348"/>
        <v>0</v>
      </c>
      <c r="F1911" s="230">
        <f t="shared" si="349"/>
        <v>0</v>
      </c>
      <c r="G1911" s="232"/>
      <c r="I1911" s="658"/>
    </row>
    <row r="1912" spans="1:9">
      <c r="A1912" s="748" t="str">
        <f t="shared" si="346"/>
        <v/>
      </c>
      <c r="B1912" s="749"/>
      <c r="C1912" s="251"/>
      <c r="D1912" s="494"/>
      <c r="E1912" s="252">
        <f t="shared" si="348"/>
        <v>0</v>
      </c>
      <c r="F1912" s="230">
        <f t="shared" si="349"/>
        <v>0</v>
      </c>
      <c r="G1912" s="232"/>
      <c r="I1912" s="658"/>
    </row>
    <row r="1913" spans="1:9">
      <c r="A1913" s="748" t="str">
        <f t="shared" si="346"/>
        <v/>
      </c>
      <c r="B1913" s="749"/>
      <c r="C1913" s="251" t="str">
        <f t="shared" ref="C1913" si="351">IF(I1913=0,"",VLOOKUP(I1913,MATERIALES,3,FALSE))</f>
        <v/>
      </c>
      <c r="D1913" s="494"/>
      <c r="E1913" s="252">
        <f t="shared" si="348"/>
        <v>0</v>
      </c>
      <c r="F1913" s="230">
        <f t="shared" si="349"/>
        <v>0</v>
      </c>
      <c r="G1913" s="233"/>
      <c r="I1913" s="658"/>
    </row>
    <row r="1914" spans="1:9" ht="26.25" customHeight="1" thickBot="1">
      <c r="A1914" s="214"/>
      <c r="B1914" s="438"/>
      <c r="C1914" s="215"/>
      <c r="D1914" s="483"/>
      <c r="E1914" s="254"/>
      <c r="F1914" s="255" t="s">
        <v>81</v>
      </c>
      <c r="G1914" s="253">
        <f>ROUND(SUM(F1902:F1913),0)</f>
        <v>0</v>
      </c>
      <c r="I1914" s="659"/>
    </row>
    <row r="1915" spans="1:9" ht="14" thickTop="1" thickBot="1">
      <c r="A1915" s="256" t="s">
        <v>72</v>
      </c>
      <c r="B1915" s="445"/>
      <c r="C1915" s="257"/>
      <c r="D1915" s="523"/>
      <c r="E1915" s="259"/>
      <c r="F1915" s="258"/>
      <c r="G1915" s="260"/>
      <c r="I1915" s="659"/>
    </row>
    <row r="1916" spans="1:9" ht="13.5" thickTop="1">
      <c r="A1916" s="245" t="s">
        <v>57</v>
      </c>
      <c r="B1916" s="455"/>
      <c r="C1916" s="248" t="s">
        <v>71</v>
      </c>
      <c r="D1916" s="515" t="s">
        <v>75</v>
      </c>
      <c r="E1916" s="248" t="s">
        <v>98</v>
      </c>
      <c r="F1916" s="249" t="s">
        <v>79</v>
      </c>
      <c r="G1916" s="250" t="s">
        <v>70</v>
      </c>
      <c r="I1916" s="659"/>
    </row>
    <row r="1917" spans="1:9">
      <c r="A1917" s="748" t="str">
        <f>IF(I1917=0,"",VLOOKUP(I1917,EQUIPOS,2,FALSE))</f>
        <v/>
      </c>
      <c r="B1917" s="749"/>
      <c r="C1917" s="195"/>
      <c r="D1917" s="494"/>
      <c r="E1917" s="252">
        <f>IF(I1917=0,0,VLOOKUP(I1917,EQUIPOS,4,FALSE))</f>
        <v>0</v>
      </c>
      <c r="F1917" s="230">
        <f>C1917*D1917*E1917</f>
        <v>0</v>
      </c>
      <c r="G1917" s="231"/>
      <c r="I1917" s="658"/>
    </row>
    <row r="1918" spans="1:9">
      <c r="A1918" s="748" t="str">
        <f>IF(I1918=0,"",VLOOKUP(I1918,EQUIPOS,2,FALSE))</f>
        <v/>
      </c>
      <c r="B1918" s="749"/>
      <c r="C1918" s="195"/>
      <c r="D1918" s="494"/>
      <c r="E1918" s="252">
        <f>IF(I1918=0,0,VLOOKUP(I1918,EQUIPOS,4,FALSE))</f>
        <v>0</v>
      </c>
      <c r="F1918" s="230">
        <f t="shared" ref="F1918:F1921" si="352">C1918*D1918*E1918</f>
        <v>0</v>
      </c>
      <c r="G1918" s="232"/>
      <c r="I1918" s="658"/>
    </row>
    <row r="1919" spans="1:9">
      <c r="A1919" s="748" t="str">
        <f>IF(I1919=0,"",VLOOKUP(I1919,EQUIPOS,2,FALSE))</f>
        <v/>
      </c>
      <c r="B1919" s="749"/>
      <c r="C1919" s="195"/>
      <c r="D1919" s="494"/>
      <c r="E1919" s="252">
        <f>IF(I1919=0,0,VLOOKUP(I1919,EQUIPOS,4,FALSE))</f>
        <v>0</v>
      </c>
      <c r="F1919" s="230">
        <f t="shared" si="352"/>
        <v>0</v>
      </c>
      <c r="G1919" s="232"/>
      <c r="I1919" s="658"/>
    </row>
    <row r="1920" spans="1:9">
      <c r="A1920" s="748" t="str">
        <f>IF(I1920=0,"",VLOOKUP(I1920,EQUIPOS,2,FALSE))</f>
        <v/>
      </c>
      <c r="B1920" s="749"/>
      <c r="C1920" s="195"/>
      <c r="D1920" s="494"/>
      <c r="E1920" s="252">
        <f>IF(I1920=0,0,VLOOKUP(I1920,EQUIPOS,4,FALSE))</f>
        <v>0</v>
      </c>
      <c r="F1920" s="230">
        <f t="shared" si="352"/>
        <v>0</v>
      </c>
      <c r="G1920" s="232"/>
      <c r="I1920" s="658"/>
    </row>
    <row r="1921" spans="1:9">
      <c r="A1921" s="748" t="str">
        <f>IF(I1921=0,"",VLOOKUP(I1921,EQUIPOS,2,FALSE))</f>
        <v/>
      </c>
      <c r="B1921" s="749"/>
      <c r="C1921" s="195"/>
      <c r="D1921" s="494"/>
      <c r="E1921" s="252">
        <f>IF(I1921=0,0,VLOOKUP(I1921,EQUIPOS,4,FALSE))</f>
        <v>0</v>
      </c>
      <c r="F1921" s="230">
        <f t="shared" si="352"/>
        <v>0</v>
      </c>
      <c r="G1921" s="233"/>
      <c r="I1921" s="658"/>
    </row>
    <row r="1922" spans="1:9" ht="30.75" customHeight="1" thickBot="1">
      <c r="A1922" s="234"/>
      <c r="B1922" s="456"/>
      <c r="C1922" s="235"/>
      <c r="D1922" s="503"/>
      <c r="E1922" s="261"/>
      <c r="F1922" s="238" t="s">
        <v>82</v>
      </c>
      <c r="G1922" s="262">
        <f>ROUND(SUM(F1917:F1921),0)</f>
        <v>0</v>
      </c>
      <c r="I1922" s="659"/>
    </row>
    <row r="1923" spans="1:9" ht="13.5" thickTop="1">
      <c r="A1923" s="240" t="s">
        <v>73</v>
      </c>
      <c r="B1923" s="446"/>
      <c r="C1923" s="241"/>
      <c r="D1923" s="509"/>
      <c r="E1923" s="243"/>
      <c r="F1923" s="242"/>
      <c r="G1923" s="244"/>
      <c r="I1923" s="659"/>
    </row>
    <row r="1924" spans="1:9" ht="26">
      <c r="A1924" s="245" t="s">
        <v>57</v>
      </c>
      <c r="B1924" s="454" t="s">
        <v>58</v>
      </c>
      <c r="C1924" s="247" t="s">
        <v>68</v>
      </c>
      <c r="D1924" s="515" t="s">
        <v>74</v>
      </c>
      <c r="E1924" s="248" t="s">
        <v>69</v>
      </c>
      <c r="F1924" s="249" t="s">
        <v>79</v>
      </c>
      <c r="G1924" s="250" t="s">
        <v>70</v>
      </c>
      <c r="H1924" s="220"/>
      <c r="I1924" s="657"/>
    </row>
    <row r="1925" spans="1:9">
      <c r="A1925" s="263" t="str">
        <f t="shared" ref="A1925:A1936" si="353">IF(I1925=0,"",VLOOKUP(I1925,MANOOBRA,2,FALSE))</f>
        <v/>
      </c>
      <c r="B1925" s="444" t="str">
        <f t="shared" ref="B1925:B1936" si="354">IF(I1925=0,"",VLOOKUP(I1925,MANOOBRA,3,FALSE))</f>
        <v/>
      </c>
      <c r="C1925" s="195"/>
      <c r="D1925" s="563"/>
      <c r="E1925" s="252">
        <f t="shared" ref="E1925:E1936" si="355">IF(I1925=0,0,VLOOKUP(I1925,MANOOBRA,4,FALSE))</f>
        <v>0</v>
      </c>
      <c r="F1925" s="230">
        <f>IF(D1925=0,0,C1925*E1925/D1925)</f>
        <v>0</v>
      </c>
      <c r="G1925" s="231"/>
      <c r="I1925" s="658"/>
    </row>
    <row r="1926" spans="1:9">
      <c r="A1926" s="263" t="str">
        <f t="shared" si="353"/>
        <v/>
      </c>
      <c r="B1926" s="444" t="str">
        <f t="shared" si="354"/>
        <v/>
      </c>
      <c r="C1926" s="195"/>
      <c r="D1926" s="563"/>
      <c r="E1926" s="252">
        <f t="shared" si="355"/>
        <v>0</v>
      </c>
      <c r="F1926" s="230">
        <f t="shared" ref="F1926:F1936" si="356">IF(D1926=0,0,C1926*E1926/D1926)</f>
        <v>0</v>
      </c>
      <c r="G1926" s="232"/>
      <c r="I1926" s="658"/>
    </row>
    <row r="1927" spans="1:9">
      <c r="A1927" s="263" t="str">
        <f t="shared" si="353"/>
        <v/>
      </c>
      <c r="B1927" s="444" t="str">
        <f t="shared" si="354"/>
        <v/>
      </c>
      <c r="C1927" s="195"/>
      <c r="D1927" s="563"/>
      <c r="E1927" s="252">
        <f t="shared" si="355"/>
        <v>0</v>
      </c>
      <c r="F1927" s="230">
        <f t="shared" si="356"/>
        <v>0</v>
      </c>
      <c r="G1927" s="232"/>
      <c r="I1927" s="658"/>
    </row>
    <row r="1928" spans="1:9">
      <c r="A1928" s="263" t="str">
        <f t="shared" si="353"/>
        <v/>
      </c>
      <c r="B1928" s="444" t="str">
        <f t="shared" si="354"/>
        <v/>
      </c>
      <c r="C1928" s="195"/>
      <c r="D1928" s="527"/>
      <c r="E1928" s="252">
        <f t="shared" si="355"/>
        <v>0</v>
      </c>
      <c r="F1928" s="230">
        <f t="shared" si="356"/>
        <v>0</v>
      </c>
      <c r="G1928" s="232"/>
      <c r="I1928" s="658"/>
    </row>
    <row r="1929" spans="1:9">
      <c r="A1929" s="263" t="str">
        <f t="shared" si="353"/>
        <v/>
      </c>
      <c r="B1929" s="444" t="str">
        <f t="shared" si="354"/>
        <v/>
      </c>
      <c r="C1929" s="195"/>
      <c r="D1929" s="527"/>
      <c r="E1929" s="252">
        <f t="shared" si="355"/>
        <v>0</v>
      </c>
      <c r="F1929" s="230">
        <f t="shared" si="356"/>
        <v>0</v>
      </c>
      <c r="G1929" s="232"/>
      <c r="I1929" s="658"/>
    </row>
    <row r="1930" spans="1:9">
      <c r="A1930" s="263" t="str">
        <f t="shared" si="353"/>
        <v/>
      </c>
      <c r="B1930" s="444" t="str">
        <f t="shared" si="354"/>
        <v/>
      </c>
      <c r="C1930" s="195"/>
      <c r="D1930" s="527"/>
      <c r="E1930" s="252">
        <f t="shared" si="355"/>
        <v>0</v>
      </c>
      <c r="F1930" s="230">
        <f t="shared" si="356"/>
        <v>0</v>
      </c>
      <c r="G1930" s="232"/>
      <c r="I1930" s="658"/>
    </row>
    <row r="1931" spans="1:9">
      <c r="A1931" s="263" t="str">
        <f t="shared" si="353"/>
        <v/>
      </c>
      <c r="B1931" s="444" t="str">
        <f t="shared" si="354"/>
        <v/>
      </c>
      <c r="C1931" s="195"/>
      <c r="D1931" s="527"/>
      <c r="E1931" s="252">
        <f t="shared" si="355"/>
        <v>0</v>
      </c>
      <c r="F1931" s="230">
        <f t="shared" si="356"/>
        <v>0</v>
      </c>
      <c r="G1931" s="232"/>
      <c r="I1931" s="658"/>
    </row>
    <row r="1932" spans="1:9">
      <c r="A1932" s="263" t="str">
        <f t="shared" si="353"/>
        <v/>
      </c>
      <c r="B1932" s="444" t="str">
        <f t="shared" si="354"/>
        <v/>
      </c>
      <c r="C1932" s="195"/>
      <c r="D1932" s="527"/>
      <c r="E1932" s="252">
        <f t="shared" si="355"/>
        <v>0</v>
      </c>
      <c r="F1932" s="230">
        <f t="shared" si="356"/>
        <v>0</v>
      </c>
      <c r="G1932" s="232"/>
      <c r="I1932" s="658"/>
    </row>
    <row r="1933" spans="1:9">
      <c r="A1933" s="263" t="str">
        <f t="shared" si="353"/>
        <v/>
      </c>
      <c r="B1933" s="444" t="str">
        <f t="shared" si="354"/>
        <v/>
      </c>
      <c r="C1933" s="195"/>
      <c r="D1933" s="527"/>
      <c r="E1933" s="252">
        <f t="shared" si="355"/>
        <v>0</v>
      </c>
      <c r="F1933" s="230">
        <f t="shared" si="356"/>
        <v>0</v>
      </c>
      <c r="G1933" s="232"/>
      <c r="I1933" s="658"/>
    </row>
    <row r="1934" spans="1:9">
      <c r="A1934" s="263" t="str">
        <f t="shared" si="353"/>
        <v/>
      </c>
      <c r="B1934" s="444" t="str">
        <f t="shared" si="354"/>
        <v/>
      </c>
      <c r="C1934" s="195"/>
      <c r="D1934" s="527"/>
      <c r="E1934" s="252">
        <f t="shared" si="355"/>
        <v>0</v>
      </c>
      <c r="F1934" s="230">
        <f t="shared" si="356"/>
        <v>0</v>
      </c>
      <c r="G1934" s="232"/>
      <c r="I1934" s="658"/>
    </row>
    <row r="1935" spans="1:9">
      <c r="A1935" s="263" t="str">
        <f t="shared" si="353"/>
        <v/>
      </c>
      <c r="B1935" s="444" t="str">
        <f t="shared" si="354"/>
        <v/>
      </c>
      <c r="C1935" s="195"/>
      <c r="D1935" s="527"/>
      <c r="E1935" s="252">
        <f t="shared" si="355"/>
        <v>0</v>
      </c>
      <c r="F1935" s="230">
        <f t="shared" si="356"/>
        <v>0</v>
      </c>
      <c r="G1935" s="232"/>
      <c r="I1935" s="658"/>
    </row>
    <row r="1936" spans="1:9">
      <c r="A1936" s="263" t="str">
        <f t="shared" si="353"/>
        <v/>
      </c>
      <c r="B1936" s="444" t="str">
        <f t="shared" si="354"/>
        <v/>
      </c>
      <c r="C1936" s="195"/>
      <c r="D1936" s="527"/>
      <c r="E1936" s="252">
        <f t="shared" si="355"/>
        <v>0</v>
      </c>
      <c r="F1936" s="230">
        <f t="shared" si="356"/>
        <v>0</v>
      </c>
      <c r="G1936" s="233"/>
      <c r="I1936" s="658"/>
    </row>
    <row r="1937" spans="1:16" ht="31.5" customHeight="1" thickBot="1">
      <c r="A1937" s="234"/>
      <c r="B1937" s="456"/>
      <c r="C1937" s="235"/>
      <c r="D1937" s="237"/>
      <c r="E1937" s="237"/>
      <c r="F1937" s="238" t="s">
        <v>83</v>
      </c>
      <c r="G1937" s="262">
        <f>ROUND(SUM(F1925:F1936),0)</f>
        <v>0</v>
      </c>
      <c r="I1937" s="659"/>
    </row>
    <row r="1938" spans="1:16" ht="13.5" thickTop="1">
      <c r="A1938" s="186" t="s">
        <v>76</v>
      </c>
      <c r="B1938" s="446"/>
      <c r="C1938" s="241"/>
      <c r="D1938" s="243"/>
      <c r="E1938" s="243"/>
      <c r="F1938" s="242"/>
      <c r="G1938" s="244"/>
      <c r="I1938" s="659"/>
    </row>
    <row r="1939" spans="1:16">
      <c r="A1939" s="245" t="s">
        <v>57</v>
      </c>
      <c r="B1939" s="455"/>
      <c r="C1939" s="246"/>
      <c r="D1939" s="317"/>
      <c r="E1939" s="248" t="s">
        <v>77</v>
      </c>
      <c r="F1939" s="249" t="s">
        <v>78</v>
      </c>
      <c r="G1939" s="264" t="s">
        <v>77</v>
      </c>
      <c r="H1939" s="220"/>
      <c r="I1939" s="657"/>
    </row>
    <row r="1940" spans="1:16">
      <c r="A1940" s="185" t="s">
        <v>87</v>
      </c>
      <c r="B1940" s="453"/>
      <c r="C1940" s="265"/>
      <c r="D1940" s="318"/>
      <c r="E1940" s="229">
        <f>ROUND(SUM(G1899,G1914,G1922,G1937),2)</f>
        <v>0</v>
      </c>
      <c r="F1940" s="266">
        <f>A</f>
        <v>0</v>
      </c>
      <c r="G1940" s="267">
        <f>E1940*F1940</f>
        <v>0</v>
      </c>
      <c r="I1940" s="659"/>
    </row>
    <row r="1941" spans="1:16">
      <c r="A1941" s="185" t="s">
        <v>85</v>
      </c>
      <c r="B1941" s="453"/>
      <c r="C1941" s="265"/>
      <c r="D1941" s="318"/>
      <c r="E1941" s="229">
        <f>SUM(G1899,G1914,G1922,G1937)</f>
        <v>0</v>
      </c>
      <c r="F1941" s="266">
        <f>I</f>
        <v>0</v>
      </c>
      <c r="G1941" s="267">
        <f>E1941*F1941</f>
        <v>0</v>
      </c>
      <c r="I1941" s="659"/>
    </row>
    <row r="1942" spans="1:16">
      <c r="A1942" s="185" t="s">
        <v>86</v>
      </c>
      <c r="B1942" s="453"/>
      <c r="C1942" s="265"/>
      <c r="D1942" s="318"/>
      <c r="E1942" s="229">
        <f>SUM(G1899,G1914,G1922,G1937)</f>
        <v>0</v>
      </c>
      <c r="F1942" s="266">
        <f>U</f>
        <v>0</v>
      </c>
      <c r="G1942" s="267">
        <f>E1942*F1942</f>
        <v>0</v>
      </c>
      <c r="I1942" s="659"/>
    </row>
    <row r="1943" spans="1:16" ht="33" customHeight="1" thickBot="1">
      <c r="A1943" s="234"/>
      <c r="B1943" s="456"/>
      <c r="C1943" s="235"/>
      <c r="D1943" s="237"/>
      <c r="E1943" s="237"/>
      <c r="F1943" s="268" t="s">
        <v>84</v>
      </c>
      <c r="G1943" s="262">
        <f>SUM(G1940:G1942)</f>
        <v>0</v>
      </c>
      <c r="I1943" s="659"/>
      <c r="J1943" s="295"/>
      <c r="K1943" s="296"/>
      <c r="L1943" s="296"/>
      <c r="M1943" s="296"/>
      <c r="N1943" s="296"/>
      <c r="O1943" s="296"/>
    </row>
    <row r="1944" spans="1:16" s="211" customFormat="1" ht="14" thickTop="1" thickBot="1">
      <c r="A1944" s="269"/>
      <c r="B1944" s="443"/>
      <c r="C1944" s="270"/>
      <c r="D1944" s="319"/>
      <c r="E1944" s="271" t="s">
        <v>89</v>
      </c>
      <c r="F1944" s="272"/>
      <c r="G1944" s="273">
        <f>ROUND(SUM(G1899,G1914,G1922,G1937,G1943),0)</f>
        <v>0</v>
      </c>
      <c r="I1944" s="660"/>
      <c r="J1944" s="212" t="str">
        <f>B1883</f>
        <v>1,4,18</v>
      </c>
      <c r="K1944" s="274">
        <f>E1940</f>
        <v>0</v>
      </c>
      <c r="L1944" s="294">
        <f>G1940</f>
        <v>0</v>
      </c>
      <c r="M1944" s="294">
        <f>G1941</f>
        <v>0</v>
      </c>
      <c r="N1944" s="294">
        <f>G1942</f>
        <v>0</v>
      </c>
      <c r="O1944" s="299">
        <f>SUM(K1944:N1944)</f>
        <v>0</v>
      </c>
      <c r="P1944" s="294"/>
    </row>
    <row r="1945" spans="1:16" ht="13.5" thickTop="1">
      <c r="A1945" s="275" t="s">
        <v>97</v>
      </c>
      <c r="B1945" s="438"/>
      <c r="C1945" s="215"/>
      <c r="D1945" s="217"/>
      <c r="E1945" s="217"/>
      <c r="F1945" s="216"/>
      <c r="G1945" s="219"/>
      <c r="I1945" s="659"/>
      <c r="P1945" s="294"/>
    </row>
    <row r="1946" spans="1:16">
      <c r="A1946" s="275"/>
      <c r="B1946" s="452"/>
      <c r="C1946" s="276"/>
      <c r="D1946" s="320"/>
      <c r="E1946" s="217"/>
      <c r="F1946" s="216"/>
      <c r="G1946" s="277">
        <f ca="1">TODAY()</f>
        <v>44839</v>
      </c>
      <c r="I1946" s="659"/>
      <c r="P1946" s="294"/>
    </row>
    <row r="1947" spans="1:16" ht="13.5" thickBot="1">
      <c r="A1947" s="234"/>
      <c r="B1947" s="456"/>
      <c r="C1947" s="235"/>
      <c r="D1947" s="237"/>
      <c r="E1947" s="237"/>
      <c r="F1947" s="236"/>
      <c r="G1947" s="278"/>
      <c r="I1947" s="659"/>
      <c r="P1947" s="294"/>
    </row>
    <row r="1948" spans="1:16" s="199" customFormat="1" ht="13.5" thickTop="1">
      <c r="A1948" s="196" t="s">
        <v>109</v>
      </c>
      <c r="B1948" s="458"/>
      <c r="C1948" s="196"/>
      <c r="D1948" s="198"/>
      <c r="E1948" s="198"/>
      <c r="F1948" s="197"/>
      <c r="G1948" s="197"/>
      <c r="I1948" s="321"/>
      <c r="J1948" s="200"/>
      <c r="O1948" s="297"/>
    </row>
    <row r="1949" spans="1:16" s="199" customFormat="1">
      <c r="A1949" s="196" t="str">
        <f>CONCATENATE('Prestaciones y AIU'!A1496," ANALISIS DE PRECIOS UNITARIOS")</f>
        <v xml:space="preserve"> ANALISIS DE PRECIOS UNITARIOS</v>
      </c>
      <c r="B1949" s="458"/>
      <c r="C1949" s="196"/>
      <c r="D1949" s="198"/>
      <c r="E1949" s="198"/>
      <c r="F1949" s="197"/>
      <c r="G1949" s="197"/>
      <c r="I1949" s="321"/>
      <c r="J1949" s="200"/>
      <c r="O1949" s="297"/>
    </row>
    <row r="1950" spans="1:16" s="199" customFormat="1">
      <c r="A1950" s="196" t="str">
        <f>Objeto_LIC</f>
        <v>OPTIMIZACION DEL SISTEMA DE ABASTECIMIENTO (ADUCCION, PRETRATAMIENTO Y CONDUCCION) DEL MUNICPIO DE TAME, DEPARTAMENTO DE ARAUCA</v>
      </c>
      <c r="B1950" s="458"/>
      <c r="C1950" s="196"/>
      <c r="D1950" s="198"/>
      <c r="E1950" s="198"/>
      <c r="F1950" s="197"/>
      <c r="G1950" s="197"/>
      <c r="I1950" s="321"/>
      <c r="J1950" s="200"/>
      <c r="O1950" s="297"/>
    </row>
    <row r="1951" spans="1:16" s="199" customFormat="1">
      <c r="A1951" s="196"/>
      <c r="B1951" s="458"/>
      <c r="C1951" s="196"/>
      <c r="D1951" s="198"/>
      <c r="E1951" s="198"/>
      <c r="F1951" s="197"/>
      <c r="G1951" s="197"/>
      <c r="I1951" s="321"/>
      <c r="J1951" s="200"/>
      <c r="O1951" s="297"/>
    </row>
    <row r="1952" spans="1:16" ht="13.5" thickBot="1">
      <c r="A1952" s="201"/>
      <c r="B1952" s="448"/>
      <c r="C1952" s="201"/>
      <c r="D1952" s="203"/>
      <c r="E1952" s="203"/>
      <c r="F1952" s="202"/>
      <c r="G1952" s="202"/>
    </row>
    <row r="1953" spans="1:15" s="211" customFormat="1" ht="13.5" thickTop="1">
      <c r="A1953" s="206"/>
      <c r="B1953" s="457"/>
      <c r="C1953" s="207"/>
      <c r="D1953" s="209"/>
      <c r="E1953" s="209"/>
      <c r="F1953" s="208"/>
      <c r="G1953" s="210" t="s">
        <v>110</v>
      </c>
      <c r="I1953" s="323"/>
      <c r="J1953" s="212"/>
      <c r="O1953" s="297"/>
    </row>
    <row r="1954" spans="1:15" ht="12.75" customHeight="1">
      <c r="A1954" s="213" t="s">
        <v>62</v>
      </c>
      <c r="B1954" s="750">
        <f>Proponente</f>
        <v>0</v>
      </c>
      <c r="C1954" s="750"/>
      <c r="D1954" s="750"/>
      <c r="E1954" s="750"/>
      <c r="F1954" s="750"/>
      <c r="G1954" s="751"/>
    </row>
    <row r="1955" spans="1:15" ht="12.75" customHeight="1">
      <c r="A1955" s="213" t="s">
        <v>63</v>
      </c>
      <c r="B1955" s="470" t="s">
        <v>289</v>
      </c>
      <c r="C1955" s="750" t="str">
        <f>VLOOKUP(B1955,Presupuesto!$A$4:$B$106,2,FALSE)</f>
        <v>Suministro e instalación de TEE  HD, 12". Incl. Accesorios para acople a tuberia. Especificaciones, Serie métrica.</v>
      </c>
      <c r="D1955" s="750"/>
      <c r="E1955" s="750"/>
      <c r="F1955" s="750"/>
      <c r="G1955" s="751"/>
    </row>
    <row r="1956" spans="1:15">
      <c r="A1956" s="214"/>
      <c r="B1956" s="438"/>
      <c r="C1956" s="215"/>
      <c r="D1956" s="217"/>
      <c r="E1956" s="217"/>
      <c r="F1956" s="218" t="s">
        <v>88</v>
      </c>
      <c r="G1956" s="582" t="str">
        <f>IF(B1955=0,"-",VLOOKUP(B1955,Presupuesto!$A$5:$C$119,3,FALSE))</f>
        <v>UND</v>
      </c>
      <c r="H1956" s="582"/>
      <c r="I1956" s="582"/>
      <c r="J1956" s="582"/>
      <c r="K1956" s="583"/>
    </row>
    <row r="1957" spans="1:15" ht="13.5" thickBot="1">
      <c r="A1957" s="213" t="s">
        <v>64</v>
      </c>
      <c r="B1957" s="438"/>
      <c r="C1957" s="215"/>
      <c r="D1957" s="217"/>
      <c r="E1957" s="217"/>
      <c r="F1957" s="216"/>
      <c r="G1957" s="219"/>
      <c r="I1957" s="324"/>
      <c r="J1957" s="295"/>
      <c r="K1957" s="296"/>
      <c r="L1957" s="296"/>
      <c r="M1957" s="296"/>
      <c r="N1957" s="296"/>
      <c r="O1957" s="296"/>
    </row>
    <row r="1958" spans="1:15" s="220" customFormat="1" ht="13.5" thickTop="1">
      <c r="A1958" s="221" t="s">
        <v>57</v>
      </c>
      <c r="B1958" s="447" t="s">
        <v>65</v>
      </c>
      <c r="C1958" s="222" t="s">
        <v>66</v>
      </c>
      <c r="D1958" s="223" t="s">
        <v>74</v>
      </c>
      <c r="E1958" s="224" t="s">
        <v>100</v>
      </c>
      <c r="F1958" s="224" t="s">
        <v>79</v>
      </c>
      <c r="G1958" s="225" t="s">
        <v>70</v>
      </c>
      <c r="I1958" s="657"/>
      <c r="J1958" s="226"/>
      <c r="O1958" s="296"/>
    </row>
    <row r="1959" spans="1:15">
      <c r="A1959" s="227" t="str">
        <f t="shared" ref="A1959:A1970" si="357">IF(I1959=0,"-",VLOOKUP(I1959,EQUIPOS,2,FALSE))</f>
        <v>-</v>
      </c>
      <c r="B1959" s="228"/>
      <c r="C1959" s="228"/>
      <c r="D1959" s="494"/>
      <c r="E1959" s="229">
        <f t="shared" ref="E1959:E1970" si="358">IF(I1959=0,0,VLOOKUP(I1959,EQUIPOS,4,FALSE))</f>
        <v>0</v>
      </c>
      <c r="F1959" s="230">
        <f t="shared" ref="F1959:F1970" si="359">IF(D1959=0,0,E1959/D1959)</f>
        <v>0</v>
      </c>
      <c r="G1959" s="231"/>
      <c r="I1959" s="658"/>
    </row>
    <row r="1960" spans="1:15">
      <c r="A1960" s="227" t="str">
        <f t="shared" si="357"/>
        <v>-</v>
      </c>
      <c r="B1960" s="228"/>
      <c r="C1960" s="228"/>
      <c r="D1960" s="494"/>
      <c r="E1960" s="229">
        <f t="shared" si="358"/>
        <v>0</v>
      </c>
      <c r="F1960" s="230">
        <f t="shared" si="359"/>
        <v>0</v>
      </c>
      <c r="G1960" s="232"/>
      <c r="I1960" s="658"/>
    </row>
    <row r="1961" spans="1:15">
      <c r="A1961" s="227" t="str">
        <f t="shared" si="357"/>
        <v>-</v>
      </c>
      <c r="B1961" s="228"/>
      <c r="C1961" s="228"/>
      <c r="D1961" s="494"/>
      <c r="E1961" s="229">
        <f t="shared" si="358"/>
        <v>0</v>
      </c>
      <c r="F1961" s="230">
        <f t="shared" si="359"/>
        <v>0</v>
      </c>
      <c r="G1961" s="232"/>
      <c r="I1961" s="658"/>
    </row>
    <row r="1962" spans="1:15">
      <c r="A1962" s="227" t="str">
        <f t="shared" si="357"/>
        <v>-</v>
      </c>
      <c r="B1962" s="228"/>
      <c r="C1962" s="228"/>
      <c r="D1962" s="494"/>
      <c r="E1962" s="229">
        <f t="shared" si="358"/>
        <v>0</v>
      </c>
      <c r="F1962" s="230">
        <f t="shared" si="359"/>
        <v>0</v>
      </c>
      <c r="G1962" s="232"/>
      <c r="I1962" s="658"/>
    </row>
    <row r="1963" spans="1:15">
      <c r="A1963" s="227" t="str">
        <f t="shared" si="357"/>
        <v>-</v>
      </c>
      <c r="B1963" s="228"/>
      <c r="C1963" s="228"/>
      <c r="D1963" s="494"/>
      <c r="E1963" s="229">
        <f t="shared" si="358"/>
        <v>0</v>
      </c>
      <c r="F1963" s="230">
        <f t="shared" si="359"/>
        <v>0</v>
      </c>
      <c r="G1963" s="232"/>
      <c r="I1963" s="658"/>
    </row>
    <row r="1964" spans="1:15">
      <c r="A1964" s="227" t="str">
        <f t="shared" si="357"/>
        <v>-</v>
      </c>
      <c r="B1964" s="228"/>
      <c r="C1964" s="228"/>
      <c r="D1964" s="494"/>
      <c r="E1964" s="229">
        <f t="shared" si="358"/>
        <v>0</v>
      </c>
      <c r="F1964" s="230">
        <f t="shared" si="359"/>
        <v>0</v>
      </c>
      <c r="G1964" s="232"/>
      <c r="I1964" s="658"/>
    </row>
    <row r="1965" spans="1:15">
      <c r="A1965" s="227" t="str">
        <f t="shared" si="357"/>
        <v>-</v>
      </c>
      <c r="B1965" s="228"/>
      <c r="C1965" s="228"/>
      <c r="D1965" s="494"/>
      <c r="E1965" s="229">
        <f t="shared" si="358"/>
        <v>0</v>
      </c>
      <c r="F1965" s="230">
        <f t="shared" si="359"/>
        <v>0</v>
      </c>
      <c r="G1965" s="232"/>
      <c r="I1965" s="658"/>
    </row>
    <row r="1966" spans="1:15">
      <c r="A1966" s="227" t="str">
        <f t="shared" si="357"/>
        <v>-</v>
      </c>
      <c r="B1966" s="228"/>
      <c r="C1966" s="228"/>
      <c r="D1966" s="494"/>
      <c r="E1966" s="229">
        <f t="shared" si="358"/>
        <v>0</v>
      </c>
      <c r="F1966" s="230">
        <f t="shared" si="359"/>
        <v>0</v>
      </c>
      <c r="G1966" s="232"/>
      <c r="I1966" s="658"/>
    </row>
    <row r="1967" spans="1:15">
      <c r="A1967" s="227" t="str">
        <f t="shared" si="357"/>
        <v>-</v>
      </c>
      <c r="B1967" s="228"/>
      <c r="C1967" s="228"/>
      <c r="D1967" s="494"/>
      <c r="E1967" s="229">
        <f t="shared" si="358"/>
        <v>0</v>
      </c>
      <c r="F1967" s="230">
        <f t="shared" si="359"/>
        <v>0</v>
      </c>
      <c r="G1967" s="232"/>
      <c r="I1967" s="658"/>
    </row>
    <row r="1968" spans="1:15">
      <c r="A1968" s="227" t="str">
        <f t="shared" si="357"/>
        <v>-</v>
      </c>
      <c r="B1968" s="228"/>
      <c r="C1968" s="228"/>
      <c r="D1968" s="494"/>
      <c r="E1968" s="229">
        <f t="shared" si="358"/>
        <v>0</v>
      </c>
      <c r="F1968" s="230">
        <f t="shared" si="359"/>
        <v>0</v>
      </c>
      <c r="G1968" s="232"/>
      <c r="I1968" s="658"/>
    </row>
    <row r="1969" spans="1:15">
      <c r="A1969" s="227" t="str">
        <f t="shared" si="357"/>
        <v>-</v>
      </c>
      <c r="B1969" s="228"/>
      <c r="C1969" s="228"/>
      <c r="D1969" s="494"/>
      <c r="E1969" s="229">
        <f t="shared" si="358"/>
        <v>0</v>
      </c>
      <c r="F1969" s="230">
        <f t="shared" si="359"/>
        <v>0</v>
      </c>
      <c r="G1969" s="232"/>
      <c r="I1969" s="658"/>
    </row>
    <row r="1970" spans="1:15">
      <c r="A1970" s="227" t="str">
        <f t="shared" si="357"/>
        <v>-</v>
      </c>
      <c r="B1970" s="228"/>
      <c r="C1970" s="228"/>
      <c r="D1970" s="494"/>
      <c r="E1970" s="229">
        <f t="shared" si="358"/>
        <v>0</v>
      </c>
      <c r="F1970" s="230">
        <f t="shared" si="359"/>
        <v>0</v>
      </c>
      <c r="G1970" s="232"/>
      <c r="I1970" s="658"/>
    </row>
    <row r="1971" spans="1:15" ht="13.5" thickBot="1">
      <c r="A1971" s="234"/>
      <c r="B1971" s="456"/>
      <c r="C1971" s="235"/>
      <c r="D1971" s="503"/>
      <c r="E1971" s="237"/>
      <c r="F1971" s="238" t="s">
        <v>80</v>
      </c>
      <c r="G1971" s="239">
        <f>SUM(F1959:F1970)</f>
        <v>0</v>
      </c>
      <c r="I1971" s="659"/>
    </row>
    <row r="1972" spans="1:15" ht="13.5" thickTop="1">
      <c r="A1972" s="240" t="s">
        <v>67</v>
      </c>
      <c r="B1972" s="446"/>
      <c r="C1972" s="241"/>
      <c r="D1972" s="509"/>
      <c r="E1972" s="243"/>
      <c r="F1972" s="242"/>
      <c r="G1972" s="244"/>
      <c r="I1972" s="659"/>
    </row>
    <row r="1973" spans="1:15" s="220" customFormat="1" ht="26">
      <c r="A1973" s="245" t="s">
        <v>57</v>
      </c>
      <c r="B1973" s="455"/>
      <c r="C1973" s="247" t="s">
        <v>58</v>
      </c>
      <c r="D1973" s="515" t="s">
        <v>68</v>
      </c>
      <c r="E1973" s="248" t="s">
        <v>69</v>
      </c>
      <c r="F1973" s="249" t="s">
        <v>79</v>
      </c>
      <c r="G1973" s="250" t="s">
        <v>70</v>
      </c>
      <c r="I1973" s="657"/>
      <c r="J1973" s="226"/>
      <c r="O1973" s="296"/>
    </row>
    <row r="1974" spans="1:15">
      <c r="A1974" s="748" t="str">
        <f t="shared" ref="A1974:A1985" si="360">IF(I1974=0,"",VLOOKUP(I1974,MATERIALES,2,FALSE))</f>
        <v/>
      </c>
      <c r="B1974" s="749"/>
      <c r="C1974" s="251" t="str">
        <f t="shared" ref="C1974:C1982" si="361">IF(I1974=0,"",VLOOKUP(I1974,MATERIALES,3,FALSE))</f>
        <v/>
      </c>
      <c r="D1974" s="494"/>
      <c r="E1974" s="252">
        <f t="shared" ref="E1974:E1985" si="362">IF(I1974=0,0,VLOOKUP(I1974,MATERIALES,4,FALSE))</f>
        <v>0</v>
      </c>
      <c r="F1974" s="230">
        <f>D1974*E1974</f>
        <v>0</v>
      </c>
      <c r="G1974" s="231"/>
      <c r="I1974" s="658"/>
    </row>
    <row r="1975" spans="1:15">
      <c r="A1975" s="748" t="str">
        <f t="shared" si="360"/>
        <v/>
      </c>
      <c r="B1975" s="749"/>
      <c r="C1975" s="251" t="str">
        <f t="shared" si="361"/>
        <v/>
      </c>
      <c r="D1975" s="494"/>
      <c r="E1975" s="252">
        <f t="shared" si="362"/>
        <v>0</v>
      </c>
      <c r="F1975" s="230">
        <f t="shared" ref="F1975:F1985" si="363">D1975*E1975</f>
        <v>0</v>
      </c>
      <c r="G1975" s="232"/>
      <c r="I1975" s="658"/>
    </row>
    <row r="1976" spans="1:15">
      <c r="A1976" s="748" t="str">
        <f t="shared" si="360"/>
        <v/>
      </c>
      <c r="B1976" s="749"/>
      <c r="C1976" s="251" t="str">
        <f t="shared" si="361"/>
        <v/>
      </c>
      <c r="D1976" s="494"/>
      <c r="E1976" s="252">
        <f t="shared" si="362"/>
        <v>0</v>
      </c>
      <c r="F1976" s="230">
        <f t="shared" si="363"/>
        <v>0</v>
      </c>
      <c r="G1976" s="232"/>
      <c r="I1976" s="658"/>
    </row>
    <row r="1977" spans="1:15">
      <c r="A1977" s="748" t="str">
        <f t="shared" si="360"/>
        <v/>
      </c>
      <c r="B1977" s="749"/>
      <c r="C1977" s="251" t="str">
        <f t="shared" si="361"/>
        <v/>
      </c>
      <c r="D1977" s="494"/>
      <c r="E1977" s="252">
        <f t="shared" si="362"/>
        <v>0</v>
      </c>
      <c r="F1977" s="230">
        <f t="shared" si="363"/>
        <v>0</v>
      </c>
      <c r="G1977" s="232"/>
      <c r="I1977" s="658"/>
    </row>
    <row r="1978" spans="1:15">
      <c r="A1978" s="748" t="str">
        <f t="shared" si="360"/>
        <v/>
      </c>
      <c r="B1978" s="749"/>
      <c r="C1978" s="251" t="str">
        <f t="shared" si="361"/>
        <v/>
      </c>
      <c r="D1978" s="494"/>
      <c r="E1978" s="252">
        <f t="shared" si="362"/>
        <v>0</v>
      </c>
      <c r="F1978" s="230">
        <f t="shared" si="363"/>
        <v>0</v>
      </c>
      <c r="G1978" s="232"/>
      <c r="I1978" s="658"/>
    </row>
    <row r="1979" spans="1:15">
      <c r="A1979" s="748" t="str">
        <f t="shared" si="360"/>
        <v/>
      </c>
      <c r="B1979" s="749"/>
      <c r="C1979" s="251" t="str">
        <f t="shared" si="361"/>
        <v/>
      </c>
      <c r="D1979" s="494"/>
      <c r="E1979" s="252">
        <f t="shared" si="362"/>
        <v>0</v>
      </c>
      <c r="F1979" s="230">
        <f t="shared" si="363"/>
        <v>0</v>
      </c>
      <c r="G1979" s="232"/>
      <c r="I1979" s="658"/>
    </row>
    <row r="1980" spans="1:15">
      <c r="A1980" s="748" t="str">
        <f t="shared" si="360"/>
        <v/>
      </c>
      <c r="B1980" s="749"/>
      <c r="C1980" s="251" t="str">
        <f t="shared" si="361"/>
        <v/>
      </c>
      <c r="D1980" s="494"/>
      <c r="E1980" s="252">
        <f t="shared" si="362"/>
        <v>0</v>
      </c>
      <c r="F1980" s="230">
        <f t="shared" si="363"/>
        <v>0</v>
      </c>
      <c r="G1980" s="232"/>
      <c r="I1980" s="658"/>
    </row>
    <row r="1981" spans="1:15">
      <c r="A1981" s="748" t="str">
        <f t="shared" si="360"/>
        <v/>
      </c>
      <c r="B1981" s="749"/>
      <c r="C1981" s="251" t="str">
        <f t="shared" si="361"/>
        <v/>
      </c>
      <c r="D1981" s="494"/>
      <c r="E1981" s="252">
        <f t="shared" si="362"/>
        <v>0</v>
      </c>
      <c r="F1981" s="230">
        <f t="shared" si="363"/>
        <v>0</v>
      </c>
      <c r="G1981" s="253"/>
      <c r="I1981" s="658"/>
    </row>
    <row r="1982" spans="1:15">
      <c r="A1982" s="748" t="str">
        <f t="shared" si="360"/>
        <v/>
      </c>
      <c r="B1982" s="749"/>
      <c r="C1982" s="251" t="str">
        <f t="shared" si="361"/>
        <v/>
      </c>
      <c r="D1982" s="494"/>
      <c r="E1982" s="252">
        <f t="shared" si="362"/>
        <v>0</v>
      </c>
      <c r="F1982" s="230">
        <f t="shared" si="363"/>
        <v>0</v>
      </c>
      <c r="G1982" s="232"/>
      <c r="I1982" s="658"/>
    </row>
    <row r="1983" spans="1:15">
      <c r="A1983" s="748" t="str">
        <f t="shared" si="360"/>
        <v/>
      </c>
      <c r="B1983" s="749"/>
      <c r="C1983" s="251"/>
      <c r="D1983" s="494"/>
      <c r="E1983" s="252">
        <f t="shared" si="362"/>
        <v>0</v>
      </c>
      <c r="F1983" s="230">
        <f t="shared" si="363"/>
        <v>0</v>
      </c>
      <c r="G1983" s="232"/>
      <c r="I1983" s="658"/>
    </row>
    <row r="1984" spans="1:15">
      <c r="A1984" s="748" t="str">
        <f t="shared" si="360"/>
        <v/>
      </c>
      <c r="B1984" s="749"/>
      <c r="C1984" s="251"/>
      <c r="D1984" s="494"/>
      <c r="E1984" s="252">
        <f t="shared" si="362"/>
        <v>0</v>
      </c>
      <c r="F1984" s="230">
        <f t="shared" si="363"/>
        <v>0</v>
      </c>
      <c r="G1984" s="232"/>
      <c r="I1984" s="658"/>
    </row>
    <row r="1985" spans="1:9">
      <c r="A1985" s="748" t="str">
        <f t="shared" si="360"/>
        <v/>
      </c>
      <c r="B1985" s="749"/>
      <c r="C1985" s="251" t="str">
        <f t="shared" ref="C1985" si="364">IF(I1985=0,"",VLOOKUP(I1985,MATERIALES,3,FALSE))</f>
        <v/>
      </c>
      <c r="D1985" s="494"/>
      <c r="E1985" s="252">
        <f t="shared" si="362"/>
        <v>0</v>
      </c>
      <c r="F1985" s="230">
        <f t="shared" si="363"/>
        <v>0</v>
      </c>
      <c r="G1985" s="233"/>
      <c r="I1985" s="658"/>
    </row>
    <row r="1986" spans="1:9" ht="26.25" customHeight="1" thickBot="1">
      <c r="A1986" s="214"/>
      <c r="B1986" s="438"/>
      <c r="C1986" s="215"/>
      <c r="D1986" s="483"/>
      <c r="E1986" s="254"/>
      <c r="F1986" s="255" t="s">
        <v>81</v>
      </c>
      <c r="G1986" s="253">
        <f>ROUND(SUM(F1974:F1985),0)</f>
        <v>0</v>
      </c>
      <c r="I1986" s="659"/>
    </row>
    <row r="1987" spans="1:9" ht="14" thickTop="1" thickBot="1">
      <c r="A1987" s="256" t="s">
        <v>72</v>
      </c>
      <c r="B1987" s="445"/>
      <c r="C1987" s="257"/>
      <c r="D1987" s="523"/>
      <c r="E1987" s="259"/>
      <c r="F1987" s="258"/>
      <c r="G1987" s="260"/>
      <c r="I1987" s="659"/>
    </row>
    <row r="1988" spans="1:9" ht="13.5" thickTop="1">
      <c r="A1988" s="245" t="s">
        <v>57</v>
      </c>
      <c r="B1988" s="455"/>
      <c r="C1988" s="248" t="s">
        <v>71</v>
      </c>
      <c r="D1988" s="515" t="s">
        <v>75</v>
      </c>
      <c r="E1988" s="248" t="s">
        <v>98</v>
      </c>
      <c r="F1988" s="249" t="s">
        <v>79</v>
      </c>
      <c r="G1988" s="250" t="s">
        <v>70</v>
      </c>
      <c r="I1988" s="659"/>
    </row>
    <row r="1989" spans="1:9">
      <c r="A1989" s="748" t="str">
        <f>IF(I1989=0,"",VLOOKUP(I1989,EQUIPOS,2,FALSE))</f>
        <v/>
      </c>
      <c r="B1989" s="749"/>
      <c r="C1989" s="195"/>
      <c r="D1989" s="494"/>
      <c r="E1989" s="252">
        <f>IF(I1989=0,0,VLOOKUP(I1989,EQUIPOS,4,FALSE))</f>
        <v>0</v>
      </c>
      <c r="F1989" s="230">
        <f>C1989*D1989*E1989</f>
        <v>0</v>
      </c>
      <c r="G1989" s="231"/>
      <c r="I1989" s="658"/>
    </row>
    <row r="1990" spans="1:9">
      <c r="A1990" s="748" t="str">
        <f>IF(I1990=0,"",VLOOKUP(I1990,EQUIPOS,2,FALSE))</f>
        <v/>
      </c>
      <c r="B1990" s="749"/>
      <c r="C1990" s="195"/>
      <c r="D1990" s="494"/>
      <c r="E1990" s="252">
        <f>IF(I1990=0,0,VLOOKUP(I1990,EQUIPOS,4,FALSE))</f>
        <v>0</v>
      </c>
      <c r="F1990" s="230">
        <f t="shared" ref="F1990:F1993" si="365">C1990*D1990*E1990</f>
        <v>0</v>
      </c>
      <c r="G1990" s="232"/>
      <c r="I1990" s="658"/>
    </row>
    <row r="1991" spans="1:9">
      <c r="A1991" s="748" t="str">
        <f>IF(I1991=0,"",VLOOKUP(I1991,EQUIPOS,2,FALSE))</f>
        <v/>
      </c>
      <c r="B1991" s="749"/>
      <c r="C1991" s="195"/>
      <c r="D1991" s="494"/>
      <c r="E1991" s="252">
        <f>IF(I1991=0,0,VLOOKUP(I1991,EQUIPOS,4,FALSE))</f>
        <v>0</v>
      </c>
      <c r="F1991" s="230">
        <f t="shared" si="365"/>
        <v>0</v>
      </c>
      <c r="G1991" s="232"/>
      <c r="I1991" s="658"/>
    </row>
    <row r="1992" spans="1:9">
      <c r="A1992" s="748" t="str">
        <f>IF(I1992=0,"",VLOOKUP(I1992,EQUIPOS,2,FALSE))</f>
        <v/>
      </c>
      <c r="B1992" s="749"/>
      <c r="C1992" s="195"/>
      <c r="D1992" s="494"/>
      <c r="E1992" s="252">
        <f>IF(I1992=0,0,VLOOKUP(I1992,EQUIPOS,4,FALSE))</f>
        <v>0</v>
      </c>
      <c r="F1992" s="230">
        <f t="shared" si="365"/>
        <v>0</v>
      </c>
      <c r="G1992" s="232"/>
      <c r="I1992" s="658"/>
    </row>
    <row r="1993" spans="1:9">
      <c r="A1993" s="748" t="str">
        <f>IF(I1993=0,"",VLOOKUP(I1993,EQUIPOS,2,FALSE))</f>
        <v/>
      </c>
      <c r="B1993" s="749"/>
      <c r="C1993" s="195"/>
      <c r="D1993" s="494"/>
      <c r="E1993" s="252">
        <f>IF(I1993=0,0,VLOOKUP(I1993,EQUIPOS,4,FALSE))</f>
        <v>0</v>
      </c>
      <c r="F1993" s="230">
        <f t="shared" si="365"/>
        <v>0</v>
      </c>
      <c r="G1993" s="233"/>
      <c r="I1993" s="658"/>
    </row>
    <row r="1994" spans="1:9" ht="30.75" customHeight="1" thickBot="1">
      <c r="A1994" s="234"/>
      <c r="B1994" s="456"/>
      <c r="C1994" s="235"/>
      <c r="D1994" s="503"/>
      <c r="E1994" s="261"/>
      <c r="F1994" s="238" t="s">
        <v>82</v>
      </c>
      <c r="G1994" s="262">
        <f>ROUND(SUM(F1989:F1993),0)</f>
        <v>0</v>
      </c>
      <c r="I1994" s="659"/>
    </row>
    <row r="1995" spans="1:9" ht="13.5" thickTop="1">
      <c r="A1995" s="240" t="s">
        <v>73</v>
      </c>
      <c r="B1995" s="446"/>
      <c r="C1995" s="241"/>
      <c r="D1995" s="509"/>
      <c r="E1995" s="243"/>
      <c r="F1995" s="242"/>
      <c r="G1995" s="244"/>
      <c r="I1995" s="659"/>
    </row>
    <row r="1996" spans="1:9" ht="26">
      <c r="A1996" s="245" t="s">
        <v>57</v>
      </c>
      <c r="B1996" s="454" t="s">
        <v>58</v>
      </c>
      <c r="C1996" s="247" t="s">
        <v>68</v>
      </c>
      <c r="D1996" s="515" t="s">
        <v>74</v>
      </c>
      <c r="E1996" s="248" t="s">
        <v>69</v>
      </c>
      <c r="F1996" s="249" t="s">
        <v>79</v>
      </c>
      <c r="G1996" s="250" t="s">
        <v>70</v>
      </c>
      <c r="H1996" s="220"/>
      <c r="I1996" s="657"/>
    </row>
    <row r="1997" spans="1:9">
      <c r="A1997" s="263" t="str">
        <f t="shared" ref="A1997:A2008" si="366">IF(I1997=0,"",VLOOKUP(I1997,MANOOBRA,2,FALSE))</f>
        <v/>
      </c>
      <c r="B1997" s="444" t="str">
        <f t="shared" ref="B1997:B2008" si="367">IF(I1997=0,"",VLOOKUP(I1997,MANOOBRA,3,FALSE))</f>
        <v/>
      </c>
      <c r="C1997" s="195"/>
      <c r="D1997" s="563"/>
      <c r="E1997" s="252">
        <f t="shared" ref="E1997:E2008" si="368">IF(I1997=0,0,VLOOKUP(I1997,MANOOBRA,4,FALSE))</f>
        <v>0</v>
      </c>
      <c r="F1997" s="230">
        <f>IF(D1997=0,0,C1997*E1997/D1997)</f>
        <v>0</v>
      </c>
      <c r="G1997" s="231"/>
      <c r="I1997" s="658"/>
    </row>
    <row r="1998" spans="1:9">
      <c r="A1998" s="263" t="str">
        <f t="shared" si="366"/>
        <v/>
      </c>
      <c r="B1998" s="444" t="str">
        <f t="shared" si="367"/>
        <v/>
      </c>
      <c r="C1998" s="195"/>
      <c r="D1998" s="563"/>
      <c r="E1998" s="252">
        <f t="shared" si="368"/>
        <v>0</v>
      </c>
      <c r="F1998" s="230">
        <f t="shared" ref="F1998:F2008" si="369">IF(D1998=0,0,C1998*E1998/D1998)</f>
        <v>0</v>
      </c>
      <c r="G1998" s="232"/>
      <c r="I1998" s="658"/>
    </row>
    <row r="1999" spans="1:9">
      <c r="A1999" s="263" t="str">
        <f t="shared" si="366"/>
        <v/>
      </c>
      <c r="B1999" s="444" t="str">
        <f t="shared" si="367"/>
        <v/>
      </c>
      <c r="C1999" s="195"/>
      <c r="D1999" s="563"/>
      <c r="E1999" s="252">
        <f t="shared" si="368"/>
        <v>0</v>
      </c>
      <c r="F1999" s="230">
        <f t="shared" si="369"/>
        <v>0</v>
      </c>
      <c r="G1999" s="232"/>
      <c r="I1999" s="658"/>
    </row>
    <row r="2000" spans="1:9">
      <c r="A2000" s="263" t="str">
        <f t="shared" si="366"/>
        <v/>
      </c>
      <c r="B2000" s="444" t="str">
        <f t="shared" si="367"/>
        <v/>
      </c>
      <c r="C2000" s="195"/>
      <c r="D2000" s="527"/>
      <c r="E2000" s="252">
        <f t="shared" si="368"/>
        <v>0</v>
      </c>
      <c r="F2000" s="230">
        <f t="shared" si="369"/>
        <v>0</v>
      </c>
      <c r="G2000" s="232"/>
      <c r="I2000" s="658"/>
    </row>
    <row r="2001" spans="1:16">
      <c r="A2001" s="263" t="str">
        <f t="shared" si="366"/>
        <v/>
      </c>
      <c r="B2001" s="444" t="str">
        <f t="shared" si="367"/>
        <v/>
      </c>
      <c r="C2001" s="195"/>
      <c r="D2001" s="527"/>
      <c r="E2001" s="252">
        <f t="shared" si="368"/>
        <v>0</v>
      </c>
      <c r="F2001" s="230">
        <f t="shared" si="369"/>
        <v>0</v>
      </c>
      <c r="G2001" s="232"/>
      <c r="I2001" s="658"/>
    </row>
    <row r="2002" spans="1:16">
      <c r="A2002" s="263" t="str">
        <f t="shared" si="366"/>
        <v/>
      </c>
      <c r="B2002" s="444" t="str">
        <f t="shared" si="367"/>
        <v/>
      </c>
      <c r="C2002" s="195"/>
      <c r="D2002" s="527"/>
      <c r="E2002" s="252">
        <f t="shared" si="368"/>
        <v>0</v>
      </c>
      <c r="F2002" s="230">
        <f t="shared" si="369"/>
        <v>0</v>
      </c>
      <c r="G2002" s="232"/>
      <c r="I2002" s="658"/>
    </row>
    <row r="2003" spans="1:16">
      <c r="A2003" s="263" t="str">
        <f t="shared" si="366"/>
        <v/>
      </c>
      <c r="B2003" s="444" t="str">
        <f t="shared" si="367"/>
        <v/>
      </c>
      <c r="C2003" s="195"/>
      <c r="D2003" s="527"/>
      <c r="E2003" s="252">
        <f t="shared" si="368"/>
        <v>0</v>
      </c>
      <c r="F2003" s="230">
        <f t="shared" si="369"/>
        <v>0</v>
      </c>
      <c r="G2003" s="232"/>
      <c r="I2003" s="658"/>
    </row>
    <row r="2004" spans="1:16">
      <c r="A2004" s="263" t="str">
        <f t="shared" si="366"/>
        <v/>
      </c>
      <c r="B2004" s="444" t="str">
        <f t="shared" si="367"/>
        <v/>
      </c>
      <c r="C2004" s="195"/>
      <c r="D2004" s="527"/>
      <c r="E2004" s="252">
        <f t="shared" si="368"/>
        <v>0</v>
      </c>
      <c r="F2004" s="230">
        <f t="shared" si="369"/>
        <v>0</v>
      </c>
      <c r="G2004" s="232"/>
      <c r="I2004" s="658"/>
    </row>
    <row r="2005" spans="1:16">
      <c r="A2005" s="263" t="str">
        <f t="shared" si="366"/>
        <v/>
      </c>
      <c r="B2005" s="444" t="str">
        <f t="shared" si="367"/>
        <v/>
      </c>
      <c r="C2005" s="195"/>
      <c r="D2005" s="527"/>
      <c r="E2005" s="252">
        <f t="shared" si="368"/>
        <v>0</v>
      </c>
      <c r="F2005" s="230">
        <f t="shared" si="369"/>
        <v>0</v>
      </c>
      <c r="G2005" s="232"/>
      <c r="I2005" s="658"/>
    </row>
    <row r="2006" spans="1:16">
      <c r="A2006" s="263" t="str">
        <f t="shared" si="366"/>
        <v/>
      </c>
      <c r="B2006" s="444" t="str">
        <f t="shared" si="367"/>
        <v/>
      </c>
      <c r="C2006" s="195"/>
      <c r="D2006" s="527"/>
      <c r="E2006" s="252">
        <f t="shared" si="368"/>
        <v>0</v>
      </c>
      <c r="F2006" s="230">
        <f t="shared" si="369"/>
        <v>0</v>
      </c>
      <c r="G2006" s="232"/>
      <c r="I2006" s="658"/>
    </row>
    <row r="2007" spans="1:16">
      <c r="A2007" s="263" t="str">
        <f t="shared" si="366"/>
        <v/>
      </c>
      <c r="B2007" s="444" t="str">
        <f t="shared" si="367"/>
        <v/>
      </c>
      <c r="C2007" s="195"/>
      <c r="D2007" s="527"/>
      <c r="E2007" s="252">
        <f t="shared" si="368"/>
        <v>0</v>
      </c>
      <c r="F2007" s="230">
        <f t="shared" si="369"/>
        <v>0</v>
      </c>
      <c r="G2007" s="232"/>
      <c r="I2007" s="658"/>
    </row>
    <row r="2008" spans="1:16">
      <c r="A2008" s="263" t="str">
        <f t="shared" si="366"/>
        <v/>
      </c>
      <c r="B2008" s="444" t="str">
        <f t="shared" si="367"/>
        <v/>
      </c>
      <c r="C2008" s="195"/>
      <c r="D2008" s="527"/>
      <c r="E2008" s="252">
        <f t="shared" si="368"/>
        <v>0</v>
      </c>
      <c r="F2008" s="230">
        <f t="shared" si="369"/>
        <v>0</v>
      </c>
      <c r="G2008" s="233"/>
      <c r="I2008" s="658"/>
    </row>
    <row r="2009" spans="1:16" ht="31.5" customHeight="1" thickBot="1">
      <c r="A2009" s="234"/>
      <c r="B2009" s="456"/>
      <c r="C2009" s="235"/>
      <c r="D2009" s="237"/>
      <c r="E2009" s="237"/>
      <c r="F2009" s="238" t="s">
        <v>83</v>
      </c>
      <c r="G2009" s="262">
        <f>ROUND(SUM(F1997:F2008),0)</f>
        <v>0</v>
      </c>
      <c r="I2009" s="659"/>
    </row>
    <row r="2010" spans="1:16" ht="13.5" thickTop="1">
      <c r="A2010" s="186" t="s">
        <v>76</v>
      </c>
      <c r="B2010" s="446"/>
      <c r="C2010" s="241"/>
      <c r="D2010" s="243"/>
      <c r="E2010" s="243"/>
      <c r="F2010" s="242"/>
      <c r="G2010" s="244"/>
      <c r="I2010" s="659"/>
    </row>
    <row r="2011" spans="1:16">
      <c r="A2011" s="245" t="s">
        <v>57</v>
      </c>
      <c r="B2011" s="455"/>
      <c r="C2011" s="246"/>
      <c r="D2011" s="317"/>
      <c r="E2011" s="248" t="s">
        <v>77</v>
      </c>
      <c r="F2011" s="249" t="s">
        <v>78</v>
      </c>
      <c r="G2011" s="264" t="s">
        <v>77</v>
      </c>
      <c r="H2011" s="220"/>
      <c r="I2011" s="657"/>
    </row>
    <row r="2012" spans="1:16">
      <c r="A2012" s="185" t="s">
        <v>87</v>
      </c>
      <c r="B2012" s="453"/>
      <c r="C2012" s="265"/>
      <c r="D2012" s="318"/>
      <c r="E2012" s="229">
        <f>ROUND(SUM(G1971,G1986,G1994,G2009),2)</f>
        <v>0</v>
      </c>
      <c r="F2012" s="266">
        <f>A</f>
        <v>0</v>
      </c>
      <c r="G2012" s="267">
        <f>E2012*F2012</f>
        <v>0</v>
      </c>
      <c r="I2012" s="659"/>
    </row>
    <row r="2013" spans="1:16">
      <c r="A2013" s="185" t="s">
        <v>85</v>
      </c>
      <c r="B2013" s="453"/>
      <c r="C2013" s="265"/>
      <c r="D2013" s="318"/>
      <c r="E2013" s="229">
        <f>SUM(G1971,G1986,G1994,G2009)</f>
        <v>0</v>
      </c>
      <c r="F2013" s="266">
        <f>I</f>
        <v>0</v>
      </c>
      <c r="G2013" s="267">
        <f>E2013*F2013</f>
        <v>0</v>
      </c>
      <c r="I2013" s="659"/>
    </row>
    <row r="2014" spans="1:16">
      <c r="A2014" s="185" t="s">
        <v>86</v>
      </c>
      <c r="B2014" s="453"/>
      <c r="C2014" s="265"/>
      <c r="D2014" s="318"/>
      <c r="E2014" s="229">
        <f>SUM(G1971,G1986,G1994,G2009)</f>
        <v>0</v>
      </c>
      <c r="F2014" s="266">
        <f>U</f>
        <v>0</v>
      </c>
      <c r="G2014" s="267">
        <f>E2014*F2014</f>
        <v>0</v>
      </c>
      <c r="I2014" s="659"/>
    </row>
    <row r="2015" spans="1:16" ht="33" customHeight="1" thickBot="1">
      <c r="A2015" s="234"/>
      <c r="B2015" s="456"/>
      <c r="C2015" s="235"/>
      <c r="D2015" s="237"/>
      <c r="E2015" s="237"/>
      <c r="F2015" s="268" t="s">
        <v>84</v>
      </c>
      <c r="G2015" s="262">
        <f>SUM(G2012:G2014)</f>
        <v>0</v>
      </c>
      <c r="I2015" s="659"/>
      <c r="J2015" s="295"/>
      <c r="K2015" s="296"/>
      <c r="L2015" s="296"/>
      <c r="M2015" s="296"/>
      <c r="N2015" s="296"/>
      <c r="O2015" s="296"/>
    </row>
    <row r="2016" spans="1:16" s="211" customFormat="1" ht="14" thickTop="1" thickBot="1">
      <c r="A2016" s="269"/>
      <c r="B2016" s="443"/>
      <c r="C2016" s="270"/>
      <c r="D2016" s="319"/>
      <c r="E2016" s="271" t="s">
        <v>89</v>
      </c>
      <c r="F2016" s="272"/>
      <c r="G2016" s="273">
        <f>ROUND(SUM(G1971,G1986,G1994,G2009,G2015),0)</f>
        <v>0</v>
      </c>
      <c r="I2016" s="660"/>
      <c r="J2016" s="212" t="str">
        <f>B1955</f>
        <v>1,4,19</v>
      </c>
      <c r="K2016" s="274">
        <f>E2012</f>
        <v>0</v>
      </c>
      <c r="L2016" s="294">
        <f>G2012</f>
        <v>0</v>
      </c>
      <c r="M2016" s="294">
        <f>G2013</f>
        <v>0</v>
      </c>
      <c r="N2016" s="294">
        <f>G2014</f>
        <v>0</v>
      </c>
      <c r="O2016" s="299">
        <f>SUM(K2016:N2016)</f>
        <v>0</v>
      </c>
      <c r="P2016" s="294"/>
    </row>
    <row r="2017" spans="1:16" ht="13.5" thickTop="1">
      <c r="A2017" s="275" t="s">
        <v>97</v>
      </c>
      <c r="B2017" s="438"/>
      <c r="C2017" s="215"/>
      <c r="D2017" s="217"/>
      <c r="E2017" s="217"/>
      <c r="F2017" s="216"/>
      <c r="G2017" s="219"/>
      <c r="I2017" s="659"/>
      <c r="P2017" s="294"/>
    </row>
    <row r="2018" spans="1:16">
      <c r="A2018" s="275"/>
      <c r="B2018" s="452"/>
      <c r="C2018" s="276"/>
      <c r="D2018" s="320"/>
      <c r="E2018" s="217"/>
      <c r="F2018" s="216"/>
      <c r="G2018" s="277">
        <f ca="1">TODAY()</f>
        <v>44839</v>
      </c>
      <c r="I2018" s="659"/>
      <c r="P2018" s="294"/>
    </row>
    <row r="2019" spans="1:16" ht="13.5" thickBot="1">
      <c r="A2019" s="234"/>
      <c r="B2019" s="456"/>
      <c r="C2019" s="235"/>
      <c r="D2019" s="237"/>
      <c r="E2019" s="237"/>
      <c r="F2019" s="236"/>
      <c r="G2019" s="278"/>
      <c r="I2019" s="659"/>
      <c r="P2019" s="294"/>
    </row>
    <row r="2020" spans="1:16" s="199" customFormat="1" ht="13.5" thickTop="1">
      <c r="A2020" s="196" t="s">
        <v>109</v>
      </c>
      <c r="B2020" s="458"/>
      <c r="C2020" s="196"/>
      <c r="D2020" s="198"/>
      <c r="E2020" s="198"/>
      <c r="F2020" s="197"/>
      <c r="G2020" s="197"/>
      <c r="I2020" s="321"/>
      <c r="J2020" s="200"/>
      <c r="O2020" s="297"/>
    </row>
    <row r="2021" spans="1:16" s="199" customFormat="1">
      <c r="A2021" s="196" t="str">
        <f>CONCATENATE('Prestaciones y AIU'!A2305," ANALISIS DE PRECIOS UNITARIOS")</f>
        <v xml:space="preserve"> ANALISIS DE PRECIOS UNITARIOS</v>
      </c>
      <c r="B2021" s="458"/>
      <c r="C2021" s="196"/>
      <c r="D2021" s="198"/>
      <c r="E2021" s="198"/>
      <c r="F2021" s="197"/>
      <c r="G2021" s="197"/>
      <c r="I2021" s="321"/>
      <c r="J2021" s="200"/>
      <c r="O2021" s="297"/>
    </row>
    <row r="2022" spans="1:16" s="199" customFormat="1">
      <c r="A2022" s="196" t="str">
        <f>Objeto_LIC</f>
        <v>OPTIMIZACION DEL SISTEMA DE ABASTECIMIENTO (ADUCCION, PRETRATAMIENTO Y CONDUCCION) DEL MUNICPIO DE TAME, DEPARTAMENTO DE ARAUCA</v>
      </c>
      <c r="B2022" s="458"/>
      <c r="C2022" s="196"/>
      <c r="D2022" s="198"/>
      <c r="E2022" s="198"/>
      <c r="F2022" s="197"/>
      <c r="G2022" s="197"/>
      <c r="I2022" s="321"/>
      <c r="J2022" s="200"/>
      <c r="O2022" s="297"/>
    </row>
    <row r="2023" spans="1:16" s="199" customFormat="1">
      <c r="A2023" s="196"/>
      <c r="B2023" s="458"/>
      <c r="C2023" s="196"/>
      <c r="D2023" s="198"/>
      <c r="E2023" s="198"/>
      <c r="F2023" s="197"/>
      <c r="G2023" s="197"/>
      <c r="I2023" s="321"/>
      <c r="J2023" s="200"/>
      <c r="O2023" s="297"/>
    </row>
    <row r="2024" spans="1:16" ht="13.5" thickBot="1">
      <c r="A2024" s="201"/>
      <c r="B2024" s="448"/>
      <c r="C2024" s="201"/>
      <c r="D2024" s="203"/>
      <c r="E2024" s="203"/>
      <c r="F2024" s="202"/>
      <c r="G2024" s="202"/>
    </row>
    <row r="2025" spans="1:16" s="211" customFormat="1" ht="13.5" thickTop="1">
      <c r="A2025" s="206"/>
      <c r="B2025" s="457"/>
      <c r="C2025" s="207"/>
      <c r="D2025" s="209"/>
      <c r="E2025" s="209"/>
      <c r="F2025" s="208"/>
      <c r="G2025" s="210" t="s">
        <v>110</v>
      </c>
      <c r="I2025" s="323"/>
      <c r="J2025" s="212"/>
      <c r="O2025" s="297"/>
    </row>
    <row r="2026" spans="1:16">
      <c r="A2026" s="213" t="s">
        <v>62</v>
      </c>
      <c r="B2026" s="750">
        <f>Proponente</f>
        <v>0</v>
      </c>
      <c r="C2026" s="750"/>
      <c r="D2026" s="750"/>
      <c r="E2026" s="750"/>
      <c r="F2026" s="750"/>
      <c r="G2026" s="751"/>
    </row>
    <row r="2027" spans="1:16" ht="12.75" customHeight="1">
      <c r="A2027" s="213" t="s">
        <v>63</v>
      </c>
      <c r="B2027" s="470" t="s">
        <v>290</v>
      </c>
      <c r="C2027" s="750" t="str">
        <f>VLOOKUP(B2027,Presupuesto!$A$4:$B$106,2,FALSE)</f>
        <v>Suministro e instalación de TEE  HD, 14". Incl. Accesorios para acople a tuberia. Especificaciones, Serie métrica.</v>
      </c>
      <c r="D2027" s="750"/>
      <c r="E2027" s="750"/>
      <c r="F2027" s="750"/>
      <c r="G2027" s="751"/>
    </row>
    <row r="2028" spans="1:16">
      <c r="A2028" s="214"/>
      <c r="B2028" s="438"/>
      <c r="C2028" s="215"/>
      <c r="D2028" s="217"/>
      <c r="E2028" s="217"/>
      <c r="F2028" s="218" t="s">
        <v>88</v>
      </c>
      <c r="G2028" s="582" t="str">
        <f>IF(B2027=0,"-",VLOOKUP(B2027,Presupuesto!$A$5:$C$119,3,FALSE))</f>
        <v>UND</v>
      </c>
      <c r="H2028" s="582"/>
      <c r="I2028" s="582"/>
      <c r="J2028" s="582"/>
      <c r="K2028" s="583"/>
    </row>
    <row r="2029" spans="1:16" ht="13.5" thickBot="1">
      <c r="A2029" s="213" t="s">
        <v>64</v>
      </c>
      <c r="B2029" s="438"/>
      <c r="C2029" s="215"/>
      <c r="D2029" s="217"/>
      <c r="E2029" s="217"/>
      <c r="F2029" s="216"/>
      <c r="G2029" s="219"/>
      <c r="I2029" s="324"/>
      <c r="J2029" s="295"/>
      <c r="K2029" s="296"/>
      <c r="L2029" s="296"/>
      <c r="M2029" s="296"/>
      <c r="N2029" s="296"/>
      <c r="O2029" s="296"/>
    </row>
    <row r="2030" spans="1:16" s="220" customFormat="1" ht="13.5" thickTop="1">
      <c r="A2030" s="221" t="s">
        <v>57</v>
      </c>
      <c r="B2030" s="447" t="s">
        <v>65</v>
      </c>
      <c r="C2030" s="222" t="s">
        <v>66</v>
      </c>
      <c r="D2030" s="223" t="s">
        <v>74</v>
      </c>
      <c r="E2030" s="224" t="s">
        <v>100</v>
      </c>
      <c r="F2030" s="224" t="s">
        <v>79</v>
      </c>
      <c r="G2030" s="225" t="s">
        <v>70</v>
      </c>
      <c r="I2030" s="657"/>
      <c r="J2030" s="226"/>
      <c r="O2030" s="296"/>
    </row>
    <row r="2031" spans="1:16">
      <c r="A2031" s="227" t="str">
        <f t="shared" ref="A2031:A2042" si="370">IF(I2031=0,"-",VLOOKUP(I2031,EQUIPOS,2,FALSE))</f>
        <v>-</v>
      </c>
      <c r="B2031" s="228"/>
      <c r="C2031" s="228"/>
      <c r="D2031" s="494"/>
      <c r="E2031" s="229">
        <f t="shared" ref="E2031:E2042" si="371">IF(I2031=0,0,VLOOKUP(I2031,EQUIPOS,4,FALSE))</f>
        <v>0</v>
      </c>
      <c r="F2031" s="230">
        <f t="shared" ref="F2031:F2042" si="372">IF(D2031=0,0,E2031/D2031)</f>
        <v>0</v>
      </c>
      <c r="G2031" s="231"/>
      <c r="I2031" s="658"/>
    </row>
    <row r="2032" spans="1:16">
      <c r="A2032" s="227" t="str">
        <f t="shared" si="370"/>
        <v>-</v>
      </c>
      <c r="B2032" s="228"/>
      <c r="C2032" s="228"/>
      <c r="D2032" s="494"/>
      <c r="E2032" s="229">
        <f t="shared" si="371"/>
        <v>0</v>
      </c>
      <c r="F2032" s="230">
        <f t="shared" si="372"/>
        <v>0</v>
      </c>
      <c r="G2032" s="232"/>
      <c r="I2032" s="658"/>
    </row>
    <row r="2033" spans="1:15">
      <c r="A2033" s="227" t="str">
        <f t="shared" si="370"/>
        <v>-</v>
      </c>
      <c r="B2033" s="228"/>
      <c r="C2033" s="228"/>
      <c r="D2033" s="494"/>
      <c r="E2033" s="229">
        <f t="shared" si="371"/>
        <v>0</v>
      </c>
      <c r="F2033" s="230">
        <f t="shared" si="372"/>
        <v>0</v>
      </c>
      <c r="G2033" s="232"/>
      <c r="I2033" s="658"/>
    </row>
    <row r="2034" spans="1:15">
      <c r="A2034" s="227" t="str">
        <f t="shared" si="370"/>
        <v>-</v>
      </c>
      <c r="B2034" s="228"/>
      <c r="C2034" s="228"/>
      <c r="D2034" s="494"/>
      <c r="E2034" s="229">
        <f t="shared" si="371"/>
        <v>0</v>
      </c>
      <c r="F2034" s="230">
        <f t="shared" si="372"/>
        <v>0</v>
      </c>
      <c r="G2034" s="232"/>
      <c r="I2034" s="658"/>
    </row>
    <row r="2035" spans="1:15">
      <c r="A2035" s="227" t="str">
        <f t="shared" si="370"/>
        <v>-</v>
      </c>
      <c r="B2035" s="228"/>
      <c r="C2035" s="228"/>
      <c r="D2035" s="494"/>
      <c r="E2035" s="229">
        <f t="shared" si="371"/>
        <v>0</v>
      </c>
      <c r="F2035" s="230">
        <f t="shared" si="372"/>
        <v>0</v>
      </c>
      <c r="G2035" s="232"/>
      <c r="I2035" s="658"/>
    </row>
    <row r="2036" spans="1:15">
      <c r="A2036" s="227" t="str">
        <f t="shared" si="370"/>
        <v>-</v>
      </c>
      <c r="B2036" s="228"/>
      <c r="C2036" s="228"/>
      <c r="D2036" s="494"/>
      <c r="E2036" s="229">
        <f t="shared" si="371"/>
        <v>0</v>
      </c>
      <c r="F2036" s="230">
        <f t="shared" si="372"/>
        <v>0</v>
      </c>
      <c r="G2036" s="232"/>
      <c r="I2036" s="658"/>
    </row>
    <row r="2037" spans="1:15">
      <c r="A2037" s="227" t="str">
        <f t="shared" si="370"/>
        <v>-</v>
      </c>
      <c r="B2037" s="228"/>
      <c r="C2037" s="228"/>
      <c r="D2037" s="494"/>
      <c r="E2037" s="229">
        <f t="shared" si="371"/>
        <v>0</v>
      </c>
      <c r="F2037" s="230">
        <f t="shared" si="372"/>
        <v>0</v>
      </c>
      <c r="G2037" s="232"/>
      <c r="I2037" s="658"/>
    </row>
    <row r="2038" spans="1:15">
      <c r="A2038" s="227" t="str">
        <f t="shared" si="370"/>
        <v>-</v>
      </c>
      <c r="B2038" s="228"/>
      <c r="C2038" s="228"/>
      <c r="D2038" s="494"/>
      <c r="E2038" s="229">
        <f t="shared" si="371"/>
        <v>0</v>
      </c>
      <c r="F2038" s="230">
        <f t="shared" si="372"/>
        <v>0</v>
      </c>
      <c r="G2038" s="232"/>
      <c r="I2038" s="658"/>
    </row>
    <row r="2039" spans="1:15">
      <c r="A2039" s="227" t="str">
        <f t="shared" si="370"/>
        <v>-</v>
      </c>
      <c r="B2039" s="228"/>
      <c r="C2039" s="228"/>
      <c r="D2039" s="494"/>
      <c r="E2039" s="229">
        <f t="shared" si="371"/>
        <v>0</v>
      </c>
      <c r="F2039" s="230">
        <f t="shared" si="372"/>
        <v>0</v>
      </c>
      <c r="G2039" s="232"/>
      <c r="I2039" s="658"/>
    </row>
    <row r="2040" spans="1:15">
      <c r="A2040" s="227" t="str">
        <f t="shared" si="370"/>
        <v>-</v>
      </c>
      <c r="B2040" s="228"/>
      <c r="C2040" s="228"/>
      <c r="D2040" s="494"/>
      <c r="E2040" s="229">
        <f t="shared" si="371"/>
        <v>0</v>
      </c>
      <c r="F2040" s="230">
        <f t="shared" si="372"/>
        <v>0</v>
      </c>
      <c r="G2040" s="232"/>
      <c r="I2040" s="658"/>
    </row>
    <row r="2041" spans="1:15">
      <c r="A2041" s="227" t="str">
        <f t="shared" si="370"/>
        <v>-</v>
      </c>
      <c r="B2041" s="228"/>
      <c r="C2041" s="228"/>
      <c r="D2041" s="494"/>
      <c r="E2041" s="229">
        <f t="shared" si="371"/>
        <v>0</v>
      </c>
      <c r="F2041" s="230">
        <f t="shared" si="372"/>
        <v>0</v>
      </c>
      <c r="G2041" s="232"/>
      <c r="I2041" s="658"/>
    </row>
    <row r="2042" spans="1:15">
      <c r="A2042" s="227" t="str">
        <f t="shared" si="370"/>
        <v>-</v>
      </c>
      <c r="B2042" s="228"/>
      <c r="C2042" s="228"/>
      <c r="D2042" s="494"/>
      <c r="E2042" s="229">
        <f t="shared" si="371"/>
        <v>0</v>
      </c>
      <c r="F2042" s="230">
        <f t="shared" si="372"/>
        <v>0</v>
      </c>
      <c r="G2042" s="232"/>
      <c r="I2042" s="658"/>
    </row>
    <row r="2043" spans="1:15" ht="13.5" thickBot="1">
      <c r="A2043" s="234"/>
      <c r="B2043" s="456"/>
      <c r="C2043" s="235"/>
      <c r="D2043" s="503"/>
      <c r="E2043" s="237"/>
      <c r="F2043" s="238" t="s">
        <v>80</v>
      </c>
      <c r="G2043" s="239">
        <f>SUM(F2031:F2042)</f>
        <v>0</v>
      </c>
      <c r="I2043" s="659"/>
    </row>
    <row r="2044" spans="1:15" ht="13.5" thickTop="1">
      <c r="A2044" s="240" t="s">
        <v>67</v>
      </c>
      <c r="B2044" s="446"/>
      <c r="C2044" s="241"/>
      <c r="D2044" s="509"/>
      <c r="E2044" s="243"/>
      <c r="F2044" s="242"/>
      <c r="G2044" s="244"/>
      <c r="I2044" s="659"/>
    </row>
    <row r="2045" spans="1:15" s="220" customFormat="1" ht="26">
      <c r="A2045" s="245" t="s">
        <v>57</v>
      </c>
      <c r="B2045" s="455"/>
      <c r="C2045" s="247" t="s">
        <v>58</v>
      </c>
      <c r="D2045" s="515" t="s">
        <v>68</v>
      </c>
      <c r="E2045" s="248" t="s">
        <v>69</v>
      </c>
      <c r="F2045" s="249" t="s">
        <v>79</v>
      </c>
      <c r="G2045" s="250" t="s">
        <v>70</v>
      </c>
      <c r="I2045" s="657"/>
      <c r="J2045" s="226"/>
      <c r="O2045" s="296"/>
    </row>
    <row r="2046" spans="1:15">
      <c r="A2046" s="748" t="str">
        <f t="shared" ref="A2046" si="373">IF(I2046=0,"",VLOOKUP(I2046,MATERIALES,2,FALSE))</f>
        <v/>
      </c>
      <c r="B2046" s="749"/>
      <c r="C2046" s="251" t="str">
        <f t="shared" ref="C2046:C2054" si="374">IF(I2046=0,"",VLOOKUP(I2046,MATERIALES,3,FALSE))</f>
        <v/>
      </c>
      <c r="D2046" s="494"/>
      <c r="E2046" s="252">
        <f t="shared" ref="E2046:E2057" si="375">IF(I2046=0,0,VLOOKUP(I2046,MATERIALES,4,FALSE))</f>
        <v>0</v>
      </c>
      <c r="F2046" s="230">
        <f>D2046*E2046</f>
        <v>0</v>
      </c>
      <c r="G2046" s="231"/>
      <c r="I2046" s="658"/>
    </row>
    <row r="2047" spans="1:15">
      <c r="A2047" s="748" t="str">
        <f t="shared" ref="A2047:A2057" si="376">IF(I2047=0,"",VLOOKUP(I2047,MATERIALES,2,FALSE))</f>
        <v/>
      </c>
      <c r="B2047" s="749"/>
      <c r="C2047" s="251" t="str">
        <f t="shared" si="374"/>
        <v/>
      </c>
      <c r="D2047" s="494"/>
      <c r="E2047" s="252">
        <f t="shared" si="375"/>
        <v>0</v>
      </c>
      <c r="F2047" s="230">
        <f t="shared" ref="F2047:F2057" si="377">D2047*E2047</f>
        <v>0</v>
      </c>
      <c r="G2047" s="232"/>
      <c r="I2047" s="658"/>
    </row>
    <row r="2048" spans="1:15">
      <c r="A2048" s="748" t="str">
        <f t="shared" si="376"/>
        <v/>
      </c>
      <c r="B2048" s="749"/>
      <c r="C2048" s="251" t="str">
        <f t="shared" si="374"/>
        <v/>
      </c>
      <c r="D2048" s="494"/>
      <c r="E2048" s="252">
        <f t="shared" si="375"/>
        <v>0</v>
      </c>
      <c r="F2048" s="230">
        <f t="shared" si="377"/>
        <v>0</v>
      </c>
      <c r="G2048" s="232"/>
      <c r="I2048" s="658"/>
    </row>
    <row r="2049" spans="1:9">
      <c r="A2049" s="748" t="str">
        <f t="shared" ref="A2049" si="378">IF(I2049=0,"",VLOOKUP(I2049,MATERIALES,2,FALSE))</f>
        <v/>
      </c>
      <c r="B2049" s="749"/>
      <c r="C2049" s="251">
        <f>Database!C450</f>
        <v>0</v>
      </c>
      <c r="D2049" s="494"/>
      <c r="E2049" s="252">
        <f>Database!D450</f>
        <v>0</v>
      </c>
      <c r="F2049" s="230">
        <f t="shared" si="377"/>
        <v>0</v>
      </c>
      <c r="G2049" s="232"/>
      <c r="I2049" s="658"/>
    </row>
    <row r="2050" spans="1:9">
      <c r="A2050" s="748" t="str">
        <f t="shared" si="376"/>
        <v/>
      </c>
      <c r="B2050" s="749"/>
      <c r="C2050" s="251" t="str">
        <f t="shared" si="374"/>
        <v/>
      </c>
      <c r="D2050" s="494"/>
      <c r="E2050" s="252">
        <f t="shared" si="375"/>
        <v>0</v>
      </c>
      <c r="F2050" s="230">
        <f t="shared" si="377"/>
        <v>0</v>
      </c>
      <c r="G2050" s="232"/>
      <c r="I2050" s="658"/>
    </row>
    <row r="2051" spans="1:9">
      <c r="A2051" s="748" t="str">
        <f t="shared" si="376"/>
        <v/>
      </c>
      <c r="B2051" s="749"/>
      <c r="C2051" s="251" t="str">
        <f t="shared" si="374"/>
        <v/>
      </c>
      <c r="D2051" s="494"/>
      <c r="E2051" s="252">
        <f t="shared" si="375"/>
        <v>0</v>
      </c>
      <c r="F2051" s="230">
        <f t="shared" si="377"/>
        <v>0</v>
      </c>
      <c r="G2051" s="232"/>
      <c r="I2051" s="658"/>
    </row>
    <row r="2052" spans="1:9">
      <c r="A2052" s="748" t="str">
        <f t="shared" si="376"/>
        <v/>
      </c>
      <c r="B2052" s="749"/>
      <c r="C2052" s="251" t="str">
        <f t="shared" si="374"/>
        <v/>
      </c>
      <c r="D2052" s="494"/>
      <c r="E2052" s="252">
        <f t="shared" si="375"/>
        <v>0</v>
      </c>
      <c r="F2052" s="230">
        <f t="shared" si="377"/>
        <v>0</v>
      </c>
      <c r="G2052" s="232"/>
      <c r="I2052" s="658"/>
    </row>
    <row r="2053" spans="1:9">
      <c r="A2053" s="748" t="str">
        <f t="shared" si="376"/>
        <v/>
      </c>
      <c r="B2053" s="749"/>
      <c r="C2053" s="251" t="str">
        <f t="shared" si="374"/>
        <v/>
      </c>
      <c r="D2053" s="494"/>
      <c r="E2053" s="252">
        <f t="shared" si="375"/>
        <v>0</v>
      </c>
      <c r="F2053" s="230">
        <f t="shared" si="377"/>
        <v>0</v>
      </c>
      <c r="G2053" s="253"/>
      <c r="I2053" s="658"/>
    </row>
    <row r="2054" spans="1:9">
      <c r="A2054" s="748" t="str">
        <f t="shared" si="376"/>
        <v/>
      </c>
      <c r="B2054" s="749"/>
      <c r="C2054" s="251" t="str">
        <f t="shared" si="374"/>
        <v/>
      </c>
      <c r="D2054" s="494"/>
      <c r="E2054" s="252">
        <f t="shared" si="375"/>
        <v>0</v>
      </c>
      <c r="F2054" s="230">
        <f t="shared" si="377"/>
        <v>0</v>
      </c>
      <c r="G2054" s="232"/>
      <c r="I2054" s="658"/>
    </row>
    <row r="2055" spans="1:9">
      <c r="A2055" s="748" t="str">
        <f t="shared" si="376"/>
        <v/>
      </c>
      <c r="B2055" s="749"/>
      <c r="C2055" s="251"/>
      <c r="D2055" s="494"/>
      <c r="E2055" s="252">
        <f t="shared" si="375"/>
        <v>0</v>
      </c>
      <c r="F2055" s="230">
        <f t="shared" si="377"/>
        <v>0</v>
      </c>
      <c r="G2055" s="232"/>
      <c r="I2055" s="658"/>
    </row>
    <row r="2056" spans="1:9">
      <c r="A2056" s="748" t="str">
        <f t="shared" si="376"/>
        <v/>
      </c>
      <c r="B2056" s="749"/>
      <c r="C2056" s="251"/>
      <c r="D2056" s="494"/>
      <c r="E2056" s="252">
        <f t="shared" si="375"/>
        <v>0</v>
      </c>
      <c r="F2056" s="230">
        <f t="shared" si="377"/>
        <v>0</v>
      </c>
      <c r="G2056" s="232"/>
      <c r="I2056" s="658"/>
    </row>
    <row r="2057" spans="1:9">
      <c r="A2057" s="748" t="str">
        <f t="shared" si="376"/>
        <v/>
      </c>
      <c r="B2057" s="749"/>
      <c r="C2057" s="251" t="str">
        <f t="shared" ref="C2057" si="379">IF(I2057=0,"",VLOOKUP(I2057,MATERIALES,3,FALSE))</f>
        <v/>
      </c>
      <c r="D2057" s="494"/>
      <c r="E2057" s="252">
        <f t="shared" si="375"/>
        <v>0</v>
      </c>
      <c r="F2057" s="230">
        <f t="shared" si="377"/>
        <v>0</v>
      </c>
      <c r="G2057" s="233"/>
      <c r="I2057" s="658"/>
    </row>
    <row r="2058" spans="1:9" ht="26.25" customHeight="1" thickBot="1">
      <c r="A2058" s="214"/>
      <c r="B2058" s="438"/>
      <c r="C2058" s="215"/>
      <c r="D2058" s="483"/>
      <c r="E2058" s="254"/>
      <c r="F2058" s="255" t="s">
        <v>81</v>
      </c>
      <c r="G2058" s="253">
        <f>SUM(F2046:F2057)</f>
        <v>0</v>
      </c>
      <c r="I2058" s="659"/>
    </row>
    <row r="2059" spans="1:9" ht="14" thickTop="1" thickBot="1">
      <c r="A2059" s="256" t="s">
        <v>72</v>
      </c>
      <c r="B2059" s="445"/>
      <c r="C2059" s="257"/>
      <c r="D2059" s="523"/>
      <c r="E2059" s="259"/>
      <c r="F2059" s="258"/>
      <c r="G2059" s="260"/>
      <c r="I2059" s="659"/>
    </row>
    <row r="2060" spans="1:9" ht="13.5" thickTop="1">
      <c r="A2060" s="245" t="s">
        <v>57</v>
      </c>
      <c r="B2060" s="455"/>
      <c r="C2060" s="248" t="s">
        <v>71</v>
      </c>
      <c r="D2060" s="515" t="s">
        <v>75</v>
      </c>
      <c r="E2060" s="248" t="s">
        <v>98</v>
      </c>
      <c r="F2060" s="249" t="s">
        <v>79</v>
      </c>
      <c r="G2060" s="250" t="s">
        <v>70</v>
      </c>
      <c r="I2060" s="659"/>
    </row>
    <row r="2061" spans="1:9">
      <c r="A2061" s="748" t="str">
        <f>IF(I2061=0,"",VLOOKUP(I2061,EQUIPOS,2,FALSE))</f>
        <v/>
      </c>
      <c r="B2061" s="749"/>
      <c r="C2061" s="195"/>
      <c r="D2061" s="494"/>
      <c r="E2061" s="252">
        <f>IF(I2061=0,0,VLOOKUP(I2061,EQUIPOS,4,FALSE))</f>
        <v>0</v>
      </c>
      <c r="F2061" s="230">
        <f>C2061*D2061*E2061</f>
        <v>0</v>
      </c>
      <c r="G2061" s="231"/>
      <c r="I2061" s="658"/>
    </row>
    <row r="2062" spans="1:9">
      <c r="A2062" s="748" t="str">
        <f>IF(I2062=0,"",VLOOKUP(I2062,EQUIPOS,2,FALSE))</f>
        <v/>
      </c>
      <c r="B2062" s="749"/>
      <c r="C2062" s="195"/>
      <c r="D2062" s="494"/>
      <c r="E2062" s="252">
        <f>IF(I2062=0,0,VLOOKUP(I2062,EQUIPOS,4,FALSE))</f>
        <v>0</v>
      </c>
      <c r="F2062" s="230">
        <f t="shared" ref="F2062:F2065" si="380">C2062*D2062*E2062</f>
        <v>0</v>
      </c>
      <c r="G2062" s="232"/>
      <c r="I2062" s="658"/>
    </row>
    <row r="2063" spans="1:9">
      <c r="A2063" s="748" t="str">
        <f>IF(I2063=0,"",VLOOKUP(I2063,EQUIPOS,2,FALSE))</f>
        <v/>
      </c>
      <c r="B2063" s="749"/>
      <c r="C2063" s="195"/>
      <c r="D2063" s="494"/>
      <c r="E2063" s="252">
        <f>IF(I2063=0,0,VLOOKUP(I2063,EQUIPOS,4,FALSE))</f>
        <v>0</v>
      </c>
      <c r="F2063" s="230">
        <f t="shared" si="380"/>
        <v>0</v>
      </c>
      <c r="G2063" s="232"/>
      <c r="I2063" s="658"/>
    </row>
    <row r="2064" spans="1:9">
      <c r="A2064" s="748" t="str">
        <f>IF(I2064=0,"",VLOOKUP(I2064,EQUIPOS,2,FALSE))</f>
        <v/>
      </c>
      <c r="B2064" s="749"/>
      <c r="C2064" s="195"/>
      <c r="D2064" s="494"/>
      <c r="E2064" s="252">
        <f>IF(I2064=0,0,VLOOKUP(I2064,EQUIPOS,4,FALSE))</f>
        <v>0</v>
      </c>
      <c r="F2064" s="230">
        <f t="shared" si="380"/>
        <v>0</v>
      </c>
      <c r="G2064" s="232"/>
      <c r="I2064" s="658"/>
    </row>
    <row r="2065" spans="1:9">
      <c r="A2065" s="748" t="str">
        <f>IF(I2065=0,"",VLOOKUP(I2065,EQUIPOS,2,FALSE))</f>
        <v/>
      </c>
      <c r="B2065" s="749"/>
      <c r="C2065" s="195"/>
      <c r="D2065" s="494"/>
      <c r="E2065" s="252">
        <f>IF(I2065=0,0,VLOOKUP(I2065,EQUIPOS,4,FALSE))</f>
        <v>0</v>
      </c>
      <c r="F2065" s="230">
        <f t="shared" si="380"/>
        <v>0</v>
      </c>
      <c r="G2065" s="233"/>
      <c r="I2065" s="658"/>
    </row>
    <row r="2066" spans="1:9" ht="30.75" customHeight="1" thickBot="1">
      <c r="A2066" s="234"/>
      <c r="B2066" s="456"/>
      <c r="C2066" s="235"/>
      <c r="D2066" s="503"/>
      <c r="E2066" s="261"/>
      <c r="F2066" s="238" t="s">
        <v>82</v>
      </c>
      <c r="G2066" s="262">
        <f>SUM(F2061:F2065)</f>
        <v>0</v>
      </c>
      <c r="I2066" s="659"/>
    </row>
    <row r="2067" spans="1:9" ht="13.5" thickTop="1">
      <c r="A2067" s="240" t="s">
        <v>73</v>
      </c>
      <c r="B2067" s="446"/>
      <c r="C2067" s="241"/>
      <c r="D2067" s="509"/>
      <c r="E2067" s="243"/>
      <c r="F2067" s="242"/>
      <c r="G2067" s="244"/>
      <c r="I2067" s="659"/>
    </row>
    <row r="2068" spans="1:9" ht="26">
      <c r="A2068" s="245" t="s">
        <v>57</v>
      </c>
      <c r="B2068" s="454" t="s">
        <v>58</v>
      </c>
      <c r="C2068" s="247" t="s">
        <v>68</v>
      </c>
      <c r="D2068" s="515" t="s">
        <v>74</v>
      </c>
      <c r="E2068" s="248" t="s">
        <v>69</v>
      </c>
      <c r="F2068" s="249" t="s">
        <v>79</v>
      </c>
      <c r="G2068" s="250" t="s">
        <v>70</v>
      </c>
      <c r="H2068" s="220"/>
      <c r="I2068" s="657"/>
    </row>
    <row r="2069" spans="1:9">
      <c r="A2069" s="263" t="str">
        <f t="shared" ref="A2069:A2080" si="381">IF(I2069=0,"",VLOOKUP(I2069,MANOOBRA,2,FALSE))</f>
        <v/>
      </c>
      <c r="B2069" s="444" t="str">
        <f t="shared" ref="B2069:B2080" si="382">IF(I2069=0,"",VLOOKUP(I2069,MANOOBRA,3,FALSE))</f>
        <v/>
      </c>
      <c r="C2069" s="195"/>
      <c r="D2069" s="563"/>
      <c r="E2069" s="252">
        <f t="shared" ref="E2069:E2080" si="383">IF(I2069=0,0,VLOOKUP(I2069,MANOOBRA,4,FALSE))</f>
        <v>0</v>
      </c>
      <c r="F2069" s="230">
        <f>IF(D2069=0,0,C2069*E2069/D2069)</f>
        <v>0</v>
      </c>
      <c r="G2069" s="231"/>
      <c r="I2069" s="658"/>
    </row>
    <row r="2070" spans="1:9">
      <c r="A2070" s="263" t="str">
        <f t="shared" si="381"/>
        <v/>
      </c>
      <c r="B2070" s="444" t="str">
        <f t="shared" si="382"/>
        <v/>
      </c>
      <c r="C2070" s="195"/>
      <c r="D2070" s="563"/>
      <c r="E2070" s="252">
        <f t="shared" si="383"/>
        <v>0</v>
      </c>
      <c r="F2070" s="230">
        <f t="shared" ref="F2070:F2080" si="384">IF(D2070=0,0,C2070*E2070/D2070)</f>
        <v>0</v>
      </c>
      <c r="G2070" s="232"/>
      <c r="I2070" s="658"/>
    </row>
    <row r="2071" spans="1:9">
      <c r="A2071" s="263" t="str">
        <f t="shared" si="381"/>
        <v/>
      </c>
      <c r="B2071" s="444" t="str">
        <f t="shared" si="382"/>
        <v/>
      </c>
      <c r="C2071" s="195"/>
      <c r="D2071" s="563"/>
      <c r="E2071" s="252">
        <f t="shared" si="383"/>
        <v>0</v>
      </c>
      <c r="F2071" s="230">
        <f t="shared" si="384"/>
        <v>0</v>
      </c>
      <c r="G2071" s="232"/>
      <c r="I2071" s="658"/>
    </row>
    <row r="2072" spans="1:9">
      <c r="A2072" s="263" t="str">
        <f t="shared" si="381"/>
        <v/>
      </c>
      <c r="B2072" s="444" t="str">
        <f t="shared" si="382"/>
        <v/>
      </c>
      <c r="C2072" s="195"/>
      <c r="D2072" s="527"/>
      <c r="E2072" s="252">
        <f t="shared" si="383"/>
        <v>0</v>
      </c>
      <c r="F2072" s="230">
        <f t="shared" si="384"/>
        <v>0</v>
      </c>
      <c r="G2072" s="232"/>
      <c r="I2072" s="658"/>
    </row>
    <row r="2073" spans="1:9">
      <c r="A2073" s="263" t="str">
        <f t="shared" si="381"/>
        <v/>
      </c>
      <c r="B2073" s="444" t="str">
        <f t="shared" si="382"/>
        <v/>
      </c>
      <c r="C2073" s="195"/>
      <c r="D2073" s="527"/>
      <c r="E2073" s="252">
        <f t="shared" si="383"/>
        <v>0</v>
      </c>
      <c r="F2073" s="230">
        <f t="shared" si="384"/>
        <v>0</v>
      </c>
      <c r="G2073" s="232"/>
      <c r="I2073" s="658"/>
    </row>
    <row r="2074" spans="1:9">
      <c r="A2074" s="263" t="str">
        <f t="shared" si="381"/>
        <v/>
      </c>
      <c r="B2074" s="444" t="str">
        <f t="shared" si="382"/>
        <v/>
      </c>
      <c r="C2074" s="195"/>
      <c r="D2074" s="527"/>
      <c r="E2074" s="252">
        <f t="shared" si="383"/>
        <v>0</v>
      </c>
      <c r="F2074" s="230">
        <f t="shared" si="384"/>
        <v>0</v>
      </c>
      <c r="G2074" s="232"/>
      <c r="I2074" s="658"/>
    </row>
    <row r="2075" spans="1:9">
      <c r="A2075" s="263" t="str">
        <f t="shared" si="381"/>
        <v/>
      </c>
      <c r="B2075" s="444" t="str">
        <f t="shared" si="382"/>
        <v/>
      </c>
      <c r="C2075" s="195"/>
      <c r="D2075" s="527"/>
      <c r="E2075" s="252">
        <f t="shared" si="383"/>
        <v>0</v>
      </c>
      <c r="F2075" s="230">
        <f t="shared" si="384"/>
        <v>0</v>
      </c>
      <c r="G2075" s="232"/>
      <c r="I2075" s="658"/>
    </row>
    <row r="2076" spans="1:9">
      <c r="A2076" s="263" t="str">
        <f t="shared" si="381"/>
        <v/>
      </c>
      <c r="B2076" s="444" t="str">
        <f t="shared" si="382"/>
        <v/>
      </c>
      <c r="C2076" s="195"/>
      <c r="D2076" s="527"/>
      <c r="E2076" s="252">
        <f t="shared" si="383"/>
        <v>0</v>
      </c>
      <c r="F2076" s="230">
        <f t="shared" si="384"/>
        <v>0</v>
      </c>
      <c r="G2076" s="232"/>
      <c r="I2076" s="658"/>
    </row>
    <row r="2077" spans="1:9">
      <c r="A2077" s="263" t="str">
        <f t="shared" si="381"/>
        <v/>
      </c>
      <c r="B2077" s="444" t="str">
        <f t="shared" si="382"/>
        <v/>
      </c>
      <c r="C2077" s="195"/>
      <c r="D2077" s="527"/>
      <c r="E2077" s="252">
        <f t="shared" si="383"/>
        <v>0</v>
      </c>
      <c r="F2077" s="230">
        <f t="shared" si="384"/>
        <v>0</v>
      </c>
      <c r="G2077" s="232"/>
      <c r="I2077" s="658"/>
    </row>
    <row r="2078" spans="1:9">
      <c r="A2078" s="263" t="str">
        <f t="shared" si="381"/>
        <v/>
      </c>
      <c r="B2078" s="444" t="str">
        <f t="shared" si="382"/>
        <v/>
      </c>
      <c r="C2078" s="195"/>
      <c r="D2078" s="527"/>
      <c r="E2078" s="252">
        <f t="shared" si="383"/>
        <v>0</v>
      </c>
      <c r="F2078" s="230">
        <f t="shared" si="384"/>
        <v>0</v>
      </c>
      <c r="G2078" s="232"/>
      <c r="I2078" s="658"/>
    </row>
    <row r="2079" spans="1:9">
      <c r="A2079" s="263" t="str">
        <f t="shared" si="381"/>
        <v/>
      </c>
      <c r="B2079" s="444" t="str">
        <f t="shared" si="382"/>
        <v/>
      </c>
      <c r="C2079" s="195"/>
      <c r="D2079" s="527"/>
      <c r="E2079" s="252">
        <f t="shared" si="383"/>
        <v>0</v>
      </c>
      <c r="F2079" s="230">
        <f t="shared" si="384"/>
        <v>0</v>
      </c>
      <c r="G2079" s="232"/>
      <c r="I2079" s="658"/>
    </row>
    <row r="2080" spans="1:9">
      <c r="A2080" s="263" t="str">
        <f t="shared" si="381"/>
        <v/>
      </c>
      <c r="B2080" s="444" t="str">
        <f t="shared" si="382"/>
        <v/>
      </c>
      <c r="C2080" s="195"/>
      <c r="D2080" s="527"/>
      <c r="E2080" s="252">
        <f t="shared" si="383"/>
        <v>0</v>
      </c>
      <c r="F2080" s="230">
        <f t="shared" si="384"/>
        <v>0</v>
      </c>
      <c r="G2080" s="233"/>
      <c r="I2080" s="658"/>
    </row>
    <row r="2081" spans="1:16" ht="31.5" customHeight="1" thickBot="1">
      <c r="A2081" s="234"/>
      <c r="B2081" s="456"/>
      <c r="C2081" s="235"/>
      <c r="D2081" s="237"/>
      <c r="E2081" s="237"/>
      <c r="F2081" s="238" t="s">
        <v>83</v>
      </c>
      <c r="G2081" s="262">
        <f>SUM(F2069:F2080)</f>
        <v>0</v>
      </c>
      <c r="I2081" s="659"/>
    </row>
    <row r="2082" spans="1:16" ht="13.5" thickTop="1">
      <c r="A2082" s="186" t="s">
        <v>76</v>
      </c>
      <c r="B2082" s="446"/>
      <c r="C2082" s="241"/>
      <c r="D2082" s="243"/>
      <c r="E2082" s="243"/>
      <c r="F2082" s="242"/>
      <c r="G2082" s="244"/>
      <c r="I2082" s="659"/>
    </row>
    <row r="2083" spans="1:16">
      <c r="A2083" s="245" t="s">
        <v>57</v>
      </c>
      <c r="B2083" s="455"/>
      <c r="C2083" s="246"/>
      <c r="D2083" s="317"/>
      <c r="E2083" s="248" t="s">
        <v>77</v>
      </c>
      <c r="F2083" s="249" t="s">
        <v>78</v>
      </c>
      <c r="G2083" s="264" t="s">
        <v>77</v>
      </c>
      <c r="H2083" s="220"/>
      <c r="I2083" s="657"/>
    </row>
    <row r="2084" spans="1:16">
      <c r="A2084" s="185" t="s">
        <v>87</v>
      </c>
      <c r="B2084" s="453"/>
      <c r="C2084" s="265"/>
      <c r="D2084" s="318"/>
      <c r="E2084" s="229">
        <f>SUM(G2043,G2058,G2066,G2081)</f>
        <v>0</v>
      </c>
      <c r="F2084" s="266">
        <f>A</f>
        <v>0</v>
      </c>
      <c r="G2084" s="267">
        <f>E2084*F2084</f>
        <v>0</v>
      </c>
      <c r="I2084" s="659"/>
    </row>
    <row r="2085" spans="1:16">
      <c r="A2085" s="185" t="s">
        <v>85</v>
      </c>
      <c r="B2085" s="453"/>
      <c r="C2085" s="265"/>
      <c r="D2085" s="318"/>
      <c r="E2085" s="229">
        <f>SUM(G2043,G2058,G2066,G2081)</f>
        <v>0</v>
      </c>
      <c r="F2085" s="266">
        <f>I</f>
        <v>0</v>
      </c>
      <c r="G2085" s="267">
        <f>E2085*F2085</f>
        <v>0</v>
      </c>
      <c r="I2085" s="659"/>
    </row>
    <row r="2086" spans="1:16">
      <c r="A2086" s="185" t="s">
        <v>86</v>
      </c>
      <c r="B2086" s="453"/>
      <c r="C2086" s="265"/>
      <c r="D2086" s="318"/>
      <c r="E2086" s="229">
        <f>SUM(G2043,G2058,G2066,G2081)</f>
        <v>0</v>
      </c>
      <c r="F2086" s="266">
        <f>U</f>
        <v>0</v>
      </c>
      <c r="G2086" s="267">
        <f>E2086*F2086</f>
        <v>0</v>
      </c>
      <c r="I2086" s="659"/>
    </row>
    <row r="2087" spans="1:16" ht="33" customHeight="1" thickBot="1">
      <c r="A2087" s="234"/>
      <c r="B2087" s="456"/>
      <c r="C2087" s="235"/>
      <c r="D2087" s="237"/>
      <c r="E2087" s="237"/>
      <c r="F2087" s="268" t="s">
        <v>84</v>
      </c>
      <c r="G2087" s="262">
        <f>SUM(G2084:G2086)</f>
        <v>0</v>
      </c>
      <c r="I2087" s="659"/>
      <c r="J2087" s="295"/>
      <c r="K2087" s="296"/>
      <c r="L2087" s="296"/>
      <c r="M2087" s="296"/>
      <c r="N2087" s="296"/>
      <c r="O2087" s="296"/>
    </row>
    <row r="2088" spans="1:16" s="211" customFormat="1" ht="14" thickTop="1" thickBot="1">
      <c r="A2088" s="269"/>
      <c r="B2088" s="443"/>
      <c r="C2088" s="270"/>
      <c r="D2088" s="319"/>
      <c r="E2088" s="271" t="s">
        <v>89</v>
      </c>
      <c r="F2088" s="272"/>
      <c r="G2088" s="273">
        <f>ROUND(SUM(G2043,G2058,G2066,G2081,G2087),0)</f>
        <v>0</v>
      </c>
      <c r="I2088" s="660"/>
      <c r="J2088" s="212" t="str">
        <f>B2027</f>
        <v>1,4,20</v>
      </c>
      <c r="K2088" s="274">
        <f>E2084</f>
        <v>0</v>
      </c>
      <c r="L2088" s="294">
        <f>G2084</f>
        <v>0</v>
      </c>
      <c r="M2088" s="294">
        <f>G2085</f>
        <v>0</v>
      </c>
      <c r="N2088" s="294">
        <f>G2086</f>
        <v>0</v>
      </c>
      <c r="O2088" s="299">
        <f>SUM(K2088:N2088)</f>
        <v>0</v>
      </c>
      <c r="P2088" s="294"/>
    </row>
    <row r="2089" spans="1:16" ht="13.5" thickTop="1">
      <c r="A2089" s="275" t="s">
        <v>97</v>
      </c>
      <c r="B2089" s="438"/>
      <c r="C2089" s="215"/>
      <c r="D2089" s="217"/>
      <c r="E2089" s="217"/>
      <c r="F2089" s="216"/>
      <c r="G2089" s="219"/>
      <c r="I2089" s="659"/>
      <c r="P2089" s="294"/>
    </row>
    <row r="2090" spans="1:16">
      <c r="A2090" s="275"/>
      <c r="B2090" s="452"/>
      <c r="C2090" s="276"/>
      <c r="D2090" s="320"/>
      <c r="E2090" s="217"/>
      <c r="F2090" s="216"/>
      <c r="G2090" s="277">
        <f ca="1">TODAY()</f>
        <v>44839</v>
      </c>
      <c r="I2090" s="659"/>
      <c r="P2090" s="294"/>
    </row>
    <row r="2091" spans="1:16" ht="13.5" thickBot="1">
      <c r="A2091" s="234"/>
      <c r="B2091" s="456"/>
      <c r="C2091" s="235"/>
      <c r="D2091" s="237"/>
      <c r="E2091" s="237"/>
      <c r="F2091" s="236"/>
      <c r="G2091" s="278"/>
      <c r="I2091" s="659"/>
      <c r="P2091" s="294"/>
    </row>
    <row r="2092" spans="1:16" ht="13.5" thickTop="1">
      <c r="A2092" s="215"/>
      <c r="B2092" s="438"/>
      <c r="C2092" s="215"/>
      <c r="D2092" s="217"/>
      <c r="E2092" s="217"/>
      <c r="F2092" s="216"/>
      <c r="G2092" s="216"/>
      <c r="I2092" s="434"/>
      <c r="P2092" s="294"/>
    </row>
    <row r="2093" spans="1:16" s="199" customFormat="1">
      <c r="A2093" s="196" t="s">
        <v>109</v>
      </c>
      <c r="B2093" s="458"/>
      <c r="C2093" s="196"/>
      <c r="D2093" s="198"/>
      <c r="E2093" s="198"/>
      <c r="F2093" s="197"/>
      <c r="G2093" s="197"/>
      <c r="I2093" s="321"/>
      <c r="J2093" s="200"/>
      <c r="O2093" s="297"/>
    </row>
    <row r="2094" spans="1:16" s="199" customFormat="1">
      <c r="A2094" s="196" t="str">
        <f>CONCATENATE('Prestaciones y AIU'!A2378," ANALISIS DE PRECIOS UNITARIOS")</f>
        <v xml:space="preserve"> ANALISIS DE PRECIOS UNITARIOS</v>
      </c>
      <c r="B2094" s="458"/>
      <c r="C2094" s="196"/>
      <c r="D2094" s="198"/>
      <c r="E2094" s="198"/>
      <c r="F2094" s="197"/>
      <c r="G2094" s="197"/>
      <c r="I2094" s="321"/>
      <c r="J2094" s="200"/>
      <c r="O2094" s="297"/>
    </row>
    <row r="2095" spans="1:16" s="199" customFormat="1">
      <c r="A2095" s="196" t="str">
        <f>Objeto_LIC</f>
        <v>OPTIMIZACION DEL SISTEMA DE ABASTECIMIENTO (ADUCCION, PRETRATAMIENTO Y CONDUCCION) DEL MUNICPIO DE TAME, DEPARTAMENTO DE ARAUCA</v>
      </c>
      <c r="B2095" s="458"/>
      <c r="C2095" s="196"/>
      <c r="D2095" s="198"/>
      <c r="E2095" s="198"/>
      <c r="F2095" s="197"/>
      <c r="G2095" s="197"/>
      <c r="I2095" s="321"/>
      <c r="J2095" s="200"/>
      <c r="O2095" s="297"/>
    </row>
    <row r="2096" spans="1:16" s="199" customFormat="1">
      <c r="A2096" s="196"/>
      <c r="B2096" s="458"/>
      <c r="C2096" s="196"/>
      <c r="D2096" s="198"/>
      <c r="E2096" s="198"/>
      <c r="F2096" s="197"/>
      <c r="G2096" s="197"/>
      <c r="I2096" s="321"/>
      <c r="J2096" s="200"/>
      <c r="O2096" s="297"/>
    </row>
    <row r="2097" spans="1:15" ht="13.5" thickBot="1">
      <c r="A2097" s="201"/>
      <c r="B2097" s="448"/>
      <c r="C2097" s="201"/>
      <c r="D2097" s="203"/>
      <c r="E2097" s="203"/>
      <c r="F2097" s="202"/>
      <c r="G2097" s="202"/>
    </row>
    <row r="2098" spans="1:15" s="211" customFormat="1" ht="13.5" thickTop="1">
      <c r="A2098" s="206"/>
      <c r="B2098" s="457"/>
      <c r="C2098" s="207"/>
      <c r="D2098" s="209"/>
      <c r="E2098" s="209"/>
      <c r="F2098" s="208"/>
      <c r="G2098" s="210" t="s">
        <v>110</v>
      </c>
      <c r="I2098" s="323"/>
      <c r="J2098" s="212"/>
      <c r="O2098" s="297"/>
    </row>
    <row r="2099" spans="1:15">
      <c r="A2099" s="213" t="s">
        <v>62</v>
      </c>
      <c r="B2099" s="750">
        <f>Proponente</f>
        <v>0</v>
      </c>
      <c r="C2099" s="750"/>
      <c r="D2099" s="750"/>
      <c r="E2099" s="750"/>
      <c r="F2099" s="750"/>
      <c r="G2099" s="751"/>
    </row>
    <row r="2100" spans="1:15" ht="12.75" customHeight="1">
      <c r="A2100" s="213" t="s">
        <v>63</v>
      </c>
      <c r="B2100" s="449" t="s">
        <v>291</v>
      </c>
      <c r="C2100" s="750" t="str">
        <f>VLOOKUP(B2100,Presupuesto!$A$4:$B$106,2,FALSE)</f>
        <v>Suministro e instalación de TEE  HD, 20". Incl. Accesorios para acople a tuberia. Especificaciones, Serie métrica.</v>
      </c>
      <c r="D2100" s="750"/>
      <c r="E2100" s="750"/>
      <c r="F2100" s="750"/>
      <c r="G2100" s="751"/>
    </row>
    <row r="2101" spans="1:15">
      <c r="A2101" s="214"/>
      <c r="B2101" s="438"/>
      <c r="C2101" s="215"/>
      <c r="D2101" s="217"/>
      <c r="E2101" s="217"/>
      <c r="F2101" s="218" t="s">
        <v>88</v>
      </c>
      <c r="G2101" s="582" t="str">
        <f>IF(B2100=0,"-",VLOOKUP(B2100,Presupuesto!$A$5:$C$119,3,FALSE))</f>
        <v>UND</v>
      </c>
      <c r="H2101" s="582"/>
      <c r="I2101" s="582"/>
      <c r="J2101" s="582"/>
      <c r="K2101" s="583"/>
    </row>
    <row r="2102" spans="1:15" ht="13.5" thickBot="1">
      <c r="A2102" s="213" t="s">
        <v>64</v>
      </c>
      <c r="B2102" s="438"/>
      <c r="C2102" s="215"/>
      <c r="D2102" s="217"/>
      <c r="E2102" s="217"/>
      <c r="F2102" s="216"/>
      <c r="G2102" s="219"/>
      <c r="I2102" s="324"/>
      <c r="J2102" s="295"/>
      <c r="K2102" s="296"/>
      <c r="L2102" s="296"/>
      <c r="M2102" s="296"/>
      <c r="N2102" s="296"/>
      <c r="O2102" s="296"/>
    </row>
    <row r="2103" spans="1:15" s="220" customFormat="1" ht="13.5" thickTop="1">
      <c r="A2103" s="221" t="s">
        <v>57</v>
      </c>
      <c r="B2103" s="447" t="s">
        <v>65</v>
      </c>
      <c r="C2103" s="222" t="s">
        <v>66</v>
      </c>
      <c r="D2103" s="223" t="s">
        <v>74</v>
      </c>
      <c r="E2103" s="224" t="s">
        <v>100</v>
      </c>
      <c r="F2103" s="224" t="s">
        <v>79</v>
      </c>
      <c r="G2103" s="225" t="s">
        <v>70</v>
      </c>
      <c r="I2103" s="657"/>
      <c r="J2103" s="226"/>
      <c r="O2103" s="296"/>
    </row>
    <row r="2104" spans="1:15">
      <c r="A2104" s="227" t="str">
        <f t="shared" ref="A2104:A2115" si="385">IF(I2104=0,"-",VLOOKUP(I2104,EQUIPOS,2,FALSE))</f>
        <v>-</v>
      </c>
      <c r="B2104" s="228"/>
      <c r="C2104" s="228"/>
      <c r="D2104" s="494"/>
      <c r="E2104" s="229">
        <f t="shared" ref="E2104:E2115" si="386">IF(I2104=0,0,VLOOKUP(I2104,EQUIPOS,4,FALSE))</f>
        <v>0</v>
      </c>
      <c r="F2104" s="230">
        <f t="shared" ref="F2104:F2115" si="387">IF(D2104=0,0,E2104/D2104)</f>
        <v>0</v>
      </c>
      <c r="G2104" s="231"/>
      <c r="I2104" s="658"/>
    </row>
    <row r="2105" spans="1:15">
      <c r="A2105" s="227" t="str">
        <f t="shared" si="385"/>
        <v>-</v>
      </c>
      <c r="B2105" s="228"/>
      <c r="C2105" s="228"/>
      <c r="D2105" s="494"/>
      <c r="E2105" s="229">
        <f t="shared" si="386"/>
        <v>0</v>
      </c>
      <c r="F2105" s="230">
        <f t="shared" si="387"/>
        <v>0</v>
      </c>
      <c r="G2105" s="232"/>
      <c r="I2105" s="658"/>
    </row>
    <row r="2106" spans="1:15">
      <c r="A2106" s="227" t="str">
        <f t="shared" si="385"/>
        <v>-</v>
      </c>
      <c r="B2106" s="228"/>
      <c r="C2106" s="228"/>
      <c r="D2106" s="494"/>
      <c r="E2106" s="229">
        <f t="shared" si="386"/>
        <v>0</v>
      </c>
      <c r="F2106" s="230">
        <f t="shared" si="387"/>
        <v>0</v>
      </c>
      <c r="G2106" s="232"/>
      <c r="I2106" s="658"/>
    </row>
    <row r="2107" spans="1:15">
      <c r="A2107" s="227" t="str">
        <f t="shared" si="385"/>
        <v>-</v>
      </c>
      <c r="B2107" s="228"/>
      <c r="C2107" s="228"/>
      <c r="D2107" s="494"/>
      <c r="E2107" s="229">
        <f t="shared" si="386"/>
        <v>0</v>
      </c>
      <c r="F2107" s="230">
        <f t="shared" si="387"/>
        <v>0</v>
      </c>
      <c r="G2107" s="232"/>
      <c r="I2107" s="658"/>
    </row>
    <row r="2108" spans="1:15">
      <c r="A2108" s="227" t="str">
        <f t="shared" si="385"/>
        <v>-</v>
      </c>
      <c r="B2108" s="228"/>
      <c r="C2108" s="228"/>
      <c r="D2108" s="494"/>
      <c r="E2108" s="229">
        <f t="shared" si="386"/>
        <v>0</v>
      </c>
      <c r="F2108" s="230">
        <f t="shared" si="387"/>
        <v>0</v>
      </c>
      <c r="G2108" s="232"/>
      <c r="I2108" s="658"/>
    </row>
    <row r="2109" spans="1:15">
      <c r="A2109" s="227" t="str">
        <f t="shared" si="385"/>
        <v>-</v>
      </c>
      <c r="B2109" s="228"/>
      <c r="C2109" s="228"/>
      <c r="D2109" s="494"/>
      <c r="E2109" s="229">
        <f t="shared" si="386"/>
        <v>0</v>
      </c>
      <c r="F2109" s="230">
        <f t="shared" si="387"/>
        <v>0</v>
      </c>
      <c r="G2109" s="232"/>
      <c r="I2109" s="658"/>
    </row>
    <row r="2110" spans="1:15">
      <c r="A2110" s="227" t="str">
        <f t="shared" si="385"/>
        <v>-</v>
      </c>
      <c r="B2110" s="228"/>
      <c r="C2110" s="228"/>
      <c r="D2110" s="494"/>
      <c r="E2110" s="229">
        <f t="shared" si="386"/>
        <v>0</v>
      </c>
      <c r="F2110" s="230">
        <f t="shared" si="387"/>
        <v>0</v>
      </c>
      <c r="G2110" s="232"/>
      <c r="I2110" s="658"/>
    </row>
    <row r="2111" spans="1:15">
      <c r="A2111" s="227" t="str">
        <f t="shared" si="385"/>
        <v>-</v>
      </c>
      <c r="B2111" s="228"/>
      <c r="C2111" s="228"/>
      <c r="D2111" s="494"/>
      <c r="E2111" s="229">
        <f t="shared" si="386"/>
        <v>0</v>
      </c>
      <c r="F2111" s="230">
        <f t="shared" si="387"/>
        <v>0</v>
      </c>
      <c r="G2111" s="232"/>
      <c r="I2111" s="658"/>
    </row>
    <row r="2112" spans="1:15">
      <c r="A2112" s="227" t="str">
        <f t="shared" si="385"/>
        <v>-</v>
      </c>
      <c r="B2112" s="228"/>
      <c r="C2112" s="228"/>
      <c r="D2112" s="494"/>
      <c r="E2112" s="229">
        <f t="shared" si="386"/>
        <v>0</v>
      </c>
      <c r="F2112" s="230">
        <f t="shared" si="387"/>
        <v>0</v>
      </c>
      <c r="G2112" s="232"/>
      <c r="I2112" s="658"/>
    </row>
    <row r="2113" spans="1:15">
      <c r="A2113" s="227" t="str">
        <f t="shared" si="385"/>
        <v>-</v>
      </c>
      <c r="B2113" s="228"/>
      <c r="C2113" s="228"/>
      <c r="D2113" s="494"/>
      <c r="E2113" s="229">
        <f t="shared" si="386"/>
        <v>0</v>
      </c>
      <c r="F2113" s="230">
        <f t="shared" si="387"/>
        <v>0</v>
      </c>
      <c r="G2113" s="232"/>
      <c r="I2113" s="658"/>
    </row>
    <row r="2114" spans="1:15">
      <c r="A2114" s="227" t="str">
        <f t="shared" si="385"/>
        <v>-</v>
      </c>
      <c r="B2114" s="228"/>
      <c r="C2114" s="228"/>
      <c r="D2114" s="494"/>
      <c r="E2114" s="229">
        <f t="shared" si="386"/>
        <v>0</v>
      </c>
      <c r="F2114" s="230">
        <f t="shared" si="387"/>
        <v>0</v>
      </c>
      <c r="G2114" s="232"/>
      <c r="I2114" s="658"/>
    </row>
    <row r="2115" spans="1:15">
      <c r="A2115" s="227" t="str">
        <f t="shared" si="385"/>
        <v>-</v>
      </c>
      <c r="B2115" s="228"/>
      <c r="C2115" s="228"/>
      <c r="D2115" s="494"/>
      <c r="E2115" s="229">
        <f t="shared" si="386"/>
        <v>0</v>
      </c>
      <c r="F2115" s="230">
        <f t="shared" si="387"/>
        <v>0</v>
      </c>
      <c r="G2115" s="232"/>
      <c r="I2115" s="658"/>
    </row>
    <row r="2116" spans="1:15" ht="13.5" thickBot="1">
      <c r="A2116" s="234"/>
      <c r="B2116" s="456"/>
      <c r="C2116" s="235"/>
      <c r="D2116" s="503"/>
      <c r="E2116" s="237"/>
      <c r="F2116" s="238" t="s">
        <v>80</v>
      </c>
      <c r="G2116" s="239">
        <f>SUM(F2104:F2115)</f>
        <v>0</v>
      </c>
      <c r="I2116" s="659"/>
    </row>
    <row r="2117" spans="1:15" ht="13.5" thickTop="1">
      <c r="A2117" s="240" t="s">
        <v>67</v>
      </c>
      <c r="B2117" s="446"/>
      <c r="C2117" s="241"/>
      <c r="D2117" s="509"/>
      <c r="E2117" s="243"/>
      <c r="F2117" s="242"/>
      <c r="G2117" s="244"/>
      <c r="I2117" s="659"/>
    </row>
    <row r="2118" spans="1:15" s="220" customFormat="1" ht="26">
      <c r="A2118" s="245" t="s">
        <v>57</v>
      </c>
      <c r="B2118" s="455"/>
      <c r="C2118" s="247" t="s">
        <v>58</v>
      </c>
      <c r="D2118" s="515" t="s">
        <v>68</v>
      </c>
      <c r="E2118" s="248" t="s">
        <v>69</v>
      </c>
      <c r="F2118" s="249" t="s">
        <v>79</v>
      </c>
      <c r="G2118" s="250" t="s">
        <v>70</v>
      </c>
      <c r="I2118" s="657"/>
      <c r="J2118" s="226"/>
      <c r="O2118" s="296"/>
    </row>
    <row r="2119" spans="1:15">
      <c r="A2119" s="748" t="str">
        <f t="shared" ref="A2119:A2130" si="388">IF(I2119=0,"",VLOOKUP(I2119,MATERIALES,2,FALSE))</f>
        <v/>
      </c>
      <c r="B2119" s="749"/>
      <c r="C2119" s="251" t="str">
        <f t="shared" ref="C2119:C2127" si="389">IF(I2119=0,"",VLOOKUP(I2119,MATERIALES,3,FALSE))</f>
        <v/>
      </c>
      <c r="D2119" s="494"/>
      <c r="E2119" s="252">
        <f t="shared" ref="E2119:E2130" si="390">IF(I2119=0,0,VLOOKUP(I2119,MATERIALES,4,FALSE))</f>
        <v>0</v>
      </c>
      <c r="F2119" s="230">
        <f>D2119*E2119</f>
        <v>0</v>
      </c>
      <c r="G2119" s="231"/>
      <c r="I2119" s="658"/>
    </row>
    <row r="2120" spans="1:15">
      <c r="A2120" s="748" t="str">
        <f t="shared" si="388"/>
        <v/>
      </c>
      <c r="B2120" s="749"/>
      <c r="C2120" s="251" t="str">
        <f t="shared" si="389"/>
        <v/>
      </c>
      <c r="D2120" s="494"/>
      <c r="E2120" s="252">
        <f t="shared" si="390"/>
        <v>0</v>
      </c>
      <c r="F2120" s="230">
        <f t="shared" ref="F2120:F2130" si="391">D2120*E2120</f>
        <v>0</v>
      </c>
      <c r="G2120" s="232"/>
      <c r="I2120" s="658"/>
    </row>
    <row r="2121" spans="1:15">
      <c r="A2121" s="748" t="str">
        <f t="shared" si="388"/>
        <v/>
      </c>
      <c r="B2121" s="749"/>
      <c r="C2121" s="251" t="str">
        <f t="shared" si="389"/>
        <v/>
      </c>
      <c r="D2121" s="494"/>
      <c r="E2121" s="252">
        <f t="shared" si="390"/>
        <v>0</v>
      </c>
      <c r="F2121" s="230">
        <f t="shared" si="391"/>
        <v>0</v>
      </c>
      <c r="G2121" s="232"/>
      <c r="I2121" s="658"/>
    </row>
    <row r="2122" spans="1:15">
      <c r="A2122" s="748" t="str">
        <f t="shared" ref="A2122" si="392">IF(I2122=0,"",VLOOKUP(I2122,MATERIALES,2,FALSE))</f>
        <v/>
      </c>
      <c r="B2122" s="749"/>
      <c r="C2122" s="251">
        <f>Database!C450</f>
        <v>0</v>
      </c>
      <c r="D2122" s="494"/>
      <c r="E2122" s="252">
        <f>Database!D450</f>
        <v>0</v>
      </c>
      <c r="F2122" s="230">
        <f t="shared" si="391"/>
        <v>0</v>
      </c>
      <c r="G2122" s="232"/>
      <c r="I2122" s="658"/>
    </row>
    <row r="2123" spans="1:15">
      <c r="A2123" s="748" t="str">
        <f t="shared" si="388"/>
        <v/>
      </c>
      <c r="B2123" s="749"/>
      <c r="C2123" s="251" t="str">
        <f t="shared" si="389"/>
        <v/>
      </c>
      <c r="D2123" s="494"/>
      <c r="E2123" s="252">
        <f t="shared" si="390"/>
        <v>0</v>
      </c>
      <c r="F2123" s="230">
        <f t="shared" si="391"/>
        <v>0</v>
      </c>
      <c r="G2123" s="232"/>
      <c r="I2123" s="658"/>
    </row>
    <row r="2124" spans="1:15">
      <c r="A2124" s="748" t="str">
        <f t="shared" si="388"/>
        <v/>
      </c>
      <c r="B2124" s="749"/>
      <c r="C2124" s="251" t="str">
        <f t="shared" si="389"/>
        <v/>
      </c>
      <c r="D2124" s="494"/>
      <c r="E2124" s="252">
        <f t="shared" si="390"/>
        <v>0</v>
      </c>
      <c r="F2124" s="230">
        <f t="shared" si="391"/>
        <v>0</v>
      </c>
      <c r="G2124" s="232"/>
      <c r="I2124" s="658"/>
    </row>
    <row r="2125" spans="1:15">
      <c r="A2125" s="748" t="str">
        <f t="shared" si="388"/>
        <v/>
      </c>
      <c r="B2125" s="749"/>
      <c r="C2125" s="251" t="str">
        <f t="shared" si="389"/>
        <v/>
      </c>
      <c r="D2125" s="494"/>
      <c r="E2125" s="252">
        <f t="shared" si="390"/>
        <v>0</v>
      </c>
      <c r="F2125" s="230">
        <f t="shared" si="391"/>
        <v>0</v>
      </c>
      <c r="G2125" s="232"/>
      <c r="I2125" s="658"/>
    </row>
    <row r="2126" spans="1:15">
      <c r="A2126" s="748" t="str">
        <f t="shared" si="388"/>
        <v/>
      </c>
      <c r="B2126" s="749"/>
      <c r="C2126" s="251" t="str">
        <f t="shared" si="389"/>
        <v/>
      </c>
      <c r="D2126" s="494"/>
      <c r="E2126" s="252">
        <f t="shared" si="390"/>
        <v>0</v>
      </c>
      <c r="F2126" s="230">
        <f t="shared" si="391"/>
        <v>0</v>
      </c>
      <c r="G2126" s="253"/>
      <c r="I2126" s="658"/>
    </row>
    <row r="2127" spans="1:15">
      <c r="A2127" s="748" t="str">
        <f t="shared" si="388"/>
        <v/>
      </c>
      <c r="B2127" s="749"/>
      <c r="C2127" s="251" t="str">
        <f t="shared" si="389"/>
        <v/>
      </c>
      <c r="D2127" s="494"/>
      <c r="E2127" s="252">
        <f t="shared" si="390"/>
        <v>0</v>
      </c>
      <c r="F2127" s="230">
        <f t="shared" si="391"/>
        <v>0</v>
      </c>
      <c r="G2127" s="232"/>
      <c r="I2127" s="658"/>
    </row>
    <row r="2128" spans="1:15">
      <c r="A2128" s="748" t="str">
        <f t="shared" si="388"/>
        <v/>
      </c>
      <c r="B2128" s="749"/>
      <c r="C2128" s="251"/>
      <c r="D2128" s="494"/>
      <c r="E2128" s="252">
        <f t="shared" si="390"/>
        <v>0</v>
      </c>
      <c r="F2128" s="230">
        <f t="shared" si="391"/>
        <v>0</v>
      </c>
      <c r="G2128" s="232"/>
      <c r="I2128" s="658"/>
    </row>
    <row r="2129" spans="1:9">
      <c r="A2129" s="748" t="str">
        <f t="shared" si="388"/>
        <v/>
      </c>
      <c r="B2129" s="749"/>
      <c r="C2129" s="251"/>
      <c r="D2129" s="494"/>
      <c r="E2129" s="252">
        <f t="shared" si="390"/>
        <v>0</v>
      </c>
      <c r="F2129" s="230">
        <f t="shared" si="391"/>
        <v>0</v>
      </c>
      <c r="G2129" s="232"/>
      <c r="I2129" s="658"/>
    </row>
    <row r="2130" spans="1:9">
      <c r="A2130" s="748" t="str">
        <f t="shared" si="388"/>
        <v/>
      </c>
      <c r="B2130" s="749"/>
      <c r="C2130" s="251" t="str">
        <f t="shared" ref="C2130" si="393">IF(I2130=0,"",VLOOKUP(I2130,MATERIALES,3,FALSE))</f>
        <v/>
      </c>
      <c r="D2130" s="494"/>
      <c r="E2130" s="252">
        <f t="shared" si="390"/>
        <v>0</v>
      </c>
      <c r="F2130" s="230">
        <f t="shared" si="391"/>
        <v>0</v>
      </c>
      <c r="G2130" s="233"/>
      <c r="I2130" s="658"/>
    </row>
    <row r="2131" spans="1:9" ht="26.25" customHeight="1" thickBot="1">
      <c r="A2131" s="214"/>
      <c r="B2131" s="438"/>
      <c r="C2131" s="215"/>
      <c r="D2131" s="483"/>
      <c r="E2131" s="254"/>
      <c r="F2131" s="255" t="s">
        <v>81</v>
      </c>
      <c r="G2131" s="253">
        <f>ROUND(SUM(F2119:F2130),0)</f>
        <v>0</v>
      </c>
      <c r="I2131" s="659"/>
    </row>
    <row r="2132" spans="1:9" ht="14" thickTop="1" thickBot="1">
      <c r="A2132" s="256" t="s">
        <v>72</v>
      </c>
      <c r="B2132" s="445"/>
      <c r="C2132" s="257"/>
      <c r="D2132" s="523"/>
      <c r="E2132" s="259"/>
      <c r="F2132" s="258"/>
      <c r="G2132" s="260"/>
      <c r="I2132" s="659"/>
    </row>
    <row r="2133" spans="1:9" ht="13.5" thickTop="1">
      <c r="A2133" s="245" t="s">
        <v>57</v>
      </c>
      <c r="B2133" s="455"/>
      <c r="C2133" s="248" t="s">
        <v>71</v>
      </c>
      <c r="D2133" s="515" t="s">
        <v>75</v>
      </c>
      <c r="E2133" s="248" t="s">
        <v>98</v>
      </c>
      <c r="F2133" s="249" t="s">
        <v>79</v>
      </c>
      <c r="G2133" s="250" t="s">
        <v>70</v>
      </c>
      <c r="I2133" s="659"/>
    </row>
    <row r="2134" spans="1:9">
      <c r="A2134" s="748" t="str">
        <f>IF(I2134=0,"",VLOOKUP(I2134,EQUIPOS,2,FALSE))</f>
        <v/>
      </c>
      <c r="B2134" s="749"/>
      <c r="C2134" s="195"/>
      <c r="D2134" s="494"/>
      <c r="E2134" s="252">
        <f>IF(I2134=0,0,VLOOKUP(I2134,EQUIPOS,4,FALSE))</f>
        <v>0</v>
      </c>
      <c r="F2134" s="230">
        <f>C2134*D2134*E2134</f>
        <v>0</v>
      </c>
      <c r="G2134" s="231"/>
      <c r="I2134" s="658"/>
    </row>
    <row r="2135" spans="1:9">
      <c r="A2135" s="748" t="str">
        <f>IF(I2135=0,"",VLOOKUP(I2135,EQUIPOS,2,FALSE))</f>
        <v/>
      </c>
      <c r="B2135" s="749"/>
      <c r="C2135" s="195"/>
      <c r="D2135" s="494"/>
      <c r="E2135" s="252">
        <f>IF(I2135=0,0,VLOOKUP(I2135,EQUIPOS,4,FALSE))</f>
        <v>0</v>
      </c>
      <c r="F2135" s="230">
        <f t="shared" ref="F2135:F2138" si="394">C2135*D2135*E2135</f>
        <v>0</v>
      </c>
      <c r="G2135" s="232"/>
      <c r="I2135" s="658"/>
    </row>
    <row r="2136" spans="1:9">
      <c r="A2136" s="748" t="str">
        <f>IF(I2136=0,"",VLOOKUP(I2136,EQUIPOS,2,FALSE))</f>
        <v/>
      </c>
      <c r="B2136" s="749"/>
      <c r="C2136" s="195"/>
      <c r="D2136" s="494"/>
      <c r="E2136" s="252">
        <f>IF(I2136=0,0,VLOOKUP(I2136,EQUIPOS,4,FALSE))</f>
        <v>0</v>
      </c>
      <c r="F2136" s="230">
        <f t="shared" si="394"/>
        <v>0</v>
      </c>
      <c r="G2136" s="232"/>
      <c r="I2136" s="658"/>
    </row>
    <row r="2137" spans="1:9">
      <c r="A2137" s="748" t="str">
        <f>IF(I2137=0,"",VLOOKUP(I2137,EQUIPOS,2,FALSE))</f>
        <v/>
      </c>
      <c r="B2137" s="749"/>
      <c r="C2137" s="195"/>
      <c r="D2137" s="494"/>
      <c r="E2137" s="252">
        <f>IF(I2137=0,0,VLOOKUP(I2137,EQUIPOS,4,FALSE))</f>
        <v>0</v>
      </c>
      <c r="F2137" s="230">
        <f t="shared" si="394"/>
        <v>0</v>
      </c>
      <c r="G2137" s="232"/>
      <c r="I2137" s="658"/>
    </row>
    <row r="2138" spans="1:9">
      <c r="A2138" s="748" t="str">
        <f>IF(I2138=0,"",VLOOKUP(I2138,EQUIPOS,2,FALSE))</f>
        <v/>
      </c>
      <c r="B2138" s="749"/>
      <c r="C2138" s="195"/>
      <c r="D2138" s="494"/>
      <c r="E2138" s="252">
        <f>IF(I2138=0,0,VLOOKUP(I2138,EQUIPOS,4,FALSE))</f>
        <v>0</v>
      </c>
      <c r="F2138" s="230">
        <f t="shared" si="394"/>
        <v>0</v>
      </c>
      <c r="G2138" s="233"/>
      <c r="I2138" s="658"/>
    </row>
    <row r="2139" spans="1:9" ht="30.75" customHeight="1" thickBot="1">
      <c r="A2139" s="234"/>
      <c r="B2139" s="456"/>
      <c r="C2139" s="235"/>
      <c r="D2139" s="503"/>
      <c r="E2139" s="261"/>
      <c r="F2139" s="238" t="s">
        <v>82</v>
      </c>
      <c r="G2139" s="262">
        <f>ROUND(SUM(F2134:F2138),0)</f>
        <v>0</v>
      </c>
      <c r="I2139" s="659"/>
    </row>
    <row r="2140" spans="1:9" ht="13.5" thickTop="1">
      <c r="A2140" s="240" t="s">
        <v>73</v>
      </c>
      <c r="B2140" s="446"/>
      <c r="C2140" s="241"/>
      <c r="D2140" s="509"/>
      <c r="E2140" s="243"/>
      <c r="F2140" s="242"/>
      <c r="G2140" s="244"/>
      <c r="I2140" s="659"/>
    </row>
    <row r="2141" spans="1:9" ht="26">
      <c r="A2141" s="245" t="s">
        <v>57</v>
      </c>
      <c r="B2141" s="454" t="s">
        <v>58</v>
      </c>
      <c r="C2141" s="247" t="s">
        <v>68</v>
      </c>
      <c r="D2141" s="515" t="s">
        <v>74</v>
      </c>
      <c r="E2141" s="248" t="s">
        <v>69</v>
      </c>
      <c r="F2141" s="249" t="s">
        <v>79</v>
      </c>
      <c r="G2141" s="250" t="s">
        <v>70</v>
      </c>
      <c r="H2141" s="220"/>
      <c r="I2141" s="657"/>
    </row>
    <row r="2142" spans="1:9">
      <c r="A2142" s="263" t="str">
        <f t="shared" ref="A2142:A2153" si="395">IF(I2142=0,"",VLOOKUP(I2142,MANOOBRA,2,FALSE))</f>
        <v/>
      </c>
      <c r="B2142" s="444" t="str">
        <f t="shared" ref="B2142:B2153" si="396">IF(I2142=0,"",VLOOKUP(I2142,MANOOBRA,3,FALSE))</f>
        <v/>
      </c>
      <c r="C2142" s="195"/>
      <c r="D2142" s="563"/>
      <c r="E2142" s="252">
        <f t="shared" ref="E2142:E2153" si="397">IF(I2142=0,0,VLOOKUP(I2142,MANOOBRA,4,FALSE))</f>
        <v>0</v>
      </c>
      <c r="F2142" s="230">
        <f>IF(D2142=0,0,C2142*E2142/D2142)</f>
        <v>0</v>
      </c>
      <c r="G2142" s="231"/>
      <c r="I2142" s="658"/>
    </row>
    <row r="2143" spans="1:9">
      <c r="A2143" s="263" t="str">
        <f t="shared" si="395"/>
        <v/>
      </c>
      <c r="B2143" s="444" t="str">
        <f t="shared" si="396"/>
        <v/>
      </c>
      <c r="C2143" s="195"/>
      <c r="D2143" s="563"/>
      <c r="E2143" s="252">
        <f t="shared" si="397"/>
        <v>0</v>
      </c>
      <c r="F2143" s="230">
        <f t="shared" ref="F2143:F2153" si="398">IF(D2143=0,0,C2143*E2143/D2143)</f>
        <v>0</v>
      </c>
      <c r="G2143" s="232"/>
      <c r="I2143" s="658"/>
    </row>
    <row r="2144" spans="1:9">
      <c r="A2144" s="263" t="str">
        <f t="shared" si="395"/>
        <v/>
      </c>
      <c r="B2144" s="444" t="str">
        <f t="shared" si="396"/>
        <v/>
      </c>
      <c r="C2144" s="195"/>
      <c r="D2144" s="563"/>
      <c r="E2144" s="252">
        <f t="shared" si="397"/>
        <v>0</v>
      </c>
      <c r="F2144" s="230">
        <f t="shared" si="398"/>
        <v>0</v>
      </c>
      <c r="G2144" s="232"/>
      <c r="I2144" s="658"/>
    </row>
    <row r="2145" spans="1:15">
      <c r="A2145" s="263" t="str">
        <f t="shared" si="395"/>
        <v/>
      </c>
      <c r="B2145" s="444" t="str">
        <f t="shared" si="396"/>
        <v/>
      </c>
      <c r="C2145" s="195"/>
      <c r="D2145" s="527"/>
      <c r="E2145" s="252">
        <f t="shared" si="397"/>
        <v>0</v>
      </c>
      <c r="F2145" s="230">
        <f t="shared" si="398"/>
        <v>0</v>
      </c>
      <c r="G2145" s="232"/>
      <c r="I2145" s="658"/>
    </row>
    <row r="2146" spans="1:15">
      <c r="A2146" s="263" t="str">
        <f t="shared" si="395"/>
        <v/>
      </c>
      <c r="B2146" s="444" t="str">
        <f t="shared" si="396"/>
        <v/>
      </c>
      <c r="C2146" s="195"/>
      <c r="D2146" s="527"/>
      <c r="E2146" s="252">
        <f t="shared" si="397"/>
        <v>0</v>
      </c>
      <c r="F2146" s="230">
        <f t="shared" si="398"/>
        <v>0</v>
      </c>
      <c r="G2146" s="232"/>
      <c r="I2146" s="658"/>
    </row>
    <row r="2147" spans="1:15">
      <c r="A2147" s="263" t="str">
        <f t="shared" si="395"/>
        <v/>
      </c>
      <c r="B2147" s="444" t="str">
        <f t="shared" si="396"/>
        <v/>
      </c>
      <c r="C2147" s="195"/>
      <c r="D2147" s="527"/>
      <c r="E2147" s="252">
        <f t="shared" si="397"/>
        <v>0</v>
      </c>
      <c r="F2147" s="230">
        <f t="shared" si="398"/>
        <v>0</v>
      </c>
      <c r="G2147" s="232"/>
      <c r="I2147" s="658"/>
    </row>
    <row r="2148" spans="1:15">
      <c r="A2148" s="263" t="str">
        <f t="shared" si="395"/>
        <v/>
      </c>
      <c r="B2148" s="444" t="str">
        <f t="shared" si="396"/>
        <v/>
      </c>
      <c r="C2148" s="195"/>
      <c r="D2148" s="527"/>
      <c r="E2148" s="252">
        <f t="shared" si="397"/>
        <v>0</v>
      </c>
      <c r="F2148" s="230">
        <f t="shared" si="398"/>
        <v>0</v>
      </c>
      <c r="G2148" s="232"/>
      <c r="I2148" s="658"/>
    </row>
    <row r="2149" spans="1:15">
      <c r="A2149" s="263" t="str">
        <f t="shared" si="395"/>
        <v/>
      </c>
      <c r="B2149" s="444" t="str">
        <f t="shared" si="396"/>
        <v/>
      </c>
      <c r="C2149" s="195"/>
      <c r="D2149" s="527"/>
      <c r="E2149" s="252">
        <f t="shared" si="397"/>
        <v>0</v>
      </c>
      <c r="F2149" s="230">
        <f t="shared" si="398"/>
        <v>0</v>
      </c>
      <c r="G2149" s="232"/>
      <c r="I2149" s="658"/>
    </row>
    <row r="2150" spans="1:15">
      <c r="A2150" s="263" t="str">
        <f t="shared" si="395"/>
        <v/>
      </c>
      <c r="B2150" s="444" t="str">
        <f t="shared" si="396"/>
        <v/>
      </c>
      <c r="C2150" s="195"/>
      <c r="D2150" s="527"/>
      <c r="E2150" s="252">
        <f t="shared" si="397"/>
        <v>0</v>
      </c>
      <c r="F2150" s="230">
        <f t="shared" si="398"/>
        <v>0</v>
      </c>
      <c r="G2150" s="232"/>
      <c r="I2150" s="658"/>
    </row>
    <row r="2151" spans="1:15">
      <c r="A2151" s="263" t="str">
        <f t="shared" si="395"/>
        <v/>
      </c>
      <c r="B2151" s="444" t="str">
        <f t="shared" si="396"/>
        <v/>
      </c>
      <c r="C2151" s="195"/>
      <c r="D2151" s="527"/>
      <c r="E2151" s="252">
        <f t="shared" si="397"/>
        <v>0</v>
      </c>
      <c r="F2151" s="230">
        <f t="shared" si="398"/>
        <v>0</v>
      </c>
      <c r="G2151" s="232"/>
      <c r="I2151" s="658"/>
    </row>
    <row r="2152" spans="1:15">
      <c r="A2152" s="263" t="str">
        <f t="shared" si="395"/>
        <v/>
      </c>
      <c r="B2152" s="444" t="str">
        <f t="shared" si="396"/>
        <v/>
      </c>
      <c r="C2152" s="195"/>
      <c r="D2152" s="527"/>
      <c r="E2152" s="252">
        <f t="shared" si="397"/>
        <v>0</v>
      </c>
      <c r="F2152" s="230">
        <f t="shared" si="398"/>
        <v>0</v>
      </c>
      <c r="G2152" s="232"/>
      <c r="I2152" s="658"/>
    </row>
    <row r="2153" spans="1:15">
      <c r="A2153" s="263" t="str">
        <f t="shared" si="395"/>
        <v/>
      </c>
      <c r="B2153" s="444" t="str">
        <f t="shared" si="396"/>
        <v/>
      </c>
      <c r="C2153" s="195"/>
      <c r="D2153" s="527"/>
      <c r="E2153" s="252">
        <f t="shared" si="397"/>
        <v>0</v>
      </c>
      <c r="F2153" s="230">
        <f t="shared" si="398"/>
        <v>0</v>
      </c>
      <c r="G2153" s="233"/>
      <c r="I2153" s="658"/>
    </row>
    <row r="2154" spans="1:15" ht="31.5" customHeight="1" thickBot="1">
      <c r="A2154" s="234"/>
      <c r="B2154" s="456"/>
      <c r="C2154" s="235"/>
      <c r="D2154" s="237"/>
      <c r="E2154" s="237"/>
      <c r="F2154" s="238" t="s">
        <v>83</v>
      </c>
      <c r="G2154" s="262">
        <f>ROUND(SUM(F2142:F2153),0)</f>
        <v>0</v>
      </c>
      <c r="I2154" s="659"/>
    </row>
    <row r="2155" spans="1:15" ht="13.5" thickTop="1">
      <c r="A2155" s="186" t="s">
        <v>76</v>
      </c>
      <c r="B2155" s="446"/>
      <c r="C2155" s="241"/>
      <c r="D2155" s="243"/>
      <c r="E2155" s="243"/>
      <c r="F2155" s="242"/>
      <c r="G2155" s="244"/>
      <c r="I2155" s="659"/>
    </row>
    <row r="2156" spans="1:15">
      <c r="A2156" s="245" t="s">
        <v>57</v>
      </c>
      <c r="B2156" s="455"/>
      <c r="C2156" s="246"/>
      <c r="D2156" s="317"/>
      <c r="E2156" s="248" t="s">
        <v>77</v>
      </c>
      <c r="F2156" s="249" t="s">
        <v>78</v>
      </c>
      <c r="G2156" s="264" t="s">
        <v>77</v>
      </c>
      <c r="H2156" s="220"/>
      <c r="I2156" s="657"/>
    </row>
    <row r="2157" spans="1:15">
      <c r="A2157" s="185" t="s">
        <v>87</v>
      </c>
      <c r="B2157" s="453"/>
      <c r="C2157" s="265"/>
      <c r="D2157" s="318"/>
      <c r="E2157" s="229">
        <f>ROUND(SUM(G2116,G2131,G2139,G2154),2)</f>
        <v>0</v>
      </c>
      <c r="F2157" s="266">
        <f>A</f>
        <v>0</v>
      </c>
      <c r="G2157" s="267">
        <f>E2157*F2157</f>
        <v>0</v>
      </c>
      <c r="I2157" s="659"/>
    </row>
    <row r="2158" spans="1:15">
      <c r="A2158" s="185" t="s">
        <v>85</v>
      </c>
      <c r="B2158" s="453"/>
      <c r="C2158" s="265"/>
      <c r="D2158" s="318"/>
      <c r="E2158" s="229">
        <f>SUM(G2116,G2131,G2139,G2154)</f>
        <v>0</v>
      </c>
      <c r="F2158" s="266">
        <f>I</f>
        <v>0</v>
      </c>
      <c r="G2158" s="267">
        <f>E2158*F2158</f>
        <v>0</v>
      </c>
      <c r="I2158" s="659"/>
    </row>
    <row r="2159" spans="1:15">
      <c r="A2159" s="185" t="s">
        <v>86</v>
      </c>
      <c r="B2159" s="453"/>
      <c r="C2159" s="265"/>
      <c r="D2159" s="318"/>
      <c r="E2159" s="229">
        <f>SUM(G2116,G2131,G2139,G2154)</f>
        <v>0</v>
      </c>
      <c r="F2159" s="266">
        <f>U</f>
        <v>0</v>
      </c>
      <c r="G2159" s="267">
        <f>E2159*F2159</f>
        <v>0</v>
      </c>
      <c r="I2159" s="659"/>
    </row>
    <row r="2160" spans="1:15" ht="33" customHeight="1" thickBot="1">
      <c r="A2160" s="234"/>
      <c r="B2160" s="456"/>
      <c r="C2160" s="235"/>
      <c r="D2160" s="237"/>
      <c r="E2160" s="237"/>
      <c r="F2160" s="268" t="s">
        <v>84</v>
      </c>
      <c r="G2160" s="262">
        <f>SUM(G2157:G2159)</f>
        <v>0</v>
      </c>
      <c r="I2160" s="659"/>
      <c r="J2160" s="295"/>
      <c r="K2160" s="296"/>
      <c r="L2160" s="296"/>
      <c r="M2160" s="296"/>
      <c r="N2160" s="296"/>
      <c r="O2160" s="296"/>
    </row>
    <row r="2161" spans="1:16" s="211" customFormat="1" ht="14" thickTop="1" thickBot="1">
      <c r="A2161" s="269"/>
      <c r="B2161" s="443"/>
      <c r="C2161" s="270"/>
      <c r="D2161" s="319"/>
      <c r="E2161" s="271" t="s">
        <v>89</v>
      </c>
      <c r="F2161" s="272"/>
      <c r="G2161" s="273">
        <f>ROUND(SUM(G2116,G2131,G2139,G2154,G2160),0)</f>
        <v>0</v>
      </c>
      <c r="I2161" s="660"/>
      <c r="J2161" s="585" t="str">
        <f>B2100</f>
        <v>1,4,21</v>
      </c>
      <c r="K2161" s="274">
        <f>E2157</f>
        <v>0</v>
      </c>
      <c r="L2161" s="294">
        <f>G2157</f>
        <v>0</v>
      </c>
      <c r="M2161" s="294">
        <f>G2158</f>
        <v>0</v>
      </c>
      <c r="N2161" s="294">
        <f>G2159</f>
        <v>0</v>
      </c>
      <c r="O2161" s="299">
        <f>SUM(K2161:N2161)</f>
        <v>0</v>
      </c>
      <c r="P2161" s="294"/>
    </row>
    <row r="2162" spans="1:16" ht="13.5" thickTop="1">
      <c r="A2162" s="275" t="s">
        <v>97</v>
      </c>
      <c r="B2162" s="438"/>
      <c r="C2162" s="215"/>
      <c r="D2162" s="217"/>
      <c r="E2162" s="217"/>
      <c r="F2162" s="216"/>
      <c r="G2162" s="219"/>
      <c r="I2162" s="659"/>
      <c r="P2162" s="294"/>
    </row>
    <row r="2163" spans="1:16">
      <c r="A2163" s="275"/>
      <c r="B2163" s="452"/>
      <c r="C2163" s="276"/>
      <c r="D2163" s="320"/>
      <c r="E2163" s="217"/>
      <c r="F2163" s="216"/>
      <c r="G2163" s="277">
        <f ca="1">TODAY()</f>
        <v>44839</v>
      </c>
      <c r="I2163" s="659"/>
      <c r="P2163" s="294"/>
    </row>
    <row r="2164" spans="1:16" ht="13.5" thickBot="1">
      <c r="A2164" s="234"/>
      <c r="B2164" s="456"/>
      <c r="C2164" s="235"/>
      <c r="D2164" s="237"/>
      <c r="E2164" s="237"/>
      <c r="F2164" s="236"/>
      <c r="G2164" s="278"/>
      <c r="I2164" s="659"/>
      <c r="P2164" s="294"/>
    </row>
    <row r="2165" spans="1:16" ht="13.5" thickTop="1">
      <c r="A2165" s="215"/>
      <c r="B2165" s="438"/>
      <c r="C2165" s="215"/>
      <c r="D2165" s="217"/>
      <c r="E2165" s="217"/>
      <c r="F2165" s="216"/>
      <c r="G2165" s="216"/>
      <c r="I2165" s="434"/>
      <c r="P2165" s="294"/>
    </row>
    <row r="2166" spans="1:16" s="199" customFormat="1">
      <c r="A2166" s="196" t="s">
        <v>109</v>
      </c>
      <c r="B2166" s="458"/>
      <c r="C2166" s="196"/>
      <c r="D2166" s="198"/>
      <c r="E2166" s="198"/>
      <c r="F2166" s="197"/>
      <c r="G2166" s="197"/>
      <c r="I2166" s="321"/>
      <c r="J2166" s="200"/>
      <c r="O2166" s="297"/>
    </row>
    <row r="2167" spans="1:16" s="199" customFormat="1">
      <c r="A2167" s="196" t="str">
        <f>CONCATENATE('Prestaciones y AIU'!A2451," ANALISIS DE PRECIOS UNITARIOS")</f>
        <v xml:space="preserve"> ANALISIS DE PRECIOS UNITARIOS</v>
      </c>
      <c r="B2167" s="458"/>
      <c r="C2167" s="196"/>
      <c r="D2167" s="198"/>
      <c r="E2167" s="198"/>
      <c r="F2167" s="197"/>
      <c r="G2167" s="197"/>
      <c r="I2167" s="321"/>
      <c r="J2167" s="200"/>
      <c r="O2167" s="297"/>
    </row>
    <row r="2168" spans="1:16" s="199" customFormat="1">
      <c r="A2168" s="196" t="str">
        <f>Objeto_LIC</f>
        <v>OPTIMIZACION DEL SISTEMA DE ABASTECIMIENTO (ADUCCION, PRETRATAMIENTO Y CONDUCCION) DEL MUNICPIO DE TAME, DEPARTAMENTO DE ARAUCA</v>
      </c>
      <c r="B2168" s="458"/>
      <c r="C2168" s="196"/>
      <c r="D2168" s="198"/>
      <c r="E2168" s="198"/>
      <c r="F2168" s="197"/>
      <c r="G2168" s="197"/>
      <c r="I2168" s="321"/>
      <c r="J2168" s="200"/>
      <c r="O2168" s="297"/>
    </row>
    <row r="2169" spans="1:16" s="199" customFormat="1">
      <c r="A2169" s="196"/>
      <c r="B2169" s="458"/>
      <c r="C2169" s="196"/>
      <c r="D2169" s="198"/>
      <c r="E2169" s="198"/>
      <c r="F2169" s="197"/>
      <c r="G2169" s="197"/>
      <c r="I2169" s="321"/>
      <c r="J2169" s="200"/>
      <c r="O2169" s="297"/>
    </row>
    <row r="2170" spans="1:16" ht="13.5" thickBot="1">
      <c r="A2170" s="201"/>
      <c r="B2170" s="448"/>
      <c r="C2170" s="201"/>
      <c r="D2170" s="203"/>
      <c r="E2170" s="203"/>
      <c r="F2170" s="202"/>
      <c r="G2170" s="202"/>
    </row>
    <row r="2171" spans="1:16" s="211" customFormat="1" ht="13.5" thickTop="1">
      <c r="A2171" s="206"/>
      <c r="B2171" s="457"/>
      <c r="C2171" s="207"/>
      <c r="D2171" s="209"/>
      <c r="E2171" s="209"/>
      <c r="F2171" s="208"/>
      <c r="G2171" s="210" t="s">
        <v>110</v>
      </c>
      <c r="I2171" s="323"/>
      <c r="J2171" s="212"/>
      <c r="O2171" s="297"/>
    </row>
    <row r="2172" spans="1:16">
      <c r="A2172" s="213" t="s">
        <v>62</v>
      </c>
      <c r="B2172" s="750">
        <f>Proponente</f>
        <v>0</v>
      </c>
      <c r="C2172" s="750"/>
      <c r="D2172" s="750"/>
      <c r="E2172" s="750"/>
      <c r="F2172" s="750"/>
      <c r="G2172" s="751"/>
    </row>
    <row r="2173" spans="1:16" ht="32" customHeight="1">
      <c r="A2173" s="213" t="s">
        <v>63</v>
      </c>
      <c r="B2173" s="470" t="s">
        <v>292</v>
      </c>
      <c r="C2173" s="750" t="str">
        <f>VLOOKUP(B2173,Presupuesto!$A$4:$B$106,2,FALSE)</f>
        <v xml:space="preserve">Suministro e instalación de Medidor ultrasónico de 20" No Invasivo con gabinete, incluye accesorios y caseta de protección </v>
      </c>
      <c r="D2173" s="750"/>
      <c r="E2173" s="750"/>
      <c r="F2173" s="750"/>
      <c r="G2173" s="751"/>
    </row>
    <row r="2174" spans="1:16">
      <c r="A2174" s="214"/>
      <c r="B2174" s="438"/>
      <c r="C2174" s="215"/>
      <c r="D2174" s="217"/>
      <c r="E2174" s="217"/>
      <c r="F2174" s="218" t="s">
        <v>88</v>
      </c>
      <c r="G2174" s="582" t="str">
        <f>IF(B2173=0,"-",VLOOKUP(B2173,Presupuesto!$A$5:$C$119,3,FALSE))</f>
        <v>UND</v>
      </c>
      <c r="H2174" s="582"/>
      <c r="I2174" s="582"/>
      <c r="J2174" s="582"/>
      <c r="K2174" s="583"/>
    </row>
    <row r="2175" spans="1:16" ht="13.5" thickBot="1">
      <c r="A2175" s="213" t="s">
        <v>64</v>
      </c>
      <c r="B2175" s="438"/>
      <c r="C2175" s="215"/>
      <c r="D2175" s="217"/>
      <c r="E2175" s="217"/>
      <c r="F2175" s="216"/>
      <c r="G2175" s="219"/>
      <c r="I2175" s="324"/>
      <c r="J2175" s="295"/>
      <c r="K2175" s="296"/>
      <c r="L2175" s="296"/>
      <c r="M2175" s="296"/>
      <c r="N2175" s="296"/>
      <c r="O2175" s="296"/>
    </row>
    <row r="2176" spans="1:16" s="220" customFormat="1" ht="13.5" thickTop="1">
      <c r="A2176" s="221" t="s">
        <v>57</v>
      </c>
      <c r="B2176" s="447" t="s">
        <v>65</v>
      </c>
      <c r="C2176" s="222" t="s">
        <v>66</v>
      </c>
      <c r="D2176" s="223" t="s">
        <v>74</v>
      </c>
      <c r="E2176" s="224" t="s">
        <v>100</v>
      </c>
      <c r="F2176" s="224" t="s">
        <v>79</v>
      </c>
      <c r="G2176" s="225" t="s">
        <v>70</v>
      </c>
      <c r="I2176" s="657"/>
      <c r="J2176" s="226"/>
      <c r="O2176" s="296"/>
    </row>
    <row r="2177" spans="1:15">
      <c r="A2177" s="227" t="str">
        <f t="shared" ref="A2177:A2188" si="399">IF(I2177=0,"-",VLOOKUP(I2177,EQUIPOS,2,FALSE))</f>
        <v>-</v>
      </c>
      <c r="B2177" s="228"/>
      <c r="C2177" s="228"/>
      <c r="D2177" s="194"/>
      <c r="E2177" s="229">
        <f t="shared" ref="E2177:E2188" si="400">IF(I2177=0,0,VLOOKUP(I2177,EQUIPOS,4,FALSE))</f>
        <v>0</v>
      </c>
      <c r="F2177" s="230">
        <f t="shared" ref="F2177:F2188" si="401">IF(D2177=0,0,E2177/D2177)</f>
        <v>0</v>
      </c>
      <c r="G2177" s="231"/>
      <c r="I2177" s="658"/>
    </row>
    <row r="2178" spans="1:15">
      <c r="A2178" s="227" t="str">
        <f t="shared" si="399"/>
        <v>-</v>
      </c>
      <c r="B2178" s="228"/>
      <c r="C2178" s="228"/>
      <c r="D2178" s="194"/>
      <c r="E2178" s="229">
        <f t="shared" si="400"/>
        <v>0</v>
      </c>
      <c r="F2178" s="230">
        <f t="shared" si="401"/>
        <v>0</v>
      </c>
      <c r="G2178" s="232"/>
      <c r="I2178" s="658"/>
    </row>
    <row r="2179" spans="1:15">
      <c r="A2179" s="227" t="str">
        <f t="shared" si="399"/>
        <v>-</v>
      </c>
      <c r="B2179" s="228"/>
      <c r="C2179" s="228"/>
      <c r="D2179" s="194"/>
      <c r="E2179" s="229">
        <f t="shared" si="400"/>
        <v>0</v>
      </c>
      <c r="F2179" s="230">
        <f t="shared" si="401"/>
        <v>0</v>
      </c>
      <c r="G2179" s="232"/>
      <c r="I2179" s="658"/>
    </row>
    <row r="2180" spans="1:15">
      <c r="A2180" s="227" t="str">
        <f t="shared" si="399"/>
        <v>-</v>
      </c>
      <c r="B2180" s="228"/>
      <c r="C2180" s="228"/>
      <c r="D2180" s="194"/>
      <c r="E2180" s="229">
        <f t="shared" si="400"/>
        <v>0</v>
      </c>
      <c r="F2180" s="230">
        <f t="shared" si="401"/>
        <v>0</v>
      </c>
      <c r="G2180" s="232"/>
      <c r="I2180" s="658"/>
    </row>
    <row r="2181" spans="1:15">
      <c r="A2181" s="227" t="str">
        <f t="shared" si="399"/>
        <v>-</v>
      </c>
      <c r="B2181" s="228"/>
      <c r="C2181" s="228"/>
      <c r="D2181" s="194"/>
      <c r="E2181" s="229">
        <f t="shared" si="400"/>
        <v>0</v>
      </c>
      <c r="F2181" s="230">
        <f t="shared" si="401"/>
        <v>0</v>
      </c>
      <c r="G2181" s="232"/>
      <c r="I2181" s="658"/>
    </row>
    <row r="2182" spans="1:15">
      <c r="A2182" s="227" t="str">
        <f t="shared" si="399"/>
        <v>-</v>
      </c>
      <c r="B2182" s="228"/>
      <c r="C2182" s="228"/>
      <c r="D2182" s="194"/>
      <c r="E2182" s="229">
        <f t="shared" si="400"/>
        <v>0</v>
      </c>
      <c r="F2182" s="230">
        <f t="shared" si="401"/>
        <v>0</v>
      </c>
      <c r="G2182" s="232"/>
      <c r="I2182" s="658"/>
    </row>
    <row r="2183" spans="1:15">
      <c r="A2183" s="227" t="str">
        <f t="shared" si="399"/>
        <v>-</v>
      </c>
      <c r="B2183" s="228"/>
      <c r="C2183" s="228"/>
      <c r="D2183" s="194"/>
      <c r="E2183" s="229">
        <f t="shared" si="400"/>
        <v>0</v>
      </c>
      <c r="F2183" s="230">
        <f t="shared" si="401"/>
        <v>0</v>
      </c>
      <c r="G2183" s="232"/>
      <c r="I2183" s="658"/>
    </row>
    <row r="2184" spans="1:15">
      <c r="A2184" s="227" t="str">
        <f t="shared" si="399"/>
        <v>-</v>
      </c>
      <c r="B2184" s="228"/>
      <c r="C2184" s="228"/>
      <c r="D2184" s="194"/>
      <c r="E2184" s="229">
        <f t="shared" si="400"/>
        <v>0</v>
      </c>
      <c r="F2184" s="230">
        <f t="shared" si="401"/>
        <v>0</v>
      </c>
      <c r="G2184" s="232"/>
      <c r="I2184" s="658"/>
    </row>
    <row r="2185" spans="1:15">
      <c r="A2185" s="227" t="str">
        <f t="shared" si="399"/>
        <v>-</v>
      </c>
      <c r="B2185" s="228"/>
      <c r="C2185" s="228"/>
      <c r="D2185" s="194"/>
      <c r="E2185" s="229">
        <f t="shared" si="400"/>
        <v>0</v>
      </c>
      <c r="F2185" s="230">
        <f t="shared" si="401"/>
        <v>0</v>
      </c>
      <c r="G2185" s="232"/>
      <c r="I2185" s="658"/>
    </row>
    <row r="2186" spans="1:15">
      <c r="A2186" s="227" t="str">
        <f t="shared" si="399"/>
        <v>-</v>
      </c>
      <c r="B2186" s="228"/>
      <c r="C2186" s="228"/>
      <c r="D2186" s="194"/>
      <c r="E2186" s="229">
        <f t="shared" si="400"/>
        <v>0</v>
      </c>
      <c r="F2186" s="230">
        <f t="shared" si="401"/>
        <v>0</v>
      </c>
      <c r="G2186" s="232"/>
      <c r="I2186" s="658"/>
    </row>
    <row r="2187" spans="1:15">
      <c r="A2187" s="227" t="str">
        <f t="shared" si="399"/>
        <v>-</v>
      </c>
      <c r="B2187" s="228"/>
      <c r="C2187" s="228"/>
      <c r="D2187" s="194"/>
      <c r="E2187" s="229">
        <f t="shared" si="400"/>
        <v>0</v>
      </c>
      <c r="F2187" s="230">
        <f t="shared" si="401"/>
        <v>0</v>
      </c>
      <c r="G2187" s="232"/>
      <c r="I2187" s="658"/>
    </row>
    <row r="2188" spans="1:15">
      <c r="A2188" s="227" t="str">
        <f t="shared" si="399"/>
        <v>-</v>
      </c>
      <c r="B2188" s="228"/>
      <c r="C2188" s="228"/>
      <c r="D2188" s="194"/>
      <c r="E2188" s="229">
        <f t="shared" si="400"/>
        <v>0</v>
      </c>
      <c r="F2188" s="230">
        <f t="shared" si="401"/>
        <v>0</v>
      </c>
      <c r="G2188" s="232"/>
      <c r="I2188" s="658"/>
    </row>
    <row r="2189" spans="1:15" ht="13.5" thickBot="1">
      <c r="A2189" s="234"/>
      <c r="B2189" s="456"/>
      <c r="C2189" s="235"/>
      <c r="D2189" s="237"/>
      <c r="E2189" s="237"/>
      <c r="F2189" s="238" t="s">
        <v>80</v>
      </c>
      <c r="G2189" s="239">
        <f>SUM(F2177:F2188)</f>
        <v>0</v>
      </c>
      <c r="I2189" s="659"/>
    </row>
    <row r="2190" spans="1:15" ht="13.5" thickTop="1">
      <c r="A2190" s="240" t="s">
        <v>67</v>
      </c>
      <c r="B2190" s="446"/>
      <c r="C2190" s="241"/>
      <c r="D2190" s="243"/>
      <c r="E2190" s="243"/>
      <c r="F2190" s="242"/>
      <c r="G2190" s="244"/>
      <c r="I2190" s="659"/>
    </row>
    <row r="2191" spans="1:15" s="220" customFormat="1" ht="26">
      <c r="A2191" s="245" t="s">
        <v>57</v>
      </c>
      <c r="B2191" s="455"/>
      <c r="C2191" s="247" t="s">
        <v>58</v>
      </c>
      <c r="D2191" s="316" t="s">
        <v>68</v>
      </c>
      <c r="E2191" s="248" t="s">
        <v>69</v>
      </c>
      <c r="F2191" s="249" t="s">
        <v>79</v>
      </c>
      <c r="G2191" s="250" t="s">
        <v>70</v>
      </c>
      <c r="I2191" s="657"/>
      <c r="J2191" s="226"/>
      <c r="O2191" s="296"/>
    </row>
    <row r="2192" spans="1:15">
      <c r="A2192" s="748" t="str">
        <f t="shared" ref="A2192:A2203" si="402">IF(I2192=0,"",VLOOKUP(I2192,MATERIALES,2,FALSE))</f>
        <v/>
      </c>
      <c r="B2192" s="749"/>
      <c r="C2192" s="251" t="str">
        <f t="shared" ref="C2192:C2200" si="403">IF(I2192=0,"",VLOOKUP(I2192,MATERIALES,3,FALSE))</f>
        <v/>
      </c>
      <c r="D2192" s="494"/>
      <c r="E2192" s="252">
        <f t="shared" ref="E2192:E2203" si="404">IF(I2192=0,0,VLOOKUP(I2192,MATERIALES,4,FALSE))</f>
        <v>0</v>
      </c>
      <c r="F2192" s="230">
        <f>D2192*E2192</f>
        <v>0</v>
      </c>
      <c r="G2192" s="231"/>
      <c r="I2192" s="658"/>
    </row>
    <row r="2193" spans="1:9">
      <c r="A2193" s="748" t="str">
        <f t="shared" si="402"/>
        <v/>
      </c>
      <c r="B2193" s="749"/>
      <c r="C2193" s="251" t="str">
        <f t="shared" si="403"/>
        <v/>
      </c>
      <c r="D2193" s="494"/>
      <c r="E2193" s="252">
        <f t="shared" si="404"/>
        <v>0</v>
      </c>
      <c r="F2193" s="230">
        <f t="shared" ref="F2193:F2203" si="405">D2193*E2193</f>
        <v>0</v>
      </c>
      <c r="G2193" s="232"/>
      <c r="I2193" s="658"/>
    </row>
    <row r="2194" spans="1:9">
      <c r="A2194" s="748" t="str">
        <f t="shared" si="402"/>
        <v/>
      </c>
      <c r="B2194" s="749"/>
      <c r="C2194" s="251" t="str">
        <f t="shared" si="403"/>
        <v/>
      </c>
      <c r="D2194" s="494"/>
      <c r="E2194" s="252">
        <f t="shared" si="404"/>
        <v>0</v>
      </c>
      <c r="F2194" s="230">
        <f t="shared" si="405"/>
        <v>0</v>
      </c>
      <c r="G2194" s="232"/>
      <c r="I2194" s="658"/>
    </row>
    <row r="2195" spans="1:9">
      <c r="A2195" s="748" t="str">
        <f t="shared" ref="A2195" si="406">IF(I2195=0,"",VLOOKUP(I2195,MATERIALES,2,FALSE))</f>
        <v/>
      </c>
      <c r="B2195" s="749"/>
      <c r="C2195" s="251" t="str">
        <f t="shared" si="403"/>
        <v/>
      </c>
      <c r="D2195" s="494"/>
      <c r="E2195" s="252">
        <f t="shared" si="404"/>
        <v>0</v>
      </c>
      <c r="F2195" s="230">
        <f t="shared" si="405"/>
        <v>0</v>
      </c>
      <c r="G2195" s="232"/>
      <c r="I2195" s="661"/>
    </row>
    <row r="2196" spans="1:9">
      <c r="A2196" s="748" t="str">
        <f t="shared" si="402"/>
        <v/>
      </c>
      <c r="B2196" s="749"/>
      <c r="C2196" s="251" t="str">
        <f t="shared" si="403"/>
        <v/>
      </c>
      <c r="D2196" s="494"/>
      <c r="E2196" s="252">
        <f t="shared" si="404"/>
        <v>0</v>
      </c>
      <c r="F2196" s="230">
        <f t="shared" si="405"/>
        <v>0</v>
      </c>
      <c r="G2196" s="232"/>
      <c r="I2196" s="658"/>
    </row>
    <row r="2197" spans="1:9">
      <c r="A2197" s="748" t="str">
        <f t="shared" si="402"/>
        <v/>
      </c>
      <c r="B2197" s="749"/>
      <c r="C2197" s="251" t="str">
        <f t="shared" si="403"/>
        <v/>
      </c>
      <c r="D2197" s="194"/>
      <c r="E2197" s="252">
        <f t="shared" si="404"/>
        <v>0</v>
      </c>
      <c r="F2197" s="230">
        <f t="shared" si="405"/>
        <v>0</v>
      </c>
      <c r="G2197" s="232"/>
      <c r="I2197" s="661"/>
    </row>
    <row r="2198" spans="1:9">
      <c r="A2198" s="748" t="str">
        <f t="shared" si="402"/>
        <v/>
      </c>
      <c r="B2198" s="749"/>
      <c r="C2198" s="251" t="str">
        <f t="shared" si="403"/>
        <v/>
      </c>
      <c r="D2198" s="194"/>
      <c r="E2198" s="252">
        <f t="shared" si="404"/>
        <v>0</v>
      </c>
      <c r="F2198" s="230">
        <f t="shared" si="405"/>
        <v>0</v>
      </c>
      <c r="G2198" s="232"/>
      <c r="I2198" s="661"/>
    </row>
    <row r="2199" spans="1:9">
      <c r="A2199" s="748" t="str">
        <f t="shared" si="402"/>
        <v/>
      </c>
      <c r="B2199" s="749"/>
      <c r="C2199" s="251" t="str">
        <f t="shared" si="403"/>
        <v/>
      </c>
      <c r="D2199" s="194"/>
      <c r="E2199" s="252">
        <f t="shared" si="404"/>
        <v>0</v>
      </c>
      <c r="F2199" s="230">
        <f t="shared" si="405"/>
        <v>0</v>
      </c>
      <c r="G2199" s="253"/>
      <c r="I2199" s="661"/>
    </row>
    <row r="2200" spans="1:9">
      <c r="A2200" s="748" t="str">
        <f t="shared" si="402"/>
        <v/>
      </c>
      <c r="B2200" s="749"/>
      <c r="C2200" s="251" t="str">
        <f t="shared" si="403"/>
        <v/>
      </c>
      <c r="D2200" s="194"/>
      <c r="E2200" s="252">
        <f t="shared" si="404"/>
        <v>0</v>
      </c>
      <c r="F2200" s="230">
        <f t="shared" si="405"/>
        <v>0</v>
      </c>
      <c r="G2200" s="232"/>
      <c r="I2200" s="658"/>
    </row>
    <row r="2201" spans="1:9">
      <c r="A2201" s="748" t="str">
        <f t="shared" si="402"/>
        <v/>
      </c>
      <c r="B2201" s="749"/>
      <c r="C2201" s="251"/>
      <c r="D2201" s="194"/>
      <c r="E2201" s="252">
        <f t="shared" si="404"/>
        <v>0</v>
      </c>
      <c r="F2201" s="230">
        <f t="shared" si="405"/>
        <v>0</v>
      </c>
      <c r="G2201" s="232"/>
      <c r="I2201" s="658"/>
    </row>
    <row r="2202" spans="1:9">
      <c r="A2202" s="748" t="str">
        <f t="shared" si="402"/>
        <v/>
      </c>
      <c r="B2202" s="749"/>
      <c r="C2202" s="251"/>
      <c r="D2202" s="194"/>
      <c r="E2202" s="252">
        <f t="shared" si="404"/>
        <v>0</v>
      </c>
      <c r="F2202" s="230">
        <f t="shared" si="405"/>
        <v>0</v>
      </c>
      <c r="G2202" s="232"/>
      <c r="I2202" s="658"/>
    </row>
    <row r="2203" spans="1:9">
      <c r="A2203" s="748" t="str">
        <f t="shared" si="402"/>
        <v/>
      </c>
      <c r="B2203" s="749"/>
      <c r="C2203" s="251" t="str">
        <f t="shared" ref="C2203" si="407">IF(I2203=0,"",VLOOKUP(I2203,MATERIALES,3,FALSE))</f>
        <v/>
      </c>
      <c r="D2203" s="194"/>
      <c r="E2203" s="252">
        <f t="shared" si="404"/>
        <v>0</v>
      </c>
      <c r="F2203" s="230">
        <f t="shared" si="405"/>
        <v>0</v>
      </c>
      <c r="G2203" s="233"/>
      <c r="I2203" s="659"/>
    </row>
    <row r="2204" spans="1:9" ht="26.25" customHeight="1" thickBot="1">
      <c r="A2204" s="214"/>
      <c r="B2204" s="438"/>
      <c r="C2204" s="215"/>
      <c r="D2204" s="217"/>
      <c r="E2204" s="254"/>
      <c r="F2204" s="255" t="s">
        <v>81</v>
      </c>
      <c r="G2204" s="253">
        <f>ROUND(SUM(F2192:F2203),0)</f>
        <v>0</v>
      </c>
      <c r="I2204" s="659"/>
    </row>
    <row r="2205" spans="1:9" ht="14" thickTop="1" thickBot="1">
      <c r="A2205" s="256" t="s">
        <v>72</v>
      </c>
      <c r="B2205" s="445"/>
      <c r="C2205" s="257"/>
      <c r="D2205" s="259"/>
      <c r="E2205" s="259"/>
      <c r="F2205" s="258"/>
      <c r="G2205" s="260"/>
      <c r="I2205" s="659"/>
    </row>
    <row r="2206" spans="1:9" ht="13.5" thickTop="1">
      <c r="A2206" s="245" t="s">
        <v>57</v>
      </c>
      <c r="B2206" s="455"/>
      <c r="C2206" s="248" t="s">
        <v>71</v>
      </c>
      <c r="D2206" s="316" t="s">
        <v>75</v>
      </c>
      <c r="E2206" s="248" t="s">
        <v>98</v>
      </c>
      <c r="F2206" s="249" t="s">
        <v>79</v>
      </c>
      <c r="G2206" s="250" t="s">
        <v>70</v>
      </c>
      <c r="I2206" s="658"/>
    </row>
    <row r="2207" spans="1:9">
      <c r="A2207" s="748" t="str">
        <f>IF(I2207=0,"",VLOOKUP(I2207,EQUIPOS,2,FALSE))</f>
        <v/>
      </c>
      <c r="B2207" s="749"/>
      <c r="C2207" s="195"/>
      <c r="D2207" s="194"/>
      <c r="E2207" s="252">
        <f>IF(I2207=0,0,VLOOKUP(I2207,EQUIPOS,4,FALSE))</f>
        <v>0</v>
      </c>
      <c r="F2207" s="230">
        <f>C2207*D2207*E2207</f>
        <v>0</v>
      </c>
      <c r="G2207" s="231"/>
      <c r="I2207" s="658"/>
    </row>
    <row r="2208" spans="1:9">
      <c r="A2208" s="748" t="str">
        <f>IF(I2208=0,"",VLOOKUP(I2208,EQUIPOS,2,FALSE))</f>
        <v/>
      </c>
      <c r="B2208" s="749"/>
      <c r="C2208" s="195"/>
      <c r="D2208" s="194"/>
      <c r="E2208" s="252">
        <f>IF(I2208=0,0,VLOOKUP(I2208,EQUIPOS,4,FALSE))</f>
        <v>0</v>
      </c>
      <c r="F2208" s="230">
        <f t="shared" ref="F2208:F2211" si="408">C2208*D2208*E2208</f>
        <v>0</v>
      </c>
      <c r="G2208" s="232"/>
      <c r="I2208" s="658"/>
    </row>
    <row r="2209" spans="1:9">
      <c r="A2209" s="748" t="str">
        <f>IF(I2209=0,"",VLOOKUP(I2209,EQUIPOS,2,FALSE))</f>
        <v/>
      </c>
      <c r="B2209" s="749"/>
      <c r="C2209" s="195"/>
      <c r="D2209" s="194"/>
      <c r="E2209" s="252">
        <f>IF(I2209=0,0,VLOOKUP(I2209,EQUIPOS,4,FALSE))</f>
        <v>0</v>
      </c>
      <c r="F2209" s="230">
        <f t="shared" si="408"/>
        <v>0</v>
      </c>
      <c r="G2209" s="232"/>
      <c r="I2209" s="658"/>
    </row>
    <row r="2210" spans="1:9">
      <c r="A2210" s="748" t="str">
        <f>IF(I2210=0,"",VLOOKUP(I2210,EQUIPOS,2,FALSE))</f>
        <v/>
      </c>
      <c r="B2210" s="749"/>
      <c r="C2210" s="195"/>
      <c r="D2210" s="194"/>
      <c r="E2210" s="252">
        <f>IF(I2210=0,0,VLOOKUP(I2210,EQUIPOS,4,FALSE))</f>
        <v>0</v>
      </c>
      <c r="F2210" s="230">
        <f t="shared" si="408"/>
        <v>0</v>
      </c>
      <c r="G2210" s="232"/>
      <c r="I2210" s="658"/>
    </row>
    <row r="2211" spans="1:9">
      <c r="A2211" s="748" t="str">
        <f>IF(I2211=0,"",VLOOKUP(I2211,EQUIPOS,2,FALSE))</f>
        <v/>
      </c>
      <c r="B2211" s="749"/>
      <c r="C2211" s="195"/>
      <c r="D2211" s="194"/>
      <c r="E2211" s="252">
        <f>IF(I2211=0,0,VLOOKUP(I2211,EQUIPOS,4,FALSE))</f>
        <v>0</v>
      </c>
      <c r="F2211" s="230">
        <f t="shared" si="408"/>
        <v>0</v>
      </c>
      <c r="G2211" s="233"/>
      <c r="I2211" s="659"/>
    </row>
    <row r="2212" spans="1:9" ht="30.75" customHeight="1" thickBot="1">
      <c r="A2212" s="234"/>
      <c r="B2212" s="456"/>
      <c r="C2212" s="235"/>
      <c r="D2212" s="237"/>
      <c r="E2212" s="261"/>
      <c r="F2212" s="238" t="s">
        <v>82</v>
      </c>
      <c r="G2212" s="262">
        <f>ROUND(SUM(F2207:F2211),0)</f>
        <v>0</v>
      </c>
      <c r="I2212" s="659"/>
    </row>
    <row r="2213" spans="1:9" ht="13.5" thickTop="1">
      <c r="A2213" s="240" t="s">
        <v>73</v>
      </c>
      <c r="B2213" s="446"/>
      <c r="C2213" s="241"/>
      <c r="D2213" s="243"/>
      <c r="E2213" s="243"/>
      <c r="F2213" s="242"/>
      <c r="G2213" s="244"/>
      <c r="I2213" s="657"/>
    </row>
    <row r="2214" spans="1:9" ht="26">
      <c r="A2214" s="245" t="s">
        <v>57</v>
      </c>
      <c r="B2214" s="454" t="s">
        <v>58</v>
      </c>
      <c r="C2214" s="247" t="s">
        <v>68</v>
      </c>
      <c r="D2214" s="316" t="s">
        <v>74</v>
      </c>
      <c r="E2214" s="248" t="s">
        <v>69</v>
      </c>
      <c r="F2214" s="249" t="s">
        <v>79</v>
      </c>
      <c r="G2214" s="250" t="s">
        <v>70</v>
      </c>
      <c r="H2214" s="220"/>
      <c r="I2214" s="658"/>
    </row>
    <row r="2215" spans="1:9">
      <c r="A2215" s="263" t="str">
        <f t="shared" ref="A2215:A2226" si="409">IF(I2215=0,"",VLOOKUP(I2215,MANOOBRA,2,FALSE))</f>
        <v/>
      </c>
      <c r="B2215" s="444" t="str">
        <f t="shared" ref="B2215:B2226" si="410">IF(I2215=0,"",VLOOKUP(I2215,MANOOBRA,3,FALSE))</f>
        <v/>
      </c>
      <c r="C2215" s="195"/>
      <c r="D2215" s="466"/>
      <c r="E2215" s="252">
        <f t="shared" ref="E2215:E2226" si="411">IF(I2215=0,0,VLOOKUP(I2215,MANOOBRA,4,FALSE))</f>
        <v>0</v>
      </c>
      <c r="F2215" s="230">
        <f>IF(D2215=0,0,C2215*E2215/D2215)</f>
        <v>0</v>
      </c>
      <c r="G2215" s="231"/>
      <c r="I2215" s="658"/>
    </row>
    <row r="2216" spans="1:9">
      <c r="A2216" s="263" t="str">
        <f t="shared" si="409"/>
        <v/>
      </c>
      <c r="B2216" s="444" t="str">
        <f t="shared" si="410"/>
        <v/>
      </c>
      <c r="C2216" s="195"/>
      <c r="D2216" s="466"/>
      <c r="E2216" s="252">
        <f t="shared" si="411"/>
        <v>0</v>
      </c>
      <c r="F2216" s="230">
        <f t="shared" ref="F2216:F2226" si="412">IF(D2216=0,0,C2216*E2216/D2216)</f>
        <v>0</v>
      </c>
      <c r="G2216" s="232"/>
      <c r="I2216" s="658"/>
    </row>
    <row r="2217" spans="1:9">
      <c r="A2217" s="263" t="str">
        <f t="shared" si="409"/>
        <v/>
      </c>
      <c r="B2217" s="444" t="str">
        <f t="shared" si="410"/>
        <v/>
      </c>
      <c r="C2217" s="195"/>
      <c r="D2217" s="309"/>
      <c r="E2217" s="252">
        <f t="shared" si="411"/>
        <v>0</v>
      </c>
      <c r="F2217" s="230">
        <f t="shared" si="412"/>
        <v>0</v>
      </c>
      <c r="G2217" s="232"/>
      <c r="I2217" s="658"/>
    </row>
    <row r="2218" spans="1:9">
      <c r="A2218" s="263" t="str">
        <f t="shared" si="409"/>
        <v/>
      </c>
      <c r="B2218" s="444" t="str">
        <f t="shared" si="410"/>
        <v/>
      </c>
      <c r="C2218" s="195"/>
      <c r="D2218" s="195"/>
      <c r="E2218" s="252">
        <f t="shared" si="411"/>
        <v>0</v>
      </c>
      <c r="F2218" s="230">
        <f t="shared" si="412"/>
        <v>0</v>
      </c>
      <c r="G2218" s="232"/>
      <c r="I2218" s="658"/>
    </row>
    <row r="2219" spans="1:9">
      <c r="A2219" s="263" t="str">
        <f t="shared" si="409"/>
        <v/>
      </c>
      <c r="B2219" s="444" t="str">
        <f t="shared" si="410"/>
        <v/>
      </c>
      <c r="C2219" s="195"/>
      <c r="D2219" s="195"/>
      <c r="E2219" s="252">
        <f t="shared" si="411"/>
        <v>0</v>
      </c>
      <c r="F2219" s="230">
        <f t="shared" si="412"/>
        <v>0</v>
      </c>
      <c r="G2219" s="232"/>
      <c r="I2219" s="658"/>
    </row>
    <row r="2220" spans="1:9">
      <c r="A2220" s="263" t="str">
        <f t="shared" si="409"/>
        <v/>
      </c>
      <c r="B2220" s="444" t="str">
        <f t="shared" si="410"/>
        <v/>
      </c>
      <c r="C2220" s="195"/>
      <c r="D2220" s="195"/>
      <c r="E2220" s="252">
        <f t="shared" si="411"/>
        <v>0</v>
      </c>
      <c r="F2220" s="230">
        <f t="shared" si="412"/>
        <v>0</v>
      </c>
      <c r="G2220" s="232"/>
      <c r="I2220" s="658"/>
    </row>
    <row r="2221" spans="1:9">
      <c r="A2221" s="263" t="str">
        <f t="shared" si="409"/>
        <v/>
      </c>
      <c r="B2221" s="444" t="str">
        <f t="shared" si="410"/>
        <v/>
      </c>
      <c r="C2221" s="195"/>
      <c r="D2221" s="195"/>
      <c r="E2221" s="252">
        <f t="shared" si="411"/>
        <v>0</v>
      </c>
      <c r="F2221" s="230">
        <f t="shared" si="412"/>
        <v>0</v>
      </c>
      <c r="G2221" s="232"/>
      <c r="I2221" s="658"/>
    </row>
    <row r="2222" spans="1:9">
      <c r="A2222" s="263" t="str">
        <f t="shared" si="409"/>
        <v/>
      </c>
      <c r="B2222" s="444" t="str">
        <f t="shared" si="410"/>
        <v/>
      </c>
      <c r="C2222" s="195"/>
      <c r="D2222" s="195"/>
      <c r="E2222" s="252">
        <f t="shared" si="411"/>
        <v>0</v>
      </c>
      <c r="F2222" s="230">
        <f t="shared" si="412"/>
        <v>0</v>
      </c>
      <c r="G2222" s="232"/>
      <c r="I2222" s="658"/>
    </row>
    <row r="2223" spans="1:9">
      <c r="A2223" s="263" t="str">
        <f t="shared" si="409"/>
        <v/>
      </c>
      <c r="B2223" s="444" t="str">
        <f t="shared" si="410"/>
        <v/>
      </c>
      <c r="C2223" s="195"/>
      <c r="D2223" s="195"/>
      <c r="E2223" s="252">
        <f t="shared" si="411"/>
        <v>0</v>
      </c>
      <c r="F2223" s="230">
        <f t="shared" si="412"/>
        <v>0</v>
      </c>
      <c r="G2223" s="232"/>
      <c r="I2223" s="658"/>
    </row>
    <row r="2224" spans="1:9">
      <c r="A2224" s="263" t="str">
        <f t="shared" si="409"/>
        <v/>
      </c>
      <c r="B2224" s="444" t="str">
        <f t="shared" si="410"/>
        <v/>
      </c>
      <c r="C2224" s="195"/>
      <c r="D2224" s="195"/>
      <c r="E2224" s="252">
        <f t="shared" si="411"/>
        <v>0</v>
      </c>
      <c r="F2224" s="230">
        <f t="shared" si="412"/>
        <v>0</v>
      </c>
      <c r="G2224" s="232"/>
      <c r="I2224" s="658"/>
    </row>
    <row r="2225" spans="1:16">
      <c r="A2225" s="263" t="str">
        <f t="shared" si="409"/>
        <v/>
      </c>
      <c r="B2225" s="444" t="str">
        <f t="shared" si="410"/>
        <v/>
      </c>
      <c r="C2225" s="195"/>
      <c r="D2225" s="195"/>
      <c r="E2225" s="252">
        <f t="shared" si="411"/>
        <v>0</v>
      </c>
      <c r="F2225" s="230">
        <f t="shared" si="412"/>
        <v>0</v>
      </c>
      <c r="G2225" s="232"/>
      <c r="I2225" s="658"/>
    </row>
    <row r="2226" spans="1:16">
      <c r="A2226" s="263" t="str">
        <f t="shared" si="409"/>
        <v/>
      </c>
      <c r="B2226" s="444" t="str">
        <f t="shared" si="410"/>
        <v/>
      </c>
      <c r="C2226" s="195"/>
      <c r="D2226" s="195"/>
      <c r="E2226" s="252">
        <f t="shared" si="411"/>
        <v>0</v>
      </c>
      <c r="F2226" s="230">
        <f t="shared" si="412"/>
        <v>0</v>
      </c>
      <c r="G2226" s="233"/>
      <c r="I2226" s="659"/>
    </row>
    <row r="2227" spans="1:16" ht="31.5" customHeight="1" thickBot="1">
      <c r="A2227" s="234"/>
      <c r="B2227" s="456"/>
      <c r="C2227" s="235"/>
      <c r="D2227" s="237"/>
      <c r="E2227" s="237"/>
      <c r="F2227" s="238" t="s">
        <v>83</v>
      </c>
      <c r="G2227" s="262">
        <f>ROUND(SUM(F2215:F2226),0)</f>
        <v>0</v>
      </c>
      <c r="I2227" s="659"/>
    </row>
    <row r="2228" spans="1:16" ht="13.5" thickTop="1">
      <c r="A2228" s="186" t="s">
        <v>76</v>
      </c>
      <c r="B2228" s="446"/>
      <c r="C2228" s="241"/>
      <c r="D2228" s="243"/>
      <c r="E2228" s="243"/>
      <c r="F2228" s="242"/>
      <c r="G2228" s="244"/>
      <c r="I2228" s="657"/>
    </row>
    <row r="2229" spans="1:16">
      <c r="A2229" s="245" t="s">
        <v>57</v>
      </c>
      <c r="B2229" s="455"/>
      <c r="C2229" s="246"/>
      <c r="D2229" s="317"/>
      <c r="E2229" s="248" t="s">
        <v>77</v>
      </c>
      <c r="F2229" s="249" t="s">
        <v>78</v>
      </c>
      <c r="G2229" s="264" t="s">
        <v>77</v>
      </c>
      <c r="H2229" s="220"/>
      <c r="I2229" s="659"/>
    </row>
    <row r="2230" spans="1:16">
      <c r="A2230" s="185" t="s">
        <v>87</v>
      </c>
      <c r="B2230" s="453"/>
      <c r="C2230" s="265"/>
      <c r="D2230" s="318"/>
      <c r="E2230" s="229">
        <f>ROUND(SUM(G2189,G2204,G2212,G2227),2)</f>
        <v>0</v>
      </c>
      <c r="F2230" s="266">
        <f>A</f>
        <v>0</v>
      </c>
      <c r="G2230" s="267">
        <f>E2230*F2230</f>
        <v>0</v>
      </c>
      <c r="I2230" s="659"/>
    </row>
    <row r="2231" spans="1:16">
      <c r="A2231" s="185" t="s">
        <v>85</v>
      </c>
      <c r="B2231" s="453"/>
      <c r="C2231" s="265"/>
      <c r="D2231" s="318"/>
      <c r="E2231" s="229">
        <f>SUM(G2189,G2204,G2212,G2227)</f>
        <v>0</v>
      </c>
      <c r="F2231" s="266">
        <f>I</f>
        <v>0</v>
      </c>
      <c r="G2231" s="267">
        <f>E2231*F2231</f>
        <v>0</v>
      </c>
      <c r="I2231" s="659"/>
    </row>
    <row r="2232" spans="1:16">
      <c r="A2232" s="185" t="s">
        <v>86</v>
      </c>
      <c r="B2232" s="453"/>
      <c r="C2232" s="265"/>
      <c r="D2232" s="318"/>
      <c r="E2232" s="229">
        <f>SUM(G2189,G2204,G2212,G2227)</f>
        <v>0</v>
      </c>
      <c r="F2232" s="266">
        <f>U</f>
        <v>0</v>
      </c>
      <c r="G2232" s="267">
        <f>E2232*F2232</f>
        <v>0</v>
      </c>
      <c r="I2232" s="659"/>
    </row>
    <row r="2233" spans="1:16" ht="33" customHeight="1" thickBot="1">
      <c r="A2233" s="234"/>
      <c r="B2233" s="456"/>
      <c r="C2233" s="235"/>
      <c r="D2233" s="237"/>
      <c r="E2233" s="237"/>
      <c r="F2233" s="268" t="s">
        <v>84</v>
      </c>
      <c r="G2233" s="262">
        <f>SUM(G2230:G2232)</f>
        <v>0</v>
      </c>
      <c r="I2233" s="660"/>
      <c r="J2233" s="295"/>
      <c r="K2233" s="296"/>
      <c r="L2233" s="296"/>
      <c r="M2233" s="296"/>
      <c r="N2233" s="296"/>
      <c r="O2233" s="296"/>
    </row>
    <row r="2234" spans="1:16" s="211" customFormat="1" ht="14" thickTop="1" thickBot="1">
      <c r="A2234" s="269"/>
      <c r="B2234" s="443"/>
      <c r="C2234" s="270"/>
      <c r="D2234" s="319"/>
      <c r="E2234" s="271" t="s">
        <v>89</v>
      </c>
      <c r="F2234" s="272"/>
      <c r="G2234" s="273">
        <f>ROUND(SUM(G2189,G2204,G2212,G2227,G2233),0)</f>
        <v>0</v>
      </c>
      <c r="I2234" s="659"/>
      <c r="J2234" s="212" t="str">
        <f>B2173</f>
        <v>1,4,22</v>
      </c>
      <c r="K2234" s="274">
        <f>E2230</f>
        <v>0</v>
      </c>
      <c r="L2234" s="294">
        <f>G2230</f>
        <v>0</v>
      </c>
      <c r="M2234" s="294">
        <f>G2231</f>
        <v>0</v>
      </c>
      <c r="N2234" s="294">
        <f>G2232</f>
        <v>0</v>
      </c>
      <c r="O2234" s="299">
        <f>SUM(K2234:N2234)</f>
        <v>0</v>
      </c>
      <c r="P2234" s="294"/>
    </row>
    <row r="2235" spans="1:16" ht="13.5" thickTop="1">
      <c r="A2235" s="275" t="s">
        <v>97</v>
      </c>
      <c r="B2235" s="438"/>
      <c r="C2235" s="215"/>
      <c r="D2235" s="217"/>
      <c r="E2235" s="217"/>
      <c r="F2235" s="216"/>
      <c r="G2235" s="219"/>
      <c r="I2235" s="659"/>
      <c r="P2235" s="294"/>
    </row>
    <row r="2236" spans="1:16">
      <c r="A2236" s="275"/>
      <c r="B2236" s="452"/>
      <c r="C2236" s="276"/>
      <c r="D2236" s="320"/>
      <c r="E2236" s="217"/>
      <c r="F2236" s="216"/>
      <c r="G2236" s="277">
        <f ca="1">TODAY()</f>
        <v>44839</v>
      </c>
      <c r="I2236" s="659"/>
      <c r="P2236" s="294"/>
    </row>
    <row r="2237" spans="1:16" ht="13.5" thickBot="1">
      <c r="A2237" s="234"/>
      <c r="B2237" s="456"/>
      <c r="C2237" s="235"/>
      <c r="D2237" s="237"/>
      <c r="E2237" s="237"/>
      <c r="F2237" s="236"/>
      <c r="G2237" s="278"/>
      <c r="I2237" s="326"/>
      <c r="P2237" s="294"/>
    </row>
    <row r="2238" spans="1:16" ht="13.5" thickTop="1">
      <c r="A2238" s="215"/>
      <c r="B2238" s="438"/>
      <c r="C2238" s="215"/>
      <c r="D2238" s="217"/>
      <c r="E2238" s="217"/>
      <c r="F2238" s="216"/>
      <c r="G2238" s="216"/>
      <c r="I2238" s="434"/>
      <c r="P2238" s="294"/>
    </row>
    <row r="2239" spans="1:16" s="199" customFormat="1">
      <c r="A2239" s="196" t="s">
        <v>109</v>
      </c>
      <c r="B2239" s="458"/>
      <c r="C2239" s="196"/>
      <c r="D2239" s="198"/>
      <c r="E2239" s="198"/>
      <c r="F2239" s="197"/>
      <c r="G2239" s="197"/>
      <c r="I2239" s="321"/>
      <c r="J2239" s="200"/>
      <c r="O2239" s="297"/>
    </row>
    <row r="2240" spans="1:16" s="199" customFormat="1">
      <c r="A2240" s="196" t="str">
        <f>CONCATENATE('Prestaciones y AIU'!A2524," ANALISIS DE PRECIOS UNITARIOS")</f>
        <v xml:space="preserve"> ANALISIS DE PRECIOS UNITARIOS</v>
      </c>
      <c r="B2240" s="458"/>
      <c r="C2240" s="196"/>
      <c r="D2240" s="198"/>
      <c r="E2240" s="198"/>
      <c r="F2240" s="197"/>
      <c r="G2240" s="197"/>
      <c r="I2240" s="321"/>
      <c r="J2240" s="200"/>
      <c r="O2240" s="297"/>
    </row>
    <row r="2241" spans="1:15" s="199" customFormat="1">
      <c r="A2241" s="196" t="str">
        <f>Objeto_LIC</f>
        <v>OPTIMIZACION DEL SISTEMA DE ABASTECIMIENTO (ADUCCION, PRETRATAMIENTO Y CONDUCCION) DEL MUNICPIO DE TAME, DEPARTAMENTO DE ARAUCA</v>
      </c>
      <c r="B2241" s="458"/>
      <c r="C2241" s="196"/>
      <c r="D2241" s="198"/>
      <c r="E2241" s="198"/>
      <c r="F2241" s="197"/>
      <c r="G2241" s="197"/>
      <c r="I2241" s="321"/>
      <c r="J2241" s="200"/>
      <c r="O2241" s="297"/>
    </row>
    <row r="2242" spans="1:15" s="199" customFormat="1">
      <c r="A2242" s="196"/>
      <c r="B2242" s="458"/>
      <c r="C2242" s="196"/>
      <c r="D2242" s="198"/>
      <c r="E2242" s="198"/>
      <c r="F2242" s="197"/>
      <c r="G2242" s="197"/>
      <c r="I2242" s="321"/>
      <c r="J2242" s="200"/>
      <c r="O2242" s="297"/>
    </row>
    <row r="2243" spans="1:15" ht="13.5" thickBot="1">
      <c r="A2243" s="201"/>
      <c r="B2243" s="448"/>
      <c r="C2243" s="201"/>
      <c r="D2243" s="203"/>
      <c r="E2243" s="203"/>
      <c r="F2243" s="202"/>
      <c r="G2243" s="202"/>
    </row>
    <row r="2244" spans="1:15" s="211" customFormat="1" ht="13.5" thickTop="1">
      <c r="A2244" s="206"/>
      <c r="B2244" s="457"/>
      <c r="C2244" s="207"/>
      <c r="D2244" s="209"/>
      <c r="E2244" s="209"/>
      <c r="F2244" s="208"/>
      <c r="G2244" s="210" t="s">
        <v>110</v>
      </c>
      <c r="I2244" s="323"/>
      <c r="J2244" s="212"/>
      <c r="O2244" s="297"/>
    </row>
    <row r="2245" spans="1:15">
      <c r="A2245" s="213" t="s">
        <v>62</v>
      </c>
      <c r="B2245" s="750">
        <f>Proponente</f>
        <v>0</v>
      </c>
      <c r="C2245" s="750"/>
      <c r="D2245" s="750"/>
      <c r="E2245" s="750"/>
      <c r="F2245" s="750"/>
      <c r="G2245" s="751"/>
    </row>
    <row r="2246" spans="1:15" ht="27" customHeight="1">
      <c r="A2246" s="213" t="s">
        <v>63</v>
      </c>
      <c r="B2246" s="449" t="s">
        <v>293</v>
      </c>
      <c r="C2246" s="750" t="str">
        <f>VLOOKUP(B2246,Presupuesto!$A$4:$B$106,2,FALSE)</f>
        <v>Suministro e instalacion de vertedero triangular en fibra de vidrio/Acero Inoxidable. Abertura 30°, H:0,41</v>
      </c>
      <c r="D2246" s="750"/>
      <c r="E2246" s="750"/>
      <c r="F2246" s="750"/>
      <c r="G2246" s="751"/>
    </row>
    <row r="2247" spans="1:15">
      <c r="A2247" s="214"/>
      <c r="B2247" s="438"/>
      <c r="C2247" s="215"/>
      <c r="D2247" s="217"/>
      <c r="E2247" s="217"/>
      <c r="F2247" s="218" t="s">
        <v>88</v>
      </c>
      <c r="G2247" s="582" t="str">
        <f>IF(B2246=0,"-",VLOOKUP(B2246,Presupuesto!$A$5:$C$119,3,FALSE))</f>
        <v>UND</v>
      </c>
      <c r="H2247" s="582"/>
      <c r="I2247" s="582"/>
      <c r="J2247" s="582"/>
      <c r="K2247" s="583"/>
    </row>
    <row r="2248" spans="1:15" ht="13.5" thickBot="1">
      <c r="A2248" s="213" t="s">
        <v>64</v>
      </c>
      <c r="B2248" s="438"/>
      <c r="C2248" s="215"/>
      <c r="D2248" s="217"/>
      <c r="E2248" s="217"/>
      <c r="F2248" s="216"/>
      <c r="G2248" s="219"/>
      <c r="I2248" s="324"/>
      <c r="J2248" s="295"/>
      <c r="K2248" s="296"/>
      <c r="L2248" s="296"/>
      <c r="M2248" s="296"/>
      <c r="N2248" s="296"/>
      <c r="O2248" s="296"/>
    </row>
    <row r="2249" spans="1:15" s="220" customFormat="1" ht="13.5" thickTop="1">
      <c r="A2249" s="221" t="s">
        <v>57</v>
      </c>
      <c r="B2249" s="447" t="s">
        <v>65</v>
      </c>
      <c r="C2249" s="222" t="s">
        <v>66</v>
      </c>
      <c r="D2249" s="223" t="s">
        <v>74</v>
      </c>
      <c r="E2249" s="224" t="s">
        <v>100</v>
      </c>
      <c r="F2249" s="224" t="s">
        <v>79</v>
      </c>
      <c r="G2249" s="225" t="s">
        <v>70</v>
      </c>
      <c r="I2249" s="657"/>
      <c r="J2249" s="226"/>
      <c r="O2249" s="296"/>
    </row>
    <row r="2250" spans="1:15">
      <c r="A2250" s="227" t="str">
        <f t="shared" ref="A2250:A2261" si="413">IF(I2250=0,"-",VLOOKUP(I2250,EQUIPOS,2,FALSE))</f>
        <v>-</v>
      </c>
      <c r="B2250" s="228"/>
      <c r="C2250" s="228"/>
      <c r="D2250" s="194"/>
      <c r="E2250" s="229">
        <f t="shared" ref="E2250:E2261" si="414">IF(I2250=0,0,VLOOKUP(I2250,EQUIPOS,4,FALSE))</f>
        <v>0</v>
      </c>
      <c r="F2250" s="230">
        <f t="shared" ref="F2250:F2261" si="415">IF(D2250=0,0,E2250/D2250)</f>
        <v>0</v>
      </c>
      <c r="G2250" s="231"/>
      <c r="I2250" s="658"/>
    </row>
    <row r="2251" spans="1:15">
      <c r="A2251" s="227" t="str">
        <f t="shared" si="413"/>
        <v>-</v>
      </c>
      <c r="B2251" s="228"/>
      <c r="C2251" s="228"/>
      <c r="D2251" s="194"/>
      <c r="E2251" s="229">
        <f t="shared" si="414"/>
        <v>0</v>
      </c>
      <c r="F2251" s="230">
        <f t="shared" si="415"/>
        <v>0</v>
      </c>
      <c r="G2251" s="232"/>
      <c r="I2251" s="658"/>
    </row>
    <row r="2252" spans="1:15">
      <c r="A2252" s="227" t="str">
        <f t="shared" si="413"/>
        <v>-</v>
      </c>
      <c r="B2252" s="228"/>
      <c r="C2252" s="228"/>
      <c r="D2252" s="194"/>
      <c r="E2252" s="229">
        <f t="shared" si="414"/>
        <v>0</v>
      </c>
      <c r="F2252" s="230">
        <f t="shared" si="415"/>
        <v>0</v>
      </c>
      <c r="G2252" s="232"/>
      <c r="I2252" s="658"/>
    </row>
    <row r="2253" spans="1:15">
      <c r="A2253" s="227" t="str">
        <f t="shared" si="413"/>
        <v>-</v>
      </c>
      <c r="B2253" s="228"/>
      <c r="C2253" s="228"/>
      <c r="D2253" s="194"/>
      <c r="E2253" s="229">
        <f t="shared" si="414"/>
        <v>0</v>
      </c>
      <c r="F2253" s="230">
        <f t="shared" si="415"/>
        <v>0</v>
      </c>
      <c r="G2253" s="232"/>
      <c r="I2253" s="658"/>
    </row>
    <row r="2254" spans="1:15">
      <c r="A2254" s="227" t="str">
        <f t="shared" si="413"/>
        <v>-</v>
      </c>
      <c r="B2254" s="228"/>
      <c r="C2254" s="228"/>
      <c r="D2254" s="194"/>
      <c r="E2254" s="229">
        <f t="shared" si="414"/>
        <v>0</v>
      </c>
      <c r="F2254" s="230">
        <f t="shared" si="415"/>
        <v>0</v>
      </c>
      <c r="G2254" s="232"/>
      <c r="I2254" s="658"/>
    </row>
    <row r="2255" spans="1:15">
      <c r="A2255" s="227" t="str">
        <f t="shared" si="413"/>
        <v>-</v>
      </c>
      <c r="B2255" s="228"/>
      <c r="C2255" s="228"/>
      <c r="D2255" s="194"/>
      <c r="E2255" s="229">
        <f t="shared" si="414"/>
        <v>0</v>
      </c>
      <c r="F2255" s="230">
        <f t="shared" si="415"/>
        <v>0</v>
      </c>
      <c r="G2255" s="232"/>
      <c r="I2255" s="658"/>
    </row>
    <row r="2256" spans="1:15">
      <c r="A2256" s="227" t="str">
        <f t="shared" si="413"/>
        <v>-</v>
      </c>
      <c r="B2256" s="228"/>
      <c r="C2256" s="228"/>
      <c r="D2256" s="194"/>
      <c r="E2256" s="229">
        <f t="shared" si="414"/>
        <v>0</v>
      </c>
      <c r="F2256" s="230">
        <f t="shared" si="415"/>
        <v>0</v>
      </c>
      <c r="G2256" s="232"/>
      <c r="I2256" s="658"/>
    </row>
    <row r="2257" spans="1:15">
      <c r="A2257" s="227" t="str">
        <f t="shared" si="413"/>
        <v>-</v>
      </c>
      <c r="B2257" s="228"/>
      <c r="C2257" s="228"/>
      <c r="D2257" s="194"/>
      <c r="E2257" s="229">
        <f t="shared" si="414"/>
        <v>0</v>
      </c>
      <c r="F2257" s="230">
        <f t="shared" si="415"/>
        <v>0</v>
      </c>
      <c r="G2257" s="232"/>
      <c r="I2257" s="658"/>
    </row>
    <row r="2258" spans="1:15">
      <c r="A2258" s="227" t="str">
        <f t="shared" si="413"/>
        <v>-</v>
      </c>
      <c r="B2258" s="228"/>
      <c r="C2258" s="228"/>
      <c r="D2258" s="194"/>
      <c r="E2258" s="229">
        <f t="shared" si="414"/>
        <v>0</v>
      </c>
      <c r="F2258" s="230">
        <f t="shared" si="415"/>
        <v>0</v>
      </c>
      <c r="G2258" s="232"/>
      <c r="I2258" s="658"/>
    </row>
    <row r="2259" spans="1:15">
      <c r="A2259" s="227" t="str">
        <f t="shared" si="413"/>
        <v>-</v>
      </c>
      <c r="B2259" s="228"/>
      <c r="C2259" s="228"/>
      <c r="D2259" s="194"/>
      <c r="E2259" s="229">
        <f t="shared" si="414"/>
        <v>0</v>
      </c>
      <c r="F2259" s="230">
        <f t="shared" si="415"/>
        <v>0</v>
      </c>
      <c r="G2259" s="232"/>
      <c r="I2259" s="658"/>
    </row>
    <row r="2260" spans="1:15">
      <c r="A2260" s="227" t="str">
        <f t="shared" si="413"/>
        <v>-</v>
      </c>
      <c r="B2260" s="228"/>
      <c r="C2260" s="228"/>
      <c r="D2260" s="194"/>
      <c r="E2260" s="229">
        <f t="shared" si="414"/>
        <v>0</v>
      </c>
      <c r="F2260" s="230">
        <f t="shared" si="415"/>
        <v>0</v>
      </c>
      <c r="G2260" s="232"/>
      <c r="I2260" s="658"/>
    </row>
    <row r="2261" spans="1:15">
      <c r="A2261" s="227" t="str">
        <f t="shared" si="413"/>
        <v>-</v>
      </c>
      <c r="B2261" s="228"/>
      <c r="C2261" s="228"/>
      <c r="D2261" s="194"/>
      <c r="E2261" s="229">
        <f t="shared" si="414"/>
        <v>0</v>
      </c>
      <c r="F2261" s="230">
        <f t="shared" si="415"/>
        <v>0</v>
      </c>
      <c r="G2261" s="232"/>
      <c r="I2261" s="658"/>
    </row>
    <row r="2262" spans="1:15" ht="13.5" thickBot="1">
      <c r="A2262" s="234"/>
      <c r="B2262" s="456"/>
      <c r="C2262" s="235"/>
      <c r="D2262" s="237"/>
      <c r="E2262" s="237"/>
      <c r="F2262" s="238" t="s">
        <v>80</v>
      </c>
      <c r="G2262" s="239">
        <f>SUM(F2250:F2261)</f>
        <v>0</v>
      </c>
      <c r="I2262" s="659"/>
    </row>
    <row r="2263" spans="1:15" ht="13.5" thickTop="1">
      <c r="A2263" s="240" t="s">
        <v>67</v>
      </c>
      <c r="B2263" s="446"/>
      <c r="C2263" s="241"/>
      <c r="D2263" s="243"/>
      <c r="E2263" s="243"/>
      <c r="F2263" s="242"/>
      <c r="G2263" s="244"/>
      <c r="I2263" s="659"/>
    </row>
    <row r="2264" spans="1:15" s="220" customFormat="1" ht="26">
      <c r="A2264" s="245" t="s">
        <v>57</v>
      </c>
      <c r="B2264" s="455"/>
      <c r="C2264" s="247" t="s">
        <v>58</v>
      </c>
      <c r="D2264" s="316" t="s">
        <v>68</v>
      </c>
      <c r="E2264" s="248" t="s">
        <v>69</v>
      </c>
      <c r="F2264" s="249" t="s">
        <v>79</v>
      </c>
      <c r="G2264" s="250" t="s">
        <v>70</v>
      </c>
      <c r="I2264" s="657"/>
      <c r="J2264" s="226"/>
      <c r="O2264" s="296"/>
    </row>
    <row r="2265" spans="1:15">
      <c r="A2265" s="748" t="str">
        <f t="shared" ref="A2265:A2276" si="416">IF(I2265=0,"",VLOOKUP(I2265,MATERIALES,2,FALSE))</f>
        <v/>
      </c>
      <c r="B2265" s="749"/>
      <c r="C2265" s="251" t="str">
        <f t="shared" ref="C2265:C2273" si="417">IF(I2265=0,"",VLOOKUP(I2265,MATERIALES,3,FALSE))</f>
        <v/>
      </c>
      <c r="D2265" s="194"/>
      <c r="E2265" s="252">
        <f t="shared" ref="E2265:E2276" si="418">IF(I2265=0,0,VLOOKUP(I2265,MATERIALES,4,FALSE))</f>
        <v>0</v>
      </c>
      <c r="F2265" s="230">
        <f>D2265*E2265</f>
        <v>0</v>
      </c>
      <c r="G2265" s="231"/>
      <c r="I2265" s="658"/>
    </row>
    <row r="2266" spans="1:15">
      <c r="A2266" s="748" t="str">
        <f t="shared" si="416"/>
        <v/>
      </c>
      <c r="B2266" s="749"/>
      <c r="C2266" s="251" t="str">
        <f t="shared" si="417"/>
        <v/>
      </c>
      <c r="D2266" s="194"/>
      <c r="E2266" s="252">
        <f t="shared" si="418"/>
        <v>0</v>
      </c>
      <c r="F2266" s="230">
        <f t="shared" ref="F2266:F2276" si="419">D2266*E2266</f>
        <v>0</v>
      </c>
      <c r="G2266" s="232"/>
      <c r="I2266" s="658"/>
    </row>
    <row r="2267" spans="1:15">
      <c r="A2267" s="748" t="str">
        <f t="shared" si="416"/>
        <v/>
      </c>
      <c r="B2267" s="749"/>
      <c r="C2267" s="251" t="str">
        <f t="shared" si="417"/>
        <v/>
      </c>
      <c r="D2267" s="194"/>
      <c r="E2267" s="252">
        <f t="shared" si="418"/>
        <v>0</v>
      </c>
      <c r="F2267" s="230">
        <f t="shared" si="419"/>
        <v>0</v>
      </c>
      <c r="G2267" s="232"/>
      <c r="I2267" s="658"/>
    </row>
    <row r="2268" spans="1:15">
      <c r="A2268" s="748">
        <f>Database!B450</f>
        <v>0</v>
      </c>
      <c r="B2268" s="749"/>
      <c r="C2268" s="251">
        <f>Database!C450</f>
        <v>0</v>
      </c>
      <c r="D2268" s="194"/>
      <c r="E2268" s="252">
        <f>Database!D450</f>
        <v>0</v>
      </c>
      <c r="F2268" s="230">
        <f t="shared" si="419"/>
        <v>0</v>
      </c>
      <c r="G2268" s="232"/>
      <c r="I2268" s="661"/>
    </row>
    <row r="2269" spans="1:15">
      <c r="A2269" s="748" t="str">
        <f t="shared" si="416"/>
        <v/>
      </c>
      <c r="B2269" s="749"/>
      <c r="C2269" s="251" t="str">
        <f t="shared" si="417"/>
        <v/>
      </c>
      <c r="D2269" s="194"/>
      <c r="E2269" s="252">
        <f t="shared" si="418"/>
        <v>0</v>
      </c>
      <c r="F2269" s="230">
        <f t="shared" si="419"/>
        <v>0</v>
      </c>
      <c r="G2269" s="232"/>
      <c r="I2269" s="658"/>
    </row>
    <row r="2270" spans="1:15">
      <c r="A2270" s="748" t="str">
        <f t="shared" si="416"/>
        <v/>
      </c>
      <c r="B2270" s="749"/>
      <c r="C2270" s="251" t="str">
        <f t="shared" si="417"/>
        <v/>
      </c>
      <c r="D2270" s="194"/>
      <c r="E2270" s="252">
        <f t="shared" si="418"/>
        <v>0</v>
      </c>
      <c r="F2270" s="230">
        <f t="shared" si="419"/>
        <v>0</v>
      </c>
      <c r="G2270" s="232"/>
      <c r="I2270" s="661"/>
    </row>
    <row r="2271" spans="1:15">
      <c r="A2271" s="748" t="str">
        <f t="shared" si="416"/>
        <v/>
      </c>
      <c r="B2271" s="749"/>
      <c r="C2271" s="251" t="str">
        <f t="shared" si="417"/>
        <v/>
      </c>
      <c r="D2271" s="194"/>
      <c r="E2271" s="252">
        <f t="shared" si="418"/>
        <v>0</v>
      </c>
      <c r="F2271" s="230">
        <f t="shared" si="419"/>
        <v>0</v>
      </c>
      <c r="G2271" s="232"/>
      <c r="I2271" s="661"/>
    </row>
    <row r="2272" spans="1:15">
      <c r="A2272" s="748" t="str">
        <f t="shared" si="416"/>
        <v/>
      </c>
      <c r="B2272" s="749"/>
      <c r="C2272" s="251" t="str">
        <f t="shared" si="417"/>
        <v/>
      </c>
      <c r="D2272" s="194"/>
      <c r="E2272" s="252">
        <f t="shared" si="418"/>
        <v>0</v>
      </c>
      <c r="F2272" s="230">
        <f t="shared" si="419"/>
        <v>0</v>
      </c>
      <c r="G2272" s="253"/>
      <c r="I2272" s="661"/>
    </row>
    <row r="2273" spans="1:9">
      <c r="A2273" s="748" t="str">
        <f t="shared" si="416"/>
        <v/>
      </c>
      <c r="B2273" s="749"/>
      <c r="C2273" s="251" t="str">
        <f t="shared" si="417"/>
        <v/>
      </c>
      <c r="D2273" s="194"/>
      <c r="E2273" s="252">
        <f t="shared" si="418"/>
        <v>0</v>
      </c>
      <c r="F2273" s="230">
        <f t="shared" si="419"/>
        <v>0</v>
      </c>
      <c r="G2273" s="232"/>
      <c r="I2273" s="658"/>
    </row>
    <row r="2274" spans="1:9">
      <c r="A2274" s="748" t="str">
        <f t="shared" si="416"/>
        <v/>
      </c>
      <c r="B2274" s="749"/>
      <c r="C2274" s="251"/>
      <c r="D2274" s="194"/>
      <c r="E2274" s="252">
        <f t="shared" si="418"/>
        <v>0</v>
      </c>
      <c r="F2274" s="230">
        <f t="shared" si="419"/>
        <v>0</v>
      </c>
      <c r="G2274" s="232"/>
      <c r="I2274" s="658"/>
    </row>
    <row r="2275" spans="1:9">
      <c r="A2275" s="748" t="str">
        <f t="shared" si="416"/>
        <v/>
      </c>
      <c r="B2275" s="749"/>
      <c r="C2275" s="251"/>
      <c r="D2275" s="194"/>
      <c r="E2275" s="252">
        <f t="shared" si="418"/>
        <v>0</v>
      </c>
      <c r="F2275" s="230">
        <f t="shared" si="419"/>
        <v>0</v>
      </c>
      <c r="G2275" s="232"/>
      <c r="I2275" s="658"/>
    </row>
    <row r="2276" spans="1:9">
      <c r="A2276" s="748" t="str">
        <f t="shared" si="416"/>
        <v/>
      </c>
      <c r="B2276" s="749"/>
      <c r="C2276" s="251" t="str">
        <f t="shared" ref="C2276" si="420">IF(I2276=0,"",VLOOKUP(I2276,MATERIALES,3,FALSE))</f>
        <v/>
      </c>
      <c r="D2276" s="194"/>
      <c r="E2276" s="252">
        <f t="shared" si="418"/>
        <v>0</v>
      </c>
      <c r="F2276" s="230">
        <f t="shared" si="419"/>
        <v>0</v>
      </c>
      <c r="G2276" s="233"/>
      <c r="I2276" s="659"/>
    </row>
    <row r="2277" spans="1:9" ht="26.25" customHeight="1" thickBot="1">
      <c r="A2277" s="214"/>
      <c r="B2277" s="438"/>
      <c r="C2277" s="215"/>
      <c r="D2277" s="217"/>
      <c r="E2277" s="254"/>
      <c r="F2277" s="255" t="s">
        <v>81</v>
      </c>
      <c r="G2277" s="253">
        <f>ROUND(SUM(F2265:F2276),0)</f>
        <v>0</v>
      </c>
      <c r="I2277" s="659"/>
    </row>
    <row r="2278" spans="1:9" ht="14" thickTop="1" thickBot="1">
      <c r="A2278" s="256" t="s">
        <v>72</v>
      </c>
      <c r="B2278" s="445"/>
      <c r="C2278" s="257"/>
      <c r="D2278" s="259"/>
      <c r="E2278" s="259"/>
      <c r="F2278" s="258"/>
      <c r="G2278" s="260"/>
      <c r="I2278" s="659"/>
    </row>
    <row r="2279" spans="1:9" ht="13.5" thickTop="1">
      <c r="A2279" s="245" t="s">
        <v>57</v>
      </c>
      <c r="B2279" s="455"/>
      <c r="C2279" s="248" t="s">
        <v>71</v>
      </c>
      <c r="D2279" s="316" t="s">
        <v>75</v>
      </c>
      <c r="E2279" s="248" t="s">
        <v>98</v>
      </c>
      <c r="F2279" s="249" t="s">
        <v>79</v>
      </c>
      <c r="G2279" s="250" t="s">
        <v>70</v>
      </c>
      <c r="I2279" s="658"/>
    </row>
    <row r="2280" spans="1:9">
      <c r="A2280" s="748" t="str">
        <f>IF(I2280=0,"",VLOOKUP(I2280,EQUIPOS,2,FALSE))</f>
        <v/>
      </c>
      <c r="B2280" s="749"/>
      <c r="C2280" s="195"/>
      <c r="D2280" s="194"/>
      <c r="E2280" s="252">
        <f>IF(I2280=0,0,VLOOKUP(I2280,EQUIPOS,4,FALSE))</f>
        <v>0</v>
      </c>
      <c r="F2280" s="230">
        <f>C2280*D2280*E2280</f>
        <v>0</v>
      </c>
      <c r="G2280" s="231"/>
      <c r="I2280" s="658"/>
    </row>
    <row r="2281" spans="1:9">
      <c r="A2281" s="748" t="str">
        <f>IF(I2281=0,"",VLOOKUP(I2281,EQUIPOS,2,FALSE))</f>
        <v/>
      </c>
      <c r="B2281" s="749"/>
      <c r="C2281" s="195"/>
      <c r="D2281" s="194"/>
      <c r="E2281" s="252">
        <f>IF(I2281=0,0,VLOOKUP(I2281,EQUIPOS,4,FALSE))</f>
        <v>0</v>
      </c>
      <c r="F2281" s="230">
        <f t="shared" ref="F2281:F2284" si="421">C2281*D2281*E2281</f>
        <v>0</v>
      </c>
      <c r="G2281" s="232"/>
      <c r="I2281" s="658"/>
    </row>
    <row r="2282" spans="1:9">
      <c r="A2282" s="748" t="str">
        <f>IF(I2282=0,"",VLOOKUP(I2282,EQUIPOS,2,FALSE))</f>
        <v/>
      </c>
      <c r="B2282" s="749"/>
      <c r="C2282" s="195"/>
      <c r="D2282" s="194"/>
      <c r="E2282" s="252">
        <f>IF(I2282=0,0,VLOOKUP(I2282,EQUIPOS,4,FALSE))</f>
        <v>0</v>
      </c>
      <c r="F2282" s="230">
        <f t="shared" si="421"/>
        <v>0</v>
      </c>
      <c r="G2282" s="232"/>
      <c r="I2282" s="658"/>
    </row>
    <row r="2283" spans="1:9">
      <c r="A2283" s="748" t="str">
        <f>IF(I2283=0,"",VLOOKUP(I2283,EQUIPOS,2,FALSE))</f>
        <v/>
      </c>
      <c r="B2283" s="749"/>
      <c r="C2283" s="195"/>
      <c r="D2283" s="194"/>
      <c r="E2283" s="252">
        <f>IF(I2283=0,0,VLOOKUP(I2283,EQUIPOS,4,FALSE))</f>
        <v>0</v>
      </c>
      <c r="F2283" s="230">
        <f t="shared" si="421"/>
        <v>0</v>
      </c>
      <c r="G2283" s="232"/>
      <c r="I2283" s="658"/>
    </row>
    <row r="2284" spans="1:9">
      <c r="A2284" s="748" t="str">
        <f>IF(I2284=0,"",VLOOKUP(I2284,EQUIPOS,2,FALSE))</f>
        <v/>
      </c>
      <c r="B2284" s="749"/>
      <c r="C2284" s="195"/>
      <c r="D2284" s="194"/>
      <c r="E2284" s="252">
        <f>IF(I2284=0,0,VLOOKUP(I2284,EQUIPOS,4,FALSE))</f>
        <v>0</v>
      </c>
      <c r="F2284" s="230">
        <f t="shared" si="421"/>
        <v>0</v>
      </c>
      <c r="G2284" s="233"/>
      <c r="I2284" s="659"/>
    </row>
    <row r="2285" spans="1:9" ht="30.75" customHeight="1" thickBot="1">
      <c r="A2285" s="234"/>
      <c r="B2285" s="456"/>
      <c r="C2285" s="235"/>
      <c r="D2285" s="237"/>
      <c r="E2285" s="261"/>
      <c r="F2285" s="238" t="s">
        <v>82</v>
      </c>
      <c r="G2285" s="262">
        <f>ROUND(SUM(F2280:F2284),0)</f>
        <v>0</v>
      </c>
      <c r="I2285" s="659"/>
    </row>
    <row r="2286" spans="1:9" ht="13.5" thickTop="1">
      <c r="A2286" s="240" t="s">
        <v>73</v>
      </c>
      <c r="B2286" s="446"/>
      <c r="C2286" s="241"/>
      <c r="D2286" s="243"/>
      <c r="E2286" s="243"/>
      <c r="F2286" s="242"/>
      <c r="G2286" s="244"/>
      <c r="I2286" s="657"/>
    </row>
    <row r="2287" spans="1:9" ht="26">
      <c r="A2287" s="245" t="s">
        <v>57</v>
      </c>
      <c r="B2287" s="454" t="s">
        <v>58</v>
      </c>
      <c r="C2287" s="247" t="s">
        <v>68</v>
      </c>
      <c r="D2287" s="316" t="s">
        <v>74</v>
      </c>
      <c r="E2287" s="248" t="s">
        <v>69</v>
      </c>
      <c r="F2287" s="249" t="s">
        <v>79</v>
      </c>
      <c r="G2287" s="250" t="s">
        <v>70</v>
      </c>
      <c r="H2287" s="220"/>
      <c r="I2287" s="658"/>
    </row>
    <row r="2288" spans="1:9">
      <c r="A2288" s="263" t="str">
        <f t="shared" ref="A2288:A2299" si="422">IF(I2288=0,"",VLOOKUP(I2288,MANOOBRA,2,FALSE))</f>
        <v/>
      </c>
      <c r="B2288" s="444" t="str">
        <f t="shared" ref="B2288:B2299" si="423">IF(I2288=0,"",VLOOKUP(I2288,MANOOBRA,3,FALSE))</f>
        <v/>
      </c>
      <c r="C2288" s="195"/>
      <c r="D2288" s="466"/>
      <c r="E2288" s="252">
        <f t="shared" ref="E2288:E2299" si="424">IF(I2288=0,0,VLOOKUP(I2288,MANOOBRA,4,FALSE))</f>
        <v>0</v>
      </c>
      <c r="F2288" s="230">
        <f>IF(D2288=0,0,C2288*E2288/D2288)</f>
        <v>0</v>
      </c>
      <c r="G2288" s="231"/>
      <c r="I2288" s="658"/>
    </row>
    <row r="2289" spans="1:9">
      <c r="A2289" s="263" t="str">
        <f t="shared" si="422"/>
        <v/>
      </c>
      <c r="B2289" s="444" t="str">
        <f t="shared" si="423"/>
        <v/>
      </c>
      <c r="C2289" s="195"/>
      <c r="D2289" s="466"/>
      <c r="E2289" s="252">
        <f t="shared" si="424"/>
        <v>0</v>
      </c>
      <c r="F2289" s="230">
        <f t="shared" ref="F2289:F2299" si="425">IF(D2289=0,0,C2289*E2289/D2289)</f>
        <v>0</v>
      </c>
      <c r="G2289" s="232"/>
      <c r="I2289" s="658"/>
    </row>
    <row r="2290" spans="1:9">
      <c r="A2290" s="263" t="str">
        <f t="shared" si="422"/>
        <v/>
      </c>
      <c r="B2290" s="444" t="str">
        <f t="shared" si="423"/>
        <v/>
      </c>
      <c r="C2290" s="195"/>
      <c r="D2290" s="309"/>
      <c r="E2290" s="252">
        <f t="shared" si="424"/>
        <v>0</v>
      </c>
      <c r="F2290" s="230">
        <f t="shared" si="425"/>
        <v>0</v>
      </c>
      <c r="G2290" s="232"/>
      <c r="I2290" s="658"/>
    </row>
    <row r="2291" spans="1:9">
      <c r="A2291" s="263" t="str">
        <f t="shared" si="422"/>
        <v/>
      </c>
      <c r="B2291" s="444" t="str">
        <f t="shared" si="423"/>
        <v/>
      </c>
      <c r="C2291" s="195"/>
      <c r="D2291" s="195"/>
      <c r="E2291" s="252">
        <f t="shared" si="424"/>
        <v>0</v>
      </c>
      <c r="F2291" s="230">
        <f t="shared" si="425"/>
        <v>0</v>
      </c>
      <c r="G2291" s="232"/>
      <c r="I2291" s="658"/>
    </row>
    <row r="2292" spans="1:9">
      <c r="A2292" s="263" t="str">
        <f t="shared" si="422"/>
        <v/>
      </c>
      <c r="B2292" s="444" t="str">
        <f t="shared" si="423"/>
        <v/>
      </c>
      <c r="C2292" s="195"/>
      <c r="D2292" s="195"/>
      <c r="E2292" s="252">
        <f t="shared" si="424"/>
        <v>0</v>
      </c>
      <c r="F2292" s="230">
        <f t="shared" si="425"/>
        <v>0</v>
      </c>
      <c r="G2292" s="232"/>
      <c r="I2292" s="658"/>
    </row>
    <row r="2293" spans="1:9">
      <c r="A2293" s="263" t="str">
        <f t="shared" si="422"/>
        <v/>
      </c>
      <c r="B2293" s="444" t="str">
        <f t="shared" si="423"/>
        <v/>
      </c>
      <c r="C2293" s="195"/>
      <c r="D2293" s="195"/>
      <c r="E2293" s="252">
        <f t="shared" si="424"/>
        <v>0</v>
      </c>
      <c r="F2293" s="230">
        <f t="shared" si="425"/>
        <v>0</v>
      </c>
      <c r="G2293" s="232"/>
      <c r="I2293" s="658"/>
    </row>
    <row r="2294" spans="1:9">
      <c r="A2294" s="263" t="str">
        <f t="shared" si="422"/>
        <v/>
      </c>
      <c r="B2294" s="444" t="str">
        <f t="shared" si="423"/>
        <v/>
      </c>
      <c r="C2294" s="195"/>
      <c r="D2294" s="195"/>
      <c r="E2294" s="252">
        <f t="shared" si="424"/>
        <v>0</v>
      </c>
      <c r="F2294" s="230">
        <f t="shared" si="425"/>
        <v>0</v>
      </c>
      <c r="G2294" s="232"/>
      <c r="I2294" s="658"/>
    </row>
    <row r="2295" spans="1:9">
      <c r="A2295" s="263" t="str">
        <f t="shared" si="422"/>
        <v/>
      </c>
      <c r="B2295" s="444" t="str">
        <f t="shared" si="423"/>
        <v/>
      </c>
      <c r="C2295" s="195"/>
      <c r="D2295" s="195"/>
      <c r="E2295" s="252">
        <f t="shared" si="424"/>
        <v>0</v>
      </c>
      <c r="F2295" s="230">
        <f t="shared" si="425"/>
        <v>0</v>
      </c>
      <c r="G2295" s="232"/>
      <c r="I2295" s="658"/>
    </row>
    <row r="2296" spans="1:9">
      <c r="A2296" s="263" t="str">
        <f t="shared" si="422"/>
        <v/>
      </c>
      <c r="B2296" s="444" t="str">
        <f t="shared" si="423"/>
        <v/>
      </c>
      <c r="C2296" s="195"/>
      <c r="D2296" s="195"/>
      <c r="E2296" s="252">
        <f t="shared" si="424"/>
        <v>0</v>
      </c>
      <c r="F2296" s="230">
        <f t="shared" si="425"/>
        <v>0</v>
      </c>
      <c r="G2296" s="232"/>
      <c r="I2296" s="658"/>
    </row>
    <row r="2297" spans="1:9">
      <c r="A2297" s="263" t="str">
        <f t="shared" si="422"/>
        <v/>
      </c>
      <c r="B2297" s="444" t="str">
        <f t="shared" si="423"/>
        <v/>
      </c>
      <c r="C2297" s="195"/>
      <c r="D2297" s="195"/>
      <c r="E2297" s="252">
        <f t="shared" si="424"/>
        <v>0</v>
      </c>
      <c r="F2297" s="230">
        <f t="shared" si="425"/>
        <v>0</v>
      </c>
      <c r="G2297" s="232"/>
      <c r="I2297" s="658"/>
    </row>
    <row r="2298" spans="1:9">
      <c r="A2298" s="263" t="str">
        <f t="shared" si="422"/>
        <v/>
      </c>
      <c r="B2298" s="444" t="str">
        <f t="shared" si="423"/>
        <v/>
      </c>
      <c r="C2298" s="195"/>
      <c r="D2298" s="195"/>
      <c r="E2298" s="252">
        <f t="shared" si="424"/>
        <v>0</v>
      </c>
      <c r="F2298" s="230">
        <f t="shared" si="425"/>
        <v>0</v>
      </c>
      <c r="G2298" s="232"/>
      <c r="I2298" s="658"/>
    </row>
    <row r="2299" spans="1:9">
      <c r="A2299" s="263" t="str">
        <f t="shared" si="422"/>
        <v/>
      </c>
      <c r="B2299" s="444" t="str">
        <f t="shared" si="423"/>
        <v/>
      </c>
      <c r="C2299" s="195"/>
      <c r="D2299" s="195"/>
      <c r="E2299" s="252">
        <f t="shared" si="424"/>
        <v>0</v>
      </c>
      <c r="F2299" s="230">
        <f t="shared" si="425"/>
        <v>0</v>
      </c>
      <c r="G2299" s="233"/>
      <c r="I2299" s="659"/>
    </row>
    <row r="2300" spans="1:9" ht="31.5" customHeight="1" thickBot="1">
      <c r="A2300" s="234"/>
      <c r="B2300" s="456"/>
      <c r="C2300" s="235"/>
      <c r="D2300" s="237"/>
      <c r="E2300" s="237"/>
      <c r="F2300" s="238" t="s">
        <v>83</v>
      </c>
      <c r="G2300" s="262">
        <f>ROUND(SUM(F2288:F2299),0)</f>
        <v>0</v>
      </c>
      <c r="I2300" s="659"/>
    </row>
    <row r="2301" spans="1:9" ht="13.5" thickTop="1">
      <c r="A2301" s="186" t="s">
        <v>76</v>
      </c>
      <c r="B2301" s="446"/>
      <c r="C2301" s="241"/>
      <c r="D2301" s="243"/>
      <c r="E2301" s="243"/>
      <c r="F2301" s="242"/>
      <c r="G2301" s="244"/>
      <c r="I2301" s="657"/>
    </row>
    <row r="2302" spans="1:9">
      <c r="A2302" s="245" t="s">
        <v>57</v>
      </c>
      <c r="B2302" s="455"/>
      <c r="C2302" s="246"/>
      <c r="D2302" s="317"/>
      <c r="E2302" s="248" t="s">
        <v>77</v>
      </c>
      <c r="F2302" s="249" t="s">
        <v>78</v>
      </c>
      <c r="G2302" s="264" t="s">
        <v>77</v>
      </c>
      <c r="H2302" s="220"/>
      <c r="I2302" s="659"/>
    </row>
    <row r="2303" spans="1:9">
      <c r="A2303" s="185" t="s">
        <v>87</v>
      </c>
      <c r="B2303" s="453"/>
      <c r="C2303" s="265"/>
      <c r="D2303" s="318"/>
      <c r="E2303" s="229">
        <f>ROUND(SUM(G2262,G2277,G2285,G2300),2)</f>
        <v>0</v>
      </c>
      <c r="F2303" s="266">
        <f>A</f>
        <v>0</v>
      </c>
      <c r="G2303" s="267">
        <f>E2303*F2303</f>
        <v>0</v>
      </c>
      <c r="I2303" s="659"/>
    </row>
    <row r="2304" spans="1:9">
      <c r="A2304" s="185" t="s">
        <v>85</v>
      </c>
      <c r="B2304" s="453"/>
      <c r="C2304" s="265"/>
      <c r="D2304" s="318"/>
      <c r="E2304" s="229">
        <f>SUM(G2262,G2277,G2285,G2300)</f>
        <v>0</v>
      </c>
      <c r="F2304" s="266">
        <f>I</f>
        <v>0</v>
      </c>
      <c r="G2304" s="267">
        <f>E2304*F2304</f>
        <v>0</v>
      </c>
      <c r="I2304" s="659"/>
    </row>
    <row r="2305" spans="1:16">
      <c r="A2305" s="185" t="s">
        <v>86</v>
      </c>
      <c r="B2305" s="453"/>
      <c r="C2305" s="265"/>
      <c r="D2305" s="318"/>
      <c r="E2305" s="229">
        <f>SUM(G2262,G2277,G2285,G2300)</f>
        <v>0</v>
      </c>
      <c r="F2305" s="266">
        <f>U</f>
        <v>0</v>
      </c>
      <c r="G2305" s="267">
        <f>E2305*F2305</f>
        <v>0</v>
      </c>
      <c r="I2305" s="659"/>
    </row>
    <row r="2306" spans="1:16" ht="33" customHeight="1" thickBot="1">
      <c r="A2306" s="234"/>
      <c r="B2306" s="456"/>
      <c r="C2306" s="235"/>
      <c r="D2306" s="237"/>
      <c r="E2306" s="237"/>
      <c r="F2306" s="268" t="s">
        <v>84</v>
      </c>
      <c r="G2306" s="262">
        <f>SUM(G2303:G2305)</f>
        <v>0</v>
      </c>
      <c r="I2306" s="660"/>
      <c r="J2306" s="295"/>
      <c r="K2306" s="296"/>
      <c r="L2306" s="296"/>
      <c r="M2306" s="296"/>
      <c r="N2306" s="296"/>
      <c r="O2306" s="296"/>
    </row>
    <row r="2307" spans="1:16" s="211" customFormat="1" ht="14" thickTop="1" thickBot="1">
      <c r="A2307" s="269"/>
      <c r="B2307" s="443"/>
      <c r="C2307" s="270"/>
      <c r="D2307" s="319"/>
      <c r="E2307" s="271" t="s">
        <v>89</v>
      </c>
      <c r="F2307" s="272"/>
      <c r="G2307" s="273">
        <f>ROUND(SUM(G2262,G2277,G2285,G2300,G2306),0)</f>
        <v>0</v>
      </c>
      <c r="I2307" s="659"/>
      <c r="J2307" s="212" t="str">
        <f>B2246</f>
        <v>1,4,23</v>
      </c>
      <c r="K2307" s="274">
        <f>E2303</f>
        <v>0</v>
      </c>
      <c r="L2307" s="294">
        <f>G2303</f>
        <v>0</v>
      </c>
      <c r="M2307" s="294">
        <f>G2304</f>
        <v>0</v>
      </c>
      <c r="N2307" s="294">
        <f>G2305</f>
        <v>0</v>
      </c>
      <c r="O2307" s="299">
        <f>SUM(K2307:N2307)</f>
        <v>0</v>
      </c>
      <c r="P2307" s="294"/>
    </row>
    <row r="2308" spans="1:16" ht="13.5" thickTop="1">
      <c r="A2308" s="275" t="s">
        <v>97</v>
      </c>
      <c r="B2308" s="438"/>
      <c r="C2308" s="215"/>
      <c r="D2308" s="217"/>
      <c r="E2308" s="217"/>
      <c r="F2308" s="216"/>
      <c r="G2308" s="219"/>
      <c r="I2308" s="659"/>
      <c r="P2308" s="294"/>
    </row>
    <row r="2309" spans="1:16">
      <c r="A2309" s="275"/>
      <c r="B2309" s="452"/>
      <c r="C2309" s="276"/>
      <c r="D2309" s="320"/>
      <c r="E2309" s="217"/>
      <c r="F2309" s="216"/>
      <c r="G2309" s="277">
        <f ca="1">TODAY()</f>
        <v>44839</v>
      </c>
      <c r="I2309" s="659"/>
      <c r="P2309" s="294"/>
    </row>
    <row r="2310" spans="1:16" ht="13.5" thickBot="1">
      <c r="A2310" s="234"/>
      <c r="B2310" s="456"/>
      <c r="C2310" s="235"/>
      <c r="D2310" s="237"/>
      <c r="E2310" s="237"/>
      <c r="F2310" s="236"/>
      <c r="G2310" s="278"/>
      <c r="I2310" s="326"/>
      <c r="P2310" s="294"/>
    </row>
    <row r="2311" spans="1:16" ht="13.5" thickTop="1">
      <c r="A2311" s="215"/>
      <c r="B2311" s="438"/>
      <c r="C2311" s="215"/>
      <c r="D2311" s="217"/>
      <c r="E2311" s="217"/>
      <c r="F2311" s="216"/>
      <c r="G2311" s="216"/>
      <c r="I2311" s="434"/>
      <c r="P2311" s="294"/>
    </row>
    <row r="2312" spans="1:16" s="199" customFormat="1">
      <c r="A2312" s="196" t="s">
        <v>109</v>
      </c>
      <c r="B2312" s="458"/>
      <c r="C2312" s="196"/>
      <c r="D2312" s="198"/>
      <c r="E2312" s="198"/>
      <c r="F2312" s="197"/>
      <c r="G2312" s="197"/>
      <c r="I2312" s="321"/>
      <c r="J2312" s="200"/>
      <c r="O2312" s="297"/>
    </row>
    <row r="2313" spans="1:16" s="199" customFormat="1">
      <c r="A2313" s="196" t="str">
        <f>CONCATENATE('Prestaciones y AIU'!A2597," ANALISIS DE PRECIOS UNITARIOS")</f>
        <v xml:space="preserve"> ANALISIS DE PRECIOS UNITARIOS</v>
      </c>
      <c r="B2313" s="458"/>
      <c r="C2313" s="196"/>
      <c r="D2313" s="198"/>
      <c r="E2313" s="198"/>
      <c r="F2313" s="197"/>
      <c r="G2313" s="197"/>
      <c r="I2313" s="321"/>
      <c r="J2313" s="200"/>
      <c r="O2313" s="297"/>
    </row>
    <row r="2314" spans="1:16" s="199" customFormat="1">
      <c r="A2314" s="196" t="str">
        <f>Objeto_LIC</f>
        <v>OPTIMIZACION DEL SISTEMA DE ABASTECIMIENTO (ADUCCION, PRETRATAMIENTO Y CONDUCCION) DEL MUNICPIO DE TAME, DEPARTAMENTO DE ARAUCA</v>
      </c>
      <c r="B2314" s="458"/>
      <c r="C2314" s="196"/>
      <c r="D2314" s="198"/>
      <c r="E2314" s="198"/>
      <c r="F2314" s="197"/>
      <c r="G2314" s="197"/>
      <c r="I2314" s="321"/>
      <c r="J2314" s="200"/>
      <c r="O2314" s="297"/>
    </row>
    <row r="2315" spans="1:16" s="199" customFormat="1">
      <c r="A2315" s="196"/>
      <c r="B2315" s="458"/>
      <c r="C2315" s="196"/>
      <c r="D2315" s="198"/>
      <c r="E2315" s="198"/>
      <c r="F2315" s="197"/>
      <c r="G2315" s="197"/>
      <c r="I2315" s="321"/>
      <c r="J2315" s="200"/>
      <c r="O2315" s="297"/>
    </row>
    <row r="2316" spans="1:16" ht="13.5" thickBot="1">
      <c r="A2316" s="201"/>
      <c r="B2316" s="448"/>
      <c r="C2316" s="201"/>
      <c r="D2316" s="203"/>
      <c r="E2316" s="203"/>
      <c r="F2316" s="202"/>
      <c r="G2316" s="202"/>
    </row>
    <row r="2317" spans="1:16" s="211" customFormat="1" ht="13.5" thickTop="1">
      <c r="A2317" s="206"/>
      <c r="B2317" s="457"/>
      <c r="C2317" s="207"/>
      <c r="D2317" s="209"/>
      <c r="E2317" s="209"/>
      <c r="F2317" s="208"/>
      <c r="G2317" s="210" t="s">
        <v>110</v>
      </c>
      <c r="I2317" s="323"/>
      <c r="J2317" s="212"/>
      <c r="O2317" s="297"/>
    </row>
    <row r="2318" spans="1:16">
      <c r="A2318" s="213" t="s">
        <v>62</v>
      </c>
      <c r="B2318" s="750">
        <f>Proponente</f>
        <v>0</v>
      </c>
      <c r="C2318" s="750"/>
      <c r="D2318" s="750"/>
      <c r="E2318" s="750"/>
      <c r="F2318" s="750"/>
      <c r="G2318" s="751"/>
    </row>
    <row r="2319" spans="1:16" ht="12.75" customHeight="1">
      <c r="A2319" s="213" t="s">
        <v>63</v>
      </c>
      <c r="B2319" s="449" t="s">
        <v>318</v>
      </c>
      <c r="C2319" s="750" t="str">
        <f>VLOOKUP(B2319,Presupuesto!$A$4:$B$106,2,FALSE)</f>
        <v>Excavación manual en material conglomerado rocoso</v>
      </c>
      <c r="D2319" s="750"/>
      <c r="E2319" s="750"/>
      <c r="F2319" s="750"/>
      <c r="G2319" s="751"/>
    </row>
    <row r="2320" spans="1:16">
      <c r="A2320" s="214"/>
      <c r="B2320" s="438"/>
      <c r="C2320" s="215"/>
      <c r="D2320" s="217"/>
      <c r="E2320" s="217"/>
      <c r="F2320" s="218" t="s">
        <v>88</v>
      </c>
      <c r="G2320" s="582" t="str">
        <f>IF(B2319=0,"-",VLOOKUP(B2319,Presupuesto!$A$5:$C$119,3,FALSE))</f>
        <v>M3</v>
      </c>
      <c r="H2320" s="582"/>
      <c r="I2320" s="582"/>
      <c r="J2320" s="582"/>
      <c r="K2320" s="583"/>
    </row>
    <row r="2321" spans="1:15" ht="13.5" thickBot="1">
      <c r="A2321" s="213" t="s">
        <v>64</v>
      </c>
      <c r="B2321" s="438"/>
      <c r="C2321" s="215"/>
      <c r="D2321" s="217"/>
      <c r="E2321" s="217"/>
      <c r="F2321" s="216"/>
      <c r="G2321" s="219"/>
      <c r="I2321" s="324"/>
      <c r="J2321" s="295"/>
      <c r="K2321" s="296"/>
      <c r="L2321" s="296"/>
      <c r="M2321" s="296"/>
      <c r="N2321" s="296"/>
      <c r="O2321" s="296"/>
    </row>
    <row r="2322" spans="1:15" s="220" customFormat="1" ht="13.5" thickTop="1">
      <c r="A2322" s="221" t="s">
        <v>57</v>
      </c>
      <c r="B2322" s="447" t="s">
        <v>65</v>
      </c>
      <c r="C2322" s="222" t="s">
        <v>66</v>
      </c>
      <c r="D2322" s="223" t="s">
        <v>74</v>
      </c>
      <c r="E2322" s="224" t="s">
        <v>100</v>
      </c>
      <c r="F2322" s="224" t="s">
        <v>79</v>
      </c>
      <c r="G2322" s="225" t="s">
        <v>70</v>
      </c>
      <c r="I2322" s="657"/>
      <c r="J2322" s="226"/>
      <c r="O2322" s="296"/>
    </row>
    <row r="2323" spans="1:15">
      <c r="A2323" s="227" t="str">
        <f t="shared" ref="A2323:A2334" si="426">IF(I2323=0,"-",VLOOKUP(I2323,EQUIPOS,2,FALSE))</f>
        <v>-</v>
      </c>
      <c r="B2323" s="228"/>
      <c r="C2323" s="228"/>
      <c r="D2323" s="194"/>
      <c r="E2323" s="229">
        <f t="shared" ref="E2323:E2334" si="427">IF(I2323=0,0,VLOOKUP(I2323,EQUIPOS,4,FALSE))</f>
        <v>0</v>
      </c>
      <c r="F2323" s="230">
        <f t="shared" ref="F2323:F2334" si="428">IF(D2323=0,0,E2323/D2323)</f>
        <v>0</v>
      </c>
      <c r="G2323" s="231"/>
      <c r="I2323" s="658"/>
    </row>
    <row r="2324" spans="1:15">
      <c r="A2324" s="227" t="str">
        <f t="shared" si="426"/>
        <v>-</v>
      </c>
      <c r="B2324" s="228"/>
      <c r="C2324" s="228"/>
      <c r="D2324" s="194"/>
      <c r="E2324" s="229">
        <f t="shared" si="427"/>
        <v>0</v>
      </c>
      <c r="F2324" s="230">
        <f t="shared" si="428"/>
        <v>0</v>
      </c>
      <c r="G2324" s="232"/>
      <c r="I2324" s="658"/>
    </row>
    <row r="2325" spans="1:15">
      <c r="A2325" s="227" t="str">
        <f t="shared" si="426"/>
        <v>-</v>
      </c>
      <c r="B2325" s="228"/>
      <c r="C2325" s="228"/>
      <c r="D2325" s="194"/>
      <c r="E2325" s="229">
        <f t="shared" si="427"/>
        <v>0</v>
      </c>
      <c r="F2325" s="230">
        <f t="shared" si="428"/>
        <v>0</v>
      </c>
      <c r="G2325" s="232"/>
      <c r="I2325" s="658"/>
    </row>
    <row r="2326" spans="1:15">
      <c r="A2326" s="227" t="str">
        <f t="shared" si="426"/>
        <v>-</v>
      </c>
      <c r="B2326" s="228"/>
      <c r="C2326" s="228"/>
      <c r="D2326" s="194"/>
      <c r="E2326" s="229">
        <f t="shared" si="427"/>
        <v>0</v>
      </c>
      <c r="F2326" s="230">
        <f t="shared" si="428"/>
        <v>0</v>
      </c>
      <c r="G2326" s="232"/>
      <c r="I2326" s="658"/>
    </row>
    <row r="2327" spans="1:15">
      <c r="A2327" s="227" t="str">
        <f t="shared" si="426"/>
        <v>-</v>
      </c>
      <c r="B2327" s="228"/>
      <c r="C2327" s="228"/>
      <c r="D2327" s="194"/>
      <c r="E2327" s="229">
        <f t="shared" si="427"/>
        <v>0</v>
      </c>
      <c r="F2327" s="230">
        <f t="shared" si="428"/>
        <v>0</v>
      </c>
      <c r="G2327" s="232"/>
      <c r="I2327" s="658"/>
    </row>
    <row r="2328" spans="1:15">
      <c r="A2328" s="227" t="str">
        <f t="shared" si="426"/>
        <v>-</v>
      </c>
      <c r="B2328" s="228"/>
      <c r="C2328" s="228"/>
      <c r="D2328" s="194"/>
      <c r="E2328" s="229">
        <f t="shared" si="427"/>
        <v>0</v>
      </c>
      <c r="F2328" s="230">
        <f t="shared" si="428"/>
        <v>0</v>
      </c>
      <c r="G2328" s="232"/>
      <c r="I2328" s="658"/>
    </row>
    <row r="2329" spans="1:15">
      <c r="A2329" s="227" t="str">
        <f t="shared" si="426"/>
        <v>-</v>
      </c>
      <c r="B2329" s="228"/>
      <c r="C2329" s="228"/>
      <c r="D2329" s="194"/>
      <c r="E2329" s="229">
        <f t="shared" si="427"/>
        <v>0</v>
      </c>
      <c r="F2329" s="230">
        <f t="shared" si="428"/>
        <v>0</v>
      </c>
      <c r="G2329" s="232"/>
      <c r="I2329" s="658"/>
    </row>
    <row r="2330" spans="1:15">
      <c r="A2330" s="227" t="str">
        <f t="shared" si="426"/>
        <v>-</v>
      </c>
      <c r="B2330" s="228"/>
      <c r="C2330" s="228"/>
      <c r="D2330" s="194"/>
      <c r="E2330" s="229">
        <f t="shared" si="427"/>
        <v>0</v>
      </c>
      <c r="F2330" s="230">
        <f t="shared" si="428"/>
        <v>0</v>
      </c>
      <c r="G2330" s="232"/>
      <c r="I2330" s="658"/>
    </row>
    <row r="2331" spans="1:15">
      <c r="A2331" s="227" t="str">
        <f t="shared" si="426"/>
        <v>-</v>
      </c>
      <c r="B2331" s="228"/>
      <c r="C2331" s="228"/>
      <c r="D2331" s="194"/>
      <c r="E2331" s="229">
        <f t="shared" si="427"/>
        <v>0</v>
      </c>
      <c r="F2331" s="230">
        <f t="shared" si="428"/>
        <v>0</v>
      </c>
      <c r="G2331" s="232"/>
      <c r="I2331" s="658"/>
    </row>
    <row r="2332" spans="1:15">
      <c r="A2332" s="227" t="str">
        <f t="shared" si="426"/>
        <v>-</v>
      </c>
      <c r="B2332" s="228"/>
      <c r="C2332" s="228"/>
      <c r="D2332" s="194"/>
      <c r="E2332" s="229">
        <f t="shared" si="427"/>
        <v>0</v>
      </c>
      <c r="F2332" s="230">
        <f t="shared" si="428"/>
        <v>0</v>
      </c>
      <c r="G2332" s="232"/>
      <c r="I2332" s="658"/>
    </row>
    <row r="2333" spans="1:15">
      <c r="A2333" s="227" t="str">
        <f t="shared" si="426"/>
        <v>-</v>
      </c>
      <c r="B2333" s="228"/>
      <c r="C2333" s="228"/>
      <c r="D2333" s="194"/>
      <c r="E2333" s="229">
        <f t="shared" si="427"/>
        <v>0</v>
      </c>
      <c r="F2333" s="230">
        <f t="shared" si="428"/>
        <v>0</v>
      </c>
      <c r="G2333" s="232"/>
      <c r="I2333" s="658"/>
    </row>
    <row r="2334" spans="1:15">
      <c r="A2334" s="227" t="str">
        <f t="shared" si="426"/>
        <v>-</v>
      </c>
      <c r="B2334" s="228"/>
      <c r="C2334" s="228"/>
      <c r="D2334" s="194"/>
      <c r="E2334" s="229">
        <f t="shared" si="427"/>
        <v>0</v>
      </c>
      <c r="F2334" s="230">
        <f t="shared" si="428"/>
        <v>0</v>
      </c>
      <c r="G2334" s="232"/>
      <c r="I2334" s="658"/>
    </row>
    <row r="2335" spans="1:15" ht="13.5" thickBot="1">
      <c r="A2335" s="234"/>
      <c r="B2335" s="456"/>
      <c r="C2335" s="235"/>
      <c r="D2335" s="237"/>
      <c r="E2335" s="237"/>
      <c r="F2335" s="238" t="s">
        <v>80</v>
      </c>
      <c r="G2335" s="239">
        <f>SUM(F2323:F2334)</f>
        <v>0</v>
      </c>
      <c r="I2335" s="659"/>
    </row>
    <row r="2336" spans="1:15" ht="13.5" thickTop="1">
      <c r="A2336" s="240" t="s">
        <v>67</v>
      </c>
      <c r="B2336" s="446"/>
      <c r="C2336" s="241"/>
      <c r="D2336" s="243"/>
      <c r="E2336" s="243"/>
      <c r="F2336" s="242"/>
      <c r="G2336" s="244"/>
      <c r="I2336" s="659"/>
    </row>
    <row r="2337" spans="1:15" s="220" customFormat="1" ht="26">
      <c r="A2337" s="245" t="s">
        <v>57</v>
      </c>
      <c r="B2337" s="455"/>
      <c r="C2337" s="247" t="s">
        <v>58</v>
      </c>
      <c r="D2337" s="316" t="s">
        <v>68</v>
      </c>
      <c r="E2337" s="248" t="s">
        <v>69</v>
      </c>
      <c r="F2337" s="249" t="s">
        <v>79</v>
      </c>
      <c r="G2337" s="250" t="s">
        <v>70</v>
      </c>
      <c r="I2337" s="657"/>
      <c r="J2337" s="226"/>
      <c r="O2337" s="296"/>
    </row>
    <row r="2338" spans="1:15">
      <c r="A2338" s="748" t="str">
        <f t="shared" ref="A2338:A2349" si="429">IF(I2338=0,"",VLOOKUP(I2338,MATERIALES,2,FALSE))</f>
        <v/>
      </c>
      <c r="B2338" s="749"/>
      <c r="C2338" s="251" t="str">
        <f t="shared" ref="C2338:C2346" si="430">IF(I2338=0,"",VLOOKUP(I2338,MATERIALES,3,FALSE))</f>
        <v/>
      </c>
      <c r="D2338" s="194"/>
      <c r="E2338" s="252">
        <f t="shared" ref="E2338:E2349" si="431">IF(I2338=0,0,VLOOKUP(I2338,MATERIALES,4,FALSE))</f>
        <v>0</v>
      </c>
      <c r="F2338" s="230">
        <f>D2338*E2338</f>
        <v>0</v>
      </c>
      <c r="G2338" s="231"/>
      <c r="I2338" s="658"/>
    </row>
    <row r="2339" spans="1:15">
      <c r="A2339" s="748" t="str">
        <f t="shared" si="429"/>
        <v/>
      </c>
      <c r="B2339" s="749"/>
      <c r="C2339" s="251" t="str">
        <f t="shared" si="430"/>
        <v/>
      </c>
      <c r="D2339" s="194"/>
      <c r="E2339" s="252">
        <f t="shared" si="431"/>
        <v>0</v>
      </c>
      <c r="F2339" s="230">
        <f t="shared" ref="F2339:F2349" si="432">D2339*E2339</f>
        <v>0</v>
      </c>
      <c r="G2339" s="232"/>
      <c r="I2339" s="658"/>
    </row>
    <row r="2340" spans="1:15">
      <c r="A2340" s="748" t="str">
        <f t="shared" si="429"/>
        <v/>
      </c>
      <c r="B2340" s="749"/>
      <c r="C2340" s="251" t="str">
        <f t="shared" si="430"/>
        <v/>
      </c>
      <c r="D2340" s="194"/>
      <c r="E2340" s="252">
        <f t="shared" si="431"/>
        <v>0</v>
      </c>
      <c r="F2340" s="230">
        <f t="shared" si="432"/>
        <v>0</v>
      </c>
      <c r="G2340" s="232"/>
      <c r="I2340" s="658"/>
    </row>
    <row r="2341" spans="1:15">
      <c r="A2341" s="748">
        <f>Database!B451</f>
        <v>0</v>
      </c>
      <c r="B2341" s="749"/>
      <c r="C2341" s="251">
        <f>Database!C451</f>
        <v>0</v>
      </c>
      <c r="D2341" s="194"/>
      <c r="E2341" s="252">
        <f>Database!D451</f>
        <v>0</v>
      </c>
      <c r="F2341" s="230">
        <f t="shared" si="432"/>
        <v>0</v>
      </c>
      <c r="G2341" s="232"/>
      <c r="I2341" s="658"/>
    </row>
    <row r="2342" spans="1:15">
      <c r="A2342" s="748" t="str">
        <f t="shared" si="429"/>
        <v/>
      </c>
      <c r="B2342" s="749"/>
      <c r="C2342" s="251" t="str">
        <f t="shared" si="430"/>
        <v/>
      </c>
      <c r="D2342" s="194"/>
      <c r="E2342" s="252">
        <f t="shared" si="431"/>
        <v>0</v>
      </c>
      <c r="F2342" s="230">
        <f t="shared" si="432"/>
        <v>0</v>
      </c>
      <c r="G2342" s="232"/>
      <c r="I2342" s="658"/>
    </row>
    <row r="2343" spans="1:15">
      <c r="A2343" s="748" t="str">
        <f t="shared" si="429"/>
        <v/>
      </c>
      <c r="B2343" s="749"/>
      <c r="C2343" s="251" t="str">
        <f t="shared" si="430"/>
        <v/>
      </c>
      <c r="D2343" s="194"/>
      <c r="E2343" s="252">
        <f t="shared" si="431"/>
        <v>0</v>
      </c>
      <c r="F2343" s="230">
        <f t="shared" si="432"/>
        <v>0</v>
      </c>
      <c r="G2343" s="232"/>
      <c r="I2343" s="658"/>
    </row>
    <row r="2344" spans="1:15">
      <c r="A2344" s="748" t="str">
        <f t="shared" si="429"/>
        <v/>
      </c>
      <c r="B2344" s="749"/>
      <c r="C2344" s="251" t="str">
        <f t="shared" si="430"/>
        <v/>
      </c>
      <c r="D2344" s="194"/>
      <c r="E2344" s="252">
        <f t="shared" si="431"/>
        <v>0</v>
      </c>
      <c r="F2344" s="230">
        <f t="shared" si="432"/>
        <v>0</v>
      </c>
      <c r="G2344" s="232"/>
      <c r="I2344" s="658"/>
    </row>
    <row r="2345" spans="1:15">
      <c r="A2345" s="748" t="str">
        <f t="shared" si="429"/>
        <v/>
      </c>
      <c r="B2345" s="749"/>
      <c r="C2345" s="251" t="str">
        <f t="shared" si="430"/>
        <v/>
      </c>
      <c r="D2345" s="194"/>
      <c r="E2345" s="252">
        <f t="shared" si="431"/>
        <v>0</v>
      </c>
      <c r="F2345" s="230">
        <f t="shared" si="432"/>
        <v>0</v>
      </c>
      <c r="G2345" s="253"/>
      <c r="I2345" s="658"/>
    </row>
    <row r="2346" spans="1:15">
      <c r="A2346" s="748" t="str">
        <f t="shared" si="429"/>
        <v/>
      </c>
      <c r="B2346" s="749"/>
      <c r="C2346" s="251" t="str">
        <f t="shared" si="430"/>
        <v/>
      </c>
      <c r="D2346" s="194"/>
      <c r="E2346" s="252">
        <f t="shared" si="431"/>
        <v>0</v>
      </c>
      <c r="F2346" s="230">
        <f t="shared" si="432"/>
        <v>0</v>
      </c>
      <c r="G2346" s="232"/>
      <c r="I2346" s="658"/>
    </row>
    <row r="2347" spans="1:15">
      <c r="A2347" s="748" t="str">
        <f t="shared" si="429"/>
        <v/>
      </c>
      <c r="B2347" s="749"/>
      <c r="C2347" s="251"/>
      <c r="D2347" s="194"/>
      <c r="E2347" s="252">
        <f t="shared" si="431"/>
        <v>0</v>
      </c>
      <c r="F2347" s="230">
        <f t="shared" si="432"/>
        <v>0</v>
      </c>
      <c r="G2347" s="232"/>
      <c r="I2347" s="658"/>
    </row>
    <row r="2348" spans="1:15">
      <c r="A2348" s="748" t="str">
        <f t="shared" si="429"/>
        <v/>
      </c>
      <c r="B2348" s="749"/>
      <c r="C2348" s="251"/>
      <c r="D2348" s="194"/>
      <c r="E2348" s="252">
        <f t="shared" si="431"/>
        <v>0</v>
      </c>
      <c r="F2348" s="230">
        <f t="shared" si="432"/>
        <v>0</v>
      </c>
      <c r="G2348" s="232"/>
      <c r="I2348" s="658"/>
    </row>
    <row r="2349" spans="1:15">
      <c r="A2349" s="748" t="str">
        <f t="shared" si="429"/>
        <v/>
      </c>
      <c r="B2349" s="749"/>
      <c r="C2349" s="251" t="str">
        <f t="shared" ref="C2349" si="433">IF(I2349=0,"",VLOOKUP(I2349,MATERIALES,3,FALSE))</f>
        <v/>
      </c>
      <c r="D2349" s="194"/>
      <c r="E2349" s="252">
        <f t="shared" si="431"/>
        <v>0</v>
      </c>
      <c r="F2349" s="230">
        <f t="shared" si="432"/>
        <v>0</v>
      </c>
      <c r="G2349" s="233"/>
      <c r="I2349" s="658"/>
    </row>
    <row r="2350" spans="1:15" ht="26.25" customHeight="1" thickBot="1">
      <c r="A2350" s="214"/>
      <c r="B2350" s="438"/>
      <c r="C2350" s="215"/>
      <c r="D2350" s="217"/>
      <c r="E2350" s="254"/>
      <c r="F2350" s="255" t="s">
        <v>81</v>
      </c>
      <c r="G2350" s="253">
        <f>ROUND(SUM(F2338:F2349),0)</f>
        <v>0</v>
      </c>
      <c r="I2350" s="659"/>
    </row>
    <row r="2351" spans="1:15" ht="14" thickTop="1" thickBot="1">
      <c r="A2351" s="256" t="s">
        <v>72</v>
      </c>
      <c r="B2351" s="445"/>
      <c r="C2351" s="257"/>
      <c r="D2351" s="259"/>
      <c r="E2351" s="259"/>
      <c r="F2351" s="258"/>
      <c r="G2351" s="260"/>
      <c r="I2351" s="659"/>
    </row>
    <row r="2352" spans="1:15" ht="13.5" thickTop="1">
      <c r="A2352" s="245" t="s">
        <v>57</v>
      </c>
      <c r="B2352" s="455"/>
      <c r="C2352" s="248" t="s">
        <v>71</v>
      </c>
      <c r="D2352" s="316" t="s">
        <v>75</v>
      </c>
      <c r="E2352" s="248" t="s">
        <v>98</v>
      </c>
      <c r="F2352" s="249" t="s">
        <v>79</v>
      </c>
      <c r="G2352" s="250" t="s">
        <v>70</v>
      </c>
      <c r="I2352" s="659"/>
    </row>
    <row r="2353" spans="1:9">
      <c r="A2353" s="748" t="str">
        <f>IF(I2353=0,"",VLOOKUP(I2353,EQUIPOS,2,FALSE))</f>
        <v/>
      </c>
      <c r="B2353" s="749"/>
      <c r="C2353" s="195"/>
      <c r="D2353" s="194"/>
      <c r="E2353" s="252">
        <f>IF(I2353=0,0,VLOOKUP(I2353,EQUIPOS,4,FALSE))</f>
        <v>0</v>
      </c>
      <c r="F2353" s="230">
        <f>C2353*D2353*E2353</f>
        <v>0</v>
      </c>
      <c r="G2353" s="231"/>
      <c r="I2353" s="658"/>
    </row>
    <row r="2354" spans="1:9">
      <c r="A2354" s="748" t="str">
        <f>IF(I2354=0,"",VLOOKUP(I2354,EQUIPOS,2,FALSE))</f>
        <v/>
      </c>
      <c r="B2354" s="749"/>
      <c r="C2354" s="195"/>
      <c r="D2354" s="194"/>
      <c r="E2354" s="252">
        <f>IF(I2354=0,0,VLOOKUP(I2354,EQUIPOS,4,FALSE))</f>
        <v>0</v>
      </c>
      <c r="F2354" s="230">
        <f t="shared" ref="F2354:F2357" si="434">C2354*D2354*E2354</f>
        <v>0</v>
      </c>
      <c r="G2354" s="232"/>
      <c r="I2354" s="658"/>
    </row>
    <row r="2355" spans="1:9">
      <c r="A2355" s="748" t="str">
        <f>IF(I2355=0,"",VLOOKUP(I2355,EQUIPOS,2,FALSE))</f>
        <v/>
      </c>
      <c r="B2355" s="749"/>
      <c r="C2355" s="195"/>
      <c r="D2355" s="194"/>
      <c r="E2355" s="252">
        <f>IF(I2355=0,0,VLOOKUP(I2355,EQUIPOS,4,FALSE))</f>
        <v>0</v>
      </c>
      <c r="F2355" s="230">
        <f t="shared" si="434"/>
        <v>0</v>
      </c>
      <c r="G2355" s="232"/>
      <c r="I2355" s="658"/>
    </row>
    <row r="2356" spans="1:9">
      <c r="A2356" s="748" t="str">
        <f>IF(I2356=0,"",VLOOKUP(I2356,EQUIPOS,2,FALSE))</f>
        <v/>
      </c>
      <c r="B2356" s="749"/>
      <c r="C2356" s="195"/>
      <c r="D2356" s="194"/>
      <c r="E2356" s="252">
        <f>IF(I2356=0,0,VLOOKUP(I2356,EQUIPOS,4,FALSE))</f>
        <v>0</v>
      </c>
      <c r="F2356" s="230">
        <f t="shared" si="434"/>
        <v>0</v>
      </c>
      <c r="G2356" s="232"/>
      <c r="I2356" s="658"/>
    </row>
    <row r="2357" spans="1:9">
      <c r="A2357" s="748" t="str">
        <f>IF(I2357=0,"",VLOOKUP(I2357,EQUIPOS,2,FALSE))</f>
        <v/>
      </c>
      <c r="B2357" s="749"/>
      <c r="C2357" s="195"/>
      <c r="D2357" s="194"/>
      <c r="E2357" s="252">
        <f>IF(I2357=0,0,VLOOKUP(I2357,EQUIPOS,4,FALSE))</f>
        <v>0</v>
      </c>
      <c r="F2357" s="230">
        <f t="shared" si="434"/>
        <v>0</v>
      </c>
      <c r="G2357" s="233"/>
      <c r="I2357" s="658"/>
    </row>
    <row r="2358" spans="1:9" ht="30.75" customHeight="1" thickBot="1">
      <c r="A2358" s="234"/>
      <c r="B2358" s="456"/>
      <c r="C2358" s="235"/>
      <c r="D2358" s="237"/>
      <c r="E2358" s="261"/>
      <c r="F2358" s="238" t="s">
        <v>82</v>
      </c>
      <c r="G2358" s="262">
        <f>ROUND(SUM(F2353:F2357),0)</f>
        <v>0</v>
      </c>
      <c r="I2358" s="659"/>
    </row>
    <row r="2359" spans="1:9" ht="13.5" thickTop="1">
      <c r="A2359" s="240" t="s">
        <v>73</v>
      </c>
      <c r="B2359" s="446"/>
      <c r="C2359" s="241"/>
      <c r="D2359" s="243"/>
      <c r="E2359" s="243"/>
      <c r="F2359" s="242"/>
      <c r="G2359" s="244"/>
      <c r="I2359" s="659"/>
    </row>
    <row r="2360" spans="1:9" ht="26">
      <c r="A2360" s="245" t="s">
        <v>57</v>
      </c>
      <c r="B2360" s="454" t="s">
        <v>58</v>
      </c>
      <c r="C2360" s="247" t="s">
        <v>68</v>
      </c>
      <c r="D2360" s="316" t="s">
        <v>74</v>
      </c>
      <c r="E2360" s="248" t="s">
        <v>69</v>
      </c>
      <c r="F2360" s="249" t="s">
        <v>79</v>
      </c>
      <c r="G2360" s="250" t="s">
        <v>70</v>
      </c>
      <c r="H2360" s="220"/>
      <c r="I2360" s="657"/>
    </row>
    <row r="2361" spans="1:9">
      <c r="A2361" s="263" t="str">
        <f t="shared" ref="A2361:A2372" si="435">IF(I2361=0,"",VLOOKUP(I2361,MANOOBRA,2,FALSE))</f>
        <v/>
      </c>
      <c r="B2361" s="444" t="str">
        <f t="shared" ref="B2361:B2372" si="436">IF(I2361=0,"",VLOOKUP(I2361,MANOOBRA,3,FALSE))</f>
        <v/>
      </c>
      <c r="C2361" s="195"/>
      <c r="D2361" s="466"/>
      <c r="E2361" s="252">
        <f t="shared" ref="E2361:E2372" si="437">IF(I2361=0,0,VLOOKUP(I2361,MANOOBRA,4,FALSE))</f>
        <v>0</v>
      </c>
      <c r="F2361" s="230">
        <f>IF(D2361=0,0,C2361*E2361/D2361)</f>
        <v>0</v>
      </c>
      <c r="G2361" s="231"/>
      <c r="I2361" s="658"/>
    </row>
    <row r="2362" spans="1:9">
      <c r="A2362" s="263" t="str">
        <f t="shared" si="435"/>
        <v/>
      </c>
      <c r="B2362" s="444" t="str">
        <f t="shared" si="436"/>
        <v/>
      </c>
      <c r="C2362" s="195"/>
      <c r="D2362" s="466"/>
      <c r="E2362" s="252">
        <f t="shared" si="437"/>
        <v>0</v>
      </c>
      <c r="F2362" s="230">
        <f t="shared" ref="F2362:F2372" si="438">IF(D2362=0,0,C2362*E2362/D2362)</f>
        <v>0</v>
      </c>
      <c r="G2362" s="232"/>
      <c r="I2362" s="658"/>
    </row>
    <row r="2363" spans="1:9">
      <c r="A2363" s="263" t="str">
        <f t="shared" si="435"/>
        <v/>
      </c>
      <c r="B2363" s="444" t="str">
        <f t="shared" si="436"/>
        <v/>
      </c>
      <c r="C2363" s="195"/>
      <c r="D2363" s="309"/>
      <c r="E2363" s="252">
        <f t="shared" si="437"/>
        <v>0</v>
      </c>
      <c r="F2363" s="230">
        <f t="shared" si="438"/>
        <v>0</v>
      </c>
      <c r="G2363" s="232"/>
      <c r="I2363" s="658"/>
    </row>
    <row r="2364" spans="1:9">
      <c r="A2364" s="263" t="str">
        <f t="shared" si="435"/>
        <v/>
      </c>
      <c r="B2364" s="444" t="str">
        <f t="shared" si="436"/>
        <v/>
      </c>
      <c r="C2364" s="195"/>
      <c r="D2364" s="195"/>
      <c r="E2364" s="252">
        <f t="shared" si="437"/>
        <v>0</v>
      </c>
      <c r="F2364" s="230">
        <f t="shared" si="438"/>
        <v>0</v>
      </c>
      <c r="G2364" s="232"/>
      <c r="I2364" s="658"/>
    </row>
    <row r="2365" spans="1:9">
      <c r="A2365" s="263" t="str">
        <f t="shared" si="435"/>
        <v/>
      </c>
      <c r="B2365" s="444" t="str">
        <f t="shared" si="436"/>
        <v/>
      </c>
      <c r="C2365" s="195"/>
      <c r="D2365" s="195"/>
      <c r="E2365" s="252">
        <f t="shared" si="437"/>
        <v>0</v>
      </c>
      <c r="F2365" s="230">
        <f t="shared" si="438"/>
        <v>0</v>
      </c>
      <c r="G2365" s="232"/>
      <c r="I2365" s="658"/>
    </row>
    <row r="2366" spans="1:9">
      <c r="A2366" s="263" t="str">
        <f t="shared" si="435"/>
        <v/>
      </c>
      <c r="B2366" s="444" t="str">
        <f t="shared" si="436"/>
        <v/>
      </c>
      <c r="C2366" s="195"/>
      <c r="D2366" s="195"/>
      <c r="E2366" s="252">
        <f t="shared" si="437"/>
        <v>0</v>
      </c>
      <c r="F2366" s="230">
        <f t="shared" si="438"/>
        <v>0</v>
      </c>
      <c r="G2366" s="232"/>
      <c r="I2366" s="658"/>
    </row>
    <row r="2367" spans="1:9">
      <c r="A2367" s="263" t="str">
        <f t="shared" si="435"/>
        <v/>
      </c>
      <c r="B2367" s="444" t="str">
        <f t="shared" si="436"/>
        <v/>
      </c>
      <c r="C2367" s="195"/>
      <c r="D2367" s="195"/>
      <c r="E2367" s="252">
        <f t="shared" si="437"/>
        <v>0</v>
      </c>
      <c r="F2367" s="230">
        <f t="shared" si="438"/>
        <v>0</v>
      </c>
      <c r="G2367" s="232"/>
      <c r="I2367" s="658"/>
    </row>
    <row r="2368" spans="1:9">
      <c r="A2368" s="263" t="str">
        <f t="shared" si="435"/>
        <v/>
      </c>
      <c r="B2368" s="444" t="str">
        <f t="shared" si="436"/>
        <v/>
      </c>
      <c r="C2368" s="195"/>
      <c r="D2368" s="195"/>
      <c r="E2368" s="252">
        <f t="shared" si="437"/>
        <v>0</v>
      </c>
      <c r="F2368" s="230">
        <f t="shared" si="438"/>
        <v>0</v>
      </c>
      <c r="G2368" s="232"/>
      <c r="I2368" s="658"/>
    </row>
    <row r="2369" spans="1:16">
      <c r="A2369" s="263" t="str">
        <f t="shared" si="435"/>
        <v/>
      </c>
      <c r="B2369" s="444" t="str">
        <f t="shared" si="436"/>
        <v/>
      </c>
      <c r="C2369" s="195"/>
      <c r="D2369" s="195"/>
      <c r="E2369" s="252">
        <f t="shared" si="437"/>
        <v>0</v>
      </c>
      <c r="F2369" s="230">
        <f t="shared" si="438"/>
        <v>0</v>
      </c>
      <c r="G2369" s="232"/>
      <c r="I2369" s="658"/>
    </row>
    <row r="2370" spans="1:16">
      <c r="A2370" s="263" t="str">
        <f t="shared" si="435"/>
        <v/>
      </c>
      <c r="B2370" s="444" t="str">
        <f t="shared" si="436"/>
        <v/>
      </c>
      <c r="C2370" s="195"/>
      <c r="D2370" s="195"/>
      <c r="E2370" s="252">
        <f t="shared" si="437"/>
        <v>0</v>
      </c>
      <c r="F2370" s="230">
        <f t="shared" si="438"/>
        <v>0</v>
      </c>
      <c r="G2370" s="232"/>
      <c r="I2370" s="658"/>
    </row>
    <row r="2371" spans="1:16">
      <c r="A2371" s="263" t="str">
        <f t="shared" si="435"/>
        <v/>
      </c>
      <c r="B2371" s="444" t="str">
        <f t="shared" si="436"/>
        <v/>
      </c>
      <c r="C2371" s="195"/>
      <c r="D2371" s="195"/>
      <c r="E2371" s="252">
        <f t="shared" si="437"/>
        <v>0</v>
      </c>
      <c r="F2371" s="230">
        <f t="shared" si="438"/>
        <v>0</v>
      </c>
      <c r="G2371" s="232"/>
      <c r="I2371" s="658"/>
    </row>
    <row r="2372" spans="1:16">
      <c r="A2372" s="263" t="str">
        <f t="shared" si="435"/>
        <v/>
      </c>
      <c r="B2372" s="444" t="str">
        <f t="shared" si="436"/>
        <v/>
      </c>
      <c r="C2372" s="195"/>
      <c r="D2372" s="195"/>
      <c r="E2372" s="252">
        <f t="shared" si="437"/>
        <v>0</v>
      </c>
      <c r="F2372" s="230">
        <f t="shared" si="438"/>
        <v>0</v>
      </c>
      <c r="G2372" s="233"/>
      <c r="I2372" s="658"/>
    </row>
    <row r="2373" spans="1:16" ht="31.5" customHeight="1" thickBot="1">
      <c r="A2373" s="234"/>
      <c r="B2373" s="456"/>
      <c r="C2373" s="235"/>
      <c r="D2373" s="237"/>
      <c r="E2373" s="237"/>
      <c r="F2373" s="238" t="s">
        <v>83</v>
      </c>
      <c r="G2373" s="262">
        <f>ROUND(SUM(F2361:F2372),0)</f>
        <v>0</v>
      </c>
      <c r="I2373" s="659"/>
    </row>
    <row r="2374" spans="1:16" ht="13.5" thickTop="1">
      <c r="A2374" s="186" t="s">
        <v>76</v>
      </c>
      <c r="B2374" s="446"/>
      <c r="C2374" s="241"/>
      <c r="D2374" s="243"/>
      <c r="E2374" s="243"/>
      <c r="F2374" s="242"/>
      <c r="G2374" s="244"/>
      <c r="I2374" s="659"/>
    </row>
    <row r="2375" spans="1:16">
      <c r="A2375" s="245" t="s">
        <v>57</v>
      </c>
      <c r="B2375" s="455"/>
      <c r="C2375" s="246"/>
      <c r="D2375" s="317"/>
      <c r="E2375" s="248" t="s">
        <v>77</v>
      </c>
      <c r="F2375" s="249" t="s">
        <v>78</v>
      </c>
      <c r="G2375" s="264" t="s">
        <v>77</v>
      </c>
      <c r="H2375" s="220"/>
      <c r="I2375" s="657"/>
    </row>
    <row r="2376" spans="1:16">
      <c r="A2376" s="185" t="s">
        <v>87</v>
      </c>
      <c r="B2376" s="453"/>
      <c r="C2376" s="265"/>
      <c r="D2376" s="318"/>
      <c r="E2376" s="229">
        <f>ROUND(SUM(G2335,G2350,G2358,G2373),2)</f>
        <v>0</v>
      </c>
      <c r="F2376" s="266">
        <f>A</f>
        <v>0</v>
      </c>
      <c r="G2376" s="267">
        <f>E2376*F2376</f>
        <v>0</v>
      </c>
      <c r="I2376" s="659"/>
    </row>
    <row r="2377" spans="1:16">
      <c r="A2377" s="185" t="s">
        <v>85</v>
      </c>
      <c r="B2377" s="453"/>
      <c r="C2377" s="265"/>
      <c r="D2377" s="318"/>
      <c r="E2377" s="229">
        <f>SUM(G2335,G2350,G2358,G2373)</f>
        <v>0</v>
      </c>
      <c r="F2377" s="266">
        <f>I</f>
        <v>0</v>
      </c>
      <c r="G2377" s="267">
        <f>E2377*F2377</f>
        <v>0</v>
      </c>
      <c r="I2377" s="659"/>
    </row>
    <row r="2378" spans="1:16">
      <c r="A2378" s="185" t="s">
        <v>86</v>
      </c>
      <c r="B2378" s="453"/>
      <c r="C2378" s="265"/>
      <c r="D2378" s="318"/>
      <c r="E2378" s="229">
        <f>SUM(G2335,G2350,G2358,G2373)</f>
        <v>0</v>
      </c>
      <c r="F2378" s="266">
        <f>U</f>
        <v>0</v>
      </c>
      <c r="G2378" s="267">
        <f>E2378*F2378</f>
        <v>0</v>
      </c>
      <c r="I2378" s="659"/>
    </row>
    <row r="2379" spans="1:16" ht="33" customHeight="1" thickBot="1">
      <c r="A2379" s="234"/>
      <c r="B2379" s="456"/>
      <c r="C2379" s="235"/>
      <c r="D2379" s="237"/>
      <c r="E2379" s="237"/>
      <c r="F2379" s="268" t="s">
        <v>84</v>
      </c>
      <c r="G2379" s="262">
        <f>SUM(G2376:G2378)</f>
        <v>0</v>
      </c>
      <c r="I2379" s="659"/>
      <c r="J2379" s="295"/>
      <c r="K2379" s="296"/>
      <c r="L2379" s="296"/>
      <c r="M2379" s="296"/>
      <c r="N2379" s="296"/>
      <c r="O2379" s="296"/>
    </row>
    <row r="2380" spans="1:16" s="211" customFormat="1" ht="14" thickTop="1" thickBot="1">
      <c r="A2380" s="269"/>
      <c r="B2380" s="443"/>
      <c r="C2380" s="270"/>
      <c r="D2380" s="319"/>
      <c r="E2380" s="271" t="s">
        <v>89</v>
      </c>
      <c r="F2380" s="272"/>
      <c r="G2380" s="273">
        <f>ROUND(SUM(G2335,G2350,G2358,G2373,G2379),0)</f>
        <v>0</v>
      </c>
      <c r="I2380" s="660"/>
      <c r="J2380" s="212" t="str">
        <f>B2319</f>
        <v>1,5,1</v>
      </c>
      <c r="K2380" s="274">
        <f>E2376</f>
        <v>0</v>
      </c>
      <c r="L2380" s="294">
        <f>G2376</f>
        <v>0</v>
      </c>
      <c r="M2380" s="294">
        <f>G2377</f>
        <v>0</v>
      </c>
      <c r="N2380" s="294">
        <f>G2378</f>
        <v>0</v>
      </c>
      <c r="O2380" s="299">
        <f>SUM(K2380:N2380)</f>
        <v>0</v>
      </c>
      <c r="P2380" s="294"/>
    </row>
    <row r="2381" spans="1:16" ht="13.5" thickTop="1">
      <c r="A2381" s="275" t="s">
        <v>97</v>
      </c>
      <c r="B2381" s="438"/>
      <c r="C2381" s="215"/>
      <c r="D2381" s="217"/>
      <c r="E2381" s="217"/>
      <c r="F2381" s="216"/>
      <c r="G2381" s="219"/>
      <c r="I2381" s="659"/>
      <c r="P2381" s="294"/>
    </row>
    <row r="2382" spans="1:16">
      <c r="A2382" s="275"/>
      <c r="B2382" s="452"/>
      <c r="C2382" s="276"/>
      <c r="D2382" s="320"/>
      <c r="E2382" s="217"/>
      <c r="F2382" s="216"/>
      <c r="G2382" s="277">
        <f ca="1">TODAY()</f>
        <v>44839</v>
      </c>
      <c r="I2382" s="659"/>
      <c r="P2382" s="294"/>
    </row>
    <row r="2383" spans="1:16" ht="13.5" thickBot="1">
      <c r="A2383" s="234"/>
      <c r="B2383" s="456"/>
      <c r="C2383" s="235"/>
      <c r="D2383" s="237"/>
      <c r="E2383" s="237"/>
      <c r="F2383" s="236"/>
      <c r="G2383" s="278"/>
      <c r="I2383" s="659"/>
      <c r="P2383" s="294"/>
    </row>
    <row r="2384" spans="1:16" ht="13.5" thickTop="1">
      <c r="A2384" s="215"/>
      <c r="B2384" s="438"/>
      <c r="C2384" s="215"/>
      <c r="D2384" s="217"/>
      <c r="E2384" s="217"/>
      <c r="F2384" s="216"/>
      <c r="G2384" s="216"/>
      <c r="I2384" s="434"/>
      <c r="P2384" s="294"/>
    </row>
    <row r="2385" spans="1:15" s="199" customFormat="1">
      <c r="A2385" s="196" t="s">
        <v>109</v>
      </c>
      <c r="B2385" s="458"/>
      <c r="C2385" s="196"/>
      <c r="D2385" s="198"/>
      <c r="E2385" s="198"/>
      <c r="F2385" s="197"/>
      <c r="G2385" s="197"/>
      <c r="I2385" s="321"/>
      <c r="J2385" s="200"/>
      <c r="O2385" s="297"/>
    </row>
    <row r="2386" spans="1:15" s="199" customFormat="1">
      <c r="A2386" s="196" t="str">
        <f>CONCATENATE('Prestaciones y AIU'!A2670," ANALISIS DE PRECIOS UNITARIOS")</f>
        <v xml:space="preserve"> ANALISIS DE PRECIOS UNITARIOS</v>
      </c>
      <c r="B2386" s="458"/>
      <c r="C2386" s="196"/>
      <c r="D2386" s="198"/>
      <c r="E2386" s="198"/>
      <c r="F2386" s="197"/>
      <c r="G2386" s="197"/>
      <c r="I2386" s="321"/>
      <c r="J2386" s="200"/>
      <c r="O2386" s="297"/>
    </row>
    <row r="2387" spans="1:15" s="199" customFormat="1">
      <c r="A2387" s="196" t="str">
        <f>Objeto_LIC</f>
        <v>OPTIMIZACION DEL SISTEMA DE ABASTECIMIENTO (ADUCCION, PRETRATAMIENTO Y CONDUCCION) DEL MUNICPIO DE TAME, DEPARTAMENTO DE ARAUCA</v>
      </c>
      <c r="B2387" s="458"/>
      <c r="C2387" s="196"/>
      <c r="D2387" s="198"/>
      <c r="E2387" s="198"/>
      <c r="F2387" s="197"/>
      <c r="G2387" s="197"/>
      <c r="I2387" s="321"/>
      <c r="J2387" s="200"/>
      <c r="O2387" s="297"/>
    </row>
    <row r="2388" spans="1:15" s="199" customFormat="1">
      <c r="A2388" s="196"/>
      <c r="B2388" s="458"/>
      <c r="C2388" s="196"/>
      <c r="D2388" s="198"/>
      <c r="E2388" s="198"/>
      <c r="F2388" s="197"/>
      <c r="G2388" s="197"/>
      <c r="I2388" s="321"/>
      <c r="J2388" s="200"/>
      <c r="O2388" s="297"/>
    </row>
    <row r="2389" spans="1:15" ht="13.5" thickBot="1">
      <c r="A2389" s="201"/>
      <c r="B2389" s="448"/>
      <c r="C2389" s="201"/>
      <c r="D2389" s="203"/>
      <c r="E2389" s="203"/>
      <c r="F2389" s="202"/>
      <c r="G2389" s="202"/>
    </row>
    <row r="2390" spans="1:15" s="211" customFormat="1" ht="13.5" thickTop="1">
      <c r="A2390" s="206"/>
      <c r="B2390" s="457"/>
      <c r="C2390" s="207"/>
      <c r="D2390" s="209"/>
      <c r="E2390" s="209"/>
      <c r="F2390" s="208"/>
      <c r="G2390" s="210" t="s">
        <v>110</v>
      </c>
      <c r="I2390" s="323"/>
      <c r="J2390" s="212"/>
      <c r="O2390" s="297"/>
    </row>
    <row r="2391" spans="1:15">
      <c r="A2391" s="213" t="s">
        <v>62</v>
      </c>
      <c r="B2391" s="750">
        <f>Proponente</f>
        <v>0</v>
      </c>
      <c r="C2391" s="750"/>
      <c r="D2391" s="750"/>
      <c r="E2391" s="750"/>
      <c r="F2391" s="750"/>
      <c r="G2391" s="751"/>
    </row>
    <row r="2392" spans="1:15" ht="34.5" customHeight="1">
      <c r="A2392" s="213" t="s">
        <v>63</v>
      </c>
      <c r="B2392" s="449" t="s">
        <v>319</v>
      </c>
      <c r="C2392" s="750" t="str">
        <f>VLOOKUP(B2392,Presupuesto!$A$4:$B$106,2,FALSE)</f>
        <v xml:space="preserve">Suministro y colocación de concreto para cimentación con anclajes o zapatas de resistencia de 3.000 psi (21 MPa) </v>
      </c>
      <c r="D2392" s="750"/>
      <c r="E2392" s="750"/>
      <c r="F2392" s="750"/>
      <c r="G2392" s="751"/>
    </row>
    <row r="2393" spans="1:15">
      <c r="A2393" s="214"/>
      <c r="B2393" s="438"/>
      <c r="C2393" s="215"/>
      <c r="D2393" s="217"/>
      <c r="E2393" s="217"/>
      <c r="F2393" s="218" t="s">
        <v>88</v>
      </c>
      <c r="G2393" s="582" t="str">
        <f>IF(B2392=0,"-",VLOOKUP(B2392,Presupuesto!$A$5:$C$119,3,FALSE))</f>
        <v>M3</v>
      </c>
      <c r="H2393" s="582"/>
      <c r="I2393" s="582"/>
      <c r="J2393" s="582"/>
      <c r="K2393" s="583"/>
    </row>
    <row r="2394" spans="1:15" ht="13.5" thickBot="1">
      <c r="A2394" s="213" t="s">
        <v>64</v>
      </c>
      <c r="B2394" s="438"/>
      <c r="C2394" s="215"/>
      <c r="D2394" s="217"/>
      <c r="E2394" s="217"/>
      <c r="F2394" s="216"/>
      <c r="G2394" s="219"/>
      <c r="I2394" s="324"/>
      <c r="J2394" s="295"/>
      <c r="K2394" s="296"/>
      <c r="L2394" s="296"/>
      <c r="M2394" s="296"/>
      <c r="N2394" s="296"/>
      <c r="O2394" s="296"/>
    </row>
    <row r="2395" spans="1:15" s="220" customFormat="1" ht="13.5" thickTop="1">
      <c r="A2395" s="221" t="s">
        <v>57</v>
      </c>
      <c r="B2395" s="447" t="s">
        <v>65</v>
      </c>
      <c r="C2395" s="222" t="s">
        <v>66</v>
      </c>
      <c r="D2395" s="223" t="s">
        <v>74</v>
      </c>
      <c r="E2395" s="224" t="s">
        <v>100</v>
      </c>
      <c r="F2395" s="224" t="s">
        <v>79</v>
      </c>
      <c r="G2395" s="225" t="s">
        <v>70</v>
      </c>
      <c r="I2395" s="657"/>
      <c r="J2395" s="226"/>
      <c r="O2395" s="296"/>
    </row>
    <row r="2396" spans="1:15">
      <c r="A2396" s="227" t="str">
        <f t="shared" ref="A2396:A2407" si="439">IF(I2396=0,"-",VLOOKUP(I2396,EQUIPOS,2,FALSE))</f>
        <v>-</v>
      </c>
      <c r="B2396" s="228"/>
      <c r="C2396" s="228"/>
      <c r="D2396" s="494"/>
      <c r="E2396" s="229">
        <f t="shared" ref="E2396:E2407" si="440">IF(I2396=0,0,VLOOKUP(I2396,EQUIPOS,4,FALSE))</f>
        <v>0</v>
      </c>
      <c r="F2396" s="230">
        <f t="shared" ref="F2396:F2407" si="441">IF(D2396=0,0,E2396/D2396)</f>
        <v>0</v>
      </c>
      <c r="G2396" s="231"/>
      <c r="I2396" s="658"/>
    </row>
    <row r="2397" spans="1:15">
      <c r="A2397" s="227" t="str">
        <f t="shared" si="439"/>
        <v>-</v>
      </c>
      <c r="B2397" s="228"/>
      <c r="C2397" s="228"/>
      <c r="D2397" s="494"/>
      <c r="E2397" s="229">
        <f t="shared" si="440"/>
        <v>0</v>
      </c>
      <c r="F2397" s="230">
        <f t="shared" si="441"/>
        <v>0</v>
      </c>
      <c r="G2397" s="232"/>
      <c r="I2397" s="658"/>
    </row>
    <row r="2398" spans="1:15">
      <c r="A2398" s="227" t="str">
        <f t="shared" si="439"/>
        <v>-</v>
      </c>
      <c r="B2398" s="228"/>
      <c r="C2398" s="228"/>
      <c r="D2398" s="494"/>
      <c r="E2398" s="229">
        <f t="shared" si="440"/>
        <v>0</v>
      </c>
      <c r="F2398" s="230">
        <f t="shared" si="441"/>
        <v>0</v>
      </c>
      <c r="G2398" s="232"/>
      <c r="I2398" s="658"/>
    </row>
    <row r="2399" spans="1:15">
      <c r="A2399" s="227" t="str">
        <f t="shared" si="439"/>
        <v>-</v>
      </c>
      <c r="B2399" s="228"/>
      <c r="C2399" s="228"/>
      <c r="D2399" s="494"/>
      <c r="E2399" s="229">
        <f t="shared" si="440"/>
        <v>0</v>
      </c>
      <c r="F2399" s="230">
        <f t="shared" si="441"/>
        <v>0</v>
      </c>
      <c r="G2399" s="232"/>
      <c r="I2399" s="658"/>
    </row>
    <row r="2400" spans="1:15">
      <c r="A2400" s="227" t="str">
        <f t="shared" si="439"/>
        <v>-</v>
      </c>
      <c r="B2400" s="228"/>
      <c r="C2400" s="228"/>
      <c r="D2400" s="494"/>
      <c r="E2400" s="229">
        <f t="shared" si="440"/>
        <v>0</v>
      </c>
      <c r="F2400" s="230">
        <f t="shared" si="441"/>
        <v>0</v>
      </c>
      <c r="G2400" s="232"/>
      <c r="I2400" s="658"/>
    </row>
    <row r="2401" spans="1:15">
      <c r="A2401" s="227" t="str">
        <f t="shared" si="439"/>
        <v>-</v>
      </c>
      <c r="B2401" s="228"/>
      <c r="C2401" s="228"/>
      <c r="D2401" s="494"/>
      <c r="E2401" s="229">
        <f t="shared" si="440"/>
        <v>0</v>
      </c>
      <c r="F2401" s="230">
        <f t="shared" si="441"/>
        <v>0</v>
      </c>
      <c r="G2401" s="232"/>
      <c r="I2401" s="658"/>
    </row>
    <row r="2402" spans="1:15">
      <c r="A2402" s="227" t="str">
        <f t="shared" si="439"/>
        <v>-</v>
      </c>
      <c r="B2402" s="228"/>
      <c r="C2402" s="228"/>
      <c r="D2402" s="494"/>
      <c r="E2402" s="229">
        <f t="shared" si="440"/>
        <v>0</v>
      </c>
      <c r="F2402" s="230">
        <f t="shared" si="441"/>
        <v>0</v>
      </c>
      <c r="G2402" s="232"/>
      <c r="I2402" s="658"/>
    </row>
    <row r="2403" spans="1:15">
      <c r="A2403" s="227" t="str">
        <f t="shared" si="439"/>
        <v>-</v>
      </c>
      <c r="B2403" s="228"/>
      <c r="C2403" s="228"/>
      <c r="D2403" s="494"/>
      <c r="E2403" s="229">
        <f t="shared" si="440"/>
        <v>0</v>
      </c>
      <c r="F2403" s="230">
        <f t="shared" si="441"/>
        <v>0</v>
      </c>
      <c r="G2403" s="232"/>
      <c r="I2403" s="658"/>
    </row>
    <row r="2404" spans="1:15">
      <c r="A2404" s="227" t="str">
        <f t="shared" si="439"/>
        <v>-</v>
      </c>
      <c r="B2404" s="228"/>
      <c r="C2404" s="228"/>
      <c r="D2404" s="494"/>
      <c r="E2404" s="229">
        <f t="shared" si="440"/>
        <v>0</v>
      </c>
      <c r="F2404" s="230">
        <f t="shared" si="441"/>
        <v>0</v>
      </c>
      <c r="G2404" s="232"/>
      <c r="I2404" s="658"/>
    </row>
    <row r="2405" spans="1:15">
      <c r="A2405" s="227" t="str">
        <f t="shared" si="439"/>
        <v>-</v>
      </c>
      <c r="B2405" s="228"/>
      <c r="C2405" s="228"/>
      <c r="D2405" s="494"/>
      <c r="E2405" s="229">
        <f t="shared" si="440"/>
        <v>0</v>
      </c>
      <c r="F2405" s="230">
        <f t="shared" si="441"/>
        <v>0</v>
      </c>
      <c r="G2405" s="232"/>
      <c r="I2405" s="658"/>
    </row>
    <row r="2406" spans="1:15">
      <c r="A2406" s="227" t="str">
        <f t="shared" si="439"/>
        <v>-</v>
      </c>
      <c r="B2406" s="228"/>
      <c r="C2406" s="228"/>
      <c r="D2406" s="494"/>
      <c r="E2406" s="229">
        <f t="shared" si="440"/>
        <v>0</v>
      </c>
      <c r="F2406" s="230">
        <f t="shared" si="441"/>
        <v>0</v>
      </c>
      <c r="G2406" s="232"/>
      <c r="I2406" s="658"/>
    </row>
    <row r="2407" spans="1:15">
      <c r="A2407" s="227" t="str">
        <f t="shared" si="439"/>
        <v>-</v>
      </c>
      <c r="B2407" s="228"/>
      <c r="C2407" s="228"/>
      <c r="D2407" s="494"/>
      <c r="E2407" s="229">
        <f t="shared" si="440"/>
        <v>0</v>
      </c>
      <c r="F2407" s="230">
        <f t="shared" si="441"/>
        <v>0</v>
      </c>
      <c r="G2407" s="232"/>
      <c r="I2407" s="658"/>
    </row>
    <row r="2408" spans="1:15" ht="13.5" thickBot="1">
      <c r="A2408" s="234"/>
      <c r="B2408" s="456"/>
      <c r="C2408" s="235"/>
      <c r="D2408" s="237"/>
      <c r="E2408" s="237"/>
      <c r="F2408" s="238" t="s">
        <v>80</v>
      </c>
      <c r="G2408" s="239">
        <f>SUM(F2396:F2407)</f>
        <v>0</v>
      </c>
      <c r="I2408" s="659"/>
    </row>
    <row r="2409" spans="1:15" ht="13.5" thickTop="1">
      <c r="A2409" s="240" t="s">
        <v>67</v>
      </c>
      <c r="B2409" s="446"/>
      <c r="C2409" s="241"/>
      <c r="D2409" s="243"/>
      <c r="E2409" s="243"/>
      <c r="F2409" s="242"/>
      <c r="G2409" s="244"/>
      <c r="I2409" s="659"/>
    </row>
    <row r="2410" spans="1:15" s="220" customFormat="1" ht="26">
      <c r="A2410" s="245" t="s">
        <v>57</v>
      </c>
      <c r="B2410" s="455"/>
      <c r="C2410" s="247" t="s">
        <v>58</v>
      </c>
      <c r="D2410" s="316" t="s">
        <v>68</v>
      </c>
      <c r="E2410" s="248" t="s">
        <v>69</v>
      </c>
      <c r="F2410" s="249" t="s">
        <v>79</v>
      </c>
      <c r="G2410" s="250" t="s">
        <v>70</v>
      </c>
      <c r="I2410" s="657"/>
      <c r="J2410" s="226"/>
      <c r="O2410" s="296"/>
    </row>
    <row r="2411" spans="1:15">
      <c r="A2411" s="748" t="str">
        <f t="shared" ref="A2411:A2422" si="442">IF(I2411=0,"",VLOOKUP(I2411,MATERIALES,2,FALSE))</f>
        <v/>
      </c>
      <c r="B2411" s="749"/>
      <c r="C2411" s="251" t="str">
        <f t="shared" ref="C2411:C2419" si="443">IF(I2411=0,"",VLOOKUP(I2411,MATERIALES,3,FALSE))</f>
        <v/>
      </c>
      <c r="D2411" s="194"/>
      <c r="E2411" s="252">
        <f t="shared" ref="E2411:E2422" si="444">IF(I2411=0,0,VLOOKUP(I2411,MATERIALES,4,FALSE))</f>
        <v>0</v>
      </c>
      <c r="F2411" s="230">
        <f>D2411*E2411</f>
        <v>0</v>
      </c>
      <c r="G2411" s="231"/>
      <c r="I2411" s="658"/>
    </row>
    <row r="2412" spans="1:15">
      <c r="A2412" s="748" t="str">
        <f t="shared" si="442"/>
        <v/>
      </c>
      <c r="B2412" s="749"/>
      <c r="C2412" s="251" t="str">
        <f t="shared" si="443"/>
        <v/>
      </c>
      <c r="D2412" s="194"/>
      <c r="E2412" s="252">
        <f t="shared" si="444"/>
        <v>0</v>
      </c>
      <c r="F2412" s="230">
        <f t="shared" ref="F2412:F2422" si="445">D2412*E2412</f>
        <v>0</v>
      </c>
      <c r="G2412" s="232"/>
      <c r="I2412" s="658"/>
    </row>
    <row r="2413" spans="1:15">
      <c r="A2413" s="748" t="str">
        <f t="shared" si="442"/>
        <v/>
      </c>
      <c r="B2413" s="749"/>
      <c r="C2413" s="251" t="str">
        <f t="shared" si="443"/>
        <v/>
      </c>
      <c r="D2413" s="194"/>
      <c r="E2413" s="252">
        <f t="shared" si="444"/>
        <v>0</v>
      </c>
      <c r="F2413" s="230">
        <f t="shared" si="445"/>
        <v>0</v>
      </c>
      <c r="G2413" s="232"/>
      <c r="I2413" s="658"/>
    </row>
    <row r="2414" spans="1:15">
      <c r="A2414" s="748">
        <f>Database!B451</f>
        <v>0</v>
      </c>
      <c r="B2414" s="749"/>
      <c r="C2414" s="251">
        <f>Database!C451</f>
        <v>0</v>
      </c>
      <c r="D2414" s="194"/>
      <c r="E2414" s="252">
        <f>Database!D451</f>
        <v>0</v>
      </c>
      <c r="F2414" s="230">
        <f t="shared" si="445"/>
        <v>0</v>
      </c>
      <c r="G2414" s="232"/>
      <c r="I2414" s="658"/>
    </row>
    <row r="2415" spans="1:15">
      <c r="A2415" s="748" t="str">
        <f t="shared" si="442"/>
        <v/>
      </c>
      <c r="B2415" s="749"/>
      <c r="C2415" s="251" t="str">
        <f t="shared" si="443"/>
        <v/>
      </c>
      <c r="D2415" s="194"/>
      <c r="E2415" s="252">
        <f t="shared" si="444"/>
        <v>0</v>
      </c>
      <c r="F2415" s="230">
        <f t="shared" si="445"/>
        <v>0</v>
      </c>
      <c r="G2415" s="232"/>
      <c r="I2415" s="658"/>
    </row>
    <row r="2416" spans="1:15">
      <c r="A2416" s="748" t="str">
        <f t="shared" si="442"/>
        <v/>
      </c>
      <c r="B2416" s="749"/>
      <c r="C2416" s="251" t="str">
        <f t="shared" si="443"/>
        <v/>
      </c>
      <c r="D2416" s="194"/>
      <c r="E2416" s="252">
        <f t="shared" si="444"/>
        <v>0</v>
      </c>
      <c r="F2416" s="230">
        <f t="shared" si="445"/>
        <v>0</v>
      </c>
      <c r="G2416" s="232"/>
      <c r="I2416" s="658"/>
    </row>
    <row r="2417" spans="1:9">
      <c r="A2417" s="748" t="str">
        <f t="shared" si="442"/>
        <v/>
      </c>
      <c r="B2417" s="749"/>
      <c r="C2417" s="251" t="str">
        <f t="shared" si="443"/>
        <v/>
      </c>
      <c r="D2417" s="194"/>
      <c r="E2417" s="252">
        <f t="shared" si="444"/>
        <v>0</v>
      </c>
      <c r="F2417" s="230">
        <f t="shared" si="445"/>
        <v>0</v>
      </c>
      <c r="G2417" s="232"/>
      <c r="I2417" s="658"/>
    </row>
    <row r="2418" spans="1:9">
      <c r="A2418" s="748" t="str">
        <f t="shared" si="442"/>
        <v/>
      </c>
      <c r="B2418" s="749"/>
      <c r="C2418" s="251" t="str">
        <f t="shared" si="443"/>
        <v/>
      </c>
      <c r="D2418" s="194"/>
      <c r="E2418" s="252">
        <f t="shared" si="444"/>
        <v>0</v>
      </c>
      <c r="F2418" s="230">
        <f t="shared" si="445"/>
        <v>0</v>
      </c>
      <c r="G2418" s="253"/>
      <c r="I2418" s="658"/>
    </row>
    <row r="2419" spans="1:9">
      <c r="A2419" s="748" t="str">
        <f t="shared" si="442"/>
        <v/>
      </c>
      <c r="B2419" s="749"/>
      <c r="C2419" s="251" t="str">
        <f t="shared" si="443"/>
        <v/>
      </c>
      <c r="D2419" s="194"/>
      <c r="E2419" s="252">
        <f t="shared" si="444"/>
        <v>0</v>
      </c>
      <c r="F2419" s="230">
        <f t="shared" si="445"/>
        <v>0</v>
      </c>
      <c r="G2419" s="232"/>
      <c r="I2419" s="658"/>
    </row>
    <row r="2420" spans="1:9">
      <c r="A2420" s="748" t="str">
        <f t="shared" si="442"/>
        <v/>
      </c>
      <c r="B2420" s="749"/>
      <c r="C2420" s="251"/>
      <c r="D2420" s="194"/>
      <c r="E2420" s="252">
        <f t="shared" si="444"/>
        <v>0</v>
      </c>
      <c r="F2420" s="230">
        <f t="shared" si="445"/>
        <v>0</v>
      </c>
      <c r="G2420" s="232"/>
      <c r="I2420" s="658"/>
    </row>
    <row r="2421" spans="1:9">
      <c r="A2421" s="748" t="str">
        <f t="shared" si="442"/>
        <v/>
      </c>
      <c r="B2421" s="749"/>
      <c r="C2421" s="251"/>
      <c r="D2421" s="194"/>
      <c r="E2421" s="252">
        <f t="shared" si="444"/>
        <v>0</v>
      </c>
      <c r="F2421" s="230">
        <f t="shared" si="445"/>
        <v>0</v>
      </c>
      <c r="G2421" s="232"/>
      <c r="I2421" s="659"/>
    </row>
    <row r="2422" spans="1:9">
      <c r="A2422" s="748" t="str">
        <f t="shared" si="442"/>
        <v/>
      </c>
      <c r="B2422" s="749"/>
      <c r="C2422" s="251" t="str">
        <f t="shared" ref="C2422" si="446">IF(I2422=0,"",VLOOKUP(I2422,MATERIALES,3,FALSE))</f>
        <v/>
      </c>
      <c r="D2422" s="194"/>
      <c r="E2422" s="252">
        <f t="shared" si="444"/>
        <v>0</v>
      </c>
      <c r="F2422" s="230">
        <f t="shared" si="445"/>
        <v>0</v>
      </c>
      <c r="G2422" s="233"/>
      <c r="I2422" s="659"/>
    </row>
    <row r="2423" spans="1:9" ht="26.25" customHeight="1" thickBot="1">
      <c r="A2423" s="214"/>
      <c r="B2423" s="438"/>
      <c r="C2423" s="215"/>
      <c r="D2423" s="217"/>
      <c r="E2423" s="254"/>
      <c r="F2423" s="255" t="s">
        <v>81</v>
      </c>
      <c r="G2423" s="253">
        <f>ROUND(SUM(F2411:F2422),0)</f>
        <v>0</v>
      </c>
      <c r="I2423" s="659"/>
    </row>
    <row r="2424" spans="1:9" ht="14" thickTop="1" thickBot="1">
      <c r="A2424" s="256" t="s">
        <v>72</v>
      </c>
      <c r="B2424" s="445"/>
      <c r="C2424" s="257"/>
      <c r="D2424" s="259"/>
      <c r="E2424" s="259"/>
      <c r="F2424" s="258"/>
      <c r="G2424" s="260"/>
      <c r="I2424" s="658"/>
    </row>
    <row r="2425" spans="1:9" ht="13.5" thickTop="1">
      <c r="A2425" s="245" t="s">
        <v>57</v>
      </c>
      <c r="B2425" s="455"/>
      <c r="C2425" s="248" t="s">
        <v>71</v>
      </c>
      <c r="D2425" s="316" t="s">
        <v>75</v>
      </c>
      <c r="E2425" s="248" t="s">
        <v>98</v>
      </c>
      <c r="F2425" s="249" t="s">
        <v>79</v>
      </c>
      <c r="G2425" s="250" t="s">
        <v>70</v>
      </c>
      <c r="I2425" s="658"/>
    </row>
    <row r="2426" spans="1:9">
      <c r="A2426" s="748" t="str">
        <f>IF(I2426=0,"",VLOOKUP(I2426,EQUIPOS,2,FALSE))</f>
        <v/>
      </c>
      <c r="B2426" s="749"/>
      <c r="C2426" s="195"/>
      <c r="D2426" s="194"/>
      <c r="E2426" s="252">
        <f>IF(I2426=0,0,VLOOKUP(I2426,EQUIPOS,4,FALSE))</f>
        <v>0</v>
      </c>
      <c r="F2426" s="230">
        <f>C2426*D2426*E2426</f>
        <v>0</v>
      </c>
      <c r="G2426" s="231"/>
      <c r="I2426" s="658"/>
    </row>
    <row r="2427" spans="1:9">
      <c r="A2427" s="748" t="str">
        <f>IF(I2427=0,"",VLOOKUP(I2427,EQUIPOS,2,FALSE))</f>
        <v/>
      </c>
      <c r="B2427" s="749"/>
      <c r="C2427" s="195"/>
      <c r="D2427" s="194"/>
      <c r="E2427" s="252">
        <f>IF(I2427=0,0,VLOOKUP(I2427,EQUIPOS,4,FALSE))</f>
        <v>0</v>
      </c>
      <c r="F2427" s="230">
        <f t="shared" ref="F2427:F2430" si="447">C2427*D2427*E2427</f>
        <v>0</v>
      </c>
      <c r="G2427" s="232"/>
      <c r="I2427" s="658"/>
    </row>
    <row r="2428" spans="1:9">
      <c r="A2428" s="748" t="str">
        <f>IF(I2428=0,"",VLOOKUP(I2428,EQUIPOS,2,FALSE))</f>
        <v/>
      </c>
      <c r="B2428" s="749"/>
      <c r="C2428" s="195"/>
      <c r="D2428" s="194"/>
      <c r="E2428" s="252">
        <f>IF(I2428=0,0,VLOOKUP(I2428,EQUIPOS,4,FALSE))</f>
        <v>0</v>
      </c>
      <c r="F2428" s="230">
        <f t="shared" si="447"/>
        <v>0</v>
      </c>
      <c r="G2428" s="232"/>
      <c r="I2428" s="658"/>
    </row>
    <row r="2429" spans="1:9">
      <c r="A2429" s="748" t="str">
        <f>IF(I2429=0,"",VLOOKUP(I2429,EQUIPOS,2,FALSE))</f>
        <v/>
      </c>
      <c r="B2429" s="749"/>
      <c r="C2429" s="195"/>
      <c r="D2429" s="194"/>
      <c r="E2429" s="252">
        <f>IF(I2429=0,0,VLOOKUP(I2429,EQUIPOS,4,FALSE))</f>
        <v>0</v>
      </c>
      <c r="F2429" s="230">
        <f t="shared" si="447"/>
        <v>0</v>
      </c>
      <c r="G2429" s="232"/>
      <c r="I2429" s="659"/>
    </row>
    <row r="2430" spans="1:9">
      <c r="A2430" s="748" t="str">
        <f>IF(I2430=0,"",VLOOKUP(I2430,EQUIPOS,2,FALSE))</f>
        <v/>
      </c>
      <c r="B2430" s="749"/>
      <c r="C2430" s="195"/>
      <c r="D2430" s="194"/>
      <c r="E2430" s="252">
        <f>IF(I2430=0,0,VLOOKUP(I2430,EQUIPOS,4,FALSE))</f>
        <v>0</v>
      </c>
      <c r="F2430" s="230">
        <f t="shared" si="447"/>
        <v>0</v>
      </c>
      <c r="G2430" s="233"/>
      <c r="I2430" s="659"/>
    </row>
    <row r="2431" spans="1:9" ht="30.75" customHeight="1" thickBot="1">
      <c r="A2431" s="234"/>
      <c r="B2431" s="456"/>
      <c r="C2431" s="235"/>
      <c r="D2431" s="237"/>
      <c r="E2431" s="261"/>
      <c r="F2431" s="238" t="s">
        <v>82</v>
      </c>
      <c r="G2431" s="262">
        <f>ROUND(SUM(F2426:F2430),0)</f>
        <v>0</v>
      </c>
      <c r="I2431" s="657"/>
    </row>
    <row r="2432" spans="1:9" ht="13.5" thickTop="1">
      <c r="A2432" s="240" t="s">
        <v>73</v>
      </c>
      <c r="B2432" s="446"/>
      <c r="C2432" s="241"/>
      <c r="D2432" s="243"/>
      <c r="E2432" s="243"/>
      <c r="F2432" s="242"/>
      <c r="G2432" s="244"/>
      <c r="I2432" s="658"/>
    </row>
    <row r="2433" spans="1:9" ht="26">
      <c r="A2433" s="245" t="s">
        <v>57</v>
      </c>
      <c r="B2433" s="454" t="s">
        <v>58</v>
      </c>
      <c r="C2433" s="247" t="s">
        <v>68</v>
      </c>
      <c r="D2433" s="316" t="s">
        <v>74</v>
      </c>
      <c r="E2433" s="248" t="s">
        <v>69</v>
      </c>
      <c r="F2433" s="249" t="s">
        <v>79</v>
      </c>
      <c r="G2433" s="250" t="s">
        <v>70</v>
      </c>
      <c r="H2433" s="220"/>
      <c r="I2433" s="658"/>
    </row>
    <row r="2434" spans="1:9">
      <c r="A2434" s="263" t="str">
        <f t="shared" ref="A2434:A2445" si="448">IF(I2434=0,"",VLOOKUP(I2434,MANOOBRA,2,FALSE))</f>
        <v/>
      </c>
      <c r="B2434" s="444" t="str">
        <f t="shared" ref="B2434:B2445" si="449">IF(I2434=0,"",VLOOKUP(I2434,MANOOBRA,3,FALSE))</f>
        <v/>
      </c>
      <c r="C2434" s="195"/>
      <c r="D2434" s="465"/>
      <c r="E2434" s="252">
        <f t="shared" ref="E2434:E2445" si="450">IF(I2434=0,0,VLOOKUP(I2434,MANOOBRA,4,FALSE))</f>
        <v>0</v>
      </c>
      <c r="F2434" s="230">
        <f>IF(D2434=0,0,C2434*E2434/D2434)</f>
        <v>0</v>
      </c>
      <c r="G2434" s="231"/>
      <c r="I2434" s="658"/>
    </row>
    <row r="2435" spans="1:9">
      <c r="A2435" s="263" t="str">
        <f t="shared" si="448"/>
        <v/>
      </c>
      <c r="B2435" s="444" t="str">
        <f t="shared" si="449"/>
        <v/>
      </c>
      <c r="C2435" s="195"/>
      <c r="D2435" s="465"/>
      <c r="E2435" s="252">
        <f t="shared" si="450"/>
        <v>0</v>
      </c>
      <c r="F2435" s="230">
        <f t="shared" ref="F2435:F2445" si="451">IF(D2435=0,0,C2435*E2435/D2435)</f>
        <v>0</v>
      </c>
      <c r="G2435" s="232"/>
      <c r="I2435" s="658"/>
    </row>
    <row r="2436" spans="1:9">
      <c r="A2436" s="263" t="str">
        <f t="shared" si="448"/>
        <v/>
      </c>
      <c r="B2436" s="444" t="str">
        <f t="shared" si="449"/>
        <v/>
      </c>
      <c r="C2436" s="195"/>
      <c r="D2436" s="309"/>
      <c r="E2436" s="252">
        <f t="shared" si="450"/>
        <v>0</v>
      </c>
      <c r="F2436" s="230">
        <f t="shared" si="451"/>
        <v>0</v>
      </c>
      <c r="G2436" s="232"/>
      <c r="I2436" s="658"/>
    </row>
    <row r="2437" spans="1:9">
      <c r="A2437" s="263" t="str">
        <f t="shared" si="448"/>
        <v/>
      </c>
      <c r="B2437" s="444" t="str">
        <f t="shared" si="449"/>
        <v/>
      </c>
      <c r="C2437" s="195"/>
      <c r="D2437" s="195"/>
      <c r="E2437" s="252">
        <f t="shared" si="450"/>
        <v>0</v>
      </c>
      <c r="F2437" s="230">
        <f t="shared" si="451"/>
        <v>0</v>
      </c>
      <c r="G2437" s="232"/>
      <c r="I2437" s="658"/>
    </row>
    <row r="2438" spans="1:9">
      <c r="A2438" s="263" t="str">
        <f t="shared" si="448"/>
        <v/>
      </c>
      <c r="B2438" s="444" t="str">
        <f t="shared" si="449"/>
        <v/>
      </c>
      <c r="C2438" s="195"/>
      <c r="D2438" s="195"/>
      <c r="E2438" s="252">
        <f t="shared" si="450"/>
        <v>0</v>
      </c>
      <c r="F2438" s="230">
        <f t="shared" si="451"/>
        <v>0</v>
      </c>
      <c r="G2438" s="232"/>
      <c r="I2438" s="658"/>
    </row>
    <row r="2439" spans="1:9">
      <c r="A2439" s="263" t="str">
        <f t="shared" si="448"/>
        <v/>
      </c>
      <c r="B2439" s="444" t="str">
        <f t="shared" si="449"/>
        <v/>
      </c>
      <c r="C2439" s="195"/>
      <c r="D2439" s="195"/>
      <c r="E2439" s="252">
        <f t="shared" si="450"/>
        <v>0</v>
      </c>
      <c r="F2439" s="230">
        <f t="shared" si="451"/>
        <v>0</v>
      </c>
      <c r="G2439" s="232"/>
      <c r="I2439" s="658"/>
    </row>
    <row r="2440" spans="1:9">
      <c r="A2440" s="263" t="str">
        <f t="shared" si="448"/>
        <v/>
      </c>
      <c r="B2440" s="444" t="str">
        <f t="shared" si="449"/>
        <v/>
      </c>
      <c r="C2440" s="195"/>
      <c r="D2440" s="195"/>
      <c r="E2440" s="252">
        <f t="shared" si="450"/>
        <v>0</v>
      </c>
      <c r="F2440" s="230">
        <f t="shared" si="451"/>
        <v>0</v>
      </c>
      <c r="G2440" s="232"/>
      <c r="I2440" s="658"/>
    </row>
    <row r="2441" spans="1:9">
      <c r="A2441" s="263" t="str">
        <f t="shared" si="448"/>
        <v/>
      </c>
      <c r="B2441" s="444" t="str">
        <f t="shared" si="449"/>
        <v/>
      </c>
      <c r="C2441" s="195"/>
      <c r="D2441" s="195"/>
      <c r="E2441" s="252">
        <f t="shared" si="450"/>
        <v>0</v>
      </c>
      <c r="F2441" s="230">
        <f t="shared" si="451"/>
        <v>0</v>
      </c>
      <c r="G2441" s="232"/>
      <c r="I2441" s="658"/>
    </row>
    <row r="2442" spans="1:9">
      <c r="A2442" s="263" t="str">
        <f t="shared" si="448"/>
        <v/>
      </c>
      <c r="B2442" s="444" t="str">
        <f t="shared" si="449"/>
        <v/>
      </c>
      <c r="C2442" s="195"/>
      <c r="D2442" s="195"/>
      <c r="E2442" s="252">
        <f t="shared" si="450"/>
        <v>0</v>
      </c>
      <c r="F2442" s="230">
        <f t="shared" si="451"/>
        <v>0</v>
      </c>
      <c r="G2442" s="232"/>
      <c r="I2442" s="658"/>
    </row>
    <row r="2443" spans="1:9">
      <c r="A2443" s="263" t="str">
        <f t="shared" si="448"/>
        <v/>
      </c>
      <c r="B2443" s="444" t="str">
        <f t="shared" si="449"/>
        <v/>
      </c>
      <c r="C2443" s="195"/>
      <c r="D2443" s="195"/>
      <c r="E2443" s="252">
        <f t="shared" si="450"/>
        <v>0</v>
      </c>
      <c r="F2443" s="230">
        <f t="shared" si="451"/>
        <v>0</v>
      </c>
      <c r="G2443" s="232"/>
      <c r="I2443" s="658"/>
    </row>
    <row r="2444" spans="1:9">
      <c r="A2444" s="263" t="str">
        <f t="shared" si="448"/>
        <v/>
      </c>
      <c r="B2444" s="444" t="str">
        <f t="shared" si="449"/>
        <v/>
      </c>
      <c r="C2444" s="195"/>
      <c r="D2444" s="195"/>
      <c r="E2444" s="252">
        <f t="shared" si="450"/>
        <v>0</v>
      </c>
      <c r="F2444" s="230">
        <f t="shared" si="451"/>
        <v>0</v>
      </c>
      <c r="G2444" s="232"/>
      <c r="I2444" s="659"/>
    </row>
    <row r="2445" spans="1:9">
      <c r="A2445" s="263" t="str">
        <f t="shared" si="448"/>
        <v/>
      </c>
      <c r="B2445" s="444" t="str">
        <f t="shared" si="449"/>
        <v/>
      </c>
      <c r="C2445" s="195"/>
      <c r="D2445" s="195"/>
      <c r="E2445" s="252">
        <f t="shared" si="450"/>
        <v>0</v>
      </c>
      <c r="F2445" s="230">
        <f t="shared" si="451"/>
        <v>0</v>
      </c>
      <c r="G2445" s="233"/>
      <c r="I2445" s="659"/>
    </row>
    <row r="2446" spans="1:9" ht="31.5" customHeight="1" thickBot="1">
      <c r="A2446" s="234"/>
      <c r="B2446" s="456"/>
      <c r="C2446" s="235"/>
      <c r="D2446" s="237"/>
      <c r="E2446" s="237"/>
      <c r="F2446" s="238" t="s">
        <v>83</v>
      </c>
      <c r="G2446" s="262">
        <f>ROUND(SUM(F2434:F2445),0)</f>
        <v>0</v>
      </c>
      <c r="I2446" s="657"/>
    </row>
    <row r="2447" spans="1:9" ht="13.5" thickTop="1">
      <c r="A2447" s="186" t="s">
        <v>76</v>
      </c>
      <c r="B2447" s="446"/>
      <c r="C2447" s="241"/>
      <c r="D2447" s="243"/>
      <c r="E2447" s="243"/>
      <c r="F2447" s="242"/>
      <c r="G2447" s="244"/>
      <c r="I2447" s="659"/>
    </row>
    <row r="2448" spans="1:9">
      <c r="A2448" s="245" t="s">
        <v>57</v>
      </c>
      <c r="B2448" s="455"/>
      <c r="C2448" s="246"/>
      <c r="D2448" s="317"/>
      <c r="E2448" s="248" t="s">
        <v>77</v>
      </c>
      <c r="F2448" s="249" t="s">
        <v>78</v>
      </c>
      <c r="G2448" s="264" t="s">
        <v>77</v>
      </c>
      <c r="H2448" s="220"/>
      <c r="I2448" s="659"/>
    </row>
    <row r="2449" spans="1:16">
      <c r="A2449" s="185" t="s">
        <v>87</v>
      </c>
      <c r="B2449" s="453"/>
      <c r="C2449" s="265"/>
      <c r="D2449" s="318"/>
      <c r="E2449" s="229">
        <f>ROUND(SUM(G2408,G2423,G2431,G2446),2)</f>
        <v>0</v>
      </c>
      <c r="F2449" s="266">
        <f>A</f>
        <v>0</v>
      </c>
      <c r="G2449" s="267">
        <f>E2449*F2449</f>
        <v>0</v>
      </c>
      <c r="I2449" s="659"/>
    </row>
    <row r="2450" spans="1:16">
      <c r="A2450" s="185" t="s">
        <v>85</v>
      </c>
      <c r="B2450" s="453"/>
      <c r="C2450" s="265"/>
      <c r="D2450" s="318"/>
      <c r="E2450" s="229">
        <f>SUM(G2408,G2423,G2431,G2446)</f>
        <v>0</v>
      </c>
      <c r="F2450" s="266">
        <f>I</f>
        <v>0</v>
      </c>
      <c r="G2450" s="267">
        <f>E2450*F2450</f>
        <v>0</v>
      </c>
      <c r="I2450" s="659"/>
    </row>
    <row r="2451" spans="1:16">
      <c r="A2451" s="185" t="s">
        <v>86</v>
      </c>
      <c r="B2451" s="453"/>
      <c r="C2451" s="265"/>
      <c r="D2451" s="318"/>
      <c r="E2451" s="229">
        <f>SUM(G2408,G2423,G2431,G2446)</f>
        <v>0</v>
      </c>
      <c r="F2451" s="266">
        <f>U</f>
        <v>0</v>
      </c>
      <c r="G2451" s="267">
        <f>E2451*F2451</f>
        <v>0</v>
      </c>
      <c r="I2451" s="660"/>
    </row>
    <row r="2452" spans="1:16" ht="33" customHeight="1" thickBot="1">
      <c r="A2452" s="234"/>
      <c r="B2452" s="456"/>
      <c r="C2452" s="235"/>
      <c r="D2452" s="237"/>
      <c r="E2452" s="237"/>
      <c r="F2452" s="268" t="s">
        <v>84</v>
      </c>
      <c r="G2452" s="262">
        <f>SUM(G2449:G2451)</f>
        <v>0</v>
      </c>
      <c r="I2452" s="659"/>
      <c r="J2452" s="295"/>
      <c r="K2452" s="296"/>
      <c r="L2452" s="296"/>
      <c r="M2452" s="296"/>
      <c r="N2452" s="296"/>
      <c r="O2452" s="296"/>
    </row>
    <row r="2453" spans="1:16" s="211" customFormat="1" ht="14" thickTop="1" thickBot="1">
      <c r="A2453" s="269"/>
      <c r="B2453" s="443"/>
      <c r="C2453" s="270"/>
      <c r="D2453" s="319"/>
      <c r="E2453" s="271" t="s">
        <v>89</v>
      </c>
      <c r="F2453" s="272"/>
      <c r="G2453" s="273">
        <f>ROUND(SUM(G2408,G2423,G2431,G2446,G2452),0)</f>
        <v>0</v>
      </c>
      <c r="I2453" s="659"/>
      <c r="J2453" s="212" t="str">
        <f>B2392</f>
        <v>1,5,2</v>
      </c>
      <c r="K2453" s="274">
        <f>E2449</f>
        <v>0</v>
      </c>
      <c r="L2453" s="294">
        <f>G2449</f>
        <v>0</v>
      </c>
      <c r="M2453" s="294">
        <f>G2450</f>
        <v>0</v>
      </c>
      <c r="N2453" s="294">
        <f>G2451</f>
        <v>0</v>
      </c>
      <c r="O2453" s="299">
        <f>SUM(K2453:N2453)</f>
        <v>0</v>
      </c>
      <c r="P2453" s="294"/>
    </row>
    <row r="2454" spans="1:16" ht="13.5" thickTop="1">
      <c r="A2454" s="275" t="s">
        <v>97</v>
      </c>
      <c r="B2454" s="438"/>
      <c r="C2454" s="215"/>
      <c r="D2454" s="217"/>
      <c r="E2454" s="217"/>
      <c r="F2454" s="216"/>
      <c r="G2454" s="219"/>
      <c r="I2454" s="659"/>
      <c r="P2454" s="294"/>
    </row>
    <row r="2455" spans="1:16">
      <c r="A2455" s="275"/>
      <c r="B2455" s="452"/>
      <c r="C2455" s="276"/>
      <c r="D2455" s="320"/>
      <c r="E2455" s="217"/>
      <c r="F2455" s="216"/>
      <c r="G2455" s="277">
        <f ca="1">TODAY()</f>
        <v>44839</v>
      </c>
      <c r="I2455" s="326"/>
      <c r="P2455" s="294"/>
    </row>
    <row r="2456" spans="1:16" ht="13.5" thickBot="1">
      <c r="A2456" s="234"/>
      <c r="B2456" s="456"/>
      <c r="C2456" s="235"/>
      <c r="D2456" s="237"/>
      <c r="E2456" s="237"/>
      <c r="F2456" s="236"/>
      <c r="G2456" s="278"/>
      <c r="I2456" s="326"/>
      <c r="P2456" s="294"/>
    </row>
    <row r="2457" spans="1:16" ht="13.5" thickTop="1">
      <c r="A2457" s="215"/>
      <c r="B2457" s="438"/>
      <c r="C2457" s="215"/>
      <c r="D2457" s="217"/>
      <c r="E2457" s="217"/>
      <c r="F2457" s="216"/>
      <c r="G2457" s="216"/>
      <c r="I2457" s="434"/>
      <c r="P2457" s="294"/>
    </row>
    <row r="2458" spans="1:16" s="199" customFormat="1">
      <c r="A2458" s="196" t="s">
        <v>109</v>
      </c>
      <c r="B2458" s="458"/>
      <c r="C2458" s="196"/>
      <c r="D2458" s="198"/>
      <c r="E2458" s="198"/>
      <c r="F2458" s="197"/>
      <c r="G2458" s="197"/>
      <c r="I2458" s="321"/>
      <c r="J2458" s="200"/>
      <c r="O2458" s="297"/>
    </row>
    <row r="2459" spans="1:16" s="199" customFormat="1">
      <c r="A2459" s="196" t="str">
        <f>CONCATENATE('Prestaciones y AIU'!A2743," ANALISIS DE PRECIOS UNITARIOS")</f>
        <v xml:space="preserve"> ANALISIS DE PRECIOS UNITARIOS</v>
      </c>
      <c r="B2459" s="458"/>
      <c r="C2459" s="196"/>
      <c r="D2459" s="198"/>
      <c r="E2459" s="198"/>
      <c r="F2459" s="197"/>
      <c r="G2459" s="197"/>
      <c r="I2459" s="321"/>
      <c r="J2459" s="200"/>
      <c r="O2459" s="297"/>
    </row>
    <row r="2460" spans="1:16" s="199" customFormat="1">
      <c r="A2460" s="196" t="str">
        <f>Objeto_LIC</f>
        <v>OPTIMIZACION DEL SISTEMA DE ABASTECIMIENTO (ADUCCION, PRETRATAMIENTO Y CONDUCCION) DEL MUNICPIO DE TAME, DEPARTAMENTO DE ARAUCA</v>
      </c>
      <c r="B2460" s="458"/>
      <c r="C2460" s="196"/>
      <c r="D2460" s="198"/>
      <c r="E2460" s="198"/>
      <c r="F2460" s="197"/>
      <c r="G2460" s="197"/>
      <c r="I2460" s="321"/>
      <c r="J2460" s="200"/>
      <c r="O2460" s="297"/>
    </row>
    <row r="2461" spans="1:16" s="199" customFormat="1">
      <c r="A2461" s="196"/>
      <c r="B2461" s="458"/>
      <c r="C2461" s="196"/>
      <c r="D2461" s="198"/>
      <c r="E2461" s="198"/>
      <c r="F2461" s="197"/>
      <c r="G2461" s="197"/>
      <c r="I2461" s="321"/>
      <c r="J2461" s="200"/>
      <c r="O2461" s="297"/>
    </row>
    <row r="2462" spans="1:16" ht="13.5" thickBot="1">
      <c r="A2462" s="201"/>
      <c r="B2462" s="448"/>
      <c r="C2462" s="201"/>
      <c r="D2462" s="203"/>
      <c r="E2462" s="203"/>
      <c r="F2462" s="202"/>
      <c r="G2462" s="202"/>
    </row>
    <row r="2463" spans="1:16" s="211" customFormat="1" ht="13.5" thickTop="1">
      <c r="A2463" s="206"/>
      <c r="B2463" s="457"/>
      <c r="C2463" s="207"/>
      <c r="D2463" s="209"/>
      <c r="E2463" s="209"/>
      <c r="F2463" s="208"/>
      <c r="G2463" s="210" t="s">
        <v>110</v>
      </c>
      <c r="I2463" s="323"/>
      <c r="J2463" s="212"/>
      <c r="O2463" s="297"/>
    </row>
    <row r="2464" spans="1:16">
      <c r="A2464" s="213" t="s">
        <v>62</v>
      </c>
      <c r="B2464" s="750">
        <f>Proponente</f>
        <v>0</v>
      </c>
      <c r="C2464" s="750"/>
      <c r="D2464" s="750"/>
      <c r="E2464" s="750"/>
      <c r="F2464" s="750"/>
      <c r="G2464" s="751"/>
    </row>
    <row r="2465" spans="1:15" ht="31.5" customHeight="1">
      <c r="A2465" s="213" t="s">
        <v>63</v>
      </c>
      <c r="B2465" s="449" t="s">
        <v>320</v>
      </c>
      <c r="C2465" s="750" t="str">
        <f>VLOOKUP(B2465,Presupuesto!$A$4:$B$106,2,FALSE)</f>
        <v>Suministro, figurado e instalación de acero de refuerzo de 60.000 psi (420 MPa) Para PASOS ELEVADOS</v>
      </c>
      <c r="D2465" s="750"/>
      <c r="E2465" s="750"/>
      <c r="F2465" s="750"/>
      <c r="G2465" s="751"/>
    </row>
    <row r="2466" spans="1:15">
      <c r="A2466" s="214"/>
      <c r="B2466" s="438"/>
      <c r="C2466" s="215"/>
      <c r="D2466" s="217"/>
      <c r="E2466" s="217"/>
      <c r="F2466" s="218" t="s">
        <v>88</v>
      </c>
      <c r="G2466" s="582" t="str">
        <f>IF(B2465=0,"-",VLOOKUP(B2465,Presupuesto!$A$5:$C$119,3,FALSE))</f>
        <v>KG</v>
      </c>
      <c r="H2466" s="582"/>
      <c r="I2466" s="582"/>
      <c r="J2466" s="582"/>
      <c r="K2466" s="583"/>
    </row>
    <row r="2467" spans="1:15" ht="13.5" thickBot="1">
      <c r="A2467" s="213" t="s">
        <v>64</v>
      </c>
      <c r="B2467" s="438"/>
      <c r="C2467" s="215"/>
      <c r="D2467" s="217"/>
      <c r="E2467" s="217"/>
      <c r="F2467" s="216"/>
      <c r="G2467" s="219"/>
      <c r="I2467" s="324"/>
      <c r="J2467" s="295"/>
      <c r="K2467" s="296"/>
      <c r="L2467" s="296"/>
      <c r="M2467" s="296"/>
      <c r="N2467" s="296"/>
      <c r="O2467" s="296"/>
    </row>
    <row r="2468" spans="1:15" s="220" customFormat="1" ht="13.5" thickTop="1">
      <c r="A2468" s="221" t="s">
        <v>57</v>
      </c>
      <c r="B2468" s="447" t="s">
        <v>65</v>
      </c>
      <c r="C2468" s="222" t="s">
        <v>66</v>
      </c>
      <c r="D2468" s="223" t="s">
        <v>74</v>
      </c>
      <c r="E2468" s="224" t="s">
        <v>100</v>
      </c>
      <c r="F2468" s="224" t="s">
        <v>79</v>
      </c>
      <c r="G2468" s="225" t="s">
        <v>70</v>
      </c>
      <c r="I2468" s="657"/>
      <c r="J2468" s="226"/>
      <c r="O2468" s="296"/>
    </row>
    <row r="2469" spans="1:15">
      <c r="A2469" s="227" t="str">
        <f t="shared" ref="A2469:A2480" si="452">IF(I2469=0,"-",VLOOKUP(I2469,EQUIPOS,2,FALSE))</f>
        <v>-</v>
      </c>
      <c r="B2469" s="228"/>
      <c r="C2469" s="228"/>
      <c r="D2469" s="194"/>
      <c r="E2469" s="229">
        <f t="shared" ref="E2469:E2480" si="453">IF(I2469=0,0,VLOOKUP(I2469,EQUIPOS,4,FALSE))</f>
        <v>0</v>
      </c>
      <c r="F2469" s="230">
        <f t="shared" ref="F2469:F2480" si="454">IF(D2469=0,0,E2469/D2469)</f>
        <v>0</v>
      </c>
      <c r="G2469" s="231"/>
      <c r="I2469" s="658"/>
    </row>
    <row r="2470" spans="1:15">
      <c r="A2470" s="227" t="str">
        <f t="shared" si="452"/>
        <v>-</v>
      </c>
      <c r="B2470" s="228"/>
      <c r="C2470" s="228"/>
      <c r="D2470" s="194"/>
      <c r="E2470" s="229">
        <f t="shared" si="453"/>
        <v>0</v>
      </c>
      <c r="F2470" s="230">
        <f t="shared" si="454"/>
        <v>0</v>
      </c>
      <c r="G2470" s="232"/>
      <c r="I2470" s="658"/>
    </row>
    <row r="2471" spans="1:15">
      <c r="A2471" s="227" t="str">
        <f t="shared" si="452"/>
        <v>-</v>
      </c>
      <c r="B2471" s="228"/>
      <c r="C2471" s="228"/>
      <c r="D2471" s="194"/>
      <c r="E2471" s="229">
        <f t="shared" si="453"/>
        <v>0</v>
      </c>
      <c r="F2471" s="230">
        <f t="shared" si="454"/>
        <v>0</v>
      </c>
      <c r="G2471" s="232"/>
      <c r="I2471" s="658"/>
    </row>
    <row r="2472" spans="1:15">
      <c r="A2472" s="227" t="str">
        <f t="shared" si="452"/>
        <v>-</v>
      </c>
      <c r="B2472" s="228"/>
      <c r="C2472" s="228"/>
      <c r="D2472" s="194"/>
      <c r="E2472" s="229">
        <f t="shared" si="453"/>
        <v>0</v>
      </c>
      <c r="F2472" s="230">
        <f t="shared" si="454"/>
        <v>0</v>
      </c>
      <c r="G2472" s="232"/>
      <c r="I2472" s="658"/>
    </row>
    <row r="2473" spans="1:15">
      <c r="A2473" s="227" t="str">
        <f t="shared" si="452"/>
        <v>-</v>
      </c>
      <c r="B2473" s="228"/>
      <c r="C2473" s="228"/>
      <c r="D2473" s="194"/>
      <c r="E2473" s="229">
        <f t="shared" si="453"/>
        <v>0</v>
      </c>
      <c r="F2473" s="230">
        <f t="shared" si="454"/>
        <v>0</v>
      </c>
      <c r="G2473" s="232"/>
      <c r="I2473" s="658"/>
    </row>
    <row r="2474" spans="1:15">
      <c r="A2474" s="227" t="str">
        <f t="shared" si="452"/>
        <v>-</v>
      </c>
      <c r="B2474" s="228"/>
      <c r="C2474" s="228"/>
      <c r="D2474" s="194"/>
      <c r="E2474" s="229">
        <f t="shared" si="453"/>
        <v>0</v>
      </c>
      <c r="F2474" s="230">
        <f t="shared" si="454"/>
        <v>0</v>
      </c>
      <c r="G2474" s="232"/>
      <c r="I2474" s="658"/>
    </row>
    <row r="2475" spans="1:15">
      <c r="A2475" s="227" t="str">
        <f t="shared" si="452"/>
        <v>-</v>
      </c>
      <c r="B2475" s="228"/>
      <c r="C2475" s="228"/>
      <c r="D2475" s="194"/>
      <c r="E2475" s="229">
        <f t="shared" si="453"/>
        <v>0</v>
      </c>
      <c r="F2475" s="230">
        <f t="shared" si="454"/>
        <v>0</v>
      </c>
      <c r="G2475" s="232"/>
      <c r="I2475" s="658"/>
    </row>
    <row r="2476" spans="1:15">
      <c r="A2476" s="227" t="str">
        <f t="shared" si="452"/>
        <v>-</v>
      </c>
      <c r="B2476" s="228"/>
      <c r="C2476" s="228"/>
      <c r="D2476" s="194"/>
      <c r="E2476" s="229">
        <f t="shared" si="453"/>
        <v>0</v>
      </c>
      <c r="F2476" s="230">
        <f t="shared" si="454"/>
        <v>0</v>
      </c>
      <c r="G2476" s="232"/>
      <c r="I2476" s="658"/>
    </row>
    <row r="2477" spans="1:15">
      <c r="A2477" s="227" t="str">
        <f t="shared" si="452"/>
        <v>-</v>
      </c>
      <c r="B2477" s="228"/>
      <c r="C2477" s="228"/>
      <c r="D2477" s="194"/>
      <c r="E2477" s="229">
        <f t="shared" si="453"/>
        <v>0</v>
      </c>
      <c r="F2477" s="230">
        <f t="shared" si="454"/>
        <v>0</v>
      </c>
      <c r="G2477" s="232"/>
      <c r="I2477" s="658"/>
    </row>
    <row r="2478" spans="1:15">
      <c r="A2478" s="227" t="str">
        <f t="shared" si="452"/>
        <v>-</v>
      </c>
      <c r="B2478" s="228"/>
      <c r="C2478" s="228"/>
      <c r="D2478" s="194"/>
      <c r="E2478" s="229">
        <f t="shared" si="453"/>
        <v>0</v>
      </c>
      <c r="F2478" s="230">
        <f t="shared" si="454"/>
        <v>0</v>
      </c>
      <c r="G2478" s="232"/>
      <c r="I2478" s="658"/>
    </row>
    <row r="2479" spans="1:15">
      <c r="A2479" s="227" t="str">
        <f t="shared" si="452"/>
        <v>-</v>
      </c>
      <c r="B2479" s="228"/>
      <c r="C2479" s="228"/>
      <c r="D2479" s="194"/>
      <c r="E2479" s="229">
        <f t="shared" si="453"/>
        <v>0</v>
      </c>
      <c r="F2479" s="230">
        <f t="shared" si="454"/>
        <v>0</v>
      </c>
      <c r="G2479" s="232"/>
      <c r="I2479" s="658"/>
    </row>
    <row r="2480" spans="1:15">
      <c r="A2480" s="227" t="str">
        <f t="shared" si="452"/>
        <v>-</v>
      </c>
      <c r="B2480" s="228"/>
      <c r="C2480" s="228"/>
      <c r="D2480" s="194"/>
      <c r="E2480" s="229">
        <f t="shared" si="453"/>
        <v>0</v>
      </c>
      <c r="F2480" s="230">
        <f t="shared" si="454"/>
        <v>0</v>
      </c>
      <c r="G2480" s="232"/>
      <c r="I2480" s="658"/>
    </row>
    <row r="2481" spans="1:15" ht="13.5" thickBot="1">
      <c r="A2481" s="234"/>
      <c r="B2481" s="456"/>
      <c r="C2481" s="235"/>
      <c r="D2481" s="237"/>
      <c r="E2481" s="237"/>
      <c r="F2481" s="238" t="s">
        <v>80</v>
      </c>
      <c r="G2481" s="239">
        <f>SUM(F2469:F2480)</f>
        <v>0</v>
      </c>
      <c r="I2481" s="659"/>
    </row>
    <row r="2482" spans="1:15" ht="13.5" thickTop="1">
      <c r="A2482" s="240" t="s">
        <v>67</v>
      </c>
      <c r="B2482" s="446"/>
      <c r="C2482" s="241"/>
      <c r="D2482" s="243"/>
      <c r="E2482" s="243"/>
      <c r="F2482" s="242"/>
      <c r="G2482" s="244"/>
      <c r="I2482" s="659"/>
    </row>
    <row r="2483" spans="1:15" s="220" customFormat="1" ht="26">
      <c r="A2483" s="245" t="s">
        <v>57</v>
      </c>
      <c r="B2483" s="455"/>
      <c r="C2483" s="247" t="s">
        <v>58</v>
      </c>
      <c r="D2483" s="316" t="s">
        <v>68</v>
      </c>
      <c r="E2483" s="248" t="s">
        <v>69</v>
      </c>
      <c r="F2483" s="249" t="s">
        <v>79</v>
      </c>
      <c r="G2483" s="250" t="s">
        <v>70</v>
      </c>
      <c r="I2483" s="657"/>
      <c r="J2483" s="226"/>
      <c r="O2483" s="296"/>
    </row>
    <row r="2484" spans="1:15">
      <c r="A2484" s="748" t="str">
        <f t="shared" ref="A2484:A2495" si="455">IF(I2484=0,"",VLOOKUP(I2484,MATERIALES,2,FALSE))</f>
        <v/>
      </c>
      <c r="B2484" s="749"/>
      <c r="C2484" s="251" t="str">
        <f t="shared" ref="C2484:C2492" si="456">IF(I2484=0,"",VLOOKUP(I2484,MATERIALES,3,FALSE))</f>
        <v/>
      </c>
      <c r="D2484" s="194"/>
      <c r="E2484" s="252">
        <f t="shared" ref="E2484:E2495" si="457">IF(I2484=0,0,VLOOKUP(I2484,MATERIALES,4,FALSE))</f>
        <v>0</v>
      </c>
      <c r="F2484" s="230">
        <f>D2484*E2484</f>
        <v>0</v>
      </c>
      <c r="G2484" s="231"/>
      <c r="I2484" s="658"/>
    </row>
    <row r="2485" spans="1:15">
      <c r="A2485" s="748" t="str">
        <f t="shared" si="455"/>
        <v/>
      </c>
      <c r="B2485" s="749"/>
      <c r="C2485" s="251" t="str">
        <f t="shared" si="456"/>
        <v/>
      </c>
      <c r="D2485" s="194"/>
      <c r="E2485" s="252">
        <f t="shared" si="457"/>
        <v>0</v>
      </c>
      <c r="F2485" s="230">
        <f t="shared" ref="F2485:F2495" si="458">D2485*E2485</f>
        <v>0</v>
      </c>
      <c r="G2485" s="232"/>
      <c r="I2485" s="658"/>
    </row>
    <row r="2486" spans="1:15">
      <c r="A2486" s="748" t="str">
        <f t="shared" si="455"/>
        <v/>
      </c>
      <c r="B2486" s="749"/>
      <c r="C2486" s="251" t="str">
        <f t="shared" si="456"/>
        <v/>
      </c>
      <c r="D2486" s="194"/>
      <c r="E2486" s="252">
        <f t="shared" si="457"/>
        <v>0</v>
      </c>
      <c r="F2486" s="230">
        <f t="shared" si="458"/>
        <v>0</v>
      </c>
      <c r="G2486" s="232"/>
      <c r="I2486" s="658"/>
    </row>
    <row r="2487" spans="1:15">
      <c r="A2487" s="748">
        <f>Database!B451</f>
        <v>0</v>
      </c>
      <c r="B2487" s="749"/>
      <c r="C2487" s="251">
        <f>Database!C451</f>
        <v>0</v>
      </c>
      <c r="D2487" s="194"/>
      <c r="E2487" s="252">
        <f>Database!D451</f>
        <v>0</v>
      </c>
      <c r="F2487" s="230">
        <f t="shared" si="458"/>
        <v>0</v>
      </c>
      <c r="G2487" s="232"/>
      <c r="I2487" s="658"/>
    </row>
    <row r="2488" spans="1:15">
      <c r="A2488" s="748" t="str">
        <f t="shared" si="455"/>
        <v/>
      </c>
      <c r="B2488" s="749"/>
      <c r="C2488" s="251" t="str">
        <f t="shared" si="456"/>
        <v/>
      </c>
      <c r="D2488" s="194"/>
      <c r="E2488" s="252">
        <f t="shared" si="457"/>
        <v>0</v>
      </c>
      <c r="F2488" s="230">
        <f t="shared" si="458"/>
        <v>0</v>
      </c>
      <c r="G2488" s="232"/>
      <c r="I2488" s="658"/>
    </row>
    <row r="2489" spans="1:15">
      <c r="A2489" s="748" t="str">
        <f t="shared" si="455"/>
        <v/>
      </c>
      <c r="B2489" s="749"/>
      <c r="C2489" s="251" t="str">
        <f t="shared" si="456"/>
        <v/>
      </c>
      <c r="D2489" s="194"/>
      <c r="E2489" s="252">
        <f t="shared" si="457"/>
        <v>0</v>
      </c>
      <c r="F2489" s="230">
        <f t="shared" si="458"/>
        <v>0</v>
      </c>
      <c r="G2489" s="232"/>
      <c r="I2489" s="658"/>
    </row>
    <row r="2490" spans="1:15">
      <c r="A2490" s="748" t="str">
        <f t="shared" si="455"/>
        <v/>
      </c>
      <c r="B2490" s="749"/>
      <c r="C2490" s="251" t="str">
        <f t="shared" si="456"/>
        <v/>
      </c>
      <c r="D2490" s="194"/>
      <c r="E2490" s="252">
        <f t="shared" si="457"/>
        <v>0</v>
      </c>
      <c r="F2490" s="230">
        <f t="shared" si="458"/>
        <v>0</v>
      </c>
      <c r="G2490" s="232"/>
      <c r="I2490" s="658"/>
    </row>
    <row r="2491" spans="1:15">
      <c r="A2491" s="748" t="str">
        <f t="shared" si="455"/>
        <v/>
      </c>
      <c r="B2491" s="749"/>
      <c r="C2491" s="251" t="str">
        <f t="shared" si="456"/>
        <v/>
      </c>
      <c r="D2491" s="194"/>
      <c r="E2491" s="252">
        <f t="shared" si="457"/>
        <v>0</v>
      </c>
      <c r="F2491" s="230">
        <f t="shared" si="458"/>
        <v>0</v>
      </c>
      <c r="G2491" s="253"/>
      <c r="I2491" s="658"/>
    </row>
    <row r="2492" spans="1:15">
      <c r="A2492" s="748" t="str">
        <f t="shared" si="455"/>
        <v/>
      </c>
      <c r="B2492" s="749"/>
      <c r="C2492" s="251" t="str">
        <f t="shared" si="456"/>
        <v/>
      </c>
      <c r="D2492" s="194"/>
      <c r="E2492" s="252">
        <f t="shared" si="457"/>
        <v>0</v>
      </c>
      <c r="F2492" s="230">
        <f t="shared" si="458"/>
        <v>0</v>
      </c>
      <c r="G2492" s="232"/>
      <c r="I2492" s="658"/>
    </row>
    <row r="2493" spans="1:15">
      <c r="A2493" s="748" t="str">
        <f t="shared" si="455"/>
        <v/>
      </c>
      <c r="B2493" s="749"/>
      <c r="C2493" s="251"/>
      <c r="D2493" s="194"/>
      <c r="E2493" s="252">
        <f t="shared" si="457"/>
        <v>0</v>
      </c>
      <c r="F2493" s="230">
        <f t="shared" si="458"/>
        <v>0</v>
      </c>
      <c r="G2493" s="232"/>
      <c r="I2493" s="658"/>
    </row>
    <row r="2494" spans="1:15">
      <c r="A2494" s="748" t="str">
        <f t="shared" si="455"/>
        <v/>
      </c>
      <c r="B2494" s="749"/>
      <c r="C2494" s="251"/>
      <c r="D2494" s="194"/>
      <c r="E2494" s="252">
        <f t="shared" si="457"/>
        <v>0</v>
      </c>
      <c r="F2494" s="230">
        <f t="shared" si="458"/>
        <v>0</v>
      </c>
      <c r="G2494" s="232"/>
      <c r="I2494" s="658"/>
    </row>
    <row r="2495" spans="1:15">
      <c r="A2495" s="748" t="str">
        <f t="shared" si="455"/>
        <v/>
      </c>
      <c r="B2495" s="749"/>
      <c r="C2495" s="251" t="str">
        <f t="shared" ref="C2495" si="459">IF(I2495=0,"",VLOOKUP(I2495,MATERIALES,3,FALSE))</f>
        <v/>
      </c>
      <c r="D2495" s="194"/>
      <c r="E2495" s="252">
        <f t="shared" si="457"/>
        <v>0</v>
      </c>
      <c r="F2495" s="230">
        <f t="shared" si="458"/>
        <v>0</v>
      </c>
      <c r="G2495" s="233"/>
      <c r="I2495" s="658"/>
    </row>
    <row r="2496" spans="1:15" ht="26.25" customHeight="1" thickBot="1">
      <c r="A2496" s="214"/>
      <c r="B2496" s="438"/>
      <c r="C2496" s="215"/>
      <c r="D2496" s="217"/>
      <c r="E2496" s="254"/>
      <c r="F2496" s="255" t="s">
        <v>81</v>
      </c>
      <c r="G2496" s="253">
        <f>ROUND(SUM(F2484:F2495),0)</f>
        <v>0</v>
      </c>
      <c r="I2496" s="659"/>
    </row>
    <row r="2497" spans="1:9" ht="14" thickTop="1" thickBot="1">
      <c r="A2497" s="256" t="s">
        <v>72</v>
      </c>
      <c r="B2497" s="445"/>
      <c r="C2497" s="257"/>
      <c r="D2497" s="259"/>
      <c r="E2497" s="259"/>
      <c r="F2497" s="258"/>
      <c r="G2497" s="260"/>
      <c r="I2497" s="659"/>
    </row>
    <row r="2498" spans="1:9" ht="13.5" thickTop="1">
      <c r="A2498" s="245" t="s">
        <v>57</v>
      </c>
      <c r="B2498" s="455"/>
      <c r="C2498" s="248" t="s">
        <v>71</v>
      </c>
      <c r="D2498" s="316" t="s">
        <v>75</v>
      </c>
      <c r="E2498" s="248" t="s">
        <v>98</v>
      </c>
      <c r="F2498" s="249" t="s">
        <v>79</v>
      </c>
      <c r="G2498" s="250" t="s">
        <v>70</v>
      </c>
      <c r="I2498" s="659"/>
    </row>
    <row r="2499" spans="1:9">
      <c r="A2499" s="748" t="str">
        <f>IF(I2499=0,"",VLOOKUP(I2499,EQUIPOS,2,FALSE))</f>
        <v/>
      </c>
      <c r="B2499" s="749"/>
      <c r="C2499" s="195"/>
      <c r="D2499" s="194"/>
      <c r="E2499" s="252">
        <f>IF(I2499=0,0,VLOOKUP(I2499,EQUIPOS,4,FALSE))</f>
        <v>0</v>
      </c>
      <c r="F2499" s="230">
        <f>C2499*D2499*E2499</f>
        <v>0</v>
      </c>
      <c r="G2499" s="231"/>
      <c r="I2499" s="658"/>
    </row>
    <row r="2500" spans="1:9">
      <c r="A2500" s="748" t="str">
        <f>IF(I2500=0,"",VLOOKUP(I2500,EQUIPOS,2,FALSE))</f>
        <v/>
      </c>
      <c r="B2500" s="749"/>
      <c r="C2500" s="195"/>
      <c r="D2500" s="194"/>
      <c r="E2500" s="252">
        <f>IF(I2500=0,0,VLOOKUP(I2500,EQUIPOS,4,FALSE))</f>
        <v>0</v>
      </c>
      <c r="F2500" s="230">
        <f t="shared" ref="F2500:F2503" si="460">C2500*D2500*E2500</f>
        <v>0</v>
      </c>
      <c r="G2500" s="232"/>
      <c r="I2500" s="658"/>
    </row>
    <row r="2501" spans="1:9">
      <c r="A2501" s="748" t="str">
        <f>IF(I2501=0,"",VLOOKUP(I2501,EQUIPOS,2,FALSE))</f>
        <v/>
      </c>
      <c r="B2501" s="749"/>
      <c r="C2501" s="195"/>
      <c r="D2501" s="194"/>
      <c r="E2501" s="252">
        <f>IF(I2501=0,0,VLOOKUP(I2501,EQUIPOS,4,FALSE))</f>
        <v>0</v>
      </c>
      <c r="F2501" s="230">
        <f t="shared" si="460"/>
        <v>0</v>
      </c>
      <c r="G2501" s="232"/>
      <c r="I2501" s="658"/>
    </row>
    <row r="2502" spans="1:9">
      <c r="A2502" s="748" t="str">
        <f>IF(I2502=0,"",VLOOKUP(I2502,EQUIPOS,2,FALSE))</f>
        <v/>
      </c>
      <c r="B2502" s="749"/>
      <c r="C2502" s="195"/>
      <c r="D2502" s="194"/>
      <c r="E2502" s="252">
        <f>IF(I2502=0,0,VLOOKUP(I2502,EQUIPOS,4,FALSE))</f>
        <v>0</v>
      </c>
      <c r="F2502" s="230">
        <f t="shared" si="460"/>
        <v>0</v>
      </c>
      <c r="G2502" s="232"/>
      <c r="I2502" s="658"/>
    </row>
    <row r="2503" spans="1:9">
      <c r="A2503" s="748" t="str">
        <f>IF(I2503=0,"",VLOOKUP(I2503,EQUIPOS,2,FALSE))</f>
        <v/>
      </c>
      <c r="B2503" s="749"/>
      <c r="C2503" s="195"/>
      <c r="D2503" s="194"/>
      <c r="E2503" s="252">
        <f>IF(I2503=0,0,VLOOKUP(I2503,EQUIPOS,4,FALSE))</f>
        <v>0</v>
      </c>
      <c r="F2503" s="230">
        <f t="shared" si="460"/>
        <v>0</v>
      </c>
      <c r="G2503" s="233"/>
      <c r="I2503" s="658"/>
    </row>
    <row r="2504" spans="1:9" ht="30.75" customHeight="1" thickBot="1">
      <c r="A2504" s="234"/>
      <c r="B2504" s="456"/>
      <c r="C2504" s="235"/>
      <c r="D2504" s="237"/>
      <c r="E2504" s="261"/>
      <c r="F2504" s="238" t="s">
        <v>82</v>
      </c>
      <c r="G2504" s="262">
        <f>ROUND(SUM(F2499:F2503),0)</f>
        <v>0</v>
      </c>
      <c r="I2504" s="659"/>
    </row>
    <row r="2505" spans="1:9" ht="13.5" thickTop="1">
      <c r="A2505" s="240" t="s">
        <v>73</v>
      </c>
      <c r="B2505" s="446"/>
      <c r="C2505" s="241"/>
      <c r="D2505" s="243"/>
      <c r="E2505" s="243"/>
      <c r="F2505" s="242"/>
      <c r="G2505" s="244"/>
      <c r="I2505" s="659"/>
    </row>
    <row r="2506" spans="1:9" ht="26">
      <c r="A2506" s="245" t="s">
        <v>57</v>
      </c>
      <c r="B2506" s="454" t="s">
        <v>58</v>
      </c>
      <c r="C2506" s="247" t="s">
        <v>68</v>
      </c>
      <c r="D2506" s="316" t="s">
        <v>74</v>
      </c>
      <c r="E2506" s="248" t="s">
        <v>69</v>
      </c>
      <c r="F2506" s="249" t="s">
        <v>79</v>
      </c>
      <c r="G2506" s="250" t="s">
        <v>70</v>
      </c>
      <c r="H2506" s="220"/>
      <c r="I2506" s="657"/>
    </row>
    <row r="2507" spans="1:9">
      <c r="A2507" s="263" t="str">
        <f t="shared" ref="A2507:A2518" si="461">IF(I2507=0,"",VLOOKUP(I2507,MANOOBRA,2,FALSE))</f>
        <v/>
      </c>
      <c r="B2507" s="444" t="str">
        <f t="shared" ref="B2507:B2518" si="462">IF(I2507=0,"",VLOOKUP(I2507,MANOOBRA,3,FALSE))</f>
        <v/>
      </c>
      <c r="C2507" s="195"/>
      <c r="D2507" s="466"/>
      <c r="E2507" s="252">
        <f t="shared" ref="E2507:E2518" si="463">IF(I2507=0,0,VLOOKUP(I2507,MANOOBRA,4,FALSE))</f>
        <v>0</v>
      </c>
      <c r="F2507" s="230">
        <f>IF(D2507=0,0,C2507*E2507/D2507)</f>
        <v>0</v>
      </c>
      <c r="G2507" s="231"/>
      <c r="I2507" s="658"/>
    </row>
    <row r="2508" spans="1:9">
      <c r="A2508" s="263" t="str">
        <f t="shared" si="461"/>
        <v/>
      </c>
      <c r="B2508" s="444" t="str">
        <f t="shared" si="462"/>
        <v/>
      </c>
      <c r="C2508" s="195"/>
      <c r="D2508" s="466"/>
      <c r="E2508" s="252">
        <f t="shared" si="463"/>
        <v>0</v>
      </c>
      <c r="F2508" s="230">
        <f t="shared" ref="F2508:F2518" si="464">IF(D2508=0,0,C2508*E2508/D2508)</f>
        <v>0</v>
      </c>
      <c r="G2508" s="232"/>
      <c r="I2508" s="658"/>
    </row>
    <row r="2509" spans="1:9">
      <c r="A2509" s="263" t="str">
        <f t="shared" si="461"/>
        <v/>
      </c>
      <c r="B2509" s="444" t="str">
        <f t="shared" si="462"/>
        <v/>
      </c>
      <c r="C2509" s="195"/>
      <c r="D2509" s="309"/>
      <c r="E2509" s="252">
        <f t="shared" si="463"/>
        <v>0</v>
      </c>
      <c r="F2509" s="230">
        <f t="shared" si="464"/>
        <v>0</v>
      </c>
      <c r="G2509" s="232"/>
      <c r="I2509" s="658"/>
    </row>
    <row r="2510" spans="1:9">
      <c r="A2510" s="263" t="str">
        <f t="shared" si="461"/>
        <v/>
      </c>
      <c r="B2510" s="444" t="str">
        <f t="shared" si="462"/>
        <v/>
      </c>
      <c r="C2510" s="195"/>
      <c r="D2510" s="195"/>
      <c r="E2510" s="252">
        <f t="shared" si="463"/>
        <v>0</v>
      </c>
      <c r="F2510" s="230">
        <f t="shared" si="464"/>
        <v>0</v>
      </c>
      <c r="G2510" s="232"/>
      <c r="I2510" s="658"/>
    </row>
    <row r="2511" spans="1:9">
      <c r="A2511" s="263" t="str">
        <f t="shared" si="461"/>
        <v/>
      </c>
      <c r="B2511" s="444" t="str">
        <f t="shared" si="462"/>
        <v/>
      </c>
      <c r="C2511" s="195"/>
      <c r="D2511" s="195"/>
      <c r="E2511" s="252">
        <f t="shared" si="463"/>
        <v>0</v>
      </c>
      <c r="F2511" s="230">
        <f t="shared" si="464"/>
        <v>0</v>
      </c>
      <c r="G2511" s="232"/>
      <c r="I2511" s="658"/>
    </row>
    <row r="2512" spans="1:9">
      <c r="A2512" s="263" t="str">
        <f t="shared" si="461"/>
        <v/>
      </c>
      <c r="B2512" s="444" t="str">
        <f t="shared" si="462"/>
        <v/>
      </c>
      <c r="C2512" s="195"/>
      <c r="D2512" s="195"/>
      <c r="E2512" s="252">
        <f t="shared" si="463"/>
        <v>0</v>
      </c>
      <c r="F2512" s="230">
        <f t="shared" si="464"/>
        <v>0</v>
      </c>
      <c r="G2512" s="232"/>
      <c r="I2512" s="658"/>
    </row>
    <row r="2513" spans="1:16">
      <c r="A2513" s="263" t="str">
        <f t="shared" si="461"/>
        <v/>
      </c>
      <c r="B2513" s="444" t="str">
        <f t="shared" si="462"/>
        <v/>
      </c>
      <c r="C2513" s="195"/>
      <c r="D2513" s="195"/>
      <c r="E2513" s="252">
        <f t="shared" si="463"/>
        <v>0</v>
      </c>
      <c r="F2513" s="230">
        <f t="shared" si="464"/>
        <v>0</v>
      </c>
      <c r="G2513" s="232"/>
      <c r="I2513" s="658"/>
    </row>
    <row r="2514" spans="1:16">
      <c r="A2514" s="263" t="str">
        <f t="shared" si="461"/>
        <v/>
      </c>
      <c r="B2514" s="444" t="str">
        <f t="shared" si="462"/>
        <v/>
      </c>
      <c r="C2514" s="195"/>
      <c r="D2514" s="195"/>
      <c r="E2514" s="252">
        <f t="shared" si="463"/>
        <v>0</v>
      </c>
      <c r="F2514" s="230">
        <f t="shared" si="464"/>
        <v>0</v>
      </c>
      <c r="G2514" s="232"/>
      <c r="I2514" s="658"/>
    </row>
    <row r="2515" spans="1:16">
      <c r="A2515" s="263" t="str">
        <f t="shared" si="461"/>
        <v/>
      </c>
      <c r="B2515" s="444" t="str">
        <f t="shared" si="462"/>
        <v/>
      </c>
      <c r="C2515" s="195"/>
      <c r="D2515" s="195"/>
      <c r="E2515" s="252">
        <f t="shared" si="463"/>
        <v>0</v>
      </c>
      <c r="F2515" s="230">
        <f t="shared" si="464"/>
        <v>0</v>
      </c>
      <c r="G2515" s="232"/>
      <c r="I2515" s="658"/>
    </row>
    <row r="2516" spans="1:16">
      <c r="A2516" s="263" t="str">
        <f t="shared" si="461"/>
        <v/>
      </c>
      <c r="B2516" s="444" t="str">
        <f t="shared" si="462"/>
        <v/>
      </c>
      <c r="C2516" s="195"/>
      <c r="D2516" s="195"/>
      <c r="E2516" s="252">
        <f t="shared" si="463"/>
        <v>0</v>
      </c>
      <c r="F2516" s="230">
        <f t="shared" si="464"/>
        <v>0</v>
      </c>
      <c r="G2516" s="232"/>
      <c r="I2516" s="658"/>
    </row>
    <row r="2517" spans="1:16">
      <c r="A2517" s="263" t="str">
        <f t="shared" si="461"/>
        <v/>
      </c>
      <c r="B2517" s="444" t="str">
        <f t="shared" si="462"/>
        <v/>
      </c>
      <c r="C2517" s="195"/>
      <c r="D2517" s="195"/>
      <c r="E2517" s="252">
        <f t="shared" si="463"/>
        <v>0</v>
      </c>
      <c r="F2517" s="230">
        <f t="shared" si="464"/>
        <v>0</v>
      </c>
      <c r="G2517" s="232"/>
      <c r="I2517" s="658"/>
    </row>
    <row r="2518" spans="1:16">
      <c r="A2518" s="263" t="str">
        <f t="shared" si="461"/>
        <v/>
      </c>
      <c r="B2518" s="444" t="str">
        <f t="shared" si="462"/>
        <v/>
      </c>
      <c r="C2518" s="195"/>
      <c r="D2518" s="195"/>
      <c r="E2518" s="252">
        <f t="shared" si="463"/>
        <v>0</v>
      </c>
      <c r="F2518" s="230">
        <f t="shared" si="464"/>
        <v>0</v>
      </c>
      <c r="G2518" s="233"/>
      <c r="I2518" s="658"/>
    </row>
    <row r="2519" spans="1:16" ht="31.5" customHeight="1" thickBot="1">
      <c r="A2519" s="234"/>
      <c r="B2519" s="456"/>
      <c r="C2519" s="235"/>
      <c r="D2519" s="237"/>
      <c r="E2519" s="237"/>
      <c r="F2519" s="238" t="s">
        <v>83</v>
      </c>
      <c r="G2519" s="262">
        <f>ROUND(SUM(F2507:F2518),0)</f>
        <v>0</v>
      </c>
      <c r="I2519" s="659"/>
    </row>
    <row r="2520" spans="1:16" ht="13.5" thickTop="1">
      <c r="A2520" s="186" t="s">
        <v>76</v>
      </c>
      <c r="B2520" s="446"/>
      <c r="C2520" s="241"/>
      <c r="D2520" s="243"/>
      <c r="E2520" s="243"/>
      <c r="F2520" s="242"/>
      <c r="G2520" s="244"/>
      <c r="I2520" s="659"/>
    </row>
    <row r="2521" spans="1:16">
      <c r="A2521" s="245" t="s">
        <v>57</v>
      </c>
      <c r="B2521" s="455"/>
      <c r="C2521" s="246"/>
      <c r="D2521" s="317"/>
      <c r="E2521" s="248" t="s">
        <v>77</v>
      </c>
      <c r="F2521" s="249" t="s">
        <v>78</v>
      </c>
      <c r="G2521" s="264" t="s">
        <v>77</v>
      </c>
      <c r="H2521" s="220"/>
      <c r="I2521" s="657"/>
    </row>
    <row r="2522" spans="1:16">
      <c r="A2522" s="185" t="s">
        <v>87</v>
      </c>
      <c r="B2522" s="453"/>
      <c r="C2522" s="265"/>
      <c r="D2522" s="318"/>
      <c r="E2522" s="229">
        <f>ROUND(SUM(G2481,G2496,G2504,G2519),2)</f>
        <v>0</v>
      </c>
      <c r="F2522" s="266">
        <f>A</f>
        <v>0</v>
      </c>
      <c r="G2522" s="267">
        <f>E2522*F2522</f>
        <v>0</v>
      </c>
      <c r="I2522" s="659"/>
    </row>
    <row r="2523" spans="1:16">
      <c r="A2523" s="185" t="s">
        <v>85</v>
      </c>
      <c r="B2523" s="453"/>
      <c r="C2523" s="265"/>
      <c r="D2523" s="318"/>
      <c r="E2523" s="229">
        <f>SUM(G2481,G2496,G2504,G2519)</f>
        <v>0</v>
      </c>
      <c r="F2523" s="266">
        <f>I</f>
        <v>0</v>
      </c>
      <c r="G2523" s="267">
        <f>E2523*F2523</f>
        <v>0</v>
      </c>
      <c r="I2523" s="659"/>
    </row>
    <row r="2524" spans="1:16">
      <c r="A2524" s="185" t="s">
        <v>86</v>
      </c>
      <c r="B2524" s="453"/>
      <c r="C2524" s="265"/>
      <c r="D2524" s="318"/>
      <c r="E2524" s="229">
        <f>SUM(G2481,G2496,G2504,G2519)</f>
        <v>0</v>
      </c>
      <c r="F2524" s="266">
        <f>U</f>
        <v>0</v>
      </c>
      <c r="G2524" s="267">
        <f>E2524*F2524</f>
        <v>0</v>
      </c>
      <c r="I2524" s="659"/>
    </row>
    <row r="2525" spans="1:16" ht="33" customHeight="1" thickBot="1">
      <c r="A2525" s="234"/>
      <c r="B2525" s="456"/>
      <c r="C2525" s="235"/>
      <c r="D2525" s="237"/>
      <c r="E2525" s="237"/>
      <c r="F2525" s="268" t="s">
        <v>84</v>
      </c>
      <c r="G2525" s="262">
        <f>SUM(G2522:G2524)</f>
        <v>0</v>
      </c>
      <c r="I2525" s="659"/>
      <c r="J2525" s="295"/>
      <c r="K2525" s="296"/>
      <c r="L2525" s="296"/>
      <c r="M2525" s="296"/>
      <c r="N2525" s="296"/>
      <c r="O2525" s="296"/>
    </row>
    <row r="2526" spans="1:16" s="211" customFormat="1" ht="14" thickTop="1" thickBot="1">
      <c r="A2526" s="269"/>
      <c r="B2526" s="443"/>
      <c r="C2526" s="270"/>
      <c r="D2526" s="319"/>
      <c r="E2526" s="271" t="s">
        <v>89</v>
      </c>
      <c r="F2526" s="272"/>
      <c r="G2526" s="273">
        <f>ROUND(SUM(G2481,G2496,G2504,G2519,G2525),0)</f>
        <v>0</v>
      </c>
      <c r="I2526" s="660"/>
      <c r="J2526" s="212" t="str">
        <f>B2465</f>
        <v>1,5,3</v>
      </c>
      <c r="K2526" s="274">
        <f>E2522</f>
        <v>0</v>
      </c>
      <c r="L2526" s="294">
        <f>G2522</f>
        <v>0</v>
      </c>
      <c r="M2526" s="294">
        <f>G2523</f>
        <v>0</v>
      </c>
      <c r="N2526" s="294">
        <f>G2524</f>
        <v>0</v>
      </c>
      <c r="O2526" s="299">
        <f>SUM(K2526:N2526)</f>
        <v>0</v>
      </c>
      <c r="P2526" s="294"/>
    </row>
    <row r="2527" spans="1:16" ht="13.5" thickTop="1">
      <c r="A2527" s="275" t="s">
        <v>97</v>
      </c>
      <c r="B2527" s="438"/>
      <c r="C2527" s="215"/>
      <c r="D2527" s="217"/>
      <c r="E2527" s="217"/>
      <c r="F2527" s="216"/>
      <c r="G2527" s="219"/>
      <c r="I2527" s="659"/>
      <c r="P2527" s="294"/>
    </row>
    <row r="2528" spans="1:16">
      <c r="A2528" s="275"/>
      <c r="B2528" s="452"/>
      <c r="C2528" s="276"/>
      <c r="D2528" s="320"/>
      <c r="E2528" s="217"/>
      <c r="F2528" s="216"/>
      <c r="G2528" s="277">
        <f ca="1">TODAY()</f>
        <v>44839</v>
      </c>
      <c r="I2528" s="659"/>
      <c r="P2528" s="294"/>
    </row>
    <row r="2529" spans="1:16" ht="13.5" thickBot="1">
      <c r="A2529" s="234"/>
      <c r="B2529" s="456"/>
      <c r="C2529" s="235"/>
      <c r="D2529" s="237"/>
      <c r="E2529" s="237"/>
      <c r="F2529" s="236"/>
      <c r="G2529" s="278"/>
      <c r="I2529" s="659"/>
      <c r="P2529" s="294"/>
    </row>
    <row r="2530" spans="1:16" ht="13.5" thickTop="1">
      <c r="A2530" s="215"/>
      <c r="B2530" s="438"/>
      <c r="C2530" s="215"/>
      <c r="D2530" s="217"/>
      <c r="E2530" s="217"/>
      <c r="F2530" s="216"/>
      <c r="G2530" s="216"/>
      <c r="I2530" s="434"/>
      <c r="P2530" s="294"/>
    </row>
    <row r="2531" spans="1:16" s="199" customFormat="1">
      <c r="A2531" s="196" t="s">
        <v>109</v>
      </c>
      <c r="B2531" s="458"/>
      <c r="C2531" s="196"/>
      <c r="D2531" s="198"/>
      <c r="E2531" s="198"/>
      <c r="F2531" s="197"/>
      <c r="G2531" s="197"/>
      <c r="I2531" s="321"/>
      <c r="J2531" s="200"/>
      <c r="O2531" s="297"/>
    </row>
    <row r="2532" spans="1:16" s="199" customFormat="1">
      <c r="A2532" s="196" t="str">
        <f>CONCATENATE('Prestaciones y AIU'!A2816," ANALISIS DE PRECIOS UNITARIOS")</f>
        <v xml:space="preserve"> ANALISIS DE PRECIOS UNITARIOS</v>
      </c>
      <c r="B2532" s="458"/>
      <c r="C2532" s="196"/>
      <c r="D2532" s="198"/>
      <c r="E2532" s="198"/>
      <c r="F2532" s="197"/>
      <c r="G2532" s="197"/>
      <c r="I2532" s="321"/>
      <c r="J2532" s="200"/>
      <c r="O2532" s="297"/>
    </row>
    <row r="2533" spans="1:16" s="199" customFormat="1">
      <c r="A2533" s="196" t="str">
        <f>Objeto_LIC</f>
        <v>OPTIMIZACION DEL SISTEMA DE ABASTECIMIENTO (ADUCCION, PRETRATAMIENTO Y CONDUCCION) DEL MUNICPIO DE TAME, DEPARTAMENTO DE ARAUCA</v>
      </c>
      <c r="B2533" s="458"/>
      <c r="C2533" s="196"/>
      <c r="D2533" s="198"/>
      <c r="E2533" s="198"/>
      <c r="F2533" s="197"/>
      <c r="G2533" s="197"/>
      <c r="I2533" s="321"/>
      <c r="J2533" s="200"/>
      <c r="O2533" s="297"/>
    </row>
    <row r="2534" spans="1:16" s="199" customFormat="1">
      <c r="A2534" s="196"/>
      <c r="B2534" s="458"/>
      <c r="C2534" s="196"/>
      <c r="D2534" s="198"/>
      <c r="E2534" s="198"/>
      <c r="F2534" s="197"/>
      <c r="G2534" s="197"/>
      <c r="I2534" s="321"/>
      <c r="J2534" s="200"/>
      <c r="O2534" s="297"/>
    </row>
    <row r="2535" spans="1:16" ht="13.5" thickBot="1">
      <c r="A2535" s="201"/>
      <c r="B2535" s="448"/>
      <c r="C2535" s="201"/>
      <c r="D2535" s="203"/>
      <c r="E2535" s="203"/>
      <c r="F2535" s="202"/>
      <c r="G2535" s="202"/>
    </row>
    <row r="2536" spans="1:16" s="211" customFormat="1" ht="13.5" thickTop="1">
      <c r="A2536" s="206"/>
      <c r="B2536" s="457"/>
      <c r="C2536" s="207"/>
      <c r="D2536" s="209"/>
      <c r="E2536" s="209"/>
      <c r="F2536" s="208"/>
      <c r="G2536" s="210" t="s">
        <v>110</v>
      </c>
      <c r="I2536" s="323"/>
      <c r="J2536" s="212"/>
      <c r="O2536" s="297"/>
    </row>
    <row r="2537" spans="1:16">
      <c r="A2537" s="213" t="s">
        <v>62</v>
      </c>
      <c r="B2537" s="750">
        <f>Proponente</f>
        <v>0</v>
      </c>
      <c r="C2537" s="750"/>
      <c r="D2537" s="750"/>
      <c r="E2537" s="750"/>
      <c r="F2537" s="750"/>
      <c r="G2537" s="751"/>
    </row>
    <row r="2538" spans="1:16" ht="12.75" customHeight="1">
      <c r="A2538" s="213" t="s">
        <v>63</v>
      </c>
      <c r="B2538" s="449" t="s">
        <v>321</v>
      </c>
      <c r="C2538" s="750" t="str">
        <f>VLOOKUP(B2538,Presupuesto!$A$4:$B$106,2,FALSE)</f>
        <v xml:space="preserve">Suministro e instalación de Paso con Estructura Metálica para RED DE ADUCCIÓN (Incluye Suministro e instalación de materiales, fabricación, transporte y montajes de  Cercha o Viga Metálica, concretos, acero, y demás actividades todo costo) unidades métricas. </v>
      </c>
      <c r="D2538" s="750"/>
      <c r="E2538" s="750"/>
      <c r="F2538" s="750"/>
      <c r="G2538" s="751"/>
    </row>
    <row r="2539" spans="1:16">
      <c r="A2539" s="214"/>
      <c r="B2539" s="438"/>
      <c r="C2539" s="215"/>
      <c r="D2539" s="217"/>
      <c r="E2539" s="217"/>
      <c r="F2539" s="218" t="s">
        <v>88</v>
      </c>
      <c r="G2539" s="582" t="str">
        <f>IF(B2538=0,"-",VLOOKUP(B2538,Presupuesto!$A$5:$C$119,3,FALSE))</f>
        <v>KG</v>
      </c>
      <c r="H2539" s="582"/>
      <c r="I2539" s="582"/>
      <c r="J2539" s="582"/>
      <c r="K2539" s="583"/>
    </row>
    <row r="2540" spans="1:16" ht="13.5" thickBot="1">
      <c r="A2540" s="213" t="s">
        <v>64</v>
      </c>
      <c r="B2540" s="438"/>
      <c r="C2540" s="215"/>
      <c r="D2540" s="217"/>
      <c r="E2540" s="217"/>
      <c r="F2540" s="216"/>
      <c r="G2540" s="219"/>
      <c r="I2540" s="324"/>
      <c r="J2540" s="295"/>
      <c r="K2540" s="296"/>
      <c r="L2540" s="296"/>
      <c r="M2540" s="296"/>
      <c r="N2540" s="296"/>
      <c r="O2540" s="296"/>
    </row>
    <row r="2541" spans="1:16" s="220" customFormat="1" ht="13.5" thickTop="1">
      <c r="A2541" s="221" t="s">
        <v>57</v>
      </c>
      <c r="B2541" s="447" t="s">
        <v>65</v>
      </c>
      <c r="C2541" s="222" t="s">
        <v>66</v>
      </c>
      <c r="D2541" s="223" t="s">
        <v>74</v>
      </c>
      <c r="E2541" s="224" t="s">
        <v>100</v>
      </c>
      <c r="F2541" s="224" t="s">
        <v>79</v>
      </c>
      <c r="G2541" s="225" t="s">
        <v>70</v>
      </c>
      <c r="I2541" s="657"/>
      <c r="J2541" s="226"/>
      <c r="O2541" s="296"/>
    </row>
    <row r="2542" spans="1:16">
      <c r="A2542" s="227" t="str">
        <f t="shared" ref="A2542:A2553" si="465">IF(I2542=0,"-",VLOOKUP(I2542,EQUIPOS,2,FALSE))</f>
        <v>-</v>
      </c>
      <c r="B2542" s="228"/>
      <c r="C2542" s="228"/>
      <c r="D2542" s="194"/>
      <c r="E2542" s="229">
        <f t="shared" ref="E2542:E2553" si="466">IF(I2542=0,0,VLOOKUP(I2542,EQUIPOS,4,FALSE))</f>
        <v>0</v>
      </c>
      <c r="F2542" s="230">
        <f t="shared" ref="F2542:F2553" si="467">IF(D2542=0,0,E2542/D2542)</f>
        <v>0</v>
      </c>
      <c r="G2542" s="231"/>
      <c r="I2542" s="658"/>
    </row>
    <row r="2543" spans="1:16">
      <c r="A2543" s="227" t="str">
        <f t="shared" si="465"/>
        <v>-</v>
      </c>
      <c r="B2543" s="228"/>
      <c r="C2543" s="228"/>
      <c r="D2543" s="194"/>
      <c r="E2543" s="229">
        <f t="shared" si="466"/>
        <v>0</v>
      </c>
      <c r="F2543" s="230">
        <f t="shared" si="467"/>
        <v>0</v>
      </c>
      <c r="G2543" s="232"/>
      <c r="I2543" s="658"/>
    </row>
    <row r="2544" spans="1:16">
      <c r="A2544" s="227" t="str">
        <f t="shared" si="465"/>
        <v>-</v>
      </c>
      <c r="B2544" s="228"/>
      <c r="C2544" s="228"/>
      <c r="D2544" s="194"/>
      <c r="E2544" s="229">
        <f t="shared" si="466"/>
        <v>0</v>
      </c>
      <c r="F2544" s="230">
        <f t="shared" si="467"/>
        <v>0</v>
      </c>
      <c r="G2544" s="232"/>
      <c r="I2544" s="658"/>
    </row>
    <row r="2545" spans="1:15">
      <c r="A2545" s="227" t="str">
        <f t="shared" si="465"/>
        <v>-</v>
      </c>
      <c r="B2545" s="228"/>
      <c r="C2545" s="228"/>
      <c r="D2545" s="194"/>
      <c r="E2545" s="229">
        <f t="shared" si="466"/>
        <v>0</v>
      </c>
      <c r="F2545" s="230">
        <f t="shared" si="467"/>
        <v>0</v>
      </c>
      <c r="G2545" s="232"/>
      <c r="I2545" s="658"/>
    </row>
    <row r="2546" spans="1:15">
      <c r="A2546" s="227" t="str">
        <f t="shared" si="465"/>
        <v>-</v>
      </c>
      <c r="B2546" s="228"/>
      <c r="C2546" s="228"/>
      <c r="D2546" s="194"/>
      <c r="E2546" s="229">
        <f t="shared" si="466"/>
        <v>0</v>
      </c>
      <c r="F2546" s="230">
        <f t="shared" si="467"/>
        <v>0</v>
      </c>
      <c r="G2546" s="232"/>
      <c r="I2546" s="658"/>
    </row>
    <row r="2547" spans="1:15">
      <c r="A2547" s="227" t="str">
        <f t="shared" si="465"/>
        <v>-</v>
      </c>
      <c r="B2547" s="228"/>
      <c r="C2547" s="228"/>
      <c r="D2547" s="194"/>
      <c r="E2547" s="229">
        <f t="shared" si="466"/>
        <v>0</v>
      </c>
      <c r="F2547" s="230">
        <f t="shared" si="467"/>
        <v>0</v>
      </c>
      <c r="G2547" s="232"/>
      <c r="I2547" s="658"/>
    </row>
    <row r="2548" spans="1:15">
      <c r="A2548" s="227" t="str">
        <f t="shared" si="465"/>
        <v>-</v>
      </c>
      <c r="B2548" s="228"/>
      <c r="C2548" s="228"/>
      <c r="D2548" s="194"/>
      <c r="E2548" s="229">
        <f t="shared" si="466"/>
        <v>0</v>
      </c>
      <c r="F2548" s="230">
        <f t="shared" si="467"/>
        <v>0</v>
      </c>
      <c r="G2548" s="232"/>
      <c r="I2548" s="658"/>
    </row>
    <row r="2549" spans="1:15">
      <c r="A2549" s="227" t="str">
        <f t="shared" si="465"/>
        <v>-</v>
      </c>
      <c r="B2549" s="228"/>
      <c r="C2549" s="228"/>
      <c r="D2549" s="194"/>
      <c r="E2549" s="229">
        <f t="shared" si="466"/>
        <v>0</v>
      </c>
      <c r="F2549" s="230">
        <f t="shared" si="467"/>
        <v>0</v>
      </c>
      <c r="G2549" s="232"/>
      <c r="I2549" s="658"/>
    </row>
    <row r="2550" spans="1:15">
      <c r="A2550" s="227" t="str">
        <f t="shared" si="465"/>
        <v>-</v>
      </c>
      <c r="B2550" s="228"/>
      <c r="C2550" s="228"/>
      <c r="D2550" s="194"/>
      <c r="E2550" s="229">
        <f t="shared" si="466"/>
        <v>0</v>
      </c>
      <c r="F2550" s="230">
        <f t="shared" si="467"/>
        <v>0</v>
      </c>
      <c r="G2550" s="232"/>
      <c r="I2550" s="658"/>
    </row>
    <row r="2551" spans="1:15">
      <c r="A2551" s="227" t="str">
        <f t="shared" si="465"/>
        <v>-</v>
      </c>
      <c r="B2551" s="228"/>
      <c r="C2551" s="228"/>
      <c r="D2551" s="194"/>
      <c r="E2551" s="229">
        <f t="shared" si="466"/>
        <v>0</v>
      </c>
      <c r="F2551" s="230">
        <f t="shared" si="467"/>
        <v>0</v>
      </c>
      <c r="G2551" s="232"/>
      <c r="I2551" s="658"/>
    </row>
    <row r="2552" spans="1:15">
      <c r="A2552" s="227" t="str">
        <f t="shared" si="465"/>
        <v>-</v>
      </c>
      <c r="B2552" s="228"/>
      <c r="C2552" s="228"/>
      <c r="D2552" s="194"/>
      <c r="E2552" s="229">
        <f t="shared" si="466"/>
        <v>0</v>
      </c>
      <c r="F2552" s="230">
        <f t="shared" si="467"/>
        <v>0</v>
      </c>
      <c r="G2552" s="232"/>
      <c r="I2552" s="658"/>
    </row>
    <row r="2553" spans="1:15">
      <c r="A2553" s="227" t="str">
        <f t="shared" si="465"/>
        <v>-</v>
      </c>
      <c r="B2553" s="228"/>
      <c r="C2553" s="228"/>
      <c r="D2553" s="194"/>
      <c r="E2553" s="229">
        <f t="shared" si="466"/>
        <v>0</v>
      </c>
      <c r="F2553" s="230">
        <f t="shared" si="467"/>
        <v>0</v>
      </c>
      <c r="G2553" s="232"/>
      <c r="I2553" s="658"/>
    </row>
    <row r="2554" spans="1:15" ht="13.5" thickBot="1">
      <c r="A2554" s="234"/>
      <c r="B2554" s="456"/>
      <c r="C2554" s="235"/>
      <c r="D2554" s="237"/>
      <c r="E2554" s="237"/>
      <c r="F2554" s="238" t="s">
        <v>80</v>
      </c>
      <c r="G2554" s="239">
        <f>SUM(F2542:F2553)</f>
        <v>0</v>
      </c>
      <c r="I2554" s="659"/>
    </row>
    <row r="2555" spans="1:15" ht="13.5" thickTop="1">
      <c r="A2555" s="240" t="s">
        <v>67</v>
      </c>
      <c r="B2555" s="446"/>
      <c r="C2555" s="241"/>
      <c r="D2555" s="243"/>
      <c r="E2555" s="243"/>
      <c r="F2555" s="242"/>
      <c r="G2555" s="244"/>
      <c r="I2555" s="659"/>
    </row>
    <row r="2556" spans="1:15" s="220" customFormat="1" ht="26">
      <c r="A2556" s="245" t="s">
        <v>57</v>
      </c>
      <c r="B2556" s="455"/>
      <c r="C2556" s="247" t="s">
        <v>58</v>
      </c>
      <c r="D2556" s="316" t="s">
        <v>68</v>
      </c>
      <c r="E2556" s="248" t="s">
        <v>69</v>
      </c>
      <c r="F2556" s="249" t="s">
        <v>79</v>
      </c>
      <c r="G2556" s="250" t="s">
        <v>70</v>
      </c>
      <c r="I2556" s="657"/>
      <c r="J2556" s="226"/>
      <c r="O2556" s="296"/>
    </row>
    <row r="2557" spans="1:15" ht="27.5" customHeight="1">
      <c r="A2557" s="748" t="str">
        <f t="shared" ref="A2557:A2568" si="468">IF(I2557=0,"",VLOOKUP(I2557,MATERIALES,2,FALSE))</f>
        <v/>
      </c>
      <c r="B2557" s="749"/>
      <c r="C2557" s="251" t="str">
        <f t="shared" ref="C2557:C2565" si="469">IF(I2557=0,"",VLOOKUP(I2557,MATERIALES,3,FALSE))</f>
        <v/>
      </c>
      <c r="D2557" s="494"/>
      <c r="E2557" s="252">
        <f t="shared" ref="E2557:E2568" si="470">IF(I2557=0,0,VLOOKUP(I2557,MATERIALES,4,FALSE))</f>
        <v>0</v>
      </c>
      <c r="F2557" s="230">
        <f>D2557*E2557</f>
        <v>0</v>
      </c>
      <c r="G2557" s="231"/>
      <c r="I2557" s="658"/>
    </row>
    <row r="2558" spans="1:15">
      <c r="A2558" s="748" t="str">
        <f t="shared" si="468"/>
        <v/>
      </c>
      <c r="B2558" s="749"/>
      <c r="C2558" s="251" t="str">
        <f t="shared" si="469"/>
        <v/>
      </c>
      <c r="D2558" s="494"/>
      <c r="E2558" s="252">
        <f t="shared" si="470"/>
        <v>0</v>
      </c>
      <c r="F2558" s="230">
        <f t="shared" ref="F2558:F2568" si="471">D2558*E2558</f>
        <v>0</v>
      </c>
      <c r="G2558" s="232"/>
      <c r="I2558" s="658"/>
    </row>
    <row r="2559" spans="1:15">
      <c r="A2559" s="748" t="str">
        <f t="shared" si="468"/>
        <v/>
      </c>
      <c r="B2559" s="749"/>
      <c r="C2559" s="251" t="str">
        <f t="shared" si="469"/>
        <v/>
      </c>
      <c r="D2559" s="494"/>
      <c r="E2559" s="252">
        <f t="shared" si="470"/>
        <v>0</v>
      </c>
      <c r="F2559" s="230">
        <f t="shared" si="471"/>
        <v>0</v>
      </c>
      <c r="G2559" s="232"/>
      <c r="I2559" s="658"/>
    </row>
    <row r="2560" spans="1:15">
      <c r="A2560" s="748" t="str">
        <f t="shared" ref="A2560" si="472">IF(I2560=0,"",VLOOKUP(I2560,MATERIALES,2,FALSE))</f>
        <v/>
      </c>
      <c r="B2560" s="749"/>
      <c r="C2560" s="251" t="str">
        <f t="shared" si="469"/>
        <v/>
      </c>
      <c r="D2560" s="494"/>
      <c r="E2560" s="252">
        <f t="shared" si="470"/>
        <v>0</v>
      </c>
      <c r="F2560" s="230">
        <f t="shared" si="471"/>
        <v>0</v>
      </c>
      <c r="G2560" s="232"/>
      <c r="I2560" s="658"/>
    </row>
    <row r="2561" spans="1:9">
      <c r="A2561" s="748" t="str">
        <f t="shared" si="468"/>
        <v/>
      </c>
      <c r="B2561" s="749"/>
      <c r="C2561" s="251" t="str">
        <f t="shared" si="469"/>
        <v/>
      </c>
      <c r="D2561" s="494"/>
      <c r="E2561" s="252">
        <f t="shared" si="470"/>
        <v>0</v>
      </c>
      <c r="F2561" s="230">
        <f t="shared" si="471"/>
        <v>0</v>
      </c>
      <c r="G2561" s="232"/>
      <c r="I2561" s="658"/>
    </row>
    <row r="2562" spans="1:9">
      <c r="A2562" s="748" t="str">
        <f t="shared" si="468"/>
        <v/>
      </c>
      <c r="B2562" s="749"/>
      <c r="C2562" s="251" t="str">
        <f t="shared" si="469"/>
        <v/>
      </c>
      <c r="D2562" s="494"/>
      <c r="E2562" s="252">
        <f t="shared" si="470"/>
        <v>0</v>
      </c>
      <c r="F2562" s="230">
        <f t="shared" si="471"/>
        <v>0</v>
      </c>
      <c r="G2562" s="232"/>
      <c r="I2562" s="658"/>
    </row>
    <row r="2563" spans="1:9">
      <c r="A2563" s="748" t="str">
        <f t="shared" si="468"/>
        <v/>
      </c>
      <c r="B2563" s="749"/>
      <c r="C2563" s="251" t="str">
        <f t="shared" si="469"/>
        <v/>
      </c>
      <c r="D2563" s="494"/>
      <c r="E2563" s="252">
        <f t="shared" si="470"/>
        <v>0</v>
      </c>
      <c r="F2563" s="230">
        <f t="shared" si="471"/>
        <v>0</v>
      </c>
      <c r="G2563" s="232"/>
      <c r="I2563" s="658"/>
    </row>
    <row r="2564" spans="1:9">
      <c r="A2564" s="748" t="str">
        <f t="shared" si="468"/>
        <v/>
      </c>
      <c r="B2564" s="749"/>
      <c r="C2564" s="251" t="str">
        <f t="shared" si="469"/>
        <v/>
      </c>
      <c r="D2564" s="494"/>
      <c r="E2564" s="252">
        <f t="shared" si="470"/>
        <v>0</v>
      </c>
      <c r="F2564" s="230">
        <f t="shared" si="471"/>
        <v>0</v>
      </c>
      <c r="G2564" s="253"/>
      <c r="I2564" s="658"/>
    </row>
    <row r="2565" spans="1:9">
      <c r="A2565" s="748" t="str">
        <f t="shared" si="468"/>
        <v/>
      </c>
      <c r="B2565" s="749"/>
      <c r="C2565" s="251" t="str">
        <f t="shared" si="469"/>
        <v/>
      </c>
      <c r="D2565" s="194"/>
      <c r="E2565" s="252">
        <f t="shared" si="470"/>
        <v>0</v>
      </c>
      <c r="F2565" s="230">
        <f t="shared" si="471"/>
        <v>0</v>
      </c>
      <c r="G2565" s="232"/>
      <c r="I2565" s="658"/>
    </row>
    <row r="2566" spans="1:9">
      <c r="A2566" s="748" t="str">
        <f t="shared" si="468"/>
        <v/>
      </c>
      <c r="B2566" s="749"/>
      <c r="C2566" s="251"/>
      <c r="D2566" s="194"/>
      <c r="E2566" s="252">
        <f t="shared" si="470"/>
        <v>0</v>
      </c>
      <c r="F2566" s="230">
        <f t="shared" si="471"/>
        <v>0</v>
      </c>
      <c r="G2566" s="232"/>
      <c r="I2566" s="658"/>
    </row>
    <row r="2567" spans="1:9">
      <c r="A2567" s="748" t="str">
        <f t="shared" si="468"/>
        <v/>
      </c>
      <c r="B2567" s="749"/>
      <c r="C2567" s="251"/>
      <c r="D2567" s="194"/>
      <c r="E2567" s="252">
        <f t="shared" si="470"/>
        <v>0</v>
      </c>
      <c r="F2567" s="230">
        <f t="shared" si="471"/>
        <v>0</v>
      </c>
      <c r="G2567" s="232"/>
      <c r="I2567" s="658"/>
    </row>
    <row r="2568" spans="1:9">
      <c r="A2568" s="748" t="str">
        <f t="shared" si="468"/>
        <v/>
      </c>
      <c r="B2568" s="749"/>
      <c r="C2568" s="251" t="str">
        <f t="shared" ref="C2568" si="473">IF(I2568=0,"",VLOOKUP(I2568,MATERIALES,3,FALSE))</f>
        <v/>
      </c>
      <c r="D2568" s="194"/>
      <c r="E2568" s="252">
        <f t="shared" si="470"/>
        <v>0</v>
      </c>
      <c r="F2568" s="230">
        <f t="shared" si="471"/>
        <v>0</v>
      </c>
      <c r="G2568" s="233"/>
      <c r="I2568" s="658"/>
    </row>
    <row r="2569" spans="1:9" ht="26.25" customHeight="1" thickBot="1">
      <c r="A2569" s="214"/>
      <c r="B2569" s="438"/>
      <c r="C2569" s="215"/>
      <c r="D2569" s="217"/>
      <c r="E2569" s="254"/>
      <c r="F2569" s="255" t="s">
        <v>81</v>
      </c>
      <c r="G2569" s="253">
        <f>ROUND(SUM(F2557:F2568),0)</f>
        <v>0</v>
      </c>
      <c r="I2569" s="659"/>
    </row>
    <row r="2570" spans="1:9" ht="14" thickTop="1" thickBot="1">
      <c r="A2570" s="256" t="s">
        <v>72</v>
      </c>
      <c r="B2570" s="445"/>
      <c r="C2570" s="257"/>
      <c r="D2570" s="259"/>
      <c r="E2570" s="259"/>
      <c r="F2570" s="258"/>
      <c r="G2570" s="260"/>
      <c r="I2570" s="659"/>
    </row>
    <row r="2571" spans="1:9" ht="13.5" thickTop="1">
      <c r="A2571" s="245" t="s">
        <v>57</v>
      </c>
      <c r="B2571" s="455"/>
      <c r="C2571" s="248" t="s">
        <v>71</v>
      </c>
      <c r="D2571" s="316" t="s">
        <v>75</v>
      </c>
      <c r="E2571" s="248" t="s">
        <v>98</v>
      </c>
      <c r="F2571" s="249" t="s">
        <v>79</v>
      </c>
      <c r="G2571" s="250" t="s">
        <v>70</v>
      </c>
      <c r="I2571" s="659"/>
    </row>
    <row r="2572" spans="1:9">
      <c r="A2572" s="748" t="str">
        <f>IF(I2572=0,"",VLOOKUP(I2572,EQUIPOS,2,FALSE))</f>
        <v/>
      </c>
      <c r="B2572" s="749"/>
      <c r="C2572" s="195"/>
      <c r="D2572" s="194"/>
      <c r="E2572" s="252">
        <f>IF(I2572=0,0,VLOOKUP(I2572,EQUIPOS,4,FALSE))</f>
        <v>0</v>
      </c>
      <c r="F2572" s="230">
        <f>C2572*D2572*E2572</f>
        <v>0</v>
      </c>
      <c r="G2572" s="231"/>
      <c r="I2572" s="658"/>
    </row>
    <row r="2573" spans="1:9">
      <c r="A2573" s="748" t="str">
        <f>IF(I2573=0,"",VLOOKUP(I2573,EQUIPOS,2,FALSE))</f>
        <v/>
      </c>
      <c r="B2573" s="749"/>
      <c r="C2573" s="195"/>
      <c r="D2573" s="194"/>
      <c r="E2573" s="252">
        <f>IF(I2573=0,0,VLOOKUP(I2573,EQUIPOS,4,FALSE))</f>
        <v>0</v>
      </c>
      <c r="F2573" s="230">
        <f t="shared" ref="F2573:F2576" si="474">C2573*D2573*E2573</f>
        <v>0</v>
      </c>
      <c r="G2573" s="232"/>
      <c r="I2573" s="658"/>
    </row>
    <row r="2574" spans="1:9">
      <c r="A2574" s="748" t="str">
        <f>IF(I2574=0,"",VLOOKUP(I2574,EQUIPOS,2,FALSE))</f>
        <v/>
      </c>
      <c r="B2574" s="749"/>
      <c r="C2574" s="195"/>
      <c r="D2574" s="194"/>
      <c r="E2574" s="252">
        <f>IF(I2574=0,0,VLOOKUP(I2574,EQUIPOS,4,FALSE))</f>
        <v>0</v>
      </c>
      <c r="F2574" s="230">
        <f t="shared" si="474"/>
        <v>0</v>
      </c>
      <c r="G2574" s="232"/>
      <c r="I2574" s="658"/>
    </row>
    <row r="2575" spans="1:9">
      <c r="A2575" s="748" t="str">
        <f>IF(I2575=0,"",VLOOKUP(I2575,EQUIPOS,2,FALSE))</f>
        <v/>
      </c>
      <c r="B2575" s="749"/>
      <c r="C2575" s="195"/>
      <c r="D2575" s="194"/>
      <c r="E2575" s="252">
        <f>IF(I2575=0,0,VLOOKUP(I2575,EQUIPOS,4,FALSE))</f>
        <v>0</v>
      </c>
      <c r="F2575" s="230">
        <f t="shared" si="474"/>
        <v>0</v>
      </c>
      <c r="G2575" s="232"/>
      <c r="I2575" s="658"/>
    </row>
    <row r="2576" spans="1:9">
      <c r="A2576" s="748" t="str">
        <f>IF(I2576=0,"",VLOOKUP(I2576,EQUIPOS,2,FALSE))</f>
        <v/>
      </c>
      <c r="B2576" s="749"/>
      <c r="C2576" s="195"/>
      <c r="D2576" s="194"/>
      <c r="E2576" s="252">
        <f>IF(I2576=0,0,VLOOKUP(I2576,EQUIPOS,4,FALSE))</f>
        <v>0</v>
      </c>
      <c r="F2576" s="230">
        <f t="shared" si="474"/>
        <v>0</v>
      </c>
      <c r="G2576" s="233"/>
      <c r="I2576" s="658"/>
    </row>
    <row r="2577" spans="1:9" ht="30.75" customHeight="1" thickBot="1">
      <c r="A2577" s="234"/>
      <c r="B2577" s="456"/>
      <c r="C2577" s="235"/>
      <c r="D2577" s="237"/>
      <c r="E2577" s="261"/>
      <c r="F2577" s="238" t="s">
        <v>82</v>
      </c>
      <c r="G2577" s="262">
        <f>ROUND(SUM(F2572:F2576),0)</f>
        <v>0</v>
      </c>
      <c r="I2577" s="659"/>
    </row>
    <row r="2578" spans="1:9" ht="13.5" thickTop="1">
      <c r="A2578" s="240" t="s">
        <v>73</v>
      </c>
      <c r="B2578" s="446"/>
      <c r="C2578" s="241"/>
      <c r="D2578" s="243"/>
      <c r="E2578" s="243"/>
      <c r="F2578" s="242"/>
      <c r="G2578" s="244"/>
      <c r="I2578" s="659"/>
    </row>
    <row r="2579" spans="1:9" ht="26">
      <c r="A2579" s="245" t="s">
        <v>57</v>
      </c>
      <c r="B2579" s="454" t="s">
        <v>58</v>
      </c>
      <c r="C2579" s="247" t="s">
        <v>68</v>
      </c>
      <c r="D2579" s="316" t="s">
        <v>74</v>
      </c>
      <c r="E2579" s="248" t="s">
        <v>69</v>
      </c>
      <c r="F2579" s="249" t="s">
        <v>79</v>
      </c>
      <c r="G2579" s="250" t="s">
        <v>70</v>
      </c>
      <c r="H2579" s="220"/>
      <c r="I2579" s="657"/>
    </row>
    <row r="2580" spans="1:9">
      <c r="A2580" s="263" t="str">
        <f t="shared" ref="A2580:A2591" si="475">IF(I2580=0,"",VLOOKUP(I2580,MANOOBRA,2,FALSE))</f>
        <v/>
      </c>
      <c r="B2580" s="444" t="str">
        <f t="shared" ref="B2580:B2591" si="476">IF(I2580=0,"",VLOOKUP(I2580,MANOOBRA,3,FALSE))</f>
        <v/>
      </c>
      <c r="C2580" s="195"/>
      <c r="D2580" s="466"/>
      <c r="E2580" s="252">
        <f t="shared" ref="E2580:E2591" si="477">IF(I2580=0,0,VLOOKUP(I2580,MANOOBRA,4,FALSE))</f>
        <v>0</v>
      </c>
      <c r="F2580" s="230">
        <f>IF(D2580=0,0,C2580*E2580/D2580)</f>
        <v>0</v>
      </c>
      <c r="G2580" s="231"/>
      <c r="I2580" s="658"/>
    </row>
    <row r="2581" spans="1:9">
      <c r="A2581" s="263" t="str">
        <f t="shared" si="475"/>
        <v/>
      </c>
      <c r="B2581" s="444" t="str">
        <f t="shared" si="476"/>
        <v/>
      </c>
      <c r="C2581" s="195"/>
      <c r="D2581" s="466"/>
      <c r="E2581" s="252">
        <f t="shared" si="477"/>
        <v>0</v>
      </c>
      <c r="F2581" s="230">
        <f t="shared" ref="F2581:F2591" si="478">IF(D2581=0,0,C2581*E2581/D2581)</f>
        <v>0</v>
      </c>
      <c r="G2581" s="232"/>
      <c r="I2581" s="658"/>
    </row>
    <row r="2582" spans="1:9">
      <c r="A2582" s="263" t="str">
        <f t="shared" si="475"/>
        <v/>
      </c>
      <c r="B2582" s="444" t="str">
        <f t="shared" si="476"/>
        <v/>
      </c>
      <c r="C2582" s="195"/>
      <c r="D2582" s="309"/>
      <c r="E2582" s="252">
        <f t="shared" si="477"/>
        <v>0</v>
      </c>
      <c r="F2582" s="230">
        <f t="shared" si="478"/>
        <v>0</v>
      </c>
      <c r="G2582" s="232"/>
      <c r="I2582" s="658"/>
    </row>
    <row r="2583" spans="1:9">
      <c r="A2583" s="263" t="str">
        <f t="shared" si="475"/>
        <v/>
      </c>
      <c r="B2583" s="444" t="str">
        <f t="shared" si="476"/>
        <v/>
      </c>
      <c r="C2583" s="195"/>
      <c r="D2583" s="195"/>
      <c r="E2583" s="252">
        <f t="shared" si="477"/>
        <v>0</v>
      </c>
      <c r="F2583" s="230">
        <f t="shared" si="478"/>
        <v>0</v>
      </c>
      <c r="G2583" s="232"/>
      <c r="I2583" s="658"/>
    </row>
    <row r="2584" spans="1:9">
      <c r="A2584" s="263" t="str">
        <f t="shared" si="475"/>
        <v/>
      </c>
      <c r="B2584" s="444" t="str">
        <f t="shared" si="476"/>
        <v/>
      </c>
      <c r="C2584" s="195"/>
      <c r="D2584" s="195"/>
      <c r="E2584" s="252">
        <f t="shared" si="477"/>
        <v>0</v>
      </c>
      <c r="F2584" s="230">
        <f t="shared" si="478"/>
        <v>0</v>
      </c>
      <c r="G2584" s="232"/>
      <c r="I2584" s="658"/>
    </row>
    <row r="2585" spans="1:9">
      <c r="A2585" s="263" t="str">
        <f t="shared" si="475"/>
        <v/>
      </c>
      <c r="B2585" s="444" t="str">
        <f t="shared" si="476"/>
        <v/>
      </c>
      <c r="C2585" s="195"/>
      <c r="D2585" s="195"/>
      <c r="E2585" s="252">
        <f t="shared" si="477"/>
        <v>0</v>
      </c>
      <c r="F2585" s="230">
        <f t="shared" si="478"/>
        <v>0</v>
      </c>
      <c r="G2585" s="232"/>
      <c r="I2585" s="658"/>
    </row>
    <row r="2586" spans="1:9">
      <c r="A2586" s="263" t="str">
        <f t="shared" si="475"/>
        <v/>
      </c>
      <c r="B2586" s="444" t="str">
        <f t="shared" si="476"/>
        <v/>
      </c>
      <c r="C2586" s="195"/>
      <c r="D2586" s="195"/>
      <c r="E2586" s="252">
        <f t="shared" si="477"/>
        <v>0</v>
      </c>
      <c r="F2586" s="230">
        <f t="shared" si="478"/>
        <v>0</v>
      </c>
      <c r="G2586" s="232"/>
      <c r="I2586" s="658"/>
    </row>
    <row r="2587" spans="1:9">
      <c r="A2587" s="263" t="str">
        <f t="shared" si="475"/>
        <v/>
      </c>
      <c r="B2587" s="444" t="str">
        <f t="shared" si="476"/>
        <v/>
      </c>
      <c r="C2587" s="195"/>
      <c r="D2587" s="195"/>
      <c r="E2587" s="252">
        <f t="shared" si="477"/>
        <v>0</v>
      </c>
      <c r="F2587" s="230">
        <f t="shared" si="478"/>
        <v>0</v>
      </c>
      <c r="G2587" s="232"/>
      <c r="I2587" s="658"/>
    </row>
    <row r="2588" spans="1:9">
      <c r="A2588" s="263" t="str">
        <f t="shared" si="475"/>
        <v/>
      </c>
      <c r="B2588" s="444" t="str">
        <f t="shared" si="476"/>
        <v/>
      </c>
      <c r="C2588" s="195"/>
      <c r="D2588" s="195"/>
      <c r="E2588" s="252">
        <f t="shared" si="477"/>
        <v>0</v>
      </c>
      <c r="F2588" s="230">
        <f t="shared" si="478"/>
        <v>0</v>
      </c>
      <c r="G2588" s="232"/>
      <c r="I2588" s="658"/>
    </row>
    <row r="2589" spans="1:9">
      <c r="A2589" s="263" t="str">
        <f t="shared" si="475"/>
        <v/>
      </c>
      <c r="B2589" s="444" t="str">
        <f t="shared" si="476"/>
        <v/>
      </c>
      <c r="C2589" s="195"/>
      <c r="D2589" s="195"/>
      <c r="E2589" s="252">
        <f t="shared" si="477"/>
        <v>0</v>
      </c>
      <c r="F2589" s="230">
        <f t="shared" si="478"/>
        <v>0</v>
      </c>
      <c r="G2589" s="232"/>
      <c r="I2589" s="658"/>
    </row>
    <row r="2590" spans="1:9">
      <c r="A2590" s="263" t="str">
        <f t="shared" si="475"/>
        <v/>
      </c>
      <c r="B2590" s="444" t="str">
        <f t="shared" si="476"/>
        <v/>
      </c>
      <c r="C2590" s="195"/>
      <c r="D2590" s="195"/>
      <c r="E2590" s="252">
        <f t="shared" si="477"/>
        <v>0</v>
      </c>
      <c r="F2590" s="230">
        <f t="shared" si="478"/>
        <v>0</v>
      </c>
      <c r="G2590" s="232"/>
      <c r="I2590" s="658"/>
    </row>
    <row r="2591" spans="1:9">
      <c r="A2591" s="263" t="str">
        <f t="shared" si="475"/>
        <v/>
      </c>
      <c r="B2591" s="444" t="str">
        <f t="shared" si="476"/>
        <v/>
      </c>
      <c r="C2591" s="195"/>
      <c r="D2591" s="195"/>
      <c r="E2591" s="252">
        <f t="shared" si="477"/>
        <v>0</v>
      </c>
      <c r="F2591" s="230">
        <f t="shared" si="478"/>
        <v>0</v>
      </c>
      <c r="G2591" s="233"/>
      <c r="I2591" s="658"/>
    </row>
    <row r="2592" spans="1:9" ht="31.5" customHeight="1" thickBot="1">
      <c r="A2592" s="234"/>
      <c r="B2592" s="456"/>
      <c r="C2592" s="235"/>
      <c r="D2592" s="237"/>
      <c r="E2592" s="237"/>
      <c r="F2592" s="238" t="s">
        <v>83</v>
      </c>
      <c r="G2592" s="262">
        <f>ROUND(SUM(F2580:F2591),0)</f>
        <v>0</v>
      </c>
      <c r="I2592" s="659"/>
    </row>
    <row r="2593" spans="1:16" ht="13.5" thickTop="1">
      <c r="A2593" s="186" t="s">
        <v>76</v>
      </c>
      <c r="B2593" s="446"/>
      <c r="C2593" s="241"/>
      <c r="D2593" s="243"/>
      <c r="E2593" s="243"/>
      <c r="F2593" s="242"/>
      <c r="G2593" s="244"/>
      <c r="I2593" s="659"/>
    </row>
    <row r="2594" spans="1:16">
      <c r="A2594" s="245" t="s">
        <v>57</v>
      </c>
      <c r="B2594" s="455"/>
      <c r="C2594" s="246"/>
      <c r="D2594" s="317"/>
      <c r="E2594" s="248" t="s">
        <v>77</v>
      </c>
      <c r="F2594" s="249" t="s">
        <v>78</v>
      </c>
      <c r="G2594" s="264" t="s">
        <v>77</v>
      </c>
      <c r="H2594" s="220"/>
      <c r="I2594" s="657"/>
    </row>
    <row r="2595" spans="1:16">
      <c r="A2595" s="185" t="s">
        <v>87</v>
      </c>
      <c r="B2595" s="453"/>
      <c r="C2595" s="265"/>
      <c r="D2595" s="318"/>
      <c r="E2595" s="229">
        <f>ROUND(SUM(G2554,G2569,G2577,G2592),2)</f>
        <v>0</v>
      </c>
      <c r="F2595" s="266">
        <f>A</f>
        <v>0</v>
      </c>
      <c r="G2595" s="267">
        <f>E2595*F2595</f>
        <v>0</v>
      </c>
      <c r="I2595" s="659"/>
    </row>
    <row r="2596" spans="1:16">
      <c r="A2596" s="185" t="s">
        <v>85</v>
      </c>
      <c r="B2596" s="453"/>
      <c r="C2596" s="265"/>
      <c r="D2596" s="318"/>
      <c r="E2596" s="229">
        <f>SUM(G2554,G2569,G2577,G2592)</f>
        <v>0</v>
      </c>
      <c r="F2596" s="266">
        <f>I</f>
        <v>0</v>
      </c>
      <c r="G2596" s="267">
        <f>E2596*F2596</f>
        <v>0</v>
      </c>
      <c r="I2596" s="659"/>
    </row>
    <row r="2597" spans="1:16">
      <c r="A2597" s="185" t="s">
        <v>86</v>
      </c>
      <c r="B2597" s="453"/>
      <c r="C2597" s="265"/>
      <c r="D2597" s="318"/>
      <c r="E2597" s="229">
        <f>SUM(G2554,G2569,G2577,G2592)</f>
        <v>0</v>
      </c>
      <c r="F2597" s="266">
        <f>U</f>
        <v>0</v>
      </c>
      <c r="G2597" s="267">
        <f>E2597*F2597</f>
        <v>0</v>
      </c>
      <c r="I2597" s="659"/>
    </row>
    <row r="2598" spans="1:16" ht="33" customHeight="1" thickBot="1">
      <c r="A2598" s="234"/>
      <c r="B2598" s="456"/>
      <c r="C2598" s="235"/>
      <c r="D2598" s="237"/>
      <c r="E2598" s="237"/>
      <c r="F2598" s="268" t="s">
        <v>84</v>
      </c>
      <c r="G2598" s="262">
        <f>SUM(G2595:G2597)</f>
        <v>0</v>
      </c>
      <c r="I2598" s="659"/>
      <c r="J2598" s="295"/>
      <c r="K2598" s="296"/>
      <c r="L2598" s="296"/>
      <c r="M2598" s="296"/>
      <c r="N2598" s="296"/>
      <c r="O2598" s="296"/>
    </row>
    <row r="2599" spans="1:16" s="211" customFormat="1" ht="14" thickTop="1" thickBot="1">
      <c r="A2599" s="269"/>
      <c r="B2599" s="443"/>
      <c r="C2599" s="270"/>
      <c r="D2599" s="319"/>
      <c r="E2599" s="271" t="s">
        <v>89</v>
      </c>
      <c r="F2599" s="272"/>
      <c r="G2599" s="273">
        <f>ROUND(SUM(G2554,G2569,G2577,G2592,G2598),0)</f>
        <v>0</v>
      </c>
      <c r="I2599" s="660"/>
      <c r="J2599" s="212" t="str">
        <f>B2538</f>
        <v>1,5,4</v>
      </c>
      <c r="K2599" s="274">
        <f>E2595</f>
        <v>0</v>
      </c>
      <c r="L2599" s="294">
        <f>G2595</f>
        <v>0</v>
      </c>
      <c r="M2599" s="294">
        <f>G2596</f>
        <v>0</v>
      </c>
      <c r="N2599" s="294">
        <f>G2597</f>
        <v>0</v>
      </c>
      <c r="O2599" s="299">
        <f>SUM(K2599:N2599)</f>
        <v>0</v>
      </c>
      <c r="P2599" s="294"/>
    </row>
    <row r="2600" spans="1:16" ht="13.5" thickTop="1">
      <c r="A2600" s="275" t="s">
        <v>97</v>
      </c>
      <c r="B2600" s="438"/>
      <c r="C2600" s="215"/>
      <c r="D2600" s="217"/>
      <c r="E2600" s="217"/>
      <c r="F2600" s="216"/>
      <c r="G2600" s="219"/>
      <c r="I2600" s="659"/>
      <c r="P2600" s="294"/>
    </row>
    <row r="2601" spans="1:16">
      <c r="A2601" s="275"/>
      <c r="B2601" s="452"/>
      <c r="C2601" s="276"/>
      <c r="D2601" s="320"/>
      <c r="E2601" s="217"/>
      <c r="F2601" s="216"/>
      <c r="G2601" s="277">
        <f ca="1">TODAY()</f>
        <v>44839</v>
      </c>
      <c r="I2601" s="659"/>
      <c r="P2601" s="294"/>
    </row>
    <row r="2602" spans="1:16" ht="13.5" thickBot="1">
      <c r="A2602" s="234"/>
      <c r="B2602" s="456"/>
      <c r="C2602" s="235"/>
      <c r="D2602" s="237"/>
      <c r="E2602" s="237"/>
      <c r="F2602" s="236"/>
      <c r="G2602" s="278"/>
      <c r="I2602" s="659"/>
      <c r="P2602" s="294"/>
    </row>
    <row r="2603" spans="1:16" ht="13.5" thickTop="1">
      <c r="A2603" s="215"/>
      <c r="B2603" s="438"/>
      <c r="C2603" s="215"/>
      <c r="D2603" s="217"/>
      <c r="E2603" s="217"/>
      <c r="F2603" s="216"/>
      <c r="G2603" s="216"/>
      <c r="I2603" s="434"/>
      <c r="P2603" s="294"/>
    </row>
    <row r="2604" spans="1:16" s="199" customFormat="1">
      <c r="A2604" s="196" t="s">
        <v>109</v>
      </c>
      <c r="B2604" s="458"/>
      <c r="C2604" s="196"/>
      <c r="D2604" s="198"/>
      <c r="E2604" s="198"/>
      <c r="F2604" s="197"/>
      <c r="G2604" s="197"/>
      <c r="I2604" s="321"/>
      <c r="J2604" s="200"/>
      <c r="O2604" s="297"/>
    </row>
    <row r="2605" spans="1:16" s="199" customFormat="1">
      <c r="A2605" s="196" t="str">
        <f>CONCATENATE('Prestaciones y AIU'!A2889," ANALISIS DE PRECIOS UNITARIOS")</f>
        <v xml:space="preserve"> ANALISIS DE PRECIOS UNITARIOS</v>
      </c>
      <c r="B2605" s="458"/>
      <c r="C2605" s="196"/>
      <c r="D2605" s="198"/>
      <c r="E2605" s="198"/>
      <c r="F2605" s="197"/>
      <c r="G2605" s="197"/>
      <c r="I2605" s="321"/>
      <c r="J2605" s="200"/>
      <c r="O2605" s="297"/>
    </row>
    <row r="2606" spans="1:16" s="199" customFormat="1">
      <c r="A2606" s="196" t="str">
        <f>Objeto_LIC</f>
        <v>OPTIMIZACION DEL SISTEMA DE ABASTECIMIENTO (ADUCCION, PRETRATAMIENTO Y CONDUCCION) DEL MUNICPIO DE TAME, DEPARTAMENTO DE ARAUCA</v>
      </c>
      <c r="B2606" s="458"/>
      <c r="C2606" s="196"/>
      <c r="D2606" s="198"/>
      <c r="E2606" s="198"/>
      <c r="F2606" s="197"/>
      <c r="G2606" s="197"/>
      <c r="I2606" s="321"/>
      <c r="J2606" s="200"/>
      <c r="O2606" s="297"/>
    </row>
    <row r="2607" spans="1:16" s="199" customFormat="1">
      <c r="A2607" s="196"/>
      <c r="B2607" s="458"/>
      <c r="C2607" s="196"/>
      <c r="D2607" s="198"/>
      <c r="E2607" s="198"/>
      <c r="F2607" s="197"/>
      <c r="G2607" s="197"/>
      <c r="I2607" s="321"/>
      <c r="J2607" s="200"/>
      <c r="O2607" s="297"/>
    </row>
    <row r="2608" spans="1:16" ht="13.5" thickBot="1">
      <c r="A2608" s="201"/>
      <c r="B2608" s="448"/>
      <c r="C2608" s="201"/>
      <c r="D2608" s="203"/>
      <c r="E2608" s="203"/>
      <c r="F2608" s="202"/>
      <c r="G2608" s="202"/>
    </row>
    <row r="2609" spans="1:15" s="211" customFormat="1" ht="13.5" thickTop="1">
      <c r="A2609" s="206"/>
      <c r="B2609" s="457"/>
      <c r="C2609" s="207"/>
      <c r="D2609" s="209"/>
      <c r="E2609" s="209"/>
      <c r="F2609" s="208"/>
      <c r="G2609" s="210" t="s">
        <v>110</v>
      </c>
      <c r="I2609" s="323"/>
      <c r="J2609" s="212"/>
      <c r="O2609" s="297"/>
    </row>
    <row r="2610" spans="1:15">
      <c r="A2610" s="213" t="s">
        <v>62</v>
      </c>
      <c r="B2610" s="750">
        <f>Proponente</f>
        <v>0</v>
      </c>
      <c r="C2610" s="750"/>
      <c r="D2610" s="750"/>
      <c r="E2610" s="750"/>
      <c r="F2610" s="750"/>
      <c r="G2610" s="751"/>
    </row>
    <row r="2611" spans="1:15" ht="12.75" customHeight="1">
      <c r="A2611" s="213" t="s">
        <v>63</v>
      </c>
      <c r="B2611" s="662" t="s">
        <v>331</v>
      </c>
      <c r="C2611" s="750" t="str">
        <f>VLOOKUP(B2611,Presupuesto!$A$4:$B$106,2,FALSE)</f>
        <v>Localización y replanteo</v>
      </c>
      <c r="D2611" s="750"/>
      <c r="E2611" s="750"/>
      <c r="F2611" s="750"/>
      <c r="G2611" s="751"/>
    </row>
    <row r="2612" spans="1:15">
      <c r="A2612" s="214"/>
      <c r="B2612" s="438"/>
      <c r="C2612" s="215"/>
      <c r="D2612" s="217"/>
      <c r="E2612" s="217"/>
      <c r="F2612" s="218" t="s">
        <v>88</v>
      </c>
      <c r="G2612" s="582" t="str">
        <f>IF(B2611=0,"-",VLOOKUP(B2611,Presupuesto!$A$5:$C$119,3,FALSE))</f>
        <v>M2</v>
      </c>
      <c r="H2612" s="582"/>
      <c r="I2612" s="582"/>
      <c r="J2612" s="582"/>
      <c r="K2612" s="583"/>
    </row>
    <row r="2613" spans="1:15" ht="13.5" thickBot="1">
      <c r="A2613" s="213" t="s">
        <v>64</v>
      </c>
      <c r="B2613" s="438"/>
      <c r="C2613" s="215"/>
      <c r="D2613" s="217"/>
      <c r="E2613" s="217"/>
      <c r="F2613" s="216"/>
      <c r="G2613" s="219"/>
      <c r="I2613" s="324"/>
      <c r="J2613" s="295"/>
      <c r="K2613" s="296"/>
      <c r="L2613" s="296"/>
      <c r="M2613" s="296"/>
      <c r="N2613" s="296"/>
      <c r="O2613" s="296"/>
    </row>
    <row r="2614" spans="1:15" s="220" customFormat="1" ht="13.5" thickTop="1">
      <c r="A2614" s="221" t="s">
        <v>57</v>
      </c>
      <c r="B2614" s="447" t="s">
        <v>65</v>
      </c>
      <c r="C2614" s="222" t="s">
        <v>66</v>
      </c>
      <c r="D2614" s="223" t="s">
        <v>74</v>
      </c>
      <c r="E2614" s="224" t="s">
        <v>100</v>
      </c>
      <c r="F2614" s="224" t="s">
        <v>79</v>
      </c>
      <c r="G2614" s="225" t="s">
        <v>70</v>
      </c>
      <c r="I2614" s="657"/>
      <c r="J2614" s="226"/>
      <c r="O2614" s="296"/>
    </row>
    <row r="2615" spans="1:15">
      <c r="A2615" s="227" t="str">
        <f t="shared" ref="A2615:A2626" si="479">IF(I2615=0,"-",VLOOKUP(I2615,EQUIPOS,2,FALSE))</f>
        <v>-</v>
      </c>
      <c r="B2615" s="228"/>
      <c r="C2615" s="228"/>
      <c r="D2615" s="494"/>
      <c r="E2615" s="229">
        <f t="shared" ref="E2615:E2626" si="480">IF(I2615=0,0,VLOOKUP(I2615,EQUIPOS,4,FALSE))</f>
        <v>0</v>
      </c>
      <c r="F2615" s="230">
        <f t="shared" ref="F2615:F2626" si="481">IF(D2615=0,0,E2615/D2615)</f>
        <v>0</v>
      </c>
      <c r="G2615" s="231"/>
      <c r="I2615" s="658"/>
    </row>
    <row r="2616" spans="1:15">
      <c r="A2616" s="227" t="str">
        <f t="shared" si="479"/>
        <v>-</v>
      </c>
      <c r="B2616" s="228"/>
      <c r="C2616" s="228"/>
      <c r="D2616" s="494"/>
      <c r="E2616" s="229">
        <f t="shared" si="480"/>
        <v>0</v>
      </c>
      <c r="F2616" s="230">
        <f t="shared" si="481"/>
        <v>0</v>
      </c>
      <c r="G2616" s="232"/>
      <c r="I2616" s="658"/>
    </row>
    <row r="2617" spans="1:15">
      <c r="A2617" s="227" t="str">
        <f t="shared" si="479"/>
        <v>-</v>
      </c>
      <c r="B2617" s="228"/>
      <c r="C2617" s="228"/>
      <c r="D2617" s="494"/>
      <c r="E2617" s="229">
        <f t="shared" si="480"/>
        <v>0</v>
      </c>
      <c r="F2617" s="230">
        <f t="shared" si="481"/>
        <v>0</v>
      </c>
      <c r="G2617" s="232"/>
      <c r="I2617" s="658"/>
    </row>
    <row r="2618" spans="1:15">
      <c r="A2618" s="227" t="str">
        <f t="shared" si="479"/>
        <v>-</v>
      </c>
      <c r="B2618" s="228"/>
      <c r="C2618" s="228"/>
      <c r="D2618" s="494"/>
      <c r="E2618" s="229">
        <f t="shared" si="480"/>
        <v>0</v>
      </c>
      <c r="F2618" s="230">
        <f t="shared" si="481"/>
        <v>0</v>
      </c>
      <c r="G2618" s="232"/>
      <c r="I2618" s="658"/>
    </row>
    <row r="2619" spans="1:15">
      <c r="A2619" s="227" t="str">
        <f t="shared" si="479"/>
        <v>-</v>
      </c>
      <c r="B2619" s="228"/>
      <c r="C2619" s="228"/>
      <c r="D2619" s="494"/>
      <c r="E2619" s="229">
        <f t="shared" si="480"/>
        <v>0</v>
      </c>
      <c r="F2619" s="230">
        <f t="shared" si="481"/>
        <v>0</v>
      </c>
      <c r="G2619" s="232"/>
      <c r="I2619" s="658"/>
    </row>
    <row r="2620" spans="1:15">
      <c r="A2620" s="227" t="str">
        <f t="shared" si="479"/>
        <v>-</v>
      </c>
      <c r="B2620" s="228"/>
      <c r="C2620" s="228"/>
      <c r="D2620" s="494"/>
      <c r="E2620" s="229">
        <f t="shared" si="480"/>
        <v>0</v>
      </c>
      <c r="F2620" s="230">
        <f t="shared" si="481"/>
        <v>0</v>
      </c>
      <c r="G2620" s="232"/>
      <c r="I2620" s="658"/>
    </row>
    <row r="2621" spans="1:15">
      <c r="A2621" s="227" t="str">
        <f t="shared" si="479"/>
        <v>-</v>
      </c>
      <c r="B2621" s="228"/>
      <c r="C2621" s="228"/>
      <c r="D2621" s="494"/>
      <c r="E2621" s="229">
        <f t="shared" si="480"/>
        <v>0</v>
      </c>
      <c r="F2621" s="230">
        <f t="shared" si="481"/>
        <v>0</v>
      </c>
      <c r="G2621" s="232"/>
      <c r="I2621" s="658"/>
    </row>
    <row r="2622" spans="1:15">
      <c r="A2622" s="227" t="str">
        <f t="shared" si="479"/>
        <v>-</v>
      </c>
      <c r="B2622" s="228"/>
      <c r="C2622" s="228"/>
      <c r="D2622" s="494"/>
      <c r="E2622" s="229">
        <f t="shared" si="480"/>
        <v>0</v>
      </c>
      <c r="F2622" s="230">
        <f t="shared" si="481"/>
        <v>0</v>
      </c>
      <c r="G2622" s="232"/>
      <c r="I2622" s="658"/>
    </row>
    <row r="2623" spans="1:15">
      <c r="A2623" s="227" t="str">
        <f t="shared" si="479"/>
        <v>-</v>
      </c>
      <c r="B2623" s="228"/>
      <c r="C2623" s="228"/>
      <c r="D2623" s="494"/>
      <c r="E2623" s="229">
        <f t="shared" si="480"/>
        <v>0</v>
      </c>
      <c r="F2623" s="230">
        <f t="shared" si="481"/>
        <v>0</v>
      </c>
      <c r="G2623" s="232"/>
      <c r="I2623" s="658"/>
    </row>
    <row r="2624" spans="1:15">
      <c r="A2624" s="227" t="str">
        <f t="shared" si="479"/>
        <v>-</v>
      </c>
      <c r="B2624" s="228"/>
      <c r="C2624" s="228"/>
      <c r="D2624" s="494"/>
      <c r="E2624" s="229">
        <f t="shared" si="480"/>
        <v>0</v>
      </c>
      <c r="F2624" s="230">
        <f t="shared" si="481"/>
        <v>0</v>
      </c>
      <c r="G2624" s="232"/>
      <c r="I2624" s="658"/>
    </row>
    <row r="2625" spans="1:15">
      <c r="A2625" s="227" t="str">
        <f t="shared" si="479"/>
        <v>-</v>
      </c>
      <c r="B2625" s="228"/>
      <c r="C2625" s="228"/>
      <c r="D2625" s="494"/>
      <c r="E2625" s="229">
        <f t="shared" si="480"/>
        <v>0</v>
      </c>
      <c r="F2625" s="230">
        <f t="shared" si="481"/>
        <v>0</v>
      </c>
      <c r="G2625" s="232"/>
      <c r="I2625" s="658"/>
    </row>
    <row r="2626" spans="1:15">
      <c r="A2626" s="227" t="str">
        <f t="shared" si="479"/>
        <v>-</v>
      </c>
      <c r="B2626" s="228"/>
      <c r="C2626" s="228"/>
      <c r="D2626" s="494"/>
      <c r="E2626" s="229">
        <f t="shared" si="480"/>
        <v>0</v>
      </c>
      <c r="F2626" s="230">
        <f t="shared" si="481"/>
        <v>0</v>
      </c>
      <c r="G2626" s="232"/>
      <c r="I2626" s="658"/>
    </row>
    <row r="2627" spans="1:15" ht="13.5" thickBot="1">
      <c r="A2627" s="234"/>
      <c r="B2627" s="456"/>
      <c r="C2627" s="235"/>
      <c r="D2627" s="503"/>
      <c r="E2627" s="237"/>
      <c r="F2627" s="238" t="s">
        <v>80</v>
      </c>
      <c r="G2627" s="239">
        <f>SUM(F2615:F2626)</f>
        <v>0</v>
      </c>
      <c r="I2627" s="659"/>
    </row>
    <row r="2628" spans="1:15" ht="13.5" thickTop="1">
      <c r="A2628" s="240" t="s">
        <v>67</v>
      </c>
      <c r="B2628" s="446"/>
      <c r="C2628" s="241"/>
      <c r="D2628" s="509"/>
      <c r="E2628" s="243"/>
      <c r="F2628" s="242"/>
      <c r="G2628" s="244"/>
      <c r="I2628" s="659"/>
    </row>
    <row r="2629" spans="1:15" s="220" customFormat="1" ht="26">
      <c r="A2629" s="245" t="s">
        <v>57</v>
      </c>
      <c r="B2629" s="455"/>
      <c r="C2629" s="247" t="s">
        <v>58</v>
      </c>
      <c r="D2629" s="515" t="s">
        <v>68</v>
      </c>
      <c r="E2629" s="248" t="s">
        <v>69</v>
      </c>
      <c r="F2629" s="249" t="s">
        <v>79</v>
      </c>
      <c r="G2629" s="250" t="s">
        <v>70</v>
      </c>
      <c r="I2629" s="657"/>
      <c r="J2629" s="226"/>
      <c r="O2629" s="296"/>
    </row>
    <row r="2630" spans="1:15">
      <c r="A2630" s="748" t="str">
        <f t="shared" ref="A2630:A2641" si="482">IF(I2630=0,"",VLOOKUP(I2630,MATERIALES,2,FALSE))</f>
        <v/>
      </c>
      <c r="B2630" s="749"/>
      <c r="C2630" s="251" t="str">
        <f t="shared" ref="C2630:C2638" si="483">IF(I2630=0,"",VLOOKUP(I2630,MATERIALES,3,FALSE))</f>
        <v/>
      </c>
      <c r="D2630" s="494"/>
      <c r="E2630" s="252">
        <f t="shared" ref="E2630:E2641" si="484">IF(I2630=0,0,VLOOKUP(I2630,MATERIALES,4,FALSE))</f>
        <v>0</v>
      </c>
      <c r="F2630" s="230">
        <f>D2630*E2630</f>
        <v>0</v>
      </c>
      <c r="G2630" s="231"/>
      <c r="I2630" s="658"/>
    </row>
    <row r="2631" spans="1:15">
      <c r="A2631" s="748" t="str">
        <f t="shared" si="482"/>
        <v/>
      </c>
      <c r="B2631" s="749"/>
      <c r="C2631" s="251" t="str">
        <f t="shared" si="483"/>
        <v/>
      </c>
      <c r="D2631" s="494"/>
      <c r="E2631" s="252">
        <f t="shared" si="484"/>
        <v>0</v>
      </c>
      <c r="F2631" s="230">
        <f t="shared" ref="F2631:F2641" si="485">D2631*E2631</f>
        <v>0</v>
      </c>
      <c r="G2631" s="232"/>
      <c r="I2631" s="658"/>
    </row>
    <row r="2632" spans="1:15">
      <c r="A2632" s="748" t="str">
        <f t="shared" si="482"/>
        <v/>
      </c>
      <c r="B2632" s="749"/>
      <c r="C2632" s="251" t="str">
        <f t="shared" si="483"/>
        <v/>
      </c>
      <c r="D2632" s="494"/>
      <c r="E2632" s="252">
        <f t="shared" si="484"/>
        <v>0</v>
      </c>
      <c r="F2632" s="230">
        <f t="shared" si="485"/>
        <v>0</v>
      </c>
      <c r="G2632" s="232"/>
      <c r="I2632" s="658"/>
    </row>
    <row r="2633" spans="1:15">
      <c r="A2633" s="748">
        <f>Database!B451</f>
        <v>0</v>
      </c>
      <c r="B2633" s="749"/>
      <c r="C2633" s="251">
        <f>Database!C451</f>
        <v>0</v>
      </c>
      <c r="D2633" s="494"/>
      <c r="E2633" s="252">
        <f>Database!D451</f>
        <v>0</v>
      </c>
      <c r="F2633" s="230">
        <f t="shared" si="485"/>
        <v>0</v>
      </c>
      <c r="G2633" s="232"/>
      <c r="I2633" s="658"/>
    </row>
    <row r="2634" spans="1:15">
      <c r="A2634" s="748" t="str">
        <f t="shared" si="482"/>
        <v/>
      </c>
      <c r="B2634" s="749"/>
      <c r="C2634" s="251" t="str">
        <f t="shared" si="483"/>
        <v/>
      </c>
      <c r="D2634" s="494"/>
      <c r="E2634" s="252">
        <f t="shared" si="484"/>
        <v>0</v>
      </c>
      <c r="F2634" s="230">
        <f t="shared" si="485"/>
        <v>0</v>
      </c>
      <c r="G2634" s="232"/>
      <c r="I2634" s="658"/>
    </row>
    <row r="2635" spans="1:15">
      <c r="A2635" s="748" t="str">
        <f t="shared" si="482"/>
        <v/>
      </c>
      <c r="B2635" s="749"/>
      <c r="C2635" s="251" t="str">
        <f t="shared" si="483"/>
        <v/>
      </c>
      <c r="D2635" s="494"/>
      <c r="E2635" s="252">
        <f t="shared" si="484"/>
        <v>0</v>
      </c>
      <c r="F2635" s="230">
        <f t="shared" si="485"/>
        <v>0</v>
      </c>
      <c r="G2635" s="232"/>
      <c r="I2635" s="658"/>
    </row>
    <row r="2636" spans="1:15">
      <c r="A2636" s="748" t="str">
        <f t="shared" si="482"/>
        <v/>
      </c>
      <c r="B2636" s="749"/>
      <c r="C2636" s="251" t="str">
        <f t="shared" si="483"/>
        <v/>
      </c>
      <c r="D2636" s="494"/>
      <c r="E2636" s="252">
        <f t="shared" si="484"/>
        <v>0</v>
      </c>
      <c r="F2636" s="230">
        <f t="shared" si="485"/>
        <v>0</v>
      </c>
      <c r="G2636" s="232"/>
      <c r="I2636" s="658"/>
    </row>
    <row r="2637" spans="1:15">
      <c r="A2637" s="748" t="str">
        <f t="shared" si="482"/>
        <v/>
      </c>
      <c r="B2637" s="749"/>
      <c r="C2637" s="251" t="str">
        <f t="shared" si="483"/>
        <v/>
      </c>
      <c r="D2637" s="494"/>
      <c r="E2637" s="252">
        <f t="shared" si="484"/>
        <v>0</v>
      </c>
      <c r="F2637" s="230">
        <f t="shared" si="485"/>
        <v>0</v>
      </c>
      <c r="G2637" s="253"/>
      <c r="I2637" s="658"/>
    </row>
    <row r="2638" spans="1:15">
      <c r="A2638" s="748" t="str">
        <f t="shared" si="482"/>
        <v/>
      </c>
      <c r="B2638" s="749"/>
      <c r="C2638" s="251" t="str">
        <f t="shared" si="483"/>
        <v/>
      </c>
      <c r="D2638" s="494"/>
      <c r="E2638" s="252">
        <f t="shared" si="484"/>
        <v>0</v>
      </c>
      <c r="F2638" s="230">
        <f t="shared" si="485"/>
        <v>0</v>
      </c>
      <c r="G2638" s="232"/>
      <c r="I2638" s="658"/>
    </row>
    <row r="2639" spans="1:15">
      <c r="A2639" s="748" t="str">
        <f t="shared" si="482"/>
        <v/>
      </c>
      <c r="B2639" s="749"/>
      <c r="C2639" s="251"/>
      <c r="D2639" s="494"/>
      <c r="E2639" s="252">
        <f t="shared" si="484"/>
        <v>0</v>
      </c>
      <c r="F2639" s="230">
        <f t="shared" si="485"/>
        <v>0</v>
      </c>
      <c r="G2639" s="232"/>
      <c r="I2639" s="658"/>
    </row>
    <row r="2640" spans="1:15">
      <c r="A2640" s="748" t="str">
        <f t="shared" si="482"/>
        <v/>
      </c>
      <c r="B2640" s="749"/>
      <c r="C2640" s="251"/>
      <c r="D2640" s="494"/>
      <c r="E2640" s="252">
        <f t="shared" si="484"/>
        <v>0</v>
      </c>
      <c r="F2640" s="230">
        <f t="shared" si="485"/>
        <v>0</v>
      </c>
      <c r="G2640" s="232"/>
      <c r="I2640" s="658"/>
    </row>
    <row r="2641" spans="1:9">
      <c r="A2641" s="748" t="str">
        <f t="shared" si="482"/>
        <v/>
      </c>
      <c r="B2641" s="749"/>
      <c r="C2641" s="251" t="str">
        <f t="shared" ref="C2641" si="486">IF(I2641=0,"",VLOOKUP(I2641,MATERIALES,3,FALSE))</f>
        <v/>
      </c>
      <c r="D2641" s="494"/>
      <c r="E2641" s="252">
        <f t="shared" si="484"/>
        <v>0</v>
      </c>
      <c r="F2641" s="230">
        <f t="shared" si="485"/>
        <v>0</v>
      </c>
      <c r="G2641" s="233"/>
      <c r="I2641" s="658"/>
    </row>
    <row r="2642" spans="1:9" ht="26.25" customHeight="1" thickBot="1">
      <c r="A2642" s="214"/>
      <c r="B2642" s="438"/>
      <c r="C2642" s="215"/>
      <c r="D2642" s="483"/>
      <c r="E2642" s="254"/>
      <c r="F2642" s="255" t="s">
        <v>81</v>
      </c>
      <c r="G2642" s="253">
        <f>ROUND(SUM(F2630:F2641),0)</f>
        <v>0</v>
      </c>
      <c r="I2642" s="659"/>
    </row>
    <row r="2643" spans="1:9" ht="14" thickTop="1" thickBot="1">
      <c r="A2643" s="256" t="s">
        <v>72</v>
      </c>
      <c r="B2643" s="445"/>
      <c r="C2643" s="257"/>
      <c r="D2643" s="523"/>
      <c r="E2643" s="259"/>
      <c r="F2643" s="258"/>
      <c r="G2643" s="260"/>
      <c r="I2643" s="659"/>
    </row>
    <row r="2644" spans="1:9" ht="13.5" thickTop="1">
      <c r="A2644" s="245" t="s">
        <v>57</v>
      </c>
      <c r="B2644" s="455"/>
      <c r="C2644" s="248" t="s">
        <v>71</v>
      </c>
      <c r="D2644" s="515" t="s">
        <v>75</v>
      </c>
      <c r="E2644" s="248" t="s">
        <v>98</v>
      </c>
      <c r="F2644" s="249" t="s">
        <v>79</v>
      </c>
      <c r="G2644" s="250" t="s">
        <v>70</v>
      </c>
      <c r="I2644" s="659"/>
    </row>
    <row r="2645" spans="1:9">
      <c r="A2645" s="748" t="str">
        <f>IF(I2645=0,"",VLOOKUP(I2645,EQUIPOS,2,FALSE))</f>
        <v/>
      </c>
      <c r="B2645" s="749"/>
      <c r="C2645" s="195"/>
      <c r="D2645" s="494"/>
      <c r="E2645" s="252">
        <f>IF(I2645=0,0,VLOOKUP(I2645,EQUIPOS,4,FALSE))</f>
        <v>0</v>
      </c>
      <c r="F2645" s="230">
        <f>C2645*D2645*E2645</f>
        <v>0</v>
      </c>
      <c r="G2645" s="231"/>
      <c r="I2645" s="658"/>
    </row>
    <row r="2646" spans="1:9">
      <c r="A2646" s="748" t="str">
        <f>IF(I2646=0,"",VLOOKUP(I2646,EQUIPOS,2,FALSE))</f>
        <v/>
      </c>
      <c r="B2646" s="749"/>
      <c r="C2646" s="195"/>
      <c r="D2646" s="494"/>
      <c r="E2646" s="252">
        <f>IF(I2646=0,0,VLOOKUP(I2646,EQUIPOS,4,FALSE))</f>
        <v>0</v>
      </c>
      <c r="F2646" s="230">
        <f t="shared" ref="F2646:F2649" si="487">C2646*D2646*E2646</f>
        <v>0</v>
      </c>
      <c r="G2646" s="232"/>
      <c r="I2646" s="658"/>
    </row>
    <row r="2647" spans="1:9">
      <c r="A2647" s="748" t="str">
        <f>IF(I2647=0,"",VLOOKUP(I2647,EQUIPOS,2,FALSE))</f>
        <v/>
      </c>
      <c r="B2647" s="749"/>
      <c r="C2647" s="195"/>
      <c r="D2647" s="494"/>
      <c r="E2647" s="252">
        <f>IF(I2647=0,0,VLOOKUP(I2647,EQUIPOS,4,FALSE))</f>
        <v>0</v>
      </c>
      <c r="F2647" s="230">
        <f t="shared" si="487"/>
        <v>0</v>
      </c>
      <c r="G2647" s="232"/>
      <c r="I2647" s="658"/>
    </row>
    <row r="2648" spans="1:9">
      <c r="A2648" s="748" t="str">
        <f>IF(I2648=0,"",VLOOKUP(I2648,EQUIPOS,2,FALSE))</f>
        <v/>
      </c>
      <c r="B2648" s="749"/>
      <c r="C2648" s="195"/>
      <c r="D2648" s="494"/>
      <c r="E2648" s="252">
        <f>IF(I2648=0,0,VLOOKUP(I2648,EQUIPOS,4,FALSE))</f>
        <v>0</v>
      </c>
      <c r="F2648" s="230">
        <f t="shared" si="487"/>
        <v>0</v>
      </c>
      <c r="G2648" s="232"/>
      <c r="I2648" s="658"/>
    </row>
    <row r="2649" spans="1:9">
      <c r="A2649" s="748" t="str">
        <f>IF(I2649=0,"",VLOOKUP(I2649,EQUIPOS,2,FALSE))</f>
        <v/>
      </c>
      <c r="B2649" s="749"/>
      <c r="C2649" s="195"/>
      <c r="D2649" s="494"/>
      <c r="E2649" s="252">
        <f>IF(I2649=0,0,VLOOKUP(I2649,EQUIPOS,4,FALSE))</f>
        <v>0</v>
      </c>
      <c r="F2649" s="230">
        <f t="shared" si="487"/>
        <v>0</v>
      </c>
      <c r="G2649" s="233"/>
      <c r="I2649" s="658"/>
    </row>
    <row r="2650" spans="1:9" ht="30.75" customHeight="1" thickBot="1">
      <c r="A2650" s="234"/>
      <c r="B2650" s="456"/>
      <c r="C2650" s="235"/>
      <c r="D2650" s="503"/>
      <c r="E2650" s="261"/>
      <c r="F2650" s="238" t="s">
        <v>82</v>
      </c>
      <c r="G2650" s="262">
        <f>ROUND(SUM(F2645:F2649),0)</f>
        <v>0</v>
      </c>
      <c r="I2650" s="659"/>
    </row>
    <row r="2651" spans="1:9" ht="13.5" thickTop="1">
      <c r="A2651" s="240" t="s">
        <v>73</v>
      </c>
      <c r="B2651" s="446"/>
      <c r="C2651" s="241"/>
      <c r="D2651" s="509"/>
      <c r="E2651" s="243"/>
      <c r="F2651" s="242"/>
      <c r="G2651" s="244"/>
      <c r="I2651" s="659"/>
    </row>
    <row r="2652" spans="1:9" ht="26">
      <c r="A2652" s="245" t="s">
        <v>57</v>
      </c>
      <c r="B2652" s="454" t="s">
        <v>58</v>
      </c>
      <c r="C2652" s="247" t="s">
        <v>68</v>
      </c>
      <c r="D2652" s="515" t="s">
        <v>74</v>
      </c>
      <c r="E2652" s="248" t="s">
        <v>69</v>
      </c>
      <c r="F2652" s="249" t="s">
        <v>79</v>
      </c>
      <c r="G2652" s="250" t="s">
        <v>70</v>
      </c>
      <c r="H2652" s="220"/>
      <c r="I2652" s="657"/>
    </row>
    <row r="2653" spans="1:9">
      <c r="A2653" s="263" t="str">
        <f t="shared" ref="A2653:A2664" si="488">IF(I2653=0,"",VLOOKUP(I2653,MANOOBRA,2,FALSE))</f>
        <v/>
      </c>
      <c r="B2653" s="444" t="str">
        <f t="shared" ref="B2653:B2664" si="489">IF(I2653=0,"",VLOOKUP(I2653,MANOOBRA,3,FALSE))</f>
        <v/>
      </c>
      <c r="C2653" s="195"/>
      <c r="D2653" s="527"/>
      <c r="E2653" s="252">
        <f t="shared" ref="E2653:E2664" si="490">IF(I2653=0,0,VLOOKUP(I2653,MANOOBRA,4,FALSE))</f>
        <v>0</v>
      </c>
      <c r="F2653" s="230">
        <f>IF(D2653=0,0,C2653*E2653/D2653)</f>
        <v>0</v>
      </c>
      <c r="G2653" s="231"/>
      <c r="I2653" s="658"/>
    </row>
    <row r="2654" spans="1:9">
      <c r="A2654" s="263" t="str">
        <f t="shared" si="488"/>
        <v/>
      </c>
      <c r="B2654" s="444" t="str">
        <f t="shared" si="489"/>
        <v/>
      </c>
      <c r="C2654" s="195"/>
      <c r="D2654" s="527"/>
      <c r="E2654" s="252">
        <f t="shared" si="490"/>
        <v>0</v>
      </c>
      <c r="F2654" s="230">
        <f t="shared" ref="F2654:F2664" si="491">IF(D2654=0,0,C2654*E2654/D2654)</f>
        <v>0</v>
      </c>
      <c r="G2654" s="232"/>
      <c r="I2654" s="658"/>
    </row>
    <row r="2655" spans="1:9">
      <c r="A2655" s="263" t="str">
        <f t="shared" si="488"/>
        <v/>
      </c>
      <c r="B2655" s="444" t="str">
        <f t="shared" si="489"/>
        <v/>
      </c>
      <c r="C2655" s="195"/>
      <c r="D2655" s="527"/>
      <c r="E2655" s="252">
        <f t="shared" si="490"/>
        <v>0</v>
      </c>
      <c r="F2655" s="230">
        <f t="shared" si="491"/>
        <v>0</v>
      </c>
      <c r="G2655" s="232"/>
      <c r="I2655" s="658"/>
    </row>
    <row r="2656" spans="1:9">
      <c r="A2656" s="263" t="str">
        <f t="shared" si="488"/>
        <v/>
      </c>
      <c r="B2656" s="444" t="str">
        <f t="shared" si="489"/>
        <v/>
      </c>
      <c r="C2656" s="195"/>
      <c r="D2656" s="527"/>
      <c r="E2656" s="252">
        <f t="shared" si="490"/>
        <v>0</v>
      </c>
      <c r="F2656" s="230">
        <f t="shared" si="491"/>
        <v>0</v>
      </c>
      <c r="G2656" s="232"/>
      <c r="I2656" s="658"/>
    </row>
    <row r="2657" spans="1:16">
      <c r="A2657" s="263" t="str">
        <f t="shared" si="488"/>
        <v/>
      </c>
      <c r="B2657" s="444" t="str">
        <f t="shared" si="489"/>
        <v/>
      </c>
      <c r="C2657" s="195"/>
      <c r="D2657" s="527"/>
      <c r="E2657" s="252">
        <f t="shared" si="490"/>
        <v>0</v>
      </c>
      <c r="F2657" s="230">
        <f t="shared" si="491"/>
        <v>0</v>
      </c>
      <c r="G2657" s="232"/>
      <c r="I2657" s="658"/>
    </row>
    <row r="2658" spans="1:16">
      <c r="A2658" s="263" t="str">
        <f t="shared" si="488"/>
        <v/>
      </c>
      <c r="B2658" s="444" t="str">
        <f t="shared" si="489"/>
        <v/>
      </c>
      <c r="C2658" s="195"/>
      <c r="D2658" s="527"/>
      <c r="E2658" s="252">
        <f t="shared" si="490"/>
        <v>0</v>
      </c>
      <c r="F2658" s="230">
        <f t="shared" si="491"/>
        <v>0</v>
      </c>
      <c r="G2658" s="232"/>
      <c r="I2658" s="658"/>
    </row>
    <row r="2659" spans="1:16">
      <c r="A2659" s="263" t="str">
        <f t="shared" si="488"/>
        <v/>
      </c>
      <c r="B2659" s="444" t="str">
        <f t="shared" si="489"/>
        <v/>
      </c>
      <c r="C2659" s="195"/>
      <c r="D2659" s="527"/>
      <c r="E2659" s="252">
        <f t="shared" si="490"/>
        <v>0</v>
      </c>
      <c r="F2659" s="230">
        <f t="shared" si="491"/>
        <v>0</v>
      </c>
      <c r="G2659" s="232"/>
      <c r="I2659" s="658"/>
    </row>
    <row r="2660" spans="1:16">
      <c r="A2660" s="263" t="str">
        <f t="shared" si="488"/>
        <v/>
      </c>
      <c r="B2660" s="444" t="str">
        <f t="shared" si="489"/>
        <v/>
      </c>
      <c r="C2660" s="195"/>
      <c r="D2660" s="527"/>
      <c r="E2660" s="252">
        <f t="shared" si="490"/>
        <v>0</v>
      </c>
      <c r="F2660" s="230">
        <f t="shared" si="491"/>
        <v>0</v>
      </c>
      <c r="G2660" s="232"/>
      <c r="I2660" s="658"/>
    </row>
    <row r="2661" spans="1:16">
      <c r="A2661" s="263" t="str">
        <f t="shared" si="488"/>
        <v/>
      </c>
      <c r="B2661" s="444" t="str">
        <f t="shared" si="489"/>
        <v/>
      </c>
      <c r="C2661" s="195"/>
      <c r="D2661" s="527"/>
      <c r="E2661" s="252">
        <f t="shared" si="490"/>
        <v>0</v>
      </c>
      <c r="F2661" s="230">
        <f t="shared" si="491"/>
        <v>0</v>
      </c>
      <c r="G2661" s="232"/>
      <c r="I2661" s="658"/>
    </row>
    <row r="2662" spans="1:16">
      <c r="A2662" s="263" t="str">
        <f t="shared" si="488"/>
        <v/>
      </c>
      <c r="B2662" s="444" t="str">
        <f t="shared" si="489"/>
        <v/>
      </c>
      <c r="C2662" s="195"/>
      <c r="D2662" s="527"/>
      <c r="E2662" s="252">
        <f t="shared" si="490"/>
        <v>0</v>
      </c>
      <c r="F2662" s="230">
        <f t="shared" si="491"/>
        <v>0</v>
      </c>
      <c r="G2662" s="232"/>
      <c r="I2662" s="658"/>
    </row>
    <row r="2663" spans="1:16">
      <c r="A2663" s="263" t="str">
        <f t="shared" si="488"/>
        <v/>
      </c>
      <c r="B2663" s="444" t="str">
        <f t="shared" si="489"/>
        <v/>
      </c>
      <c r="C2663" s="195"/>
      <c r="D2663" s="527"/>
      <c r="E2663" s="252">
        <f t="shared" si="490"/>
        <v>0</v>
      </c>
      <c r="F2663" s="230">
        <f t="shared" si="491"/>
        <v>0</v>
      </c>
      <c r="G2663" s="232"/>
      <c r="I2663" s="658"/>
    </row>
    <row r="2664" spans="1:16">
      <c r="A2664" s="263" t="str">
        <f t="shared" si="488"/>
        <v/>
      </c>
      <c r="B2664" s="444" t="str">
        <f t="shared" si="489"/>
        <v/>
      </c>
      <c r="C2664" s="195"/>
      <c r="D2664" s="527"/>
      <c r="E2664" s="252">
        <f t="shared" si="490"/>
        <v>0</v>
      </c>
      <c r="F2664" s="230">
        <f t="shared" si="491"/>
        <v>0</v>
      </c>
      <c r="G2664" s="233"/>
      <c r="I2664" s="658"/>
    </row>
    <row r="2665" spans="1:16" ht="31.5" customHeight="1" thickBot="1">
      <c r="A2665" s="234"/>
      <c r="B2665" s="456"/>
      <c r="C2665" s="235"/>
      <c r="D2665" s="237"/>
      <c r="E2665" s="237"/>
      <c r="F2665" s="238" t="s">
        <v>83</v>
      </c>
      <c r="G2665" s="262">
        <f>ROUND(SUM(F2653:F2664),0)</f>
        <v>0</v>
      </c>
      <c r="I2665" s="659"/>
    </row>
    <row r="2666" spans="1:16" ht="13.5" thickTop="1">
      <c r="A2666" s="186" t="s">
        <v>76</v>
      </c>
      <c r="B2666" s="446"/>
      <c r="C2666" s="241"/>
      <c r="D2666" s="243"/>
      <c r="E2666" s="243"/>
      <c r="F2666" s="242"/>
      <c r="G2666" s="244"/>
      <c r="I2666" s="659"/>
    </row>
    <row r="2667" spans="1:16">
      <c r="A2667" s="245" t="s">
        <v>57</v>
      </c>
      <c r="B2667" s="455"/>
      <c r="C2667" s="246"/>
      <c r="D2667" s="317"/>
      <c r="E2667" s="248" t="s">
        <v>77</v>
      </c>
      <c r="F2667" s="249" t="s">
        <v>78</v>
      </c>
      <c r="G2667" s="264" t="s">
        <v>77</v>
      </c>
      <c r="H2667" s="220"/>
      <c r="I2667" s="657"/>
    </row>
    <row r="2668" spans="1:16">
      <c r="A2668" s="185" t="s">
        <v>87</v>
      </c>
      <c r="B2668" s="453"/>
      <c r="C2668" s="265"/>
      <c r="D2668" s="318"/>
      <c r="E2668" s="229">
        <f>ROUND(SUM(G2627,G2642,G2650,G2665),2)</f>
        <v>0</v>
      </c>
      <c r="F2668" s="266">
        <f>A</f>
        <v>0</v>
      </c>
      <c r="G2668" s="267">
        <f>E2668*F2668</f>
        <v>0</v>
      </c>
      <c r="I2668" s="659"/>
    </row>
    <row r="2669" spans="1:16">
      <c r="A2669" s="185" t="s">
        <v>85</v>
      </c>
      <c r="B2669" s="453"/>
      <c r="C2669" s="265"/>
      <c r="D2669" s="318"/>
      <c r="E2669" s="229">
        <f>SUM(G2627,G2642,G2650,G2665)</f>
        <v>0</v>
      </c>
      <c r="F2669" s="266">
        <f>I</f>
        <v>0</v>
      </c>
      <c r="G2669" s="267">
        <f>E2669*F2669</f>
        <v>0</v>
      </c>
      <c r="I2669" s="659"/>
    </row>
    <row r="2670" spans="1:16">
      <c r="A2670" s="185" t="s">
        <v>86</v>
      </c>
      <c r="B2670" s="453"/>
      <c r="C2670" s="265"/>
      <c r="D2670" s="318"/>
      <c r="E2670" s="229">
        <f>SUM(G2627,G2642,G2650,G2665)</f>
        <v>0</v>
      </c>
      <c r="F2670" s="266">
        <f>U</f>
        <v>0</v>
      </c>
      <c r="G2670" s="267">
        <f>E2670*F2670</f>
        <v>0</v>
      </c>
      <c r="I2670" s="659"/>
    </row>
    <row r="2671" spans="1:16" ht="33" customHeight="1" thickBot="1">
      <c r="A2671" s="234"/>
      <c r="B2671" s="456"/>
      <c r="C2671" s="235"/>
      <c r="D2671" s="237"/>
      <c r="E2671" s="237"/>
      <c r="F2671" s="268" t="s">
        <v>84</v>
      </c>
      <c r="G2671" s="262">
        <f>SUM(G2668:G2670)</f>
        <v>0</v>
      </c>
      <c r="I2671" s="659"/>
      <c r="J2671" s="295"/>
      <c r="K2671" s="296"/>
      <c r="L2671" s="296"/>
      <c r="M2671" s="296"/>
      <c r="N2671" s="296"/>
      <c r="O2671" s="296"/>
    </row>
    <row r="2672" spans="1:16" s="211" customFormat="1" ht="14" thickTop="1" thickBot="1">
      <c r="A2672" s="269"/>
      <c r="B2672" s="443"/>
      <c r="C2672" s="270"/>
      <c r="D2672" s="319"/>
      <c r="E2672" s="271" t="s">
        <v>89</v>
      </c>
      <c r="F2672" s="272"/>
      <c r="G2672" s="273">
        <f>ROUND(SUM(G2627,G2642,G2650,G2665,G2671),0)</f>
        <v>0</v>
      </c>
      <c r="I2672" s="660"/>
      <c r="J2672" s="212" t="str">
        <f>B2611</f>
        <v>2,1,1</v>
      </c>
      <c r="K2672" s="274">
        <f>E2668</f>
        <v>0</v>
      </c>
      <c r="L2672" s="294">
        <f>G2668</f>
        <v>0</v>
      </c>
      <c r="M2672" s="294">
        <f>G2669</f>
        <v>0</v>
      </c>
      <c r="N2672" s="294">
        <f>G2670</f>
        <v>0</v>
      </c>
      <c r="O2672" s="299">
        <f>SUM(K2672:N2672)</f>
        <v>0</v>
      </c>
      <c r="P2672" s="294"/>
    </row>
    <row r="2673" spans="1:16" ht="13.5" thickTop="1">
      <c r="A2673" s="275" t="s">
        <v>97</v>
      </c>
      <c r="B2673" s="438"/>
      <c r="C2673" s="215"/>
      <c r="D2673" s="217"/>
      <c r="E2673" s="217"/>
      <c r="F2673" s="216"/>
      <c r="G2673" s="219"/>
      <c r="I2673" s="659"/>
      <c r="P2673" s="294"/>
    </row>
    <row r="2674" spans="1:16">
      <c r="A2674" s="275"/>
      <c r="B2674" s="452"/>
      <c r="C2674" s="276"/>
      <c r="D2674" s="320"/>
      <c r="E2674" s="217"/>
      <c r="F2674" s="216"/>
      <c r="G2674" s="277">
        <f ca="1">TODAY()</f>
        <v>44839</v>
      </c>
      <c r="I2674" s="659"/>
      <c r="P2674" s="294"/>
    </row>
    <row r="2675" spans="1:16" ht="13.5" thickBot="1">
      <c r="A2675" s="234"/>
      <c r="B2675" s="456"/>
      <c r="C2675" s="235"/>
      <c r="D2675" s="237"/>
      <c r="E2675" s="237"/>
      <c r="F2675" s="236"/>
      <c r="G2675" s="278"/>
      <c r="I2675" s="659"/>
      <c r="P2675" s="294"/>
    </row>
    <row r="2676" spans="1:16" ht="13.5" thickTop="1">
      <c r="A2676" s="215"/>
      <c r="B2676" s="438"/>
      <c r="C2676" s="215"/>
      <c r="D2676" s="217"/>
      <c r="E2676" s="217"/>
      <c r="F2676" s="216"/>
      <c r="G2676" s="216"/>
      <c r="I2676" s="434"/>
      <c r="P2676" s="294"/>
    </row>
    <row r="2677" spans="1:16" s="199" customFormat="1">
      <c r="A2677" s="196" t="s">
        <v>109</v>
      </c>
      <c r="B2677" s="458"/>
      <c r="C2677" s="196"/>
      <c r="D2677" s="198"/>
      <c r="E2677" s="198"/>
      <c r="F2677" s="197"/>
      <c r="G2677" s="197"/>
      <c r="I2677" s="321"/>
      <c r="J2677" s="200"/>
      <c r="O2677" s="297"/>
    </row>
    <row r="2678" spans="1:16" s="199" customFormat="1">
      <c r="A2678" s="196" t="str">
        <f>CONCATENATE('Prestaciones y AIU'!A3035," ANALISIS DE PRECIOS UNITARIOS")</f>
        <v xml:space="preserve"> ANALISIS DE PRECIOS UNITARIOS</v>
      </c>
      <c r="B2678" s="458"/>
      <c r="C2678" s="196"/>
      <c r="D2678" s="198"/>
      <c r="E2678" s="198"/>
      <c r="F2678" s="197"/>
      <c r="G2678" s="197"/>
      <c r="I2678" s="321"/>
      <c r="J2678" s="200"/>
      <c r="O2678" s="297"/>
    </row>
    <row r="2679" spans="1:16" s="199" customFormat="1">
      <c r="A2679" s="196" t="str">
        <f>Objeto_LIC</f>
        <v>OPTIMIZACION DEL SISTEMA DE ABASTECIMIENTO (ADUCCION, PRETRATAMIENTO Y CONDUCCION) DEL MUNICPIO DE TAME, DEPARTAMENTO DE ARAUCA</v>
      </c>
      <c r="B2679" s="458"/>
      <c r="C2679" s="196"/>
      <c r="D2679" s="198"/>
      <c r="E2679" s="198"/>
      <c r="F2679" s="197"/>
      <c r="G2679" s="197"/>
      <c r="I2679" s="321"/>
      <c r="J2679" s="200"/>
      <c r="O2679" s="297"/>
    </row>
    <row r="2680" spans="1:16" s="199" customFormat="1">
      <c r="A2680" s="196"/>
      <c r="B2680" s="458"/>
      <c r="C2680" s="196"/>
      <c r="D2680" s="198"/>
      <c r="E2680" s="198"/>
      <c r="F2680" s="197"/>
      <c r="G2680" s="197"/>
      <c r="I2680" s="321"/>
      <c r="J2680" s="200"/>
      <c r="O2680" s="297"/>
    </row>
    <row r="2681" spans="1:16" ht="13.5" thickBot="1">
      <c r="A2681" s="201"/>
      <c r="B2681" s="448"/>
      <c r="C2681" s="201"/>
      <c r="D2681" s="203"/>
      <c r="E2681" s="203"/>
      <c r="F2681" s="202"/>
      <c r="G2681" s="202"/>
    </row>
    <row r="2682" spans="1:16" s="211" customFormat="1" ht="13.5" thickTop="1">
      <c r="A2682" s="206"/>
      <c r="B2682" s="457"/>
      <c r="C2682" s="207"/>
      <c r="D2682" s="209"/>
      <c r="E2682" s="209"/>
      <c r="F2682" s="208"/>
      <c r="G2682" s="210" t="s">
        <v>110</v>
      </c>
      <c r="I2682" s="323"/>
      <c r="J2682" s="212"/>
      <c r="O2682" s="297"/>
    </row>
    <row r="2683" spans="1:16">
      <c r="A2683" s="213" t="s">
        <v>62</v>
      </c>
      <c r="B2683" s="750">
        <f>Proponente</f>
        <v>0</v>
      </c>
      <c r="C2683" s="750"/>
      <c r="D2683" s="750"/>
      <c r="E2683" s="750"/>
      <c r="F2683" s="750"/>
      <c r="G2683" s="751"/>
    </row>
    <row r="2684" spans="1:16" ht="34.5" customHeight="1">
      <c r="A2684" s="213" t="s">
        <v>63</v>
      </c>
      <c r="B2684" s="449" t="s">
        <v>335</v>
      </c>
      <c r="C2684" s="750" t="str">
        <f>VLOOKUP(B2684,Presupuesto!$A$4:$B$106,2,FALSE)</f>
        <v xml:space="preserve">Excavación con máquina en material conglomerado rocoso con profundidades desde 1 m hasta  2 m para DESARENADOR. </v>
      </c>
      <c r="D2684" s="750"/>
      <c r="E2684" s="750"/>
      <c r="F2684" s="750"/>
      <c r="G2684" s="751"/>
    </row>
    <row r="2685" spans="1:16">
      <c r="A2685" s="214"/>
      <c r="B2685" s="438"/>
      <c r="C2685" s="215"/>
      <c r="D2685" s="217"/>
      <c r="E2685" s="217"/>
      <c r="F2685" s="218" t="s">
        <v>88</v>
      </c>
      <c r="G2685" s="582" t="str">
        <f>IF(B2684=0,"-",VLOOKUP(B2684,Presupuesto!$A$5:$C$119,3,FALSE))</f>
        <v>M3</v>
      </c>
      <c r="H2685" s="582"/>
      <c r="I2685" s="582"/>
      <c r="J2685" s="582"/>
      <c r="K2685" s="583"/>
    </row>
    <row r="2686" spans="1:16" ht="13.5" thickBot="1">
      <c r="A2686" s="213" t="s">
        <v>64</v>
      </c>
      <c r="B2686" s="438"/>
      <c r="C2686" s="215"/>
      <c r="D2686" s="217"/>
      <c r="E2686" s="217"/>
      <c r="F2686" s="216"/>
      <c r="G2686" s="219"/>
      <c r="I2686" s="324"/>
      <c r="J2686" s="295"/>
      <c r="K2686" s="296"/>
      <c r="L2686" s="296"/>
      <c r="M2686" s="296"/>
      <c r="N2686" s="296"/>
      <c r="O2686" s="296"/>
    </row>
    <row r="2687" spans="1:16" s="220" customFormat="1" ht="13.5" thickTop="1">
      <c r="A2687" s="221" t="s">
        <v>57</v>
      </c>
      <c r="B2687" s="447" t="s">
        <v>65</v>
      </c>
      <c r="C2687" s="222" t="s">
        <v>66</v>
      </c>
      <c r="D2687" s="223" t="s">
        <v>74</v>
      </c>
      <c r="E2687" s="224" t="s">
        <v>100</v>
      </c>
      <c r="F2687" s="224" t="s">
        <v>79</v>
      </c>
      <c r="G2687" s="225" t="s">
        <v>70</v>
      </c>
      <c r="I2687" s="657"/>
      <c r="J2687" s="226"/>
      <c r="O2687" s="296"/>
    </row>
    <row r="2688" spans="1:16">
      <c r="A2688" s="227" t="str">
        <f t="shared" ref="A2688:A2699" si="492">IF(I2688=0,"-",VLOOKUP(I2688,EQUIPOS,2,FALSE))</f>
        <v>-</v>
      </c>
      <c r="B2688" s="228"/>
      <c r="C2688" s="228"/>
      <c r="D2688" s="494"/>
      <c r="E2688" s="229">
        <f t="shared" ref="E2688:E2699" si="493">IF(I2688=0,0,VLOOKUP(I2688,EQUIPOS,4,FALSE))</f>
        <v>0</v>
      </c>
      <c r="F2688" s="230">
        <f t="shared" ref="F2688:F2699" si="494">IF(D2688=0,0,E2688/D2688)</f>
        <v>0</v>
      </c>
      <c r="G2688" s="231"/>
      <c r="I2688" s="658"/>
    </row>
    <row r="2689" spans="1:15">
      <c r="A2689" s="227" t="str">
        <f t="shared" si="492"/>
        <v>-</v>
      </c>
      <c r="B2689" s="228"/>
      <c r="C2689" s="228"/>
      <c r="D2689" s="494"/>
      <c r="E2689" s="229">
        <f t="shared" si="493"/>
        <v>0</v>
      </c>
      <c r="F2689" s="230">
        <f t="shared" si="494"/>
        <v>0</v>
      </c>
      <c r="G2689" s="232"/>
      <c r="I2689" s="658"/>
    </row>
    <row r="2690" spans="1:15">
      <c r="A2690" s="227" t="str">
        <f t="shared" si="492"/>
        <v>-</v>
      </c>
      <c r="B2690" s="228"/>
      <c r="C2690" s="228"/>
      <c r="D2690" s="494"/>
      <c r="E2690" s="229">
        <f t="shared" si="493"/>
        <v>0</v>
      </c>
      <c r="F2690" s="230">
        <f t="shared" si="494"/>
        <v>0</v>
      </c>
      <c r="G2690" s="232"/>
      <c r="I2690" s="658"/>
    </row>
    <row r="2691" spans="1:15">
      <c r="A2691" s="227" t="str">
        <f t="shared" si="492"/>
        <v>-</v>
      </c>
      <c r="B2691" s="228"/>
      <c r="C2691" s="228"/>
      <c r="D2691" s="494"/>
      <c r="E2691" s="229">
        <f t="shared" si="493"/>
        <v>0</v>
      </c>
      <c r="F2691" s="230">
        <f t="shared" si="494"/>
        <v>0</v>
      </c>
      <c r="G2691" s="232"/>
      <c r="I2691" s="658"/>
    </row>
    <row r="2692" spans="1:15">
      <c r="A2692" s="227" t="str">
        <f t="shared" si="492"/>
        <v>-</v>
      </c>
      <c r="B2692" s="228"/>
      <c r="C2692" s="228"/>
      <c r="D2692" s="494"/>
      <c r="E2692" s="229">
        <f t="shared" si="493"/>
        <v>0</v>
      </c>
      <c r="F2692" s="230">
        <f t="shared" si="494"/>
        <v>0</v>
      </c>
      <c r="G2692" s="232"/>
      <c r="I2692" s="658"/>
    </row>
    <row r="2693" spans="1:15">
      <c r="A2693" s="227" t="str">
        <f t="shared" si="492"/>
        <v>-</v>
      </c>
      <c r="B2693" s="228"/>
      <c r="C2693" s="228"/>
      <c r="D2693" s="494"/>
      <c r="E2693" s="229">
        <f t="shared" si="493"/>
        <v>0</v>
      </c>
      <c r="F2693" s="230">
        <f t="shared" si="494"/>
        <v>0</v>
      </c>
      <c r="G2693" s="232"/>
      <c r="I2693" s="658"/>
    </row>
    <row r="2694" spans="1:15">
      <c r="A2694" s="227" t="str">
        <f t="shared" si="492"/>
        <v>-</v>
      </c>
      <c r="B2694" s="228"/>
      <c r="C2694" s="228"/>
      <c r="D2694" s="494"/>
      <c r="E2694" s="229">
        <f t="shared" si="493"/>
        <v>0</v>
      </c>
      <c r="F2694" s="230">
        <f t="shared" si="494"/>
        <v>0</v>
      </c>
      <c r="G2694" s="232"/>
      <c r="I2694" s="658"/>
    </row>
    <row r="2695" spans="1:15">
      <c r="A2695" s="227" t="str">
        <f t="shared" si="492"/>
        <v>-</v>
      </c>
      <c r="B2695" s="228"/>
      <c r="C2695" s="228"/>
      <c r="D2695" s="494"/>
      <c r="E2695" s="229">
        <f t="shared" si="493"/>
        <v>0</v>
      </c>
      <c r="F2695" s="230">
        <f t="shared" si="494"/>
        <v>0</v>
      </c>
      <c r="G2695" s="232"/>
      <c r="I2695" s="658"/>
    </row>
    <row r="2696" spans="1:15">
      <c r="A2696" s="227" t="str">
        <f t="shared" si="492"/>
        <v>-</v>
      </c>
      <c r="B2696" s="228"/>
      <c r="C2696" s="228"/>
      <c r="D2696" s="494"/>
      <c r="E2696" s="229">
        <f t="shared" si="493"/>
        <v>0</v>
      </c>
      <c r="F2696" s="230">
        <f t="shared" si="494"/>
        <v>0</v>
      </c>
      <c r="G2696" s="232"/>
      <c r="I2696" s="658"/>
    </row>
    <row r="2697" spans="1:15">
      <c r="A2697" s="227" t="str">
        <f t="shared" si="492"/>
        <v>-</v>
      </c>
      <c r="B2697" s="228"/>
      <c r="C2697" s="228"/>
      <c r="D2697" s="494"/>
      <c r="E2697" s="229">
        <f t="shared" si="493"/>
        <v>0</v>
      </c>
      <c r="F2697" s="230">
        <f t="shared" si="494"/>
        <v>0</v>
      </c>
      <c r="G2697" s="232"/>
      <c r="I2697" s="658"/>
    </row>
    <row r="2698" spans="1:15">
      <c r="A2698" s="227" t="str">
        <f t="shared" si="492"/>
        <v>-</v>
      </c>
      <c r="B2698" s="228"/>
      <c r="C2698" s="228"/>
      <c r="D2698" s="494"/>
      <c r="E2698" s="229">
        <f t="shared" si="493"/>
        <v>0</v>
      </c>
      <c r="F2698" s="230">
        <f t="shared" si="494"/>
        <v>0</v>
      </c>
      <c r="G2698" s="232"/>
      <c r="I2698" s="658"/>
    </row>
    <row r="2699" spans="1:15">
      <c r="A2699" s="227" t="str">
        <f t="shared" si="492"/>
        <v>-</v>
      </c>
      <c r="B2699" s="228"/>
      <c r="C2699" s="228"/>
      <c r="D2699" s="494"/>
      <c r="E2699" s="229">
        <f t="shared" si="493"/>
        <v>0</v>
      </c>
      <c r="F2699" s="230">
        <f t="shared" si="494"/>
        <v>0</v>
      </c>
      <c r="G2699" s="232"/>
      <c r="I2699" s="658"/>
    </row>
    <row r="2700" spans="1:15" ht="13.5" thickBot="1">
      <c r="A2700" s="234"/>
      <c r="B2700" s="456"/>
      <c r="C2700" s="235"/>
      <c r="D2700" s="503"/>
      <c r="E2700" s="237"/>
      <c r="F2700" s="238" t="s">
        <v>80</v>
      </c>
      <c r="G2700" s="239">
        <f>SUM(F2688:F2699)</f>
        <v>0</v>
      </c>
      <c r="I2700" s="659"/>
    </row>
    <row r="2701" spans="1:15" ht="13.5" thickTop="1">
      <c r="A2701" s="240" t="s">
        <v>67</v>
      </c>
      <c r="B2701" s="446"/>
      <c r="C2701" s="241"/>
      <c r="D2701" s="509"/>
      <c r="E2701" s="243"/>
      <c r="F2701" s="242"/>
      <c r="G2701" s="244"/>
      <c r="I2701" s="659"/>
    </row>
    <row r="2702" spans="1:15" s="220" customFormat="1" ht="26">
      <c r="A2702" s="245" t="s">
        <v>57</v>
      </c>
      <c r="B2702" s="455"/>
      <c r="C2702" s="247" t="s">
        <v>58</v>
      </c>
      <c r="D2702" s="515" t="s">
        <v>68</v>
      </c>
      <c r="E2702" s="248" t="s">
        <v>69</v>
      </c>
      <c r="F2702" s="249" t="s">
        <v>79</v>
      </c>
      <c r="G2702" s="250" t="s">
        <v>70</v>
      </c>
      <c r="I2702" s="657"/>
      <c r="J2702" s="226"/>
      <c r="O2702" s="296"/>
    </row>
    <row r="2703" spans="1:15">
      <c r="A2703" s="748" t="str">
        <f t="shared" ref="A2703:A2714" si="495">IF(I2703=0,"",VLOOKUP(I2703,MATERIALES,2,FALSE))</f>
        <v/>
      </c>
      <c r="B2703" s="749"/>
      <c r="C2703" s="251" t="str">
        <f t="shared" ref="C2703:C2711" si="496">IF(I2703=0,"",VLOOKUP(I2703,MATERIALES,3,FALSE))</f>
        <v/>
      </c>
      <c r="D2703" s="494"/>
      <c r="E2703" s="252">
        <f t="shared" ref="E2703:E2714" si="497">IF(I2703=0,0,VLOOKUP(I2703,MATERIALES,4,FALSE))</f>
        <v>0</v>
      </c>
      <c r="F2703" s="230">
        <f>D2703*E2703</f>
        <v>0</v>
      </c>
      <c r="G2703" s="231"/>
      <c r="I2703" s="658"/>
    </row>
    <row r="2704" spans="1:15">
      <c r="A2704" s="748" t="str">
        <f t="shared" si="495"/>
        <v/>
      </c>
      <c r="B2704" s="749"/>
      <c r="C2704" s="251" t="str">
        <f t="shared" si="496"/>
        <v/>
      </c>
      <c r="D2704" s="494"/>
      <c r="E2704" s="252">
        <f t="shared" si="497"/>
        <v>0</v>
      </c>
      <c r="F2704" s="230">
        <f t="shared" ref="F2704:F2714" si="498">D2704*E2704</f>
        <v>0</v>
      </c>
      <c r="G2704" s="232"/>
      <c r="I2704" s="658"/>
    </row>
    <row r="2705" spans="1:9">
      <c r="A2705" s="748" t="str">
        <f t="shared" si="495"/>
        <v/>
      </c>
      <c r="B2705" s="749"/>
      <c r="C2705" s="251" t="str">
        <f t="shared" si="496"/>
        <v/>
      </c>
      <c r="D2705" s="494"/>
      <c r="E2705" s="252">
        <f t="shared" si="497"/>
        <v>0</v>
      </c>
      <c r="F2705" s="230">
        <f t="shared" si="498"/>
        <v>0</v>
      </c>
      <c r="G2705" s="232"/>
      <c r="I2705" s="658"/>
    </row>
    <row r="2706" spans="1:9">
      <c r="A2706" s="748">
        <f>Database!B451</f>
        <v>0</v>
      </c>
      <c r="B2706" s="749"/>
      <c r="C2706" s="251">
        <f>Database!C451</f>
        <v>0</v>
      </c>
      <c r="D2706" s="494"/>
      <c r="E2706" s="252">
        <f>Database!D451</f>
        <v>0</v>
      </c>
      <c r="F2706" s="230">
        <f t="shared" si="498"/>
        <v>0</v>
      </c>
      <c r="G2706" s="232"/>
      <c r="I2706" s="658"/>
    </row>
    <row r="2707" spans="1:9">
      <c r="A2707" s="748" t="str">
        <f t="shared" si="495"/>
        <v/>
      </c>
      <c r="B2707" s="749"/>
      <c r="C2707" s="251" t="str">
        <f t="shared" si="496"/>
        <v/>
      </c>
      <c r="D2707" s="494"/>
      <c r="E2707" s="252">
        <f t="shared" si="497"/>
        <v>0</v>
      </c>
      <c r="F2707" s="230">
        <f t="shared" si="498"/>
        <v>0</v>
      </c>
      <c r="G2707" s="232"/>
      <c r="I2707" s="658"/>
    </row>
    <row r="2708" spans="1:9">
      <c r="A2708" s="748" t="str">
        <f t="shared" si="495"/>
        <v/>
      </c>
      <c r="B2708" s="749"/>
      <c r="C2708" s="251" t="str">
        <f t="shared" si="496"/>
        <v/>
      </c>
      <c r="D2708" s="494"/>
      <c r="E2708" s="252">
        <f t="shared" si="497"/>
        <v>0</v>
      </c>
      <c r="F2708" s="230">
        <f t="shared" si="498"/>
        <v>0</v>
      </c>
      <c r="G2708" s="232"/>
      <c r="I2708" s="658"/>
    </row>
    <row r="2709" spans="1:9">
      <c r="A2709" s="748" t="str">
        <f t="shared" si="495"/>
        <v/>
      </c>
      <c r="B2709" s="749"/>
      <c r="C2709" s="251" t="str">
        <f t="shared" si="496"/>
        <v/>
      </c>
      <c r="D2709" s="494"/>
      <c r="E2709" s="252">
        <f t="shared" si="497"/>
        <v>0</v>
      </c>
      <c r="F2709" s="230">
        <f t="shared" si="498"/>
        <v>0</v>
      </c>
      <c r="G2709" s="232"/>
      <c r="I2709" s="658"/>
    </row>
    <row r="2710" spans="1:9">
      <c r="A2710" s="748" t="str">
        <f t="shared" si="495"/>
        <v/>
      </c>
      <c r="B2710" s="749"/>
      <c r="C2710" s="251" t="str">
        <f t="shared" si="496"/>
        <v/>
      </c>
      <c r="D2710" s="494"/>
      <c r="E2710" s="252">
        <f t="shared" si="497"/>
        <v>0</v>
      </c>
      <c r="F2710" s="230">
        <f t="shared" si="498"/>
        <v>0</v>
      </c>
      <c r="G2710" s="253"/>
      <c r="I2710" s="658"/>
    </row>
    <row r="2711" spans="1:9">
      <c r="A2711" s="748" t="str">
        <f t="shared" si="495"/>
        <v/>
      </c>
      <c r="B2711" s="749"/>
      <c r="C2711" s="251" t="str">
        <f t="shared" si="496"/>
        <v/>
      </c>
      <c r="D2711" s="494"/>
      <c r="E2711" s="252">
        <f t="shared" si="497"/>
        <v>0</v>
      </c>
      <c r="F2711" s="230">
        <f t="shared" si="498"/>
        <v>0</v>
      </c>
      <c r="G2711" s="232"/>
      <c r="I2711" s="658"/>
    </row>
    <row r="2712" spans="1:9">
      <c r="A2712" s="748" t="str">
        <f t="shared" si="495"/>
        <v/>
      </c>
      <c r="B2712" s="749"/>
      <c r="C2712" s="251"/>
      <c r="D2712" s="494"/>
      <c r="E2712" s="252">
        <f t="shared" si="497"/>
        <v>0</v>
      </c>
      <c r="F2712" s="230">
        <f t="shared" si="498"/>
        <v>0</v>
      </c>
      <c r="G2712" s="232"/>
      <c r="I2712" s="658"/>
    </row>
    <row r="2713" spans="1:9">
      <c r="A2713" s="748" t="str">
        <f t="shared" si="495"/>
        <v/>
      </c>
      <c r="B2713" s="749"/>
      <c r="C2713" s="251"/>
      <c r="D2713" s="494"/>
      <c r="E2713" s="252">
        <f t="shared" si="497"/>
        <v>0</v>
      </c>
      <c r="F2713" s="230">
        <f t="shared" si="498"/>
        <v>0</v>
      </c>
      <c r="G2713" s="232"/>
      <c r="I2713" s="658"/>
    </row>
    <row r="2714" spans="1:9">
      <c r="A2714" s="748" t="str">
        <f t="shared" si="495"/>
        <v/>
      </c>
      <c r="B2714" s="749"/>
      <c r="C2714" s="251" t="str">
        <f t="shared" ref="C2714" si="499">IF(I2714=0,"",VLOOKUP(I2714,MATERIALES,3,FALSE))</f>
        <v/>
      </c>
      <c r="D2714" s="494"/>
      <c r="E2714" s="252">
        <f t="shared" si="497"/>
        <v>0</v>
      </c>
      <c r="F2714" s="230">
        <f t="shared" si="498"/>
        <v>0</v>
      </c>
      <c r="G2714" s="233"/>
      <c r="I2714" s="658"/>
    </row>
    <row r="2715" spans="1:9" ht="26.25" customHeight="1" thickBot="1">
      <c r="A2715" s="214"/>
      <c r="B2715" s="438"/>
      <c r="C2715" s="215"/>
      <c r="D2715" s="483"/>
      <c r="E2715" s="254"/>
      <c r="F2715" s="255" t="s">
        <v>81</v>
      </c>
      <c r="G2715" s="253">
        <f>ROUND(SUM(F2703:F2714),0)</f>
        <v>0</v>
      </c>
      <c r="I2715" s="659"/>
    </row>
    <row r="2716" spans="1:9" ht="14" thickTop="1" thickBot="1">
      <c r="A2716" s="256" t="s">
        <v>72</v>
      </c>
      <c r="B2716" s="445"/>
      <c r="C2716" s="257"/>
      <c r="D2716" s="523"/>
      <c r="E2716" s="259"/>
      <c r="F2716" s="258"/>
      <c r="G2716" s="260"/>
      <c r="I2716" s="659"/>
    </row>
    <row r="2717" spans="1:9" ht="13.5" thickTop="1">
      <c r="A2717" s="245" t="s">
        <v>57</v>
      </c>
      <c r="B2717" s="455"/>
      <c r="C2717" s="248" t="s">
        <v>71</v>
      </c>
      <c r="D2717" s="515" t="s">
        <v>75</v>
      </c>
      <c r="E2717" s="248" t="s">
        <v>98</v>
      </c>
      <c r="F2717" s="249" t="s">
        <v>79</v>
      </c>
      <c r="G2717" s="250" t="s">
        <v>70</v>
      </c>
      <c r="I2717" s="659"/>
    </row>
    <row r="2718" spans="1:9">
      <c r="A2718" s="748" t="str">
        <f>IF(I2718=0,"",VLOOKUP(I2718,EQUIPOS,2,FALSE))</f>
        <v/>
      </c>
      <c r="B2718" s="749"/>
      <c r="C2718" s="195"/>
      <c r="D2718" s="494"/>
      <c r="E2718" s="252">
        <f>IF(I2718=0,0,VLOOKUP(I2718,EQUIPOS,4,FALSE))</f>
        <v>0</v>
      </c>
      <c r="F2718" s="230">
        <f>C2718*D2718*E2718</f>
        <v>0</v>
      </c>
      <c r="G2718" s="231"/>
      <c r="I2718" s="658"/>
    </row>
    <row r="2719" spans="1:9">
      <c r="A2719" s="748" t="str">
        <f>IF(I2719=0,"",VLOOKUP(I2719,EQUIPOS,2,FALSE))</f>
        <v/>
      </c>
      <c r="B2719" s="749"/>
      <c r="C2719" s="195"/>
      <c r="D2719" s="494"/>
      <c r="E2719" s="252">
        <f>IF(I2719=0,0,VLOOKUP(I2719,EQUIPOS,4,FALSE))</f>
        <v>0</v>
      </c>
      <c r="F2719" s="230">
        <f t="shared" ref="F2719:F2722" si="500">C2719*D2719*E2719</f>
        <v>0</v>
      </c>
      <c r="G2719" s="232"/>
      <c r="I2719" s="658"/>
    </row>
    <row r="2720" spans="1:9">
      <c r="A2720" s="748" t="str">
        <f>IF(I2720=0,"",VLOOKUP(I2720,EQUIPOS,2,FALSE))</f>
        <v/>
      </c>
      <c r="B2720" s="749"/>
      <c r="C2720" s="195"/>
      <c r="D2720" s="494"/>
      <c r="E2720" s="252">
        <f>IF(I2720=0,0,VLOOKUP(I2720,EQUIPOS,4,FALSE))</f>
        <v>0</v>
      </c>
      <c r="F2720" s="230">
        <f t="shared" si="500"/>
        <v>0</v>
      </c>
      <c r="G2720" s="232"/>
      <c r="I2720" s="658"/>
    </row>
    <row r="2721" spans="1:9">
      <c r="A2721" s="748" t="str">
        <f>IF(I2721=0,"",VLOOKUP(I2721,EQUIPOS,2,FALSE))</f>
        <v/>
      </c>
      <c r="B2721" s="749"/>
      <c r="C2721" s="195"/>
      <c r="D2721" s="494"/>
      <c r="E2721" s="252">
        <f>IF(I2721=0,0,VLOOKUP(I2721,EQUIPOS,4,FALSE))</f>
        <v>0</v>
      </c>
      <c r="F2721" s="230">
        <f t="shared" si="500"/>
        <v>0</v>
      </c>
      <c r="G2721" s="232"/>
      <c r="I2721" s="658"/>
    </row>
    <row r="2722" spans="1:9">
      <c r="A2722" s="748" t="str">
        <f>IF(I2722=0,"",VLOOKUP(I2722,EQUIPOS,2,FALSE))</f>
        <v/>
      </c>
      <c r="B2722" s="749"/>
      <c r="C2722" s="195"/>
      <c r="D2722" s="494"/>
      <c r="E2722" s="252">
        <f>IF(I2722=0,0,VLOOKUP(I2722,EQUIPOS,4,FALSE))</f>
        <v>0</v>
      </c>
      <c r="F2722" s="230">
        <f t="shared" si="500"/>
        <v>0</v>
      </c>
      <c r="G2722" s="233"/>
      <c r="I2722" s="658"/>
    </row>
    <row r="2723" spans="1:9" ht="30.75" customHeight="1" thickBot="1">
      <c r="A2723" s="234"/>
      <c r="B2723" s="456"/>
      <c r="C2723" s="235"/>
      <c r="D2723" s="503"/>
      <c r="E2723" s="261"/>
      <c r="F2723" s="238" t="s">
        <v>82</v>
      </c>
      <c r="G2723" s="262">
        <f>ROUND(SUM(F2718:F2722),0)</f>
        <v>0</v>
      </c>
      <c r="I2723" s="659"/>
    </row>
    <row r="2724" spans="1:9" ht="13.5" thickTop="1">
      <c r="A2724" s="240" t="s">
        <v>73</v>
      </c>
      <c r="B2724" s="446"/>
      <c r="C2724" s="241"/>
      <c r="D2724" s="509"/>
      <c r="E2724" s="243"/>
      <c r="F2724" s="242"/>
      <c r="G2724" s="244"/>
      <c r="I2724" s="659"/>
    </row>
    <row r="2725" spans="1:9" ht="26">
      <c r="A2725" s="245" t="s">
        <v>57</v>
      </c>
      <c r="B2725" s="454" t="s">
        <v>58</v>
      </c>
      <c r="C2725" s="247" t="s">
        <v>68</v>
      </c>
      <c r="D2725" s="515" t="s">
        <v>74</v>
      </c>
      <c r="E2725" s="248" t="s">
        <v>69</v>
      </c>
      <c r="F2725" s="249" t="s">
        <v>79</v>
      </c>
      <c r="G2725" s="250" t="s">
        <v>70</v>
      </c>
      <c r="H2725" s="220"/>
      <c r="I2725" s="657"/>
    </row>
    <row r="2726" spans="1:9">
      <c r="A2726" s="263" t="str">
        <f t="shared" ref="A2726:A2737" si="501">IF(I2726=0,"",VLOOKUP(I2726,MANOOBRA,2,FALSE))</f>
        <v/>
      </c>
      <c r="B2726" s="444" t="str">
        <f t="shared" ref="B2726:B2737" si="502">IF(I2726=0,"",VLOOKUP(I2726,MANOOBRA,3,FALSE))</f>
        <v/>
      </c>
      <c r="C2726" s="195"/>
      <c r="D2726" s="527"/>
      <c r="E2726" s="252">
        <f t="shared" ref="E2726:E2737" si="503">IF(I2726=0,0,VLOOKUP(I2726,MANOOBRA,4,FALSE))</f>
        <v>0</v>
      </c>
      <c r="F2726" s="230">
        <f>IF(D2726=0,0,C2726*E2726/D2726)</f>
        <v>0</v>
      </c>
      <c r="G2726" s="231"/>
      <c r="I2726" s="658"/>
    </row>
    <row r="2727" spans="1:9">
      <c r="A2727" s="263" t="str">
        <f t="shared" si="501"/>
        <v/>
      </c>
      <c r="B2727" s="444" t="str">
        <f t="shared" si="502"/>
        <v/>
      </c>
      <c r="C2727" s="195"/>
      <c r="D2727" s="527"/>
      <c r="E2727" s="252">
        <f t="shared" si="503"/>
        <v>0</v>
      </c>
      <c r="F2727" s="230">
        <f t="shared" ref="F2727:F2737" si="504">IF(D2727=0,0,C2727*E2727/D2727)</f>
        <v>0</v>
      </c>
      <c r="G2727" s="232"/>
      <c r="I2727" s="658"/>
    </row>
    <row r="2728" spans="1:9">
      <c r="A2728" s="263" t="str">
        <f t="shared" si="501"/>
        <v/>
      </c>
      <c r="B2728" s="444" t="str">
        <f t="shared" si="502"/>
        <v/>
      </c>
      <c r="C2728" s="195"/>
      <c r="D2728" s="527"/>
      <c r="E2728" s="252">
        <f t="shared" si="503"/>
        <v>0</v>
      </c>
      <c r="F2728" s="230">
        <f t="shared" si="504"/>
        <v>0</v>
      </c>
      <c r="G2728" s="232"/>
      <c r="I2728" s="658"/>
    </row>
    <row r="2729" spans="1:9">
      <c r="A2729" s="263" t="str">
        <f t="shared" si="501"/>
        <v/>
      </c>
      <c r="B2729" s="444" t="str">
        <f t="shared" si="502"/>
        <v/>
      </c>
      <c r="C2729" s="195"/>
      <c r="D2729" s="527"/>
      <c r="E2729" s="252">
        <f t="shared" si="503"/>
        <v>0</v>
      </c>
      <c r="F2729" s="230">
        <f t="shared" si="504"/>
        <v>0</v>
      </c>
      <c r="G2729" s="232"/>
      <c r="I2729" s="658"/>
    </row>
    <row r="2730" spans="1:9">
      <c r="A2730" s="263" t="str">
        <f t="shared" si="501"/>
        <v/>
      </c>
      <c r="B2730" s="444" t="str">
        <f t="shared" si="502"/>
        <v/>
      </c>
      <c r="C2730" s="195"/>
      <c r="D2730" s="527"/>
      <c r="E2730" s="252">
        <f t="shared" si="503"/>
        <v>0</v>
      </c>
      <c r="F2730" s="230">
        <f t="shared" si="504"/>
        <v>0</v>
      </c>
      <c r="G2730" s="232"/>
      <c r="I2730" s="658"/>
    </row>
    <row r="2731" spans="1:9">
      <c r="A2731" s="263" t="str">
        <f t="shared" si="501"/>
        <v/>
      </c>
      <c r="B2731" s="444" t="str">
        <f t="shared" si="502"/>
        <v/>
      </c>
      <c r="C2731" s="195"/>
      <c r="D2731" s="527"/>
      <c r="E2731" s="252">
        <f t="shared" si="503"/>
        <v>0</v>
      </c>
      <c r="F2731" s="230">
        <f t="shared" si="504"/>
        <v>0</v>
      </c>
      <c r="G2731" s="232"/>
      <c r="I2731" s="658"/>
    </row>
    <row r="2732" spans="1:9">
      <c r="A2732" s="263" t="str">
        <f t="shared" si="501"/>
        <v/>
      </c>
      <c r="B2732" s="444" t="str">
        <f t="shared" si="502"/>
        <v/>
      </c>
      <c r="C2732" s="195"/>
      <c r="D2732" s="527"/>
      <c r="E2732" s="252">
        <f t="shared" si="503"/>
        <v>0</v>
      </c>
      <c r="F2732" s="230">
        <f t="shared" si="504"/>
        <v>0</v>
      </c>
      <c r="G2732" s="232"/>
      <c r="I2732" s="658"/>
    </row>
    <row r="2733" spans="1:9">
      <c r="A2733" s="263" t="str">
        <f t="shared" si="501"/>
        <v/>
      </c>
      <c r="B2733" s="444" t="str">
        <f t="shared" si="502"/>
        <v/>
      </c>
      <c r="C2733" s="195"/>
      <c r="D2733" s="527"/>
      <c r="E2733" s="252">
        <f t="shared" si="503"/>
        <v>0</v>
      </c>
      <c r="F2733" s="230">
        <f t="shared" si="504"/>
        <v>0</v>
      </c>
      <c r="G2733" s="232"/>
      <c r="I2733" s="658"/>
    </row>
    <row r="2734" spans="1:9">
      <c r="A2734" s="263" t="str">
        <f t="shared" si="501"/>
        <v/>
      </c>
      <c r="B2734" s="444" t="str">
        <f t="shared" si="502"/>
        <v/>
      </c>
      <c r="C2734" s="195"/>
      <c r="D2734" s="527"/>
      <c r="E2734" s="252">
        <f t="shared" si="503"/>
        <v>0</v>
      </c>
      <c r="F2734" s="230">
        <f t="shared" si="504"/>
        <v>0</v>
      </c>
      <c r="G2734" s="232"/>
      <c r="I2734" s="658"/>
    </row>
    <row r="2735" spans="1:9">
      <c r="A2735" s="263" t="str">
        <f t="shared" si="501"/>
        <v/>
      </c>
      <c r="B2735" s="444" t="str">
        <f t="shared" si="502"/>
        <v/>
      </c>
      <c r="C2735" s="195"/>
      <c r="D2735" s="527"/>
      <c r="E2735" s="252">
        <f t="shared" si="503"/>
        <v>0</v>
      </c>
      <c r="F2735" s="230">
        <f t="shared" si="504"/>
        <v>0</v>
      </c>
      <c r="G2735" s="232"/>
      <c r="I2735" s="658"/>
    </row>
    <row r="2736" spans="1:9">
      <c r="A2736" s="263" t="str">
        <f t="shared" si="501"/>
        <v/>
      </c>
      <c r="B2736" s="444" t="str">
        <f t="shared" si="502"/>
        <v/>
      </c>
      <c r="C2736" s="195"/>
      <c r="D2736" s="527"/>
      <c r="E2736" s="252">
        <f t="shared" si="503"/>
        <v>0</v>
      </c>
      <c r="F2736" s="230">
        <f t="shared" si="504"/>
        <v>0</v>
      </c>
      <c r="G2736" s="232"/>
      <c r="I2736" s="658"/>
    </row>
    <row r="2737" spans="1:16">
      <c r="A2737" s="263" t="str">
        <f t="shared" si="501"/>
        <v/>
      </c>
      <c r="B2737" s="444" t="str">
        <f t="shared" si="502"/>
        <v/>
      </c>
      <c r="C2737" s="195"/>
      <c r="D2737" s="527"/>
      <c r="E2737" s="252">
        <f t="shared" si="503"/>
        <v>0</v>
      </c>
      <c r="F2737" s="230">
        <f t="shared" si="504"/>
        <v>0</v>
      </c>
      <c r="G2737" s="233"/>
      <c r="I2737" s="658"/>
    </row>
    <row r="2738" spans="1:16" ht="31.5" customHeight="1" thickBot="1">
      <c r="A2738" s="234"/>
      <c r="B2738" s="456"/>
      <c r="C2738" s="235"/>
      <c r="D2738" s="237"/>
      <c r="E2738" s="237"/>
      <c r="F2738" s="238" t="s">
        <v>83</v>
      </c>
      <c r="G2738" s="262">
        <f>ROUND(SUM(F2726:F2737),0)</f>
        <v>0</v>
      </c>
      <c r="I2738" s="659"/>
    </row>
    <row r="2739" spans="1:16" ht="13.5" thickTop="1">
      <c r="A2739" s="186" t="s">
        <v>76</v>
      </c>
      <c r="B2739" s="446"/>
      <c r="C2739" s="241"/>
      <c r="D2739" s="243"/>
      <c r="E2739" s="243"/>
      <c r="F2739" s="242"/>
      <c r="G2739" s="244"/>
      <c r="I2739" s="659"/>
    </row>
    <row r="2740" spans="1:16">
      <c r="A2740" s="245" t="s">
        <v>57</v>
      </c>
      <c r="B2740" s="455"/>
      <c r="C2740" s="246"/>
      <c r="D2740" s="317"/>
      <c r="E2740" s="248" t="s">
        <v>77</v>
      </c>
      <c r="F2740" s="249" t="s">
        <v>78</v>
      </c>
      <c r="G2740" s="264" t="s">
        <v>77</v>
      </c>
      <c r="H2740" s="220"/>
      <c r="I2740" s="657"/>
    </row>
    <row r="2741" spans="1:16">
      <c r="A2741" s="185" t="s">
        <v>87</v>
      </c>
      <c r="B2741" s="453"/>
      <c r="C2741" s="265"/>
      <c r="D2741" s="318"/>
      <c r="E2741" s="229">
        <f>ROUND(SUM(G2700,G2715,G2723,G2738),2)</f>
        <v>0</v>
      </c>
      <c r="F2741" s="266">
        <f>A</f>
        <v>0</v>
      </c>
      <c r="G2741" s="267">
        <f>E2741*F2741</f>
        <v>0</v>
      </c>
      <c r="I2741" s="659"/>
    </row>
    <row r="2742" spans="1:16">
      <c r="A2742" s="185" t="s">
        <v>85</v>
      </c>
      <c r="B2742" s="453"/>
      <c r="C2742" s="265"/>
      <c r="D2742" s="318"/>
      <c r="E2742" s="229">
        <f>SUM(G2700,G2715,G2723,G2738)</f>
        <v>0</v>
      </c>
      <c r="F2742" s="266">
        <f>I</f>
        <v>0</v>
      </c>
      <c r="G2742" s="267">
        <f>E2742*F2742</f>
        <v>0</v>
      </c>
      <c r="I2742" s="659"/>
    </row>
    <row r="2743" spans="1:16">
      <c r="A2743" s="185" t="s">
        <v>86</v>
      </c>
      <c r="B2743" s="453"/>
      <c r="C2743" s="265"/>
      <c r="D2743" s="318"/>
      <c r="E2743" s="229">
        <f>SUM(G2700,G2715,G2723,G2738)</f>
        <v>0</v>
      </c>
      <c r="F2743" s="266">
        <f>U</f>
        <v>0</v>
      </c>
      <c r="G2743" s="267">
        <f>E2743*F2743</f>
        <v>0</v>
      </c>
      <c r="I2743" s="659"/>
    </row>
    <row r="2744" spans="1:16" ht="33" customHeight="1" thickBot="1">
      <c r="A2744" s="234"/>
      <c r="B2744" s="456"/>
      <c r="C2744" s="235"/>
      <c r="D2744" s="237"/>
      <c r="E2744" s="237"/>
      <c r="F2744" s="268" t="s">
        <v>84</v>
      </c>
      <c r="G2744" s="262">
        <f>SUM(G2741:G2743)</f>
        <v>0</v>
      </c>
      <c r="I2744" s="659"/>
      <c r="J2744" s="295"/>
      <c r="K2744" s="296"/>
      <c r="L2744" s="296"/>
      <c r="M2744" s="296"/>
      <c r="N2744" s="296"/>
      <c r="O2744" s="296"/>
    </row>
    <row r="2745" spans="1:16" s="211" customFormat="1" ht="14" thickTop="1" thickBot="1">
      <c r="A2745" s="269"/>
      <c r="B2745" s="443"/>
      <c r="C2745" s="270"/>
      <c r="D2745" s="319"/>
      <c r="E2745" s="271" t="s">
        <v>89</v>
      </c>
      <c r="F2745" s="272"/>
      <c r="G2745" s="273">
        <f>ROUND(SUM(G2700,G2715,G2723,G2738,G2744),0)</f>
        <v>0</v>
      </c>
      <c r="I2745" s="660"/>
      <c r="J2745" s="212" t="str">
        <f>B2684</f>
        <v>2,2,1</v>
      </c>
      <c r="K2745" s="274">
        <f>E2741</f>
        <v>0</v>
      </c>
      <c r="L2745" s="294">
        <f>G2741</f>
        <v>0</v>
      </c>
      <c r="M2745" s="294">
        <f>G2742</f>
        <v>0</v>
      </c>
      <c r="N2745" s="294">
        <f>G2743</f>
        <v>0</v>
      </c>
      <c r="O2745" s="299">
        <f>SUM(K2745:N2745)</f>
        <v>0</v>
      </c>
      <c r="P2745" s="294"/>
    </row>
    <row r="2746" spans="1:16" ht="13.5" thickTop="1">
      <c r="A2746" s="275" t="s">
        <v>97</v>
      </c>
      <c r="B2746" s="438"/>
      <c r="C2746" s="215"/>
      <c r="D2746" s="217"/>
      <c r="E2746" s="217"/>
      <c r="F2746" s="216"/>
      <c r="G2746" s="219"/>
      <c r="I2746" s="659"/>
      <c r="P2746" s="294"/>
    </row>
    <row r="2747" spans="1:16">
      <c r="A2747" s="275"/>
      <c r="B2747" s="452"/>
      <c r="C2747" s="276"/>
      <c r="D2747" s="320"/>
      <c r="E2747" s="217"/>
      <c r="F2747" s="216"/>
      <c r="G2747" s="277">
        <f ca="1">TODAY()</f>
        <v>44839</v>
      </c>
      <c r="I2747" s="659"/>
      <c r="P2747" s="294"/>
    </row>
    <row r="2748" spans="1:16" ht="13.5" thickBot="1">
      <c r="A2748" s="234"/>
      <c r="B2748" s="456"/>
      <c r="C2748" s="235"/>
      <c r="D2748" s="237"/>
      <c r="E2748" s="237"/>
      <c r="F2748" s="236"/>
      <c r="G2748" s="278"/>
      <c r="I2748" s="659"/>
      <c r="P2748" s="294"/>
    </row>
    <row r="2749" spans="1:16" s="199" customFormat="1" ht="13.5" thickTop="1">
      <c r="A2749" s="196" t="s">
        <v>109</v>
      </c>
      <c r="B2749" s="458"/>
      <c r="C2749" s="196"/>
      <c r="D2749" s="198"/>
      <c r="E2749" s="198"/>
      <c r="F2749" s="197"/>
      <c r="G2749" s="197"/>
      <c r="I2749" s="321"/>
      <c r="J2749" s="200"/>
      <c r="O2749" s="297"/>
    </row>
    <row r="2750" spans="1:16" s="199" customFormat="1">
      <c r="A2750" s="196" t="str">
        <f>CONCATENATE('Prestaciones y AIU'!A2305," ANALISIS DE PRECIOS UNITARIOS")</f>
        <v xml:space="preserve"> ANALISIS DE PRECIOS UNITARIOS</v>
      </c>
      <c r="B2750" s="458"/>
      <c r="C2750" s="196"/>
      <c r="D2750" s="198"/>
      <c r="E2750" s="198"/>
      <c r="F2750" s="197"/>
      <c r="G2750" s="197"/>
      <c r="I2750" s="321"/>
      <c r="J2750" s="200"/>
      <c r="O2750" s="297"/>
    </row>
    <row r="2751" spans="1:16" s="199" customFormat="1">
      <c r="A2751" s="196" t="str">
        <f>Objeto_LIC</f>
        <v>OPTIMIZACION DEL SISTEMA DE ABASTECIMIENTO (ADUCCION, PRETRATAMIENTO Y CONDUCCION) DEL MUNICPIO DE TAME, DEPARTAMENTO DE ARAUCA</v>
      </c>
      <c r="B2751" s="458"/>
      <c r="C2751" s="196"/>
      <c r="D2751" s="198"/>
      <c r="E2751" s="198"/>
      <c r="F2751" s="197"/>
      <c r="G2751" s="197"/>
      <c r="I2751" s="321"/>
      <c r="J2751" s="200"/>
      <c r="O2751" s="297"/>
    </row>
    <row r="2752" spans="1:16" s="199" customFormat="1">
      <c r="A2752" s="196"/>
      <c r="B2752" s="458"/>
      <c r="C2752" s="196"/>
      <c r="D2752" s="198"/>
      <c r="E2752" s="198"/>
      <c r="F2752" s="197"/>
      <c r="G2752" s="197"/>
      <c r="I2752" s="321"/>
      <c r="J2752" s="200"/>
      <c r="O2752" s="297"/>
    </row>
    <row r="2753" spans="1:15" ht="13.5" thickBot="1">
      <c r="A2753" s="201"/>
      <c r="B2753" s="448"/>
      <c r="C2753" s="201"/>
      <c r="D2753" s="203"/>
      <c r="E2753" s="203"/>
      <c r="F2753" s="202"/>
      <c r="G2753" s="202"/>
    </row>
    <row r="2754" spans="1:15" s="211" customFormat="1" ht="13.5" thickTop="1">
      <c r="A2754" s="206"/>
      <c r="B2754" s="457"/>
      <c r="C2754" s="207"/>
      <c r="D2754" s="209"/>
      <c r="E2754" s="209"/>
      <c r="F2754" s="208"/>
      <c r="G2754" s="210" t="s">
        <v>110</v>
      </c>
      <c r="I2754" s="323"/>
      <c r="J2754" s="212"/>
      <c r="O2754" s="297"/>
    </row>
    <row r="2755" spans="1:15">
      <c r="A2755" s="213" t="s">
        <v>62</v>
      </c>
      <c r="B2755" s="750">
        <f>Proponente</f>
        <v>0</v>
      </c>
      <c r="C2755" s="750"/>
      <c r="D2755" s="750"/>
      <c r="E2755" s="750"/>
      <c r="F2755" s="750"/>
      <c r="G2755" s="751"/>
    </row>
    <row r="2756" spans="1:15" ht="12.75" customHeight="1">
      <c r="A2756" s="213" t="s">
        <v>63</v>
      </c>
      <c r="B2756" s="470" t="s">
        <v>336</v>
      </c>
      <c r="C2756" s="750" t="str">
        <f>VLOOKUP(B2756,Presupuesto!$A$4:$B$106,2,FALSE)</f>
        <v>Recebo compactado</v>
      </c>
      <c r="D2756" s="750"/>
      <c r="E2756" s="750"/>
      <c r="F2756" s="750"/>
      <c r="G2756" s="751"/>
    </row>
    <row r="2757" spans="1:15">
      <c r="A2757" s="214"/>
      <c r="B2757" s="438"/>
      <c r="C2757" s="215"/>
      <c r="D2757" s="217"/>
      <c r="E2757" s="217"/>
      <c r="F2757" s="218" t="s">
        <v>88</v>
      </c>
      <c r="G2757" s="582" t="str">
        <f>IF(B2756=0,"-",VLOOKUP(B2756,Presupuesto!$A$5:$C$119,3,FALSE))</f>
        <v>M3</v>
      </c>
      <c r="H2757" s="582"/>
      <c r="I2757" s="582"/>
      <c r="J2757" s="582"/>
      <c r="K2757" s="583"/>
    </row>
    <row r="2758" spans="1:15" ht="13.5" thickBot="1">
      <c r="A2758" s="213" t="s">
        <v>64</v>
      </c>
      <c r="B2758" s="438"/>
      <c r="C2758" s="215"/>
      <c r="D2758" s="217"/>
      <c r="E2758" s="217"/>
      <c r="F2758" s="216"/>
      <c r="G2758" s="219"/>
      <c r="I2758" s="324"/>
      <c r="J2758" s="295"/>
      <c r="K2758" s="296"/>
      <c r="L2758" s="296"/>
      <c r="M2758" s="296"/>
      <c r="N2758" s="296"/>
      <c r="O2758" s="296"/>
    </row>
    <row r="2759" spans="1:15" s="220" customFormat="1" ht="13.5" thickTop="1">
      <c r="A2759" s="221" t="s">
        <v>57</v>
      </c>
      <c r="B2759" s="447" t="s">
        <v>65</v>
      </c>
      <c r="C2759" s="222" t="s">
        <v>66</v>
      </c>
      <c r="D2759" s="223" t="s">
        <v>74</v>
      </c>
      <c r="E2759" s="224" t="s">
        <v>100</v>
      </c>
      <c r="F2759" s="224" t="s">
        <v>79</v>
      </c>
      <c r="G2759" s="225" t="s">
        <v>70</v>
      </c>
      <c r="I2759" s="657"/>
      <c r="J2759" s="226"/>
      <c r="O2759" s="296"/>
    </row>
    <row r="2760" spans="1:15">
      <c r="A2760" s="227" t="str">
        <f t="shared" ref="A2760:A2771" si="505">IF(I2760=0,"-",VLOOKUP(I2760,EQUIPOS,2,FALSE))</f>
        <v>-</v>
      </c>
      <c r="B2760" s="228"/>
      <c r="C2760" s="228"/>
      <c r="D2760" s="494"/>
      <c r="E2760" s="229">
        <f t="shared" ref="E2760:E2771" si="506">IF(I2760=0,0,VLOOKUP(I2760,EQUIPOS,4,FALSE))</f>
        <v>0</v>
      </c>
      <c r="F2760" s="230">
        <f t="shared" ref="F2760:F2771" si="507">IF(D2760=0,0,E2760/D2760)</f>
        <v>0</v>
      </c>
      <c r="G2760" s="231"/>
      <c r="I2760" s="661"/>
    </row>
    <row r="2761" spans="1:15">
      <c r="A2761" s="227" t="str">
        <f t="shared" si="505"/>
        <v>-</v>
      </c>
      <c r="B2761" s="228"/>
      <c r="C2761" s="228"/>
      <c r="D2761" s="494"/>
      <c r="E2761" s="229">
        <f t="shared" si="506"/>
        <v>0</v>
      </c>
      <c r="F2761" s="230">
        <f t="shared" si="507"/>
        <v>0</v>
      </c>
      <c r="G2761" s="232"/>
      <c r="I2761" s="661"/>
    </row>
    <row r="2762" spans="1:15">
      <c r="A2762" s="227" t="str">
        <f t="shared" si="505"/>
        <v>-</v>
      </c>
      <c r="B2762" s="228"/>
      <c r="C2762" s="228"/>
      <c r="D2762" s="494"/>
      <c r="E2762" s="229">
        <f t="shared" si="506"/>
        <v>0</v>
      </c>
      <c r="F2762" s="230">
        <f t="shared" si="507"/>
        <v>0</v>
      </c>
      <c r="G2762" s="232"/>
      <c r="I2762" s="661"/>
    </row>
    <row r="2763" spans="1:15">
      <c r="A2763" s="227" t="str">
        <f t="shared" si="505"/>
        <v>-</v>
      </c>
      <c r="B2763" s="228"/>
      <c r="C2763" s="228"/>
      <c r="D2763" s="494"/>
      <c r="E2763" s="229">
        <f t="shared" si="506"/>
        <v>0</v>
      </c>
      <c r="F2763" s="230">
        <f t="shared" si="507"/>
        <v>0</v>
      </c>
      <c r="G2763" s="232"/>
      <c r="I2763" s="658"/>
    </row>
    <row r="2764" spans="1:15">
      <c r="A2764" s="227" t="str">
        <f t="shared" si="505"/>
        <v>-</v>
      </c>
      <c r="B2764" s="228"/>
      <c r="C2764" s="228"/>
      <c r="D2764" s="494"/>
      <c r="E2764" s="229">
        <f t="shared" si="506"/>
        <v>0</v>
      </c>
      <c r="F2764" s="230">
        <f t="shared" si="507"/>
        <v>0</v>
      </c>
      <c r="G2764" s="232"/>
      <c r="I2764" s="658"/>
    </row>
    <row r="2765" spans="1:15">
      <c r="A2765" s="227" t="str">
        <f t="shared" si="505"/>
        <v>-</v>
      </c>
      <c r="B2765" s="228"/>
      <c r="C2765" s="228"/>
      <c r="D2765" s="494"/>
      <c r="E2765" s="229">
        <f t="shared" si="506"/>
        <v>0</v>
      </c>
      <c r="F2765" s="230">
        <f t="shared" si="507"/>
        <v>0</v>
      </c>
      <c r="G2765" s="232"/>
      <c r="I2765" s="658"/>
    </row>
    <row r="2766" spans="1:15">
      <c r="A2766" s="227" t="str">
        <f t="shared" si="505"/>
        <v>-</v>
      </c>
      <c r="B2766" s="228"/>
      <c r="C2766" s="228"/>
      <c r="D2766" s="494"/>
      <c r="E2766" s="229">
        <f t="shared" si="506"/>
        <v>0</v>
      </c>
      <c r="F2766" s="230">
        <f t="shared" si="507"/>
        <v>0</v>
      </c>
      <c r="G2766" s="232"/>
      <c r="I2766" s="658"/>
    </row>
    <row r="2767" spans="1:15">
      <c r="A2767" s="227" t="str">
        <f t="shared" si="505"/>
        <v>-</v>
      </c>
      <c r="B2767" s="228"/>
      <c r="C2767" s="228"/>
      <c r="D2767" s="494"/>
      <c r="E2767" s="229">
        <f t="shared" si="506"/>
        <v>0</v>
      </c>
      <c r="F2767" s="230">
        <f t="shared" si="507"/>
        <v>0</v>
      </c>
      <c r="G2767" s="232"/>
      <c r="I2767" s="658"/>
    </row>
    <row r="2768" spans="1:15">
      <c r="A2768" s="227" t="str">
        <f t="shared" si="505"/>
        <v>-</v>
      </c>
      <c r="B2768" s="228"/>
      <c r="C2768" s="228"/>
      <c r="D2768" s="494"/>
      <c r="E2768" s="229">
        <f t="shared" si="506"/>
        <v>0</v>
      </c>
      <c r="F2768" s="230">
        <f t="shared" si="507"/>
        <v>0</v>
      </c>
      <c r="G2768" s="232"/>
      <c r="I2768" s="658"/>
    </row>
    <row r="2769" spans="1:15">
      <c r="A2769" s="227" t="str">
        <f t="shared" si="505"/>
        <v>-</v>
      </c>
      <c r="B2769" s="228"/>
      <c r="C2769" s="228"/>
      <c r="D2769" s="494"/>
      <c r="E2769" s="229">
        <f t="shared" si="506"/>
        <v>0</v>
      </c>
      <c r="F2769" s="230">
        <f t="shared" si="507"/>
        <v>0</v>
      </c>
      <c r="G2769" s="232"/>
      <c r="I2769" s="658"/>
    </row>
    <row r="2770" spans="1:15">
      <c r="A2770" s="227" t="str">
        <f t="shared" si="505"/>
        <v>-</v>
      </c>
      <c r="B2770" s="228"/>
      <c r="C2770" s="228"/>
      <c r="D2770" s="494"/>
      <c r="E2770" s="229">
        <f t="shared" si="506"/>
        <v>0</v>
      </c>
      <c r="F2770" s="230">
        <f t="shared" si="507"/>
        <v>0</v>
      </c>
      <c r="G2770" s="232"/>
      <c r="I2770" s="658"/>
    </row>
    <row r="2771" spans="1:15">
      <c r="A2771" s="227" t="str">
        <f t="shared" si="505"/>
        <v>-</v>
      </c>
      <c r="B2771" s="228"/>
      <c r="C2771" s="228"/>
      <c r="D2771" s="494"/>
      <c r="E2771" s="229">
        <f t="shared" si="506"/>
        <v>0</v>
      </c>
      <c r="F2771" s="230">
        <f t="shared" si="507"/>
        <v>0</v>
      </c>
      <c r="G2771" s="232"/>
      <c r="I2771" s="658"/>
    </row>
    <row r="2772" spans="1:15" ht="13.5" thickBot="1">
      <c r="A2772" s="234"/>
      <c r="B2772" s="456"/>
      <c r="C2772" s="235"/>
      <c r="D2772" s="503"/>
      <c r="E2772" s="237"/>
      <c r="F2772" s="238" t="s">
        <v>80</v>
      </c>
      <c r="G2772" s="239">
        <f>SUM(F2760:F2771)</f>
        <v>0</v>
      </c>
      <c r="I2772" s="659"/>
    </row>
    <row r="2773" spans="1:15" ht="13.5" thickTop="1">
      <c r="A2773" s="240" t="s">
        <v>67</v>
      </c>
      <c r="B2773" s="446"/>
      <c r="C2773" s="241"/>
      <c r="D2773" s="509"/>
      <c r="E2773" s="243"/>
      <c r="F2773" s="242"/>
      <c r="G2773" s="244"/>
      <c r="I2773" s="659"/>
    </row>
    <row r="2774" spans="1:15" s="220" customFormat="1" ht="26">
      <c r="A2774" s="245" t="s">
        <v>57</v>
      </c>
      <c r="B2774" s="455"/>
      <c r="C2774" s="247" t="s">
        <v>58</v>
      </c>
      <c r="D2774" s="515" t="s">
        <v>68</v>
      </c>
      <c r="E2774" s="248" t="s">
        <v>69</v>
      </c>
      <c r="F2774" s="249" t="s">
        <v>79</v>
      </c>
      <c r="G2774" s="250" t="s">
        <v>70</v>
      </c>
      <c r="I2774" s="657"/>
      <c r="J2774" s="226"/>
      <c r="O2774" s="296"/>
    </row>
    <row r="2775" spans="1:15">
      <c r="A2775" s="748" t="str">
        <f t="shared" ref="A2775:A2786" si="508">IF(I2775=0,"",VLOOKUP(I2775,MATERIALES,2,FALSE))</f>
        <v/>
      </c>
      <c r="B2775" s="749"/>
      <c r="C2775" s="251" t="str">
        <f t="shared" ref="C2775:C2783" si="509">IF(I2775=0,"",VLOOKUP(I2775,MATERIALES,3,FALSE))</f>
        <v/>
      </c>
      <c r="D2775" s="494"/>
      <c r="E2775" s="252">
        <f t="shared" ref="E2775:E2786" si="510">IF(I2775=0,0,VLOOKUP(I2775,MATERIALES,4,FALSE))</f>
        <v>0</v>
      </c>
      <c r="F2775" s="230">
        <f>D2775*E2775</f>
        <v>0</v>
      </c>
      <c r="G2775" s="231"/>
      <c r="I2775" s="658"/>
    </row>
    <row r="2776" spans="1:15">
      <c r="A2776" s="748" t="str">
        <f t="shared" si="508"/>
        <v/>
      </c>
      <c r="B2776" s="749"/>
      <c r="C2776" s="251" t="str">
        <f t="shared" si="509"/>
        <v/>
      </c>
      <c r="D2776" s="494"/>
      <c r="E2776" s="252">
        <f t="shared" si="510"/>
        <v>0</v>
      </c>
      <c r="F2776" s="230">
        <f t="shared" ref="F2776:F2786" si="511">D2776*E2776</f>
        <v>0</v>
      </c>
      <c r="G2776" s="232"/>
      <c r="I2776" s="658"/>
    </row>
    <row r="2777" spans="1:15">
      <c r="A2777" s="748" t="str">
        <f t="shared" si="508"/>
        <v/>
      </c>
      <c r="B2777" s="749"/>
      <c r="C2777" s="251" t="str">
        <f t="shared" si="509"/>
        <v/>
      </c>
      <c r="D2777" s="494"/>
      <c r="E2777" s="252">
        <f t="shared" si="510"/>
        <v>0</v>
      </c>
      <c r="F2777" s="230">
        <f t="shared" si="511"/>
        <v>0</v>
      </c>
      <c r="G2777" s="232"/>
      <c r="I2777" s="658"/>
    </row>
    <row r="2778" spans="1:15">
      <c r="A2778" s="748" t="str">
        <f t="shared" si="508"/>
        <v/>
      </c>
      <c r="B2778" s="749"/>
      <c r="C2778" s="251" t="str">
        <f t="shared" si="509"/>
        <v/>
      </c>
      <c r="D2778" s="494"/>
      <c r="E2778" s="252">
        <f t="shared" si="510"/>
        <v>0</v>
      </c>
      <c r="F2778" s="230">
        <f t="shared" si="511"/>
        <v>0</v>
      </c>
      <c r="G2778" s="232"/>
      <c r="I2778" s="658"/>
    </row>
    <row r="2779" spans="1:15">
      <c r="A2779" s="748" t="str">
        <f t="shared" si="508"/>
        <v/>
      </c>
      <c r="B2779" s="749"/>
      <c r="C2779" s="251" t="str">
        <f t="shared" si="509"/>
        <v/>
      </c>
      <c r="D2779" s="494"/>
      <c r="E2779" s="252">
        <f t="shared" si="510"/>
        <v>0</v>
      </c>
      <c r="F2779" s="230">
        <f t="shared" si="511"/>
        <v>0</v>
      </c>
      <c r="G2779" s="232"/>
      <c r="I2779" s="658"/>
    </row>
    <row r="2780" spans="1:15">
      <c r="A2780" s="748" t="str">
        <f t="shared" si="508"/>
        <v/>
      </c>
      <c r="B2780" s="749"/>
      <c r="C2780" s="251" t="str">
        <f t="shared" si="509"/>
        <v/>
      </c>
      <c r="D2780" s="494"/>
      <c r="E2780" s="252">
        <f t="shared" si="510"/>
        <v>0</v>
      </c>
      <c r="F2780" s="230">
        <f t="shared" si="511"/>
        <v>0</v>
      </c>
      <c r="G2780" s="232"/>
      <c r="I2780" s="658"/>
    </row>
    <row r="2781" spans="1:15">
      <c r="A2781" s="748" t="str">
        <f t="shared" si="508"/>
        <v/>
      </c>
      <c r="B2781" s="749"/>
      <c r="C2781" s="251" t="str">
        <f t="shared" si="509"/>
        <v/>
      </c>
      <c r="D2781" s="494"/>
      <c r="E2781" s="252">
        <f t="shared" si="510"/>
        <v>0</v>
      </c>
      <c r="F2781" s="230">
        <f t="shared" si="511"/>
        <v>0</v>
      </c>
      <c r="G2781" s="232"/>
      <c r="I2781" s="658"/>
    </row>
    <row r="2782" spans="1:15">
      <c r="A2782" s="748" t="str">
        <f t="shared" si="508"/>
        <v/>
      </c>
      <c r="B2782" s="749"/>
      <c r="C2782" s="251" t="str">
        <f t="shared" si="509"/>
        <v/>
      </c>
      <c r="D2782" s="494"/>
      <c r="E2782" s="252">
        <f t="shared" si="510"/>
        <v>0</v>
      </c>
      <c r="F2782" s="230">
        <f t="shared" si="511"/>
        <v>0</v>
      </c>
      <c r="G2782" s="253"/>
      <c r="I2782" s="658"/>
    </row>
    <row r="2783" spans="1:15">
      <c r="A2783" s="748" t="str">
        <f t="shared" si="508"/>
        <v/>
      </c>
      <c r="B2783" s="749"/>
      <c r="C2783" s="251" t="str">
        <f t="shared" si="509"/>
        <v/>
      </c>
      <c r="D2783" s="494"/>
      <c r="E2783" s="252">
        <f t="shared" si="510"/>
        <v>0</v>
      </c>
      <c r="F2783" s="230">
        <f t="shared" si="511"/>
        <v>0</v>
      </c>
      <c r="G2783" s="232"/>
      <c r="I2783" s="658"/>
    </row>
    <row r="2784" spans="1:15">
      <c r="A2784" s="748" t="str">
        <f t="shared" si="508"/>
        <v/>
      </c>
      <c r="B2784" s="749"/>
      <c r="C2784" s="251"/>
      <c r="D2784" s="494"/>
      <c r="E2784" s="252">
        <f t="shared" si="510"/>
        <v>0</v>
      </c>
      <c r="F2784" s="230">
        <f t="shared" si="511"/>
        <v>0</v>
      </c>
      <c r="G2784" s="232"/>
      <c r="I2784" s="658"/>
    </row>
    <row r="2785" spans="1:9">
      <c r="A2785" s="748" t="str">
        <f t="shared" si="508"/>
        <v/>
      </c>
      <c r="B2785" s="749"/>
      <c r="C2785" s="251"/>
      <c r="D2785" s="494"/>
      <c r="E2785" s="252">
        <f t="shared" si="510"/>
        <v>0</v>
      </c>
      <c r="F2785" s="230">
        <f t="shared" si="511"/>
        <v>0</v>
      </c>
      <c r="G2785" s="232"/>
      <c r="I2785" s="658"/>
    </row>
    <row r="2786" spans="1:9">
      <c r="A2786" s="748" t="str">
        <f t="shared" si="508"/>
        <v/>
      </c>
      <c r="B2786" s="749"/>
      <c r="C2786" s="251" t="str">
        <f t="shared" ref="C2786" si="512">IF(I2786=0,"",VLOOKUP(I2786,MATERIALES,3,FALSE))</f>
        <v/>
      </c>
      <c r="D2786" s="494"/>
      <c r="E2786" s="252">
        <f t="shared" si="510"/>
        <v>0</v>
      </c>
      <c r="F2786" s="230">
        <f t="shared" si="511"/>
        <v>0</v>
      </c>
      <c r="G2786" s="233"/>
      <c r="I2786" s="658"/>
    </row>
    <row r="2787" spans="1:9" ht="26.25" customHeight="1" thickBot="1">
      <c r="A2787" s="214"/>
      <c r="B2787" s="438"/>
      <c r="C2787" s="215"/>
      <c r="D2787" s="483"/>
      <c r="E2787" s="254"/>
      <c r="F2787" s="255" t="s">
        <v>81</v>
      </c>
      <c r="G2787" s="253">
        <f>ROUND(SUM(F2775:F2786),0)</f>
        <v>0</v>
      </c>
      <c r="I2787" s="659"/>
    </row>
    <row r="2788" spans="1:9" ht="14" thickTop="1" thickBot="1">
      <c r="A2788" s="256" t="s">
        <v>72</v>
      </c>
      <c r="B2788" s="445"/>
      <c r="C2788" s="257"/>
      <c r="D2788" s="523"/>
      <c r="E2788" s="259"/>
      <c r="F2788" s="258"/>
      <c r="G2788" s="260"/>
      <c r="I2788" s="659"/>
    </row>
    <row r="2789" spans="1:9" ht="13.5" thickTop="1">
      <c r="A2789" s="245" t="s">
        <v>57</v>
      </c>
      <c r="B2789" s="455"/>
      <c r="C2789" s="248" t="s">
        <v>71</v>
      </c>
      <c r="D2789" s="515" t="s">
        <v>75</v>
      </c>
      <c r="E2789" s="248" t="s">
        <v>98</v>
      </c>
      <c r="F2789" s="249" t="s">
        <v>79</v>
      </c>
      <c r="G2789" s="250" t="s">
        <v>70</v>
      </c>
      <c r="I2789" s="659"/>
    </row>
    <row r="2790" spans="1:9">
      <c r="A2790" s="748" t="str">
        <f>IF(I2790=0,"",VLOOKUP(I2790,EQUIPOS,2,FALSE))</f>
        <v/>
      </c>
      <c r="B2790" s="749"/>
      <c r="C2790" s="195"/>
      <c r="D2790" s="494"/>
      <c r="E2790" s="252">
        <f>IF(I2790=0,0,VLOOKUP(I2790,EQUIPOS,4,FALSE))</f>
        <v>0</v>
      </c>
      <c r="F2790" s="230">
        <f>C2790*D2790*E2790</f>
        <v>0</v>
      </c>
      <c r="G2790" s="231"/>
      <c r="I2790" s="658"/>
    </row>
    <row r="2791" spans="1:9">
      <c r="A2791" s="748" t="str">
        <f>IF(I2791=0,"",VLOOKUP(I2791,EQUIPOS,2,FALSE))</f>
        <v/>
      </c>
      <c r="B2791" s="749"/>
      <c r="C2791" s="195"/>
      <c r="D2791" s="494"/>
      <c r="E2791" s="252">
        <f>IF(I2791=0,0,VLOOKUP(I2791,EQUIPOS,4,FALSE))</f>
        <v>0</v>
      </c>
      <c r="F2791" s="230">
        <f t="shared" ref="F2791:F2794" si="513">C2791*D2791*E2791</f>
        <v>0</v>
      </c>
      <c r="G2791" s="232"/>
      <c r="I2791" s="658"/>
    </row>
    <row r="2792" spans="1:9">
      <c r="A2792" s="748" t="str">
        <f>IF(I2792=0,"",VLOOKUP(I2792,EQUIPOS,2,FALSE))</f>
        <v/>
      </c>
      <c r="B2792" s="749"/>
      <c r="C2792" s="195"/>
      <c r="D2792" s="494"/>
      <c r="E2792" s="252">
        <f>IF(I2792=0,0,VLOOKUP(I2792,EQUIPOS,4,FALSE))</f>
        <v>0</v>
      </c>
      <c r="F2792" s="230">
        <f t="shared" si="513"/>
        <v>0</v>
      </c>
      <c r="G2792" s="232"/>
      <c r="I2792" s="658"/>
    </row>
    <row r="2793" spans="1:9">
      <c r="A2793" s="748" t="str">
        <f>IF(I2793=0,"",VLOOKUP(I2793,EQUIPOS,2,FALSE))</f>
        <v/>
      </c>
      <c r="B2793" s="749"/>
      <c r="C2793" s="195"/>
      <c r="D2793" s="494"/>
      <c r="E2793" s="252">
        <f>IF(I2793=0,0,VLOOKUP(I2793,EQUIPOS,4,FALSE))</f>
        <v>0</v>
      </c>
      <c r="F2793" s="230">
        <f t="shared" si="513"/>
        <v>0</v>
      </c>
      <c r="G2793" s="232"/>
      <c r="I2793" s="658"/>
    </row>
    <row r="2794" spans="1:9">
      <c r="A2794" s="748" t="str">
        <f>IF(I2794=0,"",VLOOKUP(I2794,EQUIPOS,2,FALSE))</f>
        <v/>
      </c>
      <c r="B2794" s="749"/>
      <c r="C2794" s="195"/>
      <c r="D2794" s="494"/>
      <c r="E2794" s="252">
        <f>IF(I2794=0,0,VLOOKUP(I2794,EQUIPOS,4,FALSE))</f>
        <v>0</v>
      </c>
      <c r="F2794" s="230">
        <f t="shared" si="513"/>
        <v>0</v>
      </c>
      <c r="G2794" s="233"/>
      <c r="I2794" s="658"/>
    </row>
    <row r="2795" spans="1:9" ht="30.75" customHeight="1" thickBot="1">
      <c r="A2795" s="234"/>
      <c r="B2795" s="456"/>
      <c r="C2795" s="235"/>
      <c r="D2795" s="503"/>
      <c r="E2795" s="261"/>
      <c r="F2795" s="238" t="s">
        <v>82</v>
      </c>
      <c r="G2795" s="262">
        <f>SUM(F2790:F2794)</f>
        <v>0</v>
      </c>
      <c r="I2795" s="659"/>
    </row>
    <row r="2796" spans="1:9" ht="13.5" thickTop="1">
      <c r="A2796" s="240" t="s">
        <v>73</v>
      </c>
      <c r="B2796" s="446"/>
      <c r="C2796" s="241"/>
      <c r="D2796" s="509"/>
      <c r="E2796" s="243"/>
      <c r="F2796" s="242"/>
      <c r="G2796" s="244"/>
      <c r="I2796" s="659"/>
    </row>
    <row r="2797" spans="1:9" ht="26">
      <c r="A2797" s="245" t="s">
        <v>57</v>
      </c>
      <c r="B2797" s="454" t="s">
        <v>58</v>
      </c>
      <c r="C2797" s="247" t="s">
        <v>68</v>
      </c>
      <c r="D2797" s="515" t="s">
        <v>74</v>
      </c>
      <c r="E2797" s="248" t="s">
        <v>69</v>
      </c>
      <c r="F2797" s="249" t="s">
        <v>79</v>
      </c>
      <c r="G2797" s="250" t="s">
        <v>70</v>
      </c>
      <c r="H2797" s="220"/>
      <c r="I2797" s="657"/>
    </row>
    <row r="2798" spans="1:9">
      <c r="A2798" s="263" t="str">
        <f t="shared" ref="A2798:A2809" si="514">IF(I2798=0,"",VLOOKUP(I2798,MANOOBRA,2,FALSE))</f>
        <v/>
      </c>
      <c r="B2798" s="444" t="str">
        <f t="shared" ref="B2798:B2809" si="515">IF(I2798=0,"",VLOOKUP(I2798,MANOOBRA,3,FALSE))</f>
        <v/>
      </c>
      <c r="C2798" s="195"/>
      <c r="D2798" s="563"/>
      <c r="E2798" s="252">
        <f t="shared" ref="E2798:E2809" si="516">IF(I2798=0,0,VLOOKUP(I2798,MANOOBRA,4,FALSE))</f>
        <v>0</v>
      </c>
      <c r="F2798" s="230">
        <f>IF(D2798=0,0,C2798*E2798/D2798)</f>
        <v>0</v>
      </c>
      <c r="G2798" s="231"/>
      <c r="I2798" s="658"/>
    </row>
    <row r="2799" spans="1:9">
      <c r="A2799" s="263" t="str">
        <f t="shared" si="514"/>
        <v/>
      </c>
      <c r="B2799" s="444" t="str">
        <f t="shared" si="515"/>
        <v/>
      </c>
      <c r="C2799" s="195"/>
      <c r="D2799" s="563"/>
      <c r="E2799" s="252">
        <f t="shared" si="516"/>
        <v>0</v>
      </c>
      <c r="F2799" s="230">
        <f t="shared" ref="F2799:F2809" si="517">IF(D2799=0,0,C2799*E2799/D2799)</f>
        <v>0</v>
      </c>
      <c r="G2799" s="232"/>
      <c r="I2799" s="658"/>
    </row>
    <row r="2800" spans="1:9">
      <c r="A2800" s="263" t="str">
        <f t="shared" si="514"/>
        <v/>
      </c>
      <c r="B2800" s="444" t="str">
        <f t="shared" si="515"/>
        <v/>
      </c>
      <c r="C2800" s="195"/>
      <c r="D2800" s="527"/>
      <c r="E2800" s="252">
        <f t="shared" si="516"/>
        <v>0</v>
      </c>
      <c r="F2800" s="230">
        <f t="shared" si="517"/>
        <v>0</v>
      </c>
      <c r="G2800" s="232"/>
      <c r="I2800" s="658"/>
    </row>
    <row r="2801" spans="1:15">
      <c r="A2801" s="263" t="str">
        <f t="shared" si="514"/>
        <v/>
      </c>
      <c r="B2801" s="444" t="str">
        <f t="shared" si="515"/>
        <v/>
      </c>
      <c r="C2801" s="195"/>
      <c r="D2801" s="527"/>
      <c r="E2801" s="252">
        <f t="shared" si="516"/>
        <v>0</v>
      </c>
      <c r="F2801" s="230">
        <f t="shared" si="517"/>
        <v>0</v>
      </c>
      <c r="G2801" s="232"/>
      <c r="I2801" s="658"/>
    </row>
    <row r="2802" spans="1:15">
      <c r="A2802" s="263" t="str">
        <f t="shared" si="514"/>
        <v/>
      </c>
      <c r="B2802" s="444" t="str">
        <f t="shared" si="515"/>
        <v/>
      </c>
      <c r="C2802" s="195"/>
      <c r="D2802" s="527"/>
      <c r="E2802" s="252">
        <f t="shared" si="516"/>
        <v>0</v>
      </c>
      <c r="F2802" s="230">
        <f t="shared" si="517"/>
        <v>0</v>
      </c>
      <c r="G2802" s="232"/>
      <c r="I2802" s="658"/>
    </row>
    <row r="2803" spans="1:15">
      <c r="A2803" s="263" t="str">
        <f t="shared" si="514"/>
        <v/>
      </c>
      <c r="B2803" s="444" t="str">
        <f t="shared" si="515"/>
        <v/>
      </c>
      <c r="C2803" s="195"/>
      <c r="D2803" s="527"/>
      <c r="E2803" s="252">
        <f t="shared" si="516"/>
        <v>0</v>
      </c>
      <c r="F2803" s="230">
        <f t="shared" si="517"/>
        <v>0</v>
      </c>
      <c r="G2803" s="232"/>
      <c r="I2803" s="658"/>
    </row>
    <row r="2804" spans="1:15">
      <c r="A2804" s="263" t="str">
        <f t="shared" si="514"/>
        <v/>
      </c>
      <c r="B2804" s="444" t="str">
        <f t="shared" si="515"/>
        <v/>
      </c>
      <c r="C2804" s="195"/>
      <c r="D2804" s="527"/>
      <c r="E2804" s="252">
        <f t="shared" si="516"/>
        <v>0</v>
      </c>
      <c r="F2804" s="230">
        <f t="shared" si="517"/>
        <v>0</v>
      </c>
      <c r="G2804" s="232"/>
      <c r="I2804" s="658"/>
    </row>
    <row r="2805" spans="1:15">
      <c r="A2805" s="263" t="str">
        <f t="shared" si="514"/>
        <v/>
      </c>
      <c r="B2805" s="444" t="str">
        <f t="shared" si="515"/>
        <v/>
      </c>
      <c r="C2805" s="195"/>
      <c r="D2805" s="527"/>
      <c r="E2805" s="252">
        <f t="shared" si="516"/>
        <v>0</v>
      </c>
      <c r="F2805" s="230">
        <f t="shared" si="517"/>
        <v>0</v>
      </c>
      <c r="G2805" s="232"/>
      <c r="I2805" s="658"/>
    </row>
    <row r="2806" spans="1:15">
      <c r="A2806" s="263" t="str">
        <f t="shared" si="514"/>
        <v/>
      </c>
      <c r="B2806" s="444" t="str">
        <f t="shared" si="515"/>
        <v/>
      </c>
      <c r="C2806" s="195"/>
      <c r="D2806" s="527"/>
      <c r="E2806" s="252">
        <f t="shared" si="516"/>
        <v>0</v>
      </c>
      <c r="F2806" s="230">
        <f t="shared" si="517"/>
        <v>0</v>
      </c>
      <c r="G2806" s="232"/>
      <c r="I2806" s="658"/>
    </row>
    <row r="2807" spans="1:15">
      <c r="A2807" s="263" t="str">
        <f t="shared" si="514"/>
        <v/>
      </c>
      <c r="B2807" s="444" t="str">
        <f t="shared" si="515"/>
        <v/>
      </c>
      <c r="C2807" s="195"/>
      <c r="D2807" s="527"/>
      <c r="E2807" s="252">
        <f t="shared" si="516"/>
        <v>0</v>
      </c>
      <c r="F2807" s="230">
        <f t="shared" si="517"/>
        <v>0</v>
      </c>
      <c r="G2807" s="232"/>
      <c r="I2807" s="658"/>
    </row>
    <row r="2808" spans="1:15">
      <c r="A2808" s="263" t="str">
        <f t="shared" si="514"/>
        <v/>
      </c>
      <c r="B2808" s="444" t="str">
        <f t="shared" si="515"/>
        <v/>
      </c>
      <c r="C2808" s="195"/>
      <c r="D2808" s="527"/>
      <c r="E2808" s="252">
        <f t="shared" si="516"/>
        <v>0</v>
      </c>
      <c r="F2808" s="230">
        <f t="shared" si="517"/>
        <v>0</v>
      </c>
      <c r="G2808" s="232"/>
      <c r="I2808" s="658"/>
    </row>
    <row r="2809" spans="1:15">
      <c r="A2809" s="263" t="str">
        <f t="shared" si="514"/>
        <v/>
      </c>
      <c r="B2809" s="444" t="str">
        <f t="shared" si="515"/>
        <v/>
      </c>
      <c r="C2809" s="195"/>
      <c r="D2809" s="527"/>
      <c r="E2809" s="252">
        <f t="shared" si="516"/>
        <v>0</v>
      </c>
      <c r="F2809" s="230">
        <f t="shared" si="517"/>
        <v>0</v>
      </c>
      <c r="G2809" s="233"/>
      <c r="I2809" s="658"/>
    </row>
    <row r="2810" spans="1:15" ht="31.5" customHeight="1" thickBot="1">
      <c r="A2810" s="234"/>
      <c r="B2810" s="456"/>
      <c r="C2810" s="235"/>
      <c r="D2810" s="237"/>
      <c r="E2810" s="237"/>
      <c r="F2810" s="238" t="s">
        <v>83</v>
      </c>
      <c r="G2810" s="262">
        <f>ROUND(SUM(F2798:F2809),0)</f>
        <v>0</v>
      </c>
      <c r="I2810" s="659"/>
    </row>
    <row r="2811" spans="1:15" ht="13.5" thickTop="1">
      <c r="A2811" s="186" t="s">
        <v>76</v>
      </c>
      <c r="B2811" s="446"/>
      <c r="C2811" s="241"/>
      <c r="D2811" s="243"/>
      <c r="E2811" s="243"/>
      <c r="F2811" s="242"/>
      <c r="G2811" s="244"/>
      <c r="I2811" s="659"/>
    </row>
    <row r="2812" spans="1:15">
      <c r="A2812" s="245" t="s">
        <v>57</v>
      </c>
      <c r="B2812" s="455"/>
      <c r="C2812" s="246"/>
      <c r="D2812" s="317"/>
      <c r="E2812" s="248" t="s">
        <v>77</v>
      </c>
      <c r="F2812" s="249" t="s">
        <v>78</v>
      </c>
      <c r="G2812" s="264" t="s">
        <v>77</v>
      </c>
      <c r="H2812" s="220"/>
      <c r="I2812" s="657"/>
    </row>
    <row r="2813" spans="1:15">
      <c r="A2813" s="185" t="s">
        <v>87</v>
      </c>
      <c r="B2813" s="453"/>
      <c r="C2813" s="265"/>
      <c r="D2813" s="318"/>
      <c r="E2813" s="229">
        <f>ROUND(SUM(G2772,G2787,G2795,G2810),2)</f>
        <v>0</v>
      </c>
      <c r="F2813" s="266">
        <f>A</f>
        <v>0</v>
      </c>
      <c r="G2813" s="267">
        <f>E2813*F2813</f>
        <v>0</v>
      </c>
      <c r="I2813" s="659"/>
    </row>
    <row r="2814" spans="1:15">
      <c r="A2814" s="185" t="s">
        <v>85</v>
      </c>
      <c r="B2814" s="453"/>
      <c r="C2814" s="265"/>
      <c r="D2814" s="318"/>
      <c r="E2814" s="229">
        <f>SUM(G2772,G2787,G2795,G2810)</f>
        <v>0</v>
      </c>
      <c r="F2814" s="266">
        <f>I</f>
        <v>0</v>
      </c>
      <c r="G2814" s="267">
        <f>E2814*F2814</f>
        <v>0</v>
      </c>
      <c r="I2814" s="659"/>
    </row>
    <row r="2815" spans="1:15">
      <c r="A2815" s="185" t="s">
        <v>86</v>
      </c>
      <c r="B2815" s="453"/>
      <c r="C2815" s="265"/>
      <c r="D2815" s="318"/>
      <c r="E2815" s="229">
        <f>SUM(G2772,G2787,G2795,G2810)</f>
        <v>0</v>
      </c>
      <c r="F2815" s="266">
        <f>U</f>
        <v>0</v>
      </c>
      <c r="G2815" s="267">
        <f>E2815*F2815</f>
        <v>0</v>
      </c>
      <c r="I2815" s="659"/>
    </row>
    <row r="2816" spans="1:15" ht="33" customHeight="1" thickBot="1">
      <c r="A2816" s="234"/>
      <c r="B2816" s="456"/>
      <c r="C2816" s="235"/>
      <c r="D2816" s="237"/>
      <c r="E2816" s="237"/>
      <c r="F2816" s="268" t="s">
        <v>84</v>
      </c>
      <c r="G2816" s="262">
        <f>SUM(G2813:G2815)</f>
        <v>0</v>
      </c>
      <c r="I2816" s="659"/>
      <c r="J2816" s="295"/>
      <c r="K2816" s="296"/>
      <c r="L2816" s="296"/>
      <c r="M2816" s="296"/>
      <c r="N2816" s="296"/>
      <c r="O2816" s="296"/>
    </row>
    <row r="2817" spans="1:16" s="211" customFormat="1" ht="14" thickTop="1" thickBot="1">
      <c r="A2817" s="269"/>
      <c r="B2817" s="443"/>
      <c r="C2817" s="270"/>
      <c r="D2817" s="319"/>
      <c r="E2817" s="271" t="s">
        <v>89</v>
      </c>
      <c r="F2817" s="272"/>
      <c r="G2817" s="273">
        <f>ROUND(SUM(G2772,G2787,G2795,G2810,G2816),0)</f>
        <v>0</v>
      </c>
      <c r="I2817" s="660"/>
      <c r="J2817" s="212" t="str">
        <f>B2756</f>
        <v>2,2,2</v>
      </c>
      <c r="K2817" s="274">
        <f>E2813</f>
        <v>0</v>
      </c>
      <c r="L2817" s="294">
        <f>G2813</f>
        <v>0</v>
      </c>
      <c r="M2817" s="294">
        <f>G2814</f>
        <v>0</v>
      </c>
      <c r="N2817" s="294">
        <f>G2815</f>
        <v>0</v>
      </c>
      <c r="O2817" s="299">
        <f>SUM(K2817:N2817)</f>
        <v>0</v>
      </c>
      <c r="P2817" s="294"/>
    </row>
    <row r="2818" spans="1:16" ht="13.5" thickTop="1">
      <c r="A2818" s="275" t="s">
        <v>97</v>
      </c>
      <c r="B2818" s="438"/>
      <c r="C2818" s="215"/>
      <c r="D2818" s="217"/>
      <c r="E2818" s="217"/>
      <c r="F2818" s="216"/>
      <c r="G2818" s="219"/>
      <c r="I2818" s="659"/>
      <c r="P2818" s="294"/>
    </row>
    <row r="2819" spans="1:16">
      <c r="A2819" s="275"/>
      <c r="B2819" s="452"/>
      <c r="C2819" s="276"/>
      <c r="D2819" s="320"/>
      <c r="E2819" s="217"/>
      <c r="F2819" s="216"/>
      <c r="G2819" s="277">
        <f ca="1">TODAY()</f>
        <v>44839</v>
      </c>
      <c r="I2819" s="659"/>
      <c r="P2819" s="294"/>
    </row>
    <row r="2820" spans="1:16" ht="13.5" thickBot="1">
      <c r="A2820" s="234"/>
      <c r="B2820" s="456"/>
      <c r="C2820" s="235"/>
      <c r="D2820" s="237"/>
      <c r="E2820" s="237"/>
      <c r="F2820" s="236"/>
      <c r="G2820" s="278"/>
      <c r="I2820" s="659"/>
      <c r="P2820" s="294"/>
    </row>
    <row r="2821" spans="1:16" s="199" customFormat="1" ht="13.5" thickTop="1">
      <c r="A2821" s="196" t="s">
        <v>109</v>
      </c>
      <c r="B2821" s="458"/>
      <c r="C2821" s="196"/>
      <c r="D2821" s="198"/>
      <c r="E2821" s="198"/>
      <c r="F2821" s="197"/>
      <c r="G2821" s="197"/>
      <c r="I2821" s="321"/>
      <c r="J2821" s="200"/>
      <c r="O2821" s="297"/>
    </row>
    <row r="2822" spans="1:16" s="199" customFormat="1">
      <c r="A2822" s="196" t="str">
        <f>CONCATENATE('Prestaciones y AIU'!A2377," ANALISIS DE PRECIOS UNITARIOS")</f>
        <v xml:space="preserve"> ANALISIS DE PRECIOS UNITARIOS</v>
      </c>
      <c r="B2822" s="458"/>
      <c r="C2822" s="196"/>
      <c r="D2822" s="198"/>
      <c r="E2822" s="198"/>
      <c r="F2822" s="197"/>
      <c r="G2822" s="197"/>
      <c r="I2822" s="321"/>
      <c r="J2822" s="200"/>
      <c r="O2822" s="297"/>
    </row>
    <row r="2823" spans="1:16" s="199" customFormat="1">
      <c r="A2823" s="196" t="str">
        <f>Objeto_LIC</f>
        <v>OPTIMIZACION DEL SISTEMA DE ABASTECIMIENTO (ADUCCION, PRETRATAMIENTO Y CONDUCCION) DEL MUNICPIO DE TAME, DEPARTAMENTO DE ARAUCA</v>
      </c>
      <c r="B2823" s="458"/>
      <c r="C2823" s="196"/>
      <c r="D2823" s="198"/>
      <c r="E2823" s="198"/>
      <c r="F2823" s="197"/>
      <c r="G2823" s="197"/>
      <c r="I2823" s="321"/>
      <c r="J2823" s="200"/>
      <c r="O2823" s="297"/>
    </row>
    <row r="2824" spans="1:16" s="199" customFormat="1">
      <c r="A2824" s="196"/>
      <c r="B2824" s="458"/>
      <c r="C2824" s="196"/>
      <c r="D2824" s="198"/>
      <c r="E2824" s="198"/>
      <c r="F2824" s="197"/>
      <c r="G2824" s="197"/>
      <c r="I2824" s="321"/>
      <c r="J2824" s="200"/>
      <c r="O2824" s="297"/>
    </row>
    <row r="2825" spans="1:16" ht="13.5" thickBot="1">
      <c r="A2825" s="201"/>
      <c r="B2825" s="448"/>
      <c r="C2825" s="201"/>
      <c r="D2825" s="203"/>
      <c r="E2825" s="203"/>
      <c r="F2825" s="202"/>
      <c r="G2825" s="202"/>
    </row>
    <row r="2826" spans="1:16" s="211" customFormat="1" ht="13.5" thickTop="1">
      <c r="A2826" s="206"/>
      <c r="B2826" s="457"/>
      <c r="C2826" s="207"/>
      <c r="D2826" s="209"/>
      <c r="E2826" s="209"/>
      <c r="F2826" s="208"/>
      <c r="G2826" s="210" t="s">
        <v>110</v>
      </c>
      <c r="I2826" s="323"/>
      <c r="J2826" s="212"/>
      <c r="O2826" s="297"/>
    </row>
    <row r="2827" spans="1:16">
      <c r="A2827" s="213" t="s">
        <v>62</v>
      </c>
      <c r="B2827" s="750">
        <f>Proponente</f>
        <v>0</v>
      </c>
      <c r="C2827" s="750"/>
      <c r="D2827" s="750"/>
      <c r="E2827" s="750"/>
      <c r="F2827" s="750"/>
      <c r="G2827" s="751"/>
    </row>
    <row r="2828" spans="1:16" ht="21" customHeight="1">
      <c r="A2828" s="213" t="s">
        <v>63</v>
      </c>
      <c r="B2828" s="470" t="s">
        <v>337</v>
      </c>
      <c r="C2828" s="750" t="str">
        <f>VLOOKUP(B2828,Presupuesto!$A$4:$B$106,2,FALSE)</f>
        <v>Concreto ciclópeo (60% concreto 17,5 y 40% rajón) (cabezal tubería desagüe)</v>
      </c>
      <c r="D2828" s="750"/>
      <c r="E2828" s="750"/>
      <c r="F2828" s="750"/>
      <c r="G2828" s="751"/>
    </row>
    <row r="2829" spans="1:16">
      <c r="A2829" s="214"/>
      <c r="B2829" s="438"/>
      <c r="C2829" s="215"/>
      <c r="D2829" s="217"/>
      <c r="E2829" s="217"/>
      <c r="F2829" s="218" t="s">
        <v>88</v>
      </c>
      <c r="G2829" s="582" t="str">
        <f>IF(B2828=0,"-",VLOOKUP(B2828,Presupuesto!$A$5:$C$119,3,FALSE))</f>
        <v>M3</v>
      </c>
      <c r="H2829" s="582"/>
      <c r="I2829" s="582"/>
      <c r="J2829" s="582"/>
      <c r="K2829" s="583"/>
    </row>
    <row r="2830" spans="1:16" ht="13.5" thickBot="1">
      <c r="A2830" s="213" t="s">
        <v>64</v>
      </c>
      <c r="B2830" s="438"/>
      <c r="C2830" s="215"/>
      <c r="D2830" s="217"/>
      <c r="E2830" s="217"/>
      <c r="F2830" s="216"/>
      <c r="G2830" s="219"/>
      <c r="I2830" s="324"/>
      <c r="J2830" s="295"/>
      <c r="K2830" s="296"/>
      <c r="L2830" s="296"/>
      <c r="M2830" s="296"/>
      <c r="N2830" s="296"/>
      <c r="O2830" s="296"/>
    </row>
    <row r="2831" spans="1:16" s="220" customFormat="1" ht="13.5" thickTop="1">
      <c r="A2831" s="221" t="s">
        <v>57</v>
      </c>
      <c r="B2831" s="447" t="s">
        <v>65</v>
      </c>
      <c r="C2831" s="222" t="s">
        <v>66</v>
      </c>
      <c r="D2831" s="223" t="s">
        <v>74</v>
      </c>
      <c r="E2831" s="224" t="s">
        <v>100</v>
      </c>
      <c r="F2831" s="224" t="s">
        <v>79</v>
      </c>
      <c r="G2831" s="225" t="s">
        <v>70</v>
      </c>
      <c r="I2831" s="657"/>
      <c r="J2831" s="226"/>
      <c r="O2831" s="296"/>
    </row>
    <row r="2832" spans="1:16">
      <c r="A2832" s="227" t="str">
        <f t="shared" ref="A2832:A2843" si="518">IF(I2832=0,"-",VLOOKUP(I2832,EQUIPOS,2,FALSE))</f>
        <v>-</v>
      </c>
      <c r="B2832" s="228"/>
      <c r="C2832" s="228"/>
      <c r="D2832" s="494"/>
      <c r="E2832" s="229">
        <f t="shared" ref="E2832:E2843" si="519">IF(I2832=0,0,VLOOKUP(I2832,EQUIPOS,4,FALSE))</f>
        <v>0</v>
      </c>
      <c r="F2832" s="230">
        <f t="shared" ref="F2832:F2843" si="520">IF(D2832=0,0,E2832/D2832)</f>
        <v>0</v>
      </c>
      <c r="G2832" s="231"/>
      <c r="I2832" s="658"/>
    </row>
    <row r="2833" spans="1:15">
      <c r="A2833" s="227" t="str">
        <f t="shared" si="518"/>
        <v>-</v>
      </c>
      <c r="B2833" s="228"/>
      <c r="C2833" s="228"/>
      <c r="D2833" s="494"/>
      <c r="E2833" s="229">
        <f t="shared" si="519"/>
        <v>0</v>
      </c>
      <c r="F2833" s="230">
        <f t="shared" si="520"/>
        <v>0</v>
      </c>
      <c r="G2833" s="232"/>
      <c r="I2833" s="658"/>
    </row>
    <row r="2834" spans="1:15">
      <c r="A2834" s="227" t="str">
        <f t="shared" si="518"/>
        <v>-</v>
      </c>
      <c r="B2834" s="228"/>
      <c r="C2834" s="228"/>
      <c r="D2834" s="494"/>
      <c r="E2834" s="229">
        <f t="shared" si="519"/>
        <v>0</v>
      </c>
      <c r="F2834" s="230">
        <f t="shared" si="520"/>
        <v>0</v>
      </c>
      <c r="G2834" s="232"/>
      <c r="I2834" s="658"/>
    </row>
    <row r="2835" spans="1:15">
      <c r="A2835" s="227" t="str">
        <f t="shared" si="518"/>
        <v>-</v>
      </c>
      <c r="B2835" s="228"/>
      <c r="C2835" s="228"/>
      <c r="D2835" s="494"/>
      <c r="E2835" s="229">
        <f t="shared" si="519"/>
        <v>0</v>
      </c>
      <c r="F2835" s="230">
        <f t="shared" si="520"/>
        <v>0</v>
      </c>
      <c r="G2835" s="232"/>
      <c r="I2835" s="658"/>
    </row>
    <row r="2836" spans="1:15">
      <c r="A2836" s="227" t="str">
        <f t="shared" si="518"/>
        <v>-</v>
      </c>
      <c r="B2836" s="228"/>
      <c r="C2836" s="228"/>
      <c r="D2836" s="494"/>
      <c r="E2836" s="229">
        <f t="shared" si="519"/>
        <v>0</v>
      </c>
      <c r="F2836" s="230">
        <f t="shared" si="520"/>
        <v>0</v>
      </c>
      <c r="G2836" s="232"/>
      <c r="I2836" s="658"/>
    </row>
    <row r="2837" spans="1:15">
      <c r="A2837" s="227" t="str">
        <f t="shared" si="518"/>
        <v>-</v>
      </c>
      <c r="B2837" s="228"/>
      <c r="C2837" s="228"/>
      <c r="D2837" s="494"/>
      <c r="E2837" s="229">
        <f t="shared" si="519"/>
        <v>0</v>
      </c>
      <c r="F2837" s="230">
        <f t="shared" si="520"/>
        <v>0</v>
      </c>
      <c r="G2837" s="232"/>
      <c r="I2837" s="658"/>
    </row>
    <row r="2838" spans="1:15">
      <c r="A2838" s="227" t="str">
        <f t="shared" si="518"/>
        <v>-</v>
      </c>
      <c r="B2838" s="228"/>
      <c r="C2838" s="228"/>
      <c r="D2838" s="494"/>
      <c r="E2838" s="229">
        <f t="shared" si="519"/>
        <v>0</v>
      </c>
      <c r="F2838" s="230">
        <f t="shared" si="520"/>
        <v>0</v>
      </c>
      <c r="G2838" s="232"/>
      <c r="I2838" s="658"/>
    </row>
    <row r="2839" spans="1:15">
      <c r="A2839" s="227" t="str">
        <f t="shared" si="518"/>
        <v>-</v>
      </c>
      <c r="B2839" s="228"/>
      <c r="C2839" s="228"/>
      <c r="D2839" s="494"/>
      <c r="E2839" s="229">
        <f t="shared" si="519"/>
        <v>0</v>
      </c>
      <c r="F2839" s="230">
        <f t="shared" si="520"/>
        <v>0</v>
      </c>
      <c r="G2839" s="232"/>
      <c r="I2839" s="658"/>
    </row>
    <row r="2840" spans="1:15">
      <c r="A2840" s="227" t="str">
        <f t="shared" si="518"/>
        <v>-</v>
      </c>
      <c r="B2840" s="228"/>
      <c r="C2840" s="228"/>
      <c r="D2840" s="494"/>
      <c r="E2840" s="229">
        <f t="shared" si="519"/>
        <v>0</v>
      </c>
      <c r="F2840" s="230">
        <f t="shared" si="520"/>
        <v>0</v>
      </c>
      <c r="G2840" s="232"/>
      <c r="I2840" s="658"/>
    </row>
    <row r="2841" spans="1:15">
      <c r="A2841" s="227" t="str">
        <f t="shared" si="518"/>
        <v>-</v>
      </c>
      <c r="B2841" s="228"/>
      <c r="C2841" s="228"/>
      <c r="D2841" s="494"/>
      <c r="E2841" s="229">
        <f t="shared" si="519"/>
        <v>0</v>
      </c>
      <c r="F2841" s="230">
        <f t="shared" si="520"/>
        <v>0</v>
      </c>
      <c r="G2841" s="232"/>
      <c r="I2841" s="658"/>
    </row>
    <row r="2842" spans="1:15">
      <c r="A2842" s="227" t="str">
        <f t="shared" si="518"/>
        <v>-</v>
      </c>
      <c r="B2842" s="228"/>
      <c r="C2842" s="228"/>
      <c r="D2842" s="494"/>
      <c r="E2842" s="229">
        <f t="shared" si="519"/>
        <v>0</v>
      </c>
      <c r="F2842" s="230">
        <f t="shared" si="520"/>
        <v>0</v>
      </c>
      <c r="G2842" s="232"/>
      <c r="I2842" s="658"/>
    </row>
    <row r="2843" spans="1:15">
      <c r="A2843" s="227" t="str">
        <f t="shared" si="518"/>
        <v>-</v>
      </c>
      <c r="B2843" s="228"/>
      <c r="C2843" s="228"/>
      <c r="D2843" s="494"/>
      <c r="E2843" s="229">
        <f t="shared" si="519"/>
        <v>0</v>
      </c>
      <c r="F2843" s="230">
        <f t="shared" si="520"/>
        <v>0</v>
      </c>
      <c r="G2843" s="232"/>
      <c r="I2843" s="658"/>
    </row>
    <row r="2844" spans="1:15" ht="13.5" thickBot="1">
      <c r="A2844" s="234"/>
      <c r="B2844" s="456"/>
      <c r="C2844" s="235"/>
      <c r="D2844" s="503"/>
      <c r="E2844" s="237"/>
      <c r="F2844" s="238" t="s">
        <v>80</v>
      </c>
      <c r="G2844" s="239">
        <f>SUM(F2832:F2843)</f>
        <v>0</v>
      </c>
      <c r="I2844" s="659"/>
    </row>
    <row r="2845" spans="1:15" ht="13.5" thickTop="1">
      <c r="A2845" s="240" t="s">
        <v>67</v>
      </c>
      <c r="B2845" s="446"/>
      <c r="C2845" s="241"/>
      <c r="D2845" s="509"/>
      <c r="E2845" s="243"/>
      <c r="F2845" s="242"/>
      <c r="G2845" s="244"/>
      <c r="I2845" s="659"/>
    </row>
    <row r="2846" spans="1:15" s="220" customFormat="1" ht="26">
      <c r="A2846" s="245" t="s">
        <v>57</v>
      </c>
      <c r="B2846" s="455"/>
      <c r="C2846" s="247" t="s">
        <v>58</v>
      </c>
      <c r="D2846" s="515" t="s">
        <v>68</v>
      </c>
      <c r="E2846" s="248" t="s">
        <v>69</v>
      </c>
      <c r="F2846" s="249" t="s">
        <v>79</v>
      </c>
      <c r="G2846" s="250" t="s">
        <v>70</v>
      </c>
      <c r="I2846" s="657"/>
      <c r="J2846" s="226"/>
      <c r="O2846" s="296"/>
    </row>
    <row r="2847" spans="1:15">
      <c r="A2847" s="748" t="str">
        <f t="shared" ref="A2847:A2858" si="521">IF(I2847=0,"",VLOOKUP(I2847,MATERIALES,2,FALSE))</f>
        <v/>
      </c>
      <c r="B2847" s="749"/>
      <c r="C2847" s="251" t="str">
        <f t="shared" ref="C2847:C2855" si="522">IF(I2847=0,"",VLOOKUP(I2847,MATERIALES,3,FALSE))</f>
        <v/>
      </c>
      <c r="D2847" s="494"/>
      <c r="E2847" s="252">
        <f t="shared" ref="E2847:E2858" si="523">IF(I2847=0,0,VLOOKUP(I2847,MATERIALES,4,FALSE))</f>
        <v>0</v>
      </c>
      <c r="F2847" s="230">
        <f>D2847*E2847</f>
        <v>0</v>
      </c>
      <c r="G2847" s="231"/>
      <c r="I2847" s="658"/>
    </row>
    <row r="2848" spans="1:15">
      <c r="A2848" s="748" t="str">
        <f t="shared" si="521"/>
        <v/>
      </c>
      <c r="B2848" s="749"/>
      <c r="C2848" s="251" t="str">
        <f t="shared" si="522"/>
        <v/>
      </c>
      <c r="D2848" s="494"/>
      <c r="E2848" s="252">
        <f t="shared" si="523"/>
        <v>0</v>
      </c>
      <c r="F2848" s="230">
        <f t="shared" ref="F2848:F2858" si="524">D2848*E2848</f>
        <v>0</v>
      </c>
      <c r="G2848" s="232"/>
      <c r="I2848" s="658"/>
    </row>
    <row r="2849" spans="1:9">
      <c r="A2849" s="748" t="str">
        <f t="shared" si="521"/>
        <v/>
      </c>
      <c r="B2849" s="749"/>
      <c r="C2849" s="251" t="str">
        <f t="shared" si="522"/>
        <v/>
      </c>
      <c r="D2849" s="494"/>
      <c r="E2849" s="252">
        <f t="shared" si="523"/>
        <v>0</v>
      </c>
      <c r="F2849" s="230">
        <f t="shared" si="524"/>
        <v>0</v>
      </c>
      <c r="G2849" s="232"/>
      <c r="I2849" s="658"/>
    </row>
    <row r="2850" spans="1:9">
      <c r="A2850" s="748" t="str">
        <f t="shared" si="521"/>
        <v/>
      </c>
      <c r="B2850" s="749"/>
      <c r="C2850" s="251" t="str">
        <f t="shared" si="522"/>
        <v/>
      </c>
      <c r="D2850" s="494"/>
      <c r="E2850" s="252">
        <f t="shared" si="523"/>
        <v>0</v>
      </c>
      <c r="F2850" s="230">
        <f t="shared" si="524"/>
        <v>0</v>
      </c>
      <c r="G2850" s="232"/>
      <c r="I2850" s="658"/>
    </row>
    <row r="2851" spans="1:9">
      <c r="A2851" s="748" t="str">
        <f t="shared" si="521"/>
        <v/>
      </c>
      <c r="B2851" s="749"/>
      <c r="C2851" s="251" t="str">
        <f t="shared" si="522"/>
        <v/>
      </c>
      <c r="D2851" s="494"/>
      <c r="E2851" s="252">
        <f t="shared" si="523"/>
        <v>0</v>
      </c>
      <c r="F2851" s="230">
        <f t="shared" si="524"/>
        <v>0</v>
      </c>
      <c r="G2851" s="232"/>
      <c r="I2851" s="658"/>
    </row>
    <row r="2852" spans="1:9">
      <c r="A2852" s="748" t="str">
        <f t="shared" si="521"/>
        <v/>
      </c>
      <c r="B2852" s="749"/>
      <c r="C2852" s="251" t="str">
        <f t="shared" si="522"/>
        <v/>
      </c>
      <c r="D2852" s="494"/>
      <c r="E2852" s="252">
        <f t="shared" si="523"/>
        <v>0</v>
      </c>
      <c r="F2852" s="230">
        <f t="shared" si="524"/>
        <v>0</v>
      </c>
      <c r="G2852" s="232"/>
      <c r="I2852" s="658"/>
    </row>
    <row r="2853" spans="1:9">
      <c r="A2853" s="748" t="str">
        <f t="shared" si="521"/>
        <v/>
      </c>
      <c r="B2853" s="749"/>
      <c r="C2853" s="251" t="str">
        <f t="shared" si="522"/>
        <v/>
      </c>
      <c r="D2853" s="494"/>
      <c r="E2853" s="252">
        <f t="shared" si="523"/>
        <v>0</v>
      </c>
      <c r="F2853" s="230">
        <f t="shared" si="524"/>
        <v>0</v>
      </c>
      <c r="G2853" s="232"/>
      <c r="I2853" s="658"/>
    </row>
    <row r="2854" spans="1:9">
      <c r="A2854" s="748" t="str">
        <f t="shared" si="521"/>
        <v/>
      </c>
      <c r="B2854" s="749"/>
      <c r="C2854" s="251" t="str">
        <f t="shared" si="522"/>
        <v/>
      </c>
      <c r="D2854" s="494"/>
      <c r="E2854" s="252">
        <f t="shared" si="523"/>
        <v>0</v>
      </c>
      <c r="F2854" s="230">
        <f t="shared" si="524"/>
        <v>0</v>
      </c>
      <c r="G2854" s="253"/>
      <c r="I2854" s="658"/>
    </row>
    <row r="2855" spans="1:9">
      <c r="A2855" s="748" t="str">
        <f t="shared" si="521"/>
        <v/>
      </c>
      <c r="B2855" s="749"/>
      <c r="C2855" s="251" t="str">
        <f t="shared" si="522"/>
        <v/>
      </c>
      <c r="D2855" s="494"/>
      <c r="E2855" s="252">
        <f t="shared" si="523"/>
        <v>0</v>
      </c>
      <c r="F2855" s="230">
        <f t="shared" si="524"/>
        <v>0</v>
      </c>
      <c r="G2855" s="232"/>
      <c r="I2855" s="658"/>
    </row>
    <row r="2856" spans="1:9">
      <c r="A2856" s="748" t="str">
        <f t="shared" si="521"/>
        <v/>
      </c>
      <c r="B2856" s="749"/>
      <c r="C2856" s="251"/>
      <c r="D2856" s="494"/>
      <c r="E2856" s="252">
        <f t="shared" si="523"/>
        <v>0</v>
      </c>
      <c r="F2856" s="230">
        <f t="shared" si="524"/>
        <v>0</v>
      </c>
      <c r="G2856" s="232"/>
      <c r="I2856" s="658"/>
    </row>
    <row r="2857" spans="1:9">
      <c r="A2857" s="748" t="str">
        <f t="shared" si="521"/>
        <v/>
      </c>
      <c r="B2857" s="749"/>
      <c r="C2857" s="251"/>
      <c r="D2857" s="494"/>
      <c r="E2857" s="252">
        <f t="shared" si="523"/>
        <v>0</v>
      </c>
      <c r="F2857" s="230">
        <f t="shared" si="524"/>
        <v>0</v>
      </c>
      <c r="G2857" s="232"/>
      <c r="I2857" s="658"/>
    </row>
    <row r="2858" spans="1:9">
      <c r="A2858" s="748" t="str">
        <f t="shared" si="521"/>
        <v/>
      </c>
      <c r="B2858" s="749"/>
      <c r="C2858" s="251" t="str">
        <f t="shared" ref="C2858" si="525">IF(I2858=0,"",VLOOKUP(I2858,MATERIALES,3,FALSE))</f>
        <v/>
      </c>
      <c r="D2858" s="494"/>
      <c r="E2858" s="252">
        <f t="shared" si="523"/>
        <v>0</v>
      </c>
      <c r="F2858" s="230">
        <f t="shared" si="524"/>
        <v>0</v>
      </c>
      <c r="G2858" s="233"/>
      <c r="I2858" s="658"/>
    </row>
    <row r="2859" spans="1:9" ht="26.25" customHeight="1" thickBot="1">
      <c r="A2859" s="214"/>
      <c r="B2859" s="438"/>
      <c r="C2859" s="215"/>
      <c r="D2859" s="483"/>
      <c r="E2859" s="254"/>
      <c r="F2859" s="255" t="s">
        <v>81</v>
      </c>
      <c r="G2859" s="253">
        <f>ROUND(SUM(F2847:F2858),0)</f>
        <v>0</v>
      </c>
      <c r="I2859" s="659"/>
    </row>
    <row r="2860" spans="1:9" ht="14" thickTop="1" thickBot="1">
      <c r="A2860" s="256" t="s">
        <v>72</v>
      </c>
      <c r="B2860" s="445"/>
      <c r="C2860" s="257"/>
      <c r="D2860" s="523"/>
      <c r="E2860" s="259"/>
      <c r="F2860" s="258"/>
      <c r="G2860" s="260"/>
      <c r="I2860" s="659"/>
    </row>
    <row r="2861" spans="1:9" ht="13.5" thickTop="1">
      <c r="A2861" s="245" t="s">
        <v>57</v>
      </c>
      <c r="B2861" s="455"/>
      <c r="C2861" s="248" t="s">
        <v>71</v>
      </c>
      <c r="D2861" s="515" t="s">
        <v>75</v>
      </c>
      <c r="E2861" s="248" t="s">
        <v>98</v>
      </c>
      <c r="F2861" s="249" t="s">
        <v>79</v>
      </c>
      <c r="G2861" s="250" t="s">
        <v>70</v>
      </c>
      <c r="I2861" s="659"/>
    </row>
    <row r="2862" spans="1:9">
      <c r="A2862" s="748" t="str">
        <f>IF(I2862=0,"",VLOOKUP(I2862,EQUIPOS,2,FALSE))</f>
        <v/>
      </c>
      <c r="B2862" s="749"/>
      <c r="C2862" s="195"/>
      <c r="D2862" s="494"/>
      <c r="E2862" s="252">
        <f>IF(I2862=0,0,VLOOKUP(I2862,EQUIPOS,4,FALSE))</f>
        <v>0</v>
      </c>
      <c r="F2862" s="230">
        <f>C2862*D2862*E2862</f>
        <v>0</v>
      </c>
      <c r="G2862" s="231"/>
      <c r="I2862" s="658"/>
    </row>
    <row r="2863" spans="1:9">
      <c r="A2863" s="748" t="str">
        <f>IF(I2863=0,"",VLOOKUP(I2863,EQUIPOS,2,FALSE))</f>
        <v/>
      </c>
      <c r="B2863" s="749"/>
      <c r="C2863" s="195"/>
      <c r="D2863" s="494"/>
      <c r="E2863" s="252">
        <f>IF(I2863=0,0,VLOOKUP(I2863,EQUIPOS,4,FALSE))</f>
        <v>0</v>
      </c>
      <c r="F2863" s="230">
        <f t="shared" ref="F2863:F2866" si="526">C2863*D2863*E2863</f>
        <v>0</v>
      </c>
      <c r="G2863" s="232"/>
      <c r="I2863" s="658"/>
    </row>
    <row r="2864" spans="1:9">
      <c r="A2864" s="748" t="str">
        <f>IF(I2864=0,"",VLOOKUP(I2864,EQUIPOS,2,FALSE))</f>
        <v/>
      </c>
      <c r="B2864" s="749"/>
      <c r="C2864" s="195"/>
      <c r="D2864" s="494"/>
      <c r="E2864" s="252">
        <f>IF(I2864=0,0,VLOOKUP(I2864,EQUIPOS,4,FALSE))</f>
        <v>0</v>
      </c>
      <c r="F2864" s="230">
        <f t="shared" si="526"/>
        <v>0</v>
      </c>
      <c r="G2864" s="232"/>
      <c r="I2864" s="658"/>
    </row>
    <row r="2865" spans="1:9">
      <c r="A2865" s="748" t="str">
        <f>IF(I2865=0,"",VLOOKUP(I2865,EQUIPOS,2,FALSE))</f>
        <v/>
      </c>
      <c r="B2865" s="749"/>
      <c r="C2865" s="195"/>
      <c r="D2865" s="494"/>
      <c r="E2865" s="252">
        <f>IF(I2865=0,0,VLOOKUP(I2865,EQUIPOS,4,FALSE))</f>
        <v>0</v>
      </c>
      <c r="F2865" s="230">
        <f t="shared" si="526"/>
        <v>0</v>
      </c>
      <c r="G2865" s="232"/>
      <c r="I2865" s="658"/>
    </row>
    <row r="2866" spans="1:9">
      <c r="A2866" s="748" t="str">
        <f>IF(I2866=0,"",VLOOKUP(I2866,EQUIPOS,2,FALSE))</f>
        <v/>
      </c>
      <c r="B2866" s="749"/>
      <c r="C2866" s="195"/>
      <c r="D2866" s="494"/>
      <c r="E2866" s="252">
        <f>IF(I2866=0,0,VLOOKUP(I2866,EQUIPOS,4,FALSE))</f>
        <v>0</v>
      </c>
      <c r="F2866" s="230">
        <f t="shared" si="526"/>
        <v>0</v>
      </c>
      <c r="G2866" s="233"/>
      <c r="I2866" s="658"/>
    </row>
    <row r="2867" spans="1:9" ht="30.75" customHeight="1" thickBot="1">
      <c r="A2867" s="234"/>
      <c r="B2867" s="456"/>
      <c r="C2867" s="235"/>
      <c r="D2867" s="503"/>
      <c r="E2867" s="261"/>
      <c r="F2867" s="238" t="s">
        <v>82</v>
      </c>
      <c r="G2867" s="262">
        <f>SUM(F2862:F2866)</f>
        <v>0</v>
      </c>
      <c r="I2867" s="659"/>
    </row>
    <row r="2868" spans="1:9" ht="13.5" thickTop="1">
      <c r="A2868" s="240" t="s">
        <v>73</v>
      </c>
      <c r="B2868" s="446"/>
      <c r="C2868" s="241"/>
      <c r="D2868" s="509"/>
      <c r="E2868" s="243"/>
      <c r="F2868" s="242"/>
      <c r="G2868" s="244"/>
      <c r="I2868" s="659"/>
    </row>
    <row r="2869" spans="1:9" ht="26">
      <c r="A2869" s="245" t="s">
        <v>57</v>
      </c>
      <c r="B2869" s="454" t="s">
        <v>58</v>
      </c>
      <c r="C2869" s="247" t="s">
        <v>68</v>
      </c>
      <c r="D2869" s="515" t="s">
        <v>74</v>
      </c>
      <c r="E2869" s="248" t="s">
        <v>69</v>
      </c>
      <c r="F2869" s="249" t="s">
        <v>79</v>
      </c>
      <c r="G2869" s="250" t="s">
        <v>70</v>
      </c>
      <c r="H2869" s="220"/>
      <c r="I2869" s="657"/>
    </row>
    <row r="2870" spans="1:9">
      <c r="A2870" s="263" t="str">
        <f t="shared" ref="A2870:A2881" si="527">IF(I2870=0,"",VLOOKUP(I2870,MANOOBRA,2,FALSE))</f>
        <v/>
      </c>
      <c r="B2870" s="444" t="str">
        <f t="shared" ref="B2870:B2881" si="528">IF(I2870=0,"",VLOOKUP(I2870,MANOOBRA,3,FALSE))</f>
        <v/>
      </c>
      <c r="C2870" s="195"/>
      <c r="D2870" s="563"/>
      <c r="E2870" s="252">
        <f t="shared" ref="E2870:E2881" si="529">IF(I2870=0,0,VLOOKUP(I2870,MANOOBRA,4,FALSE))</f>
        <v>0</v>
      </c>
      <c r="F2870" s="230">
        <f>IF(D2870=0,0,C2870*E2870/D2870)</f>
        <v>0</v>
      </c>
      <c r="G2870" s="231"/>
      <c r="I2870" s="658"/>
    </row>
    <row r="2871" spans="1:9">
      <c r="A2871" s="263" t="str">
        <f t="shared" si="527"/>
        <v/>
      </c>
      <c r="B2871" s="444" t="str">
        <f t="shared" si="528"/>
        <v/>
      </c>
      <c r="C2871" s="195"/>
      <c r="D2871" s="563"/>
      <c r="E2871" s="252">
        <f t="shared" si="529"/>
        <v>0</v>
      </c>
      <c r="F2871" s="230">
        <f t="shared" ref="F2871:F2881" si="530">IF(D2871=0,0,C2871*E2871/D2871)</f>
        <v>0</v>
      </c>
      <c r="G2871" s="232"/>
      <c r="I2871" s="658"/>
    </row>
    <row r="2872" spans="1:9">
      <c r="A2872" s="263" t="str">
        <f t="shared" si="527"/>
        <v/>
      </c>
      <c r="B2872" s="444" t="str">
        <f t="shared" si="528"/>
        <v/>
      </c>
      <c r="C2872" s="195"/>
      <c r="D2872" s="527"/>
      <c r="E2872" s="252">
        <f t="shared" si="529"/>
        <v>0</v>
      </c>
      <c r="F2872" s="230">
        <f t="shared" si="530"/>
        <v>0</v>
      </c>
      <c r="G2872" s="232"/>
      <c r="I2872" s="658"/>
    </row>
    <row r="2873" spans="1:9">
      <c r="A2873" s="263" t="str">
        <f t="shared" si="527"/>
        <v/>
      </c>
      <c r="B2873" s="444" t="str">
        <f t="shared" si="528"/>
        <v/>
      </c>
      <c r="C2873" s="195"/>
      <c r="D2873" s="527"/>
      <c r="E2873" s="252">
        <f t="shared" si="529"/>
        <v>0</v>
      </c>
      <c r="F2873" s="230">
        <f t="shared" si="530"/>
        <v>0</v>
      </c>
      <c r="G2873" s="232"/>
      <c r="I2873" s="658"/>
    </row>
    <row r="2874" spans="1:9">
      <c r="A2874" s="263" t="str">
        <f t="shared" si="527"/>
        <v/>
      </c>
      <c r="B2874" s="444" t="str">
        <f t="shared" si="528"/>
        <v/>
      </c>
      <c r="C2874" s="195"/>
      <c r="D2874" s="527"/>
      <c r="E2874" s="252">
        <f t="shared" si="529"/>
        <v>0</v>
      </c>
      <c r="F2874" s="230">
        <f t="shared" si="530"/>
        <v>0</v>
      </c>
      <c r="G2874" s="232"/>
      <c r="I2874" s="658"/>
    </row>
    <row r="2875" spans="1:9">
      <c r="A2875" s="263" t="str">
        <f t="shared" si="527"/>
        <v/>
      </c>
      <c r="B2875" s="444" t="str">
        <f t="shared" si="528"/>
        <v/>
      </c>
      <c r="C2875" s="195"/>
      <c r="D2875" s="527"/>
      <c r="E2875" s="252">
        <f t="shared" si="529"/>
        <v>0</v>
      </c>
      <c r="F2875" s="230">
        <f t="shared" si="530"/>
        <v>0</v>
      </c>
      <c r="G2875" s="232"/>
      <c r="I2875" s="658"/>
    </row>
    <row r="2876" spans="1:9">
      <c r="A2876" s="263" t="str">
        <f t="shared" si="527"/>
        <v/>
      </c>
      <c r="B2876" s="444" t="str">
        <f t="shared" si="528"/>
        <v/>
      </c>
      <c r="C2876" s="195"/>
      <c r="D2876" s="527"/>
      <c r="E2876" s="252">
        <f t="shared" si="529"/>
        <v>0</v>
      </c>
      <c r="F2876" s="230">
        <f t="shared" si="530"/>
        <v>0</v>
      </c>
      <c r="G2876" s="232"/>
      <c r="I2876" s="658"/>
    </row>
    <row r="2877" spans="1:9">
      <c r="A2877" s="263" t="str">
        <f t="shared" si="527"/>
        <v/>
      </c>
      <c r="B2877" s="444" t="str">
        <f t="shared" si="528"/>
        <v/>
      </c>
      <c r="C2877" s="195"/>
      <c r="D2877" s="527"/>
      <c r="E2877" s="252">
        <f t="shared" si="529"/>
        <v>0</v>
      </c>
      <c r="F2877" s="230">
        <f t="shared" si="530"/>
        <v>0</v>
      </c>
      <c r="G2877" s="232"/>
      <c r="I2877" s="658"/>
    </row>
    <row r="2878" spans="1:9">
      <c r="A2878" s="263" t="str">
        <f t="shared" si="527"/>
        <v/>
      </c>
      <c r="B2878" s="444" t="str">
        <f t="shared" si="528"/>
        <v/>
      </c>
      <c r="C2878" s="195"/>
      <c r="D2878" s="527"/>
      <c r="E2878" s="252">
        <f t="shared" si="529"/>
        <v>0</v>
      </c>
      <c r="F2878" s="230">
        <f t="shared" si="530"/>
        <v>0</v>
      </c>
      <c r="G2878" s="232"/>
      <c r="I2878" s="658"/>
    </row>
    <row r="2879" spans="1:9">
      <c r="A2879" s="263" t="str">
        <f t="shared" si="527"/>
        <v/>
      </c>
      <c r="B2879" s="444" t="str">
        <f t="shared" si="528"/>
        <v/>
      </c>
      <c r="C2879" s="195"/>
      <c r="D2879" s="527"/>
      <c r="E2879" s="252">
        <f t="shared" si="529"/>
        <v>0</v>
      </c>
      <c r="F2879" s="230">
        <f t="shared" si="530"/>
        <v>0</v>
      </c>
      <c r="G2879" s="232"/>
      <c r="I2879" s="658"/>
    </row>
    <row r="2880" spans="1:9">
      <c r="A2880" s="263" t="str">
        <f t="shared" si="527"/>
        <v/>
      </c>
      <c r="B2880" s="444" t="str">
        <f t="shared" si="528"/>
        <v/>
      </c>
      <c r="C2880" s="195"/>
      <c r="D2880" s="527"/>
      <c r="E2880" s="252">
        <f t="shared" si="529"/>
        <v>0</v>
      </c>
      <c r="F2880" s="230">
        <f t="shared" si="530"/>
        <v>0</v>
      </c>
      <c r="G2880" s="232"/>
      <c r="I2880" s="658"/>
    </row>
    <row r="2881" spans="1:16">
      <c r="A2881" s="263" t="str">
        <f t="shared" si="527"/>
        <v/>
      </c>
      <c r="B2881" s="444" t="str">
        <f t="shared" si="528"/>
        <v/>
      </c>
      <c r="C2881" s="195"/>
      <c r="D2881" s="527"/>
      <c r="E2881" s="252">
        <f t="shared" si="529"/>
        <v>0</v>
      </c>
      <c r="F2881" s="230">
        <f t="shared" si="530"/>
        <v>0</v>
      </c>
      <c r="G2881" s="233"/>
      <c r="I2881" s="658"/>
    </row>
    <row r="2882" spans="1:16" ht="31.5" customHeight="1" thickBot="1">
      <c r="A2882" s="234"/>
      <c r="B2882" s="456"/>
      <c r="C2882" s="235"/>
      <c r="D2882" s="237"/>
      <c r="E2882" s="237"/>
      <c r="F2882" s="238" t="s">
        <v>83</v>
      </c>
      <c r="G2882" s="262">
        <f>ROUND(SUM(F2870:F2881),0)</f>
        <v>0</v>
      </c>
      <c r="I2882" s="659"/>
    </row>
    <row r="2883" spans="1:16" ht="13.5" thickTop="1">
      <c r="A2883" s="186" t="s">
        <v>76</v>
      </c>
      <c r="B2883" s="446"/>
      <c r="C2883" s="241"/>
      <c r="D2883" s="243"/>
      <c r="E2883" s="243"/>
      <c r="F2883" s="242"/>
      <c r="G2883" s="244"/>
      <c r="I2883" s="659"/>
    </row>
    <row r="2884" spans="1:16">
      <c r="A2884" s="245" t="s">
        <v>57</v>
      </c>
      <c r="B2884" s="455"/>
      <c r="C2884" s="246"/>
      <c r="D2884" s="317"/>
      <c r="E2884" s="248" t="s">
        <v>77</v>
      </c>
      <c r="F2884" s="249" t="s">
        <v>78</v>
      </c>
      <c r="G2884" s="264" t="s">
        <v>77</v>
      </c>
      <c r="H2884" s="220"/>
      <c r="I2884" s="657"/>
    </row>
    <row r="2885" spans="1:16">
      <c r="A2885" s="185" t="s">
        <v>87</v>
      </c>
      <c r="B2885" s="453"/>
      <c r="C2885" s="265"/>
      <c r="D2885" s="318"/>
      <c r="E2885" s="229">
        <f>ROUND(SUM(G2844,G2859,G2867,G2882),2)</f>
        <v>0</v>
      </c>
      <c r="F2885" s="266">
        <f>A</f>
        <v>0</v>
      </c>
      <c r="G2885" s="267">
        <f>E2885*F2885</f>
        <v>0</v>
      </c>
      <c r="I2885" s="659"/>
    </row>
    <row r="2886" spans="1:16">
      <c r="A2886" s="185" t="s">
        <v>85</v>
      </c>
      <c r="B2886" s="453"/>
      <c r="C2886" s="265"/>
      <c r="D2886" s="318"/>
      <c r="E2886" s="229">
        <f>SUM(G2844,G2859,G2867,G2882)</f>
        <v>0</v>
      </c>
      <c r="F2886" s="266">
        <f>I</f>
        <v>0</v>
      </c>
      <c r="G2886" s="267">
        <f>E2886*F2886</f>
        <v>0</v>
      </c>
      <c r="I2886" s="659"/>
    </row>
    <row r="2887" spans="1:16">
      <c r="A2887" s="185" t="s">
        <v>86</v>
      </c>
      <c r="B2887" s="453"/>
      <c r="C2887" s="265"/>
      <c r="D2887" s="318"/>
      <c r="E2887" s="229">
        <f>SUM(G2844,G2859,G2867,G2882)</f>
        <v>0</v>
      </c>
      <c r="F2887" s="266">
        <f>U</f>
        <v>0</v>
      </c>
      <c r="G2887" s="267">
        <f>E2887*F2887</f>
        <v>0</v>
      </c>
      <c r="I2887" s="659"/>
    </row>
    <row r="2888" spans="1:16" ht="33" customHeight="1" thickBot="1">
      <c r="A2888" s="234"/>
      <c r="B2888" s="456"/>
      <c r="C2888" s="235"/>
      <c r="D2888" s="237"/>
      <c r="E2888" s="237"/>
      <c r="F2888" s="268" t="s">
        <v>84</v>
      </c>
      <c r="G2888" s="262">
        <f>SUM(G2885:G2887)</f>
        <v>0</v>
      </c>
      <c r="I2888" s="659"/>
      <c r="J2888" s="295"/>
      <c r="K2888" s="296"/>
      <c r="L2888" s="296"/>
      <c r="M2888" s="296"/>
      <c r="N2888" s="296"/>
      <c r="O2888" s="296"/>
    </row>
    <row r="2889" spans="1:16" s="211" customFormat="1" ht="14" thickTop="1" thickBot="1">
      <c r="A2889" s="269"/>
      <c r="B2889" s="443"/>
      <c r="C2889" s="270"/>
      <c r="D2889" s="319"/>
      <c r="E2889" s="271" t="s">
        <v>89</v>
      </c>
      <c r="F2889" s="272"/>
      <c r="G2889" s="273">
        <f>ROUND(SUM(G2844,G2859,G2867,G2882,G2888),0)</f>
        <v>0</v>
      </c>
      <c r="I2889" s="660"/>
      <c r="J2889" s="212" t="str">
        <f>B2828</f>
        <v>2,3,1</v>
      </c>
      <c r="K2889" s="274">
        <f>E2885</f>
        <v>0</v>
      </c>
      <c r="L2889" s="294">
        <f>G2885</f>
        <v>0</v>
      </c>
      <c r="M2889" s="294">
        <f>G2886</f>
        <v>0</v>
      </c>
      <c r="N2889" s="294">
        <f>G2887</f>
        <v>0</v>
      </c>
      <c r="O2889" s="299">
        <f>SUM(K2889:N2889)</f>
        <v>0</v>
      </c>
      <c r="P2889" s="294"/>
    </row>
    <row r="2890" spans="1:16" ht="13.5" thickTop="1">
      <c r="A2890" s="275" t="s">
        <v>97</v>
      </c>
      <c r="B2890" s="438"/>
      <c r="C2890" s="215"/>
      <c r="D2890" s="217"/>
      <c r="E2890" s="217"/>
      <c r="F2890" s="216"/>
      <c r="G2890" s="219"/>
      <c r="I2890" s="659"/>
      <c r="P2890" s="294"/>
    </row>
    <row r="2891" spans="1:16">
      <c r="A2891" s="275"/>
      <c r="B2891" s="452"/>
      <c r="C2891" s="276"/>
      <c r="D2891" s="320"/>
      <c r="E2891" s="217"/>
      <c r="F2891" s="216"/>
      <c r="G2891" s="277">
        <f ca="1">TODAY()</f>
        <v>44839</v>
      </c>
      <c r="I2891" s="659"/>
      <c r="P2891" s="294"/>
    </row>
    <row r="2892" spans="1:16" ht="13.5" thickBot="1">
      <c r="A2892" s="234"/>
      <c r="B2892" s="456"/>
      <c r="C2892" s="235"/>
      <c r="D2892" s="237"/>
      <c r="E2892" s="237"/>
      <c r="F2892" s="236"/>
      <c r="G2892" s="278"/>
      <c r="I2892" s="659"/>
      <c r="P2892" s="294"/>
    </row>
    <row r="2893" spans="1:16" s="199" customFormat="1" ht="13.5" thickTop="1">
      <c r="A2893" s="196" t="s">
        <v>109</v>
      </c>
      <c r="B2893" s="458"/>
      <c r="C2893" s="196"/>
      <c r="D2893" s="198"/>
      <c r="E2893" s="198"/>
      <c r="F2893" s="197"/>
      <c r="G2893" s="197"/>
      <c r="I2893" s="321"/>
      <c r="J2893" s="200"/>
      <c r="O2893" s="297"/>
    </row>
    <row r="2894" spans="1:16" s="199" customFormat="1">
      <c r="A2894" s="196" t="str">
        <f>CONCATENATE('Prestaciones y AIU'!A2377," ANALISIS DE PRECIOS UNITARIOS")</f>
        <v xml:space="preserve"> ANALISIS DE PRECIOS UNITARIOS</v>
      </c>
      <c r="B2894" s="458"/>
      <c r="C2894" s="196"/>
      <c r="D2894" s="198"/>
      <c r="E2894" s="198"/>
      <c r="F2894" s="197"/>
      <c r="G2894" s="197"/>
      <c r="I2894" s="321"/>
      <c r="J2894" s="200"/>
      <c r="O2894" s="297"/>
    </row>
    <row r="2895" spans="1:16" s="199" customFormat="1">
      <c r="A2895" s="196" t="str">
        <f>Objeto_LIC</f>
        <v>OPTIMIZACION DEL SISTEMA DE ABASTECIMIENTO (ADUCCION, PRETRATAMIENTO Y CONDUCCION) DEL MUNICPIO DE TAME, DEPARTAMENTO DE ARAUCA</v>
      </c>
      <c r="B2895" s="458"/>
      <c r="C2895" s="196"/>
      <c r="D2895" s="198"/>
      <c r="E2895" s="198"/>
      <c r="F2895" s="197"/>
      <c r="G2895" s="197"/>
      <c r="I2895" s="321"/>
      <c r="J2895" s="200"/>
      <c r="O2895" s="297"/>
    </row>
    <row r="2896" spans="1:16" s="199" customFormat="1">
      <c r="A2896" s="196"/>
      <c r="B2896" s="458"/>
      <c r="C2896" s="196"/>
      <c r="D2896" s="198"/>
      <c r="E2896" s="198"/>
      <c r="F2896" s="197"/>
      <c r="G2896" s="197"/>
      <c r="I2896" s="321"/>
      <c r="J2896" s="200"/>
      <c r="O2896" s="297"/>
    </row>
    <row r="2897" spans="1:15" ht="13.5" thickBot="1">
      <c r="A2897" s="201"/>
      <c r="B2897" s="448"/>
      <c r="C2897" s="201"/>
      <c r="D2897" s="203"/>
      <c r="E2897" s="203"/>
      <c r="F2897" s="202"/>
      <c r="G2897" s="202"/>
    </row>
    <row r="2898" spans="1:15" s="211" customFormat="1" ht="13.5" thickTop="1">
      <c r="A2898" s="206"/>
      <c r="B2898" s="457"/>
      <c r="C2898" s="207"/>
      <c r="D2898" s="209"/>
      <c r="E2898" s="209"/>
      <c r="F2898" s="208"/>
      <c r="G2898" s="210" t="s">
        <v>110</v>
      </c>
      <c r="I2898" s="323"/>
      <c r="J2898" s="212"/>
      <c r="O2898" s="297"/>
    </row>
    <row r="2899" spans="1:15" ht="12.75" customHeight="1">
      <c r="A2899" s="213" t="s">
        <v>62</v>
      </c>
      <c r="B2899" s="750">
        <f>Proponente</f>
        <v>0</v>
      </c>
      <c r="C2899" s="750"/>
      <c r="D2899" s="750"/>
      <c r="E2899" s="750"/>
      <c r="F2899" s="750"/>
      <c r="G2899" s="751"/>
    </row>
    <row r="2900" spans="1:15" ht="24" customHeight="1">
      <c r="A2900" s="213" t="s">
        <v>63</v>
      </c>
      <c r="B2900" s="470" t="s">
        <v>339</v>
      </c>
      <c r="C2900" s="750" t="str">
        <f>VLOOKUP(B2900,Presupuesto!$A$4:$B$106,2,FALSE)</f>
        <v>Concreto simple 17,5 mpa (175 kg/cm3)  base estructura</v>
      </c>
      <c r="D2900" s="750"/>
      <c r="E2900" s="750"/>
      <c r="F2900" s="750"/>
      <c r="G2900" s="751"/>
    </row>
    <row r="2901" spans="1:15">
      <c r="A2901" s="214"/>
      <c r="B2901" s="438"/>
      <c r="C2901" s="215"/>
      <c r="D2901" s="217"/>
      <c r="E2901" s="217"/>
      <c r="F2901" s="218" t="s">
        <v>88</v>
      </c>
      <c r="G2901" s="582" t="str">
        <f>IF(B2900=0,"-",VLOOKUP(B2900,Presupuesto!$A$5:$C$119,3,FALSE))</f>
        <v>M3</v>
      </c>
      <c r="H2901" s="582"/>
      <c r="I2901" s="582"/>
      <c r="J2901" s="582"/>
      <c r="K2901" s="583"/>
    </row>
    <row r="2902" spans="1:15" ht="13.5" thickBot="1">
      <c r="A2902" s="213" t="s">
        <v>64</v>
      </c>
      <c r="B2902" s="438"/>
      <c r="C2902" s="215"/>
      <c r="D2902" s="217"/>
      <c r="E2902" s="217"/>
      <c r="F2902" s="216"/>
      <c r="G2902" s="219"/>
      <c r="I2902" s="324"/>
      <c r="J2902" s="295"/>
      <c r="K2902" s="296"/>
      <c r="L2902" s="296"/>
      <c r="M2902" s="296"/>
      <c r="N2902" s="296"/>
      <c r="O2902" s="296"/>
    </row>
    <row r="2903" spans="1:15" s="220" customFormat="1" ht="13.5" thickTop="1">
      <c r="A2903" s="221" t="s">
        <v>57</v>
      </c>
      <c r="B2903" s="447" t="s">
        <v>65</v>
      </c>
      <c r="C2903" s="222" t="s">
        <v>66</v>
      </c>
      <c r="D2903" s="223" t="s">
        <v>74</v>
      </c>
      <c r="E2903" s="224" t="s">
        <v>100</v>
      </c>
      <c r="F2903" s="224" t="s">
        <v>79</v>
      </c>
      <c r="G2903" s="225" t="s">
        <v>70</v>
      </c>
      <c r="I2903" s="657"/>
      <c r="J2903" s="226"/>
      <c r="O2903" s="296"/>
    </row>
    <row r="2904" spans="1:15">
      <c r="A2904" s="227" t="str">
        <f t="shared" ref="A2904:A2915" si="531">IF(I2904=0,"-",VLOOKUP(I2904,EQUIPOS,2,FALSE))</f>
        <v>-</v>
      </c>
      <c r="B2904" s="228"/>
      <c r="C2904" s="228"/>
      <c r="D2904" s="494"/>
      <c r="E2904" s="229">
        <f t="shared" ref="E2904:E2915" si="532">IF(I2904=0,0,VLOOKUP(I2904,EQUIPOS,4,FALSE))</f>
        <v>0</v>
      </c>
      <c r="F2904" s="230">
        <f t="shared" ref="F2904:F2915" si="533">IF(D2904=0,0,E2904/D2904)</f>
        <v>0</v>
      </c>
      <c r="G2904" s="231"/>
      <c r="I2904" s="658"/>
    </row>
    <row r="2905" spans="1:15">
      <c r="A2905" s="227" t="str">
        <f t="shared" si="531"/>
        <v>-</v>
      </c>
      <c r="B2905" s="228"/>
      <c r="C2905" s="228"/>
      <c r="D2905" s="494"/>
      <c r="E2905" s="229">
        <f t="shared" si="532"/>
        <v>0</v>
      </c>
      <c r="F2905" s="230">
        <f t="shared" si="533"/>
        <v>0</v>
      </c>
      <c r="G2905" s="232"/>
      <c r="I2905" s="658"/>
    </row>
    <row r="2906" spans="1:15">
      <c r="A2906" s="227" t="str">
        <f t="shared" si="531"/>
        <v>-</v>
      </c>
      <c r="B2906" s="228"/>
      <c r="C2906" s="228"/>
      <c r="D2906" s="494"/>
      <c r="E2906" s="229">
        <f t="shared" si="532"/>
        <v>0</v>
      </c>
      <c r="F2906" s="230">
        <f t="shared" si="533"/>
        <v>0</v>
      </c>
      <c r="G2906" s="232"/>
      <c r="I2906" s="658"/>
    </row>
    <row r="2907" spans="1:15">
      <c r="A2907" s="227" t="str">
        <f t="shared" si="531"/>
        <v>-</v>
      </c>
      <c r="B2907" s="228"/>
      <c r="C2907" s="228"/>
      <c r="D2907" s="494"/>
      <c r="E2907" s="229">
        <f t="shared" si="532"/>
        <v>0</v>
      </c>
      <c r="F2907" s="230">
        <f t="shared" si="533"/>
        <v>0</v>
      </c>
      <c r="G2907" s="232"/>
      <c r="I2907" s="658"/>
    </row>
    <row r="2908" spans="1:15">
      <c r="A2908" s="227" t="str">
        <f t="shared" si="531"/>
        <v>-</v>
      </c>
      <c r="B2908" s="228"/>
      <c r="C2908" s="228"/>
      <c r="D2908" s="494"/>
      <c r="E2908" s="229">
        <f t="shared" si="532"/>
        <v>0</v>
      </c>
      <c r="F2908" s="230">
        <f t="shared" si="533"/>
        <v>0</v>
      </c>
      <c r="G2908" s="232"/>
      <c r="I2908" s="658"/>
    </row>
    <row r="2909" spans="1:15">
      <c r="A2909" s="227" t="str">
        <f t="shared" si="531"/>
        <v>-</v>
      </c>
      <c r="B2909" s="228"/>
      <c r="C2909" s="228"/>
      <c r="D2909" s="494"/>
      <c r="E2909" s="229">
        <f t="shared" si="532"/>
        <v>0</v>
      </c>
      <c r="F2909" s="230">
        <f t="shared" si="533"/>
        <v>0</v>
      </c>
      <c r="G2909" s="232"/>
      <c r="I2909" s="658"/>
    </row>
    <row r="2910" spans="1:15">
      <c r="A2910" s="227" t="str">
        <f t="shared" si="531"/>
        <v>-</v>
      </c>
      <c r="B2910" s="228"/>
      <c r="C2910" s="228"/>
      <c r="D2910" s="494"/>
      <c r="E2910" s="229">
        <f t="shared" si="532"/>
        <v>0</v>
      </c>
      <c r="F2910" s="230">
        <f t="shared" si="533"/>
        <v>0</v>
      </c>
      <c r="G2910" s="232"/>
      <c r="I2910" s="658"/>
    </row>
    <row r="2911" spans="1:15">
      <c r="A2911" s="227" t="str">
        <f t="shared" si="531"/>
        <v>-</v>
      </c>
      <c r="B2911" s="228"/>
      <c r="C2911" s="228"/>
      <c r="D2911" s="494"/>
      <c r="E2911" s="229">
        <f t="shared" si="532"/>
        <v>0</v>
      </c>
      <c r="F2911" s="230">
        <f t="shared" si="533"/>
        <v>0</v>
      </c>
      <c r="G2911" s="232"/>
      <c r="I2911" s="658"/>
    </row>
    <row r="2912" spans="1:15">
      <c r="A2912" s="227" t="str">
        <f t="shared" si="531"/>
        <v>-</v>
      </c>
      <c r="B2912" s="228"/>
      <c r="C2912" s="228"/>
      <c r="D2912" s="494"/>
      <c r="E2912" s="229">
        <f t="shared" si="532"/>
        <v>0</v>
      </c>
      <c r="F2912" s="230">
        <f t="shared" si="533"/>
        <v>0</v>
      </c>
      <c r="G2912" s="232"/>
      <c r="I2912" s="658"/>
    </row>
    <row r="2913" spans="1:15">
      <c r="A2913" s="227" t="str">
        <f t="shared" si="531"/>
        <v>-</v>
      </c>
      <c r="B2913" s="228"/>
      <c r="C2913" s="228"/>
      <c r="D2913" s="494"/>
      <c r="E2913" s="229">
        <f t="shared" si="532"/>
        <v>0</v>
      </c>
      <c r="F2913" s="230">
        <f t="shared" si="533"/>
        <v>0</v>
      </c>
      <c r="G2913" s="232"/>
      <c r="I2913" s="658"/>
    </row>
    <row r="2914" spans="1:15">
      <c r="A2914" s="227" t="str">
        <f t="shared" si="531"/>
        <v>-</v>
      </c>
      <c r="B2914" s="228"/>
      <c r="C2914" s="228"/>
      <c r="D2914" s="494"/>
      <c r="E2914" s="229">
        <f t="shared" si="532"/>
        <v>0</v>
      </c>
      <c r="F2914" s="230">
        <f t="shared" si="533"/>
        <v>0</v>
      </c>
      <c r="G2914" s="232"/>
      <c r="I2914" s="658"/>
    </row>
    <row r="2915" spans="1:15">
      <c r="A2915" s="227" t="str">
        <f t="shared" si="531"/>
        <v>-</v>
      </c>
      <c r="B2915" s="228"/>
      <c r="C2915" s="228"/>
      <c r="D2915" s="494"/>
      <c r="E2915" s="229">
        <f t="shared" si="532"/>
        <v>0</v>
      </c>
      <c r="F2915" s="230">
        <f t="shared" si="533"/>
        <v>0</v>
      </c>
      <c r="G2915" s="232"/>
      <c r="I2915" s="658"/>
    </row>
    <row r="2916" spans="1:15" ht="13.5" thickBot="1">
      <c r="A2916" s="234"/>
      <c r="B2916" s="456"/>
      <c r="C2916" s="235"/>
      <c r="D2916" s="503"/>
      <c r="E2916" s="237"/>
      <c r="F2916" s="238" t="s">
        <v>80</v>
      </c>
      <c r="G2916" s="239">
        <f>SUM(F2904:F2915)</f>
        <v>0</v>
      </c>
      <c r="I2916" s="659"/>
    </row>
    <row r="2917" spans="1:15" ht="13.5" thickTop="1">
      <c r="A2917" s="240" t="s">
        <v>67</v>
      </c>
      <c r="B2917" s="446"/>
      <c r="C2917" s="241"/>
      <c r="D2917" s="509"/>
      <c r="E2917" s="243"/>
      <c r="F2917" s="242"/>
      <c r="G2917" s="244"/>
      <c r="I2917" s="659"/>
    </row>
    <row r="2918" spans="1:15" s="220" customFormat="1" ht="26">
      <c r="A2918" s="245" t="s">
        <v>57</v>
      </c>
      <c r="B2918" s="455"/>
      <c r="C2918" s="247" t="s">
        <v>58</v>
      </c>
      <c r="D2918" s="515" t="s">
        <v>68</v>
      </c>
      <c r="E2918" s="248" t="s">
        <v>69</v>
      </c>
      <c r="F2918" s="249" t="s">
        <v>79</v>
      </c>
      <c r="G2918" s="250" t="s">
        <v>70</v>
      </c>
      <c r="I2918" s="657"/>
      <c r="J2918" s="226"/>
      <c r="O2918" s="296"/>
    </row>
    <row r="2919" spans="1:15">
      <c r="A2919" s="748" t="str">
        <f t="shared" ref="A2919:A2930" si="534">IF(I2919=0,"",VLOOKUP(I2919,MATERIALES,2,FALSE))</f>
        <v/>
      </c>
      <c r="B2919" s="749"/>
      <c r="C2919" s="251" t="str">
        <f t="shared" ref="C2919:C2927" si="535">IF(I2919=0,"",VLOOKUP(I2919,MATERIALES,3,FALSE))</f>
        <v/>
      </c>
      <c r="D2919" s="494"/>
      <c r="E2919" s="252">
        <f t="shared" ref="E2919:E2930" si="536">IF(I2919=0,0,VLOOKUP(I2919,MATERIALES,4,FALSE))</f>
        <v>0</v>
      </c>
      <c r="F2919" s="230">
        <f>D2919*E2919</f>
        <v>0</v>
      </c>
      <c r="G2919" s="231"/>
      <c r="I2919" s="658"/>
    </row>
    <row r="2920" spans="1:15">
      <c r="A2920" s="748" t="str">
        <f t="shared" si="534"/>
        <v/>
      </c>
      <c r="B2920" s="749"/>
      <c r="C2920" s="251" t="str">
        <f t="shared" si="535"/>
        <v/>
      </c>
      <c r="D2920" s="494"/>
      <c r="E2920" s="252">
        <f t="shared" si="536"/>
        <v>0</v>
      </c>
      <c r="F2920" s="230">
        <f t="shared" ref="F2920:F2930" si="537">D2920*E2920</f>
        <v>0</v>
      </c>
      <c r="G2920" s="232"/>
      <c r="I2920" s="658"/>
    </row>
    <row r="2921" spans="1:15">
      <c r="A2921" s="748" t="str">
        <f t="shared" si="534"/>
        <v/>
      </c>
      <c r="B2921" s="749"/>
      <c r="C2921" s="251" t="str">
        <f t="shared" si="535"/>
        <v/>
      </c>
      <c r="D2921" s="494"/>
      <c r="E2921" s="252">
        <f t="shared" si="536"/>
        <v>0</v>
      </c>
      <c r="F2921" s="230">
        <f t="shared" si="537"/>
        <v>0</v>
      </c>
      <c r="G2921" s="232"/>
      <c r="I2921" s="658"/>
    </row>
    <row r="2922" spans="1:15">
      <c r="A2922" s="748" t="str">
        <f t="shared" si="534"/>
        <v/>
      </c>
      <c r="B2922" s="749"/>
      <c r="C2922" s="251" t="str">
        <f t="shared" si="535"/>
        <v/>
      </c>
      <c r="D2922" s="494"/>
      <c r="E2922" s="252">
        <f t="shared" si="536"/>
        <v>0</v>
      </c>
      <c r="F2922" s="230">
        <f t="shared" si="537"/>
        <v>0</v>
      </c>
      <c r="G2922" s="232"/>
      <c r="I2922" s="658"/>
    </row>
    <row r="2923" spans="1:15">
      <c r="A2923" s="748" t="str">
        <f t="shared" si="534"/>
        <v/>
      </c>
      <c r="B2923" s="749"/>
      <c r="C2923" s="251" t="str">
        <f t="shared" si="535"/>
        <v/>
      </c>
      <c r="D2923" s="494"/>
      <c r="E2923" s="252">
        <f t="shared" si="536"/>
        <v>0</v>
      </c>
      <c r="F2923" s="230">
        <f t="shared" si="537"/>
        <v>0</v>
      </c>
      <c r="G2923" s="232"/>
      <c r="I2923" s="658"/>
    </row>
    <row r="2924" spans="1:15">
      <c r="A2924" s="748" t="str">
        <f t="shared" si="534"/>
        <v/>
      </c>
      <c r="B2924" s="749"/>
      <c r="C2924" s="251" t="str">
        <f t="shared" si="535"/>
        <v/>
      </c>
      <c r="D2924" s="494"/>
      <c r="E2924" s="252">
        <f t="shared" si="536"/>
        <v>0</v>
      </c>
      <c r="F2924" s="230">
        <f t="shared" si="537"/>
        <v>0</v>
      </c>
      <c r="G2924" s="232"/>
      <c r="I2924" s="658"/>
    </row>
    <row r="2925" spans="1:15">
      <c r="A2925" s="748" t="str">
        <f t="shared" si="534"/>
        <v/>
      </c>
      <c r="B2925" s="749"/>
      <c r="C2925" s="251" t="str">
        <f t="shared" si="535"/>
        <v/>
      </c>
      <c r="D2925" s="494"/>
      <c r="E2925" s="252">
        <f t="shared" si="536"/>
        <v>0</v>
      </c>
      <c r="F2925" s="230">
        <f t="shared" si="537"/>
        <v>0</v>
      </c>
      <c r="G2925" s="232"/>
      <c r="I2925" s="658"/>
    </row>
    <row r="2926" spans="1:15">
      <c r="A2926" s="748" t="str">
        <f t="shared" si="534"/>
        <v/>
      </c>
      <c r="B2926" s="749"/>
      <c r="C2926" s="251" t="str">
        <f t="shared" si="535"/>
        <v/>
      </c>
      <c r="D2926" s="494"/>
      <c r="E2926" s="252">
        <f t="shared" si="536"/>
        <v>0</v>
      </c>
      <c r="F2926" s="230">
        <f t="shared" si="537"/>
        <v>0</v>
      </c>
      <c r="G2926" s="253"/>
      <c r="I2926" s="658"/>
    </row>
    <row r="2927" spans="1:15">
      <c r="A2927" s="748" t="str">
        <f t="shared" si="534"/>
        <v/>
      </c>
      <c r="B2927" s="749"/>
      <c r="C2927" s="251" t="str">
        <f t="shared" si="535"/>
        <v/>
      </c>
      <c r="D2927" s="494"/>
      <c r="E2927" s="252">
        <f t="shared" si="536"/>
        <v>0</v>
      </c>
      <c r="F2927" s="230">
        <f t="shared" si="537"/>
        <v>0</v>
      </c>
      <c r="G2927" s="232"/>
      <c r="I2927" s="658"/>
    </row>
    <row r="2928" spans="1:15">
      <c r="A2928" s="748" t="str">
        <f t="shared" si="534"/>
        <v/>
      </c>
      <c r="B2928" s="749"/>
      <c r="C2928" s="251"/>
      <c r="D2928" s="494"/>
      <c r="E2928" s="252">
        <f t="shared" si="536"/>
        <v>0</v>
      </c>
      <c r="F2928" s="230">
        <f t="shared" si="537"/>
        <v>0</v>
      </c>
      <c r="G2928" s="232"/>
      <c r="I2928" s="658"/>
    </row>
    <row r="2929" spans="1:9">
      <c r="A2929" s="748" t="str">
        <f t="shared" si="534"/>
        <v/>
      </c>
      <c r="B2929" s="749"/>
      <c r="C2929" s="251"/>
      <c r="D2929" s="494"/>
      <c r="E2929" s="252">
        <f t="shared" si="536"/>
        <v>0</v>
      </c>
      <c r="F2929" s="230">
        <f t="shared" si="537"/>
        <v>0</v>
      </c>
      <c r="G2929" s="232"/>
      <c r="I2929" s="658"/>
    </row>
    <row r="2930" spans="1:9">
      <c r="A2930" s="748" t="str">
        <f t="shared" si="534"/>
        <v/>
      </c>
      <c r="B2930" s="749"/>
      <c r="C2930" s="251" t="str">
        <f t="shared" ref="C2930" si="538">IF(I2930=0,"",VLOOKUP(I2930,MATERIALES,3,FALSE))</f>
        <v/>
      </c>
      <c r="D2930" s="494"/>
      <c r="E2930" s="252">
        <f t="shared" si="536"/>
        <v>0</v>
      </c>
      <c r="F2930" s="230">
        <f t="shared" si="537"/>
        <v>0</v>
      </c>
      <c r="G2930" s="233"/>
      <c r="I2930" s="658"/>
    </row>
    <row r="2931" spans="1:9" ht="26.25" customHeight="1" thickBot="1">
      <c r="A2931" s="214"/>
      <c r="B2931" s="438"/>
      <c r="C2931" s="215"/>
      <c r="D2931" s="483"/>
      <c r="E2931" s="254"/>
      <c r="F2931" s="255" t="s">
        <v>81</v>
      </c>
      <c r="G2931" s="253">
        <f>ROUND(SUM(F2919:F2930),0)</f>
        <v>0</v>
      </c>
      <c r="I2931" s="659"/>
    </row>
    <row r="2932" spans="1:9" ht="14" thickTop="1" thickBot="1">
      <c r="A2932" s="256" t="s">
        <v>72</v>
      </c>
      <c r="B2932" s="445"/>
      <c r="C2932" s="257"/>
      <c r="D2932" s="523"/>
      <c r="E2932" s="259"/>
      <c r="F2932" s="258"/>
      <c r="G2932" s="260"/>
      <c r="I2932" s="659"/>
    </row>
    <row r="2933" spans="1:9" ht="13.5" thickTop="1">
      <c r="A2933" s="245" t="s">
        <v>57</v>
      </c>
      <c r="B2933" s="455"/>
      <c r="C2933" s="248" t="s">
        <v>71</v>
      </c>
      <c r="D2933" s="515" t="s">
        <v>75</v>
      </c>
      <c r="E2933" s="248" t="s">
        <v>98</v>
      </c>
      <c r="F2933" s="249" t="s">
        <v>79</v>
      </c>
      <c r="G2933" s="250" t="s">
        <v>70</v>
      </c>
      <c r="I2933" s="659"/>
    </row>
    <row r="2934" spans="1:9">
      <c r="A2934" s="748" t="str">
        <f>IF(I2934=0,"",VLOOKUP(I2934,EQUIPOS,2,FALSE))</f>
        <v/>
      </c>
      <c r="B2934" s="749"/>
      <c r="C2934" s="195"/>
      <c r="D2934" s="494"/>
      <c r="E2934" s="252">
        <f>IF(I2934=0,0,VLOOKUP(I2934,EQUIPOS,4,FALSE))</f>
        <v>0</v>
      </c>
      <c r="F2934" s="230">
        <f>C2934*D2934*E2934</f>
        <v>0</v>
      </c>
      <c r="G2934" s="231"/>
      <c r="I2934" s="658"/>
    </row>
    <row r="2935" spans="1:9">
      <c r="A2935" s="748" t="str">
        <f>IF(I2935=0,"",VLOOKUP(I2935,EQUIPOS,2,FALSE))</f>
        <v/>
      </c>
      <c r="B2935" s="749"/>
      <c r="C2935" s="195"/>
      <c r="D2935" s="494"/>
      <c r="E2935" s="252">
        <f>IF(I2935=0,0,VLOOKUP(I2935,EQUIPOS,4,FALSE))</f>
        <v>0</v>
      </c>
      <c r="F2935" s="230">
        <f t="shared" ref="F2935:F2938" si="539">C2935*D2935*E2935</f>
        <v>0</v>
      </c>
      <c r="G2935" s="232"/>
      <c r="I2935" s="658"/>
    </row>
    <row r="2936" spans="1:9">
      <c r="A2936" s="748" t="str">
        <f>IF(I2936=0,"",VLOOKUP(I2936,EQUIPOS,2,FALSE))</f>
        <v/>
      </c>
      <c r="B2936" s="749"/>
      <c r="C2936" s="195"/>
      <c r="D2936" s="494"/>
      <c r="E2936" s="252">
        <f>IF(I2936=0,0,VLOOKUP(I2936,EQUIPOS,4,FALSE))</f>
        <v>0</v>
      </c>
      <c r="F2936" s="230">
        <f t="shared" si="539"/>
        <v>0</v>
      </c>
      <c r="G2936" s="232"/>
      <c r="I2936" s="658"/>
    </row>
    <row r="2937" spans="1:9">
      <c r="A2937" s="748" t="str">
        <f>IF(I2937=0,"",VLOOKUP(I2937,EQUIPOS,2,FALSE))</f>
        <v/>
      </c>
      <c r="B2937" s="749"/>
      <c r="C2937" s="195"/>
      <c r="D2937" s="494"/>
      <c r="E2937" s="252">
        <f>IF(I2937=0,0,VLOOKUP(I2937,EQUIPOS,4,FALSE))</f>
        <v>0</v>
      </c>
      <c r="F2937" s="230">
        <f t="shared" si="539"/>
        <v>0</v>
      </c>
      <c r="G2937" s="232"/>
      <c r="I2937" s="658"/>
    </row>
    <row r="2938" spans="1:9">
      <c r="A2938" s="748" t="str">
        <f>IF(I2938=0,"",VLOOKUP(I2938,EQUIPOS,2,FALSE))</f>
        <v/>
      </c>
      <c r="B2938" s="749"/>
      <c r="C2938" s="195"/>
      <c r="D2938" s="494"/>
      <c r="E2938" s="252">
        <f>IF(I2938=0,0,VLOOKUP(I2938,EQUIPOS,4,FALSE))</f>
        <v>0</v>
      </c>
      <c r="F2938" s="230">
        <f t="shared" si="539"/>
        <v>0</v>
      </c>
      <c r="G2938" s="233"/>
      <c r="I2938" s="658"/>
    </row>
    <row r="2939" spans="1:9" ht="30.75" customHeight="1" thickBot="1">
      <c r="A2939" s="234"/>
      <c r="B2939" s="456"/>
      <c r="C2939" s="235"/>
      <c r="D2939" s="503"/>
      <c r="E2939" s="261"/>
      <c r="F2939" s="238" t="s">
        <v>82</v>
      </c>
      <c r="G2939" s="262">
        <f>SUM(F2934:F2938)</f>
        <v>0</v>
      </c>
      <c r="I2939" s="659"/>
    </row>
    <row r="2940" spans="1:9" ht="13.5" thickTop="1">
      <c r="A2940" s="240" t="s">
        <v>73</v>
      </c>
      <c r="B2940" s="446"/>
      <c r="C2940" s="241"/>
      <c r="D2940" s="509"/>
      <c r="E2940" s="243"/>
      <c r="F2940" s="242"/>
      <c r="G2940" s="244"/>
      <c r="I2940" s="659"/>
    </row>
    <row r="2941" spans="1:9" ht="26">
      <c r="A2941" s="245" t="s">
        <v>57</v>
      </c>
      <c r="B2941" s="454" t="s">
        <v>58</v>
      </c>
      <c r="C2941" s="247" t="s">
        <v>68</v>
      </c>
      <c r="D2941" s="515" t="s">
        <v>74</v>
      </c>
      <c r="E2941" s="248" t="s">
        <v>69</v>
      </c>
      <c r="F2941" s="249" t="s">
        <v>79</v>
      </c>
      <c r="G2941" s="250" t="s">
        <v>70</v>
      </c>
      <c r="H2941" s="220"/>
      <c r="I2941" s="657"/>
    </row>
    <row r="2942" spans="1:9">
      <c r="A2942" s="263" t="str">
        <f t="shared" ref="A2942:A2953" si="540">IF(I2942=0,"",VLOOKUP(I2942,MANOOBRA,2,FALSE))</f>
        <v/>
      </c>
      <c r="B2942" s="444" t="str">
        <f t="shared" ref="B2942:B2953" si="541">IF(I2942=0,"",VLOOKUP(I2942,MANOOBRA,3,FALSE))</f>
        <v/>
      </c>
      <c r="C2942" s="195"/>
      <c r="D2942" s="527"/>
      <c r="E2942" s="252">
        <f t="shared" ref="E2942:E2953" si="542">IF(I2942=0,0,VLOOKUP(I2942,MANOOBRA,4,FALSE))</f>
        <v>0</v>
      </c>
      <c r="F2942" s="230">
        <f>IF(D2942=0,0,C2942*E2942/D2942)</f>
        <v>0</v>
      </c>
      <c r="G2942" s="231"/>
      <c r="I2942" s="658"/>
    </row>
    <row r="2943" spans="1:9">
      <c r="A2943" s="263" t="str">
        <f t="shared" si="540"/>
        <v/>
      </c>
      <c r="B2943" s="444" t="str">
        <f t="shared" si="541"/>
        <v/>
      </c>
      <c r="C2943" s="195"/>
      <c r="D2943" s="527"/>
      <c r="E2943" s="252">
        <f t="shared" si="542"/>
        <v>0</v>
      </c>
      <c r="F2943" s="230">
        <f t="shared" ref="F2943:F2953" si="543">IF(D2943=0,0,C2943*E2943/D2943)</f>
        <v>0</v>
      </c>
      <c r="G2943" s="232"/>
      <c r="I2943" s="658"/>
    </row>
    <row r="2944" spans="1:9">
      <c r="A2944" s="263" t="str">
        <f t="shared" si="540"/>
        <v/>
      </c>
      <c r="B2944" s="444" t="str">
        <f t="shared" si="541"/>
        <v/>
      </c>
      <c r="C2944" s="195"/>
      <c r="D2944" s="527"/>
      <c r="E2944" s="252">
        <f t="shared" si="542"/>
        <v>0</v>
      </c>
      <c r="F2944" s="230">
        <f t="shared" si="543"/>
        <v>0</v>
      </c>
      <c r="G2944" s="232"/>
      <c r="I2944" s="658"/>
    </row>
    <row r="2945" spans="1:15">
      <c r="A2945" s="263" t="str">
        <f t="shared" si="540"/>
        <v/>
      </c>
      <c r="B2945" s="444" t="str">
        <f t="shared" si="541"/>
        <v/>
      </c>
      <c r="C2945" s="195"/>
      <c r="D2945" s="527"/>
      <c r="E2945" s="252">
        <f t="shared" si="542"/>
        <v>0</v>
      </c>
      <c r="F2945" s="230">
        <f t="shared" si="543"/>
        <v>0</v>
      </c>
      <c r="G2945" s="232"/>
      <c r="I2945" s="658"/>
    </row>
    <row r="2946" spans="1:15">
      <c r="A2946" s="263" t="str">
        <f t="shared" si="540"/>
        <v/>
      </c>
      <c r="B2946" s="444" t="str">
        <f t="shared" si="541"/>
        <v/>
      </c>
      <c r="C2946" s="195"/>
      <c r="D2946" s="527"/>
      <c r="E2946" s="252">
        <f t="shared" si="542"/>
        <v>0</v>
      </c>
      <c r="F2946" s="230">
        <f t="shared" si="543"/>
        <v>0</v>
      </c>
      <c r="G2946" s="232"/>
      <c r="I2946" s="658"/>
    </row>
    <row r="2947" spans="1:15">
      <c r="A2947" s="263" t="str">
        <f t="shared" si="540"/>
        <v/>
      </c>
      <c r="B2947" s="444" t="str">
        <f t="shared" si="541"/>
        <v/>
      </c>
      <c r="C2947" s="195"/>
      <c r="D2947" s="527"/>
      <c r="E2947" s="252">
        <f t="shared" si="542"/>
        <v>0</v>
      </c>
      <c r="F2947" s="230">
        <f t="shared" si="543"/>
        <v>0</v>
      </c>
      <c r="G2947" s="232"/>
      <c r="I2947" s="658"/>
    </row>
    <row r="2948" spans="1:15">
      <c r="A2948" s="263" t="str">
        <f t="shared" si="540"/>
        <v/>
      </c>
      <c r="B2948" s="444" t="str">
        <f t="shared" si="541"/>
        <v/>
      </c>
      <c r="C2948" s="195"/>
      <c r="D2948" s="527"/>
      <c r="E2948" s="252">
        <f t="shared" si="542"/>
        <v>0</v>
      </c>
      <c r="F2948" s="230">
        <f t="shared" si="543"/>
        <v>0</v>
      </c>
      <c r="G2948" s="232"/>
      <c r="I2948" s="658"/>
    </row>
    <row r="2949" spans="1:15">
      <c r="A2949" s="263" t="str">
        <f t="shared" si="540"/>
        <v/>
      </c>
      <c r="B2949" s="444" t="str">
        <f t="shared" si="541"/>
        <v/>
      </c>
      <c r="C2949" s="195"/>
      <c r="D2949" s="527"/>
      <c r="E2949" s="252">
        <f t="shared" si="542"/>
        <v>0</v>
      </c>
      <c r="F2949" s="230">
        <f t="shared" si="543"/>
        <v>0</v>
      </c>
      <c r="G2949" s="232"/>
      <c r="I2949" s="658"/>
    </row>
    <row r="2950" spans="1:15">
      <c r="A2950" s="263" t="str">
        <f t="shared" si="540"/>
        <v/>
      </c>
      <c r="B2950" s="444" t="str">
        <f t="shared" si="541"/>
        <v/>
      </c>
      <c r="C2950" s="195"/>
      <c r="D2950" s="527"/>
      <c r="E2950" s="252">
        <f t="shared" si="542"/>
        <v>0</v>
      </c>
      <c r="F2950" s="230">
        <f t="shared" si="543"/>
        <v>0</v>
      </c>
      <c r="G2950" s="232"/>
      <c r="I2950" s="658"/>
    </row>
    <row r="2951" spans="1:15">
      <c r="A2951" s="263" t="str">
        <f t="shared" si="540"/>
        <v/>
      </c>
      <c r="B2951" s="444" t="str">
        <f t="shared" si="541"/>
        <v/>
      </c>
      <c r="C2951" s="195"/>
      <c r="D2951" s="527"/>
      <c r="E2951" s="252">
        <f t="shared" si="542"/>
        <v>0</v>
      </c>
      <c r="F2951" s="230">
        <f t="shared" si="543"/>
        <v>0</v>
      </c>
      <c r="G2951" s="232"/>
      <c r="I2951" s="658"/>
    </row>
    <row r="2952" spans="1:15">
      <c r="A2952" s="263" t="str">
        <f t="shared" si="540"/>
        <v/>
      </c>
      <c r="B2952" s="444" t="str">
        <f t="shared" si="541"/>
        <v/>
      </c>
      <c r="C2952" s="195"/>
      <c r="D2952" s="527"/>
      <c r="E2952" s="252">
        <f t="shared" si="542"/>
        <v>0</v>
      </c>
      <c r="F2952" s="230">
        <f t="shared" si="543"/>
        <v>0</v>
      </c>
      <c r="G2952" s="232"/>
      <c r="I2952" s="658"/>
    </row>
    <row r="2953" spans="1:15">
      <c r="A2953" s="263" t="str">
        <f t="shared" si="540"/>
        <v/>
      </c>
      <c r="B2953" s="444" t="str">
        <f t="shared" si="541"/>
        <v/>
      </c>
      <c r="C2953" s="195"/>
      <c r="D2953" s="527"/>
      <c r="E2953" s="252">
        <f t="shared" si="542"/>
        <v>0</v>
      </c>
      <c r="F2953" s="230">
        <f t="shared" si="543"/>
        <v>0</v>
      </c>
      <c r="G2953" s="233"/>
      <c r="I2953" s="658"/>
    </row>
    <row r="2954" spans="1:15" ht="31.5" customHeight="1" thickBot="1">
      <c r="A2954" s="234"/>
      <c r="B2954" s="456"/>
      <c r="C2954" s="235"/>
      <c r="D2954" s="237"/>
      <c r="E2954" s="237"/>
      <c r="F2954" s="238" t="s">
        <v>83</v>
      </c>
      <c r="G2954" s="262">
        <f>ROUND(SUM(F2942:F2953),0)</f>
        <v>0</v>
      </c>
      <c r="I2954" s="659"/>
    </row>
    <row r="2955" spans="1:15" ht="13.5" thickTop="1">
      <c r="A2955" s="186" t="s">
        <v>76</v>
      </c>
      <c r="B2955" s="446"/>
      <c r="C2955" s="241"/>
      <c r="D2955" s="243"/>
      <c r="E2955" s="243"/>
      <c r="F2955" s="242"/>
      <c r="G2955" s="244"/>
      <c r="I2955" s="659"/>
    </row>
    <row r="2956" spans="1:15">
      <c r="A2956" s="245" t="s">
        <v>57</v>
      </c>
      <c r="B2956" s="455"/>
      <c r="C2956" s="246"/>
      <c r="D2956" s="317"/>
      <c r="E2956" s="248" t="s">
        <v>77</v>
      </c>
      <c r="F2956" s="249" t="s">
        <v>78</v>
      </c>
      <c r="G2956" s="264" t="s">
        <v>77</v>
      </c>
      <c r="H2956" s="220"/>
      <c r="I2956" s="657"/>
    </row>
    <row r="2957" spans="1:15">
      <c r="A2957" s="185" t="s">
        <v>87</v>
      </c>
      <c r="B2957" s="453"/>
      <c r="C2957" s="265"/>
      <c r="D2957" s="318"/>
      <c r="E2957" s="229">
        <f>ROUND(SUM(G2916,G2931,G2939,G2954),2)</f>
        <v>0</v>
      </c>
      <c r="F2957" s="266">
        <f>A</f>
        <v>0</v>
      </c>
      <c r="G2957" s="267">
        <f>E2957*F2957</f>
        <v>0</v>
      </c>
      <c r="I2957" s="659"/>
    </row>
    <row r="2958" spans="1:15">
      <c r="A2958" s="185" t="s">
        <v>85</v>
      </c>
      <c r="B2958" s="453"/>
      <c r="C2958" s="265"/>
      <c r="D2958" s="318"/>
      <c r="E2958" s="229">
        <f>SUM(G2916,G2931,G2939,G2954)</f>
        <v>0</v>
      </c>
      <c r="F2958" s="266">
        <f>I</f>
        <v>0</v>
      </c>
      <c r="G2958" s="267">
        <f>E2958*F2958</f>
        <v>0</v>
      </c>
      <c r="I2958" s="659"/>
    </row>
    <row r="2959" spans="1:15">
      <c r="A2959" s="185" t="s">
        <v>86</v>
      </c>
      <c r="B2959" s="453"/>
      <c r="C2959" s="265"/>
      <c r="D2959" s="318"/>
      <c r="E2959" s="229">
        <f>SUM(G2916,G2931,G2939,G2954)</f>
        <v>0</v>
      </c>
      <c r="F2959" s="266">
        <f>U</f>
        <v>0</v>
      </c>
      <c r="G2959" s="267">
        <f>E2959*F2959</f>
        <v>0</v>
      </c>
      <c r="I2959" s="659"/>
    </row>
    <row r="2960" spans="1:15" ht="33" customHeight="1" thickBot="1">
      <c r="A2960" s="234"/>
      <c r="B2960" s="456"/>
      <c r="C2960" s="235"/>
      <c r="D2960" s="237"/>
      <c r="E2960" s="237"/>
      <c r="F2960" s="268" t="s">
        <v>84</v>
      </c>
      <c r="G2960" s="262">
        <f>SUM(G2957:G2959)</f>
        <v>0</v>
      </c>
      <c r="I2960" s="659"/>
      <c r="J2960" s="295"/>
      <c r="K2960" s="296"/>
      <c r="L2960" s="296"/>
      <c r="M2960" s="296"/>
      <c r="N2960" s="296"/>
      <c r="O2960" s="296"/>
    </row>
    <row r="2961" spans="1:16" s="211" customFormat="1" ht="14" thickTop="1" thickBot="1">
      <c r="A2961" s="269"/>
      <c r="B2961" s="443"/>
      <c r="C2961" s="270"/>
      <c r="D2961" s="319"/>
      <c r="E2961" s="271" t="s">
        <v>89</v>
      </c>
      <c r="F2961" s="272"/>
      <c r="G2961" s="273">
        <f>ROUND(SUM(G2916,G2931,G2939,G2954,G2960),0)</f>
        <v>0</v>
      </c>
      <c r="I2961" s="660"/>
      <c r="J2961" s="212" t="str">
        <f>B2900</f>
        <v>2,3,2</v>
      </c>
      <c r="K2961" s="274">
        <f>E2957</f>
        <v>0</v>
      </c>
      <c r="L2961" s="294">
        <f>G2957</f>
        <v>0</v>
      </c>
      <c r="M2961" s="294">
        <f>G2958</f>
        <v>0</v>
      </c>
      <c r="N2961" s="294">
        <f>G2959</f>
        <v>0</v>
      </c>
      <c r="O2961" s="299">
        <f>SUM(K2961:N2961)</f>
        <v>0</v>
      </c>
      <c r="P2961" s="294"/>
    </row>
    <row r="2962" spans="1:16" ht="13.5" thickTop="1">
      <c r="A2962" s="275" t="s">
        <v>97</v>
      </c>
      <c r="B2962" s="438"/>
      <c r="C2962" s="215"/>
      <c r="D2962" s="217"/>
      <c r="E2962" s="217"/>
      <c r="F2962" s="216"/>
      <c r="G2962" s="219"/>
      <c r="I2962" s="659"/>
      <c r="P2962" s="294"/>
    </row>
    <row r="2963" spans="1:16">
      <c r="A2963" s="275"/>
      <c r="B2963" s="452"/>
      <c r="C2963" s="276"/>
      <c r="D2963" s="320"/>
      <c r="E2963" s="217"/>
      <c r="F2963" s="216"/>
      <c r="G2963" s="277">
        <f ca="1">TODAY()</f>
        <v>44839</v>
      </c>
      <c r="I2963" s="659"/>
      <c r="P2963" s="294"/>
    </row>
    <row r="2964" spans="1:16" ht="13.5" thickBot="1">
      <c r="A2964" s="234"/>
      <c r="B2964" s="456"/>
      <c r="C2964" s="235"/>
      <c r="D2964" s="237"/>
      <c r="E2964" s="237"/>
      <c r="F2964" s="236"/>
      <c r="G2964" s="278"/>
      <c r="I2964" s="659"/>
      <c r="P2964" s="294"/>
    </row>
    <row r="2965" spans="1:16" s="199" customFormat="1" ht="13.5" thickTop="1">
      <c r="A2965" s="196" t="s">
        <v>109</v>
      </c>
      <c r="B2965" s="458"/>
      <c r="C2965" s="196"/>
      <c r="D2965" s="198"/>
      <c r="E2965" s="198"/>
      <c r="F2965" s="197"/>
      <c r="G2965" s="197"/>
      <c r="I2965" s="321"/>
      <c r="J2965" s="200"/>
      <c r="O2965" s="297"/>
    </row>
    <row r="2966" spans="1:16" s="199" customFormat="1">
      <c r="A2966" s="196" t="str">
        <f>CONCATENATE('Prestaciones y AIU'!A2449," ANALISIS DE PRECIOS UNITARIOS")</f>
        <v xml:space="preserve"> ANALISIS DE PRECIOS UNITARIOS</v>
      </c>
      <c r="B2966" s="458"/>
      <c r="C2966" s="196"/>
      <c r="D2966" s="198"/>
      <c r="E2966" s="198"/>
      <c r="F2966" s="197"/>
      <c r="G2966" s="197"/>
      <c r="I2966" s="321"/>
      <c r="J2966" s="200"/>
      <c r="O2966" s="297"/>
    </row>
    <row r="2967" spans="1:16" s="199" customFormat="1">
      <c r="A2967" s="196" t="str">
        <f>Objeto_LIC</f>
        <v>OPTIMIZACION DEL SISTEMA DE ABASTECIMIENTO (ADUCCION, PRETRATAMIENTO Y CONDUCCION) DEL MUNICPIO DE TAME, DEPARTAMENTO DE ARAUCA</v>
      </c>
      <c r="B2967" s="458"/>
      <c r="C2967" s="196"/>
      <c r="D2967" s="198"/>
      <c r="E2967" s="198"/>
      <c r="F2967" s="197"/>
      <c r="G2967" s="197"/>
      <c r="I2967" s="321"/>
      <c r="J2967" s="200"/>
      <c r="O2967" s="297"/>
    </row>
    <row r="2968" spans="1:16" s="199" customFormat="1">
      <c r="A2968" s="196"/>
      <c r="B2968" s="458"/>
      <c r="C2968" s="196"/>
      <c r="D2968" s="198"/>
      <c r="E2968" s="198"/>
      <c r="F2968" s="197"/>
      <c r="G2968" s="197"/>
      <c r="I2968" s="321"/>
      <c r="J2968" s="200"/>
      <c r="O2968" s="297"/>
    </row>
    <row r="2969" spans="1:16" ht="13.5" thickBot="1">
      <c r="A2969" s="201"/>
      <c r="B2969" s="448"/>
      <c r="C2969" s="201"/>
      <c r="D2969" s="203"/>
      <c r="E2969" s="203"/>
      <c r="F2969" s="202"/>
      <c r="G2969" s="202"/>
    </row>
    <row r="2970" spans="1:16" s="211" customFormat="1" ht="13.5" thickTop="1">
      <c r="A2970" s="206"/>
      <c r="B2970" s="457"/>
      <c r="C2970" s="207"/>
      <c r="D2970" s="209"/>
      <c r="E2970" s="209"/>
      <c r="F2970" s="208"/>
      <c r="G2970" s="210" t="s">
        <v>110</v>
      </c>
      <c r="I2970" s="323"/>
      <c r="J2970" s="212"/>
      <c r="O2970" s="297"/>
    </row>
    <row r="2971" spans="1:16">
      <c r="A2971" s="213" t="s">
        <v>62</v>
      </c>
      <c r="B2971" s="750">
        <f>Proponente</f>
        <v>0</v>
      </c>
      <c r="C2971" s="750"/>
      <c r="D2971" s="750"/>
      <c r="E2971" s="750"/>
      <c r="F2971" s="750"/>
      <c r="G2971" s="751"/>
    </row>
    <row r="2972" spans="1:16" ht="12.75" customHeight="1">
      <c r="A2972" s="213" t="s">
        <v>63</v>
      </c>
      <c r="B2972" s="470" t="s">
        <v>341</v>
      </c>
      <c r="C2972" s="750" t="str">
        <f>VLOOKUP(B2972,Presupuesto!$A$4:$B$106,2,FALSE)</f>
        <v xml:space="preserve">Suministro y colocación de concreto impermeabilizado para muros de 4.000 psi (28 MPa) DESARENADOR </v>
      </c>
      <c r="D2972" s="750"/>
      <c r="E2972" s="750"/>
      <c r="F2972" s="750"/>
      <c r="G2972" s="751"/>
    </row>
    <row r="2973" spans="1:16">
      <c r="A2973" s="214"/>
      <c r="B2973" s="438"/>
      <c r="C2973" s="215"/>
      <c r="D2973" s="217"/>
      <c r="E2973" s="217"/>
      <c r="F2973" s="218" t="s">
        <v>88</v>
      </c>
      <c r="G2973" s="582" t="str">
        <f>IF(B2972=0,"-",VLOOKUP(B2972,Presupuesto!$A$5:$C$119,3,FALSE))</f>
        <v>M3</v>
      </c>
      <c r="H2973" s="582"/>
      <c r="I2973" s="582"/>
      <c r="J2973" s="582"/>
      <c r="K2973" s="583"/>
    </row>
    <row r="2974" spans="1:16" ht="13.5" thickBot="1">
      <c r="A2974" s="213" t="s">
        <v>64</v>
      </c>
      <c r="B2974" s="438"/>
      <c r="C2974" s="215"/>
      <c r="D2974" s="217"/>
      <c r="E2974" s="217"/>
      <c r="F2974" s="216"/>
      <c r="G2974" s="219"/>
      <c r="I2974" s="324"/>
      <c r="J2974" s="295"/>
      <c r="K2974" s="296"/>
      <c r="L2974" s="296"/>
      <c r="M2974" s="296"/>
      <c r="N2974" s="296"/>
      <c r="O2974" s="296"/>
    </row>
    <row r="2975" spans="1:16" s="220" customFormat="1" ht="13.5" thickTop="1">
      <c r="A2975" s="221" t="s">
        <v>57</v>
      </c>
      <c r="B2975" s="447" t="s">
        <v>65</v>
      </c>
      <c r="C2975" s="222" t="s">
        <v>66</v>
      </c>
      <c r="D2975" s="223" t="s">
        <v>74</v>
      </c>
      <c r="E2975" s="224" t="s">
        <v>100</v>
      </c>
      <c r="F2975" s="224" t="s">
        <v>79</v>
      </c>
      <c r="G2975" s="225" t="s">
        <v>70</v>
      </c>
      <c r="I2975" s="657"/>
      <c r="J2975" s="226"/>
      <c r="O2975" s="296"/>
    </row>
    <row r="2976" spans="1:16">
      <c r="A2976" s="227" t="str">
        <f t="shared" ref="A2976:A2987" si="544">IF(I2976=0,"-",VLOOKUP(I2976,EQUIPOS,2,FALSE))</f>
        <v>-</v>
      </c>
      <c r="B2976" s="228"/>
      <c r="C2976" s="228"/>
      <c r="D2976" s="494"/>
      <c r="E2976" s="229">
        <f t="shared" ref="E2976:E2987" si="545">IF(I2976=0,0,VLOOKUP(I2976,EQUIPOS,4,FALSE))</f>
        <v>0</v>
      </c>
      <c r="F2976" s="230">
        <f t="shared" ref="F2976:F2987" si="546">IF(D2976=0,0,E2976/D2976)</f>
        <v>0</v>
      </c>
      <c r="G2976" s="231"/>
      <c r="I2976" s="658"/>
    </row>
    <row r="2977" spans="1:15">
      <c r="A2977" s="227" t="str">
        <f t="shared" si="544"/>
        <v>-</v>
      </c>
      <c r="B2977" s="228"/>
      <c r="C2977" s="228"/>
      <c r="D2977" s="494"/>
      <c r="E2977" s="229">
        <f t="shared" si="545"/>
        <v>0</v>
      </c>
      <c r="F2977" s="230">
        <f t="shared" si="546"/>
        <v>0</v>
      </c>
      <c r="G2977" s="232"/>
      <c r="I2977" s="658"/>
    </row>
    <row r="2978" spans="1:15">
      <c r="A2978" s="227" t="str">
        <f t="shared" si="544"/>
        <v>-</v>
      </c>
      <c r="B2978" s="228"/>
      <c r="C2978" s="228"/>
      <c r="D2978" s="494"/>
      <c r="E2978" s="229">
        <f t="shared" si="545"/>
        <v>0</v>
      </c>
      <c r="F2978" s="230">
        <f t="shared" si="546"/>
        <v>0</v>
      </c>
      <c r="G2978" s="232"/>
      <c r="I2978" s="658"/>
    </row>
    <row r="2979" spans="1:15">
      <c r="A2979" s="227" t="str">
        <f t="shared" si="544"/>
        <v>-</v>
      </c>
      <c r="B2979" s="228"/>
      <c r="C2979" s="228"/>
      <c r="D2979" s="494"/>
      <c r="E2979" s="229">
        <f t="shared" si="545"/>
        <v>0</v>
      </c>
      <c r="F2979" s="230">
        <f t="shared" si="546"/>
        <v>0</v>
      </c>
      <c r="G2979" s="232"/>
      <c r="I2979" s="658"/>
    </row>
    <row r="2980" spans="1:15">
      <c r="A2980" s="227" t="str">
        <f t="shared" si="544"/>
        <v>-</v>
      </c>
      <c r="B2980" s="228"/>
      <c r="C2980" s="228"/>
      <c r="D2980" s="494"/>
      <c r="E2980" s="229">
        <f t="shared" si="545"/>
        <v>0</v>
      </c>
      <c r="F2980" s="230">
        <f t="shared" si="546"/>
        <v>0</v>
      </c>
      <c r="G2980" s="232"/>
      <c r="I2980" s="658"/>
    </row>
    <row r="2981" spans="1:15">
      <c r="A2981" s="227" t="str">
        <f t="shared" si="544"/>
        <v>-</v>
      </c>
      <c r="B2981" s="228"/>
      <c r="C2981" s="228"/>
      <c r="D2981" s="494"/>
      <c r="E2981" s="229">
        <f t="shared" si="545"/>
        <v>0</v>
      </c>
      <c r="F2981" s="230">
        <f t="shared" si="546"/>
        <v>0</v>
      </c>
      <c r="G2981" s="232"/>
      <c r="I2981" s="658"/>
    </row>
    <row r="2982" spans="1:15">
      <c r="A2982" s="227" t="str">
        <f t="shared" si="544"/>
        <v>-</v>
      </c>
      <c r="B2982" s="228"/>
      <c r="C2982" s="228"/>
      <c r="D2982" s="494"/>
      <c r="E2982" s="229">
        <f t="shared" si="545"/>
        <v>0</v>
      </c>
      <c r="F2982" s="230">
        <f t="shared" si="546"/>
        <v>0</v>
      </c>
      <c r="G2982" s="232"/>
      <c r="I2982" s="658"/>
    </row>
    <row r="2983" spans="1:15">
      <c r="A2983" s="227" t="str">
        <f t="shared" si="544"/>
        <v>-</v>
      </c>
      <c r="B2983" s="228"/>
      <c r="C2983" s="228"/>
      <c r="D2983" s="494"/>
      <c r="E2983" s="229">
        <f t="shared" si="545"/>
        <v>0</v>
      </c>
      <c r="F2983" s="230">
        <f t="shared" si="546"/>
        <v>0</v>
      </c>
      <c r="G2983" s="232"/>
      <c r="I2983" s="658"/>
    </row>
    <row r="2984" spans="1:15">
      <c r="A2984" s="227" t="str">
        <f t="shared" si="544"/>
        <v>-</v>
      </c>
      <c r="B2984" s="228"/>
      <c r="C2984" s="228"/>
      <c r="D2984" s="494"/>
      <c r="E2984" s="229">
        <f t="shared" si="545"/>
        <v>0</v>
      </c>
      <c r="F2984" s="230">
        <f t="shared" si="546"/>
        <v>0</v>
      </c>
      <c r="G2984" s="232"/>
      <c r="I2984" s="658"/>
    </row>
    <row r="2985" spans="1:15">
      <c r="A2985" s="227" t="str">
        <f t="shared" si="544"/>
        <v>-</v>
      </c>
      <c r="B2985" s="228"/>
      <c r="C2985" s="228"/>
      <c r="D2985" s="494"/>
      <c r="E2985" s="229">
        <f t="shared" si="545"/>
        <v>0</v>
      </c>
      <c r="F2985" s="230">
        <f t="shared" si="546"/>
        <v>0</v>
      </c>
      <c r="G2985" s="232"/>
      <c r="I2985" s="658"/>
    </row>
    <row r="2986" spans="1:15">
      <c r="A2986" s="227" t="str">
        <f t="shared" si="544"/>
        <v>-</v>
      </c>
      <c r="B2986" s="228"/>
      <c r="C2986" s="228"/>
      <c r="D2986" s="494"/>
      <c r="E2986" s="229">
        <f t="shared" si="545"/>
        <v>0</v>
      </c>
      <c r="F2986" s="230">
        <f t="shared" si="546"/>
        <v>0</v>
      </c>
      <c r="G2986" s="232"/>
      <c r="I2986" s="658"/>
    </row>
    <row r="2987" spans="1:15">
      <c r="A2987" s="227" t="str">
        <f t="shared" si="544"/>
        <v>-</v>
      </c>
      <c r="B2987" s="228"/>
      <c r="C2987" s="228"/>
      <c r="D2987" s="494"/>
      <c r="E2987" s="229">
        <f t="shared" si="545"/>
        <v>0</v>
      </c>
      <c r="F2987" s="230">
        <f t="shared" si="546"/>
        <v>0</v>
      </c>
      <c r="G2987" s="232"/>
      <c r="I2987" s="658"/>
    </row>
    <row r="2988" spans="1:15" ht="13.5" thickBot="1">
      <c r="A2988" s="234"/>
      <c r="B2988" s="456"/>
      <c r="C2988" s="235"/>
      <c r="D2988" s="503"/>
      <c r="E2988" s="237"/>
      <c r="F2988" s="238" t="s">
        <v>80</v>
      </c>
      <c r="G2988" s="239">
        <f>SUM(F2976:F2987)</f>
        <v>0</v>
      </c>
      <c r="I2988" s="659"/>
    </row>
    <row r="2989" spans="1:15" ht="13.5" thickTop="1">
      <c r="A2989" s="240" t="s">
        <v>67</v>
      </c>
      <c r="B2989" s="446"/>
      <c r="C2989" s="241"/>
      <c r="D2989" s="509"/>
      <c r="E2989" s="243"/>
      <c r="F2989" s="242"/>
      <c r="G2989" s="244"/>
      <c r="I2989" s="659"/>
    </row>
    <row r="2990" spans="1:15" s="220" customFormat="1" ht="26">
      <c r="A2990" s="245" t="s">
        <v>57</v>
      </c>
      <c r="B2990" s="455"/>
      <c r="C2990" s="247" t="s">
        <v>58</v>
      </c>
      <c r="D2990" s="515" t="s">
        <v>68</v>
      </c>
      <c r="E2990" s="248" t="s">
        <v>69</v>
      </c>
      <c r="F2990" s="249" t="s">
        <v>79</v>
      </c>
      <c r="G2990" s="250" t="s">
        <v>70</v>
      </c>
      <c r="I2990" s="657"/>
      <c r="J2990" s="226"/>
      <c r="O2990" s="296"/>
    </row>
    <row r="2991" spans="1:15">
      <c r="A2991" s="748" t="str">
        <f t="shared" ref="A2991:A3002" si="547">IF(I2991=0,"",VLOOKUP(I2991,MATERIALES,2,FALSE))</f>
        <v/>
      </c>
      <c r="B2991" s="749"/>
      <c r="C2991" s="251" t="str">
        <f t="shared" ref="C2991:C2999" si="548">IF(I2991=0,"",VLOOKUP(I2991,MATERIALES,3,FALSE))</f>
        <v/>
      </c>
      <c r="D2991" s="494"/>
      <c r="E2991" s="252">
        <f t="shared" ref="E2991:E3002" si="549">IF(I2991=0,0,VLOOKUP(I2991,MATERIALES,4,FALSE))</f>
        <v>0</v>
      </c>
      <c r="F2991" s="230">
        <f>D2991*E2991</f>
        <v>0</v>
      </c>
      <c r="G2991" s="231"/>
      <c r="I2991" s="658"/>
    </row>
    <row r="2992" spans="1:15">
      <c r="A2992" s="748" t="str">
        <f t="shared" si="547"/>
        <v/>
      </c>
      <c r="B2992" s="749"/>
      <c r="C2992" s="251" t="str">
        <f t="shared" si="548"/>
        <v/>
      </c>
      <c r="D2992" s="494"/>
      <c r="E2992" s="252">
        <f t="shared" si="549"/>
        <v>0</v>
      </c>
      <c r="F2992" s="230">
        <f t="shared" ref="F2992:F3002" si="550">D2992*E2992</f>
        <v>0</v>
      </c>
      <c r="G2992" s="232"/>
      <c r="I2992" s="658"/>
    </row>
    <row r="2993" spans="1:9">
      <c r="A2993" s="748" t="str">
        <f t="shared" si="547"/>
        <v/>
      </c>
      <c r="B2993" s="749"/>
      <c r="C2993" s="251" t="str">
        <f t="shared" si="548"/>
        <v/>
      </c>
      <c r="D2993" s="494"/>
      <c r="E2993" s="252">
        <f t="shared" si="549"/>
        <v>0</v>
      </c>
      <c r="F2993" s="230">
        <f t="shared" si="550"/>
        <v>0</v>
      </c>
      <c r="G2993" s="232"/>
      <c r="I2993" s="658"/>
    </row>
    <row r="2994" spans="1:9">
      <c r="A2994" s="748" t="str">
        <f t="shared" si="547"/>
        <v/>
      </c>
      <c r="B2994" s="749"/>
      <c r="C2994" s="251" t="str">
        <f t="shared" si="548"/>
        <v/>
      </c>
      <c r="D2994" s="494"/>
      <c r="E2994" s="252">
        <f t="shared" si="549"/>
        <v>0</v>
      </c>
      <c r="F2994" s="230">
        <f t="shared" si="550"/>
        <v>0</v>
      </c>
      <c r="G2994" s="232"/>
      <c r="I2994" s="658"/>
    </row>
    <row r="2995" spans="1:9">
      <c r="A2995" s="748" t="str">
        <f t="shared" si="547"/>
        <v/>
      </c>
      <c r="B2995" s="749"/>
      <c r="C2995" s="251" t="str">
        <f t="shared" si="548"/>
        <v/>
      </c>
      <c r="D2995" s="494"/>
      <c r="E2995" s="252">
        <f t="shared" si="549"/>
        <v>0</v>
      </c>
      <c r="F2995" s="230">
        <f t="shared" si="550"/>
        <v>0</v>
      </c>
      <c r="G2995" s="232"/>
      <c r="I2995" s="658"/>
    </row>
    <row r="2996" spans="1:9">
      <c r="A2996" s="748" t="str">
        <f t="shared" si="547"/>
        <v/>
      </c>
      <c r="B2996" s="749"/>
      <c r="C2996" s="251" t="str">
        <f t="shared" si="548"/>
        <v/>
      </c>
      <c r="D2996" s="494"/>
      <c r="E2996" s="252">
        <f t="shared" si="549"/>
        <v>0</v>
      </c>
      <c r="F2996" s="230">
        <f t="shared" si="550"/>
        <v>0</v>
      </c>
      <c r="G2996" s="232"/>
      <c r="I2996" s="658"/>
    </row>
    <row r="2997" spans="1:9">
      <c r="A2997" s="748" t="str">
        <f t="shared" si="547"/>
        <v/>
      </c>
      <c r="B2997" s="749"/>
      <c r="C2997" s="251" t="str">
        <f t="shared" si="548"/>
        <v/>
      </c>
      <c r="D2997" s="494"/>
      <c r="E2997" s="252">
        <f t="shared" si="549"/>
        <v>0</v>
      </c>
      <c r="F2997" s="230">
        <f t="shared" si="550"/>
        <v>0</v>
      </c>
      <c r="G2997" s="232"/>
      <c r="I2997" s="658"/>
    </row>
    <row r="2998" spans="1:9">
      <c r="A2998" s="748" t="str">
        <f t="shared" si="547"/>
        <v/>
      </c>
      <c r="B2998" s="749"/>
      <c r="C2998" s="251" t="str">
        <f t="shared" si="548"/>
        <v/>
      </c>
      <c r="D2998" s="494"/>
      <c r="E2998" s="252">
        <f t="shared" si="549"/>
        <v>0</v>
      </c>
      <c r="F2998" s="230">
        <f t="shared" si="550"/>
        <v>0</v>
      </c>
      <c r="G2998" s="253"/>
      <c r="I2998" s="658"/>
    </row>
    <row r="2999" spans="1:9">
      <c r="A2999" s="748" t="str">
        <f t="shared" si="547"/>
        <v/>
      </c>
      <c r="B2999" s="749"/>
      <c r="C2999" s="251" t="str">
        <f t="shared" si="548"/>
        <v/>
      </c>
      <c r="D2999" s="494"/>
      <c r="E2999" s="252">
        <f t="shared" si="549"/>
        <v>0</v>
      </c>
      <c r="F2999" s="230">
        <f t="shared" si="550"/>
        <v>0</v>
      </c>
      <c r="G2999" s="232"/>
      <c r="I2999" s="658"/>
    </row>
    <row r="3000" spans="1:9">
      <c r="A3000" s="748" t="str">
        <f t="shared" si="547"/>
        <v/>
      </c>
      <c r="B3000" s="749"/>
      <c r="C3000" s="251"/>
      <c r="D3000" s="494"/>
      <c r="E3000" s="252">
        <f t="shared" si="549"/>
        <v>0</v>
      </c>
      <c r="F3000" s="230">
        <f t="shared" si="550"/>
        <v>0</v>
      </c>
      <c r="G3000" s="232"/>
      <c r="I3000" s="658"/>
    </row>
    <row r="3001" spans="1:9">
      <c r="A3001" s="748" t="str">
        <f t="shared" si="547"/>
        <v/>
      </c>
      <c r="B3001" s="749"/>
      <c r="C3001" s="251"/>
      <c r="D3001" s="494"/>
      <c r="E3001" s="252">
        <f t="shared" si="549"/>
        <v>0</v>
      </c>
      <c r="F3001" s="230">
        <f t="shared" si="550"/>
        <v>0</v>
      </c>
      <c r="G3001" s="232"/>
      <c r="I3001" s="658"/>
    </row>
    <row r="3002" spans="1:9">
      <c r="A3002" s="748" t="str">
        <f t="shared" si="547"/>
        <v/>
      </c>
      <c r="B3002" s="749"/>
      <c r="C3002" s="251" t="str">
        <f t="shared" ref="C3002" si="551">IF(I3002=0,"",VLOOKUP(I3002,MATERIALES,3,FALSE))</f>
        <v/>
      </c>
      <c r="D3002" s="494"/>
      <c r="E3002" s="252">
        <f t="shared" si="549"/>
        <v>0</v>
      </c>
      <c r="F3002" s="230">
        <f t="shared" si="550"/>
        <v>0</v>
      </c>
      <c r="G3002" s="233"/>
      <c r="I3002" s="658"/>
    </row>
    <row r="3003" spans="1:9" ht="26.25" customHeight="1" thickBot="1">
      <c r="A3003" s="214"/>
      <c r="B3003" s="438"/>
      <c r="C3003" s="215"/>
      <c r="D3003" s="483"/>
      <c r="E3003" s="254"/>
      <c r="F3003" s="255" t="s">
        <v>81</v>
      </c>
      <c r="G3003" s="253">
        <f>ROUND(SUM(F2991:F3002),0)</f>
        <v>0</v>
      </c>
      <c r="I3003" s="659"/>
    </row>
    <row r="3004" spans="1:9" ht="14" thickTop="1" thickBot="1">
      <c r="A3004" s="256" t="s">
        <v>72</v>
      </c>
      <c r="B3004" s="445"/>
      <c r="C3004" s="257"/>
      <c r="D3004" s="523"/>
      <c r="E3004" s="259"/>
      <c r="F3004" s="258"/>
      <c r="G3004" s="260"/>
      <c r="I3004" s="659"/>
    </row>
    <row r="3005" spans="1:9" ht="13.5" thickTop="1">
      <c r="A3005" s="245" t="s">
        <v>57</v>
      </c>
      <c r="B3005" s="455"/>
      <c r="C3005" s="248" t="s">
        <v>71</v>
      </c>
      <c r="D3005" s="515" t="s">
        <v>75</v>
      </c>
      <c r="E3005" s="248" t="s">
        <v>98</v>
      </c>
      <c r="F3005" s="249" t="s">
        <v>79</v>
      </c>
      <c r="G3005" s="250" t="s">
        <v>70</v>
      </c>
      <c r="I3005" s="659"/>
    </row>
    <row r="3006" spans="1:9">
      <c r="A3006" s="748" t="str">
        <f>IF(I3006=0,"",VLOOKUP(I3006,EQUIPOS,2,FALSE))</f>
        <v/>
      </c>
      <c r="B3006" s="749"/>
      <c r="C3006" s="195"/>
      <c r="D3006" s="494"/>
      <c r="E3006" s="252">
        <f>IF(I3006=0,0,VLOOKUP(I3006,EQUIPOS,4,FALSE))</f>
        <v>0</v>
      </c>
      <c r="F3006" s="230">
        <f>C3006*D3006*E3006</f>
        <v>0</v>
      </c>
      <c r="G3006" s="231"/>
      <c r="I3006" s="658"/>
    </row>
    <row r="3007" spans="1:9">
      <c r="A3007" s="748" t="str">
        <f>IF(I3007=0,"",VLOOKUP(I3007,EQUIPOS,2,FALSE))</f>
        <v/>
      </c>
      <c r="B3007" s="749"/>
      <c r="C3007" s="195"/>
      <c r="D3007" s="494"/>
      <c r="E3007" s="252">
        <f>IF(I3007=0,0,VLOOKUP(I3007,EQUIPOS,4,FALSE))</f>
        <v>0</v>
      </c>
      <c r="F3007" s="230">
        <f t="shared" ref="F3007:F3010" si="552">C3007*D3007*E3007</f>
        <v>0</v>
      </c>
      <c r="G3007" s="232"/>
      <c r="I3007" s="658"/>
    </row>
    <row r="3008" spans="1:9">
      <c r="A3008" s="748" t="str">
        <f>IF(I3008=0,"",VLOOKUP(I3008,EQUIPOS,2,FALSE))</f>
        <v/>
      </c>
      <c r="B3008" s="749"/>
      <c r="C3008" s="195"/>
      <c r="D3008" s="494"/>
      <c r="E3008" s="252">
        <f>IF(I3008=0,0,VLOOKUP(I3008,EQUIPOS,4,FALSE))</f>
        <v>0</v>
      </c>
      <c r="F3008" s="230">
        <f t="shared" si="552"/>
        <v>0</v>
      </c>
      <c r="G3008" s="232"/>
      <c r="I3008" s="658"/>
    </row>
    <row r="3009" spans="1:9">
      <c r="A3009" s="748" t="str">
        <f>IF(I3009=0,"",VLOOKUP(I3009,EQUIPOS,2,FALSE))</f>
        <v/>
      </c>
      <c r="B3009" s="749"/>
      <c r="C3009" s="195"/>
      <c r="D3009" s="494"/>
      <c r="E3009" s="252">
        <f>IF(I3009=0,0,VLOOKUP(I3009,EQUIPOS,4,FALSE))</f>
        <v>0</v>
      </c>
      <c r="F3009" s="230">
        <f t="shared" si="552"/>
        <v>0</v>
      </c>
      <c r="G3009" s="232"/>
      <c r="I3009" s="658"/>
    </row>
    <row r="3010" spans="1:9">
      <c r="A3010" s="748" t="str">
        <f>IF(I3010=0,"",VLOOKUP(I3010,EQUIPOS,2,FALSE))</f>
        <v/>
      </c>
      <c r="B3010" s="749"/>
      <c r="C3010" s="195"/>
      <c r="D3010" s="494"/>
      <c r="E3010" s="252">
        <f>IF(I3010=0,0,VLOOKUP(I3010,EQUIPOS,4,FALSE))</f>
        <v>0</v>
      </c>
      <c r="F3010" s="230">
        <f t="shared" si="552"/>
        <v>0</v>
      </c>
      <c r="G3010" s="233"/>
      <c r="I3010" s="658"/>
    </row>
    <row r="3011" spans="1:9" ht="30.75" customHeight="1" thickBot="1">
      <c r="A3011" s="234"/>
      <c r="B3011" s="456"/>
      <c r="C3011" s="235"/>
      <c r="D3011" s="503"/>
      <c r="E3011" s="261"/>
      <c r="F3011" s="238" t="s">
        <v>82</v>
      </c>
      <c r="G3011" s="262">
        <f>SUM(F3006:F3010)</f>
        <v>0</v>
      </c>
      <c r="I3011" s="659"/>
    </row>
    <row r="3012" spans="1:9" ht="13.5" thickTop="1">
      <c r="A3012" s="240" t="s">
        <v>73</v>
      </c>
      <c r="B3012" s="446"/>
      <c r="C3012" s="241"/>
      <c r="D3012" s="509"/>
      <c r="E3012" s="243"/>
      <c r="F3012" s="242"/>
      <c r="G3012" s="244"/>
      <c r="I3012" s="659"/>
    </row>
    <row r="3013" spans="1:9" ht="26">
      <c r="A3013" s="245" t="s">
        <v>57</v>
      </c>
      <c r="B3013" s="454" t="s">
        <v>58</v>
      </c>
      <c r="C3013" s="247" t="s">
        <v>68</v>
      </c>
      <c r="D3013" s="515" t="s">
        <v>74</v>
      </c>
      <c r="E3013" s="248" t="s">
        <v>69</v>
      </c>
      <c r="F3013" s="249" t="s">
        <v>79</v>
      </c>
      <c r="G3013" s="250" t="s">
        <v>70</v>
      </c>
      <c r="H3013" s="220"/>
      <c r="I3013" s="657"/>
    </row>
    <row r="3014" spans="1:9">
      <c r="A3014" s="263" t="str">
        <f t="shared" ref="A3014:A3025" si="553">IF(I3014=0,"",VLOOKUP(I3014,MANOOBRA,2,FALSE))</f>
        <v/>
      </c>
      <c r="B3014" s="444" t="str">
        <f t="shared" ref="B3014:B3025" si="554">IF(I3014=0,"",VLOOKUP(I3014,MANOOBRA,3,FALSE))</f>
        <v/>
      </c>
      <c r="C3014" s="195"/>
      <c r="D3014" s="527"/>
      <c r="E3014" s="252">
        <f t="shared" ref="E3014:E3025" si="555">IF(I3014=0,0,VLOOKUP(I3014,MANOOBRA,4,FALSE))</f>
        <v>0</v>
      </c>
      <c r="F3014" s="230">
        <f>IF(D3014=0,0,C3014*E3014/D3014)</f>
        <v>0</v>
      </c>
      <c r="G3014" s="231"/>
      <c r="I3014" s="658"/>
    </row>
    <row r="3015" spans="1:9">
      <c r="A3015" s="263" t="str">
        <f t="shared" si="553"/>
        <v/>
      </c>
      <c r="B3015" s="444" t="str">
        <f t="shared" si="554"/>
        <v/>
      </c>
      <c r="C3015" s="195"/>
      <c r="D3015" s="527"/>
      <c r="E3015" s="252">
        <f t="shared" si="555"/>
        <v>0</v>
      </c>
      <c r="F3015" s="230">
        <f t="shared" ref="F3015:F3025" si="556">IF(D3015=0,0,C3015*E3015/D3015)</f>
        <v>0</v>
      </c>
      <c r="G3015" s="232"/>
      <c r="I3015" s="658"/>
    </row>
    <row r="3016" spans="1:9">
      <c r="A3016" s="263" t="str">
        <f t="shared" si="553"/>
        <v/>
      </c>
      <c r="B3016" s="444" t="str">
        <f t="shared" si="554"/>
        <v/>
      </c>
      <c r="C3016" s="195"/>
      <c r="D3016" s="527"/>
      <c r="E3016" s="252">
        <f t="shared" si="555"/>
        <v>0</v>
      </c>
      <c r="F3016" s="230">
        <f t="shared" si="556"/>
        <v>0</v>
      </c>
      <c r="G3016" s="232"/>
      <c r="I3016" s="658"/>
    </row>
    <row r="3017" spans="1:9">
      <c r="A3017" s="263" t="str">
        <f t="shared" si="553"/>
        <v/>
      </c>
      <c r="B3017" s="444" t="str">
        <f t="shared" si="554"/>
        <v/>
      </c>
      <c r="C3017" s="195"/>
      <c r="D3017" s="527"/>
      <c r="E3017" s="252">
        <f t="shared" si="555"/>
        <v>0</v>
      </c>
      <c r="F3017" s="230">
        <f t="shared" si="556"/>
        <v>0</v>
      </c>
      <c r="G3017" s="232"/>
      <c r="I3017" s="658"/>
    </row>
    <row r="3018" spans="1:9">
      <c r="A3018" s="263" t="str">
        <f t="shared" si="553"/>
        <v/>
      </c>
      <c r="B3018" s="444" t="str">
        <f t="shared" si="554"/>
        <v/>
      </c>
      <c r="C3018" s="195"/>
      <c r="D3018" s="527"/>
      <c r="E3018" s="252">
        <f t="shared" si="555"/>
        <v>0</v>
      </c>
      <c r="F3018" s="230">
        <f t="shared" si="556"/>
        <v>0</v>
      </c>
      <c r="G3018" s="232"/>
      <c r="I3018" s="658"/>
    </row>
    <row r="3019" spans="1:9">
      <c r="A3019" s="263" t="str">
        <f t="shared" si="553"/>
        <v/>
      </c>
      <c r="B3019" s="444" t="str">
        <f t="shared" si="554"/>
        <v/>
      </c>
      <c r="C3019" s="195"/>
      <c r="D3019" s="527"/>
      <c r="E3019" s="252">
        <f t="shared" si="555"/>
        <v>0</v>
      </c>
      <c r="F3019" s="230">
        <f t="shared" si="556"/>
        <v>0</v>
      </c>
      <c r="G3019" s="232"/>
      <c r="I3019" s="658"/>
    </row>
    <row r="3020" spans="1:9">
      <c r="A3020" s="263" t="str">
        <f t="shared" si="553"/>
        <v/>
      </c>
      <c r="B3020" s="444" t="str">
        <f t="shared" si="554"/>
        <v/>
      </c>
      <c r="C3020" s="195"/>
      <c r="D3020" s="527"/>
      <c r="E3020" s="252">
        <f t="shared" si="555"/>
        <v>0</v>
      </c>
      <c r="F3020" s="230">
        <f t="shared" si="556"/>
        <v>0</v>
      </c>
      <c r="G3020" s="232"/>
      <c r="I3020" s="658"/>
    </row>
    <row r="3021" spans="1:9">
      <c r="A3021" s="263" t="str">
        <f t="shared" si="553"/>
        <v/>
      </c>
      <c r="B3021" s="444" t="str">
        <f t="shared" si="554"/>
        <v/>
      </c>
      <c r="C3021" s="195"/>
      <c r="D3021" s="527"/>
      <c r="E3021" s="252">
        <f t="shared" si="555"/>
        <v>0</v>
      </c>
      <c r="F3021" s="230">
        <f t="shared" si="556"/>
        <v>0</v>
      </c>
      <c r="G3021" s="232"/>
      <c r="I3021" s="658"/>
    </row>
    <row r="3022" spans="1:9">
      <c r="A3022" s="263" t="str">
        <f t="shared" si="553"/>
        <v/>
      </c>
      <c r="B3022" s="444" t="str">
        <f t="shared" si="554"/>
        <v/>
      </c>
      <c r="C3022" s="195"/>
      <c r="D3022" s="527"/>
      <c r="E3022" s="252">
        <f t="shared" si="555"/>
        <v>0</v>
      </c>
      <c r="F3022" s="230">
        <f t="shared" si="556"/>
        <v>0</v>
      </c>
      <c r="G3022" s="232"/>
      <c r="I3022" s="658"/>
    </row>
    <row r="3023" spans="1:9">
      <c r="A3023" s="263" t="str">
        <f t="shared" si="553"/>
        <v/>
      </c>
      <c r="B3023" s="444" t="str">
        <f t="shared" si="554"/>
        <v/>
      </c>
      <c r="C3023" s="195"/>
      <c r="D3023" s="527"/>
      <c r="E3023" s="252">
        <f t="shared" si="555"/>
        <v>0</v>
      </c>
      <c r="F3023" s="230">
        <f t="shared" si="556"/>
        <v>0</v>
      </c>
      <c r="G3023" s="232"/>
      <c r="I3023" s="658"/>
    </row>
    <row r="3024" spans="1:9">
      <c r="A3024" s="263" t="str">
        <f t="shared" si="553"/>
        <v/>
      </c>
      <c r="B3024" s="444" t="str">
        <f t="shared" si="554"/>
        <v/>
      </c>
      <c r="C3024" s="195"/>
      <c r="D3024" s="527"/>
      <c r="E3024" s="252">
        <f t="shared" si="555"/>
        <v>0</v>
      </c>
      <c r="F3024" s="230">
        <f t="shared" si="556"/>
        <v>0</v>
      </c>
      <c r="G3024" s="232"/>
      <c r="I3024" s="658"/>
    </row>
    <row r="3025" spans="1:16">
      <c r="A3025" s="263" t="str">
        <f t="shared" si="553"/>
        <v/>
      </c>
      <c r="B3025" s="444" t="str">
        <f t="shared" si="554"/>
        <v/>
      </c>
      <c r="C3025" s="195"/>
      <c r="D3025" s="527"/>
      <c r="E3025" s="252">
        <f t="shared" si="555"/>
        <v>0</v>
      </c>
      <c r="F3025" s="230">
        <f t="shared" si="556"/>
        <v>0</v>
      </c>
      <c r="G3025" s="233"/>
      <c r="I3025" s="658"/>
    </row>
    <row r="3026" spans="1:16" ht="31.5" customHeight="1" thickBot="1">
      <c r="A3026" s="234"/>
      <c r="B3026" s="456"/>
      <c r="C3026" s="235"/>
      <c r="D3026" s="503"/>
      <c r="E3026" s="237"/>
      <c r="F3026" s="238" t="s">
        <v>83</v>
      </c>
      <c r="G3026" s="262">
        <f>ROUND(SUM(F3014:F3025),0)</f>
        <v>0</v>
      </c>
      <c r="I3026" s="659"/>
    </row>
    <row r="3027" spans="1:16" ht="13.5" thickTop="1">
      <c r="A3027" s="186" t="s">
        <v>76</v>
      </c>
      <c r="B3027" s="446"/>
      <c r="C3027" s="241"/>
      <c r="D3027" s="243"/>
      <c r="E3027" s="243"/>
      <c r="F3027" s="242"/>
      <c r="G3027" s="244"/>
      <c r="I3027" s="659"/>
    </row>
    <row r="3028" spans="1:16">
      <c r="A3028" s="245" t="s">
        <v>57</v>
      </c>
      <c r="B3028" s="455"/>
      <c r="C3028" s="246"/>
      <c r="D3028" s="317"/>
      <c r="E3028" s="248" t="s">
        <v>77</v>
      </c>
      <c r="F3028" s="249" t="s">
        <v>78</v>
      </c>
      <c r="G3028" s="264" t="s">
        <v>77</v>
      </c>
      <c r="H3028" s="220"/>
      <c r="I3028" s="657"/>
    </row>
    <row r="3029" spans="1:16">
      <c r="A3029" s="185" t="s">
        <v>87</v>
      </c>
      <c r="B3029" s="453"/>
      <c r="C3029" s="265"/>
      <c r="D3029" s="318"/>
      <c r="E3029" s="229">
        <f>ROUND(SUM(G2988,G3003,G3011,G3026),2)</f>
        <v>0</v>
      </c>
      <c r="F3029" s="266">
        <f>A</f>
        <v>0</v>
      </c>
      <c r="G3029" s="267">
        <f>E3029*F3029</f>
        <v>0</v>
      </c>
      <c r="I3029" s="659"/>
    </row>
    <row r="3030" spans="1:16">
      <c r="A3030" s="185" t="s">
        <v>85</v>
      </c>
      <c r="B3030" s="453"/>
      <c r="C3030" s="265"/>
      <c r="D3030" s="318"/>
      <c r="E3030" s="229">
        <f>SUM(G2988,G3003,G3011,G3026)</f>
        <v>0</v>
      </c>
      <c r="F3030" s="266">
        <f>I</f>
        <v>0</v>
      </c>
      <c r="G3030" s="267">
        <f>E3030*F3030</f>
        <v>0</v>
      </c>
      <c r="I3030" s="659"/>
    </row>
    <row r="3031" spans="1:16">
      <c r="A3031" s="185" t="s">
        <v>86</v>
      </c>
      <c r="B3031" s="453"/>
      <c r="C3031" s="265"/>
      <c r="D3031" s="318"/>
      <c r="E3031" s="229">
        <f>SUM(G2988,G3003,G3011,G3026)</f>
        <v>0</v>
      </c>
      <c r="F3031" s="266">
        <f>U</f>
        <v>0</v>
      </c>
      <c r="G3031" s="267">
        <f>E3031*F3031</f>
        <v>0</v>
      </c>
      <c r="I3031" s="659"/>
    </row>
    <row r="3032" spans="1:16" ht="33" customHeight="1" thickBot="1">
      <c r="A3032" s="234"/>
      <c r="B3032" s="456"/>
      <c r="C3032" s="235"/>
      <c r="D3032" s="237"/>
      <c r="E3032" s="237"/>
      <c r="F3032" s="268" t="s">
        <v>84</v>
      </c>
      <c r="G3032" s="262">
        <f>SUM(G3029:G3031)</f>
        <v>0</v>
      </c>
      <c r="I3032" s="659"/>
      <c r="J3032" s="295"/>
      <c r="K3032" s="296"/>
      <c r="L3032" s="296"/>
      <c r="M3032" s="296"/>
      <c r="N3032" s="296"/>
      <c r="O3032" s="296"/>
    </row>
    <row r="3033" spans="1:16" s="211" customFormat="1" ht="14" thickTop="1" thickBot="1">
      <c r="A3033" s="269"/>
      <c r="B3033" s="443"/>
      <c r="C3033" s="270"/>
      <c r="D3033" s="319"/>
      <c r="E3033" s="271" t="s">
        <v>89</v>
      </c>
      <c r="F3033" s="272"/>
      <c r="G3033" s="273">
        <f>ROUND(SUM(G2988,G3003,G3011,G3026,G3032),0)</f>
        <v>0</v>
      </c>
      <c r="I3033" s="660"/>
      <c r="J3033" s="212" t="str">
        <f>B2972</f>
        <v>2,3,3</v>
      </c>
      <c r="K3033" s="274">
        <f>E3029</f>
        <v>0</v>
      </c>
      <c r="L3033" s="294">
        <f>G3029</f>
        <v>0</v>
      </c>
      <c r="M3033" s="294">
        <f>G3030</f>
        <v>0</v>
      </c>
      <c r="N3033" s="294">
        <f>G3031</f>
        <v>0</v>
      </c>
      <c r="O3033" s="299">
        <f>SUM(K3033:N3033)</f>
        <v>0</v>
      </c>
      <c r="P3033" s="294"/>
    </row>
    <row r="3034" spans="1:16" ht="13.5" thickTop="1">
      <c r="A3034" s="275" t="s">
        <v>97</v>
      </c>
      <c r="B3034" s="438"/>
      <c r="C3034" s="215"/>
      <c r="D3034" s="217"/>
      <c r="E3034" s="217"/>
      <c r="F3034" s="216"/>
      <c r="G3034" s="219"/>
      <c r="I3034" s="659"/>
      <c r="P3034" s="294"/>
    </row>
    <row r="3035" spans="1:16">
      <c r="A3035" s="275"/>
      <c r="B3035" s="452"/>
      <c r="C3035" s="276"/>
      <c r="D3035" s="320"/>
      <c r="E3035" s="217"/>
      <c r="F3035" s="216"/>
      <c r="G3035" s="277">
        <f ca="1">TODAY()</f>
        <v>44839</v>
      </c>
      <c r="I3035" s="659"/>
      <c r="P3035" s="294"/>
    </row>
    <row r="3036" spans="1:16" ht="13.5" thickBot="1">
      <c r="A3036" s="234"/>
      <c r="B3036" s="456"/>
      <c r="C3036" s="235"/>
      <c r="D3036" s="237"/>
      <c r="E3036" s="237"/>
      <c r="F3036" s="236"/>
      <c r="G3036" s="278"/>
      <c r="I3036" s="326"/>
      <c r="P3036" s="294"/>
    </row>
    <row r="3037" spans="1:16" s="199" customFormat="1" ht="13.5" thickTop="1">
      <c r="A3037" s="196" t="s">
        <v>109</v>
      </c>
      <c r="B3037" s="458"/>
      <c r="C3037" s="196"/>
      <c r="D3037" s="198"/>
      <c r="E3037" s="198"/>
      <c r="F3037" s="197"/>
      <c r="G3037" s="197"/>
      <c r="I3037" s="321"/>
      <c r="J3037" s="200"/>
      <c r="O3037" s="297"/>
    </row>
    <row r="3038" spans="1:16" s="199" customFormat="1">
      <c r="A3038" s="196" t="str">
        <f>CONCATENATE('Prestaciones y AIU'!A2521," ANALISIS DE PRECIOS UNITARIOS")</f>
        <v xml:space="preserve"> ANALISIS DE PRECIOS UNITARIOS</v>
      </c>
      <c r="B3038" s="458"/>
      <c r="C3038" s="196"/>
      <c r="D3038" s="198"/>
      <c r="E3038" s="198"/>
      <c r="F3038" s="197"/>
      <c r="G3038" s="197"/>
      <c r="I3038" s="321"/>
      <c r="J3038" s="200"/>
      <c r="O3038" s="297"/>
    </row>
    <row r="3039" spans="1:16" s="199" customFormat="1">
      <c r="A3039" s="196" t="str">
        <f>Objeto_LIC</f>
        <v>OPTIMIZACION DEL SISTEMA DE ABASTECIMIENTO (ADUCCION, PRETRATAMIENTO Y CONDUCCION) DEL MUNICPIO DE TAME, DEPARTAMENTO DE ARAUCA</v>
      </c>
      <c r="B3039" s="458"/>
      <c r="C3039" s="196"/>
      <c r="D3039" s="198"/>
      <c r="E3039" s="198"/>
      <c r="F3039" s="197"/>
      <c r="G3039" s="197"/>
      <c r="I3039" s="321"/>
      <c r="J3039" s="200"/>
      <c r="O3039" s="297"/>
    </row>
    <row r="3040" spans="1:16" s="199" customFormat="1">
      <c r="A3040" s="196"/>
      <c r="B3040" s="458"/>
      <c r="C3040" s="196"/>
      <c r="D3040" s="198"/>
      <c r="E3040" s="198"/>
      <c r="F3040" s="197"/>
      <c r="G3040" s="197"/>
      <c r="I3040" s="321"/>
      <c r="J3040" s="200"/>
      <c r="O3040" s="297"/>
    </row>
    <row r="3041" spans="1:15" ht="13.5" thickBot="1">
      <c r="A3041" s="201"/>
      <c r="B3041" s="448"/>
      <c r="C3041" s="201"/>
      <c r="D3041" s="203"/>
      <c r="E3041" s="203"/>
      <c r="F3041" s="202"/>
      <c r="G3041" s="202"/>
    </row>
    <row r="3042" spans="1:15" s="211" customFormat="1" ht="13.5" thickTop="1">
      <c r="A3042" s="206"/>
      <c r="B3042" s="457"/>
      <c r="C3042" s="207"/>
      <c r="D3042" s="209"/>
      <c r="E3042" s="209"/>
      <c r="F3042" s="208"/>
      <c r="G3042" s="210" t="s">
        <v>110</v>
      </c>
      <c r="I3042" s="323"/>
      <c r="J3042" s="212"/>
      <c r="O3042" s="297"/>
    </row>
    <row r="3043" spans="1:15">
      <c r="A3043" s="213" t="s">
        <v>62</v>
      </c>
      <c r="B3043" s="750">
        <f>Proponente</f>
        <v>0</v>
      </c>
      <c r="C3043" s="750"/>
      <c r="D3043" s="750"/>
      <c r="E3043" s="750"/>
      <c r="F3043" s="750"/>
      <c r="G3043" s="751"/>
    </row>
    <row r="3044" spans="1:15" ht="12.75" customHeight="1">
      <c r="A3044" s="213" t="s">
        <v>63</v>
      </c>
      <c r="B3044" s="470" t="s">
        <v>343</v>
      </c>
      <c r="C3044" s="750" t="str">
        <f>VLOOKUP(B3044,Presupuesto!$A$4:$B$106,2,FALSE)</f>
        <v xml:space="preserve">Suministro, figurado e instalación de acero de refuerzo de 60.000 psi (420 MPa) DESARENADOR </v>
      </c>
      <c r="D3044" s="750"/>
      <c r="E3044" s="750"/>
      <c r="F3044" s="750"/>
      <c r="G3044" s="751"/>
    </row>
    <row r="3045" spans="1:15">
      <c r="A3045" s="214"/>
      <c r="B3045" s="438"/>
      <c r="C3045" s="215"/>
      <c r="D3045" s="217"/>
      <c r="E3045" s="217"/>
      <c r="F3045" s="218" t="s">
        <v>88</v>
      </c>
      <c r="G3045" s="582" t="str">
        <f>IF(B3044=0,"-",VLOOKUP(B3044,Presupuesto!$A$5:$C$119,3,FALSE))</f>
        <v>KG</v>
      </c>
      <c r="H3045" s="582"/>
      <c r="I3045" s="582"/>
      <c r="J3045" s="582"/>
      <c r="K3045" s="583"/>
    </row>
    <row r="3046" spans="1:15" ht="13.5" thickBot="1">
      <c r="A3046" s="213" t="s">
        <v>64</v>
      </c>
      <c r="B3046" s="438"/>
      <c r="C3046" s="215"/>
      <c r="D3046" s="217"/>
      <c r="E3046" s="217"/>
      <c r="F3046" s="216"/>
      <c r="G3046" s="219"/>
      <c r="I3046" s="324"/>
      <c r="J3046" s="295"/>
      <c r="K3046" s="296"/>
      <c r="L3046" s="296"/>
      <c r="M3046" s="296"/>
      <c r="N3046" s="296"/>
      <c r="O3046" s="296"/>
    </row>
    <row r="3047" spans="1:15" s="220" customFormat="1" ht="13.5" thickTop="1">
      <c r="A3047" s="221" t="s">
        <v>57</v>
      </c>
      <c r="B3047" s="447" t="s">
        <v>65</v>
      </c>
      <c r="C3047" s="222" t="s">
        <v>66</v>
      </c>
      <c r="D3047" s="223" t="s">
        <v>74</v>
      </c>
      <c r="E3047" s="224" t="s">
        <v>100</v>
      </c>
      <c r="F3047" s="224" t="s">
        <v>79</v>
      </c>
      <c r="G3047" s="225" t="s">
        <v>70</v>
      </c>
      <c r="I3047" s="657"/>
      <c r="J3047" s="226"/>
      <c r="O3047" s="296"/>
    </row>
    <row r="3048" spans="1:15">
      <c r="A3048" s="227" t="str">
        <f t="shared" ref="A3048:A3059" si="557">IF(I3048=0,"-",VLOOKUP(I3048,EQUIPOS,2,FALSE))</f>
        <v>-</v>
      </c>
      <c r="B3048" s="228"/>
      <c r="C3048" s="228"/>
      <c r="D3048" s="494"/>
      <c r="E3048" s="229">
        <f t="shared" ref="E3048:E3059" si="558">IF(I3048=0,0,VLOOKUP(I3048,EQUIPOS,4,FALSE))</f>
        <v>0</v>
      </c>
      <c r="F3048" s="230">
        <f t="shared" ref="F3048:F3059" si="559">IF(D3048=0,0,E3048/D3048)</f>
        <v>0</v>
      </c>
      <c r="G3048" s="231"/>
      <c r="I3048" s="658"/>
    </row>
    <row r="3049" spans="1:15">
      <c r="A3049" s="227" t="str">
        <f t="shared" si="557"/>
        <v>-</v>
      </c>
      <c r="B3049" s="228"/>
      <c r="C3049" s="228"/>
      <c r="D3049" s="494"/>
      <c r="E3049" s="229">
        <f t="shared" si="558"/>
        <v>0</v>
      </c>
      <c r="F3049" s="230">
        <f t="shared" si="559"/>
        <v>0</v>
      </c>
      <c r="G3049" s="232"/>
      <c r="I3049" s="658"/>
    </row>
    <row r="3050" spans="1:15">
      <c r="A3050" s="227" t="str">
        <f t="shared" si="557"/>
        <v>-</v>
      </c>
      <c r="B3050" s="228"/>
      <c r="C3050" s="228"/>
      <c r="D3050" s="494"/>
      <c r="E3050" s="229">
        <f t="shared" si="558"/>
        <v>0</v>
      </c>
      <c r="F3050" s="230">
        <f t="shared" si="559"/>
        <v>0</v>
      </c>
      <c r="G3050" s="232"/>
      <c r="I3050" s="658"/>
    </row>
    <row r="3051" spans="1:15">
      <c r="A3051" s="227" t="str">
        <f t="shared" si="557"/>
        <v>-</v>
      </c>
      <c r="B3051" s="228"/>
      <c r="C3051" s="228"/>
      <c r="D3051" s="494"/>
      <c r="E3051" s="229">
        <f t="shared" si="558"/>
        <v>0</v>
      </c>
      <c r="F3051" s="230">
        <f t="shared" si="559"/>
        <v>0</v>
      </c>
      <c r="G3051" s="232"/>
      <c r="I3051" s="658"/>
    </row>
    <row r="3052" spans="1:15">
      <c r="A3052" s="227" t="str">
        <f t="shared" si="557"/>
        <v>-</v>
      </c>
      <c r="B3052" s="228"/>
      <c r="C3052" s="228"/>
      <c r="D3052" s="494"/>
      <c r="E3052" s="229">
        <f t="shared" si="558"/>
        <v>0</v>
      </c>
      <c r="F3052" s="230">
        <f t="shared" si="559"/>
        <v>0</v>
      </c>
      <c r="G3052" s="232"/>
      <c r="I3052" s="658"/>
    </row>
    <row r="3053" spans="1:15">
      <c r="A3053" s="227" t="str">
        <f t="shared" si="557"/>
        <v>-</v>
      </c>
      <c r="B3053" s="228"/>
      <c r="C3053" s="228"/>
      <c r="D3053" s="494"/>
      <c r="E3053" s="229">
        <f t="shared" si="558"/>
        <v>0</v>
      </c>
      <c r="F3053" s="230">
        <f t="shared" si="559"/>
        <v>0</v>
      </c>
      <c r="G3053" s="232"/>
      <c r="I3053" s="658"/>
    </row>
    <row r="3054" spans="1:15">
      <c r="A3054" s="227" t="str">
        <f t="shared" si="557"/>
        <v>-</v>
      </c>
      <c r="B3054" s="228"/>
      <c r="C3054" s="228"/>
      <c r="D3054" s="494"/>
      <c r="E3054" s="229">
        <f t="shared" si="558"/>
        <v>0</v>
      </c>
      <c r="F3054" s="230">
        <f t="shared" si="559"/>
        <v>0</v>
      </c>
      <c r="G3054" s="232"/>
      <c r="I3054" s="658"/>
    </row>
    <row r="3055" spans="1:15">
      <c r="A3055" s="227" t="str">
        <f t="shared" si="557"/>
        <v>-</v>
      </c>
      <c r="B3055" s="228"/>
      <c r="C3055" s="228"/>
      <c r="D3055" s="494"/>
      <c r="E3055" s="229">
        <f t="shared" si="558"/>
        <v>0</v>
      </c>
      <c r="F3055" s="230">
        <f t="shared" si="559"/>
        <v>0</v>
      </c>
      <c r="G3055" s="232"/>
      <c r="I3055" s="658"/>
    </row>
    <row r="3056" spans="1:15">
      <c r="A3056" s="227" t="str">
        <f t="shared" si="557"/>
        <v>-</v>
      </c>
      <c r="B3056" s="228"/>
      <c r="C3056" s="228"/>
      <c r="D3056" s="494"/>
      <c r="E3056" s="229">
        <f t="shared" si="558"/>
        <v>0</v>
      </c>
      <c r="F3056" s="230">
        <f t="shared" si="559"/>
        <v>0</v>
      </c>
      <c r="G3056" s="232"/>
      <c r="I3056" s="658"/>
    </row>
    <row r="3057" spans="1:15">
      <c r="A3057" s="227" t="str">
        <f t="shared" si="557"/>
        <v>-</v>
      </c>
      <c r="B3057" s="228"/>
      <c r="C3057" s="228"/>
      <c r="D3057" s="494"/>
      <c r="E3057" s="229">
        <f t="shared" si="558"/>
        <v>0</v>
      </c>
      <c r="F3057" s="230">
        <f t="shared" si="559"/>
        <v>0</v>
      </c>
      <c r="G3057" s="232"/>
      <c r="I3057" s="658"/>
    </row>
    <row r="3058" spans="1:15">
      <c r="A3058" s="227" t="str">
        <f t="shared" si="557"/>
        <v>-</v>
      </c>
      <c r="B3058" s="228"/>
      <c r="C3058" s="228"/>
      <c r="D3058" s="494"/>
      <c r="E3058" s="229">
        <f t="shared" si="558"/>
        <v>0</v>
      </c>
      <c r="F3058" s="230">
        <f t="shared" si="559"/>
        <v>0</v>
      </c>
      <c r="G3058" s="232"/>
      <c r="I3058" s="658"/>
    </row>
    <row r="3059" spans="1:15">
      <c r="A3059" s="227" t="str">
        <f t="shared" si="557"/>
        <v>-</v>
      </c>
      <c r="B3059" s="228"/>
      <c r="C3059" s="228"/>
      <c r="D3059" s="494"/>
      <c r="E3059" s="229">
        <f t="shared" si="558"/>
        <v>0</v>
      </c>
      <c r="F3059" s="230">
        <f t="shared" si="559"/>
        <v>0</v>
      </c>
      <c r="G3059" s="232"/>
      <c r="I3059" s="658"/>
    </row>
    <row r="3060" spans="1:15" ht="13.5" thickBot="1">
      <c r="A3060" s="234"/>
      <c r="B3060" s="456"/>
      <c r="C3060" s="235"/>
      <c r="D3060" s="503"/>
      <c r="E3060" s="237"/>
      <c r="F3060" s="238" t="s">
        <v>80</v>
      </c>
      <c r="G3060" s="239">
        <f>SUM(F3048:F3059)</f>
        <v>0</v>
      </c>
      <c r="I3060" s="659"/>
    </row>
    <row r="3061" spans="1:15" ht="13.5" thickTop="1">
      <c r="A3061" s="240" t="s">
        <v>67</v>
      </c>
      <c r="B3061" s="446"/>
      <c r="C3061" s="241"/>
      <c r="D3061" s="509"/>
      <c r="E3061" s="243"/>
      <c r="F3061" s="242"/>
      <c r="G3061" s="244"/>
      <c r="I3061" s="659"/>
    </row>
    <row r="3062" spans="1:15" s="220" customFormat="1" ht="26">
      <c r="A3062" s="245" t="s">
        <v>57</v>
      </c>
      <c r="B3062" s="455"/>
      <c r="C3062" s="247" t="s">
        <v>58</v>
      </c>
      <c r="D3062" s="515" t="s">
        <v>68</v>
      </c>
      <c r="E3062" s="248" t="s">
        <v>69</v>
      </c>
      <c r="F3062" s="249" t="s">
        <v>79</v>
      </c>
      <c r="G3062" s="250" t="s">
        <v>70</v>
      </c>
      <c r="I3062" s="657"/>
      <c r="J3062" s="226"/>
      <c r="O3062" s="296"/>
    </row>
    <row r="3063" spans="1:15">
      <c r="A3063" s="748" t="str">
        <f t="shared" ref="A3063:A3074" si="560">IF(I3063=0,"",VLOOKUP(I3063,MATERIALES,2,FALSE))</f>
        <v/>
      </c>
      <c r="B3063" s="749"/>
      <c r="C3063" s="251" t="str">
        <f t="shared" ref="C3063:C3071" si="561">IF(I3063=0,"",VLOOKUP(I3063,MATERIALES,3,FALSE))</f>
        <v/>
      </c>
      <c r="D3063" s="494"/>
      <c r="E3063" s="252">
        <f t="shared" ref="E3063:E3074" si="562">IF(I3063=0,0,VLOOKUP(I3063,MATERIALES,4,FALSE))</f>
        <v>0</v>
      </c>
      <c r="F3063" s="230">
        <f>D3063*E3063</f>
        <v>0</v>
      </c>
      <c r="G3063" s="231"/>
      <c r="I3063" s="658"/>
    </row>
    <row r="3064" spans="1:15">
      <c r="A3064" s="748" t="str">
        <f t="shared" si="560"/>
        <v/>
      </c>
      <c r="B3064" s="749"/>
      <c r="C3064" s="251" t="str">
        <f t="shared" si="561"/>
        <v/>
      </c>
      <c r="D3064" s="494"/>
      <c r="E3064" s="252">
        <f t="shared" si="562"/>
        <v>0</v>
      </c>
      <c r="F3064" s="230">
        <f t="shared" ref="F3064:F3074" si="563">D3064*E3064</f>
        <v>0</v>
      </c>
      <c r="G3064" s="232"/>
      <c r="I3064" s="658"/>
    </row>
    <row r="3065" spans="1:15">
      <c r="A3065" s="748" t="str">
        <f t="shared" si="560"/>
        <v/>
      </c>
      <c r="B3065" s="749"/>
      <c r="C3065" s="251" t="str">
        <f t="shared" si="561"/>
        <v/>
      </c>
      <c r="D3065" s="494"/>
      <c r="E3065" s="252">
        <f t="shared" si="562"/>
        <v>0</v>
      </c>
      <c r="F3065" s="230">
        <f t="shared" si="563"/>
        <v>0</v>
      </c>
      <c r="G3065" s="232"/>
      <c r="I3065" s="658"/>
    </row>
    <row r="3066" spans="1:15">
      <c r="A3066" s="748" t="str">
        <f t="shared" si="560"/>
        <v/>
      </c>
      <c r="B3066" s="749"/>
      <c r="C3066" s="251" t="str">
        <f t="shared" si="561"/>
        <v/>
      </c>
      <c r="D3066" s="494"/>
      <c r="E3066" s="252">
        <f t="shared" si="562"/>
        <v>0</v>
      </c>
      <c r="F3066" s="230">
        <f t="shared" si="563"/>
        <v>0</v>
      </c>
      <c r="G3066" s="232"/>
      <c r="I3066" s="658"/>
    </row>
    <row r="3067" spans="1:15">
      <c r="A3067" s="748" t="str">
        <f t="shared" si="560"/>
        <v/>
      </c>
      <c r="B3067" s="749"/>
      <c r="C3067" s="251" t="str">
        <f t="shared" si="561"/>
        <v/>
      </c>
      <c r="D3067" s="494"/>
      <c r="E3067" s="252">
        <f t="shared" si="562"/>
        <v>0</v>
      </c>
      <c r="F3067" s="230">
        <f t="shared" si="563"/>
        <v>0</v>
      </c>
      <c r="G3067" s="232"/>
      <c r="I3067" s="658"/>
    </row>
    <row r="3068" spans="1:15">
      <c r="A3068" s="748" t="str">
        <f t="shared" si="560"/>
        <v/>
      </c>
      <c r="B3068" s="749"/>
      <c r="C3068" s="251" t="str">
        <f t="shared" si="561"/>
        <v/>
      </c>
      <c r="D3068" s="494"/>
      <c r="E3068" s="252">
        <f t="shared" si="562"/>
        <v>0</v>
      </c>
      <c r="F3068" s="230">
        <f t="shared" si="563"/>
        <v>0</v>
      </c>
      <c r="G3068" s="232"/>
      <c r="I3068" s="658"/>
    </row>
    <row r="3069" spans="1:15">
      <c r="A3069" s="748" t="str">
        <f t="shared" si="560"/>
        <v/>
      </c>
      <c r="B3069" s="749"/>
      <c r="C3069" s="251" t="str">
        <f t="shared" si="561"/>
        <v/>
      </c>
      <c r="D3069" s="494"/>
      <c r="E3069" s="252">
        <f t="shared" si="562"/>
        <v>0</v>
      </c>
      <c r="F3069" s="230">
        <f t="shared" si="563"/>
        <v>0</v>
      </c>
      <c r="G3069" s="232"/>
      <c r="I3069" s="658"/>
    </row>
    <row r="3070" spans="1:15">
      <c r="A3070" s="748" t="str">
        <f t="shared" si="560"/>
        <v/>
      </c>
      <c r="B3070" s="749"/>
      <c r="C3070" s="251" t="str">
        <f t="shared" si="561"/>
        <v/>
      </c>
      <c r="D3070" s="494"/>
      <c r="E3070" s="252">
        <f t="shared" si="562"/>
        <v>0</v>
      </c>
      <c r="F3070" s="230">
        <f t="shared" si="563"/>
        <v>0</v>
      </c>
      <c r="G3070" s="253"/>
      <c r="I3070" s="658"/>
    </row>
    <row r="3071" spans="1:15">
      <c r="A3071" s="748" t="str">
        <f t="shared" si="560"/>
        <v/>
      </c>
      <c r="B3071" s="749"/>
      <c r="C3071" s="251" t="str">
        <f t="shared" si="561"/>
        <v/>
      </c>
      <c r="D3071" s="494"/>
      <c r="E3071" s="252">
        <f t="shared" si="562"/>
        <v>0</v>
      </c>
      <c r="F3071" s="230">
        <f t="shared" si="563"/>
        <v>0</v>
      </c>
      <c r="G3071" s="232"/>
      <c r="I3071" s="658"/>
    </row>
    <row r="3072" spans="1:15">
      <c r="A3072" s="748" t="str">
        <f t="shared" si="560"/>
        <v/>
      </c>
      <c r="B3072" s="749"/>
      <c r="C3072" s="251"/>
      <c r="D3072" s="494"/>
      <c r="E3072" s="252">
        <f t="shared" si="562"/>
        <v>0</v>
      </c>
      <c r="F3072" s="230">
        <f t="shared" si="563"/>
        <v>0</v>
      </c>
      <c r="G3072" s="232"/>
      <c r="I3072" s="658"/>
    </row>
    <row r="3073" spans="1:9">
      <c r="A3073" s="748" t="str">
        <f t="shared" si="560"/>
        <v/>
      </c>
      <c r="B3073" s="749"/>
      <c r="C3073" s="251"/>
      <c r="D3073" s="494"/>
      <c r="E3073" s="252">
        <f t="shared" si="562"/>
        <v>0</v>
      </c>
      <c r="F3073" s="230">
        <f t="shared" si="563"/>
        <v>0</v>
      </c>
      <c r="G3073" s="232"/>
      <c r="I3073" s="658"/>
    </row>
    <row r="3074" spans="1:9">
      <c r="A3074" s="748" t="str">
        <f t="shared" si="560"/>
        <v/>
      </c>
      <c r="B3074" s="749"/>
      <c r="C3074" s="251" t="str">
        <f t="shared" ref="C3074" si="564">IF(I3074=0,"",VLOOKUP(I3074,MATERIALES,3,FALSE))</f>
        <v/>
      </c>
      <c r="D3074" s="494"/>
      <c r="E3074" s="252">
        <f t="shared" si="562"/>
        <v>0</v>
      </c>
      <c r="F3074" s="230">
        <f t="shared" si="563"/>
        <v>0</v>
      </c>
      <c r="G3074" s="233"/>
      <c r="I3074" s="658"/>
    </row>
    <row r="3075" spans="1:9" ht="26.25" customHeight="1" thickBot="1">
      <c r="A3075" s="214"/>
      <c r="B3075" s="438"/>
      <c r="C3075" s="215"/>
      <c r="D3075" s="483"/>
      <c r="E3075" s="254"/>
      <c r="F3075" s="255" t="s">
        <v>81</v>
      </c>
      <c r="G3075" s="253">
        <f>ROUND(SUM(F3063:F3074),0)</f>
        <v>0</v>
      </c>
      <c r="I3075" s="659"/>
    </row>
    <row r="3076" spans="1:9" ht="14" thickTop="1" thickBot="1">
      <c r="A3076" s="256" t="s">
        <v>72</v>
      </c>
      <c r="B3076" s="445"/>
      <c r="C3076" s="257"/>
      <c r="D3076" s="523"/>
      <c r="E3076" s="259"/>
      <c r="F3076" s="258"/>
      <c r="G3076" s="260"/>
      <c r="I3076" s="659"/>
    </row>
    <row r="3077" spans="1:9" ht="13.5" thickTop="1">
      <c r="A3077" s="245" t="s">
        <v>57</v>
      </c>
      <c r="B3077" s="455"/>
      <c r="C3077" s="248" t="s">
        <v>71</v>
      </c>
      <c r="D3077" s="515" t="s">
        <v>75</v>
      </c>
      <c r="E3077" s="248" t="s">
        <v>98</v>
      </c>
      <c r="F3077" s="249" t="s">
        <v>79</v>
      </c>
      <c r="G3077" s="250" t="s">
        <v>70</v>
      </c>
      <c r="I3077" s="659"/>
    </row>
    <row r="3078" spans="1:9">
      <c r="A3078" s="748" t="str">
        <f>IF(I3078=0,"",VLOOKUP(I3078,EQUIPOS,2,FALSE))</f>
        <v/>
      </c>
      <c r="B3078" s="749"/>
      <c r="C3078" s="467"/>
      <c r="D3078" s="494"/>
      <c r="E3078" s="252">
        <f>IF(I3078=0,0,VLOOKUP(I3078,EQUIPOS,4,FALSE))</f>
        <v>0</v>
      </c>
      <c r="F3078" s="230">
        <f>C3078*D3078*E3078</f>
        <v>0</v>
      </c>
      <c r="G3078" s="231"/>
      <c r="I3078" s="658"/>
    </row>
    <row r="3079" spans="1:9">
      <c r="A3079" s="748" t="str">
        <f>IF(I3079=0,"",VLOOKUP(I3079,EQUIPOS,2,FALSE))</f>
        <v/>
      </c>
      <c r="B3079" s="749"/>
      <c r="C3079" s="467"/>
      <c r="D3079" s="494"/>
      <c r="E3079" s="252">
        <f>IF(I3079=0,0,VLOOKUP(I3079,EQUIPOS,4,FALSE))</f>
        <v>0</v>
      </c>
      <c r="F3079" s="230">
        <f t="shared" ref="F3079:F3082" si="565">C3079*D3079*E3079</f>
        <v>0</v>
      </c>
      <c r="G3079" s="232"/>
      <c r="I3079" s="658"/>
    </row>
    <row r="3080" spans="1:9">
      <c r="A3080" s="748" t="str">
        <f>IF(I3080=0,"",VLOOKUP(I3080,EQUIPOS,2,FALSE))</f>
        <v/>
      </c>
      <c r="B3080" s="749"/>
      <c r="C3080" s="195"/>
      <c r="D3080" s="494"/>
      <c r="E3080" s="252">
        <f>IF(I3080=0,0,VLOOKUP(I3080,EQUIPOS,4,FALSE))</f>
        <v>0</v>
      </c>
      <c r="F3080" s="230">
        <f t="shared" si="565"/>
        <v>0</v>
      </c>
      <c r="G3080" s="232"/>
      <c r="I3080" s="658"/>
    </row>
    <row r="3081" spans="1:9">
      <c r="A3081" s="748" t="str">
        <f>IF(I3081=0,"",VLOOKUP(I3081,EQUIPOS,2,FALSE))</f>
        <v/>
      </c>
      <c r="B3081" s="749"/>
      <c r="C3081" s="195"/>
      <c r="D3081" s="494"/>
      <c r="E3081" s="252">
        <f>IF(I3081=0,0,VLOOKUP(I3081,EQUIPOS,4,FALSE))</f>
        <v>0</v>
      </c>
      <c r="F3081" s="230">
        <f t="shared" si="565"/>
        <v>0</v>
      </c>
      <c r="G3081" s="232"/>
      <c r="I3081" s="658"/>
    </row>
    <row r="3082" spans="1:9">
      <c r="A3082" s="748" t="str">
        <f>IF(I3082=0,"",VLOOKUP(I3082,EQUIPOS,2,FALSE))</f>
        <v/>
      </c>
      <c r="B3082" s="749"/>
      <c r="C3082" s="195"/>
      <c r="D3082" s="494"/>
      <c r="E3082" s="252">
        <f>IF(I3082=0,0,VLOOKUP(I3082,EQUIPOS,4,FALSE))</f>
        <v>0</v>
      </c>
      <c r="F3082" s="230">
        <f t="shared" si="565"/>
        <v>0</v>
      </c>
      <c r="G3082" s="233"/>
      <c r="I3082" s="658"/>
    </row>
    <row r="3083" spans="1:9" ht="30.75" customHeight="1" thickBot="1">
      <c r="A3083" s="234"/>
      <c r="B3083" s="456"/>
      <c r="C3083" s="235"/>
      <c r="D3083" s="503"/>
      <c r="E3083" s="261"/>
      <c r="F3083" s="238" t="s">
        <v>82</v>
      </c>
      <c r="G3083" s="262">
        <f>ROUND(SUM(F3078:F3082),0)</f>
        <v>0</v>
      </c>
      <c r="I3083" s="659"/>
    </row>
    <row r="3084" spans="1:9" ht="13.5" thickTop="1">
      <c r="A3084" s="240" t="s">
        <v>73</v>
      </c>
      <c r="B3084" s="446"/>
      <c r="C3084" s="241"/>
      <c r="D3084" s="509"/>
      <c r="E3084" s="243"/>
      <c r="F3084" s="242"/>
      <c r="G3084" s="244"/>
      <c r="I3084" s="659"/>
    </row>
    <row r="3085" spans="1:9" ht="26">
      <c r="A3085" s="245" t="s">
        <v>57</v>
      </c>
      <c r="B3085" s="454" t="s">
        <v>58</v>
      </c>
      <c r="C3085" s="247" t="s">
        <v>68</v>
      </c>
      <c r="D3085" s="515" t="s">
        <v>74</v>
      </c>
      <c r="E3085" s="248" t="s">
        <v>69</v>
      </c>
      <c r="F3085" s="249" t="s">
        <v>79</v>
      </c>
      <c r="G3085" s="250" t="s">
        <v>70</v>
      </c>
      <c r="H3085" s="220"/>
      <c r="I3085" s="657"/>
    </row>
    <row r="3086" spans="1:9">
      <c r="A3086" s="263" t="str">
        <f t="shared" ref="A3086:A3097" si="566">IF(I3086=0,"",VLOOKUP(I3086,MANOOBRA,2,FALSE))</f>
        <v/>
      </c>
      <c r="B3086" s="444" t="str">
        <f t="shared" ref="B3086:B3097" si="567">IF(I3086=0,"",VLOOKUP(I3086,MANOOBRA,3,FALSE))</f>
        <v/>
      </c>
      <c r="C3086" s="195"/>
      <c r="D3086" s="563"/>
      <c r="E3086" s="252">
        <f t="shared" ref="E3086:E3097" si="568">IF(I3086=0,0,VLOOKUP(I3086,MANOOBRA,4,FALSE))</f>
        <v>0</v>
      </c>
      <c r="F3086" s="230">
        <f>IF(D3086=0,0,C3086*E3086/D3086)</f>
        <v>0</v>
      </c>
      <c r="G3086" s="231"/>
      <c r="I3086" s="658"/>
    </row>
    <row r="3087" spans="1:9">
      <c r="A3087" s="263" t="str">
        <f t="shared" si="566"/>
        <v/>
      </c>
      <c r="B3087" s="444" t="str">
        <f t="shared" si="567"/>
        <v/>
      </c>
      <c r="C3087" s="195"/>
      <c r="D3087" s="563"/>
      <c r="E3087" s="252">
        <f t="shared" si="568"/>
        <v>0</v>
      </c>
      <c r="F3087" s="230">
        <f t="shared" ref="F3087:F3097" si="569">IF(D3087=0,0,C3087*E3087/D3087)</f>
        <v>0</v>
      </c>
      <c r="G3087" s="232"/>
      <c r="I3087" s="658"/>
    </row>
    <row r="3088" spans="1:9">
      <c r="A3088" s="263" t="str">
        <f t="shared" si="566"/>
        <v/>
      </c>
      <c r="B3088" s="444" t="str">
        <f t="shared" si="567"/>
        <v/>
      </c>
      <c r="C3088" s="195"/>
      <c r="D3088" s="527"/>
      <c r="E3088" s="252">
        <f t="shared" si="568"/>
        <v>0</v>
      </c>
      <c r="F3088" s="230">
        <f t="shared" si="569"/>
        <v>0</v>
      </c>
      <c r="G3088" s="232"/>
      <c r="I3088" s="658"/>
    </row>
    <row r="3089" spans="1:15">
      <c r="A3089" s="263" t="str">
        <f t="shared" si="566"/>
        <v/>
      </c>
      <c r="B3089" s="444" t="str">
        <f t="shared" si="567"/>
        <v/>
      </c>
      <c r="C3089" s="195"/>
      <c r="D3089" s="527"/>
      <c r="E3089" s="252">
        <f t="shared" si="568"/>
        <v>0</v>
      </c>
      <c r="F3089" s="230">
        <f t="shared" si="569"/>
        <v>0</v>
      </c>
      <c r="G3089" s="232"/>
      <c r="I3089" s="658"/>
    </row>
    <row r="3090" spans="1:15">
      <c r="A3090" s="263" t="str">
        <f t="shared" si="566"/>
        <v/>
      </c>
      <c r="B3090" s="444" t="str">
        <f t="shared" si="567"/>
        <v/>
      </c>
      <c r="C3090" s="195"/>
      <c r="D3090" s="527"/>
      <c r="E3090" s="252">
        <f t="shared" si="568"/>
        <v>0</v>
      </c>
      <c r="F3090" s="230">
        <f t="shared" si="569"/>
        <v>0</v>
      </c>
      <c r="G3090" s="232"/>
      <c r="I3090" s="658"/>
    </row>
    <row r="3091" spans="1:15">
      <c r="A3091" s="263" t="str">
        <f t="shared" si="566"/>
        <v/>
      </c>
      <c r="B3091" s="444" t="str">
        <f t="shared" si="567"/>
        <v/>
      </c>
      <c r="C3091" s="195"/>
      <c r="D3091" s="527"/>
      <c r="E3091" s="252">
        <f t="shared" si="568"/>
        <v>0</v>
      </c>
      <c r="F3091" s="230">
        <f t="shared" si="569"/>
        <v>0</v>
      </c>
      <c r="G3091" s="232"/>
      <c r="I3091" s="658"/>
    </row>
    <row r="3092" spans="1:15">
      <c r="A3092" s="263" t="str">
        <f t="shared" si="566"/>
        <v/>
      </c>
      <c r="B3092" s="444" t="str">
        <f t="shared" si="567"/>
        <v/>
      </c>
      <c r="C3092" s="195"/>
      <c r="D3092" s="527"/>
      <c r="E3092" s="252">
        <f t="shared" si="568"/>
        <v>0</v>
      </c>
      <c r="F3092" s="230">
        <f t="shared" si="569"/>
        <v>0</v>
      </c>
      <c r="G3092" s="232"/>
      <c r="I3092" s="658"/>
    </row>
    <row r="3093" spans="1:15">
      <c r="A3093" s="263" t="str">
        <f t="shared" si="566"/>
        <v/>
      </c>
      <c r="B3093" s="444" t="str">
        <f t="shared" si="567"/>
        <v/>
      </c>
      <c r="C3093" s="195"/>
      <c r="D3093" s="527"/>
      <c r="E3093" s="252">
        <f t="shared" si="568"/>
        <v>0</v>
      </c>
      <c r="F3093" s="230">
        <f t="shared" si="569"/>
        <v>0</v>
      </c>
      <c r="G3093" s="232"/>
      <c r="I3093" s="658"/>
    </row>
    <row r="3094" spans="1:15">
      <c r="A3094" s="263" t="str">
        <f t="shared" si="566"/>
        <v/>
      </c>
      <c r="B3094" s="444" t="str">
        <f t="shared" si="567"/>
        <v/>
      </c>
      <c r="C3094" s="195"/>
      <c r="D3094" s="527"/>
      <c r="E3094" s="252">
        <f t="shared" si="568"/>
        <v>0</v>
      </c>
      <c r="F3094" s="230">
        <f t="shared" si="569"/>
        <v>0</v>
      </c>
      <c r="G3094" s="232"/>
      <c r="I3094" s="658"/>
    </row>
    <row r="3095" spans="1:15">
      <c r="A3095" s="263" t="str">
        <f t="shared" si="566"/>
        <v/>
      </c>
      <c r="B3095" s="444" t="str">
        <f t="shared" si="567"/>
        <v/>
      </c>
      <c r="C3095" s="195"/>
      <c r="D3095" s="527"/>
      <c r="E3095" s="252">
        <f t="shared" si="568"/>
        <v>0</v>
      </c>
      <c r="F3095" s="230">
        <f t="shared" si="569"/>
        <v>0</v>
      </c>
      <c r="G3095" s="232"/>
      <c r="I3095" s="658"/>
    </row>
    <row r="3096" spans="1:15">
      <c r="A3096" s="263" t="str">
        <f t="shared" si="566"/>
        <v/>
      </c>
      <c r="B3096" s="444" t="str">
        <f t="shared" si="567"/>
        <v/>
      </c>
      <c r="C3096" s="195"/>
      <c r="D3096" s="527"/>
      <c r="E3096" s="252">
        <f t="shared" si="568"/>
        <v>0</v>
      </c>
      <c r="F3096" s="230">
        <f t="shared" si="569"/>
        <v>0</v>
      </c>
      <c r="G3096" s="232"/>
      <c r="I3096" s="658"/>
    </row>
    <row r="3097" spans="1:15">
      <c r="A3097" s="263" t="str">
        <f t="shared" si="566"/>
        <v/>
      </c>
      <c r="B3097" s="444" t="str">
        <f t="shared" si="567"/>
        <v/>
      </c>
      <c r="C3097" s="195"/>
      <c r="D3097" s="527"/>
      <c r="E3097" s="252">
        <f t="shared" si="568"/>
        <v>0</v>
      </c>
      <c r="F3097" s="230">
        <f t="shared" si="569"/>
        <v>0</v>
      </c>
      <c r="G3097" s="233"/>
      <c r="I3097" s="658"/>
    </row>
    <row r="3098" spans="1:15" ht="31.5" customHeight="1" thickBot="1">
      <c r="A3098" s="234"/>
      <c r="B3098" s="456"/>
      <c r="C3098" s="235"/>
      <c r="D3098" s="237"/>
      <c r="E3098" s="237"/>
      <c r="F3098" s="238" t="s">
        <v>83</v>
      </c>
      <c r="G3098" s="262">
        <f>ROUND(SUM(F3086:F3097),0)</f>
        <v>0</v>
      </c>
      <c r="I3098" s="659"/>
    </row>
    <row r="3099" spans="1:15" ht="13.5" thickTop="1">
      <c r="A3099" s="186" t="s">
        <v>76</v>
      </c>
      <c r="B3099" s="446"/>
      <c r="C3099" s="241"/>
      <c r="D3099" s="243"/>
      <c r="E3099" s="243"/>
      <c r="F3099" s="242"/>
      <c r="G3099" s="244"/>
      <c r="I3099" s="659"/>
    </row>
    <row r="3100" spans="1:15">
      <c r="A3100" s="245" t="s">
        <v>57</v>
      </c>
      <c r="B3100" s="455"/>
      <c r="C3100" s="246"/>
      <c r="D3100" s="317"/>
      <c r="E3100" s="248" t="s">
        <v>77</v>
      </c>
      <c r="F3100" s="249" t="s">
        <v>78</v>
      </c>
      <c r="G3100" s="264" t="s">
        <v>77</v>
      </c>
      <c r="H3100" s="220"/>
      <c r="I3100" s="657"/>
    </row>
    <row r="3101" spans="1:15">
      <c r="A3101" s="185" t="s">
        <v>87</v>
      </c>
      <c r="B3101" s="453"/>
      <c r="C3101" s="265"/>
      <c r="D3101" s="318"/>
      <c r="E3101" s="229">
        <f>ROUND(SUM(G3060,G3075,G3083,G3098),2)</f>
        <v>0</v>
      </c>
      <c r="F3101" s="266">
        <f>A</f>
        <v>0</v>
      </c>
      <c r="G3101" s="267">
        <f>E3101*F3101</f>
        <v>0</v>
      </c>
      <c r="I3101" s="659"/>
    </row>
    <row r="3102" spans="1:15">
      <c r="A3102" s="185" t="s">
        <v>85</v>
      </c>
      <c r="B3102" s="453"/>
      <c r="C3102" s="265"/>
      <c r="D3102" s="318"/>
      <c r="E3102" s="229">
        <f>SUM(G3060,G3075,G3083,G3098)</f>
        <v>0</v>
      </c>
      <c r="F3102" s="266">
        <f>I</f>
        <v>0</v>
      </c>
      <c r="G3102" s="267">
        <f>E3102*F3102</f>
        <v>0</v>
      </c>
      <c r="I3102" s="659"/>
    </row>
    <row r="3103" spans="1:15">
      <c r="A3103" s="185" t="s">
        <v>86</v>
      </c>
      <c r="B3103" s="453"/>
      <c r="C3103" s="265"/>
      <c r="D3103" s="318"/>
      <c r="E3103" s="229">
        <f>SUM(G3060,G3075,G3083,G3098)</f>
        <v>0</v>
      </c>
      <c r="F3103" s="266">
        <f>U</f>
        <v>0</v>
      </c>
      <c r="G3103" s="267">
        <f>E3103*F3103</f>
        <v>0</v>
      </c>
      <c r="I3103" s="659"/>
    </row>
    <row r="3104" spans="1:15" ht="33" customHeight="1" thickBot="1">
      <c r="A3104" s="234"/>
      <c r="B3104" s="456"/>
      <c r="C3104" s="235"/>
      <c r="D3104" s="237"/>
      <c r="E3104" s="237"/>
      <c r="F3104" s="268" t="s">
        <v>84</v>
      </c>
      <c r="G3104" s="262">
        <f>SUM(G3101:G3103)</f>
        <v>0</v>
      </c>
      <c r="I3104" s="659"/>
      <c r="J3104" s="295"/>
      <c r="K3104" s="296"/>
      <c r="L3104" s="296"/>
      <c r="M3104" s="296"/>
      <c r="N3104" s="296"/>
      <c r="O3104" s="296"/>
    </row>
    <row r="3105" spans="1:16" s="211" customFormat="1" ht="14" thickTop="1" thickBot="1">
      <c r="A3105" s="269"/>
      <c r="B3105" s="443"/>
      <c r="C3105" s="270"/>
      <c r="D3105" s="319"/>
      <c r="E3105" s="271" t="s">
        <v>89</v>
      </c>
      <c r="F3105" s="272"/>
      <c r="G3105" s="273">
        <f>ROUND(SUM(G3060,G3075,G3083,G3098,G3104),0)</f>
        <v>0</v>
      </c>
      <c r="I3105" s="660"/>
      <c r="J3105" s="212" t="str">
        <f>B3044</f>
        <v>2,3,4</v>
      </c>
      <c r="K3105" s="274">
        <f>E3101</f>
        <v>0</v>
      </c>
      <c r="L3105" s="294">
        <f>G3101</f>
        <v>0</v>
      </c>
      <c r="M3105" s="294">
        <f>G3102</f>
        <v>0</v>
      </c>
      <c r="N3105" s="294">
        <f>G3103</f>
        <v>0</v>
      </c>
      <c r="O3105" s="299">
        <f>SUM(K3105:N3105)</f>
        <v>0</v>
      </c>
      <c r="P3105" s="294"/>
    </row>
    <row r="3106" spans="1:16" ht="13.5" thickTop="1">
      <c r="A3106" s="275" t="s">
        <v>97</v>
      </c>
      <c r="B3106" s="438"/>
      <c r="C3106" s="215"/>
      <c r="D3106" s="217"/>
      <c r="E3106" s="217"/>
      <c r="F3106" s="216"/>
      <c r="G3106" s="219"/>
      <c r="I3106" s="659"/>
      <c r="P3106" s="294"/>
    </row>
    <row r="3107" spans="1:16">
      <c r="A3107" s="275"/>
      <c r="B3107" s="452"/>
      <c r="C3107" s="276"/>
      <c r="D3107" s="320"/>
      <c r="E3107" s="217"/>
      <c r="F3107" s="216"/>
      <c r="G3107" s="277">
        <f ca="1">TODAY()</f>
        <v>44839</v>
      </c>
      <c r="I3107" s="659"/>
      <c r="P3107" s="294"/>
    </row>
    <row r="3108" spans="1:16" ht="13.5" thickBot="1">
      <c r="A3108" s="234"/>
      <c r="B3108" s="456"/>
      <c r="C3108" s="235"/>
      <c r="D3108" s="237"/>
      <c r="E3108" s="237"/>
      <c r="F3108" s="236"/>
      <c r="G3108" s="278"/>
      <c r="I3108" s="659"/>
      <c r="P3108" s="294"/>
    </row>
    <row r="3109" spans="1:16" s="199" customFormat="1" ht="13.5" thickTop="1">
      <c r="A3109" s="196" t="s">
        <v>109</v>
      </c>
      <c r="B3109" s="458"/>
      <c r="C3109" s="196"/>
      <c r="D3109" s="198"/>
      <c r="E3109" s="198"/>
      <c r="F3109" s="197"/>
      <c r="G3109" s="197"/>
      <c r="I3109" s="321"/>
      <c r="J3109" s="200"/>
      <c r="O3109" s="297"/>
    </row>
    <row r="3110" spans="1:16" s="199" customFormat="1">
      <c r="A3110" s="196" t="str">
        <f>CONCATENATE('Prestaciones y AIU'!A3097," ANALISIS DE PRECIOS UNITARIOS")</f>
        <v xml:space="preserve"> ANALISIS DE PRECIOS UNITARIOS</v>
      </c>
      <c r="B3110" s="458"/>
      <c r="C3110" s="196"/>
      <c r="D3110" s="198"/>
      <c r="E3110" s="198"/>
      <c r="F3110" s="197"/>
      <c r="G3110" s="197"/>
      <c r="I3110" s="321"/>
      <c r="J3110" s="200"/>
      <c r="O3110" s="297"/>
    </row>
    <row r="3111" spans="1:16" s="199" customFormat="1">
      <c r="A3111" s="196" t="str">
        <f>Objeto_LIC</f>
        <v>OPTIMIZACION DEL SISTEMA DE ABASTECIMIENTO (ADUCCION, PRETRATAMIENTO Y CONDUCCION) DEL MUNICPIO DE TAME, DEPARTAMENTO DE ARAUCA</v>
      </c>
      <c r="B3111" s="458"/>
      <c r="C3111" s="196"/>
      <c r="D3111" s="198"/>
      <c r="E3111" s="198"/>
      <c r="F3111" s="197"/>
      <c r="G3111" s="197"/>
      <c r="I3111" s="321"/>
      <c r="J3111" s="200"/>
      <c r="O3111" s="297"/>
    </row>
    <row r="3112" spans="1:16" s="199" customFormat="1">
      <c r="A3112" s="196"/>
      <c r="B3112" s="458"/>
      <c r="C3112" s="196"/>
      <c r="D3112" s="198"/>
      <c r="E3112" s="198"/>
      <c r="F3112" s="197"/>
      <c r="G3112" s="197"/>
      <c r="I3112" s="321"/>
      <c r="J3112" s="200"/>
      <c r="O3112" s="297"/>
    </row>
    <row r="3113" spans="1:16" ht="13.5" thickBot="1">
      <c r="A3113" s="201"/>
      <c r="B3113" s="448"/>
      <c r="C3113" s="201"/>
      <c r="D3113" s="203"/>
      <c r="E3113" s="203"/>
      <c r="F3113" s="202"/>
      <c r="G3113" s="202"/>
    </row>
    <row r="3114" spans="1:16" s="211" customFormat="1" ht="13.5" thickTop="1">
      <c r="A3114" s="206"/>
      <c r="B3114" s="457"/>
      <c r="C3114" s="207"/>
      <c r="D3114" s="209"/>
      <c r="E3114" s="209"/>
      <c r="F3114" s="208"/>
      <c r="G3114" s="210" t="s">
        <v>110</v>
      </c>
      <c r="I3114" s="323"/>
      <c r="J3114" s="212"/>
      <c r="O3114" s="297"/>
    </row>
    <row r="3115" spans="1:16">
      <c r="A3115" s="213" t="s">
        <v>62</v>
      </c>
      <c r="B3115" s="750">
        <f>Proponente</f>
        <v>0</v>
      </c>
      <c r="C3115" s="750"/>
      <c r="D3115" s="750"/>
      <c r="E3115" s="750"/>
      <c r="F3115" s="750"/>
      <c r="G3115" s="751"/>
    </row>
    <row r="3116" spans="1:16" ht="12.75" customHeight="1">
      <c r="A3116" s="213" t="s">
        <v>63</v>
      </c>
      <c r="B3116" s="449" t="s">
        <v>347</v>
      </c>
      <c r="C3116" s="750" t="str">
        <f>VLOOKUP(B3116,Presupuesto!$A$4:$B$106,2,FALSE)</f>
        <v>Suministro e instalación de TEE  HD, 20". Incl. Accesorios para acople a tuberia. Especificaciones, Serie métrica.</v>
      </c>
      <c r="D3116" s="750"/>
      <c r="E3116" s="750"/>
      <c r="F3116" s="750"/>
      <c r="G3116" s="751"/>
    </row>
    <row r="3117" spans="1:16">
      <c r="A3117" s="214"/>
      <c r="B3117" s="438"/>
      <c r="C3117" s="215"/>
      <c r="D3117" s="217"/>
      <c r="E3117" s="217"/>
      <c r="F3117" s="218" t="s">
        <v>88</v>
      </c>
      <c r="G3117" s="582" t="str">
        <f>IF(B3116=0,"-",VLOOKUP(B3116,Presupuesto!$A$5:$C$119,3,FALSE))</f>
        <v>UND</v>
      </c>
      <c r="H3117" s="582"/>
      <c r="I3117" s="582"/>
      <c r="J3117" s="582"/>
      <c r="K3117" s="583"/>
    </row>
    <row r="3118" spans="1:16" ht="13.5" thickBot="1">
      <c r="A3118" s="213" t="s">
        <v>64</v>
      </c>
      <c r="B3118" s="438"/>
      <c r="C3118" s="215"/>
      <c r="D3118" s="217"/>
      <c r="E3118" s="217"/>
      <c r="F3118" s="216"/>
      <c r="G3118" s="219"/>
      <c r="I3118" s="324"/>
      <c r="J3118" s="295"/>
      <c r="K3118" s="296"/>
      <c r="L3118" s="296"/>
      <c r="M3118" s="296"/>
      <c r="N3118" s="296"/>
      <c r="O3118" s="296"/>
    </row>
    <row r="3119" spans="1:16" s="220" customFormat="1" ht="13.5" thickTop="1">
      <c r="A3119" s="221" t="s">
        <v>57</v>
      </c>
      <c r="B3119" s="447" t="s">
        <v>65</v>
      </c>
      <c r="C3119" s="222" t="s">
        <v>66</v>
      </c>
      <c r="D3119" s="223" t="s">
        <v>74</v>
      </c>
      <c r="E3119" s="224" t="s">
        <v>100</v>
      </c>
      <c r="F3119" s="224" t="s">
        <v>79</v>
      </c>
      <c r="G3119" s="225" t="s">
        <v>70</v>
      </c>
      <c r="I3119" s="657"/>
      <c r="J3119" s="226"/>
      <c r="O3119" s="296"/>
    </row>
    <row r="3120" spans="1:16">
      <c r="A3120" s="227" t="str">
        <f t="shared" ref="A3120:A3131" si="570">IF(I3120=0,"-",VLOOKUP(I3120,EQUIPOS,2,FALSE))</f>
        <v>-</v>
      </c>
      <c r="B3120" s="228"/>
      <c r="C3120" s="228"/>
      <c r="D3120" s="494"/>
      <c r="E3120" s="229">
        <f t="shared" ref="E3120:E3131" si="571">IF(I3120=0,0,VLOOKUP(I3120,EQUIPOS,4,FALSE))</f>
        <v>0</v>
      </c>
      <c r="F3120" s="230">
        <f t="shared" ref="F3120:F3131" si="572">IF(D3120=0,0,E3120/D3120)</f>
        <v>0</v>
      </c>
      <c r="G3120" s="231"/>
      <c r="I3120" s="658"/>
    </row>
    <row r="3121" spans="1:15">
      <c r="A3121" s="227" t="str">
        <f t="shared" si="570"/>
        <v>-</v>
      </c>
      <c r="B3121" s="228"/>
      <c r="C3121" s="228"/>
      <c r="D3121" s="494"/>
      <c r="E3121" s="229">
        <f t="shared" si="571"/>
        <v>0</v>
      </c>
      <c r="F3121" s="230">
        <f t="shared" si="572"/>
        <v>0</v>
      </c>
      <c r="G3121" s="232"/>
      <c r="I3121" s="658"/>
    </row>
    <row r="3122" spans="1:15">
      <c r="A3122" s="227" t="str">
        <f t="shared" si="570"/>
        <v>-</v>
      </c>
      <c r="B3122" s="228"/>
      <c r="C3122" s="228"/>
      <c r="D3122" s="494"/>
      <c r="E3122" s="229">
        <f t="shared" si="571"/>
        <v>0</v>
      </c>
      <c r="F3122" s="230">
        <f t="shared" si="572"/>
        <v>0</v>
      </c>
      <c r="G3122" s="232"/>
      <c r="I3122" s="658"/>
    </row>
    <row r="3123" spans="1:15">
      <c r="A3123" s="227" t="str">
        <f t="shared" si="570"/>
        <v>-</v>
      </c>
      <c r="B3123" s="228"/>
      <c r="C3123" s="228"/>
      <c r="D3123" s="494"/>
      <c r="E3123" s="229">
        <f t="shared" si="571"/>
        <v>0</v>
      </c>
      <c r="F3123" s="230">
        <f t="shared" si="572"/>
        <v>0</v>
      </c>
      <c r="G3123" s="232"/>
      <c r="I3123" s="658"/>
    </row>
    <row r="3124" spans="1:15">
      <c r="A3124" s="227" t="str">
        <f t="shared" si="570"/>
        <v>-</v>
      </c>
      <c r="B3124" s="228"/>
      <c r="C3124" s="228"/>
      <c r="D3124" s="494"/>
      <c r="E3124" s="229">
        <f t="shared" si="571"/>
        <v>0</v>
      </c>
      <c r="F3124" s="230">
        <f t="shared" si="572"/>
        <v>0</v>
      </c>
      <c r="G3124" s="232"/>
      <c r="I3124" s="658"/>
    </row>
    <row r="3125" spans="1:15">
      <c r="A3125" s="227" t="str">
        <f t="shared" si="570"/>
        <v>-</v>
      </c>
      <c r="B3125" s="228"/>
      <c r="C3125" s="228"/>
      <c r="D3125" s="494"/>
      <c r="E3125" s="229">
        <f t="shared" si="571"/>
        <v>0</v>
      </c>
      <c r="F3125" s="230">
        <f t="shared" si="572"/>
        <v>0</v>
      </c>
      <c r="G3125" s="232"/>
      <c r="I3125" s="658"/>
    </row>
    <row r="3126" spans="1:15">
      <c r="A3126" s="227" t="str">
        <f t="shared" si="570"/>
        <v>-</v>
      </c>
      <c r="B3126" s="228"/>
      <c r="C3126" s="228"/>
      <c r="D3126" s="494"/>
      <c r="E3126" s="229">
        <f t="shared" si="571"/>
        <v>0</v>
      </c>
      <c r="F3126" s="230">
        <f t="shared" si="572"/>
        <v>0</v>
      </c>
      <c r="G3126" s="232"/>
      <c r="I3126" s="658"/>
    </row>
    <row r="3127" spans="1:15">
      <c r="A3127" s="227" t="str">
        <f t="shared" si="570"/>
        <v>-</v>
      </c>
      <c r="B3127" s="228"/>
      <c r="C3127" s="228"/>
      <c r="D3127" s="494"/>
      <c r="E3127" s="229">
        <f t="shared" si="571"/>
        <v>0</v>
      </c>
      <c r="F3127" s="230">
        <f t="shared" si="572"/>
        <v>0</v>
      </c>
      <c r="G3127" s="232"/>
      <c r="I3127" s="658"/>
    </row>
    <row r="3128" spans="1:15">
      <c r="A3128" s="227" t="str">
        <f t="shared" si="570"/>
        <v>-</v>
      </c>
      <c r="B3128" s="228"/>
      <c r="C3128" s="228"/>
      <c r="D3128" s="494"/>
      <c r="E3128" s="229">
        <f t="shared" si="571"/>
        <v>0</v>
      </c>
      <c r="F3128" s="230">
        <f t="shared" si="572"/>
        <v>0</v>
      </c>
      <c r="G3128" s="232"/>
      <c r="I3128" s="658"/>
    </row>
    <row r="3129" spans="1:15">
      <c r="A3129" s="227" t="str">
        <f t="shared" si="570"/>
        <v>-</v>
      </c>
      <c r="B3129" s="228"/>
      <c r="C3129" s="228"/>
      <c r="D3129" s="494"/>
      <c r="E3129" s="229">
        <f t="shared" si="571"/>
        <v>0</v>
      </c>
      <c r="F3129" s="230">
        <f t="shared" si="572"/>
        <v>0</v>
      </c>
      <c r="G3129" s="232"/>
      <c r="I3129" s="658"/>
    </row>
    <row r="3130" spans="1:15">
      <c r="A3130" s="227" t="str">
        <f t="shared" si="570"/>
        <v>-</v>
      </c>
      <c r="B3130" s="228"/>
      <c r="C3130" s="228"/>
      <c r="D3130" s="494"/>
      <c r="E3130" s="229">
        <f t="shared" si="571"/>
        <v>0</v>
      </c>
      <c r="F3130" s="230">
        <f t="shared" si="572"/>
        <v>0</v>
      </c>
      <c r="G3130" s="232"/>
      <c r="I3130" s="658"/>
    </row>
    <row r="3131" spans="1:15">
      <c r="A3131" s="227" t="str">
        <f t="shared" si="570"/>
        <v>-</v>
      </c>
      <c r="B3131" s="228"/>
      <c r="C3131" s="228"/>
      <c r="D3131" s="494"/>
      <c r="E3131" s="229">
        <f t="shared" si="571"/>
        <v>0</v>
      </c>
      <c r="F3131" s="230">
        <f t="shared" si="572"/>
        <v>0</v>
      </c>
      <c r="G3131" s="232"/>
      <c r="I3131" s="658"/>
    </row>
    <row r="3132" spans="1:15" ht="13.5" thickBot="1">
      <c r="A3132" s="234"/>
      <c r="B3132" s="456"/>
      <c r="C3132" s="235"/>
      <c r="D3132" s="503"/>
      <c r="E3132" s="237"/>
      <c r="F3132" s="238" t="s">
        <v>80</v>
      </c>
      <c r="G3132" s="239">
        <f>ROUND(SUM(F3120:F3131),0)</f>
        <v>0</v>
      </c>
      <c r="I3132" s="659"/>
    </row>
    <row r="3133" spans="1:15" ht="13.5" thickTop="1">
      <c r="A3133" s="240" t="s">
        <v>67</v>
      </c>
      <c r="B3133" s="446"/>
      <c r="C3133" s="241"/>
      <c r="D3133" s="509"/>
      <c r="E3133" s="243"/>
      <c r="F3133" s="242"/>
      <c r="G3133" s="244"/>
      <c r="I3133" s="659"/>
    </row>
    <row r="3134" spans="1:15" s="220" customFormat="1" ht="26">
      <c r="A3134" s="245" t="s">
        <v>57</v>
      </c>
      <c r="B3134" s="455"/>
      <c r="C3134" s="247" t="s">
        <v>58</v>
      </c>
      <c r="D3134" s="515" t="s">
        <v>68</v>
      </c>
      <c r="E3134" s="248" t="s">
        <v>69</v>
      </c>
      <c r="F3134" s="249" t="s">
        <v>79</v>
      </c>
      <c r="G3134" s="250" t="s">
        <v>70</v>
      </c>
      <c r="I3134" s="657"/>
      <c r="J3134" s="226"/>
      <c r="O3134" s="296"/>
    </row>
    <row r="3135" spans="1:15">
      <c r="A3135" s="748" t="str">
        <f t="shared" ref="A3135:A3146" si="573">IF(I3135=0,"",VLOOKUP(I3135,MATERIALES,2,FALSE))</f>
        <v/>
      </c>
      <c r="B3135" s="749"/>
      <c r="C3135" s="251" t="str">
        <f t="shared" ref="C3135:C3143" si="574">IF(I3135=0,"",VLOOKUP(I3135,MATERIALES,3,FALSE))</f>
        <v/>
      </c>
      <c r="D3135" s="494"/>
      <c r="E3135" s="252">
        <f t="shared" ref="E3135:E3146" si="575">IF(I3135=0,0,VLOOKUP(I3135,MATERIALES,4,FALSE))</f>
        <v>0</v>
      </c>
      <c r="F3135" s="230">
        <f>D3135*E3135</f>
        <v>0</v>
      </c>
      <c r="G3135" s="231"/>
      <c r="I3135" s="658"/>
    </row>
    <row r="3136" spans="1:15">
      <c r="A3136" s="748" t="str">
        <f t="shared" si="573"/>
        <v/>
      </c>
      <c r="B3136" s="749"/>
      <c r="C3136" s="251" t="str">
        <f t="shared" si="574"/>
        <v/>
      </c>
      <c r="D3136" s="494"/>
      <c r="E3136" s="252">
        <f t="shared" si="575"/>
        <v>0</v>
      </c>
      <c r="F3136" s="230">
        <f t="shared" ref="F3136:F3146" si="576">D3136*E3136</f>
        <v>0</v>
      </c>
      <c r="G3136" s="232"/>
      <c r="I3136" s="658"/>
    </row>
    <row r="3137" spans="1:9">
      <c r="A3137" s="748" t="str">
        <f t="shared" si="573"/>
        <v/>
      </c>
      <c r="B3137" s="749"/>
      <c r="C3137" s="251" t="str">
        <f t="shared" si="574"/>
        <v/>
      </c>
      <c r="D3137" s="494"/>
      <c r="E3137" s="252">
        <f t="shared" si="575"/>
        <v>0</v>
      </c>
      <c r="F3137" s="230">
        <f t="shared" si="576"/>
        <v>0</v>
      </c>
      <c r="G3137" s="232"/>
      <c r="I3137" s="658"/>
    </row>
    <row r="3138" spans="1:9">
      <c r="A3138" s="748" t="str">
        <f t="shared" si="573"/>
        <v/>
      </c>
      <c r="B3138" s="749"/>
      <c r="C3138" s="251" t="str">
        <f t="shared" si="574"/>
        <v/>
      </c>
      <c r="D3138" s="494"/>
      <c r="E3138" s="252">
        <f t="shared" si="575"/>
        <v>0</v>
      </c>
      <c r="F3138" s="230">
        <f t="shared" si="576"/>
        <v>0</v>
      </c>
      <c r="G3138" s="232"/>
      <c r="I3138" s="658"/>
    </row>
    <row r="3139" spans="1:9">
      <c r="A3139" s="748" t="str">
        <f t="shared" si="573"/>
        <v/>
      </c>
      <c r="B3139" s="749"/>
      <c r="C3139" s="251" t="str">
        <f t="shared" si="574"/>
        <v/>
      </c>
      <c r="D3139" s="494"/>
      <c r="E3139" s="252">
        <f t="shared" si="575"/>
        <v>0</v>
      </c>
      <c r="F3139" s="230">
        <f t="shared" si="576"/>
        <v>0</v>
      </c>
      <c r="G3139" s="232"/>
      <c r="I3139" s="658"/>
    </row>
    <row r="3140" spans="1:9">
      <c r="A3140" s="748" t="str">
        <f t="shared" si="573"/>
        <v/>
      </c>
      <c r="B3140" s="749"/>
      <c r="C3140" s="251" t="str">
        <f t="shared" si="574"/>
        <v/>
      </c>
      <c r="D3140" s="494"/>
      <c r="E3140" s="252">
        <f t="shared" si="575"/>
        <v>0</v>
      </c>
      <c r="F3140" s="230">
        <f t="shared" si="576"/>
        <v>0</v>
      </c>
      <c r="G3140" s="232"/>
      <c r="I3140" s="658"/>
    </row>
    <row r="3141" spans="1:9">
      <c r="A3141" s="748" t="str">
        <f t="shared" si="573"/>
        <v/>
      </c>
      <c r="B3141" s="749"/>
      <c r="C3141" s="251" t="str">
        <f t="shared" si="574"/>
        <v/>
      </c>
      <c r="D3141" s="494"/>
      <c r="E3141" s="252">
        <f t="shared" si="575"/>
        <v>0</v>
      </c>
      <c r="F3141" s="230">
        <f t="shared" si="576"/>
        <v>0</v>
      </c>
      <c r="G3141" s="232"/>
      <c r="I3141" s="658"/>
    </row>
    <row r="3142" spans="1:9">
      <c r="A3142" s="748" t="str">
        <f t="shared" si="573"/>
        <v/>
      </c>
      <c r="B3142" s="749"/>
      <c r="C3142" s="251" t="str">
        <f t="shared" si="574"/>
        <v/>
      </c>
      <c r="D3142" s="494"/>
      <c r="E3142" s="252">
        <f t="shared" si="575"/>
        <v>0</v>
      </c>
      <c r="F3142" s="230">
        <f t="shared" si="576"/>
        <v>0</v>
      </c>
      <c r="G3142" s="253"/>
      <c r="I3142" s="658"/>
    </row>
    <row r="3143" spans="1:9">
      <c r="A3143" s="748" t="str">
        <f t="shared" si="573"/>
        <v/>
      </c>
      <c r="B3143" s="749"/>
      <c r="C3143" s="251" t="str">
        <f t="shared" si="574"/>
        <v/>
      </c>
      <c r="D3143" s="494"/>
      <c r="E3143" s="252">
        <f t="shared" si="575"/>
        <v>0</v>
      </c>
      <c r="F3143" s="230">
        <f t="shared" si="576"/>
        <v>0</v>
      </c>
      <c r="G3143" s="232"/>
      <c r="I3143" s="658"/>
    </row>
    <row r="3144" spans="1:9">
      <c r="A3144" s="748" t="str">
        <f t="shared" si="573"/>
        <v/>
      </c>
      <c r="B3144" s="749"/>
      <c r="C3144" s="251"/>
      <c r="D3144" s="494"/>
      <c r="E3144" s="252">
        <f t="shared" si="575"/>
        <v>0</v>
      </c>
      <c r="F3144" s="230">
        <f t="shared" si="576"/>
        <v>0</v>
      </c>
      <c r="G3144" s="232"/>
      <c r="I3144" s="658"/>
    </row>
    <row r="3145" spans="1:9">
      <c r="A3145" s="748" t="str">
        <f t="shared" si="573"/>
        <v/>
      </c>
      <c r="B3145" s="749"/>
      <c r="C3145" s="251"/>
      <c r="D3145" s="494"/>
      <c r="E3145" s="252">
        <f t="shared" si="575"/>
        <v>0</v>
      </c>
      <c r="F3145" s="230">
        <f t="shared" si="576"/>
        <v>0</v>
      </c>
      <c r="G3145" s="232"/>
      <c r="I3145" s="658"/>
    </row>
    <row r="3146" spans="1:9">
      <c r="A3146" s="748" t="str">
        <f t="shared" si="573"/>
        <v/>
      </c>
      <c r="B3146" s="749"/>
      <c r="C3146" s="251" t="str">
        <f t="shared" ref="C3146" si="577">IF(I3146=0,"",VLOOKUP(I3146,MATERIALES,3,FALSE))</f>
        <v/>
      </c>
      <c r="D3146" s="494"/>
      <c r="E3146" s="252">
        <f t="shared" si="575"/>
        <v>0</v>
      </c>
      <c r="F3146" s="230">
        <f t="shared" si="576"/>
        <v>0</v>
      </c>
      <c r="G3146" s="233"/>
      <c r="I3146" s="658"/>
    </row>
    <row r="3147" spans="1:9" ht="26.25" customHeight="1" thickBot="1">
      <c r="A3147" s="214"/>
      <c r="B3147" s="438"/>
      <c r="C3147" s="215"/>
      <c r="D3147" s="483"/>
      <c r="E3147" s="254"/>
      <c r="F3147" s="255" t="s">
        <v>81</v>
      </c>
      <c r="G3147" s="253">
        <f>ROUND(SUM(F3135:F3146),0)</f>
        <v>0</v>
      </c>
      <c r="I3147" s="659"/>
    </row>
    <row r="3148" spans="1:9" ht="14" thickTop="1" thickBot="1">
      <c r="A3148" s="256" t="s">
        <v>72</v>
      </c>
      <c r="B3148" s="445"/>
      <c r="C3148" s="257"/>
      <c r="D3148" s="523"/>
      <c r="E3148" s="259"/>
      <c r="F3148" s="258"/>
      <c r="G3148" s="260"/>
      <c r="I3148" s="659"/>
    </row>
    <row r="3149" spans="1:9" ht="13.5" thickTop="1">
      <c r="A3149" s="245" t="s">
        <v>57</v>
      </c>
      <c r="B3149" s="455"/>
      <c r="C3149" s="248" t="s">
        <v>71</v>
      </c>
      <c r="D3149" s="515" t="s">
        <v>75</v>
      </c>
      <c r="E3149" s="248" t="s">
        <v>98</v>
      </c>
      <c r="F3149" s="249" t="s">
        <v>79</v>
      </c>
      <c r="G3149" s="250" t="s">
        <v>70</v>
      </c>
      <c r="I3149" s="659"/>
    </row>
    <row r="3150" spans="1:9">
      <c r="A3150" s="748" t="str">
        <f>IF(I3150=0,"",VLOOKUP(I3150,EQUIPOS,2,FALSE))</f>
        <v/>
      </c>
      <c r="B3150" s="749"/>
      <c r="C3150" s="467"/>
      <c r="D3150" s="494"/>
      <c r="E3150" s="252">
        <f>IF(I3150=0,0,VLOOKUP(I3150,EQUIPOS,4,FALSE))</f>
        <v>0</v>
      </c>
      <c r="F3150" s="230">
        <f>C3150*D3150*E3150</f>
        <v>0</v>
      </c>
      <c r="G3150" s="231"/>
      <c r="I3150" s="658"/>
    </row>
    <row r="3151" spans="1:9">
      <c r="A3151" s="748" t="str">
        <f>IF(I3151=0,"",VLOOKUP(I3151,EQUIPOS,2,FALSE))</f>
        <v/>
      </c>
      <c r="B3151" s="749"/>
      <c r="C3151" s="195"/>
      <c r="D3151" s="494"/>
      <c r="E3151" s="252">
        <f>IF(I3151=0,0,VLOOKUP(I3151,EQUIPOS,4,FALSE))</f>
        <v>0</v>
      </c>
      <c r="F3151" s="230">
        <f t="shared" ref="F3151:F3154" si="578">C3151*D3151*E3151</f>
        <v>0</v>
      </c>
      <c r="G3151" s="232"/>
      <c r="I3151" s="658"/>
    </row>
    <row r="3152" spans="1:9">
      <c r="A3152" s="748" t="str">
        <f>IF(I3152=0,"",VLOOKUP(I3152,EQUIPOS,2,FALSE))</f>
        <v/>
      </c>
      <c r="B3152" s="749"/>
      <c r="C3152" s="195"/>
      <c r="D3152" s="494"/>
      <c r="E3152" s="252">
        <f>IF(I3152=0,0,VLOOKUP(I3152,EQUIPOS,4,FALSE))</f>
        <v>0</v>
      </c>
      <c r="F3152" s="230">
        <f t="shared" si="578"/>
        <v>0</v>
      </c>
      <c r="G3152" s="232"/>
      <c r="I3152" s="658"/>
    </row>
    <row r="3153" spans="1:9">
      <c r="A3153" s="748" t="str">
        <f>IF(I3153=0,"",VLOOKUP(I3153,EQUIPOS,2,FALSE))</f>
        <v/>
      </c>
      <c r="B3153" s="749"/>
      <c r="C3153" s="195"/>
      <c r="D3153" s="494"/>
      <c r="E3153" s="252">
        <f>IF(I3153=0,0,VLOOKUP(I3153,EQUIPOS,4,FALSE))</f>
        <v>0</v>
      </c>
      <c r="F3153" s="230">
        <f t="shared" si="578"/>
        <v>0</v>
      </c>
      <c r="G3153" s="232"/>
      <c r="I3153" s="658"/>
    </row>
    <row r="3154" spans="1:9">
      <c r="A3154" s="748" t="str">
        <f>IF(I3154=0,"",VLOOKUP(I3154,EQUIPOS,2,FALSE))</f>
        <v/>
      </c>
      <c r="B3154" s="749"/>
      <c r="C3154" s="195"/>
      <c r="D3154" s="494"/>
      <c r="E3154" s="252">
        <f>IF(I3154=0,0,VLOOKUP(I3154,EQUIPOS,4,FALSE))</f>
        <v>0</v>
      </c>
      <c r="F3154" s="230">
        <f t="shared" si="578"/>
        <v>0</v>
      </c>
      <c r="G3154" s="233"/>
      <c r="I3154" s="658"/>
    </row>
    <row r="3155" spans="1:9" ht="30.75" customHeight="1" thickBot="1">
      <c r="A3155" s="234"/>
      <c r="B3155" s="456"/>
      <c r="C3155" s="235"/>
      <c r="D3155" s="503"/>
      <c r="E3155" s="261"/>
      <c r="F3155" s="238" t="s">
        <v>82</v>
      </c>
      <c r="G3155" s="262">
        <f>ROUND(SUM(F3150:F3154),0)</f>
        <v>0</v>
      </c>
      <c r="I3155" s="659"/>
    </row>
    <row r="3156" spans="1:9" ht="13.5" thickTop="1">
      <c r="A3156" s="240" t="s">
        <v>73</v>
      </c>
      <c r="B3156" s="446"/>
      <c r="C3156" s="241"/>
      <c r="D3156" s="509"/>
      <c r="E3156" s="243"/>
      <c r="F3156" s="242"/>
      <c r="G3156" s="244"/>
      <c r="I3156" s="659"/>
    </row>
    <row r="3157" spans="1:9" ht="26">
      <c r="A3157" s="245" t="s">
        <v>57</v>
      </c>
      <c r="B3157" s="454" t="s">
        <v>58</v>
      </c>
      <c r="C3157" s="247" t="s">
        <v>68</v>
      </c>
      <c r="D3157" s="515" t="s">
        <v>74</v>
      </c>
      <c r="E3157" s="248" t="s">
        <v>69</v>
      </c>
      <c r="F3157" s="249" t="s">
        <v>79</v>
      </c>
      <c r="G3157" s="250" t="s">
        <v>70</v>
      </c>
      <c r="H3157" s="220"/>
      <c r="I3157" s="657"/>
    </row>
    <row r="3158" spans="1:9">
      <c r="A3158" s="263" t="str">
        <f t="shared" ref="A3158:A3169" si="579">IF(I3158=0,"",VLOOKUP(I3158,MANOOBRA,2,FALSE))</f>
        <v/>
      </c>
      <c r="B3158" s="444" t="str">
        <f t="shared" ref="B3158:B3169" si="580">IF(I3158=0,"",VLOOKUP(I3158,MANOOBRA,3,FALSE))</f>
        <v/>
      </c>
      <c r="C3158" s="195"/>
      <c r="D3158" s="563"/>
      <c r="E3158" s="252">
        <f t="shared" ref="E3158:E3169" si="581">IF(I3158=0,0,VLOOKUP(I3158,MANOOBRA,4,FALSE))</f>
        <v>0</v>
      </c>
      <c r="F3158" s="230">
        <f>IF(D3158=0,0,C3158*E3158/D3158)</f>
        <v>0</v>
      </c>
      <c r="G3158" s="231"/>
      <c r="I3158" s="658"/>
    </row>
    <row r="3159" spans="1:9">
      <c r="A3159" s="263" t="str">
        <f t="shared" si="579"/>
        <v/>
      </c>
      <c r="B3159" s="444" t="str">
        <f t="shared" si="580"/>
        <v/>
      </c>
      <c r="C3159" s="195"/>
      <c r="D3159" s="563"/>
      <c r="E3159" s="252">
        <f t="shared" si="581"/>
        <v>0</v>
      </c>
      <c r="F3159" s="230">
        <f t="shared" ref="F3159:F3169" si="582">IF(D3159=0,0,C3159*E3159/D3159)</f>
        <v>0</v>
      </c>
      <c r="G3159" s="232"/>
      <c r="I3159" s="658"/>
    </row>
    <row r="3160" spans="1:9">
      <c r="A3160" s="263" t="str">
        <f t="shared" si="579"/>
        <v/>
      </c>
      <c r="B3160" s="444" t="str">
        <f t="shared" si="580"/>
        <v/>
      </c>
      <c r="C3160" s="195"/>
      <c r="D3160" s="563"/>
      <c r="E3160" s="252">
        <f t="shared" si="581"/>
        <v>0</v>
      </c>
      <c r="F3160" s="230">
        <f t="shared" si="582"/>
        <v>0</v>
      </c>
      <c r="G3160" s="232"/>
      <c r="I3160" s="658"/>
    </row>
    <row r="3161" spans="1:9">
      <c r="A3161" s="263" t="str">
        <f t="shared" si="579"/>
        <v/>
      </c>
      <c r="B3161" s="444" t="str">
        <f t="shared" si="580"/>
        <v/>
      </c>
      <c r="C3161" s="195"/>
      <c r="D3161" s="527"/>
      <c r="E3161" s="252">
        <f t="shared" si="581"/>
        <v>0</v>
      </c>
      <c r="F3161" s="230">
        <f t="shared" si="582"/>
        <v>0</v>
      </c>
      <c r="G3161" s="232"/>
      <c r="I3161" s="658"/>
    </row>
    <row r="3162" spans="1:9">
      <c r="A3162" s="263" t="str">
        <f t="shared" si="579"/>
        <v/>
      </c>
      <c r="B3162" s="444" t="str">
        <f t="shared" si="580"/>
        <v/>
      </c>
      <c r="C3162" s="195"/>
      <c r="D3162" s="527"/>
      <c r="E3162" s="252">
        <f t="shared" si="581"/>
        <v>0</v>
      </c>
      <c r="F3162" s="230">
        <f t="shared" si="582"/>
        <v>0</v>
      </c>
      <c r="G3162" s="232"/>
      <c r="I3162" s="658"/>
    </row>
    <row r="3163" spans="1:9">
      <c r="A3163" s="263" t="str">
        <f t="shared" si="579"/>
        <v/>
      </c>
      <c r="B3163" s="444" t="str">
        <f t="shared" si="580"/>
        <v/>
      </c>
      <c r="C3163" s="195"/>
      <c r="D3163" s="527"/>
      <c r="E3163" s="252">
        <f t="shared" si="581"/>
        <v>0</v>
      </c>
      <c r="F3163" s="230">
        <f t="shared" si="582"/>
        <v>0</v>
      </c>
      <c r="G3163" s="232"/>
      <c r="I3163" s="658"/>
    </row>
    <row r="3164" spans="1:9">
      <c r="A3164" s="263" t="str">
        <f t="shared" si="579"/>
        <v/>
      </c>
      <c r="B3164" s="444" t="str">
        <f t="shared" si="580"/>
        <v/>
      </c>
      <c r="C3164" s="195"/>
      <c r="D3164" s="527"/>
      <c r="E3164" s="252">
        <f t="shared" si="581"/>
        <v>0</v>
      </c>
      <c r="F3164" s="230">
        <f t="shared" si="582"/>
        <v>0</v>
      </c>
      <c r="G3164" s="232"/>
      <c r="I3164" s="658"/>
    </row>
    <row r="3165" spans="1:9">
      <c r="A3165" s="263" t="str">
        <f t="shared" si="579"/>
        <v/>
      </c>
      <c r="B3165" s="444" t="str">
        <f t="shared" si="580"/>
        <v/>
      </c>
      <c r="C3165" s="195"/>
      <c r="D3165" s="527"/>
      <c r="E3165" s="252">
        <f t="shared" si="581"/>
        <v>0</v>
      </c>
      <c r="F3165" s="230">
        <f t="shared" si="582"/>
        <v>0</v>
      </c>
      <c r="G3165" s="232"/>
      <c r="I3165" s="658"/>
    </row>
    <row r="3166" spans="1:9">
      <c r="A3166" s="263" t="str">
        <f t="shared" si="579"/>
        <v/>
      </c>
      <c r="B3166" s="444" t="str">
        <f t="shared" si="580"/>
        <v/>
      </c>
      <c r="C3166" s="195"/>
      <c r="D3166" s="527"/>
      <c r="E3166" s="252">
        <f t="shared" si="581"/>
        <v>0</v>
      </c>
      <c r="F3166" s="230">
        <f t="shared" si="582"/>
        <v>0</v>
      </c>
      <c r="G3166" s="232"/>
      <c r="I3166" s="658"/>
    </row>
    <row r="3167" spans="1:9">
      <c r="A3167" s="263" t="str">
        <f t="shared" si="579"/>
        <v/>
      </c>
      <c r="B3167" s="444" t="str">
        <f t="shared" si="580"/>
        <v/>
      </c>
      <c r="C3167" s="195"/>
      <c r="D3167" s="527"/>
      <c r="E3167" s="252">
        <f t="shared" si="581"/>
        <v>0</v>
      </c>
      <c r="F3167" s="230">
        <f t="shared" si="582"/>
        <v>0</v>
      </c>
      <c r="G3167" s="232"/>
      <c r="I3167" s="658"/>
    </row>
    <row r="3168" spans="1:9">
      <c r="A3168" s="263" t="str">
        <f t="shared" si="579"/>
        <v/>
      </c>
      <c r="B3168" s="444" t="str">
        <f t="shared" si="580"/>
        <v/>
      </c>
      <c r="C3168" s="195"/>
      <c r="D3168" s="527"/>
      <c r="E3168" s="252">
        <f t="shared" si="581"/>
        <v>0</v>
      </c>
      <c r="F3168" s="230">
        <f t="shared" si="582"/>
        <v>0</v>
      </c>
      <c r="G3168" s="232"/>
      <c r="I3168" s="658"/>
    </row>
    <row r="3169" spans="1:16">
      <c r="A3169" s="263" t="str">
        <f t="shared" si="579"/>
        <v/>
      </c>
      <c r="B3169" s="444" t="str">
        <f t="shared" si="580"/>
        <v/>
      </c>
      <c r="C3169" s="195"/>
      <c r="D3169" s="527"/>
      <c r="E3169" s="252">
        <f t="shared" si="581"/>
        <v>0</v>
      </c>
      <c r="F3169" s="230">
        <f t="shared" si="582"/>
        <v>0</v>
      </c>
      <c r="G3169" s="233"/>
      <c r="I3169" s="658"/>
    </row>
    <row r="3170" spans="1:16" ht="31.5" customHeight="1" thickBot="1">
      <c r="A3170" s="234"/>
      <c r="B3170" s="456"/>
      <c r="C3170" s="235"/>
      <c r="D3170" s="237"/>
      <c r="E3170" s="237"/>
      <c r="F3170" s="238" t="s">
        <v>83</v>
      </c>
      <c r="G3170" s="262">
        <f>ROUND(SUM(F3158:F3169),0)</f>
        <v>0</v>
      </c>
      <c r="I3170" s="659"/>
    </row>
    <row r="3171" spans="1:16" ht="13.5" thickTop="1">
      <c r="A3171" s="186" t="s">
        <v>76</v>
      </c>
      <c r="B3171" s="446"/>
      <c r="C3171" s="241"/>
      <c r="D3171" s="243"/>
      <c r="E3171" s="243"/>
      <c r="F3171" s="242"/>
      <c r="G3171" s="244"/>
      <c r="I3171" s="659"/>
    </row>
    <row r="3172" spans="1:16">
      <c r="A3172" s="245" t="s">
        <v>57</v>
      </c>
      <c r="B3172" s="455"/>
      <c r="C3172" s="246"/>
      <c r="D3172" s="317"/>
      <c r="E3172" s="248" t="s">
        <v>77</v>
      </c>
      <c r="F3172" s="249" t="s">
        <v>78</v>
      </c>
      <c r="G3172" s="264" t="s">
        <v>77</v>
      </c>
      <c r="H3172" s="220"/>
      <c r="I3172" s="657"/>
    </row>
    <row r="3173" spans="1:16">
      <c r="A3173" s="185" t="s">
        <v>87</v>
      </c>
      <c r="B3173" s="453"/>
      <c r="C3173" s="265"/>
      <c r="D3173" s="318"/>
      <c r="E3173" s="229">
        <f>ROUND(SUM(G3132,G3147,G3155,G3170),2)</f>
        <v>0</v>
      </c>
      <c r="F3173" s="266">
        <f>A</f>
        <v>0</v>
      </c>
      <c r="G3173" s="267">
        <f>E3173*F3173</f>
        <v>0</v>
      </c>
      <c r="I3173" s="659"/>
    </row>
    <row r="3174" spans="1:16">
      <c r="A3174" s="185" t="s">
        <v>85</v>
      </c>
      <c r="B3174" s="453"/>
      <c r="C3174" s="265"/>
      <c r="D3174" s="318"/>
      <c r="E3174" s="229">
        <f>SUM(G3132,G3147,G3155,G3170)</f>
        <v>0</v>
      </c>
      <c r="F3174" s="266">
        <f>I</f>
        <v>0</v>
      </c>
      <c r="G3174" s="267">
        <f>E3174*F3174</f>
        <v>0</v>
      </c>
      <c r="I3174" s="659"/>
    </row>
    <row r="3175" spans="1:16">
      <c r="A3175" s="185" t="s">
        <v>86</v>
      </c>
      <c r="B3175" s="453"/>
      <c r="C3175" s="265"/>
      <c r="D3175" s="318"/>
      <c r="E3175" s="229">
        <f>SUM(G3132,G3147,G3155,G3170)</f>
        <v>0</v>
      </c>
      <c r="F3175" s="266">
        <f>U</f>
        <v>0</v>
      </c>
      <c r="G3175" s="267">
        <f>E3175*F3175</f>
        <v>0</v>
      </c>
      <c r="I3175" s="659"/>
    </row>
    <row r="3176" spans="1:16" ht="33" customHeight="1" thickBot="1">
      <c r="A3176" s="234"/>
      <c r="B3176" s="456"/>
      <c r="C3176" s="235"/>
      <c r="D3176" s="237"/>
      <c r="E3176" s="237"/>
      <c r="F3176" s="268" t="s">
        <v>84</v>
      </c>
      <c r="G3176" s="262">
        <f>SUM(G3173:G3175)</f>
        <v>0</v>
      </c>
      <c r="I3176" s="659"/>
      <c r="J3176" s="295"/>
      <c r="K3176" s="296"/>
      <c r="L3176" s="296"/>
      <c r="M3176" s="296"/>
      <c r="N3176" s="296"/>
      <c r="O3176" s="296"/>
    </row>
    <row r="3177" spans="1:16" s="211" customFormat="1" ht="14" thickTop="1" thickBot="1">
      <c r="A3177" s="269"/>
      <c r="B3177" s="443"/>
      <c r="C3177" s="270"/>
      <c r="D3177" s="319"/>
      <c r="E3177" s="271" t="s">
        <v>89</v>
      </c>
      <c r="F3177" s="272"/>
      <c r="G3177" s="273">
        <f>ROUND(SUM(G3132,G3147,G3155,G3170,G3176),0)</f>
        <v>0</v>
      </c>
      <c r="I3177" s="660"/>
      <c r="J3177" s="212" t="str">
        <f>B3116</f>
        <v>2,4,1</v>
      </c>
      <c r="K3177" s="274">
        <f>E3173</f>
        <v>0</v>
      </c>
      <c r="L3177" s="294">
        <f>G3173</f>
        <v>0</v>
      </c>
      <c r="M3177" s="294">
        <f>G3174</f>
        <v>0</v>
      </c>
      <c r="N3177" s="294">
        <f>G3175</f>
        <v>0</v>
      </c>
      <c r="O3177" s="299">
        <f>SUM(K3177:N3177)</f>
        <v>0</v>
      </c>
      <c r="P3177" s="294"/>
    </row>
    <row r="3178" spans="1:16" ht="13.5" thickTop="1">
      <c r="A3178" s="275" t="s">
        <v>97</v>
      </c>
      <c r="B3178" s="438"/>
      <c r="C3178" s="215"/>
      <c r="D3178" s="217"/>
      <c r="E3178" s="217"/>
      <c r="F3178" s="216"/>
      <c r="G3178" s="219"/>
      <c r="I3178" s="659"/>
      <c r="P3178" s="294"/>
    </row>
    <row r="3179" spans="1:16">
      <c r="A3179" s="275"/>
      <c r="B3179" s="452"/>
      <c r="C3179" s="276"/>
      <c r="D3179" s="320"/>
      <c r="E3179" s="217"/>
      <c r="F3179" s="216"/>
      <c r="G3179" s="277">
        <f ca="1">TODAY()</f>
        <v>44839</v>
      </c>
      <c r="I3179" s="659"/>
      <c r="P3179" s="294"/>
    </row>
    <row r="3180" spans="1:16" ht="13.5" thickBot="1">
      <c r="A3180" s="234"/>
      <c r="B3180" s="456"/>
      <c r="C3180" s="235"/>
      <c r="D3180" s="237"/>
      <c r="E3180" s="237"/>
      <c r="F3180" s="236"/>
      <c r="G3180" s="278"/>
      <c r="I3180" s="659"/>
      <c r="P3180" s="294"/>
    </row>
    <row r="3181" spans="1:16" s="199" customFormat="1" ht="13.5" thickTop="1">
      <c r="A3181" s="196" t="s">
        <v>109</v>
      </c>
      <c r="B3181" s="458"/>
      <c r="C3181" s="196"/>
      <c r="D3181" s="198"/>
      <c r="E3181" s="198"/>
      <c r="F3181" s="197"/>
      <c r="G3181" s="197"/>
      <c r="I3181" s="321"/>
      <c r="J3181" s="200"/>
      <c r="O3181" s="297"/>
    </row>
    <row r="3182" spans="1:16" s="199" customFormat="1">
      <c r="A3182" s="196" t="str">
        <f>CONCATENATE('Prestaciones y AIU'!A3169," ANALISIS DE PRECIOS UNITARIOS")</f>
        <v xml:space="preserve"> ANALISIS DE PRECIOS UNITARIOS</v>
      </c>
      <c r="B3182" s="458"/>
      <c r="C3182" s="196"/>
      <c r="D3182" s="198"/>
      <c r="E3182" s="198"/>
      <c r="F3182" s="197"/>
      <c r="G3182" s="197"/>
      <c r="I3182" s="321"/>
      <c r="J3182" s="200"/>
      <c r="O3182" s="297"/>
    </row>
    <row r="3183" spans="1:16" s="199" customFormat="1">
      <c r="A3183" s="196" t="str">
        <f>Objeto_LIC</f>
        <v>OPTIMIZACION DEL SISTEMA DE ABASTECIMIENTO (ADUCCION, PRETRATAMIENTO Y CONDUCCION) DEL MUNICPIO DE TAME, DEPARTAMENTO DE ARAUCA</v>
      </c>
      <c r="B3183" s="458"/>
      <c r="C3183" s="196"/>
      <c r="D3183" s="198"/>
      <c r="E3183" s="198"/>
      <c r="F3183" s="197"/>
      <c r="G3183" s="197"/>
      <c r="I3183" s="321"/>
      <c r="J3183" s="200"/>
      <c r="O3183" s="297"/>
    </row>
    <row r="3184" spans="1:16" s="199" customFormat="1">
      <c r="A3184" s="196"/>
      <c r="B3184" s="458"/>
      <c r="C3184" s="196"/>
      <c r="D3184" s="198"/>
      <c r="E3184" s="198"/>
      <c r="F3184" s="197"/>
      <c r="G3184" s="197"/>
      <c r="I3184" s="321"/>
      <c r="J3184" s="200"/>
      <c r="O3184" s="297"/>
    </row>
    <row r="3185" spans="1:15" ht="13.5" thickBot="1">
      <c r="A3185" s="201"/>
      <c r="B3185" s="448"/>
      <c r="C3185" s="201"/>
      <c r="D3185" s="203"/>
      <c r="E3185" s="203"/>
      <c r="F3185" s="202"/>
      <c r="G3185" s="202"/>
    </row>
    <row r="3186" spans="1:15" s="211" customFormat="1" ht="13.5" thickTop="1">
      <c r="A3186" s="206"/>
      <c r="B3186" s="457"/>
      <c r="C3186" s="207"/>
      <c r="D3186" s="209"/>
      <c r="E3186" s="209"/>
      <c r="F3186" s="208"/>
      <c r="G3186" s="210" t="s">
        <v>110</v>
      </c>
      <c r="I3186" s="323"/>
      <c r="J3186" s="212"/>
      <c r="O3186" s="297"/>
    </row>
    <row r="3187" spans="1:15">
      <c r="A3187" s="213" t="s">
        <v>62</v>
      </c>
      <c r="B3187" s="750">
        <f>Proponente</f>
        <v>0</v>
      </c>
      <c r="C3187" s="750"/>
      <c r="D3187" s="750"/>
      <c r="E3187" s="750"/>
      <c r="F3187" s="750"/>
      <c r="G3187" s="751"/>
    </row>
    <row r="3188" spans="1:15" ht="12.75" customHeight="1">
      <c r="A3188" s="213" t="s">
        <v>63</v>
      </c>
      <c r="B3188" s="449" t="s">
        <v>348</v>
      </c>
      <c r="C3188" s="750" t="str">
        <f>VLOOKUP(B3188,Presupuesto!$A$4:$B$106,2,FALSE)</f>
        <v>Suministro e instalación de Codo 90° HD, Diametro nominal 20". Incl. Accesorios para acople a tuberia. Especificaciones, Serie métrica.</v>
      </c>
      <c r="D3188" s="750"/>
      <c r="E3188" s="750"/>
      <c r="F3188" s="750"/>
      <c r="G3188" s="751"/>
    </row>
    <row r="3189" spans="1:15">
      <c r="A3189" s="214"/>
      <c r="B3189" s="438"/>
      <c r="C3189" s="215"/>
      <c r="D3189" s="217"/>
      <c r="E3189" s="217"/>
      <c r="F3189" s="218" t="s">
        <v>88</v>
      </c>
      <c r="G3189" s="582" t="str">
        <f>IF(B3188=0,"-",VLOOKUP(B3188,Presupuesto!$A$5:$C$119,3,FALSE))</f>
        <v>UND</v>
      </c>
      <c r="H3189" s="582"/>
      <c r="I3189" s="582"/>
      <c r="J3189" s="582"/>
      <c r="K3189" s="583"/>
    </row>
    <row r="3190" spans="1:15" ht="13.5" thickBot="1">
      <c r="A3190" s="213" t="s">
        <v>64</v>
      </c>
      <c r="B3190" s="438"/>
      <c r="C3190" s="215"/>
      <c r="D3190" s="217"/>
      <c r="E3190" s="217"/>
      <c r="F3190" s="216"/>
      <c r="G3190" s="219"/>
      <c r="I3190" s="324"/>
      <c r="J3190" s="295"/>
      <c r="K3190" s="296"/>
      <c r="L3190" s="296"/>
      <c r="M3190" s="296"/>
      <c r="N3190" s="296"/>
      <c r="O3190" s="296"/>
    </row>
    <row r="3191" spans="1:15" s="220" customFormat="1" ht="13.5" thickTop="1">
      <c r="A3191" s="221" t="s">
        <v>57</v>
      </c>
      <c r="B3191" s="447" t="s">
        <v>65</v>
      </c>
      <c r="C3191" s="222" t="s">
        <v>66</v>
      </c>
      <c r="D3191" s="490" t="s">
        <v>74</v>
      </c>
      <c r="E3191" s="224" t="s">
        <v>100</v>
      </c>
      <c r="F3191" s="224" t="s">
        <v>79</v>
      </c>
      <c r="G3191" s="225" t="s">
        <v>70</v>
      </c>
      <c r="I3191" s="657"/>
      <c r="J3191" s="226"/>
      <c r="O3191" s="296"/>
    </row>
    <row r="3192" spans="1:15">
      <c r="A3192" s="227" t="str">
        <f t="shared" ref="A3192:A3203" si="583">IF(I3192=0,"-",VLOOKUP(I3192,EQUIPOS,2,FALSE))</f>
        <v>-</v>
      </c>
      <c r="B3192" s="228"/>
      <c r="C3192" s="228"/>
      <c r="D3192" s="494"/>
      <c r="E3192" s="229">
        <f t="shared" ref="E3192:E3203" si="584">IF(I3192=0,0,VLOOKUP(I3192,EQUIPOS,4,FALSE))</f>
        <v>0</v>
      </c>
      <c r="F3192" s="230">
        <f t="shared" ref="F3192:F3203" si="585">IF(D3192=0,0,E3192/D3192)</f>
        <v>0</v>
      </c>
      <c r="G3192" s="231"/>
      <c r="I3192" s="658"/>
    </row>
    <row r="3193" spans="1:15">
      <c r="A3193" s="227" t="str">
        <f t="shared" si="583"/>
        <v>-</v>
      </c>
      <c r="B3193" s="228"/>
      <c r="C3193" s="228"/>
      <c r="D3193" s="494"/>
      <c r="E3193" s="229">
        <f t="shared" si="584"/>
        <v>0</v>
      </c>
      <c r="F3193" s="230">
        <f t="shared" si="585"/>
        <v>0</v>
      </c>
      <c r="G3193" s="232"/>
      <c r="I3193" s="658"/>
    </row>
    <row r="3194" spans="1:15">
      <c r="A3194" s="227" t="str">
        <f t="shared" si="583"/>
        <v>-</v>
      </c>
      <c r="B3194" s="228"/>
      <c r="C3194" s="228"/>
      <c r="D3194" s="494"/>
      <c r="E3194" s="229">
        <f t="shared" si="584"/>
        <v>0</v>
      </c>
      <c r="F3194" s="230">
        <f t="shared" si="585"/>
        <v>0</v>
      </c>
      <c r="G3194" s="232"/>
      <c r="I3194" s="658"/>
    </row>
    <row r="3195" spans="1:15">
      <c r="A3195" s="227" t="str">
        <f t="shared" si="583"/>
        <v>-</v>
      </c>
      <c r="B3195" s="228"/>
      <c r="C3195" s="228"/>
      <c r="D3195" s="494"/>
      <c r="E3195" s="229">
        <f t="shared" si="584"/>
        <v>0</v>
      </c>
      <c r="F3195" s="230">
        <f t="shared" si="585"/>
        <v>0</v>
      </c>
      <c r="G3195" s="232"/>
      <c r="I3195" s="658"/>
    </row>
    <row r="3196" spans="1:15">
      <c r="A3196" s="227" t="str">
        <f t="shared" si="583"/>
        <v>-</v>
      </c>
      <c r="B3196" s="228"/>
      <c r="C3196" s="228"/>
      <c r="D3196" s="494"/>
      <c r="E3196" s="229">
        <f t="shared" si="584"/>
        <v>0</v>
      </c>
      <c r="F3196" s="230">
        <f t="shared" si="585"/>
        <v>0</v>
      </c>
      <c r="G3196" s="232"/>
      <c r="I3196" s="658"/>
    </row>
    <row r="3197" spans="1:15">
      <c r="A3197" s="227" t="str">
        <f t="shared" si="583"/>
        <v>-</v>
      </c>
      <c r="B3197" s="228"/>
      <c r="C3197" s="228"/>
      <c r="D3197" s="494"/>
      <c r="E3197" s="229">
        <f t="shared" si="584"/>
        <v>0</v>
      </c>
      <c r="F3197" s="230">
        <f t="shared" si="585"/>
        <v>0</v>
      </c>
      <c r="G3197" s="232"/>
      <c r="I3197" s="658"/>
    </row>
    <row r="3198" spans="1:15">
      <c r="A3198" s="227" t="str">
        <f t="shared" si="583"/>
        <v>-</v>
      </c>
      <c r="B3198" s="228"/>
      <c r="C3198" s="228"/>
      <c r="D3198" s="494"/>
      <c r="E3198" s="229">
        <f t="shared" si="584"/>
        <v>0</v>
      </c>
      <c r="F3198" s="230">
        <f t="shared" si="585"/>
        <v>0</v>
      </c>
      <c r="G3198" s="232"/>
      <c r="I3198" s="658"/>
    </row>
    <row r="3199" spans="1:15">
      <c r="A3199" s="227" t="str">
        <f t="shared" si="583"/>
        <v>-</v>
      </c>
      <c r="B3199" s="228"/>
      <c r="C3199" s="228"/>
      <c r="D3199" s="494"/>
      <c r="E3199" s="229">
        <f t="shared" si="584"/>
        <v>0</v>
      </c>
      <c r="F3199" s="230">
        <f t="shared" si="585"/>
        <v>0</v>
      </c>
      <c r="G3199" s="232"/>
      <c r="I3199" s="658"/>
    </row>
    <row r="3200" spans="1:15">
      <c r="A3200" s="227" t="str">
        <f t="shared" si="583"/>
        <v>-</v>
      </c>
      <c r="B3200" s="228"/>
      <c r="C3200" s="228"/>
      <c r="D3200" s="494"/>
      <c r="E3200" s="229">
        <f t="shared" si="584"/>
        <v>0</v>
      </c>
      <c r="F3200" s="230">
        <f t="shared" si="585"/>
        <v>0</v>
      </c>
      <c r="G3200" s="232"/>
      <c r="I3200" s="658"/>
    </row>
    <row r="3201" spans="1:15">
      <c r="A3201" s="227" t="str">
        <f t="shared" si="583"/>
        <v>-</v>
      </c>
      <c r="B3201" s="228"/>
      <c r="C3201" s="228"/>
      <c r="D3201" s="494"/>
      <c r="E3201" s="229">
        <f t="shared" si="584"/>
        <v>0</v>
      </c>
      <c r="F3201" s="230">
        <f t="shared" si="585"/>
        <v>0</v>
      </c>
      <c r="G3201" s="232"/>
      <c r="I3201" s="658"/>
    </row>
    <row r="3202" spans="1:15">
      <c r="A3202" s="227" t="str">
        <f t="shared" si="583"/>
        <v>-</v>
      </c>
      <c r="B3202" s="228"/>
      <c r="C3202" s="228"/>
      <c r="D3202" s="494"/>
      <c r="E3202" s="229">
        <f t="shared" si="584"/>
        <v>0</v>
      </c>
      <c r="F3202" s="230">
        <f t="shared" si="585"/>
        <v>0</v>
      </c>
      <c r="G3202" s="232"/>
      <c r="I3202" s="658"/>
    </row>
    <row r="3203" spans="1:15">
      <c r="A3203" s="227" t="str">
        <f t="shared" si="583"/>
        <v>-</v>
      </c>
      <c r="B3203" s="228"/>
      <c r="C3203" s="228"/>
      <c r="D3203" s="494"/>
      <c r="E3203" s="229">
        <f t="shared" si="584"/>
        <v>0</v>
      </c>
      <c r="F3203" s="230">
        <f t="shared" si="585"/>
        <v>0</v>
      </c>
      <c r="G3203" s="232"/>
      <c r="I3203" s="658"/>
    </row>
    <row r="3204" spans="1:15" ht="13.5" thickBot="1">
      <c r="A3204" s="234"/>
      <c r="B3204" s="456"/>
      <c r="C3204" s="235"/>
      <c r="D3204" s="503"/>
      <c r="E3204" s="237"/>
      <c r="F3204" s="238" t="s">
        <v>80</v>
      </c>
      <c r="G3204" s="239">
        <f>SUM(F3192:F3203)</f>
        <v>0</v>
      </c>
      <c r="I3204" s="659"/>
    </row>
    <row r="3205" spans="1:15" ht="13.5" thickTop="1">
      <c r="A3205" s="240" t="s">
        <v>67</v>
      </c>
      <c r="B3205" s="446"/>
      <c r="C3205" s="241"/>
      <c r="D3205" s="509"/>
      <c r="E3205" s="243"/>
      <c r="F3205" s="242"/>
      <c r="G3205" s="244"/>
      <c r="I3205" s="659"/>
    </row>
    <row r="3206" spans="1:15" s="220" customFormat="1" ht="26">
      <c r="A3206" s="245" t="s">
        <v>57</v>
      </c>
      <c r="B3206" s="455"/>
      <c r="C3206" s="247" t="s">
        <v>58</v>
      </c>
      <c r="D3206" s="515" t="s">
        <v>68</v>
      </c>
      <c r="E3206" s="248" t="s">
        <v>69</v>
      </c>
      <c r="F3206" s="249" t="s">
        <v>79</v>
      </c>
      <c r="G3206" s="250" t="s">
        <v>70</v>
      </c>
      <c r="I3206" s="657"/>
      <c r="J3206" s="226"/>
      <c r="O3206" s="296"/>
    </row>
    <row r="3207" spans="1:15">
      <c r="A3207" s="748" t="str">
        <f t="shared" ref="A3207:A3218" si="586">IF(I3207=0,"",VLOOKUP(I3207,MATERIALES,2,FALSE))</f>
        <v/>
      </c>
      <c r="B3207" s="749"/>
      <c r="C3207" s="251" t="str">
        <f t="shared" ref="C3207:C3215" si="587">IF(I3207=0,"",VLOOKUP(I3207,MATERIALES,3,FALSE))</f>
        <v/>
      </c>
      <c r="D3207" s="494"/>
      <c r="E3207" s="252">
        <f t="shared" ref="E3207:E3218" si="588">IF(I3207=0,0,VLOOKUP(I3207,MATERIALES,4,FALSE))</f>
        <v>0</v>
      </c>
      <c r="F3207" s="230">
        <f>D3207*E3207</f>
        <v>0</v>
      </c>
      <c r="G3207" s="231"/>
      <c r="I3207" s="658"/>
    </row>
    <row r="3208" spans="1:15">
      <c r="A3208" s="748" t="str">
        <f t="shared" si="586"/>
        <v/>
      </c>
      <c r="B3208" s="749"/>
      <c r="C3208" s="251" t="str">
        <f t="shared" si="587"/>
        <v/>
      </c>
      <c r="D3208" s="494"/>
      <c r="E3208" s="252">
        <f t="shared" si="588"/>
        <v>0</v>
      </c>
      <c r="F3208" s="230">
        <f t="shared" ref="F3208:F3218" si="589">D3208*E3208</f>
        <v>0</v>
      </c>
      <c r="G3208" s="232"/>
      <c r="I3208" s="658"/>
    </row>
    <row r="3209" spans="1:15">
      <c r="A3209" s="748" t="str">
        <f t="shared" si="586"/>
        <v/>
      </c>
      <c r="B3209" s="749"/>
      <c r="C3209" s="251" t="str">
        <f t="shared" si="587"/>
        <v/>
      </c>
      <c r="D3209" s="494"/>
      <c r="E3209" s="252">
        <f t="shared" si="588"/>
        <v>0</v>
      </c>
      <c r="F3209" s="230">
        <f t="shared" si="589"/>
        <v>0</v>
      </c>
      <c r="G3209" s="232"/>
      <c r="I3209" s="658"/>
    </row>
    <row r="3210" spans="1:15">
      <c r="A3210" s="748" t="str">
        <f t="shared" si="586"/>
        <v/>
      </c>
      <c r="B3210" s="749"/>
      <c r="C3210" s="251" t="str">
        <f t="shared" si="587"/>
        <v/>
      </c>
      <c r="D3210" s="494"/>
      <c r="E3210" s="252">
        <f t="shared" si="588"/>
        <v>0</v>
      </c>
      <c r="F3210" s="230">
        <f t="shared" si="589"/>
        <v>0</v>
      </c>
      <c r="G3210" s="232"/>
      <c r="I3210" s="658"/>
    </row>
    <row r="3211" spans="1:15">
      <c r="A3211" s="748" t="str">
        <f t="shared" si="586"/>
        <v/>
      </c>
      <c r="B3211" s="749"/>
      <c r="C3211" s="251" t="str">
        <f t="shared" si="587"/>
        <v/>
      </c>
      <c r="D3211" s="494"/>
      <c r="E3211" s="252">
        <f t="shared" si="588"/>
        <v>0</v>
      </c>
      <c r="F3211" s="230">
        <f t="shared" si="589"/>
        <v>0</v>
      </c>
      <c r="G3211" s="232"/>
      <c r="I3211" s="658"/>
    </row>
    <row r="3212" spans="1:15">
      <c r="A3212" s="748" t="str">
        <f t="shared" si="586"/>
        <v/>
      </c>
      <c r="B3212" s="749"/>
      <c r="C3212" s="251" t="str">
        <f t="shared" si="587"/>
        <v/>
      </c>
      <c r="D3212" s="494"/>
      <c r="E3212" s="252">
        <f t="shared" si="588"/>
        <v>0</v>
      </c>
      <c r="F3212" s="230">
        <f t="shared" si="589"/>
        <v>0</v>
      </c>
      <c r="G3212" s="232"/>
      <c r="I3212" s="658"/>
    </row>
    <row r="3213" spans="1:15">
      <c r="A3213" s="748" t="str">
        <f t="shared" si="586"/>
        <v/>
      </c>
      <c r="B3213" s="749"/>
      <c r="C3213" s="251" t="str">
        <f t="shared" si="587"/>
        <v/>
      </c>
      <c r="D3213" s="494"/>
      <c r="E3213" s="252">
        <f t="shared" si="588"/>
        <v>0</v>
      </c>
      <c r="F3213" s="230">
        <f t="shared" si="589"/>
        <v>0</v>
      </c>
      <c r="G3213" s="232"/>
      <c r="I3213" s="658"/>
    </row>
    <row r="3214" spans="1:15">
      <c r="A3214" s="748" t="str">
        <f t="shared" si="586"/>
        <v/>
      </c>
      <c r="B3214" s="749"/>
      <c r="C3214" s="251" t="str">
        <f t="shared" si="587"/>
        <v/>
      </c>
      <c r="D3214" s="494"/>
      <c r="E3214" s="252">
        <f t="shared" si="588"/>
        <v>0</v>
      </c>
      <c r="F3214" s="230">
        <f t="shared" si="589"/>
        <v>0</v>
      </c>
      <c r="G3214" s="253"/>
      <c r="I3214" s="658"/>
    </row>
    <row r="3215" spans="1:15">
      <c r="A3215" s="748" t="str">
        <f t="shared" si="586"/>
        <v/>
      </c>
      <c r="B3215" s="749"/>
      <c r="C3215" s="251" t="str">
        <f t="shared" si="587"/>
        <v/>
      </c>
      <c r="D3215" s="494"/>
      <c r="E3215" s="252">
        <f t="shared" si="588"/>
        <v>0</v>
      </c>
      <c r="F3215" s="230">
        <f t="shared" si="589"/>
        <v>0</v>
      </c>
      <c r="G3215" s="232"/>
      <c r="I3215" s="658"/>
    </row>
    <row r="3216" spans="1:15">
      <c r="A3216" s="748" t="str">
        <f t="shared" si="586"/>
        <v/>
      </c>
      <c r="B3216" s="749"/>
      <c r="C3216" s="251"/>
      <c r="D3216" s="494"/>
      <c r="E3216" s="252">
        <f t="shared" si="588"/>
        <v>0</v>
      </c>
      <c r="F3216" s="230">
        <f t="shared" si="589"/>
        <v>0</v>
      </c>
      <c r="G3216" s="232"/>
      <c r="I3216" s="658"/>
    </row>
    <row r="3217" spans="1:9">
      <c r="A3217" s="748" t="str">
        <f t="shared" si="586"/>
        <v/>
      </c>
      <c r="B3217" s="749"/>
      <c r="C3217" s="251"/>
      <c r="D3217" s="494"/>
      <c r="E3217" s="252">
        <f t="shared" si="588"/>
        <v>0</v>
      </c>
      <c r="F3217" s="230">
        <f t="shared" si="589"/>
        <v>0</v>
      </c>
      <c r="G3217" s="232"/>
      <c r="I3217" s="658"/>
    </row>
    <row r="3218" spans="1:9">
      <c r="A3218" s="748" t="str">
        <f t="shared" si="586"/>
        <v/>
      </c>
      <c r="B3218" s="749"/>
      <c r="C3218" s="251" t="str">
        <f t="shared" ref="C3218" si="590">IF(I3218=0,"",VLOOKUP(I3218,MATERIALES,3,FALSE))</f>
        <v/>
      </c>
      <c r="D3218" s="494"/>
      <c r="E3218" s="252">
        <f t="shared" si="588"/>
        <v>0</v>
      </c>
      <c r="F3218" s="230">
        <f t="shared" si="589"/>
        <v>0</v>
      </c>
      <c r="G3218" s="233"/>
      <c r="I3218" s="658"/>
    </row>
    <row r="3219" spans="1:9" ht="26.25" customHeight="1" thickBot="1">
      <c r="A3219" s="214"/>
      <c r="B3219" s="438"/>
      <c r="C3219" s="215"/>
      <c r="D3219" s="483"/>
      <c r="E3219" s="254"/>
      <c r="F3219" s="255" t="s">
        <v>81</v>
      </c>
      <c r="G3219" s="253">
        <f>ROUND(SUM(F3207:F3218),0)</f>
        <v>0</v>
      </c>
      <c r="I3219" s="659"/>
    </row>
    <row r="3220" spans="1:9" ht="14" thickTop="1" thickBot="1">
      <c r="A3220" s="256" t="s">
        <v>72</v>
      </c>
      <c r="B3220" s="445"/>
      <c r="C3220" s="257"/>
      <c r="D3220" s="523"/>
      <c r="E3220" s="259"/>
      <c r="F3220" s="258"/>
      <c r="G3220" s="260"/>
      <c r="I3220" s="659"/>
    </row>
    <row r="3221" spans="1:9" ht="13.5" thickTop="1">
      <c r="A3221" s="245" t="s">
        <v>57</v>
      </c>
      <c r="B3221" s="455"/>
      <c r="C3221" s="248" t="s">
        <v>71</v>
      </c>
      <c r="D3221" s="515" t="s">
        <v>75</v>
      </c>
      <c r="E3221" s="248" t="s">
        <v>98</v>
      </c>
      <c r="F3221" s="249" t="s">
        <v>79</v>
      </c>
      <c r="G3221" s="250" t="s">
        <v>70</v>
      </c>
      <c r="I3221" s="659"/>
    </row>
    <row r="3222" spans="1:9">
      <c r="A3222" s="748" t="str">
        <f>IF(I3222=0,"",VLOOKUP(I3222,EQUIPOS,2,FALSE))</f>
        <v/>
      </c>
      <c r="B3222" s="749"/>
      <c r="C3222" s="195"/>
      <c r="D3222" s="494"/>
      <c r="E3222" s="252">
        <f>IF(I3222=0,0,VLOOKUP(I3222,EQUIPOS,4,FALSE))</f>
        <v>0</v>
      </c>
      <c r="F3222" s="230">
        <f>C3222*D3222*E3222</f>
        <v>0</v>
      </c>
      <c r="G3222" s="231"/>
      <c r="I3222" s="658"/>
    </row>
    <row r="3223" spans="1:9">
      <c r="A3223" s="748" t="str">
        <f>IF(I3223=0,"",VLOOKUP(I3223,EQUIPOS,2,FALSE))</f>
        <v/>
      </c>
      <c r="B3223" s="749"/>
      <c r="C3223" s="195"/>
      <c r="D3223" s="494"/>
      <c r="E3223" s="252">
        <f>IF(I3223=0,0,VLOOKUP(I3223,EQUIPOS,4,FALSE))</f>
        <v>0</v>
      </c>
      <c r="F3223" s="230">
        <f t="shared" ref="F3223:F3226" si="591">C3223*D3223*E3223</f>
        <v>0</v>
      </c>
      <c r="G3223" s="232"/>
      <c r="I3223" s="658"/>
    </row>
    <row r="3224" spans="1:9">
      <c r="A3224" s="748" t="str">
        <f>IF(I3224=0,"",VLOOKUP(I3224,EQUIPOS,2,FALSE))</f>
        <v/>
      </c>
      <c r="B3224" s="749"/>
      <c r="C3224" s="195"/>
      <c r="D3224" s="494"/>
      <c r="E3224" s="252">
        <f>IF(I3224=0,0,VLOOKUP(I3224,EQUIPOS,4,FALSE))</f>
        <v>0</v>
      </c>
      <c r="F3224" s="230">
        <f t="shared" si="591"/>
        <v>0</v>
      </c>
      <c r="G3224" s="232"/>
      <c r="I3224" s="658"/>
    </row>
    <row r="3225" spans="1:9">
      <c r="A3225" s="748" t="str">
        <f>IF(I3225=0,"",VLOOKUP(I3225,EQUIPOS,2,FALSE))</f>
        <v/>
      </c>
      <c r="B3225" s="749"/>
      <c r="C3225" s="195"/>
      <c r="D3225" s="494"/>
      <c r="E3225" s="252">
        <f>IF(I3225=0,0,VLOOKUP(I3225,EQUIPOS,4,FALSE))</f>
        <v>0</v>
      </c>
      <c r="F3225" s="230">
        <f t="shared" si="591"/>
        <v>0</v>
      </c>
      <c r="G3225" s="232"/>
      <c r="I3225" s="658"/>
    </row>
    <row r="3226" spans="1:9">
      <c r="A3226" s="748" t="str">
        <f>IF(I3226=0,"",VLOOKUP(I3226,EQUIPOS,2,FALSE))</f>
        <v/>
      </c>
      <c r="B3226" s="749"/>
      <c r="C3226" s="195"/>
      <c r="D3226" s="494"/>
      <c r="E3226" s="252">
        <f>IF(I3226=0,0,VLOOKUP(I3226,EQUIPOS,4,FALSE))</f>
        <v>0</v>
      </c>
      <c r="F3226" s="230">
        <f t="shared" si="591"/>
        <v>0</v>
      </c>
      <c r="G3226" s="233"/>
      <c r="I3226" s="658"/>
    </row>
    <row r="3227" spans="1:9" ht="30.75" customHeight="1" thickBot="1">
      <c r="A3227" s="234"/>
      <c r="B3227" s="456"/>
      <c r="C3227" s="235"/>
      <c r="D3227" s="503"/>
      <c r="E3227" s="261"/>
      <c r="F3227" s="238" t="s">
        <v>82</v>
      </c>
      <c r="G3227" s="262">
        <f>ROUND(SUM(F3222:F3226),0)</f>
        <v>0</v>
      </c>
      <c r="I3227" s="659"/>
    </row>
    <row r="3228" spans="1:9" ht="13.5" thickTop="1">
      <c r="A3228" s="240" t="s">
        <v>73</v>
      </c>
      <c r="B3228" s="446"/>
      <c r="C3228" s="241"/>
      <c r="D3228" s="509"/>
      <c r="E3228" s="243"/>
      <c r="F3228" s="242"/>
      <c r="G3228" s="244"/>
      <c r="I3228" s="659"/>
    </row>
    <row r="3229" spans="1:9" ht="26">
      <c r="A3229" s="245" t="s">
        <v>57</v>
      </c>
      <c r="B3229" s="454" t="s">
        <v>58</v>
      </c>
      <c r="C3229" s="247" t="s">
        <v>68</v>
      </c>
      <c r="D3229" s="515" t="s">
        <v>74</v>
      </c>
      <c r="E3229" s="248" t="s">
        <v>69</v>
      </c>
      <c r="F3229" s="249" t="s">
        <v>79</v>
      </c>
      <c r="G3229" s="250" t="s">
        <v>70</v>
      </c>
      <c r="H3229" s="220"/>
      <c r="I3229" s="657"/>
    </row>
    <row r="3230" spans="1:9">
      <c r="A3230" s="263" t="str">
        <f t="shared" ref="A3230:A3241" si="592">IF(I3230=0,"",VLOOKUP(I3230,MANOOBRA,2,FALSE))</f>
        <v/>
      </c>
      <c r="B3230" s="444" t="str">
        <f t="shared" ref="B3230:B3241" si="593">IF(I3230=0,"",VLOOKUP(I3230,MANOOBRA,3,FALSE))</f>
        <v/>
      </c>
      <c r="C3230" s="195"/>
      <c r="D3230" s="563"/>
      <c r="E3230" s="252">
        <f t="shared" ref="E3230:E3241" si="594">IF(I3230=0,0,VLOOKUP(I3230,MANOOBRA,4,FALSE))</f>
        <v>0</v>
      </c>
      <c r="F3230" s="230">
        <f>IF(D3230=0,0,C3230*E3230/D3230)</f>
        <v>0</v>
      </c>
      <c r="G3230" s="231"/>
      <c r="I3230" s="658"/>
    </row>
    <row r="3231" spans="1:9">
      <c r="A3231" s="263" t="str">
        <f t="shared" si="592"/>
        <v/>
      </c>
      <c r="B3231" s="444" t="str">
        <f t="shared" si="593"/>
        <v/>
      </c>
      <c r="C3231" s="195"/>
      <c r="D3231" s="563"/>
      <c r="E3231" s="252">
        <f t="shared" si="594"/>
        <v>0</v>
      </c>
      <c r="F3231" s="230">
        <f t="shared" ref="F3231:F3241" si="595">IF(D3231=0,0,C3231*E3231/D3231)</f>
        <v>0</v>
      </c>
      <c r="G3231" s="232"/>
      <c r="I3231" s="658"/>
    </row>
    <row r="3232" spans="1:9">
      <c r="A3232" s="263" t="str">
        <f t="shared" si="592"/>
        <v/>
      </c>
      <c r="B3232" s="444" t="str">
        <f t="shared" si="593"/>
        <v/>
      </c>
      <c r="C3232" s="195"/>
      <c r="D3232" s="563"/>
      <c r="E3232" s="252">
        <f t="shared" si="594"/>
        <v>0</v>
      </c>
      <c r="F3232" s="230">
        <f t="shared" si="595"/>
        <v>0</v>
      </c>
      <c r="G3232" s="232"/>
      <c r="I3232" s="658"/>
    </row>
    <row r="3233" spans="1:15">
      <c r="A3233" s="263" t="str">
        <f t="shared" si="592"/>
        <v/>
      </c>
      <c r="B3233" s="444" t="str">
        <f t="shared" si="593"/>
        <v/>
      </c>
      <c r="C3233" s="195"/>
      <c r="D3233" s="527"/>
      <c r="E3233" s="252">
        <f t="shared" si="594"/>
        <v>0</v>
      </c>
      <c r="F3233" s="230">
        <f t="shared" si="595"/>
        <v>0</v>
      </c>
      <c r="G3233" s="232"/>
      <c r="I3233" s="658"/>
    </row>
    <row r="3234" spans="1:15">
      <c r="A3234" s="263" t="str">
        <f t="shared" si="592"/>
        <v/>
      </c>
      <c r="B3234" s="444" t="str">
        <f t="shared" si="593"/>
        <v/>
      </c>
      <c r="C3234" s="195"/>
      <c r="D3234" s="527"/>
      <c r="E3234" s="252">
        <f t="shared" si="594"/>
        <v>0</v>
      </c>
      <c r="F3234" s="230">
        <f t="shared" si="595"/>
        <v>0</v>
      </c>
      <c r="G3234" s="232"/>
      <c r="I3234" s="658"/>
    </row>
    <row r="3235" spans="1:15">
      <c r="A3235" s="263" t="str">
        <f t="shared" si="592"/>
        <v/>
      </c>
      <c r="B3235" s="444" t="str">
        <f t="shared" si="593"/>
        <v/>
      </c>
      <c r="C3235" s="195"/>
      <c r="D3235" s="527"/>
      <c r="E3235" s="252">
        <f t="shared" si="594"/>
        <v>0</v>
      </c>
      <c r="F3235" s="230">
        <f t="shared" si="595"/>
        <v>0</v>
      </c>
      <c r="G3235" s="232"/>
      <c r="I3235" s="658"/>
    </row>
    <row r="3236" spans="1:15">
      <c r="A3236" s="263" t="str">
        <f t="shared" si="592"/>
        <v/>
      </c>
      <c r="B3236" s="444" t="str">
        <f t="shared" si="593"/>
        <v/>
      </c>
      <c r="C3236" s="195"/>
      <c r="D3236" s="527"/>
      <c r="E3236" s="252">
        <f t="shared" si="594"/>
        <v>0</v>
      </c>
      <c r="F3236" s="230">
        <f t="shared" si="595"/>
        <v>0</v>
      </c>
      <c r="G3236" s="232"/>
      <c r="I3236" s="658"/>
    </row>
    <row r="3237" spans="1:15">
      <c r="A3237" s="263" t="str">
        <f t="shared" si="592"/>
        <v/>
      </c>
      <c r="B3237" s="444" t="str">
        <f t="shared" si="593"/>
        <v/>
      </c>
      <c r="C3237" s="195"/>
      <c r="D3237" s="527"/>
      <c r="E3237" s="252">
        <f t="shared" si="594"/>
        <v>0</v>
      </c>
      <c r="F3237" s="230">
        <f t="shared" si="595"/>
        <v>0</v>
      </c>
      <c r="G3237" s="232"/>
      <c r="I3237" s="658"/>
    </row>
    <row r="3238" spans="1:15">
      <c r="A3238" s="263" t="str">
        <f t="shared" si="592"/>
        <v/>
      </c>
      <c r="B3238" s="444" t="str">
        <f t="shared" si="593"/>
        <v/>
      </c>
      <c r="C3238" s="195"/>
      <c r="D3238" s="527"/>
      <c r="E3238" s="252">
        <f t="shared" si="594"/>
        <v>0</v>
      </c>
      <c r="F3238" s="230">
        <f t="shared" si="595"/>
        <v>0</v>
      </c>
      <c r="G3238" s="232"/>
      <c r="I3238" s="658"/>
    </row>
    <row r="3239" spans="1:15">
      <c r="A3239" s="263" t="str">
        <f t="shared" si="592"/>
        <v/>
      </c>
      <c r="B3239" s="444" t="str">
        <f t="shared" si="593"/>
        <v/>
      </c>
      <c r="C3239" s="195"/>
      <c r="D3239" s="527"/>
      <c r="E3239" s="252">
        <f t="shared" si="594"/>
        <v>0</v>
      </c>
      <c r="F3239" s="230">
        <f t="shared" si="595"/>
        <v>0</v>
      </c>
      <c r="G3239" s="232"/>
      <c r="I3239" s="658"/>
    </row>
    <row r="3240" spans="1:15">
      <c r="A3240" s="263" t="str">
        <f t="shared" si="592"/>
        <v/>
      </c>
      <c r="B3240" s="444" t="str">
        <f t="shared" si="593"/>
        <v/>
      </c>
      <c r="C3240" s="195"/>
      <c r="D3240" s="527"/>
      <c r="E3240" s="252">
        <f t="shared" si="594"/>
        <v>0</v>
      </c>
      <c r="F3240" s="230">
        <f t="shared" si="595"/>
        <v>0</v>
      </c>
      <c r="G3240" s="232"/>
      <c r="I3240" s="658"/>
    </row>
    <row r="3241" spans="1:15">
      <c r="A3241" s="263" t="str">
        <f t="shared" si="592"/>
        <v/>
      </c>
      <c r="B3241" s="444" t="str">
        <f t="shared" si="593"/>
        <v/>
      </c>
      <c r="C3241" s="195"/>
      <c r="D3241" s="527"/>
      <c r="E3241" s="252">
        <f t="shared" si="594"/>
        <v>0</v>
      </c>
      <c r="F3241" s="230">
        <f t="shared" si="595"/>
        <v>0</v>
      </c>
      <c r="G3241" s="233"/>
      <c r="I3241" s="658"/>
    </row>
    <row r="3242" spans="1:15" ht="31.5" customHeight="1" thickBot="1">
      <c r="A3242" s="234"/>
      <c r="B3242" s="456"/>
      <c r="C3242" s="235"/>
      <c r="D3242" s="237"/>
      <c r="E3242" s="237"/>
      <c r="F3242" s="238" t="s">
        <v>83</v>
      </c>
      <c r="G3242" s="262">
        <f>ROUND(SUM(F3230:F3241),0)</f>
        <v>0</v>
      </c>
      <c r="I3242" s="659"/>
    </row>
    <row r="3243" spans="1:15" ht="13.5" thickTop="1">
      <c r="A3243" s="186" t="s">
        <v>76</v>
      </c>
      <c r="B3243" s="446"/>
      <c r="C3243" s="241"/>
      <c r="D3243" s="243"/>
      <c r="E3243" s="243"/>
      <c r="F3243" s="242"/>
      <c r="G3243" s="244"/>
      <c r="I3243" s="659"/>
    </row>
    <row r="3244" spans="1:15">
      <c r="A3244" s="245" t="s">
        <v>57</v>
      </c>
      <c r="B3244" s="455"/>
      <c r="C3244" s="246"/>
      <c r="D3244" s="317"/>
      <c r="E3244" s="248" t="s">
        <v>77</v>
      </c>
      <c r="F3244" s="249" t="s">
        <v>78</v>
      </c>
      <c r="G3244" s="264" t="s">
        <v>77</v>
      </c>
      <c r="H3244" s="220"/>
      <c r="I3244" s="657"/>
    </row>
    <row r="3245" spans="1:15">
      <c r="A3245" s="185" t="s">
        <v>87</v>
      </c>
      <c r="B3245" s="453"/>
      <c r="C3245" s="265"/>
      <c r="D3245" s="318"/>
      <c r="E3245" s="229">
        <f>ROUND(SUM(G3204,G3219,G3227,G3242),2)</f>
        <v>0</v>
      </c>
      <c r="F3245" s="266">
        <f>A</f>
        <v>0</v>
      </c>
      <c r="G3245" s="267">
        <f>E3245*F3245</f>
        <v>0</v>
      </c>
      <c r="I3245" s="659"/>
    </row>
    <row r="3246" spans="1:15">
      <c r="A3246" s="185" t="s">
        <v>85</v>
      </c>
      <c r="B3246" s="453"/>
      <c r="C3246" s="265"/>
      <c r="D3246" s="318"/>
      <c r="E3246" s="229">
        <f>SUM(G3204,G3219,G3227,G3242)</f>
        <v>0</v>
      </c>
      <c r="F3246" s="266">
        <f>I</f>
        <v>0</v>
      </c>
      <c r="G3246" s="267">
        <f>E3246*F3246</f>
        <v>0</v>
      </c>
      <c r="I3246" s="659"/>
    </row>
    <row r="3247" spans="1:15">
      <c r="A3247" s="185" t="s">
        <v>86</v>
      </c>
      <c r="B3247" s="453"/>
      <c r="C3247" s="265"/>
      <c r="D3247" s="318"/>
      <c r="E3247" s="229">
        <f>SUM(G3204,G3219,G3227,G3242)</f>
        <v>0</v>
      </c>
      <c r="F3247" s="266">
        <f>U</f>
        <v>0</v>
      </c>
      <c r="G3247" s="267">
        <f>E3247*F3247</f>
        <v>0</v>
      </c>
      <c r="I3247" s="659"/>
    </row>
    <row r="3248" spans="1:15" ht="33" customHeight="1" thickBot="1">
      <c r="A3248" s="234"/>
      <c r="B3248" s="456"/>
      <c r="C3248" s="235"/>
      <c r="D3248" s="237"/>
      <c r="E3248" s="237"/>
      <c r="F3248" s="268" t="s">
        <v>84</v>
      </c>
      <c r="G3248" s="262">
        <f>SUM(G3245:G3247)</f>
        <v>0</v>
      </c>
      <c r="I3248" s="659"/>
      <c r="J3248" s="295"/>
      <c r="K3248" s="296"/>
      <c r="L3248" s="296"/>
      <c r="M3248" s="296"/>
      <c r="N3248" s="296"/>
      <c r="O3248" s="296"/>
    </row>
    <row r="3249" spans="1:16" s="211" customFormat="1" ht="14" thickTop="1" thickBot="1">
      <c r="A3249" s="269"/>
      <c r="B3249" s="443"/>
      <c r="C3249" s="270"/>
      <c r="D3249" s="319"/>
      <c r="E3249" s="271" t="s">
        <v>89</v>
      </c>
      <c r="F3249" s="272"/>
      <c r="G3249" s="273">
        <f>ROUND(SUM(G3204,G3219,G3227,G3242,G3248),0)</f>
        <v>0</v>
      </c>
      <c r="I3249" s="660"/>
      <c r="J3249" s="212" t="str">
        <f>B3188</f>
        <v>2,4,2</v>
      </c>
      <c r="K3249" s="274">
        <f>E3245</f>
        <v>0</v>
      </c>
      <c r="L3249" s="294">
        <f>G3245</f>
        <v>0</v>
      </c>
      <c r="M3249" s="294">
        <f>G3246</f>
        <v>0</v>
      </c>
      <c r="N3249" s="294">
        <f>G3247</f>
        <v>0</v>
      </c>
      <c r="O3249" s="299">
        <f>SUM(K3249:N3249)</f>
        <v>0</v>
      </c>
      <c r="P3249" s="294"/>
    </row>
    <row r="3250" spans="1:16" ht="13.5" thickTop="1">
      <c r="A3250" s="275" t="s">
        <v>97</v>
      </c>
      <c r="B3250" s="438"/>
      <c r="C3250" s="215"/>
      <c r="D3250" s="217"/>
      <c r="E3250" s="217"/>
      <c r="F3250" s="216"/>
      <c r="G3250" s="219"/>
      <c r="I3250" s="659"/>
      <c r="P3250" s="294"/>
    </row>
    <row r="3251" spans="1:16">
      <c r="A3251" s="275"/>
      <c r="B3251" s="452"/>
      <c r="C3251" s="276"/>
      <c r="D3251" s="320"/>
      <c r="E3251" s="217"/>
      <c r="F3251" s="216"/>
      <c r="G3251" s="277">
        <f ca="1">TODAY()</f>
        <v>44839</v>
      </c>
      <c r="I3251" s="659"/>
      <c r="P3251" s="294"/>
    </row>
    <row r="3252" spans="1:16" ht="13.5" thickBot="1">
      <c r="A3252" s="234"/>
      <c r="B3252" s="456"/>
      <c r="C3252" s="235"/>
      <c r="D3252" s="237"/>
      <c r="E3252" s="237"/>
      <c r="F3252" s="236"/>
      <c r="G3252" s="278"/>
      <c r="I3252" s="659"/>
      <c r="P3252" s="294"/>
    </row>
    <row r="3253" spans="1:16" s="199" customFormat="1" ht="13.5" thickTop="1">
      <c r="A3253" s="196" t="s">
        <v>109</v>
      </c>
      <c r="B3253" s="458"/>
      <c r="C3253" s="196"/>
      <c r="D3253" s="198"/>
      <c r="E3253" s="198"/>
      <c r="F3253" s="197"/>
      <c r="G3253" s="197"/>
      <c r="I3253" s="321"/>
      <c r="J3253" s="200"/>
      <c r="O3253" s="297"/>
    </row>
    <row r="3254" spans="1:16" s="199" customFormat="1">
      <c r="A3254" s="196" t="str">
        <f>CONCATENATE('Prestaciones y AIU'!A3241," ANALISIS DE PRECIOS UNITARIOS")</f>
        <v xml:space="preserve"> ANALISIS DE PRECIOS UNITARIOS</v>
      </c>
      <c r="B3254" s="458"/>
      <c r="C3254" s="196"/>
      <c r="D3254" s="198"/>
      <c r="E3254" s="198"/>
      <c r="F3254" s="197"/>
      <c r="G3254" s="197"/>
      <c r="I3254" s="321"/>
      <c r="J3254" s="200"/>
      <c r="O3254" s="297"/>
    </row>
    <row r="3255" spans="1:16" s="199" customFormat="1">
      <c r="A3255" s="196" t="str">
        <f>Objeto_LIC</f>
        <v>OPTIMIZACION DEL SISTEMA DE ABASTECIMIENTO (ADUCCION, PRETRATAMIENTO Y CONDUCCION) DEL MUNICPIO DE TAME, DEPARTAMENTO DE ARAUCA</v>
      </c>
      <c r="B3255" s="458"/>
      <c r="C3255" s="196"/>
      <c r="D3255" s="198"/>
      <c r="E3255" s="198"/>
      <c r="F3255" s="197"/>
      <c r="G3255" s="197"/>
      <c r="I3255" s="321"/>
      <c r="J3255" s="200"/>
      <c r="O3255" s="297"/>
    </row>
    <row r="3256" spans="1:16" s="199" customFormat="1">
      <c r="A3256" s="196"/>
      <c r="B3256" s="458"/>
      <c r="C3256" s="196"/>
      <c r="D3256" s="198"/>
      <c r="E3256" s="198"/>
      <c r="F3256" s="197"/>
      <c r="G3256" s="197"/>
      <c r="I3256" s="321"/>
      <c r="J3256" s="200"/>
      <c r="O3256" s="297"/>
    </row>
    <row r="3257" spans="1:16" ht="13.5" thickBot="1">
      <c r="A3257" s="201"/>
      <c r="B3257" s="448"/>
      <c r="C3257" s="201"/>
      <c r="D3257" s="203"/>
      <c r="E3257" s="203"/>
      <c r="F3257" s="202"/>
      <c r="G3257" s="202"/>
    </row>
    <row r="3258" spans="1:16" s="211" customFormat="1" ht="13.5" thickTop="1">
      <c r="A3258" s="206"/>
      <c r="B3258" s="457"/>
      <c r="C3258" s="207"/>
      <c r="D3258" s="209"/>
      <c r="E3258" s="209"/>
      <c r="F3258" s="208"/>
      <c r="G3258" s="210" t="s">
        <v>110</v>
      </c>
      <c r="I3258" s="323"/>
      <c r="J3258" s="212"/>
      <c r="O3258" s="297"/>
    </row>
    <row r="3259" spans="1:16">
      <c r="A3259" s="213" t="s">
        <v>62</v>
      </c>
      <c r="B3259" s="750">
        <f>Proponente</f>
        <v>0</v>
      </c>
      <c r="C3259" s="750"/>
      <c r="D3259" s="750"/>
      <c r="E3259" s="750"/>
      <c r="F3259" s="750"/>
      <c r="G3259" s="751"/>
    </row>
    <row r="3260" spans="1:16" ht="12.75" customHeight="1">
      <c r="A3260" s="213" t="s">
        <v>63</v>
      </c>
      <c r="B3260" s="449" t="s">
        <v>349</v>
      </c>
      <c r="C3260" s="750" t="str">
        <f>VLOOKUP(B3260,Presupuesto!$A$4:$B$106,2,FALSE)</f>
        <v xml:space="preserve">Compuerta guillotina de acceso a desarenadores de 0,6 m x 0,6 m </v>
      </c>
      <c r="D3260" s="750"/>
      <c r="E3260" s="750"/>
      <c r="F3260" s="750"/>
      <c r="G3260" s="751"/>
    </row>
    <row r="3261" spans="1:16">
      <c r="A3261" s="214"/>
      <c r="B3261" s="438"/>
      <c r="C3261" s="215"/>
      <c r="D3261" s="217"/>
      <c r="E3261" s="217"/>
      <c r="F3261" s="218" t="s">
        <v>88</v>
      </c>
      <c r="G3261" s="582" t="str">
        <f>IF(B3260=0,"-",VLOOKUP(B3260,Presupuesto!$A$5:$C$119,3,FALSE))</f>
        <v>UND</v>
      </c>
      <c r="H3261" s="582"/>
      <c r="I3261" s="582"/>
      <c r="J3261" s="582"/>
      <c r="K3261" s="583"/>
    </row>
    <row r="3262" spans="1:16" ht="13.5" thickBot="1">
      <c r="A3262" s="213" t="s">
        <v>64</v>
      </c>
      <c r="B3262" s="438"/>
      <c r="C3262" s="215"/>
      <c r="D3262" s="217"/>
      <c r="E3262" s="217"/>
      <c r="F3262" s="216"/>
      <c r="G3262" s="219"/>
      <c r="I3262" s="324"/>
      <c r="J3262" s="295"/>
      <c r="K3262" s="296"/>
      <c r="L3262" s="296"/>
      <c r="M3262" s="296"/>
      <c r="N3262" s="296"/>
      <c r="O3262" s="296"/>
    </row>
    <row r="3263" spans="1:16" s="220" customFormat="1" ht="13.5" thickTop="1">
      <c r="A3263" s="221" t="s">
        <v>57</v>
      </c>
      <c r="B3263" s="447" t="s">
        <v>65</v>
      </c>
      <c r="C3263" s="222" t="s">
        <v>66</v>
      </c>
      <c r="D3263" s="223" t="s">
        <v>74</v>
      </c>
      <c r="E3263" s="224" t="s">
        <v>100</v>
      </c>
      <c r="F3263" s="224" t="s">
        <v>79</v>
      </c>
      <c r="G3263" s="225" t="s">
        <v>70</v>
      </c>
      <c r="I3263" s="657"/>
      <c r="J3263" s="226"/>
      <c r="O3263" s="296"/>
    </row>
    <row r="3264" spans="1:16">
      <c r="A3264" s="227" t="str">
        <f t="shared" ref="A3264:A3275" si="596">IF(I3264=0,"-",VLOOKUP(I3264,EQUIPOS,2,FALSE))</f>
        <v>-</v>
      </c>
      <c r="B3264" s="228"/>
      <c r="C3264" s="228"/>
      <c r="D3264" s="494"/>
      <c r="E3264" s="229">
        <f t="shared" ref="E3264:E3275" si="597">IF(I3264=0,0,VLOOKUP(I3264,EQUIPOS,4,FALSE))</f>
        <v>0</v>
      </c>
      <c r="F3264" s="230">
        <f t="shared" ref="F3264:F3275" si="598">IF(D3264=0,0,E3264/D3264)</f>
        <v>0</v>
      </c>
      <c r="G3264" s="231"/>
      <c r="I3264" s="658"/>
    </row>
    <row r="3265" spans="1:15">
      <c r="A3265" s="227" t="str">
        <f t="shared" si="596"/>
        <v>-</v>
      </c>
      <c r="B3265" s="228"/>
      <c r="C3265" s="228"/>
      <c r="D3265" s="494"/>
      <c r="E3265" s="229">
        <f t="shared" si="597"/>
        <v>0</v>
      </c>
      <c r="F3265" s="230">
        <f t="shared" si="598"/>
        <v>0</v>
      </c>
      <c r="G3265" s="232"/>
      <c r="I3265" s="658"/>
    </row>
    <row r="3266" spans="1:15">
      <c r="A3266" s="227" t="str">
        <f t="shared" si="596"/>
        <v>-</v>
      </c>
      <c r="B3266" s="228"/>
      <c r="C3266" s="228"/>
      <c r="D3266" s="494"/>
      <c r="E3266" s="229">
        <f t="shared" si="597"/>
        <v>0</v>
      </c>
      <c r="F3266" s="230">
        <f t="shared" si="598"/>
        <v>0</v>
      </c>
      <c r="G3266" s="232"/>
      <c r="I3266" s="658"/>
    </row>
    <row r="3267" spans="1:15">
      <c r="A3267" s="227" t="str">
        <f t="shared" si="596"/>
        <v>-</v>
      </c>
      <c r="B3267" s="228"/>
      <c r="C3267" s="228"/>
      <c r="D3267" s="494"/>
      <c r="E3267" s="229">
        <f t="shared" si="597"/>
        <v>0</v>
      </c>
      <c r="F3267" s="230">
        <f t="shared" si="598"/>
        <v>0</v>
      </c>
      <c r="G3267" s="232"/>
      <c r="I3267" s="658"/>
    </row>
    <row r="3268" spans="1:15">
      <c r="A3268" s="227" t="str">
        <f t="shared" si="596"/>
        <v>-</v>
      </c>
      <c r="B3268" s="228"/>
      <c r="C3268" s="228"/>
      <c r="D3268" s="494"/>
      <c r="E3268" s="229">
        <f t="shared" si="597"/>
        <v>0</v>
      </c>
      <c r="F3268" s="230">
        <f t="shared" si="598"/>
        <v>0</v>
      </c>
      <c r="G3268" s="232"/>
      <c r="I3268" s="658"/>
    </row>
    <row r="3269" spans="1:15">
      <c r="A3269" s="227" t="str">
        <f t="shared" si="596"/>
        <v>-</v>
      </c>
      <c r="B3269" s="228"/>
      <c r="C3269" s="228"/>
      <c r="D3269" s="494"/>
      <c r="E3269" s="229">
        <f t="shared" si="597"/>
        <v>0</v>
      </c>
      <c r="F3269" s="230">
        <f t="shared" si="598"/>
        <v>0</v>
      </c>
      <c r="G3269" s="232"/>
      <c r="I3269" s="658"/>
    </row>
    <row r="3270" spans="1:15">
      <c r="A3270" s="227" t="str">
        <f t="shared" si="596"/>
        <v>-</v>
      </c>
      <c r="B3270" s="228"/>
      <c r="C3270" s="228"/>
      <c r="D3270" s="494"/>
      <c r="E3270" s="229">
        <f t="shared" si="597"/>
        <v>0</v>
      </c>
      <c r="F3270" s="230">
        <f t="shared" si="598"/>
        <v>0</v>
      </c>
      <c r="G3270" s="232"/>
      <c r="I3270" s="658"/>
    </row>
    <row r="3271" spans="1:15">
      <c r="A3271" s="227" t="str">
        <f t="shared" si="596"/>
        <v>-</v>
      </c>
      <c r="B3271" s="228"/>
      <c r="C3271" s="228"/>
      <c r="D3271" s="494"/>
      <c r="E3271" s="229">
        <f t="shared" si="597"/>
        <v>0</v>
      </c>
      <c r="F3271" s="230">
        <f t="shared" si="598"/>
        <v>0</v>
      </c>
      <c r="G3271" s="232"/>
      <c r="I3271" s="658"/>
    </row>
    <row r="3272" spans="1:15">
      <c r="A3272" s="227" t="str">
        <f t="shared" si="596"/>
        <v>-</v>
      </c>
      <c r="B3272" s="228"/>
      <c r="C3272" s="228"/>
      <c r="D3272" s="494"/>
      <c r="E3272" s="229">
        <f t="shared" si="597"/>
        <v>0</v>
      </c>
      <c r="F3272" s="230">
        <f t="shared" si="598"/>
        <v>0</v>
      </c>
      <c r="G3272" s="232"/>
      <c r="I3272" s="658"/>
    </row>
    <row r="3273" spans="1:15">
      <c r="A3273" s="227" t="str">
        <f t="shared" si="596"/>
        <v>-</v>
      </c>
      <c r="B3273" s="228"/>
      <c r="C3273" s="228"/>
      <c r="D3273" s="494"/>
      <c r="E3273" s="229">
        <f t="shared" si="597"/>
        <v>0</v>
      </c>
      <c r="F3273" s="230">
        <f t="shared" si="598"/>
        <v>0</v>
      </c>
      <c r="G3273" s="232"/>
      <c r="I3273" s="658"/>
    </row>
    <row r="3274" spans="1:15">
      <c r="A3274" s="227" t="str">
        <f t="shared" si="596"/>
        <v>-</v>
      </c>
      <c r="B3274" s="228"/>
      <c r="C3274" s="228"/>
      <c r="D3274" s="494"/>
      <c r="E3274" s="229">
        <f t="shared" si="597"/>
        <v>0</v>
      </c>
      <c r="F3274" s="230">
        <f t="shared" si="598"/>
        <v>0</v>
      </c>
      <c r="G3274" s="232"/>
      <c r="I3274" s="658"/>
    </row>
    <row r="3275" spans="1:15">
      <c r="A3275" s="227" t="str">
        <f t="shared" si="596"/>
        <v>-</v>
      </c>
      <c r="B3275" s="228"/>
      <c r="C3275" s="228"/>
      <c r="D3275" s="494"/>
      <c r="E3275" s="229">
        <f t="shared" si="597"/>
        <v>0</v>
      </c>
      <c r="F3275" s="230">
        <f t="shared" si="598"/>
        <v>0</v>
      </c>
      <c r="G3275" s="232"/>
      <c r="I3275" s="658"/>
    </row>
    <row r="3276" spans="1:15" ht="13.5" thickBot="1">
      <c r="A3276" s="234"/>
      <c r="B3276" s="456"/>
      <c r="C3276" s="235"/>
      <c r="D3276" s="503"/>
      <c r="E3276" s="237"/>
      <c r="F3276" s="238" t="s">
        <v>80</v>
      </c>
      <c r="G3276" s="239">
        <f>SUM(F3264:F3275)</f>
        <v>0</v>
      </c>
      <c r="I3276" s="659"/>
    </row>
    <row r="3277" spans="1:15" ht="13.5" thickTop="1">
      <c r="A3277" s="240" t="s">
        <v>67</v>
      </c>
      <c r="B3277" s="446"/>
      <c r="C3277" s="241"/>
      <c r="D3277" s="509"/>
      <c r="E3277" s="243"/>
      <c r="F3277" s="242"/>
      <c r="G3277" s="244"/>
      <c r="I3277" s="659"/>
    </row>
    <row r="3278" spans="1:15" s="220" customFormat="1" ht="26">
      <c r="A3278" s="245" t="s">
        <v>57</v>
      </c>
      <c r="B3278" s="455"/>
      <c r="C3278" s="247" t="s">
        <v>58</v>
      </c>
      <c r="D3278" s="515" t="s">
        <v>68</v>
      </c>
      <c r="E3278" s="248" t="s">
        <v>69</v>
      </c>
      <c r="F3278" s="249" t="s">
        <v>79</v>
      </c>
      <c r="G3278" s="250" t="s">
        <v>70</v>
      </c>
      <c r="I3278" s="657"/>
      <c r="J3278" s="226"/>
      <c r="O3278" s="296"/>
    </row>
    <row r="3279" spans="1:15">
      <c r="A3279" s="748" t="str">
        <f t="shared" ref="A3279:A3290" si="599">IF(I3279=0,"",VLOOKUP(I3279,MATERIALES,2,FALSE))</f>
        <v/>
      </c>
      <c r="B3279" s="749"/>
      <c r="C3279" s="251" t="str">
        <f t="shared" ref="C3279:C3287" si="600">IF(I3279=0,"",VLOOKUP(I3279,MATERIALES,3,FALSE))</f>
        <v/>
      </c>
      <c r="D3279" s="494"/>
      <c r="E3279" s="252">
        <f t="shared" ref="E3279:E3290" si="601">IF(I3279=0,0,VLOOKUP(I3279,MATERIALES,4,FALSE))</f>
        <v>0</v>
      </c>
      <c r="F3279" s="230">
        <f>D3279*E3279</f>
        <v>0</v>
      </c>
      <c r="G3279" s="231"/>
      <c r="I3279" s="658"/>
    </row>
    <row r="3280" spans="1:15">
      <c r="A3280" s="748" t="str">
        <f t="shared" si="599"/>
        <v/>
      </c>
      <c r="B3280" s="749"/>
      <c r="C3280" s="251" t="str">
        <f t="shared" si="600"/>
        <v/>
      </c>
      <c r="D3280" s="494"/>
      <c r="E3280" s="252">
        <f t="shared" si="601"/>
        <v>0</v>
      </c>
      <c r="F3280" s="230">
        <f t="shared" ref="F3280:F3290" si="602">D3280*E3280</f>
        <v>0</v>
      </c>
      <c r="G3280" s="232"/>
      <c r="I3280" s="661"/>
    </row>
    <row r="3281" spans="1:9">
      <c r="A3281" s="748" t="str">
        <f t="shared" si="599"/>
        <v/>
      </c>
      <c r="B3281" s="749"/>
      <c r="C3281" s="251" t="str">
        <f t="shared" si="600"/>
        <v/>
      </c>
      <c r="D3281" s="494"/>
      <c r="E3281" s="252">
        <f t="shared" si="601"/>
        <v>0</v>
      </c>
      <c r="F3281" s="230">
        <f t="shared" si="602"/>
        <v>0</v>
      </c>
      <c r="G3281" s="232"/>
      <c r="I3281" s="661"/>
    </row>
    <row r="3282" spans="1:9">
      <c r="A3282" s="748" t="str">
        <f t="shared" si="599"/>
        <v/>
      </c>
      <c r="B3282" s="749"/>
      <c r="C3282" s="251" t="str">
        <f t="shared" si="600"/>
        <v/>
      </c>
      <c r="D3282" s="494"/>
      <c r="E3282" s="252">
        <f t="shared" si="601"/>
        <v>0</v>
      </c>
      <c r="F3282" s="230">
        <f t="shared" si="602"/>
        <v>0</v>
      </c>
      <c r="G3282" s="232"/>
      <c r="I3282" s="658"/>
    </row>
    <row r="3283" spans="1:9">
      <c r="A3283" s="748" t="str">
        <f t="shared" si="599"/>
        <v/>
      </c>
      <c r="B3283" s="749"/>
      <c r="C3283" s="251" t="str">
        <f t="shared" si="600"/>
        <v/>
      </c>
      <c r="D3283" s="494"/>
      <c r="E3283" s="252">
        <f t="shared" si="601"/>
        <v>0</v>
      </c>
      <c r="F3283" s="230">
        <f t="shared" si="602"/>
        <v>0</v>
      </c>
      <c r="G3283" s="232"/>
      <c r="I3283" s="658"/>
    </row>
    <row r="3284" spans="1:9">
      <c r="A3284" s="748" t="str">
        <f t="shared" si="599"/>
        <v/>
      </c>
      <c r="B3284" s="749"/>
      <c r="C3284" s="251" t="str">
        <f t="shared" si="600"/>
        <v/>
      </c>
      <c r="D3284" s="494"/>
      <c r="E3284" s="252">
        <f t="shared" si="601"/>
        <v>0</v>
      </c>
      <c r="F3284" s="230">
        <f t="shared" si="602"/>
        <v>0</v>
      </c>
      <c r="G3284" s="232"/>
      <c r="I3284" s="658"/>
    </row>
    <row r="3285" spans="1:9">
      <c r="A3285" s="748" t="str">
        <f t="shared" si="599"/>
        <v/>
      </c>
      <c r="B3285" s="749"/>
      <c r="C3285" s="251" t="str">
        <f t="shared" si="600"/>
        <v/>
      </c>
      <c r="D3285" s="494"/>
      <c r="E3285" s="252">
        <f t="shared" si="601"/>
        <v>0</v>
      </c>
      <c r="F3285" s="230">
        <f t="shared" si="602"/>
        <v>0</v>
      </c>
      <c r="G3285" s="232"/>
      <c r="I3285" s="658"/>
    </row>
    <row r="3286" spans="1:9">
      <c r="A3286" s="748" t="str">
        <f t="shared" si="599"/>
        <v/>
      </c>
      <c r="B3286" s="749"/>
      <c r="C3286" s="251" t="str">
        <f t="shared" si="600"/>
        <v/>
      </c>
      <c r="D3286" s="494"/>
      <c r="E3286" s="252">
        <f t="shared" si="601"/>
        <v>0</v>
      </c>
      <c r="F3286" s="230">
        <f t="shared" si="602"/>
        <v>0</v>
      </c>
      <c r="G3286" s="253"/>
      <c r="I3286" s="658"/>
    </row>
    <row r="3287" spans="1:9">
      <c r="A3287" s="748" t="str">
        <f t="shared" si="599"/>
        <v/>
      </c>
      <c r="B3287" s="749"/>
      <c r="C3287" s="251" t="str">
        <f t="shared" si="600"/>
        <v/>
      </c>
      <c r="D3287" s="494"/>
      <c r="E3287" s="252">
        <f t="shared" si="601"/>
        <v>0</v>
      </c>
      <c r="F3287" s="230">
        <f t="shared" si="602"/>
        <v>0</v>
      </c>
      <c r="G3287" s="232"/>
      <c r="I3287" s="658"/>
    </row>
    <row r="3288" spans="1:9">
      <c r="A3288" s="748" t="str">
        <f t="shared" si="599"/>
        <v/>
      </c>
      <c r="B3288" s="749"/>
      <c r="C3288" s="251"/>
      <c r="D3288" s="494"/>
      <c r="E3288" s="252">
        <f t="shared" si="601"/>
        <v>0</v>
      </c>
      <c r="F3288" s="230">
        <f t="shared" si="602"/>
        <v>0</v>
      </c>
      <c r="G3288" s="232"/>
      <c r="I3288" s="658"/>
    </row>
    <row r="3289" spans="1:9">
      <c r="A3289" s="748" t="str">
        <f t="shared" si="599"/>
        <v/>
      </c>
      <c r="B3289" s="749"/>
      <c r="C3289" s="251"/>
      <c r="D3289" s="494"/>
      <c r="E3289" s="252">
        <f t="shared" si="601"/>
        <v>0</v>
      </c>
      <c r="F3289" s="230">
        <f t="shared" si="602"/>
        <v>0</v>
      </c>
      <c r="G3289" s="232"/>
      <c r="I3289" s="658"/>
    </row>
    <row r="3290" spans="1:9">
      <c r="A3290" s="748" t="str">
        <f t="shared" si="599"/>
        <v/>
      </c>
      <c r="B3290" s="749"/>
      <c r="C3290" s="251" t="str">
        <f t="shared" ref="C3290" si="603">IF(I3290=0,"",VLOOKUP(I3290,MATERIALES,3,FALSE))</f>
        <v/>
      </c>
      <c r="D3290" s="494"/>
      <c r="E3290" s="252">
        <f t="shared" si="601"/>
        <v>0</v>
      </c>
      <c r="F3290" s="230">
        <f t="shared" si="602"/>
        <v>0</v>
      </c>
      <c r="G3290" s="233"/>
      <c r="I3290" s="658"/>
    </row>
    <row r="3291" spans="1:9" ht="26.25" customHeight="1" thickBot="1">
      <c r="A3291" s="214"/>
      <c r="B3291" s="438"/>
      <c r="C3291" s="215"/>
      <c r="D3291" s="483"/>
      <c r="E3291" s="254"/>
      <c r="F3291" s="255" t="s">
        <v>81</v>
      </c>
      <c r="G3291" s="253">
        <f>ROUND(SUM(F3279:F3290),0)</f>
        <v>0</v>
      </c>
      <c r="I3291" s="659"/>
    </row>
    <row r="3292" spans="1:9" ht="14" thickTop="1" thickBot="1">
      <c r="A3292" s="256" t="s">
        <v>72</v>
      </c>
      <c r="B3292" s="445"/>
      <c r="C3292" s="257"/>
      <c r="D3292" s="523"/>
      <c r="E3292" s="259"/>
      <c r="F3292" s="258"/>
      <c r="G3292" s="260"/>
      <c r="I3292" s="659"/>
    </row>
    <row r="3293" spans="1:9" ht="13.5" thickTop="1">
      <c r="A3293" s="245" t="s">
        <v>57</v>
      </c>
      <c r="B3293" s="455"/>
      <c r="C3293" s="248" t="s">
        <v>71</v>
      </c>
      <c r="D3293" s="515" t="s">
        <v>75</v>
      </c>
      <c r="E3293" s="248" t="s">
        <v>98</v>
      </c>
      <c r="F3293" s="249" t="s">
        <v>79</v>
      </c>
      <c r="G3293" s="250" t="s">
        <v>70</v>
      </c>
      <c r="I3293" s="659"/>
    </row>
    <row r="3294" spans="1:9">
      <c r="A3294" s="748" t="str">
        <f>IF(I3294=0,"",VLOOKUP(I3294,EQUIPOS,2,FALSE))</f>
        <v/>
      </c>
      <c r="B3294" s="749"/>
      <c r="C3294" s="195"/>
      <c r="D3294" s="494"/>
      <c r="E3294" s="252">
        <f>IF(I3294=0,0,VLOOKUP(I3294,EQUIPOS,4,FALSE))</f>
        <v>0</v>
      </c>
      <c r="F3294" s="230">
        <f>C3294*D3294*E3294</f>
        <v>0</v>
      </c>
      <c r="G3294" s="231"/>
      <c r="I3294" s="658"/>
    </row>
    <row r="3295" spans="1:9">
      <c r="A3295" s="748" t="str">
        <f>IF(I3295=0,"",VLOOKUP(I3295,EQUIPOS,2,FALSE))</f>
        <v/>
      </c>
      <c r="B3295" s="749"/>
      <c r="C3295" s="195"/>
      <c r="D3295" s="494"/>
      <c r="E3295" s="252">
        <f>IF(I3295=0,0,VLOOKUP(I3295,EQUIPOS,4,FALSE))</f>
        <v>0</v>
      </c>
      <c r="F3295" s="230">
        <f t="shared" ref="F3295:F3298" si="604">C3295*D3295*E3295</f>
        <v>0</v>
      </c>
      <c r="G3295" s="232"/>
      <c r="I3295" s="658"/>
    </row>
    <row r="3296" spans="1:9">
      <c r="A3296" s="748" t="str">
        <f>IF(I3296=0,"",VLOOKUP(I3296,EQUIPOS,2,FALSE))</f>
        <v/>
      </c>
      <c r="B3296" s="749"/>
      <c r="C3296" s="195"/>
      <c r="D3296" s="494"/>
      <c r="E3296" s="252">
        <f>IF(I3296=0,0,VLOOKUP(I3296,EQUIPOS,4,FALSE))</f>
        <v>0</v>
      </c>
      <c r="F3296" s="230">
        <f t="shared" si="604"/>
        <v>0</v>
      </c>
      <c r="G3296" s="232"/>
      <c r="I3296" s="658"/>
    </row>
    <row r="3297" spans="1:9">
      <c r="A3297" s="748" t="str">
        <f>IF(I3297=0,"",VLOOKUP(I3297,EQUIPOS,2,FALSE))</f>
        <v/>
      </c>
      <c r="B3297" s="749"/>
      <c r="C3297" s="195"/>
      <c r="D3297" s="494"/>
      <c r="E3297" s="252">
        <f>IF(I3297=0,0,VLOOKUP(I3297,EQUIPOS,4,FALSE))</f>
        <v>0</v>
      </c>
      <c r="F3297" s="230">
        <f t="shared" si="604"/>
        <v>0</v>
      </c>
      <c r="G3297" s="232"/>
      <c r="I3297" s="658"/>
    </row>
    <row r="3298" spans="1:9">
      <c r="A3298" s="748" t="str">
        <f>IF(I3298=0,"",VLOOKUP(I3298,EQUIPOS,2,FALSE))</f>
        <v/>
      </c>
      <c r="B3298" s="749"/>
      <c r="C3298" s="195"/>
      <c r="D3298" s="494"/>
      <c r="E3298" s="252">
        <f>IF(I3298=0,0,VLOOKUP(I3298,EQUIPOS,4,FALSE))</f>
        <v>0</v>
      </c>
      <c r="F3298" s="230">
        <f t="shared" si="604"/>
        <v>0</v>
      </c>
      <c r="G3298" s="233"/>
      <c r="I3298" s="658"/>
    </row>
    <row r="3299" spans="1:9" ht="30.75" customHeight="1" thickBot="1">
      <c r="A3299" s="234"/>
      <c r="B3299" s="456"/>
      <c r="C3299" s="235"/>
      <c r="D3299" s="503"/>
      <c r="E3299" s="261"/>
      <c r="F3299" s="238" t="s">
        <v>82</v>
      </c>
      <c r="G3299" s="262">
        <f>ROUND(SUM(F3294:F3298),0)</f>
        <v>0</v>
      </c>
      <c r="I3299" s="659"/>
    </row>
    <row r="3300" spans="1:9" ht="13.5" thickTop="1">
      <c r="A3300" s="240" t="s">
        <v>73</v>
      </c>
      <c r="B3300" s="446"/>
      <c r="C3300" s="241"/>
      <c r="D3300" s="509"/>
      <c r="E3300" s="243"/>
      <c r="F3300" s="242"/>
      <c r="G3300" s="244"/>
      <c r="I3300" s="659"/>
    </row>
    <row r="3301" spans="1:9" ht="26">
      <c r="A3301" s="245" t="s">
        <v>57</v>
      </c>
      <c r="B3301" s="454" t="s">
        <v>58</v>
      </c>
      <c r="C3301" s="247" t="s">
        <v>68</v>
      </c>
      <c r="D3301" s="515" t="s">
        <v>74</v>
      </c>
      <c r="E3301" s="248" t="s">
        <v>69</v>
      </c>
      <c r="F3301" s="249" t="s">
        <v>79</v>
      </c>
      <c r="G3301" s="250" t="s">
        <v>70</v>
      </c>
      <c r="H3301" s="220"/>
      <c r="I3301" s="657"/>
    </row>
    <row r="3302" spans="1:9">
      <c r="A3302" s="263" t="str">
        <f t="shared" ref="A3302:A3313" si="605">IF(I3302=0,"",VLOOKUP(I3302,MANOOBRA,2,FALSE))</f>
        <v/>
      </c>
      <c r="B3302" s="444" t="str">
        <f t="shared" ref="B3302:B3313" si="606">IF(I3302=0,"",VLOOKUP(I3302,MANOOBRA,3,FALSE))</f>
        <v/>
      </c>
      <c r="C3302" s="195"/>
      <c r="D3302" s="563"/>
      <c r="E3302" s="252">
        <f t="shared" ref="E3302:E3313" si="607">IF(I3302=0,0,VLOOKUP(I3302,MANOOBRA,4,FALSE))</f>
        <v>0</v>
      </c>
      <c r="F3302" s="230">
        <f>IF(D3302=0,0,C3302*E3302/D3302)</f>
        <v>0</v>
      </c>
      <c r="G3302" s="231"/>
      <c r="I3302" s="658"/>
    </row>
    <row r="3303" spans="1:9">
      <c r="A3303" s="263" t="str">
        <f t="shared" si="605"/>
        <v/>
      </c>
      <c r="B3303" s="444" t="str">
        <f t="shared" si="606"/>
        <v/>
      </c>
      <c r="C3303" s="195"/>
      <c r="D3303" s="563"/>
      <c r="E3303" s="252">
        <f t="shared" si="607"/>
        <v>0</v>
      </c>
      <c r="F3303" s="230">
        <f t="shared" ref="F3303:F3313" si="608">IF(D3303=0,0,C3303*E3303/D3303)</f>
        <v>0</v>
      </c>
      <c r="G3303" s="232"/>
      <c r="I3303" s="658"/>
    </row>
    <row r="3304" spans="1:9">
      <c r="A3304" s="263" t="str">
        <f t="shared" si="605"/>
        <v/>
      </c>
      <c r="B3304" s="444" t="str">
        <f t="shared" si="606"/>
        <v/>
      </c>
      <c r="C3304" s="195"/>
      <c r="D3304" s="563"/>
      <c r="E3304" s="252">
        <f t="shared" si="607"/>
        <v>0</v>
      </c>
      <c r="F3304" s="230">
        <f t="shared" si="608"/>
        <v>0</v>
      </c>
      <c r="G3304" s="232"/>
      <c r="I3304" s="658"/>
    </row>
    <row r="3305" spans="1:9">
      <c r="A3305" s="263" t="str">
        <f t="shared" si="605"/>
        <v/>
      </c>
      <c r="B3305" s="444" t="str">
        <f t="shared" si="606"/>
        <v/>
      </c>
      <c r="C3305" s="195"/>
      <c r="D3305" s="527"/>
      <c r="E3305" s="252">
        <f t="shared" si="607"/>
        <v>0</v>
      </c>
      <c r="F3305" s="230">
        <f t="shared" si="608"/>
        <v>0</v>
      </c>
      <c r="G3305" s="232"/>
      <c r="I3305" s="658"/>
    </row>
    <row r="3306" spans="1:9">
      <c r="A3306" s="263" t="str">
        <f t="shared" si="605"/>
        <v/>
      </c>
      <c r="B3306" s="444" t="str">
        <f t="shared" si="606"/>
        <v/>
      </c>
      <c r="C3306" s="195"/>
      <c r="D3306" s="527"/>
      <c r="E3306" s="252">
        <f t="shared" si="607"/>
        <v>0</v>
      </c>
      <c r="F3306" s="230">
        <f t="shared" si="608"/>
        <v>0</v>
      </c>
      <c r="G3306" s="232"/>
      <c r="I3306" s="658"/>
    </row>
    <row r="3307" spans="1:9">
      <c r="A3307" s="263" t="str">
        <f t="shared" si="605"/>
        <v/>
      </c>
      <c r="B3307" s="444" t="str">
        <f t="shared" si="606"/>
        <v/>
      </c>
      <c r="C3307" s="195"/>
      <c r="D3307" s="527"/>
      <c r="E3307" s="252">
        <f t="shared" si="607"/>
        <v>0</v>
      </c>
      <c r="F3307" s="230">
        <f t="shared" si="608"/>
        <v>0</v>
      </c>
      <c r="G3307" s="232"/>
      <c r="I3307" s="658"/>
    </row>
    <row r="3308" spans="1:9">
      <c r="A3308" s="263" t="str">
        <f t="shared" si="605"/>
        <v/>
      </c>
      <c r="B3308" s="444" t="str">
        <f t="shared" si="606"/>
        <v/>
      </c>
      <c r="C3308" s="195"/>
      <c r="D3308" s="527"/>
      <c r="E3308" s="252">
        <f t="shared" si="607"/>
        <v>0</v>
      </c>
      <c r="F3308" s="230">
        <f t="shared" si="608"/>
        <v>0</v>
      </c>
      <c r="G3308" s="232"/>
      <c r="I3308" s="658"/>
    </row>
    <row r="3309" spans="1:9">
      <c r="A3309" s="263" t="str">
        <f t="shared" si="605"/>
        <v/>
      </c>
      <c r="B3309" s="444" t="str">
        <f t="shared" si="606"/>
        <v/>
      </c>
      <c r="C3309" s="195"/>
      <c r="D3309" s="527"/>
      <c r="E3309" s="252">
        <f t="shared" si="607"/>
        <v>0</v>
      </c>
      <c r="F3309" s="230">
        <f t="shared" si="608"/>
        <v>0</v>
      </c>
      <c r="G3309" s="232"/>
      <c r="I3309" s="658"/>
    </row>
    <row r="3310" spans="1:9">
      <c r="A3310" s="263" t="str">
        <f t="shared" si="605"/>
        <v/>
      </c>
      <c r="B3310" s="444" t="str">
        <f t="shared" si="606"/>
        <v/>
      </c>
      <c r="C3310" s="195"/>
      <c r="D3310" s="527"/>
      <c r="E3310" s="252">
        <f t="shared" si="607"/>
        <v>0</v>
      </c>
      <c r="F3310" s="230">
        <f t="shared" si="608"/>
        <v>0</v>
      </c>
      <c r="G3310" s="232"/>
      <c r="I3310" s="658"/>
    </row>
    <row r="3311" spans="1:9">
      <c r="A3311" s="263" t="str">
        <f t="shared" si="605"/>
        <v/>
      </c>
      <c r="B3311" s="444" t="str">
        <f t="shared" si="606"/>
        <v/>
      </c>
      <c r="C3311" s="195"/>
      <c r="D3311" s="527"/>
      <c r="E3311" s="252">
        <f t="shared" si="607"/>
        <v>0</v>
      </c>
      <c r="F3311" s="230">
        <f t="shared" si="608"/>
        <v>0</v>
      </c>
      <c r="G3311" s="232"/>
      <c r="I3311" s="658"/>
    </row>
    <row r="3312" spans="1:9">
      <c r="A3312" s="263" t="str">
        <f t="shared" si="605"/>
        <v/>
      </c>
      <c r="B3312" s="444" t="str">
        <f t="shared" si="606"/>
        <v/>
      </c>
      <c r="C3312" s="195"/>
      <c r="D3312" s="527"/>
      <c r="E3312" s="252">
        <f t="shared" si="607"/>
        <v>0</v>
      </c>
      <c r="F3312" s="230">
        <f t="shared" si="608"/>
        <v>0</v>
      </c>
      <c r="G3312" s="232"/>
      <c r="I3312" s="658"/>
    </row>
    <row r="3313" spans="1:16">
      <c r="A3313" s="263" t="str">
        <f t="shared" si="605"/>
        <v/>
      </c>
      <c r="B3313" s="444" t="str">
        <f t="shared" si="606"/>
        <v/>
      </c>
      <c r="C3313" s="195"/>
      <c r="D3313" s="195"/>
      <c r="E3313" s="252">
        <f t="shared" si="607"/>
        <v>0</v>
      </c>
      <c r="F3313" s="230">
        <f t="shared" si="608"/>
        <v>0</v>
      </c>
      <c r="G3313" s="233"/>
      <c r="I3313" s="658"/>
    </row>
    <row r="3314" spans="1:16" ht="31.5" customHeight="1" thickBot="1">
      <c r="A3314" s="234"/>
      <c r="B3314" s="456"/>
      <c r="C3314" s="235"/>
      <c r="D3314" s="237"/>
      <c r="E3314" s="237"/>
      <c r="F3314" s="238" t="s">
        <v>83</v>
      </c>
      <c r="G3314" s="262">
        <f>ROUND(SUM(F3302:F3313),0)</f>
        <v>0</v>
      </c>
      <c r="I3314" s="659"/>
    </row>
    <row r="3315" spans="1:16" ht="13.5" thickTop="1">
      <c r="A3315" s="186" t="s">
        <v>76</v>
      </c>
      <c r="B3315" s="446"/>
      <c r="C3315" s="241"/>
      <c r="D3315" s="243"/>
      <c r="E3315" s="243"/>
      <c r="F3315" s="242"/>
      <c r="G3315" s="244"/>
      <c r="I3315" s="659"/>
    </row>
    <row r="3316" spans="1:16">
      <c r="A3316" s="245" t="s">
        <v>57</v>
      </c>
      <c r="B3316" s="455"/>
      <c r="C3316" s="246"/>
      <c r="D3316" s="317"/>
      <c r="E3316" s="248" t="s">
        <v>77</v>
      </c>
      <c r="F3316" s="249" t="s">
        <v>78</v>
      </c>
      <c r="G3316" s="264" t="s">
        <v>77</v>
      </c>
      <c r="H3316" s="220"/>
      <c r="I3316" s="657"/>
    </row>
    <row r="3317" spans="1:16">
      <c r="A3317" s="185" t="s">
        <v>87</v>
      </c>
      <c r="B3317" s="453"/>
      <c r="C3317" s="265"/>
      <c r="D3317" s="318"/>
      <c r="E3317" s="229">
        <f>ROUND(SUM(G3276,G3291,G3299,G3314),2)</f>
        <v>0</v>
      </c>
      <c r="F3317" s="266">
        <f>A</f>
        <v>0</v>
      </c>
      <c r="G3317" s="267">
        <f>E3317*F3317</f>
        <v>0</v>
      </c>
      <c r="I3317" s="659"/>
    </row>
    <row r="3318" spans="1:16">
      <c r="A3318" s="185" t="s">
        <v>85</v>
      </c>
      <c r="B3318" s="453"/>
      <c r="C3318" s="265"/>
      <c r="D3318" s="318"/>
      <c r="E3318" s="229">
        <f>SUM(G3276,G3291,G3299,G3314)</f>
        <v>0</v>
      </c>
      <c r="F3318" s="266">
        <f>I</f>
        <v>0</v>
      </c>
      <c r="G3318" s="267">
        <f>E3318*F3318</f>
        <v>0</v>
      </c>
      <c r="I3318" s="659"/>
    </row>
    <row r="3319" spans="1:16">
      <c r="A3319" s="185" t="s">
        <v>86</v>
      </c>
      <c r="B3319" s="453"/>
      <c r="C3319" s="265"/>
      <c r="D3319" s="318"/>
      <c r="E3319" s="229">
        <f>SUM(G3276,G3291,G3299,G3314)</f>
        <v>0</v>
      </c>
      <c r="F3319" s="266">
        <f>U</f>
        <v>0</v>
      </c>
      <c r="G3319" s="267">
        <f>E3319*F3319</f>
        <v>0</v>
      </c>
      <c r="I3319" s="659"/>
      <c r="K3319" s="476"/>
    </row>
    <row r="3320" spans="1:16" ht="33" customHeight="1" thickBot="1">
      <c r="A3320" s="234"/>
      <c r="B3320" s="456"/>
      <c r="C3320" s="235"/>
      <c r="D3320" s="237"/>
      <c r="E3320" s="237"/>
      <c r="F3320" s="268" t="s">
        <v>84</v>
      </c>
      <c r="G3320" s="262">
        <f>SUM(G3317:G3319)</f>
        <v>0</v>
      </c>
      <c r="I3320" s="659"/>
      <c r="J3320" s="295"/>
      <c r="K3320" s="296"/>
      <c r="L3320" s="296"/>
      <c r="M3320" s="296"/>
      <c r="N3320" s="296"/>
      <c r="O3320" s="296"/>
    </row>
    <row r="3321" spans="1:16" s="211" customFormat="1" ht="14" thickTop="1" thickBot="1">
      <c r="A3321" s="269"/>
      <c r="B3321" s="443"/>
      <c r="C3321" s="270"/>
      <c r="D3321" s="319"/>
      <c r="E3321" s="271" t="s">
        <v>89</v>
      </c>
      <c r="F3321" s="272"/>
      <c r="G3321" s="273">
        <f>ROUND(SUM(G3276,G3291,G3299,G3314,G3320),0)</f>
        <v>0</v>
      </c>
      <c r="I3321" s="660"/>
      <c r="J3321" s="212" t="str">
        <f>B3260</f>
        <v>2,4,3</v>
      </c>
      <c r="K3321" s="274">
        <f>E3317</f>
        <v>0</v>
      </c>
      <c r="L3321" s="294">
        <f>G3317</f>
        <v>0</v>
      </c>
      <c r="M3321" s="294">
        <f>G3318</f>
        <v>0</v>
      </c>
      <c r="N3321" s="294">
        <f>G3319</f>
        <v>0</v>
      </c>
      <c r="O3321" s="299">
        <f>SUM(K3321:N3321)</f>
        <v>0</v>
      </c>
      <c r="P3321" s="294"/>
    </row>
    <row r="3322" spans="1:16" ht="13.5" thickTop="1">
      <c r="A3322" s="275" t="s">
        <v>97</v>
      </c>
      <c r="B3322" s="438"/>
      <c r="C3322" s="215"/>
      <c r="D3322" s="217"/>
      <c r="E3322" s="217"/>
      <c r="F3322" s="216"/>
      <c r="G3322" s="219"/>
      <c r="I3322" s="659"/>
      <c r="P3322" s="294"/>
    </row>
    <row r="3323" spans="1:16">
      <c r="A3323" s="275"/>
      <c r="B3323" s="452"/>
      <c r="C3323" s="276"/>
      <c r="D3323" s="320"/>
      <c r="E3323" s="217"/>
      <c r="F3323" s="216"/>
      <c r="G3323" s="277">
        <f ca="1">TODAY()</f>
        <v>44839</v>
      </c>
      <c r="I3323" s="659"/>
      <c r="P3323" s="294"/>
    </row>
    <row r="3324" spans="1:16" ht="13.5" thickBot="1">
      <c r="A3324" s="234"/>
      <c r="B3324" s="456"/>
      <c r="C3324" s="235"/>
      <c r="D3324" s="237"/>
      <c r="E3324" s="237"/>
      <c r="F3324" s="236"/>
      <c r="G3324" s="278"/>
      <c r="I3324" s="659"/>
      <c r="P3324" s="294"/>
    </row>
    <row r="3325" spans="1:16" s="199" customFormat="1" ht="13.5" thickTop="1">
      <c r="A3325" s="196" t="s">
        <v>109</v>
      </c>
      <c r="B3325" s="458"/>
      <c r="C3325" s="196"/>
      <c r="D3325" s="198"/>
      <c r="E3325" s="198"/>
      <c r="F3325" s="197"/>
      <c r="G3325" s="197"/>
      <c r="I3325" s="321"/>
      <c r="J3325" s="200"/>
      <c r="O3325" s="297"/>
    </row>
    <row r="3326" spans="1:16" s="199" customFormat="1">
      <c r="A3326" s="196" t="str">
        <f>CONCATENATE('Prestaciones y AIU'!A2796," ANALISIS DE PRECIOS UNITARIOS")</f>
        <v xml:space="preserve"> ANALISIS DE PRECIOS UNITARIOS</v>
      </c>
      <c r="B3326" s="458"/>
      <c r="C3326" s="196"/>
      <c r="D3326" s="198"/>
      <c r="E3326" s="198"/>
      <c r="F3326" s="197"/>
      <c r="G3326" s="197"/>
      <c r="I3326" s="321"/>
      <c r="J3326" s="200"/>
      <c r="O3326" s="297"/>
    </row>
    <row r="3327" spans="1:16" s="199" customFormat="1">
      <c r="A3327" s="196" t="str">
        <f>Objeto_LIC</f>
        <v>OPTIMIZACION DEL SISTEMA DE ABASTECIMIENTO (ADUCCION, PRETRATAMIENTO Y CONDUCCION) DEL MUNICPIO DE TAME, DEPARTAMENTO DE ARAUCA</v>
      </c>
      <c r="B3327" s="458"/>
      <c r="C3327" s="196"/>
      <c r="D3327" s="198"/>
      <c r="E3327" s="198"/>
      <c r="F3327" s="197"/>
      <c r="G3327" s="197"/>
      <c r="I3327" s="321"/>
      <c r="J3327" s="200"/>
      <c r="O3327" s="297"/>
    </row>
    <row r="3328" spans="1:16" s="199" customFormat="1">
      <c r="A3328" s="196"/>
      <c r="B3328" s="458"/>
      <c r="C3328" s="196"/>
      <c r="D3328" s="198"/>
      <c r="E3328" s="198"/>
      <c r="F3328" s="197"/>
      <c r="G3328" s="197"/>
      <c r="I3328" s="321"/>
      <c r="J3328" s="200"/>
      <c r="O3328" s="297"/>
    </row>
    <row r="3329" spans="1:15" ht="13.5" thickBot="1">
      <c r="A3329" s="201"/>
      <c r="B3329" s="448"/>
      <c r="C3329" s="201"/>
      <c r="D3329" s="203"/>
      <c r="E3329" s="203"/>
      <c r="F3329" s="202"/>
      <c r="G3329" s="202"/>
    </row>
    <row r="3330" spans="1:15" s="211" customFormat="1" ht="13.5" thickTop="1">
      <c r="A3330" s="206"/>
      <c r="B3330" s="457"/>
      <c r="C3330" s="207"/>
      <c r="D3330" s="209"/>
      <c r="E3330" s="209"/>
      <c r="F3330" s="208"/>
      <c r="G3330" s="210" t="s">
        <v>110</v>
      </c>
      <c r="I3330" s="323"/>
      <c r="J3330" s="212"/>
      <c r="O3330" s="297"/>
    </row>
    <row r="3331" spans="1:15" ht="12.75" customHeight="1">
      <c r="A3331" s="213" t="s">
        <v>62</v>
      </c>
      <c r="B3331" s="750">
        <f>Proponente</f>
        <v>0</v>
      </c>
      <c r="C3331" s="750"/>
      <c r="D3331" s="750"/>
      <c r="E3331" s="750"/>
      <c r="F3331" s="750"/>
      <c r="G3331" s="751"/>
    </row>
    <row r="3332" spans="1:15" ht="20" customHeight="1">
      <c r="A3332" s="213" t="s">
        <v>63</v>
      </c>
      <c r="B3332" s="449" t="s">
        <v>351</v>
      </c>
      <c r="C3332" s="750" t="str">
        <f>VLOOKUP(B3332,Presupuesto!$A$4:$B$106,2,FALSE)</f>
        <v xml:space="preserve">Suministro e instalación de unión Dreser de 20" en HD Incl. Accesorios para acople a tuberia. </v>
      </c>
      <c r="D3332" s="750"/>
      <c r="E3332" s="750"/>
      <c r="F3332" s="750"/>
      <c r="G3332" s="751"/>
    </row>
    <row r="3333" spans="1:15">
      <c r="A3333" s="214"/>
      <c r="B3333" s="438"/>
      <c r="C3333" s="215"/>
      <c r="D3333" s="217"/>
      <c r="E3333" s="217"/>
      <c r="F3333" s="218" t="s">
        <v>88</v>
      </c>
      <c r="G3333" s="582" t="str">
        <f>IF(B3332=0,"-",VLOOKUP(B3332,Presupuesto!$A$5:$C$119,3,FALSE))</f>
        <v>UND</v>
      </c>
      <c r="H3333" s="582"/>
      <c r="I3333" s="582"/>
      <c r="J3333" s="582"/>
      <c r="K3333" s="583"/>
    </row>
    <row r="3334" spans="1:15" ht="13.5" thickBot="1">
      <c r="A3334" s="213" t="s">
        <v>64</v>
      </c>
      <c r="B3334" s="438"/>
      <c r="C3334" s="215"/>
      <c r="D3334" s="217"/>
      <c r="E3334" s="217"/>
      <c r="F3334" s="216"/>
      <c r="G3334" s="219"/>
      <c r="I3334" s="324"/>
      <c r="J3334" s="295"/>
      <c r="K3334" s="296"/>
      <c r="L3334" s="296"/>
      <c r="M3334" s="296"/>
      <c r="N3334" s="296"/>
      <c r="O3334" s="296"/>
    </row>
    <row r="3335" spans="1:15" s="220" customFormat="1" ht="13.5" thickTop="1">
      <c r="A3335" s="221" t="s">
        <v>57</v>
      </c>
      <c r="B3335" s="447" t="s">
        <v>65</v>
      </c>
      <c r="C3335" s="222" t="s">
        <v>66</v>
      </c>
      <c r="D3335" s="223" t="s">
        <v>74</v>
      </c>
      <c r="E3335" s="224" t="s">
        <v>100</v>
      </c>
      <c r="F3335" s="224" t="s">
        <v>79</v>
      </c>
      <c r="G3335" s="225" t="s">
        <v>70</v>
      </c>
      <c r="I3335" s="657"/>
      <c r="J3335" s="226"/>
      <c r="O3335" s="296"/>
    </row>
    <row r="3336" spans="1:15">
      <c r="A3336" s="227" t="str">
        <f t="shared" ref="A3336:A3347" si="609">IF(I3336=0,"-",VLOOKUP(I3336,EQUIPOS,2,FALSE))</f>
        <v>-</v>
      </c>
      <c r="B3336" s="228"/>
      <c r="C3336" s="228"/>
      <c r="D3336" s="494"/>
      <c r="E3336" s="229">
        <f t="shared" ref="E3336:E3347" si="610">IF(I3336=0,0,VLOOKUP(I3336,EQUIPOS,4,FALSE))</f>
        <v>0</v>
      </c>
      <c r="F3336" s="230">
        <f t="shared" ref="F3336:F3347" si="611">IF(D3336=0,0,E3336/D3336)</f>
        <v>0</v>
      </c>
      <c r="G3336" s="231"/>
      <c r="I3336" s="658"/>
    </row>
    <row r="3337" spans="1:15">
      <c r="A3337" s="227" t="str">
        <f t="shared" si="609"/>
        <v>-</v>
      </c>
      <c r="B3337" s="228"/>
      <c r="C3337" s="228"/>
      <c r="D3337" s="494"/>
      <c r="E3337" s="229">
        <f t="shared" si="610"/>
        <v>0</v>
      </c>
      <c r="F3337" s="230">
        <f t="shared" si="611"/>
        <v>0</v>
      </c>
      <c r="G3337" s="232"/>
      <c r="I3337" s="658"/>
    </row>
    <row r="3338" spans="1:15">
      <c r="A3338" s="227" t="str">
        <f t="shared" si="609"/>
        <v>-</v>
      </c>
      <c r="B3338" s="228"/>
      <c r="C3338" s="228"/>
      <c r="D3338" s="494"/>
      <c r="E3338" s="229">
        <f t="shared" si="610"/>
        <v>0</v>
      </c>
      <c r="F3338" s="230">
        <f t="shared" si="611"/>
        <v>0</v>
      </c>
      <c r="G3338" s="232"/>
      <c r="I3338" s="658"/>
    </row>
    <row r="3339" spans="1:15">
      <c r="A3339" s="227" t="str">
        <f t="shared" si="609"/>
        <v>-</v>
      </c>
      <c r="B3339" s="228"/>
      <c r="C3339" s="228"/>
      <c r="D3339" s="494"/>
      <c r="E3339" s="229">
        <f t="shared" si="610"/>
        <v>0</v>
      </c>
      <c r="F3339" s="230">
        <f t="shared" si="611"/>
        <v>0</v>
      </c>
      <c r="G3339" s="232"/>
      <c r="I3339" s="658"/>
    </row>
    <row r="3340" spans="1:15">
      <c r="A3340" s="227" t="str">
        <f t="shared" si="609"/>
        <v>-</v>
      </c>
      <c r="B3340" s="228"/>
      <c r="C3340" s="228"/>
      <c r="D3340" s="494"/>
      <c r="E3340" s="229">
        <f t="shared" si="610"/>
        <v>0</v>
      </c>
      <c r="F3340" s="230">
        <f t="shared" si="611"/>
        <v>0</v>
      </c>
      <c r="G3340" s="232"/>
      <c r="I3340" s="658"/>
    </row>
    <row r="3341" spans="1:15">
      <c r="A3341" s="227" t="str">
        <f t="shared" si="609"/>
        <v>-</v>
      </c>
      <c r="B3341" s="228"/>
      <c r="C3341" s="228"/>
      <c r="D3341" s="494"/>
      <c r="E3341" s="229">
        <f t="shared" si="610"/>
        <v>0</v>
      </c>
      <c r="F3341" s="230">
        <f t="shared" si="611"/>
        <v>0</v>
      </c>
      <c r="G3341" s="232"/>
      <c r="I3341" s="658"/>
    </row>
    <row r="3342" spans="1:15">
      <c r="A3342" s="227" t="str">
        <f t="shared" si="609"/>
        <v>-</v>
      </c>
      <c r="B3342" s="228"/>
      <c r="C3342" s="228"/>
      <c r="D3342" s="494"/>
      <c r="E3342" s="229">
        <f t="shared" si="610"/>
        <v>0</v>
      </c>
      <c r="F3342" s="230">
        <f t="shared" si="611"/>
        <v>0</v>
      </c>
      <c r="G3342" s="232"/>
      <c r="I3342" s="658"/>
    </row>
    <row r="3343" spans="1:15">
      <c r="A3343" s="227" t="str">
        <f t="shared" si="609"/>
        <v>-</v>
      </c>
      <c r="B3343" s="228"/>
      <c r="C3343" s="228"/>
      <c r="D3343" s="494"/>
      <c r="E3343" s="229">
        <f t="shared" si="610"/>
        <v>0</v>
      </c>
      <c r="F3343" s="230">
        <f t="shared" si="611"/>
        <v>0</v>
      </c>
      <c r="G3343" s="232"/>
      <c r="I3343" s="658"/>
    </row>
    <row r="3344" spans="1:15">
      <c r="A3344" s="227" t="str">
        <f t="shared" si="609"/>
        <v>-</v>
      </c>
      <c r="B3344" s="228"/>
      <c r="C3344" s="228"/>
      <c r="D3344" s="494"/>
      <c r="E3344" s="229">
        <f t="shared" si="610"/>
        <v>0</v>
      </c>
      <c r="F3344" s="230">
        <f t="shared" si="611"/>
        <v>0</v>
      </c>
      <c r="G3344" s="232"/>
      <c r="I3344" s="658"/>
    </row>
    <row r="3345" spans="1:15">
      <c r="A3345" s="227" t="str">
        <f t="shared" si="609"/>
        <v>-</v>
      </c>
      <c r="B3345" s="228"/>
      <c r="C3345" s="228"/>
      <c r="D3345" s="494"/>
      <c r="E3345" s="229">
        <f t="shared" si="610"/>
        <v>0</v>
      </c>
      <c r="F3345" s="230">
        <f t="shared" si="611"/>
        <v>0</v>
      </c>
      <c r="G3345" s="232"/>
      <c r="I3345" s="658"/>
    </row>
    <row r="3346" spans="1:15">
      <c r="A3346" s="227" t="str">
        <f t="shared" si="609"/>
        <v>-</v>
      </c>
      <c r="B3346" s="228"/>
      <c r="C3346" s="228"/>
      <c r="D3346" s="494"/>
      <c r="E3346" s="229">
        <f t="shared" si="610"/>
        <v>0</v>
      </c>
      <c r="F3346" s="230">
        <f t="shared" si="611"/>
        <v>0</v>
      </c>
      <c r="G3346" s="232"/>
      <c r="I3346" s="658"/>
    </row>
    <row r="3347" spans="1:15">
      <c r="A3347" s="227" t="str">
        <f t="shared" si="609"/>
        <v>-</v>
      </c>
      <c r="B3347" s="228"/>
      <c r="C3347" s="228"/>
      <c r="D3347" s="494"/>
      <c r="E3347" s="229">
        <f t="shared" si="610"/>
        <v>0</v>
      </c>
      <c r="F3347" s="230">
        <f t="shared" si="611"/>
        <v>0</v>
      </c>
      <c r="G3347" s="232"/>
      <c r="I3347" s="658"/>
    </row>
    <row r="3348" spans="1:15" ht="13.5" thickBot="1">
      <c r="A3348" s="234"/>
      <c r="B3348" s="456"/>
      <c r="C3348" s="235"/>
      <c r="D3348" s="503"/>
      <c r="E3348" s="237"/>
      <c r="F3348" s="238" t="s">
        <v>80</v>
      </c>
      <c r="G3348" s="239">
        <f>SUM(F3336:F3347)</f>
        <v>0</v>
      </c>
      <c r="I3348" s="659"/>
    </row>
    <row r="3349" spans="1:15" ht="13.5" thickTop="1">
      <c r="A3349" s="240" t="s">
        <v>67</v>
      </c>
      <c r="B3349" s="446"/>
      <c r="C3349" s="241"/>
      <c r="D3349" s="509"/>
      <c r="E3349" s="243"/>
      <c r="F3349" s="242"/>
      <c r="G3349" s="244"/>
      <c r="I3349" s="659"/>
    </row>
    <row r="3350" spans="1:15" s="220" customFormat="1" ht="26">
      <c r="A3350" s="245" t="s">
        <v>57</v>
      </c>
      <c r="B3350" s="455"/>
      <c r="C3350" s="247" t="s">
        <v>58</v>
      </c>
      <c r="D3350" s="515" t="s">
        <v>68</v>
      </c>
      <c r="E3350" s="248" t="s">
        <v>69</v>
      </c>
      <c r="F3350" s="249" t="s">
        <v>79</v>
      </c>
      <c r="G3350" s="250" t="s">
        <v>70</v>
      </c>
      <c r="I3350" s="657"/>
      <c r="J3350" s="226"/>
      <c r="O3350" s="296"/>
    </row>
    <row r="3351" spans="1:15" ht="12.75" customHeight="1">
      <c r="A3351" s="754" t="str">
        <f t="shared" ref="A3351:A3362" si="612">IF(I3351=0,"",VLOOKUP(I3351,MATERIALES,2,FALSE))</f>
        <v/>
      </c>
      <c r="B3351" s="749"/>
      <c r="C3351" s="251" t="str">
        <f t="shared" ref="C3351:C3359" si="613">IF(I3351=0,"",VLOOKUP(I3351,MATERIALES,3,FALSE))</f>
        <v/>
      </c>
      <c r="D3351" s="494"/>
      <c r="E3351" s="252">
        <f t="shared" ref="E3351:E3362" si="614">IF(I3351=0,0,VLOOKUP(I3351,MATERIALES,4,FALSE))</f>
        <v>0</v>
      </c>
      <c r="F3351" s="230">
        <f>D3351*E3351</f>
        <v>0</v>
      </c>
      <c r="G3351" s="231"/>
      <c r="I3351" s="658"/>
    </row>
    <row r="3352" spans="1:15">
      <c r="A3352" s="754" t="str">
        <f t="shared" si="612"/>
        <v/>
      </c>
      <c r="B3352" s="749"/>
      <c r="C3352" s="251" t="str">
        <f t="shared" si="613"/>
        <v/>
      </c>
      <c r="D3352" s="494"/>
      <c r="E3352" s="252">
        <f t="shared" si="614"/>
        <v>0</v>
      </c>
      <c r="F3352" s="230">
        <f t="shared" ref="F3352:F3362" si="615">D3352*E3352</f>
        <v>0</v>
      </c>
      <c r="G3352" s="232"/>
      <c r="I3352" s="661"/>
    </row>
    <row r="3353" spans="1:15">
      <c r="A3353" s="754" t="str">
        <f t="shared" si="612"/>
        <v/>
      </c>
      <c r="B3353" s="749"/>
      <c r="C3353" s="251" t="str">
        <f t="shared" si="613"/>
        <v/>
      </c>
      <c r="D3353" s="494"/>
      <c r="E3353" s="252">
        <f t="shared" si="614"/>
        <v>0</v>
      </c>
      <c r="F3353" s="230">
        <f t="shared" si="615"/>
        <v>0</v>
      </c>
      <c r="G3353" s="232"/>
      <c r="I3353" s="661"/>
    </row>
    <row r="3354" spans="1:15">
      <c r="A3354" s="754" t="str">
        <f t="shared" si="612"/>
        <v/>
      </c>
      <c r="B3354" s="749"/>
      <c r="C3354" s="251" t="str">
        <f t="shared" si="613"/>
        <v/>
      </c>
      <c r="D3354" s="494"/>
      <c r="E3354" s="252">
        <f t="shared" si="614"/>
        <v>0</v>
      </c>
      <c r="F3354" s="230">
        <f t="shared" si="615"/>
        <v>0</v>
      </c>
      <c r="G3354" s="232"/>
      <c r="I3354" s="658"/>
    </row>
    <row r="3355" spans="1:15">
      <c r="A3355" s="754" t="str">
        <f t="shared" si="612"/>
        <v/>
      </c>
      <c r="B3355" s="749"/>
      <c r="C3355" s="251" t="str">
        <f t="shared" si="613"/>
        <v/>
      </c>
      <c r="D3355" s="494"/>
      <c r="E3355" s="252">
        <f t="shared" si="614"/>
        <v>0</v>
      </c>
      <c r="F3355" s="230">
        <f t="shared" si="615"/>
        <v>0</v>
      </c>
      <c r="G3355" s="232"/>
      <c r="I3355" s="658"/>
    </row>
    <row r="3356" spans="1:15">
      <c r="A3356" s="754" t="str">
        <f t="shared" si="612"/>
        <v/>
      </c>
      <c r="B3356" s="749"/>
      <c r="C3356" s="251" t="str">
        <f t="shared" si="613"/>
        <v/>
      </c>
      <c r="D3356" s="494"/>
      <c r="E3356" s="252">
        <f t="shared" si="614"/>
        <v>0</v>
      </c>
      <c r="F3356" s="230">
        <f t="shared" si="615"/>
        <v>0</v>
      </c>
      <c r="G3356" s="232"/>
      <c r="I3356" s="658"/>
    </row>
    <row r="3357" spans="1:15">
      <c r="A3357" s="754" t="str">
        <f t="shared" si="612"/>
        <v/>
      </c>
      <c r="B3357" s="749"/>
      <c r="C3357" s="251" t="str">
        <f t="shared" si="613"/>
        <v/>
      </c>
      <c r="D3357" s="494"/>
      <c r="E3357" s="252">
        <f t="shared" si="614"/>
        <v>0</v>
      </c>
      <c r="F3357" s="230">
        <f t="shared" si="615"/>
        <v>0</v>
      </c>
      <c r="G3357" s="232"/>
      <c r="I3357" s="658"/>
    </row>
    <row r="3358" spans="1:15">
      <c r="A3358" s="754" t="str">
        <f t="shared" si="612"/>
        <v/>
      </c>
      <c r="B3358" s="749"/>
      <c r="C3358" s="251" t="str">
        <f t="shared" si="613"/>
        <v/>
      </c>
      <c r="D3358" s="494"/>
      <c r="E3358" s="252">
        <f t="shared" si="614"/>
        <v>0</v>
      </c>
      <c r="F3358" s="230">
        <f t="shared" si="615"/>
        <v>0</v>
      </c>
      <c r="G3358" s="253"/>
      <c r="I3358" s="658"/>
    </row>
    <row r="3359" spans="1:15">
      <c r="A3359" s="754" t="str">
        <f t="shared" si="612"/>
        <v/>
      </c>
      <c r="B3359" s="749"/>
      <c r="C3359" s="251" t="str">
        <f t="shared" si="613"/>
        <v/>
      </c>
      <c r="D3359" s="494"/>
      <c r="E3359" s="252">
        <f t="shared" si="614"/>
        <v>0</v>
      </c>
      <c r="F3359" s="230">
        <f t="shared" si="615"/>
        <v>0</v>
      </c>
      <c r="G3359" s="232"/>
      <c r="I3359" s="658"/>
    </row>
    <row r="3360" spans="1:15">
      <c r="A3360" s="754" t="str">
        <f t="shared" si="612"/>
        <v/>
      </c>
      <c r="B3360" s="749"/>
      <c r="C3360" s="251"/>
      <c r="D3360" s="494"/>
      <c r="E3360" s="252">
        <f t="shared" si="614"/>
        <v>0</v>
      </c>
      <c r="F3360" s="230">
        <f t="shared" si="615"/>
        <v>0</v>
      </c>
      <c r="G3360" s="232"/>
      <c r="I3360" s="658"/>
    </row>
    <row r="3361" spans="1:9">
      <c r="A3361" s="754" t="str">
        <f t="shared" si="612"/>
        <v/>
      </c>
      <c r="B3361" s="749"/>
      <c r="C3361" s="251"/>
      <c r="D3361" s="494"/>
      <c r="E3361" s="252">
        <f t="shared" si="614"/>
        <v>0</v>
      </c>
      <c r="F3361" s="230">
        <f t="shared" si="615"/>
        <v>0</v>
      </c>
      <c r="G3361" s="232"/>
      <c r="I3361" s="658"/>
    </row>
    <row r="3362" spans="1:9">
      <c r="A3362" s="754" t="str">
        <f t="shared" si="612"/>
        <v/>
      </c>
      <c r="B3362" s="749"/>
      <c r="C3362" s="251" t="str">
        <f t="shared" ref="C3362" si="616">IF(I3362=0,"",VLOOKUP(I3362,MATERIALES,3,FALSE))</f>
        <v/>
      </c>
      <c r="D3362" s="494"/>
      <c r="E3362" s="252">
        <f t="shared" si="614"/>
        <v>0</v>
      </c>
      <c r="F3362" s="230">
        <f t="shared" si="615"/>
        <v>0</v>
      </c>
      <c r="G3362" s="233"/>
      <c r="I3362" s="658"/>
    </row>
    <row r="3363" spans="1:9" ht="26.25" customHeight="1" thickBot="1">
      <c r="A3363" s="214"/>
      <c r="B3363" s="438"/>
      <c r="C3363" s="215"/>
      <c r="D3363" s="483"/>
      <c r="E3363" s="254"/>
      <c r="F3363" s="255" t="s">
        <v>81</v>
      </c>
      <c r="G3363" s="253">
        <f>ROUND(SUM(F3351:F3362),0)</f>
        <v>0</v>
      </c>
      <c r="I3363" s="659"/>
    </row>
    <row r="3364" spans="1:9" ht="14" thickTop="1" thickBot="1">
      <c r="A3364" s="256" t="s">
        <v>72</v>
      </c>
      <c r="B3364" s="445"/>
      <c r="C3364" s="257"/>
      <c r="D3364" s="523"/>
      <c r="E3364" s="259"/>
      <c r="F3364" s="258"/>
      <c r="G3364" s="260"/>
      <c r="I3364" s="659"/>
    </row>
    <row r="3365" spans="1:9" ht="13.5" thickTop="1">
      <c r="A3365" s="245" t="s">
        <v>57</v>
      </c>
      <c r="B3365" s="455"/>
      <c r="C3365" s="248" t="s">
        <v>71</v>
      </c>
      <c r="D3365" s="515" t="s">
        <v>75</v>
      </c>
      <c r="E3365" s="248" t="s">
        <v>98</v>
      </c>
      <c r="F3365" s="249" t="s">
        <v>79</v>
      </c>
      <c r="G3365" s="250" t="s">
        <v>70</v>
      </c>
      <c r="I3365" s="659"/>
    </row>
    <row r="3366" spans="1:9" ht="12.75" customHeight="1">
      <c r="A3366" s="754" t="str">
        <f>IF(I3366=0,"",VLOOKUP(I3366,EQUIPOS,2,FALSE))</f>
        <v/>
      </c>
      <c r="B3366" s="749"/>
      <c r="C3366" s="195"/>
      <c r="D3366" s="494"/>
      <c r="E3366" s="252">
        <f>IF(I3366=0,0,VLOOKUP(I3366,EQUIPOS,4,FALSE))</f>
        <v>0</v>
      </c>
      <c r="F3366" s="230">
        <f>C3366*D3366*E3366</f>
        <v>0</v>
      </c>
      <c r="G3366" s="231"/>
      <c r="I3366" s="658"/>
    </row>
    <row r="3367" spans="1:9">
      <c r="A3367" s="754" t="str">
        <f>IF(I3367=0,"",VLOOKUP(I3367,EQUIPOS,2,FALSE))</f>
        <v/>
      </c>
      <c r="B3367" s="749"/>
      <c r="C3367" s="195"/>
      <c r="D3367" s="494"/>
      <c r="E3367" s="252">
        <f>IF(I3367=0,0,VLOOKUP(I3367,EQUIPOS,4,FALSE))</f>
        <v>0</v>
      </c>
      <c r="F3367" s="230">
        <f t="shared" ref="F3367:F3370" si="617">C3367*D3367*E3367</f>
        <v>0</v>
      </c>
      <c r="G3367" s="232"/>
      <c r="I3367" s="658"/>
    </row>
    <row r="3368" spans="1:9">
      <c r="A3368" s="754" t="str">
        <f>IF(I3368=0,"",VLOOKUP(I3368,EQUIPOS,2,FALSE))</f>
        <v/>
      </c>
      <c r="B3368" s="749"/>
      <c r="C3368" s="195"/>
      <c r="D3368" s="494"/>
      <c r="E3368" s="252">
        <f>IF(I3368=0,0,VLOOKUP(I3368,EQUIPOS,4,FALSE))</f>
        <v>0</v>
      </c>
      <c r="F3368" s="230">
        <f t="shared" si="617"/>
        <v>0</v>
      </c>
      <c r="G3368" s="232"/>
      <c r="I3368" s="658"/>
    </row>
    <row r="3369" spans="1:9">
      <c r="A3369" s="754" t="str">
        <f>IF(I3369=0,"",VLOOKUP(I3369,EQUIPOS,2,FALSE))</f>
        <v/>
      </c>
      <c r="B3369" s="749"/>
      <c r="C3369" s="195"/>
      <c r="D3369" s="494"/>
      <c r="E3369" s="252">
        <f>IF(I3369=0,0,VLOOKUP(I3369,EQUIPOS,4,FALSE))</f>
        <v>0</v>
      </c>
      <c r="F3369" s="230">
        <f t="shared" si="617"/>
        <v>0</v>
      </c>
      <c r="G3369" s="232"/>
      <c r="I3369" s="658"/>
    </row>
    <row r="3370" spans="1:9">
      <c r="A3370" s="754" t="str">
        <f>IF(I3370=0,"",VLOOKUP(I3370,EQUIPOS,2,FALSE))</f>
        <v/>
      </c>
      <c r="B3370" s="749"/>
      <c r="C3370" s="195"/>
      <c r="D3370" s="494"/>
      <c r="E3370" s="252">
        <f>IF(I3370=0,0,VLOOKUP(I3370,EQUIPOS,4,FALSE))</f>
        <v>0</v>
      </c>
      <c r="F3370" s="230">
        <f t="shared" si="617"/>
        <v>0</v>
      </c>
      <c r="G3370" s="233"/>
      <c r="I3370" s="658"/>
    </row>
    <row r="3371" spans="1:9" ht="30.75" customHeight="1" thickBot="1">
      <c r="A3371" s="234"/>
      <c r="B3371" s="456"/>
      <c r="C3371" s="235"/>
      <c r="D3371" s="503"/>
      <c r="E3371" s="261"/>
      <c r="F3371" s="238" t="s">
        <v>82</v>
      </c>
      <c r="G3371" s="262">
        <f>ROUND(SUM(F3366:F3370),0)</f>
        <v>0</v>
      </c>
      <c r="I3371" s="659"/>
    </row>
    <row r="3372" spans="1:9" ht="13.5" thickTop="1">
      <c r="A3372" s="240" t="s">
        <v>73</v>
      </c>
      <c r="B3372" s="446"/>
      <c r="C3372" s="241"/>
      <c r="D3372" s="509"/>
      <c r="E3372" s="243"/>
      <c r="F3372" s="242"/>
      <c r="G3372" s="244"/>
      <c r="I3372" s="659"/>
    </row>
    <row r="3373" spans="1:9" ht="26">
      <c r="A3373" s="245" t="s">
        <v>57</v>
      </c>
      <c r="B3373" s="454" t="s">
        <v>58</v>
      </c>
      <c r="C3373" s="247" t="s">
        <v>68</v>
      </c>
      <c r="D3373" s="515" t="s">
        <v>74</v>
      </c>
      <c r="E3373" s="248" t="s">
        <v>69</v>
      </c>
      <c r="F3373" s="249" t="s">
        <v>79</v>
      </c>
      <c r="G3373" s="250" t="s">
        <v>70</v>
      </c>
      <c r="H3373" s="220"/>
      <c r="I3373" s="657"/>
    </row>
    <row r="3374" spans="1:9">
      <c r="A3374" s="263" t="str">
        <f t="shared" ref="A3374:A3385" si="618">IF(I3374=0,"",VLOOKUP(I3374,MANOOBRA,2,FALSE))</f>
        <v/>
      </c>
      <c r="B3374" s="444" t="str">
        <f t="shared" ref="B3374:B3385" si="619">IF(I3374=0,"",VLOOKUP(I3374,MANOOBRA,3,FALSE))</f>
        <v/>
      </c>
      <c r="C3374" s="195"/>
      <c r="D3374" s="563"/>
      <c r="E3374" s="252">
        <f t="shared" ref="E3374:E3385" si="620">IF(I3374=0,0,VLOOKUP(I3374,MANOOBRA,4,FALSE))</f>
        <v>0</v>
      </c>
      <c r="F3374" s="230">
        <f>IF(D3374=0,0,C3374*E3374/D3374)</f>
        <v>0</v>
      </c>
      <c r="G3374" s="231"/>
      <c r="I3374" s="658"/>
    </row>
    <row r="3375" spans="1:9">
      <c r="A3375" s="263" t="str">
        <f t="shared" si="618"/>
        <v/>
      </c>
      <c r="B3375" s="444" t="str">
        <f t="shared" si="619"/>
        <v/>
      </c>
      <c r="C3375" s="195"/>
      <c r="D3375" s="563"/>
      <c r="E3375" s="252">
        <f t="shared" si="620"/>
        <v>0</v>
      </c>
      <c r="F3375" s="230">
        <f t="shared" ref="F3375:F3385" si="621">IF(D3375=0,0,C3375*E3375/D3375)</f>
        <v>0</v>
      </c>
      <c r="G3375" s="232"/>
      <c r="I3375" s="658"/>
    </row>
    <row r="3376" spans="1:9">
      <c r="A3376" s="263" t="str">
        <f t="shared" si="618"/>
        <v/>
      </c>
      <c r="B3376" s="444" t="str">
        <f t="shared" si="619"/>
        <v/>
      </c>
      <c r="C3376" s="195"/>
      <c r="D3376" s="563"/>
      <c r="E3376" s="252">
        <f t="shared" si="620"/>
        <v>0</v>
      </c>
      <c r="F3376" s="230">
        <f t="shared" si="621"/>
        <v>0</v>
      </c>
      <c r="G3376" s="232"/>
      <c r="I3376" s="658"/>
    </row>
    <row r="3377" spans="1:15">
      <c r="A3377" s="263" t="str">
        <f t="shared" si="618"/>
        <v/>
      </c>
      <c r="B3377" s="444" t="str">
        <f t="shared" si="619"/>
        <v/>
      </c>
      <c r="C3377" s="195"/>
      <c r="D3377" s="527"/>
      <c r="E3377" s="252">
        <f t="shared" si="620"/>
        <v>0</v>
      </c>
      <c r="F3377" s="230">
        <f t="shared" si="621"/>
        <v>0</v>
      </c>
      <c r="G3377" s="232"/>
      <c r="I3377" s="658"/>
    </row>
    <row r="3378" spans="1:15">
      <c r="A3378" s="263" t="str">
        <f t="shared" si="618"/>
        <v/>
      </c>
      <c r="B3378" s="444" t="str">
        <f t="shared" si="619"/>
        <v/>
      </c>
      <c r="C3378" s="195"/>
      <c r="D3378" s="527"/>
      <c r="E3378" s="252">
        <f t="shared" si="620"/>
        <v>0</v>
      </c>
      <c r="F3378" s="230">
        <f t="shared" si="621"/>
        <v>0</v>
      </c>
      <c r="G3378" s="232"/>
      <c r="I3378" s="658"/>
    </row>
    <row r="3379" spans="1:15">
      <c r="A3379" s="263" t="str">
        <f t="shared" si="618"/>
        <v/>
      </c>
      <c r="B3379" s="444" t="str">
        <f t="shared" si="619"/>
        <v/>
      </c>
      <c r="C3379" s="195"/>
      <c r="D3379" s="527"/>
      <c r="E3379" s="252">
        <f t="shared" si="620"/>
        <v>0</v>
      </c>
      <c r="F3379" s="230">
        <f t="shared" si="621"/>
        <v>0</v>
      </c>
      <c r="G3379" s="232"/>
      <c r="I3379" s="658"/>
    </row>
    <row r="3380" spans="1:15">
      <c r="A3380" s="263" t="str">
        <f t="shared" si="618"/>
        <v/>
      </c>
      <c r="B3380" s="444" t="str">
        <f t="shared" si="619"/>
        <v/>
      </c>
      <c r="C3380" s="195"/>
      <c r="D3380" s="527"/>
      <c r="E3380" s="252">
        <f t="shared" si="620"/>
        <v>0</v>
      </c>
      <c r="F3380" s="230">
        <f t="shared" si="621"/>
        <v>0</v>
      </c>
      <c r="G3380" s="232"/>
      <c r="I3380" s="658"/>
    </row>
    <row r="3381" spans="1:15">
      <c r="A3381" s="263" t="str">
        <f t="shared" si="618"/>
        <v/>
      </c>
      <c r="B3381" s="444" t="str">
        <f t="shared" si="619"/>
        <v/>
      </c>
      <c r="C3381" s="195"/>
      <c r="D3381" s="527"/>
      <c r="E3381" s="252">
        <f t="shared" si="620"/>
        <v>0</v>
      </c>
      <c r="F3381" s="230">
        <f t="shared" si="621"/>
        <v>0</v>
      </c>
      <c r="G3381" s="232"/>
      <c r="I3381" s="658"/>
    </row>
    <row r="3382" spans="1:15">
      <c r="A3382" s="263" t="str">
        <f t="shared" si="618"/>
        <v/>
      </c>
      <c r="B3382" s="444" t="str">
        <f t="shared" si="619"/>
        <v/>
      </c>
      <c r="C3382" s="195"/>
      <c r="D3382" s="527"/>
      <c r="E3382" s="252">
        <f t="shared" si="620"/>
        <v>0</v>
      </c>
      <c r="F3382" s="230">
        <f t="shared" si="621"/>
        <v>0</v>
      </c>
      <c r="G3382" s="232"/>
      <c r="I3382" s="658"/>
    </row>
    <row r="3383" spans="1:15">
      <c r="A3383" s="263" t="str">
        <f t="shared" si="618"/>
        <v/>
      </c>
      <c r="B3383" s="444" t="str">
        <f t="shared" si="619"/>
        <v/>
      </c>
      <c r="C3383" s="195"/>
      <c r="D3383" s="527"/>
      <c r="E3383" s="252">
        <f t="shared" si="620"/>
        <v>0</v>
      </c>
      <c r="F3383" s="230">
        <f t="shared" si="621"/>
        <v>0</v>
      </c>
      <c r="G3383" s="232"/>
      <c r="I3383" s="658"/>
    </row>
    <row r="3384" spans="1:15">
      <c r="A3384" s="263" t="str">
        <f t="shared" si="618"/>
        <v/>
      </c>
      <c r="B3384" s="444" t="str">
        <f t="shared" si="619"/>
        <v/>
      </c>
      <c r="C3384" s="195"/>
      <c r="D3384" s="527"/>
      <c r="E3384" s="252">
        <f t="shared" si="620"/>
        <v>0</v>
      </c>
      <c r="F3384" s="230">
        <f t="shared" si="621"/>
        <v>0</v>
      </c>
      <c r="G3384" s="232"/>
      <c r="I3384" s="658"/>
    </row>
    <row r="3385" spans="1:15">
      <c r="A3385" s="263" t="str">
        <f t="shared" si="618"/>
        <v/>
      </c>
      <c r="B3385" s="444" t="str">
        <f t="shared" si="619"/>
        <v/>
      </c>
      <c r="C3385" s="195"/>
      <c r="D3385" s="195"/>
      <c r="E3385" s="252">
        <f t="shared" si="620"/>
        <v>0</v>
      </c>
      <c r="F3385" s="230">
        <f t="shared" si="621"/>
        <v>0</v>
      </c>
      <c r="G3385" s="233"/>
      <c r="I3385" s="658"/>
    </row>
    <row r="3386" spans="1:15" ht="31.5" customHeight="1" thickBot="1">
      <c r="A3386" s="234"/>
      <c r="B3386" s="456"/>
      <c r="C3386" s="235"/>
      <c r="D3386" s="237"/>
      <c r="E3386" s="237"/>
      <c r="F3386" s="238" t="s">
        <v>83</v>
      </c>
      <c r="G3386" s="262">
        <f>ROUND(SUM(F3374:F3385),0)</f>
        <v>0</v>
      </c>
      <c r="I3386" s="659"/>
    </row>
    <row r="3387" spans="1:15" ht="13.5" thickTop="1">
      <c r="A3387" s="186" t="s">
        <v>76</v>
      </c>
      <c r="B3387" s="446"/>
      <c r="C3387" s="241"/>
      <c r="D3387" s="243"/>
      <c r="E3387" s="243"/>
      <c r="F3387" s="242"/>
      <c r="G3387" s="244"/>
      <c r="I3387" s="659"/>
    </row>
    <row r="3388" spans="1:15">
      <c r="A3388" s="245" t="s">
        <v>57</v>
      </c>
      <c r="B3388" s="455"/>
      <c r="C3388" s="246"/>
      <c r="D3388" s="317"/>
      <c r="E3388" s="248" t="s">
        <v>77</v>
      </c>
      <c r="F3388" s="249" t="s">
        <v>78</v>
      </c>
      <c r="G3388" s="264" t="s">
        <v>77</v>
      </c>
      <c r="H3388" s="220"/>
      <c r="I3388" s="657"/>
    </row>
    <row r="3389" spans="1:15">
      <c r="A3389" s="185" t="s">
        <v>87</v>
      </c>
      <c r="B3389" s="453"/>
      <c r="C3389" s="265"/>
      <c r="D3389" s="318"/>
      <c r="E3389" s="229">
        <f>ROUND(SUM(G3348,G3363,G3371,G3386),2)</f>
        <v>0</v>
      </c>
      <c r="F3389" s="266">
        <f>A</f>
        <v>0</v>
      </c>
      <c r="G3389" s="267">
        <f>E3389*F3389</f>
        <v>0</v>
      </c>
      <c r="I3389" s="659"/>
    </row>
    <row r="3390" spans="1:15">
      <c r="A3390" s="185" t="s">
        <v>85</v>
      </c>
      <c r="B3390" s="453"/>
      <c r="C3390" s="265"/>
      <c r="D3390" s="318"/>
      <c r="E3390" s="229">
        <f>SUM(G3348,G3363,G3371,G3386)</f>
        <v>0</v>
      </c>
      <c r="F3390" s="266">
        <f>I</f>
        <v>0</v>
      </c>
      <c r="G3390" s="267">
        <f>E3390*F3390</f>
        <v>0</v>
      </c>
      <c r="I3390" s="659"/>
    </row>
    <row r="3391" spans="1:15">
      <c r="A3391" s="185" t="s">
        <v>86</v>
      </c>
      <c r="B3391" s="453"/>
      <c r="C3391" s="265"/>
      <c r="D3391" s="318"/>
      <c r="E3391" s="229">
        <f>SUM(G3348,G3363,G3371,G3386)</f>
        <v>0</v>
      </c>
      <c r="F3391" s="266">
        <f>U</f>
        <v>0</v>
      </c>
      <c r="G3391" s="267">
        <f>E3391*F3391</f>
        <v>0</v>
      </c>
      <c r="I3391" s="659"/>
    </row>
    <row r="3392" spans="1:15" ht="33" customHeight="1" thickBot="1">
      <c r="A3392" s="234"/>
      <c r="B3392" s="456"/>
      <c r="C3392" s="235"/>
      <c r="D3392" s="237"/>
      <c r="E3392" s="237"/>
      <c r="F3392" s="268" t="s">
        <v>84</v>
      </c>
      <c r="G3392" s="262">
        <f>SUM(G3389:G3391)</f>
        <v>0</v>
      </c>
      <c r="I3392" s="659"/>
      <c r="J3392" s="295"/>
      <c r="K3392" s="296"/>
      <c r="L3392" s="296"/>
      <c r="M3392" s="296"/>
      <c r="N3392" s="296"/>
      <c r="O3392" s="296"/>
    </row>
    <row r="3393" spans="1:16" s="211" customFormat="1" ht="14" thickTop="1" thickBot="1">
      <c r="A3393" s="269"/>
      <c r="B3393" s="443"/>
      <c r="C3393" s="270"/>
      <c r="D3393" s="319"/>
      <c r="E3393" s="271" t="s">
        <v>89</v>
      </c>
      <c r="F3393" s="272"/>
      <c r="G3393" s="273">
        <f>ROUND(SUM(G3348,G3363,G3371,G3386,G3392),0)</f>
        <v>0</v>
      </c>
      <c r="I3393" s="660"/>
      <c r="J3393" s="212" t="str">
        <f>B3332</f>
        <v>2,4,4</v>
      </c>
      <c r="K3393" s="274">
        <f>E3389</f>
        <v>0</v>
      </c>
      <c r="L3393" s="294">
        <f>G3389</f>
        <v>0</v>
      </c>
      <c r="M3393" s="294">
        <f>G3390</f>
        <v>0</v>
      </c>
      <c r="N3393" s="294">
        <f>G3391</f>
        <v>0</v>
      </c>
      <c r="O3393" s="299">
        <f>SUM(K3393:N3393)</f>
        <v>0</v>
      </c>
      <c r="P3393" s="294"/>
    </row>
    <row r="3394" spans="1:16" ht="13.5" thickTop="1">
      <c r="A3394" s="275" t="s">
        <v>97</v>
      </c>
      <c r="B3394" s="438"/>
      <c r="C3394" s="215"/>
      <c r="D3394" s="217"/>
      <c r="E3394" s="217"/>
      <c r="F3394" s="216"/>
      <c r="G3394" s="219"/>
      <c r="I3394" s="659"/>
      <c r="P3394" s="294"/>
    </row>
    <row r="3395" spans="1:16">
      <c r="A3395" s="275"/>
      <c r="B3395" s="452"/>
      <c r="C3395" s="276"/>
      <c r="D3395" s="320"/>
      <c r="E3395" s="217"/>
      <c r="F3395" s="216"/>
      <c r="G3395" s="277">
        <f ca="1">TODAY()</f>
        <v>44839</v>
      </c>
      <c r="I3395" s="659"/>
      <c r="P3395" s="294"/>
    </row>
    <row r="3396" spans="1:16" ht="13.5" thickBot="1">
      <c r="A3396" s="234"/>
      <c r="B3396" s="456"/>
      <c r="C3396" s="235"/>
      <c r="D3396" s="237"/>
      <c r="E3396" s="237"/>
      <c r="F3396" s="236"/>
      <c r="G3396" s="278"/>
      <c r="I3396" s="659"/>
      <c r="P3396" s="294"/>
    </row>
    <row r="3397" spans="1:16" s="199" customFormat="1" ht="13.5" thickTop="1">
      <c r="A3397" s="196" t="s">
        <v>109</v>
      </c>
      <c r="B3397" s="458"/>
      <c r="C3397" s="196"/>
      <c r="D3397" s="198"/>
      <c r="E3397" s="198"/>
      <c r="F3397" s="197"/>
      <c r="G3397" s="197"/>
      <c r="I3397" s="321"/>
      <c r="J3397" s="200"/>
      <c r="O3397" s="297"/>
    </row>
    <row r="3398" spans="1:16" s="199" customFormat="1">
      <c r="A3398" s="196" t="str">
        <f>CONCATENATE('Prestaciones y AIU'!A3385," ANALISIS DE PRECIOS UNITARIOS")</f>
        <v xml:space="preserve"> ANALISIS DE PRECIOS UNITARIOS</v>
      </c>
      <c r="B3398" s="458"/>
      <c r="C3398" s="196"/>
      <c r="D3398" s="198"/>
      <c r="E3398" s="198"/>
      <c r="F3398" s="197"/>
      <c r="G3398" s="197"/>
      <c r="I3398" s="321"/>
      <c r="J3398" s="200"/>
      <c r="O3398" s="297"/>
    </row>
    <row r="3399" spans="1:16" s="199" customFormat="1">
      <c r="A3399" s="196" t="str">
        <f>Objeto_LIC</f>
        <v>OPTIMIZACION DEL SISTEMA DE ABASTECIMIENTO (ADUCCION, PRETRATAMIENTO Y CONDUCCION) DEL MUNICPIO DE TAME, DEPARTAMENTO DE ARAUCA</v>
      </c>
      <c r="B3399" s="458"/>
      <c r="C3399" s="196"/>
      <c r="D3399" s="198"/>
      <c r="E3399" s="198"/>
      <c r="F3399" s="197"/>
      <c r="G3399" s="197"/>
      <c r="I3399" s="321"/>
      <c r="J3399" s="200"/>
      <c r="O3399" s="297"/>
    </row>
    <row r="3400" spans="1:16" s="199" customFormat="1">
      <c r="A3400" s="196"/>
      <c r="B3400" s="458"/>
      <c r="C3400" s="196"/>
      <c r="D3400" s="198"/>
      <c r="E3400" s="198"/>
      <c r="F3400" s="197"/>
      <c r="G3400" s="197"/>
      <c r="I3400" s="321"/>
      <c r="J3400" s="200"/>
      <c r="O3400" s="297"/>
    </row>
    <row r="3401" spans="1:16" ht="13.5" thickBot="1">
      <c r="A3401" s="201"/>
      <c r="B3401" s="448"/>
      <c r="C3401" s="201"/>
      <c r="D3401" s="203"/>
      <c r="E3401" s="203"/>
      <c r="F3401" s="202"/>
      <c r="G3401" s="202"/>
    </row>
    <row r="3402" spans="1:16" s="211" customFormat="1" ht="13.5" thickTop="1">
      <c r="A3402" s="206"/>
      <c r="B3402" s="457"/>
      <c r="C3402" s="207"/>
      <c r="D3402" s="209"/>
      <c r="E3402" s="209"/>
      <c r="F3402" s="208"/>
      <c r="G3402" s="210" t="s">
        <v>110</v>
      </c>
      <c r="I3402" s="323"/>
      <c r="J3402" s="212"/>
      <c r="O3402" s="297"/>
    </row>
    <row r="3403" spans="1:16">
      <c r="A3403" s="213" t="s">
        <v>62</v>
      </c>
      <c r="B3403" s="750">
        <f>Proponente</f>
        <v>0</v>
      </c>
      <c r="C3403" s="750"/>
      <c r="D3403" s="750"/>
      <c r="E3403" s="750"/>
      <c r="F3403" s="750"/>
      <c r="G3403" s="751"/>
    </row>
    <row r="3404" spans="1:16" ht="58" customHeight="1">
      <c r="A3404" s="213" t="s">
        <v>63</v>
      </c>
      <c r="B3404" s="470" t="s">
        <v>353</v>
      </c>
      <c r="C3404" s="750" t="str">
        <f>VLOOKUP(B3404,Presupuesto!$A$4:$B$106,2,FALSE)</f>
        <v>Suministro e instalación pasa muro en HD L=0,50M, extremos brida ANSI B-16.1. D nominal  8". incluye unión brida por acople universal de 8" e incluye empaques, tornillos y recubrimiento con pintura epoxica</v>
      </c>
      <c r="D3404" s="750"/>
      <c r="E3404" s="750"/>
      <c r="F3404" s="750"/>
      <c r="G3404" s="751"/>
    </row>
    <row r="3405" spans="1:16">
      <c r="A3405" s="214"/>
      <c r="B3405" s="438"/>
      <c r="C3405" s="215"/>
      <c r="D3405" s="217"/>
      <c r="E3405" s="217"/>
      <c r="F3405" s="218" t="s">
        <v>88</v>
      </c>
      <c r="G3405" s="582" t="str">
        <f>IF(B3404=0,"-",VLOOKUP(B3404,Presupuesto!$A$5:$C$119,3,FALSE))</f>
        <v>UND</v>
      </c>
      <c r="H3405" s="582"/>
      <c r="I3405" s="582"/>
      <c r="J3405" s="582"/>
      <c r="K3405" s="583"/>
    </row>
    <row r="3406" spans="1:16" ht="13.5" thickBot="1">
      <c r="A3406" s="213" t="s">
        <v>64</v>
      </c>
      <c r="B3406" s="438"/>
      <c r="C3406" s="215"/>
      <c r="D3406" s="217"/>
      <c r="E3406" s="217"/>
      <c r="F3406" s="216"/>
      <c r="G3406" s="219"/>
      <c r="I3406" s="324"/>
      <c r="J3406" s="295"/>
      <c r="K3406" s="296"/>
      <c r="L3406" s="296"/>
      <c r="M3406" s="296"/>
      <c r="N3406" s="296"/>
      <c r="O3406" s="296"/>
    </row>
    <row r="3407" spans="1:16" s="220" customFormat="1" ht="13.5" thickTop="1">
      <c r="A3407" s="221" t="s">
        <v>57</v>
      </c>
      <c r="B3407" s="447" t="s">
        <v>65</v>
      </c>
      <c r="C3407" s="222" t="s">
        <v>66</v>
      </c>
      <c r="D3407" s="223" t="s">
        <v>74</v>
      </c>
      <c r="E3407" s="224" t="s">
        <v>100</v>
      </c>
      <c r="F3407" s="224" t="s">
        <v>79</v>
      </c>
      <c r="G3407" s="225" t="s">
        <v>70</v>
      </c>
      <c r="I3407" s="657"/>
      <c r="J3407" s="226"/>
      <c r="O3407" s="296"/>
    </row>
    <row r="3408" spans="1:16">
      <c r="A3408" s="227" t="str">
        <f t="shared" ref="A3408:A3419" si="622">IF(I3408=0,"-",VLOOKUP(I3408,EQUIPOS,2,FALSE))</f>
        <v>-</v>
      </c>
      <c r="B3408" s="228"/>
      <c r="C3408" s="228"/>
      <c r="D3408" s="651"/>
      <c r="E3408" s="229">
        <f t="shared" ref="E3408:E3419" si="623">IF(I3408=0,0,VLOOKUP(I3408,EQUIPOS,4,FALSE))</f>
        <v>0</v>
      </c>
      <c r="F3408" s="230">
        <f t="shared" ref="F3408:F3419" si="624">IF(D3408=0,0,E3408/D3408)</f>
        <v>0</v>
      </c>
      <c r="G3408" s="231"/>
      <c r="I3408" s="658"/>
    </row>
    <row r="3409" spans="1:15">
      <c r="A3409" s="227" t="str">
        <f t="shared" si="622"/>
        <v>-</v>
      </c>
      <c r="B3409" s="228"/>
      <c r="C3409" s="228"/>
      <c r="D3409" s="651"/>
      <c r="E3409" s="229">
        <f t="shared" si="623"/>
        <v>0</v>
      </c>
      <c r="F3409" s="230">
        <f t="shared" si="624"/>
        <v>0</v>
      </c>
      <c r="G3409" s="232"/>
      <c r="I3409" s="658"/>
    </row>
    <row r="3410" spans="1:15">
      <c r="A3410" s="227" t="str">
        <f t="shared" si="622"/>
        <v>-</v>
      </c>
      <c r="B3410" s="228"/>
      <c r="C3410" s="228"/>
      <c r="D3410" s="651"/>
      <c r="E3410" s="229">
        <f t="shared" si="623"/>
        <v>0</v>
      </c>
      <c r="F3410" s="230">
        <f t="shared" si="624"/>
        <v>0</v>
      </c>
      <c r="G3410" s="232"/>
      <c r="I3410" s="658"/>
    </row>
    <row r="3411" spans="1:15">
      <c r="A3411" s="227" t="str">
        <f t="shared" si="622"/>
        <v>-</v>
      </c>
      <c r="B3411" s="228"/>
      <c r="C3411" s="228"/>
      <c r="D3411" s="651"/>
      <c r="E3411" s="229">
        <f t="shared" si="623"/>
        <v>0</v>
      </c>
      <c r="F3411" s="230">
        <f t="shared" si="624"/>
        <v>0</v>
      </c>
      <c r="G3411" s="232"/>
      <c r="I3411" s="658"/>
    </row>
    <row r="3412" spans="1:15">
      <c r="A3412" s="227" t="str">
        <f t="shared" si="622"/>
        <v>-</v>
      </c>
      <c r="B3412" s="228"/>
      <c r="C3412" s="228"/>
      <c r="D3412" s="651"/>
      <c r="E3412" s="229">
        <f t="shared" si="623"/>
        <v>0</v>
      </c>
      <c r="F3412" s="230">
        <f t="shared" si="624"/>
        <v>0</v>
      </c>
      <c r="G3412" s="232"/>
      <c r="I3412" s="658"/>
    </row>
    <row r="3413" spans="1:15">
      <c r="A3413" s="227" t="str">
        <f t="shared" si="622"/>
        <v>-</v>
      </c>
      <c r="B3413" s="228"/>
      <c r="C3413" s="228"/>
      <c r="D3413" s="651"/>
      <c r="E3413" s="229">
        <f t="shared" si="623"/>
        <v>0</v>
      </c>
      <c r="F3413" s="230">
        <f t="shared" si="624"/>
        <v>0</v>
      </c>
      <c r="G3413" s="232"/>
      <c r="I3413" s="658"/>
    </row>
    <row r="3414" spans="1:15">
      <c r="A3414" s="227" t="str">
        <f t="shared" si="622"/>
        <v>-</v>
      </c>
      <c r="B3414" s="228"/>
      <c r="C3414" s="228"/>
      <c r="D3414" s="494"/>
      <c r="E3414" s="229">
        <f t="shared" si="623"/>
        <v>0</v>
      </c>
      <c r="F3414" s="230">
        <f t="shared" si="624"/>
        <v>0</v>
      </c>
      <c r="G3414" s="232"/>
      <c r="I3414" s="658"/>
    </row>
    <row r="3415" spans="1:15">
      <c r="A3415" s="227" t="str">
        <f t="shared" si="622"/>
        <v>-</v>
      </c>
      <c r="B3415" s="228"/>
      <c r="C3415" s="228"/>
      <c r="D3415" s="494"/>
      <c r="E3415" s="229">
        <f t="shared" si="623"/>
        <v>0</v>
      </c>
      <c r="F3415" s="230">
        <f t="shared" si="624"/>
        <v>0</v>
      </c>
      <c r="G3415" s="232"/>
      <c r="I3415" s="658"/>
    </row>
    <row r="3416" spans="1:15">
      <c r="A3416" s="227" t="str">
        <f t="shared" si="622"/>
        <v>-</v>
      </c>
      <c r="B3416" s="228"/>
      <c r="C3416" s="228"/>
      <c r="D3416" s="494"/>
      <c r="E3416" s="229">
        <f t="shared" si="623"/>
        <v>0</v>
      </c>
      <c r="F3416" s="230">
        <f t="shared" si="624"/>
        <v>0</v>
      </c>
      <c r="G3416" s="232"/>
      <c r="I3416" s="658"/>
    </row>
    <row r="3417" spans="1:15">
      <c r="A3417" s="227" t="str">
        <f t="shared" si="622"/>
        <v>-</v>
      </c>
      <c r="B3417" s="228"/>
      <c r="C3417" s="228"/>
      <c r="D3417" s="494"/>
      <c r="E3417" s="229">
        <f t="shared" si="623"/>
        <v>0</v>
      </c>
      <c r="F3417" s="230">
        <f t="shared" si="624"/>
        <v>0</v>
      </c>
      <c r="G3417" s="232"/>
      <c r="I3417" s="658"/>
    </row>
    <row r="3418" spans="1:15">
      <c r="A3418" s="227" t="str">
        <f t="shared" si="622"/>
        <v>-</v>
      </c>
      <c r="B3418" s="228"/>
      <c r="C3418" s="228"/>
      <c r="D3418" s="494"/>
      <c r="E3418" s="229">
        <f t="shared" si="623"/>
        <v>0</v>
      </c>
      <c r="F3418" s="230">
        <f t="shared" si="624"/>
        <v>0</v>
      </c>
      <c r="G3418" s="232"/>
      <c r="I3418" s="658"/>
    </row>
    <row r="3419" spans="1:15">
      <c r="A3419" s="227" t="str">
        <f t="shared" si="622"/>
        <v>-</v>
      </c>
      <c r="B3419" s="228"/>
      <c r="C3419" s="228"/>
      <c r="D3419" s="494"/>
      <c r="E3419" s="229">
        <f t="shared" si="623"/>
        <v>0</v>
      </c>
      <c r="F3419" s="230">
        <f t="shared" si="624"/>
        <v>0</v>
      </c>
      <c r="G3419" s="232"/>
      <c r="I3419" s="658"/>
    </row>
    <row r="3420" spans="1:15" ht="13.5" thickBot="1">
      <c r="A3420" s="234"/>
      <c r="B3420" s="456"/>
      <c r="C3420" s="235"/>
      <c r="D3420" s="503"/>
      <c r="E3420" s="237"/>
      <c r="F3420" s="238" t="s">
        <v>80</v>
      </c>
      <c r="G3420" s="239">
        <f>SUM(F3408:F3419)</f>
        <v>0</v>
      </c>
      <c r="I3420" s="659"/>
    </row>
    <row r="3421" spans="1:15" ht="13.5" thickTop="1">
      <c r="A3421" s="240" t="s">
        <v>67</v>
      </c>
      <c r="B3421" s="446"/>
      <c r="C3421" s="241"/>
      <c r="D3421" s="509"/>
      <c r="E3421" s="243"/>
      <c r="F3421" s="242"/>
      <c r="G3421" s="244"/>
      <c r="I3421" s="659"/>
    </row>
    <row r="3422" spans="1:15" s="220" customFormat="1" ht="26">
      <c r="A3422" s="245" t="s">
        <v>57</v>
      </c>
      <c r="B3422" s="455"/>
      <c r="C3422" s="247" t="s">
        <v>58</v>
      </c>
      <c r="D3422" s="515" t="s">
        <v>68</v>
      </c>
      <c r="E3422" s="248" t="s">
        <v>69</v>
      </c>
      <c r="F3422" s="249" t="s">
        <v>79</v>
      </c>
      <c r="G3422" s="250" t="s">
        <v>70</v>
      </c>
      <c r="I3422" s="657"/>
      <c r="J3422" s="226"/>
      <c r="O3422" s="296"/>
    </row>
    <row r="3423" spans="1:15">
      <c r="A3423" s="748" t="str">
        <f t="shared" ref="A3423:A3434" si="625">IF(I3423=0,"",VLOOKUP(I3423,MATERIALES,2,FALSE))</f>
        <v/>
      </c>
      <c r="B3423" s="749"/>
      <c r="C3423" s="251" t="str">
        <f t="shared" ref="C3423:C3431" si="626">IF(I3423=0,"",VLOOKUP(I3423,MATERIALES,3,FALSE))</f>
        <v/>
      </c>
      <c r="D3423" s="494"/>
      <c r="E3423" s="252">
        <f t="shared" ref="E3423:E3434" si="627">IF(I3423=0,0,VLOOKUP(I3423,MATERIALES,4,FALSE))</f>
        <v>0</v>
      </c>
      <c r="F3423" s="230">
        <f>D3423*E3423</f>
        <v>0</v>
      </c>
      <c r="G3423" s="231"/>
      <c r="I3423" s="658"/>
    </row>
    <row r="3424" spans="1:15">
      <c r="A3424" s="748" t="str">
        <f t="shared" si="625"/>
        <v/>
      </c>
      <c r="B3424" s="749"/>
      <c r="C3424" s="251" t="str">
        <f t="shared" si="626"/>
        <v/>
      </c>
      <c r="D3424" s="494"/>
      <c r="E3424" s="252">
        <f t="shared" si="627"/>
        <v>0</v>
      </c>
      <c r="F3424" s="230">
        <f t="shared" ref="F3424:F3434" si="628">D3424*E3424</f>
        <v>0</v>
      </c>
      <c r="G3424" s="232"/>
      <c r="I3424" s="658"/>
    </row>
    <row r="3425" spans="1:9">
      <c r="A3425" s="748" t="str">
        <f t="shared" si="625"/>
        <v/>
      </c>
      <c r="B3425" s="749"/>
      <c r="C3425" s="251" t="str">
        <f t="shared" si="626"/>
        <v/>
      </c>
      <c r="D3425" s="494"/>
      <c r="E3425" s="252">
        <f t="shared" si="627"/>
        <v>0</v>
      </c>
      <c r="F3425" s="230">
        <f t="shared" si="628"/>
        <v>0</v>
      </c>
      <c r="G3425" s="232"/>
      <c r="I3425" s="658"/>
    </row>
    <row r="3426" spans="1:9">
      <c r="A3426" s="748" t="str">
        <f t="shared" si="625"/>
        <v/>
      </c>
      <c r="B3426" s="749"/>
      <c r="C3426" s="251" t="str">
        <f t="shared" si="626"/>
        <v/>
      </c>
      <c r="D3426" s="494"/>
      <c r="E3426" s="252">
        <f t="shared" si="627"/>
        <v>0</v>
      </c>
      <c r="F3426" s="230">
        <f t="shared" si="628"/>
        <v>0</v>
      </c>
      <c r="G3426" s="232"/>
      <c r="I3426" s="658"/>
    </row>
    <row r="3427" spans="1:9">
      <c r="A3427" s="748" t="str">
        <f t="shared" si="625"/>
        <v/>
      </c>
      <c r="B3427" s="749"/>
      <c r="C3427" s="251" t="str">
        <f t="shared" si="626"/>
        <v/>
      </c>
      <c r="D3427" s="494"/>
      <c r="E3427" s="252">
        <f t="shared" si="627"/>
        <v>0</v>
      </c>
      <c r="F3427" s="230">
        <f t="shared" si="628"/>
        <v>0</v>
      </c>
      <c r="G3427" s="232"/>
      <c r="I3427" s="658"/>
    </row>
    <row r="3428" spans="1:9">
      <c r="A3428" s="748" t="str">
        <f t="shared" si="625"/>
        <v/>
      </c>
      <c r="B3428" s="749"/>
      <c r="C3428" s="251" t="str">
        <f t="shared" si="626"/>
        <v/>
      </c>
      <c r="D3428" s="494"/>
      <c r="E3428" s="252">
        <f t="shared" si="627"/>
        <v>0</v>
      </c>
      <c r="F3428" s="230">
        <f t="shared" si="628"/>
        <v>0</v>
      </c>
      <c r="G3428" s="232"/>
      <c r="I3428" s="658"/>
    </row>
    <row r="3429" spans="1:9">
      <c r="A3429" s="748" t="str">
        <f t="shared" si="625"/>
        <v/>
      </c>
      <c r="B3429" s="749"/>
      <c r="C3429" s="251" t="str">
        <f t="shared" si="626"/>
        <v/>
      </c>
      <c r="D3429" s="494"/>
      <c r="E3429" s="252">
        <f t="shared" si="627"/>
        <v>0</v>
      </c>
      <c r="F3429" s="230">
        <f t="shared" si="628"/>
        <v>0</v>
      </c>
      <c r="G3429" s="232"/>
      <c r="I3429" s="658"/>
    </row>
    <row r="3430" spans="1:9">
      <c r="A3430" s="748" t="str">
        <f t="shared" si="625"/>
        <v/>
      </c>
      <c r="B3430" s="749"/>
      <c r="C3430" s="251" t="str">
        <f t="shared" si="626"/>
        <v/>
      </c>
      <c r="D3430" s="494"/>
      <c r="E3430" s="252">
        <f t="shared" si="627"/>
        <v>0</v>
      </c>
      <c r="F3430" s="230">
        <f t="shared" si="628"/>
        <v>0</v>
      </c>
      <c r="G3430" s="253"/>
      <c r="I3430" s="658"/>
    </row>
    <row r="3431" spans="1:9">
      <c r="A3431" s="748" t="str">
        <f t="shared" si="625"/>
        <v/>
      </c>
      <c r="B3431" s="749"/>
      <c r="C3431" s="251" t="str">
        <f t="shared" si="626"/>
        <v/>
      </c>
      <c r="D3431" s="494"/>
      <c r="E3431" s="252">
        <f t="shared" si="627"/>
        <v>0</v>
      </c>
      <c r="F3431" s="230">
        <f t="shared" si="628"/>
        <v>0</v>
      </c>
      <c r="G3431" s="232"/>
      <c r="I3431" s="658"/>
    </row>
    <row r="3432" spans="1:9">
      <c r="A3432" s="748" t="str">
        <f t="shared" si="625"/>
        <v/>
      </c>
      <c r="B3432" s="749"/>
      <c r="C3432" s="251"/>
      <c r="D3432" s="494"/>
      <c r="E3432" s="252">
        <f t="shared" si="627"/>
        <v>0</v>
      </c>
      <c r="F3432" s="230">
        <f t="shared" si="628"/>
        <v>0</v>
      </c>
      <c r="G3432" s="232"/>
      <c r="I3432" s="658"/>
    </row>
    <row r="3433" spans="1:9">
      <c r="A3433" s="748" t="str">
        <f t="shared" si="625"/>
        <v/>
      </c>
      <c r="B3433" s="749"/>
      <c r="C3433" s="251"/>
      <c r="D3433" s="494"/>
      <c r="E3433" s="252">
        <f t="shared" si="627"/>
        <v>0</v>
      </c>
      <c r="F3433" s="230">
        <f t="shared" si="628"/>
        <v>0</v>
      </c>
      <c r="G3433" s="232"/>
      <c r="I3433" s="658"/>
    </row>
    <row r="3434" spans="1:9">
      <c r="A3434" s="748" t="str">
        <f t="shared" si="625"/>
        <v/>
      </c>
      <c r="B3434" s="749"/>
      <c r="C3434" s="251" t="str">
        <f t="shared" ref="C3434" si="629">IF(I3434=0,"",VLOOKUP(I3434,MATERIALES,3,FALSE))</f>
        <v/>
      </c>
      <c r="D3434" s="494"/>
      <c r="E3434" s="252">
        <f t="shared" si="627"/>
        <v>0</v>
      </c>
      <c r="F3434" s="230">
        <f t="shared" si="628"/>
        <v>0</v>
      </c>
      <c r="G3434" s="233"/>
      <c r="I3434" s="658"/>
    </row>
    <row r="3435" spans="1:9" ht="26.25" customHeight="1" thickBot="1">
      <c r="A3435" s="214"/>
      <c r="B3435" s="438"/>
      <c r="C3435" s="215"/>
      <c r="D3435" s="483"/>
      <c r="E3435" s="254"/>
      <c r="F3435" s="255" t="s">
        <v>81</v>
      </c>
      <c r="G3435" s="253">
        <f>ROUND(SUM(F3423:F3434),0)</f>
        <v>0</v>
      </c>
      <c r="I3435" s="659"/>
    </row>
    <row r="3436" spans="1:9" ht="14" thickTop="1" thickBot="1">
      <c r="A3436" s="256" t="s">
        <v>72</v>
      </c>
      <c r="B3436" s="445"/>
      <c r="C3436" s="257"/>
      <c r="D3436" s="523"/>
      <c r="E3436" s="259"/>
      <c r="F3436" s="258"/>
      <c r="G3436" s="260"/>
      <c r="I3436" s="659"/>
    </row>
    <row r="3437" spans="1:9" ht="13.5" thickTop="1">
      <c r="A3437" s="245" t="s">
        <v>57</v>
      </c>
      <c r="B3437" s="455"/>
      <c r="C3437" s="248" t="s">
        <v>71</v>
      </c>
      <c r="D3437" s="515" t="s">
        <v>75</v>
      </c>
      <c r="E3437" s="248" t="s">
        <v>98</v>
      </c>
      <c r="F3437" s="249" t="s">
        <v>79</v>
      </c>
      <c r="G3437" s="250" t="s">
        <v>70</v>
      </c>
      <c r="I3437" s="659"/>
    </row>
    <row r="3438" spans="1:9">
      <c r="A3438" s="748" t="str">
        <f>IF(I3438=0,"",VLOOKUP(I3438,EQUIPOS,2,FALSE))</f>
        <v/>
      </c>
      <c r="B3438" s="749"/>
      <c r="C3438" s="195"/>
      <c r="D3438" s="494"/>
      <c r="E3438" s="252">
        <f>IF(I3438=0,0,VLOOKUP(I3438,EQUIPOS,4,FALSE))</f>
        <v>0</v>
      </c>
      <c r="F3438" s="230">
        <f>C3438*D3438*E3438</f>
        <v>0</v>
      </c>
      <c r="G3438" s="231"/>
      <c r="I3438" s="658"/>
    </row>
    <row r="3439" spans="1:9">
      <c r="A3439" s="748" t="str">
        <f>IF(I3439=0,"",VLOOKUP(I3439,EQUIPOS,2,FALSE))</f>
        <v/>
      </c>
      <c r="B3439" s="749"/>
      <c r="C3439" s="195"/>
      <c r="D3439" s="494"/>
      <c r="E3439" s="252">
        <f>IF(I3439=0,0,VLOOKUP(I3439,EQUIPOS,4,FALSE))</f>
        <v>0</v>
      </c>
      <c r="F3439" s="230">
        <f t="shared" ref="F3439:F3442" si="630">C3439*D3439*E3439</f>
        <v>0</v>
      </c>
      <c r="G3439" s="232"/>
      <c r="I3439" s="658"/>
    </row>
    <row r="3440" spans="1:9">
      <c r="A3440" s="748" t="str">
        <f>IF(I3440=0,"",VLOOKUP(I3440,EQUIPOS,2,FALSE))</f>
        <v/>
      </c>
      <c r="B3440" s="749"/>
      <c r="C3440" s="195"/>
      <c r="D3440" s="494"/>
      <c r="E3440" s="252">
        <f>IF(I3440=0,0,VLOOKUP(I3440,EQUIPOS,4,FALSE))</f>
        <v>0</v>
      </c>
      <c r="F3440" s="230">
        <f t="shared" si="630"/>
        <v>0</v>
      </c>
      <c r="G3440" s="232"/>
      <c r="I3440" s="658"/>
    </row>
    <row r="3441" spans="1:9">
      <c r="A3441" s="748" t="str">
        <f>IF(I3441=0,"",VLOOKUP(I3441,EQUIPOS,2,FALSE))</f>
        <v/>
      </c>
      <c r="B3441" s="749"/>
      <c r="C3441" s="195"/>
      <c r="D3441" s="494"/>
      <c r="E3441" s="252">
        <f>IF(I3441=0,0,VLOOKUP(I3441,EQUIPOS,4,FALSE))</f>
        <v>0</v>
      </c>
      <c r="F3441" s="230">
        <f t="shared" si="630"/>
        <v>0</v>
      </c>
      <c r="G3441" s="232"/>
      <c r="I3441" s="658"/>
    </row>
    <row r="3442" spans="1:9">
      <c r="A3442" s="748" t="str">
        <f>IF(I3442=0,"",VLOOKUP(I3442,EQUIPOS,2,FALSE))</f>
        <v/>
      </c>
      <c r="B3442" s="749"/>
      <c r="C3442" s="195"/>
      <c r="D3442" s="494"/>
      <c r="E3442" s="252">
        <f>IF(I3442=0,0,VLOOKUP(I3442,EQUIPOS,4,FALSE))</f>
        <v>0</v>
      </c>
      <c r="F3442" s="230">
        <f t="shared" si="630"/>
        <v>0</v>
      </c>
      <c r="G3442" s="233"/>
      <c r="I3442" s="658"/>
    </row>
    <row r="3443" spans="1:9" ht="30.75" customHeight="1" thickBot="1">
      <c r="A3443" s="234"/>
      <c r="B3443" s="456"/>
      <c r="C3443" s="235"/>
      <c r="D3443" s="503"/>
      <c r="E3443" s="261"/>
      <c r="F3443" s="238" t="s">
        <v>82</v>
      </c>
      <c r="G3443" s="262">
        <f>ROUND(SUM(F3438:F3442),0)</f>
        <v>0</v>
      </c>
      <c r="I3443" s="659"/>
    </row>
    <row r="3444" spans="1:9" ht="13.5" thickTop="1">
      <c r="A3444" s="240" t="s">
        <v>73</v>
      </c>
      <c r="B3444" s="446"/>
      <c r="C3444" s="241"/>
      <c r="D3444" s="509"/>
      <c r="E3444" s="243"/>
      <c r="F3444" s="242"/>
      <c r="G3444" s="244"/>
      <c r="I3444" s="659"/>
    </row>
    <row r="3445" spans="1:9" ht="26">
      <c r="A3445" s="245" t="s">
        <v>57</v>
      </c>
      <c r="B3445" s="454" t="s">
        <v>58</v>
      </c>
      <c r="C3445" s="247" t="s">
        <v>68</v>
      </c>
      <c r="D3445" s="515" t="s">
        <v>74</v>
      </c>
      <c r="E3445" s="248" t="s">
        <v>69</v>
      </c>
      <c r="F3445" s="249" t="s">
        <v>79</v>
      </c>
      <c r="G3445" s="250" t="s">
        <v>70</v>
      </c>
      <c r="H3445" s="220"/>
      <c r="I3445" s="657"/>
    </row>
    <row r="3446" spans="1:9">
      <c r="A3446" s="263" t="str">
        <f t="shared" ref="A3446:A3457" si="631">IF(I3446=0,"",VLOOKUP(I3446,MANOOBRA,2,FALSE))</f>
        <v/>
      </c>
      <c r="B3446" s="444" t="str">
        <f t="shared" ref="B3446:B3457" si="632">IF(I3446=0,"",VLOOKUP(I3446,MANOOBRA,3,FALSE))</f>
        <v/>
      </c>
      <c r="C3446" s="195"/>
      <c r="D3446" s="563"/>
      <c r="E3446" s="252">
        <f t="shared" ref="E3446:E3457" si="633">IF(I3446=0,0,VLOOKUP(I3446,MANOOBRA,4,FALSE))</f>
        <v>0</v>
      </c>
      <c r="F3446" s="230">
        <f>IF(D3446=0,0,C3446*E3446/D3446)</f>
        <v>0</v>
      </c>
      <c r="G3446" s="231"/>
      <c r="I3446" s="658"/>
    </row>
    <row r="3447" spans="1:9">
      <c r="A3447" s="263" t="str">
        <f t="shared" si="631"/>
        <v/>
      </c>
      <c r="B3447" s="444" t="str">
        <f t="shared" si="632"/>
        <v/>
      </c>
      <c r="C3447" s="195"/>
      <c r="D3447" s="563"/>
      <c r="E3447" s="252">
        <f t="shared" si="633"/>
        <v>0</v>
      </c>
      <c r="F3447" s="230">
        <f t="shared" ref="F3447:F3457" si="634">IF(D3447=0,0,C3447*E3447/D3447)</f>
        <v>0</v>
      </c>
      <c r="G3447" s="232"/>
      <c r="I3447" s="658"/>
    </row>
    <row r="3448" spans="1:9">
      <c r="A3448" s="263" t="str">
        <f t="shared" si="631"/>
        <v/>
      </c>
      <c r="B3448" s="444" t="str">
        <f t="shared" si="632"/>
        <v/>
      </c>
      <c r="C3448" s="195"/>
      <c r="D3448" s="563"/>
      <c r="E3448" s="252">
        <f t="shared" si="633"/>
        <v>0</v>
      </c>
      <c r="F3448" s="230">
        <f t="shared" si="634"/>
        <v>0</v>
      </c>
      <c r="G3448" s="232"/>
      <c r="I3448" s="658"/>
    </row>
    <row r="3449" spans="1:9">
      <c r="A3449" s="263" t="str">
        <f t="shared" si="631"/>
        <v/>
      </c>
      <c r="B3449" s="444" t="str">
        <f t="shared" si="632"/>
        <v/>
      </c>
      <c r="C3449" s="195"/>
      <c r="D3449" s="563"/>
      <c r="E3449" s="252">
        <f t="shared" si="633"/>
        <v>0</v>
      </c>
      <c r="F3449" s="230">
        <f t="shared" si="634"/>
        <v>0</v>
      </c>
      <c r="G3449" s="232"/>
      <c r="I3449" s="658"/>
    </row>
    <row r="3450" spans="1:9">
      <c r="A3450" s="263" t="str">
        <f t="shared" si="631"/>
        <v/>
      </c>
      <c r="B3450" s="444" t="str">
        <f t="shared" si="632"/>
        <v/>
      </c>
      <c r="C3450" s="195"/>
      <c r="D3450" s="563"/>
      <c r="E3450" s="252">
        <f t="shared" si="633"/>
        <v>0</v>
      </c>
      <c r="F3450" s="230">
        <f t="shared" si="634"/>
        <v>0</v>
      </c>
      <c r="G3450" s="232"/>
      <c r="I3450" s="658"/>
    </row>
    <row r="3451" spans="1:9">
      <c r="A3451" s="263" t="str">
        <f t="shared" si="631"/>
        <v/>
      </c>
      <c r="B3451" s="444" t="str">
        <f t="shared" si="632"/>
        <v/>
      </c>
      <c r="C3451" s="195"/>
      <c r="D3451" s="527"/>
      <c r="E3451" s="252">
        <f t="shared" si="633"/>
        <v>0</v>
      </c>
      <c r="F3451" s="230">
        <f t="shared" si="634"/>
        <v>0</v>
      </c>
      <c r="G3451" s="232"/>
      <c r="I3451" s="658"/>
    </row>
    <row r="3452" spans="1:9">
      <c r="A3452" s="263" t="str">
        <f t="shared" si="631"/>
        <v/>
      </c>
      <c r="B3452" s="444" t="str">
        <f t="shared" si="632"/>
        <v/>
      </c>
      <c r="C3452" s="195"/>
      <c r="D3452" s="527"/>
      <c r="E3452" s="252">
        <f t="shared" si="633"/>
        <v>0</v>
      </c>
      <c r="F3452" s="230">
        <f t="shared" si="634"/>
        <v>0</v>
      </c>
      <c r="G3452" s="232"/>
      <c r="I3452" s="658"/>
    </row>
    <row r="3453" spans="1:9">
      <c r="A3453" s="263" t="str">
        <f t="shared" si="631"/>
        <v/>
      </c>
      <c r="B3453" s="444" t="str">
        <f t="shared" si="632"/>
        <v/>
      </c>
      <c r="C3453" s="195"/>
      <c r="D3453" s="527"/>
      <c r="E3453" s="252">
        <f t="shared" si="633"/>
        <v>0</v>
      </c>
      <c r="F3453" s="230">
        <f t="shared" si="634"/>
        <v>0</v>
      </c>
      <c r="G3453" s="232"/>
      <c r="I3453" s="658"/>
    </row>
    <row r="3454" spans="1:9">
      <c r="A3454" s="263" t="str">
        <f t="shared" si="631"/>
        <v/>
      </c>
      <c r="B3454" s="444" t="str">
        <f t="shared" si="632"/>
        <v/>
      </c>
      <c r="C3454" s="195"/>
      <c r="D3454" s="527"/>
      <c r="E3454" s="252">
        <f t="shared" si="633"/>
        <v>0</v>
      </c>
      <c r="F3454" s="230">
        <f t="shared" si="634"/>
        <v>0</v>
      </c>
      <c r="G3454" s="232"/>
      <c r="I3454" s="658"/>
    </row>
    <row r="3455" spans="1:9">
      <c r="A3455" s="263" t="str">
        <f t="shared" si="631"/>
        <v/>
      </c>
      <c r="B3455" s="444" t="str">
        <f t="shared" si="632"/>
        <v/>
      </c>
      <c r="C3455" s="195"/>
      <c r="D3455" s="527"/>
      <c r="E3455" s="252">
        <f t="shared" si="633"/>
        <v>0</v>
      </c>
      <c r="F3455" s="230">
        <f t="shared" si="634"/>
        <v>0</v>
      </c>
      <c r="G3455" s="232"/>
      <c r="I3455" s="658"/>
    </row>
    <row r="3456" spans="1:9">
      <c r="A3456" s="263" t="str">
        <f t="shared" si="631"/>
        <v/>
      </c>
      <c r="B3456" s="444" t="str">
        <f t="shared" si="632"/>
        <v/>
      </c>
      <c r="C3456" s="195"/>
      <c r="D3456" s="527"/>
      <c r="E3456" s="252">
        <f t="shared" si="633"/>
        <v>0</v>
      </c>
      <c r="F3456" s="230">
        <f t="shared" si="634"/>
        <v>0</v>
      </c>
      <c r="G3456" s="232"/>
      <c r="I3456" s="658"/>
    </row>
    <row r="3457" spans="1:16">
      <c r="A3457" s="263" t="str">
        <f t="shared" si="631"/>
        <v/>
      </c>
      <c r="B3457" s="444" t="str">
        <f t="shared" si="632"/>
        <v/>
      </c>
      <c r="C3457" s="195"/>
      <c r="D3457" s="527"/>
      <c r="E3457" s="252">
        <f t="shared" si="633"/>
        <v>0</v>
      </c>
      <c r="F3457" s="230">
        <f t="shared" si="634"/>
        <v>0</v>
      </c>
      <c r="G3457" s="233"/>
      <c r="I3457" s="658"/>
    </row>
    <row r="3458" spans="1:16" ht="31.5" customHeight="1" thickBot="1">
      <c r="A3458" s="234"/>
      <c r="B3458" s="456"/>
      <c r="C3458" s="235"/>
      <c r="D3458" s="237"/>
      <c r="E3458" s="237"/>
      <c r="F3458" s="238" t="s">
        <v>83</v>
      </c>
      <c r="G3458" s="262">
        <f>ROUND(SUM(F3446:F3457),0)</f>
        <v>0</v>
      </c>
      <c r="I3458" s="659"/>
    </row>
    <row r="3459" spans="1:16" ht="13.5" thickTop="1">
      <c r="A3459" s="186" t="s">
        <v>76</v>
      </c>
      <c r="B3459" s="446"/>
      <c r="C3459" s="241"/>
      <c r="D3459" s="243"/>
      <c r="E3459" s="243"/>
      <c r="F3459" s="242"/>
      <c r="G3459" s="244"/>
      <c r="I3459" s="659"/>
    </row>
    <row r="3460" spans="1:16">
      <c r="A3460" s="245" t="s">
        <v>57</v>
      </c>
      <c r="B3460" s="455"/>
      <c r="C3460" s="246"/>
      <c r="D3460" s="317"/>
      <c r="E3460" s="248" t="s">
        <v>77</v>
      </c>
      <c r="F3460" s="249" t="s">
        <v>78</v>
      </c>
      <c r="G3460" s="264" t="s">
        <v>77</v>
      </c>
      <c r="H3460" s="220"/>
      <c r="I3460" s="657"/>
    </row>
    <row r="3461" spans="1:16">
      <c r="A3461" s="185" t="s">
        <v>87</v>
      </c>
      <c r="B3461" s="453"/>
      <c r="C3461" s="265"/>
      <c r="D3461" s="318"/>
      <c r="E3461" s="229">
        <f>ROUND(SUM(G3420,G3435,G3443,G3458),2)</f>
        <v>0</v>
      </c>
      <c r="F3461" s="266">
        <f>A</f>
        <v>0</v>
      </c>
      <c r="G3461" s="267">
        <f>E3461*F3461</f>
        <v>0</v>
      </c>
      <c r="I3461" s="659"/>
    </row>
    <row r="3462" spans="1:16">
      <c r="A3462" s="185" t="s">
        <v>85</v>
      </c>
      <c r="B3462" s="453"/>
      <c r="C3462" s="265"/>
      <c r="D3462" s="318"/>
      <c r="E3462" s="229">
        <f>SUM(G3420,G3435,G3443,G3458)</f>
        <v>0</v>
      </c>
      <c r="F3462" s="266">
        <f>I</f>
        <v>0</v>
      </c>
      <c r="G3462" s="267">
        <f>E3462*F3462</f>
        <v>0</v>
      </c>
      <c r="I3462" s="659"/>
    </row>
    <row r="3463" spans="1:16">
      <c r="A3463" s="185" t="s">
        <v>86</v>
      </c>
      <c r="B3463" s="453"/>
      <c r="C3463" s="265"/>
      <c r="D3463" s="318"/>
      <c r="E3463" s="229">
        <f>SUM(G3420,G3435,G3443,G3458)</f>
        <v>0</v>
      </c>
      <c r="F3463" s="266">
        <f>U</f>
        <v>0</v>
      </c>
      <c r="G3463" s="267">
        <f>E3463*F3463</f>
        <v>0</v>
      </c>
      <c r="I3463" s="659"/>
    </row>
    <row r="3464" spans="1:16" ht="33" customHeight="1" thickBot="1">
      <c r="A3464" s="234"/>
      <c r="B3464" s="456"/>
      <c r="C3464" s="235"/>
      <c r="D3464" s="237"/>
      <c r="E3464" s="237"/>
      <c r="F3464" s="268" t="s">
        <v>84</v>
      </c>
      <c r="G3464" s="262">
        <f>SUM(G3461:G3463)</f>
        <v>0</v>
      </c>
      <c r="I3464" s="659"/>
      <c r="J3464" s="295"/>
      <c r="K3464" s="296"/>
      <c r="L3464" s="296"/>
      <c r="M3464" s="296"/>
      <c r="N3464" s="296"/>
      <c r="O3464" s="296"/>
    </row>
    <row r="3465" spans="1:16" s="211" customFormat="1" ht="14" thickTop="1" thickBot="1">
      <c r="A3465" s="269"/>
      <c r="B3465" s="443"/>
      <c r="C3465" s="270"/>
      <c r="D3465" s="319"/>
      <c r="E3465" s="271" t="s">
        <v>89</v>
      </c>
      <c r="F3465" s="272"/>
      <c r="G3465" s="273">
        <f>ROUND(SUM(G3420,G3435,G3443,G3458,G3464),0)</f>
        <v>0</v>
      </c>
      <c r="I3465" s="660"/>
      <c r="J3465" s="212" t="str">
        <f>B3404</f>
        <v>2,4,5</v>
      </c>
      <c r="K3465" s="274">
        <f>E3461</f>
        <v>0</v>
      </c>
      <c r="L3465" s="294">
        <f>G3461</f>
        <v>0</v>
      </c>
      <c r="M3465" s="294">
        <f>G3462</f>
        <v>0</v>
      </c>
      <c r="N3465" s="294">
        <f>G3463</f>
        <v>0</v>
      </c>
      <c r="O3465" s="299">
        <f>SUM(K3465:N3465)</f>
        <v>0</v>
      </c>
      <c r="P3465" s="294"/>
    </row>
    <row r="3466" spans="1:16" ht="13.5" thickTop="1">
      <c r="A3466" s="275" t="s">
        <v>97</v>
      </c>
      <c r="B3466" s="438"/>
      <c r="C3466" s="215"/>
      <c r="D3466" s="217"/>
      <c r="E3466" s="217"/>
      <c r="F3466" s="216"/>
      <c r="G3466" s="219"/>
      <c r="I3466" s="659"/>
      <c r="P3466" s="294"/>
    </row>
    <row r="3467" spans="1:16">
      <c r="A3467" s="275"/>
      <c r="B3467" s="452"/>
      <c r="C3467" s="276"/>
      <c r="D3467" s="320"/>
      <c r="E3467" s="217"/>
      <c r="F3467" s="216"/>
      <c r="G3467" s="277">
        <f ca="1">TODAY()</f>
        <v>44839</v>
      </c>
      <c r="I3467" s="659"/>
      <c r="P3467" s="294"/>
    </row>
    <row r="3468" spans="1:16" ht="13.5" thickBot="1">
      <c r="A3468" s="234"/>
      <c r="B3468" s="456"/>
      <c r="C3468" s="235"/>
      <c r="D3468" s="237"/>
      <c r="E3468" s="237"/>
      <c r="F3468" s="236"/>
      <c r="G3468" s="278"/>
      <c r="I3468" s="659"/>
      <c r="P3468" s="294"/>
    </row>
    <row r="3469" spans="1:16" s="199" customFormat="1" ht="13.5" thickTop="1">
      <c r="A3469" s="196" t="s">
        <v>109</v>
      </c>
      <c r="B3469" s="458"/>
      <c r="C3469" s="196"/>
      <c r="D3469" s="198"/>
      <c r="E3469" s="198"/>
      <c r="F3469" s="197"/>
      <c r="G3469" s="197"/>
      <c r="I3469" s="321"/>
      <c r="J3469" s="200"/>
      <c r="O3469" s="297"/>
    </row>
    <row r="3470" spans="1:16" s="199" customFormat="1">
      <c r="A3470" s="196" t="str">
        <f>CONCATENATE('Prestaciones y AIU'!A3457," ANALISIS DE PRECIOS UNITARIOS")</f>
        <v xml:space="preserve"> ANALISIS DE PRECIOS UNITARIOS</v>
      </c>
      <c r="B3470" s="458"/>
      <c r="C3470" s="196"/>
      <c r="D3470" s="198"/>
      <c r="E3470" s="198"/>
      <c r="F3470" s="197"/>
      <c r="G3470" s="197"/>
      <c r="I3470" s="321"/>
      <c r="J3470" s="200"/>
      <c r="O3470" s="297"/>
    </row>
    <row r="3471" spans="1:16" s="199" customFormat="1">
      <c r="A3471" s="196" t="str">
        <f>Objeto_LIC</f>
        <v>OPTIMIZACION DEL SISTEMA DE ABASTECIMIENTO (ADUCCION, PRETRATAMIENTO Y CONDUCCION) DEL MUNICPIO DE TAME, DEPARTAMENTO DE ARAUCA</v>
      </c>
      <c r="B3471" s="458"/>
      <c r="C3471" s="196"/>
      <c r="D3471" s="198"/>
      <c r="E3471" s="198"/>
      <c r="F3471" s="197"/>
      <c r="G3471" s="197"/>
      <c r="I3471" s="321"/>
      <c r="J3471" s="200"/>
      <c r="O3471" s="297"/>
    </row>
    <row r="3472" spans="1:16" s="199" customFormat="1">
      <c r="A3472" s="196"/>
      <c r="B3472" s="458"/>
      <c r="C3472" s="196"/>
      <c r="D3472" s="198"/>
      <c r="E3472" s="198"/>
      <c r="F3472" s="197"/>
      <c r="G3472" s="197"/>
      <c r="I3472" s="321"/>
      <c r="J3472" s="200"/>
      <c r="O3472" s="297"/>
    </row>
    <row r="3473" spans="1:15" ht="13.5" thickBot="1">
      <c r="A3473" s="201"/>
      <c r="B3473" s="448"/>
      <c r="C3473" s="201"/>
      <c r="D3473" s="203"/>
      <c r="E3473" s="203"/>
      <c r="F3473" s="202"/>
      <c r="G3473" s="202"/>
    </row>
    <row r="3474" spans="1:15" s="211" customFormat="1" ht="13.5" thickTop="1">
      <c r="A3474" s="206"/>
      <c r="B3474" s="457"/>
      <c r="C3474" s="207"/>
      <c r="D3474" s="209"/>
      <c r="E3474" s="209"/>
      <c r="F3474" s="208"/>
      <c r="G3474" s="210" t="s">
        <v>110</v>
      </c>
      <c r="I3474" s="323"/>
      <c r="J3474" s="212"/>
      <c r="O3474" s="297"/>
    </row>
    <row r="3475" spans="1:15">
      <c r="A3475" s="213" t="s">
        <v>62</v>
      </c>
      <c r="B3475" s="750">
        <f>Proponente</f>
        <v>0</v>
      </c>
      <c r="C3475" s="750"/>
      <c r="D3475" s="750"/>
      <c r="E3475" s="750"/>
      <c r="F3475" s="750"/>
      <c r="G3475" s="751"/>
    </row>
    <row r="3476" spans="1:15" ht="47" customHeight="1">
      <c r="A3476" s="213" t="s">
        <v>63</v>
      </c>
      <c r="B3476" s="470" t="s">
        <v>355</v>
      </c>
      <c r="C3476" s="750" t="str">
        <f>VLOOKUP(B3476,Presupuesto!$A$4:$B$106,2,FALSE)</f>
        <v>Suministro e instalación pasa muro en HD L=0,50M,  extremos brida ANSI B-16.1. diámetro 12". incluye unión brida por acople universal de 12" e incluye empaques, tornillos y recubrimiento con pintura epoxica</v>
      </c>
      <c r="D3476" s="750"/>
      <c r="E3476" s="750"/>
      <c r="F3476" s="750"/>
      <c r="G3476" s="751"/>
    </row>
    <row r="3477" spans="1:15">
      <c r="A3477" s="214"/>
      <c r="B3477" s="438"/>
      <c r="C3477" s="215"/>
      <c r="D3477" s="217"/>
      <c r="E3477" s="217"/>
      <c r="F3477" s="218" t="s">
        <v>88</v>
      </c>
      <c r="G3477" s="582" t="str">
        <f>IF(B3476=0,"-",VLOOKUP(B3476,Presupuesto!$A$5:$C$119,3,FALSE))</f>
        <v>UND</v>
      </c>
      <c r="H3477" s="582"/>
      <c r="I3477" s="582"/>
      <c r="J3477" s="582"/>
      <c r="K3477" s="583"/>
    </row>
    <row r="3478" spans="1:15" ht="13.5" thickBot="1">
      <c r="A3478" s="213" t="s">
        <v>64</v>
      </c>
      <c r="B3478" s="438"/>
      <c r="C3478" s="215"/>
      <c r="D3478" s="217"/>
      <c r="E3478" s="217"/>
      <c r="F3478" s="216"/>
      <c r="G3478" s="219"/>
      <c r="I3478" s="324"/>
      <c r="J3478" s="295"/>
      <c r="K3478" s="296"/>
      <c r="L3478" s="296"/>
      <c r="M3478" s="296"/>
      <c r="N3478" s="296"/>
      <c r="O3478" s="296"/>
    </row>
    <row r="3479" spans="1:15" s="220" customFormat="1" ht="13.5" thickTop="1">
      <c r="A3479" s="221" t="s">
        <v>57</v>
      </c>
      <c r="B3479" s="447" t="s">
        <v>65</v>
      </c>
      <c r="C3479" s="222" t="s">
        <v>66</v>
      </c>
      <c r="D3479" s="223" t="s">
        <v>74</v>
      </c>
      <c r="E3479" s="224" t="s">
        <v>100</v>
      </c>
      <c r="F3479" s="224" t="s">
        <v>79</v>
      </c>
      <c r="G3479" s="225" t="s">
        <v>70</v>
      </c>
      <c r="I3479" s="657"/>
      <c r="J3479" s="226"/>
      <c r="O3479" s="296"/>
    </row>
    <row r="3480" spans="1:15">
      <c r="A3480" s="227" t="str">
        <f t="shared" ref="A3480:A3491" si="635">IF(I3480=0,"-",VLOOKUP(I3480,EQUIPOS,2,FALSE))</f>
        <v>-</v>
      </c>
      <c r="B3480" s="228"/>
      <c r="C3480" s="228"/>
      <c r="D3480" s="494"/>
      <c r="E3480" s="229">
        <f t="shared" ref="E3480:E3491" si="636">IF(I3480=0,0,VLOOKUP(I3480,EQUIPOS,4,FALSE))</f>
        <v>0</v>
      </c>
      <c r="F3480" s="230">
        <f t="shared" ref="F3480:F3491" si="637">IF(D3480=0,0,E3480/D3480)</f>
        <v>0</v>
      </c>
      <c r="G3480" s="231"/>
      <c r="I3480" s="658"/>
    </row>
    <row r="3481" spans="1:15">
      <c r="A3481" s="227" t="str">
        <f t="shared" si="635"/>
        <v>-</v>
      </c>
      <c r="B3481" s="228"/>
      <c r="C3481" s="228"/>
      <c r="D3481" s="494"/>
      <c r="E3481" s="229">
        <f t="shared" si="636"/>
        <v>0</v>
      </c>
      <c r="F3481" s="230">
        <f t="shared" si="637"/>
        <v>0</v>
      </c>
      <c r="G3481" s="232"/>
      <c r="I3481" s="658"/>
    </row>
    <row r="3482" spans="1:15">
      <c r="A3482" s="227" t="str">
        <f t="shared" si="635"/>
        <v>-</v>
      </c>
      <c r="B3482" s="228"/>
      <c r="C3482" s="228"/>
      <c r="D3482" s="494"/>
      <c r="E3482" s="229">
        <f t="shared" si="636"/>
        <v>0</v>
      </c>
      <c r="F3482" s="230">
        <f t="shared" si="637"/>
        <v>0</v>
      </c>
      <c r="G3482" s="232"/>
      <c r="I3482" s="658"/>
    </row>
    <row r="3483" spans="1:15">
      <c r="A3483" s="227" t="str">
        <f t="shared" si="635"/>
        <v>-</v>
      </c>
      <c r="B3483" s="228"/>
      <c r="C3483" s="228"/>
      <c r="D3483" s="494"/>
      <c r="E3483" s="229">
        <f t="shared" si="636"/>
        <v>0</v>
      </c>
      <c r="F3483" s="230">
        <f t="shared" si="637"/>
        <v>0</v>
      </c>
      <c r="G3483" s="232"/>
      <c r="I3483" s="658"/>
    </row>
    <row r="3484" spans="1:15">
      <c r="A3484" s="227" t="str">
        <f t="shared" si="635"/>
        <v>-</v>
      </c>
      <c r="B3484" s="228"/>
      <c r="C3484" s="228"/>
      <c r="D3484" s="494"/>
      <c r="E3484" s="229">
        <f t="shared" si="636"/>
        <v>0</v>
      </c>
      <c r="F3484" s="230">
        <f t="shared" si="637"/>
        <v>0</v>
      </c>
      <c r="G3484" s="232"/>
      <c r="I3484" s="658"/>
    </row>
    <row r="3485" spans="1:15">
      <c r="A3485" s="227" t="str">
        <f t="shared" si="635"/>
        <v>-</v>
      </c>
      <c r="B3485" s="228"/>
      <c r="C3485" s="228"/>
      <c r="D3485" s="494"/>
      <c r="E3485" s="229">
        <f t="shared" si="636"/>
        <v>0</v>
      </c>
      <c r="F3485" s="230">
        <f t="shared" si="637"/>
        <v>0</v>
      </c>
      <c r="G3485" s="232"/>
      <c r="I3485" s="658"/>
    </row>
    <row r="3486" spans="1:15">
      <c r="A3486" s="227" t="str">
        <f t="shared" si="635"/>
        <v>-</v>
      </c>
      <c r="B3486" s="228"/>
      <c r="C3486" s="228"/>
      <c r="D3486" s="494"/>
      <c r="E3486" s="229">
        <f t="shared" si="636"/>
        <v>0</v>
      </c>
      <c r="F3486" s="230">
        <f t="shared" si="637"/>
        <v>0</v>
      </c>
      <c r="G3486" s="232"/>
      <c r="I3486" s="658"/>
    </row>
    <row r="3487" spans="1:15">
      <c r="A3487" s="227" t="str">
        <f t="shared" si="635"/>
        <v>-</v>
      </c>
      <c r="B3487" s="228"/>
      <c r="C3487" s="228"/>
      <c r="D3487" s="494"/>
      <c r="E3487" s="229">
        <f t="shared" si="636"/>
        <v>0</v>
      </c>
      <c r="F3487" s="230">
        <f t="shared" si="637"/>
        <v>0</v>
      </c>
      <c r="G3487" s="232"/>
      <c r="I3487" s="658"/>
    </row>
    <row r="3488" spans="1:15">
      <c r="A3488" s="227" t="str">
        <f t="shared" si="635"/>
        <v>-</v>
      </c>
      <c r="B3488" s="228"/>
      <c r="C3488" s="228"/>
      <c r="D3488" s="494"/>
      <c r="E3488" s="229">
        <f t="shared" si="636"/>
        <v>0</v>
      </c>
      <c r="F3488" s="230">
        <f t="shared" si="637"/>
        <v>0</v>
      </c>
      <c r="G3488" s="232"/>
      <c r="I3488" s="658"/>
    </row>
    <row r="3489" spans="1:15">
      <c r="A3489" s="227" t="str">
        <f t="shared" si="635"/>
        <v>-</v>
      </c>
      <c r="B3489" s="228"/>
      <c r="C3489" s="228"/>
      <c r="D3489" s="494"/>
      <c r="E3489" s="229">
        <f t="shared" si="636"/>
        <v>0</v>
      </c>
      <c r="F3489" s="230">
        <f t="shared" si="637"/>
        <v>0</v>
      </c>
      <c r="G3489" s="232"/>
      <c r="I3489" s="658"/>
    </row>
    <row r="3490" spans="1:15">
      <c r="A3490" s="227" t="str">
        <f t="shared" si="635"/>
        <v>-</v>
      </c>
      <c r="B3490" s="228"/>
      <c r="C3490" s="228"/>
      <c r="D3490" s="494"/>
      <c r="E3490" s="229">
        <f t="shared" si="636"/>
        <v>0</v>
      </c>
      <c r="F3490" s="230">
        <f t="shared" si="637"/>
        <v>0</v>
      </c>
      <c r="G3490" s="232"/>
      <c r="I3490" s="658"/>
    </row>
    <row r="3491" spans="1:15">
      <c r="A3491" s="227" t="str">
        <f t="shared" si="635"/>
        <v>-</v>
      </c>
      <c r="B3491" s="228"/>
      <c r="C3491" s="228"/>
      <c r="D3491" s="494"/>
      <c r="E3491" s="229">
        <f t="shared" si="636"/>
        <v>0</v>
      </c>
      <c r="F3491" s="230">
        <f t="shared" si="637"/>
        <v>0</v>
      </c>
      <c r="G3491" s="232"/>
      <c r="I3491" s="658"/>
    </row>
    <row r="3492" spans="1:15" ht="13.5" thickBot="1">
      <c r="A3492" s="234"/>
      <c r="B3492" s="456"/>
      <c r="C3492" s="235"/>
      <c r="D3492" s="503"/>
      <c r="E3492" s="237"/>
      <c r="F3492" s="238" t="s">
        <v>80</v>
      </c>
      <c r="G3492" s="239">
        <f>SUM(F3480:F3491)</f>
        <v>0</v>
      </c>
      <c r="I3492" s="659"/>
    </row>
    <row r="3493" spans="1:15" ht="13.5" thickTop="1">
      <c r="A3493" s="240" t="s">
        <v>67</v>
      </c>
      <c r="B3493" s="446"/>
      <c r="C3493" s="241"/>
      <c r="D3493" s="509"/>
      <c r="E3493" s="243"/>
      <c r="F3493" s="242"/>
      <c r="G3493" s="244"/>
      <c r="I3493" s="659"/>
    </row>
    <row r="3494" spans="1:15" s="220" customFormat="1" ht="26">
      <c r="A3494" s="245" t="s">
        <v>57</v>
      </c>
      <c r="B3494" s="455"/>
      <c r="C3494" s="247" t="s">
        <v>58</v>
      </c>
      <c r="D3494" s="515" t="s">
        <v>68</v>
      </c>
      <c r="E3494" s="248" t="s">
        <v>69</v>
      </c>
      <c r="F3494" s="249" t="s">
        <v>79</v>
      </c>
      <c r="G3494" s="250" t="s">
        <v>70</v>
      </c>
      <c r="I3494" s="657"/>
      <c r="J3494" s="226"/>
      <c r="O3494" s="296"/>
    </row>
    <row r="3495" spans="1:15">
      <c r="A3495" s="748" t="str">
        <f t="shared" ref="A3495:A3506" si="638">IF(I3495=0,"",VLOOKUP(I3495,MATERIALES,2,FALSE))</f>
        <v/>
      </c>
      <c r="B3495" s="749"/>
      <c r="C3495" s="251" t="str">
        <f t="shared" ref="C3495:C3503" si="639">IF(I3495=0,"",VLOOKUP(I3495,MATERIALES,3,FALSE))</f>
        <v/>
      </c>
      <c r="D3495" s="494"/>
      <c r="E3495" s="252">
        <f t="shared" ref="E3495:E3506" si="640">IF(I3495=0,0,VLOOKUP(I3495,MATERIALES,4,FALSE))</f>
        <v>0</v>
      </c>
      <c r="F3495" s="230">
        <f>D3495*E3495</f>
        <v>0</v>
      </c>
      <c r="G3495" s="231"/>
      <c r="I3495" s="658"/>
    </row>
    <row r="3496" spans="1:15">
      <c r="A3496" s="748" t="str">
        <f t="shared" si="638"/>
        <v/>
      </c>
      <c r="B3496" s="749"/>
      <c r="C3496" s="251" t="str">
        <f t="shared" si="639"/>
        <v/>
      </c>
      <c r="D3496" s="494"/>
      <c r="E3496" s="252">
        <f t="shared" si="640"/>
        <v>0</v>
      </c>
      <c r="F3496" s="230">
        <f t="shared" ref="F3496:F3506" si="641">D3496*E3496</f>
        <v>0</v>
      </c>
      <c r="G3496" s="232"/>
      <c r="I3496" s="658"/>
    </row>
    <row r="3497" spans="1:15">
      <c r="A3497" s="748" t="str">
        <f t="shared" si="638"/>
        <v/>
      </c>
      <c r="B3497" s="749"/>
      <c r="C3497" s="251" t="str">
        <f t="shared" si="639"/>
        <v/>
      </c>
      <c r="D3497" s="494"/>
      <c r="E3497" s="252">
        <f t="shared" si="640"/>
        <v>0</v>
      </c>
      <c r="F3497" s="230">
        <f t="shared" si="641"/>
        <v>0</v>
      </c>
      <c r="G3497" s="232"/>
      <c r="I3497" s="658"/>
    </row>
    <row r="3498" spans="1:15">
      <c r="A3498" s="748" t="str">
        <f t="shared" si="638"/>
        <v/>
      </c>
      <c r="B3498" s="749"/>
      <c r="C3498" s="251" t="str">
        <f t="shared" si="639"/>
        <v/>
      </c>
      <c r="D3498" s="494"/>
      <c r="E3498" s="252">
        <f t="shared" si="640"/>
        <v>0</v>
      </c>
      <c r="F3498" s="230">
        <f t="shared" si="641"/>
        <v>0</v>
      </c>
      <c r="G3498" s="232"/>
      <c r="I3498" s="658"/>
    </row>
    <row r="3499" spans="1:15">
      <c r="A3499" s="748" t="str">
        <f t="shared" si="638"/>
        <v/>
      </c>
      <c r="B3499" s="749"/>
      <c r="C3499" s="251" t="str">
        <f t="shared" si="639"/>
        <v/>
      </c>
      <c r="D3499" s="494"/>
      <c r="E3499" s="252">
        <f t="shared" si="640"/>
        <v>0</v>
      </c>
      <c r="F3499" s="230">
        <f t="shared" si="641"/>
        <v>0</v>
      </c>
      <c r="G3499" s="232"/>
      <c r="I3499" s="658"/>
    </row>
    <row r="3500" spans="1:15">
      <c r="A3500" s="748" t="str">
        <f t="shared" si="638"/>
        <v/>
      </c>
      <c r="B3500" s="749"/>
      <c r="C3500" s="251" t="str">
        <f t="shared" si="639"/>
        <v/>
      </c>
      <c r="D3500" s="494"/>
      <c r="E3500" s="252">
        <f t="shared" si="640"/>
        <v>0</v>
      </c>
      <c r="F3500" s="230">
        <f t="shared" si="641"/>
        <v>0</v>
      </c>
      <c r="G3500" s="232"/>
      <c r="I3500" s="658"/>
    </row>
    <row r="3501" spans="1:15">
      <c r="A3501" s="748" t="str">
        <f t="shared" si="638"/>
        <v/>
      </c>
      <c r="B3501" s="749"/>
      <c r="C3501" s="251" t="str">
        <f t="shared" si="639"/>
        <v/>
      </c>
      <c r="D3501" s="494"/>
      <c r="E3501" s="252">
        <f t="shared" si="640"/>
        <v>0</v>
      </c>
      <c r="F3501" s="230">
        <f t="shared" si="641"/>
        <v>0</v>
      </c>
      <c r="G3501" s="232"/>
      <c r="I3501" s="658"/>
    </row>
    <row r="3502" spans="1:15">
      <c r="A3502" s="748" t="str">
        <f t="shared" si="638"/>
        <v/>
      </c>
      <c r="B3502" s="749"/>
      <c r="C3502" s="251" t="str">
        <f t="shared" si="639"/>
        <v/>
      </c>
      <c r="D3502" s="494"/>
      <c r="E3502" s="252">
        <f t="shared" si="640"/>
        <v>0</v>
      </c>
      <c r="F3502" s="230">
        <f t="shared" si="641"/>
        <v>0</v>
      </c>
      <c r="G3502" s="253"/>
      <c r="I3502" s="658"/>
    </row>
    <row r="3503" spans="1:15">
      <c r="A3503" s="748" t="str">
        <f t="shared" si="638"/>
        <v/>
      </c>
      <c r="B3503" s="749"/>
      <c r="C3503" s="251" t="str">
        <f t="shared" si="639"/>
        <v/>
      </c>
      <c r="D3503" s="494"/>
      <c r="E3503" s="252">
        <f t="shared" si="640"/>
        <v>0</v>
      </c>
      <c r="F3503" s="230">
        <f t="shared" si="641"/>
        <v>0</v>
      </c>
      <c r="G3503" s="232"/>
      <c r="I3503" s="658"/>
    </row>
    <row r="3504" spans="1:15">
      <c r="A3504" s="748" t="str">
        <f t="shared" si="638"/>
        <v/>
      </c>
      <c r="B3504" s="749"/>
      <c r="C3504" s="251"/>
      <c r="D3504" s="494"/>
      <c r="E3504" s="252">
        <f t="shared" si="640"/>
        <v>0</v>
      </c>
      <c r="F3504" s="230">
        <f t="shared" si="641"/>
        <v>0</v>
      </c>
      <c r="G3504" s="232"/>
      <c r="I3504" s="658"/>
    </row>
    <row r="3505" spans="1:9">
      <c r="A3505" s="748" t="str">
        <f t="shared" si="638"/>
        <v/>
      </c>
      <c r="B3505" s="749"/>
      <c r="C3505" s="251"/>
      <c r="D3505" s="494"/>
      <c r="E3505" s="252">
        <f t="shared" si="640"/>
        <v>0</v>
      </c>
      <c r="F3505" s="230">
        <f t="shared" si="641"/>
        <v>0</v>
      </c>
      <c r="G3505" s="232"/>
      <c r="I3505" s="658"/>
    </row>
    <row r="3506" spans="1:9">
      <c r="A3506" s="748" t="str">
        <f t="shared" si="638"/>
        <v/>
      </c>
      <c r="B3506" s="749"/>
      <c r="C3506" s="251" t="str">
        <f t="shared" ref="C3506" si="642">IF(I3506=0,"",VLOOKUP(I3506,MATERIALES,3,FALSE))</f>
        <v/>
      </c>
      <c r="D3506" s="494"/>
      <c r="E3506" s="252">
        <f t="shared" si="640"/>
        <v>0</v>
      </c>
      <c r="F3506" s="230">
        <f t="shared" si="641"/>
        <v>0</v>
      </c>
      <c r="G3506" s="233"/>
      <c r="I3506" s="658"/>
    </row>
    <row r="3507" spans="1:9" ht="26.25" customHeight="1" thickBot="1">
      <c r="A3507" s="214"/>
      <c r="B3507" s="438"/>
      <c r="C3507" s="215"/>
      <c r="D3507" s="483"/>
      <c r="E3507" s="254"/>
      <c r="F3507" s="255" t="s">
        <v>81</v>
      </c>
      <c r="G3507" s="253">
        <f>ROUND(SUM(F3495:F3506),0)</f>
        <v>0</v>
      </c>
      <c r="I3507" s="659"/>
    </row>
    <row r="3508" spans="1:9" ht="14" thickTop="1" thickBot="1">
      <c r="A3508" s="256" t="s">
        <v>72</v>
      </c>
      <c r="B3508" s="445"/>
      <c r="C3508" s="257"/>
      <c r="D3508" s="523"/>
      <c r="E3508" s="259"/>
      <c r="F3508" s="258"/>
      <c r="G3508" s="260"/>
      <c r="I3508" s="659"/>
    </row>
    <row r="3509" spans="1:9" ht="13.5" thickTop="1">
      <c r="A3509" s="245" t="s">
        <v>57</v>
      </c>
      <c r="B3509" s="455"/>
      <c r="C3509" s="248" t="s">
        <v>71</v>
      </c>
      <c r="D3509" s="515" t="s">
        <v>75</v>
      </c>
      <c r="E3509" s="248" t="s">
        <v>98</v>
      </c>
      <c r="F3509" s="249" t="s">
        <v>79</v>
      </c>
      <c r="G3509" s="250" t="s">
        <v>70</v>
      </c>
      <c r="I3509" s="659"/>
    </row>
    <row r="3510" spans="1:9">
      <c r="A3510" s="748" t="str">
        <f>IF(I3510=0,"",VLOOKUP(I3510,EQUIPOS,2,FALSE))</f>
        <v/>
      </c>
      <c r="B3510" s="749"/>
      <c r="C3510" s="195"/>
      <c r="D3510" s="494"/>
      <c r="E3510" s="252">
        <f>IF(I3510=0,0,VLOOKUP(I3510,EQUIPOS,4,FALSE))</f>
        <v>0</v>
      </c>
      <c r="F3510" s="230">
        <f>C3510*D3510*E3510</f>
        <v>0</v>
      </c>
      <c r="G3510" s="231"/>
      <c r="I3510" s="658"/>
    </row>
    <row r="3511" spans="1:9">
      <c r="A3511" s="748" t="str">
        <f>IF(I3511=0,"",VLOOKUP(I3511,EQUIPOS,2,FALSE))</f>
        <v/>
      </c>
      <c r="B3511" s="749"/>
      <c r="C3511" s="195"/>
      <c r="D3511" s="494"/>
      <c r="E3511" s="252">
        <f>IF(I3511=0,0,VLOOKUP(I3511,EQUIPOS,4,FALSE))</f>
        <v>0</v>
      </c>
      <c r="F3511" s="230">
        <f t="shared" ref="F3511:F3514" si="643">C3511*D3511*E3511</f>
        <v>0</v>
      </c>
      <c r="G3511" s="232"/>
      <c r="I3511" s="658"/>
    </row>
    <row r="3512" spans="1:9">
      <c r="A3512" s="748" t="str">
        <f>IF(I3512=0,"",VLOOKUP(I3512,EQUIPOS,2,FALSE))</f>
        <v/>
      </c>
      <c r="B3512" s="749"/>
      <c r="C3512" s="195"/>
      <c r="D3512" s="494"/>
      <c r="E3512" s="252">
        <f>IF(I3512=0,0,VLOOKUP(I3512,EQUIPOS,4,FALSE))</f>
        <v>0</v>
      </c>
      <c r="F3512" s="230">
        <f t="shared" si="643"/>
        <v>0</v>
      </c>
      <c r="G3512" s="232"/>
      <c r="I3512" s="658"/>
    </row>
    <row r="3513" spans="1:9">
      <c r="A3513" s="748" t="str">
        <f>IF(I3513=0,"",VLOOKUP(I3513,EQUIPOS,2,FALSE))</f>
        <v/>
      </c>
      <c r="B3513" s="749"/>
      <c r="C3513" s="195"/>
      <c r="D3513" s="494"/>
      <c r="E3513" s="252">
        <f>IF(I3513=0,0,VLOOKUP(I3513,EQUIPOS,4,FALSE))</f>
        <v>0</v>
      </c>
      <c r="F3513" s="230">
        <f t="shared" si="643"/>
        <v>0</v>
      </c>
      <c r="G3513" s="232"/>
      <c r="I3513" s="658"/>
    </row>
    <row r="3514" spans="1:9">
      <c r="A3514" s="748" t="str">
        <f>IF(I3514=0,"",VLOOKUP(I3514,EQUIPOS,2,FALSE))</f>
        <v/>
      </c>
      <c r="B3514" s="749"/>
      <c r="C3514" s="195"/>
      <c r="D3514" s="494"/>
      <c r="E3514" s="252">
        <f>IF(I3514=0,0,VLOOKUP(I3514,EQUIPOS,4,FALSE))</f>
        <v>0</v>
      </c>
      <c r="F3514" s="230">
        <f t="shared" si="643"/>
        <v>0</v>
      </c>
      <c r="G3514" s="233"/>
      <c r="I3514" s="658"/>
    </row>
    <row r="3515" spans="1:9" ht="30.75" customHeight="1" thickBot="1">
      <c r="A3515" s="234"/>
      <c r="B3515" s="456"/>
      <c r="C3515" s="235"/>
      <c r="D3515" s="503"/>
      <c r="E3515" s="261"/>
      <c r="F3515" s="238" t="s">
        <v>82</v>
      </c>
      <c r="G3515" s="262">
        <f>ROUND(SUM(F3510:F3514),0)</f>
        <v>0</v>
      </c>
      <c r="I3515" s="659"/>
    </row>
    <row r="3516" spans="1:9" ht="13.5" thickTop="1">
      <c r="A3516" s="240" t="s">
        <v>73</v>
      </c>
      <c r="B3516" s="446"/>
      <c r="C3516" s="241"/>
      <c r="D3516" s="509"/>
      <c r="E3516" s="243"/>
      <c r="F3516" s="242"/>
      <c r="G3516" s="244"/>
      <c r="I3516" s="659"/>
    </row>
    <row r="3517" spans="1:9" ht="26">
      <c r="A3517" s="245" t="s">
        <v>57</v>
      </c>
      <c r="B3517" s="454" t="s">
        <v>58</v>
      </c>
      <c r="C3517" s="247" t="s">
        <v>68</v>
      </c>
      <c r="D3517" s="515" t="s">
        <v>74</v>
      </c>
      <c r="E3517" s="248" t="s">
        <v>69</v>
      </c>
      <c r="F3517" s="249" t="s">
        <v>79</v>
      </c>
      <c r="G3517" s="250" t="s">
        <v>70</v>
      </c>
      <c r="H3517" s="220"/>
      <c r="I3517" s="657"/>
    </row>
    <row r="3518" spans="1:9">
      <c r="A3518" s="263" t="str">
        <f t="shared" ref="A3518:A3529" si="644">IF(I3518=0,"",VLOOKUP(I3518,MANOOBRA,2,FALSE))</f>
        <v/>
      </c>
      <c r="B3518" s="444" t="str">
        <f t="shared" ref="B3518:B3529" si="645">IF(I3518=0,"",VLOOKUP(I3518,MANOOBRA,3,FALSE))</f>
        <v/>
      </c>
      <c r="C3518" s="195"/>
      <c r="D3518" s="527"/>
      <c r="E3518" s="252">
        <f t="shared" ref="E3518:E3529" si="646">IF(I3518=0,0,VLOOKUP(I3518,MANOOBRA,4,FALSE))</f>
        <v>0</v>
      </c>
      <c r="F3518" s="230">
        <f>IF(D3518=0,0,C3518*E3518/D3518)</f>
        <v>0</v>
      </c>
      <c r="G3518" s="231"/>
      <c r="I3518" s="658"/>
    </row>
    <row r="3519" spans="1:9">
      <c r="A3519" s="263" t="str">
        <f t="shared" si="644"/>
        <v/>
      </c>
      <c r="B3519" s="444" t="str">
        <f t="shared" si="645"/>
        <v/>
      </c>
      <c r="C3519" s="195"/>
      <c r="D3519" s="527"/>
      <c r="E3519" s="252">
        <f t="shared" si="646"/>
        <v>0</v>
      </c>
      <c r="F3519" s="230">
        <f t="shared" ref="F3519:F3529" si="647">IF(D3519=0,0,C3519*E3519/D3519)</f>
        <v>0</v>
      </c>
      <c r="G3519" s="232"/>
      <c r="I3519" s="658"/>
    </row>
    <row r="3520" spans="1:9">
      <c r="A3520" s="263" t="str">
        <f t="shared" si="644"/>
        <v/>
      </c>
      <c r="B3520" s="444" t="str">
        <f t="shared" si="645"/>
        <v/>
      </c>
      <c r="C3520" s="195"/>
      <c r="D3520" s="527"/>
      <c r="E3520" s="252">
        <f t="shared" si="646"/>
        <v>0</v>
      </c>
      <c r="F3520" s="230">
        <f t="shared" si="647"/>
        <v>0</v>
      </c>
      <c r="G3520" s="232"/>
      <c r="I3520" s="658"/>
    </row>
    <row r="3521" spans="1:15">
      <c r="A3521" s="263" t="str">
        <f t="shared" si="644"/>
        <v/>
      </c>
      <c r="B3521" s="444" t="str">
        <f t="shared" si="645"/>
        <v/>
      </c>
      <c r="C3521" s="195"/>
      <c r="D3521" s="527"/>
      <c r="E3521" s="252">
        <f t="shared" si="646"/>
        <v>0</v>
      </c>
      <c r="F3521" s="230">
        <f t="shared" si="647"/>
        <v>0</v>
      </c>
      <c r="G3521" s="232"/>
      <c r="I3521" s="658"/>
    </row>
    <row r="3522" spans="1:15">
      <c r="A3522" s="263" t="str">
        <f t="shared" si="644"/>
        <v/>
      </c>
      <c r="B3522" s="444" t="str">
        <f t="shared" si="645"/>
        <v/>
      </c>
      <c r="C3522" s="195"/>
      <c r="D3522" s="527"/>
      <c r="E3522" s="252">
        <f t="shared" si="646"/>
        <v>0</v>
      </c>
      <c r="F3522" s="230">
        <f t="shared" si="647"/>
        <v>0</v>
      </c>
      <c r="G3522" s="232"/>
      <c r="I3522" s="658"/>
    </row>
    <row r="3523" spans="1:15">
      <c r="A3523" s="263" t="str">
        <f t="shared" si="644"/>
        <v/>
      </c>
      <c r="B3523" s="444" t="str">
        <f t="shared" si="645"/>
        <v/>
      </c>
      <c r="C3523" s="195"/>
      <c r="D3523" s="527"/>
      <c r="E3523" s="252">
        <f t="shared" si="646"/>
        <v>0</v>
      </c>
      <c r="F3523" s="230">
        <f t="shared" si="647"/>
        <v>0</v>
      </c>
      <c r="G3523" s="232"/>
      <c r="I3523" s="658"/>
    </row>
    <row r="3524" spans="1:15">
      <c r="A3524" s="263" t="str">
        <f t="shared" si="644"/>
        <v/>
      </c>
      <c r="B3524" s="444" t="str">
        <f t="shared" si="645"/>
        <v/>
      </c>
      <c r="C3524" s="195"/>
      <c r="D3524" s="527"/>
      <c r="E3524" s="252">
        <f t="shared" si="646"/>
        <v>0</v>
      </c>
      <c r="F3524" s="230">
        <f t="shared" si="647"/>
        <v>0</v>
      </c>
      <c r="G3524" s="232"/>
      <c r="I3524" s="658"/>
    </row>
    <row r="3525" spans="1:15">
      <c r="A3525" s="263" t="str">
        <f t="shared" si="644"/>
        <v/>
      </c>
      <c r="B3525" s="444" t="str">
        <f t="shared" si="645"/>
        <v/>
      </c>
      <c r="C3525" s="195"/>
      <c r="D3525" s="527"/>
      <c r="E3525" s="252">
        <f t="shared" si="646"/>
        <v>0</v>
      </c>
      <c r="F3525" s="230">
        <f t="shared" si="647"/>
        <v>0</v>
      </c>
      <c r="G3525" s="232"/>
      <c r="I3525" s="658"/>
    </row>
    <row r="3526" spans="1:15">
      <c r="A3526" s="263" t="str">
        <f t="shared" si="644"/>
        <v/>
      </c>
      <c r="B3526" s="444" t="str">
        <f t="shared" si="645"/>
        <v/>
      </c>
      <c r="C3526" s="195"/>
      <c r="D3526" s="527"/>
      <c r="E3526" s="252">
        <f t="shared" si="646"/>
        <v>0</v>
      </c>
      <c r="F3526" s="230">
        <f t="shared" si="647"/>
        <v>0</v>
      </c>
      <c r="G3526" s="232"/>
      <c r="I3526" s="658"/>
    </row>
    <row r="3527" spans="1:15">
      <c r="A3527" s="263" t="str">
        <f t="shared" si="644"/>
        <v/>
      </c>
      <c r="B3527" s="444" t="str">
        <f t="shared" si="645"/>
        <v/>
      </c>
      <c r="C3527" s="195"/>
      <c r="D3527" s="527"/>
      <c r="E3527" s="252">
        <f t="shared" si="646"/>
        <v>0</v>
      </c>
      <c r="F3527" s="230">
        <f t="shared" si="647"/>
        <v>0</v>
      </c>
      <c r="G3527" s="232"/>
      <c r="I3527" s="658"/>
    </row>
    <row r="3528" spans="1:15">
      <c r="A3528" s="263" t="str">
        <f t="shared" si="644"/>
        <v/>
      </c>
      <c r="B3528" s="444" t="str">
        <f t="shared" si="645"/>
        <v/>
      </c>
      <c r="C3528" s="195"/>
      <c r="D3528" s="527"/>
      <c r="E3528" s="252">
        <f t="shared" si="646"/>
        <v>0</v>
      </c>
      <c r="F3528" s="230">
        <f t="shared" si="647"/>
        <v>0</v>
      </c>
      <c r="G3528" s="232"/>
      <c r="I3528" s="658"/>
    </row>
    <row r="3529" spans="1:15">
      <c r="A3529" s="263" t="str">
        <f t="shared" si="644"/>
        <v/>
      </c>
      <c r="B3529" s="444" t="str">
        <f t="shared" si="645"/>
        <v/>
      </c>
      <c r="C3529" s="195"/>
      <c r="D3529" s="527"/>
      <c r="E3529" s="252">
        <f t="shared" si="646"/>
        <v>0</v>
      </c>
      <c r="F3529" s="230">
        <f t="shared" si="647"/>
        <v>0</v>
      </c>
      <c r="G3529" s="233"/>
      <c r="I3529" s="658"/>
    </row>
    <row r="3530" spans="1:15" ht="31.5" customHeight="1" thickBot="1">
      <c r="A3530" s="234"/>
      <c r="B3530" s="456"/>
      <c r="C3530" s="235"/>
      <c r="D3530" s="237"/>
      <c r="E3530" s="237"/>
      <c r="F3530" s="238" t="s">
        <v>83</v>
      </c>
      <c r="G3530" s="262">
        <f>ROUND(SUM(F3518:F3529),0)</f>
        <v>0</v>
      </c>
      <c r="I3530" s="659"/>
    </row>
    <row r="3531" spans="1:15" ht="13.5" thickTop="1">
      <c r="A3531" s="186" t="s">
        <v>76</v>
      </c>
      <c r="B3531" s="446"/>
      <c r="C3531" s="241"/>
      <c r="D3531" s="243"/>
      <c r="E3531" s="243"/>
      <c r="F3531" s="242"/>
      <c r="G3531" s="244"/>
      <c r="I3531" s="659"/>
    </row>
    <row r="3532" spans="1:15">
      <c r="A3532" s="245" t="s">
        <v>57</v>
      </c>
      <c r="B3532" s="455"/>
      <c r="C3532" s="246"/>
      <c r="D3532" s="317"/>
      <c r="E3532" s="248" t="s">
        <v>77</v>
      </c>
      <c r="F3532" s="249" t="s">
        <v>78</v>
      </c>
      <c r="G3532" s="264" t="s">
        <v>77</v>
      </c>
      <c r="H3532" s="220"/>
      <c r="I3532" s="657"/>
    </row>
    <row r="3533" spans="1:15">
      <c r="A3533" s="185" t="s">
        <v>87</v>
      </c>
      <c r="B3533" s="453"/>
      <c r="C3533" s="265"/>
      <c r="D3533" s="318"/>
      <c r="E3533" s="229">
        <f>ROUND(SUM(G3492,G3507,G3515,G3530),2)</f>
        <v>0</v>
      </c>
      <c r="F3533" s="266">
        <f>A</f>
        <v>0</v>
      </c>
      <c r="G3533" s="267">
        <f>E3533*F3533</f>
        <v>0</v>
      </c>
      <c r="I3533" s="659"/>
    </row>
    <row r="3534" spans="1:15">
      <c r="A3534" s="185" t="s">
        <v>85</v>
      </c>
      <c r="B3534" s="453"/>
      <c r="C3534" s="265"/>
      <c r="D3534" s="318"/>
      <c r="E3534" s="229">
        <f>SUM(G3492,G3507,G3515,G3530)</f>
        <v>0</v>
      </c>
      <c r="F3534" s="266">
        <f>I</f>
        <v>0</v>
      </c>
      <c r="G3534" s="267">
        <f>E3534*F3534</f>
        <v>0</v>
      </c>
      <c r="I3534" s="659"/>
    </row>
    <row r="3535" spans="1:15">
      <c r="A3535" s="185" t="s">
        <v>86</v>
      </c>
      <c r="B3535" s="453"/>
      <c r="C3535" s="265"/>
      <c r="D3535" s="318"/>
      <c r="E3535" s="229">
        <f>SUM(G3492,G3507,G3515,G3530)</f>
        <v>0</v>
      </c>
      <c r="F3535" s="266">
        <f>U</f>
        <v>0</v>
      </c>
      <c r="G3535" s="267">
        <f>E3535*F3535</f>
        <v>0</v>
      </c>
      <c r="I3535" s="659"/>
    </row>
    <row r="3536" spans="1:15" ht="33" customHeight="1" thickBot="1">
      <c r="A3536" s="234"/>
      <c r="B3536" s="456"/>
      <c r="C3536" s="235"/>
      <c r="D3536" s="237"/>
      <c r="E3536" s="237"/>
      <c r="F3536" s="268" t="s">
        <v>84</v>
      </c>
      <c r="G3536" s="262">
        <f>SUM(G3533:G3535)</f>
        <v>0</v>
      </c>
      <c r="I3536" s="659"/>
      <c r="J3536" s="295"/>
      <c r="K3536" s="296"/>
      <c r="L3536" s="296"/>
      <c r="M3536" s="296"/>
      <c r="N3536" s="296"/>
      <c r="O3536" s="296"/>
    </row>
    <row r="3537" spans="1:16" s="211" customFormat="1" ht="14" thickTop="1" thickBot="1">
      <c r="A3537" s="269"/>
      <c r="B3537" s="443"/>
      <c r="C3537" s="270"/>
      <c r="D3537" s="319"/>
      <c r="E3537" s="271" t="s">
        <v>89</v>
      </c>
      <c r="F3537" s="272"/>
      <c r="G3537" s="273">
        <f>ROUND(SUM(G3492,G3507,G3515,G3530,G3536),0)</f>
        <v>0</v>
      </c>
      <c r="I3537" s="660"/>
      <c r="J3537" s="212" t="str">
        <f>B3476</f>
        <v>2,4,6</v>
      </c>
      <c r="K3537" s="274">
        <f>E3533</f>
        <v>0</v>
      </c>
      <c r="L3537" s="294">
        <f>G3533</f>
        <v>0</v>
      </c>
      <c r="M3537" s="294">
        <f>G3534</f>
        <v>0</v>
      </c>
      <c r="N3537" s="294">
        <f>G3535</f>
        <v>0</v>
      </c>
      <c r="O3537" s="299">
        <f>SUM(K3537:N3537)</f>
        <v>0</v>
      </c>
      <c r="P3537" s="294"/>
    </row>
    <row r="3538" spans="1:16" ht="13.5" thickTop="1">
      <c r="A3538" s="275" t="s">
        <v>97</v>
      </c>
      <c r="B3538" s="438"/>
      <c r="C3538" s="215"/>
      <c r="D3538" s="217"/>
      <c r="E3538" s="217"/>
      <c r="F3538" s="216"/>
      <c r="G3538" s="219"/>
      <c r="I3538" s="659"/>
      <c r="P3538" s="294"/>
    </row>
    <row r="3539" spans="1:16">
      <c r="A3539" s="275"/>
      <c r="B3539" s="452"/>
      <c r="C3539" s="276"/>
      <c r="D3539" s="320"/>
      <c r="E3539" s="217"/>
      <c r="F3539" s="216"/>
      <c r="G3539" s="277">
        <f ca="1">TODAY()</f>
        <v>44839</v>
      </c>
      <c r="I3539" s="659"/>
      <c r="P3539" s="294"/>
    </row>
    <row r="3540" spans="1:16" ht="13.5" thickBot="1">
      <c r="A3540" s="234"/>
      <c r="B3540" s="456"/>
      <c r="C3540" s="235"/>
      <c r="D3540" s="237"/>
      <c r="E3540" s="237"/>
      <c r="F3540" s="236"/>
      <c r="G3540" s="278"/>
      <c r="I3540" s="659"/>
      <c r="P3540" s="294"/>
    </row>
    <row r="3541" spans="1:16" ht="13.5" thickTop="1">
      <c r="A3541" s="215"/>
      <c r="B3541" s="438"/>
      <c r="C3541" s="215"/>
      <c r="D3541" s="217"/>
      <c r="E3541" s="217"/>
      <c r="F3541" s="216"/>
      <c r="G3541" s="216"/>
      <c r="I3541" s="434"/>
      <c r="P3541" s="294"/>
    </row>
    <row r="3542" spans="1:16" s="199" customFormat="1">
      <c r="A3542" s="196" t="s">
        <v>109</v>
      </c>
      <c r="B3542" s="458"/>
      <c r="C3542" s="196"/>
      <c r="D3542" s="198"/>
      <c r="E3542" s="198"/>
      <c r="F3542" s="197"/>
      <c r="G3542" s="197"/>
      <c r="I3542" s="321"/>
      <c r="J3542" s="200"/>
      <c r="O3542" s="297"/>
    </row>
    <row r="3543" spans="1:16" s="199" customFormat="1">
      <c r="A3543" s="196" t="str">
        <f>CONCATENATE('Prestaciones y AIU'!A3530," ANALISIS DE PRECIOS UNITARIOS")</f>
        <v xml:space="preserve"> ANALISIS DE PRECIOS UNITARIOS</v>
      </c>
      <c r="B3543" s="458"/>
      <c r="C3543" s="196"/>
      <c r="D3543" s="198"/>
      <c r="E3543" s="198"/>
      <c r="F3543" s="197"/>
      <c r="G3543" s="197"/>
      <c r="I3543" s="321"/>
      <c r="J3543" s="200"/>
      <c r="O3543" s="297"/>
    </row>
    <row r="3544" spans="1:16" s="199" customFormat="1">
      <c r="A3544" s="196" t="str">
        <f>Objeto_LIC</f>
        <v>OPTIMIZACION DEL SISTEMA DE ABASTECIMIENTO (ADUCCION, PRETRATAMIENTO Y CONDUCCION) DEL MUNICPIO DE TAME, DEPARTAMENTO DE ARAUCA</v>
      </c>
      <c r="B3544" s="458"/>
      <c r="C3544" s="196"/>
      <c r="D3544" s="198"/>
      <c r="E3544" s="198"/>
      <c r="F3544" s="197"/>
      <c r="G3544" s="197"/>
      <c r="I3544" s="321"/>
      <c r="J3544" s="200"/>
      <c r="O3544" s="297"/>
    </row>
    <row r="3545" spans="1:16" s="199" customFormat="1">
      <c r="A3545" s="196"/>
      <c r="B3545" s="458"/>
      <c r="C3545" s="196"/>
      <c r="D3545" s="198"/>
      <c r="E3545" s="198"/>
      <c r="F3545" s="197"/>
      <c r="G3545" s="197"/>
      <c r="I3545" s="321"/>
      <c r="J3545" s="200"/>
      <c r="O3545" s="297"/>
    </row>
    <row r="3546" spans="1:16" ht="13.5" thickBot="1">
      <c r="A3546" s="201"/>
      <c r="B3546" s="448"/>
      <c r="C3546" s="201"/>
      <c r="D3546" s="203"/>
      <c r="E3546" s="203"/>
      <c r="F3546" s="202"/>
      <c r="G3546" s="202"/>
    </row>
    <row r="3547" spans="1:16" s="211" customFormat="1" ht="13.5" thickTop="1">
      <c r="A3547" s="206"/>
      <c r="B3547" s="457"/>
      <c r="C3547" s="207"/>
      <c r="D3547" s="209"/>
      <c r="E3547" s="209"/>
      <c r="F3547" s="208"/>
      <c r="G3547" s="210" t="s">
        <v>110</v>
      </c>
      <c r="I3547" s="323"/>
      <c r="J3547" s="212"/>
      <c r="O3547" s="297"/>
    </row>
    <row r="3548" spans="1:16">
      <c r="A3548" s="213" t="s">
        <v>62</v>
      </c>
      <c r="B3548" s="750">
        <f>Proponente</f>
        <v>0</v>
      </c>
      <c r="C3548" s="750"/>
      <c r="D3548" s="750"/>
      <c r="E3548" s="750"/>
      <c r="F3548" s="750"/>
      <c r="G3548" s="751"/>
    </row>
    <row r="3549" spans="1:16" ht="45.5" customHeight="1">
      <c r="A3549" s="213" t="s">
        <v>63</v>
      </c>
      <c r="B3549" s="470" t="s">
        <v>357</v>
      </c>
      <c r="C3549" s="750" t="str">
        <f>VLOOKUP(B3549,Presupuesto!$A$4:$B$106,2,FALSE)</f>
        <v>Suministro e instalación pasa muro en HD L=0,50M,  extremos brida ANSI B-16.1. diámetro 14". incluye unión brida por acople universal de 14" e incluye empaques, tornillos y recubrimiento con pintura epoxica</v>
      </c>
      <c r="D3549" s="750"/>
      <c r="E3549" s="750"/>
      <c r="F3549" s="750"/>
      <c r="G3549" s="751"/>
    </row>
    <row r="3550" spans="1:16">
      <c r="A3550" s="214"/>
      <c r="B3550" s="438"/>
      <c r="C3550" s="215"/>
      <c r="D3550" s="217"/>
      <c r="E3550" s="217"/>
      <c r="F3550" s="218" t="s">
        <v>88</v>
      </c>
      <c r="G3550" s="582" t="str">
        <f>IF(B3549=0,"-",VLOOKUP(B3549,Presupuesto!$A$5:$C$119,3,FALSE))</f>
        <v>UND</v>
      </c>
      <c r="H3550" s="582"/>
      <c r="I3550" s="582"/>
      <c r="J3550" s="582"/>
      <c r="K3550" s="583"/>
    </row>
    <row r="3551" spans="1:16" ht="13.5" thickBot="1">
      <c r="A3551" s="213" t="s">
        <v>64</v>
      </c>
      <c r="B3551" s="438"/>
      <c r="C3551" s="215"/>
      <c r="D3551" s="217"/>
      <c r="E3551" s="217"/>
      <c r="F3551" s="216"/>
      <c r="G3551" s="219"/>
      <c r="I3551" s="324"/>
      <c r="J3551" s="295"/>
      <c r="K3551" s="296"/>
      <c r="L3551" s="296"/>
      <c r="M3551" s="296"/>
      <c r="N3551" s="296"/>
      <c r="O3551" s="296"/>
    </row>
    <row r="3552" spans="1:16" s="220" customFormat="1" ht="13.5" thickTop="1">
      <c r="A3552" s="221" t="s">
        <v>57</v>
      </c>
      <c r="B3552" s="447" t="s">
        <v>65</v>
      </c>
      <c r="C3552" s="222" t="s">
        <v>66</v>
      </c>
      <c r="D3552" s="223" t="s">
        <v>74</v>
      </c>
      <c r="E3552" s="224" t="s">
        <v>100</v>
      </c>
      <c r="F3552" s="224" t="s">
        <v>79</v>
      </c>
      <c r="G3552" s="225" t="s">
        <v>70</v>
      </c>
      <c r="I3552" s="657"/>
      <c r="J3552" s="226"/>
      <c r="O3552" s="296"/>
    </row>
    <row r="3553" spans="1:15">
      <c r="A3553" s="227" t="str">
        <f t="shared" ref="A3553:A3564" si="648">IF(I3553=0,"-",VLOOKUP(I3553,EQUIPOS,2,FALSE))</f>
        <v>-</v>
      </c>
      <c r="B3553" s="228"/>
      <c r="C3553" s="228"/>
      <c r="D3553" s="494"/>
      <c r="E3553" s="229">
        <f t="shared" ref="E3553:E3564" si="649">IF(I3553=0,0,VLOOKUP(I3553,EQUIPOS,4,FALSE))</f>
        <v>0</v>
      </c>
      <c r="F3553" s="230">
        <f t="shared" ref="F3553:F3564" si="650">IF(D3553=0,0,E3553/D3553)</f>
        <v>0</v>
      </c>
      <c r="G3553" s="231"/>
      <c r="I3553" s="658"/>
    </row>
    <row r="3554" spans="1:15">
      <c r="A3554" s="227" t="str">
        <f t="shared" si="648"/>
        <v>-</v>
      </c>
      <c r="B3554" s="228"/>
      <c r="C3554" s="228"/>
      <c r="D3554" s="494"/>
      <c r="E3554" s="229">
        <f t="shared" si="649"/>
        <v>0</v>
      </c>
      <c r="F3554" s="230">
        <f t="shared" si="650"/>
        <v>0</v>
      </c>
      <c r="G3554" s="232"/>
      <c r="I3554" s="658"/>
    </row>
    <row r="3555" spans="1:15">
      <c r="A3555" s="227" t="str">
        <f t="shared" si="648"/>
        <v>-</v>
      </c>
      <c r="B3555" s="228"/>
      <c r="C3555" s="228"/>
      <c r="D3555" s="494"/>
      <c r="E3555" s="229">
        <f t="shared" si="649"/>
        <v>0</v>
      </c>
      <c r="F3555" s="230">
        <f t="shared" si="650"/>
        <v>0</v>
      </c>
      <c r="G3555" s="232"/>
      <c r="I3555" s="658"/>
    </row>
    <row r="3556" spans="1:15">
      <c r="A3556" s="227" t="str">
        <f t="shared" si="648"/>
        <v>-</v>
      </c>
      <c r="B3556" s="228"/>
      <c r="C3556" s="228"/>
      <c r="D3556" s="494"/>
      <c r="E3556" s="229">
        <f t="shared" si="649"/>
        <v>0</v>
      </c>
      <c r="F3556" s="230">
        <f t="shared" si="650"/>
        <v>0</v>
      </c>
      <c r="G3556" s="232"/>
      <c r="I3556" s="658"/>
    </row>
    <row r="3557" spans="1:15">
      <c r="A3557" s="227" t="str">
        <f t="shared" si="648"/>
        <v>-</v>
      </c>
      <c r="B3557" s="228"/>
      <c r="C3557" s="228"/>
      <c r="D3557" s="494"/>
      <c r="E3557" s="229">
        <f t="shared" si="649"/>
        <v>0</v>
      </c>
      <c r="F3557" s="230">
        <f t="shared" si="650"/>
        <v>0</v>
      </c>
      <c r="G3557" s="232"/>
      <c r="I3557" s="658"/>
    </row>
    <row r="3558" spans="1:15">
      <c r="A3558" s="227" t="str">
        <f t="shared" si="648"/>
        <v>-</v>
      </c>
      <c r="B3558" s="228"/>
      <c r="C3558" s="228"/>
      <c r="D3558" s="494"/>
      <c r="E3558" s="229">
        <f t="shared" si="649"/>
        <v>0</v>
      </c>
      <c r="F3558" s="230">
        <f t="shared" si="650"/>
        <v>0</v>
      </c>
      <c r="G3558" s="232"/>
      <c r="I3558" s="658"/>
    </row>
    <row r="3559" spans="1:15">
      <c r="A3559" s="227" t="str">
        <f t="shared" si="648"/>
        <v>-</v>
      </c>
      <c r="B3559" s="228"/>
      <c r="C3559" s="228"/>
      <c r="D3559" s="494"/>
      <c r="E3559" s="229">
        <f t="shared" si="649"/>
        <v>0</v>
      </c>
      <c r="F3559" s="230">
        <f t="shared" si="650"/>
        <v>0</v>
      </c>
      <c r="G3559" s="232"/>
      <c r="I3559" s="658"/>
    </row>
    <row r="3560" spans="1:15">
      <c r="A3560" s="227" t="str">
        <f t="shared" si="648"/>
        <v>-</v>
      </c>
      <c r="B3560" s="228"/>
      <c r="C3560" s="228"/>
      <c r="D3560" s="494"/>
      <c r="E3560" s="229">
        <f t="shared" si="649"/>
        <v>0</v>
      </c>
      <c r="F3560" s="230">
        <f t="shared" si="650"/>
        <v>0</v>
      </c>
      <c r="G3560" s="232"/>
      <c r="I3560" s="658"/>
    </row>
    <row r="3561" spans="1:15">
      <c r="A3561" s="227" t="str">
        <f t="shared" si="648"/>
        <v>-</v>
      </c>
      <c r="B3561" s="228"/>
      <c r="C3561" s="228"/>
      <c r="D3561" s="494"/>
      <c r="E3561" s="229">
        <f t="shared" si="649"/>
        <v>0</v>
      </c>
      <c r="F3561" s="230">
        <f t="shared" si="650"/>
        <v>0</v>
      </c>
      <c r="G3561" s="232"/>
      <c r="I3561" s="658"/>
    </row>
    <row r="3562" spans="1:15">
      <c r="A3562" s="227" t="str">
        <f t="shared" si="648"/>
        <v>-</v>
      </c>
      <c r="B3562" s="228"/>
      <c r="C3562" s="228"/>
      <c r="D3562" s="494"/>
      <c r="E3562" s="229">
        <f t="shared" si="649"/>
        <v>0</v>
      </c>
      <c r="F3562" s="230">
        <f t="shared" si="650"/>
        <v>0</v>
      </c>
      <c r="G3562" s="232"/>
      <c r="I3562" s="658"/>
    </row>
    <row r="3563" spans="1:15">
      <c r="A3563" s="227" t="str">
        <f t="shared" si="648"/>
        <v>-</v>
      </c>
      <c r="B3563" s="228"/>
      <c r="C3563" s="228"/>
      <c r="D3563" s="494"/>
      <c r="E3563" s="229">
        <f t="shared" si="649"/>
        <v>0</v>
      </c>
      <c r="F3563" s="230">
        <f t="shared" si="650"/>
        <v>0</v>
      </c>
      <c r="G3563" s="232"/>
      <c r="I3563" s="658"/>
    </row>
    <row r="3564" spans="1:15">
      <c r="A3564" s="227" t="str">
        <f t="shared" si="648"/>
        <v>-</v>
      </c>
      <c r="B3564" s="228"/>
      <c r="C3564" s="228"/>
      <c r="D3564" s="494"/>
      <c r="E3564" s="229">
        <f t="shared" si="649"/>
        <v>0</v>
      </c>
      <c r="F3564" s="230">
        <f t="shared" si="650"/>
        <v>0</v>
      </c>
      <c r="G3564" s="232"/>
      <c r="I3564" s="658"/>
    </row>
    <row r="3565" spans="1:15" ht="13.5" thickBot="1">
      <c r="A3565" s="234"/>
      <c r="B3565" s="456"/>
      <c r="C3565" s="235"/>
      <c r="D3565" s="503"/>
      <c r="E3565" s="237"/>
      <c r="F3565" s="238" t="s">
        <v>80</v>
      </c>
      <c r="G3565" s="239">
        <f>SUM(F3553:F3564)</f>
        <v>0</v>
      </c>
      <c r="I3565" s="659"/>
    </row>
    <row r="3566" spans="1:15" ht="13.5" thickTop="1">
      <c r="A3566" s="240" t="s">
        <v>67</v>
      </c>
      <c r="B3566" s="446"/>
      <c r="C3566" s="241"/>
      <c r="D3566" s="509"/>
      <c r="E3566" s="243"/>
      <c r="F3566" s="242"/>
      <c r="G3566" s="244"/>
      <c r="I3566" s="659"/>
    </row>
    <row r="3567" spans="1:15" s="220" customFormat="1" ht="26">
      <c r="A3567" s="245" t="s">
        <v>57</v>
      </c>
      <c r="B3567" s="455"/>
      <c r="C3567" s="247" t="s">
        <v>58</v>
      </c>
      <c r="D3567" s="515" t="s">
        <v>68</v>
      </c>
      <c r="E3567" s="248" t="s">
        <v>69</v>
      </c>
      <c r="F3567" s="249" t="s">
        <v>79</v>
      </c>
      <c r="G3567" s="250" t="s">
        <v>70</v>
      </c>
      <c r="I3567" s="657"/>
      <c r="J3567" s="226"/>
      <c r="O3567" s="296"/>
    </row>
    <row r="3568" spans="1:15">
      <c r="A3568" s="748" t="str">
        <f t="shared" ref="A3568:A3579" si="651">IF(I3568=0,"",VLOOKUP(I3568,MATERIALES,2,FALSE))</f>
        <v/>
      </c>
      <c r="B3568" s="749"/>
      <c r="C3568" s="251" t="str">
        <f t="shared" ref="C3568:C3576" si="652">IF(I3568=0,"",VLOOKUP(I3568,MATERIALES,3,FALSE))</f>
        <v/>
      </c>
      <c r="D3568" s="494"/>
      <c r="E3568" s="252">
        <f t="shared" ref="E3568:E3579" si="653">IF(I3568=0,0,VLOOKUP(I3568,MATERIALES,4,FALSE))</f>
        <v>0</v>
      </c>
      <c r="F3568" s="230">
        <f>D3568*E3568</f>
        <v>0</v>
      </c>
      <c r="G3568" s="231"/>
      <c r="I3568" s="658"/>
    </row>
    <row r="3569" spans="1:9">
      <c r="A3569" s="748" t="str">
        <f t="shared" si="651"/>
        <v/>
      </c>
      <c r="B3569" s="749"/>
      <c r="C3569" s="251" t="str">
        <f t="shared" si="652"/>
        <v/>
      </c>
      <c r="D3569" s="494"/>
      <c r="E3569" s="252">
        <f t="shared" si="653"/>
        <v>0</v>
      </c>
      <c r="F3569" s="230">
        <f t="shared" ref="F3569:F3579" si="654">D3569*E3569</f>
        <v>0</v>
      </c>
      <c r="G3569" s="232"/>
      <c r="I3569" s="658"/>
    </row>
    <row r="3570" spans="1:9">
      <c r="A3570" s="748" t="str">
        <f t="shared" si="651"/>
        <v/>
      </c>
      <c r="B3570" s="749"/>
      <c r="C3570" s="251" t="str">
        <f t="shared" si="652"/>
        <v/>
      </c>
      <c r="D3570" s="494"/>
      <c r="E3570" s="252">
        <f t="shared" si="653"/>
        <v>0</v>
      </c>
      <c r="F3570" s="230">
        <f t="shared" si="654"/>
        <v>0</v>
      </c>
      <c r="G3570" s="232"/>
      <c r="I3570" s="658"/>
    </row>
    <row r="3571" spans="1:9">
      <c r="A3571" s="748" t="str">
        <f t="shared" si="651"/>
        <v/>
      </c>
      <c r="B3571" s="749"/>
      <c r="C3571" s="251" t="str">
        <f t="shared" si="652"/>
        <v/>
      </c>
      <c r="D3571" s="494"/>
      <c r="E3571" s="252">
        <f t="shared" si="653"/>
        <v>0</v>
      </c>
      <c r="F3571" s="230">
        <f t="shared" si="654"/>
        <v>0</v>
      </c>
      <c r="G3571" s="232"/>
      <c r="I3571" s="658"/>
    </row>
    <row r="3572" spans="1:9">
      <c r="A3572" s="748" t="str">
        <f t="shared" si="651"/>
        <v/>
      </c>
      <c r="B3572" s="749"/>
      <c r="C3572" s="251" t="str">
        <f t="shared" si="652"/>
        <v/>
      </c>
      <c r="D3572" s="494"/>
      <c r="E3572" s="252">
        <f t="shared" si="653"/>
        <v>0</v>
      </c>
      <c r="F3572" s="230">
        <f t="shared" si="654"/>
        <v>0</v>
      </c>
      <c r="G3572" s="232"/>
      <c r="I3572" s="658"/>
    </row>
    <row r="3573" spans="1:9">
      <c r="A3573" s="748" t="str">
        <f t="shared" si="651"/>
        <v/>
      </c>
      <c r="B3573" s="749"/>
      <c r="C3573" s="251" t="str">
        <f t="shared" si="652"/>
        <v/>
      </c>
      <c r="D3573" s="494"/>
      <c r="E3573" s="252">
        <f t="shared" si="653"/>
        <v>0</v>
      </c>
      <c r="F3573" s="230">
        <f t="shared" si="654"/>
        <v>0</v>
      </c>
      <c r="G3573" s="232"/>
      <c r="I3573" s="658"/>
    </row>
    <row r="3574" spans="1:9">
      <c r="A3574" s="748" t="str">
        <f t="shared" si="651"/>
        <v/>
      </c>
      <c r="B3574" s="749"/>
      <c r="C3574" s="251" t="str">
        <f t="shared" si="652"/>
        <v/>
      </c>
      <c r="D3574" s="494"/>
      <c r="E3574" s="252">
        <f t="shared" si="653"/>
        <v>0</v>
      </c>
      <c r="F3574" s="230">
        <f t="shared" si="654"/>
        <v>0</v>
      </c>
      <c r="G3574" s="232"/>
      <c r="I3574" s="658"/>
    </row>
    <row r="3575" spans="1:9">
      <c r="A3575" s="748" t="str">
        <f t="shared" si="651"/>
        <v/>
      </c>
      <c r="B3575" s="749"/>
      <c r="C3575" s="251" t="str">
        <f t="shared" si="652"/>
        <v/>
      </c>
      <c r="D3575" s="494"/>
      <c r="E3575" s="252">
        <f t="shared" si="653"/>
        <v>0</v>
      </c>
      <c r="F3575" s="230">
        <f t="shared" si="654"/>
        <v>0</v>
      </c>
      <c r="G3575" s="253"/>
      <c r="I3575" s="658"/>
    </row>
    <row r="3576" spans="1:9">
      <c r="A3576" s="748" t="str">
        <f t="shared" si="651"/>
        <v/>
      </c>
      <c r="B3576" s="749"/>
      <c r="C3576" s="251" t="str">
        <f t="shared" si="652"/>
        <v/>
      </c>
      <c r="D3576" s="494"/>
      <c r="E3576" s="252">
        <f t="shared" si="653"/>
        <v>0</v>
      </c>
      <c r="F3576" s="230">
        <f t="shared" si="654"/>
        <v>0</v>
      </c>
      <c r="G3576" s="232"/>
      <c r="I3576" s="658"/>
    </row>
    <row r="3577" spans="1:9">
      <c r="A3577" s="748" t="str">
        <f t="shared" si="651"/>
        <v/>
      </c>
      <c r="B3577" s="749"/>
      <c r="C3577" s="251"/>
      <c r="D3577" s="494"/>
      <c r="E3577" s="252">
        <f t="shared" si="653"/>
        <v>0</v>
      </c>
      <c r="F3577" s="230">
        <f t="shared" si="654"/>
        <v>0</v>
      </c>
      <c r="G3577" s="232"/>
      <c r="I3577" s="658"/>
    </row>
    <row r="3578" spans="1:9">
      <c r="A3578" s="748" t="str">
        <f t="shared" si="651"/>
        <v/>
      </c>
      <c r="B3578" s="749"/>
      <c r="C3578" s="251"/>
      <c r="D3578" s="494"/>
      <c r="E3578" s="252">
        <f t="shared" si="653"/>
        <v>0</v>
      </c>
      <c r="F3578" s="230">
        <f t="shared" si="654"/>
        <v>0</v>
      </c>
      <c r="G3578" s="232"/>
      <c r="I3578" s="658"/>
    </row>
    <row r="3579" spans="1:9">
      <c r="A3579" s="748" t="str">
        <f t="shared" si="651"/>
        <v/>
      </c>
      <c r="B3579" s="749"/>
      <c r="C3579" s="251" t="str">
        <f t="shared" ref="C3579" si="655">IF(I3579=0,"",VLOOKUP(I3579,MATERIALES,3,FALSE))</f>
        <v/>
      </c>
      <c r="D3579" s="494"/>
      <c r="E3579" s="252">
        <f t="shared" si="653"/>
        <v>0</v>
      </c>
      <c r="F3579" s="230">
        <f t="shared" si="654"/>
        <v>0</v>
      </c>
      <c r="G3579" s="233"/>
      <c r="I3579" s="658"/>
    </row>
    <row r="3580" spans="1:9" ht="26.25" customHeight="1" thickBot="1">
      <c r="A3580" s="214"/>
      <c r="B3580" s="438"/>
      <c r="C3580" s="215"/>
      <c r="D3580" s="483"/>
      <c r="E3580" s="254"/>
      <c r="F3580" s="255" t="s">
        <v>81</v>
      </c>
      <c r="G3580" s="253">
        <f>ROUND(SUM(F3568:F3579),0)</f>
        <v>0</v>
      </c>
      <c r="I3580" s="659"/>
    </row>
    <row r="3581" spans="1:9" ht="14" thickTop="1" thickBot="1">
      <c r="A3581" s="256" t="s">
        <v>72</v>
      </c>
      <c r="B3581" s="445"/>
      <c r="C3581" s="257"/>
      <c r="D3581" s="523"/>
      <c r="E3581" s="259"/>
      <c r="F3581" s="258"/>
      <c r="G3581" s="260"/>
      <c r="I3581" s="659"/>
    </row>
    <row r="3582" spans="1:9" ht="13.5" thickTop="1">
      <c r="A3582" s="245" t="s">
        <v>57</v>
      </c>
      <c r="B3582" s="455"/>
      <c r="C3582" s="248" t="s">
        <v>71</v>
      </c>
      <c r="D3582" s="515" t="s">
        <v>75</v>
      </c>
      <c r="E3582" s="248" t="s">
        <v>98</v>
      </c>
      <c r="F3582" s="249" t="s">
        <v>79</v>
      </c>
      <c r="G3582" s="250" t="s">
        <v>70</v>
      </c>
      <c r="I3582" s="659"/>
    </row>
    <row r="3583" spans="1:9">
      <c r="A3583" s="748" t="str">
        <f>IF(I3583=0,"",VLOOKUP(I3583,EQUIPOS,2,FALSE))</f>
        <v/>
      </c>
      <c r="B3583" s="749"/>
      <c r="C3583" s="195"/>
      <c r="D3583" s="494"/>
      <c r="E3583" s="252">
        <f>IF(I3583=0,0,VLOOKUP(I3583,EQUIPOS,4,FALSE))</f>
        <v>0</v>
      </c>
      <c r="F3583" s="230">
        <f>C3583*D3583*E3583</f>
        <v>0</v>
      </c>
      <c r="G3583" s="231"/>
      <c r="I3583" s="658"/>
    </row>
    <row r="3584" spans="1:9">
      <c r="A3584" s="748" t="str">
        <f>IF(I3584=0,"",VLOOKUP(I3584,EQUIPOS,2,FALSE))</f>
        <v/>
      </c>
      <c r="B3584" s="749"/>
      <c r="C3584" s="195"/>
      <c r="D3584" s="494"/>
      <c r="E3584" s="252">
        <f>IF(I3584=0,0,VLOOKUP(I3584,EQUIPOS,4,FALSE))</f>
        <v>0</v>
      </c>
      <c r="F3584" s="230">
        <f t="shared" ref="F3584:F3587" si="656">C3584*D3584*E3584</f>
        <v>0</v>
      </c>
      <c r="G3584" s="232"/>
      <c r="I3584" s="658"/>
    </row>
    <row r="3585" spans="1:9">
      <c r="A3585" s="748" t="str">
        <f>IF(I3585=0,"",VLOOKUP(I3585,EQUIPOS,2,FALSE))</f>
        <v/>
      </c>
      <c r="B3585" s="749"/>
      <c r="C3585" s="195"/>
      <c r="D3585" s="494"/>
      <c r="E3585" s="252">
        <f>IF(I3585=0,0,VLOOKUP(I3585,EQUIPOS,4,FALSE))</f>
        <v>0</v>
      </c>
      <c r="F3585" s="230">
        <f t="shared" si="656"/>
        <v>0</v>
      </c>
      <c r="G3585" s="232"/>
      <c r="I3585" s="658"/>
    </row>
    <row r="3586" spans="1:9">
      <c r="A3586" s="748" t="str">
        <f>IF(I3586=0,"",VLOOKUP(I3586,EQUIPOS,2,FALSE))</f>
        <v/>
      </c>
      <c r="B3586" s="749"/>
      <c r="C3586" s="195"/>
      <c r="D3586" s="494"/>
      <c r="E3586" s="252">
        <f>IF(I3586=0,0,VLOOKUP(I3586,EQUIPOS,4,FALSE))</f>
        <v>0</v>
      </c>
      <c r="F3586" s="230">
        <f t="shared" si="656"/>
        <v>0</v>
      </c>
      <c r="G3586" s="232"/>
      <c r="I3586" s="658"/>
    </row>
    <row r="3587" spans="1:9">
      <c r="A3587" s="748" t="str">
        <f>IF(I3587=0,"",VLOOKUP(I3587,EQUIPOS,2,FALSE))</f>
        <v/>
      </c>
      <c r="B3587" s="749"/>
      <c r="C3587" s="195"/>
      <c r="D3587" s="494"/>
      <c r="E3587" s="252">
        <f>IF(I3587=0,0,VLOOKUP(I3587,EQUIPOS,4,FALSE))</f>
        <v>0</v>
      </c>
      <c r="F3587" s="230">
        <f t="shared" si="656"/>
        <v>0</v>
      </c>
      <c r="G3587" s="233"/>
      <c r="I3587" s="658"/>
    </row>
    <row r="3588" spans="1:9" ht="30.75" customHeight="1" thickBot="1">
      <c r="A3588" s="234"/>
      <c r="B3588" s="456"/>
      <c r="C3588" s="235"/>
      <c r="D3588" s="503"/>
      <c r="E3588" s="261"/>
      <c r="F3588" s="238" t="s">
        <v>82</v>
      </c>
      <c r="G3588" s="262">
        <f>ROUND(SUM(F3583:F3587),0)</f>
        <v>0</v>
      </c>
      <c r="I3588" s="659"/>
    </row>
    <row r="3589" spans="1:9" ht="13.5" thickTop="1">
      <c r="A3589" s="240" t="s">
        <v>73</v>
      </c>
      <c r="B3589" s="446"/>
      <c r="C3589" s="241"/>
      <c r="D3589" s="509"/>
      <c r="E3589" s="243"/>
      <c r="F3589" s="242"/>
      <c r="G3589" s="244"/>
      <c r="I3589" s="659"/>
    </row>
    <row r="3590" spans="1:9" ht="26">
      <c r="A3590" s="245" t="s">
        <v>57</v>
      </c>
      <c r="B3590" s="454" t="s">
        <v>58</v>
      </c>
      <c r="C3590" s="247" t="s">
        <v>68</v>
      </c>
      <c r="D3590" s="515" t="s">
        <v>74</v>
      </c>
      <c r="E3590" s="248" t="s">
        <v>69</v>
      </c>
      <c r="F3590" s="249" t="s">
        <v>79</v>
      </c>
      <c r="G3590" s="250" t="s">
        <v>70</v>
      </c>
      <c r="H3590" s="220"/>
      <c r="I3590" s="657"/>
    </row>
    <row r="3591" spans="1:9">
      <c r="A3591" s="263" t="str">
        <f t="shared" ref="A3591:A3602" si="657">IF(I3591=0,"",VLOOKUP(I3591,MANOOBRA,2,FALSE))</f>
        <v/>
      </c>
      <c r="B3591" s="444" t="str">
        <f t="shared" ref="B3591:B3602" si="658">IF(I3591=0,"",VLOOKUP(I3591,MANOOBRA,3,FALSE))</f>
        <v/>
      </c>
      <c r="C3591" s="195"/>
      <c r="D3591" s="527"/>
      <c r="E3591" s="252">
        <f t="shared" ref="E3591:E3602" si="659">IF(I3591=0,0,VLOOKUP(I3591,MANOOBRA,4,FALSE))</f>
        <v>0</v>
      </c>
      <c r="F3591" s="230">
        <f>IF(D3591=0,0,C3591*E3591/D3591)</f>
        <v>0</v>
      </c>
      <c r="G3591" s="231"/>
      <c r="I3591" s="658"/>
    </row>
    <row r="3592" spans="1:9">
      <c r="A3592" s="263" t="str">
        <f t="shared" si="657"/>
        <v/>
      </c>
      <c r="B3592" s="444" t="str">
        <f t="shared" si="658"/>
        <v/>
      </c>
      <c r="C3592" s="195"/>
      <c r="D3592" s="527"/>
      <c r="E3592" s="252">
        <f t="shared" si="659"/>
        <v>0</v>
      </c>
      <c r="F3592" s="230">
        <f t="shared" ref="F3592:F3602" si="660">IF(D3592=0,0,C3592*E3592/D3592)</f>
        <v>0</v>
      </c>
      <c r="G3592" s="232"/>
      <c r="I3592" s="658"/>
    </row>
    <row r="3593" spans="1:9">
      <c r="A3593" s="263" t="str">
        <f t="shared" si="657"/>
        <v/>
      </c>
      <c r="B3593" s="444" t="str">
        <f t="shared" si="658"/>
        <v/>
      </c>
      <c r="C3593" s="195"/>
      <c r="D3593" s="527"/>
      <c r="E3593" s="252">
        <f t="shared" si="659"/>
        <v>0</v>
      </c>
      <c r="F3593" s="230">
        <f t="shared" si="660"/>
        <v>0</v>
      </c>
      <c r="G3593" s="232"/>
      <c r="I3593" s="658"/>
    </row>
    <row r="3594" spans="1:9">
      <c r="A3594" s="263" t="str">
        <f t="shared" si="657"/>
        <v/>
      </c>
      <c r="B3594" s="444" t="str">
        <f t="shared" si="658"/>
        <v/>
      </c>
      <c r="C3594" s="195"/>
      <c r="D3594" s="527"/>
      <c r="E3594" s="252">
        <f t="shared" si="659"/>
        <v>0</v>
      </c>
      <c r="F3594" s="230">
        <f t="shared" si="660"/>
        <v>0</v>
      </c>
      <c r="G3594" s="232"/>
      <c r="I3594" s="658"/>
    </row>
    <row r="3595" spans="1:9">
      <c r="A3595" s="263" t="str">
        <f t="shared" si="657"/>
        <v/>
      </c>
      <c r="B3595" s="444" t="str">
        <f t="shared" si="658"/>
        <v/>
      </c>
      <c r="C3595" s="195"/>
      <c r="D3595" s="527"/>
      <c r="E3595" s="252">
        <f t="shared" si="659"/>
        <v>0</v>
      </c>
      <c r="F3595" s="230">
        <f t="shared" si="660"/>
        <v>0</v>
      </c>
      <c r="G3595" s="232"/>
      <c r="I3595" s="658"/>
    </row>
    <row r="3596" spans="1:9">
      <c r="A3596" s="263" t="str">
        <f t="shared" si="657"/>
        <v/>
      </c>
      <c r="B3596" s="444" t="str">
        <f t="shared" si="658"/>
        <v/>
      </c>
      <c r="C3596" s="195"/>
      <c r="D3596" s="527"/>
      <c r="E3596" s="252">
        <f t="shared" si="659"/>
        <v>0</v>
      </c>
      <c r="F3596" s="230">
        <f t="shared" si="660"/>
        <v>0</v>
      </c>
      <c r="G3596" s="232"/>
      <c r="I3596" s="658"/>
    </row>
    <row r="3597" spans="1:9">
      <c r="A3597" s="263" t="str">
        <f t="shared" si="657"/>
        <v/>
      </c>
      <c r="B3597" s="444" t="str">
        <f t="shared" si="658"/>
        <v/>
      </c>
      <c r="C3597" s="195"/>
      <c r="D3597" s="527"/>
      <c r="E3597" s="252">
        <f t="shared" si="659"/>
        <v>0</v>
      </c>
      <c r="F3597" s="230">
        <f t="shared" si="660"/>
        <v>0</v>
      </c>
      <c r="G3597" s="232"/>
      <c r="I3597" s="658"/>
    </row>
    <row r="3598" spans="1:9">
      <c r="A3598" s="263" t="str">
        <f t="shared" si="657"/>
        <v/>
      </c>
      <c r="B3598" s="444" t="str">
        <f t="shared" si="658"/>
        <v/>
      </c>
      <c r="C3598" s="195"/>
      <c r="D3598" s="527"/>
      <c r="E3598" s="252">
        <f t="shared" si="659"/>
        <v>0</v>
      </c>
      <c r="F3598" s="230">
        <f t="shared" si="660"/>
        <v>0</v>
      </c>
      <c r="G3598" s="232"/>
      <c r="I3598" s="658"/>
    </row>
    <row r="3599" spans="1:9">
      <c r="A3599" s="263" t="str">
        <f t="shared" si="657"/>
        <v/>
      </c>
      <c r="B3599" s="444" t="str">
        <f t="shared" si="658"/>
        <v/>
      </c>
      <c r="C3599" s="195"/>
      <c r="D3599" s="527"/>
      <c r="E3599" s="252">
        <f t="shared" si="659"/>
        <v>0</v>
      </c>
      <c r="F3599" s="230">
        <f t="shared" si="660"/>
        <v>0</v>
      </c>
      <c r="G3599" s="232"/>
      <c r="I3599" s="658"/>
    </row>
    <row r="3600" spans="1:9">
      <c r="A3600" s="263" t="str">
        <f t="shared" si="657"/>
        <v/>
      </c>
      <c r="B3600" s="444" t="str">
        <f t="shared" si="658"/>
        <v/>
      </c>
      <c r="C3600" s="195"/>
      <c r="D3600" s="527"/>
      <c r="E3600" s="252">
        <f t="shared" si="659"/>
        <v>0</v>
      </c>
      <c r="F3600" s="230">
        <f t="shared" si="660"/>
        <v>0</v>
      </c>
      <c r="G3600" s="232"/>
      <c r="I3600" s="658"/>
    </row>
    <row r="3601" spans="1:16">
      <c r="A3601" s="263" t="str">
        <f t="shared" si="657"/>
        <v/>
      </c>
      <c r="B3601" s="444" t="str">
        <f t="shared" si="658"/>
        <v/>
      </c>
      <c r="C3601" s="195"/>
      <c r="D3601" s="527"/>
      <c r="E3601" s="252">
        <f t="shared" si="659"/>
        <v>0</v>
      </c>
      <c r="F3601" s="230">
        <f t="shared" si="660"/>
        <v>0</v>
      </c>
      <c r="G3601" s="232"/>
      <c r="I3601" s="658"/>
    </row>
    <row r="3602" spans="1:16">
      <c r="A3602" s="263" t="str">
        <f t="shared" si="657"/>
        <v/>
      </c>
      <c r="B3602" s="444" t="str">
        <f t="shared" si="658"/>
        <v/>
      </c>
      <c r="C3602" s="195"/>
      <c r="D3602" s="527"/>
      <c r="E3602" s="252">
        <f t="shared" si="659"/>
        <v>0</v>
      </c>
      <c r="F3602" s="230">
        <f t="shared" si="660"/>
        <v>0</v>
      </c>
      <c r="G3602" s="233"/>
      <c r="I3602" s="658"/>
    </row>
    <row r="3603" spans="1:16" ht="31.5" customHeight="1" thickBot="1">
      <c r="A3603" s="234"/>
      <c r="B3603" s="456"/>
      <c r="C3603" s="235"/>
      <c r="D3603" s="237"/>
      <c r="E3603" s="237"/>
      <c r="F3603" s="238" t="s">
        <v>83</v>
      </c>
      <c r="G3603" s="262">
        <f>ROUND(SUM(F3591:F3602),0)</f>
        <v>0</v>
      </c>
      <c r="I3603" s="659"/>
    </row>
    <row r="3604" spans="1:16" ht="13.5" thickTop="1">
      <c r="A3604" s="186" t="s">
        <v>76</v>
      </c>
      <c r="B3604" s="446"/>
      <c r="C3604" s="241"/>
      <c r="D3604" s="243"/>
      <c r="E3604" s="243"/>
      <c r="F3604" s="242"/>
      <c r="G3604" s="244"/>
      <c r="I3604" s="659"/>
    </row>
    <row r="3605" spans="1:16">
      <c r="A3605" s="245" t="s">
        <v>57</v>
      </c>
      <c r="B3605" s="455"/>
      <c r="C3605" s="246"/>
      <c r="D3605" s="317"/>
      <c r="E3605" s="248" t="s">
        <v>77</v>
      </c>
      <c r="F3605" s="249" t="s">
        <v>78</v>
      </c>
      <c r="G3605" s="264" t="s">
        <v>77</v>
      </c>
      <c r="H3605" s="220"/>
      <c r="I3605" s="657"/>
    </row>
    <row r="3606" spans="1:16">
      <c r="A3606" s="185" t="s">
        <v>87</v>
      </c>
      <c r="B3606" s="453"/>
      <c r="C3606" s="265"/>
      <c r="D3606" s="318"/>
      <c r="E3606" s="229">
        <f>ROUND(SUM(G3565,G3580,G3588,G3603),2)</f>
        <v>0</v>
      </c>
      <c r="F3606" s="266">
        <f>A</f>
        <v>0</v>
      </c>
      <c r="G3606" s="267">
        <f>E3606*F3606</f>
        <v>0</v>
      </c>
      <c r="I3606" s="659"/>
    </row>
    <row r="3607" spans="1:16">
      <c r="A3607" s="185" t="s">
        <v>85</v>
      </c>
      <c r="B3607" s="453"/>
      <c r="C3607" s="265"/>
      <c r="D3607" s="318"/>
      <c r="E3607" s="229">
        <f>SUM(G3565,G3580,G3588,G3603)</f>
        <v>0</v>
      </c>
      <c r="F3607" s="266">
        <f>I</f>
        <v>0</v>
      </c>
      <c r="G3607" s="267">
        <f>E3607*F3607</f>
        <v>0</v>
      </c>
      <c r="I3607" s="659"/>
    </row>
    <row r="3608" spans="1:16">
      <c r="A3608" s="185" t="s">
        <v>86</v>
      </c>
      <c r="B3608" s="453"/>
      <c r="C3608" s="265"/>
      <c r="D3608" s="318"/>
      <c r="E3608" s="229">
        <f>SUM(G3565,G3580,G3588,G3603)</f>
        <v>0</v>
      </c>
      <c r="F3608" s="266">
        <f>U</f>
        <v>0</v>
      </c>
      <c r="G3608" s="267">
        <f>E3608*F3608</f>
        <v>0</v>
      </c>
      <c r="I3608" s="659"/>
    </row>
    <row r="3609" spans="1:16" ht="33" customHeight="1" thickBot="1">
      <c r="A3609" s="234"/>
      <c r="B3609" s="456"/>
      <c r="C3609" s="235"/>
      <c r="D3609" s="237"/>
      <c r="E3609" s="237"/>
      <c r="F3609" s="268" t="s">
        <v>84</v>
      </c>
      <c r="G3609" s="262">
        <f>SUM(G3606:G3608)</f>
        <v>0</v>
      </c>
      <c r="I3609" s="659"/>
      <c r="J3609" s="295"/>
      <c r="K3609" s="296"/>
      <c r="L3609" s="296"/>
      <c r="M3609" s="296"/>
      <c r="N3609" s="296"/>
      <c r="O3609" s="296"/>
    </row>
    <row r="3610" spans="1:16" s="211" customFormat="1" ht="14" thickTop="1" thickBot="1">
      <c r="A3610" s="269"/>
      <c r="B3610" s="443"/>
      <c r="C3610" s="270"/>
      <c r="D3610" s="319"/>
      <c r="E3610" s="271" t="s">
        <v>89</v>
      </c>
      <c r="F3610" s="272"/>
      <c r="G3610" s="273">
        <f>ROUND(SUM(G3565,G3580,G3588,G3603,G3609),0)</f>
        <v>0</v>
      </c>
      <c r="I3610" s="660"/>
      <c r="J3610" s="212" t="str">
        <f>B3549</f>
        <v>2,4,7</v>
      </c>
      <c r="K3610" s="274">
        <f>E3606</f>
        <v>0</v>
      </c>
      <c r="L3610" s="294">
        <f>G3606</f>
        <v>0</v>
      </c>
      <c r="M3610" s="294">
        <f>G3607</f>
        <v>0</v>
      </c>
      <c r="N3610" s="294">
        <f>G3608</f>
        <v>0</v>
      </c>
      <c r="O3610" s="299">
        <f>SUM(K3610:N3610)</f>
        <v>0</v>
      </c>
      <c r="P3610" s="294"/>
    </row>
    <row r="3611" spans="1:16" ht="13.5" thickTop="1">
      <c r="A3611" s="275" t="s">
        <v>97</v>
      </c>
      <c r="B3611" s="438"/>
      <c r="C3611" s="215"/>
      <c r="D3611" s="217"/>
      <c r="E3611" s="217"/>
      <c r="F3611" s="216"/>
      <c r="G3611" s="219"/>
      <c r="I3611" s="659"/>
      <c r="P3611" s="294"/>
    </row>
    <row r="3612" spans="1:16">
      <c r="A3612" s="275"/>
      <c r="B3612" s="452"/>
      <c r="C3612" s="276"/>
      <c r="D3612" s="320"/>
      <c r="E3612" s="217"/>
      <c r="F3612" s="216"/>
      <c r="G3612" s="277">
        <f ca="1">TODAY()</f>
        <v>44839</v>
      </c>
      <c r="I3612" s="659"/>
      <c r="P3612" s="294"/>
    </row>
    <row r="3613" spans="1:16" ht="13.5" thickBot="1">
      <c r="A3613" s="234"/>
      <c r="B3613" s="456"/>
      <c r="C3613" s="235"/>
      <c r="D3613" s="237"/>
      <c r="E3613" s="237"/>
      <c r="F3613" s="236"/>
      <c r="G3613" s="278"/>
      <c r="I3613" s="659"/>
      <c r="P3613" s="294"/>
    </row>
    <row r="3614" spans="1:16" ht="13.5" thickTop="1">
      <c r="A3614" s="215"/>
      <c r="B3614" s="438"/>
      <c r="C3614" s="215"/>
      <c r="D3614" s="217"/>
      <c r="E3614" s="217"/>
      <c r="F3614" s="216"/>
      <c r="G3614" s="216"/>
      <c r="I3614" s="434"/>
      <c r="P3614" s="294"/>
    </row>
    <row r="3615" spans="1:16">
      <c r="A3615" s="215"/>
      <c r="B3615" s="438"/>
      <c r="C3615" s="215"/>
      <c r="D3615" s="217"/>
      <c r="E3615" s="217"/>
      <c r="F3615" s="216"/>
      <c r="G3615" s="216"/>
      <c r="I3615" s="434"/>
      <c r="P3615" s="294"/>
    </row>
    <row r="3616" spans="1:16" s="199" customFormat="1">
      <c r="A3616" s="196" t="s">
        <v>109</v>
      </c>
      <c r="B3616" s="458"/>
      <c r="C3616" s="196"/>
      <c r="D3616" s="198"/>
      <c r="E3616" s="198"/>
      <c r="F3616" s="197"/>
      <c r="G3616" s="197"/>
      <c r="I3616" s="321"/>
      <c r="J3616" s="200"/>
      <c r="O3616" s="297"/>
    </row>
    <row r="3617" spans="1:15" s="199" customFormat="1">
      <c r="A3617" s="196" t="str">
        <f>CONCATENATE('Prestaciones y AIU'!A2261," ANALISIS DE PRECIOS UNITARIOS")</f>
        <v xml:space="preserve"> ANALISIS DE PRECIOS UNITARIOS</v>
      </c>
      <c r="B3617" s="458"/>
      <c r="C3617" s="196"/>
      <c r="D3617" s="198"/>
      <c r="E3617" s="198"/>
      <c r="F3617" s="197"/>
      <c r="G3617" s="197"/>
      <c r="I3617" s="321"/>
      <c r="J3617" s="200"/>
      <c r="O3617" s="297"/>
    </row>
    <row r="3618" spans="1:15" s="199" customFormat="1">
      <c r="A3618" s="196" t="str">
        <f>Objeto_LIC</f>
        <v>OPTIMIZACION DEL SISTEMA DE ABASTECIMIENTO (ADUCCION, PRETRATAMIENTO Y CONDUCCION) DEL MUNICPIO DE TAME, DEPARTAMENTO DE ARAUCA</v>
      </c>
      <c r="B3618" s="458"/>
      <c r="C3618" s="196"/>
      <c r="D3618" s="198"/>
      <c r="E3618" s="198"/>
      <c r="F3618" s="197"/>
      <c r="G3618" s="197"/>
      <c r="I3618" s="321"/>
      <c r="J3618" s="200"/>
      <c r="O3618" s="297"/>
    </row>
    <row r="3619" spans="1:15" s="199" customFormat="1">
      <c r="A3619" s="196"/>
      <c r="B3619" s="458"/>
      <c r="C3619" s="196"/>
      <c r="D3619" s="198"/>
      <c r="E3619" s="198"/>
      <c r="F3619" s="197"/>
      <c r="G3619" s="197"/>
      <c r="I3619" s="321"/>
      <c r="J3619" s="200"/>
      <c r="O3619" s="297"/>
    </row>
    <row r="3620" spans="1:15" ht="13.5" thickBot="1">
      <c r="A3620" s="201"/>
      <c r="B3620" s="448"/>
      <c r="C3620" s="201"/>
      <c r="D3620" s="203"/>
      <c r="E3620" s="203"/>
      <c r="F3620" s="202"/>
      <c r="G3620" s="202"/>
    </row>
    <row r="3621" spans="1:15" s="211" customFormat="1" ht="13.5" thickTop="1">
      <c r="A3621" s="206"/>
      <c r="B3621" s="457"/>
      <c r="C3621" s="207"/>
      <c r="D3621" s="209"/>
      <c r="E3621" s="209"/>
      <c r="F3621" s="208"/>
      <c r="G3621" s="210" t="s">
        <v>110</v>
      </c>
      <c r="I3621" s="323"/>
      <c r="J3621" s="212"/>
      <c r="O3621" s="297"/>
    </row>
    <row r="3622" spans="1:15" ht="12.75" customHeight="1">
      <c r="A3622" s="213" t="s">
        <v>62</v>
      </c>
      <c r="B3622" s="750">
        <f>Proponente</f>
        <v>0</v>
      </c>
      <c r="C3622" s="750"/>
      <c r="D3622" s="750"/>
      <c r="E3622" s="750"/>
      <c r="F3622" s="750"/>
      <c r="G3622" s="751"/>
    </row>
    <row r="3623" spans="1:15" ht="51" customHeight="1">
      <c r="A3623" s="213" t="s">
        <v>63</v>
      </c>
      <c r="B3623" s="470" t="s">
        <v>359</v>
      </c>
      <c r="C3623" s="750" t="str">
        <f>VLOOKUP(B3623,Presupuesto!$A$4:$B$106,2,FALSE)</f>
        <v>Suministro e instalación pasa muro en HD L=0,50M, extremos brida ANSI B-16.1. diámetro 20". incluye unión brida por acople universal de 20" e incluye empaques, tornillos y recubrimiento con pintura epoxica</v>
      </c>
      <c r="D3623" s="750"/>
      <c r="E3623" s="750"/>
      <c r="F3623" s="750"/>
      <c r="G3623" s="751"/>
    </row>
    <row r="3624" spans="1:15">
      <c r="A3624" s="214"/>
      <c r="B3624" s="438"/>
      <c r="C3624" s="215"/>
      <c r="D3624" s="217"/>
      <c r="E3624" s="217"/>
      <c r="F3624" s="218" t="s">
        <v>88</v>
      </c>
      <c r="G3624" s="582" t="str">
        <f>IF(B3623=0,"-",VLOOKUP(B3623,Presupuesto!$A$5:$C$119,3,FALSE))</f>
        <v>UND</v>
      </c>
      <c r="H3624" s="582"/>
      <c r="I3624" s="582"/>
      <c r="J3624" s="582"/>
      <c r="K3624" s="583"/>
    </row>
    <row r="3625" spans="1:15" ht="13.5" thickBot="1">
      <c r="A3625" s="213" t="s">
        <v>64</v>
      </c>
      <c r="B3625" s="438"/>
      <c r="C3625" s="215"/>
      <c r="D3625" s="217"/>
      <c r="E3625" s="217"/>
      <c r="F3625" s="216"/>
      <c r="G3625" s="219"/>
      <c r="I3625" s="324"/>
      <c r="J3625" s="295"/>
      <c r="K3625" s="296"/>
      <c r="L3625" s="296"/>
      <c r="M3625" s="296"/>
      <c r="N3625" s="296"/>
      <c r="O3625" s="296"/>
    </row>
    <row r="3626" spans="1:15" s="220" customFormat="1" ht="13.5" thickTop="1">
      <c r="A3626" s="221" t="s">
        <v>57</v>
      </c>
      <c r="B3626" s="447" t="s">
        <v>65</v>
      </c>
      <c r="C3626" s="222" t="s">
        <v>66</v>
      </c>
      <c r="D3626" s="223" t="s">
        <v>74</v>
      </c>
      <c r="E3626" s="224" t="s">
        <v>100</v>
      </c>
      <c r="F3626" s="224" t="s">
        <v>79</v>
      </c>
      <c r="G3626" s="225" t="s">
        <v>70</v>
      </c>
      <c r="I3626" s="657"/>
      <c r="J3626" s="226"/>
      <c r="O3626" s="296"/>
    </row>
    <row r="3627" spans="1:15">
      <c r="A3627" s="227" t="str">
        <f t="shared" ref="A3627:A3638" si="661">IF(I3627=0,"-",VLOOKUP(I3627,EQUIPOS,2,FALSE))</f>
        <v>-</v>
      </c>
      <c r="B3627" s="228"/>
      <c r="C3627" s="228"/>
      <c r="D3627" s="651"/>
      <c r="E3627" s="229">
        <f t="shared" ref="E3627:E3638" si="662">IF(I3627=0,0,VLOOKUP(I3627,EQUIPOS,4,FALSE))</f>
        <v>0</v>
      </c>
      <c r="F3627" s="230">
        <f t="shared" ref="F3627:F3638" si="663">IF(D3627=0,0,E3627/D3627)</f>
        <v>0</v>
      </c>
      <c r="G3627" s="231"/>
      <c r="I3627" s="658"/>
    </row>
    <row r="3628" spans="1:15">
      <c r="A3628" s="227" t="str">
        <f t="shared" si="661"/>
        <v>-</v>
      </c>
      <c r="B3628" s="228"/>
      <c r="C3628" s="228"/>
      <c r="D3628" s="651"/>
      <c r="E3628" s="229">
        <f t="shared" si="662"/>
        <v>0</v>
      </c>
      <c r="F3628" s="230">
        <f t="shared" si="663"/>
        <v>0</v>
      </c>
      <c r="G3628" s="232"/>
      <c r="I3628" s="658"/>
    </row>
    <row r="3629" spans="1:15">
      <c r="A3629" s="227" t="str">
        <f t="shared" si="661"/>
        <v>-</v>
      </c>
      <c r="B3629" s="228"/>
      <c r="C3629" s="228"/>
      <c r="D3629" s="651"/>
      <c r="E3629" s="229">
        <f t="shared" si="662"/>
        <v>0</v>
      </c>
      <c r="F3629" s="230">
        <f t="shared" si="663"/>
        <v>0</v>
      </c>
      <c r="G3629" s="232"/>
      <c r="I3629" s="658"/>
    </row>
    <row r="3630" spans="1:15">
      <c r="A3630" s="227" t="str">
        <f t="shared" si="661"/>
        <v>-</v>
      </c>
      <c r="B3630" s="228"/>
      <c r="C3630" s="228"/>
      <c r="D3630" s="651"/>
      <c r="E3630" s="229">
        <f t="shared" si="662"/>
        <v>0</v>
      </c>
      <c r="F3630" s="230">
        <f t="shared" si="663"/>
        <v>0</v>
      </c>
      <c r="G3630" s="232"/>
      <c r="I3630" s="658"/>
    </row>
    <row r="3631" spans="1:15">
      <c r="A3631" s="227" t="str">
        <f t="shared" si="661"/>
        <v>-</v>
      </c>
      <c r="B3631" s="228"/>
      <c r="C3631" s="228"/>
      <c r="D3631" s="651"/>
      <c r="E3631" s="229">
        <f t="shared" si="662"/>
        <v>0</v>
      </c>
      <c r="F3631" s="230">
        <f t="shared" si="663"/>
        <v>0</v>
      </c>
      <c r="G3631" s="232"/>
      <c r="I3631" s="658"/>
    </row>
    <row r="3632" spans="1:15">
      <c r="A3632" s="227" t="str">
        <f t="shared" si="661"/>
        <v>-</v>
      </c>
      <c r="B3632" s="228"/>
      <c r="C3632" s="228"/>
      <c r="D3632" s="651"/>
      <c r="E3632" s="229">
        <f t="shared" si="662"/>
        <v>0</v>
      </c>
      <c r="F3632" s="230">
        <f t="shared" si="663"/>
        <v>0</v>
      </c>
      <c r="G3632" s="232"/>
      <c r="I3632" s="658"/>
    </row>
    <row r="3633" spans="1:15">
      <c r="A3633" s="227" t="str">
        <f t="shared" si="661"/>
        <v>-</v>
      </c>
      <c r="B3633" s="228"/>
      <c r="C3633" s="228"/>
      <c r="D3633" s="494"/>
      <c r="E3633" s="229">
        <f t="shared" si="662"/>
        <v>0</v>
      </c>
      <c r="F3633" s="230">
        <f t="shared" si="663"/>
        <v>0</v>
      </c>
      <c r="G3633" s="232"/>
      <c r="I3633" s="658"/>
    </row>
    <row r="3634" spans="1:15">
      <c r="A3634" s="227" t="str">
        <f t="shared" si="661"/>
        <v>-</v>
      </c>
      <c r="B3634" s="228"/>
      <c r="C3634" s="228"/>
      <c r="D3634" s="494"/>
      <c r="E3634" s="229">
        <f t="shared" si="662"/>
        <v>0</v>
      </c>
      <c r="F3634" s="230">
        <f t="shared" si="663"/>
        <v>0</v>
      </c>
      <c r="G3634" s="232"/>
      <c r="I3634" s="658"/>
    </row>
    <row r="3635" spans="1:15">
      <c r="A3635" s="227" t="str">
        <f t="shared" si="661"/>
        <v>-</v>
      </c>
      <c r="B3635" s="228"/>
      <c r="C3635" s="228"/>
      <c r="D3635" s="494"/>
      <c r="E3635" s="229">
        <f t="shared" si="662"/>
        <v>0</v>
      </c>
      <c r="F3635" s="230">
        <f t="shared" si="663"/>
        <v>0</v>
      </c>
      <c r="G3635" s="232"/>
      <c r="I3635" s="658"/>
    </row>
    <row r="3636" spans="1:15">
      <c r="A3636" s="227" t="str">
        <f t="shared" si="661"/>
        <v>-</v>
      </c>
      <c r="B3636" s="228"/>
      <c r="C3636" s="228"/>
      <c r="D3636" s="494"/>
      <c r="E3636" s="229">
        <f t="shared" si="662"/>
        <v>0</v>
      </c>
      <c r="F3636" s="230">
        <f t="shared" si="663"/>
        <v>0</v>
      </c>
      <c r="G3636" s="232"/>
      <c r="I3636" s="658"/>
    </row>
    <row r="3637" spans="1:15">
      <c r="A3637" s="227" t="str">
        <f t="shared" si="661"/>
        <v>-</v>
      </c>
      <c r="B3637" s="228"/>
      <c r="C3637" s="228"/>
      <c r="D3637" s="494"/>
      <c r="E3637" s="229">
        <f t="shared" si="662"/>
        <v>0</v>
      </c>
      <c r="F3637" s="230">
        <f t="shared" si="663"/>
        <v>0</v>
      </c>
      <c r="G3637" s="232"/>
      <c r="I3637" s="658"/>
    </row>
    <row r="3638" spans="1:15">
      <c r="A3638" s="227" t="str">
        <f t="shared" si="661"/>
        <v>-</v>
      </c>
      <c r="B3638" s="228"/>
      <c r="C3638" s="228"/>
      <c r="D3638" s="494"/>
      <c r="E3638" s="229">
        <f t="shared" si="662"/>
        <v>0</v>
      </c>
      <c r="F3638" s="230">
        <f t="shared" si="663"/>
        <v>0</v>
      </c>
      <c r="G3638" s="232"/>
      <c r="I3638" s="658"/>
    </row>
    <row r="3639" spans="1:15" ht="13.5" thickBot="1">
      <c r="A3639" s="234"/>
      <c r="B3639" s="456"/>
      <c r="C3639" s="235"/>
      <c r="D3639" s="503"/>
      <c r="E3639" s="237"/>
      <c r="F3639" s="238" t="s">
        <v>80</v>
      </c>
      <c r="G3639" s="239">
        <f>SUM(F3627:F3638)</f>
        <v>0</v>
      </c>
      <c r="I3639" s="659"/>
    </row>
    <row r="3640" spans="1:15" ht="13.5" thickTop="1">
      <c r="A3640" s="240" t="s">
        <v>67</v>
      </c>
      <c r="B3640" s="446"/>
      <c r="C3640" s="241"/>
      <c r="D3640" s="509"/>
      <c r="E3640" s="243"/>
      <c r="F3640" s="242"/>
      <c r="G3640" s="244"/>
      <c r="I3640" s="659"/>
    </row>
    <row r="3641" spans="1:15" s="220" customFormat="1" ht="26">
      <c r="A3641" s="245" t="s">
        <v>57</v>
      </c>
      <c r="B3641" s="455"/>
      <c r="C3641" s="247" t="s">
        <v>58</v>
      </c>
      <c r="D3641" s="515" t="s">
        <v>68</v>
      </c>
      <c r="E3641" s="248" t="s">
        <v>69</v>
      </c>
      <c r="F3641" s="249" t="s">
        <v>79</v>
      </c>
      <c r="G3641" s="250" t="s">
        <v>70</v>
      </c>
      <c r="I3641" s="657"/>
      <c r="J3641" s="226"/>
      <c r="O3641" s="296"/>
    </row>
    <row r="3642" spans="1:15">
      <c r="A3642" s="748" t="str">
        <f t="shared" ref="A3642:A3653" si="664">IF(I3642=0,"",VLOOKUP(I3642,MATERIALES,2,FALSE))</f>
        <v/>
      </c>
      <c r="B3642" s="749"/>
      <c r="C3642" s="251" t="str">
        <f t="shared" ref="C3642:C3650" si="665">IF(I3642=0,"",VLOOKUP(I3642,MATERIALES,3,FALSE))</f>
        <v/>
      </c>
      <c r="D3642" s="494"/>
      <c r="E3642" s="252">
        <f t="shared" ref="E3642:E3653" si="666">IF(I3642=0,0,VLOOKUP(I3642,MATERIALES,4,FALSE))</f>
        <v>0</v>
      </c>
      <c r="F3642" s="230">
        <f>D3642*E3642</f>
        <v>0</v>
      </c>
      <c r="G3642" s="231"/>
      <c r="I3642" s="658"/>
    </row>
    <row r="3643" spans="1:15">
      <c r="A3643" s="748" t="str">
        <f t="shared" si="664"/>
        <v/>
      </c>
      <c r="B3643" s="749"/>
      <c r="C3643" s="251" t="str">
        <f t="shared" si="665"/>
        <v/>
      </c>
      <c r="D3643" s="494"/>
      <c r="E3643" s="252">
        <f t="shared" si="666"/>
        <v>0</v>
      </c>
      <c r="F3643" s="230">
        <f t="shared" ref="F3643:F3653" si="667">D3643*E3643</f>
        <v>0</v>
      </c>
      <c r="G3643" s="232"/>
      <c r="I3643" s="658"/>
    </row>
    <row r="3644" spans="1:15">
      <c r="A3644" s="748" t="str">
        <f t="shared" si="664"/>
        <v/>
      </c>
      <c r="B3644" s="749"/>
      <c r="C3644" s="251" t="str">
        <f t="shared" si="665"/>
        <v/>
      </c>
      <c r="D3644" s="494"/>
      <c r="E3644" s="252">
        <f t="shared" si="666"/>
        <v>0</v>
      </c>
      <c r="F3644" s="230">
        <f t="shared" si="667"/>
        <v>0</v>
      </c>
      <c r="G3644" s="232"/>
      <c r="I3644" s="658"/>
    </row>
    <row r="3645" spans="1:15">
      <c r="A3645" s="748" t="str">
        <f t="shared" si="664"/>
        <v/>
      </c>
      <c r="B3645" s="749"/>
      <c r="C3645" s="251" t="str">
        <f t="shared" si="665"/>
        <v/>
      </c>
      <c r="D3645" s="494"/>
      <c r="E3645" s="252">
        <f t="shared" si="666"/>
        <v>0</v>
      </c>
      <c r="F3645" s="230">
        <f t="shared" si="667"/>
        <v>0</v>
      </c>
      <c r="G3645" s="232"/>
      <c r="I3645" s="658"/>
    </row>
    <row r="3646" spans="1:15">
      <c r="A3646" s="748" t="str">
        <f t="shared" si="664"/>
        <v/>
      </c>
      <c r="B3646" s="749"/>
      <c r="C3646" s="251" t="str">
        <f t="shared" si="665"/>
        <v/>
      </c>
      <c r="D3646" s="494"/>
      <c r="E3646" s="252">
        <f t="shared" si="666"/>
        <v>0</v>
      </c>
      <c r="F3646" s="230">
        <f t="shared" si="667"/>
        <v>0</v>
      </c>
      <c r="G3646" s="232"/>
      <c r="I3646" s="658"/>
    </row>
    <row r="3647" spans="1:15">
      <c r="A3647" s="748" t="str">
        <f t="shared" si="664"/>
        <v/>
      </c>
      <c r="B3647" s="749"/>
      <c r="C3647" s="251" t="str">
        <f t="shared" si="665"/>
        <v/>
      </c>
      <c r="D3647" s="494"/>
      <c r="E3647" s="252">
        <f t="shared" si="666"/>
        <v>0</v>
      </c>
      <c r="F3647" s="230">
        <f t="shared" si="667"/>
        <v>0</v>
      </c>
      <c r="G3647" s="232"/>
      <c r="I3647" s="658"/>
    </row>
    <row r="3648" spans="1:15">
      <c r="A3648" s="748" t="str">
        <f t="shared" si="664"/>
        <v/>
      </c>
      <c r="B3648" s="749"/>
      <c r="C3648" s="251" t="str">
        <f t="shared" si="665"/>
        <v/>
      </c>
      <c r="D3648" s="494"/>
      <c r="E3648" s="252">
        <f t="shared" si="666"/>
        <v>0</v>
      </c>
      <c r="F3648" s="230">
        <f t="shared" si="667"/>
        <v>0</v>
      </c>
      <c r="G3648" s="232"/>
      <c r="I3648" s="658"/>
    </row>
    <row r="3649" spans="1:9">
      <c r="A3649" s="748" t="str">
        <f t="shared" si="664"/>
        <v/>
      </c>
      <c r="B3649" s="749"/>
      <c r="C3649" s="251" t="str">
        <f t="shared" si="665"/>
        <v/>
      </c>
      <c r="D3649" s="494"/>
      <c r="E3649" s="252">
        <f t="shared" si="666"/>
        <v>0</v>
      </c>
      <c r="F3649" s="230">
        <f t="shared" si="667"/>
        <v>0</v>
      </c>
      <c r="G3649" s="253"/>
      <c r="I3649" s="658"/>
    </row>
    <row r="3650" spans="1:9">
      <c r="A3650" s="748" t="str">
        <f t="shared" si="664"/>
        <v/>
      </c>
      <c r="B3650" s="749"/>
      <c r="C3650" s="251" t="str">
        <f t="shared" si="665"/>
        <v/>
      </c>
      <c r="D3650" s="494"/>
      <c r="E3650" s="252">
        <f t="shared" si="666"/>
        <v>0</v>
      </c>
      <c r="F3650" s="230">
        <f t="shared" si="667"/>
        <v>0</v>
      </c>
      <c r="G3650" s="232"/>
      <c r="I3650" s="658"/>
    </row>
    <row r="3651" spans="1:9">
      <c r="A3651" s="748" t="str">
        <f t="shared" si="664"/>
        <v/>
      </c>
      <c r="B3651" s="749"/>
      <c r="C3651" s="251"/>
      <c r="D3651" s="494"/>
      <c r="E3651" s="252">
        <f t="shared" si="666"/>
        <v>0</v>
      </c>
      <c r="F3651" s="230">
        <f t="shared" si="667"/>
        <v>0</v>
      </c>
      <c r="G3651" s="232"/>
      <c r="I3651" s="658"/>
    </row>
    <row r="3652" spans="1:9">
      <c r="A3652" s="748" t="str">
        <f t="shared" si="664"/>
        <v/>
      </c>
      <c r="B3652" s="749"/>
      <c r="C3652" s="251"/>
      <c r="D3652" s="494"/>
      <c r="E3652" s="252">
        <f t="shared" si="666"/>
        <v>0</v>
      </c>
      <c r="F3652" s="230">
        <f t="shared" si="667"/>
        <v>0</v>
      </c>
      <c r="G3652" s="232"/>
      <c r="I3652" s="658"/>
    </row>
    <row r="3653" spans="1:9">
      <c r="A3653" s="748" t="str">
        <f t="shared" si="664"/>
        <v/>
      </c>
      <c r="B3653" s="749"/>
      <c r="C3653" s="251" t="str">
        <f t="shared" ref="C3653" si="668">IF(I3653=0,"",VLOOKUP(I3653,MATERIALES,3,FALSE))</f>
        <v/>
      </c>
      <c r="D3653" s="494"/>
      <c r="E3653" s="252">
        <f t="shared" si="666"/>
        <v>0</v>
      </c>
      <c r="F3653" s="230">
        <f t="shared" si="667"/>
        <v>0</v>
      </c>
      <c r="G3653" s="233"/>
      <c r="I3653" s="658"/>
    </row>
    <row r="3654" spans="1:9" ht="26.25" customHeight="1" thickBot="1">
      <c r="A3654" s="214"/>
      <c r="B3654" s="438"/>
      <c r="C3654" s="215"/>
      <c r="D3654" s="483"/>
      <c r="E3654" s="254"/>
      <c r="F3654" s="255" t="s">
        <v>81</v>
      </c>
      <c r="G3654" s="253">
        <f>ROUND(SUM(F3642:F3653),0)</f>
        <v>0</v>
      </c>
      <c r="I3654" s="659"/>
    </row>
    <row r="3655" spans="1:9" ht="14" thickTop="1" thickBot="1">
      <c r="A3655" s="256" t="s">
        <v>72</v>
      </c>
      <c r="B3655" s="445"/>
      <c r="C3655" s="257"/>
      <c r="D3655" s="523"/>
      <c r="E3655" s="259"/>
      <c r="F3655" s="258"/>
      <c r="G3655" s="260"/>
      <c r="I3655" s="659"/>
    </row>
    <row r="3656" spans="1:9" ht="13.5" thickTop="1">
      <c r="A3656" s="245" t="s">
        <v>57</v>
      </c>
      <c r="B3656" s="455"/>
      <c r="C3656" s="248" t="s">
        <v>71</v>
      </c>
      <c r="D3656" s="515" t="s">
        <v>75</v>
      </c>
      <c r="E3656" s="248" t="s">
        <v>98</v>
      </c>
      <c r="F3656" s="249" t="s">
        <v>79</v>
      </c>
      <c r="G3656" s="250" t="s">
        <v>70</v>
      </c>
      <c r="I3656" s="659"/>
    </row>
    <row r="3657" spans="1:9">
      <c r="A3657" s="748" t="str">
        <f>IF(I3657=0,"",VLOOKUP(I3657,EQUIPOS,2,FALSE))</f>
        <v/>
      </c>
      <c r="B3657" s="749"/>
      <c r="C3657" s="195"/>
      <c r="D3657" s="494"/>
      <c r="E3657" s="252">
        <f>IF(I3657=0,0,VLOOKUP(I3657,EQUIPOS,4,FALSE))</f>
        <v>0</v>
      </c>
      <c r="F3657" s="230">
        <f>C3657*D3657*E3657</f>
        <v>0</v>
      </c>
      <c r="G3657" s="231"/>
      <c r="I3657" s="658"/>
    </row>
    <row r="3658" spans="1:9">
      <c r="A3658" s="748" t="str">
        <f>IF(I3658=0,"",VLOOKUP(I3658,EQUIPOS,2,FALSE))</f>
        <v/>
      </c>
      <c r="B3658" s="749"/>
      <c r="C3658" s="195"/>
      <c r="D3658" s="494"/>
      <c r="E3658" s="252">
        <f>IF(I3658=0,0,VLOOKUP(I3658,EQUIPOS,4,FALSE))</f>
        <v>0</v>
      </c>
      <c r="F3658" s="230">
        <f t="shared" ref="F3658:F3661" si="669">C3658*D3658*E3658</f>
        <v>0</v>
      </c>
      <c r="G3658" s="232"/>
      <c r="I3658" s="658"/>
    </row>
    <row r="3659" spans="1:9">
      <c r="A3659" s="748" t="str">
        <f>IF(I3659=0,"",VLOOKUP(I3659,EQUIPOS,2,FALSE))</f>
        <v/>
      </c>
      <c r="B3659" s="749"/>
      <c r="C3659" s="195"/>
      <c r="D3659" s="494"/>
      <c r="E3659" s="252">
        <f>IF(I3659=0,0,VLOOKUP(I3659,EQUIPOS,4,FALSE))</f>
        <v>0</v>
      </c>
      <c r="F3659" s="230">
        <f t="shared" si="669"/>
        <v>0</v>
      </c>
      <c r="G3659" s="232"/>
      <c r="I3659" s="658"/>
    </row>
    <row r="3660" spans="1:9">
      <c r="A3660" s="748" t="str">
        <f>IF(I3660=0,"",VLOOKUP(I3660,EQUIPOS,2,FALSE))</f>
        <v/>
      </c>
      <c r="B3660" s="749"/>
      <c r="C3660" s="195"/>
      <c r="D3660" s="494"/>
      <c r="E3660" s="252">
        <f>IF(I3660=0,0,VLOOKUP(I3660,EQUIPOS,4,FALSE))</f>
        <v>0</v>
      </c>
      <c r="F3660" s="230">
        <f t="shared" si="669"/>
        <v>0</v>
      </c>
      <c r="G3660" s="232"/>
      <c r="I3660" s="658"/>
    </row>
    <row r="3661" spans="1:9">
      <c r="A3661" s="748" t="str">
        <f>IF(I3661=0,"",VLOOKUP(I3661,EQUIPOS,2,FALSE))</f>
        <v/>
      </c>
      <c r="B3661" s="749"/>
      <c r="C3661" s="195"/>
      <c r="D3661" s="494"/>
      <c r="E3661" s="252">
        <f>IF(I3661=0,0,VLOOKUP(I3661,EQUIPOS,4,FALSE))</f>
        <v>0</v>
      </c>
      <c r="F3661" s="230">
        <f t="shared" si="669"/>
        <v>0</v>
      </c>
      <c r="G3661" s="233"/>
      <c r="I3661" s="658"/>
    </row>
    <row r="3662" spans="1:9" ht="30.75" customHeight="1" thickBot="1">
      <c r="A3662" s="234"/>
      <c r="B3662" s="456"/>
      <c r="C3662" s="235"/>
      <c r="D3662" s="503"/>
      <c r="E3662" s="261"/>
      <c r="F3662" s="238" t="s">
        <v>82</v>
      </c>
      <c r="G3662" s="262">
        <f>ROUND(SUM(F3657:F3661),0)</f>
        <v>0</v>
      </c>
      <c r="I3662" s="659"/>
    </row>
    <row r="3663" spans="1:9" ht="13.5" thickTop="1">
      <c r="A3663" s="240" t="s">
        <v>73</v>
      </c>
      <c r="B3663" s="446"/>
      <c r="C3663" s="241"/>
      <c r="D3663" s="509"/>
      <c r="E3663" s="243"/>
      <c r="F3663" s="242"/>
      <c r="G3663" s="244"/>
      <c r="I3663" s="659"/>
    </row>
    <row r="3664" spans="1:9" ht="26">
      <c r="A3664" s="245" t="s">
        <v>57</v>
      </c>
      <c r="B3664" s="454" t="s">
        <v>58</v>
      </c>
      <c r="C3664" s="247" t="s">
        <v>68</v>
      </c>
      <c r="D3664" s="515" t="s">
        <v>74</v>
      </c>
      <c r="E3664" s="248" t="s">
        <v>69</v>
      </c>
      <c r="F3664" s="249" t="s">
        <v>79</v>
      </c>
      <c r="G3664" s="250" t="s">
        <v>70</v>
      </c>
      <c r="H3664" s="220"/>
      <c r="I3664" s="657"/>
    </row>
    <row r="3665" spans="1:9">
      <c r="A3665" s="263" t="str">
        <f t="shared" ref="A3665:A3676" si="670">IF(I3665=0,"",VLOOKUP(I3665,MANOOBRA,2,FALSE))</f>
        <v/>
      </c>
      <c r="B3665" s="444" t="str">
        <f t="shared" ref="B3665:B3676" si="671">IF(I3665=0,"",VLOOKUP(I3665,MANOOBRA,3,FALSE))</f>
        <v/>
      </c>
      <c r="C3665" s="195"/>
      <c r="D3665" s="563"/>
      <c r="E3665" s="252">
        <f t="shared" ref="E3665:E3676" si="672">IF(I3665=0,0,VLOOKUP(I3665,MANOOBRA,4,FALSE))</f>
        <v>0</v>
      </c>
      <c r="F3665" s="230">
        <f>IF(D3665=0,0,C3665*E3665/D3665)</f>
        <v>0</v>
      </c>
      <c r="G3665" s="231"/>
      <c r="I3665" s="658"/>
    </row>
    <row r="3666" spans="1:9">
      <c r="A3666" s="263" t="str">
        <f t="shared" si="670"/>
        <v/>
      </c>
      <c r="B3666" s="444" t="str">
        <f t="shared" si="671"/>
        <v/>
      </c>
      <c r="C3666" s="195"/>
      <c r="D3666" s="563"/>
      <c r="E3666" s="252">
        <f t="shared" si="672"/>
        <v>0</v>
      </c>
      <c r="F3666" s="230">
        <f t="shared" ref="F3666:F3676" si="673">IF(D3666=0,0,C3666*E3666/D3666)</f>
        <v>0</v>
      </c>
      <c r="G3666" s="232"/>
      <c r="I3666" s="658"/>
    </row>
    <row r="3667" spans="1:9">
      <c r="A3667" s="263" t="str">
        <f t="shared" si="670"/>
        <v/>
      </c>
      <c r="B3667" s="444" t="str">
        <f t="shared" si="671"/>
        <v/>
      </c>
      <c r="C3667" s="195"/>
      <c r="D3667" s="563"/>
      <c r="E3667" s="252">
        <f t="shared" si="672"/>
        <v>0</v>
      </c>
      <c r="F3667" s="230">
        <f t="shared" si="673"/>
        <v>0</v>
      </c>
      <c r="G3667" s="232"/>
      <c r="I3667" s="658"/>
    </row>
    <row r="3668" spans="1:9">
      <c r="A3668" s="263" t="str">
        <f t="shared" si="670"/>
        <v/>
      </c>
      <c r="B3668" s="444" t="str">
        <f t="shared" si="671"/>
        <v/>
      </c>
      <c r="C3668" s="195"/>
      <c r="D3668" s="563"/>
      <c r="E3668" s="252">
        <f t="shared" si="672"/>
        <v>0</v>
      </c>
      <c r="F3668" s="230">
        <f t="shared" si="673"/>
        <v>0</v>
      </c>
      <c r="G3668" s="232"/>
      <c r="I3668" s="658"/>
    </row>
    <row r="3669" spans="1:9">
      <c r="A3669" s="263" t="str">
        <f t="shared" si="670"/>
        <v/>
      </c>
      <c r="B3669" s="444" t="str">
        <f t="shared" si="671"/>
        <v/>
      </c>
      <c r="C3669" s="195"/>
      <c r="D3669" s="563"/>
      <c r="E3669" s="252">
        <f t="shared" si="672"/>
        <v>0</v>
      </c>
      <c r="F3669" s="230">
        <f t="shared" si="673"/>
        <v>0</v>
      </c>
      <c r="G3669" s="232"/>
      <c r="I3669" s="658"/>
    </row>
    <row r="3670" spans="1:9">
      <c r="A3670" s="263" t="str">
        <f t="shared" si="670"/>
        <v/>
      </c>
      <c r="B3670" s="444" t="str">
        <f t="shared" si="671"/>
        <v/>
      </c>
      <c r="C3670" s="195"/>
      <c r="D3670" s="527"/>
      <c r="E3670" s="252">
        <f t="shared" si="672"/>
        <v>0</v>
      </c>
      <c r="F3670" s="230">
        <f t="shared" si="673"/>
        <v>0</v>
      </c>
      <c r="G3670" s="232"/>
      <c r="I3670" s="658"/>
    </row>
    <row r="3671" spans="1:9">
      <c r="A3671" s="263" t="str">
        <f t="shared" si="670"/>
        <v/>
      </c>
      <c r="B3671" s="444" t="str">
        <f t="shared" si="671"/>
        <v/>
      </c>
      <c r="C3671" s="195"/>
      <c r="D3671" s="527"/>
      <c r="E3671" s="252">
        <f t="shared" si="672"/>
        <v>0</v>
      </c>
      <c r="F3671" s="230">
        <f t="shared" si="673"/>
        <v>0</v>
      </c>
      <c r="G3671" s="232"/>
      <c r="I3671" s="658"/>
    </row>
    <row r="3672" spans="1:9">
      <c r="A3672" s="263" t="str">
        <f t="shared" si="670"/>
        <v/>
      </c>
      <c r="B3672" s="444" t="str">
        <f t="shared" si="671"/>
        <v/>
      </c>
      <c r="C3672" s="195"/>
      <c r="D3672" s="527"/>
      <c r="E3672" s="252">
        <f t="shared" si="672"/>
        <v>0</v>
      </c>
      <c r="F3672" s="230">
        <f t="shared" si="673"/>
        <v>0</v>
      </c>
      <c r="G3672" s="232"/>
      <c r="I3672" s="658"/>
    </row>
    <row r="3673" spans="1:9">
      <c r="A3673" s="263" t="str">
        <f t="shared" si="670"/>
        <v/>
      </c>
      <c r="B3673" s="444" t="str">
        <f t="shared" si="671"/>
        <v/>
      </c>
      <c r="C3673" s="195"/>
      <c r="D3673" s="527"/>
      <c r="E3673" s="252">
        <f t="shared" si="672"/>
        <v>0</v>
      </c>
      <c r="F3673" s="230">
        <f t="shared" si="673"/>
        <v>0</v>
      </c>
      <c r="G3673" s="232"/>
      <c r="I3673" s="658"/>
    </row>
    <row r="3674" spans="1:9">
      <c r="A3674" s="263" t="str">
        <f t="shared" si="670"/>
        <v/>
      </c>
      <c r="B3674" s="444" t="str">
        <f t="shared" si="671"/>
        <v/>
      </c>
      <c r="C3674" s="195"/>
      <c r="D3674" s="527"/>
      <c r="E3674" s="252">
        <f t="shared" si="672"/>
        <v>0</v>
      </c>
      <c r="F3674" s="230">
        <f t="shared" si="673"/>
        <v>0</v>
      </c>
      <c r="G3674" s="232"/>
      <c r="I3674" s="658"/>
    </row>
    <row r="3675" spans="1:9">
      <c r="A3675" s="263" t="str">
        <f t="shared" si="670"/>
        <v/>
      </c>
      <c r="B3675" s="444" t="str">
        <f t="shared" si="671"/>
        <v/>
      </c>
      <c r="C3675" s="195"/>
      <c r="D3675" s="527"/>
      <c r="E3675" s="252">
        <f t="shared" si="672"/>
        <v>0</v>
      </c>
      <c r="F3675" s="230">
        <f t="shared" si="673"/>
        <v>0</v>
      </c>
      <c r="G3675" s="232"/>
      <c r="I3675" s="658"/>
    </row>
    <row r="3676" spans="1:9">
      <c r="A3676" s="263" t="str">
        <f t="shared" si="670"/>
        <v/>
      </c>
      <c r="B3676" s="444" t="str">
        <f t="shared" si="671"/>
        <v/>
      </c>
      <c r="C3676" s="195"/>
      <c r="D3676" s="527"/>
      <c r="E3676" s="252">
        <f t="shared" si="672"/>
        <v>0</v>
      </c>
      <c r="F3676" s="230">
        <f t="shared" si="673"/>
        <v>0</v>
      </c>
      <c r="G3676" s="233"/>
      <c r="I3676" s="658"/>
    </row>
    <row r="3677" spans="1:9" ht="31.5" customHeight="1" thickBot="1">
      <c r="A3677" s="234"/>
      <c r="B3677" s="456"/>
      <c r="C3677" s="235"/>
      <c r="D3677" s="237"/>
      <c r="E3677" s="237"/>
      <c r="F3677" s="238" t="s">
        <v>83</v>
      </c>
      <c r="G3677" s="262">
        <f>ROUND(SUM(F3665:F3676),0)</f>
        <v>0</v>
      </c>
      <c r="I3677" s="659"/>
    </row>
    <row r="3678" spans="1:9" ht="13.5" thickTop="1">
      <c r="A3678" s="186" t="s">
        <v>76</v>
      </c>
      <c r="B3678" s="446"/>
      <c r="C3678" s="241"/>
      <c r="D3678" s="243"/>
      <c r="E3678" s="243"/>
      <c r="F3678" s="242"/>
      <c r="G3678" s="244"/>
      <c r="I3678" s="659"/>
    </row>
    <row r="3679" spans="1:9">
      <c r="A3679" s="245" t="s">
        <v>57</v>
      </c>
      <c r="B3679" s="455"/>
      <c r="C3679" s="246"/>
      <c r="D3679" s="317"/>
      <c r="E3679" s="248" t="s">
        <v>77</v>
      </c>
      <c r="F3679" s="249" t="s">
        <v>78</v>
      </c>
      <c r="G3679" s="264" t="s">
        <v>77</v>
      </c>
      <c r="H3679" s="220"/>
      <c r="I3679" s="657"/>
    </row>
    <row r="3680" spans="1:9">
      <c r="A3680" s="185" t="s">
        <v>87</v>
      </c>
      <c r="B3680" s="453"/>
      <c r="C3680" s="265"/>
      <c r="D3680" s="318"/>
      <c r="E3680" s="229">
        <f>ROUND(SUM(G3639,G3654,G3662,G3677),2)</f>
        <v>0</v>
      </c>
      <c r="F3680" s="266">
        <f>A</f>
        <v>0</v>
      </c>
      <c r="G3680" s="267">
        <f>E3680*F3680</f>
        <v>0</v>
      </c>
      <c r="I3680" s="659"/>
    </row>
    <row r="3681" spans="1:16">
      <c r="A3681" s="185" t="s">
        <v>85</v>
      </c>
      <c r="B3681" s="453"/>
      <c r="C3681" s="265"/>
      <c r="D3681" s="318"/>
      <c r="E3681" s="229">
        <f>SUM(G3639,G3654,G3662,G3677)</f>
        <v>0</v>
      </c>
      <c r="F3681" s="266">
        <f>I</f>
        <v>0</v>
      </c>
      <c r="G3681" s="267">
        <f>E3681*F3681</f>
        <v>0</v>
      </c>
      <c r="I3681" s="659"/>
    </row>
    <row r="3682" spans="1:16">
      <c r="A3682" s="185" t="s">
        <v>86</v>
      </c>
      <c r="B3682" s="453"/>
      <c r="C3682" s="265"/>
      <c r="D3682" s="318"/>
      <c r="E3682" s="229">
        <f>SUM(G3639,G3654,G3662,G3677)</f>
        <v>0</v>
      </c>
      <c r="F3682" s="266">
        <f>U</f>
        <v>0</v>
      </c>
      <c r="G3682" s="267">
        <f>E3682*F3682</f>
        <v>0</v>
      </c>
      <c r="I3682" s="659"/>
    </row>
    <row r="3683" spans="1:16" ht="33" customHeight="1" thickBot="1">
      <c r="A3683" s="234"/>
      <c r="B3683" s="456"/>
      <c r="C3683" s="235"/>
      <c r="D3683" s="237"/>
      <c r="E3683" s="237"/>
      <c r="F3683" s="268" t="s">
        <v>84</v>
      </c>
      <c r="G3683" s="262">
        <f>SUM(G3680:G3682)</f>
        <v>0</v>
      </c>
      <c r="I3683" s="659"/>
      <c r="J3683" s="295"/>
      <c r="K3683" s="296"/>
      <c r="L3683" s="296"/>
      <c r="M3683" s="296"/>
      <c r="N3683" s="296"/>
      <c r="O3683" s="296"/>
    </row>
    <row r="3684" spans="1:16" s="211" customFormat="1" ht="14" thickTop="1" thickBot="1">
      <c r="A3684" s="269"/>
      <c r="B3684" s="443"/>
      <c r="C3684" s="270"/>
      <c r="D3684" s="319"/>
      <c r="E3684" s="271" t="s">
        <v>89</v>
      </c>
      <c r="F3684" s="272"/>
      <c r="G3684" s="273">
        <f>ROUND(SUM(G3639,G3654,G3662,G3677,G3683),0)</f>
        <v>0</v>
      </c>
      <c r="I3684" s="660"/>
      <c r="J3684" s="212" t="str">
        <f>B3623</f>
        <v>2,4,8</v>
      </c>
      <c r="K3684" s="274">
        <f>E3680</f>
        <v>0</v>
      </c>
      <c r="L3684" s="294">
        <f>G3680</f>
        <v>0</v>
      </c>
      <c r="M3684" s="294">
        <f>G3681</f>
        <v>0</v>
      </c>
      <c r="N3684" s="294">
        <f>G3682</f>
        <v>0</v>
      </c>
      <c r="O3684" s="299">
        <f>SUM(K3684:N3684)</f>
        <v>0</v>
      </c>
      <c r="P3684" s="294"/>
    </row>
    <row r="3685" spans="1:16" ht="13.5" thickTop="1">
      <c r="A3685" s="275" t="s">
        <v>97</v>
      </c>
      <c r="B3685" s="438"/>
      <c r="C3685" s="215"/>
      <c r="D3685" s="217"/>
      <c r="E3685" s="217"/>
      <c r="F3685" s="216"/>
      <c r="G3685" s="219"/>
      <c r="I3685" s="659"/>
      <c r="P3685" s="294"/>
    </row>
    <row r="3686" spans="1:16">
      <c r="A3686" s="275"/>
      <c r="B3686" s="452"/>
      <c r="C3686" s="276"/>
      <c r="D3686" s="320"/>
      <c r="E3686" s="217"/>
      <c r="F3686" s="216"/>
      <c r="G3686" s="277">
        <f ca="1">TODAY()</f>
        <v>44839</v>
      </c>
      <c r="I3686" s="659"/>
      <c r="P3686" s="294"/>
    </row>
    <row r="3687" spans="1:16">
      <c r="A3687" s="275"/>
      <c r="B3687" s="438"/>
      <c r="C3687" s="215"/>
      <c r="D3687" s="217"/>
      <c r="E3687" s="217"/>
      <c r="F3687" s="216"/>
      <c r="G3687" s="277"/>
      <c r="I3687" s="659"/>
      <c r="P3687" s="294"/>
    </row>
    <row r="3688" spans="1:16" s="199" customFormat="1">
      <c r="A3688" s="196" t="s">
        <v>109</v>
      </c>
      <c r="B3688" s="458"/>
      <c r="C3688" s="196"/>
      <c r="D3688" s="198"/>
      <c r="E3688" s="198"/>
      <c r="F3688" s="197"/>
      <c r="G3688" s="197"/>
      <c r="I3688" s="321"/>
      <c r="J3688" s="200"/>
      <c r="O3688" s="297"/>
    </row>
    <row r="3689" spans="1:16" s="199" customFormat="1">
      <c r="A3689" s="196" t="str">
        <f>CONCATENATE('Prestaciones y AIU'!A2333," ANALISIS DE PRECIOS UNITARIOS")</f>
        <v xml:space="preserve"> ANALISIS DE PRECIOS UNITARIOS</v>
      </c>
      <c r="B3689" s="458"/>
      <c r="C3689" s="196"/>
      <c r="D3689" s="198"/>
      <c r="E3689" s="198"/>
      <c r="F3689" s="197"/>
      <c r="G3689" s="197"/>
      <c r="I3689" s="321"/>
      <c r="J3689" s="200"/>
      <c r="O3689" s="297"/>
    </row>
    <row r="3690" spans="1:16" s="199" customFormat="1">
      <c r="A3690" s="196" t="str">
        <f>Objeto_LIC</f>
        <v>OPTIMIZACION DEL SISTEMA DE ABASTECIMIENTO (ADUCCION, PRETRATAMIENTO Y CONDUCCION) DEL MUNICPIO DE TAME, DEPARTAMENTO DE ARAUCA</v>
      </c>
      <c r="B3690" s="458"/>
      <c r="C3690" s="196"/>
      <c r="D3690" s="198"/>
      <c r="E3690" s="198"/>
      <c r="F3690" s="197"/>
      <c r="G3690" s="197"/>
      <c r="I3690" s="321"/>
      <c r="J3690" s="200"/>
      <c r="O3690" s="297"/>
    </row>
    <row r="3691" spans="1:16" s="199" customFormat="1">
      <c r="A3691" s="196"/>
      <c r="B3691" s="458"/>
      <c r="C3691" s="196"/>
      <c r="D3691" s="198"/>
      <c r="E3691" s="198"/>
      <c r="F3691" s="197"/>
      <c r="G3691" s="197"/>
      <c r="I3691" s="321"/>
      <c r="J3691" s="200"/>
      <c r="O3691" s="297"/>
    </row>
    <row r="3692" spans="1:16" ht="13.5" thickBot="1">
      <c r="A3692" s="201"/>
      <c r="B3692" s="448"/>
      <c r="C3692" s="201"/>
      <c r="D3692" s="203"/>
      <c r="E3692" s="203"/>
      <c r="F3692" s="202"/>
      <c r="G3692" s="202"/>
    </row>
    <row r="3693" spans="1:16" s="211" customFormat="1" ht="13.5" thickTop="1">
      <c r="A3693" s="206"/>
      <c r="B3693" s="457"/>
      <c r="C3693" s="207"/>
      <c r="D3693" s="209"/>
      <c r="E3693" s="209"/>
      <c r="F3693" s="208"/>
      <c r="G3693" s="210" t="s">
        <v>110</v>
      </c>
      <c r="I3693" s="323"/>
      <c r="J3693" s="212"/>
      <c r="O3693" s="297"/>
    </row>
    <row r="3694" spans="1:16" ht="12.75" customHeight="1">
      <c r="A3694" s="213" t="s">
        <v>62</v>
      </c>
      <c r="B3694" s="750">
        <f>Proponente</f>
        <v>0</v>
      </c>
      <c r="C3694" s="750"/>
      <c r="D3694" s="750"/>
      <c r="E3694" s="750"/>
      <c r="F3694" s="750"/>
      <c r="G3694" s="751"/>
    </row>
    <row r="3695" spans="1:16" ht="37" customHeight="1">
      <c r="A3695" s="213" t="s">
        <v>63</v>
      </c>
      <c r="B3695" s="470" t="s">
        <v>361</v>
      </c>
      <c r="C3695" s="750" t="str">
        <f>VLOOKUP(B3695,Presupuesto!$A$4:$B$106,2,FALSE)</f>
        <v>Suministro e instalación de  Válvula de compuerta elastica 20" extremo brida ANSI B-16.1 sello elástico. (Incluye válvula, bridas, empaques, tornillería). Norma AWWA C515</v>
      </c>
      <c r="D3695" s="750"/>
      <c r="E3695" s="750"/>
      <c r="F3695" s="750"/>
      <c r="G3695" s="751"/>
    </row>
    <row r="3696" spans="1:16">
      <c r="A3696" s="214"/>
      <c r="B3696" s="438"/>
      <c r="C3696" s="215"/>
      <c r="D3696" s="217"/>
      <c r="E3696" s="217"/>
      <c r="F3696" s="218" t="s">
        <v>88</v>
      </c>
      <c r="G3696" s="582" t="str">
        <f>IF(B3695=0,"-",VLOOKUP(B3695,Presupuesto!$A$5:$C$119,3,FALSE))</f>
        <v>UND</v>
      </c>
      <c r="H3696" s="582"/>
      <c r="I3696" s="582"/>
      <c r="J3696" s="582"/>
      <c r="K3696" s="583"/>
    </row>
    <row r="3697" spans="1:15" ht="13.5" thickBot="1">
      <c r="A3697" s="213" t="s">
        <v>64</v>
      </c>
      <c r="B3697" s="438"/>
      <c r="C3697" s="215"/>
      <c r="D3697" s="217"/>
      <c r="E3697" s="217"/>
      <c r="F3697" s="216"/>
      <c r="G3697" s="219"/>
      <c r="I3697" s="324"/>
      <c r="J3697" s="295"/>
      <c r="K3697" s="296"/>
      <c r="L3697" s="296"/>
      <c r="M3697" s="296"/>
      <c r="N3697" s="296"/>
      <c r="O3697" s="296"/>
    </row>
    <row r="3698" spans="1:15" s="220" customFormat="1" ht="13.5" thickTop="1">
      <c r="A3698" s="221" t="s">
        <v>57</v>
      </c>
      <c r="B3698" s="447" t="s">
        <v>65</v>
      </c>
      <c r="C3698" s="222" t="s">
        <v>66</v>
      </c>
      <c r="D3698" s="223" t="s">
        <v>74</v>
      </c>
      <c r="E3698" s="224" t="s">
        <v>100</v>
      </c>
      <c r="F3698" s="224" t="s">
        <v>79</v>
      </c>
      <c r="G3698" s="225" t="s">
        <v>70</v>
      </c>
      <c r="I3698" s="657"/>
      <c r="J3698" s="226"/>
      <c r="O3698" s="296"/>
    </row>
    <row r="3699" spans="1:15">
      <c r="A3699" s="227" t="str">
        <f t="shared" ref="A3699:A3710" si="674">IF(I3699=0,"-",VLOOKUP(I3699,EQUIPOS,2,FALSE))</f>
        <v>-</v>
      </c>
      <c r="B3699" s="228"/>
      <c r="C3699" s="228"/>
      <c r="D3699" s="494"/>
      <c r="E3699" s="229">
        <f t="shared" ref="E3699:E3710" si="675">IF(I3699=0,0,VLOOKUP(I3699,EQUIPOS,4,FALSE))</f>
        <v>0</v>
      </c>
      <c r="F3699" s="230">
        <f t="shared" ref="F3699:F3710" si="676">IF(D3699=0,0,E3699/D3699)</f>
        <v>0</v>
      </c>
      <c r="G3699" s="231"/>
      <c r="I3699" s="658"/>
    </row>
    <row r="3700" spans="1:15">
      <c r="A3700" s="227" t="str">
        <f t="shared" si="674"/>
        <v>-</v>
      </c>
      <c r="B3700" s="228"/>
      <c r="C3700" s="228"/>
      <c r="D3700" s="494"/>
      <c r="E3700" s="229">
        <f t="shared" si="675"/>
        <v>0</v>
      </c>
      <c r="F3700" s="230">
        <f t="shared" si="676"/>
        <v>0</v>
      </c>
      <c r="G3700" s="232"/>
      <c r="I3700" s="658"/>
    </row>
    <row r="3701" spans="1:15">
      <c r="A3701" s="227" t="str">
        <f t="shared" si="674"/>
        <v>-</v>
      </c>
      <c r="B3701" s="228"/>
      <c r="C3701" s="228"/>
      <c r="D3701" s="494"/>
      <c r="E3701" s="229">
        <f t="shared" si="675"/>
        <v>0</v>
      </c>
      <c r="F3701" s="230">
        <f t="shared" si="676"/>
        <v>0</v>
      </c>
      <c r="G3701" s="232"/>
      <c r="I3701" s="658"/>
    </row>
    <row r="3702" spans="1:15">
      <c r="A3702" s="227" t="str">
        <f t="shared" si="674"/>
        <v>-</v>
      </c>
      <c r="B3702" s="228"/>
      <c r="C3702" s="228"/>
      <c r="D3702" s="494"/>
      <c r="E3702" s="229">
        <f t="shared" si="675"/>
        <v>0</v>
      </c>
      <c r="F3702" s="230">
        <f t="shared" si="676"/>
        <v>0</v>
      </c>
      <c r="G3702" s="232"/>
      <c r="I3702" s="658"/>
    </row>
    <row r="3703" spans="1:15">
      <c r="A3703" s="227" t="str">
        <f t="shared" si="674"/>
        <v>-</v>
      </c>
      <c r="B3703" s="228"/>
      <c r="C3703" s="228"/>
      <c r="D3703" s="494"/>
      <c r="E3703" s="229">
        <f t="shared" si="675"/>
        <v>0</v>
      </c>
      <c r="F3703" s="230">
        <f t="shared" si="676"/>
        <v>0</v>
      </c>
      <c r="G3703" s="232"/>
      <c r="I3703" s="658"/>
    </row>
    <row r="3704" spans="1:15">
      <c r="A3704" s="227" t="str">
        <f t="shared" si="674"/>
        <v>-</v>
      </c>
      <c r="B3704" s="228"/>
      <c r="C3704" s="228"/>
      <c r="D3704" s="494"/>
      <c r="E3704" s="229">
        <f t="shared" si="675"/>
        <v>0</v>
      </c>
      <c r="F3704" s="230">
        <f t="shared" si="676"/>
        <v>0</v>
      </c>
      <c r="G3704" s="232"/>
      <c r="I3704" s="658"/>
    </row>
    <row r="3705" spans="1:15">
      <c r="A3705" s="227" t="str">
        <f t="shared" si="674"/>
        <v>-</v>
      </c>
      <c r="B3705" s="228"/>
      <c r="C3705" s="228"/>
      <c r="D3705" s="494"/>
      <c r="E3705" s="229">
        <f t="shared" si="675"/>
        <v>0</v>
      </c>
      <c r="F3705" s="230">
        <f t="shared" si="676"/>
        <v>0</v>
      </c>
      <c r="G3705" s="232"/>
      <c r="I3705" s="658"/>
    </row>
    <row r="3706" spans="1:15">
      <c r="A3706" s="227" t="str">
        <f t="shared" si="674"/>
        <v>-</v>
      </c>
      <c r="B3706" s="228"/>
      <c r="C3706" s="228"/>
      <c r="D3706" s="494"/>
      <c r="E3706" s="229">
        <f t="shared" si="675"/>
        <v>0</v>
      </c>
      <c r="F3706" s="230">
        <f t="shared" si="676"/>
        <v>0</v>
      </c>
      <c r="G3706" s="232"/>
      <c r="I3706" s="658"/>
    </row>
    <row r="3707" spans="1:15">
      <c r="A3707" s="227" t="str">
        <f t="shared" si="674"/>
        <v>-</v>
      </c>
      <c r="B3707" s="228"/>
      <c r="C3707" s="228"/>
      <c r="D3707" s="494"/>
      <c r="E3707" s="229">
        <f t="shared" si="675"/>
        <v>0</v>
      </c>
      <c r="F3707" s="230">
        <f t="shared" si="676"/>
        <v>0</v>
      </c>
      <c r="G3707" s="232"/>
      <c r="I3707" s="658"/>
    </row>
    <row r="3708" spans="1:15">
      <c r="A3708" s="227" t="str">
        <f t="shared" si="674"/>
        <v>-</v>
      </c>
      <c r="B3708" s="228"/>
      <c r="C3708" s="228"/>
      <c r="D3708" s="494"/>
      <c r="E3708" s="229">
        <f t="shared" si="675"/>
        <v>0</v>
      </c>
      <c r="F3708" s="230">
        <f t="shared" si="676"/>
        <v>0</v>
      </c>
      <c r="G3708" s="232"/>
      <c r="I3708" s="658"/>
    </row>
    <row r="3709" spans="1:15">
      <c r="A3709" s="227" t="str">
        <f t="shared" si="674"/>
        <v>-</v>
      </c>
      <c r="B3709" s="228"/>
      <c r="C3709" s="228"/>
      <c r="D3709" s="494"/>
      <c r="E3709" s="229">
        <f t="shared" si="675"/>
        <v>0</v>
      </c>
      <c r="F3709" s="230">
        <f t="shared" si="676"/>
        <v>0</v>
      </c>
      <c r="G3709" s="232"/>
      <c r="I3709" s="658"/>
    </row>
    <row r="3710" spans="1:15">
      <c r="A3710" s="227" t="str">
        <f t="shared" si="674"/>
        <v>-</v>
      </c>
      <c r="B3710" s="228"/>
      <c r="C3710" s="228"/>
      <c r="D3710" s="494"/>
      <c r="E3710" s="229">
        <f t="shared" si="675"/>
        <v>0</v>
      </c>
      <c r="F3710" s="230">
        <f t="shared" si="676"/>
        <v>0</v>
      </c>
      <c r="G3710" s="232"/>
      <c r="I3710" s="658"/>
    </row>
    <row r="3711" spans="1:15" ht="13.5" thickBot="1">
      <c r="A3711" s="234"/>
      <c r="B3711" s="456"/>
      <c r="C3711" s="235"/>
      <c r="D3711" s="503"/>
      <c r="E3711" s="237"/>
      <c r="F3711" s="238" t="s">
        <v>80</v>
      </c>
      <c r="G3711" s="239">
        <f>SUM(F3699:F3710)</f>
        <v>0</v>
      </c>
      <c r="I3711" s="659"/>
    </row>
    <row r="3712" spans="1:15" ht="13.5" thickTop="1">
      <c r="A3712" s="240" t="s">
        <v>67</v>
      </c>
      <c r="B3712" s="446"/>
      <c r="C3712" s="241"/>
      <c r="D3712" s="509"/>
      <c r="E3712" s="243"/>
      <c r="F3712" s="242"/>
      <c r="G3712" s="244"/>
      <c r="I3712" s="659"/>
    </row>
    <row r="3713" spans="1:15" s="220" customFormat="1" ht="26">
      <c r="A3713" s="245" t="s">
        <v>57</v>
      </c>
      <c r="B3713" s="455"/>
      <c r="C3713" s="247" t="s">
        <v>58</v>
      </c>
      <c r="D3713" s="515" t="s">
        <v>68</v>
      </c>
      <c r="E3713" s="248" t="s">
        <v>69</v>
      </c>
      <c r="F3713" s="249" t="s">
        <v>79</v>
      </c>
      <c r="G3713" s="250" t="s">
        <v>70</v>
      </c>
      <c r="I3713" s="657"/>
      <c r="J3713" s="226"/>
      <c r="O3713" s="296"/>
    </row>
    <row r="3714" spans="1:15">
      <c r="A3714" s="754" t="str">
        <f t="shared" ref="A3714:A3725" si="677">IF(I3714=0,"",VLOOKUP(I3714,MATERIALES,2,FALSE))</f>
        <v/>
      </c>
      <c r="B3714" s="749"/>
      <c r="C3714" s="251" t="str">
        <f t="shared" ref="C3714:C3722" si="678">IF(I3714=0,"",VLOOKUP(I3714,MATERIALES,3,FALSE))</f>
        <v/>
      </c>
      <c r="D3714" s="494"/>
      <c r="E3714" s="252">
        <f t="shared" ref="E3714:E3725" si="679">IF(I3714=0,0,VLOOKUP(I3714,MATERIALES,4,FALSE))</f>
        <v>0</v>
      </c>
      <c r="F3714" s="230">
        <f>D3714*E3714</f>
        <v>0</v>
      </c>
      <c r="G3714" s="231"/>
      <c r="I3714" s="661"/>
    </row>
    <row r="3715" spans="1:15">
      <c r="A3715" s="754" t="str">
        <f t="shared" si="677"/>
        <v/>
      </c>
      <c r="B3715" s="749"/>
      <c r="C3715" s="251" t="str">
        <f t="shared" si="678"/>
        <v/>
      </c>
      <c r="D3715" s="494"/>
      <c r="E3715" s="252">
        <f t="shared" si="679"/>
        <v>0</v>
      </c>
      <c r="F3715" s="230">
        <f t="shared" ref="F3715:F3725" si="680">D3715*E3715</f>
        <v>0</v>
      </c>
      <c r="G3715" s="232"/>
      <c r="I3715" s="661"/>
    </row>
    <row r="3716" spans="1:15">
      <c r="A3716" s="754" t="str">
        <f t="shared" si="677"/>
        <v/>
      </c>
      <c r="B3716" s="749"/>
      <c r="C3716" s="251" t="str">
        <f t="shared" si="678"/>
        <v/>
      </c>
      <c r="D3716" s="494"/>
      <c r="E3716" s="252">
        <f t="shared" si="679"/>
        <v>0</v>
      </c>
      <c r="F3716" s="230">
        <f t="shared" si="680"/>
        <v>0</v>
      </c>
      <c r="G3716" s="232"/>
      <c r="I3716" s="661"/>
    </row>
    <row r="3717" spans="1:15">
      <c r="A3717" s="754" t="str">
        <f t="shared" si="677"/>
        <v/>
      </c>
      <c r="B3717" s="749"/>
      <c r="C3717" s="251" t="str">
        <f t="shared" si="678"/>
        <v/>
      </c>
      <c r="D3717" s="494"/>
      <c r="E3717" s="252">
        <f t="shared" si="679"/>
        <v>0</v>
      </c>
      <c r="F3717" s="230">
        <f t="shared" si="680"/>
        <v>0</v>
      </c>
      <c r="G3717" s="232"/>
      <c r="I3717" s="661"/>
    </row>
    <row r="3718" spans="1:15" ht="12.75" customHeight="1">
      <c r="A3718" s="754" t="str">
        <f t="shared" si="677"/>
        <v/>
      </c>
      <c r="B3718" s="749"/>
      <c r="C3718" s="251" t="str">
        <f t="shared" si="678"/>
        <v/>
      </c>
      <c r="D3718" s="494"/>
      <c r="E3718" s="252">
        <f t="shared" si="679"/>
        <v>0</v>
      </c>
      <c r="F3718" s="230">
        <f t="shared" si="680"/>
        <v>0</v>
      </c>
      <c r="G3718" s="232"/>
      <c r="I3718" s="661"/>
    </row>
    <row r="3719" spans="1:15" ht="12.75" customHeight="1">
      <c r="A3719" s="754" t="str">
        <f t="shared" si="677"/>
        <v/>
      </c>
      <c r="B3719" s="749"/>
      <c r="C3719" s="251" t="str">
        <f t="shared" si="678"/>
        <v/>
      </c>
      <c r="D3719" s="494"/>
      <c r="E3719" s="252">
        <f t="shared" si="679"/>
        <v>0</v>
      </c>
      <c r="F3719" s="230">
        <f t="shared" si="680"/>
        <v>0</v>
      </c>
      <c r="G3719" s="232"/>
      <c r="I3719" s="658"/>
    </row>
    <row r="3720" spans="1:15">
      <c r="A3720" s="754" t="str">
        <f t="shared" si="677"/>
        <v/>
      </c>
      <c r="B3720" s="749"/>
      <c r="C3720" s="251" t="str">
        <f t="shared" si="678"/>
        <v/>
      </c>
      <c r="D3720" s="494"/>
      <c r="E3720" s="252">
        <f t="shared" si="679"/>
        <v>0</v>
      </c>
      <c r="F3720" s="230">
        <f t="shared" si="680"/>
        <v>0</v>
      </c>
      <c r="G3720" s="232"/>
      <c r="I3720" s="658"/>
    </row>
    <row r="3721" spans="1:15">
      <c r="A3721" s="754" t="str">
        <f t="shared" si="677"/>
        <v/>
      </c>
      <c r="B3721" s="749"/>
      <c r="C3721" s="251" t="str">
        <f t="shared" si="678"/>
        <v/>
      </c>
      <c r="D3721" s="494"/>
      <c r="E3721" s="252">
        <f t="shared" si="679"/>
        <v>0</v>
      </c>
      <c r="F3721" s="230">
        <f t="shared" si="680"/>
        <v>0</v>
      </c>
      <c r="G3721" s="253"/>
      <c r="I3721" s="658"/>
    </row>
    <row r="3722" spans="1:15">
      <c r="A3722" s="754" t="str">
        <f t="shared" si="677"/>
        <v/>
      </c>
      <c r="B3722" s="749"/>
      <c r="C3722" s="251" t="str">
        <f t="shared" si="678"/>
        <v/>
      </c>
      <c r="D3722" s="494"/>
      <c r="E3722" s="252">
        <f t="shared" si="679"/>
        <v>0</v>
      </c>
      <c r="F3722" s="230">
        <f t="shared" si="680"/>
        <v>0</v>
      </c>
      <c r="G3722" s="232"/>
      <c r="I3722" s="658"/>
    </row>
    <row r="3723" spans="1:15">
      <c r="A3723" s="754" t="str">
        <f t="shared" si="677"/>
        <v/>
      </c>
      <c r="B3723" s="749"/>
      <c r="C3723" s="251"/>
      <c r="D3723" s="494"/>
      <c r="E3723" s="252">
        <f t="shared" si="679"/>
        <v>0</v>
      </c>
      <c r="F3723" s="230">
        <f t="shared" si="680"/>
        <v>0</v>
      </c>
      <c r="G3723" s="232"/>
      <c r="I3723" s="658"/>
    </row>
    <row r="3724" spans="1:15">
      <c r="A3724" s="754" t="str">
        <f t="shared" si="677"/>
        <v/>
      </c>
      <c r="B3724" s="749"/>
      <c r="C3724" s="251"/>
      <c r="D3724" s="494"/>
      <c r="E3724" s="252">
        <f t="shared" si="679"/>
        <v>0</v>
      </c>
      <c r="F3724" s="230">
        <f t="shared" si="680"/>
        <v>0</v>
      </c>
      <c r="G3724" s="232"/>
      <c r="I3724" s="658"/>
    </row>
    <row r="3725" spans="1:15">
      <c r="A3725" s="754" t="str">
        <f t="shared" si="677"/>
        <v/>
      </c>
      <c r="B3725" s="749"/>
      <c r="C3725" s="251" t="str">
        <f t="shared" ref="C3725" si="681">IF(I3725=0,"",VLOOKUP(I3725,MATERIALES,3,FALSE))</f>
        <v/>
      </c>
      <c r="D3725" s="494"/>
      <c r="E3725" s="252">
        <f t="shared" si="679"/>
        <v>0</v>
      </c>
      <c r="F3725" s="230">
        <f t="shared" si="680"/>
        <v>0</v>
      </c>
      <c r="G3725" s="233"/>
      <c r="I3725" s="658"/>
    </row>
    <row r="3726" spans="1:15" ht="26.25" customHeight="1" thickBot="1">
      <c r="A3726" s="214"/>
      <c r="B3726" s="438"/>
      <c r="C3726" s="215"/>
      <c r="D3726" s="483"/>
      <c r="E3726" s="254"/>
      <c r="F3726" s="255" t="s">
        <v>81</v>
      </c>
      <c r="G3726" s="253">
        <f>ROUND(SUM(F3714:F3725),0)</f>
        <v>0</v>
      </c>
      <c r="I3726" s="659"/>
    </row>
    <row r="3727" spans="1:15" ht="14" thickTop="1" thickBot="1">
      <c r="A3727" s="256" t="s">
        <v>72</v>
      </c>
      <c r="B3727" s="445"/>
      <c r="C3727" s="257"/>
      <c r="D3727" s="523"/>
      <c r="E3727" s="259"/>
      <c r="F3727" s="258"/>
      <c r="G3727" s="260"/>
      <c r="I3727" s="659"/>
    </row>
    <row r="3728" spans="1:15" ht="13.5" thickTop="1">
      <c r="A3728" s="245" t="s">
        <v>57</v>
      </c>
      <c r="B3728" s="455"/>
      <c r="C3728" s="248" t="s">
        <v>71</v>
      </c>
      <c r="D3728" s="515" t="s">
        <v>75</v>
      </c>
      <c r="E3728" s="248" t="s">
        <v>98</v>
      </c>
      <c r="F3728" s="249" t="s">
        <v>79</v>
      </c>
      <c r="G3728" s="250" t="s">
        <v>70</v>
      </c>
      <c r="I3728" s="659"/>
    </row>
    <row r="3729" spans="1:9" ht="12.75" customHeight="1">
      <c r="A3729" s="754" t="str">
        <f>IF(I3729=0,"",VLOOKUP(I3729,EQUIPOS,2,FALSE))</f>
        <v/>
      </c>
      <c r="B3729" s="749"/>
      <c r="C3729" s="195"/>
      <c r="D3729" s="494"/>
      <c r="E3729" s="252">
        <f>IF(I3729=0,0,VLOOKUP(I3729,EQUIPOS,4,FALSE))</f>
        <v>0</v>
      </c>
      <c r="F3729" s="230">
        <f>C3729*D3729*E3729</f>
        <v>0</v>
      </c>
      <c r="G3729" s="231"/>
      <c r="I3729" s="658"/>
    </row>
    <row r="3730" spans="1:9">
      <c r="A3730" s="754" t="str">
        <f>IF(I3730=0,"",VLOOKUP(I3730,EQUIPOS,2,FALSE))</f>
        <v/>
      </c>
      <c r="B3730" s="749"/>
      <c r="C3730" s="195"/>
      <c r="D3730" s="494"/>
      <c r="E3730" s="252">
        <f>IF(I3730=0,0,VLOOKUP(I3730,EQUIPOS,4,FALSE))</f>
        <v>0</v>
      </c>
      <c r="F3730" s="230">
        <f t="shared" ref="F3730:F3733" si="682">C3730*D3730*E3730</f>
        <v>0</v>
      </c>
      <c r="G3730" s="232"/>
      <c r="I3730" s="658"/>
    </row>
    <row r="3731" spans="1:9">
      <c r="A3731" s="754" t="str">
        <f>IF(I3731=0,"",VLOOKUP(I3731,EQUIPOS,2,FALSE))</f>
        <v/>
      </c>
      <c r="B3731" s="749"/>
      <c r="C3731" s="195"/>
      <c r="D3731" s="494"/>
      <c r="E3731" s="252">
        <f>IF(I3731=0,0,VLOOKUP(I3731,EQUIPOS,4,FALSE))</f>
        <v>0</v>
      </c>
      <c r="F3731" s="230">
        <f t="shared" si="682"/>
        <v>0</v>
      </c>
      <c r="G3731" s="232"/>
      <c r="I3731" s="658"/>
    </row>
    <row r="3732" spans="1:9">
      <c r="A3732" s="754" t="str">
        <f>IF(I3732=0,"",VLOOKUP(I3732,EQUIPOS,2,FALSE))</f>
        <v/>
      </c>
      <c r="B3732" s="749"/>
      <c r="C3732" s="195"/>
      <c r="D3732" s="494"/>
      <c r="E3732" s="252">
        <f>IF(I3732=0,0,VLOOKUP(I3732,EQUIPOS,4,FALSE))</f>
        <v>0</v>
      </c>
      <c r="F3732" s="230">
        <f t="shared" si="682"/>
        <v>0</v>
      </c>
      <c r="G3732" s="232"/>
      <c r="I3732" s="658"/>
    </row>
    <row r="3733" spans="1:9">
      <c r="A3733" s="754" t="str">
        <f>IF(I3733=0,"",VLOOKUP(I3733,EQUIPOS,2,FALSE))</f>
        <v/>
      </c>
      <c r="B3733" s="749"/>
      <c r="C3733" s="195"/>
      <c r="D3733" s="494"/>
      <c r="E3733" s="252">
        <f>IF(I3733=0,0,VLOOKUP(I3733,EQUIPOS,4,FALSE))</f>
        <v>0</v>
      </c>
      <c r="F3733" s="230">
        <f t="shared" si="682"/>
        <v>0</v>
      </c>
      <c r="G3733" s="233"/>
      <c r="I3733" s="658"/>
    </row>
    <row r="3734" spans="1:9" ht="30.75" customHeight="1" thickBot="1">
      <c r="A3734" s="234"/>
      <c r="B3734" s="456"/>
      <c r="C3734" s="235"/>
      <c r="D3734" s="503"/>
      <c r="E3734" s="261"/>
      <c r="F3734" s="238" t="s">
        <v>82</v>
      </c>
      <c r="G3734" s="262">
        <f>ROUND(SUM(F3729:F3733),0)</f>
        <v>0</v>
      </c>
      <c r="I3734" s="659"/>
    </row>
    <row r="3735" spans="1:9" ht="13.5" thickTop="1">
      <c r="A3735" s="240" t="s">
        <v>73</v>
      </c>
      <c r="B3735" s="446"/>
      <c r="C3735" s="241"/>
      <c r="D3735" s="509"/>
      <c r="E3735" s="243"/>
      <c r="F3735" s="242"/>
      <c r="G3735" s="244"/>
      <c r="I3735" s="659"/>
    </row>
    <row r="3736" spans="1:9" ht="26">
      <c r="A3736" s="245" t="s">
        <v>57</v>
      </c>
      <c r="B3736" s="454" t="s">
        <v>58</v>
      </c>
      <c r="C3736" s="247" t="s">
        <v>68</v>
      </c>
      <c r="D3736" s="515" t="s">
        <v>74</v>
      </c>
      <c r="E3736" s="248" t="s">
        <v>69</v>
      </c>
      <c r="F3736" s="249" t="s">
        <v>79</v>
      </c>
      <c r="G3736" s="250" t="s">
        <v>70</v>
      </c>
      <c r="H3736" s="220"/>
      <c r="I3736" s="657"/>
    </row>
    <row r="3737" spans="1:9">
      <c r="A3737" s="263" t="str">
        <f t="shared" ref="A3737:A3748" si="683">IF(I3737=0,"",VLOOKUP(I3737,MANOOBRA,2,FALSE))</f>
        <v/>
      </c>
      <c r="B3737" s="444" t="str">
        <f t="shared" ref="B3737:B3748" si="684">IF(I3737=0,"",VLOOKUP(I3737,MANOOBRA,3,FALSE))</f>
        <v/>
      </c>
      <c r="C3737" s="195"/>
      <c r="D3737" s="527"/>
      <c r="E3737" s="252">
        <f t="shared" ref="E3737:E3748" si="685">IF(I3737=0,0,VLOOKUP(I3737,MANOOBRA,4,FALSE))</f>
        <v>0</v>
      </c>
      <c r="F3737" s="230">
        <f>IF(D3737=0,0,C3737*E3737/D3737)</f>
        <v>0</v>
      </c>
      <c r="G3737" s="231"/>
      <c r="I3737" s="658"/>
    </row>
    <row r="3738" spans="1:9">
      <c r="A3738" s="263" t="str">
        <f t="shared" si="683"/>
        <v/>
      </c>
      <c r="B3738" s="444" t="str">
        <f t="shared" si="684"/>
        <v/>
      </c>
      <c r="C3738" s="195"/>
      <c r="D3738" s="527"/>
      <c r="E3738" s="252">
        <f t="shared" si="685"/>
        <v>0</v>
      </c>
      <c r="F3738" s="230">
        <f t="shared" ref="F3738:F3748" si="686">IF(D3738=0,0,C3738*E3738/D3738)</f>
        <v>0</v>
      </c>
      <c r="G3738" s="232"/>
      <c r="I3738" s="658"/>
    </row>
    <row r="3739" spans="1:9">
      <c r="A3739" s="263" t="str">
        <f t="shared" si="683"/>
        <v/>
      </c>
      <c r="B3739" s="444" t="str">
        <f t="shared" si="684"/>
        <v/>
      </c>
      <c r="C3739" s="195"/>
      <c r="D3739" s="527"/>
      <c r="E3739" s="252">
        <f t="shared" si="685"/>
        <v>0</v>
      </c>
      <c r="F3739" s="230">
        <f t="shared" si="686"/>
        <v>0</v>
      </c>
      <c r="G3739" s="232"/>
      <c r="I3739" s="658"/>
    </row>
    <row r="3740" spans="1:9">
      <c r="A3740" s="263" t="str">
        <f t="shared" si="683"/>
        <v/>
      </c>
      <c r="B3740" s="444" t="str">
        <f t="shared" si="684"/>
        <v/>
      </c>
      <c r="C3740" s="195"/>
      <c r="D3740" s="527"/>
      <c r="E3740" s="252">
        <f t="shared" si="685"/>
        <v>0</v>
      </c>
      <c r="F3740" s="230">
        <f t="shared" si="686"/>
        <v>0</v>
      </c>
      <c r="G3740" s="232"/>
      <c r="I3740" s="658"/>
    </row>
    <row r="3741" spans="1:9">
      <c r="A3741" s="263" t="str">
        <f t="shared" si="683"/>
        <v/>
      </c>
      <c r="B3741" s="444" t="str">
        <f t="shared" si="684"/>
        <v/>
      </c>
      <c r="C3741" s="195"/>
      <c r="D3741" s="527"/>
      <c r="E3741" s="252">
        <f t="shared" si="685"/>
        <v>0</v>
      </c>
      <c r="F3741" s="230">
        <f t="shared" si="686"/>
        <v>0</v>
      </c>
      <c r="G3741" s="232"/>
      <c r="I3741" s="658"/>
    </row>
    <row r="3742" spans="1:9">
      <c r="A3742" s="263" t="str">
        <f t="shared" si="683"/>
        <v/>
      </c>
      <c r="B3742" s="444" t="str">
        <f t="shared" si="684"/>
        <v/>
      </c>
      <c r="C3742" s="195"/>
      <c r="D3742" s="527"/>
      <c r="E3742" s="252">
        <f t="shared" si="685"/>
        <v>0</v>
      </c>
      <c r="F3742" s="230">
        <f t="shared" si="686"/>
        <v>0</v>
      </c>
      <c r="G3742" s="232"/>
      <c r="I3742" s="658"/>
    </row>
    <row r="3743" spans="1:9">
      <c r="A3743" s="263" t="str">
        <f t="shared" si="683"/>
        <v/>
      </c>
      <c r="B3743" s="444" t="str">
        <f t="shared" si="684"/>
        <v/>
      </c>
      <c r="C3743" s="195"/>
      <c r="D3743" s="527"/>
      <c r="E3743" s="252">
        <f t="shared" si="685"/>
        <v>0</v>
      </c>
      <c r="F3743" s="230">
        <f t="shared" si="686"/>
        <v>0</v>
      </c>
      <c r="G3743" s="232"/>
      <c r="I3743" s="658"/>
    </row>
    <row r="3744" spans="1:9">
      <c r="A3744" s="263" t="str">
        <f t="shared" si="683"/>
        <v/>
      </c>
      <c r="B3744" s="444" t="str">
        <f t="shared" si="684"/>
        <v/>
      </c>
      <c r="C3744" s="195"/>
      <c r="D3744" s="527"/>
      <c r="E3744" s="252">
        <f t="shared" si="685"/>
        <v>0</v>
      </c>
      <c r="F3744" s="230">
        <f t="shared" si="686"/>
        <v>0</v>
      </c>
      <c r="G3744" s="232"/>
      <c r="I3744" s="658"/>
    </row>
    <row r="3745" spans="1:16">
      <c r="A3745" s="263" t="str">
        <f t="shared" si="683"/>
        <v/>
      </c>
      <c r="B3745" s="444" t="str">
        <f t="shared" si="684"/>
        <v/>
      </c>
      <c r="C3745" s="195"/>
      <c r="D3745" s="527"/>
      <c r="E3745" s="252">
        <f t="shared" si="685"/>
        <v>0</v>
      </c>
      <c r="F3745" s="230">
        <f t="shared" si="686"/>
        <v>0</v>
      </c>
      <c r="G3745" s="232"/>
      <c r="I3745" s="658"/>
    </row>
    <row r="3746" spans="1:16">
      <c r="A3746" s="263" t="str">
        <f t="shared" si="683"/>
        <v/>
      </c>
      <c r="B3746" s="444" t="str">
        <f t="shared" si="684"/>
        <v/>
      </c>
      <c r="C3746" s="195"/>
      <c r="D3746" s="527"/>
      <c r="E3746" s="252">
        <f t="shared" si="685"/>
        <v>0</v>
      </c>
      <c r="F3746" s="230">
        <f t="shared" si="686"/>
        <v>0</v>
      </c>
      <c r="G3746" s="232"/>
      <c r="I3746" s="658"/>
    </row>
    <row r="3747" spans="1:16">
      <c r="A3747" s="263" t="str">
        <f t="shared" si="683"/>
        <v/>
      </c>
      <c r="B3747" s="444" t="str">
        <f t="shared" si="684"/>
        <v/>
      </c>
      <c r="C3747" s="195"/>
      <c r="D3747" s="527"/>
      <c r="E3747" s="252">
        <f t="shared" si="685"/>
        <v>0</v>
      </c>
      <c r="F3747" s="230">
        <f t="shared" si="686"/>
        <v>0</v>
      </c>
      <c r="G3747" s="232"/>
      <c r="I3747" s="658"/>
    </row>
    <row r="3748" spans="1:16">
      <c r="A3748" s="263" t="str">
        <f t="shared" si="683"/>
        <v/>
      </c>
      <c r="B3748" s="444" t="str">
        <f t="shared" si="684"/>
        <v/>
      </c>
      <c r="C3748" s="195"/>
      <c r="D3748" s="527"/>
      <c r="E3748" s="252">
        <f t="shared" si="685"/>
        <v>0</v>
      </c>
      <c r="F3748" s="230">
        <f t="shared" si="686"/>
        <v>0</v>
      </c>
      <c r="G3748" s="233"/>
      <c r="I3748" s="658"/>
    </row>
    <row r="3749" spans="1:16" ht="31.5" customHeight="1" thickBot="1">
      <c r="A3749" s="234"/>
      <c r="B3749" s="456"/>
      <c r="C3749" s="235"/>
      <c r="D3749" s="237"/>
      <c r="E3749" s="237"/>
      <c r="F3749" s="238" t="s">
        <v>83</v>
      </c>
      <c r="G3749" s="262">
        <f>ROUND(SUM(F3737:F3748),0)</f>
        <v>0</v>
      </c>
      <c r="I3749" s="659"/>
    </row>
    <row r="3750" spans="1:16" ht="13.5" thickTop="1">
      <c r="A3750" s="186" t="s">
        <v>76</v>
      </c>
      <c r="B3750" s="446"/>
      <c r="C3750" s="241"/>
      <c r="D3750" s="243"/>
      <c r="E3750" s="243"/>
      <c r="F3750" s="242"/>
      <c r="G3750" s="244"/>
      <c r="I3750" s="659"/>
    </row>
    <row r="3751" spans="1:16">
      <c r="A3751" s="245" t="s">
        <v>57</v>
      </c>
      <c r="B3751" s="455"/>
      <c r="C3751" s="246"/>
      <c r="D3751" s="317"/>
      <c r="E3751" s="248" t="s">
        <v>77</v>
      </c>
      <c r="F3751" s="249" t="s">
        <v>78</v>
      </c>
      <c r="G3751" s="264" t="s">
        <v>77</v>
      </c>
      <c r="H3751" s="220"/>
      <c r="I3751" s="657"/>
    </row>
    <row r="3752" spans="1:16">
      <c r="A3752" s="185" t="s">
        <v>87</v>
      </c>
      <c r="B3752" s="453"/>
      <c r="C3752" s="265"/>
      <c r="D3752" s="318"/>
      <c r="E3752" s="229">
        <f>ROUND(SUM(G3711,G3726,G3734,G3749),2)</f>
        <v>0</v>
      </c>
      <c r="F3752" s="266">
        <f>A</f>
        <v>0</v>
      </c>
      <c r="G3752" s="267">
        <f>E3752*F3752</f>
        <v>0</v>
      </c>
      <c r="I3752" s="659"/>
    </row>
    <row r="3753" spans="1:16">
      <c r="A3753" s="185" t="s">
        <v>85</v>
      </c>
      <c r="B3753" s="453"/>
      <c r="C3753" s="265"/>
      <c r="D3753" s="318"/>
      <c r="E3753" s="229">
        <f>SUM(G3711,G3726,G3734,G3749)</f>
        <v>0</v>
      </c>
      <c r="F3753" s="266">
        <f>I</f>
        <v>0</v>
      </c>
      <c r="G3753" s="267">
        <f>E3753*F3753</f>
        <v>0</v>
      </c>
      <c r="I3753" s="659"/>
    </row>
    <row r="3754" spans="1:16">
      <c r="A3754" s="185" t="s">
        <v>86</v>
      </c>
      <c r="B3754" s="453"/>
      <c r="C3754" s="265"/>
      <c r="D3754" s="318"/>
      <c r="E3754" s="229">
        <f>SUM(G3711,G3726,G3734,G3749)</f>
        <v>0</v>
      </c>
      <c r="F3754" s="266">
        <f>U</f>
        <v>0</v>
      </c>
      <c r="G3754" s="267">
        <f>E3754*F3754</f>
        <v>0</v>
      </c>
      <c r="I3754" s="659"/>
    </row>
    <row r="3755" spans="1:16" ht="33" customHeight="1" thickBot="1">
      <c r="A3755" s="234"/>
      <c r="B3755" s="456"/>
      <c r="C3755" s="235"/>
      <c r="D3755" s="237"/>
      <c r="E3755" s="237"/>
      <c r="F3755" s="268" t="s">
        <v>84</v>
      </c>
      <c r="G3755" s="262">
        <f>SUM(G3752:G3754)</f>
        <v>0</v>
      </c>
      <c r="I3755" s="659"/>
      <c r="J3755" s="295"/>
      <c r="K3755" s="296"/>
      <c r="L3755" s="296"/>
      <c r="M3755" s="296"/>
      <c r="N3755" s="296"/>
      <c r="O3755" s="296"/>
    </row>
    <row r="3756" spans="1:16" s="211" customFormat="1" ht="14" thickTop="1" thickBot="1">
      <c r="A3756" s="269"/>
      <c r="B3756" s="443"/>
      <c r="C3756" s="270"/>
      <c r="D3756" s="319"/>
      <c r="E3756" s="271" t="s">
        <v>89</v>
      </c>
      <c r="F3756" s="272"/>
      <c r="G3756" s="273">
        <f>ROUND(SUM(G3711,G3726,G3734,G3749,G3755),0)</f>
        <v>0</v>
      </c>
      <c r="I3756" s="660"/>
      <c r="J3756" s="212" t="str">
        <f>B3695</f>
        <v>2,4,9</v>
      </c>
      <c r="K3756" s="274">
        <f>E3752</f>
        <v>0</v>
      </c>
      <c r="L3756" s="294">
        <f>G3752</f>
        <v>0</v>
      </c>
      <c r="M3756" s="294">
        <f>G3753</f>
        <v>0</v>
      </c>
      <c r="N3756" s="294">
        <f>G3754</f>
        <v>0</v>
      </c>
      <c r="O3756" s="299">
        <f>SUM(K3756:N3756)</f>
        <v>0</v>
      </c>
      <c r="P3756" s="294"/>
    </row>
    <row r="3757" spans="1:16" ht="13.5" thickTop="1">
      <c r="A3757" s="275" t="s">
        <v>97</v>
      </c>
      <c r="B3757" s="438"/>
      <c r="C3757" s="215"/>
      <c r="D3757" s="217"/>
      <c r="E3757" s="217"/>
      <c r="F3757" s="216"/>
      <c r="G3757" s="219"/>
      <c r="I3757" s="659"/>
      <c r="P3757" s="294"/>
    </row>
    <row r="3758" spans="1:16">
      <c r="A3758" s="275"/>
      <c r="B3758" s="452"/>
      <c r="C3758" s="276"/>
      <c r="D3758" s="320"/>
      <c r="E3758" s="217"/>
      <c r="F3758" s="216"/>
      <c r="G3758" s="277">
        <f ca="1">TODAY()</f>
        <v>44839</v>
      </c>
      <c r="I3758" s="659"/>
      <c r="P3758" s="294"/>
    </row>
    <row r="3759" spans="1:16">
      <c r="A3759" s="215"/>
      <c r="B3759" s="438"/>
      <c r="C3759" s="215"/>
      <c r="D3759" s="217"/>
      <c r="E3759" s="217"/>
      <c r="F3759" s="216"/>
      <c r="G3759" s="216"/>
      <c r="I3759" s="659"/>
      <c r="P3759" s="294"/>
    </row>
    <row r="3760" spans="1:16">
      <c r="A3760" s="215"/>
      <c r="B3760" s="438"/>
      <c r="C3760" s="215"/>
      <c r="D3760" s="217"/>
      <c r="E3760" s="217"/>
      <c r="F3760" s="216"/>
      <c r="G3760" s="216"/>
      <c r="I3760" s="434"/>
      <c r="P3760" s="294"/>
    </row>
    <row r="3761" spans="1:15" s="199" customFormat="1">
      <c r="A3761" s="196" t="s">
        <v>109</v>
      </c>
      <c r="B3761" s="458"/>
      <c r="C3761" s="196"/>
      <c r="D3761" s="198"/>
      <c r="E3761" s="198"/>
      <c r="F3761" s="197"/>
      <c r="G3761" s="197"/>
      <c r="I3761" s="321"/>
      <c r="J3761" s="200"/>
      <c r="O3761" s="297"/>
    </row>
    <row r="3762" spans="1:15" s="199" customFormat="1">
      <c r="A3762" s="196" t="str">
        <f>CONCATENATE('Prestaciones y AIU'!A3529," ANALISIS DE PRECIOS UNITARIOS")</f>
        <v xml:space="preserve"> ANALISIS DE PRECIOS UNITARIOS</v>
      </c>
      <c r="B3762" s="458"/>
      <c r="C3762" s="196"/>
      <c r="D3762" s="198"/>
      <c r="E3762" s="198"/>
      <c r="F3762" s="197"/>
      <c r="G3762" s="197"/>
      <c r="I3762" s="321"/>
      <c r="J3762" s="200"/>
      <c r="O3762" s="297"/>
    </row>
    <row r="3763" spans="1:15" s="199" customFormat="1">
      <c r="A3763" s="196" t="str">
        <f>Objeto_LIC</f>
        <v>OPTIMIZACION DEL SISTEMA DE ABASTECIMIENTO (ADUCCION, PRETRATAMIENTO Y CONDUCCION) DEL MUNICPIO DE TAME, DEPARTAMENTO DE ARAUCA</v>
      </c>
      <c r="B3763" s="458"/>
      <c r="C3763" s="196"/>
      <c r="D3763" s="198"/>
      <c r="E3763" s="198"/>
      <c r="F3763" s="197"/>
      <c r="G3763" s="197"/>
      <c r="I3763" s="321"/>
      <c r="J3763" s="200"/>
      <c r="O3763" s="297"/>
    </row>
    <row r="3764" spans="1:15" s="199" customFormat="1">
      <c r="A3764" s="196"/>
      <c r="B3764" s="458"/>
      <c r="C3764" s="196"/>
      <c r="D3764" s="198"/>
      <c r="E3764" s="198"/>
      <c r="F3764" s="197"/>
      <c r="G3764" s="197"/>
      <c r="I3764" s="321"/>
      <c r="J3764" s="200"/>
      <c r="O3764" s="297"/>
    </row>
    <row r="3765" spans="1:15" ht="13.5" thickBot="1">
      <c r="A3765" s="201"/>
      <c r="B3765" s="448"/>
      <c r="C3765" s="201"/>
      <c r="D3765" s="203"/>
      <c r="E3765" s="203"/>
      <c r="F3765" s="202"/>
      <c r="G3765" s="202"/>
    </row>
    <row r="3766" spans="1:15" s="211" customFormat="1" ht="13.5" thickTop="1">
      <c r="A3766" s="206"/>
      <c r="B3766" s="457"/>
      <c r="C3766" s="207"/>
      <c r="D3766" s="209"/>
      <c r="E3766" s="209"/>
      <c r="F3766" s="208"/>
      <c r="G3766" s="210" t="s">
        <v>110</v>
      </c>
      <c r="I3766" s="323"/>
      <c r="J3766" s="212"/>
      <c r="O3766" s="297"/>
    </row>
    <row r="3767" spans="1:15">
      <c r="A3767" s="213" t="s">
        <v>62</v>
      </c>
      <c r="B3767" s="750">
        <f>Proponente</f>
        <v>0</v>
      </c>
      <c r="C3767" s="750"/>
      <c r="D3767" s="750"/>
      <c r="E3767" s="750"/>
      <c r="F3767" s="750"/>
      <c r="G3767" s="751"/>
    </row>
    <row r="3768" spans="1:15" ht="12.75" customHeight="1">
      <c r="A3768" s="213" t="s">
        <v>63</v>
      </c>
      <c r="B3768" s="470" t="s">
        <v>363</v>
      </c>
      <c r="C3768" s="750" t="str">
        <f>VLOOKUP(B3768,Presupuesto!$A$4:$B$106,2,FALSE)</f>
        <v xml:space="preserve">Pasamano en tubo 1 1/2"  </v>
      </c>
      <c r="D3768" s="750"/>
      <c r="E3768" s="750"/>
      <c r="F3768" s="750"/>
      <c r="G3768" s="751"/>
    </row>
    <row r="3769" spans="1:15">
      <c r="A3769" s="214"/>
      <c r="B3769" s="438"/>
      <c r="C3769" s="215"/>
      <c r="D3769" s="217"/>
      <c r="E3769" s="217"/>
      <c r="F3769" s="218" t="s">
        <v>88</v>
      </c>
      <c r="G3769" s="582" t="str">
        <f>IF(B3768=0,"-",VLOOKUP(B3768,Presupuesto!$A$5:$C$119,3,FALSE))</f>
        <v>ML</v>
      </c>
      <c r="H3769" s="582"/>
      <c r="I3769" s="582"/>
      <c r="J3769" s="582"/>
      <c r="K3769" s="583"/>
    </row>
    <row r="3770" spans="1:15" ht="13.5" thickBot="1">
      <c r="A3770" s="213" t="s">
        <v>64</v>
      </c>
      <c r="B3770" s="438"/>
      <c r="C3770" s="215"/>
      <c r="D3770" s="217"/>
      <c r="E3770" s="217"/>
      <c r="F3770" s="216"/>
      <c r="G3770" s="219"/>
      <c r="I3770" s="324"/>
      <c r="J3770" s="295"/>
      <c r="K3770" s="296"/>
      <c r="L3770" s="296"/>
      <c r="M3770" s="296"/>
      <c r="N3770" s="296"/>
      <c r="O3770" s="296"/>
    </row>
    <row r="3771" spans="1:15" s="220" customFormat="1" ht="13.5" thickTop="1">
      <c r="A3771" s="221" t="s">
        <v>57</v>
      </c>
      <c r="B3771" s="447" t="s">
        <v>65</v>
      </c>
      <c r="C3771" s="222" t="s">
        <v>66</v>
      </c>
      <c r="D3771" s="223" t="s">
        <v>74</v>
      </c>
      <c r="E3771" s="224" t="s">
        <v>100</v>
      </c>
      <c r="F3771" s="224" t="s">
        <v>79</v>
      </c>
      <c r="G3771" s="225" t="s">
        <v>70</v>
      </c>
      <c r="I3771" s="657"/>
      <c r="J3771" s="226"/>
      <c r="O3771" s="296"/>
    </row>
    <row r="3772" spans="1:15">
      <c r="A3772" s="227" t="str">
        <f t="shared" ref="A3772:A3783" si="687">IF(I3772=0,"-",VLOOKUP(I3772,EQUIPOS,2,FALSE))</f>
        <v>-</v>
      </c>
      <c r="B3772" s="228"/>
      <c r="C3772" s="228"/>
      <c r="D3772" s="494"/>
      <c r="E3772" s="229">
        <f t="shared" ref="E3772:E3783" si="688">IF(I3772=0,0,VLOOKUP(I3772,EQUIPOS,4,FALSE))</f>
        <v>0</v>
      </c>
      <c r="F3772" s="230">
        <f t="shared" ref="F3772:F3783" si="689">IF(D3772=0,0,E3772/D3772)</f>
        <v>0</v>
      </c>
      <c r="G3772" s="231"/>
      <c r="I3772" s="658"/>
    </row>
    <row r="3773" spans="1:15">
      <c r="A3773" s="227" t="str">
        <f t="shared" si="687"/>
        <v>-</v>
      </c>
      <c r="B3773" s="228"/>
      <c r="C3773" s="228"/>
      <c r="D3773" s="494"/>
      <c r="E3773" s="229">
        <f t="shared" si="688"/>
        <v>0</v>
      </c>
      <c r="F3773" s="230">
        <f t="shared" si="689"/>
        <v>0</v>
      </c>
      <c r="G3773" s="232"/>
      <c r="I3773" s="658"/>
    </row>
    <row r="3774" spans="1:15">
      <c r="A3774" s="227" t="str">
        <f t="shared" si="687"/>
        <v>-</v>
      </c>
      <c r="B3774" s="228"/>
      <c r="C3774" s="228"/>
      <c r="D3774" s="494"/>
      <c r="E3774" s="229">
        <f t="shared" si="688"/>
        <v>0</v>
      </c>
      <c r="F3774" s="230">
        <f t="shared" si="689"/>
        <v>0</v>
      </c>
      <c r="G3774" s="232"/>
      <c r="I3774" s="658"/>
    </row>
    <row r="3775" spans="1:15">
      <c r="A3775" s="227" t="str">
        <f t="shared" si="687"/>
        <v>-</v>
      </c>
      <c r="B3775" s="228"/>
      <c r="C3775" s="228"/>
      <c r="D3775" s="494"/>
      <c r="E3775" s="229">
        <f t="shared" si="688"/>
        <v>0</v>
      </c>
      <c r="F3775" s="230">
        <f t="shared" si="689"/>
        <v>0</v>
      </c>
      <c r="G3775" s="232"/>
      <c r="I3775" s="658"/>
    </row>
    <row r="3776" spans="1:15">
      <c r="A3776" s="227" t="str">
        <f t="shared" si="687"/>
        <v>-</v>
      </c>
      <c r="B3776" s="228"/>
      <c r="C3776" s="228"/>
      <c r="D3776" s="494"/>
      <c r="E3776" s="229">
        <f t="shared" si="688"/>
        <v>0</v>
      </c>
      <c r="F3776" s="230">
        <f t="shared" si="689"/>
        <v>0</v>
      </c>
      <c r="G3776" s="232"/>
      <c r="I3776" s="658"/>
    </row>
    <row r="3777" spans="1:15">
      <c r="A3777" s="227" t="str">
        <f t="shared" si="687"/>
        <v>-</v>
      </c>
      <c r="B3777" s="228"/>
      <c r="C3777" s="228"/>
      <c r="D3777" s="494"/>
      <c r="E3777" s="229">
        <f t="shared" si="688"/>
        <v>0</v>
      </c>
      <c r="F3777" s="230">
        <f t="shared" si="689"/>
        <v>0</v>
      </c>
      <c r="G3777" s="232"/>
      <c r="I3777" s="658"/>
    </row>
    <row r="3778" spans="1:15">
      <c r="A3778" s="227" t="str">
        <f t="shared" si="687"/>
        <v>-</v>
      </c>
      <c r="B3778" s="228"/>
      <c r="C3778" s="228"/>
      <c r="D3778" s="494"/>
      <c r="E3778" s="229">
        <f t="shared" si="688"/>
        <v>0</v>
      </c>
      <c r="F3778" s="230">
        <f t="shared" si="689"/>
        <v>0</v>
      </c>
      <c r="G3778" s="232"/>
      <c r="I3778" s="658"/>
    </row>
    <row r="3779" spans="1:15">
      <c r="A3779" s="227" t="str">
        <f t="shared" si="687"/>
        <v>-</v>
      </c>
      <c r="B3779" s="228"/>
      <c r="C3779" s="228"/>
      <c r="D3779" s="494"/>
      <c r="E3779" s="229">
        <f t="shared" si="688"/>
        <v>0</v>
      </c>
      <c r="F3779" s="230">
        <f t="shared" si="689"/>
        <v>0</v>
      </c>
      <c r="G3779" s="232"/>
      <c r="I3779" s="658"/>
    </row>
    <row r="3780" spans="1:15">
      <c r="A3780" s="227" t="str">
        <f t="shared" si="687"/>
        <v>-</v>
      </c>
      <c r="B3780" s="228"/>
      <c r="C3780" s="228"/>
      <c r="D3780" s="494"/>
      <c r="E3780" s="229">
        <f t="shared" si="688"/>
        <v>0</v>
      </c>
      <c r="F3780" s="230">
        <f t="shared" si="689"/>
        <v>0</v>
      </c>
      <c r="G3780" s="232"/>
      <c r="I3780" s="658"/>
    </row>
    <row r="3781" spans="1:15">
      <c r="A3781" s="227" t="str">
        <f t="shared" si="687"/>
        <v>-</v>
      </c>
      <c r="B3781" s="228"/>
      <c r="C3781" s="228"/>
      <c r="D3781" s="494"/>
      <c r="E3781" s="229">
        <f t="shared" si="688"/>
        <v>0</v>
      </c>
      <c r="F3781" s="230">
        <f t="shared" si="689"/>
        <v>0</v>
      </c>
      <c r="G3781" s="232"/>
      <c r="I3781" s="658"/>
    </row>
    <row r="3782" spans="1:15">
      <c r="A3782" s="227" t="str">
        <f t="shared" si="687"/>
        <v>-</v>
      </c>
      <c r="B3782" s="228"/>
      <c r="C3782" s="228"/>
      <c r="D3782" s="494"/>
      <c r="E3782" s="229">
        <f t="shared" si="688"/>
        <v>0</v>
      </c>
      <c r="F3782" s="230">
        <f t="shared" si="689"/>
        <v>0</v>
      </c>
      <c r="G3782" s="232"/>
      <c r="I3782" s="658"/>
    </row>
    <row r="3783" spans="1:15">
      <c r="A3783" s="227" t="str">
        <f t="shared" si="687"/>
        <v>-</v>
      </c>
      <c r="B3783" s="228"/>
      <c r="C3783" s="228"/>
      <c r="D3783" s="494"/>
      <c r="E3783" s="229">
        <f t="shared" si="688"/>
        <v>0</v>
      </c>
      <c r="F3783" s="230">
        <f t="shared" si="689"/>
        <v>0</v>
      </c>
      <c r="G3783" s="232"/>
      <c r="I3783" s="658"/>
    </row>
    <row r="3784" spans="1:15" ht="13.5" thickBot="1">
      <c r="A3784" s="234"/>
      <c r="B3784" s="456"/>
      <c r="C3784" s="235"/>
      <c r="D3784" s="503"/>
      <c r="E3784" s="237"/>
      <c r="F3784" s="238" t="s">
        <v>80</v>
      </c>
      <c r="G3784" s="239">
        <f>SUM(F3772:F3783)</f>
        <v>0</v>
      </c>
      <c r="I3784" s="659"/>
    </row>
    <row r="3785" spans="1:15" ht="13.5" thickTop="1">
      <c r="A3785" s="240" t="s">
        <v>67</v>
      </c>
      <c r="B3785" s="446"/>
      <c r="C3785" s="241"/>
      <c r="D3785" s="509"/>
      <c r="E3785" s="243"/>
      <c r="F3785" s="242"/>
      <c r="G3785" s="244"/>
      <c r="I3785" s="659"/>
    </row>
    <row r="3786" spans="1:15" s="220" customFormat="1" ht="26">
      <c r="A3786" s="245" t="s">
        <v>57</v>
      </c>
      <c r="B3786" s="455"/>
      <c r="C3786" s="247" t="s">
        <v>58</v>
      </c>
      <c r="D3786" s="515" t="s">
        <v>68</v>
      </c>
      <c r="E3786" s="248" t="s">
        <v>69</v>
      </c>
      <c r="F3786" s="249" t="s">
        <v>79</v>
      </c>
      <c r="G3786" s="250" t="s">
        <v>70</v>
      </c>
      <c r="I3786" s="657"/>
      <c r="J3786" s="226"/>
      <c r="O3786" s="296"/>
    </row>
    <row r="3787" spans="1:15">
      <c r="A3787" s="748" t="str">
        <f t="shared" ref="A3787:A3798" si="690">IF(I3787=0,"",VLOOKUP(I3787,MATERIALES,2,FALSE))</f>
        <v/>
      </c>
      <c r="B3787" s="749"/>
      <c r="C3787" s="251" t="str">
        <f t="shared" ref="C3787:C3795" si="691">IF(I3787=0,"",VLOOKUP(I3787,MATERIALES,3,FALSE))</f>
        <v/>
      </c>
      <c r="D3787" s="494"/>
      <c r="E3787" s="252">
        <f t="shared" ref="E3787:E3798" si="692">IF(I3787=0,0,VLOOKUP(I3787,MATERIALES,4,FALSE))</f>
        <v>0</v>
      </c>
      <c r="F3787" s="230">
        <f>D3787*E3787</f>
        <v>0</v>
      </c>
      <c r="G3787" s="231"/>
      <c r="I3787" s="658"/>
    </row>
    <row r="3788" spans="1:15">
      <c r="A3788" s="748" t="str">
        <f t="shared" si="690"/>
        <v/>
      </c>
      <c r="B3788" s="749"/>
      <c r="C3788" s="251" t="str">
        <f t="shared" si="691"/>
        <v/>
      </c>
      <c r="D3788" s="494"/>
      <c r="E3788" s="252">
        <f t="shared" si="692"/>
        <v>0</v>
      </c>
      <c r="F3788" s="230">
        <f t="shared" ref="F3788:F3798" si="693">D3788*E3788</f>
        <v>0</v>
      </c>
      <c r="G3788" s="232"/>
      <c r="I3788" s="661"/>
    </row>
    <row r="3789" spans="1:15">
      <c r="A3789" s="748" t="str">
        <f t="shared" si="690"/>
        <v/>
      </c>
      <c r="B3789" s="749"/>
      <c r="C3789" s="251" t="str">
        <f t="shared" si="691"/>
        <v/>
      </c>
      <c r="D3789" s="494"/>
      <c r="E3789" s="252">
        <f t="shared" si="692"/>
        <v>0</v>
      </c>
      <c r="F3789" s="230">
        <f t="shared" si="693"/>
        <v>0</v>
      </c>
      <c r="G3789" s="232"/>
      <c r="I3789" s="658"/>
    </row>
    <row r="3790" spans="1:15">
      <c r="A3790" s="748" t="str">
        <f t="shared" si="690"/>
        <v/>
      </c>
      <c r="B3790" s="749"/>
      <c r="C3790" s="251" t="str">
        <f t="shared" si="691"/>
        <v/>
      </c>
      <c r="D3790" s="494"/>
      <c r="E3790" s="252">
        <f t="shared" si="692"/>
        <v>0</v>
      </c>
      <c r="F3790" s="230">
        <f t="shared" si="693"/>
        <v>0</v>
      </c>
      <c r="G3790" s="232"/>
      <c r="I3790" s="658"/>
    </row>
    <row r="3791" spans="1:15">
      <c r="A3791" s="748" t="str">
        <f t="shared" si="690"/>
        <v/>
      </c>
      <c r="B3791" s="749"/>
      <c r="C3791" s="251" t="str">
        <f t="shared" si="691"/>
        <v/>
      </c>
      <c r="D3791" s="494"/>
      <c r="E3791" s="252">
        <f t="shared" si="692"/>
        <v>0</v>
      </c>
      <c r="F3791" s="230">
        <f t="shared" si="693"/>
        <v>0</v>
      </c>
      <c r="G3791" s="232"/>
      <c r="I3791" s="658"/>
    </row>
    <row r="3792" spans="1:15">
      <c r="A3792" s="748" t="str">
        <f t="shared" si="690"/>
        <v/>
      </c>
      <c r="B3792" s="749"/>
      <c r="C3792" s="251" t="str">
        <f t="shared" si="691"/>
        <v/>
      </c>
      <c r="D3792" s="494"/>
      <c r="E3792" s="252">
        <f t="shared" si="692"/>
        <v>0</v>
      </c>
      <c r="F3792" s="230">
        <f t="shared" si="693"/>
        <v>0</v>
      </c>
      <c r="G3792" s="232"/>
      <c r="I3792" s="658"/>
    </row>
    <row r="3793" spans="1:9">
      <c r="A3793" s="748" t="str">
        <f t="shared" si="690"/>
        <v/>
      </c>
      <c r="B3793" s="749"/>
      <c r="C3793" s="251" t="str">
        <f t="shared" si="691"/>
        <v/>
      </c>
      <c r="D3793" s="494"/>
      <c r="E3793" s="252">
        <f t="shared" si="692"/>
        <v>0</v>
      </c>
      <c r="F3793" s="230">
        <f t="shared" si="693"/>
        <v>0</v>
      </c>
      <c r="G3793" s="232"/>
      <c r="I3793" s="658"/>
    </row>
    <row r="3794" spans="1:9">
      <c r="A3794" s="748" t="str">
        <f t="shared" si="690"/>
        <v/>
      </c>
      <c r="B3794" s="749"/>
      <c r="C3794" s="251" t="str">
        <f t="shared" si="691"/>
        <v/>
      </c>
      <c r="D3794" s="494"/>
      <c r="E3794" s="252">
        <f t="shared" si="692"/>
        <v>0</v>
      </c>
      <c r="F3794" s="230">
        <f t="shared" si="693"/>
        <v>0</v>
      </c>
      <c r="G3794" s="253"/>
      <c r="I3794" s="658"/>
    </row>
    <row r="3795" spans="1:9">
      <c r="A3795" s="748" t="str">
        <f t="shared" si="690"/>
        <v/>
      </c>
      <c r="B3795" s="749"/>
      <c r="C3795" s="251" t="str">
        <f t="shared" si="691"/>
        <v/>
      </c>
      <c r="D3795" s="494"/>
      <c r="E3795" s="252">
        <f t="shared" si="692"/>
        <v>0</v>
      </c>
      <c r="F3795" s="230">
        <f t="shared" si="693"/>
        <v>0</v>
      </c>
      <c r="G3795" s="232"/>
      <c r="I3795" s="658"/>
    </row>
    <row r="3796" spans="1:9">
      <c r="A3796" s="748" t="str">
        <f t="shared" si="690"/>
        <v/>
      </c>
      <c r="B3796" s="749"/>
      <c r="C3796" s="251"/>
      <c r="D3796" s="494"/>
      <c r="E3796" s="252">
        <f t="shared" si="692"/>
        <v>0</v>
      </c>
      <c r="F3796" s="230">
        <f t="shared" si="693"/>
        <v>0</v>
      </c>
      <c r="G3796" s="232"/>
      <c r="I3796" s="658"/>
    </row>
    <row r="3797" spans="1:9">
      <c r="A3797" s="748" t="str">
        <f t="shared" si="690"/>
        <v/>
      </c>
      <c r="B3797" s="749"/>
      <c r="C3797" s="251"/>
      <c r="D3797" s="494"/>
      <c r="E3797" s="252">
        <f t="shared" si="692"/>
        <v>0</v>
      </c>
      <c r="F3797" s="230">
        <f t="shared" si="693"/>
        <v>0</v>
      </c>
      <c r="G3797" s="232"/>
      <c r="I3797" s="658"/>
    </row>
    <row r="3798" spans="1:9">
      <c r="A3798" s="748" t="str">
        <f t="shared" si="690"/>
        <v/>
      </c>
      <c r="B3798" s="749"/>
      <c r="C3798" s="251" t="str">
        <f t="shared" ref="C3798" si="694">IF(I3798=0,"",VLOOKUP(I3798,MATERIALES,3,FALSE))</f>
        <v/>
      </c>
      <c r="D3798" s="494"/>
      <c r="E3798" s="252">
        <f t="shared" si="692"/>
        <v>0</v>
      </c>
      <c r="F3798" s="230">
        <f t="shared" si="693"/>
        <v>0</v>
      </c>
      <c r="G3798" s="233"/>
      <c r="I3798" s="658"/>
    </row>
    <row r="3799" spans="1:9" ht="26.25" customHeight="1" thickBot="1">
      <c r="A3799" s="214"/>
      <c r="B3799" s="438"/>
      <c r="C3799" s="215"/>
      <c r="D3799" s="483"/>
      <c r="E3799" s="254"/>
      <c r="F3799" s="255" t="s">
        <v>81</v>
      </c>
      <c r="G3799" s="253">
        <f>ROUND(SUM(F3787:F3798),0)</f>
        <v>0</v>
      </c>
      <c r="I3799" s="659"/>
    </row>
    <row r="3800" spans="1:9" ht="14" thickTop="1" thickBot="1">
      <c r="A3800" s="256" t="s">
        <v>72</v>
      </c>
      <c r="B3800" s="445"/>
      <c r="C3800" s="257"/>
      <c r="D3800" s="523"/>
      <c r="E3800" s="259"/>
      <c r="F3800" s="258"/>
      <c r="G3800" s="260"/>
      <c r="I3800" s="659"/>
    </row>
    <row r="3801" spans="1:9" ht="13.5" thickTop="1">
      <c r="A3801" s="245" t="s">
        <v>57</v>
      </c>
      <c r="B3801" s="455"/>
      <c r="C3801" s="248" t="s">
        <v>71</v>
      </c>
      <c r="D3801" s="515" t="s">
        <v>75</v>
      </c>
      <c r="E3801" s="248" t="s">
        <v>98</v>
      </c>
      <c r="F3801" s="249" t="s">
        <v>79</v>
      </c>
      <c r="G3801" s="250" t="s">
        <v>70</v>
      </c>
      <c r="I3801" s="659"/>
    </row>
    <row r="3802" spans="1:9">
      <c r="A3802" s="748" t="str">
        <f>IF(I3802=0,"",VLOOKUP(I3802,EQUIPOS,2,FALSE))</f>
        <v/>
      </c>
      <c r="B3802" s="749"/>
      <c r="C3802" s="195"/>
      <c r="D3802" s="494"/>
      <c r="E3802" s="252">
        <f>IF(I3802=0,0,VLOOKUP(I3802,EQUIPOS,4,FALSE))</f>
        <v>0</v>
      </c>
      <c r="F3802" s="230">
        <f>C3802*D3802*E3802</f>
        <v>0</v>
      </c>
      <c r="G3802" s="231"/>
      <c r="I3802" s="658"/>
    </row>
    <row r="3803" spans="1:9">
      <c r="A3803" s="748" t="str">
        <f>IF(I3803=0,"",VLOOKUP(I3803,EQUIPOS,2,FALSE))</f>
        <v/>
      </c>
      <c r="B3803" s="749"/>
      <c r="C3803" s="195"/>
      <c r="D3803" s="494"/>
      <c r="E3803" s="252">
        <f>IF(I3803=0,0,VLOOKUP(I3803,EQUIPOS,4,FALSE))</f>
        <v>0</v>
      </c>
      <c r="F3803" s="230">
        <f t="shared" ref="F3803:F3806" si="695">C3803*D3803*E3803</f>
        <v>0</v>
      </c>
      <c r="G3803" s="232"/>
      <c r="I3803" s="658"/>
    </row>
    <row r="3804" spans="1:9">
      <c r="A3804" s="748" t="str">
        <f>IF(I3804=0,"",VLOOKUP(I3804,EQUIPOS,2,FALSE))</f>
        <v/>
      </c>
      <c r="B3804" s="749"/>
      <c r="C3804" s="195"/>
      <c r="D3804" s="494"/>
      <c r="E3804" s="252">
        <f>IF(I3804=0,0,VLOOKUP(I3804,EQUIPOS,4,FALSE))</f>
        <v>0</v>
      </c>
      <c r="F3804" s="230">
        <f t="shared" si="695"/>
        <v>0</v>
      </c>
      <c r="G3804" s="232"/>
      <c r="I3804" s="658"/>
    </row>
    <row r="3805" spans="1:9">
      <c r="A3805" s="748" t="str">
        <f>IF(I3805=0,"",VLOOKUP(I3805,EQUIPOS,2,FALSE))</f>
        <v/>
      </c>
      <c r="B3805" s="749"/>
      <c r="C3805" s="195"/>
      <c r="D3805" s="494"/>
      <c r="E3805" s="252">
        <f>IF(I3805=0,0,VLOOKUP(I3805,EQUIPOS,4,FALSE))</f>
        <v>0</v>
      </c>
      <c r="F3805" s="230">
        <f t="shared" si="695"/>
        <v>0</v>
      </c>
      <c r="G3805" s="232"/>
      <c r="I3805" s="658"/>
    </row>
    <row r="3806" spans="1:9">
      <c r="A3806" s="748" t="str">
        <f>IF(I3806=0,"",VLOOKUP(I3806,EQUIPOS,2,FALSE))</f>
        <v/>
      </c>
      <c r="B3806" s="749"/>
      <c r="C3806" s="195"/>
      <c r="D3806" s="494"/>
      <c r="E3806" s="252">
        <f>IF(I3806=0,0,VLOOKUP(I3806,EQUIPOS,4,FALSE))</f>
        <v>0</v>
      </c>
      <c r="F3806" s="230">
        <f t="shared" si="695"/>
        <v>0</v>
      </c>
      <c r="G3806" s="233"/>
      <c r="I3806" s="658"/>
    </row>
    <row r="3807" spans="1:9" ht="30.75" customHeight="1" thickBot="1">
      <c r="A3807" s="234"/>
      <c r="B3807" s="456"/>
      <c r="C3807" s="235"/>
      <c r="D3807" s="503"/>
      <c r="E3807" s="261"/>
      <c r="F3807" s="238" t="s">
        <v>82</v>
      </c>
      <c r="G3807" s="262">
        <f>ROUND(SUM(F3802:F3806),0)</f>
        <v>0</v>
      </c>
      <c r="I3807" s="659"/>
    </row>
    <row r="3808" spans="1:9" ht="13.5" thickTop="1">
      <c r="A3808" s="240" t="s">
        <v>73</v>
      </c>
      <c r="B3808" s="446"/>
      <c r="C3808" s="241"/>
      <c r="D3808" s="509"/>
      <c r="E3808" s="243"/>
      <c r="F3808" s="242"/>
      <c r="G3808" s="244"/>
      <c r="I3808" s="659"/>
    </row>
    <row r="3809" spans="1:9" ht="26">
      <c r="A3809" s="245" t="s">
        <v>57</v>
      </c>
      <c r="B3809" s="454" t="s">
        <v>58</v>
      </c>
      <c r="C3809" s="247" t="s">
        <v>68</v>
      </c>
      <c r="D3809" s="515" t="s">
        <v>74</v>
      </c>
      <c r="E3809" s="248" t="s">
        <v>69</v>
      </c>
      <c r="F3809" s="249" t="s">
        <v>79</v>
      </c>
      <c r="G3809" s="250" t="s">
        <v>70</v>
      </c>
      <c r="H3809" s="220"/>
      <c r="I3809" s="657"/>
    </row>
    <row r="3810" spans="1:9">
      <c r="A3810" s="263" t="str">
        <f t="shared" ref="A3810:A3821" si="696">IF(I3810=0,"",VLOOKUP(I3810,MANOOBRA,2,FALSE))</f>
        <v/>
      </c>
      <c r="B3810" s="444" t="str">
        <f t="shared" ref="B3810:B3821" si="697">IF(I3810=0,"",VLOOKUP(I3810,MANOOBRA,3,FALSE))</f>
        <v/>
      </c>
      <c r="C3810" s="195"/>
      <c r="D3810" s="563"/>
      <c r="E3810" s="252">
        <f t="shared" ref="E3810:E3821" si="698">IF(I3810=0,0,VLOOKUP(I3810,MANOOBRA,4,FALSE))</f>
        <v>0</v>
      </c>
      <c r="F3810" s="230">
        <f>IF(D3810=0,0,C3810*E3810/D3810)</f>
        <v>0</v>
      </c>
      <c r="G3810" s="231"/>
      <c r="I3810" s="658"/>
    </row>
    <row r="3811" spans="1:9">
      <c r="A3811" s="263" t="str">
        <f t="shared" si="696"/>
        <v/>
      </c>
      <c r="B3811" s="444" t="str">
        <f t="shared" si="697"/>
        <v/>
      </c>
      <c r="C3811" s="195"/>
      <c r="D3811" s="563"/>
      <c r="E3811" s="252">
        <f t="shared" si="698"/>
        <v>0</v>
      </c>
      <c r="F3811" s="230">
        <f t="shared" ref="F3811:F3821" si="699">IF(D3811=0,0,C3811*E3811/D3811)</f>
        <v>0</v>
      </c>
      <c r="G3811" s="232"/>
      <c r="I3811" s="658"/>
    </row>
    <row r="3812" spans="1:9">
      <c r="A3812" s="263" t="str">
        <f t="shared" si="696"/>
        <v/>
      </c>
      <c r="B3812" s="444" t="str">
        <f t="shared" si="697"/>
        <v/>
      </c>
      <c r="C3812" s="195"/>
      <c r="D3812" s="563"/>
      <c r="E3812" s="252">
        <f t="shared" si="698"/>
        <v>0</v>
      </c>
      <c r="F3812" s="230">
        <f t="shared" si="699"/>
        <v>0</v>
      </c>
      <c r="G3812" s="232"/>
      <c r="I3812" s="658"/>
    </row>
    <row r="3813" spans="1:9">
      <c r="A3813" s="263" t="str">
        <f t="shared" si="696"/>
        <v/>
      </c>
      <c r="B3813" s="444" t="str">
        <f t="shared" si="697"/>
        <v/>
      </c>
      <c r="C3813" s="195"/>
      <c r="D3813" s="527"/>
      <c r="E3813" s="252">
        <f t="shared" si="698"/>
        <v>0</v>
      </c>
      <c r="F3813" s="230">
        <f t="shared" si="699"/>
        <v>0</v>
      </c>
      <c r="G3813" s="232"/>
      <c r="I3813" s="658"/>
    </row>
    <row r="3814" spans="1:9">
      <c r="A3814" s="263" t="str">
        <f t="shared" si="696"/>
        <v/>
      </c>
      <c r="B3814" s="444" t="str">
        <f t="shared" si="697"/>
        <v/>
      </c>
      <c r="C3814" s="195"/>
      <c r="D3814" s="527"/>
      <c r="E3814" s="252">
        <f t="shared" si="698"/>
        <v>0</v>
      </c>
      <c r="F3814" s="230">
        <f t="shared" si="699"/>
        <v>0</v>
      </c>
      <c r="G3814" s="232"/>
      <c r="I3814" s="658"/>
    </row>
    <row r="3815" spans="1:9">
      <c r="A3815" s="263" t="str">
        <f t="shared" si="696"/>
        <v/>
      </c>
      <c r="B3815" s="444" t="str">
        <f t="shared" si="697"/>
        <v/>
      </c>
      <c r="C3815" s="195"/>
      <c r="D3815" s="527"/>
      <c r="E3815" s="252">
        <f t="shared" si="698"/>
        <v>0</v>
      </c>
      <c r="F3815" s="230">
        <f t="shared" si="699"/>
        <v>0</v>
      </c>
      <c r="G3815" s="232"/>
      <c r="I3815" s="658"/>
    </row>
    <row r="3816" spans="1:9">
      <c r="A3816" s="263" t="str">
        <f t="shared" si="696"/>
        <v/>
      </c>
      <c r="B3816" s="444" t="str">
        <f t="shared" si="697"/>
        <v/>
      </c>
      <c r="C3816" s="195"/>
      <c r="D3816" s="527"/>
      <c r="E3816" s="252">
        <f t="shared" si="698"/>
        <v>0</v>
      </c>
      <c r="F3816" s="230">
        <f t="shared" si="699"/>
        <v>0</v>
      </c>
      <c r="G3816" s="232"/>
      <c r="I3816" s="658"/>
    </row>
    <row r="3817" spans="1:9">
      <c r="A3817" s="263" t="str">
        <f t="shared" si="696"/>
        <v/>
      </c>
      <c r="B3817" s="444" t="str">
        <f t="shared" si="697"/>
        <v/>
      </c>
      <c r="C3817" s="195"/>
      <c r="D3817" s="527"/>
      <c r="E3817" s="252">
        <f t="shared" si="698"/>
        <v>0</v>
      </c>
      <c r="F3817" s="230">
        <f t="shared" si="699"/>
        <v>0</v>
      </c>
      <c r="G3817" s="232"/>
      <c r="I3817" s="658"/>
    </row>
    <row r="3818" spans="1:9">
      <c r="A3818" s="263" t="str">
        <f t="shared" si="696"/>
        <v/>
      </c>
      <c r="B3818" s="444" t="str">
        <f t="shared" si="697"/>
        <v/>
      </c>
      <c r="C3818" s="195"/>
      <c r="D3818" s="527"/>
      <c r="E3818" s="252">
        <f t="shared" si="698"/>
        <v>0</v>
      </c>
      <c r="F3818" s="230">
        <f t="shared" si="699"/>
        <v>0</v>
      </c>
      <c r="G3818" s="232"/>
      <c r="I3818" s="658"/>
    </row>
    <row r="3819" spans="1:9">
      <c r="A3819" s="263" t="str">
        <f t="shared" si="696"/>
        <v/>
      </c>
      <c r="B3819" s="444" t="str">
        <f t="shared" si="697"/>
        <v/>
      </c>
      <c r="C3819" s="195"/>
      <c r="D3819" s="527"/>
      <c r="E3819" s="252">
        <f t="shared" si="698"/>
        <v>0</v>
      </c>
      <c r="F3819" s="230">
        <f t="shared" si="699"/>
        <v>0</v>
      </c>
      <c r="G3819" s="232"/>
      <c r="I3819" s="658"/>
    </row>
    <row r="3820" spans="1:9">
      <c r="A3820" s="263" t="str">
        <f t="shared" si="696"/>
        <v/>
      </c>
      <c r="B3820" s="444" t="str">
        <f t="shared" si="697"/>
        <v/>
      </c>
      <c r="C3820" s="195"/>
      <c r="D3820" s="527"/>
      <c r="E3820" s="252">
        <f t="shared" si="698"/>
        <v>0</v>
      </c>
      <c r="F3820" s="230">
        <f t="shared" si="699"/>
        <v>0</v>
      </c>
      <c r="G3820" s="232"/>
      <c r="I3820" s="658"/>
    </row>
    <row r="3821" spans="1:9">
      <c r="A3821" s="263" t="str">
        <f t="shared" si="696"/>
        <v/>
      </c>
      <c r="B3821" s="444" t="str">
        <f t="shared" si="697"/>
        <v/>
      </c>
      <c r="C3821" s="195"/>
      <c r="D3821" s="527"/>
      <c r="E3821" s="252">
        <f t="shared" si="698"/>
        <v>0</v>
      </c>
      <c r="F3821" s="230">
        <f t="shared" si="699"/>
        <v>0</v>
      </c>
      <c r="G3821" s="233"/>
      <c r="I3821" s="658"/>
    </row>
    <row r="3822" spans="1:9" ht="31.5" customHeight="1" thickBot="1">
      <c r="A3822" s="234"/>
      <c r="B3822" s="456"/>
      <c r="C3822" s="235"/>
      <c r="D3822" s="237"/>
      <c r="E3822" s="237"/>
      <c r="F3822" s="238" t="s">
        <v>83</v>
      </c>
      <c r="G3822" s="262">
        <f>ROUND(SUM(F3810:F3821),0)</f>
        <v>0</v>
      </c>
      <c r="I3822" s="659"/>
    </row>
    <row r="3823" spans="1:9" ht="13.5" thickTop="1">
      <c r="A3823" s="186" t="s">
        <v>76</v>
      </c>
      <c r="B3823" s="446"/>
      <c r="C3823" s="241"/>
      <c r="D3823" s="243"/>
      <c r="E3823" s="243"/>
      <c r="F3823" s="242"/>
      <c r="G3823" s="244"/>
      <c r="I3823" s="659"/>
    </row>
    <row r="3824" spans="1:9">
      <c r="A3824" s="245" t="s">
        <v>57</v>
      </c>
      <c r="B3824" s="455"/>
      <c r="C3824" s="246"/>
      <c r="D3824" s="317"/>
      <c r="E3824" s="248" t="s">
        <v>77</v>
      </c>
      <c r="F3824" s="249" t="s">
        <v>78</v>
      </c>
      <c r="G3824" s="264" t="s">
        <v>77</v>
      </c>
      <c r="H3824" s="220"/>
      <c r="I3824" s="657"/>
    </row>
    <row r="3825" spans="1:16">
      <c r="A3825" s="185" t="s">
        <v>87</v>
      </c>
      <c r="B3825" s="453"/>
      <c r="C3825" s="265"/>
      <c r="D3825" s="318"/>
      <c r="E3825" s="229">
        <f>ROUND(SUM(G3784,G3799,G3807,G3822),2)</f>
        <v>0</v>
      </c>
      <c r="F3825" s="266">
        <f>A</f>
        <v>0</v>
      </c>
      <c r="G3825" s="267">
        <f>E3825*F3825</f>
        <v>0</v>
      </c>
      <c r="I3825" s="659"/>
    </row>
    <row r="3826" spans="1:16">
      <c r="A3826" s="185" t="s">
        <v>85</v>
      </c>
      <c r="B3826" s="453"/>
      <c r="C3826" s="265"/>
      <c r="D3826" s="318"/>
      <c r="E3826" s="229">
        <f>SUM(G3784,G3799,G3807,G3822)</f>
        <v>0</v>
      </c>
      <c r="F3826" s="266">
        <f>I</f>
        <v>0</v>
      </c>
      <c r="G3826" s="267">
        <f>E3826*F3826</f>
        <v>0</v>
      </c>
      <c r="I3826" s="659"/>
    </row>
    <row r="3827" spans="1:16">
      <c r="A3827" s="185" t="s">
        <v>86</v>
      </c>
      <c r="B3827" s="453"/>
      <c r="C3827" s="265"/>
      <c r="D3827" s="318"/>
      <c r="E3827" s="229">
        <f>SUM(G3784,G3799,G3807,G3822)</f>
        <v>0</v>
      </c>
      <c r="F3827" s="266">
        <f>U</f>
        <v>0</v>
      </c>
      <c r="G3827" s="267">
        <f>E3827*F3827</f>
        <v>0</v>
      </c>
      <c r="I3827" s="659"/>
    </row>
    <row r="3828" spans="1:16" ht="33" customHeight="1" thickBot="1">
      <c r="A3828" s="234"/>
      <c r="B3828" s="456"/>
      <c r="C3828" s="235"/>
      <c r="D3828" s="237"/>
      <c r="E3828" s="237"/>
      <c r="F3828" s="268" t="s">
        <v>84</v>
      </c>
      <c r="G3828" s="262">
        <f>SUM(G3825:G3827)</f>
        <v>0</v>
      </c>
      <c r="I3828" s="659"/>
      <c r="J3828" s="295"/>
      <c r="K3828" s="296"/>
      <c r="L3828" s="296"/>
      <c r="M3828" s="296"/>
      <c r="N3828" s="296"/>
      <c r="O3828" s="296"/>
    </row>
    <row r="3829" spans="1:16" s="211" customFormat="1" ht="14" thickTop="1" thickBot="1">
      <c r="A3829" s="269"/>
      <c r="B3829" s="443"/>
      <c r="C3829" s="270"/>
      <c r="D3829" s="319"/>
      <c r="E3829" s="271" t="s">
        <v>89</v>
      </c>
      <c r="F3829" s="272"/>
      <c r="G3829" s="273">
        <f>ROUND(SUM(G3784,G3799,G3807,G3822,G3828),0)</f>
        <v>0</v>
      </c>
      <c r="I3829" s="660"/>
      <c r="J3829" s="212" t="str">
        <f>B3768</f>
        <v>2,4,10</v>
      </c>
      <c r="K3829" s="274">
        <f>E3825</f>
        <v>0</v>
      </c>
      <c r="L3829" s="294">
        <f>G3825</f>
        <v>0</v>
      </c>
      <c r="M3829" s="294">
        <f>G3826</f>
        <v>0</v>
      </c>
      <c r="N3829" s="294">
        <f>G3827</f>
        <v>0</v>
      </c>
      <c r="O3829" s="299">
        <f>SUM(K3829:N3829)</f>
        <v>0</v>
      </c>
      <c r="P3829" s="294"/>
    </row>
    <row r="3830" spans="1:16" ht="13.5" thickTop="1">
      <c r="A3830" s="275" t="s">
        <v>97</v>
      </c>
      <c r="B3830" s="438"/>
      <c r="C3830" s="215"/>
      <c r="D3830" s="217"/>
      <c r="E3830" s="217"/>
      <c r="F3830" s="216"/>
      <c r="G3830" s="219"/>
      <c r="I3830" s="659"/>
      <c r="P3830" s="294"/>
    </row>
    <row r="3831" spans="1:16">
      <c r="A3831" s="275"/>
      <c r="B3831" s="452"/>
      <c r="C3831" s="276"/>
      <c r="D3831" s="320"/>
      <c r="E3831" s="217"/>
      <c r="F3831" s="216"/>
      <c r="G3831" s="277">
        <f ca="1">TODAY()</f>
        <v>44839</v>
      </c>
      <c r="I3831" s="659"/>
      <c r="P3831" s="294"/>
    </row>
    <row r="3832" spans="1:16" ht="13.5" thickBot="1">
      <c r="A3832" s="234"/>
      <c r="B3832" s="456"/>
      <c r="C3832" s="235"/>
      <c r="D3832" s="237"/>
      <c r="E3832" s="237"/>
      <c r="F3832" s="236"/>
      <c r="G3832" s="278"/>
      <c r="I3832" s="659"/>
      <c r="P3832" s="294"/>
    </row>
    <row r="3833" spans="1:16" ht="13.5" thickTop="1">
      <c r="A3833" s="215"/>
      <c r="B3833" s="438"/>
      <c r="C3833" s="215"/>
      <c r="D3833" s="217"/>
      <c r="E3833" s="217"/>
      <c r="F3833" s="216"/>
      <c r="G3833" s="216"/>
      <c r="I3833" s="434"/>
      <c r="P3833" s="294"/>
    </row>
    <row r="3834" spans="1:16" s="199" customFormat="1">
      <c r="A3834" s="196" t="s">
        <v>109</v>
      </c>
      <c r="B3834" s="458"/>
      <c r="C3834" s="196"/>
      <c r="D3834" s="198"/>
      <c r="E3834" s="198"/>
      <c r="F3834" s="197"/>
      <c r="G3834" s="197"/>
      <c r="I3834" s="321"/>
      <c r="J3834" s="200"/>
      <c r="O3834" s="297"/>
    </row>
    <row r="3835" spans="1:16" s="199" customFormat="1">
      <c r="A3835" s="196" t="str">
        <f>CONCATENATE('Prestaciones y AIU'!A3232," ANALISIS DE PRECIOS UNITARIOS")</f>
        <v xml:space="preserve"> ANALISIS DE PRECIOS UNITARIOS</v>
      </c>
      <c r="B3835" s="458"/>
      <c r="C3835" s="196"/>
      <c r="D3835" s="198"/>
      <c r="E3835" s="198"/>
      <c r="F3835" s="197"/>
      <c r="G3835" s="197"/>
      <c r="I3835" s="321"/>
      <c r="J3835" s="200"/>
      <c r="O3835" s="297"/>
    </row>
    <row r="3836" spans="1:16" s="199" customFormat="1">
      <c r="A3836" s="196" t="str">
        <f>Objeto_LIC</f>
        <v>OPTIMIZACION DEL SISTEMA DE ABASTECIMIENTO (ADUCCION, PRETRATAMIENTO Y CONDUCCION) DEL MUNICPIO DE TAME, DEPARTAMENTO DE ARAUCA</v>
      </c>
      <c r="B3836" s="458"/>
      <c r="C3836" s="196"/>
      <c r="D3836" s="198"/>
      <c r="E3836" s="198"/>
      <c r="F3836" s="197"/>
      <c r="G3836" s="197"/>
      <c r="I3836" s="321"/>
      <c r="J3836" s="200"/>
      <c r="O3836" s="297"/>
    </row>
    <row r="3837" spans="1:16" s="199" customFormat="1">
      <c r="A3837" s="196"/>
      <c r="B3837" s="458"/>
      <c r="C3837" s="196"/>
      <c r="D3837" s="198"/>
      <c r="E3837" s="198"/>
      <c r="F3837" s="197"/>
      <c r="G3837" s="197"/>
      <c r="I3837" s="321"/>
      <c r="J3837" s="200"/>
      <c r="O3837" s="297"/>
    </row>
    <row r="3838" spans="1:16" ht="13.5" thickBot="1">
      <c r="A3838" s="201"/>
      <c r="B3838" s="448"/>
      <c r="C3838" s="201"/>
      <c r="D3838" s="203"/>
      <c r="E3838" s="203"/>
      <c r="F3838" s="202"/>
      <c r="G3838" s="202"/>
    </row>
    <row r="3839" spans="1:16" s="211" customFormat="1" ht="13.5" thickTop="1">
      <c r="A3839" s="206"/>
      <c r="B3839" s="457"/>
      <c r="C3839" s="207"/>
      <c r="D3839" s="209"/>
      <c r="E3839" s="209"/>
      <c r="F3839" s="208"/>
      <c r="G3839" s="210" t="s">
        <v>110</v>
      </c>
      <c r="I3839" s="323"/>
      <c r="J3839" s="212"/>
      <c r="O3839" s="297"/>
    </row>
    <row r="3840" spans="1:16" ht="12.75" customHeight="1">
      <c r="A3840" s="213" t="s">
        <v>62</v>
      </c>
      <c r="B3840" s="750">
        <f>Proponente</f>
        <v>0</v>
      </c>
      <c r="C3840" s="750"/>
      <c r="D3840" s="750"/>
      <c r="E3840" s="750"/>
      <c r="F3840" s="750"/>
      <c r="G3840" s="751"/>
    </row>
    <row r="3841" spans="1:15" ht="38" customHeight="1">
      <c r="A3841" s="213" t="s">
        <v>63</v>
      </c>
      <c r="B3841" s="470" t="s">
        <v>365</v>
      </c>
      <c r="C3841" s="750" t="str">
        <f>VLOOKUP(B3841,Presupuesto!$A$4:$B$106,2,FALSE)</f>
        <v>Suministro e instalación de  Válvula de compuerta elastica 8" extremo brida ANSI B-16.1 sello elástico. (Incluye válvula, bridas, empaques, tornillería). Norma AWWA C515</v>
      </c>
      <c r="D3841" s="750"/>
      <c r="E3841" s="750"/>
      <c r="F3841" s="750"/>
      <c r="G3841" s="751"/>
    </row>
    <row r="3842" spans="1:15">
      <c r="A3842" s="214"/>
      <c r="B3842" s="438"/>
      <c r="C3842" s="215"/>
      <c r="D3842" s="217"/>
      <c r="E3842" s="217"/>
      <c r="F3842" s="218" t="s">
        <v>88</v>
      </c>
      <c r="G3842" s="582" t="str">
        <f>IF(B3841=0,"-",VLOOKUP(B3841,Presupuesto!$A$5:$C$119,3,FALSE))</f>
        <v>UND</v>
      </c>
      <c r="H3842" s="582"/>
      <c r="I3842" s="582"/>
      <c r="J3842" s="582"/>
      <c r="K3842" s="583"/>
    </row>
    <row r="3843" spans="1:15" ht="13.5" thickBot="1">
      <c r="A3843" s="213" t="s">
        <v>64</v>
      </c>
      <c r="B3843" s="438"/>
      <c r="C3843" s="215"/>
      <c r="D3843" s="217"/>
      <c r="E3843" s="217"/>
      <c r="F3843" s="216"/>
      <c r="G3843" s="219"/>
      <c r="I3843" s="324"/>
      <c r="J3843" s="295"/>
      <c r="K3843" s="296"/>
      <c r="L3843" s="296"/>
      <c r="M3843" s="296"/>
      <c r="N3843" s="296"/>
      <c r="O3843" s="296"/>
    </row>
    <row r="3844" spans="1:15" s="220" customFormat="1" ht="13.5" thickTop="1">
      <c r="A3844" s="221" t="s">
        <v>57</v>
      </c>
      <c r="B3844" s="447" t="s">
        <v>65</v>
      </c>
      <c r="C3844" s="222" t="s">
        <v>66</v>
      </c>
      <c r="D3844" s="223" t="s">
        <v>74</v>
      </c>
      <c r="E3844" s="224" t="s">
        <v>100</v>
      </c>
      <c r="F3844" s="224" t="s">
        <v>79</v>
      </c>
      <c r="G3844" s="225" t="s">
        <v>70</v>
      </c>
      <c r="I3844" s="657"/>
      <c r="J3844" s="226"/>
      <c r="O3844" s="296"/>
    </row>
    <row r="3845" spans="1:15">
      <c r="A3845" s="227" t="str">
        <f t="shared" ref="A3845:A3856" si="700">IF(I3845=0,"-",VLOOKUP(I3845,EQUIPOS,2,FALSE))</f>
        <v>-</v>
      </c>
      <c r="B3845" s="228"/>
      <c r="C3845" s="228"/>
      <c r="D3845" s="494"/>
      <c r="E3845" s="229">
        <f t="shared" ref="E3845:E3856" si="701">IF(I3845=0,0,VLOOKUP(I3845,EQUIPOS,4,FALSE))</f>
        <v>0</v>
      </c>
      <c r="F3845" s="230">
        <f t="shared" ref="F3845:F3856" si="702">IF(D3845=0,0,E3845/D3845)</f>
        <v>0</v>
      </c>
      <c r="G3845" s="231"/>
      <c r="I3845" s="658"/>
    </row>
    <row r="3846" spans="1:15">
      <c r="A3846" s="227" t="str">
        <f t="shared" si="700"/>
        <v>-</v>
      </c>
      <c r="B3846" s="228"/>
      <c r="C3846" s="228"/>
      <c r="D3846" s="494"/>
      <c r="E3846" s="229">
        <f t="shared" si="701"/>
        <v>0</v>
      </c>
      <c r="F3846" s="230">
        <f t="shared" si="702"/>
        <v>0</v>
      </c>
      <c r="G3846" s="232"/>
      <c r="I3846" s="658"/>
    </row>
    <row r="3847" spans="1:15">
      <c r="A3847" s="227" t="str">
        <f t="shared" si="700"/>
        <v>-</v>
      </c>
      <c r="B3847" s="228"/>
      <c r="C3847" s="228"/>
      <c r="D3847" s="494"/>
      <c r="E3847" s="229">
        <f t="shared" si="701"/>
        <v>0</v>
      </c>
      <c r="F3847" s="230">
        <f t="shared" si="702"/>
        <v>0</v>
      </c>
      <c r="G3847" s="232"/>
      <c r="I3847" s="658"/>
    </row>
    <row r="3848" spans="1:15">
      <c r="A3848" s="227" t="str">
        <f t="shared" si="700"/>
        <v>-</v>
      </c>
      <c r="B3848" s="228"/>
      <c r="C3848" s="228"/>
      <c r="D3848" s="494"/>
      <c r="E3848" s="229">
        <f t="shared" si="701"/>
        <v>0</v>
      </c>
      <c r="F3848" s="230">
        <f t="shared" si="702"/>
        <v>0</v>
      </c>
      <c r="G3848" s="232"/>
      <c r="I3848" s="658"/>
    </row>
    <row r="3849" spans="1:15">
      <c r="A3849" s="227" t="str">
        <f t="shared" si="700"/>
        <v>-</v>
      </c>
      <c r="B3849" s="228"/>
      <c r="C3849" s="228"/>
      <c r="D3849" s="494"/>
      <c r="E3849" s="229">
        <f t="shared" si="701"/>
        <v>0</v>
      </c>
      <c r="F3849" s="230">
        <f t="shared" si="702"/>
        <v>0</v>
      </c>
      <c r="G3849" s="232"/>
      <c r="I3849" s="658"/>
    </row>
    <row r="3850" spans="1:15">
      <c r="A3850" s="227" t="str">
        <f t="shared" si="700"/>
        <v>-</v>
      </c>
      <c r="B3850" s="228"/>
      <c r="C3850" s="228"/>
      <c r="D3850" s="494"/>
      <c r="E3850" s="229">
        <f t="shared" si="701"/>
        <v>0</v>
      </c>
      <c r="F3850" s="230">
        <f t="shared" si="702"/>
        <v>0</v>
      </c>
      <c r="G3850" s="232"/>
      <c r="I3850" s="658"/>
    </row>
    <row r="3851" spans="1:15">
      <c r="A3851" s="227" t="str">
        <f t="shared" si="700"/>
        <v>-</v>
      </c>
      <c r="B3851" s="228"/>
      <c r="C3851" s="228"/>
      <c r="D3851" s="494"/>
      <c r="E3851" s="229">
        <f t="shared" si="701"/>
        <v>0</v>
      </c>
      <c r="F3851" s="230">
        <f t="shared" si="702"/>
        <v>0</v>
      </c>
      <c r="G3851" s="232"/>
      <c r="I3851" s="658"/>
    </row>
    <row r="3852" spans="1:15">
      <c r="A3852" s="227" t="str">
        <f t="shared" si="700"/>
        <v>-</v>
      </c>
      <c r="B3852" s="228"/>
      <c r="C3852" s="228"/>
      <c r="D3852" s="494"/>
      <c r="E3852" s="229">
        <f t="shared" si="701"/>
        <v>0</v>
      </c>
      <c r="F3852" s="230">
        <f t="shared" si="702"/>
        <v>0</v>
      </c>
      <c r="G3852" s="232"/>
      <c r="I3852" s="658"/>
    </row>
    <row r="3853" spans="1:15">
      <c r="A3853" s="227" t="str">
        <f t="shared" si="700"/>
        <v>-</v>
      </c>
      <c r="B3853" s="228"/>
      <c r="C3853" s="228"/>
      <c r="D3853" s="494"/>
      <c r="E3853" s="229">
        <f t="shared" si="701"/>
        <v>0</v>
      </c>
      <c r="F3853" s="230">
        <f t="shared" si="702"/>
        <v>0</v>
      </c>
      <c r="G3853" s="232"/>
      <c r="I3853" s="658"/>
    </row>
    <row r="3854" spans="1:15">
      <c r="A3854" s="227" t="str">
        <f t="shared" si="700"/>
        <v>-</v>
      </c>
      <c r="B3854" s="228"/>
      <c r="C3854" s="228"/>
      <c r="D3854" s="494"/>
      <c r="E3854" s="229">
        <f t="shared" si="701"/>
        <v>0</v>
      </c>
      <c r="F3854" s="230">
        <f t="shared" si="702"/>
        <v>0</v>
      </c>
      <c r="G3854" s="232"/>
      <c r="I3854" s="658"/>
    </row>
    <row r="3855" spans="1:15">
      <c r="A3855" s="227" t="str">
        <f t="shared" si="700"/>
        <v>-</v>
      </c>
      <c r="B3855" s="228"/>
      <c r="C3855" s="228"/>
      <c r="D3855" s="494"/>
      <c r="E3855" s="229">
        <f t="shared" si="701"/>
        <v>0</v>
      </c>
      <c r="F3855" s="230">
        <f t="shared" si="702"/>
        <v>0</v>
      </c>
      <c r="G3855" s="232"/>
      <c r="I3855" s="658"/>
    </row>
    <row r="3856" spans="1:15">
      <c r="A3856" s="227" t="str">
        <f t="shared" si="700"/>
        <v>-</v>
      </c>
      <c r="B3856" s="228"/>
      <c r="C3856" s="228"/>
      <c r="D3856" s="494"/>
      <c r="E3856" s="229">
        <f t="shared" si="701"/>
        <v>0</v>
      </c>
      <c r="F3856" s="230">
        <f t="shared" si="702"/>
        <v>0</v>
      </c>
      <c r="G3856" s="232"/>
      <c r="I3856" s="658"/>
    </row>
    <row r="3857" spans="1:15" ht="13.5" thickBot="1">
      <c r="A3857" s="234"/>
      <c r="B3857" s="456"/>
      <c r="C3857" s="235"/>
      <c r="D3857" s="503"/>
      <c r="E3857" s="237"/>
      <c r="F3857" s="238" t="s">
        <v>80</v>
      </c>
      <c r="G3857" s="239">
        <f>SUM(F3845:F3856)</f>
        <v>0</v>
      </c>
      <c r="I3857" s="659"/>
    </row>
    <row r="3858" spans="1:15" ht="13.5" thickTop="1">
      <c r="A3858" s="240" t="s">
        <v>67</v>
      </c>
      <c r="B3858" s="446"/>
      <c r="C3858" s="241"/>
      <c r="D3858" s="509"/>
      <c r="E3858" s="243"/>
      <c r="F3858" s="242"/>
      <c r="G3858" s="244"/>
      <c r="I3858" s="659"/>
    </row>
    <row r="3859" spans="1:15" s="220" customFormat="1" ht="26">
      <c r="A3859" s="245" t="s">
        <v>57</v>
      </c>
      <c r="B3859" s="455"/>
      <c r="C3859" s="247" t="s">
        <v>58</v>
      </c>
      <c r="D3859" s="515" t="s">
        <v>68</v>
      </c>
      <c r="E3859" s="248" t="s">
        <v>69</v>
      </c>
      <c r="F3859" s="249" t="s">
        <v>79</v>
      </c>
      <c r="G3859" s="250" t="s">
        <v>70</v>
      </c>
      <c r="I3859" s="657"/>
      <c r="J3859" s="226"/>
      <c r="O3859" s="296"/>
    </row>
    <row r="3860" spans="1:15" ht="12.75" customHeight="1">
      <c r="A3860" s="754" t="str">
        <f t="shared" ref="A3860:A3871" si="703">IF(I3860=0,"",VLOOKUP(I3860,MATERIALES,2,FALSE))</f>
        <v/>
      </c>
      <c r="B3860" s="749"/>
      <c r="C3860" s="251" t="str">
        <f t="shared" ref="C3860:C3868" si="704">IF(I3860=0,"",VLOOKUP(I3860,MATERIALES,3,FALSE))</f>
        <v/>
      </c>
      <c r="D3860" s="494"/>
      <c r="E3860" s="252">
        <f t="shared" ref="E3860:E3871" si="705">IF(I3860=0,0,VLOOKUP(I3860,MATERIALES,4,FALSE))</f>
        <v>0</v>
      </c>
      <c r="F3860" s="230">
        <f>D3860*E3860</f>
        <v>0</v>
      </c>
      <c r="G3860" s="231"/>
      <c r="I3860" s="661"/>
    </row>
    <row r="3861" spans="1:15">
      <c r="A3861" s="754" t="str">
        <f t="shared" si="703"/>
        <v/>
      </c>
      <c r="B3861" s="749"/>
      <c r="C3861" s="251" t="str">
        <f t="shared" si="704"/>
        <v/>
      </c>
      <c r="D3861" s="494"/>
      <c r="E3861" s="252">
        <f t="shared" si="705"/>
        <v>0</v>
      </c>
      <c r="F3861" s="230">
        <f t="shared" ref="F3861:F3871" si="706">D3861*E3861</f>
        <v>0</v>
      </c>
      <c r="G3861" s="232"/>
      <c r="I3861" s="661"/>
    </row>
    <row r="3862" spans="1:15">
      <c r="A3862" s="754" t="str">
        <f t="shared" si="703"/>
        <v/>
      </c>
      <c r="B3862" s="749"/>
      <c r="C3862" s="251" t="str">
        <f t="shared" si="704"/>
        <v/>
      </c>
      <c r="D3862" s="494"/>
      <c r="E3862" s="252">
        <f t="shared" si="705"/>
        <v>0</v>
      </c>
      <c r="F3862" s="230">
        <f t="shared" si="706"/>
        <v>0</v>
      </c>
      <c r="G3862" s="232"/>
      <c r="I3862" s="661"/>
    </row>
    <row r="3863" spans="1:15">
      <c r="A3863" s="754" t="str">
        <f t="shared" si="703"/>
        <v/>
      </c>
      <c r="B3863" s="749"/>
      <c r="C3863" s="251" t="str">
        <f t="shared" si="704"/>
        <v/>
      </c>
      <c r="D3863" s="494"/>
      <c r="E3863" s="252">
        <f t="shared" si="705"/>
        <v>0</v>
      </c>
      <c r="F3863" s="230">
        <f t="shared" si="706"/>
        <v>0</v>
      </c>
      <c r="G3863" s="232"/>
      <c r="I3863" s="661"/>
    </row>
    <row r="3864" spans="1:15">
      <c r="A3864" s="754" t="str">
        <f t="shared" si="703"/>
        <v/>
      </c>
      <c r="B3864" s="749"/>
      <c r="C3864" s="251" t="str">
        <f t="shared" si="704"/>
        <v/>
      </c>
      <c r="D3864" s="494"/>
      <c r="E3864" s="252">
        <f t="shared" si="705"/>
        <v>0</v>
      </c>
      <c r="F3864" s="230">
        <f t="shared" si="706"/>
        <v>0</v>
      </c>
      <c r="G3864" s="232"/>
      <c r="I3864" s="661"/>
    </row>
    <row r="3865" spans="1:15">
      <c r="A3865" s="754" t="str">
        <f t="shared" si="703"/>
        <v/>
      </c>
      <c r="B3865" s="749"/>
      <c r="C3865" s="251" t="str">
        <f t="shared" si="704"/>
        <v/>
      </c>
      <c r="D3865" s="494"/>
      <c r="E3865" s="252">
        <f t="shared" si="705"/>
        <v>0</v>
      </c>
      <c r="F3865" s="230">
        <f t="shared" si="706"/>
        <v>0</v>
      </c>
      <c r="G3865" s="232"/>
      <c r="I3865" s="658"/>
    </row>
    <row r="3866" spans="1:15">
      <c r="A3866" s="754" t="str">
        <f t="shared" si="703"/>
        <v/>
      </c>
      <c r="B3866" s="749"/>
      <c r="C3866" s="251" t="str">
        <f t="shared" si="704"/>
        <v/>
      </c>
      <c r="D3866" s="494"/>
      <c r="E3866" s="252">
        <f t="shared" si="705"/>
        <v>0</v>
      </c>
      <c r="F3866" s="230">
        <f t="shared" si="706"/>
        <v>0</v>
      </c>
      <c r="G3866" s="232"/>
      <c r="I3866" s="658"/>
    </row>
    <row r="3867" spans="1:15">
      <c r="A3867" s="754" t="str">
        <f t="shared" si="703"/>
        <v/>
      </c>
      <c r="B3867" s="749"/>
      <c r="C3867" s="251" t="str">
        <f t="shared" si="704"/>
        <v/>
      </c>
      <c r="D3867" s="494"/>
      <c r="E3867" s="252">
        <f t="shared" si="705"/>
        <v>0</v>
      </c>
      <c r="F3867" s="230">
        <f t="shared" si="706"/>
        <v>0</v>
      </c>
      <c r="G3867" s="253"/>
      <c r="I3867" s="658"/>
    </row>
    <row r="3868" spans="1:15">
      <c r="A3868" s="754" t="str">
        <f t="shared" si="703"/>
        <v/>
      </c>
      <c r="B3868" s="749"/>
      <c r="C3868" s="251" t="str">
        <f t="shared" si="704"/>
        <v/>
      </c>
      <c r="D3868" s="494"/>
      <c r="E3868" s="252">
        <f t="shared" si="705"/>
        <v>0</v>
      </c>
      <c r="F3868" s="230">
        <f t="shared" si="706"/>
        <v>0</v>
      </c>
      <c r="G3868" s="232"/>
      <c r="I3868" s="658"/>
    </row>
    <row r="3869" spans="1:15">
      <c r="A3869" s="754" t="str">
        <f t="shared" si="703"/>
        <v/>
      </c>
      <c r="B3869" s="749"/>
      <c r="C3869" s="251"/>
      <c r="D3869" s="494"/>
      <c r="E3869" s="252">
        <f t="shared" si="705"/>
        <v>0</v>
      </c>
      <c r="F3869" s="230">
        <f t="shared" si="706"/>
        <v>0</v>
      </c>
      <c r="G3869" s="232"/>
      <c r="I3869" s="658"/>
    </row>
    <row r="3870" spans="1:15">
      <c r="A3870" s="754" t="str">
        <f t="shared" si="703"/>
        <v/>
      </c>
      <c r="B3870" s="749"/>
      <c r="C3870" s="251"/>
      <c r="D3870" s="494"/>
      <c r="E3870" s="252">
        <f t="shared" si="705"/>
        <v>0</v>
      </c>
      <c r="F3870" s="230">
        <f t="shared" si="706"/>
        <v>0</v>
      </c>
      <c r="G3870" s="232"/>
      <c r="I3870" s="658"/>
    </row>
    <row r="3871" spans="1:15">
      <c r="A3871" s="754" t="str">
        <f t="shared" si="703"/>
        <v/>
      </c>
      <c r="B3871" s="749"/>
      <c r="C3871" s="251" t="str">
        <f t="shared" ref="C3871" si="707">IF(I3871=0,"",VLOOKUP(I3871,MATERIALES,3,FALSE))</f>
        <v/>
      </c>
      <c r="D3871" s="494"/>
      <c r="E3871" s="252">
        <f t="shared" si="705"/>
        <v>0</v>
      </c>
      <c r="F3871" s="230">
        <f t="shared" si="706"/>
        <v>0</v>
      </c>
      <c r="G3871" s="233"/>
      <c r="I3871" s="658"/>
    </row>
    <row r="3872" spans="1:15" ht="26.25" customHeight="1" thickBot="1">
      <c r="A3872" s="214"/>
      <c r="B3872" s="438"/>
      <c r="C3872" s="215"/>
      <c r="D3872" s="483"/>
      <c r="E3872" s="254"/>
      <c r="F3872" s="255" t="s">
        <v>81</v>
      </c>
      <c r="G3872" s="253">
        <f>ROUND(SUM(F3860:F3871),0)</f>
        <v>0</v>
      </c>
      <c r="I3872" s="659"/>
    </row>
    <row r="3873" spans="1:9" ht="14" thickTop="1" thickBot="1">
      <c r="A3873" s="256" t="s">
        <v>72</v>
      </c>
      <c r="B3873" s="445"/>
      <c r="C3873" s="257"/>
      <c r="D3873" s="523"/>
      <c r="E3873" s="259"/>
      <c r="F3873" s="258"/>
      <c r="G3873" s="260"/>
      <c r="I3873" s="659"/>
    </row>
    <row r="3874" spans="1:9" ht="13.5" thickTop="1">
      <c r="A3874" s="245" t="s">
        <v>57</v>
      </c>
      <c r="B3874" s="455"/>
      <c r="C3874" s="248" t="s">
        <v>71</v>
      </c>
      <c r="D3874" s="515" t="s">
        <v>75</v>
      </c>
      <c r="E3874" s="248" t="s">
        <v>98</v>
      </c>
      <c r="F3874" s="249" t="s">
        <v>79</v>
      </c>
      <c r="G3874" s="250" t="s">
        <v>70</v>
      </c>
      <c r="I3874" s="659"/>
    </row>
    <row r="3875" spans="1:9" ht="12.75" customHeight="1">
      <c r="A3875" s="754" t="str">
        <f>IF(I3875=0,"",VLOOKUP(I3875,EQUIPOS,2,FALSE))</f>
        <v/>
      </c>
      <c r="B3875" s="749"/>
      <c r="C3875" s="195"/>
      <c r="D3875" s="494"/>
      <c r="E3875" s="252">
        <f>IF(I3875=0,0,VLOOKUP(I3875,EQUIPOS,4,FALSE))</f>
        <v>0</v>
      </c>
      <c r="F3875" s="230">
        <f>C3875*D3875*E3875</f>
        <v>0</v>
      </c>
      <c r="G3875" s="231"/>
      <c r="I3875" s="658"/>
    </row>
    <row r="3876" spans="1:9">
      <c r="A3876" s="754" t="str">
        <f>IF(I3876=0,"",VLOOKUP(I3876,EQUIPOS,2,FALSE))</f>
        <v/>
      </c>
      <c r="B3876" s="749"/>
      <c r="C3876" s="195"/>
      <c r="D3876" s="494"/>
      <c r="E3876" s="252">
        <f>IF(I3876=0,0,VLOOKUP(I3876,EQUIPOS,4,FALSE))</f>
        <v>0</v>
      </c>
      <c r="F3876" s="230">
        <f t="shared" ref="F3876:F3879" si="708">C3876*D3876*E3876</f>
        <v>0</v>
      </c>
      <c r="G3876" s="232"/>
      <c r="I3876" s="658"/>
    </row>
    <row r="3877" spans="1:9">
      <c r="A3877" s="754" t="str">
        <f>IF(I3877=0,"",VLOOKUP(I3877,EQUIPOS,2,FALSE))</f>
        <v/>
      </c>
      <c r="B3877" s="749"/>
      <c r="C3877" s="195"/>
      <c r="D3877" s="494"/>
      <c r="E3877" s="252">
        <f>IF(I3877=0,0,VLOOKUP(I3877,EQUIPOS,4,FALSE))</f>
        <v>0</v>
      </c>
      <c r="F3877" s="230">
        <f t="shared" si="708"/>
        <v>0</v>
      </c>
      <c r="G3877" s="232"/>
      <c r="I3877" s="658"/>
    </row>
    <row r="3878" spans="1:9">
      <c r="A3878" s="754" t="str">
        <f>IF(I3878=0,"",VLOOKUP(I3878,EQUIPOS,2,FALSE))</f>
        <v/>
      </c>
      <c r="B3878" s="749"/>
      <c r="C3878" s="195"/>
      <c r="D3878" s="494"/>
      <c r="E3878" s="252">
        <f>IF(I3878=0,0,VLOOKUP(I3878,EQUIPOS,4,FALSE))</f>
        <v>0</v>
      </c>
      <c r="F3878" s="230">
        <f t="shared" si="708"/>
        <v>0</v>
      </c>
      <c r="G3878" s="232"/>
      <c r="I3878" s="658"/>
    </row>
    <row r="3879" spans="1:9">
      <c r="A3879" s="754" t="str">
        <f>IF(I3879=0,"",VLOOKUP(I3879,EQUIPOS,2,FALSE))</f>
        <v/>
      </c>
      <c r="B3879" s="749"/>
      <c r="C3879" s="195"/>
      <c r="D3879" s="494"/>
      <c r="E3879" s="252">
        <f>IF(I3879=0,0,VLOOKUP(I3879,EQUIPOS,4,FALSE))</f>
        <v>0</v>
      </c>
      <c r="F3879" s="230">
        <f t="shared" si="708"/>
        <v>0</v>
      </c>
      <c r="G3879" s="233"/>
      <c r="I3879" s="658"/>
    </row>
    <row r="3880" spans="1:9" ht="30.75" customHeight="1" thickBot="1">
      <c r="A3880" s="234"/>
      <c r="B3880" s="456"/>
      <c r="C3880" s="235"/>
      <c r="D3880" s="503"/>
      <c r="E3880" s="261"/>
      <c r="F3880" s="238" t="s">
        <v>82</v>
      </c>
      <c r="G3880" s="262">
        <f>ROUND(SUM(F3875:F3879),0)</f>
        <v>0</v>
      </c>
      <c r="I3880" s="659"/>
    </row>
    <row r="3881" spans="1:9" ht="13.5" thickTop="1">
      <c r="A3881" s="240" t="s">
        <v>73</v>
      </c>
      <c r="B3881" s="446"/>
      <c r="C3881" s="241"/>
      <c r="D3881" s="509"/>
      <c r="E3881" s="243"/>
      <c r="F3881" s="242"/>
      <c r="G3881" s="244"/>
      <c r="I3881" s="659"/>
    </row>
    <row r="3882" spans="1:9" ht="26">
      <c r="A3882" s="245" t="s">
        <v>57</v>
      </c>
      <c r="B3882" s="454" t="s">
        <v>58</v>
      </c>
      <c r="C3882" s="247" t="s">
        <v>68</v>
      </c>
      <c r="D3882" s="515" t="s">
        <v>74</v>
      </c>
      <c r="E3882" s="248" t="s">
        <v>69</v>
      </c>
      <c r="F3882" s="249" t="s">
        <v>79</v>
      </c>
      <c r="G3882" s="250" t="s">
        <v>70</v>
      </c>
      <c r="H3882" s="220"/>
      <c r="I3882" s="657"/>
    </row>
    <row r="3883" spans="1:9">
      <c r="A3883" s="263" t="str">
        <f t="shared" ref="A3883:A3894" si="709">IF(I3883=0,"",VLOOKUP(I3883,MANOOBRA,2,FALSE))</f>
        <v/>
      </c>
      <c r="B3883" s="444" t="str">
        <f t="shared" ref="B3883:B3894" si="710">IF(I3883=0,"",VLOOKUP(I3883,MANOOBRA,3,FALSE))</f>
        <v/>
      </c>
      <c r="C3883" s="195"/>
      <c r="D3883" s="527"/>
      <c r="E3883" s="252">
        <f t="shared" ref="E3883:E3894" si="711">IF(I3883=0,0,VLOOKUP(I3883,MANOOBRA,4,FALSE))</f>
        <v>0</v>
      </c>
      <c r="F3883" s="230">
        <f>IF(D3883=0,0,C3883*E3883/D3883)</f>
        <v>0</v>
      </c>
      <c r="G3883" s="231"/>
      <c r="I3883" s="658"/>
    </row>
    <row r="3884" spans="1:9">
      <c r="A3884" s="263" t="str">
        <f t="shared" si="709"/>
        <v/>
      </c>
      <c r="B3884" s="444" t="str">
        <f t="shared" si="710"/>
        <v/>
      </c>
      <c r="C3884" s="195"/>
      <c r="D3884" s="527"/>
      <c r="E3884" s="252">
        <f t="shared" si="711"/>
        <v>0</v>
      </c>
      <c r="F3884" s="230">
        <f t="shared" ref="F3884:F3894" si="712">IF(D3884=0,0,C3884*E3884/D3884)</f>
        <v>0</v>
      </c>
      <c r="G3884" s="232"/>
      <c r="I3884" s="658"/>
    </row>
    <row r="3885" spans="1:9">
      <c r="A3885" s="263" t="str">
        <f t="shared" si="709"/>
        <v/>
      </c>
      <c r="B3885" s="444" t="str">
        <f t="shared" si="710"/>
        <v/>
      </c>
      <c r="C3885" s="195"/>
      <c r="D3885" s="527"/>
      <c r="E3885" s="252">
        <f t="shared" si="711"/>
        <v>0</v>
      </c>
      <c r="F3885" s="230">
        <f t="shared" si="712"/>
        <v>0</v>
      </c>
      <c r="G3885" s="232"/>
      <c r="I3885" s="658"/>
    </row>
    <row r="3886" spans="1:9">
      <c r="A3886" s="263" t="str">
        <f t="shared" si="709"/>
        <v/>
      </c>
      <c r="B3886" s="444" t="str">
        <f t="shared" si="710"/>
        <v/>
      </c>
      <c r="C3886" s="195"/>
      <c r="D3886" s="527"/>
      <c r="E3886" s="252">
        <f t="shared" si="711"/>
        <v>0</v>
      </c>
      <c r="F3886" s="230">
        <f t="shared" si="712"/>
        <v>0</v>
      </c>
      <c r="G3886" s="232"/>
      <c r="I3886" s="658"/>
    </row>
    <row r="3887" spans="1:9">
      <c r="A3887" s="263" t="str">
        <f t="shared" si="709"/>
        <v/>
      </c>
      <c r="B3887" s="444" t="str">
        <f t="shared" si="710"/>
        <v/>
      </c>
      <c r="C3887" s="195"/>
      <c r="D3887" s="527"/>
      <c r="E3887" s="252">
        <f t="shared" si="711"/>
        <v>0</v>
      </c>
      <c r="F3887" s="230">
        <f t="shared" si="712"/>
        <v>0</v>
      </c>
      <c r="G3887" s="232"/>
      <c r="I3887" s="658"/>
    </row>
    <row r="3888" spans="1:9">
      <c r="A3888" s="263" t="str">
        <f t="shared" si="709"/>
        <v/>
      </c>
      <c r="B3888" s="444" t="str">
        <f t="shared" si="710"/>
        <v/>
      </c>
      <c r="C3888" s="195"/>
      <c r="D3888" s="527"/>
      <c r="E3888" s="252">
        <f t="shared" si="711"/>
        <v>0</v>
      </c>
      <c r="F3888" s="230">
        <f t="shared" si="712"/>
        <v>0</v>
      </c>
      <c r="G3888" s="232"/>
      <c r="I3888" s="658"/>
    </row>
    <row r="3889" spans="1:16">
      <c r="A3889" s="263" t="str">
        <f t="shared" si="709"/>
        <v/>
      </c>
      <c r="B3889" s="444" t="str">
        <f t="shared" si="710"/>
        <v/>
      </c>
      <c r="C3889" s="195"/>
      <c r="D3889" s="527"/>
      <c r="E3889" s="252">
        <f t="shared" si="711"/>
        <v>0</v>
      </c>
      <c r="F3889" s="230">
        <f t="shared" si="712"/>
        <v>0</v>
      </c>
      <c r="G3889" s="232"/>
      <c r="I3889" s="658"/>
    </row>
    <row r="3890" spans="1:16">
      <c r="A3890" s="263" t="str">
        <f t="shared" si="709"/>
        <v/>
      </c>
      <c r="B3890" s="444" t="str">
        <f t="shared" si="710"/>
        <v/>
      </c>
      <c r="C3890" s="195"/>
      <c r="D3890" s="527"/>
      <c r="E3890" s="252">
        <f t="shared" si="711"/>
        <v>0</v>
      </c>
      <c r="F3890" s="230">
        <f t="shared" si="712"/>
        <v>0</v>
      </c>
      <c r="G3890" s="232"/>
      <c r="I3890" s="658"/>
    </row>
    <row r="3891" spans="1:16">
      <c r="A3891" s="263" t="str">
        <f t="shared" si="709"/>
        <v/>
      </c>
      <c r="B3891" s="444" t="str">
        <f t="shared" si="710"/>
        <v/>
      </c>
      <c r="C3891" s="195"/>
      <c r="D3891" s="527"/>
      <c r="E3891" s="252">
        <f t="shared" si="711"/>
        <v>0</v>
      </c>
      <c r="F3891" s="230">
        <f t="shared" si="712"/>
        <v>0</v>
      </c>
      <c r="G3891" s="232"/>
      <c r="I3891" s="658"/>
    </row>
    <row r="3892" spans="1:16">
      <c r="A3892" s="263" t="str">
        <f t="shared" si="709"/>
        <v/>
      </c>
      <c r="B3892" s="444" t="str">
        <f t="shared" si="710"/>
        <v/>
      </c>
      <c r="C3892" s="195"/>
      <c r="D3892" s="527"/>
      <c r="E3892" s="252">
        <f t="shared" si="711"/>
        <v>0</v>
      </c>
      <c r="F3892" s="230">
        <f t="shared" si="712"/>
        <v>0</v>
      </c>
      <c r="G3892" s="232"/>
      <c r="I3892" s="658"/>
    </row>
    <row r="3893" spans="1:16">
      <c r="A3893" s="263" t="str">
        <f t="shared" si="709"/>
        <v/>
      </c>
      <c r="B3893" s="444" t="str">
        <f t="shared" si="710"/>
        <v/>
      </c>
      <c r="C3893" s="195"/>
      <c r="D3893" s="527"/>
      <c r="E3893" s="252">
        <f t="shared" si="711"/>
        <v>0</v>
      </c>
      <c r="F3893" s="230">
        <f t="shared" si="712"/>
        <v>0</v>
      </c>
      <c r="G3893" s="232"/>
      <c r="I3893" s="658"/>
    </row>
    <row r="3894" spans="1:16">
      <c r="A3894" s="263" t="str">
        <f t="shared" si="709"/>
        <v/>
      </c>
      <c r="B3894" s="444" t="str">
        <f t="shared" si="710"/>
        <v/>
      </c>
      <c r="C3894" s="195"/>
      <c r="D3894" s="527"/>
      <c r="E3894" s="252">
        <f t="shared" si="711"/>
        <v>0</v>
      </c>
      <c r="F3894" s="230">
        <f t="shared" si="712"/>
        <v>0</v>
      </c>
      <c r="G3894" s="233"/>
      <c r="I3894" s="658"/>
    </row>
    <row r="3895" spans="1:16" ht="31.5" customHeight="1" thickBot="1">
      <c r="A3895" s="234"/>
      <c r="B3895" s="456"/>
      <c r="C3895" s="235"/>
      <c r="D3895" s="237"/>
      <c r="E3895" s="237"/>
      <c r="F3895" s="238" t="s">
        <v>83</v>
      </c>
      <c r="G3895" s="262">
        <f>ROUND(SUM(F3883:F3894),0)</f>
        <v>0</v>
      </c>
      <c r="I3895" s="659"/>
    </row>
    <row r="3896" spans="1:16" ht="13.5" thickTop="1">
      <c r="A3896" s="186" t="s">
        <v>76</v>
      </c>
      <c r="B3896" s="446"/>
      <c r="C3896" s="241"/>
      <c r="D3896" s="243"/>
      <c r="E3896" s="243"/>
      <c r="F3896" s="242"/>
      <c r="G3896" s="244"/>
      <c r="I3896" s="659"/>
    </row>
    <row r="3897" spans="1:16">
      <c r="A3897" s="245" t="s">
        <v>57</v>
      </c>
      <c r="B3897" s="455"/>
      <c r="C3897" s="246"/>
      <c r="D3897" s="317"/>
      <c r="E3897" s="248" t="s">
        <v>77</v>
      </c>
      <c r="F3897" s="249" t="s">
        <v>78</v>
      </c>
      <c r="G3897" s="264" t="s">
        <v>77</v>
      </c>
      <c r="H3897" s="220"/>
      <c r="I3897" s="657"/>
    </row>
    <row r="3898" spans="1:16">
      <c r="A3898" s="185" t="s">
        <v>87</v>
      </c>
      <c r="B3898" s="453"/>
      <c r="C3898" s="265"/>
      <c r="D3898" s="318"/>
      <c r="E3898" s="229">
        <f>ROUND(SUM(G3857,G3872,G3880,G3895),2)</f>
        <v>0</v>
      </c>
      <c r="F3898" s="266">
        <f>A</f>
        <v>0</v>
      </c>
      <c r="G3898" s="267">
        <f>E3898*F3898</f>
        <v>0</v>
      </c>
      <c r="I3898" s="659"/>
    </row>
    <row r="3899" spans="1:16">
      <c r="A3899" s="185" t="s">
        <v>85</v>
      </c>
      <c r="B3899" s="453"/>
      <c r="C3899" s="265"/>
      <c r="D3899" s="318"/>
      <c r="E3899" s="229">
        <f>SUM(G3857,G3872,G3880,G3895)</f>
        <v>0</v>
      </c>
      <c r="F3899" s="266">
        <f>I</f>
        <v>0</v>
      </c>
      <c r="G3899" s="267">
        <f>E3899*F3899</f>
        <v>0</v>
      </c>
      <c r="I3899" s="659"/>
    </row>
    <row r="3900" spans="1:16">
      <c r="A3900" s="185" t="s">
        <v>86</v>
      </c>
      <c r="B3900" s="453"/>
      <c r="C3900" s="265"/>
      <c r="D3900" s="318"/>
      <c r="E3900" s="229">
        <f>SUM(G3857,G3872,G3880,G3895)</f>
        <v>0</v>
      </c>
      <c r="F3900" s="266">
        <f>U</f>
        <v>0</v>
      </c>
      <c r="G3900" s="267">
        <f>E3900*F3900</f>
        <v>0</v>
      </c>
      <c r="I3900" s="659"/>
    </row>
    <row r="3901" spans="1:16" ht="33" customHeight="1" thickBot="1">
      <c r="A3901" s="234"/>
      <c r="B3901" s="456"/>
      <c r="C3901" s="235"/>
      <c r="D3901" s="237"/>
      <c r="E3901" s="237"/>
      <c r="F3901" s="268" t="s">
        <v>84</v>
      </c>
      <c r="G3901" s="262">
        <f>SUM(G3898:G3900)</f>
        <v>0</v>
      </c>
      <c r="I3901" s="659"/>
      <c r="J3901" s="295"/>
      <c r="K3901" s="296"/>
      <c r="L3901" s="296"/>
      <c r="M3901" s="296"/>
      <c r="N3901" s="296"/>
      <c r="O3901" s="296"/>
    </row>
    <row r="3902" spans="1:16" s="211" customFormat="1" ht="14" thickTop="1" thickBot="1">
      <c r="A3902" s="269"/>
      <c r="B3902" s="443"/>
      <c r="C3902" s="270"/>
      <c r="D3902" s="319"/>
      <c r="E3902" s="271" t="s">
        <v>89</v>
      </c>
      <c r="F3902" s="272"/>
      <c r="G3902" s="273">
        <f>ROUND(SUM(G3857,G3872,G3880,G3895,G3901),0)</f>
        <v>0</v>
      </c>
      <c r="I3902" s="660"/>
      <c r="J3902" s="212" t="str">
        <f>B3841</f>
        <v>2,4,11</v>
      </c>
      <c r="K3902" s="274">
        <f>E3898</f>
        <v>0</v>
      </c>
      <c r="L3902" s="294">
        <f>G3898</f>
        <v>0</v>
      </c>
      <c r="M3902" s="294">
        <f>G3899</f>
        <v>0</v>
      </c>
      <c r="N3902" s="294">
        <f>G3900</f>
        <v>0</v>
      </c>
      <c r="O3902" s="299">
        <f>SUM(K3902:N3902)</f>
        <v>0</v>
      </c>
      <c r="P3902" s="294"/>
    </row>
    <row r="3903" spans="1:16" ht="13.5" thickTop="1">
      <c r="A3903" s="275" t="s">
        <v>97</v>
      </c>
      <c r="B3903" s="438"/>
      <c r="C3903" s="215"/>
      <c r="D3903" s="217"/>
      <c r="E3903" s="217"/>
      <c r="F3903" s="216"/>
      <c r="G3903" s="219"/>
      <c r="I3903" s="659"/>
      <c r="P3903" s="294"/>
    </row>
    <row r="3904" spans="1:16">
      <c r="A3904" s="275"/>
      <c r="B3904" s="452"/>
      <c r="C3904" s="276"/>
      <c r="D3904" s="320"/>
      <c r="E3904" s="217"/>
      <c r="F3904" s="216"/>
      <c r="G3904" s="277">
        <f ca="1">TODAY()</f>
        <v>44839</v>
      </c>
      <c r="I3904" s="659"/>
      <c r="P3904" s="294"/>
    </row>
    <row r="3905" spans="1:16" ht="13.5" thickBot="1">
      <c r="A3905" s="234"/>
      <c r="B3905" s="456"/>
      <c r="C3905" s="235"/>
      <c r="D3905" s="237"/>
      <c r="E3905" s="237"/>
      <c r="F3905" s="236"/>
      <c r="G3905" s="278"/>
      <c r="I3905" s="659"/>
      <c r="P3905" s="294"/>
    </row>
    <row r="3906" spans="1:16" ht="13.5" thickTop="1">
      <c r="A3906" s="275"/>
      <c r="B3906" s="438"/>
      <c r="C3906" s="215"/>
      <c r="D3906" s="217"/>
      <c r="E3906" s="217"/>
      <c r="F3906" s="216"/>
      <c r="G3906" s="277"/>
      <c r="I3906" s="477"/>
      <c r="P3906" s="294"/>
    </row>
    <row r="3907" spans="1:16" s="199" customFormat="1">
      <c r="A3907" s="196" t="s">
        <v>109</v>
      </c>
      <c r="B3907" s="458"/>
      <c r="C3907" s="196"/>
      <c r="D3907" s="198"/>
      <c r="E3907" s="198"/>
      <c r="F3907" s="197"/>
      <c r="G3907" s="197"/>
      <c r="I3907" s="321"/>
      <c r="J3907" s="200"/>
      <c r="O3907" s="297"/>
    </row>
    <row r="3908" spans="1:16" s="199" customFormat="1">
      <c r="A3908" s="196" t="str">
        <f>CONCATENATE('Prestaciones y AIU'!A3305," ANALISIS DE PRECIOS UNITARIOS")</f>
        <v xml:space="preserve"> ANALISIS DE PRECIOS UNITARIOS</v>
      </c>
      <c r="B3908" s="458"/>
      <c r="C3908" s="196"/>
      <c r="D3908" s="198"/>
      <c r="E3908" s="198"/>
      <c r="F3908" s="197"/>
      <c r="G3908" s="197"/>
      <c r="I3908" s="321"/>
      <c r="J3908" s="200"/>
      <c r="O3908" s="297"/>
    </row>
    <row r="3909" spans="1:16" s="199" customFormat="1">
      <c r="A3909" s="196" t="str">
        <f>Objeto_LIC</f>
        <v>OPTIMIZACION DEL SISTEMA DE ABASTECIMIENTO (ADUCCION, PRETRATAMIENTO Y CONDUCCION) DEL MUNICPIO DE TAME, DEPARTAMENTO DE ARAUCA</v>
      </c>
      <c r="B3909" s="458"/>
      <c r="C3909" s="196"/>
      <c r="D3909" s="198"/>
      <c r="E3909" s="198"/>
      <c r="F3909" s="197"/>
      <c r="G3909" s="197"/>
      <c r="I3909" s="321"/>
      <c r="J3909" s="200"/>
      <c r="O3909" s="297"/>
    </row>
    <row r="3910" spans="1:16" s="199" customFormat="1">
      <c r="A3910" s="196"/>
      <c r="B3910" s="458"/>
      <c r="C3910" s="196"/>
      <c r="D3910" s="198"/>
      <c r="E3910" s="198"/>
      <c r="F3910" s="197"/>
      <c r="G3910" s="197"/>
      <c r="I3910" s="321"/>
      <c r="J3910" s="200"/>
      <c r="O3910" s="297"/>
    </row>
    <row r="3911" spans="1:16" s="478" customFormat="1" ht="13.5" thickBot="1">
      <c r="A3911" s="201"/>
      <c r="B3911" s="448"/>
      <c r="C3911" s="201"/>
      <c r="D3911" s="203"/>
      <c r="E3911" s="203"/>
      <c r="F3911" s="202"/>
      <c r="G3911" s="202"/>
      <c r="I3911" s="479"/>
      <c r="J3911" s="480"/>
      <c r="O3911" s="298"/>
    </row>
    <row r="3912" spans="1:16" s="199" customFormat="1" ht="13.5" thickTop="1">
      <c r="A3912" s="206"/>
      <c r="B3912" s="457"/>
      <c r="C3912" s="207"/>
      <c r="D3912" s="209"/>
      <c r="E3912" s="209"/>
      <c r="F3912" s="208"/>
      <c r="G3912" s="210" t="s">
        <v>110</v>
      </c>
      <c r="I3912" s="321"/>
      <c r="J3912" s="200"/>
      <c r="O3912" s="297"/>
    </row>
    <row r="3913" spans="1:16" s="478" customFormat="1" ht="12.75" customHeight="1">
      <c r="A3913" s="481" t="s">
        <v>62</v>
      </c>
      <c r="B3913" s="750">
        <f>Proponente</f>
        <v>0</v>
      </c>
      <c r="C3913" s="750"/>
      <c r="D3913" s="750"/>
      <c r="E3913" s="750"/>
      <c r="F3913" s="750"/>
      <c r="G3913" s="751"/>
      <c r="H3913" s="204"/>
      <c r="I3913" s="322"/>
      <c r="J3913" s="205"/>
      <c r="K3913" s="204"/>
      <c r="O3913" s="298"/>
    </row>
    <row r="3914" spans="1:16" s="478" customFormat="1" ht="27.75" customHeight="1">
      <c r="A3914" s="481" t="s">
        <v>63</v>
      </c>
      <c r="B3914" s="470" t="s">
        <v>367</v>
      </c>
      <c r="C3914" s="750" t="str">
        <f>VLOOKUP(B3914,Presupuesto!$A$4:$B$106,2,FALSE)</f>
        <v xml:space="preserve">Instalación de tubería Union platino RDE 21 D nominal 8" norma NTC 382 Tubos PVC. Especificaciones, Serie métrica.  </v>
      </c>
      <c r="D3914" s="750"/>
      <c r="E3914" s="750"/>
      <c r="F3914" s="750"/>
      <c r="G3914" s="751"/>
      <c r="H3914" s="204"/>
      <c r="I3914" s="322"/>
      <c r="J3914" s="205"/>
      <c r="K3914" s="204"/>
      <c r="O3914" s="298"/>
    </row>
    <row r="3915" spans="1:16" s="478" customFormat="1">
      <c r="A3915" s="482"/>
      <c r="B3915" s="438"/>
      <c r="C3915" s="215"/>
      <c r="D3915" s="217"/>
      <c r="E3915" s="217"/>
      <c r="F3915" s="218" t="s">
        <v>88</v>
      </c>
      <c r="G3915" s="582" t="str">
        <f>IF(B3914=0,"-",VLOOKUP(B3914,Presupuesto!$A$5:$C$119,3,FALSE))</f>
        <v>ML</v>
      </c>
      <c r="H3915" s="582"/>
      <c r="I3915" s="582"/>
      <c r="J3915" s="582"/>
      <c r="K3915" s="583"/>
      <c r="O3915" s="298"/>
    </row>
    <row r="3916" spans="1:16" s="478" customFormat="1" ht="13.5" thickBot="1">
      <c r="A3916" s="481" t="s">
        <v>64</v>
      </c>
      <c r="B3916" s="449"/>
      <c r="C3916" s="470"/>
      <c r="D3916" s="483"/>
      <c r="E3916" s="483"/>
      <c r="F3916" s="484"/>
      <c r="G3916" s="485"/>
      <c r="I3916" s="486"/>
      <c r="J3916" s="295"/>
      <c r="K3916" s="296"/>
      <c r="L3916" s="296"/>
      <c r="M3916" s="296"/>
      <c r="N3916" s="296"/>
      <c r="O3916" s="296"/>
    </row>
    <row r="3917" spans="1:16" s="296" customFormat="1" ht="13.5" thickTop="1">
      <c r="A3917" s="487" t="s">
        <v>57</v>
      </c>
      <c r="B3917" s="488" t="s">
        <v>65</v>
      </c>
      <c r="C3917" s="489" t="s">
        <v>66</v>
      </c>
      <c r="D3917" s="490" t="s">
        <v>74</v>
      </c>
      <c r="E3917" s="224" t="s">
        <v>100</v>
      </c>
      <c r="F3917" s="224" t="s">
        <v>79</v>
      </c>
      <c r="G3917" s="225" t="s">
        <v>70</v>
      </c>
      <c r="I3917" s="657"/>
      <c r="J3917" s="295"/>
    </row>
    <row r="3918" spans="1:16" s="478" customFormat="1">
      <c r="A3918" s="492" t="str">
        <f t="shared" ref="A3918:A3929" si="713">IF(I3918=0,"-",VLOOKUP(I3918,EQUIPOS,2,FALSE))</f>
        <v>-</v>
      </c>
      <c r="B3918" s="493"/>
      <c r="C3918" s="493"/>
      <c r="D3918" s="494"/>
      <c r="E3918" s="495">
        <f t="shared" ref="E3918:E3929" si="714">IF(I3918=0,0,VLOOKUP(I3918,EQUIPOS,4,FALSE))</f>
        <v>0</v>
      </c>
      <c r="F3918" s="496">
        <f t="shared" ref="F3918:F3929" si="715">IF(D3918=0,0,E3918/D3918)</f>
        <v>0</v>
      </c>
      <c r="G3918" s="497"/>
      <c r="I3918" s="658"/>
      <c r="J3918" s="480"/>
      <c r="O3918" s="298"/>
    </row>
    <row r="3919" spans="1:16" s="478" customFormat="1">
      <c r="A3919" s="492" t="str">
        <f t="shared" si="713"/>
        <v>-</v>
      </c>
      <c r="B3919" s="493"/>
      <c r="C3919" s="493"/>
      <c r="D3919" s="494"/>
      <c r="E3919" s="495">
        <f t="shared" si="714"/>
        <v>0</v>
      </c>
      <c r="F3919" s="496">
        <f t="shared" si="715"/>
        <v>0</v>
      </c>
      <c r="G3919" s="499"/>
      <c r="I3919" s="658"/>
      <c r="J3919" s="480"/>
      <c r="O3919" s="298"/>
    </row>
    <row r="3920" spans="1:16" s="478" customFormat="1">
      <c r="A3920" s="492" t="str">
        <f t="shared" si="713"/>
        <v>-</v>
      </c>
      <c r="B3920" s="493"/>
      <c r="C3920" s="493"/>
      <c r="D3920" s="494"/>
      <c r="E3920" s="495">
        <f t="shared" si="714"/>
        <v>0</v>
      </c>
      <c r="F3920" s="496">
        <f t="shared" si="715"/>
        <v>0</v>
      </c>
      <c r="G3920" s="499"/>
      <c r="I3920" s="658"/>
      <c r="J3920" s="480"/>
      <c r="O3920" s="298"/>
    </row>
    <row r="3921" spans="1:15" s="478" customFormat="1">
      <c r="A3921" s="492" t="str">
        <f t="shared" si="713"/>
        <v>-</v>
      </c>
      <c r="B3921" s="493"/>
      <c r="C3921" s="493"/>
      <c r="D3921" s="494"/>
      <c r="E3921" s="495">
        <f t="shared" si="714"/>
        <v>0</v>
      </c>
      <c r="F3921" s="496">
        <f t="shared" si="715"/>
        <v>0</v>
      </c>
      <c r="G3921" s="499"/>
      <c r="I3921" s="658"/>
      <c r="J3921" s="480"/>
      <c r="O3921" s="298"/>
    </row>
    <row r="3922" spans="1:15" s="478" customFormat="1">
      <c r="A3922" s="492" t="str">
        <f t="shared" si="713"/>
        <v>-</v>
      </c>
      <c r="B3922" s="493"/>
      <c r="C3922" s="493"/>
      <c r="D3922" s="494"/>
      <c r="E3922" s="495">
        <f t="shared" si="714"/>
        <v>0</v>
      </c>
      <c r="F3922" s="496">
        <f t="shared" si="715"/>
        <v>0</v>
      </c>
      <c r="G3922" s="499"/>
      <c r="I3922" s="658"/>
      <c r="J3922" s="480"/>
      <c r="O3922" s="298"/>
    </row>
    <row r="3923" spans="1:15" s="478" customFormat="1">
      <c r="A3923" s="492" t="str">
        <f t="shared" si="713"/>
        <v>-</v>
      </c>
      <c r="B3923" s="493"/>
      <c r="C3923" s="493"/>
      <c r="D3923" s="494"/>
      <c r="E3923" s="495">
        <f t="shared" si="714"/>
        <v>0</v>
      </c>
      <c r="F3923" s="496">
        <f t="shared" si="715"/>
        <v>0</v>
      </c>
      <c r="G3923" s="499"/>
      <c r="I3923" s="658"/>
      <c r="J3923" s="480"/>
      <c r="O3923" s="298"/>
    </row>
    <row r="3924" spans="1:15" s="478" customFormat="1">
      <c r="A3924" s="492" t="str">
        <f t="shared" si="713"/>
        <v>-</v>
      </c>
      <c r="B3924" s="493"/>
      <c r="C3924" s="493"/>
      <c r="D3924" s="494"/>
      <c r="E3924" s="495">
        <f t="shared" si="714"/>
        <v>0</v>
      </c>
      <c r="F3924" s="496">
        <f t="shared" si="715"/>
        <v>0</v>
      </c>
      <c r="G3924" s="499"/>
      <c r="I3924" s="658"/>
      <c r="J3924" s="480"/>
      <c r="O3924" s="298"/>
    </row>
    <row r="3925" spans="1:15" s="478" customFormat="1">
      <c r="A3925" s="492" t="str">
        <f t="shared" si="713"/>
        <v>-</v>
      </c>
      <c r="B3925" s="493"/>
      <c r="C3925" s="493"/>
      <c r="D3925" s="494"/>
      <c r="E3925" s="495">
        <f t="shared" si="714"/>
        <v>0</v>
      </c>
      <c r="F3925" s="496">
        <f t="shared" si="715"/>
        <v>0</v>
      </c>
      <c r="G3925" s="499"/>
      <c r="I3925" s="658"/>
      <c r="J3925" s="480"/>
      <c r="O3925" s="298"/>
    </row>
    <row r="3926" spans="1:15" s="478" customFormat="1">
      <c r="A3926" s="492" t="str">
        <f t="shared" si="713"/>
        <v>-</v>
      </c>
      <c r="B3926" s="493"/>
      <c r="C3926" s="493"/>
      <c r="D3926" s="494"/>
      <c r="E3926" s="495">
        <f t="shared" si="714"/>
        <v>0</v>
      </c>
      <c r="F3926" s="496">
        <f t="shared" si="715"/>
        <v>0</v>
      </c>
      <c r="G3926" s="499"/>
      <c r="I3926" s="658"/>
      <c r="J3926" s="480"/>
      <c r="O3926" s="298"/>
    </row>
    <row r="3927" spans="1:15" s="478" customFormat="1">
      <c r="A3927" s="492" t="str">
        <f t="shared" si="713"/>
        <v>-</v>
      </c>
      <c r="B3927" s="493"/>
      <c r="C3927" s="493"/>
      <c r="D3927" s="494"/>
      <c r="E3927" s="495">
        <f t="shared" si="714"/>
        <v>0</v>
      </c>
      <c r="F3927" s="496">
        <f t="shared" si="715"/>
        <v>0</v>
      </c>
      <c r="G3927" s="499"/>
      <c r="I3927" s="658"/>
      <c r="J3927" s="480"/>
      <c r="O3927" s="298"/>
    </row>
    <row r="3928" spans="1:15" s="478" customFormat="1">
      <c r="A3928" s="492" t="str">
        <f t="shared" si="713"/>
        <v>-</v>
      </c>
      <c r="B3928" s="493"/>
      <c r="C3928" s="493"/>
      <c r="D3928" s="494"/>
      <c r="E3928" s="495">
        <f t="shared" si="714"/>
        <v>0</v>
      </c>
      <c r="F3928" s="496">
        <f t="shared" si="715"/>
        <v>0</v>
      </c>
      <c r="G3928" s="499"/>
      <c r="I3928" s="658"/>
      <c r="J3928" s="480"/>
      <c r="O3928" s="298"/>
    </row>
    <row r="3929" spans="1:15" s="478" customFormat="1">
      <c r="A3929" s="492" t="str">
        <f t="shared" si="713"/>
        <v>-</v>
      </c>
      <c r="B3929" s="493"/>
      <c r="C3929" s="493"/>
      <c r="D3929" s="494"/>
      <c r="E3929" s="495">
        <f t="shared" si="714"/>
        <v>0</v>
      </c>
      <c r="F3929" s="496">
        <f t="shared" si="715"/>
        <v>0</v>
      </c>
      <c r="G3929" s="499"/>
      <c r="I3929" s="658"/>
      <c r="J3929" s="480"/>
      <c r="O3929" s="298"/>
    </row>
    <row r="3930" spans="1:15" s="478" customFormat="1" ht="13.5" thickBot="1">
      <c r="A3930" s="500"/>
      <c r="B3930" s="501"/>
      <c r="C3930" s="502"/>
      <c r="D3930" s="503"/>
      <c r="E3930" s="503"/>
      <c r="F3930" s="238" t="s">
        <v>80</v>
      </c>
      <c r="G3930" s="239">
        <f>ROUND(SUM(F3918:F3929),0)</f>
        <v>0</v>
      </c>
      <c r="I3930" s="659"/>
      <c r="J3930" s="480"/>
      <c r="O3930" s="298"/>
    </row>
    <row r="3931" spans="1:15" s="478" customFormat="1" ht="13.5" thickTop="1">
      <c r="A3931" s="240" t="s">
        <v>67</v>
      </c>
      <c r="B3931" s="507"/>
      <c r="C3931" s="508"/>
      <c r="D3931" s="509"/>
      <c r="E3931" s="509"/>
      <c r="F3931" s="510"/>
      <c r="G3931" s="511"/>
      <c r="I3931" s="659"/>
      <c r="J3931" s="480"/>
      <c r="O3931" s="298"/>
    </row>
    <row r="3932" spans="1:15" s="296" customFormat="1" ht="26">
      <c r="A3932" s="512" t="s">
        <v>57</v>
      </c>
      <c r="B3932" s="513"/>
      <c r="C3932" s="514" t="s">
        <v>58</v>
      </c>
      <c r="D3932" s="515" t="s">
        <v>68</v>
      </c>
      <c r="E3932" s="516" t="s">
        <v>69</v>
      </c>
      <c r="F3932" s="516" t="s">
        <v>79</v>
      </c>
      <c r="G3932" s="250" t="s">
        <v>70</v>
      </c>
      <c r="I3932" s="657"/>
      <c r="J3932" s="295"/>
    </row>
    <row r="3933" spans="1:15" s="478" customFormat="1">
      <c r="A3933" s="752" t="str">
        <f t="shared" ref="A3933:A3944" si="716">IF(I3933=0,"",VLOOKUP(I3933,MATERIALES,2,FALSE))</f>
        <v/>
      </c>
      <c r="B3933" s="753"/>
      <c r="C3933" s="517" t="str">
        <f t="shared" ref="C3933:C3941" si="717">IF(I3933=0,"",VLOOKUP(I3933,MATERIALES,3,FALSE))</f>
        <v/>
      </c>
      <c r="D3933" s="494"/>
      <c r="E3933" s="518">
        <f t="shared" ref="E3933:E3944" si="718">IF(I3933=0,0,VLOOKUP(I3933,MATERIALES,4,FALSE))</f>
        <v>0</v>
      </c>
      <c r="F3933" s="496">
        <f>D3933*E3933</f>
        <v>0</v>
      </c>
      <c r="G3933" s="497"/>
      <c r="I3933" s="658"/>
      <c r="J3933" s="480"/>
      <c r="O3933" s="298"/>
    </row>
    <row r="3934" spans="1:15" s="478" customFormat="1">
      <c r="A3934" s="752" t="str">
        <f t="shared" si="716"/>
        <v/>
      </c>
      <c r="B3934" s="753"/>
      <c r="C3934" s="517" t="str">
        <f t="shared" si="717"/>
        <v/>
      </c>
      <c r="D3934" s="494"/>
      <c r="E3934" s="518">
        <f t="shared" si="718"/>
        <v>0</v>
      </c>
      <c r="F3934" s="496">
        <f t="shared" ref="F3934:F3944" si="719">D3934*E3934</f>
        <v>0</v>
      </c>
      <c r="G3934" s="499"/>
      <c r="I3934" s="658"/>
      <c r="J3934" s="480"/>
      <c r="O3934" s="298"/>
    </row>
    <row r="3935" spans="1:15" s="478" customFormat="1">
      <c r="A3935" s="752" t="str">
        <f t="shared" si="716"/>
        <v/>
      </c>
      <c r="B3935" s="753"/>
      <c r="C3935" s="517" t="str">
        <f t="shared" si="717"/>
        <v/>
      </c>
      <c r="D3935" s="494"/>
      <c r="E3935" s="518">
        <f t="shared" si="718"/>
        <v>0</v>
      </c>
      <c r="F3935" s="496">
        <f t="shared" si="719"/>
        <v>0</v>
      </c>
      <c r="G3935" s="499"/>
      <c r="I3935" s="658"/>
      <c r="J3935" s="480"/>
      <c r="O3935" s="298"/>
    </row>
    <row r="3936" spans="1:15" s="478" customFormat="1">
      <c r="A3936" s="752" t="str">
        <f t="shared" si="716"/>
        <v/>
      </c>
      <c r="B3936" s="753"/>
      <c r="C3936" s="517" t="str">
        <f t="shared" si="717"/>
        <v/>
      </c>
      <c r="D3936" s="494"/>
      <c r="E3936" s="518">
        <f t="shared" si="718"/>
        <v>0</v>
      </c>
      <c r="F3936" s="496">
        <f t="shared" si="719"/>
        <v>0</v>
      </c>
      <c r="G3936" s="499"/>
      <c r="I3936" s="658"/>
      <c r="J3936" s="480"/>
      <c r="O3936" s="298"/>
    </row>
    <row r="3937" spans="1:15" s="478" customFormat="1">
      <c r="A3937" s="752" t="str">
        <f t="shared" si="716"/>
        <v/>
      </c>
      <c r="B3937" s="753"/>
      <c r="C3937" s="517" t="str">
        <f t="shared" si="717"/>
        <v/>
      </c>
      <c r="D3937" s="494"/>
      <c r="E3937" s="518">
        <f t="shared" si="718"/>
        <v>0</v>
      </c>
      <c r="F3937" s="496">
        <f t="shared" si="719"/>
        <v>0</v>
      </c>
      <c r="G3937" s="499"/>
      <c r="I3937" s="658"/>
      <c r="J3937" s="480"/>
      <c r="O3937" s="298"/>
    </row>
    <row r="3938" spans="1:15" s="478" customFormat="1">
      <c r="A3938" s="752" t="str">
        <f t="shared" si="716"/>
        <v/>
      </c>
      <c r="B3938" s="753"/>
      <c r="C3938" s="517" t="str">
        <f t="shared" si="717"/>
        <v/>
      </c>
      <c r="D3938" s="494"/>
      <c r="E3938" s="518">
        <f t="shared" si="718"/>
        <v>0</v>
      </c>
      <c r="F3938" s="496">
        <f t="shared" si="719"/>
        <v>0</v>
      </c>
      <c r="G3938" s="499"/>
      <c r="I3938" s="658"/>
      <c r="J3938" s="480"/>
      <c r="O3938" s="298"/>
    </row>
    <row r="3939" spans="1:15" s="478" customFormat="1">
      <c r="A3939" s="752" t="str">
        <f t="shared" si="716"/>
        <v/>
      </c>
      <c r="B3939" s="753"/>
      <c r="C3939" s="517" t="str">
        <f t="shared" si="717"/>
        <v/>
      </c>
      <c r="D3939" s="494"/>
      <c r="E3939" s="518">
        <f t="shared" si="718"/>
        <v>0</v>
      </c>
      <c r="F3939" s="496">
        <f t="shared" si="719"/>
        <v>0</v>
      </c>
      <c r="G3939" s="499"/>
      <c r="I3939" s="658"/>
      <c r="J3939" s="480"/>
      <c r="O3939" s="298"/>
    </row>
    <row r="3940" spans="1:15" s="478" customFormat="1">
      <c r="A3940" s="752" t="str">
        <f t="shared" si="716"/>
        <v/>
      </c>
      <c r="B3940" s="753"/>
      <c r="C3940" s="517" t="str">
        <f t="shared" si="717"/>
        <v/>
      </c>
      <c r="D3940" s="494"/>
      <c r="E3940" s="518">
        <f t="shared" si="718"/>
        <v>0</v>
      </c>
      <c r="F3940" s="496">
        <f t="shared" si="719"/>
        <v>0</v>
      </c>
      <c r="G3940" s="253"/>
      <c r="I3940" s="658"/>
      <c r="J3940" s="480"/>
      <c r="O3940" s="298"/>
    </row>
    <row r="3941" spans="1:15" s="478" customFormat="1">
      <c r="A3941" s="752" t="str">
        <f t="shared" si="716"/>
        <v/>
      </c>
      <c r="B3941" s="753"/>
      <c r="C3941" s="517" t="str">
        <f t="shared" si="717"/>
        <v/>
      </c>
      <c r="D3941" s="494"/>
      <c r="E3941" s="518">
        <f t="shared" si="718"/>
        <v>0</v>
      </c>
      <c r="F3941" s="496">
        <f t="shared" si="719"/>
        <v>0</v>
      </c>
      <c r="G3941" s="499"/>
      <c r="I3941" s="658"/>
      <c r="J3941" s="480"/>
      <c r="O3941" s="298"/>
    </row>
    <row r="3942" spans="1:15" s="478" customFormat="1">
      <c r="A3942" s="752" t="str">
        <f t="shared" si="716"/>
        <v/>
      </c>
      <c r="B3942" s="753"/>
      <c r="C3942" s="517"/>
      <c r="D3942" s="494"/>
      <c r="E3942" s="518">
        <f t="shared" si="718"/>
        <v>0</v>
      </c>
      <c r="F3942" s="496">
        <f t="shared" si="719"/>
        <v>0</v>
      </c>
      <c r="G3942" s="499"/>
      <c r="I3942" s="658"/>
      <c r="J3942" s="480"/>
      <c r="O3942" s="298"/>
    </row>
    <row r="3943" spans="1:15" s="478" customFormat="1">
      <c r="A3943" s="752" t="str">
        <f t="shared" si="716"/>
        <v/>
      </c>
      <c r="B3943" s="753"/>
      <c r="C3943" s="517"/>
      <c r="D3943" s="494"/>
      <c r="E3943" s="518">
        <f t="shared" si="718"/>
        <v>0</v>
      </c>
      <c r="F3943" s="496">
        <f t="shared" si="719"/>
        <v>0</v>
      </c>
      <c r="G3943" s="499"/>
      <c r="I3943" s="658"/>
      <c r="J3943" s="480"/>
      <c r="O3943" s="298"/>
    </row>
    <row r="3944" spans="1:15" s="478" customFormat="1">
      <c r="A3944" s="752" t="str">
        <f t="shared" si="716"/>
        <v/>
      </c>
      <c r="B3944" s="753"/>
      <c r="C3944" s="517" t="str">
        <f t="shared" ref="C3944" si="720">IF(I3944=0,"",VLOOKUP(I3944,MATERIALES,3,FALSE))</f>
        <v/>
      </c>
      <c r="D3944" s="494"/>
      <c r="E3944" s="518">
        <f t="shared" si="718"/>
        <v>0</v>
      </c>
      <c r="F3944" s="496">
        <f t="shared" si="719"/>
        <v>0</v>
      </c>
      <c r="G3944" s="519"/>
      <c r="I3944" s="658"/>
      <c r="J3944" s="480"/>
      <c r="O3944" s="298"/>
    </row>
    <row r="3945" spans="1:15" s="478" customFormat="1" ht="26.25" customHeight="1" thickBot="1">
      <c r="A3945" s="482"/>
      <c r="B3945" s="449"/>
      <c r="C3945" s="470"/>
      <c r="D3945" s="483"/>
      <c r="E3945" s="520"/>
      <c r="F3945" s="255" t="s">
        <v>81</v>
      </c>
      <c r="G3945" s="253">
        <f>ROUND(SUM(F3933:F3944),0)</f>
        <v>0</v>
      </c>
      <c r="I3945" s="659"/>
      <c r="J3945" s="480"/>
      <c r="O3945" s="298"/>
    </row>
    <row r="3946" spans="1:15" s="478" customFormat="1" ht="14" thickTop="1" thickBot="1">
      <c r="A3946" s="256" t="s">
        <v>72</v>
      </c>
      <c r="B3946" s="521"/>
      <c r="C3946" s="522"/>
      <c r="D3946" s="523"/>
      <c r="E3946" s="523"/>
      <c r="F3946" s="524"/>
      <c r="G3946" s="525"/>
      <c r="I3946" s="659"/>
      <c r="J3946" s="480"/>
      <c r="O3946" s="298"/>
    </row>
    <row r="3947" spans="1:15" s="478" customFormat="1" ht="13.5" thickTop="1">
      <c r="A3947" s="512" t="s">
        <v>57</v>
      </c>
      <c r="B3947" s="513"/>
      <c r="C3947" s="516" t="s">
        <v>71</v>
      </c>
      <c r="D3947" s="515" t="s">
        <v>75</v>
      </c>
      <c r="E3947" s="516" t="s">
        <v>98</v>
      </c>
      <c r="F3947" s="516" t="s">
        <v>79</v>
      </c>
      <c r="G3947" s="250" t="s">
        <v>70</v>
      </c>
      <c r="I3947" s="659"/>
      <c r="J3947" s="480"/>
      <c r="O3947" s="298"/>
    </row>
    <row r="3948" spans="1:15" s="478" customFormat="1">
      <c r="A3948" s="752" t="str">
        <f>IF(I3948=0,"",VLOOKUP(I3948,EQUIPOS,2,FALSE))</f>
        <v/>
      </c>
      <c r="B3948" s="753"/>
      <c r="C3948" s="526"/>
      <c r="D3948" s="494"/>
      <c r="E3948" s="518">
        <f>IF(I3948=0,0,VLOOKUP(I3948,EQUIPOS,4,FALSE))</f>
        <v>0</v>
      </c>
      <c r="F3948" s="496">
        <f>C3948*D3948*E3948</f>
        <v>0</v>
      </c>
      <c r="G3948" s="497"/>
      <c r="I3948" s="658"/>
      <c r="J3948" s="480"/>
      <c r="O3948" s="298"/>
    </row>
    <row r="3949" spans="1:15" s="478" customFormat="1">
      <c r="A3949" s="752" t="str">
        <f>IF(I3949=0,"",VLOOKUP(I3949,EQUIPOS,2,FALSE))</f>
        <v/>
      </c>
      <c r="B3949" s="753"/>
      <c r="C3949" s="527"/>
      <c r="D3949" s="494"/>
      <c r="E3949" s="518">
        <f>IF(I3949=0,0,VLOOKUP(I3949,EQUIPOS,4,FALSE))</f>
        <v>0</v>
      </c>
      <c r="F3949" s="496">
        <f t="shared" ref="F3949:F3952" si="721">C3949*D3949*E3949</f>
        <v>0</v>
      </c>
      <c r="G3949" s="499"/>
      <c r="I3949" s="658"/>
      <c r="J3949" s="480"/>
      <c r="O3949" s="298"/>
    </row>
    <row r="3950" spans="1:15" s="478" customFormat="1">
      <c r="A3950" s="752" t="str">
        <f>IF(I3950=0,"",VLOOKUP(I3950,EQUIPOS,2,FALSE))</f>
        <v/>
      </c>
      <c r="B3950" s="753"/>
      <c r="C3950" s="527"/>
      <c r="D3950" s="494"/>
      <c r="E3950" s="518">
        <f>IF(I3950=0,0,VLOOKUP(I3950,EQUIPOS,4,FALSE))</f>
        <v>0</v>
      </c>
      <c r="F3950" s="496">
        <f t="shared" si="721"/>
        <v>0</v>
      </c>
      <c r="G3950" s="499"/>
      <c r="I3950" s="658"/>
      <c r="J3950" s="480"/>
      <c r="O3950" s="298"/>
    </row>
    <row r="3951" spans="1:15" s="478" customFormat="1">
      <c r="A3951" s="752" t="str">
        <f>IF(I3951=0,"",VLOOKUP(I3951,EQUIPOS,2,FALSE))</f>
        <v/>
      </c>
      <c r="B3951" s="753"/>
      <c r="C3951" s="527"/>
      <c r="D3951" s="494"/>
      <c r="E3951" s="518">
        <f>IF(I3951=0,0,VLOOKUP(I3951,EQUIPOS,4,FALSE))</f>
        <v>0</v>
      </c>
      <c r="F3951" s="496">
        <f t="shared" si="721"/>
        <v>0</v>
      </c>
      <c r="G3951" s="499"/>
      <c r="I3951" s="658"/>
      <c r="J3951" s="480"/>
      <c r="O3951" s="298"/>
    </row>
    <row r="3952" spans="1:15" s="478" customFormat="1">
      <c r="A3952" s="752" t="str">
        <f>IF(I3952=0,"",VLOOKUP(I3952,EQUIPOS,2,FALSE))</f>
        <v/>
      </c>
      <c r="B3952" s="753"/>
      <c r="C3952" s="527"/>
      <c r="D3952" s="494"/>
      <c r="E3952" s="518">
        <f>IF(I3952=0,0,VLOOKUP(I3952,EQUIPOS,4,FALSE))</f>
        <v>0</v>
      </c>
      <c r="F3952" s="496">
        <f t="shared" si="721"/>
        <v>0</v>
      </c>
      <c r="G3952" s="519"/>
      <c r="I3952" s="658"/>
      <c r="J3952" s="480"/>
      <c r="O3952" s="298"/>
    </row>
    <row r="3953" spans="1:15" s="478" customFormat="1" ht="30.75" customHeight="1" thickBot="1">
      <c r="A3953" s="500"/>
      <c r="B3953" s="501"/>
      <c r="C3953" s="502"/>
      <c r="D3953" s="503"/>
      <c r="E3953" s="528"/>
      <c r="F3953" s="238" t="s">
        <v>82</v>
      </c>
      <c r="G3953" s="262">
        <f>ROUND(SUM(F3948:F3952),0)</f>
        <v>0</v>
      </c>
      <c r="I3953" s="659"/>
      <c r="J3953" s="480"/>
      <c r="O3953" s="298"/>
    </row>
    <row r="3954" spans="1:15" s="478" customFormat="1" ht="13.5" thickTop="1">
      <c r="A3954" s="240" t="s">
        <v>73</v>
      </c>
      <c r="B3954" s="507"/>
      <c r="C3954" s="508"/>
      <c r="D3954" s="509"/>
      <c r="E3954" s="509"/>
      <c r="F3954" s="510"/>
      <c r="G3954" s="511"/>
      <c r="I3954" s="659"/>
      <c r="J3954" s="480"/>
      <c r="O3954" s="298"/>
    </row>
    <row r="3955" spans="1:15" s="478" customFormat="1" ht="26">
      <c r="A3955" s="512" t="s">
        <v>57</v>
      </c>
      <c r="B3955" s="529" t="s">
        <v>58</v>
      </c>
      <c r="C3955" s="514" t="s">
        <v>68</v>
      </c>
      <c r="D3955" s="515" t="s">
        <v>74</v>
      </c>
      <c r="E3955" s="516" t="s">
        <v>69</v>
      </c>
      <c r="F3955" s="516" t="s">
        <v>79</v>
      </c>
      <c r="G3955" s="250" t="s">
        <v>70</v>
      </c>
      <c r="H3955" s="296"/>
      <c r="I3955" s="657"/>
      <c r="J3955" s="480"/>
      <c r="O3955" s="298"/>
    </row>
    <row r="3956" spans="1:15" s="478" customFormat="1">
      <c r="A3956" s="530" t="str">
        <f t="shared" ref="A3956:A3967" si="722">IF(I3956=0,"",VLOOKUP(I3956,MANOOBRA,2,FALSE))</f>
        <v/>
      </c>
      <c r="B3956" s="531" t="str">
        <f t="shared" ref="B3956:B3967" si="723">IF(I3956=0,"",VLOOKUP(I3956,MANOOBRA,3,FALSE))</f>
        <v/>
      </c>
      <c r="C3956" s="527"/>
      <c r="D3956" s="527"/>
      <c r="E3956" s="518">
        <f t="shared" ref="E3956:E3967" si="724">IF(I3956=0,0,VLOOKUP(I3956,MANOOBRA,4,FALSE))</f>
        <v>0</v>
      </c>
      <c r="F3956" s="496">
        <f>IF(D3956=0,0,C3956*E3956/D3956)</f>
        <v>0</v>
      </c>
      <c r="G3956" s="497"/>
      <c r="I3956" s="658"/>
      <c r="J3956" s="480"/>
      <c r="O3956" s="298"/>
    </row>
    <row r="3957" spans="1:15" s="478" customFormat="1">
      <c r="A3957" s="530" t="str">
        <f t="shared" si="722"/>
        <v/>
      </c>
      <c r="B3957" s="531" t="str">
        <f t="shared" si="723"/>
        <v/>
      </c>
      <c r="C3957" s="527"/>
      <c r="D3957" s="527"/>
      <c r="E3957" s="518">
        <f t="shared" si="724"/>
        <v>0</v>
      </c>
      <c r="F3957" s="496">
        <f t="shared" ref="F3957:F3967" si="725">IF(D3957=0,0,C3957*E3957/D3957)</f>
        <v>0</v>
      </c>
      <c r="G3957" s="499"/>
      <c r="I3957" s="658"/>
      <c r="J3957" s="480"/>
      <c r="O3957" s="298"/>
    </row>
    <row r="3958" spans="1:15" s="478" customFormat="1">
      <c r="A3958" s="530" t="str">
        <f t="shared" si="722"/>
        <v/>
      </c>
      <c r="B3958" s="531" t="str">
        <f t="shared" si="723"/>
        <v/>
      </c>
      <c r="C3958" s="527"/>
      <c r="D3958" s="527"/>
      <c r="E3958" s="518">
        <f t="shared" si="724"/>
        <v>0</v>
      </c>
      <c r="F3958" s="496">
        <f t="shared" si="725"/>
        <v>0</v>
      </c>
      <c r="G3958" s="499"/>
      <c r="I3958" s="658"/>
      <c r="J3958" s="480"/>
      <c r="O3958" s="298"/>
    </row>
    <row r="3959" spans="1:15" s="478" customFormat="1">
      <c r="A3959" s="530" t="str">
        <f t="shared" si="722"/>
        <v/>
      </c>
      <c r="B3959" s="531" t="str">
        <f t="shared" si="723"/>
        <v/>
      </c>
      <c r="C3959" s="527"/>
      <c r="D3959" s="527"/>
      <c r="E3959" s="518">
        <f t="shared" si="724"/>
        <v>0</v>
      </c>
      <c r="F3959" s="496">
        <f t="shared" si="725"/>
        <v>0</v>
      </c>
      <c r="G3959" s="499"/>
      <c r="I3959" s="658"/>
      <c r="J3959" s="480"/>
      <c r="O3959" s="298"/>
    </row>
    <row r="3960" spans="1:15" s="478" customFormat="1">
      <c r="A3960" s="530" t="str">
        <f t="shared" si="722"/>
        <v/>
      </c>
      <c r="B3960" s="531" t="str">
        <f t="shared" si="723"/>
        <v/>
      </c>
      <c r="C3960" s="527"/>
      <c r="D3960" s="527"/>
      <c r="E3960" s="518">
        <f t="shared" si="724"/>
        <v>0</v>
      </c>
      <c r="F3960" s="496">
        <f t="shared" si="725"/>
        <v>0</v>
      </c>
      <c r="G3960" s="499"/>
      <c r="I3960" s="658"/>
      <c r="J3960" s="480"/>
      <c r="O3960" s="298"/>
    </row>
    <row r="3961" spans="1:15" s="478" customFormat="1">
      <c r="A3961" s="530" t="str">
        <f t="shared" si="722"/>
        <v/>
      </c>
      <c r="B3961" s="531" t="str">
        <f t="shared" si="723"/>
        <v/>
      </c>
      <c r="C3961" s="527"/>
      <c r="D3961" s="527"/>
      <c r="E3961" s="518">
        <f t="shared" si="724"/>
        <v>0</v>
      </c>
      <c r="F3961" s="496">
        <f t="shared" si="725"/>
        <v>0</v>
      </c>
      <c r="G3961" s="499"/>
      <c r="I3961" s="658"/>
      <c r="J3961" s="480"/>
      <c r="O3961" s="298"/>
    </row>
    <row r="3962" spans="1:15" s="478" customFormat="1">
      <c r="A3962" s="530" t="str">
        <f t="shared" si="722"/>
        <v/>
      </c>
      <c r="B3962" s="531" t="str">
        <f t="shared" si="723"/>
        <v/>
      </c>
      <c r="C3962" s="527"/>
      <c r="D3962" s="527"/>
      <c r="E3962" s="518">
        <f t="shared" si="724"/>
        <v>0</v>
      </c>
      <c r="F3962" s="496">
        <f t="shared" si="725"/>
        <v>0</v>
      </c>
      <c r="G3962" s="499"/>
      <c r="I3962" s="658"/>
      <c r="J3962" s="480"/>
      <c r="O3962" s="298"/>
    </row>
    <row r="3963" spans="1:15" s="478" customFormat="1">
      <c r="A3963" s="530" t="str">
        <f t="shared" si="722"/>
        <v/>
      </c>
      <c r="B3963" s="531" t="str">
        <f t="shared" si="723"/>
        <v/>
      </c>
      <c r="C3963" s="527"/>
      <c r="D3963" s="527"/>
      <c r="E3963" s="518">
        <f t="shared" si="724"/>
        <v>0</v>
      </c>
      <c r="F3963" s="496">
        <f t="shared" si="725"/>
        <v>0</v>
      </c>
      <c r="G3963" s="499"/>
      <c r="I3963" s="658"/>
      <c r="J3963" s="480"/>
      <c r="O3963" s="298"/>
    </row>
    <row r="3964" spans="1:15" s="478" customFormat="1">
      <c r="A3964" s="530" t="str">
        <f t="shared" si="722"/>
        <v/>
      </c>
      <c r="B3964" s="531" t="str">
        <f t="shared" si="723"/>
        <v/>
      </c>
      <c r="C3964" s="527"/>
      <c r="D3964" s="527"/>
      <c r="E3964" s="518">
        <f t="shared" si="724"/>
        <v>0</v>
      </c>
      <c r="F3964" s="496">
        <f t="shared" si="725"/>
        <v>0</v>
      </c>
      <c r="G3964" s="499"/>
      <c r="I3964" s="658"/>
      <c r="J3964" s="480"/>
      <c r="O3964" s="298"/>
    </row>
    <row r="3965" spans="1:15" s="478" customFormat="1">
      <c r="A3965" s="530" t="str">
        <f t="shared" si="722"/>
        <v/>
      </c>
      <c r="B3965" s="531" t="str">
        <f t="shared" si="723"/>
        <v/>
      </c>
      <c r="C3965" s="527"/>
      <c r="D3965" s="527"/>
      <c r="E3965" s="518">
        <f t="shared" si="724"/>
        <v>0</v>
      </c>
      <c r="F3965" s="496">
        <f t="shared" si="725"/>
        <v>0</v>
      </c>
      <c r="G3965" s="499"/>
      <c r="I3965" s="658"/>
      <c r="J3965" s="480"/>
      <c r="O3965" s="298"/>
    </row>
    <row r="3966" spans="1:15" s="478" customFormat="1">
      <c r="A3966" s="530" t="str">
        <f t="shared" si="722"/>
        <v/>
      </c>
      <c r="B3966" s="531" t="str">
        <f t="shared" si="723"/>
        <v/>
      </c>
      <c r="C3966" s="527"/>
      <c r="D3966" s="527"/>
      <c r="E3966" s="518">
        <f t="shared" si="724"/>
        <v>0</v>
      </c>
      <c r="F3966" s="496">
        <f t="shared" si="725"/>
        <v>0</v>
      </c>
      <c r="G3966" s="499"/>
      <c r="I3966" s="658"/>
      <c r="J3966" s="480"/>
      <c r="O3966" s="298"/>
    </row>
    <row r="3967" spans="1:15" s="478" customFormat="1">
      <c r="A3967" s="530" t="str">
        <f t="shared" si="722"/>
        <v/>
      </c>
      <c r="B3967" s="531" t="str">
        <f t="shared" si="723"/>
        <v/>
      </c>
      <c r="C3967" s="527"/>
      <c r="D3967" s="527"/>
      <c r="E3967" s="518">
        <f t="shared" si="724"/>
        <v>0</v>
      </c>
      <c r="F3967" s="496">
        <f t="shared" si="725"/>
        <v>0</v>
      </c>
      <c r="G3967" s="519"/>
      <c r="I3967" s="658"/>
      <c r="J3967" s="480"/>
      <c r="O3967" s="298"/>
    </row>
    <row r="3968" spans="1:15" s="478" customFormat="1" ht="31.5" customHeight="1" thickBot="1">
      <c r="A3968" s="500"/>
      <c r="B3968" s="501"/>
      <c r="C3968" s="502"/>
      <c r="D3968" s="503"/>
      <c r="E3968" s="503"/>
      <c r="F3968" s="238" t="s">
        <v>83</v>
      </c>
      <c r="G3968" s="262">
        <f>ROUND(SUM(F3956:F3967),0)</f>
        <v>0</v>
      </c>
      <c r="I3968" s="659"/>
      <c r="J3968" s="480"/>
      <c r="O3968" s="298"/>
    </row>
    <row r="3969" spans="1:16" s="478" customFormat="1" ht="13.5" thickTop="1">
      <c r="A3969" s="186" t="s">
        <v>76</v>
      </c>
      <c r="B3969" s="507"/>
      <c r="C3969" s="508"/>
      <c r="D3969" s="509"/>
      <c r="E3969" s="509"/>
      <c r="F3969" s="510"/>
      <c r="G3969" s="511"/>
      <c r="I3969" s="659"/>
      <c r="J3969" s="480"/>
      <c r="O3969" s="298"/>
    </row>
    <row r="3970" spans="1:16" s="478" customFormat="1">
      <c r="A3970" s="512" t="s">
        <v>57</v>
      </c>
      <c r="B3970" s="513"/>
      <c r="C3970" s="532"/>
      <c r="D3970" s="533"/>
      <c r="E3970" s="516" t="s">
        <v>77</v>
      </c>
      <c r="F3970" s="516" t="s">
        <v>78</v>
      </c>
      <c r="G3970" s="264" t="s">
        <v>77</v>
      </c>
      <c r="H3970" s="296"/>
      <c r="I3970" s="657"/>
      <c r="J3970" s="480"/>
      <c r="O3970" s="298"/>
    </row>
    <row r="3971" spans="1:16" s="478" customFormat="1">
      <c r="A3971" s="534" t="s">
        <v>87</v>
      </c>
      <c r="B3971" s="535"/>
      <c r="C3971" s="536"/>
      <c r="D3971" s="537"/>
      <c r="E3971" s="495">
        <f>ROUND(SUM(G3930,G3945,G3953,G3968),2)</f>
        <v>0</v>
      </c>
      <c r="F3971" s="538">
        <f>A</f>
        <v>0</v>
      </c>
      <c r="G3971" s="539">
        <f>E3971*F3971</f>
        <v>0</v>
      </c>
      <c r="I3971" s="659"/>
      <c r="J3971" s="480"/>
      <c r="O3971" s="298"/>
    </row>
    <row r="3972" spans="1:16" s="478" customFormat="1">
      <c r="A3972" s="534" t="s">
        <v>85</v>
      </c>
      <c r="B3972" s="535"/>
      <c r="C3972" s="536"/>
      <c r="D3972" s="537"/>
      <c r="E3972" s="495">
        <f>SUM(G3930,G3945,G3953,G3968)</f>
        <v>0</v>
      </c>
      <c r="F3972" s="538">
        <f>I</f>
        <v>0</v>
      </c>
      <c r="G3972" s="539">
        <f>E3972*F3972</f>
        <v>0</v>
      </c>
      <c r="I3972" s="659"/>
      <c r="J3972" s="480"/>
      <c r="O3972" s="298"/>
    </row>
    <row r="3973" spans="1:16" s="478" customFormat="1">
      <c r="A3973" s="534" t="s">
        <v>86</v>
      </c>
      <c r="B3973" s="535"/>
      <c r="C3973" s="536"/>
      <c r="D3973" s="537"/>
      <c r="E3973" s="495">
        <f>SUM(G3930,G3945,G3953,G3968)</f>
        <v>0</v>
      </c>
      <c r="F3973" s="538">
        <f>U</f>
        <v>0</v>
      </c>
      <c r="G3973" s="539">
        <f>E3973*F3973</f>
        <v>0</v>
      </c>
      <c r="I3973" s="659"/>
      <c r="J3973" s="480"/>
      <c r="O3973" s="298"/>
    </row>
    <row r="3974" spans="1:16" s="478" customFormat="1" ht="33" customHeight="1" thickBot="1">
      <c r="A3974" s="500"/>
      <c r="B3974" s="501"/>
      <c r="C3974" s="502"/>
      <c r="D3974" s="503"/>
      <c r="E3974" s="503"/>
      <c r="F3974" s="268" t="s">
        <v>84</v>
      </c>
      <c r="G3974" s="262">
        <f>SUM(G3971:G3973)</f>
        <v>0</v>
      </c>
      <c r="I3974" s="659"/>
      <c r="J3974" s="295"/>
      <c r="K3974" s="296"/>
      <c r="L3974" s="296"/>
      <c r="M3974" s="296"/>
      <c r="N3974" s="296"/>
      <c r="O3974" s="296"/>
    </row>
    <row r="3975" spans="1:16" s="199" customFormat="1" ht="14" thickTop="1" thickBot="1">
      <c r="A3975" s="540"/>
      <c r="B3975" s="541"/>
      <c r="C3975" s="542"/>
      <c r="D3975" s="543"/>
      <c r="E3975" s="271" t="s">
        <v>89</v>
      </c>
      <c r="F3975" s="272"/>
      <c r="G3975" s="273">
        <f>ROUND(SUM(G3930,G3945,G3953,G3968,G3974),0)</f>
        <v>0</v>
      </c>
      <c r="I3975" s="660"/>
      <c r="J3975" s="200" t="str">
        <f>B3914</f>
        <v>2,4,12</v>
      </c>
      <c r="K3975" s="545">
        <f>E3971</f>
        <v>0</v>
      </c>
      <c r="L3975" s="546">
        <f>G3971</f>
        <v>0</v>
      </c>
      <c r="M3975" s="546">
        <f>G3972</f>
        <v>0</v>
      </c>
      <c r="N3975" s="546">
        <f>G3973</f>
        <v>0</v>
      </c>
      <c r="O3975" s="299">
        <f>SUM(K3975:N3975)</f>
        <v>0</v>
      </c>
      <c r="P3975" s="546"/>
    </row>
    <row r="3976" spans="1:16" s="478" customFormat="1" ht="13.5" thickTop="1">
      <c r="A3976" s="547" t="s">
        <v>97</v>
      </c>
      <c r="B3976" s="449"/>
      <c r="C3976" s="470"/>
      <c r="D3976" s="483"/>
      <c r="E3976" s="483"/>
      <c r="F3976" s="484"/>
      <c r="G3976" s="485"/>
      <c r="I3976" s="659"/>
      <c r="J3976" s="480"/>
      <c r="O3976" s="298"/>
      <c r="P3976" s="546"/>
    </row>
    <row r="3977" spans="1:16" s="478" customFormat="1">
      <c r="A3977" s="547"/>
      <c r="B3977" s="548"/>
      <c r="C3977" s="549"/>
      <c r="D3977" s="550"/>
      <c r="E3977" s="483"/>
      <c r="F3977" s="484"/>
      <c r="G3977" s="551">
        <f ca="1">TODAY()</f>
        <v>44839</v>
      </c>
      <c r="I3977" s="659"/>
      <c r="J3977" s="480"/>
      <c r="O3977" s="298"/>
      <c r="P3977" s="546"/>
    </row>
    <row r="3978" spans="1:16" s="478" customFormat="1" ht="13.5" thickBot="1">
      <c r="A3978" s="500"/>
      <c r="B3978" s="501"/>
      <c r="C3978" s="502"/>
      <c r="D3978" s="503"/>
      <c r="E3978" s="503"/>
      <c r="F3978" s="552"/>
      <c r="G3978" s="553"/>
      <c r="I3978" s="659"/>
      <c r="J3978" s="480"/>
      <c r="O3978" s="298"/>
      <c r="P3978" s="546"/>
    </row>
    <row r="3979" spans="1:16" s="199" customFormat="1" ht="13.5" thickTop="1">
      <c r="A3979" s="196" t="s">
        <v>109</v>
      </c>
      <c r="B3979" s="458"/>
      <c r="C3979" s="196"/>
      <c r="D3979" s="198"/>
      <c r="E3979" s="198"/>
      <c r="F3979" s="197"/>
      <c r="G3979" s="197"/>
      <c r="I3979" s="321"/>
      <c r="J3979" s="200"/>
      <c r="O3979" s="297"/>
    </row>
    <row r="3980" spans="1:16" s="199" customFormat="1">
      <c r="A3980" s="196" t="str">
        <f>CONCATENATE('Prestaciones y AIU'!A3673," ANALISIS DE PRECIOS UNITARIOS")</f>
        <v xml:space="preserve"> ANALISIS DE PRECIOS UNITARIOS</v>
      </c>
      <c r="B3980" s="458"/>
      <c r="C3980" s="196"/>
      <c r="D3980" s="198"/>
      <c r="E3980" s="198"/>
      <c r="F3980" s="197"/>
      <c r="G3980" s="197"/>
      <c r="I3980" s="321"/>
      <c r="J3980" s="200"/>
      <c r="O3980" s="297"/>
    </row>
    <row r="3981" spans="1:16" s="199" customFormat="1">
      <c r="A3981" s="196" t="str">
        <f>Objeto_LIC</f>
        <v>OPTIMIZACION DEL SISTEMA DE ABASTECIMIENTO (ADUCCION, PRETRATAMIENTO Y CONDUCCION) DEL MUNICPIO DE TAME, DEPARTAMENTO DE ARAUCA</v>
      </c>
      <c r="B3981" s="458"/>
      <c r="C3981" s="196"/>
      <c r="D3981" s="198"/>
      <c r="E3981" s="198"/>
      <c r="F3981" s="197"/>
      <c r="G3981" s="197"/>
      <c r="I3981" s="321"/>
      <c r="J3981" s="200"/>
      <c r="O3981" s="297"/>
    </row>
    <row r="3982" spans="1:16" s="199" customFormat="1">
      <c r="A3982" s="196"/>
      <c r="B3982" s="458"/>
      <c r="C3982" s="196"/>
      <c r="D3982" s="198"/>
      <c r="E3982" s="198"/>
      <c r="F3982" s="197"/>
      <c r="G3982" s="197"/>
      <c r="I3982" s="321"/>
      <c r="J3982" s="200"/>
      <c r="O3982" s="297"/>
    </row>
    <row r="3983" spans="1:16" ht="13.5" thickBot="1">
      <c r="A3983" s="201"/>
      <c r="B3983" s="448"/>
      <c r="C3983" s="201"/>
      <c r="D3983" s="203"/>
      <c r="E3983" s="203"/>
      <c r="F3983" s="202"/>
      <c r="G3983" s="202"/>
    </row>
    <row r="3984" spans="1:16" s="211" customFormat="1" ht="13.5" thickTop="1">
      <c r="A3984" s="206"/>
      <c r="B3984" s="457"/>
      <c r="C3984" s="207"/>
      <c r="D3984" s="209"/>
      <c r="E3984" s="209"/>
      <c r="F3984" s="208"/>
      <c r="G3984" s="210" t="s">
        <v>110</v>
      </c>
      <c r="I3984" s="323"/>
      <c r="J3984" s="212"/>
      <c r="O3984" s="297"/>
    </row>
    <row r="3985" spans="1:15">
      <c r="A3985" s="213" t="s">
        <v>62</v>
      </c>
      <c r="B3985" s="750">
        <f>Proponente</f>
        <v>0</v>
      </c>
      <c r="C3985" s="750"/>
      <c r="D3985" s="750"/>
      <c r="E3985" s="750"/>
      <c r="F3985" s="750"/>
      <c r="G3985" s="751"/>
    </row>
    <row r="3986" spans="1:15" ht="31.5" customHeight="1">
      <c r="A3986" s="213" t="s">
        <v>63</v>
      </c>
      <c r="B3986" s="470" t="s">
        <v>369</v>
      </c>
      <c r="C3986" s="750" t="str">
        <f>VLOOKUP(B3986,Presupuesto!$A$4:$B$106,2,FALSE)</f>
        <v xml:space="preserve">Suministro e instalación de Tubería PVC sanitaria diametro 8" norma NTC 382 Tubos PVC. Especificaciones, Serie métrica.  </v>
      </c>
      <c r="D3986" s="750"/>
      <c r="E3986" s="750"/>
      <c r="F3986" s="750"/>
      <c r="G3986" s="751"/>
    </row>
    <row r="3987" spans="1:15">
      <c r="A3987" s="214"/>
      <c r="B3987" s="438"/>
      <c r="C3987" s="215"/>
      <c r="D3987" s="217"/>
      <c r="E3987" s="217"/>
      <c r="F3987" s="218" t="s">
        <v>88</v>
      </c>
      <c r="G3987" s="582" t="str">
        <f>IF(B3986=0,"-",VLOOKUP(B3986,Presupuesto!$A$5:$C$119,3,FALSE))</f>
        <v>ML</v>
      </c>
      <c r="H3987" s="582"/>
      <c r="I3987" s="582"/>
      <c r="J3987" s="582"/>
      <c r="K3987" s="583"/>
    </row>
    <row r="3988" spans="1:15" ht="13.5" thickBot="1">
      <c r="A3988" s="213" t="s">
        <v>64</v>
      </c>
      <c r="B3988" s="438"/>
      <c r="C3988" s="215"/>
      <c r="D3988" s="217"/>
      <c r="E3988" s="217"/>
      <c r="F3988" s="216"/>
      <c r="G3988" s="219"/>
      <c r="I3988" s="324"/>
      <c r="J3988" s="295"/>
      <c r="K3988" s="296"/>
      <c r="L3988" s="296"/>
      <c r="M3988" s="296"/>
      <c r="N3988" s="296"/>
      <c r="O3988" s="296"/>
    </row>
    <row r="3989" spans="1:15" s="220" customFormat="1" ht="13.5" thickTop="1">
      <c r="A3989" s="221" t="s">
        <v>57</v>
      </c>
      <c r="B3989" s="447" t="s">
        <v>65</v>
      </c>
      <c r="C3989" s="222" t="s">
        <v>66</v>
      </c>
      <c r="D3989" s="490" t="s">
        <v>74</v>
      </c>
      <c r="E3989" s="224" t="s">
        <v>100</v>
      </c>
      <c r="F3989" s="224" t="s">
        <v>79</v>
      </c>
      <c r="G3989" s="225" t="s">
        <v>70</v>
      </c>
      <c r="H3989" s="664"/>
      <c r="I3989" s="657"/>
      <c r="J3989" s="226"/>
      <c r="O3989" s="296"/>
    </row>
    <row r="3990" spans="1:15">
      <c r="A3990" s="227" t="str">
        <f t="shared" ref="A3990:A4001" si="726">IF(I3990=0,"-",VLOOKUP(I3990,EQUIPOS,2,FALSE))</f>
        <v>-</v>
      </c>
      <c r="B3990" s="228"/>
      <c r="C3990" s="228"/>
      <c r="D3990" s="494"/>
      <c r="E3990" s="495">
        <f t="shared" ref="E3990:E4001" si="727">IF(I3990=0,0,VLOOKUP(I3990,EQUIPOS,4,FALSE))</f>
        <v>0</v>
      </c>
      <c r="F3990" s="496">
        <f t="shared" ref="F3990:F4001" si="728">IF(D3990=0,0,E3990/D3990)</f>
        <v>0</v>
      </c>
      <c r="G3990" s="497"/>
      <c r="H3990" s="655"/>
      <c r="I3990" s="658"/>
    </row>
    <row r="3991" spans="1:15">
      <c r="A3991" s="227" t="str">
        <f t="shared" si="726"/>
        <v>-</v>
      </c>
      <c r="B3991" s="228"/>
      <c r="C3991" s="228"/>
      <c r="D3991" s="494"/>
      <c r="E3991" s="495">
        <f t="shared" si="727"/>
        <v>0</v>
      </c>
      <c r="F3991" s="496">
        <f t="shared" si="728"/>
        <v>0</v>
      </c>
      <c r="G3991" s="499"/>
      <c r="H3991" s="655"/>
      <c r="I3991" s="658"/>
    </row>
    <row r="3992" spans="1:15">
      <c r="A3992" s="227" t="str">
        <f t="shared" si="726"/>
        <v>-</v>
      </c>
      <c r="B3992" s="228"/>
      <c r="C3992" s="228"/>
      <c r="D3992" s="494"/>
      <c r="E3992" s="495">
        <f t="shared" si="727"/>
        <v>0</v>
      </c>
      <c r="F3992" s="496">
        <f t="shared" si="728"/>
        <v>0</v>
      </c>
      <c r="G3992" s="499"/>
      <c r="H3992" s="655"/>
      <c r="I3992" s="658"/>
    </row>
    <row r="3993" spans="1:15">
      <c r="A3993" s="227" t="str">
        <f t="shared" si="726"/>
        <v>-</v>
      </c>
      <c r="B3993" s="228"/>
      <c r="C3993" s="228"/>
      <c r="D3993" s="494"/>
      <c r="E3993" s="495">
        <f t="shared" si="727"/>
        <v>0</v>
      </c>
      <c r="F3993" s="496">
        <f t="shared" si="728"/>
        <v>0</v>
      </c>
      <c r="G3993" s="499"/>
      <c r="H3993" s="655"/>
      <c r="I3993" s="658"/>
    </row>
    <row r="3994" spans="1:15">
      <c r="A3994" s="227" t="str">
        <f t="shared" si="726"/>
        <v>-</v>
      </c>
      <c r="B3994" s="228"/>
      <c r="C3994" s="228"/>
      <c r="D3994" s="494"/>
      <c r="E3994" s="495">
        <f t="shared" si="727"/>
        <v>0</v>
      </c>
      <c r="F3994" s="496">
        <f t="shared" si="728"/>
        <v>0</v>
      </c>
      <c r="G3994" s="499"/>
      <c r="H3994" s="655"/>
      <c r="I3994" s="658"/>
    </row>
    <row r="3995" spans="1:15">
      <c r="A3995" s="227" t="str">
        <f t="shared" si="726"/>
        <v>-</v>
      </c>
      <c r="B3995" s="228"/>
      <c r="C3995" s="228"/>
      <c r="D3995" s="494"/>
      <c r="E3995" s="495">
        <f t="shared" si="727"/>
        <v>0</v>
      </c>
      <c r="F3995" s="496">
        <f t="shared" si="728"/>
        <v>0</v>
      </c>
      <c r="G3995" s="499"/>
      <c r="H3995" s="655"/>
      <c r="I3995" s="658"/>
    </row>
    <row r="3996" spans="1:15">
      <c r="A3996" s="227" t="str">
        <f t="shared" si="726"/>
        <v>-</v>
      </c>
      <c r="B3996" s="228"/>
      <c r="C3996" s="228"/>
      <c r="D3996" s="494"/>
      <c r="E3996" s="495">
        <f t="shared" si="727"/>
        <v>0</v>
      </c>
      <c r="F3996" s="496">
        <f t="shared" si="728"/>
        <v>0</v>
      </c>
      <c r="G3996" s="499"/>
      <c r="H3996" s="655"/>
      <c r="I3996" s="658"/>
    </row>
    <row r="3997" spans="1:15">
      <c r="A3997" s="227" t="str">
        <f t="shared" si="726"/>
        <v>-</v>
      </c>
      <c r="B3997" s="228"/>
      <c r="C3997" s="228"/>
      <c r="D3997" s="494"/>
      <c r="E3997" s="495">
        <f t="shared" si="727"/>
        <v>0</v>
      </c>
      <c r="F3997" s="496">
        <f t="shared" si="728"/>
        <v>0</v>
      </c>
      <c r="G3997" s="499"/>
      <c r="H3997" s="655"/>
      <c r="I3997" s="658"/>
    </row>
    <row r="3998" spans="1:15">
      <c r="A3998" s="227" t="str">
        <f t="shared" si="726"/>
        <v>-</v>
      </c>
      <c r="B3998" s="228"/>
      <c r="C3998" s="228"/>
      <c r="D3998" s="494"/>
      <c r="E3998" s="495">
        <f t="shared" si="727"/>
        <v>0</v>
      </c>
      <c r="F3998" s="496">
        <f t="shared" si="728"/>
        <v>0</v>
      </c>
      <c r="G3998" s="499"/>
      <c r="H3998" s="655"/>
      <c r="I3998" s="658"/>
    </row>
    <row r="3999" spans="1:15">
      <c r="A3999" s="227" t="str">
        <f t="shared" si="726"/>
        <v>-</v>
      </c>
      <c r="B3999" s="228"/>
      <c r="C3999" s="228"/>
      <c r="D3999" s="494"/>
      <c r="E3999" s="495">
        <f t="shared" si="727"/>
        <v>0</v>
      </c>
      <c r="F3999" s="496">
        <f t="shared" si="728"/>
        <v>0</v>
      </c>
      <c r="G3999" s="499"/>
      <c r="H3999" s="655"/>
      <c r="I3999" s="658"/>
    </row>
    <row r="4000" spans="1:15">
      <c r="A4000" s="227" t="str">
        <f t="shared" si="726"/>
        <v>-</v>
      </c>
      <c r="B4000" s="228"/>
      <c r="C4000" s="228"/>
      <c r="D4000" s="494"/>
      <c r="E4000" s="495">
        <f t="shared" si="727"/>
        <v>0</v>
      </c>
      <c r="F4000" s="496">
        <f t="shared" si="728"/>
        <v>0</v>
      </c>
      <c r="G4000" s="499"/>
      <c r="H4000" s="655"/>
      <c r="I4000" s="658"/>
    </row>
    <row r="4001" spans="1:15">
      <c r="A4001" s="227" t="str">
        <f t="shared" si="726"/>
        <v>-</v>
      </c>
      <c r="B4001" s="228"/>
      <c r="C4001" s="228"/>
      <c r="D4001" s="494"/>
      <c r="E4001" s="495">
        <f t="shared" si="727"/>
        <v>0</v>
      </c>
      <c r="F4001" s="496">
        <f t="shared" si="728"/>
        <v>0</v>
      </c>
      <c r="G4001" s="499"/>
      <c r="H4001" s="655"/>
      <c r="I4001" s="658"/>
    </row>
    <row r="4002" spans="1:15" ht="13.5" thickBot="1">
      <c r="A4002" s="234"/>
      <c r="B4002" s="456"/>
      <c r="C4002" s="235"/>
      <c r="D4002" s="503"/>
      <c r="E4002" s="503"/>
      <c r="F4002" s="238" t="s">
        <v>80</v>
      </c>
      <c r="G4002" s="239">
        <f>SUM(F3990:F4001)</f>
        <v>0</v>
      </c>
      <c r="H4002" s="655"/>
      <c r="I4002" s="659"/>
    </row>
    <row r="4003" spans="1:15" ht="13.5" thickTop="1">
      <c r="A4003" s="240" t="s">
        <v>67</v>
      </c>
      <c r="B4003" s="446"/>
      <c r="C4003" s="241"/>
      <c r="D4003" s="509"/>
      <c r="E4003" s="509"/>
      <c r="F4003" s="510"/>
      <c r="G4003" s="511"/>
      <c r="H4003" s="655"/>
      <c r="I4003" s="659"/>
    </row>
    <row r="4004" spans="1:15" s="220" customFormat="1" ht="26">
      <c r="A4004" s="245" t="s">
        <v>57</v>
      </c>
      <c r="B4004" s="455"/>
      <c r="C4004" s="247" t="s">
        <v>58</v>
      </c>
      <c r="D4004" s="515" t="s">
        <v>68</v>
      </c>
      <c r="E4004" s="516" t="s">
        <v>69</v>
      </c>
      <c r="F4004" s="516" t="s">
        <v>79</v>
      </c>
      <c r="G4004" s="250" t="s">
        <v>70</v>
      </c>
      <c r="H4004" s="664"/>
      <c r="I4004" s="657"/>
      <c r="J4004" s="226"/>
      <c r="O4004" s="296"/>
    </row>
    <row r="4005" spans="1:15">
      <c r="A4005" s="748" t="str">
        <f t="shared" ref="A4005:A4016" si="729">IF(I4005=0,"",VLOOKUP(I4005,MATERIALES,2,FALSE))</f>
        <v/>
      </c>
      <c r="B4005" s="749"/>
      <c r="C4005" s="251" t="str">
        <f t="shared" ref="C4005:C4013" si="730">IF(I4005=0,"",VLOOKUP(I4005,MATERIALES,3,FALSE))</f>
        <v/>
      </c>
      <c r="D4005" s="494"/>
      <c r="E4005" s="518">
        <f t="shared" ref="E4005:E4016" si="731">IF(I4005=0,0,VLOOKUP(I4005,MATERIALES,4,FALSE))</f>
        <v>0</v>
      </c>
      <c r="F4005" s="496">
        <f>D4005*E4005</f>
        <v>0</v>
      </c>
      <c r="G4005" s="497"/>
      <c r="H4005" s="655"/>
      <c r="I4005" s="658"/>
    </row>
    <row r="4006" spans="1:15">
      <c r="A4006" s="748" t="str">
        <f t="shared" si="729"/>
        <v/>
      </c>
      <c r="B4006" s="749"/>
      <c r="C4006" s="251" t="str">
        <f t="shared" si="730"/>
        <v/>
      </c>
      <c r="D4006" s="494"/>
      <c r="E4006" s="518">
        <f t="shared" si="731"/>
        <v>0</v>
      </c>
      <c r="F4006" s="496">
        <f t="shared" ref="F4006:F4016" si="732">D4006*E4006</f>
        <v>0</v>
      </c>
      <c r="G4006" s="499"/>
      <c r="H4006" s="655"/>
      <c r="I4006" s="661"/>
    </row>
    <row r="4007" spans="1:15">
      <c r="A4007" s="748" t="str">
        <f t="shared" si="729"/>
        <v/>
      </c>
      <c r="B4007" s="749"/>
      <c r="C4007" s="251" t="str">
        <f t="shared" si="730"/>
        <v/>
      </c>
      <c r="D4007" s="494"/>
      <c r="E4007" s="518">
        <f t="shared" si="731"/>
        <v>0</v>
      </c>
      <c r="F4007" s="496">
        <f t="shared" si="732"/>
        <v>0</v>
      </c>
      <c r="G4007" s="499"/>
      <c r="H4007" s="655"/>
      <c r="I4007" s="661"/>
    </row>
    <row r="4008" spans="1:15">
      <c r="A4008" s="748" t="str">
        <f t="shared" si="729"/>
        <v/>
      </c>
      <c r="B4008" s="749"/>
      <c r="C4008" s="251" t="str">
        <f t="shared" si="730"/>
        <v/>
      </c>
      <c r="D4008" s="494"/>
      <c r="E4008" s="518">
        <f t="shared" si="731"/>
        <v>0</v>
      </c>
      <c r="F4008" s="496">
        <f t="shared" si="732"/>
        <v>0</v>
      </c>
      <c r="G4008" s="499"/>
      <c r="H4008" s="655"/>
      <c r="I4008" s="658"/>
    </row>
    <row r="4009" spans="1:15">
      <c r="A4009" s="748" t="str">
        <f t="shared" si="729"/>
        <v/>
      </c>
      <c r="B4009" s="749"/>
      <c r="C4009" s="251" t="str">
        <f t="shared" si="730"/>
        <v/>
      </c>
      <c r="D4009" s="494"/>
      <c r="E4009" s="518">
        <f t="shared" si="731"/>
        <v>0</v>
      </c>
      <c r="F4009" s="496">
        <f t="shared" si="732"/>
        <v>0</v>
      </c>
      <c r="G4009" s="499"/>
      <c r="H4009" s="655"/>
      <c r="I4009" s="658"/>
    </row>
    <row r="4010" spans="1:15">
      <c r="A4010" s="748" t="str">
        <f t="shared" si="729"/>
        <v/>
      </c>
      <c r="B4010" s="749"/>
      <c r="C4010" s="251" t="str">
        <f t="shared" si="730"/>
        <v/>
      </c>
      <c r="D4010" s="494"/>
      <c r="E4010" s="518">
        <f t="shared" si="731"/>
        <v>0</v>
      </c>
      <c r="F4010" s="496">
        <f t="shared" si="732"/>
        <v>0</v>
      </c>
      <c r="G4010" s="499"/>
      <c r="H4010" s="655"/>
      <c r="I4010" s="658"/>
    </row>
    <row r="4011" spans="1:15">
      <c r="A4011" s="748" t="str">
        <f t="shared" si="729"/>
        <v/>
      </c>
      <c r="B4011" s="749"/>
      <c r="C4011" s="251" t="str">
        <f t="shared" si="730"/>
        <v/>
      </c>
      <c r="D4011" s="494"/>
      <c r="E4011" s="518">
        <f t="shared" si="731"/>
        <v>0</v>
      </c>
      <c r="F4011" s="496">
        <f t="shared" si="732"/>
        <v>0</v>
      </c>
      <c r="G4011" s="499"/>
      <c r="H4011" s="655"/>
      <c r="I4011" s="658"/>
    </row>
    <row r="4012" spans="1:15">
      <c r="A4012" s="748" t="str">
        <f t="shared" si="729"/>
        <v/>
      </c>
      <c r="B4012" s="749"/>
      <c r="C4012" s="251" t="str">
        <f t="shared" si="730"/>
        <v/>
      </c>
      <c r="D4012" s="494"/>
      <c r="E4012" s="518">
        <f t="shared" si="731"/>
        <v>0</v>
      </c>
      <c r="F4012" s="496">
        <f t="shared" si="732"/>
        <v>0</v>
      </c>
      <c r="G4012" s="253"/>
      <c r="H4012" s="655"/>
      <c r="I4012" s="658"/>
    </row>
    <row r="4013" spans="1:15">
      <c r="A4013" s="748" t="str">
        <f t="shared" si="729"/>
        <v/>
      </c>
      <c r="B4013" s="749"/>
      <c r="C4013" s="251" t="str">
        <f t="shared" si="730"/>
        <v/>
      </c>
      <c r="D4013" s="494"/>
      <c r="E4013" s="518">
        <f t="shared" si="731"/>
        <v>0</v>
      </c>
      <c r="F4013" s="496">
        <f t="shared" si="732"/>
        <v>0</v>
      </c>
      <c r="G4013" s="499"/>
      <c r="H4013" s="655"/>
      <c r="I4013" s="658"/>
    </row>
    <row r="4014" spans="1:15">
      <c r="A4014" s="748" t="str">
        <f t="shared" si="729"/>
        <v/>
      </c>
      <c r="B4014" s="749"/>
      <c r="C4014" s="251"/>
      <c r="D4014" s="494"/>
      <c r="E4014" s="518">
        <f t="shared" si="731"/>
        <v>0</v>
      </c>
      <c r="F4014" s="496">
        <f t="shared" si="732"/>
        <v>0</v>
      </c>
      <c r="G4014" s="499"/>
      <c r="H4014" s="655"/>
      <c r="I4014" s="658"/>
    </row>
    <row r="4015" spans="1:15">
      <c r="A4015" s="748" t="str">
        <f t="shared" si="729"/>
        <v/>
      </c>
      <c r="B4015" s="749"/>
      <c r="C4015" s="251"/>
      <c r="D4015" s="494"/>
      <c r="E4015" s="518">
        <f t="shared" si="731"/>
        <v>0</v>
      </c>
      <c r="F4015" s="496">
        <f t="shared" si="732"/>
        <v>0</v>
      </c>
      <c r="G4015" s="499"/>
      <c r="H4015" s="655"/>
      <c r="I4015" s="658"/>
    </row>
    <row r="4016" spans="1:15">
      <c r="A4016" s="748" t="str">
        <f t="shared" si="729"/>
        <v/>
      </c>
      <c r="B4016" s="749"/>
      <c r="C4016" s="251" t="str">
        <f t="shared" ref="C4016" si="733">IF(I4016=0,"",VLOOKUP(I4016,MATERIALES,3,FALSE))</f>
        <v/>
      </c>
      <c r="D4016" s="494"/>
      <c r="E4016" s="518">
        <f t="shared" si="731"/>
        <v>0</v>
      </c>
      <c r="F4016" s="496">
        <f t="shared" si="732"/>
        <v>0</v>
      </c>
      <c r="G4016" s="519"/>
      <c r="H4016" s="655"/>
      <c r="I4016" s="658"/>
    </row>
    <row r="4017" spans="1:9" ht="26.25" customHeight="1" thickBot="1">
      <c r="A4017" s="214"/>
      <c r="B4017" s="438"/>
      <c r="C4017" s="215"/>
      <c r="D4017" s="483"/>
      <c r="E4017" s="520"/>
      <c r="F4017" s="255" t="s">
        <v>81</v>
      </c>
      <c r="G4017" s="253">
        <f>ROUND(SUM(F4005:F4016),0)</f>
        <v>0</v>
      </c>
      <c r="H4017" s="655"/>
      <c r="I4017" s="659"/>
    </row>
    <row r="4018" spans="1:9" ht="14" thickTop="1" thickBot="1">
      <c r="A4018" s="256" t="s">
        <v>72</v>
      </c>
      <c r="B4018" s="445"/>
      <c r="C4018" s="257"/>
      <c r="D4018" s="523"/>
      <c r="E4018" s="523"/>
      <c r="F4018" s="524"/>
      <c r="G4018" s="525"/>
      <c r="H4018" s="655"/>
      <c r="I4018" s="659"/>
    </row>
    <row r="4019" spans="1:9" ht="13.5" thickTop="1">
      <c r="A4019" s="245" t="s">
        <v>57</v>
      </c>
      <c r="B4019" s="455"/>
      <c r="C4019" s="248" t="s">
        <v>71</v>
      </c>
      <c r="D4019" s="515" t="s">
        <v>75</v>
      </c>
      <c r="E4019" s="516" t="s">
        <v>98</v>
      </c>
      <c r="F4019" s="516" t="s">
        <v>79</v>
      </c>
      <c r="G4019" s="250" t="s">
        <v>70</v>
      </c>
      <c r="H4019" s="655"/>
      <c r="I4019" s="659"/>
    </row>
    <row r="4020" spans="1:9">
      <c r="A4020" s="748" t="str">
        <f>IF(I4020=0,"",VLOOKUP(I4020,EQUIPOS,2,FALSE))</f>
        <v/>
      </c>
      <c r="B4020" s="749"/>
      <c r="C4020" s="467"/>
      <c r="D4020" s="494"/>
      <c r="E4020" s="518">
        <f>IF(I4020=0,0,VLOOKUP(I4020,EQUIPOS,4,FALSE))</f>
        <v>0</v>
      </c>
      <c r="F4020" s="496">
        <f>C4020*D4020*E4020</f>
        <v>0</v>
      </c>
      <c r="G4020" s="497"/>
      <c r="H4020" s="655"/>
      <c r="I4020" s="658"/>
    </row>
    <row r="4021" spans="1:9">
      <c r="A4021" s="748" t="str">
        <f>IF(I4021=0,"",VLOOKUP(I4021,EQUIPOS,2,FALSE))</f>
        <v/>
      </c>
      <c r="B4021" s="749"/>
      <c r="C4021" s="195"/>
      <c r="D4021" s="494"/>
      <c r="E4021" s="518">
        <f>IF(I4021=0,0,VLOOKUP(I4021,EQUIPOS,4,FALSE))</f>
        <v>0</v>
      </c>
      <c r="F4021" s="496">
        <f t="shared" ref="F4021:F4024" si="734">C4021*D4021*E4021</f>
        <v>0</v>
      </c>
      <c r="G4021" s="499"/>
      <c r="H4021" s="655"/>
      <c r="I4021" s="658"/>
    </row>
    <row r="4022" spans="1:9">
      <c r="A4022" s="748" t="str">
        <f>IF(I4022=0,"",VLOOKUP(I4022,EQUIPOS,2,FALSE))</f>
        <v/>
      </c>
      <c r="B4022" s="749"/>
      <c r="C4022" s="195"/>
      <c r="D4022" s="494"/>
      <c r="E4022" s="518">
        <f>IF(I4022=0,0,VLOOKUP(I4022,EQUIPOS,4,FALSE))</f>
        <v>0</v>
      </c>
      <c r="F4022" s="496">
        <f t="shared" si="734"/>
        <v>0</v>
      </c>
      <c r="G4022" s="499"/>
      <c r="H4022" s="655"/>
      <c r="I4022" s="658"/>
    </row>
    <row r="4023" spans="1:9">
      <c r="A4023" s="748" t="str">
        <f>IF(I4023=0,"",VLOOKUP(I4023,EQUIPOS,2,FALSE))</f>
        <v/>
      </c>
      <c r="B4023" s="749"/>
      <c r="C4023" s="195"/>
      <c r="D4023" s="494"/>
      <c r="E4023" s="518">
        <f>IF(I4023=0,0,VLOOKUP(I4023,EQUIPOS,4,FALSE))</f>
        <v>0</v>
      </c>
      <c r="F4023" s="496">
        <f t="shared" si="734"/>
        <v>0</v>
      </c>
      <c r="G4023" s="499"/>
      <c r="H4023" s="655"/>
      <c r="I4023" s="658"/>
    </row>
    <row r="4024" spans="1:9">
      <c r="A4024" s="748" t="str">
        <f>IF(I4024=0,"",VLOOKUP(I4024,EQUIPOS,2,FALSE))</f>
        <v/>
      </c>
      <c r="B4024" s="749"/>
      <c r="C4024" s="195"/>
      <c r="D4024" s="494"/>
      <c r="E4024" s="518">
        <f>IF(I4024=0,0,VLOOKUP(I4024,EQUIPOS,4,FALSE))</f>
        <v>0</v>
      </c>
      <c r="F4024" s="496">
        <f t="shared" si="734"/>
        <v>0</v>
      </c>
      <c r="G4024" s="519"/>
      <c r="H4024" s="655"/>
      <c r="I4024" s="658"/>
    </row>
    <row r="4025" spans="1:9" ht="30.75" customHeight="1" thickBot="1">
      <c r="A4025" s="234"/>
      <c r="B4025" s="456"/>
      <c r="C4025" s="235"/>
      <c r="D4025" s="503"/>
      <c r="E4025" s="528"/>
      <c r="F4025" s="238" t="s">
        <v>82</v>
      </c>
      <c r="G4025" s="262">
        <f>ROUND(SUM(F4020:F4024),0)</f>
        <v>0</v>
      </c>
      <c r="H4025" s="655"/>
      <c r="I4025" s="659"/>
    </row>
    <row r="4026" spans="1:9" ht="13.5" thickTop="1">
      <c r="A4026" s="240" t="s">
        <v>73</v>
      </c>
      <c r="B4026" s="446"/>
      <c r="C4026" s="241"/>
      <c r="D4026" s="509"/>
      <c r="E4026" s="509"/>
      <c r="F4026" s="510"/>
      <c r="G4026" s="511"/>
      <c r="H4026" s="655"/>
      <c r="I4026" s="659"/>
    </row>
    <row r="4027" spans="1:9" ht="26">
      <c r="A4027" s="245" t="s">
        <v>57</v>
      </c>
      <c r="B4027" s="454" t="s">
        <v>58</v>
      </c>
      <c r="C4027" s="247" t="s">
        <v>68</v>
      </c>
      <c r="D4027" s="515" t="s">
        <v>74</v>
      </c>
      <c r="E4027" s="516" t="s">
        <v>69</v>
      </c>
      <c r="F4027" s="516" t="s">
        <v>79</v>
      </c>
      <c r="G4027" s="250" t="s">
        <v>70</v>
      </c>
      <c r="H4027" s="664"/>
      <c r="I4027" s="657"/>
    </row>
    <row r="4028" spans="1:9">
      <c r="A4028" s="263" t="str">
        <f t="shared" ref="A4028:A4039" si="735">IF(I4028=0,"",VLOOKUP(I4028,MANOOBRA,2,FALSE))</f>
        <v/>
      </c>
      <c r="B4028" s="444" t="str">
        <f t="shared" ref="B4028:B4039" si="736">IF(I4028=0,"",VLOOKUP(I4028,MANOOBRA,3,FALSE))</f>
        <v/>
      </c>
      <c r="C4028" s="195"/>
      <c r="D4028" s="563"/>
      <c r="E4028" s="518">
        <f t="shared" ref="E4028:E4039" si="737">IF(I4028=0,0,VLOOKUP(I4028,MANOOBRA,4,FALSE))</f>
        <v>0</v>
      </c>
      <c r="F4028" s="496">
        <f>IF(D4028=0,0,C4028*E4028/D4028)</f>
        <v>0</v>
      </c>
      <c r="G4028" s="497"/>
      <c r="H4028" s="655"/>
      <c r="I4028" s="658"/>
    </row>
    <row r="4029" spans="1:9">
      <c r="A4029" s="263" t="str">
        <f t="shared" si="735"/>
        <v/>
      </c>
      <c r="B4029" s="444" t="str">
        <f t="shared" si="736"/>
        <v/>
      </c>
      <c r="C4029" s="195"/>
      <c r="D4029" s="563"/>
      <c r="E4029" s="518">
        <f t="shared" si="737"/>
        <v>0</v>
      </c>
      <c r="F4029" s="496">
        <f t="shared" ref="F4029:F4039" si="738">IF(D4029=0,0,C4029*E4029/D4029)</f>
        <v>0</v>
      </c>
      <c r="G4029" s="499"/>
      <c r="H4029" s="655"/>
      <c r="I4029" s="658"/>
    </row>
    <row r="4030" spans="1:9">
      <c r="A4030" s="263" t="str">
        <f t="shared" si="735"/>
        <v/>
      </c>
      <c r="B4030" s="444" t="str">
        <f t="shared" si="736"/>
        <v/>
      </c>
      <c r="C4030" s="195"/>
      <c r="D4030" s="527"/>
      <c r="E4030" s="518">
        <f t="shared" si="737"/>
        <v>0</v>
      </c>
      <c r="F4030" s="496">
        <f t="shared" si="738"/>
        <v>0</v>
      </c>
      <c r="G4030" s="499"/>
      <c r="H4030" s="655"/>
      <c r="I4030" s="658"/>
    </row>
    <row r="4031" spans="1:9">
      <c r="A4031" s="263" t="str">
        <f t="shared" si="735"/>
        <v/>
      </c>
      <c r="B4031" s="444" t="str">
        <f t="shared" si="736"/>
        <v/>
      </c>
      <c r="C4031" s="195"/>
      <c r="D4031" s="527"/>
      <c r="E4031" s="518">
        <f t="shared" si="737"/>
        <v>0</v>
      </c>
      <c r="F4031" s="496">
        <f t="shared" si="738"/>
        <v>0</v>
      </c>
      <c r="G4031" s="499"/>
      <c r="H4031" s="655"/>
      <c r="I4031" s="658"/>
    </row>
    <row r="4032" spans="1:9">
      <c r="A4032" s="263" t="str">
        <f t="shared" si="735"/>
        <v/>
      </c>
      <c r="B4032" s="444" t="str">
        <f t="shared" si="736"/>
        <v/>
      </c>
      <c r="C4032" s="195"/>
      <c r="D4032" s="527"/>
      <c r="E4032" s="518">
        <f t="shared" si="737"/>
        <v>0</v>
      </c>
      <c r="F4032" s="496">
        <f t="shared" si="738"/>
        <v>0</v>
      </c>
      <c r="G4032" s="499"/>
      <c r="H4032" s="655"/>
      <c r="I4032" s="658"/>
    </row>
    <row r="4033" spans="1:16">
      <c r="A4033" s="263" t="str">
        <f t="shared" si="735"/>
        <v/>
      </c>
      <c r="B4033" s="444" t="str">
        <f t="shared" si="736"/>
        <v/>
      </c>
      <c r="C4033" s="195"/>
      <c r="D4033" s="527"/>
      <c r="E4033" s="518">
        <f t="shared" si="737"/>
        <v>0</v>
      </c>
      <c r="F4033" s="496">
        <f t="shared" si="738"/>
        <v>0</v>
      </c>
      <c r="G4033" s="499"/>
      <c r="H4033" s="655"/>
      <c r="I4033" s="658"/>
    </row>
    <row r="4034" spans="1:16">
      <c r="A4034" s="263" t="str">
        <f t="shared" si="735"/>
        <v/>
      </c>
      <c r="B4034" s="444" t="str">
        <f t="shared" si="736"/>
        <v/>
      </c>
      <c r="C4034" s="195"/>
      <c r="D4034" s="527"/>
      <c r="E4034" s="518">
        <f t="shared" si="737"/>
        <v>0</v>
      </c>
      <c r="F4034" s="496">
        <f t="shared" si="738"/>
        <v>0</v>
      </c>
      <c r="G4034" s="499"/>
      <c r="H4034" s="655"/>
      <c r="I4034" s="658"/>
    </row>
    <row r="4035" spans="1:16">
      <c r="A4035" s="263" t="str">
        <f t="shared" si="735"/>
        <v/>
      </c>
      <c r="B4035" s="444" t="str">
        <f t="shared" si="736"/>
        <v/>
      </c>
      <c r="C4035" s="195"/>
      <c r="D4035" s="527"/>
      <c r="E4035" s="518">
        <f t="shared" si="737"/>
        <v>0</v>
      </c>
      <c r="F4035" s="496">
        <f t="shared" si="738"/>
        <v>0</v>
      </c>
      <c r="G4035" s="499"/>
      <c r="H4035" s="655"/>
      <c r="I4035" s="658"/>
    </row>
    <row r="4036" spans="1:16">
      <c r="A4036" s="263" t="str">
        <f t="shared" si="735"/>
        <v/>
      </c>
      <c r="B4036" s="444" t="str">
        <f t="shared" si="736"/>
        <v/>
      </c>
      <c r="C4036" s="195"/>
      <c r="D4036" s="527"/>
      <c r="E4036" s="518">
        <f t="shared" si="737"/>
        <v>0</v>
      </c>
      <c r="F4036" s="496">
        <f t="shared" si="738"/>
        <v>0</v>
      </c>
      <c r="G4036" s="499"/>
      <c r="H4036" s="655"/>
      <c r="I4036" s="658"/>
    </row>
    <row r="4037" spans="1:16">
      <c r="A4037" s="263" t="str">
        <f t="shared" si="735"/>
        <v/>
      </c>
      <c r="B4037" s="444" t="str">
        <f t="shared" si="736"/>
        <v/>
      </c>
      <c r="C4037" s="195"/>
      <c r="D4037" s="527"/>
      <c r="E4037" s="518">
        <f t="shared" si="737"/>
        <v>0</v>
      </c>
      <c r="F4037" s="496">
        <f t="shared" si="738"/>
        <v>0</v>
      </c>
      <c r="G4037" s="499"/>
      <c r="H4037" s="655"/>
      <c r="I4037" s="658"/>
    </row>
    <row r="4038" spans="1:16">
      <c r="A4038" s="263" t="str">
        <f t="shared" si="735"/>
        <v/>
      </c>
      <c r="B4038" s="444" t="str">
        <f t="shared" si="736"/>
        <v/>
      </c>
      <c r="C4038" s="195"/>
      <c r="D4038" s="527"/>
      <c r="E4038" s="518">
        <f t="shared" si="737"/>
        <v>0</v>
      </c>
      <c r="F4038" s="496">
        <f t="shared" si="738"/>
        <v>0</v>
      </c>
      <c r="G4038" s="499"/>
      <c r="H4038" s="655"/>
      <c r="I4038" s="658"/>
    </row>
    <row r="4039" spans="1:16">
      <c r="A4039" s="263" t="str">
        <f t="shared" si="735"/>
        <v/>
      </c>
      <c r="B4039" s="444" t="str">
        <f t="shared" si="736"/>
        <v/>
      </c>
      <c r="C4039" s="195"/>
      <c r="D4039" s="527"/>
      <c r="E4039" s="518">
        <f t="shared" si="737"/>
        <v>0</v>
      </c>
      <c r="F4039" s="496">
        <f t="shared" si="738"/>
        <v>0</v>
      </c>
      <c r="G4039" s="519"/>
      <c r="H4039" s="655"/>
      <c r="I4039" s="658"/>
    </row>
    <row r="4040" spans="1:16" ht="31.5" customHeight="1" thickBot="1">
      <c r="A4040" s="234"/>
      <c r="B4040" s="456"/>
      <c r="C4040" s="235"/>
      <c r="D4040" s="237"/>
      <c r="E4040" s="237"/>
      <c r="F4040" s="238" t="s">
        <v>83</v>
      </c>
      <c r="G4040" s="262">
        <f>ROUND(SUM(F4028:F4039),0)</f>
        <v>0</v>
      </c>
      <c r="I4040" s="326"/>
    </row>
    <row r="4041" spans="1:16" ht="13.5" thickTop="1">
      <c r="A4041" s="186" t="s">
        <v>76</v>
      </c>
      <c r="B4041" s="446"/>
      <c r="C4041" s="241"/>
      <c r="D4041" s="243"/>
      <c r="E4041" s="243"/>
      <c r="F4041" s="242"/>
      <c r="G4041" s="244"/>
      <c r="I4041" s="326"/>
    </row>
    <row r="4042" spans="1:16">
      <c r="A4042" s="245" t="s">
        <v>57</v>
      </c>
      <c r="B4042" s="455"/>
      <c r="C4042" s="246"/>
      <c r="D4042" s="317"/>
      <c r="E4042" s="248" t="s">
        <v>77</v>
      </c>
      <c r="F4042" s="249" t="s">
        <v>78</v>
      </c>
      <c r="G4042" s="264" t="s">
        <v>77</v>
      </c>
      <c r="H4042" s="220"/>
      <c r="I4042" s="325"/>
    </row>
    <row r="4043" spans="1:16">
      <c r="A4043" s="185" t="s">
        <v>87</v>
      </c>
      <c r="B4043" s="453"/>
      <c r="C4043" s="265"/>
      <c r="D4043" s="318"/>
      <c r="E4043" s="229">
        <f>ROUND(SUM(G4002,G4017,G4025,G4040),2)</f>
        <v>0</v>
      </c>
      <c r="F4043" s="266">
        <f>A</f>
        <v>0</v>
      </c>
      <c r="G4043" s="267">
        <f>E4043*F4043</f>
        <v>0</v>
      </c>
      <c r="I4043" s="326"/>
    </row>
    <row r="4044" spans="1:16">
      <c r="A4044" s="185" t="s">
        <v>85</v>
      </c>
      <c r="B4044" s="453"/>
      <c r="C4044" s="265"/>
      <c r="D4044" s="318"/>
      <c r="E4044" s="229">
        <f>SUM(G4002,G4017,G4025,G4040)</f>
        <v>0</v>
      </c>
      <c r="F4044" s="266">
        <f>I</f>
        <v>0</v>
      </c>
      <c r="G4044" s="267">
        <f>E4044*F4044</f>
        <v>0</v>
      </c>
      <c r="I4044" s="326"/>
    </row>
    <row r="4045" spans="1:16">
      <c r="A4045" s="185" t="s">
        <v>86</v>
      </c>
      <c r="B4045" s="453"/>
      <c r="C4045" s="265"/>
      <c r="D4045" s="318"/>
      <c r="E4045" s="229">
        <f>SUM(G4002,G4017,G4025,G4040)</f>
        <v>0</v>
      </c>
      <c r="F4045" s="266">
        <f>U</f>
        <v>0</v>
      </c>
      <c r="G4045" s="267">
        <f>E4045*F4045</f>
        <v>0</v>
      </c>
      <c r="I4045" s="326"/>
    </row>
    <row r="4046" spans="1:16" ht="33" customHeight="1" thickBot="1">
      <c r="A4046" s="234"/>
      <c r="B4046" s="456"/>
      <c r="C4046" s="235"/>
      <c r="D4046" s="237"/>
      <c r="E4046" s="237"/>
      <c r="F4046" s="268" t="s">
        <v>84</v>
      </c>
      <c r="G4046" s="262">
        <f>SUM(G4043:G4045)</f>
        <v>0</v>
      </c>
      <c r="I4046" s="326"/>
      <c r="J4046" s="295"/>
      <c r="K4046" s="296"/>
      <c r="L4046" s="296"/>
      <c r="M4046" s="296"/>
      <c r="N4046" s="296"/>
      <c r="O4046" s="296"/>
    </row>
    <row r="4047" spans="1:16" s="211" customFormat="1" ht="14" thickTop="1" thickBot="1">
      <c r="A4047" s="269"/>
      <c r="B4047" s="443"/>
      <c r="C4047" s="270"/>
      <c r="D4047" s="319"/>
      <c r="E4047" s="271" t="s">
        <v>89</v>
      </c>
      <c r="F4047" s="272"/>
      <c r="G4047" s="273">
        <f>ROUND(SUM(G4002,G4017,G4025,G4040,G4046),0)</f>
        <v>0</v>
      </c>
      <c r="I4047" s="327"/>
      <c r="J4047" s="212" t="str">
        <f>B3986</f>
        <v>2,4,13</v>
      </c>
      <c r="K4047" s="274">
        <f>E4043</f>
        <v>0</v>
      </c>
      <c r="L4047" s="294">
        <f>G4043</f>
        <v>0</v>
      </c>
      <c r="M4047" s="294">
        <f>G4044</f>
        <v>0</v>
      </c>
      <c r="N4047" s="294">
        <f>G4045</f>
        <v>0</v>
      </c>
      <c r="O4047" s="299">
        <f>SUM(K4047:N4047)</f>
        <v>0</v>
      </c>
      <c r="P4047" s="294"/>
    </row>
    <row r="4048" spans="1:16" ht="13.5" thickTop="1">
      <c r="A4048" s="275" t="s">
        <v>97</v>
      </c>
      <c r="B4048" s="438"/>
      <c r="C4048" s="215"/>
      <c r="D4048" s="217"/>
      <c r="E4048" s="217"/>
      <c r="F4048" s="216"/>
      <c r="G4048" s="219"/>
      <c r="I4048" s="326"/>
      <c r="P4048" s="294"/>
    </row>
    <row r="4049" spans="1:16">
      <c r="A4049" s="275"/>
      <c r="B4049" s="452"/>
      <c r="C4049" s="276"/>
      <c r="D4049" s="320"/>
      <c r="E4049" s="217"/>
      <c r="F4049" s="216"/>
      <c r="G4049" s="277">
        <f ca="1">TODAY()</f>
        <v>44839</v>
      </c>
      <c r="I4049" s="326"/>
      <c r="P4049" s="294"/>
    </row>
    <row r="4050" spans="1:16" ht="13.5" thickBot="1">
      <c r="A4050" s="234"/>
      <c r="B4050" s="456"/>
      <c r="C4050" s="235"/>
      <c r="D4050" s="237"/>
      <c r="E4050" s="237"/>
      <c r="F4050" s="236"/>
      <c r="G4050" s="278"/>
      <c r="I4050" s="326"/>
      <c r="P4050" s="294"/>
    </row>
    <row r="4051" spans="1:16" s="199" customFormat="1" ht="13.5" thickTop="1">
      <c r="A4051" s="196" t="s">
        <v>109</v>
      </c>
      <c r="B4051" s="458"/>
      <c r="C4051" s="196"/>
      <c r="D4051" s="198"/>
      <c r="E4051" s="198"/>
      <c r="F4051" s="197"/>
      <c r="G4051" s="197"/>
      <c r="I4051" s="321"/>
      <c r="J4051" s="200"/>
      <c r="O4051" s="297"/>
    </row>
    <row r="4052" spans="1:16" s="199" customFormat="1">
      <c r="A4052" s="196" t="str">
        <f>CONCATENATE('Prestaciones y AIU'!A3745," ANALISIS DE PRECIOS UNITARIOS")</f>
        <v xml:space="preserve"> ANALISIS DE PRECIOS UNITARIOS</v>
      </c>
      <c r="B4052" s="458"/>
      <c r="C4052" s="196"/>
      <c r="D4052" s="198"/>
      <c r="E4052" s="198"/>
      <c r="F4052" s="197"/>
      <c r="G4052" s="197"/>
      <c r="I4052" s="321"/>
      <c r="J4052" s="200"/>
      <c r="O4052" s="297"/>
    </row>
    <row r="4053" spans="1:16" s="199" customFormat="1">
      <c r="A4053" s="196" t="str">
        <f>Objeto_LIC</f>
        <v>OPTIMIZACION DEL SISTEMA DE ABASTECIMIENTO (ADUCCION, PRETRATAMIENTO Y CONDUCCION) DEL MUNICPIO DE TAME, DEPARTAMENTO DE ARAUCA</v>
      </c>
      <c r="B4053" s="458"/>
      <c r="C4053" s="196"/>
      <c r="D4053" s="198"/>
      <c r="E4053" s="198"/>
      <c r="F4053" s="197"/>
      <c r="G4053" s="197"/>
      <c r="I4053" s="321"/>
      <c r="J4053" s="200"/>
      <c r="O4053" s="297"/>
    </row>
    <row r="4054" spans="1:16" s="199" customFormat="1">
      <c r="A4054" s="196"/>
      <c r="B4054" s="458"/>
      <c r="C4054" s="196"/>
      <c r="D4054" s="198"/>
      <c r="E4054" s="198"/>
      <c r="F4054" s="197"/>
      <c r="G4054" s="197"/>
      <c r="I4054" s="321"/>
      <c r="J4054" s="200"/>
      <c r="O4054" s="297"/>
    </row>
    <row r="4055" spans="1:16" ht="13.5" thickBot="1">
      <c r="A4055" s="201"/>
      <c r="B4055" s="448"/>
      <c r="C4055" s="201"/>
      <c r="D4055" s="203"/>
      <c r="E4055" s="203"/>
      <c r="F4055" s="202"/>
      <c r="G4055" s="202"/>
    </row>
    <row r="4056" spans="1:16" s="211" customFormat="1" ht="13.5" thickTop="1">
      <c r="A4056" s="206"/>
      <c r="B4056" s="457"/>
      <c r="C4056" s="207"/>
      <c r="D4056" s="209"/>
      <c r="E4056" s="209"/>
      <c r="F4056" s="208"/>
      <c r="G4056" s="210" t="s">
        <v>110</v>
      </c>
      <c r="I4056" s="323"/>
      <c r="J4056" s="212"/>
      <c r="O4056" s="297"/>
    </row>
    <row r="4057" spans="1:16">
      <c r="A4057" s="213" t="s">
        <v>62</v>
      </c>
      <c r="B4057" s="750">
        <f>Proponente</f>
        <v>0</v>
      </c>
      <c r="C4057" s="750"/>
      <c r="D4057" s="750"/>
      <c r="E4057" s="750"/>
      <c r="F4057" s="750"/>
      <c r="G4057" s="751"/>
    </row>
    <row r="4058" spans="1:16" ht="35" customHeight="1">
      <c r="A4058" s="213" t="s">
        <v>63</v>
      </c>
      <c r="B4058" s="470" t="s">
        <v>371</v>
      </c>
      <c r="C4058" s="750" t="str">
        <f>VLOOKUP(B4058,Presupuesto!$A$4:$B$106,2,FALSE)</f>
        <v>Suministro e instalación de Tubería PVC sanitaria diametro 3" para niples de construccion de orificios de distribucion desarenadores</v>
      </c>
      <c r="D4058" s="750"/>
      <c r="E4058" s="750"/>
      <c r="F4058" s="750"/>
      <c r="G4058" s="751"/>
    </row>
    <row r="4059" spans="1:16">
      <c r="A4059" s="214"/>
      <c r="B4059" s="438"/>
      <c r="C4059" s="215"/>
      <c r="D4059" s="217"/>
      <c r="E4059" s="217"/>
      <c r="F4059" s="218" t="s">
        <v>88</v>
      </c>
      <c r="G4059" s="582" t="str">
        <f>IF(B4058=0,"-",VLOOKUP(B4058,Presupuesto!$A$5:$C$119,3,FALSE))</f>
        <v>ML</v>
      </c>
      <c r="H4059" s="582"/>
      <c r="I4059" s="582"/>
      <c r="J4059" s="582"/>
      <c r="K4059" s="583"/>
    </row>
    <row r="4060" spans="1:16" ht="13.5" thickBot="1">
      <c r="A4060" s="213" t="s">
        <v>64</v>
      </c>
      <c r="B4060" s="438"/>
      <c r="C4060" s="215"/>
      <c r="D4060" s="217"/>
      <c r="E4060" s="217"/>
      <c r="F4060" s="216"/>
      <c r="G4060" s="219"/>
      <c r="I4060" s="324"/>
      <c r="J4060" s="295"/>
      <c r="K4060" s="296"/>
      <c r="L4060" s="296"/>
      <c r="M4060" s="296"/>
      <c r="N4060" s="296"/>
      <c r="O4060" s="296"/>
    </row>
    <row r="4061" spans="1:16" s="220" customFormat="1" ht="13.5" thickTop="1">
      <c r="A4061" s="221" t="s">
        <v>57</v>
      </c>
      <c r="B4061" s="447" t="s">
        <v>65</v>
      </c>
      <c r="C4061" s="222" t="s">
        <v>66</v>
      </c>
      <c r="D4061" s="223" t="s">
        <v>74</v>
      </c>
      <c r="E4061" s="224" t="s">
        <v>100</v>
      </c>
      <c r="F4061" s="224" t="s">
        <v>79</v>
      </c>
      <c r="G4061" s="225" t="s">
        <v>70</v>
      </c>
      <c r="I4061" s="657"/>
      <c r="J4061" s="226"/>
      <c r="O4061" s="296"/>
    </row>
    <row r="4062" spans="1:16">
      <c r="A4062" s="227" t="str">
        <f t="shared" ref="A4062:A4073" si="739">IF(I4062=0,"-",VLOOKUP(I4062,EQUIPOS,2,FALSE))</f>
        <v>-</v>
      </c>
      <c r="B4062" s="228"/>
      <c r="C4062" s="228"/>
      <c r="D4062" s="494"/>
      <c r="E4062" s="495">
        <f t="shared" ref="E4062:E4073" si="740">IF(I4062=0,0,VLOOKUP(I4062,EQUIPOS,4,FALSE))</f>
        <v>0</v>
      </c>
      <c r="F4062" s="496">
        <f t="shared" ref="F4062:F4073" si="741">IF(D4062=0,0,E4062/D4062)</f>
        <v>0</v>
      </c>
      <c r="G4062" s="497"/>
      <c r="H4062" s="655"/>
      <c r="I4062" s="658"/>
    </row>
    <row r="4063" spans="1:16">
      <c r="A4063" s="227" t="str">
        <f t="shared" si="739"/>
        <v>-</v>
      </c>
      <c r="B4063" s="228"/>
      <c r="C4063" s="228"/>
      <c r="D4063" s="494"/>
      <c r="E4063" s="495">
        <f t="shared" si="740"/>
        <v>0</v>
      </c>
      <c r="F4063" s="496">
        <f t="shared" si="741"/>
        <v>0</v>
      </c>
      <c r="G4063" s="499"/>
      <c r="H4063" s="655"/>
      <c r="I4063" s="658"/>
    </row>
    <row r="4064" spans="1:16">
      <c r="A4064" s="227" t="str">
        <f t="shared" si="739"/>
        <v>-</v>
      </c>
      <c r="B4064" s="228"/>
      <c r="C4064" s="228"/>
      <c r="D4064" s="494"/>
      <c r="E4064" s="495">
        <f t="shared" si="740"/>
        <v>0</v>
      </c>
      <c r="F4064" s="496">
        <f t="shared" si="741"/>
        <v>0</v>
      </c>
      <c r="G4064" s="499"/>
      <c r="H4064" s="655"/>
      <c r="I4064" s="658"/>
    </row>
    <row r="4065" spans="1:15">
      <c r="A4065" s="227" t="str">
        <f t="shared" si="739"/>
        <v>-</v>
      </c>
      <c r="B4065" s="228"/>
      <c r="C4065" s="228"/>
      <c r="D4065" s="494"/>
      <c r="E4065" s="495">
        <f t="shared" si="740"/>
        <v>0</v>
      </c>
      <c r="F4065" s="496">
        <f t="shared" si="741"/>
        <v>0</v>
      </c>
      <c r="G4065" s="499"/>
      <c r="H4065" s="655"/>
      <c r="I4065" s="658"/>
    </row>
    <row r="4066" spans="1:15">
      <c r="A4066" s="227" t="str">
        <f t="shared" si="739"/>
        <v>-</v>
      </c>
      <c r="B4066" s="228"/>
      <c r="C4066" s="228"/>
      <c r="D4066" s="494"/>
      <c r="E4066" s="495">
        <f t="shared" si="740"/>
        <v>0</v>
      </c>
      <c r="F4066" s="496">
        <f t="shared" si="741"/>
        <v>0</v>
      </c>
      <c r="G4066" s="499"/>
      <c r="H4066" s="655"/>
      <c r="I4066" s="658"/>
    </row>
    <row r="4067" spans="1:15">
      <c r="A4067" s="227" t="str">
        <f t="shared" si="739"/>
        <v>-</v>
      </c>
      <c r="B4067" s="228"/>
      <c r="C4067" s="228"/>
      <c r="D4067" s="494"/>
      <c r="E4067" s="495">
        <f t="shared" si="740"/>
        <v>0</v>
      </c>
      <c r="F4067" s="496">
        <f t="shared" si="741"/>
        <v>0</v>
      </c>
      <c r="G4067" s="499"/>
      <c r="H4067" s="655"/>
      <c r="I4067" s="658"/>
    </row>
    <row r="4068" spans="1:15">
      <c r="A4068" s="227" t="str">
        <f t="shared" si="739"/>
        <v>-</v>
      </c>
      <c r="B4068" s="228"/>
      <c r="C4068" s="228"/>
      <c r="D4068" s="494"/>
      <c r="E4068" s="495">
        <f t="shared" si="740"/>
        <v>0</v>
      </c>
      <c r="F4068" s="496">
        <f t="shared" si="741"/>
        <v>0</v>
      </c>
      <c r="G4068" s="499"/>
      <c r="H4068" s="655"/>
      <c r="I4068" s="658"/>
    </row>
    <row r="4069" spans="1:15">
      <c r="A4069" s="227" t="str">
        <f t="shared" si="739"/>
        <v>-</v>
      </c>
      <c r="B4069" s="228"/>
      <c r="C4069" s="228"/>
      <c r="D4069" s="494"/>
      <c r="E4069" s="495">
        <f t="shared" si="740"/>
        <v>0</v>
      </c>
      <c r="F4069" s="496">
        <f t="shared" si="741"/>
        <v>0</v>
      </c>
      <c r="G4069" s="499"/>
      <c r="H4069" s="655"/>
      <c r="I4069" s="658"/>
    </row>
    <row r="4070" spans="1:15">
      <c r="A4070" s="227" t="str">
        <f t="shared" si="739"/>
        <v>-</v>
      </c>
      <c r="B4070" s="228"/>
      <c r="C4070" s="228"/>
      <c r="D4070" s="494"/>
      <c r="E4070" s="495">
        <f t="shared" si="740"/>
        <v>0</v>
      </c>
      <c r="F4070" s="496">
        <f t="shared" si="741"/>
        <v>0</v>
      </c>
      <c r="G4070" s="499"/>
      <c r="H4070" s="655"/>
      <c r="I4070" s="658"/>
    </row>
    <row r="4071" spans="1:15">
      <c r="A4071" s="227" t="str">
        <f t="shared" si="739"/>
        <v>-</v>
      </c>
      <c r="B4071" s="228"/>
      <c r="C4071" s="228"/>
      <c r="D4071" s="494"/>
      <c r="E4071" s="495">
        <f t="shared" si="740"/>
        <v>0</v>
      </c>
      <c r="F4071" s="496">
        <f t="shared" si="741"/>
        <v>0</v>
      </c>
      <c r="G4071" s="499"/>
      <c r="H4071" s="655"/>
      <c r="I4071" s="658"/>
    </row>
    <row r="4072" spans="1:15">
      <c r="A4072" s="227" t="str">
        <f t="shared" si="739"/>
        <v>-</v>
      </c>
      <c r="B4072" s="228"/>
      <c r="C4072" s="228"/>
      <c r="D4072" s="494"/>
      <c r="E4072" s="495">
        <f t="shared" si="740"/>
        <v>0</v>
      </c>
      <c r="F4072" s="496">
        <f t="shared" si="741"/>
        <v>0</v>
      </c>
      <c r="G4072" s="499"/>
      <c r="H4072" s="655"/>
      <c r="I4072" s="658"/>
    </row>
    <row r="4073" spans="1:15">
      <c r="A4073" s="227" t="str">
        <f t="shared" si="739"/>
        <v>-</v>
      </c>
      <c r="B4073" s="228"/>
      <c r="C4073" s="228"/>
      <c r="D4073" s="494"/>
      <c r="E4073" s="495">
        <f t="shared" si="740"/>
        <v>0</v>
      </c>
      <c r="F4073" s="496">
        <f t="shared" si="741"/>
        <v>0</v>
      </c>
      <c r="G4073" s="499"/>
      <c r="H4073" s="655"/>
      <c r="I4073" s="658"/>
    </row>
    <row r="4074" spans="1:15" ht="13.5" thickBot="1">
      <c r="A4074" s="234"/>
      <c r="B4074" s="456"/>
      <c r="C4074" s="235"/>
      <c r="D4074" s="503"/>
      <c r="E4074" s="503"/>
      <c r="F4074" s="238" t="s">
        <v>80</v>
      </c>
      <c r="G4074" s="239">
        <f>SUM(F4062:F4073)</f>
        <v>0</v>
      </c>
      <c r="H4074" s="655"/>
      <c r="I4074" s="659"/>
    </row>
    <row r="4075" spans="1:15" ht="13.5" thickTop="1">
      <c r="A4075" s="240" t="s">
        <v>67</v>
      </c>
      <c r="B4075" s="446"/>
      <c r="C4075" s="241"/>
      <c r="D4075" s="509"/>
      <c r="E4075" s="509"/>
      <c r="F4075" s="510"/>
      <c r="G4075" s="511"/>
      <c r="H4075" s="655"/>
      <c r="I4075" s="659"/>
    </row>
    <row r="4076" spans="1:15" s="220" customFormat="1" ht="26">
      <c r="A4076" s="245" t="s">
        <v>57</v>
      </c>
      <c r="B4076" s="455"/>
      <c r="C4076" s="247" t="s">
        <v>58</v>
      </c>
      <c r="D4076" s="515" t="s">
        <v>68</v>
      </c>
      <c r="E4076" s="516" t="s">
        <v>69</v>
      </c>
      <c r="F4076" s="516" t="s">
        <v>79</v>
      </c>
      <c r="G4076" s="250" t="s">
        <v>70</v>
      </c>
      <c r="H4076" s="664"/>
      <c r="I4076" s="657"/>
      <c r="J4076" s="226"/>
      <c r="O4076" s="296"/>
    </row>
    <row r="4077" spans="1:15">
      <c r="A4077" s="748" t="str">
        <f t="shared" ref="A4077:A4088" si="742">IF(I4077=0,"",VLOOKUP(I4077,MATERIALES,2,FALSE))</f>
        <v/>
      </c>
      <c r="B4077" s="749"/>
      <c r="C4077" s="251" t="str">
        <f t="shared" ref="C4077:C4085" si="743">IF(I4077=0,"",VLOOKUP(I4077,MATERIALES,3,FALSE))</f>
        <v/>
      </c>
      <c r="D4077" s="494"/>
      <c r="E4077" s="518">
        <f t="shared" ref="E4077:E4088" si="744">IF(I4077=0,0,VLOOKUP(I4077,MATERIALES,4,FALSE))</f>
        <v>0</v>
      </c>
      <c r="F4077" s="496">
        <f>D4077*E4077</f>
        <v>0</v>
      </c>
      <c r="G4077" s="497"/>
      <c r="H4077" s="655"/>
      <c r="I4077" s="658"/>
    </row>
    <row r="4078" spans="1:15">
      <c r="A4078" s="748" t="str">
        <f t="shared" si="742"/>
        <v/>
      </c>
      <c r="B4078" s="749"/>
      <c r="C4078" s="251" t="str">
        <f t="shared" si="743"/>
        <v/>
      </c>
      <c r="D4078" s="494"/>
      <c r="E4078" s="518">
        <f t="shared" si="744"/>
        <v>0</v>
      </c>
      <c r="F4078" s="496">
        <f t="shared" ref="F4078:F4088" si="745">D4078*E4078</f>
        <v>0</v>
      </c>
      <c r="G4078" s="499"/>
      <c r="H4078" s="655"/>
      <c r="I4078" s="661"/>
    </row>
    <row r="4079" spans="1:15">
      <c r="A4079" s="748" t="str">
        <f t="shared" si="742"/>
        <v/>
      </c>
      <c r="B4079" s="749"/>
      <c r="C4079" s="251" t="str">
        <f t="shared" si="743"/>
        <v/>
      </c>
      <c r="D4079" s="494"/>
      <c r="E4079" s="518">
        <f t="shared" si="744"/>
        <v>0</v>
      </c>
      <c r="F4079" s="496">
        <f t="shared" si="745"/>
        <v>0</v>
      </c>
      <c r="G4079" s="499"/>
      <c r="H4079" s="655"/>
      <c r="I4079" s="661"/>
    </row>
    <row r="4080" spans="1:15">
      <c r="A4080" s="748" t="str">
        <f t="shared" si="742"/>
        <v/>
      </c>
      <c r="B4080" s="749"/>
      <c r="C4080" s="251" t="str">
        <f t="shared" si="743"/>
        <v/>
      </c>
      <c r="D4080" s="494"/>
      <c r="E4080" s="518">
        <f t="shared" si="744"/>
        <v>0</v>
      </c>
      <c r="F4080" s="496">
        <f t="shared" si="745"/>
        <v>0</v>
      </c>
      <c r="G4080" s="499"/>
      <c r="H4080" s="655"/>
      <c r="I4080" s="658"/>
    </row>
    <row r="4081" spans="1:9">
      <c r="A4081" s="748" t="str">
        <f t="shared" si="742"/>
        <v/>
      </c>
      <c r="B4081" s="749"/>
      <c r="C4081" s="251" t="str">
        <f t="shared" si="743"/>
        <v/>
      </c>
      <c r="D4081" s="494"/>
      <c r="E4081" s="518">
        <f t="shared" si="744"/>
        <v>0</v>
      </c>
      <c r="F4081" s="496">
        <f t="shared" si="745"/>
        <v>0</v>
      </c>
      <c r="G4081" s="499"/>
      <c r="H4081" s="655"/>
      <c r="I4081" s="658"/>
    </row>
    <row r="4082" spans="1:9">
      <c r="A4082" s="748" t="str">
        <f t="shared" si="742"/>
        <v/>
      </c>
      <c r="B4082" s="749"/>
      <c r="C4082" s="251" t="str">
        <f t="shared" si="743"/>
        <v/>
      </c>
      <c r="D4082" s="494"/>
      <c r="E4082" s="518">
        <f t="shared" si="744"/>
        <v>0</v>
      </c>
      <c r="F4082" s="496">
        <f t="shared" si="745"/>
        <v>0</v>
      </c>
      <c r="G4082" s="499"/>
      <c r="H4082" s="655"/>
      <c r="I4082" s="658"/>
    </row>
    <row r="4083" spans="1:9">
      <c r="A4083" s="748" t="str">
        <f t="shared" si="742"/>
        <v/>
      </c>
      <c r="B4083" s="749"/>
      <c r="C4083" s="251" t="str">
        <f t="shared" si="743"/>
        <v/>
      </c>
      <c r="D4083" s="494"/>
      <c r="E4083" s="518">
        <f t="shared" si="744"/>
        <v>0</v>
      </c>
      <c r="F4083" s="496">
        <f t="shared" si="745"/>
        <v>0</v>
      </c>
      <c r="G4083" s="499"/>
      <c r="H4083" s="655"/>
      <c r="I4083" s="658"/>
    </row>
    <row r="4084" spans="1:9">
      <c r="A4084" s="748" t="str">
        <f t="shared" si="742"/>
        <v/>
      </c>
      <c r="B4084" s="749"/>
      <c r="C4084" s="251" t="str">
        <f t="shared" si="743"/>
        <v/>
      </c>
      <c r="D4084" s="494"/>
      <c r="E4084" s="518">
        <f t="shared" si="744"/>
        <v>0</v>
      </c>
      <c r="F4084" s="496">
        <f t="shared" si="745"/>
        <v>0</v>
      </c>
      <c r="G4084" s="253"/>
      <c r="H4084" s="655"/>
      <c r="I4084" s="658"/>
    </row>
    <row r="4085" spans="1:9">
      <c r="A4085" s="748" t="str">
        <f t="shared" si="742"/>
        <v/>
      </c>
      <c r="B4085" s="749"/>
      <c r="C4085" s="251" t="str">
        <f t="shared" si="743"/>
        <v/>
      </c>
      <c r="D4085" s="494"/>
      <c r="E4085" s="518">
        <f t="shared" si="744"/>
        <v>0</v>
      </c>
      <c r="F4085" s="496">
        <f t="shared" si="745"/>
        <v>0</v>
      </c>
      <c r="G4085" s="499"/>
      <c r="H4085" s="655"/>
      <c r="I4085" s="658"/>
    </row>
    <row r="4086" spans="1:9">
      <c r="A4086" s="748" t="str">
        <f t="shared" si="742"/>
        <v/>
      </c>
      <c r="B4086" s="749"/>
      <c r="C4086" s="251"/>
      <c r="D4086" s="494"/>
      <c r="E4086" s="518">
        <f t="shared" si="744"/>
        <v>0</v>
      </c>
      <c r="F4086" s="496">
        <f t="shared" si="745"/>
        <v>0</v>
      </c>
      <c r="G4086" s="499"/>
      <c r="H4086" s="655"/>
      <c r="I4086" s="658"/>
    </row>
    <row r="4087" spans="1:9">
      <c r="A4087" s="748" t="str">
        <f t="shared" si="742"/>
        <v/>
      </c>
      <c r="B4087" s="749"/>
      <c r="C4087" s="251"/>
      <c r="D4087" s="494"/>
      <c r="E4087" s="518">
        <f t="shared" si="744"/>
        <v>0</v>
      </c>
      <c r="F4087" s="496">
        <f t="shared" si="745"/>
        <v>0</v>
      </c>
      <c r="G4087" s="499"/>
      <c r="H4087" s="655"/>
      <c r="I4087" s="658"/>
    </row>
    <row r="4088" spans="1:9">
      <c r="A4088" s="748" t="str">
        <f t="shared" si="742"/>
        <v/>
      </c>
      <c r="B4088" s="749"/>
      <c r="C4088" s="251" t="str">
        <f t="shared" ref="C4088" si="746">IF(I4088=0,"",VLOOKUP(I4088,MATERIALES,3,FALSE))</f>
        <v/>
      </c>
      <c r="D4088" s="494"/>
      <c r="E4088" s="518">
        <f t="shared" si="744"/>
        <v>0</v>
      </c>
      <c r="F4088" s="496">
        <f t="shared" si="745"/>
        <v>0</v>
      </c>
      <c r="G4088" s="519"/>
      <c r="H4088" s="655"/>
      <c r="I4088" s="658"/>
    </row>
    <row r="4089" spans="1:9" ht="26.25" customHeight="1" thickBot="1">
      <c r="A4089" s="214"/>
      <c r="B4089" s="438"/>
      <c r="C4089" s="215"/>
      <c r="D4089" s="483"/>
      <c r="E4089" s="520"/>
      <c r="F4089" s="255" t="s">
        <v>81</v>
      </c>
      <c r="G4089" s="253">
        <f>ROUND(SUM(F4077:F4088),0)</f>
        <v>0</v>
      </c>
      <c r="H4089" s="655"/>
      <c r="I4089" s="659"/>
    </row>
    <row r="4090" spans="1:9" ht="14" thickTop="1" thickBot="1">
      <c r="A4090" s="256" t="s">
        <v>72</v>
      </c>
      <c r="B4090" s="445"/>
      <c r="C4090" s="257"/>
      <c r="D4090" s="523"/>
      <c r="E4090" s="523"/>
      <c r="F4090" s="524"/>
      <c r="G4090" s="525"/>
      <c r="H4090" s="655"/>
      <c r="I4090" s="659"/>
    </row>
    <row r="4091" spans="1:9" ht="13.5" thickTop="1">
      <c r="A4091" s="245" t="s">
        <v>57</v>
      </c>
      <c r="B4091" s="455"/>
      <c r="C4091" s="248" t="s">
        <v>71</v>
      </c>
      <c r="D4091" s="515" t="s">
        <v>75</v>
      </c>
      <c r="E4091" s="516" t="s">
        <v>98</v>
      </c>
      <c r="F4091" s="516" t="s">
        <v>79</v>
      </c>
      <c r="G4091" s="250" t="s">
        <v>70</v>
      </c>
      <c r="H4091" s="655"/>
      <c r="I4091" s="659"/>
    </row>
    <row r="4092" spans="1:9">
      <c r="A4092" s="748" t="str">
        <f>IF(I4092=0,"",VLOOKUP(I4092,EQUIPOS,2,FALSE))</f>
        <v/>
      </c>
      <c r="B4092" s="749"/>
      <c r="C4092" s="195"/>
      <c r="D4092" s="494"/>
      <c r="E4092" s="518">
        <f>IF(I4092=0,0,VLOOKUP(I4092,EQUIPOS,4,FALSE))</f>
        <v>0</v>
      </c>
      <c r="F4092" s="496">
        <f>C4092*D4092*E4092</f>
        <v>0</v>
      </c>
      <c r="G4092" s="497"/>
      <c r="H4092" s="655"/>
      <c r="I4092" s="658"/>
    </row>
    <row r="4093" spans="1:9">
      <c r="A4093" s="748" t="str">
        <f>IF(I4093=0,"",VLOOKUP(I4093,EQUIPOS,2,FALSE))</f>
        <v/>
      </c>
      <c r="B4093" s="749"/>
      <c r="C4093" s="195"/>
      <c r="D4093" s="494"/>
      <c r="E4093" s="518">
        <f>IF(I4093=0,0,VLOOKUP(I4093,EQUIPOS,4,FALSE))</f>
        <v>0</v>
      </c>
      <c r="F4093" s="496">
        <f t="shared" ref="F4093:F4096" si="747">C4093*D4093*E4093</f>
        <v>0</v>
      </c>
      <c r="G4093" s="499"/>
      <c r="H4093" s="655"/>
      <c r="I4093" s="658"/>
    </row>
    <row r="4094" spans="1:9">
      <c r="A4094" s="748" t="str">
        <f>IF(I4094=0,"",VLOOKUP(I4094,EQUIPOS,2,FALSE))</f>
        <v/>
      </c>
      <c r="B4094" s="749"/>
      <c r="C4094" s="195"/>
      <c r="D4094" s="494"/>
      <c r="E4094" s="518">
        <f>IF(I4094=0,0,VLOOKUP(I4094,EQUIPOS,4,FALSE))</f>
        <v>0</v>
      </c>
      <c r="F4094" s="496">
        <f t="shared" si="747"/>
        <v>0</v>
      </c>
      <c r="G4094" s="499"/>
      <c r="H4094" s="655"/>
      <c r="I4094" s="658"/>
    </row>
    <row r="4095" spans="1:9">
      <c r="A4095" s="748" t="str">
        <f>IF(I4095=0,"",VLOOKUP(I4095,EQUIPOS,2,FALSE))</f>
        <v/>
      </c>
      <c r="B4095" s="749"/>
      <c r="C4095" s="195"/>
      <c r="D4095" s="494"/>
      <c r="E4095" s="518">
        <f>IF(I4095=0,0,VLOOKUP(I4095,EQUIPOS,4,FALSE))</f>
        <v>0</v>
      </c>
      <c r="F4095" s="496">
        <f t="shared" si="747"/>
        <v>0</v>
      </c>
      <c r="G4095" s="499"/>
      <c r="H4095" s="655"/>
      <c r="I4095" s="658"/>
    </row>
    <row r="4096" spans="1:9">
      <c r="A4096" s="748" t="str">
        <f>IF(I4096=0,"",VLOOKUP(I4096,EQUIPOS,2,FALSE))</f>
        <v/>
      </c>
      <c r="B4096" s="749"/>
      <c r="C4096" s="195"/>
      <c r="D4096" s="494"/>
      <c r="E4096" s="518">
        <f>IF(I4096=0,0,VLOOKUP(I4096,EQUIPOS,4,FALSE))</f>
        <v>0</v>
      </c>
      <c r="F4096" s="496">
        <f t="shared" si="747"/>
        <v>0</v>
      </c>
      <c r="G4096" s="519"/>
      <c r="H4096" s="655"/>
      <c r="I4096" s="658"/>
    </row>
    <row r="4097" spans="1:9" ht="30.75" customHeight="1" thickBot="1">
      <c r="A4097" s="234"/>
      <c r="B4097" s="456"/>
      <c r="C4097" s="235"/>
      <c r="D4097" s="503"/>
      <c r="E4097" s="528"/>
      <c r="F4097" s="238" t="s">
        <v>82</v>
      </c>
      <c r="G4097" s="262">
        <f>ROUND(SUM(F4092:F4096),0)</f>
        <v>0</v>
      </c>
      <c r="H4097" s="655"/>
      <c r="I4097" s="659"/>
    </row>
    <row r="4098" spans="1:9" ht="13.5" thickTop="1">
      <c r="A4098" s="240" t="s">
        <v>73</v>
      </c>
      <c r="B4098" s="446"/>
      <c r="C4098" s="241"/>
      <c r="D4098" s="509"/>
      <c r="E4098" s="509"/>
      <c r="F4098" s="510"/>
      <c r="G4098" s="511"/>
      <c r="H4098" s="655"/>
      <c r="I4098" s="659"/>
    </row>
    <row r="4099" spans="1:9" ht="26">
      <c r="A4099" s="245" t="s">
        <v>57</v>
      </c>
      <c r="B4099" s="454" t="s">
        <v>58</v>
      </c>
      <c r="C4099" s="247" t="s">
        <v>68</v>
      </c>
      <c r="D4099" s="515" t="s">
        <v>74</v>
      </c>
      <c r="E4099" s="516" t="s">
        <v>69</v>
      </c>
      <c r="F4099" s="516" t="s">
        <v>79</v>
      </c>
      <c r="G4099" s="250" t="s">
        <v>70</v>
      </c>
      <c r="H4099" s="664"/>
      <c r="I4099" s="657"/>
    </row>
    <row r="4100" spans="1:9">
      <c r="A4100" s="263" t="str">
        <f t="shared" ref="A4100:A4111" si="748">IF(I4100=0,"",VLOOKUP(I4100,MANOOBRA,2,FALSE))</f>
        <v/>
      </c>
      <c r="B4100" s="444" t="str">
        <f t="shared" ref="B4100:B4111" si="749">IF(I4100=0,"",VLOOKUP(I4100,MANOOBRA,3,FALSE))</f>
        <v/>
      </c>
      <c r="C4100" s="195"/>
      <c r="D4100" s="563"/>
      <c r="E4100" s="518">
        <f t="shared" ref="E4100:E4111" si="750">IF(I4100=0,0,VLOOKUP(I4100,MANOOBRA,4,FALSE))</f>
        <v>0</v>
      </c>
      <c r="F4100" s="496">
        <f>IF(D4100=0,0,C4100*E4100/D4100)</f>
        <v>0</v>
      </c>
      <c r="G4100" s="497"/>
      <c r="H4100" s="655"/>
      <c r="I4100" s="658"/>
    </row>
    <row r="4101" spans="1:9">
      <c r="A4101" s="263" t="str">
        <f t="shared" si="748"/>
        <v/>
      </c>
      <c r="B4101" s="444" t="str">
        <f t="shared" si="749"/>
        <v/>
      </c>
      <c r="C4101" s="195"/>
      <c r="D4101" s="563"/>
      <c r="E4101" s="518">
        <f t="shared" si="750"/>
        <v>0</v>
      </c>
      <c r="F4101" s="496">
        <f t="shared" ref="F4101:F4111" si="751">IF(D4101=0,0,C4101*E4101/D4101)</f>
        <v>0</v>
      </c>
      <c r="G4101" s="499"/>
      <c r="H4101" s="655"/>
      <c r="I4101" s="658"/>
    </row>
    <row r="4102" spans="1:9">
      <c r="A4102" s="263" t="str">
        <f t="shared" si="748"/>
        <v/>
      </c>
      <c r="B4102" s="444" t="str">
        <f t="shared" si="749"/>
        <v/>
      </c>
      <c r="C4102" s="195"/>
      <c r="D4102" s="527"/>
      <c r="E4102" s="518">
        <f t="shared" si="750"/>
        <v>0</v>
      </c>
      <c r="F4102" s="496">
        <f t="shared" si="751"/>
        <v>0</v>
      </c>
      <c r="G4102" s="499"/>
      <c r="H4102" s="655"/>
      <c r="I4102" s="658"/>
    </row>
    <row r="4103" spans="1:9">
      <c r="A4103" s="263" t="str">
        <f t="shared" si="748"/>
        <v/>
      </c>
      <c r="B4103" s="444" t="str">
        <f t="shared" si="749"/>
        <v/>
      </c>
      <c r="C4103" s="195"/>
      <c r="D4103" s="527"/>
      <c r="E4103" s="518">
        <f t="shared" si="750"/>
        <v>0</v>
      </c>
      <c r="F4103" s="496">
        <f t="shared" si="751"/>
        <v>0</v>
      </c>
      <c r="G4103" s="499"/>
      <c r="H4103" s="655"/>
      <c r="I4103" s="658"/>
    </row>
    <row r="4104" spans="1:9">
      <c r="A4104" s="263" t="str">
        <f t="shared" si="748"/>
        <v/>
      </c>
      <c r="B4104" s="444" t="str">
        <f t="shared" si="749"/>
        <v/>
      </c>
      <c r="C4104" s="195"/>
      <c r="D4104" s="527"/>
      <c r="E4104" s="518">
        <f t="shared" si="750"/>
        <v>0</v>
      </c>
      <c r="F4104" s="496">
        <f t="shared" si="751"/>
        <v>0</v>
      </c>
      <c r="G4104" s="499"/>
      <c r="H4104" s="655"/>
      <c r="I4104" s="658"/>
    </row>
    <row r="4105" spans="1:9">
      <c r="A4105" s="263" t="str">
        <f t="shared" si="748"/>
        <v/>
      </c>
      <c r="B4105" s="444" t="str">
        <f t="shared" si="749"/>
        <v/>
      </c>
      <c r="C4105" s="195"/>
      <c r="D4105" s="527"/>
      <c r="E4105" s="518">
        <f t="shared" si="750"/>
        <v>0</v>
      </c>
      <c r="F4105" s="496">
        <f t="shared" si="751"/>
        <v>0</v>
      </c>
      <c r="G4105" s="499"/>
      <c r="H4105" s="655"/>
      <c r="I4105" s="658"/>
    </row>
    <row r="4106" spans="1:9">
      <c r="A4106" s="263" t="str">
        <f t="shared" si="748"/>
        <v/>
      </c>
      <c r="B4106" s="444" t="str">
        <f t="shared" si="749"/>
        <v/>
      </c>
      <c r="C4106" s="195"/>
      <c r="D4106" s="527"/>
      <c r="E4106" s="518">
        <f t="shared" si="750"/>
        <v>0</v>
      </c>
      <c r="F4106" s="496">
        <f t="shared" si="751"/>
        <v>0</v>
      </c>
      <c r="G4106" s="499"/>
      <c r="H4106" s="655"/>
      <c r="I4106" s="658"/>
    </row>
    <row r="4107" spans="1:9">
      <c r="A4107" s="263" t="str">
        <f t="shared" si="748"/>
        <v/>
      </c>
      <c r="B4107" s="444" t="str">
        <f t="shared" si="749"/>
        <v/>
      </c>
      <c r="C4107" s="195"/>
      <c r="D4107" s="527"/>
      <c r="E4107" s="518">
        <f t="shared" si="750"/>
        <v>0</v>
      </c>
      <c r="F4107" s="496">
        <f t="shared" si="751"/>
        <v>0</v>
      </c>
      <c r="G4107" s="499"/>
      <c r="H4107" s="655"/>
      <c r="I4107" s="658"/>
    </row>
    <row r="4108" spans="1:9">
      <c r="A4108" s="263" t="str">
        <f t="shared" si="748"/>
        <v/>
      </c>
      <c r="B4108" s="444" t="str">
        <f t="shared" si="749"/>
        <v/>
      </c>
      <c r="C4108" s="195"/>
      <c r="D4108" s="527"/>
      <c r="E4108" s="518">
        <f t="shared" si="750"/>
        <v>0</v>
      </c>
      <c r="F4108" s="496">
        <f t="shared" si="751"/>
        <v>0</v>
      </c>
      <c r="G4108" s="499"/>
      <c r="H4108" s="655"/>
      <c r="I4108" s="658"/>
    </row>
    <row r="4109" spans="1:9">
      <c r="A4109" s="263" t="str">
        <f t="shared" si="748"/>
        <v/>
      </c>
      <c r="B4109" s="444" t="str">
        <f t="shared" si="749"/>
        <v/>
      </c>
      <c r="C4109" s="195"/>
      <c r="D4109" s="527"/>
      <c r="E4109" s="518">
        <f t="shared" si="750"/>
        <v>0</v>
      </c>
      <c r="F4109" s="496">
        <f t="shared" si="751"/>
        <v>0</v>
      </c>
      <c r="G4109" s="499"/>
      <c r="H4109" s="655"/>
      <c r="I4109" s="658"/>
    </row>
    <row r="4110" spans="1:9">
      <c r="A4110" s="263" t="str">
        <f t="shared" si="748"/>
        <v/>
      </c>
      <c r="B4110" s="444" t="str">
        <f t="shared" si="749"/>
        <v/>
      </c>
      <c r="C4110" s="195"/>
      <c r="D4110" s="527"/>
      <c r="E4110" s="518">
        <f t="shared" si="750"/>
        <v>0</v>
      </c>
      <c r="F4110" s="496">
        <f t="shared" si="751"/>
        <v>0</v>
      </c>
      <c r="G4110" s="499"/>
      <c r="H4110" s="655"/>
      <c r="I4110" s="658"/>
    </row>
    <row r="4111" spans="1:9">
      <c r="A4111" s="263" t="str">
        <f t="shared" si="748"/>
        <v/>
      </c>
      <c r="B4111" s="444" t="str">
        <f t="shared" si="749"/>
        <v/>
      </c>
      <c r="C4111" s="195"/>
      <c r="D4111" s="527"/>
      <c r="E4111" s="518">
        <f t="shared" si="750"/>
        <v>0</v>
      </c>
      <c r="F4111" s="496">
        <f t="shared" si="751"/>
        <v>0</v>
      </c>
      <c r="G4111" s="519"/>
      <c r="H4111" s="655"/>
      <c r="I4111" s="658"/>
    </row>
    <row r="4112" spans="1:9" ht="31.5" customHeight="1" thickBot="1">
      <c r="A4112" s="234"/>
      <c r="B4112" s="456"/>
      <c r="C4112" s="235"/>
      <c r="D4112" s="237"/>
      <c r="E4112" s="237"/>
      <c r="F4112" s="238" t="s">
        <v>83</v>
      </c>
      <c r="G4112" s="262">
        <f>ROUND(SUM(F4100:F4111),0)</f>
        <v>0</v>
      </c>
      <c r="I4112" s="659"/>
    </row>
    <row r="4113" spans="1:16" ht="13.5" thickTop="1">
      <c r="A4113" s="186" t="s">
        <v>76</v>
      </c>
      <c r="B4113" s="446"/>
      <c r="C4113" s="241"/>
      <c r="D4113" s="243"/>
      <c r="E4113" s="243"/>
      <c r="F4113" s="242"/>
      <c r="G4113" s="244"/>
      <c r="I4113" s="659"/>
    </row>
    <row r="4114" spans="1:16">
      <c r="A4114" s="245" t="s">
        <v>57</v>
      </c>
      <c r="B4114" s="455"/>
      <c r="C4114" s="246"/>
      <c r="D4114" s="317"/>
      <c r="E4114" s="248" t="s">
        <v>77</v>
      </c>
      <c r="F4114" s="249" t="s">
        <v>78</v>
      </c>
      <c r="G4114" s="264" t="s">
        <v>77</v>
      </c>
      <c r="H4114" s="220"/>
      <c r="I4114" s="657"/>
    </row>
    <row r="4115" spans="1:16">
      <c r="A4115" s="185" t="s">
        <v>87</v>
      </c>
      <c r="B4115" s="453"/>
      <c r="C4115" s="265"/>
      <c r="D4115" s="318"/>
      <c r="E4115" s="229">
        <f>ROUND(SUM(G4074,G4089,G4097,G4112),2)</f>
        <v>0</v>
      </c>
      <c r="F4115" s="266">
        <f>A</f>
        <v>0</v>
      </c>
      <c r="G4115" s="267">
        <f>E4115*F4115</f>
        <v>0</v>
      </c>
      <c r="I4115" s="659"/>
    </row>
    <row r="4116" spans="1:16">
      <c r="A4116" s="185" t="s">
        <v>85</v>
      </c>
      <c r="B4116" s="453"/>
      <c r="C4116" s="265"/>
      <c r="D4116" s="318"/>
      <c r="E4116" s="229">
        <f>SUM(G4074,G4089,G4097,G4112)</f>
        <v>0</v>
      </c>
      <c r="F4116" s="266">
        <f>I</f>
        <v>0</v>
      </c>
      <c r="G4116" s="267">
        <f>E4116*F4116</f>
        <v>0</v>
      </c>
      <c r="I4116" s="659"/>
    </row>
    <row r="4117" spans="1:16">
      <c r="A4117" s="185" t="s">
        <v>86</v>
      </c>
      <c r="B4117" s="453"/>
      <c r="C4117" s="265"/>
      <c r="D4117" s="318"/>
      <c r="E4117" s="229">
        <f>SUM(G4074,G4089,G4097,G4112)</f>
        <v>0</v>
      </c>
      <c r="F4117" s="266">
        <f>U</f>
        <v>0</v>
      </c>
      <c r="G4117" s="267">
        <f>E4117*F4117</f>
        <v>0</v>
      </c>
      <c r="I4117" s="659"/>
    </row>
    <row r="4118" spans="1:16" ht="33" customHeight="1" thickBot="1">
      <c r="A4118" s="234"/>
      <c r="B4118" s="456"/>
      <c r="C4118" s="235"/>
      <c r="D4118" s="237"/>
      <c r="E4118" s="237"/>
      <c r="F4118" s="268" t="s">
        <v>84</v>
      </c>
      <c r="G4118" s="262">
        <f>SUM(G4115:G4117)</f>
        <v>0</v>
      </c>
      <c r="I4118" s="659"/>
      <c r="J4118" s="295"/>
      <c r="K4118" s="296"/>
      <c r="L4118" s="296"/>
      <c r="M4118" s="296"/>
      <c r="N4118" s="296"/>
      <c r="O4118" s="296"/>
    </row>
    <row r="4119" spans="1:16" s="211" customFormat="1" ht="14" thickTop="1" thickBot="1">
      <c r="A4119" s="269"/>
      <c r="B4119" s="443"/>
      <c r="C4119" s="270"/>
      <c r="D4119" s="319"/>
      <c r="E4119" s="271" t="s">
        <v>89</v>
      </c>
      <c r="F4119" s="272"/>
      <c r="G4119" s="273">
        <f>ROUND(SUM(G4074,G4089,G4097,G4112,G4118),0)</f>
        <v>0</v>
      </c>
      <c r="I4119" s="660"/>
      <c r="J4119" s="212" t="str">
        <f>B4058</f>
        <v>2,4,14</v>
      </c>
      <c r="K4119" s="274">
        <f>E4115</f>
        <v>0</v>
      </c>
      <c r="L4119" s="294">
        <f>G4115</f>
        <v>0</v>
      </c>
      <c r="M4119" s="294">
        <f>G4116</f>
        <v>0</v>
      </c>
      <c r="N4119" s="294">
        <f>G4117</f>
        <v>0</v>
      </c>
      <c r="O4119" s="299">
        <f>SUM(K4119:N4119)</f>
        <v>0</v>
      </c>
      <c r="P4119" s="294"/>
    </row>
    <row r="4120" spans="1:16" ht="13.5" thickTop="1">
      <c r="A4120" s="275" t="s">
        <v>97</v>
      </c>
      <c r="B4120" s="438"/>
      <c r="C4120" s="215"/>
      <c r="D4120" s="217"/>
      <c r="E4120" s="217"/>
      <c r="F4120" s="216"/>
      <c r="G4120" s="219"/>
      <c r="I4120" s="659"/>
      <c r="P4120" s="294"/>
    </row>
    <row r="4121" spans="1:16">
      <c r="A4121" s="275"/>
      <c r="B4121" s="452"/>
      <c r="C4121" s="276"/>
      <c r="D4121" s="320"/>
      <c r="E4121" s="217"/>
      <c r="F4121" s="216"/>
      <c r="G4121" s="277">
        <f ca="1">TODAY()</f>
        <v>44839</v>
      </c>
      <c r="I4121" s="659"/>
      <c r="P4121" s="294"/>
    </row>
    <row r="4122" spans="1:16" ht="13.5" thickBot="1">
      <c r="A4122" s="234"/>
      <c r="B4122" s="456"/>
      <c r="C4122" s="235"/>
      <c r="D4122" s="237"/>
      <c r="E4122" s="237"/>
      <c r="F4122" s="236"/>
      <c r="G4122" s="278"/>
      <c r="I4122" s="659"/>
      <c r="P4122" s="294"/>
    </row>
    <row r="4123" spans="1:16" s="199" customFormat="1" ht="13.5" thickTop="1">
      <c r="A4123" s="196" t="s">
        <v>109</v>
      </c>
      <c r="B4123" s="458"/>
      <c r="C4123" s="196"/>
      <c r="D4123" s="198"/>
      <c r="E4123" s="198"/>
      <c r="F4123" s="197"/>
      <c r="G4123" s="197"/>
      <c r="I4123" s="321"/>
      <c r="J4123" s="200"/>
      <c r="O4123" s="297"/>
    </row>
    <row r="4124" spans="1:16" s="199" customFormat="1">
      <c r="A4124" s="196" t="str">
        <f>CONCATENATE('Prestaciones y AIU'!A4033," ANALISIS DE PRECIOS UNITARIOS")</f>
        <v xml:space="preserve"> ANALISIS DE PRECIOS UNITARIOS</v>
      </c>
      <c r="B4124" s="458"/>
      <c r="C4124" s="196"/>
      <c r="D4124" s="198"/>
      <c r="E4124" s="198"/>
      <c r="F4124" s="197"/>
      <c r="G4124" s="197"/>
      <c r="I4124" s="321"/>
      <c r="J4124" s="200"/>
      <c r="O4124" s="297"/>
    </row>
    <row r="4125" spans="1:16" s="199" customFormat="1">
      <c r="A4125" s="196" t="str">
        <f>Objeto_LIC</f>
        <v>OPTIMIZACION DEL SISTEMA DE ABASTECIMIENTO (ADUCCION, PRETRATAMIENTO Y CONDUCCION) DEL MUNICPIO DE TAME, DEPARTAMENTO DE ARAUCA</v>
      </c>
      <c r="B4125" s="458"/>
      <c r="C4125" s="196"/>
      <c r="D4125" s="198"/>
      <c r="E4125" s="198"/>
      <c r="F4125" s="197"/>
      <c r="G4125" s="197"/>
      <c r="I4125" s="321"/>
      <c r="J4125" s="200"/>
      <c r="O4125" s="297"/>
    </row>
    <row r="4126" spans="1:16" s="199" customFormat="1">
      <c r="A4126" s="196"/>
      <c r="B4126" s="458"/>
      <c r="C4126" s="196"/>
      <c r="D4126" s="198"/>
      <c r="E4126" s="198"/>
      <c r="F4126" s="197"/>
      <c r="G4126" s="197"/>
      <c r="I4126" s="321"/>
      <c r="J4126" s="200"/>
      <c r="O4126" s="297"/>
    </row>
    <row r="4127" spans="1:16" ht="13.5" thickBot="1">
      <c r="A4127" s="201"/>
      <c r="B4127" s="448"/>
      <c r="C4127" s="201"/>
      <c r="D4127" s="203"/>
      <c r="E4127" s="203"/>
      <c r="F4127" s="202"/>
      <c r="G4127" s="202"/>
    </row>
    <row r="4128" spans="1:16" s="211" customFormat="1" ht="13.5" thickTop="1">
      <c r="A4128" s="206"/>
      <c r="B4128" s="457"/>
      <c r="C4128" s="207"/>
      <c r="D4128" s="209"/>
      <c r="E4128" s="209"/>
      <c r="F4128" s="208"/>
      <c r="G4128" s="210" t="s">
        <v>110</v>
      </c>
      <c r="I4128" s="323"/>
      <c r="J4128" s="212"/>
      <c r="O4128" s="297"/>
    </row>
    <row r="4129" spans="1:15">
      <c r="A4129" s="213" t="s">
        <v>62</v>
      </c>
      <c r="B4129" s="750">
        <f>Proponente</f>
        <v>0</v>
      </c>
      <c r="C4129" s="750"/>
      <c r="D4129" s="750"/>
      <c r="E4129" s="750"/>
      <c r="F4129" s="750"/>
      <c r="G4129" s="751"/>
    </row>
    <row r="4130" spans="1:15" ht="45" customHeight="1">
      <c r="A4130" s="213" t="s">
        <v>63</v>
      </c>
      <c r="B4130" s="470" t="s">
        <v>373</v>
      </c>
      <c r="C4130" s="750" t="str">
        <f>VLOOKUP(B4130,Presupuesto!$A$4:$B$106,2,FALSE)</f>
        <v>Suministro e instalación de escalera de acceso a desarenador, 13 pasos en angulo de 1/4*1/8, en lamina de alfajor con tubo de 3* 1-1/2 calibre 18 estructural, baranda de tubo de 1" con 1/4"</v>
      </c>
      <c r="D4130" s="750"/>
      <c r="E4130" s="750"/>
      <c r="F4130" s="750"/>
      <c r="G4130" s="751"/>
    </row>
    <row r="4131" spans="1:15">
      <c r="A4131" s="214"/>
      <c r="B4131" s="438"/>
      <c r="C4131" s="215"/>
      <c r="D4131" s="217"/>
      <c r="E4131" s="217"/>
      <c r="F4131" s="218" t="s">
        <v>88</v>
      </c>
      <c r="G4131" s="582" t="str">
        <f>IF(B4130=0,"-",VLOOKUP(B4130,Presupuesto!$A$5:$C$119,3,FALSE))</f>
        <v>UND</v>
      </c>
      <c r="H4131" s="582"/>
      <c r="I4131" s="582"/>
      <c r="J4131" s="582"/>
      <c r="K4131" s="583"/>
    </row>
    <row r="4132" spans="1:15" ht="13.5" thickBot="1">
      <c r="A4132" s="213" t="s">
        <v>64</v>
      </c>
      <c r="B4132" s="438"/>
      <c r="C4132" s="215"/>
      <c r="D4132" s="217"/>
      <c r="E4132" s="217"/>
      <c r="F4132" s="216"/>
      <c r="G4132" s="219"/>
      <c r="I4132" s="324"/>
      <c r="J4132" s="295"/>
      <c r="K4132" s="296"/>
      <c r="L4132" s="296"/>
      <c r="M4132" s="296"/>
      <c r="N4132" s="296"/>
      <c r="O4132" s="296"/>
    </row>
    <row r="4133" spans="1:15" s="220" customFormat="1" ht="13.5" thickTop="1">
      <c r="A4133" s="221" t="s">
        <v>57</v>
      </c>
      <c r="B4133" s="447" t="s">
        <v>65</v>
      </c>
      <c r="C4133" s="222" t="s">
        <v>66</v>
      </c>
      <c r="D4133" s="223" t="s">
        <v>74</v>
      </c>
      <c r="E4133" s="224" t="s">
        <v>100</v>
      </c>
      <c r="F4133" s="224" t="s">
        <v>79</v>
      </c>
      <c r="G4133" s="225" t="s">
        <v>70</v>
      </c>
      <c r="I4133" s="657"/>
      <c r="J4133" s="226"/>
      <c r="O4133" s="296"/>
    </row>
    <row r="4134" spans="1:15">
      <c r="A4134" s="227" t="str">
        <f t="shared" ref="A4134:A4145" si="752">IF(I4134=0,"-",VLOOKUP(I4134,EQUIPOS,2,FALSE))</f>
        <v>-</v>
      </c>
      <c r="B4134" s="228"/>
      <c r="C4134" s="228"/>
      <c r="D4134" s="494"/>
      <c r="E4134" s="229">
        <f t="shared" ref="E4134:E4145" si="753">IF(I4134=0,0,VLOOKUP(I4134,EQUIPOS,4,FALSE))</f>
        <v>0</v>
      </c>
      <c r="F4134" s="230">
        <f t="shared" ref="F4134:F4145" si="754">IF(D4134=0,0,E4134/D4134)</f>
        <v>0</v>
      </c>
      <c r="G4134" s="231"/>
      <c r="I4134" s="658"/>
    </row>
    <row r="4135" spans="1:15">
      <c r="A4135" s="227" t="str">
        <f t="shared" si="752"/>
        <v>-</v>
      </c>
      <c r="B4135" s="228"/>
      <c r="C4135" s="228"/>
      <c r="D4135" s="494"/>
      <c r="E4135" s="229">
        <f t="shared" si="753"/>
        <v>0</v>
      </c>
      <c r="F4135" s="230">
        <f t="shared" si="754"/>
        <v>0</v>
      </c>
      <c r="G4135" s="232"/>
      <c r="I4135" s="658"/>
    </row>
    <row r="4136" spans="1:15">
      <c r="A4136" s="227" t="str">
        <f t="shared" si="752"/>
        <v>-</v>
      </c>
      <c r="B4136" s="228"/>
      <c r="C4136" s="228"/>
      <c r="D4136" s="494"/>
      <c r="E4136" s="229">
        <f t="shared" si="753"/>
        <v>0</v>
      </c>
      <c r="F4136" s="230">
        <f t="shared" si="754"/>
        <v>0</v>
      </c>
      <c r="G4136" s="232"/>
      <c r="I4136" s="658"/>
    </row>
    <row r="4137" spans="1:15">
      <c r="A4137" s="227" t="str">
        <f t="shared" si="752"/>
        <v>-</v>
      </c>
      <c r="B4137" s="228"/>
      <c r="C4137" s="228"/>
      <c r="D4137" s="494"/>
      <c r="E4137" s="229">
        <f t="shared" si="753"/>
        <v>0</v>
      </c>
      <c r="F4137" s="230">
        <f t="shared" si="754"/>
        <v>0</v>
      </c>
      <c r="G4137" s="232"/>
      <c r="I4137" s="658"/>
    </row>
    <row r="4138" spans="1:15">
      <c r="A4138" s="227" t="str">
        <f t="shared" si="752"/>
        <v>-</v>
      </c>
      <c r="B4138" s="228"/>
      <c r="C4138" s="228"/>
      <c r="D4138" s="494"/>
      <c r="E4138" s="229">
        <f t="shared" si="753"/>
        <v>0</v>
      </c>
      <c r="F4138" s="230">
        <f t="shared" si="754"/>
        <v>0</v>
      </c>
      <c r="G4138" s="232"/>
      <c r="I4138" s="658"/>
    </row>
    <row r="4139" spans="1:15">
      <c r="A4139" s="227" t="str">
        <f t="shared" si="752"/>
        <v>-</v>
      </c>
      <c r="B4139" s="228"/>
      <c r="C4139" s="228"/>
      <c r="D4139" s="494"/>
      <c r="E4139" s="229">
        <f t="shared" si="753"/>
        <v>0</v>
      </c>
      <c r="F4139" s="230">
        <f t="shared" si="754"/>
        <v>0</v>
      </c>
      <c r="G4139" s="232"/>
      <c r="I4139" s="658"/>
    </row>
    <row r="4140" spans="1:15">
      <c r="A4140" s="227" t="str">
        <f t="shared" si="752"/>
        <v>-</v>
      </c>
      <c r="B4140" s="228"/>
      <c r="C4140" s="228"/>
      <c r="D4140" s="494"/>
      <c r="E4140" s="229">
        <f t="shared" si="753"/>
        <v>0</v>
      </c>
      <c r="F4140" s="230">
        <f t="shared" si="754"/>
        <v>0</v>
      </c>
      <c r="G4140" s="232"/>
      <c r="I4140" s="658"/>
    </row>
    <row r="4141" spans="1:15">
      <c r="A4141" s="227" t="str">
        <f t="shared" si="752"/>
        <v>-</v>
      </c>
      <c r="B4141" s="228"/>
      <c r="C4141" s="228"/>
      <c r="D4141" s="494"/>
      <c r="E4141" s="229">
        <f t="shared" si="753"/>
        <v>0</v>
      </c>
      <c r="F4141" s="230">
        <f t="shared" si="754"/>
        <v>0</v>
      </c>
      <c r="G4141" s="232"/>
      <c r="I4141" s="658"/>
    </row>
    <row r="4142" spans="1:15">
      <c r="A4142" s="227" t="str">
        <f t="shared" si="752"/>
        <v>-</v>
      </c>
      <c r="B4142" s="228"/>
      <c r="C4142" s="228"/>
      <c r="D4142" s="494"/>
      <c r="E4142" s="229">
        <f t="shared" si="753"/>
        <v>0</v>
      </c>
      <c r="F4142" s="230">
        <f t="shared" si="754"/>
        <v>0</v>
      </c>
      <c r="G4142" s="232"/>
      <c r="I4142" s="658"/>
    </row>
    <row r="4143" spans="1:15">
      <c r="A4143" s="227" t="str">
        <f t="shared" si="752"/>
        <v>-</v>
      </c>
      <c r="B4143" s="228"/>
      <c r="C4143" s="228"/>
      <c r="D4143" s="494"/>
      <c r="E4143" s="229">
        <f t="shared" si="753"/>
        <v>0</v>
      </c>
      <c r="F4143" s="230">
        <f t="shared" si="754"/>
        <v>0</v>
      </c>
      <c r="G4143" s="232"/>
      <c r="I4143" s="658"/>
    </row>
    <row r="4144" spans="1:15">
      <c r="A4144" s="227" t="str">
        <f t="shared" si="752"/>
        <v>-</v>
      </c>
      <c r="B4144" s="228"/>
      <c r="C4144" s="228"/>
      <c r="D4144" s="494"/>
      <c r="E4144" s="229">
        <f t="shared" si="753"/>
        <v>0</v>
      </c>
      <c r="F4144" s="230">
        <f t="shared" si="754"/>
        <v>0</v>
      </c>
      <c r="G4144" s="232"/>
      <c r="I4144" s="658"/>
    </row>
    <row r="4145" spans="1:15">
      <c r="A4145" s="227" t="str">
        <f t="shared" si="752"/>
        <v>-</v>
      </c>
      <c r="B4145" s="228"/>
      <c r="C4145" s="228"/>
      <c r="D4145" s="494"/>
      <c r="E4145" s="229">
        <f t="shared" si="753"/>
        <v>0</v>
      </c>
      <c r="F4145" s="230">
        <f t="shared" si="754"/>
        <v>0</v>
      </c>
      <c r="G4145" s="232"/>
      <c r="I4145" s="658"/>
    </row>
    <row r="4146" spans="1:15" ht="13.5" thickBot="1">
      <c r="A4146" s="234"/>
      <c r="B4146" s="456"/>
      <c r="C4146" s="235"/>
      <c r="D4146" s="503"/>
      <c r="E4146" s="237"/>
      <c r="F4146" s="238" t="s">
        <v>80</v>
      </c>
      <c r="G4146" s="239">
        <f>SUM(F4134:F4145)</f>
        <v>0</v>
      </c>
      <c r="I4146" s="659"/>
    </row>
    <row r="4147" spans="1:15" ht="13.5" thickTop="1">
      <c r="A4147" s="240" t="s">
        <v>67</v>
      </c>
      <c r="B4147" s="446"/>
      <c r="C4147" s="241"/>
      <c r="D4147" s="509"/>
      <c r="E4147" s="243"/>
      <c r="F4147" s="242"/>
      <c r="G4147" s="244"/>
      <c r="I4147" s="659"/>
    </row>
    <row r="4148" spans="1:15" s="220" customFormat="1" ht="26">
      <c r="A4148" s="245" t="s">
        <v>57</v>
      </c>
      <c r="B4148" s="455"/>
      <c r="C4148" s="247" t="s">
        <v>58</v>
      </c>
      <c r="D4148" s="515" t="s">
        <v>68</v>
      </c>
      <c r="E4148" s="248" t="s">
        <v>69</v>
      </c>
      <c r="F4148" s="249" t="s">
        <v>79</v>
      </c>
      <c r="G4148" s="250" t="s">
        <v>70</v>
      </c>
      <c r="I4148" s="657"/>
      <c r="J4148" s="226"/>
      <c r="O4148" s="296"/>
    </row>
    <row r="4149" spans="1:15">
      <c r="A4149" s="748" t="str">
        <f t="shared" ref="A4149:A4160" si="755">IF(I4149=0,"",VLOOKUP(I4149,MATERIALES,2,FALSE))</f>
        <v/>
      </c>
      <c r="B4149" s="749"/>
      <c r="C4149" s="251" t="str">
        <f t="shared" ref="C4149:C4157" si="756">IF(I4149=0,"",VLOOKUP(I4149,MATERIALES,3,FALSE))</f>
        <v/>
      </c>
      <c r="D4149" s="494"/>
      <c r="E4149" s="252">
        <f t="shared" ref="E4149:E4160" si="757">IF(I4149=0,0,VLOOKUP(I4149,MATERIALES,4,FALSE))</f>
        <v>0</v>
      </c>
      <c r="F4149" s="230">
        <f>D4149*E4149</f>
        <v>0</v>
      </c>
      <c r="G4149" s="231"/>
      <c r="I4149" s="661"/>
    </row>
    <row r="4150" spans="1:15">
      <c r="A4150" s="748" t="str">
        <f t="shared" si="755"/>
        <v/>
      </c>
      <c r="B4150" s="749"/>
      <c r="C4150" s="251" t="str">
        <f t="shared" si="756"/>
        <v/>
      </c>
      <c r="D4150" s="494"/>
      <c r="E4150" s="252">
        <f t="shared" si="757"/>
        <v>0</v>
      </c>
      <c r="F4150" s="230">
        <f t="shared" ref="F4150:F4160" si="758">D4150*E4150</f>
        <v>0</v>
      </c>
      <c r="G4150" s="232"/>
      <c r="I4150" s="658"/>
    </row>
    <row r="4151" spans="1:15">
      <c r="A4151" s="748" t="str">
        <f t="shared" si="755"/>
        <v/>
      </c>
      <c r="B4151" s="749"/>
      <c r="C4151" s="251" t="str">
        <f t="shared" si="756"/>
        <v/>
      </c>
      <c r="D4151" s="494"/>
      <c r="E4151" s="252">
        <f t="shared" si="757"/>
        <v>0</v>
      </c>
      <c r="F4151" s="230">
        <f t="shared" si="758"/>
        <v>0</v>
      </c>
      <c r="G4151" s="232"/>
      <c r="I4151" s="658"/>
    </row>
    <row r="4152" spans="1:15">
      <c r="A4152" s="748" t="str">
        <f t="shared" si="755"/>
        <v/>
      </c>
      <c r="B4152" s="749"/>
      <c r="C4152" s="251" t="str">
        <f t="shared" si="756"/>
        <v/>
      </c>
      <c r="D4152" s="494"/>
      <c r="E4152" s="252">
        <f t="shared" si="757"/>
        <v>0</v>
      </c>
      <c r="F4152" s="230">
        <f t="shared" si="758"/>
        <v>0</v>
      </c>
      <c r="G4152" s="232"/>
      <c r="I4152" s="658"/>
    </row>
    <row r="4153" spans="1:15">
      <c r="A4153" s="748" t="str">
        <f t="shared" si="755"/>
        <v/>
      </c>
      <c r="B4153" s="749"/>
      <c r="C4153" s="251" t="str">
        <f t="shared" si="756"/>
        <v/>
      </c>
      <c r="D4153" s="494"/>
      <c r="E4153" s="252">
        <f t="shared" si="757"/>
        <v>0</v>
      </c>
      <c r="F4153" s="230">
        <f t="shared" si="758"/>
        <v>0</v>
      </c>
      <c r="G4153" s="232"/>
      <c r="I4153" s="658"/>
    </row>
    <row r="4154" spans="1:15">
      <c r="A4154" s="748" t="str">
        <f t="shared" si="755"/>
        <v/>
      </c>
      <c r="B4154" s="749"/>
      <c r="C4154" s="251" t="str">
        <f t="shared" si="756"/>
        <v/>
      </c>
      <c r="D4154" s="494"/>
      <c r="E4154" s="252">
        <f t="shared" si="757"/>
        <v>0</v>
      </c>
      <c r="F4154" s="230">
        <f t="shared" si="758"/>
        <v>0</v>
      </c>
      <c r="G4154" s="232"/>
      <c r="I4154" s="658"/>
    </row>
    <row r="4155" spans="1:15">
      <c r="A4155" s="748" t="str">
        <f t="shared" si="755"/>
        <v/>
      </c>
      <c r="B4155" s="749"/>
      <c r="C4155" s="251" t="str">
        <f t="shared" si="756"/>
        <v/>
      </c>
      <c r="D4155" s="494"/>
      <c r="E4155" s="252">
        <f t="shared" si="757"/>
        <v>0</v>
      </c>
      <c r="F4155" s="230">
        <f t="shared" si="758"/>
        <v>0</v>
      </c>
      <c r="G4155" s="232"/>
      <c r="I4155" s="658"/>
    </row>
    <row r="4156" spans="1:15">
      <c r="A4156" s="748" t="str">
        <f t="shared" si="755"/>
        <v/>
      </c>
      <c r="B4156" s="749"/>
      <c r="C4156" s="251" t="str">
        <f t="shared" si="756"/>
        <v/>
      </c>
      <c r="D4156" s="494"/>
      <c r="E4156" s="252">
        <f t="shared" si="757"/>
        <v>0</v>
      </c>
      <c r="F4156" s="230">
        <f t="shared" si="758"/>
        <v>0</v>
      </c>
      <c r="G4156" s="253"/>
      <c r="I4156" s="658"/>
    </row>
    <row r="4157" spans="1:15">
      <c r="A4157" s="748" t="str">
        <f t="shared" si="755"/>
        <v/>
      </c>
      <c r="B4157" s="749"/>
      <c r="C4157" s="251" t="str">
        <f t="shared" si="756"/>
        <v/>
      </c>
      <c r="D4157" s="494"/>
      <c r="E4157" s="252">
        <f t="shared" si="757"/>
        <v>0</v>
      </c>
      <c r="F4157" s="230">
        <f t="shared" si="758"/>
        <v>0</v>
      </c>
      <c r="G4157" s="232"/>
      <c r="I4157" s="658"/>
    </row>
    <row r="4158" spans="1:15">
      <c r="A4158" s="748" t="str">
        <f t="shared" si="755"/>
        <v/>
      </c>
      <c r="B4158" s="749"/>
      <c r="C4158" s="251"/>
      <c r="D4158" s="494"/>
      <c r="E4158" s="252">
        <f t="shared" si="757"/>
        <v>0</v>
      </c>
      <c r="F4158" s="230">
        <f t="shared" si="758"/>
        <v>0</v>
      </c>
      <c r="G4158" s="232"/>
      <c r="I4158" s="658"/>
    </row>
    <row r="4159" spans="1:15">
      <c r="A4159" s="748" t="str">
        <f t="shared" si="755"/>
        <v/>
      </c>
      <c r="B4159" s="749"/>
      <c r="C4159" s="251"/>
      <c r="D4159" s="494"/>
      <c r="E4159" s="252">
        <f t="shared" si="757"/>
        <v>0</v>
      </c>
      <c r="F4159" s="230">
        <f t="shared" si="758"/>
        <v>0</v>
      </c>
      <c r="G4159" s="232"/>
      <c r="I4159" s="658"/>
    </row>
    <row r="4160" spans="1:15">
      <c r="A4160" s="748" t="str">
        <f t="shared" si="755"/>
        <v/>
      </c>
      <c r="B4160" s="749"/>
      <c r="C4160" s="251" t="str">
        <f t="shared" ref="C4160" si="759">IF(I4160=0,"",VLOOKUP(I4160,MATERIALES,3,FALSE))</f>
        <v/>
      </c>
      <c r="D4160" s="494"/>
      <c r="E4160" s="252">
        <f t="shared" si="757"/>
        <v>0</v>
      </c>
      <c r="F4160" s="230">
        <f t="shared" si="758"/>
        <v>0</v>
      </c>
      <c r="G4160" s="233"/>
      <c r="I4160" s="658"/>
    </row>
    <row r="4161" spans="1:9" ht="26.25" customHeight="1" thickBot="1">
      <c r="A4161" s="214"/>
      <c r="B4161" s="438"/>
      <c r="C4161" s="215"/>
      <c r="D4161" s="483"/>
      <c r="E4161" s="254"/>
      <c r="F4161" s="255" t="s">
        <v>81</v>
      </c>
      <c r="G4161" s="253">
        <f>ROUND(SUM(F4149:F4160),0)</f>
        <v>0</v>
      </c>
      <c r="I4161" s="659"/>
    </row>
    <row r="4162" spans="1:9" ht="14" thickTop="1" thickBot="1">
      <c r="A4162" s="256" t="s">
        <v>72</v>
      </c>
      <c r="B4162" s="445"/>
      <c r="C4162" s="257"/>
      <c r="D4162" s="523"/>
      <c r="E4162" s="259"/>
      <c r="F4162" s="258"/>
      <c r="G4162" s="260"/>
      <c r="I4162" s="659"/>
    </row>
    <row r="4163" spans="1:9" ht="13.5" thickTop="1">
      <c r="A4163" s="245" t="s">
        <v>57</v>
      </c>
      <c r="B4163" s="455"/>
      <c r="C4163" s="248" t="s">
        <v>71</v>
      </c>
      <c r="D4163" s="515" t="s">
        <v>75</v>
      </c>
      <c r="E4163" s="248" t="s">
        <v>98</v>
      </c>
      <c r="F4163" s="249" t="s">
        <v>79</v>
      </c>
      <c r="G4163" s="250" t="s">
        <v>70</v>
      </c>
      <c r="I4163" s="659"/>
    </row>
    <row r="4164" spans="1:9">
      <c r="A4164" s="748" t="str">
        <f>IF(I4164=0,"",VLOOKUP(I4164,EQUIPOS,2,FALSE))</f>
        <v/>
      </c>
      <c r="B4164" s="749"/>
      <c r="C4164" s="195"/>
      <c r="D4164" s="494"/>
      <c r="E4164" s="252">
        <f>IF(I4164=0,0,VLOOKUP(I4164,EQUIPOS,4,FALSE))</f>
        <v>0</v>
      </c>
      <c r="F4164" s="230">
        <f>C4164*D4164*E4164</f>
        <v>0</v>
      </c>
      <c r="G4164" s="231"/>
      <c r="I4164" s="658"/>
    </row>
    <row r="4165" spans="1:9">
      <c r="A4165" s="748" t="str">
        <f>IF(I4165=0,"",VLOOKUP(I4165,EQUIPOS,2,FALSE))</f>
        <v/>
      </c>
      <c r="B4165" s="749"/>
      <c r="C4165" s="195"/>
      <c r="D4165" s="494"/>
      <c r="E4165" s="252">
        <f>IF(I4165=0,0,VLOOKUP(I4165,EQUIPOS,4,FALSE))</f>
        <v>0</v>
      </c>
      <c r="F4165" s="230">
        <f t="shared" ref="F4165:F4168" si="760">C4165*D4165*E4165</f>
        <v>0</v>
      </c>
      <c r="G4165" s="232"/>
      <c r="I4165" s="658"/>
    </row>
    <row r="4166" spans="1:9">
      <c r="A4166" s="748" t="str">
        <f>IF(I4166=0,"",VLOOKUP(I4166,EQUIPOS,2,FALSE))</f>
        <v/>
      </c>
      <c r="B4166" s="749"/>
      <c r="C4166" s="195"/>
      <c r="D4166" s="494"/>
      <c r="E4166" s="252">
        <f>IF(I4166=0,0,VLOOKUP(I4166,EQUIPOS,4,FALSE))</f>
        <v>0</v>
      </c>
      <c r="F4166" s="230">
        <f t="shared" si="760"/>
        <v>0</v>
      </c>
      <c r="G4166" s="232"/>
      <c r="I4166" s="658"/>
    </row>
    <row r="4167" spans="1:9">
      <c r="A4167" s="748" t="str">
        <f>IF(I4167=0,"",VLOOKUP(I4167,EQUIPOS,2,FALSE))</f>
        <v/>
      </c>
      <c r="B4167" s="749"/>
      <c r="C4167" s="195"/>
      <c r="D4167" s="494"/>
      <c r="E4167" s="252">
        <f>IF(I4167=0,0,VLOOKUP(I4167,EQUIPOS,4,FALSE))</f>
        <v>0</v>
      </c>
      <c r="F4167" s="230">
        <f t="shared" si="760"/>
        <v>0</v>
      </c>
      <c r="G4167" s="232"/>
      <c r="I4167" s="658"/>
    </row>
    <row r="4168" spans="1:9">
      <c r="A4168" s="748" t="str">
        <f>IF(I4168=0,"",VLOOKUP(I4168,EQUIPOS,2,FALSE))</f>
        <v/>
      </c>
      <c r="B4168" s="749"/>
      <c r="C4168" s="195"/>
      <c r="D4168" s="494"/>
      <c r="E4168" s="252">
        <f>IF(I4168=0,0,VLOOKUP(I4168,EQUIPOS,4,FALSE))</f>
        <v>0</v>
      </c>
      <c r="F4168" s="230">
        <f t="shared" si="760"/>
        <v>0</v>
      </c>
      <c r="G4168" s="233"/>
      <c r="I4168" s="658"/>
    </row>
    <row r="4169" spans="1:9" ht="30.75" customHeight="1" thickBot="1">
      <c r="A4169" s="234"/>
      <c r="B4169" s="456"/>
      <c r="C4169" s="235"/>
      <c r="D4169" s="503"/>
      <c r="E4169" s="261"/>
      <c r="F4169" s="238" t="s">
        <v>82</v>
      </c>
      <c r="G4169" s="262">
        <f>ROUND(SUM(F4164:F4168),0)</f>
        <v>0</v>
      </c>
      <c r="I4169" s="659"/>
    </row>
    <row r="4170" spans="1:9" ht="13.5" thickTop="1">
      <c r="A4170" s="240" t="s">
        <v>73</v>
      </c>
      <c r="B4170" s="446"/>
      <c r="C4170" s="241"/>
      <c r="D4170" s="509"/>
      <c r="E4170" s="243"/>
      <c r="F4170" s="242"/>
      <c r="G4170" s="244"/>
      <c r="I4170" s="659"/>
    </row>
    <row r="4171" spans="1:9" ht="26">
      <c r="A4171" s="245" t="s">
        <v>57</v>
      </c>
      <c r="B4171" s="454" t="s">
        <v>58</v>
      </c>
      <c r="C4171" s="247" t="s">
        <v>68</v>
      </c>
      <c r="D4171" s="515" t="s">
        <v>74</v>
      </c>
      <c r="E4171" s="248" t="s">
        <v>69</v>
      </c>
      <c r="F4171" s="249" t="s">
        <v>79</v>
      </c>
      <c r="G4171" s="250" t="s">
        <v>70</v>
      </c>
      <c r="H4171" s="220"/>
      <c r="I4171" s="657"/>
    </row>
    <row r="4172" spans="1:9">
      <c r="A4172" s="263" t="str">
        <f t="shared" ref="A4172:A4183" si="761">IF(I4172=0,"",VLOOKUP(I4172,MANOOBRA,2,FALSE))</f>
        <v/>
      </c>
      <c r="B4172" s="444" t="str">
        <f t="shared" ref="B4172:B4183" si="762">IF(I4172=0,"",VLOOKUP(I4172,MANOOBRA,3,FALSE))</f>
        <v/>
      </c>
      <c r="C4172" s="195"/>
      <c r="D4172" s="663"/>
      <c r="E4172" s="252">
        <f t="shared" ref="E4172:E4183" si="763">IF(I4172=0,0,VLOOKUP(I4172,MANOOBRA,4,FALSE))</f>
        <v>0</v>
      </c>
      <c r="F4172" s="230">
        <f>IF(D4172=0,0,C4172*E4172/D4172)</f>
        <v>0</v>
      </c>
      <c r="G4172" s="231"/>
      <c r="I4172" s="658"/>
    </row>
    <row r="4173" spans="1:9">
      <c r="A4173" s="263" t="str">
        <f t="shared" si="761"/>
        <v/>
      </c>
      <c r="B4173" s="444" t="str">
        <f t="shared" si="762"/>
        <v/>
      </c>
      <c r="C4173" s="195"/>
      <c r="D4173" s="663"/>
      <c r="E4173" s="252">
        <f t="shared" si="763"/>
        <v>0</v>
      </c>
      <c r="F4173" s="230">
        <f t="shared" ref="F4173:F4183" si="764">IF(D4173=0,0,C4173*E4173/D4173)</f>
        <v>0</v>
      </c>
      <c r="G4173" s="232"/>
      <c r="I4173" s="658"/>
    </row>
    <row r="4174" spans="1:9">
      <c r="A4174" s="263" t="str">
        <f t="shared" si="761"/>
        <v/>
      </c>
      <c r="B4174" s="444" t="str">
        <f t="shared" si="762"/>
        <v/>
      </c>
      <c r="C4174" s="195"/>
      <c r="D4174" s="527"/>
      <c r="E4174" s="252">
        <f t="shared" si="763"/>
        <v>0</v>
      </c>
      <c r="F4174" s="230">
        <f t="shared" si="764"/>
        <v>0</v>
      </c>
      <c r="G4174" s="232"/>
      <c r="I4174" s="658"/>
    </row>
    <row r="4175" spans="1:9">
      <c r="A4175" s="263" t="str">
        <f t="shared" si="761"/>
        <v/>
      </c>
      <c r="B4175" s="444" t="str">
        <f t="shared" si="762"/>
        <v/>
      </c>
      <c r="C4175" s="195"/>
      <c r="D4175" s="527"/>
      <c r="E4175" s="252">
        <f t="shared" si="763"/>
        <v>0</v>
      </c>
      <c r="F4175" s="230">
        <f t="shared" si="764"/>
        <v>0</v>
      </c>
      <c r="G4175" s="232"/>
      <c r="I4175" s="658"/>
    </row>
    <row r="4176" spans="1:9">
      <c r="A4176" s="263" t="str">
        <f t="shared" si="761"/>
        <v/>
      </c>
      <c r="B4176" s="444" t="str">
        <f t="shared" si="762"/>
        <v/>
      </c>
      <c r="C4176" s="195"/>
      <c r="D4176" s="527"/>
      <c r="E4176" s="252">
        <f t="shared" si="763"/>
        <v>0</v>
      </c>
      <c r="F4176" s="230">
        <f t="shared" si="764"/>
        <v>0</v>
      </c>
      <c r="G4176" s="232"/>
      <c r="I4176" s="658"/>
    </row>
    <row r="4177" spans="1:16">
      <c r="A4177" s="263" t="str">
        <f t="shared" si="761"/>
        <v/>
      </c>
      <c r="B4177" s="444" t="str">
        <f t="shared" si="762"/>
        <v/>
      </c>
      <c r="C4177" s="195"/>
      <c r="D4177" s="527"/>
      <c r="E4177" s="252">
        <f t="shared" si="763"/>
        <v>0</v>
      </c>
      <c r="F4177" s="230">
        <f t="shared" si="764"/>
        <v>0</v>
      </c>
      <c r="G4177" s="232"/>
      <c r="I4177" s="658"/>
    </row>
    <row r="4178" spans="1:16">
      <c r="A4178" s="263" t="str">
        <f t="shared" si="761"/>
        <v/>
      </c>
      <c r="B4178" s="444" t="str">
        <f t="shared" si="762"/>
        <v/>
      </c>
      <c r="C4178" s="195"/>
      <c r="D4178" s="527"/>
      <c r="E4178" s="252">
        <f t="shared" si="763"/>
        <v>0</v>
      </c>
      <c r="F4178" s="230">
        <f t="shared" si="764"/>
        <v>0</v>
      </c>
      <c r="G4178" s="232"/>
      <c r="I4178" s="658"/>
    </row>
    <row r="4179" spans="1:16">
      <c r="A4179" s="263" t="str">
        <f t="shared" si="761"/>
        <v/>
      </c>
      <c r="B4179" s="444" t="str">
        <f t="shared" si="762"/>
        <v/>
      </c>
      <c r="C4179" s="195"/>
      <c r="D4179" s="527"/>
      <c r="E4179" s="252">
        <f t="shared" si="763"/>
        <v>0</v>
      </c>
      <c r="F4179" s="230">
        <f t="shared" si="764"/>
        <v>0</v>
      </c>
      <c r="G4179" s="232"/>
      <c r="I4179" s="658"/>
    </row>
    <row r="4180" spans="1:16">
      <c r="A4180" s="263" t="str">
        <f t="shared" si="761"/>
        <v/>
      </c>
      <c r="B4180" s="444" t="str">
        <f t="shared" si="762"/>
        <v/>
      </c>
      <c r="C4180" s="195"/>
      <c r="D4180" s="527"/>
      <c r="E4180" s="252">
        <f t="shared" si="763"/>
        <v>0</v>
      </c>
      <c r="F4180" s="230">
        <f t="shared" si="764"/>
        <v>0</v>
      </c>
      <c r="G4180" s="232"/>
      <c r="I4180" s="658"/>
    </row>
    <row r="4181" spans="1:16">
      <c r="A4181" s="263" t="str">
        <f t="shared" si="761"/>
        <v/>
      </c>
      <c r="B4181" s="444" t="str">
        <f t="shared" si="762"/>
        <v/>
      </c>
      <c r="C4181" s="195"/>
      <c r="D4181" s="527"/>
      <c r="E4181" s="252">
        <f t="shared" si="763"/>
        <v>0</v>
      </c>
      <c r="F4181" s="230">
        <f t="shared" si="764"/>
        <v>0</v>
      </c>
      <c r="G4181" s="232"/>
      <c r="I4181" s="658"/>
    </row>
    <row r="4182" spans="1:16">
      <c r="A4182" s="263" t="str">
        <f t="shared" si="761"/>
        <v/>
      </c>
      <c r="B4182" s="444" t="str">
        <f t="shared" si="762"/>
        <v/>
      </c>
      <c r="C4182" s="195"/>
      <c r="D4182" s="527"/>
      <c r="E4182" s="252">
        <f t="shared" si="763"/>
        <v>0</v>
      </c>
      <c r="F4182" s="230">
        <f t="shared" si="764"/>
        <v>0</v>
      </c>
      <c r="G4182" s="232"/>
      <c r="I4182" s="658"/>
    </row>
    <row r="4183" spans="1:16">
      <c r="A4183" s="263" t="str">
        <f t="shared" si="761"/>
        <v/>
      </c>
      <c r="B4183" s="444" t="str">
        <f t="shared" si="762"/>
        <v/>
      </c>
      <c r="C4183" s="195"/>
      <c r="D4183" s="527"/>
      <c r="E4183" s="252">
        <f t="shared" si="763"/>
        <v>0</v>
      </c>
      <c r="F4183" s="230">
        <f t="shared" si="764"/>
        <v>0</v>
      </c>
      <c r="G4183" s="233"/>
      <c r="I4183" s="658"/>
    </row>
    <row r="4184" spans="1:16" ht="31.5" customHeight="1" thickBot="1">
      <c r="A4184" s="234"/>
      <c r="B4184" s="456"/>
      <c r="C4184" s="235"/>
      <c r="D4184" s="237"/>
      <c r="E4184" s="237"/>
      <c r="F4184" s="238" t="s">
        <v>83</v>
      </c>
      <c r="G4184" s="262">
        <f>ROUND(SUM(F4172:F4183),0)</f>
        <v>0</v>
      </c>
      <c r="I4184" s="659"/>
    </row>
    <row r="4185" spans="1:16" ht="13.5" thickTop="1">
      <c r="A4185" s="186" t="s">
        <v>76</v>
      </c>
      <c r="B4185" s="446"/>
      <c r="C4185" s="241"/>
      <c r="D4185" s="243"/>
      <c r="E4185" s="243"/>
      <c r="F4185" s="242"/>
      <c r="G4185" s="244"/>
      <c r="I4185" s="659"/>
    </row>
    <row r="4186" spans="1:16">
      <c r="A4186" s="245" t="s">
        <v>57</v>
      </c>
      <c r="B4186" s="455"/>
      <c r="C4186" s="246"/>
      <c r="D4186" s="317"/>
      <c r="E4186" s="248" t="s">
        <v>77</v>
      </c>
      <c r="F4186" s="249" t="s">
        <v>78</v>
      </c>
      <c r="G4186" s="264" t="s">
        <v>77</v>
      </c>
      <c r="H4186" s="220"/>
      <c r="I4186" s="657"/>
    </row>
    <row r="4187" spans="1:16">
      <c r="A4187" s="185" t="s">
        <v>87</v>
      </c>
      <c r="B4187" s="453"/>
      <c r="C4187" s="265"/>
      <c r="D4187" s="318"/>
      <c r="E4187" s="229">
        <f>ROUND(SUM(G4146,G4161,G4169,G4184),2)</f>
        <v>0</v>
      </c>
      <c r="F4187" s="266">
        <f>A</f>
        <v>0</v>
      </c>
      <c r="G4187" s="267">
        <f>E4187*F4187</f>
        <v>0</v>
      </c>
      <c r="I4187" s="659"/>
    </row>
    <row r="4188" spans="1:16">
      <c r="A4188" s="185" t="s">
        <v>85</v>
      </c>
      <c r="B4188" s="453"/>
      <c r="C4188" s="265"/>
      <c r="D4188" s="318"/>
      <c r="E4188" s="229">
        <f>SUM(G4146,G4161,G4169,G4184)</f>
        <v>0</v>
      </c>
      <c r="F4188" s="266">
        <f>I</f>
        <v>0</v>
      </c>
      <c r="G4188" s="267">
        <f>E4188*F4188</f>
        <v>0</v>
      </c>
      <c r="I4188" s="659"/>
    </row>
    <row r="4189" spans="1:16">
      <c r="A4189" s="185" t="s">
        <v>86</v>
      </c>
      <c r="B4189" s="453"/>
      <c r="C4189" s="265"/>
      <c r="D4189" s="318"/>
      <c r="E4189" s="229">
        <f>SUM(G4146,G4161,G4169,G4184)</f>
        <v>0</v>
      </c>
      <c r="F4189" s="266">
        <f>U</f>
        <v>0</v>
      </c>
      <c r="G4189" s="267">
        <f>E4189*F4189</f>
        <v>0</v>
      </c>
      <c r="I4189" s="659"/>
    </row>
    <row r="4190" spans="1:16" ht="33" customHeight="1" thickBot="1">
      <c r="A4190" s="234"/>
      <c r="B4190" s="456"/>
      <c r="C4190" s="235"/>
      <c r="D4190" s="237"/>
      <c r="E4190" s="237"/>
      <c r="F4190" s="268" t="s">
        <v>84</v>
      </c>
      <c r="G4190" s="262">
        <f>SUM(G4187:G4189)</f>
        <v>0</v>
      </c>
      <c r="I4190" s="659"/>
      <c r="J4190" s="295"/>
      <c r="K4190" s="296"/>
      <c r="L4190" s="296"/>
      <c r="M4190" s="296"/>
      <c r="N4190" s="296"/>
      <c r="O4190" s="296"/>
    </row>
    <row r="4191" spans="1:16" s="211" customFormat="1" ht="14" thickTop="1" thickBot="1">
      <c r="A4191" s="269"/>
      <c r="B4191" s="443"/>
      <c r="C4191" s="270"/>
      <c r="D4191" s="319"/>
      <c r="E4191" s="271" t="s">
        <v>89</v>
      </c>
      <c r="F4191" s="272"/>
      <c r="G4191" s="273">
        <f>ROUND(SUM(G4146,G4161,G4169,G4184,G4190),0)</f>
        <v>0</v>
      </c>
      <c r="I4191" s="660"/>
      <c r="J4191" s="212" t="str">
        <f>B4130</f>
        <v>2,4,15</v>
      </c>
      <c r="K4191" s="274">
        <f>E4187</f>
        <v>0</v>
      </c>
      <c r="L4191" s="294">
        <f>G4187</f>
        <v>0</v>
      </c>
      <c r="M4191" s="294">
        <f>G4188</f>
        <v>0</v>
      </c>
      <c r="N4191" s="294">
        <f>G4189</f>
        <v>0</v>
      </c>
      <c r="O4191" s="299">
        <f>SUM(K4191:N4191)</f>
        <v>0</v>
      </c>
      <c r="P4191" s="294"/>
    </row>
    <row r="4192" spans="1:16" ht="13.5" thickTop="1">
      <c r="A4192" s="275" t="s">
        <v>97</v>
      </c>
      <c r="B4192" s="438"/>
      <c r="C4192" s="215"/>
      <c r="D4192" s="217"/>
      <c r="E4192" s="217"/>
      <c r="F4192" s="216"/>
      <c r="G4192" s="219"/>
      <c r="I4192" s="659"/>
      <c r="P4192" s="294"/>
    </row>
    <row r="4193" spans="1:16">
      <c r="A4193" s="275"/>
      <c r="B4193" s="452"/>
      <c r="C4193" s="276"/>
      <c r="D4193" s="320"/>
      <c r="E4193" s="217"/>
      <c r="F4193" s="216"/>
      <c r="G4193" s="277">
        <f ca="1">TODAY()</f>
        <v>44839</v>
      </c>
      <c r="I4193" s="659"/>
      <c r="P4193" s="294"/>
    </row>
    <row r="4194" spans="1:16" ht="13.5" thickBot="1">
      <c r="A4194" s="234"/>
      <c r="B4194" s="456"/>
      <c r="C4194" s="235"/>
      <c r="D4194" s="237"/>
      <c r="E4194" s="237"/>
      <c r="F4194" s="236"/>
      <c r="G4194" s="278"/>
      <c r="I4194" s="659"/>
      <c r="P4194" s="294"/>
    </row>
    <row r="4195" spans="1:16" s="199" customFormat="1" ht="13.5" thickTop="1">
      <c r="A4195" s="196" t="s">
        <v>109</v>
      </c>
      <c r="B4195" s="458"/>
      <c r="C4195" s="196"/>
      <c r="D4195" s="198"/>
      <c r="E4195" s="198"/>
      <c r="F4195" s="197"/>
      <c r="G4195" s="197"/>
      <c r="I4195" s="321"/>
      <c r="J4195" s="200"/>
      <c r="O4195" s="297"/>
    </row>
    <row r="4196" spans="1:16" s="199" customFormat="1">
      <c r="A4196" s="196" t="str">
        <f>CONCATENATE('Prestaciones y AIU'!A4105," ANALISIS DE PRECIOS UNITARIOS")</f>
        <v xml:space="preserve"> ANALISIS DE PRECIOS UNITARIOS</v>
      </c>
      <c r="B4196" s="458"/>
      <c r="C4196" s="196"/>
      <c r="D4196" s="198"/>
      <c r="E4196" s="198"/>
      <c r="F4196" s="197"/>
      <c r="G4196" s="197"/>
      <c r="I4196" s="321"/>
      <c r="J4196" s="200"/>
      <c r="O4196" s="297"/>
    </row>
    <row r="4197" spans="1:16" s="199" customFormat="1">
      <c r="A4197" s="196" t="str">
        <f>Objeto_LIC</f>
        <v>OPTIMIZACION DEL SISTEMA DE ABASTECIMIENTO (ADUCCION, PRETRATAMIENTO Y CONDUCCION) DEL MUNICPIO DE TAME, DEPARTAMENTO DE ARAUCA</v>
      </c>
      <c r="B4197" s="458"/>
      <c r="C4197" s="196"/>
      <c r="D4197" s="198"/>
      <c r="E4197" s="198"/>
      <c r="F4197" s="197"/>
      <c r="G4197" s="197"/>
      <c r="I4197" s="321"/>
      <c r="J4197" s="200"/>
      <c r="O4197" s="297"/>
    </row>
    <row r="4198" spans="1:16" s="199" customFormat="1">
      <c r="A4198" s="196"/>
      <c r="B4198" s="458"/>
      <c r="C4198" s="196"/>
      <c r="D4198" s="198"/>
      <c r="E4198" s="198"/>
      <c r="F4198" s="197"/>
      <c r="G4198" s="197"/>
      <c r="I4198" s="321"/>
      <c r="J4198" s="200"/>
      <c r="O4198" s="297"/>
    </row>
    <row r="4199" spans="1:16" ht="13.5" thickBot="1">
      <c r="A4199" s="201"/>
      <c r="B4199" s="448"/>
      <c r="C4199" s="201"/>
      <c r="D4199" s="203"/>
      <c r="E4199" s="203"/>
      <c r="F4199" s="202"/>
      <c r="G4199" s="202"/>
    </row>
    <row r="4200" spans="1:16" s="211" customFormat="1" ht="13.5" thickTop="1">
      <c r="A4200" s="206"/>
      <c r="B4200" s="457"/>
      <c r="C4200" s="207"/>
      <c r="D4200" s="209"/>
      <c r="E4200" s="209"/>
      <c r="F4200" s="208"/>
      <c r="G4200" s="210" t="s">
        <v>110</v>
      </c>
      <c r="I4200" s="323"/>
      <c r="J4200" s="212"/>
      <c r="O4200" s="297"/>
    </row>
    <row r="4201" spans="1:16">
      <c r="A4201" s="213" t="s">
        <v>62</v>
      </c>
      <c r="B4201" s="750">
        <f>Proponente</f>
        <v>0</v>
      </c>
      <c r="C4201" s="750"/>
      <c r="D4201" s="750"/>
      <c r="E4201" s="750"/>
      <c r="F4201" s="750"/>
      <c r="G4201" s="751"/>
    </row>
    <row r="4202" spans="1:16" ht="30.5" customHeight="1">
      <c r="A4202" s="213" t="s">
        <v>63</v>
      </c>
      <c r="B4202" s="470" t="s">
        <v>375</v>
      </c>
      <c r="C4202" s="750" t="str">
        <f>VLOOKUP(B4202,Presupuesto!$A$4:$B$106,2,FALSE)</f>
        <v xml:space="preserve">Filtro Tipo Frances Perimetral en material granular incluye geotextil NT1500 </v>
      </c>
      <c r="D4202" s="750"/>
      <c r="E4202" s="750"/>
      <c r="F4202" s="750"/>
      <c r="G4202" s="751"/>
    </row>
    <row r="4203" spans="1:16">
      <c r="A4203" s="214"/>
      <c r="B4203" s="438"/>
      <c r="C4203" s="215"/>
      <c r="D4203" s="217"/>
      <c r="E4203" s="217"/>
      <c r="F4203" s="218" t="s">
        <v>88</v>
      </c>
      <c r="G4203" s="582" t="str">
        <f>IF(B4202=0,"-",VLOOKUP(B4202,Presupuesto!$A$5:$C$119,3,FALSE))</f>
        <v>ML</v>
      </c>
      <c r="H4203" s="582"/>
      <c r="I4203" s="582"/>
      <c r="J4203" s="582"/>
      <c r="K4203" s="583"/>
    </row>
    <row r="4204" spans="1:16" ht="13.5" thickBot="1">
      <c r="A4204" s="213" t="s">
        <v>64</v>
      </c>
      <c r="B4204" s="438"/>
      <c r="C4204" s="215"/>
      <c r="D4204" s="217"/>
      <c r="E4204" s="217"/>
      <c r="F4204" s="216"/>
      <c r="G4204" s="219"/>
      <c r="I4204" s="324"/>
      <c r="J4204" s="295"/>
      <c r="K4204" s="296"/>
      <c r="L4204" s="296"/>
      <c r="M4204" s="296"/>
      <c r="N4204" s="296"/>
      <c r="O4204" s="296"/>
    </row>
    <row r="4205" spans="1:16" s="220" customFormat="1" ht="13.5" thickTop="1">
      <c r="A4205" s="221" t="s">
        <v>57</v>
      </c>
      <c r="B4205" s="447" t="s">
        <v>65</v>
      </c>
      <c r="C4205" s="222" t="s">
        <v>66</v>
      </c>
      <c r="D4205" s="223" t="s">
        <v>74</v>
      </c>
      <c r="E4205" s="224" t="s">
        <v>100</v>
      </c>
      <c r="F4205" s="224" t="s">
        <v>79</v>
      </c>
      <c r="G4205" s="225" t="s">
        <v>70</v>
      </c>
      <c r="I4205" s="657"/>
      <c r="J4205" s="226"/>
      <c r="O4205" s="296"/>
    </row>
    <row r="4206" spans="1:16">
      <c r="A4206" s="227" t="str">
        <f t="shared" ref="A4206:A4217" si="765">IF(I4206=0,"-",VLOOKUP(I4206,EQUIPOS,2,FALSE))</f>
        <v>-</v>
      </c>
      <c r="B4206" s="228"/>
      <c r="C4206" s="228"/>
      <c r="D4206" s="494"/>
      <c r="E4206" s="229">
        <f t="shared" ref="E4206:E4217" si="766">IF(I4206=0,0,VLOOKUP(I4206,EQUIPOS,4,FALSE))</f>
        <v>0</v>
      </c>
      <c r="F4206" s="230">
        <f t="shared" ref="F4206:F4217" si="767">IF(D4206=0,0,E4206/D4206)</f>
        <v>0</v>
      </c>
      <c r="G4206" s="231"/>
      <c r="I4206" s="658"/>
    </row>
    <row r="4207" spans="1:16">
      <c r="A4207" s="227" t="str">
        <f t="shared" si="765"/>
        <v>-</v>
      </c>
      <c r="B4207" s="228"/>
      <c r="C4207" s="228"/>
      <c r="D4207" s="494"/>
      <c r="E4207" s="229">
        <f t="shared" si="766"/>
        <v>0</v>
      </c>
      <c r="F4207" s="230">
        <f t="shared" si="767"/>
        <v>0</v>
      </c>
      <c r="G4207" s="232"/>
      <c r="I4207" s="658"/>
    </row>
    <row r="4208" spans="1:16">
      <c r="A4208" s="227" t="str">
        <f t="shared" si="765"/>
        <v>-</v>
      </c>
      <c r="B4208" s="228"/>
      <c r="C4208" s="228"/>
      <c r="D4208" s="494"/>
      <c r="E4208" s="229">
        <f t="shared" si="766"/>
        <v>0</v>
      </c>
      <c r="F4208" s="230">
        <f t="shared" si="767"/>
        <v>0</v>
      </c>
      <c r="G4208" s="232"/>
      <c r="I4208" s="658"/>
    </row>
    <row r="4209" spans="1:15">
      <c r="A4209" s="227" t="str">
        <f t="shared" si="765"/>
        <v>-</v>
      </c>
      <c r="B4209" s="228"/>
      <c r="C4209" s="228"/>
      <c r="D4209" s="494"/>
      <c r="E4209" s="229">
        <f t="shared" si="766"/>
        <v>0</v>
      </c>
      <c r="F4209" s="230">
        <f t="shared" si="767"/>
        <v>0</v>
      </c>
      <c r="G4209" s="232"/>
      <c r="I4209" s="658"/>
    </row>
    <row r="4210" spans="1:15">
      <c r="A4210" s="227" t="str">
        <f t="shared" si="765"/>
        <v>-</v>
      </c>
      <c r="B4210" s="228"/>
      <c r="C4210" s="228"/>
      <c r="D4210" s="494"/>
      <c r="E4210" s="229">
        <f t="shared" si="766"/>
        <v>0</v>
      </c>
      <c r="F4210" s="230">
        <f t="shared" si="767"/>
        <v>0</v>
      </c>
      <c r="G4210" s="232"/>
      <c r="I4210" s="658"/>
    </row>
    <row r="4211" spans="1:15">
      <c r="A4211" s="227" t="str">
        <f t="shared" si="765"/>
        <v>-</v>
      </c>
      <c r="B4211" s="228"/>
      <c r="C4211" s="228"/>
      <c r="D4211" s="494"/>
      <c r="E4211" s="229">
        <f t="shared" si="766"/>
        <v>0</v>
      </c>
      <c r="F4211" s="230">
        <f t="shared" si="767"/>
        <v>0</v>
      </c>
      <c r="G4211" s="232"/>
      <c r="I4211" s="658"/>
    </row>
    <row r="4212" spans="1:15">
      <c r="A4212" s="227" t="str">
        <f t="shared" si="765"/>
        <v>-</v>
      </c>
      <c r="B4212" s="228"/>
      <c r="C4212" s="228"/>
      <c r="D4212" s="494"/>
      <c r="E4212" s="229">
        <f t="shared" si="766"/>
        <v>0</v>
      </c>
      <c r="F4212" s="230">
        <f t="shared" si="767"/>
        <v>0</v>
      </c>
      <c r="G4212" s="232"/>
      <c r="I4212" s="658"/>
    </row>
    <row r="4213" spans="1:15">
      <c r="A4213" s="227" t="str">
        <f t="shared" si="765"/>
        <v>-</v>
      </c>
      <c r="B4213" s="228"/>
      <c r="C4213" s="228"/>
      <c r="D4213" s="494"/>
      <c r="E4213" s="229">
        <f t="shared" si="766"/>
        <v>0</v>
      </c>
      <c r="F4213" s="230">
        <f t="shared" si="767"/>
        <v>0</v>
      </c>
      <c r="G4213" s="232"/>
      <c r="I4213" s="658"/>
    </row>
    <row r="4214" spans="1:15">
      <c r="A4214" s="227" t="str">
        <f t="shared" si="765"/>
        <v>-</v>
      </c>
      <c r="B4214" s="228"/>
      <c r="C4214" s="228"/>
      <c r="D4214" s="494"/>
      <c r="E4214" s="229">
        <f t="shared" si="766"/>
        <v>0</v>
      </c>
      <c r="F4214" s="230">
        <f t="shared" si="767"/>
        <v>0</v>
      </c>
      <c r="G4214" s="232"/>
      <c r="I4214" s="658"/>
    </row>
    <row r="4215" spans="1:15">
      <c r="A4215" s="227" t="str">
        <f t="shared" si="765"/>
        <v>-</v>
      </c>
      <c r="B4215" s="228"/>
      <c r="C4215" s="228"/>
      <c r="D4215" s="494"/>
      <c r="E4215" s="229">
        <f t="shared" si="766"/>
        <v>0</v>
      </c>
      <c r="F4215" s="230">
        <f t="shared" si="767"/>
        <v>0</v>
      </c>
      <c r="G4215" s="232"/>
      <c r="I4215" s="658"/>
    </row>
    <row r="4216" spans="1:15">
      <c r="A4216" s="227" t="str">
        <f t="shared" si="765"/>
        <v>-</v>
      </c>
      <c r="B4216" s="228"/>
      <c r="C4216" s="228"/>
      <c r="D4216" s="494"/>
      <c r="E4216" s="229">
        <f t="shared" si="766"/>
        <v>0</v>
      </c>
      <c r="F4216" s="230">
        <f t="shared" si="767"/>
        <v>0</v>
      </c>
      <c r="G4216" s="232"/>
      <c r="I4216" s="658"/>
    </row>
    <row r="4217" spans="1:15">
      <c r="A4217" s="227" t="str">
        <f t="shared" si="765"/>
        <v>-</v>
      </c>
      <c r="B4217" s="228"/>
      <c r="C4217" s="228"/>
      <c r="D4217" s="494"/>
      <c r="E4217" s="229">
        <f t="shared" si="766"/>
        <v>0</v>
      </c>
      <c r="F4217" s="230">
        <f t="shared" si="767"/>
        <v>0</v>
      </c>
      <c r="G4217" s="232"/>
      <c r="I4217" s="658"/>
    </row>
    <row r="4218" spans="1:15" ht="13.5" thickBot="1">
      <c r="A4218" s="234"/>
      <c r="B4218" s="456"/>
      <c r="C4218" s="235"/>
      <c r="D4218" s="503"/>
      <c r="E4218" s="237"/>
      <c r="F4218" s="238" t="s">
        <v>80</v>
      </c>
      <c r="G4218" s="239">
        <f>SUM(F4206:F4217)</f>
        <v>0</v>
      </c>
      <c r="I4218" s="659"/>
    </row>
    <row r="4219" spans="1:15" ht="13.5" thickTop="1">
      <c r="A4219" s="240" t="s">
        <v>67</v>
      </c>
      <c r="B4219" s="446"/>
      <c r="C4219" s="241"/>
      <c r="D4219" s="509"/>
      <c r="E4219" s="243"/>
      <c r="F4219" s="242"/>
      <c r="G4219" s="244"/>
      <c r="I4219" s="659"/>
    </row>
    <row r="4220" spans="1:15" s="220" customFormat="1" ht="26">
      <c r="A4220" s="245" t="s">
        <v>57</v>
      </c>
      <c r="B4220" s="455"/>
      <c r="C4220" s="247" t="s">
        <v>58</v>
      </c>
      <c r="D4220" s="515" t="s">
        <v>68</v>
      </c>
      <c r="E4220" s="248" t="s">
        <v>69</v>
      </c>
      <c r="F4220" s="249" t="s">
        <v>79</v>
      </c>
      <c r="G4220" s="250" t="s">
        <v>70</v>
      </c>
      <c r="I4220" s="657"/>
      <c r="J4220" s="226"/>
      <c r="O4220" s="296"/>
    </row>
    <row r="4221" spans="1:15">
      <c r="A4221" s="748" t="str">
        <f t="shared" ref="A4221:A4232" si="768">IF(I4221=0,"",VLOOKUP(I4221,MATERIALES,2,FALSE))</f>
        <v/>
      </c>
      <c r="B4221" s="749"/>
      <c r="C4221" s="251" t="str">
        <f t="shared" ref="C4221:C4229" si="769">IF(I4221=0,"",VLOOKUP(I4221,MATERIALES,3,FALSE))</f>
        <v/>
      </c>
      <c r="D4221" s="494"/>
      <c r="E4221" s="252">
        <f t="shared" ref="E4221:E4232" si="770">IF(I4221=0,0,VLOOKUP(I4221,MATERIALES,4,FALSE))</f>
        <v>0</v>
      </c>
      <c r="F4221" s="230">
        <f>D4221*E4221</f>
        <v>0</v>
      </c>
      <c r="G4221" s="231"/>
      <c r="I4221" s="661"/>
    </row>
    <row r="4222" spans="1:15">
      <c r="A4222" s="748" t="str">
        <f t="shared" si="768"/>
        <v/>
      </c>
      <c r="B4222" s="749"/>
      <c r="C4222" s="251" t="str">
        <f t="shared" si="769"/>
        <v/>
      </c>
      <c r="D4222" s="494"/>
      <c r="E4222" s="252">
        <f t="shared" si="770"/>
        <v>0</v>
      </c>
      <c r="F4222" s="230">
        <f t="shared" ref="F4222:F4232" si="771">D4222*E4222</f>
        <v>0</v>
      </c>
      <c r="G4222" s="232"/>
      <c r="I4222" s="658"/>
    </row>
    <row r="4223" spans="1:15">
      <c r="A4223" s="748" t="str">
        <f t="shared" si="768"/>
        <v/>
      </c>
      <c r="B4223" s="749"/>
      <c r="C4223" s="251" t="str">
        <f t="shared" si="769"/>
        <v/>
      </c>
      <c r="D4223" s="494"/>
      <c r="E4223" s="252">
        <f t="shared" si="770"/>
        <v>0</v>
      </c>
      <c r="F4223" s="230">
        <f t="shared" si="771"/>
        <v>0</v>
      </c>
      <c r="G4223" s="232"/>
      <c r="I4223" s="658"/>
    </row>
    <row r="4224" spans="1:15">
      <c r="A4224" s="748" t="str">
        <f t="shared" si="768"/>
        <v/>
      </c>
      <c r="B4224" s="749"/>
      <c r="C4224" s="251" t="str">
        <f t="shared" si="769"/>
        <v/>
      </c>
      <c r="D4224" s="494"/>
      <c r="E4224" s="252">
        <f t="shared" si="770"/>
        <v>0</v>
      </c>
      <c r="F4224" s="230">
        <f t="shared" si="771"/>
        <v>0</v>
      </c>
      <c r="G4224" s="232"/>
      <c r="I4224" s="658"/>
    </row>
    <row r="4225" spans="1:9">
      <c r="A4225" s="748" t="str">
        <f t="shared" si="768"/>
        <v/>
      </c>
      <c r="B4225" s="749"/>
      <c r="C4225" s="251" t="str">
        <f t="shared" si="769"/>
        <v/>
      </c>
      <c r="D4225" s="494"/>
      <c r="E4225" s="252">
        <f t="shared" si="770"/>
        <v>0</v>
      </c>
      <c r="F4225" s="230">
        <f t="shared" si="771"/>
        <v>0</v>
      </c>
      <c r="G4225" s="232"/>
      <c r="I4225" s="658"/>
    </row>
    <row r="4226" spans="1:9">
      <c r="A4226" s="748" t="str">
        <f t="shared" si="768"/>
        <v/>
      </c>
      <c r="B4226" s="749"/>
      <c r="C4226" s="251" t="str">
        <f t="shared" si="769"/>
        <v/>
      </c>
      <c r="D4226" s="494"/>
      <c r="E4226" s="252">
        <f t="shared" si="770"/>
        <v>0</v>
      </c>
      <c r="F4226" s="230">
        <f t="shared" si="771"/>
        <v>0</v>
      </c>
      <c r="G4226" s="232"/>
      <c r="I4226" s="658"/>
    </row>
    <row r="4227" spans="1:9">
      <c r="A4227" s="748" t="str">
        <f t="shared" si="768"/>
        <v/>
      </c>
      <c r="B4227" s="749"/>
      <c r="C4227" s="251" t="str">
        <f t="shared" si="769"/>
        <v/>
      </c>
      <c r="D4227" s="494"/>
      <c r="E4227" s="252">
        <f t="shared" si="770"/>
        <v>0</v>
      </c>
      <c r="F4227" s="230">
        <f t="shared" si="771"/>
        <v>0</v>
      </c>
      <c r="G4227" s="232"/>
      <c r="I4227" s="658"/>
    </row>
    <row r="4228" spans="1:9">
      <c r="A4228" s="748" t="str">
        <f t="shared" si="768"/>
        <v/>
      </c>
      <c r="B4228" s="749"/>
      <c r="C4228" s="251" t="str">
        <f t="shared" si="769"/>
        <v/>
      </c>
      <c r="D4228" s="494"/>
      <c r="E4228" s="252">
        <f t="shared" si="770"/>
        <v>0</v>
      </c>
      <c r="F4228" s="230">
        <f t="shared" si="771"/>
        <v>0</v>
      </c>
      <c r="G4228" s="253"/>
      <c r="I4228" s="658"/>
    </row>
    <row r="4229" spans="1:9">
      <c r="A4229" s="748" t="str">
        <f t="shared" si="768"/>
        <v/>
      </c>
      <c r="B4229" s="749"/>
      <c r="C4229" s="251" t="str">
        <f t="shared" si="769"/>
        <v/>
      </c>
      <c r="D4229" s="494"/>
      <c r="E4229" s="252">
        <f t="shared" si="770"/>
        <v>0</v>
      </c>
      <c r="F4229" s="230">
        <f t="shared" si="771"/>
        <v>0</v>
      </c>
      <c r="G4229" s="232"/>
      <c r="I4229" s="658"/>
    </row>
    <row r="4230" spans="1:9">
      <c r="A4230" s="748" t="str">
        <f t="shared" si="768"/>
        <v/>
      </c>
      <c r="B4230" s="749"/>
      <c r="C4230" s="251"/>
      <c r="D4230" s="494"/>
      <c r="E4230" s="252">
        <f t="shared" si="770"/>
        <v>0</v>
      </c>
      <c r="F4230" s="230">
        <f t="shared" si="771"/>
        <v>0</v>
      </c>
      <c r="G4230" s="232"/>
      <c r="I4230" s="658"/>
    </row>
    <row r="4231" spans="1:9">
      <c r="A4231" s="748" t="str">
        <f t="shared" si="768"/>
        <v/>
      </c>
      <c r="B4231" s="749"/>
      <c r="C4231" s="251"/>
      <c r="D4231" s="494"/>
      <c r="E4231" s="252">
        <f t="shared" si="770"/>
        <v>0</v>
      </c>
      <c r="F4231" s="230">
        <f t="shared" si="771"/>
        <v>0</v>
      </c>
      <c r="G4231" s="232"/>
      <c r="I4231" s="658"/>
    </row>
    <row r="4232" spans="1:9">
      <c r="A4232" s="748" t="str">
        <f t="shared" si="768"/>
        <v/>
      </c>
      <c r="B4232" s="749"/>
      <c r="C4232" s="251" t="str">
        <f t="shared" ref="C4232" si="772">IF(I4232=0,"",VLOOKUP(I4232,MATERIALES,3,FALSE))</f>
        <v/>
      </c>
      <c r="D4232" s="494"/>
      <c r="E4232" s="252">
        <f t="shared" si="770"/>
        <v>0</v>
      </c>
      <c r="F4232" s="230">
        <f t="shared" si="771"/>
        <v>0</v>
      </c>
      <c r="G4232" s="233"/>
      <c r="I4232" s="658"/>
    </row>
    <row r="4233" spans="1:9" ht="26.25" customHeight="1" thickBot="1">
      <c r="A4233" s="214"/>
      <c r="B4233" s="438"/>
      <c r="C4233" s="215"/>
      <c r="D4233" s="483"/>
      <c r="E4233" s="254"/>
      <c r="F4233" s="255" t="s">
        <v>81</v>
      </c>
      <c r="G4233" s="253">
        <f>ROUND(SUM(F4221:F4232),0)</f>
        <v>0</v>
      </c>
      <c r="I4233" s="659"/>
    </row>
    <row r="4234" spans="1:9" ht="14" thickTop="1" thickBot="1">
      <c r="A4234" s="256" t="s">
        <v>72</v>
      </c>
      <c r="B4234" s="445"/>
      <c r="C4234" s="257"/>
      <c r="D4234" s="523"/>
      <c r="E4234" s="259"/>
      <c r="F4234" s="258"/>
      <c r="G4234" s="260"/>
      <c r="I4234" s="659"/>
    </row>
    <row r="4235" spans="1:9" ht="13.5" thickTop="1">
      <c r="A4235" s="245" t="s">
        <v>57</v>
      </c>
      <c r="B4235" s="455"/>
      <c r="C4235" s="248" t="s">
        <v>71</v>
      </c>
      <c r="D4235" s="515" t="s">
        <v>75</v>
      </c>
      <c r="E4235" s="248" t="s">
        <v>98</v>
      </c>
      <c r="F4235" s="249" t="s">
        <v>79</v>
      </c>
      <c r="G4235" s="250" t="s">
        <v>70</v>
      </c>
      <c r="I4235" s="659"/>
    </row>
    <row r="4236" spans="1:9">
      <c r="A4236" s="748" t="str">
        <f>IF(I4236=0,"",VLOOKUP(I4236,EQUIPOS,2,FALSE))</f>
        <v/>
      </c>
      <c r="B4236" s="749"/>
      <c r="C4236" s="195"/>
      <c r="D4236" s="494"/>
      <c r="E4236" s="252">
        <f>IF(I4236=0,0,VLOOKUP(I4236,EQUIPOS,4,FALSE))</f>
        <v>0</v>
      </c>
      <c r="F4236" s="230">
        <f>C4236*D4236*E4236</f>
        <v>0</v>
      </c>
      <c r="G4236" s="231"/>
      <c r="I4236" s="658"/>
    </row>
    <row r="4237" spans="1:9">
      <c r="A4237" s="748" t="str">
        <f>IF(I4237=0,"",VLOOKUP(I4237,EQUIPOS,2,FALSE))</f>
        <v/>
      </c>
      <c r="B4237" s="749"/>
      <c r="C4237" s="195"/>
      <c r="D4237" s="494"/>
      <c r="E4237" s="252">
        <f>IF(I4237=0,0,VLOOKUP(I4237,EQUIPOS,4,FALSE))</f>
        <v>0</v>
      </c>
      <c r="F4237" s="230">
        <f t="shared" ref="F4237:F4240" si="773">C4237*D4237*E4237</f>
        <v>0</v>
      </c>
      <c r="G4237" s="232"/>
      <c r="I4237" s="658"/>
    </row>
    <row r="4238" spans="1:9">
      <c r="A4238" s="748" t="str">
        <f>IF(I4238=0,"",VLOOKUP(I4238,EQUIPOS,2,FALSE))</f>
        <v/>
      </c>
      <c r="B4238" s="749"/>
      <c r="C4238" s="195"/>
      <c r="D4238" s="494"/>
      <c r="E4238" s="252">
        <f>IF(I4238=0,0,VLOOKUP(I4238,EQUIPOS,4,FALSE))</f>
        <v>0</v>
      </c>
      <c r="F4238" s="230">
        <f t="shared" si="773"/>
        <v>0</v>
      </c>
      <c r="G4238" s="232"/>
      <c r="I4238" s="658"/>
    </row>
    <row r="4239" spans="1:9">
      <c r="A4239" s="748" t="str">
        <f>IF(I4239=0,"",VLOOKUP(I4239,EQUIPOS,2,FALSE))</f>
        <v/>
      </c>
      <c r="B4239" s="749"/>
      <c r="C4239" s="195"/>
      <c r="D4239" s="494"/>
      <c r="E4239" s="252">
        <f>IF(I4239=0,0,VLOOKUP(I4239,EQUIPOS,4,FALSE))</f>
        <v>0</v>
      </c>
      <c r="F4239" s="230">
        <f t="shared" si="773"/>
        <v>0</v>
      </c>
      <c r="G4239" s="232"/>
      <c r="I4239" s="658"/>
    </row>
    <row r="4240" spans="1:9">
      <c r="A4240" s="748" t="str">
        <f>IF(I4240=0,"",VLOOKUP(I4240,EQUIPOS,2,FALSE))</f>
        <v/>
      </c>
      <c r="B4240" s="749"/>
      <c r="C4240" s="195"/>
      <c r="D4240" s="494"/>
      <c r="E4240" s="252">
        <f>IF(I4240=0,0,VLOOKUP(I4240,EQUIPOS,4,FALSE))</f>
        <v>0</v>
      </c>
      <c r="F4240" s="230">
        <f t="shared" si="773"/>
        <v>0</v>
      </c>
      <c r="G4240" s="233"/>
      <c r="I4240" s="658"/>
    </row>
    <row r="4241" spans="1:9" ht="30.75" customHeight="1" thickBot="1">
      <c r="A4241" s="234"/>
      <c r="B4241" s="456"/>
      <c r="C4241" s="235"/>
      <c r="D4241" s="503"/>
      <c r="E4241" s="261"/>
      <c r="F4241" s="238" t="s">
        <v>82</v>
      </c>
      <c r="G4241" s="262">
        <f>ROUND(SUM(F4236:F4240),0)</f>
        <v>0</v>
      </c>
      <c r="I4241" s="659"/>
    </row>
    <row r="4242" spans="1:9" ht="13.5" thickTop="1">
      <c r="A4242" s="240" t="s">
        <v>73</v>
      </c>
      <c r="B4242" s="446"/>
      <c r="C4242" s="241"/>
      <c r="D4242" s="509"/>
      <c r="E4242" s="243"/>
      <c r="F4242" s="242"/>
      <c r="G4242" s="244"/>
      <c r="I4242" s="659"/>
    </row>
    <row r="4243" spans="1:9" ht="26">
      <c r="A4243" s="245" t="s">
        <v>57</v>
      </c>
      <c r="B4243" s="454" t="s">
        <v>58</v>
      </c>
      <c r="C4243" s="247" t="s">
        <v>68</v>
      </c>
      <c r="D4243" s="515" t="s">
        <v>74</v>
      </c>
      <c r="E4243" s="248" t="s">
        <v>69</v>
      </c>
      <c r="F4243" s="249" t="s">
        <v>79</v>
      </c>
      <c r="G4243" s="250" t="s">
        <v>70</v>
      </c>
      <c r="H4243" s="220"/>
      <c r="I4243" s="657"/>
    </row>
    <row r="4244" spans="1:9">
      <c r="A4244" s="263" t="str">
        <f t="shared" ref="A4244:A4255" si="774">IF(I4244=0,"",VLOOKUP(I4244,MANOOBRA,2,FALSE))</f>
        <v/>
      </c>
      <c r="B4244" s="444" t="str">
        <f t="shared" ref="B4244:B4255" si="775">IF(I4244=0,"",VLOOKUP(I4244,MANOOBRA,3,FALSE))</f>
        <v/>
      </c>
      <c r="C4244" s="195"/>
      <c r="D4244" s="663"/>
      <c r="E4244" s="252">
        <f t="shared" ref="E4244:E4255" si="776">IF(I4244=0,0,VLOOKUP(I4244,MANOOBRA,4,FALSE))</f>
        <v>0</v>
      </c>
      <c r="F4244" s="230">
        <f>IF(D4244=0,0,C4244*E4244/D4244)</f>
        <v>0</v>
      </c>
      <c r="G4244" s="231"/>
      <c r="I4244" s="658"/>
    </row>
    <row r="4245" spans="1:9">
      <c r="A4245" s="263" t="str">
        <f t="shared" si="774"/>
        <v/>
      </c>
      <c r="B4245" s="444" t="str">
        <f t="shared" si="775"/>
        <v/>
      </c>
      <c r="C4245" s="195"/>
      <c r="D4245" s="663"/>
      <c r="E4245" s="252">
        <f t="shared" si="776"/>
        <v>0</v>
      </c>
      <c r="F4245" s="230">
        <f t="shared" ref="F4245:F4255" si="777">IF(D4245=0,0,C4245*E4245/D4245)</f>
        <v>0</v>
      </c>
      <c r="G4245" s="232"/>
      <c r="I4245" s="658"/>
    </row>
    <row r="4246" spans="1:9">
      <c r="A4246" s="263" t="str">
        <f t="shared" si="774"/>
        <v/>
      </c>
      <c r="B4246" s="444" t="str">
        <f t="shared" si="775"/>
        <v/>
      </c>
      <c r="C4246" s="195"/>
      <c r="D4246" s="527"/>
      <c r="E4246" s="252">
        <f t="shared" si="776"/>
        <v>0</v>
      </c>
      <c r="F4246" s="230">
        <f t="shared" si="777"/>
        <v>0</v>
      </c>
      <c r="G4246" s="232"/>
      <c r="I4246" s="658"/>
    </row>
    <row r="4247" spans="1:9">
      <c r="A4247" s="263" t="str">
        <f t="shared" si="774"/>
        <v/>
      </c>
      <c r="B4247" s="444" t="str">
        <f t="shared" si="775"/>
        <v/>
      </c>
      <c r="C4247" s="195"/>
      <c r="D4247" s="527"/>
      <c r="E4247" s="252">
        <f t="shared" si="776"/>
        <v>0</v>
      </c>
      <c r="F4247" s="230">
        <f t="shared" si="777"/>
        <v>0</v>
      </c>
      <c r="G4247" s="232"/>
      <c r="I4247" s="658"/>
    </row>
    <row r="4248" spans="1:9">
      <c r="A4248" s="263" t="str">
        <f t="shared" si="774"/>
        <v/>
      </c>
      <c r="B4248" s="444" t="str">
        <f t="shared" si="775"/>
        <v/>
      </c>
      <c r="C4248" s="195"/>
      <c r="D4248" s="527"/>
      <c r="E4248" s="252">
        <f t="shared" si="776"/>
        <v>0</v>
      </c>
      <c r="F4248" s="230">
        <f t="shared" si="777"/>
        <v>0</v>
      </c>
      <c r="G4248" s="232"/>
      <c r="I4248" s="658"/>
    </row>
    <row r="4249" spans="1:9">
      <c r="A4249" s="263" t="str">
        <f t="shared" si="774"/>
        <v/>
      </c>
      <c r="B4249" s="444" t="str">
        <f t="shared" si="775"/>
        <v/>
      </c>
      <c r="C4249" s="195"/>
      <c r="D4249" s="527"/>
      <c r="E4249" s="252">
        <f t="shared" si="776"/>
        <v>0</v>
      </c>
      <c r="F4249" s="230">
        <f t="shared" si="777"/>
        <v>0</v>
      </c>
      <c r="G4249" s="232"/>
      <c r="I4249" s="658"/>
    </row>
    <row r="4250" spans="1:9">
      <c r="A4250" s="263" t="str">
        <f t="shared" si="774"/>
        <v/>
      </c>
      <c r="B4250" s="444" t="str">
        <f t="shared" si="775"/>
        <v/>
      </c>
      <c r="C4250" s="195"/>
      <c r="D4250" s="527"/>
      <c r="E4250" s="252">
        <f t="shared" si="776"/>
        <v>0</v>
      </c>
      <c r="F4250" s="230">
        <f t="shared" si="777"/>
        <v>0</v>
      </c>
      <c r="G4250" s="232"/>
      <c r="I4250" s="658"/>
    </row>
    <row r="4251" spans="1:9">
      <c r="A4251" s="263" t="str">
        <f t="shared" si="774"/>
        <v/>
      </c>
      <c r="B4251" s="444" t="str">
        <f t="shared" si="775"/>
        <v/>
      </c>
      <c r="C4251" s="195"/>
      <c r="D4251" s="527"/>
      <c r="E4251" s="252">
        <f t="shared" si="776"/>
        <v>0</v>
      </c>
      <c r="F4251" s="230">
        <f t="shared" si="777"/>
        <v>0</v>
      </c>
      <c r="G4251" s="232"/>
      <c r="I4251" s="658"/>
    </row>
    <row r="4252" spans="1:9">
      <c r="A4252" s="263" t="str">
        <f t="shared" si="774"/>
        <v/>
      </c>
      <c r="B4252" s="444" t="str">
        <f t="shared" si="775"/>
        <v/>
      </c>
      <c r="C4252" s="195"/>
      <c r="D4252" s="527"/>
      <c r="E4252" s="252">
        <f t="shared" si="776"/>
        <v>0</v>
      </c>
      <c r="F4252" s="230">
        <f t="shared" si="777"/>
        <v>0</v>
      </c>
      <c r="G4252" s="232"/>
      <c r="I4252" s="658"/>
    </row>
    <row r="4253" spans="1:9">
      <c r="A4253" s="263" t="str">
        <f t="shared" si="774"/>
        <v/>
      </c>
      <c r="B4253" s="444" t="str">
        <f t="shared" si="775"/>
        <v/>
      </c>
      <c r="C4253" s="195"/>
      <c r="D4253" s="527"/>
      <c r="E4253" s="252">
        <f t="shared" si="776"/>
        <v>0</v>
      </c>
      <c r="F4253" s="230">
        <f t="shared" si="777"/>
        <v>0</v>
      </c>
      <c r="G4253" s="232"/>
      <c r="I4253" s="658"/>
    </row>
    <row r="4254" spans="1:9">
      <c r="A4254" s="263" t="str">
        <f t="shared" si="774"/>
        <v/>
      </c>
      <c r="B4254" s="444" t="str">
        <f t="shared" si="775"/>
        <v/>
      </c>
      <c r="C4254" s="195"/>
      <c r="D4254" s="527"/>
      <c r="E4254" s="252">
        <f t="shared" si="776"/>
        <v>0</v>
      </c>
      <c r="F4254" s="230">
        <f t="shared" si="777"/>
        <v>0</v>
      </c>
      <c r="G4254" s="232"/>
      <c r="I4254" s="658"/>
    </row>
    <row r="4255" spans="1:9">
      <c r="A4255" s="263" t="str">
        <f t="shared" si="774"/>
        <v/>
      </c>
      <c r="B4255" s="444" t="str">
        <f t="shared" si="775"/>
        <v/>
      </c>
      <c r="C4255" s="195"/>
      <c r="D4255" s="527"/>
      <c r="E4255" s="252">
        <f t="shared" si="776"/>
        <v>0</v>
      </c>
      <c r="F4255" s="230">
        <f t="shared" si="777"/>
        <v>0</v>
      </c>
      <c r="G4255" s="233"/>
      <c r="I4255" s="658"/>
    </row>
    <row r="4256" spans="1:9" ht="31.5" customHeight="1" thickBot="1">
      <c r="A4256" s="234"/>
      <c r="B4256" s="456"/>
      <c r="C4256" s="235"/>
      <c r="D4256" s="237"/>
      <c r="E4256" s="237"/>
      <c r="F4256" s="238" t="s">
        <v>83</v>
      </c>
      <c r="G4256" s="262">
        <f>ROUND(SUM(F4244:F4255),0)</f>
        <v>0</v>
      </c>
      <c r="I4256" s="659"/>
    </row>
    <row r="4257" spans="1:16" ht="13.5" thickTop="1">
      <c r="A4257" s="186" t="s">
        <v>76</v>
      </c>
      <c r="B4257" s="446"/>
      <c r="C4257" s="241"/>
      <c r="D4257" s="243"/>
      <c r="E4257" s="243"/>
      <c r="F4257" s="242"/>
      <c r="G4257" s="244"/>
      <c r="I4257" s="659"/>
    </row>
    <row r="4258" spans="1:16">
      <c r="A4258" s="245" t="s">
        <v>57</v>
      </c>
      <c r="B4258" s="455"/>
      <c r="C4258" s="246"/>
      <c r="D4258" s="317"/>
      <c r="E4258" s="248" t="s">
        <v>77</v>
      </c>
      <c r="F4258" s="249" t="s">
        <v>78</v>
      </c>
      <c r="G4258" s="264" t="s">
        <v>77</v>
      </c>
      <c r="H4258" s="220"/>
      <c r="I4258" s="657"/>
    </row>
    <row r="4259" spans="1:16">
      <c r="A4259" s="185" t="s">
        <v>87</v>
      </c>
      <c r="B4259" s="453"/>
      <c r="C4259" s="265"/>
      <c r="D4259" s="318"/>
      <c r="E4259" s="229">
        <f>ROUND(SUM(G4218,G4233,G4241,G4256),2)</f>
        <v>0</v>
      </c>
      <c r="F4259" s="266">
        <f>A</f>
        <v>0</v>
      </c>
      <c r="G4259" s="267">
        <f>E4259*F4259</f>
        <v>0</v>
      </c>
      <c r="I4259" s="659"/>
    </row>
    <row r="4260" spans="1:16">
      <c r="A4260" s="185" t="s">
        <v>85</v>
      </c>
      <c r="B4260" s="453"/>
      <c r="C4260" s="265"/>
      <c r="D4260" s="318"/>
      <c r="E4260" s="229">
        <f>SUM(G4218,G4233,G4241,G4256)</f>
        <v>0</v>
      </c>
      <c r="F4260" s="266">
        <f>I</f>
        <v>0</v>
      </c>
      <c r="G4260" s="267">
        <f>E4260*F4260</f>
        <v>0</v>
      </c>
      <c r="I4260" s="659"/>
    </row>
    <row r="4261" spans="1:16">
      <c r="A4261" s="185" t="s">
        <v>86</v>
      </c>
      <c r="B4261" s="453"/>
      <c r="C4261" s="265"/>
      <c r="D4261" s="318"/>
      <c r="E4261" s="229">
        <f>SUM(G4218,G4233,G4241,G4256)</f>
        <v>0</v>
      </c>
      <c r="F4261" s="266">
        <f>U</f>
        <v>0</v>
      </c>
      <c r="G4261" s="267">
        <f>E4261*F4261</f>
        <v>0</v>
      </c>
      <c r="I4261" s="659"/>
    </row>
    <row r="4262" spans="1:16" ht="33" customHeight="1" thickBot="1">
      <c r="A4262" s="234"/>
      <c r="B4262" s="456"/>
      <c r="C4262" s="235"/>
      <c r="D4262" s="237"/>
      <c r="E4262" s="237"/>
      <c r="F4262" s="268" t="s">
        <v>84</v>
      </c>
      <c r="G4262" s="262">
        <f>SUM(G4259:G4261)</f>
        <v>0</v>
      </c>
      <c r="I4262" s="659"/>
      <c r="J4262" s="295"/>
      <c r="K4262" s="296"/>
      <c r="L4262" s="296"/>
      <c r="M4262" s="296"/>
      <c r="N4262" s="296"/>
      <c r="O4262" s="296"/>
    </row>
    <row r="4263" spans="1:16" s="211" customFormat="1" ht="14" thickTop="1" thickBot="1">
      <c r="A4263" s="269"/>
      <c r="B4263" s="443"/>
      <c r="C4263" s="270"/>
      <c r="D4263" s="319"/>
      <c r="E4263" s="271" t="s">
        <v>89</v>
      </c>
      <c r="F4263" s="272"/>
      <c r="G4263" s="273">
        <f>ROUND(SUM(G4218,G4233,G4241,G4256,G4262),0)</f>
        <v>0</v>
      </c>
      <c r="I4263" s="660"/>
      <c r="J4263" s="212" t="str">
        <f>B4202</f>
        <v>2,4,16</v>
      </c>
      <c r="K4263" s="274">
        <f>E4259</f>
        <v>0</v>
      </c>
      <c r="L4263" s="294">
        <f>G4259</f>
        <v>0</v>
      </c>
      <c r="M4263" s="294">
        <f>G4260</f>
        <v>0</v>
      </c>
      <c r="N4263" s="294">
        <f>G4261</f>
        <v>0</v>
      </c>
      <c r="O4263" s="299">
        <f>SUM(K4263:N4263)</f>
        <v>0</v>
      </c>
      <c r="P4263" s="294"/>
    </row>
    <row r="4264" spans="1:16" ht="13.5" thickTop="1">
      <c r="A4264" s="275" t="s">
        <v>97</v>
      </c>
      <c r="B4264" s="438"/>
      <c r="C4264" s="215"/>
      <c r="D4264" s="217"/>
      <c r="E4264" s="217"/>
      <c r="F4264" s="216"/>
      <c r="G4264" s="219"/>
      <c r="I4264" s="659"/>
      <c r="P4264" s="294"/>
    </row>
    <row r="4265" spans="1:16">
      <c r="A4265" s="275"/>
      <c r="B4265" s="452"/>
      <c r="C4265" s="276"/>
      <c r="D4265" s="320"/>
      <c r="E4265" s="217"/>
      <c r="F4265" s="216"/>
      <c r="G4265" s="277">
        <f ca="1">TODAY()</f>
        <v>44839</v>
      </c>
      <c r="I4265" s="659"/>
      <c r="P4265" s="294"/>
    </row>
    <row r="4266" spans="1:16" ht="13.5" thickBot="1">
      <c r="A4266" s="234"/>
      <c r="B4266" s="456"/>
      <c r="C4266" s="235"/>
      <c r="D4266" s="237"/>
      <c r="E4266" s="237"/>
      <c r="F4266" s="236"/>
      <c r="G4266" s="278"/>
      <c r="I4266" s="659"/>
      <c r="P4266" s="294"/>
    </row>
    <row r="4267" spans="1:16" s="199" customFormat="1" ht="13.5" thickTop="1">
      <c r="A4267" s="196" t="s">
        <v>109</v>
      </c>
      <c r="B4267" s="458"/>
      <c r="C4267" s="196"/>
      <c r="D4267" s="198"/>
      <c r="E4267" s="198"/>
      <c r="F4267" s="197"/>
      <c r="G4267" s="197"/>
      <c r="I4267" s="321"/>
      <c r="J4267" s="200"/>
      <c r="O4267" s="297"/>
    </row>
    <row r="4268" spans="1:16" s="199" customFormat="1">
      <c r="A4268" s="196" t="str">
        <f>CONCATENATE('Prestaciones y AIU'!A4249," ANALISIS DE PRECIOS UNITARIOS")</f>
        <v xml:space="preserve"> ANALISIS DE PRECIOS UNITARIOS</v>
      </c>
      <c r="B4268" s="458"/>
      <c r="C4268" s="196"/>
      <c r="D4268" s="198"/>
      <c r="E4268" s="198"/>
      <c r="F4268" s="197"/>
      <c r="G4268" s="197"/>
      <c r="I4268" s="321"/>
      <c r="J4268" s="200"/>
      <c r="O4268" s="297"/>
    </row>
    <row r="4269" spans="1:16" s="199" customFormat="1">
      <c r="A4269" s="196" t="str">
        <f>Objeto_LIC</f>
        <v>OPTIMIZACION DEL SISTEMA DE ABASTECIMIENTO (ADUCCION, PRETRATAMIENTO Y CONDUCCION) DEL MUNICPIO DE TAME, DEPARTAMENTO DE ARAUCA</v>
      </c>
      <c r="B4269" s="458"/>
      <c r="C4269" s="196"/>
      <c r="D4269" s="198"/>
      <c r="E4269" s="198"/>
      <c r="F4269" s="197"/>
      <c r="G4269" s="197"/>
      <c r="I4269" s="321"/>
      <c r="J4269" s="200"/>
      <c r="O4269" s="297"/>
    </row>
    <row r="4270" spans="1:16" s="199" customFormat="1">
      <c r="A4270" s="196"/>
      <c r="B4270" s="458"/>
      <c r="C4270" s="196"/>
      <c r="D4270" s="198"/>
      <c r="E4270" s="198"/>
      <c r="F4270" s="197"/>
      <c r="G4270" s="197"/>
      <c r="I4270" s="321"/>
      <c r="J4270" s="200"/>
      <c r="O4270" s="297"/>
    </row>
    <row r="4271" spans="1:16" ht="13.5" thickBot="1">
      <c r="A4271" s="201"/>
      <c r="B4271" s="448"/>
      <c r="C4271" s="201"/>
      <c r="D4271" s="203"/>
      <c r="E4271" s="203"/>
      <c r="F4271" s="202"/>
      <c r="G4271" s="202"/>
    </row>
    <row r="4272" spans="1:16" s="211" customFormat="1" ht="13.5" thickTop="1">
      <c r="A4272" s="206"/>
      <c r="B4272" s="457"/>
      <c r="C4272" s="207"/>
      <c r="D4272" s="209"/>
      <c r="E4272" s="209"/>
      <c r="F4272" s="208"/>
      <c r="G4272" s="210" t="s">
        <v>110</v>
      </c>
      <c r="I4272" s="323"/>
      <c r="J4272" s="212"/>
      <c r="O4272" s="297"/>
    </row>
    <row r="4273" spans="1:15">
      <c r="A4273" s="213" t="s">
        <v>62</v>
      </c>
      <c r="B4273" s="750">
        <f>Proponente</f>
        <v>0</v>
      </c>
      <c r="C4273" s="750"/>
      <c r="D4273" s="750"/>
      <c r="E4273" s="750"/>
      <c r="F4273" s="750"/>
      <c r="G4273" s="751"/>
    </row>
    <row r="4274" spans="1:15" ht="26.25" customHeight="1">
      <c r="A4274" s="213" t="s">
        <v>63</v>
      </c>
      <c r="B4274" s="470" t="s">
        <v>380</v>
      </c>
      <c r="C4274" s="750" t="str">
        <f>VLOOKUP(B4274,Presupuesto!$A$4:$B$106,2,FALSE)</f>
        <v>Localización y replanteo</v>
      </c>
      <c r="D4274" s="750"/>
      <c r="E4274" s="750"/>
      <c r="F4274" s="750"/>
      <c r="G4274" s="751"/>
    </row>
    <row r="4275" spans="1:15">
      <c r="A4275" s="214"/>
      <c r="B4275" s="438"/>
      <c r="C4275" s="215"/>
      <c r="D4275" s="217"/>
      <c r="E4275" s="217"/>
      <c r="F4275" s="218" t="s">
        <v>88</v>
      </c>
      <c r="G4275" s="582" t="str">
        <f>IF(B4274=0,"-",VLOOKUP(B4274,Presupuesto!$A$5:$C$119,3,FALSE))</f>
        <v>ML</v>
      </c>
      <c r="H4275" s="582"/>
      <c r="I4275" s="582"/>
      <c r="J4275" s="582"/>
      <c r="K4275" s="583"/>
    </row>
    <row r="4276" spans="1:15" ht="13.5" thickBot="1">
      <c r="A4276" s="213" t="s">
        <v>64</v>
      </c>
      <c r="B4276" s="438"/>
      <c r="C4276" s="215"/>
      <c r="D4276" s="217"/>
      <c r="E4276" s="217"/>
      <c r="F4276" s="216"/>
      <c r="G4276" s="219"/>
      <c r="I4276" s="324"/>
      <c r="J4276" s="295"/>
      <c r="K4276" s="296"/>
      <c r="L4276" s="296"/>
      <c r="M4276" s="296"/>
      <c r="N4276" s="296"/>
      <c r="O4276" s="296"/>
    </row>
    <row r="4277" spans="1:15" s="220" customFormat="1" ht="13.5" thickTop="1">
      <c r="A4277" s="221" t="s">
        <v>57</v>
      </c>
      <c r="B4277" s="447" t="s">
        <v>65</v>
      </c>
      <c r="C4277" s="222" t="s">
        <v>66</v>
      </c>
      <c r="D4277" s="223" t="s">
        <v>74</v>
      </c>
      <c r="E4277" s="224" t="s">
        <v>100</v>
      </c>
      <c r="F4277" s="224" t="s">
        <v>79</v>
      </c>
      <c r="G4277" s="225" t="s">
        <v>70</v>
      </c>
      <c r="I4277" s="325"/>
      <c r="J4277" s="226"/>
      <c r="O4277" s="296"/>
    </row>
    <row r="4278" spans="1:15">
      <c r="A4278" s="227" t="str">
        <f t="shared" ref="A4278:A4289" si="778">IF(I4278=0,"-",VLOOKUP(I4278,EQUIPOS,2,FALSE))</f>
        <v>-</v>
      </c>
      <c r="B4278" s="228"/>
      <c r="C4278" s="228"/>
      <c r="D4278" s="494"/>
      <c r="E4278" s="495">
        <f t="shared" ref="E4278:E4289" si="779">IF(I4278=0,0,VLOOKUP(I4278,EQUIPOS,4,FALSE))</f>
        <v>0</v>
      </c>
      <c r="F4278" s="496">
        <f t="shared" ref="F4278:F4289" si="780">IF(D4278=0,0,E4278/D4278)</f>
        <v>0</v>
      </c>
      <c r="G4278" s="497"/>
      <c r="H4278" s="655"/>
      <c r="I4278" s="658"/>
    </row>
    <row r="4279" spans="1:15">
      <c r="A4279" s="227" t="str">
        <f t="shared" si="778"/>
        <v>-</v>
      </c>
      <c r="B4279" s="228"/>
      <c r="C4279" s="228"/>
      <c r="D4279" s="494"/>
      <c r="E4279" s="495">
        <f t="shared" si="779"/>
        <v>0</v>
      </c>
      <c r="F4279" s="496">
        <f t="shared" si="780"/>
        <v>0</v>
      </c>
      <c r="G4279" s="499"/>
      <c r="H4279" s="655"/>
      <c r="I4279" s="658"/>
    </row>
    <row r="4280" spans="1:15">
      <c r="A4280" s="227" t="str">
        <f t="shared" si="778"/>
        <v>-</v>
      </c>
      <c r="B4280" s="228"/>
      <c r="C4280" s="228"/>
      <c r="D4280" s="494"/>
      <c r="E4280" s="495">
        <f t="shared" si="779"/>
        <v>0</v>
      </c>
      <c r="F4280" s="496">
        <f t="shared" si="780"/>
        <v>0</v>
      </c>
      <c r="G4280" s="499"/>
      <c r="H4280" s="655"/>
      <c r="I4280" s="658"/>
    </row>
    <row r="4281" spans="1:15">
      <c r="A4281" s="227" t="str">
        <f t="shared" si="778"/>
        <v>-</v>
      </c>
      <c r="B4281" s="228"/>
      <c r="C4281" s="228"/>
      <c r="D4281" s="494"/>
      <c r="E4281" s="495">
        <f t="shared" si="779"/>
        <v>0</v>
      </c>
      <c r="F4281" s="496">
        <f t="shared" si="780"/>
        <v>0</v>
      </c>
      <c r="G4281" s="499"/>
      <c r="H4281" s="655"/>
      <c r="I4281" s="658"/>
    </row>
    <row r="4282" spans="1:15">
      <c r="A4282" s="227" t="str">
        <f t="shared" si="778"/>
        <v>-</v>
      </c>
      <c r="B4282" s="228"/>
      <c r="C4282" s="228"/>
      <c r="D4282" s="494"/>
      <c r="E4282" s="495">
        <f t="shared" si="779"/>
        <v>0</v>
      </c>
      <c r="F4282" s="496">
        <f t="shared" si="780"/>
        <v>0</v>
      </c>
      <c r="G4282" s="499"/>
      <c r="H4282" s="655"/>
      <c r="I4282" s="658"/>
    </row>
    <row r="4283" spans="1:15">
      <c r="A4283" s="227" t="str">
        <f t="shared" si="778"/>
        <v>-</v>
      </c>
      <c r="B4283" s="228"/>
      <c r="C4283" s="228"/>
      <c r="D4283" s="494"/>
      <c r="E4283" s="495">
        <f t="shared" si="779"/>
        <v>0</v>
      </c>
      <c r="F4283" s="496">
        <f t="shared" si="780"/>
        <v>0</v>
      </c>
      <c r="G4283" s="499"/>
      <c r="H4283" s="655"/>
      <c r="I4283" s="658"/>
    </row>
    <row r="4284" spans="1:15">
      <c r="A4284" s="227" t="str">
        <f t="shared" si="778"/>
        <v>-</v>
      </c>
      <c r="B4284" s="228"/>
      <c r="C4284" s="228"/>
      <c r="D4284" s="494"/>
      <c r="E4284" s="495">
        <f t="shared" si="779"/>
        <v>0</v>
      </c>
      <c r="F4284" s="496">
        <f t="shared" si="780"/>
        <v>0</v>
      </c>
      <c r="G4284" s="499"/>
      <c r="H4284" s="655"/>
      <c r="I4284" s="658"/>
    </row>
    <row r="4285" spans="1:15">
      <c r="A4285" s="227" t="str">
        <f t="shared" si="778"/>
        <v>-</v>
      </c>
      <c r="B4285" s="228"/>
      <c r="C4285" s="228"/>
      <c r="D4285" s="494"/>
      <c r="E4285" s="495">
        <f t="shared" si="779"/>
        <v>0</v>
      </c>
      <c r="F4285" s="496">
        <f t="shared" si="780"/>
        <v>0</v>
      </c>
      <c r="G4285" s="499"/>
      <c r="H4285" s="655"/>
      <c r="I4285" s="658"/>
    </row>
    <row r="4286" spans="1:15">
      <c r="A4286" s="227" t="str">
        <f t="shared" si="778"/>
        <v>-</v>
      </c>
      <c r="B4286" s="228"/>
      <c r="C4286" s="228"/>
      <c r="D4286" s="494"/>
      <c r="E4286" s="495">
        <f t="shared" si="779"/>
        <v>0</v>
      </c>
      <c r="F4286" s="496">
        <f t="shared" si="780"/>
        <v>0</v>
      </c>
      <c r="G4286" s="499"/>
      <c r="H4286" s="655"/>
      <c r="I4286" s="658"/>
    </row>
    <row r="4287" spans="1:15">
      <c r="A4287" s="227" t="str">
        <f t="shared" si="778"/>
        <v>-</v>
      </c>
      <c r="B4287" s="228"/>
      <c r="C4287" s="228"/>
      <c r="D4287" s="494"/>
      <c r="E4287" s="495">
        <f t="shared" si="779"/>
        <v>0</v>
      </c>
      <c r="F4287" s="496">
        <f t="shared" si="780"/>
        <v>0</v>
      </c>
      <c r="G4287" s="499"/>
      <c r="H4287" s="655"/>
      <c r="I4287" s="658"/>
    </row>
    <row r="4288" spans="1:15">
      <c r="A4288" s="227" t="str">
        <f t="shared" si="778"/>
        <v>-</v>
      </c>
      <c r="B4288" s="228"/>
      <c r="C4288" s="228"/>
      <c r="D4288" s="494"/>
      <c r="E4288" s="495">
        <f t="shared" si="779"/>
        <v>0</v>
      </c>
      <c r="F4288" s="496">
        <f t="shared" si="780"/>
        <v>0</v>
      </c>
      <c r="G4288" s="499"/>
      <c r="H4288" s="655"/>
      <c r="I4288" s="658"/>
    </row>
    <row r="4289" spans="1:15">
      <c r="A4289" s="227" t="str">
        <f t="shared" si="778"/>
        <v>-</v>
      </c>
      <c r="B4289" s="228"/>
      <c r="C4289" s="228"/>
      <c r="D4289" s="494"/>
      <c r="E4289" s="495">
        <f t="shared" si="779"/>
        <v>0</v>
      </c>
      <c r="F4289" s="496">
        <f t="shared" si="780"/>
        <v>0</v>
      </c>
      <c r="G4289" s="499"/>
      <c r="H4289" s="655"/>
      <c r="I4289" s="658"/>
    </row>
    <row r="4290" spans="1:15" ht="13.5" thickBot="1">
      <c r="A4290" s="234"/>
      <c r="B4290" s="456"/>
      <c r="C4290" s="235"/>
      <c r="D4290" s="503"/>
      <c r="E4290" s="503"/>
      <c r="F4290" s="238" t="s">
        <v>80</v>
      </c>
      <c r="G4290" s="239">
        <f>ROUND(SUM(F4278:F4289),0)</f>
        <v>0</v>
      </c>
      <c r="H4290" s="655"/>
      <c r="I4290" s="659"/>
    </row>
    <row r="4291" spans="1:15" ht="13.5" thickTop="1">
      <c r="A4291" s="240" t="s">
        <v>67</v>
      </c>
      <c r="B4291" s="446"/>
      <c r="C4291" s="241"/>
      <c r="D4291" s="509"/>
      <c r="E4291" s="509"/>
      <c r="F4291" s="510"/>
      <c r="G4291" s="511"/>
      <c r="H4291" s="655"/>
      <c r="I4291" s="659"/>
    </row>
    <row r="4292" spans="1:15" s="220" customFormat="1" ht="26">
      <c r="A4292" s="245" t="s">
        <v>57</v>
      </c>
      <c r="B4292" s="455"/>
      <c r="C4292" s="247" t="s">
        <v>58</v>
      </c>
      <c r="D4292" s="515" t="s">
        <v>68</v>
      </c>
      <c r="E4292" s="516" t="s">
        <v>69</v>
      </c>
      <c r="F4292" s="516" t="s">
        <v>79</v>
      </c>
      <c r="G4292" s="250" t="s">
        <v>70</v>
      </c>
      <c r="H4292" s="664"/>
      <c r="I4292" s="657"/>
      <c r="J4292" s="226"/>
      <c r="O4292" s="296"/>
    </row>
    <row r="4293" spans="1:15">
      <c r="A4293" s="748" t="str">
        <f t="shared" ref="A4293:A4304" si="781">IF(I4293=0,"",VLOOKUP(I4293,MATERIALES,2,FALSE))</f>
        <v/>
      </c>
      <c r="B4293" s="749"/>
      <c r="C4293" s="251" t="str">
        <f t="shared" ref="C4293:C4301" si="782">IF(I4293=0,"",VLOOKUP(I4293,MATERIALES,3,FALSE))</f>
        <v/>
      </c>
      <c r="D4293" s="494"/>
      <c r="E4293" s="518">
        <f t="shared" ref="E4293:E4304" si="783">IF(I4293=0,0,VLOOKUP(I4293,MATERIALES,4,FALSE))</f>
        <v>0</v>
      </c>
      <c r="F4293" s="496">
        <f>D4293*E4293</f>
        <v>0</v>
      </c>
      <c r="G4293" s="497"/>
      <c r="H4293" s="655"/>
      <c r="I4293" s="658"/>
    </row>
    <row r="4294" spans="1:15">
      <c r="A4294" s="748" t="str">
        <f t="shared" si="781"/>
        <v/>
      </c>
      <c r="B4294" s="749"/>
      <c r="C4294" s="251" t="str">
        <f t="shared" si="782"/>
        <v/>
      </c>
      <c r="D4294" s="494"/>
      <c r="E4294" s="518">
        <f t="shared" si="783"/>
        <v>0</v>
      </c>
      <c r="F4294" s="496">
        <f t="shared" ref="F4294:F4304" si="784">D4294*E4294</f>
        <v>0</v>
      </c>
      <c r="G4294" s="499"/>
      <c r="H4294" s="655"/>
      <c r="I4294" s="658"/>
    </row>
    <row r="4295" spans="1:15">
      <c r="A4295" s="748" t="str">
        <f t="shared" si="781"/>
        <v/>
      </c>
      <c r="B4295" s="749"/>
      <c r="C4295" s="251" t="str">
        <f t="shared" si="782"/>
        <v/>
      </c>
      <c r="D4295" s="494"/>
      <c r="E4295" s="518">
        <f t="shared" si="783"/>
        <v>0</v>
      </c>
      <c r="F4295" s="496">
        <f t="shared" si="784"/>
        <v>0</v>
      </c>
      <c r="G4295" s="499"/>
      <c r="H4295" s="655"/>
      <c r="I4295" s="658"/>
    </row>
    <row r="4296" spans="1:15">
      <c r="A4296" s="748" t="str">
        <f t="shared" si="781"/>
        <v/>
      </c>
      <c r="B4296" s="749"/>
      <c r="C4296" s="251" t="str">
        <f t="shared" si="782"/>
        <v/>
      </c>
      <c r="D4296" s="494"/>
      <c r="E4296" s="518">
        <f t="shared" si="783"/>
        <v>0</v>
      </c>
      <c r="F4296" s="496">
        <f t="shared" si="784"/>
        <v>0</v>
      </c>
      <c r="G4296" s="499"/>
      <c r="H4296" s="655"/>
      <c r="I4296" s="658"/>
    </row>
    <row r="4297" spans="1:15">
      <c r="A4297" s="748" t="str">
        <f t="shared" si="781"/>
        <v/>
      </c>
      <c r="B4297" s="749"/>
      <c r="C4297" s="251" t="str">
        <f t="shared" si="782"/>
        <v/>
      </c>
      <c r="D4297" s="494"/>
      <c r="E4297" s="518">
        <f t="shared" si="783"/>
        <v>0</v>
      </c>
      <c r="F4297" s="496">
        <f t="shared" si="784"/>
        <v>0</v>
      </c>
      <c r="G4297" s="499"/>
      <c r="H4297" s="655"/>
      <c r="I4297" s="658"/>
    </row>
    <row r="4298" spans="1:15">
      <c r="A4298" s="748" t="str">
        <f t="shared" si="781"/>
        <v/>
      </c>
      <c r="B4298" s="749"/>
      <c r="C4298" s="251" t="str">
        <f t="shared" si="782"/>
        <v/>
      </c>
      <c r="D4298" s="494"/>
      <c r="E4298" s="518">
        <f t="shared" si="783"/>
        <v>0</v>
      </c>
      <c r="F4298" s="496">
        <f t="shared" si="784"/>
        <v>0</v>
      </c>
      <c r="G4298" s="499"/>
      <c r="H4298" s="655"/>
      <c r="I4298" s="658"/>
    </row>
    <row r="4299" spans="1:15">
      <c r="A4299" s="748" t="str">
        <f t="shared" si="781"/>
        <v/>
      </c>
      <c r="B4299" s="749"/>
      <c r="C4299" s="251" t="str">
        <f t="shared" si="782"/>
        <v/>
      </c>
      <c r="D4299" s="494"/>
      <c r="E4299" s="518">
        <f t="shared" si="783"/>
        <v>0</v>
      </c>
      <c r="F4299" s="496">
        <f t="shared" si="784"/>
        <v>0</v>
      </c>
      <c r="G4299" s="499"/>
      <c r="H4299" s="655"/>
      <c r="I4299" s="658"/>
    </row>
    <row r="4300" spans="1:15">
      <c r="A4300" s="748" t="str">
        <f t="shared" si="781"/>
        <v/>
      </c>
      <c r="B4300" s="749"/>
      <c r="C4300" s="251" t="str">
        <f t="shared" si="782"/>
        <v/>
      </c>
      <c r="D4300" s="494"/>
      <c r="E4300" s="518">
        <f t="shared" si="783"/>
        <v>0</v>
      </c>
      <c r="F4300" s="496">
        <f t="shared" si="784"/>
        <v>0</v>
      </c>
      <c r="G4300" s="253"/>
      <c r="H4300" s="655"/>
      <c r="I4300" s="658"/>
    </row>
    <row r="4301" spans="1:15">
      <c r="A4301" s="748" t="str">
        <f t="shared" si="781"/>
        <v/>
      </c>
      <c r="B4301" s="749"/>
      <c r="C4301" s="251" t="str">
        <f t="shared" si="782"/>
        <v/>
      </c>
      <c r="D4301" s="494"/>
      <c r="E4301" s="518">
        <f t="shared" si="783"/>
        <v>0</v>
      </c>
      <c r="F4301" s="496">
        <f t="shared" si="784"/>
        <v>0</v>
      </c>
      <c r="G4301" s="499"/>
      <c r="H4301" s="655"/>
      <c r="I4301" s="658"/>
    </row>
    <row r="4302" spans="1:15">
      <c r="A4302" s="748" t="str">
        <f t="shared" si="781"/>
        <v/>
      </c>
      <c r="B4302" s="749"/>
      <c r="C4302" s="251"/>
      <c r="D4302" s="494"/>
      <c r="E4302" s="518">
        <f t="shared" si="783"/>
        <v>0</v>
      </c>
      <c r="F4302" s="496">
        <f t="shared" si="784"/>
        <v>0</v>
      </c>
      <c r="G4302" s="499"/>
      <c r="H4302" s="655"/>
      <c r="I4302" s="658"/>
    </row>
    <row r="4303" spans="1:15">
      <c r="A4303" s="748" t="str">
        <f t="shared" si="781"/>
        <v/>
      </c>
      <c r="B4303" s="749"/>
      <c r="C4303" s="251"/>
      <c r="D4303" s="494"/>
      <c r="E4303" s="518">
        <f t="shared" si="783"/>
        <v>0</v>
      </c>
      <c r="F4303" s="496">
        <f t="shared" si="784"/>
        <v>0</v>
      </c>
      <c r="G4303" s="499"/>
      <c r="H4303" s="655"/>
      <c r="I4303" s="658"/>
    </row>
    <row r="4304" spans="1:15">
      <c r="A4304" s="748" t="str">
        <f t="shared" si="781"/>
        <v/>
      </c>
      <c r="B4304" s="749"/>
      <c r="C4304" s="251" t="str">
        <f t="shared" ref="C4304" si="785">IF(I4304=0,"",VLOOKUP(I4304,MATERIALES,3,FALSE))</f>
        <v/>
      </c>
      <c r="D4304" s="494"/>
      <c r="E4304" s="518">
        <f t="shared" si="783"/>
        <v>0</v>
      </c>
      <c r="F4304" s="496">
        <f t="shared" si="784"/>
        <v>0</v>
      </c>
      <c r="G4304" s="519"/>
      <c r="H4304" s="655"/>
      <c r="I4304" s="658"/>
    </row>
    <row r="4305" spans="1:9" ht="26.25" customHeight="1" thickBot="1">
      <c r="A4305" s="214"/>
      <c r="B4305" s="438"/>
      <c r="C4305" s="215"/>
      <c r="D4305" s="483"/>
      <c r="E4305" s="520"/>
      <c r="F4305" s="255" t="s">
        <v>81</v>
      </c>
      <c r="G4305" s="253">
        <f>SUM(F4293:F4304)</f>
        <v>0</v>
      </c>
      <c r="H4305" s="655"/>
      <c r="I4305" s="659"/>
    </row>
    <row r="4306" spans="1:9" ht="14" thickTop="1" thickBot="1">
      <c r="A4306" s="256" t="s">
        <v>72</v>
      </c>
      <c r="B4306" s="445"/>
      <c r="C4306" s="257"/>
      <c r="D4306" s="523"/>
      <c r="E4306" s="523"/>
      <c r="F4306" s="524"/>
      <c r="G4306" s="525"/>
      <c r="H4306" s="655"/>
      <c r="I4306" s="659"/>
    </row>
    <row r="4307" spans="1:9" ht="13.5" thickTop="1">
      <c r="A4307" s="245" t="s">
        <v>57</v>
      </c>
      <c r="B4307" s="455"/>
      <c r="C4307" s="248" t="s">
        <v>71</v>
      </c>
      <c r="D4307" s="515" t="s">
        <v>75</v>
      </c>
      <c r="E4307" s="516" t="s">
        <v>98</v>
      </c>
      <c r="F4307" s="516" t="s">
        <v>79</v>
      </c>
      <c r="G4307" s="250" t="s">
        <v>70</v>
      </c>
      <c r="H4307" s="655"/>
      <c r="I4307" s="659"/>
    </row>
    <row r="4308" spans="1:9">
      <c r="A4308" s="748" t="str">
        <f>IF(I4308=0,"",VLOOKUP(I4308,EQUIPOS,2,FALSE))</f>
        <v/>
      </c>
      <c r="B4308" s="749"/>
      <c r="C4308" s="195"/>
      <c r="D4308" s="494"/>
      <c r="E4308" s="518">
        <f>IF(I4308=0,0,VLOOKUP(I4308,EQUIPOS,4,FALSE))</f>
        <v>0</v>
      </c>
      <c r="F4308" s="496">
        <f>C4308*D4308*E4308</f>
        <v>0</v>
      </c>
      <c r="G4308" s="497"/>
      <c r="H4308" s="655"/>
      <c r="I4308" s="658"/>
    </row>
    <row r="4309" spans="1:9">
      <c r="A4309" s="748" t="str">
        <f>IF(I4309=0,"",VLOOKUP(I4309,EQUIPOS,2,FALSE))</f>
        <v/>
      </c>
      <c r="B4309" s="749"/>
      <c r="C4309" s="195"/>
      <c r="D4309" s="494"/>
      <c r="E4309" s="518">
        <f>IF(I4309=0,0,VLOOKUP(I4309,EQUIPOS,4,FALSE))</f>
        <v>0</v>
      </c>
      <c r="F4309" s="496">
        <f t="shared" ref="F4309:F4312" si="786">C4309*D4309*E4309</f>
        <v>0</v>
      </c>
      <c r="G4309" s="499"/>
      <c r="H4309" s="655"/>
      <c r="I4309" s="658"/>
    </row>
    <row r="4310" spans="1:9">
      <c r="A4310" s="748" t="str">
        <f>IF(I4310=0,"",VLOOKUP(I4310,EQUIPOS,2,FALSE))</f>
        <v/>
      </c>
      <c r="B4310" s="749"/>
      <c r="C4310" s="195"/>
      <c r="D4310" s="494"/>
      <c r="E4310" s="518">
        <f>IF(I4310=0,0,VLOOKUP(I4310,EQUIPOS,4,FALSE))</f>
        <v>0</v>
      </c>
      <c r="F4310" s="496">
        <f t="shared" si="786"/>
        <v>0</v>
      </c>
      <c r="G4310" s="499"/>
      <c r="H4310" s="655"/>
      <c r="I4310" s="658"/>
    </row>
    <row r="4311" spans="1:9">
      <c r="A4311" s="748" t="str">
        <f>IF(I4311=0,"",VLOOKUP(I4311,EQUIPOS,2,FALSE))</f>
        <v/>
      </c>
      <c r="B4311" s="749"/>
      <c r="C4311" s="195"/>
      <c r="D4311" s="494"/>
      <c r="E4311" s="518">
        <f>IF(I4311=0,0,VLOOKUP(I4311,EQUIPOS,4,FALSE))</f>
        <v>0</v>
      </c>
      <c r="F4311" s="496">
        <f t="shared" si="786"/>
        <v>0</v>
      </c>
      <c r="G4311" s="499"/>
      <c r="H4311" s="655"/>
      <c r="I4311" s="658"/>
    </row>
    <row r="4312" spans="1:9">
      <c r="A4312" s="748" t="str">
        <f>IF(I4312=0,"",VLOOKUP(I4312,EQUIPOS,2,FALSE))</f>
        <v/>
      </c>
      <c r="B4312" s="749"/>
      <c r="C4312" s="195"/>
      <c r="D4312" s="494"/>
      <c r="E4312" s="518">
        <f>IF(I4312=0,0,VLOOKUP(I4312,EQUIPOS,4,FALSE))</f>
        <v>0</v>
      </c>
      <c r="F4312" s="496">
        <f t="shared" si="786"/>
        <v>0</v>
      </c>
      <c r="G4312" s="519"/>
      <c r="H4312" s="655"/>
      <c r="I4312" s="658"/>
    </row>
    <row r="4313" spans="1:9" ht="30.75" customHeight="1" thickBot="1">
      <c r="A4313" s="234"/>
      <c r="B4313" s="456"/>
      <c r="C4313" s="235"/>
      <c r="D4313" s="503"/>
      <c r="E4313" s="528"/>
      <c r="F4313" s="238" t="s">
        <v>82</v>
      </c>
      <c r="G4313" s="262">
        <f>ROUND(SUM(F4308:F4312),0)</f>
        <v>0</v>
      </c>
      <c r="H4313" s="655"/>
      <c r="I4313" s="659"/>
    </row>
    <row r="4314" spans="1:9" ht="13.5" thickTop="1">
      <c r="A4314" s="240" t="s">
        <v>73</v>
      </c>
      <c r="B4314" s="446"/>
      <c r="C4314" s="241"/>
      <c r="D4314" s="509"/>
      <c r="E4314" s="509"/>
      <c r="F4314" s="510"/>
      <c r="G4314" s="511"/>
      <c r="H4314" s="655"/>
      <c r="I4314" s="659"/>
    </row>
    <row r="4315" spans="1:9" ht="26">
      <c r="A4315" s="245" t="s">
        <v>57</v>
      </c>
      <c r="B4315" s="454" t="s">
        <v>58</v>
      </c>
      <c r="C4315" s="247" t="s">
        <v>68</v>
      </c>
      <c r="D4315" s="515" t="s">
        <v>74</v>
      </c>
      <c r="E4315" s="516" t="s">
        <v>69</v>
      </c>
      <c r="F4315" s="516" t="s">
        <v>79</v>
      </c>
      <c r="G4315" s="250" t="s">
        <v>70</v>
      </c>
      <c r="H4315" s="664"/>
      <c r="I4315" s="657"/>
    </row>
    <row r="4316" spans="1:9">
      <c r="A4316" s="263" t="str">
        <f t="shared" ref="A4316:A4327" si="787">IF(I4316=0,"",VLOOKUP(I4316,MANOOBRA,2,FALSE))</f>
        <v/>
      </c>
      <c r="B4316" s="444" t="str">
        <f t="shared" ref="B4316:B4327" si="788">IF(I4316=0,"",VLOOKUP(I4316,MANOOBRA,3,FALSE))</f>
        <v/>
      </c>
      <c r="C4316" s="195"/>
      <c r="D4316" s="527"/>
      <c r="E4316" s="518">
        <f t="shared" ref="E4316:E4327" si="789">IF(I4316=0,0,VLOOKUP(I4316,MANOOBRA,4,FALSE))</f>
        <v>0</v>
      </c>
      <c r="F4316" s="496">
        <f>IF(D4316=0,0,C4316*E4316/D4316)</f>
        <v>0</v>
      </c>
      <c r="G4316" s="497"/>
      <c r="H4316" s="655"/>
      <c r="I4316" s="658"/>
    </row>
    <row r="4317" spans="1:9">
      <c r="A4317" s="263" t="str">
        <f t="shared" si="787"/>
        <v/>
      </c>
      <c r="B4317" s="444" t="str">
        <f t="shared" si="788"/>
        <v/>
      </c>
      <c r="C4317" s="195"/>
      <c r="D4317" s="527"/>
      <c r="E4317" s="518">
        <f t="shared" si="789"/>
        <v>0</v>
      </c>
      <c r="F4317" s="496">
        <f t="shared" ref="F4317:F4327" si="790">IF(D4317=0,0,C4317*E4317/D4317)</f>
        <v>0</v>
      </c>
      <c r="G4317" s="499"/>
      <c r="H4317" s="655"/>
      <c r="I4317" s="658"/>
    </row>
    <row r="4318" spans="1:9">
      <c r="A4318" s="263" t="str">
        <f t="shared" si="787"/>
        <v/>
      </c>
      <c r="B4318" s="444" t="str">
        <f t="shared" si="788"/>
        <v/>
      </c>
      <c r="C4318" s="195"/>
      <c r="D4318" s="527"/>
      <c r="E4318" s="518">
        <f t="shared" si="789"/>
        <v>0</v>
      </c>
      <c r="F4318" s="496">
        <f t="shared" si="790"/>
        <v>0</v>
      </c>
      <c r="G4318" s="499"/>
      <c r="H4318" s="655"/>
      <c r="I4318" s="658"/>
    </row>
    <row r="4319" spans="1:9">
      <c r="A4319" s="263" t="str">
        <f t="shared" si="787"/>
        <v/>
      </c>
      <c r="B4319" s="444" t="str">
        <f t="shared" si="788"/>
        <v/>
      </c>
      <c r="C4319" s="195"/>
      <c r="D4319" s="527"/>
      <c r="E4319" s="518">
        <f t="shared" si="789"/>
        <v>0</v>
      </c>
      <c r="F4319" s="496">
        <f t="shared" si="790"/>
        <v>0</v>
      </c>
      <c r="G4319" s="499"/>
      <c r="H4319" s="655"/>
      <c r="I4319" s="658"/>
    </row>
    <row r="4320" spans="1:9">
      <c r="A4320" s="263" t="str">
        <f t="shared" si="787"/>
        <v/>
      </c>
      <c r="B4320" s="444" t="str">
        <f t="shared" si="788"/>
        <v/>
      </c>
      <c r="C4320" s="195"/>
      <c r="D4320" s="527"/>
      <c r="E4320" s="518">
        <f t="shared" si="789"/>
        <v>0</v>
      </c>
      <c r="F4320" s="496">
        <f t="shared" si="790"/>
        <v>0</v>
      </c>
      <c r="G4320" s="499"/>
      <c r="H4320" s="655"/>
      <c r="I4320" s="658"/>
    </row>
    <row r="4321" spans="1:16">
      <c r="A4321" s="263" t="str">
        <f t="shared" si="787"/>
        <v/>
      </c>
      <c r="B4321" s="444" t="str">
        <f t="shared" si="788"/>
        <v/>
      </c>
      <c r="C4321" s="195"/>
      <c r="D4321" s="527"/>
      <c r="E4321" s="518">
        <f t="shared" si="789"/>
        <v>0</v>
      </c>
      <c r="F4321" s="496">
        <f t="shared" si="790"/>
        <v>0</v>
      </c>
      <c r="G4321" s="499"/>
      <c r="H4321" s="655"/>
      <c r="I4321" s="658"/>
    </row>
    <row r="4322" spans="1:16">
      <c r="A4322" s="263" t="str">
        <f t="shared" si="787"/>
        <v/>
      </c>
      <c r="B4322" s="444" t="str">
        <f t="shared" si="788"/>
        <v/>
      </c>
      <c r="C4322" s="195"/>
      <c r="D4322" s="527"/>
      <c r="E4322" s="518">
        <f t="shared" si="789"/>
        <v>0</v>
      </c>
      <c r="F4322" s="496">
        <f t="shared" si="790"/>
        <v>0</v>
      </c>
      <c r="G4322" s="499"/>
      <c r="H4322" s="655"/>
      <c r="I4322" s="658"/>
    </row>
    <row r="4323" spans="1:16">
      <c r="A4323" s="263" t="str">
        <f t="shared" si="787"/>
        <v/>
      </c>
      <c r="B4323" s="444" t="str">
        <f t="shared" si="788"/>
        <v/>
      </c>
      <c r="C4323" s="195"/>
      <c r="D4323" s="527"/>
      <c r="E4323" s="518">
        <f t="shared" si="789"/>
        <v>0</v>
      </c>
      <c r="F4323" s="496">
        <f t="shared" si="790"/>
        <v>0</v>
      </c>
      <c r="G4323" s="499"/>
      <c r="H4323" s="655"/>
      <c r="I4323" s="658"/>
    </row>
    <row r="4324" spans="1:16">
      <c r="A4324" s="263" t="str">
        <f t="shared" si="787"/>
        <v/>
      </c>
      <c r="B4324" s="444" t="str">
        <f t="shared" si="788"/>
        <v/>
      </c>
      <c r="C4324" s="195"/>
      <c r="D4324" s="527"/>
      <c r="E4324" s="518">
        <f t="shared" si="789"/>
        <v>0</v>
      </c>
      <c r="F4324" s="496">
        <f t="shared" si="790"/>
        <v>0</v>
      </c>
      <c r="G4324" s="499"/>
      <c r="H4324" s="655"/>
      <c r="I4324" s="658"/>
    </row>
    <row r="4325" spans="1:16">
      <c r="A4325" s="263" t="str">
        <f t="shared" si="787"/>
        <v/>
      </c>
      <c r="B4325" s="444" t="str">
        <f t="shared" si="788"/>
        <v/>
      </c>
      <c r="C4325" s="195"/>
      <c r="D4325" s="527"/>
      <c r="E4325" s="518">
        <f t="shared" si="789"/>
        <v>0</v>
      </c>
      <c r="F4325" s="496">
        <f t="shared" si="790"/>
        <v>0</v>
      </c>
      <c r="G4325" s="499"/>
      <c r="H4325" s="655"/>
      <c r="I4325" s="658"/>
    </row>
    <row r="4326" spans="1:16">
      <c r="A4326" s="263" t="str">
        <f t="shared" si="787"/>
        <v/>
      </c>
      <c r="B4326" s="444" t="str">
        <f t="shared" si="788"/>
        <v/>
      </c>
      <c r="C4326" s="195"/>
      <c r="D4326" s="527"/>
      <c r="E4326" s="518">
        <f t="shared" si="789"/>
        <v>0</v>
      </c>
      <c r="F4326" s="496">
        <f t="shared" si="790"/>
        <v>0</v>
      </c>
      <c r="G4326" s="499"/>
      <c r="H4326" s="655"/>
      <c r="I4326" s="658"/>
    </row>
    <row r="4327" spans="1:16">
      <c r="A4327" s="263" t="str">
        <f t="shared" si="787"/>
        <v/>
      </c>
      <c r="B4327" s="444" t="str">
        <f t="shared" si="788"/>
        <v/>
      </c>
      <c r="C4327" s="195"/>
      <c r="D4327" s="527"/>
      <c r="E4327" s="518">
        <f t="shared" si="789"/>
        <v>0</v>
      </c>
      <c r="F4327" s="496">
        <f t="shared" si="790"/>
        <v>0</v>
      </c>
      <c r="G4327" s="519"/>
      <c r="H4327" s="655"/>
      <c r="I4327" s="658"/>
    </row>
    <row r="4328" spans="1:16" ht="31.5" customHeight="1" thickBot="1">
      <c r="A4328" s="234"/>
      <c r="B4328" s="456"/>
      <c r="C4328" s="235"/>
      <c r="D4328" s="237"/>
      <c r="E4328" s="237"/>
      <c r="F4328" s="238" t="s">
        <v>83</v>
      </c>
      <c r="G4328" s="262">
        <f>SUM(F4316:F4327)</f>
        <v>0</v>
      </c>
      <c r="I4328" s="326"/>
    </row>
    <row r="4329" spans="1:16" ht="13.5" thickTop="1">
      <c r="A4329" s="186" t="s">
        <v>76</v>
      </c>
      <c r="B4329" s="446"/>
      <c r="C4329" s="241"/>
      <c r="D4329" s="243"/>
      <c r="E4329" s="243"/>
      <c r="F4329" s="242"/>
      <c r="G4329" s="244"/>
      <c r="I4329" s="326"/>
    </row>
    <row r="4330" spans="1:16">
      <c r="A4330" s="245" t="s">
        <v>57</v>
      </c>
      <c r="B4330" s="455"/>
      <c r="C4330" s="246"/>
      <c r="D4330" s="317"/>
      <c r="E4330" s="248" t="s">
        <v>77</v>
      </c>
      <c r="F4330" s="249" t="s">
        <v>78</v>
      </c>
      <c r="G4330" s="264" t="s">
        <v>77</v>
      </c>
      <c r="H4330" s="220"/>
      <c r="I4330" s="325"/>
    </row>
    <row r="4331" spans="1:16">
      <c r="A4331" s="185" t="s">
        <v>87</v>
      </c>
      <c r="B4331" s="453"/>
      <c r="C4331" s="265"/>
      <c r="D4331" s="318"/>
      <c r="E4331" s="229">
        <f>SUM(G4290,G4305,G4313,G4328)</f>
        <v>0</v>
      </c>
      <c r="F4331" s="266">
        <f>A</f>
        <v>0</v>
      </c>
      <c r="G4331" s="267">
        <f>E4331*F4331</f>
        <v>0</v>
      </c>
      <c r="I4331" s="326"/>
    </row>
    <row r="4332" spans="1:16">
      <c r="A4332" s="185" t="s">
        <v>85</v>
      </c>
      <c r="B4332" s="453"/>
      <c r="C4332" s="265"/>
      <c r="D4332" s="318"/>
      <c r="E4332" s="229">
        <f>SUM(G4290,G4305,G4313,G4328)</f>
        <v>0</v>
      </c>
      <c r="F4332" s="266">
        <f>I</f>
        <v>0</v>
      </c>
      <c r="G4332" s="267">
        <f>E4332*F4332</f>
        <v>0</v>
      </c>
      <c r="I4332" s="326"/>
    </row>
    <row r="4333" spans="1:16">
      <c r="A4333" s="185" t="s">
        <v>86</v>
      </c>
      <c r="B4333" s="453"/>
      <c r="C4333" s="265"/>
      <c r="D4333" s="318"/>
      <c r="E4333" s="229">
        <f>SUM(G4290,G4305,G4313,G4328)</f>
        <v>0</v>
      </c>
      <c r="F4333" s="266">
        <f>U</f>
        <v>0</v>
      </c>
      <c r="G4333" s="267">
        <f>E4333*F4333</f>
        <v>0</v>
      </c>
      <c r="I4333" s="326"/>
    </row>
    <row r="4334" spans="1:16" ht="33" customHeight="1" thickBot="1">
      <c r="A4334" s="234"/>
      <c r="B4334" s="456"/>
      <c r="C4334" s="235"/>
      <c r="D4334" s="237"/>
      <c r="E4334" s="237"/>
      <c r="F4334" s="268" t="s">
        <v>84</v>
      </c>
      <c r="G4334" s="262">
        <f>SUM(G4331:G4333)</f>
        <v>0</v>
      </c>
      <c r="I4334" s="326"/>
      <c r="J4334" s="295"/>
      <c r="K4334" s="296"/>
      <c r="L4334" s="296"/>
      <c r="M4334" s="296"/>
      <c r="N4334" s="296"/>
      <c r="O4334" s="296"/>
    </row>
    <row r="4335" spans="1:16" s="211" customFormat="1" ht="14" thickTop="1" thickBot="1">
      <c r="A4335" s="269"/>
      <c r="B4335" s="443"/>
      <c r="C4335" s="270"/>
      <c r="D4335" s="319"/>
      <c r="E4335" s="271" t="s">
        <v>89</v>
      </c>
      <c r="F4335" s="272"/>
      <c r="G4335" s="273">
        <f>ROUND(SUM(G4290,G4305,G4313,G4328,G4334),0)</f>
        <v>0</v>
      </c>
      <c r="I4335" s="327"/>
      <c r="J4335" s="212" t="str">
        <f>B4274</f>
        <v>3,1,1</v>
      </c>
      <c r="K4335" s="274">
        <f>E4331</f>
        <v>0</v>
      </c>
      <c r="L4335" s="294">
        <f>G4331</f>
        <v>0</v>
      </c>
      <c r="M4335" s="294">
        <f>G4332</f>
        <v>0</v>
      </c>
      <c r="N4335" s="294">
        <f>G4333</f>
        <v>0</v>
      </c>
      <c r="O4335" s="299">
        <f>SUM(K4335:N4335)</f>
        <v>0</v>
      </c>
      <c r="P4335" s="294"/>
    </row>
    <row r="4336" spans="1:16" ht="13.5" thickTop="1">
      <c r="A4336" s="275" t="s">
        <v>97</v>
      </c>
      <c r="B4336" s="438"/>
      <c r="C4336" s="215"/>
      <c r="D4336" s="217"/>
      <c r="E4336" s="217"/>
      <c r="F4336" s="216"/>
      <c r="G4336" s="219"/>
      <c r="I4336" s="326"/>
      <c r="P4336" s="294"/>
    </row>
    <row r="4337" spans="1:16">
      <c r="A4337" s="275"/>
      <c r="B4337" s="452"/>
      <c r="C4337" s="276"/>
      <c r="D4337" s="320"/>
      <c r="E4337" s="217"/>
      <c r="F4337" s="216"/>
      <c r="G4337" s="277">
        <f ca="1">TODAY()</f>
        <v>44839</v>
      </c>
      <c r="I4337" s="326"/>
      <c r="P4337" s="294"/>
    </row>
    <row r="4338" spans="1:16">
      <c r="A4338" s="275"/>
      <c r="B4338" s="438"/>
      <c r="C4338" s="215"/>
      <c r="D4338" s="217"/>
      <c r="E4338" s="217"/>
      <c r="F4338" s="216"/>
      <c r="G4338" s="277"/>
      <c r="I4338" s="477"/>
      <c r="P4338" s="294"/>
    </row>
    <row r="4339" spans="1:16" s="199" customFormat="1">
      <c r="A4339" s="196" t="s">
        <v>109</v>
      </c>
      <c r="B4339" s="458"/>
      <c r="C4339" s="196"/>
      <c r="D4339" s="198"/>
      <c r="E4339" s="198"/>
      <c r="F4339" s="197"/>
      <c r="G4339" s="197"/>
      <c r="I4339" s="321"/>
      <c r="J4339" s="200"/>
      <c r="O4339" s="297"/>
    </row>
    <row r="4340" spans="1:16" s="199" customFormat="1">
      <c r="A4340" s="196" t="str">
        <f>CONCATENATE('Prestaciones y AIU'!A4321," ANALISIS DE PRECIOS UNITARIOS")</f>
        <v xml:space="preserve"> ANALISIS DE PRECIOS UNITARIOS</v>
      </c>
      <c r="B4340" s="458"/>
      <c r="C4340" s="196"/>
      <c r="D4340" s="198"/>
      <c r="E4340" s="198"/>
      <c r="F4340" s="197"/>
      <c r="G4340" s="197"/>
      <c r="I4340" s="321"/>
      <c r="J4340" s="200"/>
      <c r="O4340" s="297"/>
    </row>
    <row r="4341" spans="1:16" s="199" customFormat="1">
      <c r="A4341" s="196" t="str">
        <f>Objeto_LIC</f>
        <v>OPTIMIZACION DEL SISTEMA DE ABASTECIMIENTO (ADUCCION, PRETRATAMIENTO Y CONDUCCION) DEL MUNICPIO DE TAME, DEPARTAMENTO DE ARAUCA</v>
      </c>
      <c r="B4341" s="458"/>
      <c r="C4341" s="196"/>
      <c r="D4341" s="198"/>
      <c r="E4341" s="198"/>
      <c r="F4341" s="197"/>
      <c r="G4341" s="197"/>
      <c r="I4341" s="321"/>
      <c r="J4341" s="200"/>
      <c r="O4341" s="297"/>
    </row>
    <row r="4342" spans="1:16" s="199" customFormat="1">
      <c r="A4342" s="196"/>
      <c r="B4342" s="458"/>
      <c r="C4342" s="196"/>
      <c r="D4342" s="198"/>
      <c r="E4342" s="198"/>
      <c r="F4342" s="197"/>
      <c r="G4342" s="197"/>
      <c r="I4342" s="321"/>
      <c r="J4342" s="200"/>
      <c r="O4342" s="297"/>
    </row>
    <row r="4343" spans="1:16" ht="13.5" thickBot="1">
      <c r="A4343" s="201"/>
      <c r="B4343" s="448"/>
      <c r="C4343" s="201"/>
      <c r="D4343" s="203"/>
      <c r="E4343" s="203"/>
      <c r="F4343" s="202"/>
      <c r="G4343" s="202"/>
    </row>
    <row r="4344" spans="1:16" s="211" customFormat="1" ht="13.5" thickTop="1">
      <c r="A4344" s="206"/>
      <c r="B4344" s="457"/>
      <c r="C4344" s="207"/>
      <c r="D4344" s="209"/>
      <c r="E4344" s="209"/>
      <c r="F4344" s="208"/>
      <c r="G4344" s="210" t="s">
        <v>110</v>
      </c>
      <c r="I4344" s="323"/>
      <c r="J4344" s="212"/>
      <c r="O4344" s="297"/>
    </row>
    <row r="4345" spans="1:16">
      <c r="A4345" s="213" t="s">
        <v>62</v>
      </c>
      <c r="B4345" s="750">
        <f>Proponente</f>
        <v>0</v>
      </c>
      <c r="C4345" s="750"/>
      <c r="D4345" s="750"/>
      <c r="E4345" s="750"/>
      <c r="F4345" s="750"/>
      <c r="G4345" s="751"/>
    </row>
    <row r="4346" spans="1:16" ht="26.25" customHeight="1">
      <c r="A4346" s="213" t="s">
        <v>63</v>
      </c>
      <c r="B4346" s="470" t="s">
        <v>381</v>
      </c>
      <c r="C4346" s="750" t="str">
        <f>VLOOKUP(B4346,Presupuesto!$A$4:$B$106,2,FALSE)</f>
        <v xml:space="preserve">Descapote a Mano </v>
      </c>
      <c r="D4346" s="750"/>
      <c r="E4346" s="750"/>
      <c r="F4346" s="750"/>
      <c r="G4346" s="751"/>
    </row>
    <row r="4347" spans="1:16">
      <c r="A4347" s="214"/>
      <c r="B4347" s="438"/>
      <c r="C4347" s="215"/>
      <c r="D4347" s="217"/>
      <c r="E4347" s="217"/>
      <c r="F4347" s="218" t="s">
        <v>88</v>
      </c>
      <c r="G4347" s="582" t="str">
        <f>IF(B4346=0,"-",VLOOKUP(B4346,Presupuesto!$A$5:$C$119,3,FALSE))</f>
        <v>M2</v>
      </c>
      <c r="H4347" s="582"/>
      <c r="I4347" s="582"/>
      <c r="J4347" s="582"/>
      <c r="K4347" s="583"/>
    </row>
    <row r="4348" spans="1:16" ht="13.5" thickBot="1">
      <c r="A4348" s="213" t="s">
        <v>64</v>
      </c>
      <c r="B4348" s="438"/>
      <c r="C4348" s="215"/>
      <c r="D4348" s="217"/>
      <c r="E4348" s="217"/>
      <c r="F4348" s="216"/>
      <c r="G4348" s="219"/>
      <c r="I4348" s="324"/>
      <c r="J4348" s="295"/>
      <c r="K4348" s="296"/>
      <c r="L4348" s="296"/>
      <c r="M4348" s="296"/>
      <c r="N4348" s="296"/>
      <c r="O4348" s="296"/>
    </row>
    <row r="4349" spans="1:16" s="220" customFormat="1" ht="13.5" thickTop="1">
      <c r="A4349" s="221" t="s">
        <v>57</v>
      </c>
      <c r="B4349" s="447" t="s">
        <v>65</v>
      </c>
      <c r="C4349" s="222" t="s">
        <v>66</v>
      </c>
      <c r="D4349" s="223" t="s">
        <v>74</v>
      </c>
      <c r="E4349" s="224" t="s">
        <v>100</v>
      </c>
      <c r="F4349" s="224" t="s">
        <v>79</v>
      </c>
      <c r="G4349" s="225" t="s">
        <v>70</v>
      </c>
      <c r="I4349" s="325"/>
      <c r="J4349" s="226"/>
      <c r="O4349" s="296"/>
    </row>
    <row r="4350" spans="1:16">
      <c r="A4350" s="227" t="str">
        <f t="shared" ref="A4350:A4361" si="791">IF(I4350=0,"-",VLOOKUP(I4350,EQUIPOS,2,FALSE))</f>
        <v>-</v>
      </c>
      <c r="B4350" s="228"/>
      <c r="C4350" s="228"/>
      <c r="D4350" s="494"/>
      <c r="E4350" s="495">
        <f t="shared" ref="E4350:E4361" si="792">IF(I4350=0,0,VLOOKUP(I4350,EQUIPOS,4,FALSE))</f>
        <v>0</v>
      </c>
      <c r="F4350" s="496">
        <f t="shared" ref="F4350:F4361" si="793">IF(D4350=0,0,E4350/D4350)</f>
        <v>0</v>
      </c>
      <c r="G4350" s="497"/>
      <c r="H4350" s="655"/>
      <c r="I4350" s="658"/>
    </row>
    <row r="4351" spans="1:16">
      <c r="A4351" s="227" t="str">
        <f t="shared" si="791"/>
        <v>-</v>
      </c>
      <c r="B4351" s="228"/>
      <c r="C4351" s="228"/>
      <c r="D4351" s="494"/>
      <c r="E4351" s="495">
        <f t="shared" si="792"/>
        <v>0</v>
      </c>
      <c r="F4351" s="496">
        <f t="shared" si="793"/>
        <v>0</v>
      </c>
      <c r="G4351" s="499"/>
      <c r="H4351" s="655"/>
      <c r="I4351" s="658"/>
    </row>
    <row r="4352" spans="1:16">
      <c r="A4352" s="227" t="str">
        <f t="shared" si="791"/>
        <v>-</v>
      </c>
      <c r="B4352" s="228"/>
      <c r="C4352" s="228"/>
      <c r="D4352" s="494"/>
      <c r="E4352" s="495">
        <f t="shared" si="792"/>
        <v>0</v>
      </c>
      <c r="F4352" s="496">
        <f t="shared" si="793"/>
        <v>0</v>
      </c>
      <c r="G4352" s="499"/>
      <c r="H4352" s="655"/>
      <c r="I4352" s="658"/>
    </row>
    <row r="4353" spans="1:15">
      <c r="A4353" s="227" t="str">
        <f t="shared" si="791"/>
        <v>-</v>
      </c>
      <c r="B4353" s="228"/>
      <c r="C4353" s="228"/>
      <c r="D4353" s="494"/>
      <c r="E4353" s="495">
        <f t="shared" si="792"/>
        <v>0</v>
      </c>
      <c r="F4353" s="496">
        <f t="shared" si="793"/>
        <v>0</v>
      </c>
      <c r="G4353" s="499"/>
      <c r="H4353" s="655"/>
      <c r="I4353" s="658"/>
    </row>
    <row r="4354" spans="1:15">
      <c r="A4354" s="227" t="str">
        <f t="shared" si="791"/>
        <v>-</v>
      </c>
      <c r="B4354" s="228"/>
      <c r="C4354" s="228"/>
      <c r="D4354" s="494"/>
      <c r="E4354" s="495">
        <f t="shared" si="792"/>
        <v>0</v>
      </c>
      <c r="F4354" s="496">
        <f t="shared" si="793"/>
        <v>0</v>
      </c>
      <c r="G4354" s="499"/>
      <c r="H4354" s="655"/>
      <c r="I4354" s="658"/>
    </row>
    <row r="4355" spans="1:15">
      <c r="A4355" s="227" t="str">
        <f t="shared" si="791"/>
        <v>-</v>
      </c>
      <c r="B4355" s="228"/>
      <c r="C4355" s="228"/>
      <c r="D4355" s="494"/>
      <c r="E4355" s="495">
        <f t="shared" si="792"/>
        <v>0</v>
      </c>
      <c r="F4355" s="496">
        <f t="shared" si="793"/>
        <v>0</v>
      </c>
      <c r="G4355" s="499"/>
      <c r="H4355" s="655"/>
      <c r="I4355" s="658"/>
    </row>
    <row r="4356" spans="1:15">
      <c r="A4356" s="227" t="str">
        <f t="shared" si="791"/>
        <v>-</v>
      </c>
      <c r="B4356" s="228"/>
      <c r="C4356" s="228"/>
      <c r="D4356" s="494"/>
      <c r="E4356" s="495">
        <f t="shared" si="792"/>
        <v>0</v>
      </c>
      <c r="F4356" s="496">
        <f t="shared" si="793"/>
        <v>0</v>
      </c>
      <c r="G4356" s="499"/>
      <c r="H4356" s="655"/>
      <c r="I4356" s="658"/>
    </row>
    <row r="4357" spans="1:15">
      <c r="A4357" s="227" t="str">
        <f t="shared" si="791"/>
        <v>-</v>
      </c>
      <c r="B4357" s="228"/>
      <c r="C4357" s="228"/>
      <c r="D4357" s="494"/>
      <c r="E4357" s="495">
        <f t="shared" si="792"/>
        <v>0</v>
      </c>
      <c r="F4357" s="496">
        <f t="shared" si="793"/>
        <v>0</v>
      </c>
      <c r="G4357" s="499"/>
      <c r="H4357" s="655"/>
      <c r="I4357" s="658"/>
    </row>
    <row r="4358" spans="1:15">
      <c r="A4358" s="227" t="str">
        <f t="shared" si="791"/>
        <v>-</v>
      </c>
      <c r="B4358" s="228"/>
      <c r="C4358" s="228"/>
      <c r="D4358" s="494"/>
      <c r="E4358" s="495">
        <f t="shared" si="792"/>
        <v>0</v>
      </c>
      <c r="F4358" s="496">
        <f t="shared" si="793"/>
        <v>0</v>
      </c>
      <c r="G4358" s="499"/>
      <c r="H4358" s="655"/>
      <c r="I4358" s="658"/>
    </row>
    <row r="4359" spans="1:15">
      <c r="A4359" s="227" t="str">
        <f t="shared" si="791"/>
        <v>-</v>
      </c>
      <c r="B4359" s="228"/>
      <c r="C4359" s="228"/>
      <c r="D4359" s="494"/>
      <c r="E4359" s="495">
        <f t="shared" si="792"/>
        <v>0</v>
      </c>
      <c r="F4359" s="496">
        <f t="shared" si="793"/>
        <v>0</v>
      </c>
      <c r="G4359" s="499"/>
      <c r="H4359" s="655"/>
      <c r="I4359" s="658"/>
    </row>
    <row r="4360" spans="1:15">
      <c r="A4360" s="227" t="str">
        <f t="shared" si="791"/>
        <v>-</v>
      </c>
      <c r="B4360" s="228"/>
      <c r="C4360" s="228"/>
      <c r="D4360" s="494"/>
      <c r="E4360" s="495">
        <f t="shared" si="792"/>
        <v>0</v>
      </c>
      <c r="F4360" s="496">
        <f t="shared" si="793"/>
        <v>0</v>
      </c>
      <c r="G4360" s="499"/>
      <c r="H4360" s="655"/>
      <c r="I4360" s="658"/>
    </row>
    <row r="4361" spans="1:15">
      <c r="A4361" s="227" t="str">
        <f t="shared" si="791"/>
        <v>-</v>
      </c>
      <c r="B4361" s="228"/>
      <c r="C4361" s="228"/>
      <c r="D4361" s="494"/>
      <c r="E4361" s="495">
        <f t="shared" si="792"/>
        <v>0</v>
      </c>
      <c r="F4361" s="496">
        <f t="shared" si="793"/>
        <v>0</v>
      </c>
      <c r="G4361" s="499"/>
      <c r="H4361" s="655"/>
      <c r="I4361" s="658"/>
    </row>
    <row r="4362" spans="1:15" ht="13.5" thickBot="1">
      <c r="A4362" s="234"/>
      <c r="B4362" s="456"/>
      <c r="C4362" s="235"/>
      <c r="D4362" s="503"/>
      <c r="E4362" s="503"/>
      <c r="F4362" s="238" t="s">
        <v>80</v>
      </c>
      <c r="G4362" s="239">
        <f>SUM(F4350:F4361)</f>
        <v>0</v>
      </c>
      <c r="H4362" s="655"/>
      <c r="I4362" s="659"/>
    </row>
    <row r="4363" spans="1:15" ht="13.5" thickTop="1">
      <c r="A4363" s="240" t="s">
        <v>67</v>
      </c>
      <c r="B4363" s="446"/>
      <c r="C4363" s="241"/>
      <c r="D4363" s="509"/>
      <c r="E4363" s="509"/>
      <c r="F4363" s="510"/>
      <c r="G4363" s="511"/>
      <c r="H4363" s="655"/>
      <c r="I4363" s="659"/>
    </row>
    <row r="4364" spans="1:15" s="220" customFormat="1" ht="26">
      <c r="A4364" s="245" t="s">
        <v>57</v>
      </c>
      <c r="B4364" s="455"/>
      <c r="C4364" s="247" t="s">
        <v>58</v>
      </c>
      <c r="D4364" s="515" t="s">
        <v>68</v>
      </c>
      <c r="E4364" s="516" t="s">
        <v>69</v>
      </c>
      <c r="F4364" s="516" t="s">
        <v>79</v>
      </c>
      <c r="G4364" s="250" t="s">
        <v>70</v>
      </c>
      <c r="H4364" s="664"/>
      <c r="I4364" s="657"/>
      <c r="J4364" s="226"/>
      <c r="O4364" s="296"/>
    </row>
    <row r="4365" spans="1:15">
      <c r="A4365" s="748" t="str">
        <f t="shared" ref="A4365:A4376" si="794">IF(I4365=0,"",VLOOKUP(I4365,MATERIALES,2,FALSE))</f>
        <v/>
      </c>
      <c r="B4365" s="749"/>
      <c r="C4365" s="251" t="str">
        <f t="shared" ref="C4365:C4373" si="795">IF(I4365=0,"",VLOOKUP(I4365,MATERIALES,3,FALSE))</f>
        <v/>
      </c>
      <c r="D4365" s="494"/>
      <c r="E4365" s="518">
        <f t="shared" ref="E4365:E4376" si="796">IF(I4365=0,0,VLOOKUP(I4365,MATERIALES,4,FALSE))</f>
        <v>0</v>
      </c>
      <c r="F4365" s="496">
        <f>D4365*E4365</f>
        <v>0</v>
      </c>
      <c r="G4365" s="497"/>
      <c r="H4365" s="655"/>
      <c r="I4365" s="658"/>
    </row>
    <row r="4366" spans="1:15">
      <c r="A4366" s="748" t="str">
        <f t="shared" si="794"/>
        <v/>
      </c>
      <c r="B4366" s="749"/>
      <c r="C4366" s="251" t="str">
        <f t="shared" si="795"/>
        <v/>
      </c>
      <c r="D4366" s="494"/>
      <c r="E4366" s="518">
        <f t="shared" si="796"/>
        <v>0</v>
      </c>
      <c r="F4366" s="496">
        <f t="shared" ref="F4366:F4376" si="797">D4366*E4366</f>
        <v>0</v>
      </c>
      <c r="G4366" s="499"/>
      <c r="H4366" s="655"/>
      <c r="I4366" s="658"/>
    </row>
    <row r="4367" spans="1:15">
      <c r="A4367" s="748" t="str">
        <f t="shared" si="794"/>
        <v/>
      </c>
      <c r="B4367" s="749"/>
      <c r="C4367" s="251" t="str">
        <f t="shared" si="795"/>
        <v/>
      </c>
      <c r="D4367" s="494"/>
      <c r="E4367" s="518">
        <f t="shared" si="796"/>
        <v>0</v>
      </c>
      <c r="F4367" s="496">
        <f t="shared" si="797"/>
        <v>0</v>
      </c>
      <c r="G4367" s="499"/>
      <c r="H4367" s="655"/>
      <c r="I4367" s="658"/>
    </row>
    <row r="4368" spans="1:15">
      <c r="A4368" s="748" t="str">
        <f t="shared" si="794"/>
        <v/>
      </c>
      <c r="B4368" s="749"/>
      <c r="C4368" s="251" t="str">
        <f t="shared" si="795"/>
        <v/>
      </c>
      <c r="D4368" s="494"/>
      <c r="E4368" s="518">
        <f t="shared" si="796"/>
        <v>0</v>
      </c>
      <c r="F4368" s="496">
        <f t="shared" si="797"/>
        <v>0</v>
      </c>
      <c r="G4368" s="499"/>
      <c r="H4368" s="655"/>
      <c r="I4368" s="658"/>
    </row>
    <row r="4369" spans="1:11">
      <c r="A4369" s="748" t="str">
        <f t="shared" si="794"/>
        <v/>
      </c>
      <c r="B4369" s="749"/>
      <c r="C4369" s="251" t="str">
        <f t="shared" si="795"/>
        <v/>
      </c>
      <c r="D4369" s="494"/>
      <c r="E4369" s="518">
        <f t="shared" si="796"/>
        <v>0</v>
      </c>
      <c r="F4369" s="496">
        <f t="shared" si="797"/>
        <v>0</v>
      </c>
      <c r="G4369" s="499"/>
      <c r="H4369" s="655"/>
      <c r="I4369" s="658"/>
    </row>
    <row r="4370" spans="1:11">
      <c r="A4370" s="748" t="str">
        <f t="shared" si="794"/>
        <v/>
      </c>
      <c r="B4370" s="749"/>
      <c r="C4370" s="251" t="str">
        <f t="shared" si="795"/>
        <v/>
      </c>
      <c r="D4370" s="494"/>
      <c r="E4370" s="518">
        <f t="shared" si="796"/>
        <v>0</v>
      </c>
      <c r="F4370" s="496">
        <f t="shared" si="797"/>
        <v>0</v>
      </c>
      <c r="G4370" s="499"/>
      <c r="H4370" s="655"/>
      <c r="I4370" s="658"/>
    </row>
    <row r="4371" spans="1:11">
      <c r="A4371" s="748" t="str">
        <f t="shared" si="794"/>
        <v/>
      </c>
      <c r="B4371" s="749"/>
      <c r="C4371" s="251" t="str">
        <f t="shared" si="795"/>
        <v/>
      </c>
      <c r="D4371" s="494"/>
      <c r="E4371" s="518">
        <f t="shared" si="796"/>
        <v>0</v>
      </c>
      <c r="F4371" s="496">
        <f t="shared" si="797"/>
        <v>0</v>
      </c>
      <c r="G4371" s="499"/>
      <c r="H4371" s="655"/>
      <c r="I4371" s="658"/>
    </row>
    <row r="4372" spans="1:11">
      <c r="A4372" s="748" t="str">
        <f t="shared" si="794"/>
        <v/>
      </c>
      <c r="B4372" s="749"/>
      <c r="C4372" s="251" t="str">
        <f t="shared" si="795"/>
        <v/>
      </c>
      <c r="D4372" s="494"/>
      <c r="E4372" s="518">
        <f t="shared" si="796"/>
        <v>0</v>
      </c>
      <c r="F4372" s="496">
        <f t="shared" si="797"/>
        <v>0</v>
      </c>
      <c r="G4372" s="253"/>
      <c r="H4372" s="655"/>
      <c r="I4372" s="658"/>
    </row>
    <row r="4373" spans="1:11">
      <c r="A4373" s="748" t="str">
        <f t="shared" si="794"/>
        <v/>
      </c>
      <c r="B4373" s="749"/>
      <c r="C4373" s="251" t="str">
        <f t="shared" si="795"/>
        <v/>
      </c>
      <c r="D4373" s="494"/>
      <c r="E4373" s="518">
        <f t="shared" si="796"/>
        <v>0</v>
      </c>
      <c r="F4373" s="496">
        <f t="shared" si="797"/>
        <v>0</v>
      </c>
      <c r="G4373" s="499"/>
      <c r="H4373" s="655"/>
      <c r="I4373" s="658"/>
    </row>
    <row r="4374" spans="1:11">
      <c r="A4374" s="748" t="str">
        <f t="shared" si="794"/>
        <v/>
      </c>
      <c r="B4374" s="749"/>
      <c r="C4374" s="251"/>
      <c r="D4374" s="494"/>
      <c r="E4374" s="518">
        <f t="shared" si="796"/>
        <v>0</v>
      </c>
      <c r="F4374" s="496">
        <f t="shared" si="797"/>
        <v>0</v>
      </c>
      <c r="G4374" s="499"/>
      <c r="H4374" s="655"/>
      <c r="I4374" s="658"/>
    </row>
    <row r="4375" spans="1:11">
      <c r="A4375" s="748" t="str">
        <f t="shared" si="794"/>
        <v/>
      </c>
      <c r="B4375" s="749"/>
      <c r="C4375" s="251"/>
      <c r="D4375" s="494"/>
      <c r="E4375" s="518">
        <f t="shared" si="796"/>
        <v>0</v>
      </c>
      <c r="F4375" s="496">
        <f t="shared" si="797"/>
        <v>0</v>
      </c>
      <c r="G4375" s="499"/>
      <c r="H4375" s="655"/>
      <c r="I4375" s="658"/>
    </row>
    <row r="4376" spans="1:11">
      <c r="A4376" s="748" t="str">
        <f t="shared" si="794"/>
        <v/>
      </c>
      <c r="B4376" s="749"/>
      <c r="C4376" s="251" t="str">
        <f t="shared" ref="C4376" si="798">IF(I4376=0,"",VLOOKUP(I4376,MATERIALES,3,FALSE))</f>
        <v/>
      </c>
      <c r="D4376" s="494"/>
      <c r="E4376" s="518">
        <f t="shared" si="796"/>
        <v>0</v>
      </c>
      <c r="F4376" s="496">
        <f t="shared" si="797"/>
        <v>0</v>
      </c>
      <c r="G4376" s="519"/>
      <c r="H4376" s="655"/>
      <c r="I4376" s="658"/>
    </row>
    <row r="4377" spans="1:11" ht="26.25" customHeight="1" thickBot="1">
      <c r="A4377" s="214"/>
      <c r="B4377" s="438"/>
      <c r="C4377" s="215"/>
      <c r="D4377" s="483"/>
      <c r="E4377" s="520"/>
      <c r="F4377" s="255" t="s">
        <v>81</v>
      </c>
      <c r="G4377" s="253">
        <f>SUM(F4365:F4376)</f>
        <v>0</v>
      </c>
      <c r="H4377" s="655"/>
      <c r="I4377" s="659"/>
    </row>
    <row r="4378" spans="1:11" ht="14" thickTop="1" thickBot="1">
      <c r="A4378" s="256" t="s">
        <v>72</v>
      </c>
      <c r="B4378" s="445"/>
      <c r="C4378" s="257"/>
      <c r="D4378" s="523"/>
      <c r="E4378" s="523"/>
      <c r="F4378" s="524"/>
      <c r="G4378" s="525"/>
      <c r="H4378" s="655"/>
      <c r="I4378" s="659"/>
    </row>
    <row r="4379" spans="1:11" ht="13.5" thickTop="1">
      <c r="A4379" s="245" t="s">
        <v>57</v>
      </c>
      <c r="B4379" s="455"/>
      <c r="C4379" s="248" t="s">
        <v>71</v>
      </c>
      <c r="D4379" s="515" t="s">
        <v>75</v>
      </c>
      <c r="E4379" s="516" t="s">
        <v>98</v>
      </c>
      <c r="F4379" s="516" t="s">
        <v>79</v>
      </c>
      <c r="G4379" s="250" t="s">
        <v>70</v>
      </c>
      <c r="H4379" s="655"/>
      <c r="I4379" s="659"/>
    </row>
    <row r="4380" spans="1:11">
      <c r="A4380" s="748" t="str">
        <f>IF(I4380=0,"",VLOOKUP(I4380,EQUIPOS,2,FALSE))</f>
        <v/>
      </c>
      <c r="B4380" s="749"/>
      <c r="C4380" s="665"/>
      <c r="D4380" s="494"/>
      <c r="E4380" s="518">
        <f>IF(I4380=0,0,VLOOKUP(I4380,EQUIPOS,4,FALSE))</f>
        <v>0</v>
      </c>
      <c r="F4380" s="496">
        <f>C4380*D4380*E4380</f>
        <v>0</v>
      </c>
      <c r="G4380" s="497"/>
      <c r="H4380" s="655"/>
      <c r="I4380" s="658"/>
      <c r="K4380" s="204">
        <f>2143/11/1392</f>
        <v>0.13995559038662486</v>
      </c>
    </row>
    <row r="4381" spans="1:11">
      <c r="A4381" s="748" t="str">
        <f>IF(I4381=0,"",VLOOKUP(I4381,EQUIPOS,2,FALSE))</f>
        <v/>
      </c>
      <c r="B4381" s="749"/>
      <c r="C4381" s="195"/>
      <c r="D4381" s="494"/>
      <c r="E4381" s="518">
        <f>IF(I4381=0,0,VLOOKUP(I4381,EQUIPOS,4,FALSE))</f>
        <v>0</v>
      </c>
      <c r="F4381" s="496">
        <f t="shared" ref="F4381:F4384" si="799">C4381*D4381*E4381</f>
        <v>0</v>
      </c>
      <c r="G4381" s="499"/>
      <c r="H4381" s="655"/>
      <c r="I4381" s="658"/>
    </row>
    <row r="4382" spans="1:11">
      <c r="A4382" s="748" t="str">
        <f>IF(I4382=0,"",VLOOKUP(I4382,EQUIPOS,2,FALSE))</f>
        <v/>
      </c>
      <c r="B4382" s="749"/>
      <c r="C4382" s="195"/>
      <c r="D4382" s="494"/>
      <c r="E4382" s="518">
        <f>IF(I4382=0,0,VLOOKUP(I4382,EQUIPOS,4,FALSE))</f>
        <v>0</v>
      </c>
      <c r="F4382" s="496">
        <f t="shared" si="799"/>
        <v>0</v>
      </c>
      <c r="G4382" s="499"/>
      <c r="H4382" s="655"/>
      <c r="I4382" s="658"/>
    </row>
    <row r="4383" spans="1:11">
      <c r="A4383" s="748" t="str">
        <f>IF(I4383=0,"",VLOOKUP(I4383,EQUIPOS,2,FALSE))</f>
        <v/>
      </c>
      <c r="B4383" s="749"/>
      <c r="C4383" s="195"/>
      <c r="D4383" s="494"/>
      <c r="E4383" s="518">
        <f>IF(I4383=0,0,VLOOKUP(I4383,EQUIPOS,4,FALSE))</f>
        <v>0</v>
      </c>
      <c r="F4383" s="496">
        <f t="shared" si="799"/>
        <v>0</v>
      </c>
      <c r="G4383" s="499"/>
      <c r="H4383" s="655"/>
      <c r="I4383" s="658"/>
    </row>
    <row r="4384" spans="1:11">
      <c r="A4384" s="748" t="str">
        <f>IF(I4384=0,"",VLOOKUP(I4384,EQUIPOS,2,FALSE))</f>
        <v/>
      </c>
      <c r="B4384" s="749"/>
      <c r="C4384" s="195"/>
      <c r="D4384" s="494"/>
      <c r="E4384" s="518">
        <f>IF(I4384=0,0,VLOOKUP(I4384,EQUIPOS,4,FALSE))</f>
        <v>0</v>
      </c>
      <c r="F4384" s="496">
        <f t="shared" si="799"/>
        <v>0</v>
      </c>
      <c r="G4384" s="519"/>
      <c r="H4384" s="655"/>
      <c r="I4384" s="658"/>
    </row>
    <row r="4385" spans="1:9" ht="30.75" customHeight="1" thickBot="1">
      <c r="A4385" s="234"/>
      <c r="B4385" s="456"/>
      <c r="C4385" s="235"/>
      <c r="D4385" s="503"/>
      <c r="E4385" s="528"/>
      <c r="F4385" s="238" t="s">
        <v>82</v>
      </c>
      <c r="G4385" s="262">
        <f>ROUND(SUM(F4380:F4384),0)</f>
        <v>0</v>
      </c>
      <c r="H4385" s="655"/>
      <c r="I4385" s="659"/>
    </row>
    <row r="4386" spans="1:9" ht="13.5" thickTop="1">
      <c r="A4386" s="240" t="s">
        <v>73</v>
      </c>
      <c r="B4386" s="446"/>
      <c r="C4386" s="241"/>
      <c r="D4386" s="509"/>
      <c r="E4386" s="509"/>
      <c r="F4386" s="510"/>
      <c r="G4386" s="511"/>
      <c r="H4386" s="655"/>
      <c r="I4386" s="659"/>
    </row>
    <row r="4387" spans="1:9" ht="26">
      <c r="A4387" s="245" t="s">
        <v>57</v>
      </c>
      <c r="B4387" s="454" t="s">
        <v>58</v>
      </c>
      <c r="C4387" s="247" t="s">
        <v>68</v>
      </c>
      <c r="D4387" s="515" t="s">
        <v>74</v>
      </c>
      <c r="E4387" s="516" t="s">
        <v>69</v>
      </c>
      <c r="F4387" s="516" t="s">
        <v>79</v>
      </c>
      <c r="G4387" s="250" t="s">
        <v>70</v>
      </c>
      <c r="H4387" s="664"/>
      <c r="I4387" s="657"/>
    </row>
    <row r="4388" spans="1:9">
      <c r="A4388" s="263" t="str">
        <f t="shared" ref="A4388:A4399" si="800">IF(I4388=0,"",VLOOKUP(I4388,MANOOBRA,2,FALSE))</f>
        <v/>
      </c>
      <c r="B4388" s="444" t="str">
        <f t="shared" ref="B4388:B4399" si="801">IF(I4388=0,"",VLOOKUP(I4388,MANOOBRA,3,FALSE))</f>
        <v/>
      </c>
      <c r="C4388" s="195"/>
      <c r="D4388" s="527"/>
      <c r="E4388" s="518">
        <f t="shared" ref="E4388:E4399" si="802">IF(I4388=0,0,VLOOKUP(I4388,MANOOBRA,4,FALSE))</f>
        <v>0</v>
      </c>
      <c r="F4388" s="496">
        <f>IF(D4388=0,0,C4388*E4388/D4388)</f>
        <v>0</v>
      </c>
      <c r="G4388" s="497"/>
      <c r="H4388" s="655"/>
      <c r="I4388" s="658"/>
    </row>
    <row r="4389" spans="1:9">
      <c r="A4389" s="263" t="str">
        <f t="shared" si="800"/>
        <v/>
      </c>
      <c r="B4389" s="444" t="str">
        <f t="shared" si="801"/>
        <v/>
      </c>
      <c r="C4389" s="195"/>
      <c r="D4389" s="527"/>
      <c r="E4389" s="518">
        <f t="shared" si="802"/>
        <v>0</v>
      </c>
      <c r="F4389" s="496">
        <f t="shared" ref="F4389:F4399" si="803">IF(D4389=0,0,C4389*E4389/D4389)</f>
        <v>0</v>
      </c>
      <c r="G4389" s="499"/>
      <c r="H4389" s="655"/>
      <c r="I4389" s="658"/>
    </row>
    <row r="4390" spans="1:9">
      <c r="A4390" s="263" t="str">
        <f t="shared" si="800"/>
        <v/>
      </c>
      <c r="B4390" s="444" t="str">
        <f t="shared" si="801"/>
        <v/>
      </c>
      <c r="C4390" s="195"/>
      <c r="D4390" s="527"/>
      <c r="E4390" s="518">
        <f t="shared" si="802"/>
        <v>0</v>
      </c>
      <c r="F4390" s="496">
        <f t="shared" si="803"/>
        <v>0</v>
      </c>
      <c r="G4390" s="499"/>
      <c r="H4390" s="655"/>
      <c r="I4390" s="658"/>
    </row>
    <row r="4391" spans="1:9">
      <c r="A4391" s="263" t="str">
        <f t="shared" si="800"/>
        <v/>
      </c>
      <c r="B4391" s="444" t="str">
        <f t="shared" si="801"/>
        <v/>
      </c>
      <c r="C4391" s="195"/>
      <c r="D4391" s="527"/>
      <c r="E4391" s="518">
        <f t="shared" si="802"/>
        <v>0</v>
      </c>
      <c r="F4391" s="496">
        <f t="shared" si="803"/>
        <v>0</v>
      </c>
      <c r="G4391" s="499"/>
      <c r="H4391" s="655"/>
      <c r="I4391" s="658"/>
    </row>
    <row r="4392" spans="1:9">
      <c r="A4392" s="263" t="str">
        <f t="shared" si="800"/>
        <v/>
      </c>
      <c r="B4392" s="444" t="str">
        <f t="shared" si="801"/>
        <v/>
      </c>
      <c r="C4392" s="195"/>
      <c r="D4392" s="527"/>
      <c r="E4392" s="518">
        <f t="shared" si="802"/>
        <v>0</v>
      </c>
      <c r="F4392" s="496">
        <f t="shared" si="803"/>
        <v>0</v>
      </c>
      <c r="G4392" s="499"/>
      <c r="H4392" s="655"/>
      <c r="I4392" s="658"/>
    </row>
    <row r="4393" spans="1:9">
      <c r="A4393" s="263" t="str">
        <f t="shared" si="800"/>
        <v/>
      </c>
      <c r="B4393" s="444" t="str">
        <f t="shared" si="801"/>
        <v/>
      </c>
      <c r="C4393" s="195"/>
      <c r="D4393" s="527"/>
      <c r="E4393" s="518">
        <f t="shared" si="802"/>
        <v>0</v>
      </c>
      <c r="F4393" s="496">
        <f t="shared" si="803"/>
        <v>0</v>
      </c>
      <c r="G4393" s="499"/>
      <c r="H4393" s="655"/>
      <c r="I4393" s="658"/>
    </row>
    <row r="4394" spans="1:9">
      <c r="A4394" s="263" t="str">
        <f t="shared" si="800"/>
        <v/>
      </c>
      <c r="B4394" s="444" t="str">
        <f t="shared" si="801"/>
        <v/>
      </c>
      <c r="C4394" s="195"/>
      <c r="D4394" s="527"/>
      <c r="E4394" s="518">
        <f t="shared" si="802"/>
        <v>0</v>
      </c>
      <c r="F4394" s="496">
        <f t="shared" si="803"/>
        <v>0</v>
      </c>
      <c r="G4394" s="499"/>
      <c r="H4394" s="655"/>
      <c r="I4394" s="658"/>
    </row>
    <row r="4395" spans="1:9">
      <c r="A4395" s="263" t="str">
        <f t="shared" si="800"/>
        <v/>
      </c>
      <c r="B4395" s="444" t="str">
        <f t="shared" si="801"/>
        <v/>
      </c>
      <c r="C4395" s="195"/>
      <c r="D4395" s="527"/>
      <c r="E4395" s="518">
        <f t="shared" si="802"/>
        <v>0</v>
      </c>
      <c r="F4395" s="496">
        <f t="shared" si="803"/>
        <v>0</v>
      </c>
      <c r="G4395" s="499"/>
      <c r="H4395" s="655"/>
      <c r="I4395" s="658"/>
    </row>
    <row r="4396" spans="1:9">
      <c r="A4396" s="263" t="str">
        <f t="shared" si="800"/>
        <v/>
      </c>
      <c r="B4396" s="444" t="str">
        <f t="shared" si="801"/>
        <v/>
      </c>
      <c r="C4396" s="195"/>
      <c r="D4396" s="527"/>
      <c r="E4396" s="518">
        <f t="shared" si="802"/>
        <v>0</v>
      </c>
      <c r="F4396" s="496">
        <f t="shared" si="803"/>
        <v>0</v>
      </c>
      <c r="G4396" s="499"/>
      <c r="H4396" s="655"/>
      <c r="I4396" s="658"/>
    </row>
    <row r="4397" spans="1:9">
      <c r="A4397" s="263" t="str">
        <f t="shared" si="800"/>
        <v/>
      </c>
      <c r="B4397" s="444" t="str">
        <f t="shared" si="801"/>
        <v/>
      </c>
      <c r="C4397" s="195"/>
      <c r="D4397" s="527"/>
      <c r="E4397" s="518">
        <f t="shared" si="802"/>
        <v>0</v>
      </c>
      <c r="F4397" s="496">
        <f t="shared" si="803"/>
        <v>0</v>
      </c>
      <c r="G4397" s="499"/>
      <c r="H4397" s="655"/>
      <c r="I4397" s="658"/>
    </row>
    <row r="4398" spans="1:9">
      <c r="A4398" s="263" t="str">
        <f t="shared" si="800"/>
        <v/>
      </c>
      <c r="B4398" s="444" t="str">
        <f t="shared" si="801"/>
        <v/>
      </c>
      <c r="C4398" s="195"/>
      <c r="D4398" s="527"/>
      <c r="E4398" s="518">
        <f t="shared" si="802"/>
        <v>0</v>
      </c>
      <c r="F4398" s="496">
        <f t="shared" si="803"/>
        <v>0</v>
      </c>
      <c r="G4398" s="499"/>
      <c r="H4398" s="655"/>
      <c r="I4398" s="658"/>
    </row>
    <row r="4399" spans="1:9">
      <c r="A4399" s="263" t="str">
        <f t="shared" si="800"/>
        <v/>
      </c>
      <c r="B4399" s="444" t="str">
        <f t="shared" si="801"/>
        <v/>
      </c>
      <c r="C4399" s="195"/>
      <c r="D4399" s="527"/>
      <c r="E4399" s="518">
        <f t="shared" si="802"/>
        <v>0</v>
      </c>
      <c r="F4399" s="496">
        <f t="shared" si="803"/>
        <v>0</v>
      </c>
      <c r="G4399" s="519"/>
      <c r="H4399" s="655"/>
      <c r="I4399" s="658"/>
    </row>
    <row r="4400" spans="1:9" ht="31.5" customHeight="1" thickBot="1">
      <c r="A4400" s="234"/>
      <c r="B4400" s="456"/>
      <c r="C4400" s="235"/>
      <c r="D4400" s="237"/>
      <c r="E4400" s="237"/>
      <c r="F4400" s="238" t="s">
        <v>83</v>
      </c>
      <c r="G4400" s="262">
        <f>SUM(F4388:F4399)</f>
        <v>0</v>
      </c>
      <c r="I4400" s="326"/>
    </row>
    <row r="4401" spans="1:16" ht="13.5" thickTop="1">
      <c r="A4401" s="186" t="s">
        <v>76</v>
      </c>
      <c r="B4401" s="446"/>
      <c r="C4401" s="241"/>
      <c r="D4401" s="243"/>
      <c r="E4401" s="243"/>
      <c r="F4401" s="242"/>
      <c r="G4401" s="244"/>
      <c r="I4401" s="326"/>
    </row>
    <row r="4402" spans="1:16">
      <c r="A4402" s="245" t="s">
        <v>57</v>
      </c>
      <c r="B4402" s="455"/>
      <c r="C4402" s="246"/>
      <c r="D4402" s="317"/>
      <c r="E4402" s="248" t="s">
        <v>77</v>
      </c>
      <c r="F4402" s="249" t="s">
        <v>78</v>
      </c>
      <c r="G4402" s="264" t="s">
        <v>77</v>
      </c>
      <c r="H4402" s="220"/>
      <c r="I4402" s="325"/>
    </row>
    <row r="4403" spans="1:16">
      <c r="A4403" s="185" t="s">
        <v>87</v>
      </c>
      <c r="B4403" s="453"/>
      <c r="C4403" s="265"/>
      <c r="D4403" s="318"/>
      <c r="E4403" s="229">
        <f>SUM(G4362,G4377,G4385,G4400)</f>
        <v>0</v>
      </c>
      <c r="F4403" s="266">
        <f>A</f>
        <v>0</v>
      </c>
      <c r="G4403" s="267">
        <f>E4403*F4403</f>
        <v>0</v>
      </c>
      <c r="I4403" s="326"/>
    </row>
    <row r="4404" spans="1:16">
      <c r="A4404" s="185" t="s">
        <v>85</v>
      </c>
      <c r="B4404" s="453"/>
      <c r="C4404" s="265"/>
      <c r="D4404" s="318"/>
      <c r="E4404" s="229">
        <f>SUM(G4362,G4377,G4385,G4400)</f>
        <v>0</v>
      </c>
      <c r="F4404" s="266">
        <f>I</f>
        <v>0</v>
      </c>
      <c r="G4404" s="267">
        <f>E4404*F4404</f>
        <v>0</v>
      </c>
      <c r="I4404" s="326"/>
    </row>
    <row r="4405" spans="1:16">
      <c r="A4405" s="185" t="s">
        <v>86</v>
      </c>
      <c r="B4405" s="453"/>
      <c r="C4405" s="265"/>
      <c r="D4405" s="318"/>
      <c r="E4405" s="229">
        <f>SUM(G4362,G4377,G4385,G4400)</f>
        <v>0</v>
      </c>
      <c r="F4405" s="266">
        <f>U</f>
        <v>0</v>
      </c>
      <c r="G4405" s="267">
        <f>E4405*F4405</f>
        <v>0</v>
      </c>
      <c r="I4405" s="326"/>
    </row>
    <row r="4406" spans="1:16" ht="33" customHeight="1" thickBot="1">
      <c r="A4406" s="234"/>
      <c r="B4406" s="456"/>
      <c r="C4406" s="235"/>
      <c r="D4406" s="237"/>
      <c r="E4406" s="237"/>
      <c r="F4406" s="268" t="s">
        <v>84</v>
      </c>
      <c r="G4406" s="262">
        <f>SUM(G4403:G4405)</f>
        <v>0</v>
      </c>
      <c r="I4406" s="326"/>
      <c r="J4406" s="295"/>
      <c r="K4406" s="296"/>
      <c r="L4406" s="296"/>
      <c r="M4406" s="296"/>
      <c r="N4406" s="296"/>
      <c r="O4406" s="296"/>
    </row>
    <row r="4407" spans="1:16" s="211" customFormat="1" ht="14" thickTop="1" thickBot="1">
      <c r="A4407" s="269"/>
      <c r="B4407" s="443"/>
      <c r="C4407" s="270"/>
      <c r="D4407" s="319"/>
      <c r="E4407" s="271" t="s">
        <v>89</v>
      </c>
      <c r="F4407" s="272"/>
      <c r="G4407" s="273">
        <f>ROUND(SUM(G4362,G4377,G4385,G4400,G4406),0)</f>
        <v>0</v>
      </c>
      <c r="I4407" s="327"/>
      <c r="J4407" s="212" t="str">
        <f>B4346</f>
        <v>3,1,2</v>
      </c>
      <c r="K4407" s="274">
        <f>E4403</f>
        <v>0</v>
      </c>
      <c r="L4407" s="294">
        <f>G4403</f>
        <v>0</v>
      </c>
      <c r="M4407" s="294">
        <f>G4404</f>
        <v>0</v>
      </c>
      <c r="N4407" s="294">
        <f>G4405</f>
        <v>0</v>
      </c>
      <c r="O4407" s="299">
        <f>SUM(K4407:N4407)</f>
        <v>0</v>
      </c>
      <c r="P4407" s="294"/>
    </row>
    <row r="4408" spans="1:16" ht="13.5" thickTop="1">
      <c r="A4408" s="275" t="s">
        <v>97</v>
      </c>
      <c r="B4408" s="438"/>
      <c r="C4408" s="215"/>
      <c r="D4408" s="217"/>
      <c r="E4408" s="217"/>
      <c r="F4408" s="216"/>
      <c r="G4408" s="219"/>
      <c r="I4408" s="326"/>
      <c r="P4408" s="294"/>
    </row>
    <row r="4409" spans="1:16">
      <c r="A4409" s="275"/>
      <c r="B4409" s="452"/>
      <c r="C4409" s="276"/>
      <c r="D4409" s="320"/>
      <c r="E4409" s="217"/>
      <c r="F4409" s="216"/>
      <c r="G4409" s="277">
        <f ca="1">TODAY()</f>
        <v>44839</v>
      </c>
      <c r="I4409" s="326"/>
      <c r="P4409" s="294"/>
    </row>
    <row r="4410" spans="1:16">
      <c r="A4410" s="275"/>
      <c r="B4410" s="438"/>
      <c r="C4410" s="215"/>
      <c r="D4410" s="217"/>
      <c r="E4410" s="217"/>
      <c r="F4410" s="216"/>
      <c r="G4410" s="277"/>
      <c r="I4410" s="477"/>
      <c r="P4410" s="294"/>
    </row>
    <row r="4411" spans="1:16">
      <c r="A4411" s="275"/>
      <c r="B4411" s="438"/>
      <c r="C4411" s="215"/>
      <c r="D4411" s="217"/>
      <c r="E4411" s="217"/>
      <c r="F4411" s="216"/>
      <c r="G4411" s="277"/>
      <c r="I4411" s="477"/>
      <c r="P4411" s="294"/>
    </row>
    <row r="4412" spans="1:16" s="199" customFormat="1">
      <c r="A4412" s="196" t="s">
        <v>109</v>
      </c>
      <c r="B4412" s="458"/>
      <c r="C4412" s="196"/>
      <c r="D4412" s="198"/>
      <c r="E4412" s="198"/>
      <c r="F4412" s="197"/>
      <c r="G4412" s="197"/>
      <c r="I4412" s="321"/>
      <c r="J4412" s="200"/>
      <c r="O4412" s="297"/>
    </row>
    <row r="4413" spans="1:16" s="199" customFormat="1">
      <c r="A4413" s="196" t="str">
        <f>CONCATENATE('Prestaciones y AIU'!A4465," ANALISIS DE PRECIOS UNITARIOS")</f>
        <v xml:space="preserve"> ANALISIS DE PRECIOS UNITARIOS</v>
      </c>
      <c r="B4413" s="458"/>
      <c r="C4413" s="196"/>
      <c r="D4413" s="198"/>
      <c r="E4413" s="198"/>
      <c r="F4413" s="197"/>
      <c r="G4413" s="197"/>
      <c r="I4413" s="321"/>
      <c r="J4413" s="200"/>
      <c r="O4413" s="297"/>
    </row>
    <row r="4414" spans="1:16" s="199" customFormat="1">
      <c r="A4414" s="196" t="str">
        <f>Objeto_LIC</f>
        <v>OPTIMIZACION DEL SISTEMA DE ABASTECIMIENTO (ADUCCION, PRETRATAMIENTO Y CONDUCCION) DEL MUNICPIO DE TAME, DEPARTAMENTO DE ARAUCA</v>
      </c>
      <c r="B4414" s="458"/>
      <c r="C4414" s="196"/>
      <c r="D4414" s="198"/>
      <c r="E4414" s="198"/>
      <c r="F4414" s="197"/>
      <c r="G4414" s="197"/>
      <c r="I4414" s="321"/>
      <c r="J4414" s="200"/>
      <c r="O4414" s="297"/>
    </row>
    <row r="4415" spans="1:16" s="199" customFormat="1">
      <c r="A4415" s="196"/>
      <c r="B4415" s="458"/>
      <c r="C4415" s="196"/>
      <c r="D4415" s="198"/>
      <c r="E4415" s="198"/>
      <c r="F4415" s="197"/>
      <c r="G4415" s="197"/>
      <c r="I4415" s="321"/>
      <c r="J4415" s="200"/>
      <c r="O4415" s="297"/>
    </row>
    <row r="4416" spans="1:16" ht="13.5" thickBot="1">
      <c r="A4416" s="201"/>
      <c r="B4416" s="448"/>
      <c r="C4416" s="201"/>
      <c r="D4416" s="203"/>
      <c r="E4416" s="203"/>
      <c r="F4416" s="202"/>
      <c r="G4416" s="202"/>
    </row>
    <row r="4417" spans="1:15" s="211" customFormat="1" ht="13.5" thickTop="1">
      <c r="A4417" s="206"/>
      <c r="B4417" s="457"/>
      <c r="C4417" s="207"/>
      <c r="D4417" s="209"/>
      <c r="E4417" s="209"/>
      <c r="F4417" s="208"/>
      <c r="G4417" s="210" t="s">
        <v>110</v>
      </c>
      <c r="I4417" s="323"/>
      <c r="J4417" s="212"/>
      <c r="O4417" s="297"/>
    </row>
    <row r="4418" spans="1:15">
      <c r="A4418" s="213" t="s">
        <v>62</v>
      </c>
      <c r="B4418" s="750">
        <f>Proponente</f>
        <v>0</v>
      </c>
      <c r="C4418" s="750"/>
      <c r="D4418" s="750"/>
      <c r="E4418" s="750"/>
      <c r="F4418" s="750"/>
      <c r="G4418" s="751"/>
    </row>
    <row r="4419" spans="1:15" ht="26.25" customHeight="1">
      <c r="A4419" s="213" t="s">
        <v>63</v>
      </c>
      <c r="B4419" s="470" t="s">
        <v>382</v>
      </c>
      <c r="C4419" s="750" t="str">
        <f>VLOOKUP(B4419,Presupuesto!$A$4:$B$106,2,FALSE)</f>
        <v xml:space="preserve">Demolición de muros para acople a Tanque a Almacenamiento </v>
      </c>
      <c r="D4419" s="750"/>
      <c r="E4419" s="750"/>
      <c r="F4419" s="750"/>
      <c r="G4419" s="751"/>
    </row>
    <row r="4420" spans="1:15">
      <c r="A4420" s="214"/>
      <c r="B4420" s="438"/>
      <c r="C4420" s="215"/>
      <c r="D4420" s="217"/>
      <c r="E4420" s="217"/>
      <c r="F4420" s="218" t="s">
        <v>88</v>
      </c>
      <c r="G4420" s="582" t="str">
        <f>IF(B4419=0,"-",VLOOKUP(B4419,Presupuesto!$A$5:$C$119,3,FALSE))</f>
        <v>M2</v>
      </c>
      <c r="H4420" s="582"/>
      <c r="I4420" s="582"/>
      <c r="J4420" s="582"/>
      <c r="K4420" s="583"/>
    </row>
    <row r="4421" spans="1:15" ht="13.5" thickBot="1">
      <c r="A4421" s="213" t="s">
        <v>64</v>
      </c>
      <c r="B4421" s="438"/>
      <c r="C4421" s="215"/>
      <c r="D4421" s="217"/>
      <c r="E4421" s="217"/>
      <c r="F4421" s="216"/>
      <c r="G4421" s="219"/>
      <c r="I4421" s="324"/>
      <c r="J4421" s="295"/>
      <c r="K4421" s="296"/>
      <c r="L4421" s="296"/>
      <c r="M4421" s="296"/>
      <c r="N4421" s="296"/>
      <c r="O4421" s="296"/>
    </row>
    <row r="4422" spans="1:15" s="220" customFormat="1" ht="13.5" thickTop="1">
      <c r="A4422" s="221" t="s">
        <v>57</v>
      </c>
      <c r="B4422" s="447" t="s">
        <v>65</v>
      </c>
      <c r="C4422" s="222" t="s">
        <v>66</v>
      </c>
      <c r="D4422" s="223" t="s">
        <v>74</v>
      </c>
      <c r="E4422" s="224" t="s">
        <v>100</v>
      </c>
      <c r="F4422" s="224" t="s">
        <v>79</v>
      </c>
      <c r="G4422" s="225" t="s">
        <v>70</v>
      </c>
      <c r="I4422" s="325"/>
      <c r="J4422" s="226"/>
      <c r="O4422" s="296"/>
    </row>
    <row r="4423" spans="1:15">
      <c r="A4423" s="227" t="str">
        <f t="shared" ref="A4423:A4434" si="804">IF(I4423=0,"-",VLOOKUP(I4423,EQUIPOS,2,FALSE))</f>
        <v>-</v>
      </c>
      <c r="B4423" s="228"/>
      <c r="C4423" s="228"/>
      <c r="D4423" s="494"/>
      <c r="E4423" s="495">
        <f t="shared" ref="E4423:E4434" si="805">IF(I4423=0,0,VLOOKUP(I4423,EQUIPOS,4,FALSE))</f>
        <v>0</v>
      </c>
      <c r="F4423" s="496">
        <f t="shared" ref="F4423:F4434" si="806">IF(D4423=0,0,E4423/D4423)</f>
        <v>0</v>
      </c>
      <c r="G4423" s="497"/>
      <c r="H4423" s="655"/>
      <c r="I4423" s="658"/>
    </row>
    <row r="4424" spans="1:15">
      <c r="A4424" s="227" t="str">
        <f t="shared" si="804"/>
        <v>-</v>
      </c>
      <c r="B4424" s="228"/>
      <c r="C4424" s="228"/>
      <c r="D4424" s="494"/>
      <c r="E4424" s="495">
        <f t="shared" si="805"/>
        <v>0</v>
      </c>
      <c r="F4424" s="496">
        <f t="shared" si="806"/>
        <v>0</v>
      </c>
      <c r="G4424" s="499"/>
      <c r="H4424" s="655"/>
      <c r="I4424" s="658"/>
    </row>
    <row r="4425" spans="1:15">
      <c r="A4425" s="227" t="str">
        <f t="shared" si="804"/>
        <v>-</v>
      </c>
      <c r="B4425" s="228"/>
      <c r="C4425" s="228"/>
      <c r="D4425" s="494"/>
      <c r="E4425" s="495">
        <f t="shared" si="805"/>
        <v>0</v>
      </c>
      <c r="F4425" s="496">
        <f t="shared" si="806"/>
        <v>0</v>
      </c>
      <c r="G4425" s="499"/>
      <c r="H4425" s="655"/>
      <c r="I4425" s="658"/>
    </row>
    <row r="4426" spans="1:15">
      <c r="A4426" s="227" t="str">
        <f t="shared" si="804"/>
        <v>-</v>
      </c>
      <c r="B4426" s="228"/>
      <c r="C4426" s="228"/>
      <c r="D4426" s="494"/>
      <c r="E4426" s="495">
        <f t="shared" si="805"/>
        <v>0</v>
      </c>
      <c r="F4426" s="496">
        <f t="shared" si="806"/>
        <v>0</v>
      </c>
      <c r="G4426" s="499"/>
      <c r="H4426" s="655"/>
      <c r="I4426" s="658"/>
    </row>
    <row r="4427" spans="1:15">
      <c r="A4427" s="227" t="str">
        <f t="shared" si="804"/>
        <v>-</v>
      </c>
      <c r="B4427" s="228"/>
      <c r="C4427" s="228"/>
      <c r="D4427" s="494"/>
      <c r="E4427" s="495">
        <f t="shared" si="805"/>
        <v>0</v>
      </c>
      <c r="F4427" s="496">
        <f t="shared" si="806"/>
        <v>0</v>
      </c>
      <c r="G4427" s="499"/>
      <c r="H4427" s="655"/>
      <c r="I4427" s="658"/>
    </row>
    <row r="4428" spans="1:15">
      <c r="A4428" s="227" t="str">
        <f t="shared" si="804"/>
        <v>-</v>
      </c>
      <c r="B4428" s="228"/>
      <c r="C4428" s="228"/>
      <c r="D4428" s="494"/>
      <c r="E4428" s="495">
        <f t="shared" si="805"/>
        <v>0</v>
      </c>
      <c r="F4428" s="496">
        <f t="shared" si="806"/>
        <v>0</v>
      </c>
      <c r="G4428" s="499"/>
      <c r="H4428" s="655"/>
      <c r="I4428" s="658"/>
    </row>
    <row r="4429" spans="1:15">
      <c r="A4429" s="227" t="str">
        <f t="shared" si="804"/>
        <v>-</v>
      </c>
      <c r="B4429" s="228"/>
      <c r="C4429" s="228"/>
      <c r="D4429" s="494"/>
      <c r="E4429" s="495">
        <f t="shared" si="805"/>
        <v>0</v>
      </c>
      <c r="F4429" s="496">
        <f t="shared" si="806"/>
        <v>0</v>
      </c>
      <c r="G4429" s="499"/>
      <c r="H4429" s="655"/>
      <c r="I4429" s="658"/>
    </row>
    <row r="4430" spans="1:15">
      <c r="A4430" s="227" t="str">
        <f t="shared" si="804"/>
        <v>-</v>
      </c>
      <c r="B4430" s="228"/>
      <c r="C4430" s="228"/>
      <c r="D4430" s="494"/>
      <c r="E4430" s="495">
        <f t="shared" si="805"/>
        <v>0</v>
      </c>
      <c r="F4430" s="496">
        <f t="shared" si="806"/>
        <v>0</v>
      </c>
      <c r="G4430" s="499"/>
      <c r="H4430" s="655"/>
      <c r="I4430" s="658"/>
    </row>
    <row r="4431" spans="1:15">
      <c r="A4431" s="227" t="str">
        <f t="shared" si="804"/>
        <v>-</v>
      </c>
      <c r="B4431" s="228"/>
      <c r="C4431" s="228"/>
      <c r="D4431" s="494"/>
      <c r="E4431" s="495">
        <f t="shared" si="805"/>
        <v>0</v>
      </c>
      <c r="F4431" s="496">
        <f t="shared" si="806"/>
        <v>0</v>
      </c>
      <c r="G4431" s="499"/>
      <c r="H4431" s="655"/>
      <c r="I4431" s="658"/>
    </row>
    <row r="4432" spans="1:15">
      <c r="A4432" s="227" t="str">
        <f t="shared" si="804"/>
        <v>-</v>
      </c>
      <c r="B4432" s="228"/>
      <c r="C4432" s="228"/>
      <c r="D4432" s="494"/>
      <c r="E4432" s="495">
        <f t="shared" si="805"/>
        <v>0</v>
      </c>
      <c r="F4432" s="496">
        <f t="shared" si="806"/>
        <v>0</v>
      </c>
      <c r="G4432" s="499"/>
      <c r="H4432" s="655"/>
      <c r="I4432" s="658"/>
    </row>
    <row r="4433" spans="1:15">
      <c r="A4433" s="227" t="str">
        <f t="shared" si="804"/>
        <v>-</v>
      </c>
      <c r="B4433" s="228"/>
      <c r="C4433" s="228"/>
      <c r="D4433" s="494"/>
      <c r="E4433" s="495">
        <f t="shared" si="805"/>
        <v>0</v>
      </c>
      <c r="F4433" s="496">
        <f t="shared" si="806"/>
        <v>0</v>
      </c>
      <c r="G4433" s="499"/>
      <c r="H4433" s="655"/>
      <c r="I4433" s="658"/>
    </row>
    <row r="4434" spans="1:15">
      <c r="A4434" s="227" t="str">
        <f t="shared" si="804"/>
        <v>-</v>
      </c>
      <c r="B4434" s="228"/>
      <c r="C4434" s="228"/>
      <c r="D4434" s="494"/>
      <c r="E4434" s="495">
        <f t="shared" si="805"/>
        <v>0</v>
      </c>
      <c r="F4434" s="496">
        <f t="shared" si="806"/>
        <v>0</v>
      </c>
      <c r="G4434" s="499"/>
      <c r="H4434" s="655"/>
      <c r="I4434" s="658"/>
    </row>
    <row r="4435" spans="1:15" ht="13.5" thickBot="1">
      <c r="A4435" s="234"/>
      <c r="B4435" s="456"/>
      <c r="C4435" s="235"/>
      <c r="D4435" s="503"/>
      <c r="E4435" s="503"/>
      <c r="F4435" s="238" t="s">
        <v>80</v>
      </c>
      <c r="G4435" s="239">
        <f>SUM(F4423:F4434)</f>
        <v>0</v>
      </c>
      <c r="H4435" s="655"/>
      <c r="I4435" s="659"/>
    </row>
    <row r="4436" spans="1:15" ht="13.5" thickTop="1">
      <c r="A4436" s="240" t="s">
        <v>67</v>
      </c>
      <c r="B4436" s="446"/>
      <c r="C4436" s="241"/>
      <c r="D4436" s="509"/>
      <c r="E4436" s="509"/>
      <c r="F4436" s="510"/>
      <c r="G4436" s="511"/>
      <c r="H4436" s="655"/>
      <c r="I4436" s="659"/>
    </row>
    <row r="4437" spans="1:15" s="220" customFormat="1" ht="26">
      <c r="A4437" s="245" t="s">
        <v>57</v>
      </c>
      <c r="B4437" s="455"/>
      <c r="C4437" s="247" t="s">
        <v>58</v>
      </c>
      <c r="D4437" s="515" t="s">
        <v>68</v>
      </c>
      <c r="E4437" s="516" t="s">
        <v>69</v>
      </c>
      <c r="F4437" s="516" t="s">
        <v>79</v>
      </c>
      <c r="G4437" s="250" t="s">
        <v>70</v>
      </c>
      <c r="H4437" s="664"/>
      <c r="I4437" s="657"/>
      <c r="J4437" s="226"/>
      <c r="O4437" s="296"/>
    </row>
    <row r="4438" spans="1:15">
      <c r="A4438" s="748" t="str">
        <f t="shared" ref="A4438:A4449" si="807">IF(I4438=0,"",VLOOKUP(I4438,MATERIALES,2,FALSE))</f>
        <v/>
      </c>
      <c r="B4438" s="749"/>
      <c r="C4438" s="251" t="str">
        <f t="shared" ref="C4438:C4446" si="808">IF(I4438=0,"",VLOOKUP(I4438,MATERIALES,3,FALSE))</f>
        <v/>
      </c>
      <c r="D4438" s="494"/>
      <c r="E4438" s="518">
        <f t="shared" ref="E4438:E4449" si="809">IF(I4438=0,0,VLOOKUP(I4438,MATERIALES,4,FALSE))</f>
        <v>0</v>
      </c>
      <c r="F4438" s="496">
        <f>D4438*E4438</f>
        <v>0</v>
      </c>
      <c r="G4438" s="497"/>
      <c r="H4438" s="655"/>
      <c r="I4438" s="658"/>
    </row>
    <row r="4439" spans="1:15">
      <c r="A4439" s="748" t="str">
        <f t="shared" si="807"/>
        <v/>
      </c>
      <c r="B4439" s="749"/>
      <c r="C4439" s="251" t="str">
        <f t="shared" si="808"/>
        <v/>
      </c>
      <c r="D4439" s="494"/>
      <c r="E4439" s="518">
        <f t="shared" si="809"/>
        <v>0</v>
      </c>
      <c r="F4439" s="496">
        <f t="shared" ref="F4439:F4449" si="810">D4439*E4439</f>
        <v>0</v>
      </c>
      <c r="G4439" s="499"/>
      <c r="H4439" s="655"/>
      <c r="I4439" s="658"/>
    </row>
    <row r="4440" spans="1:15">
      <c r="A4440" s="748" t="str">
        <f t="shared" si="807"/>
        <v/>
      </c>
      <c r="B4440" s="749"/>
      <c r="C4440" s="251" t="str">
        <f t="shared" si="808"/>
        <v/>
      </c>
      <c r="D4440" s="494"/>
      <c r="E4440" s="518">
        <f t="shared" si="809"/>
        <v>0</v>
      </c>
      <c r="F4440" s="496">
        <f t="shared" si="810"/>
        <v>0</v>
      </c>
      <c r="G4440" s="499"/>
      <c r="H4440" s="655"/>
      <c r="I4440" s="658"/>
    </row>
    <row r="4441" spans="1:15">
      <c r="A4441" s="748" t="str">
        <f t="shared" si="807"/>
        <v/>
      </c>
      <c r="B4441" s="749"/>
      <c r="C4441" s="251" t="str">
        <f t="shared" si="808"/>
        <v/>
      </c>
      <c r="D4441" s="494"/>
      <c r="E4441" s="518">
        <f t="shared" si="809"/>
        <v>0</v>
      </c>
      <c r="F4441" s="496">
        <f t="shared" si="810"/>
        <v>0</v>
      </c>
      <c r="G4441" s="499"/>
      <c r="H4441" s="655"/>
      <c r="I4441" s="658"/>
    </row>
    <row r="4442" spans="1:15">
      <c r="A4442" s="748" t="str">
        <f t="shared" si="807"/>
        <v/>
      </c>
      <c r="B4442" s="749"/>
      <c r="C4442" s="251" t="str">
        <f t="shared" si="808"/>
        <v/>
      </c>
      <c r="D4442" s="494"/>
      <c r="E4442" s="518">
        <f t="shared" si="809"/>
        <v>0</v>
      </c>
      <c r="F4442" s="496">
        <f t="shared" si="810"/>
        <v>0</v>
      </c>
      <c r="G4442" s="499"/>
      <c r="H4442" s="655"/>
      <c r="I4442" s="658"/>
    </row>
    <row r="4443" spans="1:15">
      <c r="A4443" s="748" t="str">
        <f t="shared" si="807"/>
        <v/>
      </c>
      <c r="B4443" s="749"/>
      <c r="C4443" s="251" t="str">
        <f t="shared" si="808"/>
        <v/>
      </c>
      <c r="D4443" s="494"/>
      <c r="E4443" s="518">
        <f t="shared" si="809"/>
        <v>0</v>
      </c>
      <c r="F4443" s="496">
        <f t="shared" si="810"/>
        <v>0</v>
      </c>
      <c r="G4443" s="499"/>
      <c r="H4443" s="655"/>
      <c r="I4443" s="658"/>
    </row>
    <row r="4444" spans="1:15">
      <c r="A4444" s="748" t="str">
        <f t="shared" si="807"/>
        <v/>
      </c>
      <c r="B4444" s="749"/>
      <c r="C4444" s="251" t="str">
        <f t="shared" si="808"/>
        <v/>
      </c>
      <c r="D4444" s="494"/>
      <c r="E4444" s="518">
        <f t="shared" si="809"/>
        <v>0</v>
      </c>
      <c r="F4444" s="496">
        <f t="shared" si="810"/>
        <v>0</v>
      </c>
      <c r="G4444" s="499"/>
      <c r="H4444" s="655"/>
      <c r="I4444" s="658"/>
    </row>
    <row r="4445" spans="1:15">
      <c r="A4445" s="748" t="str">
        <f t="shared" si="807"/>
        <v/>
      </c>
      <c r="B4445" s="749"/>
      <c r="C4445" s="251" t="str">
        <f t="shared" si="808"/>
        <v/>
      </c>
      <c r="D4445" s="494"/>
      <c r="E4445" s="518">
        <f t="shared" si="809"/>
        <v>0</v>
      </c>
      <c r="F4445" s="496">
        <f t="shared" si="810"/>
        <v>0</v>
      </c>
      <c r="G4445" s="253"/>
      <c r="H4445" s="655"/>
      <c r="I4445" s="658"/>
    </row>
    <row r="4446" spans="1:15">
      <c r="A4446" s="748" t="str">
        <f t="shared" si="807"/>
        <v/>
      </c>
      <c r="B4446" s="749"/>
      <c r="C4446" s="251" t="str">
        <f t="shared" si="808"/>
        <v/>
      </c>
      <c r="D4446" s="494"/>
      <c r="E4446" s="518">
        <f t="shared" si="809"/>
        <v>0</v>
      </c>
      <c r="F4446" s="496">
        <f t="shared" si="810"/>
        <v>0</v>
      </c>
      <c r="G4446" s="499"/>
      <c r="H4446" s="655"/>
      <c r="I4446" s="658"/>
    </row>
    <row r="4447" spans="1:15">
      <c r="A4447" s="748" t="str">
        <f t="shared" si="807"/>
        <v/>
      </c>
      <c r="B4447" s="749"/>
      <c r="C4447" s="251"/>
      <c r="D4447" s="494"/>
      <c r="E4447" s="518">
        <f t="shared" si="809"/>
        <v>0</v>
      </c>
      <c r="F4447" s="496">
        <f t="shared" si="810"/>
        <v>0</v>
      </c>
      <c r="G4447" s="499"/>
      <c r="H4447" s="655"/>
      <c r="I4447" s="658"/>
    </row>
    <row r="4448" spans="1:15">
      <c r="A4448" s="748" t="str">
        <f t="shared" si="807"/>
        <v/>
      </c>
      <c r="B4448" s="749"/>
      <c r="C4448" s="251"/>
      <c r="D4448" s="494"/>
      <c r="E4448" s="518">
        <f t="shared" si="809"/>
        <v>0</v>
      </c>
      <c r="F4448" s="496">
        <f t="shared" si="810"/>
        <v>0</v>
      </c>
      <c r="G4448" s="499"/>
      <c r="H4448" s="655"/>
      <c r="I4448" s="658"/>
    </row>
    <row r="4449" spans="1:9">
      <c r="A4449" s="748" t="str">
        <f t="shared" si="807"/>
        <v/>
      </c>
      <c r="B4449" s="749"/>
      <c r="C4449" s="251" t="str">
        <f t="shared" ref="C4449" si="811">IF(I4449=0,"",VLOOKUP(I4449,MATERIALES,3,FALSE))</f>
        <v/>
      </c>
      <c r="D4449" s="494"/>
      <c r="E4449" s="518">
        <f t="shared" si="809"/>
        <v>0</v>
      </c>
      <c r="F4449" s="496">
        <f t="shared" si="810"/>
        <v>0</v>
      </c>
      <c r="G4449" s="519"/>
      <c r="H4449" s="655"/>
      <c r="I4449" s="658"/>
    </row>
    <row r="4450" spans="1:9" ht="26.25" customHeight="1" thickBot="1">
      <c r="A4450" s="214"/>
      <c r="B4450" s="438"/>
      <c r="C4450" s="215"/>
      <c r="D4450" s="483"/>
      <c r="E4450" s="520"/>
      <c r="F4450" s="255" t="s">
        <v>81</v>
      </c>
      <c r="G4450" s="253">
        <f>SUM(F4438:F4449)</f>
        <v>0</v>
      </c>
      <c r="H4450" s="655"/>
      <c r="I4450" s="659"/>
    </row>
    <row r="4451" spans="1:9" ht="14" thickTop="1" thickBot="1">
      <c r="A4451" s="256" t="s">
        <v>72</v>
      </c>
      <c r="B4451" s="445"/>
      <c r="C4451" s="257"/>
      <c r="D4451" s="523"/>
      <c r="E4451" s="523"/>
      <c r="F4451" s="524"/>
      <c r="G4451" s="525"/>
      <c r="H4451" s="655"/>
      <c r="I4451" s="659"/>
    </row>
    <row r="4452" spans="1:9" ht="13.5" thickTop="1">
      <c r="A4452" s="245" t="s">
        <v>57</v>
      </c>
      <c r="B4452" s="455"/>
      <c r="C4452" s="248" t="s">
        <v>71</v>
      </c>
      <c r="D4452" s="515" t="s">
        <v>75</v>
      </c>
      <c r="E4452" s="516" t="s">
        <v>98</v>
      </c>
      <c r="F4452" s="516" t="s">
        <v>79</v>
      </c>
      <c r="G4452" s="250" t="s">
        <v>70</v>
      </c>
      <c r="H4452" s="655"/>
      <c r="I4452" s="659"/>
    </row>
    <row r="4453" spans="1:9">
      <c r="A4453" s="748" t="str">
        <f>IF(I4453=0,"",VLOOKUP(I4453,EQUIPOS,2,FALSE))</f>
        <v/>
      </c>
      <c r="B4453" s="749"/>
      <c r="C4453" s="195"/>
      <c r="D4453" s="494"/>
      <c r="E4453" s="518">
        <f>IF(I4453=0,0,VLOOKUP(I4453,EQUIPOS,4,FALSE))</f>
        <v>0</v>
      </c>
      <c r="F4453" s="496">
        <f>C4453*D4453*E4453</f>
        <v>0</v>
      </c>
      <c r="G4453" s="497"/>
      <c r="H4453" s="655"/>
      <c r="I4453" s="658"/>
    </row>
    <row r="4454" spans="1:9">
      <c r="A4454" s="748" t="str">
        <f>IF(I4454=0,"",VLOOKUP(I4454,EQUIPOS,2,FALSE))</f>
        <v/>
      </c>
      <c r="B4454" s="749"/>
      <c r="C4454" s="195"/>
      <c r="D4454" s="494"/>
      <c r="E4454" s="518">
        <f>IF(I4454=0,0,VLOOKUP(I4454,EQUIPOS,4,FALSE))</f>
        <v>0</v>
      </c>
      <c r="F4454" s="496">
        <f t="shared" ref="F4454:F4457" si="812">C4454*D4454*E4454</f>
        <v>0</v>
      </c>
      <c r="G4454" s="499"/>
      <c r="H4454" s="655"/>
      <c r="I4454" s="658"/>
    </row>
    <row r="4455" spans="1:9">
      <c r="A4455" s="748" t="str">
        <f>IF(I4455=0,"",VLOOKUP(I4455,EQUIPOS,2,FALSE))</f>
        <v/>
      </c>
      <c r="B4455" s="749"/>
      <c r="C4455" s="195"/>
      <c r="D4455" s="494"/>
      <c r="E4455" s="518">
        <f>IF(I4455=0,0,VLOOKUP(I4455,EQUIPOS,4,FALSE))</f>
        <v>0</v>
      </c>
      <c r="F4455" s="496">
        <f t="shared" si="812"/>
        <v>0</v>
      </c>
      <c r="G4455" s="499"/>
      <c r="H4455" s="655"/>
      <c r="I4455" s="658"/>
    </row>
    <row r="4456" spans="1:9">
      <c r="A4456" s="748" t="str">
        <f>IF(I4456=0,"",VLOOKUP(I4456,EQUIPOS,2,FALSE))</f>
        <v/>
      </c>
      <c r="B4456" s="749"/>
      <c r="C4456" s="195"/>
      <c r="D4456" s="494"/>
      <c r="E4456" s="518">
        <f>IF(I4456=0,0,VLOOKUP(I4456,EQUIPOS,4,FALSE))</f>
        <v>0</v>
      </c>
      <c r="F4456" s="496">
        <f t="shared" si="812"/>
        <v>0</v>
      </c>
      <c r="G4456" s="499"/>
      <c r="H4456" s="655"/>
      <c r="I4456" s="658"/>
    </row>
    <row r="4457" spans="1:9">
      <c r="A4457" s="748" t="str">
        <f>IF(I4457=0,"",VLOOKUP(I4457,EQUIPOS,2,FALSE))</f>
        <v/>
      </c>
      <c r="B4457" s="749"/>
      <c r="C4457" s="195"/>
      <c r="D4457" s="494"/>
      <c r="E4457" s="518">
        <f>IF(I4457=0,0,VLOOKUP(I4457,EQUIPOS,4,FALSE))</f>
        <v>0</v>
      </c>
      <c r="F4457" s="496">
        <f t="shared" si="812"/>
        <v>0</v>
      </c>
      <c r="G4457" s="519"/>
      <c r="H4457" s="655"/>
      <c r="I4457" s="658"/>
    </row>
    <row r="4458" spans="1:9" ht="30.75" customHeight="1" thickBot="1">
      <c r="A4458" s="234"/>
      <c r="B4458" s="456"/>
      <c r="C4458" s="235"/>
      <c r="D4458" s="503"/>
      <c r="E4458" s="528"/>
      <c r="F4458" s="238" t="s">
        <v>82</v>
      </c>
      <c r="G4458" s="262">
        <f>ROUND(SUM(F4453:F4457),0)</f>
        <v>0</v>
      </c>
      <c r="H4458" s="655"/>
      <c r="I4458" s="659"/>
    </row>
    <row r="4459" spans="1:9" ht="13.5" thickTop="1">
      <c r="A4459" s="240" t="s">
        <v>73</v>
      </c>
      <c r="B4459" s="446"/>
      <c r="C4459" s="241"/>
      <c r="D4459" s="509"/>
      <c r="E4459" s="509"/>
      <c r="F4459" s="510"/>
      <c r="G4459" s="511"/>
      <c r="H4459" s="655"/>
      <c r="I4459" s="659"/>
    </row>
    <row r="4460" spans="1:9" ht="26">
      <c r="A4460" s="245" t="s">
        <v>57</v>
      </c>
      <c r="B4460" s="454" t="s">
        <v>58</v>
      </c>
      <c r="C4460" s="247" t="s">
        <v>68</v>
      </c>
      <c r="D4460" s="515" t="s">
        <v>74</v>
      </c>
      <c r="E4460" s="516" t="s">
        <v>69</v>
      </c>
      <c r="F4460" s="516" t="s">
        <v>79</v>
      </c>
      <c r="G4460" s="250" t="s">
        <v>70</v>
      </c>
      <c r="H4460" s="664"/>
      <c r="I4460" s="657"/>
    </row>
    <row r="4461" spans="1:9">
      <c r="A4461" s="263" t="str">
        <f t="shared" ref="A4461:A4472" si="813">IF(I4461=0,"",VLOOKUP(I4461,MANOOBRA,2,FALSE))</f>
        <v/>
      </c>
      <c r="B4461" s="444" t="str">
        <f t="shared" ref="B4461:B4472" si="814">IF(I4461=0,"",VLOOKUP(I4461,MANOOBRA,3,FALSE))</f>
        <v/>
      </c>
      <c r="C4461" s="195"/>
      <c r="D4461" s="527"/>
      <c r="E4461" s="518">
        <f t="shared" ref="E4461:E4472" si="815">IF(I4461=0,0,VLOOKUP(I4461,MANOOBRA,4,FALSE))</f>
        <v>0</v>
      </c>
      <c r="F4461" s="496">
        <f>IF(D4461=0,0,C4461*E4461/D4461)</f>
        <v>0</v>
      </c>
      <c r="G4461" s="497"/>
      <c r="H4461" s="655"/>
      <c r="I4461" s="658"/>
    </row>
    <row r="4462" spans="1:9">
      <c r="A4462" s="263" t="str">
        <f t="shared" si="813"/>
        <v/>
      </c>
      <c r="B4462" s="444" t="str">
        <f t="shared" si="814"/>
        <v/>
      </c>
      <c r="C4462" s="195"/>
      <c r="D4462" s="527"/>
      <c r="E4462" s="518">
        <f t="shared" si="815"/>
        <v>0</v>
      </c>
      <c r="F4462" s="496">
        <f t="shared" ref="F4462:F4472" si="816">IF(D4462=0,0,C4462*E4462/D4462)</f>
        <v>0</v>
      </c>
      <c r="G4462" s="499"/>
      <c r="H4462" s="655"/>
      <c r="I4462" s="658"/>
    </row>
    <row r="4463" spans="1:9">
      <c r="A4463" s="263" t="str">
        <f t="shared" si="813"/>
        <v/>
      </c>
      <c r="B4463" s="444" t="str">
        <f t="shared" si="814"/>
        <v/>
      </c>
      <c r="C4463" s="195"/>
      <c r="D4463" s="527"/>
      <c r="E4463" s="518">
        <f t="shared" si="815"/>
        <v>0</v>
      </c>
      <c r="F4463" s="496">
        <f t="shared" si="816"/>
        <v>0</v>
      </c>
      <c r="G4463" s="499"/>
      <c r="H4463" s="655"/>
      <c r="I4463" s="658"/>
    </row>
    <row r="4464" spans="1:9">
      <c r="A4464" s="263" t="str">
        <f t="shared" si="813"/>
        <v/>
      </c>
      <c r="B4464" s="444" t="str">
        <f t="shared" si="814"/>
        <v/>
      </c>
      <c r="C4464" s="195"/>
      <c r="D4464" s="527"/>
      <c r="E4464" s="518">
        <f t="shared" si="815"/>
        <v>0</v>
      </c>
      <c r="F4464" s="496">
        <f t="shared" si="816"/>
        <v>0</v>
      </c>
      <c r="G4464" s="499"/>
      <c r="H4464" s="655"/>
      <c r="I4464" s="658"/>
    </row>
    <row r="4465" spans="1:16">
      <c r="A4465" s="263" t="str">
        <f t="shared" si="813"/>
        <v/>
      </c>
      <c r="B4465" s="444" t="str">
        <f t="shared" si="814"/>
        <v/>
      </c>
      <c r="C4465" s="195"/>
      <c r="D4465" s="527"/>
      <c r="E4465" s="518">
        <f t="shared" si="815"/>
        <v>0</v>
      </c>
      <c r="F4465" s="496">
        <f t="shared" si="816"/>
        <v>0</v>
      </c>
      <c r="G4465" s="499"/>
      <c r="H4465" s="655"/>
      <c r="I4465" s="658"/>
    </row>
    <row r="4466" spans="1:16">
      <c r="A4466" s="263" t="str">
        <f t="shared" si="813"/>
        <v/>
      </c>
      <c r="B4466" s="444" t="str">
        <f t="shared" si="814"/>
        <v/>
      </c>
      <c r="C4466" s="195"/>
      <c r="D4466" s="527"/>
      <c r="E4466" s="518">
        <f t="shared" si="815"/>
        <v>0</v>
      </c>
      <c r="F4466" s="496">
        <f t="shared" si="816"/>
        <v>0</v>
      </c>
      <c r="G4466" s="499"/>
      <c r="H4466" s="655"/>
      <c r="I4466" s="658"/>
    </row>
    <row r="4467" spans="1:16">
      <c r="A4467" s="263" t="str">
        <f t="shared" si="813"/>
        <v/>
      </c>
      <c r="B4467" s="444" t="str">
        <f t="shared" si="814"/>
        <v/>
      </c>
      <c r="C4467" s="195"/>
      <c r="D4467" s="527"/>
      <c r="E4467" s="518">
        <f t="shared" si="815"/>
        <v>0</v>
      </c>
      <c r="F4467" s="496">
        <f t="shared" si="816"/>
        <v>0</v>
      </c>
      <c r="G4467" s="499"/>
      <c r="H4467" s="655"/>
      <c r="I4467" s="658"/>
    </row>
    <row r="4468" spans="1:16">
      <c r="A4468" s="263" t="str">
        <f t="shared" si="813"/>
        <v/>
      </c>
      <c r="B4468" s="444" t="str">
        <f t="shared" si="814"/>
        <v/>
      </c>
      <c r="C4468" s="195"/>
      <c r="D4468" s="527"/>
      <c r="E4468" s="518">
        <f t="shared" si="815"/>
        <v>0</v>
      </c>
      <c r="F4468" s="496">
        <f t="shared" si="816"/>
        <v>0</v>
      </c>
      <c r="G4468" s="499"/>
      <c r="H4468" s="655"/>
      <c r="I4468" s="658"/>
    </row>
    <row r="4469" spans="1:16">
      <c r="A4469" s="263" t="str">
        <f t="shared" si="813"/>
        <v/>
      </c>
      <c r="B4469" s="444" t="str">
        <f t="shared" si="814"/>
        <v/>
      </c>
      <c r="C4469" s="195"/>
      <c r="D4469" s="527"/>
      <c r="E4469" s="518">
        <f t="shared" si="815"/>
        <v>0</v>
      </c>
      <c r="F4469" s="496">
        <f t="shared" si="816"/>
        <v>0</v>
      </c>
      <c r="G4469" s="499"/>
      <c r="H4469" s="655"/>
      <c r="I4469" s="658"/>
    </row>
    <row r="4470" spans="1:16">
      <c r="A4470" s="263" t="str">
        <f t="shared" si="813"/>
        <v/>
      </c>
      <c r="B4470" s="444" t="str">
        <f t="shared" si="814"/>
        <v/>
      </c>
      <c r="C4470" s="195"/>
      <c r="D4470" s="527"/>
      <c r="E4470" s="518">
        <f t="shared" si="815"/>
        <v>0</v>
      </c>
      <c r="F4470" s="496">
        <f t="shared" si="816"/>
        <v>0</v>
      </c>
      <c r="G4470" s="499"/>
      <c r="H4470" s="655"/>
      <c r="I4470" s="658"/>
    </row>
    <row r="4471" spans="1:16">
      <c r="A4471" s="263" t="str">
        <f t="shared" si="813"/>
        <v/>
      </c>
      <c r="B4471" s="444" t="str">
        <f t="shared" si="814"/>
        <v/>
      </c>
      <c r="C4471" s="195"/>
      <c r="D4471" s="527"/>
      <c r="E4471" s="518">
        <f t="shared" si="815"/>
        <v>0</v>
      </c>
      <c r="F4471" s="496">
        <f t="shared" si="816"/>
        <v>0</v>
      </c>
      <c r="G4471" s="499"/>
      <c r="H4471" s="655"/>
      <c r="I4471" s="658"/>
    </row>
    <row r="4472" spans="1:16">
      <c r="A4472" s="263" t="str">
        <f t="shared" si="813"/>
        <v/>
      </c>
      <c r="B4472" s="444" t="str">
        <f t="shared" si="814"/>
        <v/>
      </c>
      <c r="C4472" s="195"/>
      <c r="D4472" s="527"/>
      <c r="E4472" s="518">
        <f t="shared" si="815"/>
        <v>0</v>
      </c>
      <c r="F4472" s="496">
        <f t="shared" si="816"/>
        <v>0</v>
      </c>
      <c r="G4472" s="519"/>
      <c r="H4472" s="655"/>
      <c r="I4472" s="658"/>
    </row>
    <row r="4473" spans="1:16" ht="31.5" customHeight="1" thickBot="1">
      <c r="A4473" s="234"/>
      <c r="B4473" s="456"/>
      <c r="C4473" s="235"/>
      <c r="D4473" s="237"/>
      <c r="E4473" s="237"/>
      <c r="F4473" s="238" t="s">
        <v>83</v>
      </c>
      <c r="G4473" s="262">
        <f>SUM(F4461:F4472)</f>
        <v>0</v>
      </c>
      <c r="I4473" s="326"/>
    </row>
    <row r="4474" spans="1:16" ht="13.5" thickTop="1">
      <c r="A4474" s="186" t="s">
        <v>76</v>
      </c>
      <c r="B4474" s="446"/>
      <c r="C4474" s="241"/>
      <c r="D4474" s="243"/>
      <c r="E4474" s="243"/>
      <c r="F4474" s="242"/>
      <c r="G4474" s="244"/>
      <c r="I4474" s="326"/>
    </row>
    <row r="4475" spans="1:16">
      <c r="A4475" s="245" t="s">
        <v>57</v>
      </c>
      <c r="B4475" s="455"/>
      <c r="C4475" s="246"/>
      <c r="D4475" s="317"/>
      <c r="E4475" s="248" t="s">
        <v>77</v>
      </c>
      <c r="F4475" s="249" t="s">
        <v>78</v>
      </c>
      <c r="G4475" s="264" t="s">
        <v>77</v>
      </c>
      <c r="H4475" s="220"/>
      <c r="I4475" s="325"/>
    </row>
    <row r="4476" spans="1:16">
      <c r="A4476" s="185" t="s">
        <v>87</v>
      </c>
      <c r="B4476" s="453"/>
      <c r="C4476" s="265"/>
      <c r="D4476" s="318"/>
      <c r="E4476" s="229">
        <f>SUM(G4435,G4450,G4458,G4473)</f>
        <v>0</v>
      </c>
      <c r="F4476" s="266">
        <f>A</f>
        <v>0</v>
      </c>
      <c r="G4476" s="267">
        <f>E4476*F4476</f>
        <v>0</v>
      </c>
      <c r="I4476" s="326"/>
    </row>
    <row r="4477" spans="1:16">
      <c r="A4477" s="185" t="s">
        <v>85</v>
      </c>
      <c r="B4477" s="453"/>
      <c r="C4477" s="265"/>
      <c r="D4477" s="318"/>
      <c r="E4477" s="229">
        <f>SUM(G4435,G4450,G4458,G4473)</f>
        <v>0</v>
      </c>
      <c r="F4477" s="266">
        <f>I</f>
        <v>0</v>
      </c>
      <c r="G4477" s="267">
        <f>E4477*F4477</f>
        <v>0</v>
      </c>
      <c r="I4477" s="326"/>
    </row>
    <row r="4478" spans="1:16">
      <c r="A4478" s="185" t="s">
        <v>86</v>
      </c>
      <c r="B4478" s="453"/>
      <c r="C4478" s="265"/>
      <c r="D4478" s="318"/>
      <c r="E4478" s="229">
        <f>SUM(G4435,G4450,G4458,G4473)</f>
        <v>0</v>
      </c>
      <c r="F4478" s="266">
        <f>U</f>
        <v>0</v>
      </c>
      <c r="G4478" s="267">
        <f>E4478*F4478</f>
        <v>0</v>
      </c>
      <c r="I4478" s="326"/>
    </row>
    <row r="4479" spans="1:16" ht="33" customHeight="1" thickBot="1">
      <c r="A4479" s="234"/>
      <c r="B4479" s="456"/>
      <c r="C4479" s="235"/>
      <c r="D4479" s="237"/>
      <c r="E4479" s="237"/>
      <c r="F4479" s="268" t="s">
        <v>84</v>
      </c>
      <c r="G4479" s="262">
        <f>SUM(G4476:G4478)</f>
        <v>0</v>
      </c>
      <c r="I4479" s="326"/>
      <c r="J4479" s="295"/>
      <c r="K4479" s="296"/>
      <c r="L4479" s="296"/>
      <c r="M4479" s="296"/>
      <c r="N4479" s="296"/>
      <c r="O4479" s="296"/>
    </row>
    <row r="4480" spans="1:16" s="211" customFormat="1" ht="14" thickTop="1" thickBot="1">
      <c r="A4480" s="269"/>
      <c r="B4480" s="443"/>
      <c r="C4480" s="270"/>
      <c r="D4480" s="319"/>
      <c r="E4480" s="271" t="s">
        <v>89</v>
      </c>
      <c r="F4480" s="272"/>
      <c r="G4480" s="273">
        <f>ROUND(SUM(G4435,G4450,G4458,G4473,G4479),0)</f>
        <v>0</v>
      </c>
      <c r="I4480" s="327"/>
      <c r="J4480" s="212" t="str">
        <f>B4419</f>
        <v>3,1,3</v>
      </c>
      <c r="K4480" s="274">
        <f>E4476</f>
        <v>0</v>
      </c>
      <c r="L4480" s="294">
        <f>G4476</f>
        <v>0</v>
      </c>
      <c r="M4480" s="294">
        <f>G4477</f>
        <v>0</v>
      </c>
      <c r="N4480" s="294">
        <f>G4478</f>
        <v>0</v>
      </c>
      <c r="O4480" s="299">
        <f>SUM(K4480:N4480)</f>
        <v>0</v>
      </c>
      <c r="P4480" s="294"/>
    </row>
    <row r="4481" spans="1:16" ht="13.5" thickTop="1">
      <c r="A4481" s="275" t="s">
        <v>97</v>
      </c>
      <c r="B4481" s="438"/>
      <c r="C4481" s="215"/>
      <c r="D4481" s="217"/>
      <c r="E4481" s="217"/>
      <c r="F4481" s="216"/>
      <c r="G4481" s="219"/>
      <c r="I4481" s="326"/>
      <c r="P4481" s="294"/>
    </row>
    <row r="4482" spans="1:16">
      <c r="A4482" s="275"/>
      <c r="B4482" s="452"/>
      <c r="C4482" s="276"/>
      <c r="D4482" s="320"/>
      <c r="E4482" s="217"/>
      <c r="F4482" s="216"/>
      <c r="G4482" s="277">
        <f ca="1">TODAY()</f>
        <v>44839</v>
      </c>
      <c r="I4482" s="326"/>
      <c r="P4482" s="294"/>
    </row>
    <row r="4483" spans="1:16">
      <c r="A4483" s="555"/>
      <c r="B4483" s="438"/>
      <c r="C4483" s="215"/>
      <c r="D4483" s="217"/>
      <c r="E4483" s="217"/>
      <c r="F4483" s="216"/>
      <c r="G4483" s="556"/>
      <c r="I4483" s="434"/>
      <c r="P4483" s="294"/>
    </row>
    <row r="4484" spans="1:16">
      <c r="A4484" s="555"/>
      <c r="B4484" s="438"/>
      <c r="C4484" s="215"/>
      <c r="D4484" s="217"/>
      <c r="E4484" s="217"/>
      <c r="F4484" s="216"/>
      <c r="G4484" s="556"/>
      <c r="I4484" s="434"/>
      <c r="P4484" s="294"/>
    </row>
    <row r="4485" spans="1:16" s="199" customFormat="1">
      <c r="A4485" s="196" t="s">
        <v>109</v>
      </c>
      <c r="B4485" s="458"/>
      <c r="C4485" s="196"/>
      <c r="D4485" s="198"/>
      <c r="E4485" s="198"/>
      <c r="F4485" s="197"/>
      <c r="G4485" s="197"/>
      <c r="I4485" s="321"/>
      <c r="J4485" s="200"/>
      <c r="O4485" s="297"/>
    </row>
    <row r="4486" spans="1:16" s="199" customFormat="1">
      <c r="A4486" s="196" t="str">
        <f>CONCATENATE('Prestaciones y AIU'!A4465," ANALISIS DE PRECIOS UNITARIOS")</f>
        <v xml:space="preserve"> ANALISIS DE PRECIOS UNITARIOS</v>
      </c>
      <c r="B4486" s="458"/>
      <c r="C4486" s="196"/>
      <c r="D4486" s="198"/>
      <c r="E4486" s="198"/>
      <c r="F4486" s="197"/>
      <c r="G4486" s="197"/>
      <c r="I4486" s="321"/>
      <c r="J4486" s="200"/>
      <c r="O4486" s="297"/>
    </row>
    <row r="4487" spans="1:16" s="199" customFormat="1">
      <c r="A4487" s="196" t="str">
        <f>Objeto_LIC</f>
        <v>OPTIMIZACION DEL SISTEMA DE ABASTECIMIENTO (ADUCCION, PRETRATAMIENTO Y CONDUCCION) DEL MUNICPIO DE TAME, DEPARTAMENTO DE ARAUCA</v>
      </c>
      <c r="B4487" s="458"/>
      <c r="C4487" s="196"/>
      <c r="D4487" s="198"/>
      <c r="E4487" s="198"/>
      <c r="F4487" s="197"/>
      <c r="G4487" s="197"/>
      <c r="I4487" s="321"/>
      <c r="J4487" s="200"/>
      <c r="O4487" s="297"/>
    </row>
    <row r="4488" spans="1:16" s="199" customFormat="1">
      <c r="A4488" s="196"/>
      <c r="B4488" s="458"/>
      <c r="C4488" s="196"/>
      <c r="D4488" s="198"/>
      <c r="E4488" s="198"/>
      <c r="F4488" s="197"/>
      <c r="G4488" s="197"/>
      <c r="I4488" s="321"/>
      <c r="J4488" s="200"/>
      <c r="O4488" s="297"/>
    </row>
    <row r="4489" spans="1:16" ht="13.5" thickBot="1">
      <c r="A4489" s="201"/>
      <c r="B4489" s="448"/>
      <c r="C4489" s="201"/>
      <c r="D4489" s="203"/>
      <c r="E4489" s="203"/>
      <c r="F4489" s="202"/>
      <c r="G4489" s="202"/>
    </row>
    <row r="4490" spans="1:16" s="211" customFormat="1" ht="13.5" thickTop="1">
      <c r="A4490" s="206"/>
      <c r="B4490" s="457"/>
      <c r="C4490" s="207"/>
      <c r="D4490" s="209"/>
      <c r="E4490" s="209"/>
      <c r="F4490" s="208"/>
      <c r="G4490" s="210" t="s">
        <v>110</v>
      </c>
      <c r="I4490" s="323"/>
      <c r="J4490" s="212"/>
      <c r="O4490" s="297"/>
    </row>
    <row r="4491" spans="1:16">
      <c r="A4491" s="213" t="s">
        <v>62</v>
      </c>
      <c r="B4491" s="750">
        <f>Proponente</f>
        <v>0</v>
      </c>
      <c r="C4491" s="750"/>
      <c r="D4491" s="750"/>
      <c r="E4491" s="750"/>
      <c r="F4491" s="750"/>
      <c r="G4491" s="751"/>
    </row>
    <row r="4492" spans="1:16" ht="40.5" customHeight="1">
      <c r="A4492" s="213" t="s">
        <v>63</v>
      </c>
      <c r="B4492" s="470" t="s">
        <v>384</v>
      </c>
      <c r="C4492" s="750" t="str">
        <f>VLOOKUP(B4492,Presupuesto!$A$4:$B$106,2,FALSE)</f>
        <v xml:space="preserve">Excavación con máquina en material conglomerado rocoso con profundidades desde 4,5 m hasta  5,2 m para la red de Conducción. Anchos de Excavación mínimo de 1,5 m para tuberías con diámetro nominal de hasta 400 mm. </v>
      </c>
      <c r="D4492" s="750"/>
      <c r="E4492" s="750"/>
      <c r="F4492" s="750"/>
      <c r="G4492" s="751"/>
    </row>
    <row r="4493" spans="1:16">
      <c r="A4493" s="214"/>
      <c r="B4493" s="438"/>
      <c r="C4493" s="215"/>
      <c r="D4493" s="217"/>
      <c r="E4493" s="217"/>
      <c r="F4493" s="218" t="s">
        <v>88</v>
      </c>
      <c r="G4493" s="582" t="str">
        <f>IF(B4492=0,"-",VLOOKUP(B4492,Presupuesto!$A$5:$C$119,3,FALSE))</f>
        <v>M3</v>
      </c>
      <c r="H4493" s="582"/>
      <c r="I4493" s="582"/>
      <c r="J4493" s="582"/>
      <c r="K4493" s="583"/>
    </row>
    <row r="4494" spans="1:16" ht="13.5" thickBot="1">
      <c r="A4494" s="213" t="s">
        <v>64</v>
      </c>
      <c r="B4494" s="438"/>
      <c r="C4494" s="215"/>
      <c r="D4494" s="217"/>
      <c r="E4494" s="217"/>
      <c r="F4494" s="216"/>
      <c r="G4494" s="219"/>
      <c r="I4494" s="324"/>
      <c r="J4494" s="295"/>
      <c r="K4494" s="296"/>
      <c r="L4494" s="296"/>
      <c r="M4494" s="296"/>
      <c r="N4494" s="296"/>
      <c r="O4494" s="296"/>
    </row>
    <row r="4495" spans="1:16" s="220" customFormat="1" ht="13.5" thickTop="1">
      <c r="A4495" s="221" t="s">
        <v>57</v>
      </c>
      <c r="B4495" s="447" t="s">
        <v>65</v>
      </c>
      <c r="C4495" s="222" t="s">
        <v>66</v>
      </c>
      <c r="D4495" s="223" t="s">
        <v>74</v>
      </c>
      <c r="E4495" s="224" t="s">
        <v>100</v>
      </c>
      <c r="F4495" s="224" t="s">
        <v>79</v>
      </c>
      <c r="G4495" s="225" t="s">
        <v>70</v>
      </c>
      <c r="I4495" s="325"/>
      <c r="J4495" s="226"/>
      <c r="O4495" s="296"/>
    </row>
    <row r="4496" spans="1:16">
      <c r="A4496" s="227" t="str">
        <f t="shared" ref="A4496:A4507" si="817">IF(I4496=0,"-",VLOOKUP(I4496,EQUIPOS,2,FALSE))</f>
        <v>-</v>
      </c>
      <c r="B4496" s="228"/>
      <c r="C4496" s="228"/>
      <c r="D4496" s="494"/>
      <c r="E4496" s="495">
        <f t="shared" ref="E4496:E4507" si="818">IF(I4496=0,0,VLOOKUP(I4496,EQUIPOS,4,FALSE))</f>
        <v>0</v>
      </c>
      <c r="F4496" s="496">
        <f t="shared" ref="F4496:F4507" si="819">IF(D4496=0,0,E4496/D4496)</f>
        <v>0</v>
      </c>
      <c r="G4496" s="497"/>
      <c r="H4496" s="655"/>
      <c r="I4496" s="658"/>
    </row>
    <row r="4497" spans="1:15">
      <c r="A4497" s="227" t="str">
        <f t="shared" si="817"/>
        <v>-</v>
      </c>
      <c r="B4497" s="228"/>
      <c r="C4497" s="228"/>
      <c r="D4497" s="494"/>
      <c r="E4497" s="495">
        <f t="shared" si="818"/>
        <v>0</v>
      </c>
      <c r="F4497" s="496">
        <f t="shared" si="819"/>
        <v>0</v>
      </c>
      <c r="G4497" s="499"/>
      <c r="H4497" s="655"/>
      <c r="I4497" s="658"/>
    </row>
    <row r="4498" spans="1:15">
      <c r="A4498" s="227" t="str">
        <f t="shared" si="817"/>
        <v>-</v>
      </c>
      <c r="B4498" s="228"/>
      <c r="C4498" s="228"/>
      <c r="D4498" s="494"/>
      <c r="E4498" s="495">
        <f t="shared" si="818"/>
        <v>0</v>
      </c>
      <c r="F4498" s="496">
        <f t="shared" si="819"/>
        <v>0</v>
      </c>
      <c r="G4498" s="499"/>
      <c r="H4498" s="655"/>
      <c r="I4498" s="658"/>
    </row>
    <row r="4499" spans="1:15">
      <c r="A4499" s="227" t="str">
        <f t="shared" si="817"/>
        <v>-</v>
      </c>
      <c r="B4499" s="228"/>
      <c r="C4499" s="228"/>
      <c r="D4499" s="494"/>
      <c r="E4499" s="495">
        <f t="shared" si="818"/>
        <v>0</v>
      </c>
      <c r="F4499" s="496">
        <f t="shared" si="819"/>
        <v>0</v>
      </c>
      <c r="G4499" s="499"/>
      <c r="H4499" s="655"/>
      <c r="I4499" s="658"/>
    </row>
    <row r="4500" spans="1:15">
      <c r="A4500" s="227" t="str">
        <f t="shared" si="817"/>
        <v>-</v>
      </c>
      <c r="B4500" s="228"/>
      <c r="C4500" s="228"/>
      <c r="D4500" s="494"/>
      <c r="E4500" s="495">
        <f t="shared" si="818"/>
        <v>0</v>
      </c>
      <c r="F4500" s="496">
        <f t="shared" si="819"/>
        <v>0</v>
      </c>
      <c r="G4500" s="499"/>
      <c r="H4500" s="655"/>
      <c r="I4500" s="658"/>
    </row>
    <row r="4501" spans="1:15">
      <c r="A4501" s="227" t="str">
        <f t="shared" si="817"/>
        <v>-</v>
      </c>
      <c r="B4501" s="228"/>
      <c r="C4501" s="228"/>
      <c r="D4501" s="494"/>
      <c r="E4501" s="495">
        <f t="shared" si="818"/>
        <v>0</v>
      </c>
      <c r="F4501" s="496">
        <f t="shared" si="819"/>
        <v>0</v>
      </c>
      <c r="G4501" s="499"/>
      <c r="H4501" s="655"/>
      <c r="I4501" s="658"/>
    </row>
    <row r="4502" spans="1:15">
      <c r="A4502" s="227" t="str">
        <f t="shared" si="817"/>
        <v>-</v>
      </c>
      <c r="B4502" s="228"/>
      <c r="C4502" s="228"/>
      <c r="D4502" s="494"/>
      <c r="E4502" s="495">
        <f t="shared" si="818"/>
        <v>0</v>
      </c>
      <c r="F4502" s="496">
        <f t="shared" si="819"/>
        <v>0</v>
      </c>
      <c r="G4502" s="499"/>
      <c r="H4502" s="655"/>
      <c r="I4502" s="658"/>
    </row>
    <row r="4503" spans="1:15">
      <c r="A4503" s="227" t="str">
        <f t="shared" si="817"/>
        <v>-</v>
      </c>
      <c r="B4503" s="228"/>
      <c r="C4503" s="228"/>
      <c r="D4503" s="494"/>
      <c r="E4503" s="495">
        <f t="shared" si="818"/>
        <v>0</v>
      </c>
      <c r="F4503" s="496">
        <f t="shared" si="819"/>
        <v>0</v>
      </c>
      <c r="G4503" s="499"/>
      <c r="H4503" s="655"/>
      <c r="I4503" s="658"/>
    </row>
    <row r="4504" spans="1:15">
      <c r="A4504" s="227" t="str">
        <f t="shared" si="817"/>
        <v>-</v>
      </c>
      <c r="B4504" s="228"/>
      <c r="C4504" s="228"/>
      <c r="D4504" s="494"/>
      <c r="E4504" s="495">
        <f t="shared" si="818"/>
        <v>0</v>
      </c>
      <c r="F4504" s="496">
        <f t="shared" si="819"/>
        <v>0</v>
      </c>
      <c r="G4504" s="499"/>
      <c r="H4504" s="655"/>
      <c r="I4504" s="658"/>
    </row>
    <row r="4505" spans="1:15">
      <c r="A4505" s="227" t="str">
        <f t="shared" si="817"/>
        <v>-</v>
      </c>
      <c r="B4505" s="228"/>
      <c r="C4505" s="228"/>
      <c r="D4505" s="494"/>
      <c r="E4505" s="495">
        <f t="shared" si="818"/>
        <v>0</v>
      </c>
      <c r="F4505" s="496">
        <f t="shared" si="819"/>
        <v>0</v>
      </c>
      <c r="G4505" s="499"/>
      <c r="H4505" s="655"/>
      <c r="I4505" s="658"/>
    </row>
    <row r="4506" spans="1:15">
      <c r="A4506" s="227" t="str">
        <f t="shared" si="817"/>
        <v>-</v>
      </c>
      <c r="B4506" s="228"/>
      <c r="C4506" s="228"/>
      <c r="D4506" s="494"/>
      <c r="E4506" s="495">
        <f t="shared" si="818"/>
        <v>0</v>
      </c>
      <c r="F4506" s="496">
        <f t="shared" si="819"/>
        <v>0</v>
      </c>
      <c r="G4506" s="499"/>
      <c r="H4506" s="655"/>
      <c r="I4506" s="658"/>
    </row>
    <row r="4507" spans="1:15">
      <c r="A4507" s="227" t="str">
        <f t="shared" si="817"/>
        <v>-</v>
      </c>
      <c r="B4507" s="228"/>
      <c r="C4507" s="228"/>
      <c r="D4507" s="494"/>
      <c r="E4507" s="495">
        <f t="shared" si="818"/>
        <v>0</v>
      </c>
      <c r="F4507" s="496">
        <f t="shared" si="819"/>
        <v>0</v>
      </c>
      <c r="G4507" s="499"/>
      <c r="H4507" s="655"/>
      <c r="I4507" s="658"/>
    </row>
    <row r="4508" spans="1:15" ht="13.5" thickBot="1">
      <c r="A4508" s="234"/>
      <c r="B4508" s="456"/>
      <c r="C4508" s="235"/>
      <c r="D4508" s="503"/>
      <c r="E4508" s="503"/>
      <c r="F4508" s="238" t="s">
        <v>80</v>
      </c>
      <c r="G4508" s="239">
        <f>ROUND(SUM(F4496:F4507),0)</f>
        <v>0</v>
      </c>
      <c r="H4508" s="655"/>
      <c r="I4508" s="659"/>
    </row>
    <row r="4509" spans="1:15" ht="13.5" thickTop="1">
      <c r="A4509" s="240" t="s">
        <v>67</v>
      </c>
      <c r="B4509" s="446"/>
      <c r="C4509" s="241"/>
      <c r="D4509" s="509"/>
      <c r="E4509" s="509"/>
      <c r="F4509" s="510"/>
      <c r="G4509" s="511"/>
      <c r="H4509" s="655"/>
      <c r="I4509" s="659"/>
    </row>
    <row r="4510" spans="1:15" s="220" customFormat="1" ht="26">
      <c r="A4510" s="245" t="s">
        <v>57</v>
      </c>
      <c r="B4510" s="455"/>
      <c r="C4510" s="247" t="s">
        <v>58</v>
      </c>
      <c r="D4510" s="515" t="s">
        <v>68</v>
      </c>
      <c r="E4510" s="516" t="s">
        <v>69</v>
      </c>
      <c r="F4510" s="516" t="s">
        <v>79</v>
      </c>
      <c r="G4510" s="250" t="s">
        <v>70</v>
      </c>
      <c r="H4510" s="664"/>
      <c r="I4510" s="657"/>
      <c r="J4510" s="226"/>
      <c r="O4510" s="296"/>
    </row>
    <row r="4511" spans="1:15">
      <c r="A4511" s="748" t="str">
        <f t="shared" ref="A4511:A4522" si="820">IF(I4511=0,"",VLOOKUP(I4511,MATERIALES,2,FALSE))</f>
        <v/>
      </c>
      <c r="B4511" s="749"/>
      <c r="C4511" s="251" t="str">
        <f t="shared" ref="C4511:C4519" si="821">IF(I4511=0,"",VLOOKUP(I4511,MATERIALES,3,FALSE))</f>
        <v/>
      </c>
      <c r="D4511" s="494"/>
      <c r="E4511" s="518"/>
      <c r="F4511" s="496"/>
      <c r="G4511" s="497"/>
      <c r="H4511" s="655"/>
      <c r="I4511" s="658"/>
    </row>
    <row r="4512" spans="1:15">
      <c r="A4512" s="748" t="str">
        <f t="shared" si="820"/>
        <v/>
      </c>
      <c r="B4512" s="749"/>
      <c r="C4512" s="251" t="str">
        <f t="shared" si="821"/>
        <v/>
      </c>
      <c r="D4512" s="494"/>
      <c r="E4512" s="518"/>
      <c r="F4512" s="496"/>
      <c r="G4512" s="499"/>
      <c r="H4512" s="655"/>
      <c r="I4512" s="658"/>
    </row>
    <row r="4513" spans="1:9">
      <c r="A4513" s="748" t="str">
        <f t="shared" si="820"/>
        <v/>
      </c>
      <c r="B4513" s="749"/>
      <c r="C4513" s="251" t="str">
        <f t="shared" si="821"/>
        <v/>
      </c>
      <c r="D4513" s="494"/>
      <c r="E4513" s="518">
        <f t="shared" ref="E4513:E4522" si="822">IF(I4513=0,0,VLOOKUP(I4513,MATERIALES,4,FALSE))</f>
        <v>0</v>
      </c>
      <c r="F4513" s="496">
        <f t="shared" ref="F4513:F4522" si="823">D4513*E4513</f>
        <v>0</v>
      </c>
      <c r="G4513" s="499"/>
      <c r="H4513" s="655"/>
      <c r="I4513" s="658"/>
    </row>
    <row r="4514" spans="1:9">
      <c r="A4514" s="748" t="str">
        <f t="shared" si="820"/>
        <v/>
      </c>
      <c r="B4514" s="749"/>
      <c r="C4514" s="251" t="str">
        <f t="shared" si="821"/>
        <v/>
      </c>
      <c r="D4514" s="494"/>
      <c r="E4514" s="518">
        <f t="shared" si="822"/>
        <v>0</v>
      </c>
      <c r="F4514" s="496">
        <f t="shared" si="823"/>
        <v>0</v>
      </c>
      <c r="G4514" s="499"/>
      <c r="H4514" s="655"/>
      <c r="I4514" s="658"/>
    </row>
    <row r="4515" spans="1:9">
      <c r="A4515" s="748" t="str">
        <f t="shared" si="820"/>
        <v/>
      </c>
      <c r="B4515" s="749"/>
      <c r="C4515" s="251" t="str">
        <f t="shared" si="821"/>
        <v/>
      </c>
      <c r="D4515" s="494"/>
      <c r="E4515" s="518">
        <f t="shared" si="822"/>
        <v>0</v>
      </c>
      <c r="F4515" s="496">
        <f t="shared" si="823"/>
        <v>0</v>
      </c>
      <c r="G4515" s="499"/>
      <c r="H4515" s="655"/>
      <c r="I4515" s="658"/>
    </row>
    <row r="4516" spans="1:9">
      <c r="A4516" s="748" t="str">
        <f t="shared" si="820"/>
        <v/>
      </c>
      <c r="B4516" s="749"/>
      <c r="C4516" s="251" t="str">
        <f t="shared" si="821"/>
        <v/>
      </c>
      <c r="D4516" s="494"/>
      <c r="E4516" s="518">
        <f t="shared" si="822"/>
        <v>0</v>
      </c>
      <c r="F4516" s="496">
        <f t="shared" si="823"/>
        <v>0</v>
      </c>
      <c r="G4516" s="499"/>
      <c r="H4516" s="655"/>
      <c r="I4516" s="658"/>
    </row>
    <row r="4517" spans="1:9">
      <c r="A4517" s="748" t="str">
        <f t="shared" si="820"/>
        <v/>
      </c>
      <c r="B4517" s="749"/>
      <c r="C4517" s="251" t="str">
        <f t="shared" si="821"/>
        <v/>
      </c>
      <c r="D4517" s="494"/>
      <c r="E4517" s="518">
        <f t="shared" si="822"/>
        <v>0</v>
      </c>
      <c r="F4517" s="496">
        <f t="shared" si="823"/>
        <v>0</v>
      </c>
      <c r="G4517" s="499"/>
      <c r="H4517" s="655"/>
      <c r="I4517" s="658"/>
    </row>
    <row r="4518" spans="1:9">
      <c r="A4518" s="748" t="str">
        <f t="shared" si="820"/>
        <v/>
      </c>
      <c r="B4518" s="749"/>
      <c r="C4518" s="251" t="str">
        <f t="shared" si="821"/>
        <v/>
      </c>
      <c r="D4518" s="494"/>
      <c r="E4518" s="518">
        <f t="shared" si="822"/>
        <v>0</v>
      </c>
      <c r="F4518" s="496">
        <f t="shared" si="823"/>
        <v>0</v>
      </c>
      <c r="G4518" s="253"/>
      <c r="H4518" s="655"/>
      <c r="I4518" s="658"/>
    </row>
    <row r="4519" spans="1:9">
      <c r="A4519" s="748" t="str">
        <f t="shared" si="820"/>
        <v/>
      </c>
      <c r="B4519" s="749"/>
      <c r="C4519" s="251" t="str">
        <f t="shared" si="821"/>
        <v/>
      </c>
      <c r="D4519" s="494"/>
      <c r="E4519" s="518">
        <f t="shared" si="822"/>
        <v>0</v>
      </c>
      <c r="F4519" s="496">
        <f t="shared" si="823"/>
        <v>0</v>
      </c>
      <c r="G4519" s="499"/>
      <c r="H4519" s="655"/>
      <c r="I4519" s="658"/>
    </row>
    <row r="4520" spans="1:9">
      <c r="A4520" s="748" t="str">
        <f t="shared" si="820"/>
        <v/>
      </c>
      <c r="B4520" s="749"/>
      <c r="C4520" s="251"/>
      <c r="D4520" s="494"/>
      <c r="E4520" s="518">
        <f t="shared" si="822"/>
        <v>0</v>
      </c>
      <c r="F4520" s="496">
        <f t="shared" si="823"/>
        <v>0</v>
      </c>
      <c r="G4520" s="499"/>
      <c r="H4520" s="655"/>
      <c r="I4520" s="658"/>
    </row>
    <row r="4521" spans="1:9">
      <c r="A4521" s="748" t="str">
        <f t="shared" si="820"/>
        <v/>
      </c>
      <c r="B4521" s="749"/>
      <c r="C4521" s="251"/>
      <c r="D4521" s="494"/>
      <c r="E4521" s="518">
        <f t="shared" si="822"/>
        <v>0</v>
      </c>
      <c r="F4521" s="496">
        <f t="shared" si="823"/>
        <v>0</v>
      </c>
      <c r="G4521" s="499"/>
      <c r="H4521" s="655"/>
      <c r="I4521" s="658"/>
    </row>
    <row r="4522" spans="1:9">
      <c r="A4522" s="748" t="str">
        <f t="shared" si="820"/>
        <v/>
      </c>
      <c r="B4522" s="749"/>
      <c r="C4522" s="251" t="str">
        <f t="shared" ref="C4522" si="824">IF(I4522=0,"",VLOOKUP(I4522,MATERIALES,3,FALSE))</f>
        <v/>
      </c>
      <c r="D4522" s="494"/>
      <c r="E4522" s="518">
        <f t="shared" si="822"/>
        <v>0</v>
      </c>
      <c r="F4522" s="496">
        <f t="shared" si="823"/>
        <v>0</v>
      </c>
      <c r="G4522" s="519"/>
      <c r="H4522" s="655"/>
      <c r="I4522" s="658"/>
    </row>
    <row r="4523" spans="1:9" ht="26.25" customHeight="1" thickBot="1">
      <c r="A4523" s="214"/>
      <c r="B4523" s="438"/>
      <c r="C4523" s="215"/>
      <c r="D4523" s="483"/>
      <c r="E4523" s="520"/>
      <c r="F4523" s="255" t="s">
        <v>81</v>
      </c>
      <c r="G4523" s="253">
        <f>ROUND(SUM(F4511:F4522),0)</f>
        <v>0</v>
      </c>
      <c r="H4523" s="655"/>
      <c r="I4523" s="659"/>
    </row>
    <row r="4524" spans="1:9" ht="14" thickTop="1" thickBot="1">
      <c r="A4524" s="256" t="s">
        <v>72</v>
      </c>
      <c r="B4524" s="445"/>
      <c r="C4524" s="257"/>
      <c r="D4524" s="523"/>
      <c r="E4524" s="523"/>
      <c r="F4524" s="524"/>
      <c r="G4524" s="525"/>
      <c r="H4524" s="655"/>
      <c r="I4524" s="659"/>
    </row>
    <row r="4525" spans="1:9" ht="13.5" thickTop="1">
      <c r="A4525" s="245" t="s">
        <v>57</v>
      </c>
      <c r="B4525" s="455"/>
      <c r="C4525" s="248" t="s">
        <v>71</v>
      </c>
      <c r="D4525" s="515" t="s">
        <v>75</v>
      </c>
      <c r="E4525" s="516" t="s">
        <v>98</v>
      </c>
      <c r="F4525" s="516" t="s">
        <v>79</v>
      </c>
      <c r="G4525" s="250" t="s">
        <v>70</v>
      </c>
      <c r="H4525" s="655"/>
      <c r="I4525" s="659"/>
    </row>
    <row r="4526" spans="1:9">
      <c r="A4526" s="748" t="str">
        <f>IF(I4526=0,"",VLOOKUP(I4526,EQUIPOS,2,FALSE))</f>
        <v/>
      </c>
      <c r="B4526" s="749"/>
      <c r="C4526" s="195"/>
      <c r="D4526" s="494"/>
      <c r="E4526" s="518"/>
      <c r="F4526" s="496"/>
      <c r="G4526" s="497"/>
      <c r="H4526" s="655"/>
      <c r="I4526" s="658"/>
    </row>
    <row r="4527" spans="1:9">
      <c r="A4527" s="748" t="str">
        <f>IF(I4527=0,"",VLOOKUP(I4527,EQUIPOS,2,FALSE))</f>
        <v/>
      </c>
      <c r="B4527" s="749"/>
      <c r="C4527" s="195"/>
      <c r="D4527" s="494"/>
      <c r="E4527" s="518"/>
      <c r="F4527" s="496"/>
      <c r="G4527" s="499"/>
      <c r="H4527" s="655"/>
      <c r="I4527" s="658"/>
    </row>
    <row r="4528" spans="1:9">
      <c r="A4528" s="748" t="str">
        <f>IF(I4528=0,"",VLOOKUP(I4528,EQUIPOS,2,FALSE))</f>
        <v/>
      </c>
      <c r="B4528" s="749"/>
      <c r="C4528" s="195"/>
      <c r="D4528" s="494"/>
      <c r="E4528" s="518"/>
      <c r="F4528" s="496"/>
      <c r="G4528" s="499"/>
      <c r="H4528" s="655"/>
      <c r="I4528" s="658"/>
    </row>
    <row r="4529" spans="1:9">
      <c r="A4529" s="748" t="str">
        <f>IF(I4529=0,"",VLOOKUP(I4529,EQUIPOS,2,FALSE))</f>
        <v/>
      </c>
      <c r="B4529" s="749"/>
      <c r="C4529" s="195"/>
      <c r="D4529" s="494"/>
      <c r="E4529" s="518">
        <f>IF(I4529=0,0,VLOOKUP(I4529,EQUIPOS,4,FALSE))</f>
        <v>0</v>
      </c>
      <c r="F4529" s="496">
        <f t="shared" ref="F4529:F4530" si="825">C4529*D4529*E4529</f>
        <v>0</v>
      </c>
      <c r="G4529" s="499"/>
      <c r="H4529" s="655"/>
      <c r="I4529" s="658"/>
    </row>
    <row r="4530" spans="1:9">
      <c r="A4530" s="748" t="str">
        <f>IF(I4530=0,"",VLOOKUP(I4530,EQUIPOS,2,FALSE))</f>
        <v/>
      </c>
      <c r="B4530" s="749"/>
      <c r="C4530" s="195"/>
      <c r="D4530" s="494"/>
      <c r="E4530" s="518">
        <f>IF(I4530=0,0,VLOOKUP(I4530,EQUIPOS,4,FALSE))</f>
        <v>0</v>
      </c>
      <c r="F4530" s="496">
        <f t="shared" si="825"/>
        <v>0</v>
      </c>
      <c r="G4530" s="519"/>
      <c r="H4530" s="655"/>
      <c r="I4530" s="658"/>
    </row>
    <row r="4531" spans="1:9" ht="30.75" customHeight="1" thickBot="1">
      <c r="A4531" s="234"/>
      <c r="B4531" s="456"/>
      <c r="C4531" s="235"/>
      <c r="D4531" s="503"/>
      <c r="E4531" s="528"/>
      <c r="F4531" s="238" t="s">
        <v>82</v>
      </c>
      <c r="G4531" s="262">
        <f>ROUND(SUM(F4526:F4530),0)</f>
        <v>0</v>
      </c>
      <c r="H4531" s="655"/>
      <c r="I4531" s="659"/>
    </row>
    <row r="4532" spans="1:9" ht="13.5" thickTop="1">
      <c r="A4532" s="240" t="s">
        <v>73</v>
      </c>
      <c r="B4532" s="446"/>
      <c r="C4532" s="241"/>
      <c r="D4532" s="509"/>
      <c r="E4532" s="509"/>
      <c r="F4532" s="510"/>
      <c r="G4532" s="511"/>
      <c r="H4532" s="655"/>
      <c r="I4532" s="659"/>
    </row>
    <row r="4533" spans="1:9" ht="26">
      <c r="A4533" s="245" t="s">
        <v>57</v>
      </c>
      <c r="B4533" s="454" t="s">
        <v>58</v>
      </c>
      <c r="C4533" s="247" t="s">
        <v>68</v>
      </c>
      <c r="D4533" s="515" t="s">
        <v>74</v>
      </c>
      <c r="E4533" s="516" t="s">
        <v>69</v>
      </c>
      <c r="F4533" s="516" t="s">
        <v>79</v>
      </c>
      <c r="G4533" s="250" t="s">
        <v>70</v>
      </c>
      <c r="H4533" s="664"/>
      <c r="I4533" s="657"/>
    </row>
    <row r="4534" spans="1:9">
      <c r="A4534" s="263" t="str">
        <f t="shared" ref="A4534:A4545" si="826">IF(I4534=0,"",VLOOKUP(I4534,MANOOBRA,2,FALSE))</f>
        <v/>
      </c>
      <c r="B4534" s="444" t="str">
        <f t="shared" ref="B4534:B4545" si="827">IF(I4534=0,"",VLOOKUP(I4534,MANOOBRA,3,FALSE))</f>
        <v/>
      </c>
      <c r="C4534" s="195"/>
      <c r="D4534" s="527"/>
      <c r="E4534" s="518">
        <f t="shared" ref="E4534:E4545" si="828">IF(I4534=0,0,VLOOKUP(I4534,MANOOBRA,4,FALSE))</f>
        <v>0</v>
      </c>
      <c r="F4534" s="496">
        <f>IF(D4534=0,0,C4534*E4534/D4534)</f>
        <v>0</v>
      </c>
      <c r="G4534" s="497"/>
      <c r="H4534" s="655"/>
      <c r="I4534" s="658"/>
    </row>
    <row r="4535" spans="1:9">
      <c r="A4535" s="263" t="str">
        <f t="shared" si="826"/>
        <v/>
      </c>
      <c r="B4535" s="444" t="str">
        <f t="shared" si="827"/>
        <v/>
      </c>
      <c r="C4535" s="195"/>
      <c r="D4535" s="527"/>
      <c r="E4535" s="518">
        <f t="shared" si="828"/>
        <v>0</v>
      </c>
      <c r="F4535" s="496">
        <f t="shared" ref="F4535:F4545" si="829">IF(D4535=0,0,C4535*E4535/D4535)</f>
        <v>0</v>
      </c>
      <c r="G4535" s="499"/>
      <c r="H4535" s="655"/>
      <c r="I4535" s="658"/>
    </row>
    <row r="4536" spans="1:9">
      <c r="A4536" s="263" t="str">
        <f t="shared" si="826"/>
        <v/>
      </c>
      <c r="B4536" s="444" t="str">
        <f t="shared" si="827"/>
        <v/>
      </c>
      <c r="C4536" s="195"/>
      <c r="D4536" s="527"/>
      <c r="E4536" s="518">
        <f t="shared" si="828"/>
        <v>0</v>
      </c>
      <c r="F4536" s="496">
        <f t="shared" si="829"/>
        <v>0</v>
      </c>
      <c r="G4536" s="499"/>
      <c r="H4536" s="655"/>
      <c r="I4536" s="658"/>
    </row>
    <row r="4537" spans="1:9">
      <c r="A4537" s="263" t="str">
        <f t="shared" si="826"/>
        <v/>
      </c>
      <c r="B4537" s="444" t="str">
        <f t="shared" si="827"/>
        <v/>
      </c>
      <c r="C4537" s="195"/>
      <c r="D4537" s="527"/>
      <c r="E4537" s="518">
        <f t="shared" si="828"/>
        <v>0</v>
      </c>
      <c r="F4537" s="496">
        <f t="shared" si="829"/>
        <v>0</v>
      </c>
      <c r="G4537" s="499"/>
      <c r="H4537" s="655"/>
      <c r="I4537" s="658"/>
    </row>
    <row r="4538" spans="1:9">
      <c r="A4538" s="263" t="str">
        <f t="shared" si="826"/>
        <v/>
      </c>
      <c r="B4538" s="444" t="str">
        <f t="shared" si="827"/>
        <v/>
      </c>
      <c r="C4538" s="195"/>
      <c r="D4538" s="527"/>
      <c r="E4538" s="518">
        <f t="shared" si="828"/>
        <v>0</v>
      </c>
      <c r="F4538" s="496">
        <f t="shared" si="829"/>
        <v>0</v>
      </c>
      <c r="G4538" s="499"/>
      <c r="H4538" s="655"/>
      <c r="I4538" s="658"/>
    </row>
    <row r="4539" spans="1:9">
      <c r="A4539" s="263" t="str">
        <f t="shared" si="826"/>
        <v/>
      </c>
      <c r="B4539" s="444" t="str">
        <f t="shared" si="827"/>
        <v/>
      </c>
      <c r="C4539" s="195"/>
      <c r="D4539" s="527"/>
      <c r="E4539" s="518">
        <f t="shared" si="828"/>
        <v>0</v>
      </c>
      <c r="F4539" s="496">
        <f t="shared" si="829"/>
        <v>0</v>
      </c>
      <c r="G4539" s="499"/>
      <c r="H4539" s="655"/>
      <c r="I4539" s="658"/>
    </row>
    <row r="4540" spans="1:9">
      <c r="A4540" s="263" t="str">
        <f t="shared" si="826"/>
        <v/>
      </c>
      <c r="B4540" s="444" t="str">
        <f t="shared" si="827"/>
        <v/>
      </c>
      <c r="C4540" s="195"/>
      <c r="D4540" s="527"/>
      <c r="E4540" s="518">
        <f t="shared" si="828"/>
        <v>0</v>
      </c>
      <c r="F4540" s="496">
        <f t="shared" si="829"/>
        <v>0</v>
      </c>
      <c r="G4540" s="499"/>
      <c r="H4540" s="655"/>
      <c r="I4540" s="658"/>
    </row>
    <row r="4541" spans="1:9">
      <c r="A4541" s="263" t="str">
        <f t="shared" si="826"/>
        <v/>
      </c>
      <c r="B4541" s="444" t="str">
        <f t="shared" si="827"/>
        <v/>
      </c>
      <c r="C4541" s="195"/>
      <c r="D4541" s="527"/>
      <c r="E4541" s="518">
        <f t="shared" si="828"/>
        <v>0</v>
      </c>
      <c r="F4541" s="496">
        <f t="shared" si="829"/>
        <v>0</v>
      </c>
      <c r="G4541" s="499"/>
      <c r="H4541" s="655"/>
      <c r="I4541" s="658"/>
    </row>
    <row r="4542" spans="1:9">
      <c r="A4542" s="263" t="str">
        <f t="shared" si="826"/>
        <v/>
      </c>
      <c r="B4542" s="444" t="str">
        <f t="shared" si="827"/>
        <v/>
      </c>
      <c r="C4542" s="195"/>
      <c r="D4542" s="527"/>
      <c r="E4542" s="518">
        <f t="shared" si="828"/>
        <v>0</v>
      </c>
      <c r="F4542" s="496">
        <f t="shared" si="829"/>
        <v>0</v>
      </c>
      <c r="G4542" s="499"/>
      <c r="H4542" s="655"/>
      <c r="I4542" s="658"/>
    </row>
    <row r="4543" spans="1:9">
      <c r="A4543" s="263" t="str">
        <f t="shared" si="826"/>
        <v/>
      </c>
      <c r="B4543" s="444" t="str">
        <f t="shared" si="827"/>
        <v/>
      </c>
      <c r="C4543" s="195"/>
      <c r="D4543" s="527"/>
      <c r="E4543" s="518">
        <f t="shared" si="828"/>
        <v>0</v>
      </c>
      <c r="F4543" s="496">
        <f t="shared" si="829"/>
        <v>0</v>
      </c>
      <c r="G4543" s="499"/>
      <c r="H4543" s="655"/>
      <c r="I4543" s="658"/>
    </row>
    <row r="4544" spans="1:9">
      <c r="A4544" s="263" t="str">
        <f t="shared" si="826"/>
        <v/>
      </c>
      <c r="B4544" s="444" t="str">
        <f t="shared" si="827"/>
        <v/>
      </c>
      <c r="C4544" s="195"/>
      <c r="D4544" s="527"/>
      <c r="E4544" s="518">
        <f t="shared" si="828"/>
        <v>0</v>
      </c>
      <c r="F4544" s="496">
        <f t="shared" si="829"/>
        <v>0</v>
      </c>
      <c r="G4544" s="499"/>
      <c r="H4544" s="655"/>
      <c r="I4544" s="658"/>
    </row>
    <row r="4545" spans="1:16">
      <c r="A4545" s="263" t="str">
        <f t="shared" si="826"/>
        <v/>
      </c>
      <c r="B4545" s="444" t="str">
        <f t="shared" si="827"/>
        <v/>
      </c>
      <c r="C4545" s="195"/>
      <c r="D4545" s="527"/>
      <c r="E4545" s="518">
        <f t="shared" si="828"/>
        <v>0</v>
      </c>
      <c r="F4545" s="496">
        <f t="shared" si="829"/>
        <v>0</v>
      </c>
      <c r="G4545" s="519"/>
      <c r="H4545" s="655"/>
      <c r="I4545" s="658"/>
    </row>
    <row r="4546" spans="1:16" ht="31.5" customHeight="1" thickBot="1">
      <c r="A4546" s="234"/>
      <c r="B4546" s="456"/>
      <c r="C4546" s="235"/>
      <c r="D4546" s="237"/>
      <c r="E4546" s="237"/>
      <c r="F4546" s="238" t="s">
        <v>83</v>
      </c>
      <c r="G4546" s="262">
        <f>SUM(F4534:F4545)</f>
        <v>0</v>
      </c>
      <c r="I4546" s="326"/>
    </row>
    <row r="4547" spans="1:16" ht="13.5" thickTop="1">
      <c r="A4547" s="186" t="s">
        <v>76</v>
      </c>
      <c r="B4547" s="446"/>
      <c r="C4547" s="241"/>
      <c r="D4547" s="243"/>
      <c r="E4547" s="243"/>
      <c r="F4547" s="242"/>
      <c r="G4547" s="244"/>
      <c r="I4547" s="326"/>
    </row>
    <row r="4548" spans="1:16">
      <c r="A4548" s="245" t="s">
        <v>57</v>
      </c>
      <c r="B4548" s="455"/>
      <c r="C4548" s="246"/>
      <c r="D4548" s="317"/>
      <c r="E4548" s="248" t="s">
        <v>77</v>
      </c>
      <c r="F4548" s="249" t="s">
        <v>78</v>
      </c>
      <c r="G4548" s="264" t="s">
        <v>77</v>
      </c>
      <c r="H4548" s="220"/>
      <c r="I4548" s="325"/>
    </row>
    <row r="4549" spans="1:16">
      <c r="A4549" s="185" t="s">
        <v>87</v>
      </c>
      <c r="B4549" s="453"/>
      <c r="C4549" s="265"/>
      <c r="D4549" s="318"/>
      <c r="E4549" s="229">
        <f>SUM(G4508,G4523,G4531,G4546)</f>
        <v>0</v>
      </c>
      <c r="F4549" s="266">
        <f>A</f>
        <v>0</v>
      </c>
      <c r="G4549" s="267">
        <f>E4549*F4549</f>
        <v>0</v>
      </c>
      <c r="I4549" s="326"/>
    </row>
    <row r="4550" spans="1:16">
      <c r="A4550" s="185" t="s">
        <v>85</v>
      </c>
      <c r="B4550" s="453"/>
      <c r="C4550" s="265"/>
      <c r="D4550" s="318"/>
      <c r="E4550" s="229">
        <f>SUM(G4508,G4523,G4531,G4546)</f>
        <v>0</v>
      </c>
      <c r="F4550" s="266">
        <f>I</f>
        <v>0</v>
      </c>
      <c r="G4550" s="267">
        <f>E4550*F4550</f>
        <v>0</v>
      </c>
      <c r="I4550" s="326"/>
    </row>
    <row r="4551" spans="1:16">
      <c r="A4551" s="185" t="s">
        <v>86</v>
      </c>
      <c r="B4551" s="453"/>
      <c r="C4551" s="265"/>
      <c r="D4551" s="318"/>
      <c r="E4551" s="229">
        <f>SUM(G4508,G4523,G4531,G4546)</f>
        <v>0</v>
      </c>
      <c r="F4551" s="266">
        <f>U</f>
        <v>0</v>
      </c>
      <c r="G4551" s="267">
        <f>E4551*F4551</f>
        <v>0</v>
      </c>
      <c r="I4551" s="326"/>
    </row>
    <row r="4552" spans="1:16" ht="33" customHeight="1" thickBot="1">
      <c r="A4552" s="234"/>
      <c r="B4552" s="456"/>
      <c r="C4552" s="235"/>
      <c r="D4552" s="237"/>
      <c r="E4552" s="237"/>
      <c r="F4552" s="268" t="s">
        <v>84</v>
      </c>
      <c r="G4552" s="262">
        <f>SUM(G4549:G4551)</f>
        <v>0</v>
      </c>
      <c r="I4552" s="326"/>
      <c r="J4552" s="295"/>
      <c r="K4552" s="296"/>
      <c r="L4552" s="296"/>
      <c r="M4552" s="296"/>
      <c r="N4552" s="296"/>
      <c r="O4552" s="296"/>
    </row>
    <row r="4553" spans="1:16" s="211" customFormat="1" ht="14" thickTop="1" thickBot="1">
      <c r="A4553" s="269"/>
      <c r="B4553" s="443"/>
      <c r="C4553" s="270"/>
      <c r="D4553" s="319"/>
      <c r="E4553" s="271" t="s">
        <v>89</v>
      </c>
      <c r="F4553" s="272"/>
      <c r="G4553" s="273">
        <f>ROUND(SUM(G4508,G4523,G4531,G4546,G4552),0)</f>
        <v>0</v>
      </c>
      <c r="I4553" s="327"/>
      <c r="J4553" s="212" t="str">
        <f>B4492</f>
        <v>3,2,1</v>
      </c>
      <c r="K4553" s="274">
        <f>E4549</f>
        <v>0</v>
      </c>
      <c r="L4553" s="294">
        <f>G4549</f>
        <v>0</v>
      </c>
      <c r="M4553" s="294">
        <f>G4550</f>
        <v>0</v>
      </c>
      <c r="N4553" s="294">
        <f>G4551</f>
        <v>0</v>
      </c>
      <c r="O4553" s="299">
        <f>SUM(K4553:N4553)</f>
        <v>0</v>
      </c>
      <c r="P4553" s="294"/>
    </row>
    <row r="4554" spans="1:16" ht="13.5" thickTop="1">
      <c r="A4554" s="275" t="s">
        <v>97</v>
      </c>
      <c r="B4554" s="438"/>
      <c r="C4554" s="215"/>
      <c r="D4554" s="217"/>
      <c r="E4554" s="217"/>
      <c r="F4554" s="216"/>
      <c r="G4554" s="219"/>
      <c r="I4554" s="326"/>
      <c r="P4554" s="294"/>
    </row>
    <row r="4555" spans="1:16">
      <c r="A4555" s="275"/>
      <c r="B4555" s="452"/>
      <c r="C4555" s="276"/>
      <c r="D4555" s="320"/>
      <c r="E4555" s="217"/>
      <c r="F4555" s="216"/>
      <c r="G4555" s="277">
        <f ca="1">TODAY()</f>
        <v>44839</v>
      </c>
      <c r="I4555" s="326"/>
      <c r="P4555" s="294"/>
    </row>
    <row r="4556" spans="1:16">
      <c r="A4556" s="555"/>
      <c r="B4556" s="438"/>
      <c r="C4556" s="215"/>
      <c r="D4556" s="217"/>
      <c r="E4556" s="217"/>
      <c r="F4556" s="216"/>
      <c r="G4556" s="556"/>
      <c r="I4556" s="434"/>
      <c r="P4556" s="294"/>
    </row>
    <row r="4557" spans="1:16" s="199" customFormat="1">
      <c r="A4557" s="196" t="s">
        <v>109</v>
      </c>
      <c r="B4557" s="458"/>
      <c r="C4557" s="196"/>
      <c r="D4557" s="198"/>
      <c r="E4557" s="198"/>
      <c r="F4557" s="197"/>
      <c r="G4557" s="197"/>
      <c r="I4557" s="321"/>
      <c r="J4557" s="200"/>
      <c r="O4557" s="297"/>
    </row>
    <row r="4558" spans="1:16" s="199" customFormat="1">
      <c r="A4558" s="196" t="str">
        <f>CONCATENATE('Prestaciones y AIU'!A4537," ANALISIS DE PRECIOS UNITARIOS")</f>
        <v xml:space="preserve"> ANALISIS DE PRECIOS UNITARIOS</v>
      </c>
      <c r="B4558" s="458"/>
      <c r="C4558" s="196"/>
      <c r="D4558" s="198"/>
      <c r="E4558" s="198"/>
      <c r="F4558" s="197"/>
      <c r="G4558" s="197"/>
      <c r="I4558" s="321"/>
      <c r="J4558" s="200"/>
      <c r="O4558" s="297"/>
    </row>
    <row r="4559" spans="1:16" s="199" customFormat="1">
      <c r="A4559" s="196" t="str">
        <f>Objeto_LIC</f>
        <v>OPTIMIZACION DEL SISTEMA DE ABASTECIMIENTO (ADUCCION, PRETRATAMIENTO Y CONDUCCION) DEL MUNICPIO DE TAME, DEPARTAMENTO DE ARAUCA</v>
      </c>
      <c r="B4559" s="458"/>
      <c r="C4559" s="196"/>
      <c r="D4559" s="198"/>
      <c r="E4559" s="198"/>
      <c r="F4559" s="197"/>
      <c r="G4559" s="197"/>
      <c r="I4559" s="321"/>
      <c r="J4559" s="200"/>
      <c r="O4559" s="297"/>
    </row>
    <row r="4560" spans="1:16" s="199" customFormat="1">
      <c r="A4560" s="196"/>
      <c r="B4560" s="458"/>
      <c r="C4560" s="196"/>
      <c r="D4560" s="198"/>
      <c r="E4560" s="198"/>
      <c r="F4560" s="197"/>
      <c r="G4560" s="197"/>
      <c r="I4560" s="321"/>
      <c r="J4560" s="200"/>
      <c r="O4560" s="297"/>
    </row>
    <row r="4561" spans="1:15" ht="13.5" thickBot="1">
      <c r="A4561" s="201"/>
      <c r="B4561" s="448"/>
      <c r="C4561" s="201"/>
      <c r="D4561" s="203"/>
      <c r="E4561" s="203"/>
      <c r="F4561" s="202"/>
      <c r="G4561" s="202"/>
    </row>
    <row r="4562" spans="1:15" s="211" customFormat="1" ht="13.5" thickTop="1">
      <c r="A4562" s="206"/>
      <c r="B4562" s="457"/>
      <c r="C4562" s="207"/>
      <c r="D4562" s="209"/>
      <c r="E4562" s="209"/>
      <c r="F4562" s="208"/>
      <c r="G4562" s="210" t="s">
        <v>110</v>
      </c>
      <c r="I4562" s="323"/>
      <c r="J4562" s="212"/>
      <c r="O4562" s="297"/>
    </row>
    <row r="4563" spans="1:15">
      <c r="A4563" s="213" t="s">
        <v>62</v>
      </c>
      <c r="B4563" s="750">
        <f>Proponente</f>
        <v>0</v>
      </c>
      <c r="C4563" s="750"/>
      <c r="D4563" s="750"/>
      <c r="E4563" s="750"/>
      <c r="F4563" s="750"/>
      <c r="G4563" s="751"/>
    </row>
    <row r="4564" spans="1:15" ht="26.25" customHeight="1">
      <c r="A4564" s="213" t="s">
        <v>63</v>
      </c>
      <c r="B4564" s="470" t="s">
        <v>386</v>
      </c>
      <c r="C4564" s="750" t="str">
        <f>VLOOKUP(B4564,Presupuesto!$A$4:$B$106,2,FALSE)</f>
        <v>Relleno para base y atraque de tubería de PVC en material Arena de Rio.</v>
      </c>
      <c r="D4564" s="750"/>
      <c r="E4564" s="750"/>
      <c r="F4564" s="750"/>
      <c r="G4564" s="751"/>
    </row>
    <row r="4565" spans="1:15">
      <c r="A4565" s="214"/>
      <c r="B4565" s="438"/>
      <c r="C4565" s="215"/>
      <c r="D4565" s="217"/>
      <c r="E4565" s="217"/>
      <c r="F4565" s="218" t="s">
        <v>88</v>
      </c>
      <c r="G4565" s="582" t="str">
        <f>IF(B4564=0,"-",VLOOKUP(B4564,Presupuesto!$A$5:$C$119,3,FALSE))</f>
        <v>M3</v>
      </c>
      <c r="H4565" s="582"/>
      <c r="I4565" s="582"/>
      <c r="J4565" s="582"/>
      <c r="K4565" s="583"/>
    </row>
    <row r="4566" spans="1:15" ht="13.5" thickBot="1">
      <c r="A4566" s="213" t="s">
        <v>64</v>
      </c>
      <c r="B4566" s="438"/>
      <c r="C4566" s="215"/>
      <c r="D4566" s="217"/>
      <c r="E4566" s="217"/>
      <c r="F4566" s="216"/>
      <c r="G4566" s="219"/>
      <c r="I4566" s="324"/>
      <c r="J4566" s="295"/>
      <c r="K4566" s="296"/>
      <c r="L4566" s="296"/>
      <c r="M4566" s="296"/>
      <c r="N4566" s="296"/>
      <c r="O4566" s="296"/>
    </row>
    <row r="4567" spans="1:15" s="220" customFormat="1" ht="13.5" thickTop="1">
      <c r="A4567" s="221" t="s">
        <v>57</v>
      </c>
      <c r="B4567" s="447" t="s">
        <v>65</v>
      </c>
      <c r="C4567" s="222" t="s">
        <v>66</v>
      </c>
      <c r="D4567" s="223" t="s">
        <v>74</v>
      </c>
      <c r="E4567" s="224" t="s">
        <v>100</v>
      </c>
      <c r="F4567" s="224" t="s">
        <v>79</v>
      </c>
      <c r="G4567" s="225" t="s">
        <v>70</v>
      </c>
      <c r="I4567" s="657"/>
      <c r="J4567" s="226"/>
      <c r="O4567" s="296"/>
    </row>
    <row r="4568" spans="1:15">
      <c r="A4568" s="227" t="str">
        <f t="shared" ref="A4568:A4579" si="830">IF(I4568=0,"-",VLOOKUP(I4568,EQUIPOS,2,FALSE))</f>
        <v>-</v>
      </c>
      <c r="B4568" s="228"/>
      <c r="C4568" s="228"/>
      <c r="D4568" s="194"/>
      <c r="E4568" s="229">
        <f t="shared" ref="E4568:E4579" si="831">IF(I4568=0,0,VLOOKUP(I4568,EQUIPOS,4,FALSE))</f>
        <v>0</v>
      </c>
      <c r="F4568" s="230">
        <f t="shared" ref="F4568:F4579" si="832">IF(D4568=0,0,E4568/D4568)</f>
        <v>0</v>
      </c>
      <c r="G4568" s="231"/>
      <c r="I4568" s="658"/>
    </row>
    <row r="4569" spans="1:15">
      <c r="A4569" s="227" t="str">
        <f t="shared" si="830"/>
        <v>-</v>
      </c>
      <c r="B4569" s="228"/>
      <c r="C4569" s="228"/>
      <c r="D4569" s="194"/>
      <c r="E4569" s="229">
        <f t="shared" si="831"/>
        <v>0</v>
      </c>
      <c r="F4569" s="230">
        <f t="shared" si="832"/>
        <v>0</v>
      </c>
      <c r="G4569" s="232"/>
      <c r="I4569" s="658"/>
    </row>
    <row r="4570" spans="1:15">
      <c r="A4570" s="227" t="str">
        <f t="shared" si="830"/>
        <v>-</v>
      </c>
      <c r="B4570" s="228"/>
      <c r="C4570" s="228"/>
      <c r="D4570" s="194"/>
      <c r="E4570" s="229">
        <f t="shared" si="831"/>
        <v>0</v>
      </c>
      <c r="F4570" s="230">
        <f t="shared" si="832"/>
        <v>0</v>
      </c>
      <c r="G4570" s="232"/>
      <c r="I4570" s="658"/>
    </row>
    <row r="4571" spans="1:15">
      <c r="A4571" s="227" t="str">
        <f t="shared" si="830"/>
        <v>-</v>
      </c>
      <c r="B4571" s="228"/>
      <c r="C4571" s="228"/>
      <c r="D4571" s="194"/>
      <c r="E4571" s="229">
        <f t="shared" si="831"/>
        <v>0</v>
      </c>
      <c r="F4571" s="230">
        <f t="shared" si="832"/>
        <v>0</v>
      </c>
      <c r="G4571" s="232"/>
      <c r="I4571" s="658"/>
    </row>
    <row r="4572" spans="1:15">
      <c r="A4572" s="227" t="str">
        <f t="shared" si="830"/>
        <v>-</v>
      </c>
      <c r="B4572" s="228"/>
      <c r="C4572" s="228"/>
      <c r="D4572" s="194"/>
      <c r="E4572" s="229">
        <f t="shared" si="831"/>
        <v>0</v>
      </c>
      <c r="F4572" s="230">
        <f t="shared" si="832"/>
        <v>0</v>
      </c>
      <c r="G4572" s="232"/>
      <c r="I4572" s="658"/>
    </row>
    <row r="4573" spans="1:15">
      <c r="A4573" s="227" t="str">
        <f t="shared" si="830"/>
        <v>-</v>
      </c>
      <c r="B4573" s="228"/>
      <c r="C4573" s="228"/>
      <c r="D4573" s="194"/>
      <c r="E4573" s="229">
        <f t="shared" si="831"/>
        <v>0</v>
      </c>
      <c r="F4573" s="230">
        <f t="shared" si="832"/>
        <v>0</v>
      </c>
      <c r="G4573" s="232"/>
      <c r="I4573" s="658"/>
    </row>
    <row r="4574" spans="1:15">
      <c r="A4574" s="227" t="str">
        <f t="shared" si="830"/>
        <v>-</v>
      </c>
      <c r="B4574" s="228"/>
      <c r="C4574" s="228"/>
      <c r="D4574" s="194"/>
      <c r="E4574" s="229">
        <f t="shared" si="831"/>
        <v>0</v>
      </c>
      <c r="F4574" s="230">
        <f t="shared" si="832"/>
        <v>0</v>
      </c>
      <c r="G4574" s="232"/>
      <c r="I4574" s="658"/>
    </row>
    <row r="4575" spans="1:15">
      <c r="A4575" s="227" t="str">
        <f t="shared" si="830"/>
        <v>-</v>
      </c>
      <c r="B4575" s="228"/>
      <c r="C4575" s="228"/>
      <c r="D4575" s="194"/>
      <c r="E4575" s="229">
        <f t="shared" si="831"/>
        <v>0</v>
      </c>
      <c r="F4575" s="230">
        <f t="shared" si="832"/>
        <v>0</v>
      </c>
      <c r="G4575" s="232"/>
      <c r="I4575" s="658"/>
    </row>
    <row r="4576" spans="1:15">
      <c r="A4576" s="227" t="str">
        <f t="shared" si="830"/>
        <v>-</v>
      </c>
      <c r="B4576" s="228"/>
      <c r="C4576" s="228"/>
      <c r="D4576" s="194"/>
      <c r="E4576" s="229">
        <f t="shared" si="831"/>
        <v>0</v>
      </c>
      <c r="F4576" s="230">
        <f t="shared" si="832"/>
        <v>0</v>
      </c>
      <c r="G4576" s="232"/>
      <c r="I4576" s="658"/>
    </row>
    <row r="4577" spans="1:15">
      <c r="A4577" s="227" t="str">
        <f t="shared" si="830"/>
        <v>-</v>
      </c>
      <c r="B4577" s="228"/>
      <c r="C4577" s="228"/>
      <c r="D4577" s="194"/>
      <c r="E4577" s="229">
        <f t="shared" si="831"/>
        <v>0</v>
      </c>
      <c r="F4577" s="230">
        <f t="shared" si="832"/>
        <v>0</v>
      </c>
      <c r="G4577" s="232"/>
      <c r="I4577" s="658"/>
    </row>
    <row r="4578" spans="1:15">
      <c r="A4578" s="227" t="str">
        <f t="shared" si="830"/>
        <v>-</v>
      </c>
      <c r="B4578" s="228"/>
      <c r="C4578" s="228"/>
      <c r="D4578" s="194"/>
      <c r="E4578" s="229">
        <f t="shared" si="831"/>
        <v>0</v>
      </c>
      <c r="F4578" s="230">
        <f t="shared" si="832"/>
        <v>0</v>
      </c>
      <c r="G4578" s="232"/>
      <c r="I4578" s="658"/>
    </row>
    <row r="4579" spans="1:15">
      <c r="A4579" s="227" t="str">
        <f t="shared" si="830"/>
        <v>-</v>
      </c>
      <c r="B4579" s="228"/>
      <c r="C4579" s="228"/>
      <c r="D4579" s="194"/>
      <c r="E4579" s="229">
        <f t="shared" si="831"/>
        <v>0</v>
      </c>
      <c r="F4579" s="230">
        <f t="shared" si="832"/>
        <v>0</v>
      </c>
      <c r="G4579" s="232"/>
      <c r="I4579" s="658"/>
    </row>
    <row r="4580" spans="1:15" ht="13.5" thickBot="1">
      <c r="A4580" s="234"/>
      <c r="B4580" s="456"/>
      <c r="C4580" s="235"/>
      <c r="D4580" s="237"/>
      <c r="E4580" s="237"/>
      <c r="F4580" s="238" t="s">
        <v>80</v>
      </c>
      <c r="G4580" s="239">
        <f>SUM(F4568:F4579)</f>
        <v>0</v>
      </c>
      <c r="I4580" s="659"/>
    </row>
    <row r="4581" spans="1:15" ht="13.5" thickTop="1">
      <c r="A4581" s="240" t="s">
        <v>67</v>
      </c>
      <c r="B4581" s="446"/>
      <c r="C4581" s="241"/>
      <c r="D4581" s="243"/>
      <c r="E4581" s="243"/>
      <c r="F4581" s="242"/>
      <c r="G4581" s="244"/>
      <c r="I4581" s="659"/>
    </row>
    <row r="4582" spans="1:15" s="220" customFormat="1" ht="26">
      <c r="A4582" s="245" t="s">
        <v>57</v>
      </c>
      <c r="B4582" s="455"/>
      <c r="C4582" s="247" t="s">
        <v>58</v>
      </c>
      <c r="D4582" s="316" t="s">
        <v>68</v>
      </c>
      <c r="E4582" s="248" t="s">
        <v>69</v>
      </c>
      <c r="F4582" s="249" t="s">
        <v>79</v>
      </c>
      <c r="G4582" s="250" t="s">
        <v>70</v>
      </c>
      <c r="I4582" s="657"/>
      <c r="J4582" s="226"/>
      <c r="O4582" s="296"/>
    </row>
    <row r="4583" spans="1:15">
      <c r="A4583" s="748" t="str">
        <f t="shared" ref="A4583:A4594" si="833">IF(I4583=0,"",VLOOKUP(I4583,MATERIALES,2,FALSE))</f>
        <v/>
      </c>
      <c r="B4583" s="749"/>
      <c r="C4583" s="251" t="str">
        <f t="shared" ref="C4583:C4591" si="834">IF(I4583=0,"",VLOOKUP(I4583,MATERIALES,3,FALSE))</f>
        <v/>
      </c>
      <c r="D4583" s="194"/>
      <c r="E4583" s="252">
        <f t="shared" ref="E4583:E4594" si="835">IF(I4583=0,0,VLOOKUP(I4583,MATERIALES,4,FALSE))</f>
        <v>0</v>
      </c>
      <c r="F4583" s="230">
        <f>D4583*E4583</f>
        <v>0</v>
      </c>
      <c r="G4583" s="231"/>
      <c r="I4583" s="658"/>
    </row>
    <row r="4584" spans="1:15">
      <c r="A4584" s="748" t="str">
        <f t="shared" si="833"/>
        <v/>
      </c>
      <c r="B4584" s="749"/>
      <c r="C4584" s="251" t="str">
        <f t="shared" si="834"/>
        <v/>
      </c>
      <c r="D4584" s="194"/>
      <c r="E4584" s="252">
        <f t="shared" si="835"/>
        <v>0</v>
      </c>
      <c r="F4584" s="230">
        <f t="shared" ref="F4584:F4594" si="836">D4584*E4584</f>
        <v>0</v>
      </c>
      <c r="G4584" s="232"/>
      <c r="I4584" s="658"/>
    </row>
    <row r="4585" spans="1:15">
      <c r="A4585" s="748" t="str">
        <f t="shared" si="833"/>
        <v/>
      </c>
      <c r="B4585" s="749"/>
      <c r="C4585" s="251" t="str">
        <f t="shared" si="834"/>
        <v/>
      </c>
      <c r="D4585" s="194"/>
      <c r="E4585" s="252">
        <f t="shared" si="835"/>
        <v>0</v>
      </c>
      <c r="F4585" s="230">
        <f t="shared" si="836"/>
        <v>0</v>
      </c>
      <c r="G4585" s="232"/>
      <c r="I4585" s="658"/>
    </row>
    <row r="4586" spans="1:15">
      <c r="A4586" s="748" t="str">
        <f t="shared" si="833"/>
        <v/>
      </c>
      <c r="B4586" s="749"/>
      <c r="C4586" s="251" t="str">
        <f t="shared" si="834"/>
        <v/>
      </c>
      <c r="D4586" s="194"/>
      <c r="E4586" s="252">
        <f t="shared" si="835"/>
        <v>0</v>
      </c>
      <c r="F4586" s="230">
        <f t="shared" si="836"/>
        <v>0</v>
      </c>
      <c r="G4586" s="232"/>
      <c r="I4586" s="658"/>
    </row>
    <row r="4587" spans="1:15">
      <c r="A4587" s="748" t="str">
        <f t="shared" si="833"/>
        <v/>
      </c>
      <c r="B4587" s="749"/>
      <c r="C4587" s="251" t="str">
        <f t="shared" si="834"/>
        <v/>
      </c>
      <c r="D4587" s="194"/>
      <c r="E4587" s="252">
        <f t="shared" si="835"/>
        <v>0</v>
      </c>
      <c r="F4587" s="230">
        <f t="shared" si="836"/>
        <v>0</v>
      </c>
      <c r="G4587" s="232"/>
      <c r="I4587" s="658"/>
    </row>
    <row r="4588" spans="1:15">
      <c r="A4588" s="748" t="str">
        <f t="shared" si="833"/>
        <v/>
      </c>
      <c r="B4588" s="749"/>
      <c r="C4588" s="251" t="str">
        <f t="shared" si="834"/>
        <v/>
      </c>
      <c r="D4588" s="194"/>
      <c r="E4588" s="252">
        <f t="shared" si="835"/>
        <v>0</v>
      </c>
      <c r="F4588" s="230">
        <f t="shared" si="836"/>
        <v>0</v>
      </c>
      <c r="G4588" s="232"/>
      <c r="I4588" s="658"/>
    </row>
    <row r="4589" spans="1:15">
      <c r="A4589" s="748" t="str">
        <f t="shared" si="833"/>
        <v/>
      </c>
      <c r="B4589" s="749"/>
      <c r="C4589" s="251" t="str">
        <f t="shared" si="834"/>
        <v/>
      </c>
      <c r="D4589" s="194"/>
      <c r="E4589" s="252">
        <f t="shared" si="835"/>
        <v>0</v>
      </c>
      <c r="F4589" s="230">
        <f t="shared" si="836"/>
        <v>0</v>
      </c>
      <c r="G4589" s="232"/>
      <c r="I4589" s="658"/>
    </row>
    <row r="4590" spans="1:15">
      <c r="A4590" s="748" t="str">
        <f t="shared" si="833"/>
        <v/>
      </c>
      <c r="B4590" s="749"/>
      <c r="C4590" s="251" t="str">
        <f t="shared" si="834"/>
        <v/>
      </c>
      <c r="D4590" s="194"/>
      <c r="E4590" s="252">
        <f t="shared" si="835"/>
        <v>0</v>
      </c>
      <c r="F4590" s="230">
        <f t="shared" si="836"/>
        <v>0</v>
      </c>
      <c r="G4590" s="253"/>
      <c r="I4590" s="658"/>
    </row>
    <row r="4591" spans="1:15">
      <c r="A4591" s="748" t="str">
        <f t="shared" si="833"/>
        <v/>
      </c>
      <c r="B4591" s="749"/>
      <c r="C4591" s="251" t="str">
        <f t="shared" si="834"/>
        <v/>
      </c>
      <c r="D4591" s="194"/>
      <c r="E4591" s="252">
        <f t="shared" si="835"/>
        <v>0</v>
      </c>
      <c r="F4591" s="230">
        <f t="shared" si="836"/>
        <v>0</v>
      </c>
      <c r="G4591" s="232"/>
      <c r="I4591" s="658"/>
    </row>
    <row r="4592" spans="1:15">
      <c r="A4592" s="748" t="str">
        <f t="shared" si="833"/>
        <v/>
      </c>
      <c r="B4592" s="749"/>
      <c r="C4592" s="251"/>
      <c r="D4592" s="194"/>
      <c r="E4592" s="252">
        <f t="shared" si="835"/>
        <v>0</v>
      </c>
      <c r="F4592" s="230">
        <f t="shared" si="836"/>
        <v>0</v>
      </c>
      <c r="G4592" s="232"/>
      <c r="I4592" s="658"/>
    </row>
    <row r="4593" spans="1:9">
      <c r="A4593" s="748" t="str">
        <f t="shared" si="833"/>
        <v/>
      </c>
      <c r="B4593" s="749"/>
      <c r="C4593" s="251"/>
      <c r="D4593" s="194"/>
      <c r="E4593" s="252">
        <f t="shared" si="835"/>
        <v>0</v>
      </c>
      <c r="F4593" s="230">
        <f t="shared" si="836"/>
        <v>0</v>
      </c>
      <c r="G4593" s="232"/>
      <c r="I4593" s="659"/>
    </row>
    <row r="4594" spans="1:9">
      <c r="A4594" s="748" t="str">
        <f t="shared" si="833"/>
        <v/>
      </c>
      <c r="B4594" s="749"/>
      <c r="C4594" s="251" t="str">
        <f t="shared" ref="C4594" si="837">IF(I4594=0,"",VLOOKUP(I4594,MATERIALES,3,FALSE))</f>
        <v/>
      </c>
      <c r="D4594" s="194"/>
      <c r="E4594" s="252">
        <f t="shared" si="835"/>
        <v>0</v>
      </c>
      <c r="F4594" s="230">
        <f t="shared" si="836"/>
        <v>0</v>
      </c>
      <c r="G4594" s="233"/>
      <c r="I4594" s="659"/>
    </row>
    <row r="4595" spans="1:9" ht="26.25" customHeight="1" thickBot="1">
      <c r="A4595" s="214"/>
      <c r="B4595" s="438"/>
      <c r="C4595" s="215"/>
      <c r="D4595" s="217"/>
      <c r="E4595" s="254"/>
      <c r="F4595" s="255" t="s">
        <v>81</v>
      </c>
      <c r="G4595" s="253">
        <f>SUM(F4583:F4594)</f>
        <v>0</v>
      </c>
      <c r="I4595" s="659"/>
    </row>
    <row r="4596" spans="1:9" ht="14" thickTop="1" thickBot="1">
      <c r="A4596" s="256" t="s">
        <v>72</v>
      </c>
      <c r="B4596" s="445"/>
      <c r="C4596" s="257"/>
      <c r="D4596" s="259"/>
      <c r="E4596" s="259"/>
      <c r="F4596" s="258"/>
      <c r="G4596" s="260"/>
      <c r="I4596" s="658"/>
    </row>
    <row r="4597" spans="1:9" ht="34" customHeight="1" thickTop="1">
      <c r="A4597" s="245" t="s">
        <v>57</v>
      </c>
      <c r="B4597" s="455"/>
      <c r="C4597" s="248" t="s">
        <v>71</v>
      </c>
      <c r="D4597" s="316" t="s">
        <v>75</v>
      </c>
      <c r="E4597" s="248" t="s">
        <v>98</v>
      </c>
      <c r="F4597" s="249" t="s">
        <v>79</v>
      </c>
      <c r="G4597" s="250" t="s">
        <v>70</v>
      </c>
      <c r="I4597" s="658"/>
    </row>
    <row r="4598" spans="1:9">
      <c r="A4598" s="748" t="str">
        <f>IF(I4598=0,"",VLOOKUP(I4598,EQUIPOS,2,FALSE))</f>
        <v/>
      </c>
      <c r="B4598" s="749"/>
      <c r="C4598" s="195"/>
      <c r="D4598" s="194"/>
      <c r="E4598" s="252">
        <f>IF(I4598=0,0,VLOOKUP(I4598,EQUIPOS,4,FALSE))</f>
        <v>0</v>
      </c>
      <c r="F4598" s="230">
        <f>C4598*D4598*E4598</f>
        <v>0</v>
      </c>
      <c r="G4598" s="231"/>
      <c r="I4598" s="659"/>
    </row>
    <row r="4599" spans="1:9">
      <c r="A4599" s="748" t="str">
        <f>IF(I4599=0,"",VLOOKUP(I4599,EQUIPOS,2,FALSE))</f>
        <v/>
      </c>
      <c r="B4599" s="749"/>
      <c r="C4599" s="195"/>
      <c r="D4599" s="194"/>
      <c r="E4599" s="252">
        <f>IF(I4599=0,0,VLOOKUP(I4599,EQUIPOS,4,FALSE))</f>
        <v>0</v>
      </c>
      <c r="F4599" s="230">
        <f t="shared" ref="F4599:F4602" si="838">C4599*D4599*E4599</f>
        <v>0</v>
      </c>
      <c r="G4599" s="232"/>
      <c r="I4599" s="659"/>
    </row>
    <row r="4600" spans="1:9">
      <c r="A4600" s="748" t="str">
        <f>IF(I4600=0,"",VLOOKUP(I4600,EQUIPOS,2,FALSE))</f>
        <v/>
      </c>
      <c r="B4600" s="749"/>
      <c r="C4600" s="195"/>
      <c r="D4600" s="194"/>
      <c r="E4600" s="252">
        <f>IF(I4600=0,0,VLOOKUP(I4600,EQUIPOS,4,FALSE))</f>
        <v>0</v>
      </c>
      <c r="F4600" s="230">
        <f t="shared" si="838"/>
        <v>0</v>
      </c>
      <c r="G4600" s="232"/>
      <c r="I4600" s="657"/>
    </row>
    <row r="4601" spans="1:9">
      <c r="A4601" s="748" t="str">
        <f>IF(I4601=0,"",VLOOKUP(I4601,EQUIPOS,2,FALSE))</f>
        <v/>
      </c>
      <c r="B4601" s="749"/>
      <c r="C4601" s="195"/>
      <c r="D4601" s="194"/>
      <c r="E4601" s="252">
        <f>IF(I4601=0,0,VLOOKUP(I4601,EQUIPOS,4,FALSE))</f>
        <v>0</v>
      </c>
      <c r="F4601" s="230">
        <f t="shared" si="838"/>
        <v>0</v>
      </c>
      <c r="G4601" s="232"/>
      <c r="I4601" s="658"/>
    </row>
    <row r="4602" spans="1:9">
      <c r="A4602" s="748" t="str">
        <f>IF(I4602=0,"",VLOOKUP(I4602,EQUIPOS,2,FALSE))</f>
        <v/>
      </c>
      <c r="B4602" s="749"/>
      <c r="C4602" s="195"/>
      <c r="D4602" s="194"/>
      <c r="E4602" s="252">
        <f>IF(I4602=0,0,VLOOKUP(I4602,EQUIPOS,4,FALSE))</f>
        <v>0</v>
      </c>
      <c r="F4602" s="230">
        <f t="shared" si="838"/>
        <v>0</v>
      </c>
      <c r="G4602" s="233"/>
      <c r="I4602" s="658"/>
    </row>
    <row r="4603" spans="1:9" ht="30.75" customHeight="1" thickBot="1">
      <c r="A4603" s="234"/>
      <c r="B4603" s="456"/>
      <c r="C4603" s="235"/>
      <c r="D4603" s="237"/>
      <c r="E4603" s="261"/>
      <c r="F4603" s="238" t="s">
        <v>82</v>
      </c>
      <c r="G4603" s="262">
        <f>SUM(F4598:F4602)</f>
        <v>0</v>
      </c>
      <c r="I4603" s="658"/>
    </row>
    <row r="4604" spans="1:9" ht="13.5" thickTop="1">
      <c r="A4604" s="240" t="s">
        <v>73</v>
      </c>
      <c r="B4604" s="446"/>
      <c r="C4604" s="241"/>
      <c r="D4604" s="243"/>
      <c r="E4604" s="243"/>
      <c r="F4604" s="242"/>
      <c r="G4604" s="244"/>
      <c r="I4604" s="658"/>
    </row>
    <row r="4605" spans="1:9" ht="26">
      <c r="A4605" s="245" t="s">
        <v>57</v>
      </c>
      <c r="B4605" s="454" t="s">
        <v>58</v>
      </c>
      <c r="C4605" s="247" t="s">
        <v>68</v>
      </c>
      <c r="D4605" s="316" t="s">
        <v>74</v>
      </c>
      <c r="E4605" s="248" t="s">
        <v>69</v>
      </c>
      <c r="F4605" s="249" t="s">
        <v>79</v>
      </c>
      <c r="G4605" s="250" t="s">
        <v>70</v>
      </c>
      <c r="H4605" s="220"/>
      <c r="I4605" s="658"/>
    </row>
    <row r="4606" spans="1:9">
      <c r="A4606" s="263" t="str">
        <f t="shared" ref="A4606:A4617" si="839">IF(I4606=0,"",VLOOKUP(I4606,MANOOBRA,2,FALSE))</f>
        <v/>
      </c>
      <c r="B4606" s="444" t="str">
        <f t="shared" ref="B4606:B4617" si="840">IF(I4606=0,"",VLOOKUP(I4606,MANOOBRA,3,FALSE))</f>
        <v/>
      </c>
      <c r="C4606" s="195"/>
      <c r="D4606" s="465"/>
      <c r="E4606" s="252">
        <f t="shared" ref="E4606:E4617" si="841">IF(I4606=0,0,VLOOKUP(I4606,MANOOBRA,4,FALSE))</f>
        <v>0</v>
      </c>
      <c r="F4606" s="230">
        <f>IF(D4606=0,0,C4606*E4606/D4606)</f>
        <v>0</v>
      </c>
      <c r="G4606" s="231"/>
      <c r="I4606" s="658"/>
    </row>
    <row r="4607" spans="1:9">
      <c r="A4607" s="263" t="str">
        <f t="shared" si="839"/>
        <v/>
      </c>
      <c r="B4607" s="444" t="str">
        <f t="shared" si="840"/>
        <v/>
      </c>
      <c r="C4607" s="195"/>
      <c r="D4607" s="465"/>
      <c r="E4607" s="252">
        <f t="shared" si="841"/>
        <v>0</v>
      </c>
      <c r="F4607" s="230">
        <f t="shared" ref="F4607:F4617" si="842">IF(D4607=0,0,C4607*E4607/D4607)</f>
        <v>0</v>
      </c>
      <c r="G4607" s="232"/>
      <c r="I4607" s="658"/>
    </row>
    <row r="4608" spans="1:9">
      <c r="A4608" s="263" t="str">
        <f t="shared" si="839"/>
        <v/>
      </c>
      <c r="B4608" s="444" t="str">
        <f t="shared" si="840"/>
        <v/>
      </c>
      <c r="C4608" s="195"/>
      <c r="D4608" s="309"/>
      <c r="E4608" s="252">
        <f t="shared" si="841"/>
        <v>0</v>
      </c>
      <c r="F4608" s="230">
        <f t="shared" si="842"/>
        <v>0</v>
      </c>
      <c r="G4608" s="232"/>
      <c r="I4608" s="658"/>
    </row>
    <row r="4609" spans="1:15">
      <c r="A4609" s="263" t="str">
        <f t="shared" si="839"/>
        <v/>
      </c>
      <c r="B4609" s="444" t="str">
        <f t="shared" si="840"/>
        <v/>
      </c>
      <c r="C4609" s="195"/>
      <c r="D4609" s="195"/>
      <c r="E4609" s="252">
        <f t="shared" si="841"/>
        <v>0</v>
      </c>
      <c r="F4609" s="230">
        <f t="shared" si="842"/>
        <v>0</v>
      </c>
      <c r="G4609" s="232"/>
      <c r="I4609" s="658"/>
    </row>
    <row r="4610" spans="1:15">
      <c r="A4610" s="263" t="str">
        <f t="shared" si="839"/>
        <v/>
      </c>
      <c r="B4610" s="444" t="str">
        <f t="shared" si="840"/>
        <v/>
      </c>
      <c r="C4610" s="195"/>
      <c r="D4610" s="195"/>
      <c r="E4610" s="252">
        <f t="shared" si="841"/>
        <v>0</v>
      </c>
      <c r="F4610" s="230">
        <f t="shared" si="842"/>
        <v>0</v>
      </c>
      <c r="G4610" s="232"/>
      <c r="I4610" s="658"/>
    </row>
    <row r="4611" spans="1:15">
      <c r="A4611" s="263" t="str">
        <f t="shared" si="839"/>
        <v/>
      </c>
      <c r="B4611" s="444" t="str">
        <f t="shared" si="840"/>
        <v/>
      </c>
      <c r="C4611" s="195"/>
      <c r="D4611" s="195"/>
      <c r="E4611" s="252">
        <f t="shared" si="841"/>
        <v>0</v>
      </c>
      <c r="F4611" s="230">
        <f t="shared" si="842"/>
        <v>0</v>
      </c>
      <c r="G4611" s="232"/>
      <c r="I4611" s="658"/>
    </row>
    <row r="4612" spans="1:15">
      <c r="A4612" s="263" t="str">
        <f t="shared" si="839"/>
        <v/>
      </c>
      <c r="B4612" s="444" t="str">
        <f t="shared" si="840"/>
        <v/>
      </c>
      <c r="C4612" s="195"/>
      <c r="D4612" s="195"/>
      <c r="E4612" s="252">
        <f t="shared" si="841"/>
        <v>0</v>
      </c>
      <c r="F4612" s="230">
        <f t="shared" si="842"/>
        <v>0</v>
      </c>
      <c r="G4612" s="232"/>
      <c r="I4612" s="658"/>
    </row>
    <row r="4613" spans="1:15">
      <c r="A4613" s="263" t="str">
        <f t="shared" si="839"/>
        <v/>
      </c>
      <c r="B4613" s="444" t="str">
        <f t="shared" si="840"/>
        <v/>
      </c>
      <c r="C4613" s="195"/>
      <c r="D4613" s="195"/>
      <c r="E4613" s="252">
        <f t="shared" si="841"/>
        <v>0</v>
      </c>
      <c r="F4613" s="230">
        <f t="shared" si="842"/>
        <v>0</v>
      </c>
      <c r="G4613" s="232"/>
      <c r="I4613" s="659"/>
    </row>
    <row r="4614" spans="1:15">
      <c r="A4614" s="263" t="str">
        <f t="shared" si="839"/>
        <v/>
      </c>
      <c r="B4614" s="444" t="str">
        <f t="shared" si="840"/>
        <v/>
      </c>
      <c r="C4614" s="195"/>
      <c r="D4614" s="195"/>
      <c r="E4614" s="252">
        <f t="shared" si="841"/>
        <v>0</v>
      </c>
      <c r="F4614" s="230">
        <f t="shared" si="842"/>
        <v>0</v>
      </c>
      <c r="G4614" s="232"/>
      <c r="I4614" s="659"/>
    </row>
    <row r="4615" spans="1:15">
      <c r="A4615" s="263" t="str">
        <f t="shared" si="839"/>
        <v/>
      </c>
      <c r="B4615" s="444" t="str">
        <f t="shared" si="840"/>
        <v/>
      </c>
      <c r="C4615" s="195"/>
      <c r="D4615" s="195"/>
      <c r="E4615" s="252">
        <f t="shared" si="841"/>
        <v>0</v>
      </c>
      <c r="F4615" s="230">
        <f t="shared" si="842"/>
        <v>0</v>
      </c>
      <c r="G4615" s="232"/>
      <c r="I4615" s="657"/>
    </row>
    <row r="4616" spans="1:15">
      <c r="A4616" s="263" t="str">
        <f t="shared" si="839"/>
        <v/>
      </c>
      <c r="B4616" s="444" t="str">
        <f t="shared" si="840"/>
        <v/>
      </c>
      <c r="C4616" s="195"/>
      <c r="D4616" s="195"/>
      <c r="E4616" s="252">
        <f t="shared" si="841"/>
        <v>0</v>
      </c>
      <c r="F4616" s="230">
        <f t="shared" si="842"/>
        <v>0</v>
      </c>
      <c r="G4616" s="232"/>
      <c r="I4616" s="659"/>
    </row>
    <row r="4617" spans="1:15">
      <c r="A4617" s="263" t="str">
        <f t="shared" si="839"/>
        <v/>
      </c>
      <c r="B4617" s="444" t="str">
        <f t="shared" si="840"/>
        <v/>
      </c>
      <c r="C4617" s="195"/>
      <c r="D4617" s="195"/>
      <c r="E4617" s="252">
        <f t="shared" si="841"/>
        <v>0</v>
      </c>
      <c r="F4617" s="230">
        <f t="shared" si="842"/>
        <v>0</v>
      </c>
      <c r="G4617" s="233"/>
      <c r="I4617" s="659"/>
    </row>
    <row r="4618" spans="1:15" ht="31.5" customHeight="1" thickBot="1">
      <c r="A4618" s="234"/>
      <c r="B4618" s="456"/>
      <c r="C4618" s="235"/>
      <c r="D4618" s="237"/>
      <c r="E4618" s="237"/>
      <c r="F4618" s="238" t="s">
        <v>83</v>
      </c>
      <c r="G4618" s="262">
        <f>SUM(F4606:F4617)</f>
        <v>0</v>
      </c>
      <c r="I4618" s="659"/>
    </row>
    <row r="4619" spans="1:15" ht="13.5" thickTop="1">
      <c r="A4619" s="186" t="s">
        <v>76</v>
      </c>
      <c r="B4619" s="446"/>
      <c r="C4619" s="241"/>
      <c r="D4619" s="243"/>
      <c r="E4619" s="243"/>
      <c r="F4619" s="242"/>
      <c r="G4619" s="244"/>
      <c r="I4619" s="659"/>
    </row>
    <row r="4620" spans="1:15">
      <c r="A4620" s="245" t="s">
        <v>57</v>
      </c>
      <c r="B4620" s="455"/>
      <c r="C4620" s="246"/>
      <c r="D4620" s="317"/>
      <c r="E4620" s="248" t="s">
        <v>77</v>
      </c>
      <c r="F4620" s="249" t="s">
        <v>78</v>
      </c>
      <c r="G4620" s="264" t="s">
        <v>77</v>
      </c>
      <c r="H4620" s="220"/>
      <c r="I4620" s="660"/>
    </row>
    <row r="4621" spans="1:15">
      <c r="A4621" s="185" t="s">
        <v>87</v>
      </c>
      <c r="B4621" s="453"/>
      <c r="C4621" s="265"/>
      <c r="D4621" s="318"/>
      <c r="E4621" s="229">
        <f>SUM(G4580,G4595,G4603,G4618)</f>
        <v>0</v>
      </c>
      <c r="F4621" s="266">
        <f>A</f>
        <v>0</v>
      </c>
      <c r="G4621" s="267">
        <f>E4621*F4621</f>
        <v>0</v>
      </c>
      <c r="I4621" s="659"/>
    </row>
    <row r="4622" spans="1:15">
      <c r="A4622" s="185" t="s">
        <v>85</v>
      </c>
      <c r="B4622" s="453"/>
      <c r="C4622" s="265"/>
      <c r="D4622" s="318"/>
      <c r="E4622" s="229">
        <f>SUM(G4580,G4595,G4603,G4618)</f>
        <v>0</v>
      </c>
      <c r="F4622" s="266">
        <f>I</f>
        <v>0</v>
      </c>
      <c r="G4622" s="267">
        <f>E4622*F4622</f>
        <v>0</v>
      </c>
      <c r="I4622" s="659"/>
    </row>
    <row r="4623" spans="1:15">
      <c r="A4623" s="185" t="s">
        <v>86</v>
      </c>
      <c r="B4623" s="453"/>
      <c r="C4623" s="265"/>
      <c r="D4623" s="318"/>
      <c r="E4623" s="229">
        <f>SUM(G4580,G4595,G4603,G4618)</f>
        <v>0</v>
      </c>
      <c r="F4623" s="266">
        <f>U</f>
        <v>0</v>
      </c>
      <c r="G4623" s="267">
        <f>E4623*F4623</f>
        <v>0</v>
      </c>
      <c r="I4623" s="659"/>
    </row>
    <row r="4624" spans="1:15" ht="33" customHeight="1" thickBot="1">
      <c r="A4624" s="234"/>
      <c r="B4624" s="456"/>
      <c r="C4624" s="235"/>
      <c r="D4624" s="237"/>
      <c r="E4624" s="237"/>
      <c r="F4624" s="268" t="s">
        <v>84</v>
      </c>
      <c r="G4624" s="262">
        <f>SUM(G4621:G4623)</f>
        <v>0</v>
      </c>
      <c r="I4624" s="326"/>
      <c r="J4624" s="295"/>
      <c r="K4624" s="296"/>
      <c r="L4624" s="296"/>
      <c r="M4624" s="296"/>
      <c r="N4624" s="296"/>
      <c r="O4624" s="296"/>
    </row>
    <row r="4625" spans="1:16" s="211" customFormat="1" ht="14" thickTop="1" thickBot="1">
      <c r="A4625" s="269"/>
      <c r="B4625" s="443"/>
      <c r="C4625" s="270"/>
      <c r="D4625" s="319"/>
      <c r="E4625" s="271" t="s">
        <v>89</v>
      </c>
      <c r="F4625" s="272"/>
      <c r="G4625" s="273">
        <f>ROUND(SUM(G4580,G4595,G4603,G4618,G4624),0)</f>
        <v>0</v>
      </c>
      <c r="I4625" s="327"/>
      <c r="J4625" s="212" t="str">
        <f>B4564</f>
        <v>3,2,2</v>
      </c>
      <c r="K4625" s="274">
        <f>E4621</f>
        <v>0</v>
      </c>
      <c r="L4625" s="294">
        <f>G4621</f>
        <v>0</v>
      </c>
      <c r="M4625" s="294">
        <f>G4622</f>
        <v>0</v>
      </c>
      <c r="N4625" s="294">
        <f>G4623</f>
        <v>0</v>
      </c>
      <c r="O4625" s="299">
        <f>SUM(K4625:N4625)</f>
        <v>0</v>
      </c>
      <c r="P4625" s="294"/>
    </row>
    <row r="4626" spans="1:16" ht="13.5" thickTop="1">
      <c r="A4626" s="275" t="s">
        <v>97</v>
      </c>
      <c r="B4626" s="438"/>
      <c r="C4626" s="215"/>
      <c r="D4626" s="217"/>
      <c r="E4626" s="217"/>
      <c r="F4626" s="216"/>
      <c r="G4626" s="219"/>
      <c r="I4626" s="326"/>
      <c r="P4626" s="294"/>
    </row>
    <row r="4627" spans="1:16">
      <c r="A4627" s="275"/>
      <c r="B4627" s="452"/>
      <c r="C4627" s="276"/>
      <c r="D4627" s="320"/>
      <c r="E4627" s="217"/>
      <c r="F4627" s="216"/>
      <c r="G4627" s="277">
        <f ca="1">TODAY()</f>
        <v>44839</v>
      </c>
      <c r="I4627" s="326"/>
      <c r="P4627" s="294"/>
    </row>
    <row r="4628" spans="1:16">
      <c r="A4628" s="555"/>
      <c r="B4628" s="438"/>
      <c r="C4628" s="215"/>
      <c r="D4628" s="217"/>
      <c r="E4628" s="217"/>
      <c r="F4628" s="216"/>
      <c r="G4628" s="556"/>
      <c r="I4628" s="434"/>
      <c r="P4628" s="294"/>
    </row>
    <row r="4629" spans="1:16">
      <c r="A4629" s="555"/>
      <c r="B4629" s="438"/>
      <c r="C4629" s="215"/>
      <c r="D4629" s="217"/>
      <c r="E4629" s="217"/>
      <c r="F4629" s="216"/>
      <c r="G4629" s="556"/>
      <c r="I4629" s="434"/>
      <c r="P4629" s="294"/>
    </row>
    <row r="4630" spans="1:16" s="199" customFormat="1">
      <c r="A4630" s="196" t="s">
        <v>109</v>
      </c>
      <c r="B4630" s="458"/>
      <c r="C4630" s="196"/>
      <c r="D4630" s="198"/>
      <c r="E4630" s="198"/>
      <c r="F4630" s="197"/>
      <c r="G4630" s="197"/>
      <c r="I4630" s="321"/>
      <c r="J4630" s="200"/>
      <c r="O4630" s="297"/>
    </row>
    <row r="4631" spans="1:16" s="199" customFormat="1">
      <c r="A4631" s="196" t="str">
        <f>CONCATENATE('Prestaciones y AIU'!A4610," ANALISIS DE PRECIOS UNITARIOS")</f>
        <v xml:space="preserve"> ANALISIS DE PRECIOS UNITARIOS</v>
      </c>
      <c r="B4631" s="458"/>
      <c r="C4631" s="196"/>
      <c r="D4631" s="198"/>
      <c r="E4631" s="198"/>
      <c r="F4631" s="197"/>
      <c r="G4631" s="197"/>
      <c r="I4631" s="321"/>
      <c r="J4631" s="200"/>
      <c r="O4631" s="297"/>
    </row>
    <row r="4632" spans="1:16" s="199" customFormat="1">
      <c r="A4632" s="196" t="str">
        <f>Objeto_LIC</f>
        <v>OPTIMIZACION DEL SISTEMA DE ABASTECIMIENTO (ADUCCION, PRETRATAMIENTO Y CONDUCCION) DEL MUNICPIO DE TAME, DEPARTAMENTO DE ARAUCA</v>
      </c>
      <c r="B4632" s="458"/>
      <c r="C4632" s="196"/>
      <c r="D4632" s="198"/>
      <c r="E4632" s="198"/>
      <c r="F4632" s="197"/>
      <c r="G4632" s="197"/>
      <c r="I4632" s="321"/>
      <c r="J4632" s="200"/>
      <c r="O4632" s="297"/>
    </row>
    <row r="4633" spans="1:16" s="199" customFormat="1">
      <c r="A4633" s="196"/>
      <c r="B4633" s="458"/>
      <c r="C4633" s="196"/>
      <c r="D4633" s="198"/>
      <c r="E4633" s="198"/>
      <c r="F4633" s="197"/>
      <c r="G4633" s="197"/>
      <c r="I4633" s="321"/>
      <c r="J4633" s="200"/>
      <c r="O4633" s="297"/>
    </row>
    <row r="4634" spans="1:16" ht="13.5" thickBot="1">
      <c r="A4634" s="201"/>
      <c r="B4634" s="448"/>
      <c r="C4634" s="201"/>
      <c r="D4634" s="203"/>
      <c r="E4634" s="203"/>
      <c r="F4634" s="202"/>
      <c r="G4634" s="202"/>
    </row>
    <row r="4635" spans="1:16" s="211" customFormat="1" ht="13.5" thickTop="1">
      <c r="A4635" s="206"/>
      <c r="B4635" s="457"/>
      <c r="C4635" s="207"/>
      <c r="D4635" s="209"/>
      <c r="E4635" s="209"/>
      <c r="F4635" s="208"/>
      <c r="G4635" s="210" t="s">
        <v>110</v>
      </c>
      <c r="I4635" s="323"/>
      <c r="J4635" s="212"/>
      <c r="O4635" s="297"/>
    </row>
    <row r="4636" spans="1:16">
      <c r="A4636" s="213" t="s">
        <v>62</v>
      </c>
      <c r="B4636" s="750">
        <f>Proponente</f>
        <v>0</v>
      </c>
      <c r="C4636" s="750"/>
      <c r="D4636" s="750"/>
      <c r="E4636" s="750"/>
      <c r="F4636" s="750"/>
      <c r="G4636" s="751"/>
    </row>
    <row r="4637" spans="1:16" ht="26.25" customHeight="1">
      <c r="A4637" s="213" t="s">
        <v>63</v>
      </c>
      <c r="B4637" s="470" t="s">
        <v>387</v>
      </c>
      <c r="C4637" s="750" t="str">
        <f>VLOOKUP(B4637,Presupuesto!$A$4:$B$106,2,FALSE)</f>
        <v>Relleno con maquina, con material seleccionado de la excavación</v>
      </c>
      <c r="D4637" s="750"/>
      <c r="E4637" s="750"/>
      <c r="F4637" s="750"/>
      <c r="G4637" s="751"/>
    </row>
    <row r="4638" spans="1:16">
      <c r="A4638" s="214"/>
      <c r="B4638" s="438"/>
      <c r="C4638" s="215"/>
      <c r="D4638" s="217"/>
      <c r="E4638" s="217"/>
      <c r="F4638" s="218" t="s">
        <v>88</v>
      </c>
      <c r="G4638" s="582" t="str">
        <f>IF(B4637=0,"-",VLOOKUP(B4637,Presupuesto!$A$5:$C$119,3,FALSE))</f>
        <v>M3</v>
      </c>
      <c r="H4638" s="582"/>
      <c r="I4638" s="582"/>
      <c r="J4638" s="582"/>
      <c r="K4638" s="583"/>
    </row>
    <row r="4639" spans="1:16" ht="13.5" thickBot="1">
      <c r="A4639" s="213" t="s">
        <v>64</v>
      </c>
      <c r="B4639" s="438"/>
      <c r="C4639" s="215"/>
      <c r="D4639" s="217"/>
      <c r="E4639" s="217"/>
      <c r="F4639" s="216"/>
      <c r="G4639" s="219"/>
      <c r="I4639" s="324"/>
      <c r="J4639" s="295"/>
      <c r="K4639" s="296"/>
      <c r="L4639" s="296"/>
      <c r="M4639" s="296"/>
      <c r="N4639" s="296"/>
      <c r="O4639" s="296"/>
    </row>
    <row r="4640" spans="1:16" s="220" customFormat="1" ht="13.5" thickTop="1">
      <c r="A4640" s="221" t="s">
        <v>57</v>
      </c>
      <c r="B4640" s="447" t="s">
        <v>65</v>
      </c>
      <c r="C4640" s="222" t="s">
        <v>66</v>
      </c>
      <c r="D4640" s="223" t="s">
        <v>74</v>
      </c>
      <c r="E4640" s="224" t="s">
        <v>100</v>
      </c>
      <c r="F4640" s="224" t="s">
        <v>79</v>
      </c>
      <c r="G4640" s="225" t="s">
        <v>70</v>
      </c>
      <c r="I4640" s="657"/>
      <c r="J4640" s="226"/>
      <c r="O4640" s="296"/>
    </row>
    <row r="4641" spans="1:15">
      <c r="A4641" s="227" t="str">
        <f t="shared" ref="A4641:A4652" si="843">IF(I4641=0,"-",VLOOKUP(I4641,EQUIPOS,2,FALSE))</f>
        <v>-</v>
      </c>
      <c r="B4641" s="228"/>
      <c r="C4641" s="228"/>
      <c r="D4641" s="494"/>
      <c r="E4641" s="229">
        <f t="shared" ref="E4641:E4652" si="844">IF(I4641=0,0,VLOOKUP(I4641,EQUIPOS,4,FALSE))</f>
        <v>0</v>
      </c>
      <c r="F4641" s="230">
        <f t="shared" ref="F4641:F4652" si="845">IF(D4641=0,0,E4641/D4641)</f>
        <v>0</v>
      </c>
      <c r="G4641" s="231"/>
      <c r="I4641" s="658"/>
    </row>
    <row r="4642" spans="1:15">
      <c r="A4642" s="227" t="str">
        <f t="shared" si="843"/>
        <v>-</v>
      </c>
      <c r="B4642" s="228"/>
      <c r="C4642" s="228"/>
      <c r="D4642" s="494"/>
      <c r="E4642" s="229">
        <f t="shared" si="844"/>
        <v>0</v>
      </c>
      <c r="F4642" s="230">
        <f t="shared" si="845"/>
        <v>0</v>
      </c>
      <c r="G4642" s="232"/>
      <c r="I4642" s="658"/>
    </row>
    <row r="4643" spans="1:15">
      <c r="A4643" s="227" t="str">
        <f t="shared" si="843"/>
        <v>-</v>
      </c>
      <c r="B4643" s="228"/>
      <c r="C4643" s="228"/>
      <c r="D4643" s="494"/>
      <c r="E4643" s="229">
        <f t="shared" si="844"/>
        <v>0</v>
      </c>
      <c r="F4643" s="230">
        <f t="shared" si="845"/>
        <v>0</v>
      </c>
      <c r="G4643" s="232"/>
      <c r="I4643" s="658"/>
    </row>
    <row r="4644" spans="1:15">
      <c r="A4644" s="227" t="str">
        <f t="shared" si="843"/>
        <v>-</v>
      </c>
      <c r="B4644" s="228"/>
      <c r="C4644" s="228"/>
      <c r="D4644" s="494"/>
      <c r="E4644" s="229">
        <f t="shared" si="844"/>
        <v>0</v>
      </c>
      <c r="F4644" s="230">
        <f t="shared" si="845"/>
        <v>0</v>
      </c>
      <c r="G4644" s="232"/>
      <c r="I4644" s="658"/>
    </row>
    <row r="4645" spans="1:15">
      <c r="A4645" s="227" t="str">
        <f t="shared" si="843"/>
        <v>-</v>
      </c>
      <c r="B4645" s="228"/>
      <c r="C4645" s="228"/>
      <c r="D4645" s="494"/>
      <c r="E4645" s="229">
        <f t="shared" si="844"/>
        <v>0</v>
      </c>
      <c r="F4645" s="230">
        <f t="shared" si="845"/>
        <v>0</v>
      </c>
      <c r="G4645" s="232"/>
      <c r="I4645" s="658"/>
    </row>
    <row r="4646" spans="1:15">
      <c r="A4646" s="227" t="str">
        <f t="shared" si="843"/>
        <v>-</v>
      </c>
      <c r="B4646" s="228"/>
      <c r="C4646" s="228"/>
      <c r="D4646" s="494"/>
      <c r="E4646" s="229">
        <f t="shared" si="844"/>
        <v>0</v>
      </c>
      <c r="F4646" s="230">
        <f t="shared" si="845"/>
        <v>0</v>
      </c>
      <c r="G4646" s="232"/>
      <c r="I4646" s="658"/>
    </row>
    <row r="4647" spans="1:15">
      <c r="A4647" s="227" t="str">
        <f t="shared" si="843"/>
        <v>-</v>
      </c>
      <c r="B4647" s="228"/>
      <c r="C4647" s="228"/>
      <c r="D4647" s="494"/>
      <c r="E4647" s="229">
        <f t="shared" si="844"/>
        <v>0</v>
      </c>
      <c r="F4647" s="230">
        <f t="shared" si="845"/>
        <v>0</v>
      </c>
      <c r="G4647" s="232"/>
      <c r="I4647" s="658"/>
    </row>
    <row r="4648" spans="1:15">
      <c r="A4648" s="227" t="str">
        <f t="shared" si="843"/>
        <v>-</v>
      </c>
      <c r="B4648" s="228"/>
      <c r="C4648" s="228"/>
      <c r="D4648" s="494"/>
      <c r="E4648" s="229">
        <f t="shared" si="844"/>
        <v>0</v>
      </c>
      <c r="F4648" s="230">
        <f t="shared" si="845"/>
        <v>0</v>
      </c>
      <c r="G4648" s="232"/>
      <c r="I4648" s="658"/>
    </row>
    <row r="4649" spans="1:15">
      <c r="A4649" s="227" t="str">
        <f t="shared" si="843"/>
        <v>-</v>
      </c>
      <c r="B4649" s="228"/>
      <c r="C4649" s="228"/>
      <c r="D4649" s="494"/>
      <c r="E4649" s="229">
        <f t="shared" si="844"/>
        <v>0</v>
      </c>
      <c r="F4649" s="230">
        <f t="shared" si="845"/>
        <v>0</v>
      </c>
      <c r="G4649" s="232"/>
      <c r="I4649" s="658"/>
    </row>
    <row r="4650" spans="1:15">
      <c r="A4650" s="227" t="str">
        <f t="shared" si="843"/>
        <v>-</v>
      </c>
      <c r="B4650" s="228"/>
      <c r="C4650" s="228"/>
      <c r="D4650" s="494"/>
      <c r="E4650" s="229">
        <f t="shared" si="844"/>
        <v>0</v>
      </c>
      <c r="F4650" s="230">
        <f t="shared" si="845"/>
        <v>0</v>
      </c>
      <c r="G4650" s="232"/>
      <c r="I4650" s="658"/>
    </row>
    <row r="4651" spans="1:15">
      <c r="A4651" s="227" t="str">
        <f t="shared" si="843"/>
        <v>-</v>
      </c>
      <c r="B4651" s="228"/>
      <c r="C4651" s="228"/>
      <c r="D4651" s="494"/>
      <c r="E4651" s="229">
        <f t="shared" si="844"/>
        <v>0</v>
      </c>
      <c r="F4651" s="230">
        <f t="shared" si="845"/>
        <v>0</v>
      </c>
      <c r="G4651" s="232"/>
      <c r="I4651" s="658"/>
    </row>
    <row r="4652" spans="1:15">
      <c r="A4652" s="227" t="str">
        <f t="shared" si="843"/>
        <v>-</v>
      </c>
      <c r="B4652" s="228"/>
      <c r="C4652" s="228"/>
      <c r="D4652" s="494"/>
      <c r="E4652" s="229">
        <f t="shared" si="844"/>
        <v>0</v>
      </c>
      <c r="F4652" s="230">
        <f t="shared" si="845"/>
        <v>0</v>
      </c>
      <c r="G4652" s="232"/>
      <c r="I4652" s="658"/>
    </row>
    <row r="4653" spans="1:15" ht="13.5" thickBot="1">
      <c r="A4653" s="234"/>
      <c r="B4653" s="456"/>
      <c r="C4653" s="235"/>
      <c r="D4653" s="503"/>
      <c r="E4653" s="237"/>
      <c r="F4653" s="238" t="s">
        <v>80</v>
      </c>
      <c r="G4653" s="239">
        <f>SUM(F4641:F4652)</f>
        <v>0</v>
      </c>
      <c r="I4653" s="659"/>
    </row>
    <row r="4654" spans="1:15" ht="13.5" thickTop="1">
      <c r="A4654" s="240" t="s">
        <v>67</v>
      </c>
      <c r="B4654" s="446"/>
      <c r="C4654" s="241"/>
      <c r="D4654" s="509"/>
      <c r="E4654" s="243"/>
      <c r="F4654" s="242"/>
      <c r="G4654" s="244"/>
      <c r="I4654" s="659"/>
    </row>
    <row r="4655" spans="1:15" s="220" customFormat="1" ht="26">
      <c r="A4655" s="245" t="s">
        <v>57</v>
      </c>
      <c r="B4655" s="455"/>
      <c r="C4655" s="247" t="s">
        <v>58</v>
      </c>
      <c r="D4655" s="515" t="s">
        <v>68</v>
      </c>
      <c r="E4655" s="248" t="s">
        <v>69</v>
      </c>
      <c r="F4655" s="249" t="s">
        <v>79</v>
      </c>
      <c r="G4655" s="250" t="s">
        <v>70</v>
      </c>
      <c r="I4655" s="657"/>
      <c r="J4655" s="226"/>
      <c r="O4655" s="296"/>
    </row>
    <row r="4656" spans="1:15">
      <c r="A4656" s="748" t="str">
        <f t="shared" ref="A4656:A4667" si="846">IF(I4656=0,"",VLOOKUP(I4656,MATERIALES,2,FALSE))</f>
        <v/>
      </c>
      <c r="B4656" s="749"/>
      <c r="C4656" s="251" t="str">
        <f t="shared" ref="C4656:C4664" si="847">IF(I4656=0,"",VLOOKUP(I4656,MATERIALES,3,FALSE))</f>
        <v/>
      </c>
      <c r="D4656" s="494"/>
      <c r="E4656" s="252">
        <f t="shared" ref="E4656:E4667" si="848">IF(I4656=0,0,VLOOKUP(I4656,MATERIALES,4,FALSE))</f>
        <v>0</v>
      </c>
      <c r="F4656" s="230">
        <f>D4656*E4656</f>
        <v>0</v>
      </c>
      <c r="G4656" s="231"/>
      <c r="I4656" s="658"/>
    </row>
    <row r="4657" spans="1:9">
      <c r="A4657" s="748" t="str">
        <f t="shared" si="846"/>
        <v/>
      </c>
      <c r="B4657" s="749"/>
      <c r="C4657" s="251" t="str">
        <f t="shared" si="847"/>
        <v/>
      </c>
      <c r="D4657" s="494"/>
      <c r="E4657" s="252">
        <f t="shared" si="848"/>
        <v>0</v>
      </c>
      <c r="F4657" s="230">
        <f t="shared" ref="F4657:F4667" si="849">D4657*E4657</f>
        <v>0</v>
      </c>
      <c r="G4657" s="232"/>
      <c r="I4657" s="658"/>
    </row>
    <row r="4658" spans="1:9">
      <c r="A4658" s="748" t="str">
        <f t="shared" si="846"/>
        <v/>
      </c>
      <c r="B4658" s="749"/>
      <c r="C4658" s="251" t="str">
        <f t="shared" si="847"/>
        <v/>
      </c>
      <c r="D4658" s="494"/>
      <c r="E4658" s="252">
        <f t="shared" si="848"/>
        <v>0</v>
      </c>
      <c r="F4658" s="230">
        <f t="shared" si="849"/>
        <v>0</v>
      </c>
      <c r="G4658" s="232"/>
      <c r="I4658" s="658"/>
    </row>
    <row r="4659" spans="1:9">
      <c r="A4659" s="748" t="str">
        <f t="shared" si="846"/>
        <v/>
      </c>
      <c r="B4659" s="749"/>
      <c r="C4659" s="251" t="str">
        <f t="shared" si="847"/>
        <v/>
      </c>
      <c r="D4659" s="494"/>
      <c r="E4659" s="252">
        <f t="shared" si="848"/>
        <v>0</v>
      </c>
      <c r="F4659" s="230">
        <f t="shared" si="849"/>
        <v>0</v>
      </c>
      <c r="G4659" s="232"/>
      <c r="I4659" s="658"/>
    </row>
    <row r="4660" spans="1:9">
      <c r="A4660" s="748" t="str">
        <f t="shared" si="846"/>
        <v/>
      </c>
      <c r="B4660" s="749"/>
      <c r="C4660" s="251" t="str">
        <f t="shared" si="847"/>
        <v/>
      </c>
      <c r="D4660" s="494"/>
      <c r="E4660" s="252">
        <f t="shared" si="848"/>
        <v>0</v>
      </c>
      <c r="F4660" s="230">
        <f t="shared" si="849"/>
        <v>0</v>
      </c>
      <c r="G4660" s="232"/>
      <c r="I4660" s="658"/>
    </row>
    <row r="4661" spans="1:9">
      <c r="A4661" s="748" t="str">
        <f t="shared" si="846"/>
        <v/>
      </c>
      <c r="B4661" s="749"/>
      <c r="C4661" s="251" t="str">
        <f t="shared" si="847"/>
        <v/>
      </c>
      <c r="D4661" s="494"/>
      <c r="E4661" s="252">
        <f t="shared" si="848"/>
        <v>0</v>
      </c>
      <c r="F4661" s="230">
        <f t="shared" si="849"/>
        <v>0</v>
      </c>
      <c r="G4661" s="232"/>
      <c r="I4661" s="658"/>
    </row>
    <row r="4662" spans="1:9">
      <c r="A4662" s="748" t="str">
        <f t="shared" si="846"/>
        <v/>
      </c>
      <c r="B4662" s="749"/>
      <c r="C4662" s="251" t="str">
        <f t="shared" si="847"/>
        <v/>
      </c>
      <c r="D4662" s="494"/>
      <c r="E4662" s="252">
        <f t="shared" si="848"/>
        <v>0</v>
      </c>
      <c r="F4662" s="230">
        <f t="shared" si="849"/>
        <v>0</v>
      </c>
      <c r="G4662" s="232"/>
      <c r="I4662" s="658"/>
    </row>
    <row r="4663" spans="1:9">
      <c r="A4663" s="748" t="str">
        <f t="shared" si="846"/>
        <v/>
      </c>
      <c r="B4663" s="749"/>
      <c r="C4663" s="251" t="str">
        <f t="shared" si="847"/>
        <v/>
      </c>
      <c r="D4663" s="494"/>
      <c r="E4663" s="252">
        <f t="shared" si="848"/>
        <v>0</v>
      </c>
      <c r="F4663" s="230">
        <f t="shared" si="849"/>
        <v>0</v>
      </c>
      <c r="G4663" s="253"/>
      <c r="I4663" s="658"/>
    </row>
    <row r="4664" spans="1:9">
      <c r="A4664" s="748" t="str">
        <f t="shared" si="846"/>
        <v/>
      </c>
      <c r="B4664" s="749"/>
      <c r="C4664" s="251" t="str">
        <f t="shared" si="847"/>
        <v/>
      </c>
      <c r="D4664" s="494"/>
      <c r="E4664" s="252">
        <f t="shared" si="848"/>
        <v>0</v>
      </c>
      <c r="F4664" s="230">
        <f t="shared" si="849"/>
        <v>0</v>
      </c>
      <c r="G4664" s="232"/>
      <c r="I4664" s="658"/>
    </row>
    <row r="4665" spans="1:9">
      <c r="A4665" s="748" t="str">
        <f t="shared" si="846"/>
        <v/>
      </c>
      <c r="B4665" s="749"/>
      <c r="C4665" s="251"/>
      <c r="D4665" s="494"/>
      <c r="E4665" s="252">
        <f t="shared" si="848"/>
        <v>0</v>
      </c>
      <c r="F4665" s="230">
        <f t="shared" si="849"/>
        <v>0</v>
      </c>
      <c r="G4665" s="232"/>
      <c r="I4665" s="658"/>
    </row>
    <row r="4666" spans="1:9">
      <c r="A4666" s="748" t="str">
        <f t="shared" si="846"/>
        <v/>
      </c>
      <c r="B4666" s="749"/>
      <c r="C4666" s="251"/>
      <c r="D4666" s="494"/>
      <c r="E4666" s="252">
        <f t="shared" si="848"/>
        <v>0</v>
      </c>
      <c r="F4666" s="230">
        <f t="shared" si="849"/>
        <v>0</v>
      </c>
      <c r="G4666" s="232"/>
      <c r="I4666" s="658"/>
    </row>
    <row r="4667" spans="1:9">
      <c r="A4667" s="748" t="str">
        <f t="shared" si="846"/>
        <v/>
      </c>
      <c r="B4667" s="749"/>
      <c r="C4667" s="251" t="str">
        <f t="shared" ref="C4667" si="850">IF(I4667=0,"",VLOOKUP(I4667,MATERIALES,3,FALSE))</f>
        <v/>
      </c>
      <c r="D4667" s="494"/>
      <c r="E4667" s="252">
        <f t="shared" si="848"/>
        <v>0</v>
      </c>
      <c r="F4667" s="230">
        <f t="shared" si="849"/>
        <v>0</v>
      </c>
      <c r="G4667" s="233"/>
      <c r="I4667" s="658"/>
    </row>
    <row r="4668" spans="1:9" ht="26.25" customHeight="1" thickBot="1">
      <c r="A4668" s="214"/>
      <c r="B4668" s="438"/>
      <c r="C4668" s="215"/>
      <c r="D4668" s="483"/>
      <c r="E4668" s="254"/>
      <c r="F4668" s="255" t="s">
        <v>81</v>
      </c>
      <c r="G4668" s="253">
        <f>SUM(F4656:F4667)</f>
        <v>0</v>
      </c>
      <c r="I4668" s="659"/>
    </row>
    <row r="4669" spans="1:9" ht="14" thickTop="1" thickBot="1">
      <c r="A4669" s="256" t="s">
        <v>72</v>
      </c>
      <c r="B4669" s="445"/>
      <c r="C4669" s="257"/>
      <c r="D4669" s="523"/>
      <c r="E4669" s="259"/>
      <c r="F4669" s="258"/>
      <c r="G4669" s="260"/>
      <c r="I4669" s="659"/>
    </row>
    <row r="4670" spans="1:9" ht="13.5" thickTop="1">
      <c r="A4670" s="245" t="s">
        <v>57</v>
      </c>
      <c r="B4670" s="455"/>
      <c r="C4670" s="248" t="s">
        <v>71</v>
      </c>
      <c r="D4670" s="515" t="s">
        <v>75</v>
      </c>
      <c r="E4670" s="248" t="s">
        <v>98</v>
      </c>
      <c r="F4670" s="249" t="s">
        <v>79</v>
      </c>
      <c r="G4670" s="250" t="s">
        <v>70</v>
      </c>
      <c r="I4670" s="659"/>
    </row>
    <row r="4671" spans="1:9">
      <c r="A4671" s="748" t="str">
        <f>IF(I4671=0,"",VLOOKUP(I4671,EQUIPOS,2,FALSE))</f>
        <v/>
      </c>
      <c r="B4671" s="749"/>
      <c r="C4671" s="195"/>
      <c r="D4671" s="494"/>
      <c r="E4671" s="252">
        <f>IF(I4671=0,0,VLOOKUP(I4671,EQUIPOS,4,FALSE))</f>
        <v>0</v>
      </c>
      <c r="F4671" s="230">
        <f>C4671*D4671*E4671</f>
        <v>0</v>
      </c>
      <c r="G4671" s="231"/>
      <c r="I4671" s="658"/>
    </row>
    <row r="4672" spans="1:9">
      <c r="A4672" s="748" t="str">
        <f>IF(I4672=0,"",VLOOKUP(I4672,EQUIPOS,2,FALSE))</f>
        <v/>
      </c>
      <c r="B4672" s="749"/>
      <c r="C4672" s="195"/>
      <c r="D4672" s="494"/>
      <c r="E4672" s="252">
        <f>IF(I4672=0,0,VLOOKUP(I4672,EQUIPOS,4,FALSE))</f>
        <v>0</v>
      </c>
      <c r="F4672" s="230">
        <f t="shared" ref="F4672:F4675" si="851">C4672*D4672*E4672</f>
        <v>0</v>
      </c>
      <c r="G4672" s="232"/>
      <c r="I4672" s="658"/>
    </row>
    <row r="4673" spans="1:9">
      <c r="A4673" s="748" t="str">
        <f>IF(I4673=0,"",VLOOKUP(I4673,EQUIPOS,2,FALSE))</f>
        <v/>
      </c>
      <c r="B4673" s="749"/>
      <c r="C4673" s="195"/>
      <c r="D4673" s="494"/>
      <c r="E4673" s="252">
        <f>IF(I4673=0,0,VLOOKUP(I4673,EQUIPOS,4,FALSE))</f>
        <v>0</v>
      </c>
      <c r="F4673" s="230">
        <f t="shared" si="851"/>
        <v>0</v>
      </c>
      <c r="G4673" s="232"/>
      <c r="I4673" s="658"/>
    </row>
    <row r="4674" spans="1:9">
      <c r="A4674" s="748" t="str">
        <f>IF(I4674=0,"",VLOOKUP(I4674,EQUIPOS,2,FALSE))</f>
        <v/>
      </c>
      <c r="B4674" s="749"/>
      <c r="C4674" s="195"/>
      <c r="D4674" s="494"/>
      <c r="E4674" s="252">
        <f>IF(I4674=0,0,VLOOKUP(I4674,EQUIPOS,4,FALSE))</f>
        <v>0</v>
      </c>
      <c r="F4674" s="230">
        <f t="shared" si="851"/>
        <v>0</v>
      </c>
      <c r="G4674" s="232"/>
      <c r="I4674" s="658"/>
    </row>
    <row r="4675" spans="1:9">
      <c r="A4675" s="748" t="str">
        <f>IF(I4675=0,"",VLOOKUP(I4675,EQUIPOS,2,FALSE))</f>
        <v/>
      </c>
      <c r="B4675" s="749"/>
      <c r="C4675" s="195"/>
      <c r="D4675" s="494"/>
      <c r="E4675" s="252">
        <f>IF(I4675=0,0,VLOOKUP(I4675,EQUIPOS,4,FALSE))</f>
        <v>0</v>
      </c>
      <c r="F4675" s="230">
        <f t="shared" si="851"/>
        <v>0</v>
      </c>
      <c r="G4675" s="233"/>
      <c r="I4675" s="658"/>
    </row>
    <row r="4676" spans="1:9" ht="30.75" customHeight="1" thickBot="1">
      <c r="A4676" s="234"/>
      <c r="B4676" s="456"/>
      <c r="C4676" s="235"/>
      <c r="D4676" s="503"/>
      <c r="E4676" s="261"/>
      <c r="F4676" s="238" t="s">
        <v>82</v>
      </c>
      <c r="G4676" s="262">
        <f>SUM(F4671:F4675)</f>
        <v>0</v>
      </c>
      <c r="I4676" s="659"/>
    </row>
    <row r="4677" spans="1:9" ht="13.5" thickTop="1">
      <c r="A4677" s="240" t="s">
        <v>73</v>
      </c>
      <c r="B4677" s="446"/>
      <c r="C4677" s="241"/>
      <c r="D4677" s="509"/>
      <c r="E4677" s="243"/>
      <c r="F4677" s="242"/>
      <c r="G4677" s="244"/>
      <c r="I4677" s="659"/>
    </row>
    <row r="4678" spans="1:9" ht="26">
      <c r="A4678" s="245" t="s">
        <v>57</v>
      </c>
      <c r="B4678" s="454" t="s">
        <v>58</v>
      </c>
      <c r="C4678" s="247" t="s">
        <v>68</v>
      </c>
      <c r="D4678" s="515" t="s">
        <v>74</v>
      </c>
      <c r="E4678" s="248" t="s">
        <v>69</v>
      </c>
      <c r="F4678" s="249" t="s">
        <v>79</v>
      </c>
      <c r="G4678" s="250" t="s">
        <v>70</v>
      </c>
      <c r="H4678" s="220"/>
      <c r="I4678" s="657"/>
    </row>
    <row r="4679" spans="1:9">
      <c r="A4679" s="263" t="str">
        <f t="shared" ref="A4679:A4690" si="852">IF(I4679=0,"",VLOOKUP(I4679,MANOOBRA,2,FALSE))</f>
        <v/>
      </c>
      <c r="B4679" s="444" t="str">
        <f t="shared" ref="B4679:B4690" si="853">IF(I4679=0,"",VLOOKUP(I4679,MANOOBRA,3,FALSE))</f>
        <v/>
      </c>
      <c r="C4679" s="195"/>
      <c r="D4679" s="527"/>
      <c r="E4679" s="252">
        <f t="shared" ref="E4679:E4690" si="854">IF(I4679=0,0,VLOOKUP(I4679,MANOOBRA,4,FALSE))</f>
        <v>0</v>
      </c>
      <c r="F4679" s="230">
        <f>IF(D4679=0,0,C4679*E4679/D4679)</f>
        <v>0</v>
      </c>
      <c r="G4679" s="231"/>
      <c r="I4679" s="658"/>
    </row>
    <row r="4680" spans="1:9">
      <c r="A4680" s="263" t="str">
        <f t="shared" si="852"/>
        <v/>
      </c>
      <c r="B4680" s="444" t="str">
        <f t="shared" si="853"/>
        <v/>
      </c>
      <c r="C4680" s="195"/>
      <c r="D4680" s="527"/>
      <c r="E4680" s="252">
        <f t="shared" si="854"/>
        <v>0</v>
      </c>
      <c r="F4680" s="230">
        <f t="shared" ref="F4680:F4690" si="855">IF(D4680=0,0,C4680*E4680/D4680)</f>
        <v>0</v>
      </c>
      <c r="G4680" s="232"/>
      <c r="I4680" s="658"/>
    </row>
    <row r="4681" spans="1:9">
      <c r="A4681" s="263" t="str">
        <f t="shared" si="852"/>
        <v/>
      </c>
      <c r="B4681" s="444" t="str">
        <f t="shared" si="853"/>
        <v/>
      </c>
      <c r="C4681" s="195"/>
      <c r="D4681" s="527"/>
      <c r="E4681" s="252">
        <f t="shared" si="854"/>
        <v>0</v>
      </c>
      <c r="F4681" s="230">
        <f t="shared" si="855"/>
        <v>0</v>
      </c>
      <c r="G4681" s="232"/>
      <c r="I4681" s="658"/>
    </row>
    <row r="4682" spans="1:9">
      <c r="A4682" s="263" t="str">
        <f t="shared" si="852"/>
        <v/>
      </c>
      <c r="B4682" s="444" t="str">
        <f t="shared" si="853"/>
        <v/>
      </c>
      <c r="C4682" s="195"/>
      <c r="D4682" s="527"/>
      <c r="E4682" s="252">
        <f t="shared" si="854"/>
        <v>0</v>
      </c>
      <c r="F4682" s="230">
        <f t="shared" si="855"/>
        <v>0</v>
      </c>
      <c r="G4682" s="232"/>
      <c r="I4682" s="658"/>
    </row>
    <row r="4683" spans="1:9">
      <c r="A4683" s="263" t="str">
        <f t="shared" si="852"/>
        <v/>
      </c>
      <c r="B4683" s="444" t="str">
        <f t="shared" si="853"/>
        <v/>
      </c>
      <c r="C4683" s="195"/>
      <c r="D4683" s="527"/>
      <c r="E4683" s="252">
        <f t="shared" si="854"/>
        <v>0</v>
      </c>
      <c r="F4683" s="230">
        <f t="shared" si="855"/>
        <v>0</v>
      </c>
      <c r="G4683" s="232"/>
      <c r="I4683" s="658"/>
    </row>
    <row r="4684" spans="1:9">
      <c r="A4684" s="263" t="str">
        <f t="shared" si="852"/>
        <v/>
      </c>
      <c r="B4684" s="444" t="str">
        <f t="shared" si="853"/>
        <v/>
      </c>
      <c r="C4684" s="195"/>
      <c r="D4684" s="527"/>
      <c r="E4684" s="252">
        <f t="shared" si="854"/>
        <v>0</v>
      </c>
      <c r="F4684" s="230">
        <f t="shared" si="855"/>
        <v>0</v>
      </c>
      <c r="G4684" s="232"/>
      <c r="I4684" s="658"/>
    </row>
    <row r="4685" spans="1:9">
      <c r="A4685" s="263" t="str">
        <f t="shared" si="852"/>
        <v/>
      </c>
      <c r="B4685" s="444" t="str">
        <f t="shared" si="853"/>
        <v/>
      </c>
      <c r="C4685" s="195"/>
      <c r="D4685" s="527"/>
      <c r="E4685" s="252">
        <f t="shared" si="854"/>
        <v>0</v>
      </c>
      <c r="F4685" s="230">
        <f t="shared" si="855"/>
        <v>0</v>
      </c>
      <c r="G4685" s="232"/>
      <c r="I4685" s="658"/>
    </row>
    <row r="4686" spans="1:9">
      <c r="A4686" s="263" t="str">
        <f t="shared" si="852"/>
        <v/>
      </c>
      <c r="B4686" s="444" t="str">
        <f t="shared" si="853"/>
        <v/>
      </c>
      <c r="C4686" s="195"/>
      <c r="D4686" s="527"/>
      <c r="E4686" s="252">
        <f t="shared" si="854"/>
        <v>0</v>
      </c>
      <c r="F4686" s="230">
        <f t="shared" si="855"/>
        <v>0</v>
      </c>
      <c r="G4686" s="232"/>
      <c r="I4686" s="658"/>
    </row>
    <row r="4687" spans="1:9">
      <c r="A4687" s="263" t="str">
        <f t="shared" si="852"/>
        <v/>
      </c>
      <c r="B4687" s="444" t="str">
        <f t="shared" si="853"/>
        <v/>
      </c>
      <c r="C4687" s="195"/>
      <c r="D4687" s="527"/>
      <c r="E4687" s="252">
        <f t="shared" si="854"/>
        <v>0</v>
      </c>
      <c r="F4687" s="230">
        <f t="shared" si="855"/>
        <v>0</v>
      </c>
      <c r="G4687" s="232"/>
      <c r="I4687" s="658"/>
    </row>
    <row r="4688" spans="1:9">
      <c r="A4688" s="263" t="str">
        <f t="shared" si="852"/>
        <v/>
      </c>
      <c r="B4688" s="444" t="str">
        <f t="shared" si="853"/>
        <v/>
      </c>
      <c r="C4688" s="195"/>
      <c r="D4688" s="527"/>
      <c r="E4688" s="252">
        <f t="shared" si="854"/>
        <v>0</v>
      </c>
      <c r="F4688" s="230">
        <f t="shared" si="855"/>
        <v>0</v>
      </c>
      <c r="G4688" s="232"/>
      <c r="I4688" s="658"/>
    </row>
    <row r="4689" spans="1:16">
      <c r="A4689" s="263" t="str">
        <f t="shared" si="852"/>
        <v/>
      </c>
      <c r="B4689" s="444" t="str">
        <f t="shared" si="853"/>
        <v/>
      </c>
      <c r="C4689" s="195"/>
      <c r="D4689" s="527"/>
      <c r="E4689" s="252">
        <f t="shared" si="854"/>
        <v>0</v>
      </c>
      <c r="F4689" s="230">
        <f t="shared" si="855"/>
        <v>0</v>
      </c>
      <c r="G4689" s="232"/>
      <c r="I4689" s="658"/>
    </row>
    <row r="4690" spans="1:16">
      <c r="A4690" s="263" t="str">
        <f t="shared" si="852"/>
        <v/>
      </c>
      <c r="B4690" s="444" t="str">
        <f t="shared" si="853"/>
        <v/>
      </c>
      <c r="C4690" s="195"/>
      <c r="D4690" s="527"/>
      <c r="E4690" s="252">
        <f t="shared" si="854"/>
        <v>0</v>
      </c>
      <c r="F4690" s="230">
        <f t="shared" si="855"/>
        <v>0</v>
      </c>
      <c r="G4690" s="233"/>
      <c r="I4690" s="658"/>
    </row>
    <row r="4691" spans="1:16" ht="31.5" customHeight="1" thickBot="1">
      <c r="A4691" s="234"/>
      <c r="B4691" s="456"/>
      <c r="C4691" s="235"/>
      <c r="D4691" s="237"/>
      <c r="E4691" s="237"/>
      <c r="F4691" s="238" t="s">
        <v>83</v>
      </c>
      <c r="G4691" s="262">
        <f>SUM(F4679:F4690)</f>
        <v>0</v>
      </c>
      <c r="I4691" s="659"/>
    </row>
    <row r="4692" spans="1:16" ht="13.5" thickTop="1">
      <c r="A4692" s="186" t="s">
        <v>76</v>
      </c>
      <c r="B4692" s="446"/>
      <c r="C4692" s="241"/>
      <c r="D4692" s="243"/>
      <c r="E4692" s="243"/>
      <c r="F4692" s="242"/>
      <c r="G4692" s="244"/>
      <c r="I4692" s="659"/>
    </row>
    <row r="4693" spans="1:16">
      <c r="A4693" s="245" t="s">
        <v>57</v>
      </c>
      <c r="B4693" s="455"/>
      <c r="C4693" s="246"/>
      <c r="D4693" s="317"/>
      <c r="E4693" s="248" t="s">
        <v>77</v>
      </c>
      <c r="F4693" s="249" t="s">
        <v>78</v>
      </c>
      <c r="G4693" s="264" t="s">
        <v>77</v>
      </c>
      <c r="H4693" s="220"/>
      <c r="I4693" s="657"/>
    </row>
    <row r="4694" spans="1:16">
      <c r="A4694" s="185" t="s">
        <v>87</v>
      </c>
      <c r="B4694" s="453"/>
      <c r="C4694" s="265"/>
      <c r="D4694" s="318"/>
      <c r="E4694" s="229">
        <f>SUM(G4653,G4668,G4676,G4691)</f>
        <v>0</v>
      </c>
      <c r="F4694" s="266">
        <f>A</f>
        <v>0</v>
      </c>
      <c r="G4694" s="267">
        <f>E4694*F4694</f>
        <v>0</v>
      </c>
      <c r="I4694" s="659"/>
    </row>
    <row r="4695" spans="1:16">
      <c r="A4695" s="185" t="s">
        <v>85</v>
      </c>
      <c r="B4695" s="453"/>
      <c r="C4695" s="265"/>
      <c r="D4695" s="318"/>
      <c r="E4695" s="229">
        <f>SUM(G4653,G4668,G4676,G4691)</f>
        <v>0</v>
      </c>
      <c r="F4695" s="266">
        <f>I</f>
        <v>0</v>
      </c>
      <c r="G4695" s="267">
        <f>E4695*F4695</f>
        <v>0</v>
      </c>
      <c r="I4695" s="659"/>
    </row>
    <row r="4696" spans="1:16">
      <c r="A4696" s="185" t="s">
        <v>86</v>
      </c>
      <c r="B4696" s="453"/>
      <c r="C4696" s="265"/>
      <c r="D4696" s="318"/>
      <c r="E4696" s="229">
        <f>SUM(G4653,G4668,G4676,G4691)</f>
        <v>0</v>
      </c>
      <c r="F4696" s="266">
        <f>U</f>
        <v>0</v>
      </c>
      <c r="G4696" s="267">
        <f>E4696*F4696</f>
        <v>0</v>
      </c>
      <c r="I4696" s="659"/>
    </row>
    <row r="4697" spans="1:16" ht="33" customHeight="1" thickBot="1">
      <c r="A4697" s="234"/>
      <c r="B4697" s="456"/>
      <c r="C4697" s="235"/>
      <c r="D4697" s="237"/>
      <c r="E4697" s="237"/>
      <c r="F4697" s="268" t="s">
        <v>84</v>
      </c>
      <c r="G4697" s="262">
        <f>SUM(G4694:G4696)</f>
        <v>0</v>
      </c>
      <c r="I4697" s="659"/>
      <c r="J4697" s="295"/>
      <c r="K4697" s="296"/>
      <c r="L4697" s="296"/>
      <c r="M4697" s="296"/>
      <c r="N4697" s="296"/>
      <c r="O4697" s="296"/>
    </row>
    <row r="4698" spans="1:16" s="211" customFormat="1" ht="14" thickTop="1" thickBot="1">
      <c r="A4698" s="269"/>
      <c r="B4698" s="443"/>
      <c r="C4698" s="270"/>
      <c r="D4698" s="319"/>
      <c r="E4698" s="271" t="s">
        <v>89</v>
      </c>
      <c r="F4698" s="272"/>
      <c r="G4698" s="273">
        <f>ROUND(SUM(G4653,G4668,G4676,G4691,G4697),0)</f>
        <v>0</v>
      </c>
      <c r="I4698" s="660"/>
      <c r="J4698" s="212" t="str">
        <f>B4637</f>
        <v>3,2,3</v>
      </c>
      <c r="K4698" s="274">
        <f>E4694</f>
        <v>0</v>
      </c>
      <c r="L4698" s="294">
        <f>G4694</f>
        <v>0</v>
      </c>
      <c r="M4698" s="294">
        <f>G4695</f>
        <v>0</v>
      </c>
      <c r="N4698" s="294">
        <f>G4696</f>
        <v>0</v>
      </c>
      <c r="O4698" s="299">
        <f>SUM(K4698:N4698)</f>
        <v>0</v>
      </c>
      <c r="P4698" s="294"/>
    </row>
    <row r="4699" spans="1:16" ht="13.5" thickTop="1">
      <c r="A4699" s="275" t="s">
        <v>97</v>
      </c>
      <c r="B4699" s="438"/>
      <c r="C4699" s="215"/>
      <c r="D4699" s="217"/>
      <c r="E4699" s="217"/>
      <c r="F4699" s="216"/>
      <c r="G4699" s="219"/>
      <c r="I4699" s="659"/>
      <c r="P4699" s="294"/>
    </row>
    <row r="4700" spans="1:16">
      <c r="A4700" s="275"/>
      <c r="B4700" s="452"/>
      <c r="C4700" s="276"/>
      <c r="D4700" s="320"/>
      <c r="E4700" s="217"/>
      <c r="F4700" s="216"/>
      <c r="G4700" s="277">
        <f ca="1">TODAY()</f>
        <v>44839</v>
      </c>
      <c r="I4700" s="659"/>
      <c r="P4700" s="294"/>
    </row>
    <row r="4701" spans="1:16">
      <c r="A4701" s="555"/>
      <c r="B4701" s="438"/>
      <c r="C4701" s="215"/>
      <c r="D4701" s="217"/>
      <c r="E4701" s="217"/>
      <c r="F4701" s="216"/>
      <c r="G4701" s="556"/>
      <c r="I4701" s="659"/>
      <c r="P4701" s="294"/>
    </row>
    <row r="4702" spans="1:16">
      <c r="A4702" s="555"/>
      <c r="B4702" s="438"/>
      <c r="C4702" s="215"/>
      <c r="D4702" s="217"/>
      <c r="E4702" s="217"/>
      <c r="F4702" s="216"/>
      <c r="G4702" s="556"/>
      <c r="I4702" s="434"/>
      <c r="P4702" s="294"/>
    </row>
    <row r="4703" spans="1:16">
      <c r="A4703" s="555"/>
      <c r="B4703" s="438"/>
      <c r="C4703" s="215"/>
      <c r="D4703" s="217"/>
      <c r="E4703" s="217"/>
      <c r="F4703" s="216"/>
      <c r="G4703" s="556"/>
      <c r="I4703" s="434"/>
      <c r="P4703" s="294"/>
    </row>
    <row r="4704" spans="1:16" s="199" customFormat="1">
      <c r="A4704" s="196" t="s">
        <v>109</v>
      </c>
      <c r="B4704" s="458"/>
      <c r="C4704" s="196"/>
      <c r="D4704" s="198"/>
      <c r="E4704" s="198"/>
      <c r="F4704" s="197"/>
      <c r="G4704" s="197"/>
      <c r="I4704" s="321"/>
      <c r="J4704" s="200"/>
      <c r="O4704" s="297"/>
    </row>
    <row r="4705" spans="1:15" s="199" customFormat="1">
      <c r="A4705" s="196" t="str">
        <f>CONCATENATE('Prestaciones y AIU'!A5063," ANALISIS DE PRECIOS UNITARIOS")</f>
        <v xml:space="preserve"> ANALISIS DE PRECIOS UNITARIOS</v>
      </c>
      <c r="B4705" s="458"/>
      <c r="C4705" s="196"/>
      <c r="D4705" s="198"/>
      <c r="E4705" s="198"/>
      <c r="F4705" s="197"/>
      <c r="G4705" s="197"/>
      <c r="I4705" s="321"/>
      <c r="J4705" s="200"/>
      <c r="O4705" s="297"/>
    </row>
    <row r="4706" spans="1:15" s="199" customFormat="1">
      <c r="A4706" s="196" t="str">
        <f>Objeto_LIC</f>
        <v>OPTIMIZACION DEL SISTEMA DE ABASTECIMIENTO (ADUCCION, PRETRATAMIENTO Y CONDUCCION) DEL MUNICPIO DE TAME, DEPARTAMENTO DE ARAUCA</v>
      </c>
      <c r="B4706" s="458"/>
      <c r="C4706" s="196"/>
      <c r="D4706" s="198"/>
      <c r="E4706" s="198"/>
      <c r="F4706" s="197"/>
      <c r="G4706" s="197"/>
      <c r="I4706" s="321"/>
      <c r="J4706" s="200"/>
      <c r="O4706" s="297"/>
    </row>
    <row r="4707" spans="1:15" s="199" customFormat="1">
      <c r="A4707" s="196"/>
      <c r="B4707" s="458"/>
      <c r="C4707" s="196"/>
      <c r="D4707" s="198"/>
      <c r="E4707" s="198"/>
      <c r="F4707" s="197"/>
      <c r="G4707" s="197"/>
      <c r="I4707" s="321"/>
      <c r="J4707" s="200"/>
      <c r="O4707" s="297"/>
    </row>
    <row r="4708" spans="1:15" ht="13.5" thickBot="1">
      <c r="A4708" s="201"/>
      <c r="B4708" s="448"/>
      <c r="C4708" s="201"/>
      <c r="D4708" s="203"/>
      <c r="E4708" s="203"/>
      <c r="F4708" s="202"/>
      <c r="G4708" s="202"/>
    </row>
    <row r="4709" spans="1:15" s="211" customFormat="1" ht="13.5" thickTop="1">
      <c r="A4709" s="206"/>
      <c r="B4709" s="457"/>
      <c r="C4709" s="207"/>
      <c r="D4709" s="209"/>
      <c r="E4709" s="209"/>
      <c r="F4709" s="208"/>
      <c r="G4709" s="210" t="s">
        <v>110</v>
      </c>
      <c r="I4709" s="323"/>
      <c r="J4709" s="212"/>
      <c r="O4709" s="297"/>
    </row>
    <row r="4710" spans="1:15">
      <c r="A4710" s="213" t="s">
        <v>62</v>
      </c>
      <c r="B4710" s="750">
        <f>Proponente</f>
        <v>0</v>
      </c>
      <c r="C4710" s="750"/>
      <c r="D4710" s="750"/>
      <c r="E4710" s="750"/>
      <c r="F4710" s="750"/>
      <c r="G4710" s="751"/>
    </row>
    <row r="4711" spans="1:15" ht="12.75" customHeight="1">
      <c r="A4711" s="213" t="s">
        <v>63</v>
      </c>
      <c r="B4711" s="470" t="s">
        <v>388</v>
      </c>
      <c r="C4711" s="750" t="str">
        <f>VLOOKUP(B4711,Presupuesto!$A$4:$B$106,2,FALSE)</f>
        <v>Retiro de material sobrante de la excavación (Distancia a cantera 11 Km)</v>
      </c>
      <c r="D4711" s="750"/>
      <c r="E4711" s="750"/>
      <c r="F4711" s="750"/>
      <c r="G4711" s="751"/>
    </row>
    <row r="4712" spans="1:15">
      <c r="A4712" s="214"/>
      <c r="B4712" s="438"/>
      <c r="C4712" s="215"/>
      <c r="D4712" s="217"/>
      <c r="E4712" s="217"/>
      <c r="F4712" s="218" t="s">
        <v>88</v>
      </c>
      <c r="G4712" s="582" t="str">
        <f>IF(B4711=0,"-",VLOOKUP(B4711,Presupuesto!$A$5:$C$119,3,FALSE))</f>
        <v>M3*Km</v>
      </c>
      <c r="H4712" s="582"/>
      <c r="I4712" s="582"/>
      <c r="J4712" s="582"/>
      <c r="K4712" s="583"/>
    </row>
    <row r="4713" spans="1:15" ht="13.5" thickBot="1">
      <c r="A4713" s="213" t="s">
        <v>64</v>
      </c>
      <c r="B4713" s="438"/>
      <c r="C4713" s="215"/>
      <c r="D4713" s="217"/>
      <c r="E4713" s="217"/>
      <c r="F4713" s="216"/>
      <c r="G4713" s="219"/>
      <c r="I4713" s="324"/>
      <c r="J4713" s="295"/>
      <c r="K4713" s="296"/>
      <c r="L4713" s="296"/>
      <c r="M4713" s="296"/>
      <c r="N4713" s="296"/>
      <c r="O4713" s="296"/>
    </row>
    <row r="4714" spans="1:15" s="220" customFormat="1" ht="13.5" thickTop="1">
      <c r="A4714" s="221" t="s">
        <v>57</v>
      </c>
      <c r="B4714" s="447" t="s">
        <v>65</v>
      </c>
      <c r="C4714" s="222" t="s">
        <v>66</v>
      </c>
      <c r="D4714" s="223" t="s">
        <v>74</v>
      </c>
      <c r="E4714" s="224" t="s">
        <v>100</v>
      </c>
      <c r="F4714" s="224" t="s">
        <v>79</v>
      </c>
      <c r="G4714" s="225" t="s">
        <v>70</v>
      </c>
      <c r="I4714" s="657"/>
      <c r="J4714" s="226"/>
      <c r="O4714" s="296"/>
    </row>
    <row r="4715" spans="1:15">
      <c r="A4715" s="227" t="str">
        <f>IF(I4715=0,"-",VLOOKUP(I4715,EQUIPOS,2,FALSE))</f>
        <v>-</v>
      </c>
      <c r="B4715" s="228"/>
      <c r="C4715" s="228"/>
      <c r="D4715" s="194"/>
      <c r="E4715" s="229">
        <f t="shared" ref="E4715:E4726" si="856">IF(I4715=0,0,VLOOKUP(I4715,EQUIPOS,4,FALSE))</f>
        <v>0</v>
      </c>
      <c r="F4715" s="230">
        <f t="shared" ref="F4715:F4726" si="857">IF(D4715=0,0,E4715/D4715)</f>
        <v>0</v>
      </c>
      <c r="G4715" s="231"/>
      <c r="I4715" s="658"/>
    </row>
    <row r="4716" spans="1:15">
      <c r="A4716" s="227" t="str">
        <f t="shared" ref="A4716:A4726" si="858">IF(I4716=0,"-",VLOOKUP(I4716,EQUIPOS,2,FALSE))</f>
        <v>-</v>
      </c>
      <c r="B4716" s="228"/>
      <c r="C4716" s="228"/>
      <c r="D4716" s="194"/>
      <c r="E4716" s="229">
        <f t="shared" si="856"/>
        <v>0</v>
      </c>
      <c r="F4716" s="230">
        <f t="shared" si="857"/>
        <v>0</v>
      </c>
      <c r="G4716" s="232"/>
      <c r="I4716" s="658"/>
    </row>
    <row r="4717" spans="1:15">
      <c r="A4717" s="227" t="str">
        <f t="shared" si="858"/>
        <v>-</v>
      </c>
      <c r="B4717" s="228"/>
      <c r="C4717" s="228"/>
      <c r="D4717" s="194"/>
      <c r="E4717" s="229">
        <f t="shared" si="856"/>
        <v>0</v>
      </c>
      <c r="F4717" s="230">
        <f t="shared" si="857"/>
        <v>0</v>
      </c>
      <c r="G4717" s="232"/>
      <c r="I4717" s="658"/>
    </row>
    <row r="4718" spans="1:15">
      <c r="A4718" s="227" t="str">
        <f t="shared" si="858"/>
        <v>-</v>
      </c>
      <c r="B4718" s="228"/>
      <c r="C4718" s="228"/>
      <c r="D4718" s="194"/>
      <c r="E4718" s="229">
        <f t="shared" si="856"/>
        <v>0</v>
      </c>
      <c r="F4718" s="230">
        <f t="shared" si="857"/>
        <v>0</v>
      </c>
      <c r="G4718" s="232"/>
      <c r="I4718" s="658"/>
    </row>
    <row r="4719" spans="1:15">
      <c r="A4719" s="227" t="str">
        <f t="shared" si="858"/>
        <v>-</v>
      </c>
      <c r="B4719" s="228"/>
      <c r="C4719" s="228"/>
      <c r="D4719" s="194"/>
      <c r="E4719" s="229">
        <f t="shared" si="856"/>
        <v>0</v>
      </c>
      <c r="F4719" s="230">
        <f t="shared" si="857"/>
        <v>0</v>
      </c>
      <c r="G4719" s="232"/>
      <c r="I4719" s="658"/>
    </row>
    <row r="4720" spans="1:15">
      <c r="A4720" s="227" t="str">
        <f t="shared" si="858"/>
        <v>-</v>
      </c>
      <c r="B4720" s="228"/>
      <c r="C4720" s="228"/>
      <c r="D4720" s="194"/>
      <c r="E4720" s="229">
        <f t="shared" si="856"/>
        <v>0</v>
      </c>
      <c r="F4720" s="230">
        <f t="shared" si="857"/>
        <v>0</v>
      </c>
      <c r="G4720" s="232"/>
      <c r="I4720" s="658"/>
    </row>
    <row r="4721" spans="1:15">
      <c r="A4721" s="227" t="str">
        <f t="shared" si="858"/>
        <v>-</v>
      </c>
      <c r="B4721" s="228"/>
      <c r="C4721" s="228"/>
      <c r="D4721" s="194"/>
      <c r="E4721" s="229">
        <f t="shared" si="856"/>
        <v>0</v>
      </c>
      <c r="F4721" s="230">
        <f t="shared" si="857"/>
        <v>0</v>
      </c>
      <c r="G4721" s="232"/>
      <c r="I4721" s="658"/>
    </row>
    <row r="4722" spans="1:15">
      <c r="A4722" s="227" t="str">
        <f t="shared" si="858"/>
        <v>-</v>
      </c>
      <c r="B4722" s="228"/>
      <c r="C4722" s="228"/>
      <c r="D4722" s="194"/>
      <c r="E4722" s="229">
        <f t="shared" si="856"/>
        <v>0</v>
      </c>
      <c r="F4722" s="230">
        <f t="shared" si="857"/>
        <v>0</v>
      </c>
      <c r="G4722" s="232"/>
      <c r="I4722" s="658"/>
    </row>
    <row r="4723" spans="1:15">
      <c r="A4723" s="227" t="str">
        <f t="shared" si="858"/>
        <v>-</v>
      </c>
      <c r="B4723" s="228"/>
      <c r="C4723" s="228"/>
      <c r="D4723" s="194"/>
      <c r="E4723" s="229">
        <f t="shared" si="856"/>
        <v>0</v>
      </c>
      <c r="F4723" s="230">
        <f t="shared" si="857"/>
        <v>0</v>
      </c>
      <c r="G4723" s="232"/>
      <c r="I4723" s="658"/>
    </row>
    <row r="4724" spans="1:15">
      <c r="A4724" s="227" t="str">
        <f t="shared" si="858"/>
        <v>-</v>
      </c>
      <c r="B4724" s="228"/>
      <c r="C4724" s="228"/>
      <c r="D4724" s="194"/>
      <c r="E4724" s="229">
        <f t="shared" si="856"/>
        <v>0</v>
      </c>
      <c r="F4724" s="230">
        <f t="shared" si="857"/>
        <v>0</v>
      </c>
      <c r="G4724" s="232"/>
      <c r="I4724" s="658"/>
    </row>
    <row r="4725" spans="1:15">
      <c r="A4725" s="227" t="str">
        <f t="shared" si="858"/>
        <v>-</v>
      </c>
      <c r="B4725" s="228"/>
      <c r="C4725" s="228"/>
      <c r="D4725" s="194"/>
      <c r="E4725" s="229">
        <f t="shared" si="856"/>
        <v>0</v>
      </c>
      <c r="F4725" s="230">
        <f t="shared" si="857"/>
        <v>0</v>
      </c>
      <c r="G4725" s="232"/>
      <c r="I4725" s="658"/>
    </row>
    <row r="4726" spans="1:15">
      <c r="A4726" s="227" t="str">
        <f t="shared" si="858"/>
        <v>-</v>
      </c>
      <c r="B4726" s="228"/>
      <c r="C4726" s="228"/>
      <c r="D4726" s="194"/>
      <c r="E4726" s="229">
        <f t="shared" si="856"/>
        <v>0</v>
      </c>
      <c r="F4726" s="230">
        <f t="shared" si="857"/>
        <v>0</v>
      </c>
      <c r="G4726" s="232"/>
      <c r="I4726" s="658"/>
    </row>
    <row r="4727" spans="1:15" ht="13.5" thickBot="1">
      <c r="A4727" s="234"/>
      <c r="B4727" s="456"/>
      <c r="C4727" s="235"/>
      <c r="D4727" s="237"/>
      <c r="E4727" s="237"/>
      <c r="F4727" s="238" t="s">
        <v>80</v>
      </c>
      <c r="G4727" s="239">
        <f>ROUND(SUM(F4715:F4726),0)</f>
        <v>0</v>
      </c>
      <c r="I4727" s="659"/>
    </row>
    <row r="4728" spans="1:15" ht="13.5" thickTop="1">
      <c r="A4728" s="240" t="s">
        <v>67</v>
      </c>
      <c r="B4728" s="446"/>
      <c r="C4728" s="241"/>
      <c r="D4728" s="243"/>
      <c r="E4728" s="243"/>
      <c r="F4728" s="242"/>
      <c r="G4728" s="244"/>
      <c r="I4728" s="659"/>
    </row>
    <row r="4729" spans="1:15" s="220" customFormat="1" ht="26">
      <c r="A4729" s="245" t="s">
        <v>57</v>
      </c>
      <c r="B4729" s="455"/>
      <c r="C4729" s="247" t="s">
        <v>58</v>
      </c>
      <c r="D4729" s="316" t="s">
        <v>68</v>
      </c>
      <c r="E4729" s="248" t="s">
        <v>69</v>
      </c>
      <c r="F4729" s="249" t="s">
        <v>79</v>
      </c>
      <c r="G4729" s="250" t="s">
        <v>70</v>
      </c>
      <c r="I4729" s="657"/>
      <c r="J4729" s="226"/>
      <c r="O4729" s="296"/>
    </row>
    <row r="4730" spans="1:15">
      <c r="A4730" s="748" t="str">
        <f t="shared" ref="A4730:A4741" si="859">IF(I4730=0,"",VLOOKUP(I4730,MATERIALES,2,FALSE))</f>
        <v/>
      </c>
      <c r="B4730" s="749"/>
      <c r="C4730" s="251" t="str">
        <f t="shared" ref="C4730:C4738" si="860">IF(I4730=0,"",VLOOKUP(I4730,MATERIALES,3,FALSE))</f>
        <v/>
      </c>
      <c r="D4730" s="194"/>
      <c r="E4730" s="252">
        <f t="shared" ref="E4730:E4741" si="861">IF(I4730=0,0,VLOOKUP(I4730,MATERIALES,4,FALSE))</f>
        <v>0</v>
      </c>
      <c r="F4730" s="230">
        <f>D4730*E4730</f>
        <v>0</v>
      </c>
      <c r="G4730" s="231"/>
      <c r="I4730" s="658"/>
    </row>
    <row r="4731" spans="1:15">
      <c r="A4731" s="748" t="str">
        <f t="shared" si="859"/>
        <v/>
      </c>
      <c r="B4731" s="749"/>
      <c r="C4731" s="251" t="str">
        <f t="shared" si="860"/>
        <v/>
      </c>
      <c r="D4731" s="194"/>
      <c r="E4731" s="252">
        <f t="shared" si="861"/>
        <v>0</v>
      </c>
      <c r="F4731" s="230">
        <f t="shared" ref="F4731:F4741" si="862">D4731*E4731</f>
        <v>0</v>
      </c>
      <c r="G4731" s="232"/>
      <c r="I4731" s="658"/>
    </row>
    <row r="4732" spans="1:15">
      <c r="A4732" s="748" t="str">
        <f t="shared" si="859"/>
        <v/>
      </c>
      <c r="B4732" s="749"/>
      <c r="C4732" s="251" t="str">
        <f t="shared" si="860"/>
        <v/>
      </c>
      <c r="D4732" s="194"/>
      <c r="E4732" s="252">
        <f t="shared" si="861"/>
        <v>0</v>
      </c>
      <c r="F4732" s="230">
        <f t="shared" si="862"/>
        <v>0</v>
      </c>
      <c r="G4732" s="232"/>
      <c r="I4732" s="658"/>
    </row>
    <row r="4733" spans="1:15">
      <c r="A4733" s="748" t="str">
        <f t="shared" si="859"/>
        <v/>
      </c>
      <c r="B4733" s="749"/>
      <c r="C4733" s="251" t="str">
        <f t="shared" si="860"/>
        <v/>
      </c>
      <c r="D4733" s="194"/>
      <c r="E4733" s="252">
        <f t="shared" si="861"/>
        <v>0</v>
      </c>
      <c r="F4733" s="230">
        <f t="shared" si="862"/>
        <v>0</v>
      </c>
      <c r="G4733" s="232"/>
      <c r="I4733" s="658"/>
    </row>
    <row r="4734" spans="1:15">
      <c r="A4734" s="748" t="str">
        <f t="shared" si="859"/>
        <v/>
      </c>
      <c r="B4734" s="749"/>
      <c r="C4734" s="251" t="str">
        <f t="shared" si="860"/>
        <v/>
      </c>
      <c r="D4734" s="194"/>
      <c r="E4734" s="252">
        <f t="shared" si="861"/>
        <v>0</v>
      </c>
      <c r="F4734" s="230">
        <f t="shared" si="862"/>
        <v>0</v>
      </c>
      <c r="G4734" s="232"/>
      <c r="I4734" s="658"/>
    </row>
    <row r="4735" spans="1:15">
      <c r="A4735" s="748" t="str">
        <f t="shared" si="859"/>
        <v/>
      </c>
      <c r="B4735" s="749"/>
      <c r="C4735" s="251" t="str">
        <f t="shared" si="860"/>
        <v/>
      </c>
      <c r="D4735" s="194"/>
      <c r="E4735" s="252">
        <f t="shared" si="861"/>
        <v>0</v>
      </c>
      <c r="F4735" s="230">
        <f t="shared" si="862"/>
        <v>0</v>
      </c>
      <c r="G4735" s="232"/>
      <c r="I4735" s="658"/>
    </row>
    <row r="4736" spans="1:15">
      <c r="A4736" s="748" t="str">
        <f t="shared" si="859"/>
        <v/>
      </c>
      <c r="B4736" s="749"/>
      <c r="C4736" s="251" t="str">
        <f t="shared" si="860"/>
        <v/>
      </c>
      <c r="D4736" s="194"/>
      <c r="E4736" s="252">
        <f t="shared" si="861"/>
        <v>0</v>
      </c>
      <c r="F4736" s="230">
        <f t="shared" si="862"/>
        <v>0</v>
      </c>
      <c r="G4736" s="232"/>
      <c r="I4736" s="658"/>
    </row>
    <row r="4737" spans="1:9">
      <c r="A4737" s="748" t="str">
        <f t="shared" si="859"/>
        <v/>
      </c>
      <c r="B4737" s="749"/>
      <c r="C4737" s="251" t="str">
        <f t="shared" si="860"/>
        <v/>
      </c>
      <c r="D4737" s="194"/>
      <c r="E4737" s="252">
        <f t="shared" si="861"/>
        <v>0</v>
      </c>
      <c r="F4737" s="230">
        <f t="shared" si="862"/>
        <v>0</v>
      </c>
      <c r="G4737" s="253"/>
      <c r="I4737" s="658"/>
    </row>
    <row r="4738" spans="1:9">
      <c r="A4738" s="748" t="str">
        <f t="shared" si="859"/>
        <v/>
      </c>
      <c r="B4738" s="749"/>
      <c r="C4738" s="251" t="str">
        <f t="shared" si="860"/>
        <v/>
      </c>
      <c r="D4738" s="194"/>
      <c r="E4738" s="252">
        <f t="shared" si="861"/>
        <v>0</v>
      </c>
      <c r="F4738" s="230">
        <f t="shared" si="862"/>
        <v>0</v>
      </c>
      <c r="G4738" s="232"/>
      <c r="I4738" s="658"/>
    </row>
    <row r="4739" spans="1:9">
      <c r="A4739" s="748" t="str">
        <f t="shared" si="859"/>
        <v/>
      </c>
      <c r="B4739" s="749"/>
      <c r="C4739" s="251"/>
      <c r="D4739" s="194"/>
      <c r="E4739" s="252">
        <f t="shared" si="861"/>
        <v>0</v>
      </c>
      <c r="F4739" s="230">
        <f t="shared" si="862"/>
        <v>0</v>
      </c>
      <c r="G4739" s="232"/>
      <c r="I4739" s="658"/>
    </row>
    <row r="4740" spans="1:9">
      <c r="A4740" s="748" t="str">
        <f t="shared" si="859"/>
        <v/>
      </c>
      <c r="B4740" s="749"/>
      <c r="C4740" s="251"/>
      <c r="D4740" s="194"/>
      <c r="E4740" s="252">
        <f t="shared" si="861"/>
        <v>0</v>
      </c>
      <c r="F4740" s="230">
        <f t="shared" si="862"/>
        <v>0</v>
      </c>
      <c r="G4740" s="232"/>
      <c r="I4740" s="658"/>
    </row>
    <row r="4741" spans="1:9">
      <c r="A4741" s="748" t="str">
        <f t="shared" si="859"/>
        <v/>
      </c>
      <c r="B4741" s="749"/>
      <c r="C4741" s="251" t="str">
        <f t="shared" ref="C4741" si="863">IF(I4741=0,"",VLOOKUP(I4741,MATERIALES,3,FALSE))</f>
        <v/>
      </c>
      <c r="D4741" s="194"/>
      <c r="E4741" s="252">
        <f t="shared" si="861"/>
        <v>0</v>
      </c>
      <c r="F4741" s="230">
        <f t="shared" si="862"/>
        <v>0</v>
      </c>
      <c r="G4741" s="233"/>
      <c r="I4741" s="658"/>
    </row>
    <row r="4742" spans="1:9" ht="26.25" customHeight="1" thickBot="1">
      <c r="A4742" s="214"/>
      <c r="B4742" s="438"/>
      <c r="C4742" s="215"/>
      <c r="D4742" s="217"/>
      <c r="E4742" s="254"/>
      <c r="F4742" s="255" t="s">
        <v>81</v>
      </c>
      <c r="G4742" s="253">
        <f>SUM(F4730:F4741)</f>
        <v>0</v>
      </c>
      <c r="I4742" s="659"/>
    </row>
    <row r="4743" spans="1:9" ht="14" thickTop="1" thickBot="1">
      <c r="A4743" s="256" t="s">
        <v>72</v>
      </c>
      <c r="B4743" s="445"/>
      <c r="C4743" s="257"/>
      <c r="D4743" s="259"/>
      <c r="E4743" s="259"/>
      <c r="F4743" s="258"/>
      <c r="G4743" s="260"/>
      <c r="I4743" s="659"/>
    </row>
    <row r="4744" spans="1:9" ht="31" customHeight="1" thickTop="1">
      <c r="A4744" s="245" t="s">
        <v>57</v>
      </c>
      <c r="B4744" s="455"/>
      <c r="C4744" s="248" t="s">
        <v>71</v>
      </c>
      <c r="D4744" s="316" t="s">
        <v>75</v>
      </c>
      <c r="E4744" s="248" t="s">
        <v>98</v>
      </c>
      <c r="F4744" s="249" t="s">
        <v>79</v>
      </c>
      <c r="G4744" s="250" t="s">
        <v>70</v>
      </c>
      <c r="I4744" s="659"/>
    </row>
    <row r="4745" spans="1:9">
      <c r="A4745" s="748" t="str">
        <f>IF(I4745=0,"",VLOOKUP(I4745,EQUIPOS,2,FALSE))</f>
        <v/>
      </c>
      <c r="B4745" s="749"/>
      <c r="C4745" s="195"/>
      <c r="D4745" s="194"/>
      <c r="E4745" s="252">
        <f>IF(I4745=0,0,VLOOKUP(I4745,EQUIPOS,4,FALSE))</f>
        <v>0</v>
      </c>
      <c r="F4745" s="230">
        <f>C4745*D4745*E4745</f>
        <v>0</v>
      </c>
      <c r="G4745" s="231"/>
      <c r="I4745" s="658"/>
    </row>
    <row r="4746" spans="1:9">
      <c r="A4746" s="748" t="str">
        <f>IF(I4746=0,"",VLOOKUP(I4746,EQUIPOS,2,FALSE))</f>
        <v/>
      </c>
      <c r="B4746" s="749"/>
      <c r="C4746" s="195"/>
      <c r="D4746" s="194"/>
      <c r="E4746" s="252">
        <f>IF(I4746=0,0,VLOOKUP(I4746,EQUIPOS,4,FALSE))</f>
        <v>0</v>
      </c>
      <c r="F4746" s="230">
        <f t="shared" ref="F4746:F4749" si="864">C4746*D4746*E4746</f>
        <v>0</v>
      </c>
      <c r="G4746" s="232"/>
      <c r="I4746" s="658"/>
    </row>
    <row r="4747" spans="1:9">
      <c r="A4747" s="748" t="str">
        <f>IF(I4747=0,"",VLOOKUP(I4747,EQUIPOS,2,FALSE))</f>
        <v/>
      </c>
      <c r="B4747" s="749"/>
      <c r="C4747" s="195"/>
      <c r="D4747" s="194"/>
      <c r="E4747" s="252">
        <f>IF(I4747=0,0,VLOOKUP(I4747,EQUIPOS,4,FALSE))</f>
        <v>0</v>
      </c>
      <c r="F4747" s="230">
        <f t="shared" si="864"/>
        <v>0</v>
      </c>
      <c r="G4747" s="232"/>
      <c r="I4747" s="658"/>
    </row>
    <row r="4748" spans="1:9">
      <c r="A4748" s="748" t="str">
        <f>IF(I4748=0,"",VLOOKUP(I4748,EQUIPOS,2,FALSE))</f>
        <v/>
      </c>
      <c r="B4748" s="749"/>
      <c r="C4748" s="195"/>
      <c r="D4748" s="194"/>
      <c r="E4748" s="252">
        <f>IF(I4748=0,0,VLOOKUP(I4748,EQUIPOS,4,FALSE))</f>
        <v>0</v>
      </c>
      <c r="F4748" s="230">
        <f t="shared" si="864"/>
        <v>0</v>
      </c>
      <c r="G4748" s="232"/>
      <c r="I4748" s="658"/>
    </row>
    <row r="4749" spans="1:9">
      <c r="A4749" s="748" t="str">
        <f>IF(I4749=0,"",VLOOKUP(I4749,EQUIPOS,2,FALSE))</f>
        <v/>
      </c>
      <c r="B4749" s="749"/>
      <c r="C4749" s="195"/>
      <c r="D4749" s="194"/>
      <c r="E4749" s="252">
        <f>IF(I4749=0,0,VLOOKUP(I4749,EQUIPOS,4,FALSE))</f>
        <v>0</v>
      </c>
      <c r="F4749" s="230">
        <f t="shared" si="864"/>
        <v>0</v>
      </c>
      <c r="G4749" s="233"/>
      <c r="I4749" s="658"/>
    </row>
    <row r="4750" spans="1:9" ht="30.75" customHeight="1" thickBot="1">
      <c r="A4750" s="234"/>
      <c r="B4750" s="456"/>
      <c r="C4750" s="235"/>
      <c r="D4750" s="237"/>
      <c r="E4750" s="261"/>
      <c r="F4750" s="238" t="s">
        <v>82</v>
      </c>
      <c r="G4750" s="262">
        <f>ROUND(SUM(F4745:F4749),0)</f>
        <v>0</v>
      </c>
      <c r="I4750" s="659"/>
    </row>
    <row r="4751" spans="1:9" ht="13.5" thickTop="1">
      <c r="A4751" s="240" t="s">
        <v>73</v>
      </c>
      <c r="B4751" s="446"/>
      <c r="C4751" s="241"/>
      <c r="D4751" s="243"/>
      <c r="E4751" s="243"/>
      <c r="F4751" s="242"/>
      <c r="G4751" s="244"/>
      <c r="I4751" s="659"/>
    </row>
    <row r="4752" spans="1:9" ht="26">
      <c r="A4752" s="245" t="s">
        <v>57</v>
      </c>
      <c r="B4752" s="454" t="s">
        <v>58</v>
      </c>
      <c r="C4752" s="247" t="s">
        <v>68</v>
      </c>
      <c r="D4752" s="316" t="s">
        <v>74</v>
      </c>
      <c r="E4752" s="248" t="s">
        <v>69</v>
      </c>
      <c r="F4752" s="249" t="s">
        <v>79</v>
      </c>
      <c r="G4752" s="250" t="s">
        <v>70</v>
      </c>
      <c r="H4752" s="220"/>
      <c r="I4752" s="657"/>
    </row>
    <row r="4753" spans="1:9">
      <c r="A4753" s="263" t="str">
        <f t="shared" ref="A4753:A4764" si="865">IF(I4753=0,"",VLOOKUP(I4753,MANOOBRA,2,FALSE))</f>
        <v/>
      </c>
      <c r="B4753" s="444" t="str">
        <f t="shared" ref="B4753:B4764" si="866">IF(I4753=0,"",VLOOKUP(I4753,MANOOBRA,3,FALSE))</f>
        <v/>
      </c>
      <c r="C4753" s="195"/>
      <c r="D4753" s="195"/>
      <c r="E4753" s="252">
        <f t="shared" ref="E4753:E4764" si="867">IF(I4753=0,0,VLOOKUP(I4753,MANOOBRA,4,FALSE))</f>
        <v>0</v>
      </c>
      <c r="F4753" s="230">
        <f>IF(D4753=0,0,C4753*E4753/D4753)</f>
        <v>0</v>
      </c>
      <c r="G4753" s="231"/>
      <c r="I4753" s="658"/>
    </row>
    <row r="4754" spans="1:9">
      <c r="A4754" s="263" t="str">
        <f t="shared" si="865"/>
        <v/>
      </c>
      <c r="B4754" s="444" t="str">
        <f t="shared" si="866"/>
        <v/>
      </c>
      <c r="C4754" s="195"/>
      <c r="D4754" s="195"/>
      <c r="E4754" s="252">
        <f t="shared" si="867"/>
        <v>0</v>
      </c>
      <c r="F4754" s="230">
        <f t="shared" ref="F4754:F4764" si="868">IF(D4754=0,0,C4754*E4754/D4754)</f>
        <v>0</v>
      </c>
      <c r="G4754" s="232"/>
      <c r="I4754" s="658"/>
    </row>
    <row r="4755" spans="1:9">
      <c r="A4755" s="263" t="str">
        <f t="shared" si="865"/>
        <v/>
      </c>
      <c r="B4755" s="444" t="str">
        <f t="shared" si="866"/>
        <v/>
      </c>
      <c r="C4755" s="195"/>
      <c r="D4755" s="309"/>
      <c r="E4755" s="252">
        <f t="shared" si="867"/>
        <v>0</v>
      </c>
      <c r="F4755" s="230">
        <f t="shared" si="868"/>
        <v>0</v>
      </c>
      <c r="G4755" s="232"/>
      <c r="I4755" s="658"/>
    </row>
    <row r="4756" spans="1:9">
      <c r="A4756" s="263" t="str">
        <f t="shared" si="865"/>
        <v/>
      </c>
      <c r="B4756" s="444" t="str">
        <f t="shared" si="866"/>
        <v/>
      </c>
      <c r="C4756" s="195"/>
      <c r="D4756" s="195"/>
      <c r="E4756" s="252">
        <f t="shared" si="867"/>
        <v>0</v>
      </c>
      <c r="F4756" s="230">
        <f t="shared" si="868"/>
        <v>0</v>
      </c>
      <c r="G4756" s="232"/>
      <c r="I4756" s="658"/>
    </row>
    <row r="4757" spans="1:9">
      <c r="A4757" s="263" t="str">
        <f t="shared" si="865"/>
        <v/>
      </c>
      <c r="B4757" s="444" t="str">
        <f t="shared" si="866"/>
        <v/>
      </c>
      <c r="C4757" s="195"/>
      <c r="D4757" s="195"/>
      <c r="E4757" s="252">
        <f t="shared" si="867"/>
        <v>0</v>
      </c>
      <c r="F4757" s="230">
        <f t="shared" si="868"/>
        <v>0</v>
      </c>
      <c r="G4757" s="232"/>
      <c r="I4757" s="658"/>
    </row>
    <row r="4758" spans="1:9">
      <c r="A4758" s="263" t="str">
        <f t="shared" si="865"/>
        <v/>
      </c>
      <c r="B4758" s="444" t="str">
        <f t="shared" si="866"/>
        <v/>
      </c>
      <c r="C4758" s="195"/>
      <c r="D4758" s="195"/>
      <c r="E4758" s="252">
        <f t="shared" si="867"/>
        <v>0</v>
      </c>
      <c r="F4758" s="230">
        <f t="shared" si="868"/>
        <v>0</v>
      </c>
      <c r="G4758" s="232"/>
      <c r="I4758" s="658"/>
    </row>
    <row r="4759" spans="1:9">
      <c r="A4759" s="263" t="str">
        <f t="shared" si="865"/>
        <v/>
      </c>
      <c r="B4759" s="444" t="str">
        <f t="shared" si="866"/>
        <v/>
      </c>
      <c r="C4759" s="195"/>
      <c r="D4759" s="195"/>
      <c r="E4759" s="252">
        <f t="shared" si="867"/>
        <v>0</v>
      </c>
      <c r="F4759" s="230">
        <f t="shared" si="868"/>
        <v>0</v>
      </c>
      <c r="G4759" s="232"/>
      <c r="I4759" s="658"/>
    </row>
    <row r="4760" spans="1:9">
      <c r="A4760" s="263" t="str">
        <f t="shared" si="865"/>
        <v/>
      </c>
      <c r="B4760" s="444" t="str">
        <f t="shared" si="866"/>
        <v/>
      </c>
      <c r="C4760" s="195"/>
      <c r="D4760" s="195"/>
      <c r="E4760" s="252">
        <f t="shared" si="867"/>
        <v>0</v>
      </c>
      <c r="F4760" s="230">
        <f t="shared" si="868"/>
        <v>0</v>
      </c>
      <c r="G4760" s="232"/>
      <c r="I4760" s="658"/>
    </row>
    <row r="4761" spans="1:9">
      <c r="A4761" s="263" t="str">
        <f t="shared" si="865"/>
        <v/>
      </c>
      <c r="B4761" s="444" t="str">
        <f t="shared" si="866"/>
        <v/>
      </c>
      <c r="C4761" s="195"/>
      <c r="D4761" s="195"/>
      <c r="E4761" s="252">
        <f t="shared" si="867"/>
        <v>0</v>
      </c>
      <c r="F4761" s="230">
        <f t="shared" si="868"/>
        <v>0</v>
      </c>
      <c r="G4761" s="232"/>
      <c r="I4761" s="658"/>
    </row>
    <row r="4762" spans="1:9">
      <c r="A4762" s="263" t="str">
        <f t="shared" si="865"/>
        <v/>
      </c>
      <c r="B4762" s="444" t="str">
        <f t="shared" si="866"/>
        <v/>
      </c>
      <c r="C4762" s="195"/>
      <c r="D4762" s="195"/>
      <c r="E4762" s="252">
        <f t="shared" si="867"/>
        <v>0</v>
      </c>
      <c r="F4762" s="230">
        <f t="shared" si="868"/>
        <v>0</v>
      </c>
      <c r="G4762" s="232"/>
      <c r="I4762" s="658"/>
    </row>
    <row r="4763" spans="1:9">
      <c r="A4763" s="263" t="str">
        <f t="shared" si="865"/>
        <v/>
      </c>
      <c r="B4763" s="444" t="str">
        <f t="shared" si="866"/>
        <v/>
      </c>
      <c r="C4763" s="195"/>
      <c r="D4763" s="195"/>
      <c r="E4763" s="252">
        <f t="shared" si="867"/>
        <v>0</v>
      </c>
      <c r="F4763" s="230">
        <f t="shared" si="868"/>
        <v>0</v>
      </c>
      <c r="G4763" s="232"/>
      <c r="I4763" s="658"/>
    </row>
    <row r="4764" spans="1:9">
      <c r="A4764" s="263" t="str">
        <f t="shared" si="865"/>
        <v/>
      </c>
      <c r="B4764" s="444" t="str">
        <f t="shared" si="866"/>
        <v/>
      </c>
      <c r="C4764" s="195"/>
      <c r="D4764" s="195"/>
      <c r="E4764" s="252">
        <f t="shared" si="867"/>
        <v>0</v>
      </c>
      <c r="F4764" s="230">
        <f t="shared" si="868"/>
        <v>0</v>
      </c>
      <c r="G4764" s="233"/>
      <c r="I4764" s="658"/>
    </row>
    <row r="4765" spans="1:9" ht="31.5" customHeight="1" thickBot="1">
      <c r="A4765" s="234"/>
      <c r="B4765" s="456"/>
      <c r="C4765" s="235"/>
      <c r="D4765" s="237"/>
      <c r="E4765" s="237"/>
      <c r="F4765" s="238" t="s">
        <v>83</v>
      </c>
      <c r="G4765" s="262">
        <f>ROUND(SUM(F4753:F4764),0)</f>
        <v>0</v>
      </c>
      <c r="I4765" s="659"/>
    </row>
    <row r="4766" spans="1:9" ht="13.5" thickTop="1">
      <c r="A4766" s="186" t="s">
        <v>76</v>
      </c>
      <c r="B4766" s="446"/>
      <c r="C4766" s="241"/>
      <c r="D4766" s="243"/>
      <c r="E4766" s="243"/>
      <c r="F4766" s="242"/>
      <c r="G4766" s="244"/>
      <c r="I4766" s="659"/>
    </row>
    <row r="4767" spans="1:9">
      <c r="A4767" s="245" t="s">
        <v>57</v>
      </c>
      <c r="B4767" s="455"/>
      <c r="C4767" s="246"/>
      <c r="D4767" s="317"/>
      <c r="E4767" s="248" t="s">
        <v>77</v>
      </c>
      <c r="F4767" s="249" t="s">
        <v>78</v>
      </c>
      <c r="G4767" s="264" t="s">
        <v>77</v>
      </c>
      <c r="H4767" s="220"/>
      <c r="I4767" s="657"/>
    </row>
    <row r="4768" spans="1:9">
      <c r="A4768" s="185" t="s">
        <v>87</v>
      </c>
      <c r="B4768" s="453"/>
      <c r="C4768" s="265"/>
      <c r="D4768" s="318"/>
      <c r="E4768" s="229">
        <f>ROUND(SUM(G4727,G4742,G4750,G4765),2)</f>
        <v>0</v>
      </c>
      <c r="F4768" s="266">
        <f>A</f>
        <v>0</v>
      </c>
      <c r="G4768" s="267">
        <f>E4768*F4768</f>
        <v>0</v>
      </c>
      <c r="I4768" s="659"/>
    </row>
    <row r="4769" spans="1:16">
      <c r="A4769" s="185" t="s">
        <v>85</v>
      </c>
      <c r="B4769" s="453"/>
      <c r="C4769" s="265"/>
      <c r="D4769" s="318"/>
      <c r="E4769" s="229">
        <f>SUM(G4727,G4742,G4750,G4765)</f>
        <v>0</v>
      </c>
      <c r="F4769" s="266">
        <f>I</f>
        <v>0</v>
      </c>
      <c r="G4769" s="267">
        <f>E4769*F4769</f>
        <v>0</v>
      </c>
      <c r="I4769" s="659"/>
    </row>
    <row r="4770" spans="1:16">
      <c r="A4770" s="185" t="s">
        <v>86</v>
      </c>
      <c r="B4770" s="453"/>
      <c r="C4770" s="265"/>
      <c r="D4770" s="318"/>
      <c r="E4770" s="229">
        <f>SUM(G4727,G4742,G4750,G4765)</f>
        <v>0</v>
      </c>
      <c r="F4770" s="266">
        <f>U</f>
        <v>0</v>
      </c>
      <c r="G4770" s="267">
        <f>E4770*F4770</f>
        <v>0</v>
      </c>
      <c r="I4770" s="659"/>
    </row>
    <row r="4771" spans="1:16" ht="33" customHeight="1" thickBot="1">
      <c r="A4771" s="234"/>
      <c r="B4771" s="456"/>
      <c r="C4771" s="235"/>
      <c r="D4771" s="237"/>
      <c r="E4771" s="237"/>
      <c r="F4771" s="268" t="s">
        <v>84</v>
      </c>
      <c r="G4771" s="262">
        <f>SUM(G4768:G4770)</f>
        <v>0</v>
      </c>
      <c r="I4771" s="659"/>
      <c r="J4771" s="295"/>
      <c r="K4771" s="296"/>
      <c r="L4771" s="296"/>
      <c r="M4771" s="296"/>
      <c r="N4771" s="296"/>
      <c r="O4771" s="296"/>
    </row>
    <row r="4772" spans="1:16" s="211" customFormat="1" ht="14" thickTop="1" thickBot="1">
      <c r="A4772" s="269"/>
      <c r="B4772" s="443"/>
      <c r="C4772" s="270"/>
      <c r="D4772" s="319"/>
      <c r="E4772" s="271" t="s">
        <v>89</v>
      </c>
      <c r="F4772" s="272"/>
      <c r="G4772" s="273">
        <f>ROUND(SUM(G4727,G4742,G4750,G4765,G4771),0)</f>
        <v>0</v>
      </c>
      <c r="I4772" s="660"/>
      <c r="J4772" s="212" t="str">
        <f>B4711</f>
        <v>3,2,4</v>
      </c>
      <c r="K4772" s="274">
        <f>E4768</f>
        <v>0</v>
      </c>
      <c r="L4772" s="294">
        <f>G4768</f>
        <v>0</v>
      </c>
      <c r="M4772" s="294">
        <f>G4769</f>
        <v>0</v>
      </c>
      <c r="N4772" s="294">
        <f>G4770</f>
        <v>0</v>
      </c>
      <c r="O4772" s="299">
        <f>SUM(K4772:N4772)</f>
        <v>0</v>
      </c>
      <c r="P4772" s="294"/>
    </row>
    <row r="4773" spans="1:16" ht="13.5" thickTop="1">
      <c r="A4773" s="275" t="s">
        <v>97</v>
      </c>
      <c r="B4773" s="438"/>
      <c r="C4773" s="215"/>
      <c r="D4773" s="217"/>
      <c r="E4773" s="217"/>
      <c r="F4773" s="216"/>
      <c r="G4773" s="219"/>
      <c r="I4773" s="659"/>
      <c r="P4773" s="294"/>
    </row>
    <row r="4774" spans="1:16">
      <c r="A4774" s="275"/>
      <c r="B4774" s="452"/>
      <c r="C4774" s="276"/>
      <c r="D4774" s="320"/>
      <c r="E4774" s="217"/>
      <c r="F4774" s="216"/>
      <c r="G4774" s="277">
        <f ca="1">TODAY()</f>
        <v>44839</v>
      </c>
      <c r="I4774" s="659"/>
      <c r="P4774" s="294"/>
    </row>
    <row r="4775" spans="1:16" ht="13.5" thickBot="1">
      <c r="A4775" s="234"/>
      <c r="B4775" s="456"/>
      <c r="C4775" s="235"/>
      <c r="D4775" s="237"/>
      <c r="E4775" s="237"/>
      <c r="F4775" s="236"/>
      <c r="G4775" s="278"/>
      <c r="I4775" s="659"/>
      <c r="P4775" s="294"/>
    </row>
    <row r="4776" spans="1:16" s="199" customFormat="1" ht="13.5" thickTop="1">
      <c r="A4776" s="196" t="s">
        <v>109</v>
      </c>
      <c r="B4776" s="458"/>
      <c r="C4776" s="196"/>
      <c r="D4776" s="198"/>
      <c r="E4776" s="198"/>
      <c r="F4776" s="197"/>
      <c r="G4776" s="197"/>
      <c r="I4776" s="321"/>
      <c r="J4776" s="200"/>
      <c r="O4776" s="297"/>
    </row>
    <row r="4777" spans="1:16" s="199" customFormat="1">
      <c r="A4777" s="196" t="str">
        <f>CONCATENATE('Prestaciones y AIU'!A5135," ANALISIS DE PRECIOS UNITARIOS")</f>
        <v xml:space="preserve"> ANALISIS DE PRECIOS UNITARIOS</v>
      </c>
      <c r="B4777" s="458"/>
      <c r="C4777" s="196"/>
      <c r="D4777" s="198"/>
      <c r="E4777" s="198"/>
      <c r="F4777" s="197"/>
      <c r="G4777" s="197"/>
      <c r="I4777" s="321"/>
      <c r="J4777" s="200"/>
      <c r="O4777" s="297"/>
    </row>
    <row r="4778" spans="1:16" s="199" customFormat="1">
      <c r="A4778" s="196" t="str">
        <f>Objeto_LIC</f>
        <v>OPTIMIZACION DEL SISTEMA DE ABASTECIMIENTO (ADUCCION, PRETRATAMIENTO Y CONDUCCION) DEL MUNICPIO DE TAME, DEPARTAMENTO DE ARAUCA</v>
      </c>
      <c r="B4778" s="458"/>
      <c r="C4778" s="196"/>
      <c r="D4778" s="198"/>
      <c r="E4778" s="198"/>
      <c r="F4778" s="197"/>
      <c r="G4778" s="197"/>
      <c r="I4778" s="321"/>
      <c r="J4778" s="200"/>
      <c r="O4778" s="297"/>
    </row>
    <row r="4779" spans="1:16" s="199" customFormat="1">
      <c r="A4779" s="196"/>
      <c r="B4779" s="458"/>
      <c r="C4779" s="196"/>
      <c r="D4779" s="198"/>
      <c r="E4779" s="198"/>
      <c r="F4779" s="197"/>
      <c r="G4779" s="197"/>
      <c r="I4779" s="321"/>
      <c r="J4779" s="200"/>
      <c r="O4779" s="297"/>
    </row>
    <row r="4780" spans="1:16" ht="13.5" thickBot="1">
      <c r="A4780" s="201"/>
      <c r="B4780" s="448"/>
      <c r="C4780" s="201"/>
      <c r="D4780" s="203"/>
      <c r="E4780" s="203"/>
      <c r="F4780" s="202"/>
      <c r="G4780" s="202"/>
    </row>
    <row r="4781" spans="1:16" s="211" customFormat="1" ht="13.5" thickTop="1">
      <c r="A4781" s="206"/>
      <c r="B4781" s="457"/>
      <c r="C4781" s="207"/>
      <c r="D4781" s="209"/>
      <c r="E4781" s="209"/>
      <c r="F4781" s="208"/>
      <c r="G4781" s="210" t="s">
        <v>110</v>
      </c>
      <c r="I4781" s="323"/>
      <c r="J4781" s="212"/>
      <c r="O4781" s="297"/>
    </row>
    <row r="4782" spans="1:16">
      <c r="A4782" s="213" t="s">
        <v>62</v>
      </c>
      <c r="B4782" s="750">
        <f>Proponente</f>
        <v>0</v>
      </c>
      <c r="C4782" s="750"/>
      <c r="D4782" s="750"/>
      <c r="E4782" s="750"/>
      <c r="F4782" s="750"/>
      <c r="G4782" s="751"/>
    </row>
    <row r="4783" spans="1:16" ht="12.75" customHeight="1">
      <c r="A4783" s="213" t="s">
        <v>63</v>
      </c>
      <c r="B4783" s="470" t="s">
        <v>388</v>
      </c>
      <c r="C4783" s="750" t="str">
        <f>VLOOKUP(B4783,Presupuesto!$A$4:$B$106,2,FALSE)</f>
        <v>Retiro de material sobrante de la excavación (Distancia a cantera 11 Km)</v>
      </c>
      <c r="D4783" s="750"/>
      <c r="E4783" s="750"/>
      <c r="F4783" s="750"/>
      <c r="G4783" s="751"/>
    </row>
    <row r="4784" spans="1:16">
      <c r="A4784" s="214"/>
      <c r="B4784" s="438"/>
      <c r="C4784" s="215"/>
      <c r="D4784" s="217"/>
      <c r="E4784" s="217"/>
      <c r="F4784" s="218" t="s">
        <v>88</v>
      </c>
      <c r="G4784" s="582" t="str">
        <f>IF(B4783=0,"-",VLOOKUP(B4783,Presupuesto!$A$5:$C$119,3,FALSE))</f>
        <v>M3*Km</v>
      </c>
      <c r="H4784" s="582"/>
      <c r="I4784" s="582"/>
      <c r="J4784" s="582"/>
      <c r="K4784" s="583"/>
    </row>
    <row r="4785" spans="1:15" ht="13.5" thickBot="1">
      <c r="A4785" s="213" t="s">
        <v>64</v>
      </c>
      <c r="B4785" s="438"/>
      <c r="C4785" s="215"/>
      <c r="D4785" s="217"/>
      <c r="E4785" s="217"/>
      <c r="F4785" s="216"/>
      <c r="G4785" s="219"/>
      <c r="I4785" s="324"/>
      <c r="J4785" s="295"/>
      <c r="K4785" s="296"/>
      <c r="L4785" s="296"/>
      <c r="M4785" s="296"/>
      <c r="N4785" s="296"/>
      <c r="O4785" s="296"/>
    </row>
    <row r="4786" spans="1:15" s="220" customFormat="1" ht="13.5" thickTop="1">
      <c r="A4786" s="221" t="s">
        <v>57</v>
      </c>
      <c r="B4786" s="447" t="s">
        <v>65</v>
      </c>
      <c r="C4786" s="222" t="s">
        <v>66</v>
      </c>
      <c r="D4786" s="223" t="s">
        <v>74</v>
      </c>
      <c r="E4786" s="224" t="s">
        <v>100</v>
      </c>
      <c r="F4786" s="224" t="s">
        <v>79</v>
      </c>
      <c r="G4786" s="225" t="s">
        <v>70</v>
      </c>
      <c r="I4786" s="657"/>
      <c r="J4786" s="226"/>
      <c r="O4786" s="296"/>
    </row>
    <row r="4787" spans="1:15">
      <c r="A4787" s="227" t="str">
        <f t="shared" ref="A4787:A4798" si="869">IF(I4787=0,"-",VLOOKUP(I4787,EQUIPOS,2,FALSE))</f>
        <v>-</v>
      </c>
      <c r="B4787" s="228"/>
      <c r="C4787" s="228"/>
      <c r="D4787" s="494"/>
      <c r="E4787" s="229">
        <f t="shared" ref="E4787:E4798" si="870">IF(I4787=0,0,VLOOKUP(I4787,EQUIPOS,4,FALSE))</f>
        <v>0</v>
      </c>
      <c r="F4787" s="230">
        <f t="shared" ref="F4787:F4798" si="871">IF(D4787=0,0,E4787/D4787)</f>
        <v>0</v>
      </c>
      <c r="G4787" s="231"/>
      <c r="I4787" s="658"/>
    </row>
    <row r="4788" spans="1:15">
      <c r="A4788" s="227" t="str">
        <f t="shared" si="869"/>
        <v>-</v>
      </c>
      <c r="B4788" s="228"/>
      <c r="C4788" s="228"/>
      <c r="D4788" s="494"/>
      <c r="E4788" s="229">
        <f t="shared" si="870"/>
        <v>0</v>
      </c>
      <c r="F4788" s="230">
        <f t="shared" si="871"/>
        <v>0</v>
      </c>
      <c r="G4788" s="232"/>
      <c r="I4788" s="658"/>
    </row>
    <row r="4789" spans="1:15">
      <c r="A4789" s="227" t="str">
        <f t="shared" si="869"/>
        <v>-</v>
      </c>
      <c r="B4789" s="228"/>
      <c r="C4789" s="228"/>
      <c r="D4789" s="494"/>
      <c r="E4789" s="229">
        <f t="shared" si="870"/>
        <v>0</v>
      </c>
      <c r="F4789" s="230">
        <f t="shared" si="871"/>
        <v>0</v>
      </c>
      <c r="G4789" s="232"/>
      <c r="I4789" s="658"/>
    </row>
    <row r="4790" spans="1:15">
      <c r="A4790" s="227" t="str">
        <f t="shared" si="869"/>
        <v>-</v>
      </c>
      <c r="B4790" s="228"/>
      <c r="C4790" s="228"/>
      <c r="D4790" s="494"/>
      <c r="E4790" s="229">
        <f t="shared" si="870"/>
        <v>0</v>
      </c>
      <c r="F4790" s="230">
        <f t="shared" si="871"/>
        <v>0</v>
      </c>
      <c r="G4790" s="232"/>
      <c r="I4790" s="658"/>
    </row>
    <row r="4791" spans="1:15">
      <c r="A4791" s="227" t="str">
        <f t="shared" si="869"/>
        <v>-</v>
      </c>
      <c r="B4791" s="228"/>
      <c r="C4791" s="228"/>
      <c r="D4791" s="494"/>
      <c r="E4791" s="229">
        <f t="shared" si="870"/>
        <v>0</v>
      </c>
      <c r="F4791" s="230">
        <f t="shared" si="871"/>
        <v>0</v>
      </c>
      <c r="G4791" s="232"/>
      <c r="I4791" s="658"/>
    </row>
    <row r="4792" spans="1:15">
      <c r="A4792" s="227" t="str">
        <f t="shared" si="869"/>
        <v>-</v>
      </c>
      <c r="B4792" s="228"/>
      <c r="C4792" s="228"/>
      <c r="D4792" s="494"/>
      <c r="E4792" s="229">
        <f t="shared" si="870"/>
        <v>0</v>
      </c>
      <c r="F4792" s="230">
        <f t="shared" si="871"/>
        <v>0</v>
      </c>
      <c r="G4792" s="232"/>
      <c r="I4792" s="658"/>
    </row>
    <row r="4793" spans="1:15">
      <c r="A4793" s="227" t="str">
        <f t="shared" si="869"/>
        <v>-</v>
      </c>
      <c r="B4793" s="228"/>
      <c r="C4793" s="228"/>
      <c r="D4793" s="494"/>
      <c r="E4793" s="229">
        <f t="shared" si="870"/>
        <v>0</v>
      </c>
      <c r="F4793" s="230">
        <f t="shared" si="871"/>
        <v>0</v>
      </c>
      <c r="G4793" s="232"/>
      <c r="I4793" s="658"/>
    </row>
    <row r="4794" spans="1:15">
      <c r="A4794" s="227" t="str">
        <f t="shared" si="869"/>
        <v>-</v>
      </c>
      <c r="B4794" s="228"/>
      <c r="C4794" s="228"/>
      <c r="D4794" s="494"/>
      <c r="E4794" s="229">
        <f t="shared" si="870"/>
        <v>0</v>
      </c>
      <c r="F4794" s="230">
        <f t="shared" si="871"/>
        <v>0</v>
      </c>
      <c r="G4794" s="232"/>
      <c r="I4794" s="658"/>
    </row>
    <row r="4795" spans="1:15">
      <c r="A4795" s="227" t="str">
        <f t="shared" si="869"/>
        <v>-</v>
      </c>
      <c r="B4795" s="228"/>
      <c r="C4795" s="228"/>
      <c r="D4795" s="494"/>
      <c r="E4795" s="229">
        <f t="shared" si="870"/>
        <v>0</v>
      </c>
      <c r="F4795" s="230">
        <f t="shared" si="871"/>
        <v>0</v>
      </c>
      <c r="G4795" s="232"/>
      <c r="I4795" s="658"/>
    </row>
    <row r="4796" spans="1:15">
      <c r="A4796" s="227" t="str">
        <f t="shared" si="869"/>
        <v>-</v>
      </c>
      <c r="B4796" s="228"/>
      <c r="C4796" s="228"/>
      <c r="D4796" s="494"/>
      <c r="E4796" s="229">
        <f t="shared" si="870"/>
        <v>0</v>
      </c>
      <c r="F4796" s="230">
        <f t="shared" si="871"/>
        <v>0</v>
      </c>
      <c r="G4796" s="232"/>
      <c r="I4796" s="658"/>
    </row>
    <row r="4797" spans="1:15">
      <c r="A4797" s="227" t="str">
        <f t="shared" si="869"/>
        <v>-</v>
      </c>
      <c r="B4797" s="228"/>
      <c r="C4797" s="228"/>
      <c r="D4797" s="494"/>
      <c r="E4797" s="229">
        <f t="shared" si="870"/>
        <v>0</v>
      </c>
      <c r="F4797" s="230">
        <f t="shared" si="871"/>
        <v>0</v>
      </c>
      <c r="G4797" s="232"/>
      <c r="I4797" s="658"/>
    </row>
    <row r="4798" spans="1:15">
      <c r="A4798" s="227" t="str">
        <f t="shared" si="869"/>
        <v>-</v>
      </c>
      <c r="B4798" s="228"/>
      <c r="C4798" s="228"/>
      <c r="D4798" s="494"/>
      <c r="E4798" s="229">
        <f t="shared" si="870"/>
        <v>0</v>
      </c>
      <c r="F4798" s="230">
        <f t="shared" si="871"/>
        <v>0</v>
      </c>
      <c r="G4798" s="232"/>
      <c r="I4798" s="658"/>
    </row>
    <row r="4799" spans="1:15" ht="13.5" thickBot="1">
      <c r="A4799" s="234"/>
      <c r="B4799" s="456"/>
      <c r="C4799" s="235"/>
      <c r="D4799" s="503"/>
      <c r="E4799" s="237"/>
      <c r="F4799" s="238" t="s">
        <v>80</v>
      </c>
      <c r="G4799" s="239">
        <f>SUM(F4787:F4798)</f>
        <v>0</v>
      </c>
      <c r="I4799" s="659"/>
    </row>
    <row r="4800" spans="1:15" ht="13.5" thickTop="1">
      <c r="A4800" s="240" t="s">
        <v>67</v>
      </c>
      <c r="B4800" s="446"/>
      <c r="C4800" s="241"/>
      <c r="D4800" s="509"/>
      <c r="E4800" s="243"/>
      <c r="F4800" s="242"/>
      <c r="G4800" s="244"/>
      <c r="I4800" s="659"/>
    </row>
    <row r="4801" spans="1:15" s="220" customFormat="1" ht="26">
      <c r="A4801" s="245" t="s">
        <v>57</v>
      </c>
      <c r="B4801" s="455"/>
      <c r="C4801" s="247" t="s">
        <v>58</v>
      </c>
      <c r="D4801" s="515" t="s">
        <v>68</v>
      </c>
      <c r="E4801" s="248" t="s">
        <v>69</v>
      </c>
      <c r="F4801" s="249" t="s">
        <v>79</v>
      </c>
      <c r="G4801" s="250" t="s">
        <v>70</v>
      </c>
      <c r="I4801" s="657"/>
      <c r="J4801" s="226"/>
      <c r="O4801" s="296"/>
    </row>
    <row r="4802" spans="1:15">
      <c r="A4802" s="748" t="str">
        <f t="shared" ref="A4802:A4813" si="872">IF(I4802=0,"",VLOOKUP(I4802,MATERIALES,2,FALSE))</f>
        <v/>
      </c>
      <c r="B4802" s="749"/>
      <c r="C4802" s="251" t="str">
        <f t="shared" ref="C4802:C4810" si="873">IF(I4802=0,"",VLOOKUP(I4802,MATERIALES,3,FALSE))</f>
        <v/>
      </c>
      <c r="D4802" s="494"/>
      <c r="E4802" s="252">
        <f t="shared" ref="E4802:E4813" si="874">IF(I4802=0,0,VLOOKUP(I4802,MATERIALES,4,FALSE))</f>
        <v>0</v>
      </c>
      <c r="F4802" s="230">
        <f>D4802*E4802</f>
        <v>0</v>
      </c>
      <c r="G4802" s="231"/>
      <c r="I4802" s="658"/>
    </row>
    <row r="4803" spans="1:15">
      <c r="A4803" s="748" t="str">
        <f t="shared" si="872"/>
        <v/>
      </c>
      <c r="B4803" s="749"/>
      <c r="C4803" s="251" t="str">
        <f t="shared" si="873"/>
        <v/>
      </c>
      <c r="D4803" s="494"/>
      <c r="E4803" s="252">
        <f t="shared" si="874"/>
        <v>0</v>
      </c>
      <c r="F4803" s="230">
        <f t="shared" ref="F4803:F4813" si="875">D4803*E4803</f>
        <v>0</v>
      </c>
      <c r="G4803" s="232"/>
      <c r="I4803" s="658"/>
    </row>
    <row r="4804" spans="1:15">
      <c r="A4804" s="748" t="str">
        <f t="shared" si="872"/>
        <v/>
      </c>
      <c r="B4804" s="749"/>
      <c r="C4804" s="251" t="str">
        <f t="shared" si="873"/>
        <v/>
      </c>
      <c r="D4804" s="494"/>
      <c r="E4804" s="252">
        <f t="shared" si="874"/>
        <v>0</v>
      </c>
      <c r="F4804" s="230">
        <f t="shared" si="875"/>
        <v>0</v>
      </c>
      <c r="G4804" s="232"/>
      <c r="I4804" s="658"/>
    </row>
    <row r="4805" spans="1:15">
      <c r="A4805" s="748" t="str">
        <f t="shared" si="872"/>
        <v/>
      </c>
      <c r="B4805" s="749"/>
      <c r="C4805" s="251" t="str">
        <f t="shared" si="873"/>
        <v/>
      </c>
      <c r="D4805" s="494"/>
      <c r="E4805" s="252">
        <f t="shared" si="874"/>
        <v>0</v>
      </c>
      <c r="F4805" s="230">
        <f t="shared" si="875"/>
        <v>0</v>
      </c>
      <c r="G4805" s="232"/>
      <c r="I4805" s="658"/>
    </row>
    <row r="4806" spans="1:15">
      <c r="A4806" s="748" t="str">
        <f t="shared" si="872"/>
        <v/>
      </c>
      <c r="B4806" s="749"/>
      <c r="C4806" s="251" t="str">
        <f t="shared" si="873"/>
        <v/>
      </c>
      <c r="D4806" s="494"/>
      <c r="E4806" s="252">
        <f t="shared" si="874"/>
        <v>0</v>
      </c>
      <c r="F4806" s="230">
        <f t="shared" si="875"/>
        <v>0</v>
      </c>
      <c r="G4806" s="232"/>
      <c r="I4806" s="658"/>
    </row>
    <row r="4807" spans="1:15">
      <c r="A4807" s="748" t="str">
        <f t="shared" si="872"/>
        <v/>
      </c>
      <c r="B4807" s="749"/>
      <c r="C4807" s="251" t="str">
        <f t="shared" si="873"/>
        <v/>
      </c>
      <c r="D4807" s="494"/>
      <c r="E4807" s="252">
        <f t="shared" si="874"/>
        <v>0</v>
      </c>
      <c r="F4807" s="230">
        <f t="shared" si="875"/>
        <v>0</v>
      </c>
      <c r="G4807" s="232"/>
      <c r="I4807" s="658"/>
    </row>
    <row r="4808" spans="1:15">
      <c r="A4808" s="748" t="str">
        <f t="shared" si="872"/>
        <v/>
      </c>
      <c r="B4808" s="749"/>
      <c r="C4808" s="251" t="str">
        <f t="shared" si="873"/>
        <v/>
      </c>
      <c r="D4808" s="494"/>
      <c r="E4808" s="252">
        <f t="shared" si="874"/>
        <v>0</v>
      </c>
      <c r="F4808" s="230">
        <f t="shared" si="875"/>
        <v>0</v>
      </c>
      <c r="G4808" s="232"/>
      <c r="I4808" s="658"/>
    </row>
    <row r="4809" spans="1:15">
      <c r="A4809" s="748" t="str">
        <f t="shared" si="872"/>
        <v/>
      </c>
      <c r="B4809" s="749"/>
      <c r="C4809" s="251" t="str">
        <f t="shared" si="873"/>
        <v/>
      </c>
      <c r="D4809" s="494"/>
      <c r="E4809" s="252">
        <f t="shared" si="874"/>
        <v>0</v>
      </c>
      <c r="F4809" s="230">
        <f t="shared" si="875"/>
        <v>0</v>
      </c>
      <c r="G4809" s="253"/>
      <c r="I4809" s="658"/>
    </row>
    <row r="4810" spans="1:15">
      <c r="A4810" s="748" t="str">
        <f t="shared" si="872"/>
        <v/>
      </c>
      <c r="B4810" s="749"/>
      <c r="C4810" s="251" t="str">
        <f t="shared" si="873"/>
        <v/>
      </c>
      <c r="D4810" s="494"/>
      <c r="E4810" s="252">
        <f t="shared" si="874"/>
        <v>0</v>
      </c>
      <c r="F4810" s="230">
        <f t="shared" si="875"/>
        <v>0</v>
      </c>
      <c r="G4810" s="232"/>
      <c r="I4810" s="658"/>
    </row>
    <row r="4811" spans="1:15">
      <c r="A4811" s="748" t="str">
        <f t="shared" si="872"/>
        <v/>
      </c>
      <c r="B4811" s="749"/>
      <c r="C4811" s="251"/>
      <c r="D4811" s="494"/>
      <c r="E4811" s="252">
        <f t="shared" si="874"/>
        <v>0</v>
      </c>
      <c r="F4811" s="230">
        <f t="shared" si="875"/>
        <v>0</v>
      </c>
      <c r="G4811" s="232"/>
      <c r="I4811" s="658"/>
    </row>
    <row r="4812" spans="1:15">
      <c r="A4812" s="748" t="str">
        <f t="shared" si="872"/>
        <v/>
      </c>
      <c r="B4812" s="749"/>
      <c r="C4812" s="251"/>
      <c r="D4812" s="494"/>
      <c r="E4812" s="252">
        <f t="shared" si="874"/>
        <v>0</v>
      </c>
      <c r="F4812" s="230">
        <f t="shared" si="875"/>
        <v>0</v>
      </c>
      <c r="G4812" s="232"/>
      <c r="I4812" s="658"/>
    </row>
    <row r="4813" spans="1:15">
      <c r="A4813" s="748" t="str">
        <f t="shared" si="872"/>
        <v/>
      </c>
      <c r="B4813" s="749"/>
      <c r="C4813" s="251" t="str">
        <f t="shared" ref="C4813" si="876">IF(I4813=0,"",VLOOKUP(I4813,MATERIALES,3,FALSE))</f>
        <v/>
      </c>
      <c r="D4813" s="494"/>
      <c r="E4813" s="252">
        <f t="shared" si="874"/>
        <v>0</v>
      </c>
      <c r="F4813" s="230">
        <f t="shared" si="875"/>
        <v>0</v>
      </c>
      <c r="G4813" s="233"/>
      <c r="I4813" s="658"/>
    </row>
    <row r="4814" spans="1:15" ht="26.25" customHeight="1" thickBot="1">
      <c r="A4814" s="214"/>
      <c r="B4814" s="438"/>
      <c r="C4814" s="215"/>
      <c r="D4814" s="483"/>
      <c r="E4814" s="254"/>
      <c r="F4814" s="255" t="s">
        <v>81</v>
      </c>
      <c r="G4814" s="253">
        <f>SUM(F4802:F4813)</f>
        <v>0</v>
      </c>
      <c r="I4814" s="659"/>
    </row>
    <row r="4815" spans="1:15" ht="14" thickTop="1" thickBot="1">
      <c r="A4815" s="256" t="s">
        <v>72</v>
      </c>
      <c r="B4815" s="445"/>
      <c r="C4815" s="257"/>
      <c r="D4815" s="523"/>
      <c r="E4815" s="259"/>
      <c r="F4815" s="258"/>
      <c r="G4815" s="260"/>
      <c r="I4815" s="659"/>
    </row>
    <row r="4816" spans="1:15" ht="13.5" thickTop="1">
      <c r="A4816" s="245" t="s">
        <v>57</v>
      </c>
      <c r="B4816" s="455"/>
      <c r="C4816" s="248" t="s">
        <v>71</v>
      </c>
      <c r="D4816" s="515" t="s">
        <v>75</v>
      </c>
      <c r="E4816" s="248" t="s">
        <v>98</v>
      </c>
      <c r="F4816" s="249" t="s">
        <v>79</v>
      </c>
      <c r="G4816" s="250" t="s">
        <v>70</v>
      </c>
      <c r="I4816" s="659"/>
    </row>
    <row r="4817" spans="1:9">
      <c r="A4817" s="748" t="str">
        <f>IF(I4817=0,"",VLOOKUP(I4817,EQUIPOS,2,FALSE))</f>
        <v/>
      </c>
      <c r="B4817" s="749"/>
      <c r="C4817" s="195"/>
      <c r="D4817" s="494"/>
      <c r="E4817" s="252">
        <f>IF(I4817=0,0,VLOOKUP(I4817,EQUIPOS,4,FALSE))</f>
        <v>0</v>
      </c>
      <c r="F4817" s="230">
        <f>C4817*D4817*E4817</f>
        <v>0</v>
      </c>
      <c r="G4817" s="231"/>
      <c r="I4817" s="658"/>
    </row>
    <row r="4818" spans="1:9">
      <c r="A4818" s="748" t="str">
        <f>IF(I4818=0,"",VLOOKUP(I4818,EQUIPOS,2,FALSE))</f>
        <v/>
      </c>
      <c r="B4818" s="749"/>
      <c r="C4818" s="195"/>
      <c r="D4818" s="494"/>
      <c r="E4818" s="252">
        <f>IF(I4818=0,0,VLOOKUP(I4818,EQUIPOS,4,FALSE))</f>
        <v>0</v>
      </c>
      <c r="F4818" s="230">
        <f t="shared" ref="F4818:F4821" si="877">C4818*D4818*E4818</f>
        <v>0</v>
      </c>
      <c r="G4818" s="232"/>
      <c r="I4818" s="658"/>
    </row>
    <row r="4819" spans="1:9">
      <c r="A4819" s="748" t="str">
        <f>IF(I4819=0,"",VLOOKUP(I4819,EQUIPOS,2,FALSE))</f>
        <v/>
      </c>
      <c r="B4819" s="749"/>
      <c r="C4819" s="195"/>
      <c r="D4819" s="494"/>
      <c r="E4819" s="252">
        <f>IF(I4819=0,0,VLOOKUP(I4819,EQUIPOS,4,FALSE))</f>
        <v>0</v>
      </c>
      <c r="F4819" s="230">
        <f t="shared" si="877"/>
        <v>0</v>
      </c>
      <c r="G4819" s="232"/>
      <c r="I4819" s="658"/>
    </row>
    <row r="4820" spans="1:9">
      <c r="A4820" s="748" t="str">
        <f>IF(I4820=0,"",VLOOKUP(I4820,EQUIPOS,2,FALSE))</f>
        <v/>
      </c>
      <c r="B4820" s="749"/>
      <c r="C4820" s="195"/>
      <c r="D4820" s="494"/>
      <c r="E4820" s="252">
        <f>IF(I4820=0,0,VLOOKUP(I4820,EQUIPOS,4,FALSE))</f>
        <v>0</v>
      </c>
      <c r="F4820" s="230">
        <f t="shared" si="877"/>
        <v>0</v>
      </c>
      <c r="G4820" s="232"/>
      <c r="I4820" s="658"/>
    </row>
    <row r="4821" spans="1:9">
      <c r="A4821" s="748" t="str">
        <f>IF(I4821=0,"",VLOOKUP(I4821,EQUIPOS,2,FALSE))</f>
        <v/>
      </c>
      <c r="B4821" s="749"/>
      <c r="C4821" s="195"/>
      <c r="D4821" s="494"/>
      <c r="E4821" s="252">
        <f>IF(I4821=0,0,VLOOKUP(I4821,EQUIPOS,4,FALSE))</f>
        <v>0</v>
      </c>
      <c r="F4821" s="230">
        <f t="shared" si="877"/>
        <v>0</v>
      </c>
      <c r="G4821" s="233"/>
      <c r="I4821" s="658"/>
    </row>
    <row r="4822" spans="1:9" ht="30.75" customHeight="1" thickBot="1">
      <c r="A4822" s="234"/>
      <c r="B4822" s="456"/>
      <c r="C4822" s="235"/>
      <c r="D4822" s="503"/>
      <c r="E4822" s="261"/>
      <c r="F4822" s="238" t="s">
        <v>82</v>
      </c>
      <c r="G4822" s="262">
        <f>ROUND(SUM(F4817:F4821),0)</f>
        <v>0</v>
      </c>
      <c r="I4822" s="659"/>
    </row>
    <row r="4823" spans="1:9" ht="13.5" thickTop="1">
      <c r="A4823" s="240" t="s">
        <v>73</v>
      </c>
      <c r="B4823" s="446"/>
      <c r="C4823" s="241"/>
      <c r="D4823" s="509"/>
      <c r="E4823" s="243"/>
      <c r="F4823" s="242"/>
      <c r="G4823" s="244"/>
      <c r="I4823" s="659"/>
    </row>
    <row r="4824" spans="1:9" ht="26">
      <c r="A4824" s="245" t="s">
        <v>57</v>
      </c>
      <c r="B4824" s="454" t="s">
        <v>58</v>
      </c>
      <c r="C4824" s="247" t="s">
        <v>68</v>
      </c>
      <c r="D4824" s="515" t="s">
        <v>74</v>
      </c>
      <c r="E4824" s="248" t="s">
        <v>69</v>
      </c>
      <c r="F4824" s="249" t="s">
        <v>79</v>
      </c>
      <c r="G4824" s="250" t="s">
        <v>70</v>
      </c>
      <c r="H4824" s="220"/>
      <c r="I4824" s="657"/>
    </row>
    <row r="4825" spans="1:9">
      <c r="A4825" s="263" t="str">
        <f t="shared" ref="A4825:A4836" si="878">IF(I4825=0,"",VLOOKUP(I4825,MANOOBRA,2,FALSE))</f>
        <v/>
      </c>
      <c r="B4825" s="444" t="str">
        <f t="shared" ref="B4825:B4836" si="879">IF(I4825=0,"",VLOOKUP(I4825,MANOOBRA,3,FALSE))</f>
        <v/>
      </c>
      <c r="C4825" s="195"/>
      <c r="D4825" s="527"/>
      <c r="E4825" s="252">
        <f t="shared" ref="E4825:E4836" si="880">IF(I4825=0,0,VLOOKUP(I4825,MANOOBRA,4,FALSE))</f>
        <v>0</v>
      </c>
      <c r="F4825" s="230">
        <f>IF(D4825=0,0,C4825*E4825/D4825)</f>
        <v>0</v>
      </c>
      <c r="G4825" s="231"/>
      <c r="I4825" s="658"/>
    </row>
    <row r="4826" spans="1:9">
      <c r="A4826" s="263" t="str">
        <f t="shared" si="878"/>
        <v/>
      </c>
      <c r="B4826" s="444" t="str">
        <f t="shared" si="879"/>
        <v/>
      </c>
      <c r="C4826" s="195"/>
      <c r="D4826" s="527"/>
      <c r="E4826" s="252">
        <f t="shared" si="880"/>
        <v>0</v>
      </c>
      <c r="F4826" s="230">
        <f t="shared" ref="F4826:F4836" si="881">IF(D4826=0,0,C4826*E4826/D4826)</f>
        <v>0</v>
      </c>
      <c r="G4826" s="232"/>
      <c r="I4826" s="658"/>
    </row>
    <row r="4827" spans="1:9">
      <c r="A4827" s="263" t="str">
        <f t="shared" si="878"/>
        <v/>
      </c>
      <c r="B4827" s="444" t="str">
        <f t="shared" si="879"/>
        <v/>
      </c>
      <c r="C4827" s="195"/>
      <c r="D4827" s="527"/>
      <c r="E4827" s="252">
        <f t="shared" si="880"/>
        <v>0</v>
      </c>
      <c r="F4827" s="230">
        <f t="shared" si="881"/>
        <v>0</v>
      </c>
      <c r="G4827" s="232"/>
      <c r="I4827" s="658"/>
    </row>
    <row r="4828" spans="1:9">
      <c r="A4828" s="263" t="str">
        <f t="shared" si="878"/>
        <v/>
      </c>
      <c r="B4828" s="444" t="str">
        <f t="shared" si="879"/>
        <v/>
      </c>
      <c r="C4828" s="195"/>
      <c r="D4828" s="527"/>
      <c r="E4828" s="252">
        <f t="shared" si="880"/>
        <v>0</v>
      </c>
      <c r="F4828" s="230">
        <f t="shared" si="881"/>
        <v>0</v>
      </c>
      <c r="G4828" s="232"/>
      <c r="I4828" s="658"/>
    </row>
    <row r="4829" spans="1:9">
      <c r="A4829" s="263" t="str">
        <f t="shared" si="878"/>
        <v/>
      </c>
      <c r="B4829" s="444" t="str">
        <f t="shared" si="879"/>
        <v/>
      </c>
      <c r="C4829" s="195"/>
      <c r="D4829" s="527"/>
      <c r="E4829" s="252">
        <f t="shared" si="880"/>
        <v>0</v>
      </c>
      <c r="F4829" s="230">
        <f t="shared" si="881"/>
        <v>0</v>
      </c>
      <c r="G4829" s="232"/>
      <c r="I4829" s="658"/>
    </row>
    <row r="4830" spans="1:9">
      <c r="A4830" s="263" t="str">
        <f t="shared" si="878"/>
        <v/>
      </c>
      <c r="B4830" s="444" t="str">
        <f t="shared" si="879"/>
        <v/>
      </c>
      <c r="C4830" s="195"/>
      <c r="D4830" s="527"/>
      <c r="E4830" s="252">
        <f t="shared" si="880"/>
        <v>0</v>
      </c>
      <c r="F4830" s="230">
        <f t="shared" si="881"/>
        <v>0</v>
      </c>
      <c r="G4830" s="232"/>
      <c r="I4830" s="658"/>
    </row>
    <row r="4831" spans="1:9">
      <c r="A4831" s="263" t="str">
        <f t="shared" si="878"/>
        <v/>
      </c>
      <c r="B4831" s="444" t="str">
        <f t="shared" si="879"/>
        <v/>
      </c>
      <c r="C4831" s="195"/>
      <c r="D4831" s="527"/>
      <c r="E4831" s="252">
        <f t="shared" si="880"/>
        <v>0</v>
      </c>
      <c r="F4831" s="230">
        <f t="shared" si="881"/>
        <v>0</v>
      </c>
      <c r="G4831" s="232"/>
      <c r="I4831" s="658"/>
    </row>
    <row r="4832" spans="1:9">
      <c r="A4832" s="263" t="str">
        <f t="shared" si="878"/>
        <v/>
      </c>
      <c r="B4832" s="444" t="str">
        <f t="shared" si="879"/>
        <v/>
      </c>
      <c r="C4832" s="195"/>
      <c r="D4832" s="527"/>
      <c r="E4832" s="252">
        <f t="shared" si="880"/>
        <v>0</v>
      </c>
      <c r="F4832" s="230">
        <f t="shared" si="881"/>
        <v>0</v>
      </c>
      <c r="G4832" s="232"/>
      <c r="I4832" s="658"/>
    </row>
    <row r="4833" spans="1:16">
      <c r="A4833" s="263" t="str">
        <f t="shared" si="878"/>
        <v/>
      </c>
      <c r="B4833" s="444" t="str">
        <f t="shared" si="879"/>
        <v/>
      </c>
      <c r="C4833" s="195"/>
      <c r="D4833" s="527"/>
      <c r="E4833" s="252">
        <f t="shared" si="880"/>
        <v>0</v>
      </c>
      <c r="F4833" s="230">
        <f t="shared" si="881"/>
        <v>0</v>
      </c>
      <c r="G4833" s="232"/>
      <c r="I4833" s="658"/>
    </row>
    <row r="4834" spans="1:16">
      <c r="A4834" s="263" t="str">
        <f t="shared" si="878"/>
        <v/>
      </c>
      <c r="B4834" s="444" t="str">
        <f t="shared" si="879"/>
        <v/>
      </c>
      <c r="C4834" s="195"/>
      <c r="D4834" s="527"/>
      <c r="E4834" s="252">
        <f t="shared" si="880"/>
        <v>0</v>
      </c>
      <c r="F4834" s="230">
        <f t="shared" si="881"/>
        <v>0</v>
      </c>
      <c r="G4834" s="232"/>
      <c r="I4834" s="658"/>
    </row>
    <row r="4835" spans="1:16">
      <c r="A4835" s="263" t="str">
        <f t="shared" si="878"/>
        <v/>
      </c>
      <c r="B4835" s="444" t="str">
        <f t="shared" si="879"/>
        <v/>
      </c>
      <c r="C4835" s="195"/>
      <c r="D4835" s="527"/>
      <c r="E4835" s="252">
        <f t="shared" si="880"/>
        <v>0</v>
      </c>
      <c r="F4835" s="230">
        <f t="shared" si="881"/>
        <v>0</v>
      </c>
      <c r="G4835" s="232"/>
      <c r="I4835" s="658"/>
    </row>
    <row r="4836" spans="1:16">
      <c r="A4836" s="263" t="str">
        <f t="shared" si="878"/>
        <v/>
      </c>
      <c r="B4836" s="444" t="str">
        <f t="shared" si="879"/>
        <v/>
      </c>
      <c r="C4836" s="195"/>
      <c r="D4836" s="527"/>
      <c r="E4836" s="252">
        <f t="shared" si="880"/>
        <v>0</v>
      </c>
      <c r="F4836" s="230">
        <f t="shared" si="881"/>
        <v>0</v>
      </c>
      <c r="G4836" s="233"/>
      <c r="I4836" s="658"/>
    </row>
    <row r="4837" spans="1:16" ht="31.5" customHeight="1" thickBot="1">
      <c r="A4837" s="234"/>
      <c r="B4837" s="456"/>
      <c r="C4837" s="235"/>
      <c r="D4837" s="237"/>
      <c r="E4837" s="237"/>
      <c r="F4837" s="238" t="s">
        <v>83</v>
      </c>
      <c r="G4837" s="262">
        <f>ROUND(SUM(F4825:F4836),0)</f>
        <v>0</v>
      </c>
      <c r="I4837" s="659"/>
    </row>
    <row r="4838" spans="1:16" ht="13.5" thickTop="1">
      <c r="A4838" s="186" t="s">
        <v>76</v>
      </c>
      <c r="B4838" s="446"/>
      <c r="C4838" s="241"/>
      <c r="D4838" s="243"/>
      <c r="E4838" s="243"/>
      <c r="F4838" s="242"/>
      <c r="G4838" s="244"/>
      <c r="I4838" s="659"/>
    </row>
    <row r="4839" spans="1:16">
      <c r="A4839" s="245" t="s">
        <v>57</v>
      </c>
      <c r="B4839" s="455"/>
      <c r="C4839" s="246"/>
      <c r="D4839" s="317"/>
      <c r="E4839" s="248" t="s">
        <v>77</v>
      </c>
      <c r="F4839" s="249" t="s">
        <v>78</v>
      </c>
      <c r="G4839" s="264" t="s">
        <v>77</v>
      </c>
      <c r="H4839" s="220"/>
      <c r="I4839" s="657"/>
    </row>
    <row r="4840" spans="1:16">
      <c r="A4840" s="185" t="s">
        <v>87</v>
      </c>
      <c r="B4840" s="453"/>
      <c r="C4840" s="265"/>
      <c r="D4840" s="318"/>
      <c r="E4840" s="229">
        <f>ROUND(SUM(G4799,G4814,G4822,G4837),2)</f>
        <v>0</v>
      </c>
      <c r="F4840" s="266">
        <f>A</f>
        <v>0</v>
      </c>
      <c r="G4840" s="267">
        <f>E4840*F4840</f>
        <v>0</v>
      </c>
      <c r="I4840" s="659"/>
    </row>
    <row r="4841" spans="1:16">
      <c r="A4841" s="185" t="s">
        <v>85</v>
      </c>
      <c r="B4841" s="453"/>
      <c r="C4841" s="265"/>
      <c r="D4841" s="318"/>
      <c r="E4841" s="229">
        <f>SUM(G4799,G4814,G4822,G4837)</f>
        <v>0</v>
      </c>
      <c r="F4841" s="266">
        <f>I</f>
        <v>0</v>
      </c>
      <c r="G4841" s="267">
        <f>E4841*F4841</f>
        <v>0</v>
      </c>
      <c r="I4841" s="659"/>
    </row>
    <row r="4842" spans="1:16">
      <c r="A4842" s="185" t="s">
        <v>86</v>
      </c>
      <c r="B4842" s="453"/>
      <c r="C4842" s="265"/>
      <c r="D4842" s="318"/>
      <c r="E4842" s="229">
        <f>SUM(G4799,G4814,G4822,G4837)</f>
        <v>0</v>
      </c>
      <c r="F4842" s="266">
        <f>U</f>
        <v>0</v>
      </c>
      <c r="G4842" s="267">
        <f>E4842*F4842</f>
        <v>0</v>
      </c>
      <c r="I4842" s="659"/>
    </row>
    <row r="4843" spans="1:16" ht="33" customHeight="1" thickBot="1">
      <c r="A4843" s="234"/>
      <c r="B4843" s="456"/>
      <c r="C4843" s="235"/>
      <c r="D4843" s="237"/>
      <c r="E4843" s="237"/>
      <c r="F4843" s="268" t="s">
        <v>84</v>
      </c>
      <c r="G4843" s="262">
        <f>SUM(G4840:G4842)</f>
        <v>0</v>
      </c>
      <c r="I4843" s="659"/>
      <c r="J4843" s="295"/>
      <c r="K4843" s="296"/>
      <c r="L4843" s="296"/>
      <c r="M4843" s="296"/>
      <c r="N4843" s="296"/>
      <c r="O4843" s="296"/>
    </row>
    <row r="4844" spans="1:16" s="211" customFormat="1" ht="14" thickTop="1" thickBot="1">
      <c r="A4844" s="269"/>
      <c r="B4844" s="443"/>
      <c r="C4844" s="270"/>
      <c r="D4844" s="319"/>
      <c r="E4844" s="271" t="s">
        <v>89</v>
      </c>
      <c r="F4844" s="272"/>
      <c r="G4844" s="273">
        <f>ROUND(SUM(G4799,G4814,G4822,G4837,G4843),0)</f>
        <v>0</v>
      </c>
      <c r="I4844" s="660"/>
      <c r="J4844" s="212" t="str">
        <f>B4783</f>
        <v>3,2,4</v>
      </c>
      <c r="K4844" s="274">
        <f>E4840</f>
        <v>0</v>
      </c>
      <c r="L4844" s="294">
        <f>G4840</f>
        <v>0</v>
      </c>
      <c r="M4844" s="294">
        <f>G4841</f>
        <v>0</v>
      </c>
      <c r="N4844" s="294">
        <f>G4842</f>
        <v>0</v>
      </c>
      <c r="O4844" s="299">
        <f>SUM(K4844:N4844)</f>
        <v>0</v>
      </c>
      <c r="P4844" s="294"/>
    </row>
    <row r="4845" spans="1:16" ht="13.5" thickTop="1">
      <c r="A4845" s="275" t="s">
        <v>97</v>
      </c>
      <c r="B4845" s="438"/>
      <c r="C4845" s="215"/>
      <c r="D4845" s="217"/>
      <c r="E4845" s="217"/>
      <c r="F4845" s="216"/>
      <c r="G4845" s="219"/>
      <c r="I4845" s="659"/>
      <c r="P4845" s="294"/>
    </row>
    <row r="4846" spans="1:16">
      <c r="A4846" s="275"/>
      <c r="B4846" s="452"/>
      <c r="C4846" s="276"/>
      <c r="D4846" s="320"/>
      <c r="E4846" s="217"/>
      <c r="F4846" s="216"/>
      <c r="G4846" s="277">
        <f ca="1">TODAY()</f>
        <v>44839</v>
      </c>
      <c r="I4846" s="659"/>
      <c r="P4846" s="294"/>
    </row>
    <row r="4847" spans="1:16" ht="13.5" thickBot="1">
      <c r="A4847" s="234"/>
      <c r="B4847" s="456"/>
      <c r="C4847" s="235"/>
      <c r="D4847" s="237"/>
      <c r="E4847" s="237"/>
      <c r="F4847" s="236"/>
      <c r="G4847" s="278"/>
      <c r="I4847" s="659"/>
      <c r="P4847" s="294"/>
    </row>
    <row r="4848" spans="1:16" s="199" customFormat="1" ht="13.5" thickTop="1">
      <c r="A4848" s="196" t="s">
        <v>109</v>
      </c>
      <c r="B4848" s="458"/>
      <c r="C4848" s="196"/>
      <c r="D4848" s="198"/>
      <c r="E4848" s="198"/>
      <c r="F4848" s="197"/>
      <c r="G4848" s="197"/>
      <c r="I4848" s="321"/>
      <c r="J4848" s="200"/>
      <c r="O4848" s="297"/>
    </row>
    <row r="4849" spans="1:15" s="199" customFormat="1">
      <c r="A4849" s="196" t="str">
        <f>CONCATENATE('Prestaciones y AIU'!A4609," ANALISIS DE PRECIOS UNITARIOS")</f>
        <v xml:space="preserve"> ANALISIS DE PRECIOS UNITARIOS</v>
      </c>
      <c r="B4849" s="458"/>
      <c r="C4849" s="196"/>
      <c r="D4849" s="198"/>
      <c r="E4849" s="198"/>
      <c r="F4849" s="197"/>
      <c r="G4849" s="197"/>
      <c r="I4849" s="321"/>
      <c r="J4849" s="200"/>
      <c r="O4849" s="297"/>
    </row>
    <row r="4850" spans="1:15" s="199" customFormat="1">
      <c r="A4850" s="196" t="str">
        <f>Objeto_LIC</f>
        <v>OPTIMIZACION DEL SISTEMA DE ABASTECIMIENTO (ADUCCION, PRETRATAMIENTO Y CONDUCCION) DEL MUNICPIO DE TAME, DEPARTAMENTO DE ARAUCA</v>
      </c>
      <c r="B4850" s="458"/>
      <c r="C4850" s="196"/>
      <c r="D4850" s="198"/>
      <c r="E4850" s="198"/>
      <c r="F4850" s="197"/>
      <c r="G4850" s="197"/>
      <c r="I4850" s="321"/>
      <c r="J4850" s="200"/>
      <c r="O4850" s="297"/>
    </row>
    <row r="4851" spans="1:15" s="199" customFormat="1">
      <c r="A4851" s="196"/>
      <c r="B4851" s="458"/>
      <c r="C4851" s="196"/>
      <c r="D4851" s="198"/>
      <c r="E4851" s="198"/>
      <c r="F4851" s="197"/>
      <c r="G4851" s="197"/>
      <c r="I4851" s="321"/>
      <c r="J4851" s="200"/>
      <c r="O4851" s="297"/>
    </row>
    <row r="4852" spans="1:15" ht="13.5" thickBot="1">
      <c r="A4852" s="201"/>
      <c r="B4852" s="448"/>
      <c r="C4852" s="201"/>
      <c r="D4852" s="203"/>
      <c r="E4852" s="203"/>
      <c r="F4852" s="202"/>
      <c r="G4852" s="202"/>
    </row>
    <row r="4853" spans="1:15" s="211" customFormat="1" ht="13.5" thickTop="1">
      <c r="A4853" s="206"/>
      <c r="B4853" s="457"/>
      <c r="C4853" s="207"/>
      <c r="D4853" s="209"/>
      <c r="E4853" s="209"/>
      <c r="F4853" s="208"/>
      <c r="G4853" s="210" t="s">
        <v>110</v>
      </c>
      <c r="I4853" s="323"/>
      <c r="J4853" s="212"/>
      <c r="O4853" s="297"/>
    </row>
    <row r="4854" spans="1:15">
      <c r="A4854" s="213" t="s">
        <v>62</v>
      </c>
      <c r="B4854" s="750">
        <f>Proponente</f>
        <v>0</v>
      </c>
      <c r="C4854" s="750"/>
      <c r="D4854" s="750"/>
      <c r="E4854" s="750"/>
      <c r="F4854" s="750"/>
      <c r="G4854" s="751"/>
    </row>
    <row r="4855" spans="1:15" ht="12.75" customHeight="1">
      <c r="A4855" s="213" t="s">
        <v>63</v>
      </c>
      <c r="B4855" s="470" t="s">
        <v>389</v>
      </c>
      <c r="C4855" s="750" t="str">
        <f>VLOOKUP(B4855,Presupuesto!$A$4:$B$106,2,FALSE)</f>
        <v>Concreto de 4.000 psi impermeabilizado para Cajas de inspección y acople tubería a Tanque de almacenamiento.</v>
      </c>
      <c r="D4855" s="750"/>
      <c r="E4855" s="750"/>
      <c r="F4855" s="750"/>
      <c r="G4855" s="751"/>
    </row>
    <row r="4856" spans="1:15">
      <c r="A4856" s="214"/>
      <c r="B4856" s="438"/>
      <c r="C4856" s="215"/>
      <c r="D4856" s="217"/>
      <c r="E4856" s="217"/>
      <c r="F4856" s="218" t="s">
        <v>88</v>
      </c>
      <c r="G4856" s="689" t="str">
        <f>IF(B4855=0,"-",VLOOKUP(B4855,Presupuesto!$A$5:$C$119,3,FALSE))</f>
        <v>M3</v>
      </c>
      <c r="H4856" s="689"/>
      <c r="I4856" s="689"/>
      <c r="J4856" s="689"/>
      <c r="K4856" s="690"/>
    </row>
    <row r="4857" spans="1:15" ht="13.5" thickBot="1">
      <c r="A4857" s="213" t="s">
        <v>64</v>
      </c>
      <c r="B4857" s="438"/>
      <c r="C4857" s="215"/>
      <c r="D4857" s="217"/>
      <c r="E4857" s="217"/>
      <c r="F4857" s="216"/>
      <c r="G4857" s="219"/>
      <c r="I4857" s="324"/>
      <c r="J4857" s="295"/>
      <c r="K4857" s="296"/>
      <c r="L4857" s="296"/>
      <c r="M4857" s="296"/>
      <c r="N4857" s="296"/>
      <c r="O4857" s="296"/>
    </row>
    <row r="4858" spans="1:15" s="220" customFormat="1" ht="13.5" thickTop="1">
      <c r="A4858" s="221" t="s">
        <v>57</v>
      </c>
      <c r="B4858" s="447" t="s">
        <v>65</v>
      </c>
      <c r="C4858" s="222" t="s">
        <v>66</v>
      </c>
      <c r="D4858" s="223" t="s">
        <v>74</v>
      </c>
      <c r="E4858" s="224" t="s">
        <v>100</v>
      </c>
      <c r="F4858" s="224" t="s">
        <v>79</v>
      </c>
      <c r="G4858" s="225" t="s">
        <v>70</v>
      </c>
      <c r="I4858" s="657"/>
      <c r="J4858" s="226"/>
      <c r="O4858" s="296"/>
    </row>
    <row r="4859" spans="1:15">
      <c r="A4859" s="227" t="str">
        <f t="shared" ref="A4859:A4870" si="882">IF(I4859=0,"-",VLOOKUP(I4859,EQUIPOS,2,FALSE))</f>
        <v>-</v>
      </c>
      <c r="B4859" s="228"/>
      <c r="C4859" s="228"/>
      <c r="D4859" s="494"/>
      <c r="E4859" s="229">
        <f t="shared" ref="E4859:E4870" si="883">IF(I4859=0,0,VLOOKUP(I4859,EQUIPOS,4,FALSE))</f>
        <v>0</v>
      </c>
      <c r="F4859" s="230">
        <f t="shared" ref="F4859:F4870" si="884">IF(D4859=0,0,E4859/D4859)</f>
        <v>0</v>
      </c>
      <c r="G4859" s="231"/>
      <c r="I4859" s="658"/>
    </row>
    <row r="4860" spans="1:15">
      <c r="A4860" s="227" t="str">
        <f t="shared" si="882"/>
        <v>-</v>
      </c>
      <c r="B4860" s="228"/>
      <c r="C4860" s="228"/>
      <c r="D4860" s="494"/>
      <c r="E4860" s="229">
        <f t="shared" si="883"/>
        <v>0</v>
      </c>
      <c r="F4860" s="230">
        <f t="shared" si="884"/>
        <v>0</v>
      </c>
      <c r="G4860" s="232"/>
      <c r="I4860" s="658"/>
    </row>
    <row r="4861" spans="1:15">
      <c r="A4861" s="227" t="str">
        <f t="shared" si="882"/>
        <v>-</v>
      </c>
      <c r="B4861" s="228"/>
      <c r="C4861" s="228"/>
      <c r="D4861" s="494"/>
      <c r="E4861" s="229">
        <f t="shared" si="883"/>
        <v>0</v>
      </c>
      <c r="F4861" s="230">
        <f t="shared" si="884"/>
        <v>0</v>
      </c>
      <c r="G4861" s="232"/>
      <c r="I4861" s="658"/>
    </row>
    <row r="4862" spans="1:15">
      <c r="A4862" s="227" t="str">
        <f t="shared" si="882"/>
        <v>-</v>
      </c>
      <c r="B4862" s="228"/>
      <c r="C4862" s="228"/>
      <c r="D4862" s="494"/>
      <c r="E4862" s="229">
        <f t="shared" si="883"/>
        <v>0</v>
      </c>
      <c r="F4862" s="230">
        <f t="shared" si="884"/>
        <v>0</v>
      </c>
      <c r="G4862" s="232"/>
      <c r="I4862" s="658"/>
    </row>
    <row r="4863" spans="1:15">
      <c r="A4863" s="227" t="str">
        <f t="shared" si="882"/>
        <v>-</v>
      </c>
      <c r="B4863" s="228"/>
      <c r="C4863" s="228"/>
      <c r="D4863" s="494"/>
      <c r="E4863" s="229">
        <f t="shared" si="883"/>
        <v>0</v>
      </c>
      <c r="F4863" s="230">
        <f t="shared" si="884"/>
        <v>0</v>
      </c>
      <c r="G4863" s="232"/>
      <c r="I4863" s="658"/>
    </row>
    <row r="4864" spans="1:15">
      <c r="A4864" s="227" t="str">
        <f t="shared" si="882"/>
        <v>-</v>
      </c>
      <c r="B4864" s="228"/>
      <c r="C4864" s="228"/>
      <c r="D4864" s="494"/>
      <c r="E4864" s="229">
        <f t="shared" si="883"/>
        <v>0</v>
      </c>
      <c r="F4864" s="230">
        <f t="shared" si="884"/>
        <v>0</v>
      </c>
      <c r="G4864" s="232"/>
      <c r="I4864" s="658"/>
    </row>
    <row r="4865" spans="1:15">
      <c r="A4865" s="227" t="str">
        <f t="shared" si="882"/>
        <v>-</v>
      </c>
      <c r="B4865" s="228"/>
      <c r="C4865" s="228"/>
      <c r="D4865" s="494"/>
      <c r="E4865" s="229">
        <f t="shared" si="883"/>
        <v>0</v>
      </c>
      <c r="F4865" s="230">
        <f t="shared" si="884"/>
        <v>0</v>
      </c>
      <c r="G4865" s="232"/>
      <c r="I4865" s="658"/>
    </row>
    <row r="4866" spans="1:15">
      <c r="A4866" s="227" t="str">
        <f t="shared" si="882"/>
        <v>-</v>
      </c>
      <c r="B4866" s="228"/>
      <c r="C4866" s="228"/>
      <c r="D4866" s="494"/>
      <c r="E4866" s="229">
        <f t="shared" si="883"/>
        <v>0</v>
      </c>
      <c r="F4866" s="230">
        <f t="shared" si="884"/>
        <v>0</v>
      </c>
      <c r="G4866" s="232"/>
      <c r="I4866" s="658"/>
    </row>
    <row r="4867" spans="1:15">
      <c r="A4867" s="227" t="str">
        <f t="shared" si="882"/>
        <v>-</v>
      </c>
      <c r="B4867" s="228"/>
      <c r="C4867" s="228"/>
      <c r="D4867" s="494"/>
      <c r="E4867" s="229">
        <f t="shared" si="883"/>
        <v>0</v>
      </c>
      <c r="F4867" s="230">
        <f t="shared" si="884"/>
        <v>0</v>
      </c>
      <c r="G4867" s="232"/>
      <c r="I4867" s="658"/>
    </row>
    <row r="4868" spans="1:15">
      <c r="A4868" s="227" t="str">
        <f t="shared" si="882"/>
        <v>-</v>
      </c>
      <c r="B4868" s="228"/>
      <c r="C4868" s="228"/>
      <c r="D4868" s="494"/>
      <c r="E4868" s="229">
        <f t="shared" si="883"/>
        <v>0</v>
      </c>
      <c r="F4868" s="230">
        <f t="shared" si="884"/>
        <v>0</v>
      </c>
      <c r="G4868" s="232"/>
      <c r="I4868" s="658"/>
    </row>
    <row r="4869" spans="1:15">
      <c r="A4869" s="227" t="str">
        <f t="shared" si="882"/>
        <v>-</v>
      </c>
      <c r="B4869" s="228"/>
      <c r="C4869" s="228"/>
      <c r="D4869" s="494"/>
      <c r="E4869" s="229">
        <f t="shared" si="883"/>
        <v>0</v>
      </c>
      <c r="F4869" s="230">
        <f t="shared" si="884"/>
        <v>0</v>
      </c>
      <c r="G4869" s="232"/>
      <c r="I4869" s="658"/>
    </row>
    <row r="4870" spans="1:15">
      <c r="A4870" s="227" t="str">
        <f t="shared" si="882"/>
        <v>-</v>
      </c>
      <c r="B4870" s="228"/>
      <c r="C4870" s="228"/>
      <c r="D4870" s="494"/>
      <c r="E4870" s="229">
        <f t="shared" si="883"/>
        <v>0</v>
      </c>
      <c r="F4870" s="230">
        <f t="shared" si="884"/>
        <v>0</v>
      </c>
      <c r="G4870" s="232"/>
      <c r="I4870" s="658"/>
    </row>
    <row r="4871" spans="1:15" ht="13.5" thickBot="1">
      <c r="A4871" s="234"/>
      <c r="B4871" s="456"/>
      <c r="C4871" s="235"/>
      <c r="D4871" s="503"/>
      <c r="E4871" s="237"/>
      <c r="F4871" s="238" t="s">
        <v>80</v>
      </c>
      <c r="G4871" s="239">
        <f>ROUND(SUM(F4859:F4870),0)</f>
        <v>0</v>
      </c>
      <c r="I4871" s="659"/>
    </row>
    <row r="4872" spans="1:15" ht="13.5" thickTop="1">
      <c r="A4872" s="240" t="s">
        <v>67</v>
      </c>
      <c r="B4872" s="446"/>
      <c r="C4872" s="241"/>
      <c r="D4872" s="509"/>
      <c r="E4872" s="243"/>
      <c r="F4872" s="242"/>
      <c r="G4872" s="244"/>
      <c r="I4872" s="659"/>
    </row>
    <row r="4873" spans="1:15" s="220" customFormat="1" ht="26">
      <c r="A4873" s="245" t="s">
        <v>57</v>
      </c>
      <c r="B4873" s="455"/>
      <c r="C4873" s="247" t="s">
        <v>58</v>
      </c>
      <c r="D4873" s="515" t="s">
        <v>68</v>
      </c>
      <c r="E4873" s="248" t="s">
        <v>69</v>
      </c>
      <c r="F4873" s="249" t="s">
        <v>79</v>
      </c>
      <c r="G4873" s="250" t="s">
        <v>70</v>
      </c>
      <c r="I4873" s="657"/>
      <c r="J4873" s="226"/>
      <c r="O4873" s="296"/>
    </row>
    <row r="4874" spans="1:15">
      <c r="A4874" s="748" t="str">
        <f t="shared" ref="A4874:A4885" si="885">IF(I4874=0,"",VLOOKUP(I4874,MATERIALES,2,FALSE))</f>
        <v/>
      </c>
      <c r="B4874" s="749"/>
      <c r="C4874" s="251" t="str">
        <f t="shared" ref="C4874:C4882" si="886">IF(I4874=0,"",VLOOKUP(I4874,MATERIALES,3,FALSE))</f>
        <v/>
      </c>
      <c r="D4874" s="494"/>
      <c r="E4874" s="252">
        <f t="shared" ref="E4874:E4885" si="887">IF(I4874=0,0,VLOOKUP(I4874,MATERIALES,4,FALSE))</f>
        <v>0</v>
      </c>
      <c r="F4874" s="230">
        <f t="shared" ref="F4874:F4885" si="888">D4874*E4874</f>
        <v>0</v>
      </c>
      <c r="G4874" s="231"/>
      <c r="I4874" s="658"/>
    </row>
    <row r="4875" spans="1:15">
      <c r="A4875" s="748" t="str">
        <f t="shared" si="885"/>
        <v/>
      </c>
      <c r="B4875" s="749"/>
      <c r="C4875" s="251" t="str">
        <f t="shared" si="886"/>
        <v/>
      </c>
      <c r="D4875" s="494"/>
      <c r="E4875" s="252">
        <f t="shared" si="887"/>
        <v>0</v>
      </c>
      <c r="F4875" s="230">
        <f t="shared" si="888"/>
        <v>0</v>
      </c>
      <c r="G4875" s="232"/>
      <c r="I4875" s="658"/>
    </row>
    <row r="4876" spans="1:15">
      <c r="A4876" s="748" t="str">
        <f t="shared" si="885"/>
        <v/>
      </c>
      <c r="B4876" s="749"/>
      <c r="C4876" s="251" t="str">
        <f t="shared" si="886"/>
        <v/>
      </c>
      <c r="D4876" s="494"/>
      <c r="E4876" s="252">
        <f t="shared" si="887"/>
        <v>0</v>
      </c>
      <c r="F4876" s="230">
        <f t="shared" si="888"/>
        <v>0</v>
      </c>
      <c r="G4876" s="232"/>
      <c r="I4876" s="658"/>
    </row>
    <row r="4877" spans="1:15">
      <c r="A4877" s="748" t="str">
        <f t="shared" si="885"/>
        <v/>
      </c>
      <c r="B4877" s="749"/>
      <c r="C4877" s="251" t="str">
        <f t="shared" si="886"/>
        <v/>
      </c>
      <c r="D4877" s="494"/>
      <c r="E4877" s="252">
        <f t="shared" si="887"/>
        <v>0</v>
      </c>
      <c r="F4877" s="230">
        <f t="shared" si="888"/>
        <v>0</v>
      </c>
      <c r="G4877" s="232"/>
      <c r="I4877" s="658"/>
    </row>
    <row r="4878" spans="1:15">
      <c r="A4878" s="748" t="str">
        <f t="shared" si="885"/>
        <v/>
      </c>
      <c r="B4878" s="749"/>
      <c r="C4878" s="251" t="str">
        <f t="shared" si="886"/>
        <v/>
      </c>
      <c r="D4878" s="494"/>
      <c r="E4878" s="252">
        <f t="shared" si="887"/>
        <v>0</v>
      </c>
      <c r="F4878" s="230">
        <f t="shared" si="888"/>
        <v>0</v>
      </c>
      <c r="G4878" s="232"/>
      <c r="I4878" s="658"/>
    </row>
    <row r="4879" spans="1:15">
      <c r="A4879" s="748" t="str">
        <f t="shared" si="885"/>
        <v/>
      </c>
      <c r="B4879" s="749"/>
      <c r="C4879" s="251" t="str">
        <f t="shared" si="886"/>
        <v/>
      </c>
      <c r="D4879" s="494"/>
      <c r="E4879" s="252">
        <f t="shared" si="887"/>
        <v>0</v>
      </c>
      <c r="F4879" s="230">
        <f t="shared" si="888"/>
        <v>0</v>
      </c>
      <c r="G4879" s="232"/>
      <c r="I4879" s="658"/>
    </row>
    <row r="4880" spans="1:15">
      <c r="A4880" s="748" t="str">
        <f t="shared" si="885"/>
        <v/>
      </c>
      <c r="B4880" s="749"/>
      <c r="C4880" s="251" t="str">
        <f t="shared" si="886"/>
        <v/>
      </c>
      <c r="D4880" s="494"/>
      <c r="E4880" s="252">
        <f t="shared" si="887"/>
        <v>0</v>
      </c>
      <c r="F4880" s="230">
        <f t="shared" si="888"/>
        <v>0</v>
      </c>
      <c r="G4880" s="232"/>
      <c r="I4880" s="658"/>
    </row>
    <row r="4881" spans="1:9">
      <c r="A4881" s="748" t="str">
        <f t="shared" si="885"/>
        <v/>
      </c>
      <c r="B4881" s="749"/>
      <c r="C4881" s="251" t="str">
        <f t="shared" si="886"/>
        <v/>
      </c>
      <c r="D4881" s="494"/>
      <c r="E4881" s="252">
        <f t="shared" si="887"/>
        <v>0</v>
      </c>
      <c r="F4881" s="230">
        <f t="shared" si="888"/>
        <v>0</v>
      </c>
      <c r="G4881" s="253"/>
      <c r="I4881" s="658"/>
    </row>
    <row r="4882" spans="1:9">
      <c r="A4882" s="748" t="str">
        <f t="shared" si="885"/>
        <v/>
      </c>
      <c r="B4882" s="749"/>
      <c r="C4882" s="251" t="str">
        <f t="shared" si="886"/>
        <v/>
      </c>
      <c r="D4882" s="494"/>
      <c r="E4882" s="252">
        <f t="shared" si="887"/>
        <v>0</v>
      </c>
      <c r="F4882" s="230">
        <f t="shared" si="888"/>
        <v>0</v>
      </c>
      <c r="G4882" s="232"/>
      <c r="I4882" s="658"/>
    </row>
    <row r="4883" spans="1:9">
      <c r="A4883" s="748" t="str">
        <f t="shared" si="885"/>
        <v/>
      </c>
      <c r="B4883" s="749"/>
      <c r="C4883" s="251"/>
      <c r="D4883" s="494"/>
      <c r="E4883" s="252">
        <f t="shared" si="887"/>
        <v>0</v>
      </c>
      <c r="F4883" s="230">
        <f t="shared" si="888"/>
        <v>0</v>
      </c>
      <c r="G4883" s="232"/>
      <c r="I4883" s="658"/>
    </row>
    <row r="4884" spans="1:9">
      <c r="A4884" s="748" t="str">
        <f t="shared" si="885"/>
        <v/>
      </c>
      <c r="B4884" s="749"/>
      <c r="C4884" s="251"/>
      <c r="D4884" s="494"/>
      <c r="E4884" s="252">
        <f t="shared" si="887"/>
        <v>0</v>
      </c>
      <c r="F4884" s="230">
        <f t="shared" si="888"/>
        <v>0</v>
      </c>
      <c r="G4884" s="232"/>
      <c r="I4884" s="658"/>
    </row>
    <row r="4885" spans="1:9">
      <c r="A4885" s="748" t="str">
        <f t="shared" si="885"/>
        <v/>
      </c>
      <c r="B4885" s="749"/>
      <c r="C4885" s="251" t="str">
        <f t="shared" ref="C4885" si="889">IF(I4885=0,"",VLOOKUP(I4885,MATERIALES,3,FALSE))</f>
        <v/>
      </c>
      <c r="D4885" s="494"/>
      <c r="E4885" s="252">
        <f t="shared" si="887"/>
        <v>0</v>
      </c>
      <c r="F4885" s="230">
        <f t="shared" si="888"/>
        <v>0</v>
      </c>
      <c r="G4885" s="233"/>
      <c r="I4885" s="658"/>
    </row>
    <row r="4886" spans="1:9" ht="26.25" customHeight="1" thickBot="1">
      <c r="A4886" s="214"/>
      <c r="B4886" s="438"/>
      <c r="C4886" s="215"/>
      <c r="D4886" s="483"/>
      <c r="E4886" s="254"/>
      <c r="F4886" s="255" t="s">
        <v>81</v>
      </c>
      <c r="G4886" s="253">
        <f>ROUND(SUM(F4874:F4885),0)</f>
        <v>0</v>
      </c>
      <c r="I4886" s="659"/>
    </row>
    <row r="4887" spans="1:9" ht="14" thickTop="1" thickBot="1">
      <c r="A4887" s="256" t="s">
        <v>72</v>
      </c>
      <c r="B4887" s="445"/>
      <c r="C4887" s="257"/>
      <c r="D4887" s="523"/>
      <c r="E4887" s="259"/>
      <c r="F4887" s="258"/>
      <c r="G4887" s="260"/>
      <c r="I4887" s="659"/>
    </row>
    <row r="4888" spans="1:9" ht="13.5" thickTop="1">
      <c r="A4888" s="245" t="s">
        <v>57</v>
      </c>
      <c r="B4888" s="455"/>
      <c r="C4888" s="248" t="s">
        <v>71</v>
      </c>
      <c r="D4888" s="515" t="s">
        <v>75</v>
      </c>
      <c r="E4888" s="248" t="s">
        <v>98</v>
      </c>
      <c r="F4888" s="249" t="s">
        <v>79</v>
      </c>
      <c r="G4888" s="250" t="s">
        <v>70</v>
      </c>
      <c r="I4888" s="659"/>
    </row>
    <row r="4889" spans="1:9">
      <c r="A4889" s="748" t="str">
        <f>IF(I4889=0,"",VLOOKUP(I4889,EQUIPOS,2,FALSE))</f>
        <v/>
      </c>
      <c r="B4889" s="749"/>
      <c r="C4889" s="195"/>
      <c r="D4889" s="494"/>
      <c r="E4889" s="252">
        <f>IF(I4889=0,0,VLOOKUP(I4889,EQUIPOS,4,FALSE))</f>
        <v>0</v>
      </c>
      <c r="F4889" s="230">
        <f>C4889*D4889*E4889</f>
        <v>0</v>
      </c>
      <c r="G4889" s="231"/>
      <c r="I4889" s="658"/>
    </row>
    <row r="4890" spans="1:9">
      <c r="A4890" s="748" t="str">
        <f>IF(I4890=0,"",VLOOKUP(I4890,EQUIPOS,2,FALSE))</f>
        <v/>
      </c>
      <c r="B4890" s="749"/>
      <c r="C4890" s="195"/>
      <c r="D4890" s="494"/>
      <c r="E4890" s="252">
        <f>IF(I4890=0,0,VLOOKUP(I4890,EQUIPOS,4,FALSE))</f>
        <v>0</v>
      </c>
      <c r="F4890" s="230">
        <f>C4890*D4890*E4890</f>
        <v>0</v>
      </c>
      <c r="G4890" s="232"/>
      <c r="I4890" s="658"/>
    </row>
    <row r="4891" spans="1:9">
      <c r="A4891" s="748" t="str">
        <f>IF(I4891=0,"",VLOOKUP(I4891,EQUIPOS,2,FALSE))</f>
        <v/>
      </c>
      <c r="B4891" s="749"/>
      <c r="C4891" s="195"/>
      <c r="D4891" s="494"/>
      <c r="E4891" s="252">
        <f>IF(I4891=0,0,VLOOKUP(I4891,EQUIPOS,4,FALSE))</f>
        <v>0</v>
      </c>
      <c r="F4891" s="230">
        <f>C4891*D4891*E4891</f>
        <v>0</v>
      </c>
      <c r="G4891" s="232"/>
      <c r="I4891" s="658"/>
    </row>
    <row r="4892" spans="1:9">
      <c r="A4892" s="748" t="str">
        <f>IF(I4892=0,"",VLOOKUP(I4892,EQUIPOS,2,FALSE))</f>
        <v/>
      </c>
      <c r="B4892" s="749"/>
      <c r="C4892" s="195"/>
      <c r="D4892" s="494"/>
      <c r="E4892" s="252">
        <f>IF(I4892=0,0,VLOOKUP(I4892,EQUIPOS,4,FALSE))</f>
        <v>0</v>
      </c>
      <c r="F4892" s="230">
        <f>C4892*D4892*E4892</f>
        <v>0</v>
      </c>
      <c r="G4892" s="232"/>
      <c r="I4892" s="658"/>
    </row>
    <row r="4893" spans="1:9">
      <c r="A4893" s="748" t="str">
        <f>IF(I4893=0,"",VLOOKUP(I4893,EQUIPOS,2,FALSE))</f>
        <v/>
      </c>
      <c r="B4893" s="749"/>
      <c r="C4893" s="195"/>
      <c r="D4893" s="494"/>
      <c r="E4893" s="252">
        <f>IF(I4893=0,0,VLOOKUP(I4893,EQUIPOS,4,FALSE))</f>
        <v>0</v>
      </c>
      <c r="F4893" s="230">
        <f>C4893*D4893*E4893</f>
        <v>0</v>
      </c>
      <c r="G4893" s="233"/>
      <c r="I4893" s="658"/>
    </row>
    <row r="4894" spans="1:9" ht="30.75" customHeight="1" thickBot="1">
      <c r="A4894" s="234"/>
      <c r="B4894" s="456"/>
      <c r="C4894" s="235"/>
      <c r="D4894" s="503"/>
      <c r="E4894" s="261"/>
      <c r="F4894" s="238" t="s">
        <v>82</v>
      </c>
      <c r="G4894" s="262">
        <f>ROUND(SUM(F4889:F4893),0)</f>
        <v>0</v>
      </c>
      <c r="I4894" s="659"/>
    </row>
    <row r="4895" spans="1:9" ht="13.5" thickTop="1">
      <c r="A4895" s="240" t="s">
        <v>73</v>
      </c>
      <c r="B4895" s="446"/>
      <c r="C4895" s="241"/>
      <c r="D4895" s="509"/>
      <c r="E4895" s="243"/>
      <c r="F4895" s="242"/>
      <c r="G4895" s="244"/>
      <c r="I4895" s="659"/>
    </row>
    <row r="4896" spans="1:9" ht="26">
      <c r="A4896" s="245" t="s">
        <v>57</v>
      </c>
      <c r="B4896" s="454" t="s">
        <v>58</v>
      </c>
      <c r="C4896" s="247" t="s">
        <v>68</v>
      </c>
      <c r="D4896" s="515" t="s">
        <v>74</v>
      </c>
      <c r="E4896" s="248" t="s">
        <v>69</v>
      </c>
      <c r="F4896" s="249" t="s">
        <v>79</v>
      </c>
      <c r="G4896" s="250" t="s">
        <v>70</v>
      </c>
      <c r="H4896" s="220"/>
      <c r="I4896" s="657"/>
    </row>
    <row r="4897" spans="1:9">
      <c r="A4897" s="263" t="str">
        <f t="shared" ref="A4897:A4908" si="890">IF(I4897=0,"",VLOOKUP(I4897,MANOOBRA,2,FALSE))</f>
        <v/>
      </c>
      <c r="B4897" s="444" t="str">
        <f t="shared" ref="B4897:B4908" si="891">IF(I4897=0,"",VLOOKUP(I4897,MANOOBRA,3,FALSE))</f>
        <v/>
      </c>
      <c r="C4897" s="195"/>
      <c r="D4897" s="527"/>
      <c r="E4897" s="252">
        <f t="shared" ref="E4897:E4908" si="892">IF(I4897=0,0,VLOOKUP(I4897,MANOOBRA,4,FALSE))</f>
        <v>0</v>
      </c>
      <c r="F4897" s="230">
        <f t="shared" ref="F4897:F4908" si="893">IF(D4897=0,0,C4897*E4897/D4897)</f>
        <v>0</v>
      </c>
      <c r="G4897" s="231"/>
      <c r="I4897" s="658"/>
    </row>
    <row r="4898" spans="1:9">
      <c r="A4898" s="263" t="str">
        <f t="shared" si="890"/>
        <v/>
      </c>
      <c r="B4898" s="444" t="str">
        <f t="shared" si="891"/>
        <v/>
      </c>
      <c r="C4898" s="195"/>
      <c r="D4898" s="527"/>
      <c r="E4898" s="252">
        <f t="shared" si="892"/>
        <v>0</v>
      </c>
      <c r="F4898" s="230">
        <f t="shared" si="893"/>
        <v>0</v>
      </c>
      <c r="G4898" s="232"/>
      <c r="I4898" s="658"/>
    </row>
    <row r="4899" spans="1:9">
      <c r="A4899" s="263" t="str">
        <f t="shared" si="890"/>
        <v/>
      </c>
      <c r="B4899" s="444" t="str">
        <f t="shared" si="891"/>
        <v/>
      </c>
      <c r="C4899" s="195"/>
      <c r="D4899" s="527"/>
      <c r="E4899" s="252">
        <f t="shared" si="892"/>
        <v>0</v>
      </c>
      <c r="F4899" s="230">
        <f t="shared" si="893"/>
        <v>0</v>
      </c>
      <c r="G4899" s="232"/>
      <c r="I4899" s="658"/>
    </row>
    <row r="4900" spans="1:9">
      <c r="A4900" s="263" t="str">
        <f t="shared" si="890"/>
        <v/>
      </c>
      <c r="B4900" s="444" t="str">
        <f t="shared" si="891"/>
        <v/>
      </c>
      <c r="C4900" s="195"/>
      <c r="D4900" s="527"/>
      <c r="E4900" s="252">
        <f t="shared" si="892"/>
        <v>0</v>
      </c>
      <c r="F4900" s="230">
        <f t="shared" si="893"/>
        <v>0</v>
      </c>
      <c r="G4900" s="232"/>
      <c r="I4900" s="658"/>
    </row>
    <row r="4901" spans="1:9">
      <c r="A4901" s="263" t="str">
        <f t="shared" si="890"/>
        <v/>
      </c>
      <c r="B4901" s="444" t="str">
        <f t="shared" si="891"/>
        <v/>
      </c>
      <c r="C4901" s="195"/>
      <c r="D4901" s="527"/>
      <c r="E4901" s="252">
        <f t="shared" si="892"/>
        <v>0</v>
      </c>
      <c r="F4901" s="230">
        <f t="shared" si="893"/>
        <v>0</v>
      </c>
      <c r="G4901" s="232"/>
      <c r="I4901" s="658"/>
    </row>
    <row r="4902" spans="1:9">
      <c r="A4902" s="263" t="str">
        <f t="shared" si="890"/>
        <v/>
      </c>
      <c r="B4902" s="444" t="str">
        <f t="shared" si="891"/>
        <v/>
      </c>
      <c r="C4902" s="195"/>
      <c r="D4902" s="527"/>
      <c r="E4902" s="252">
        <f t="shared" si="892"/>
        <v>0</v>
      </c>
      <c r="F4902" s="230">
        <f t="shared" si="893"/>
        <v>0</v>
      </c>
      <c r="G4902" s="232"/>
      <c r="I4902" s="658"/>
    </row>
    <row r="4903" spans="1:9">
      <c r="A4903" s="263" t="str">
        <f t="shared" si="890"/>
        <v/>
      </c>
      <c r="B4903" s="444" t="str">
        <f t="shared" si="891"/>
        <v/>
      </c>
      <c r="C4903" s="195"/>
      <c r="D4903" s="527"/>
      <c r="E4903" s="252">
        <f t="shared" si="892"/>
        <v>0</v>
      </c>
      <c r="F4903" s="230">
        <f t="shared" si="893"/>
        <v>0</v>
      </c>
      <c r="G4903" s="232"/>
      <c r="I4903" s="658"/>
    </row>
    <row r="4904" spans="1:9">
      <c r="A4904" s="263" t="str">
        <f t="shared" si="890"/>
        <v/>
      </c>
      <c r="B4904" s="444" t="str">
        <f t="shared" si="891"/>
        <v/>
      </c>
      <c r="C4904" s="195"/>
      <c r="D4904" s="527"/>
      <c r="E4904" s="252">
        <f t="shared" si="892"/>
        <v>0</v>
      </c>
      <c r="F4904" s="230">
        <f t="shared" si="893"/>
        <v>0</v>
      </c>
      <c r="G4904" s="232"/>
      <c r="I4904" s="658"/>
    </row>
    <row r="4905" spans="1:9">
      <c r="A4905" s="263" t="str">
        <f t="shared" si="890"/>
        <v/>
      </c>
      <c r="B4905" s="444" t="str">
        <f t="shared" si="891"/>
        <v/>
      </c>
      <c r="C4905" s="195"/>
      <c r="D4905" s="527"/>
      <c r="E4905" s="252">
        <f t="shared" si="892"/>
        <v>0</v>
      </c>
      <c r="F4905" s="230">
        <f t="shared" si="893"/>
        <v>0</v>
      </c>
      <c r="G4905" s="232"/>
      <c r="I4905" s="658"/>
    </row>
    <row r="4906" spans="1:9">
      <c r="A4906" s="263" t="str">
        <f t="shared" si="890"/>
        <v/>
      </c>
      <c r="B4906" s="444" t="str">
        <f t="shared" si="891"/>
        <v/>
      </c>
      <c r="C4906" s="195"/>
      <c r="D4906" s="527"/>
      <c r="E4906" s="252">
        <f t="shared" si="892"/>
        <v>0</v>
      </c>
      <c r="F4906" s="230">
        <f t="shared" si="893"/>
        <v>0</v>
      </c>
      <c r="G4906" s="232"/>
      <c r="I4906" s="658"/>
    </row>
    <row r="4907" spans="1:9">
      <c r="A4907" s="263" t="str">
        <f t="shared" si="890"/>
        <v/>
      </c>
      <c r="B4907" s="444" t="str">
        <f t="shared" si="891"/>
        <v/>
      </c>
      <c r="C4907" s="195"/>
      <c r="D4907" s="527"/>
      <c r="E4907" s="252">
        <f t="shared" si="892"/>
        <v>0</v>
      </c>
      <c r="F4907" s="230">
        <f t="shared" si="893"/>
        <v>0</v>
      </c>
      <c r="G4907" s="232"/>
      <c r="I4907" s="658"/>
    </row>
    <row r="4908" spans="1:9">
      <c r="A4908" s="263" t="str">
        <f t="shared" si="890"/>
        <v/>
      </c>
      <c r="B4908" s="444" t="str">
        <f t="shared" si="891"/>
        <v/>
      </c>
      <c r="C4908" s="195"/>
      <c r="D4908" s="527"/>
      <c r="E4908" s="252">
        <f t="shared" si="892"/>
        <v>0</v>
      </c>
      <c r="F4908" s="230">
        <f t="shared" si="893"/>
        <v>0</v>
      </c>
      <c r="G4908" s="233"/>
      <c r="I4908" s="658"/>
    </row>
    <row r="4909" spans="1:9" ht="31.5" customHeight="1" thickBot="1">
      <c r="A4909" s="234"/>
      <c r="B4909" s="456"/>
      <c r="C4909" s="235"/>
      <c r="D4909" s="237"/>
      <c r="E4909" s="237"/>
      <c r="F4909" s="238" t="s">
        <v>83</v>
      </c>
      <c r="G4909" s="262">
        <f>ROUND(SUM(F4897:F4908),0)</f>
        <v>0</v>
      </c>
      <c r="I4909" s="659"/>
    </row>
    <row r="4910" spans="1:9" ht="13.5" thickTop="1">
      <c r="A4910" s="186" t="s">
        <v>76</v>
      </c>
      <c r="B4910" s="446"/>
      <c r="C4910" s="241"/>
      <c r="D4910" s="243"/>
      <c r="E4910" s="243"/>
      <c r="F4910" s="242"/>
      <c r="G4910" s="244"/>
      <c r="I4910" s="659"/>
    </row>
    <row r="4911" spans="1:9">
      <c r="A4911" s="245" t="s">
        <v>57</v>
      </c>
      <c r="B4911" s="455"/>
      <c r="C4911" s="246"/>
      <c r="D4911" s="317"/>
      <c r="E4911" s="248" t="s">
        <v>77</v>
      </c>
      <c r="F4911" s="249" t="s">
        <v>78</v>
      </c>
      <c r="G4911" s="264" t="s">
        <v>77</v>
      </c>
      <c r="H4911" s="220"/>
      <c r="I4911" s="657"/>
    </row>
    <row r="4912" spans="1:9">
      <c r="A4912" s="185" t="s">
        <v>87</v>
      </c>
      <c r="B4912" s="453"/>
      <c r="C4912" s="265"/>
      <c r="D4912" s="318"/>
      <c r="E4912" s="229">
        <f>ROUND(SUM(G4871,G4886,G4894,G4909),2)</f>
        <v>0</v>
      </c>
      <c r="F4912" s="266">
        <f>A</f>
        <v>0</v>
      </c>
      <c r="G4912" s="267">
        <f>E4912*F4912</f>
        <v>0</v>
      </c>
      <c r="I4912" s="659"/>
    </row>
    <row r="4913" spans="1:16">
      <c r="A4913" s="185" t="s">
        <v>85</v>
      </c>
      <c r="B4913" s="453"/>
      <c r="C4913" s="265"/>
      <c r="D4913" s="318"/>
      <c r="E4913" s="229">
        <f>SUM(G4871,G4886,G4894,G4909)</f>
        <v>0</v>
      </c>
      <c r="F4913" s="266">
        <f>I</f>
        <v>0</v>
      </c>
      <c r="G4913" s="267">
        <f>E4913*F4913</f>
        <v>0</v>
      </c>
      <c r="I4913" s="659"/>
    </row>
    <row r="4914" spans="1:16">
      <c r="A4914" s="185" t="s">
        <v>86</v>
      </c>
      <c r="B4914" s="453"/>
      <c r="C4914" s="265"/>
      <c r="D4914" s="318"/>
      <c r="E4914" s="229">
        <f>SUM(G4871,G4886,G4894,G4909)</f>
        <v>0</v>
      </c>
      <c r="F4914" s="266">
        <f>U</f>
        <v>0</v>
      </c>
      <c r="G4914" s="267">
        <f>E4914*F4914</f>
        <v>0</v>
      </c>
      <c r="I4914" s="659"/>
    </row>
    <row r="4915" spans="1:16" ht="33" customHeight="1" thickBot="1">
      <c r="A4915" s="234"/>
      <c r="B4915" s="456"/>
      <c r="C4915" s="235"/>
      <c r="D4915" s="237"/>
      <c r="E4915" s="237"/>
      <c r="F4915" s="268" t="s">
        <v>84</v>
      </c>
      <c r="G4915" s="262">
        <f>SUM(G4912:G4914)</f>
        <v>0</v>
      </c>
      <c r="I4915" s="659"/>
      <c r="J4915" s="295"/>
      <c r="K4915" s="296"/>
      <c r="L4915" s="296"/>
      <c r="M4915" s="296"/>
      <c r="N4915" s="296"/>
      <c r="O4915" s="296"/>
    </row>
    <row r="4916" spans="1:16" s="211" customFormat="1" ht="14" thickTop="1" thickBot="1">
      <c r="A4916" s="269"/>
      <c r="B4916" s="443"/>
      <c r="C4916" s="270"/>
      <c r="D4916" s="319"/>
      <c r="E4916" s="271" t="s">
        <v>89</v>
      </c>
      <c r="F4916" s="272"/>
      <c r="G4916" s="273">
        <f>ROUND(SUM(G4871,G4886,G4894,G4909,G4915),0)</f>
        <v>0</v>
      </c>
      <c r="I4916" s="660"/>
      <c r="J4916" s="212" t="str">
        <f>B4855</f>
        <v>3,3,1</v>
      </c>
      <c r="K4916" s="274">
        <f>E4912</f>
        <v>0</v>
      </c>
      <c r="L4916" s="294">
        <f>G4912</f>
        <v>0</v>
      </c>
      <c r="M4916" s="294">
        <f>G4913</f>
        <v>0</v>
      </c>
      <c r="N4916" s="294">
        <f>G4914</f>
        <v>0</v>
      </c>
      <c r="O4916" s="299">
        <f>SUM(K4916:N4916)</f>
        <v>0</v>
      </c>
      <c r="P4916" s="294"/>
    </row>
    <row r="4917" spans="1:16" ht="13.5" thickTop="1">
      <c r="A4917" s="275" t="s">
        <v>97</v>
      </c>
      <c r="B4917" s="438"/>
      <c r="C4917" s="215"/>
      <c r="D4917" s="217"/>
      <c r="E4917" s="217"/>
      <c r="F4917" s="216"/>
      <c r="G4917" s="219"/>
      <c r="I4917" s="659"/>
      <c r="P4917" s="294"/>
    </row>
    <row r="4918" spans="1:16">
      <c r="A4918" s="275"/>
      <c r="B4918" s="452"/>
      <c r="C4918" s="276"/>
      <c r="D4918" s="320"/>
      <c r="E4918" s="217"/>
      <c r="F4918" s="216"/>
      <c r="G4918" s="277">
        <f ca="1">TODAY()</f>
        <v>44839</v>
      </c>
      <c r="I4918" s="659"/>
      <c r="P4918" s="294"/>
    </row>
    <row r="4919" spans="1:16" ht="13.5" thickBot="1">
      <c r="A4919" s="234"/>
      <c r="B4919" s="456"/>
      <c r="C4919" s="235"/>
      <c r="D4919" s="237"/>
      <c r="E4919" s="237"/>
      <c r="F4919" s="236"/>
      <c r="G4919" s="278"/>
      <c r="I4919" s="659"/>
      <c r="P4919" s="294"/>
    </row>
    <row r="4920" spans="1:16" ht="13.5" thickTop="1">
      <c r="A4920" s="215"/>
      <c r="B4920" s="438"/>
      <c r="C4920" s="215"/>
      <c r="D4920" s="217"/>
      <c r="E4920" s="217"/>
      <c r="F4920" s="216"/>
      <c r="G4920" s="216"/>
      <c r="I4920" s="434"/>
      <c r="P4920" s="294"/>
    </row>
    <row r="4921" spans="1:16" s="199" customFormat="1">
      <c r="A4921" s="196" t="s">
        <v>109</v>
      </c>
      <c r="B4921" s="458"/>
      <c r="C4921" s="196"/>
      <c r="D4921" s="198"/>
      <c r="E4921" s="198"/>
      <c r="F4921" s="197"/>
      <c r="G4921" s="197"/>
      <c r="I4921" s="321"/>
      <c r="J4921" s="200"/>
      <c r="O4921" s="297"/>
    </row>
    <row r="4922" spans="1:16" s="199" customFormat="1">
      <c r="A4922" s="196" t="str">
        <f>CONCATENATE('Prestaciones y AIU'!A5280," ANALISIS DE PRECIOS UNITARIOS")</f>
        <v xml:space="preserve"> ANALISIS DE PRECIOS UNITARIOS</v>
      </c>
      <c r="B4922" s="458"/>
      <c r="C4922" s="196"/>
      <c r="D4922" s="198"/>
      <c r="E4922" s="198"/>
      <c r="F4922" s="197"/>
      <c r="G4922" s="197"/>
      <c r="I4922" s="321"/>
      <c r="J4922" s="200"/>
      <c r="O4922" s="297"/>
    </row>
    <row r="4923" spans="1:16" s="199" customFormat="1">
      <c r="A4923" s="196" t="str">
        <f>Objeto_LIC</f>
        <v>OPTIMIZACION DEL SISTEMA DE ABASTECIMIENTO (ADUCCION, PRETRATAMIENTO Y CONDUCCION) DEL MUNICPIO DE TAME, DEPARTAMENTO DE ARAUCA</v>
      </c>
      <c r="B4923" s="458"/>
      <c r="C4923" s="196"/>
      <c r="D4923" s="198"/>
      <c r="E4923" s="198"/>
      <c r="F4923" s="197"/>
      <c r="G4923" s="197"/>
      <c r="I4923" s="321"/>
      <c r="J4923" s="200"/>
      <c r="O4923" s="297"/>
    </row>
    <row r="4924" spans="1:16" s="199" customFormat="1">
      <c r="A4924" s="196"/>
      <c r="B4924" s="458"/>
      <c r="C4924" s="196"/>
      <c r="D4924" s="198"/>
      <c r="E4924" s="198"/>
      <c r="F4924" s="197"/>
      <c r="G4924" s="197"/>
      <c r="I4924" s="321"/>
      <c r="J4924" s="200"/>
      <c r="O4924" s="297"/>
    </row>
    <row r="4925" spans="1:16" ht="13.5" thickBot="1">
      <c r="A4925" s="201"/>
      <c r="B4925" s="448"/>
      <c r="C4925" s="201"/>
      <c r="D4925" s="203"/>
      <c r="E4925" s="203"/>
      <c r="F4925" s="202"/>
      <c r="G4925" s="202"/>
    </row>
    <row r="4926" spans="1:16" s="211" customFormat="1" ht="13.5" thickTop="1">
      <c r="A4926" s="206"/>
      <c r="B4926" s="457"/>
      <c r="C4926" s="207"/>
      <c r="D4926" s="209"/>
      <c r="E4926" s="209"/>
      <c r="F4926" s="208"/>
      <c r="G4926" s="210" t="s">
        <v>110</v>
      </c>
      <c r="I4926" s="323"/>
      <c r="J4926" s="212"/>
      <c r="O4926" s="297"/>
    </row>
    <row r="4927" spans="1:16">
      <c r="A4927" s="213" t="s">
        <v>62</v>
      </c>
      <c r="B4927" s="750">
        <f>Proponente</f>
        <v>0</v>
      </c>
      <c r="C4927" s="750"/>
      <c r="D4927" s="750"/>
      <c r="E4927" s="750"/>
      <c r="F4927" s="750"/>
      <c r="G4927" s="751"/>
    </row>
    <row r="4928" spans="1:16" ht="31.5" customHeight="1">
      <c r="A4928" s="213" t="s">
        <v>63</v>
      </c>
      <c r="B4928" s="470" t="s">
        <v>391</v>
      </c>
      <c r="C4928" s="750" t="str">
        <f>VLOOKUP(B4928,Presupuesto!$A$4:$B$106,2,FALSE)</f>
        <v xml:space="preserve">Suministro, figurado e instalación de acero de refuerzo de 60.000 psi (420 MPa) Para Cajas de Inspección y Acople a Tanque </v>
      </c>
      <c r="D4928" s="750"/>
      <c r="E4928" s="750"/>
      <c r="F4928" s="750"/>
      <c r="G4928" s="751"/>
    </row>
    <row r="4929" spans="1:15">
      <c r="A4929" s="214"/>
      <c r="B4929" s="438"/>
      <c r="C4929" s="215"/>
      <c r="D4929" s="217"/>
      <c r="E4929" s="217"/>
      <c r="F4929" s="218" t="s">
        <v>88</v>
      </c>
      <c r="G4929" s="582" t="str">
        <f>IF(B4928=0,"-",VLOOKUP(B4928,Presupuesto!$A$5:$C$119,3,FALSE))</f>
        <v>Kg</v>
      </c>
      <c r="H4929" s="582"/>
      <c r="I4929" s="582"/>
      <c r="J4929" s="582"/>
      <c r="K4929" s="583"/>
    </row>
    <row r="4930" spans="1:15" ht="13.5" thickBot="1">
      <c r="A4930" s="213" t="s">
        <v>64</v>
      </c>
      <c r="B4930" s="438"/>
      <c r="C4930" s="215"/>
      <c r="D4930" s="217"/>
      <c r="E4930" s="217"/>
      <c r="F4930" s="216"/>
      <c r="G4930" s="219"/>
      <c r="I4930" s="324"/>
      <c r="J4930" s="295"/>
      <c r="K4930" s="296"/>
      <c r="L4930" s="296"/>
      <c r="M4930" s="296"/>
      <c r="N4930" s="296"/>
      <c r="O4930" s="296"/>
    </row>
    <row r="4931" spans="1:15" s="220" customFormat="1" ht="13.5" thickTop="1">
      <c r="A4931" s="221" t="s">
        <v>57</v>
      </c>
      <c r="B4931" s="447" t="s">
        <v>65</v>
      </c>
      <c r="C4931" s="222" t="s">
        <v>66</v>
      </c>
      <c r="D4931" s="223" t="s">
        <v>74</v>
      </c>
      <c r="E4931" s="224" t="s">
        <v>100</v>
      </c>
      <c r="F4931" s="224" t="s">
        <v>79</v>
      </c>
      <c r="G4931" s="225" t="s">
        <v>70</v>
      </c>
      <c r="I4931" s="657"/>
      <c r="J4931" s="226"/>
      <c r="O4931" s="296"/>
    </row>
    <row r="4932" spans="1:15">
      <c r="A4932" s="227" t="str">
        <f t="shared" ref="A4932:A4943" si="894">IF(I4932=0,"-",VLOOKUP(I4932,EQUIPOS,2,FALSE))</f>
        <v>-</v>
      </c>
      <c r="B4932" s="228"/>
      <c r="C4932" s="228"/>
      <c r="D4932" s="494"/>
      <c r="E4932" s="229">
        <f t="shared" ref="E4932:E4943" si="895">IF(I4932=0,0,VLOOKUP(I4932,EQUIPOS,4,FALSE))</f>
        <v>0</v>
      </c>
      <c r="F4932" s="230">
        <f t="shared" ref="F4932:F4943" si="896">IF(D4932=0,0,E4932/D4932)</f>
        <v>0</v>
      </c>
      <c r="G4932" s="231"/>
      <c r="I4932" s="658"/>
    </row>
    <row r="4933" spans="1:15">
      <c r="A4933" s="227" t="str">
        <f t="shared" si="894"/>
        <v>-</v>
      </c>
      <c r="B4933" s="228"/>
      <c r="C4933" s="228"/>
      <c r="D4933" s="494"/>
      <c r="E4933" s="229">
        <f t="shared" si="895"/>
        <v>0</v>
      </c>
      <c r="F4933" s="230">
        <f t="shared" si="896"/>
        <v>0</v>
      </c>
      <c r="G4933" s="232"/>
      <c r="I4933" s="658"/>
    </row>
    <row r="4934" spans="1:15">
      <c r="A4934" s="227" t="str">
        <f t="shared" si="894"/>
        <v>-</v>
      </c>
      <c r="B4934" s="228"/>
      <c r="C4934" s="228"/>
      <c r="D4934" s="494"/>
      <c r="E4934" s="229">
        <f t="shared" si="895"/>
        <v>0</v>
      </c>
      <c r="F4934" s="230">
        <f t="shared" si="896"/>
        <v>0</v>
      </c>
      <c r="G4934" s="232"/>
      <c r="I4934" s="658"/>
    </row>
    <row r="4935" spans="1:15">
      <c r="A4935" s="227" t="str">
        <f t="shared" si="894"/>
        <v>-</v>
      </c>
      <c r="B4935" s="228"/>
      <c r="C4935" s="228"/>
      <c r="D4935" s="494"/>
      <c r="E4935" s="229">
        <f t="shared" si="895"/>
        <v>0</v>
      </c>
      <c r="F4935" s="230">
        <f t="shared" si="896"/>
        <v>0</v>
      </c>
      <c r="G4935" s="232"/>
      <c r="I4935" s="658"/>
    </row>
    <row r="4936" spans="1:15">
      <c r="A4936" s="227" t="str">
        <f t="shared" si="894"/>
        <v>-</v>
      </c>
      <c r="B4936" s="228"/>
      <c r="C4936" s="228"/>
      <c r="D4936" s="494"/>
      <c r="E4936" s="229">
        <f t="shared" si="895"/>
        <v>0</v>
      </c>
      <c r="F4936" s="230">
        <f t="shared" si="896"/>
        <v>0</v>
      </c>
      <c r="G4936" s="232"/>
      <c r="I4936" s="658"/>
    </row>
    <row r="4937" spans="1:15">
      <c r="A4937" s="227" t="str">
        <f t="shared" si="894"/>
        <v>-</v>
      </c>
      <c r="B4937" s="228"/>
      <c r="C4937" s="228"/>
      <c r="D4937" s="494"/>
      <c r="E4937" s="229">
        <f t="shared" si="895"/>
        <v>0</v>
      </c>
      <c r="F4937" s="230">
        <f t="shared" si="896"/>
        <v>0</v>
      </c>
      <c r="G4937" s="232"/>
      <c r="I4937" s="658"/>
    </row>
    <row r="4938" spans="1:15">
      <c r="A4938" s="227" t="str">
        <f t="shared" si="894"/>
        <v>-</v>
      </c>
      <c r="B4938" s="228"/>
      <c r="C4938" s="228"/>
      <c r="D4938" s="494"/>
      <c r="E4938" s="229">
        <f t="shared" si="895"/>
        <v>0</v>
      </c>
      <c r="F4938" s="230">
        <f t="shared" si="896"/>
        <v>0</v>
      </c>
      <c r="G4938" s="232"/>
      <c r="I4938" s="658"/>
    </row>
    <row r="4939" spans="1:15">
      <c r="A4939" s="227" t="str">
        <f t="shared" si="894"/>
        <v>-</v>
      </c>
      <c r="B4939" s="228"/>
      <c r="C4939" s="228"/>
      <c r="D4939" s="494"/>
      <c r="E4939" s="229">
        <f t="shared" si="895"/>
        <v>0</v>
      </c>
      <c r="F4939" s="230">
        <f t="shared" si="896"/>
        <v>0</v>
      </c>
      <c r="G4939" s="232"/>
      <c r="I4939" s="658"/>
    </row>
    <row r="4940" spans="1:15">
      <c r="A4940" s="227" t="str">
        <f t="shared" si="894"/>
        <v>-</v>
      </c>
      <c r="B4940" s="228"/>
      <c r="C4940" s="228"/>
      <c r="D4940" s="494"/>
      <c r="E4940" s="229">
        <f t="shared" si="895"/>
        <v>0</v>
      </c>
      <c r="F4940" s="230">
        <f t="shared" si="896"/>
        <v>0</v>
      </c>
      <c r="G4940" s="232"/>
      <c r="I4940" s="658"/>
    </row>
    <row r="4941" spans="1:15">
      <c r="A4941" s="227" t="str">
        <f t="shared" si="894"/>
        <v>-</v>
      </c>
      <c r="B4941" s="228"/>
      <c r="C4941" s="228"/>
      <c r="D4941" s="494"/>
      <c r="E4941" s="229">
        <f t="shared" si="895"/>
        <v>0</v>
      </c>
      <c r="F4941" s="230">
        <f t="shared" si="896"/>
        <v>0</v>
      </c>
      <c r="G4941" s="232"/>
      <c r="I4941" s="658"/>
    </row>
    <row r="4942" spans="1:15">
      <c r="A4942" s="227" t="str">
        <f t="shared" si="894"/>
        <v>-</v>
      </c>
      <c r="B4942" s="228"/>
      <c r="C4942" s="228"/>
      <c r="D4942" s="494"/>
      <c r="E4942" s="229">
        <f t="shared" si="895"/>
        <v>0</v>
      </c>
      <c r="F4942" s="230">
        <f t="shared" si="896"/>
        <v>0</v>
      </c>
      <c r="G4942" s="232"/>
      <c r="I4942" s="658"/>
    </row>
    <row r="4943" spans="1:15">
      <c r="A4943" s="227" t="str">
        <f t="shared" si="894"/>
        <v>-</v>
      </c>
      <c r="B4943" s="228"/>
      <c r="C4943" s="228"/>
      <c r="D4943" s="494"/>
      <c r="E4943" s="229">
        <f t="shared" si="895"/>
        <v>0</v>
      </c>
      <c r="F4943" s="230">
        <f t="shared" si="896"/>
        <v>0</v>
      </c>
      <c r="G4943" s="232"/>
      <c r="I4943" s="658"/>
    </row>
    <row r="4944" spans="1:15" ht="13.5" thickBot="1">
      <c r="A4944" s="234"/>
      <c r="B4944" s="456"/>
      <c r="C4944" s="235"/>
      <c r="D4944" s="503"/>
      <c r="E4944" s="237"/>
      <c r="F4944" s="238" t="s">
        <v>80</v>
      </c>
      <c r="G4944" s="239">
        <f>ROUND(SUM(F4932:F4943),0)</f>
        <v>0</v>
      </c>
      <c r="I4944" s="659"/>
    </row>
    <row r="4945" spans="1:15" ht="13.5" thickTop="1">
      <c r="A4945" s="240" t="s">
        <v>67</v>
      </c>
      <c r="B4945" s="446"/>
      <c r="C4945" s="241"/>
      <c r="D4945" s="509"/>
      <c r="E4945" s="243"/>
      <c r="F4945" s="242"/>
      <c r="G4945" s="244"/>
      <c r="I4945" s="659"/>
    </row>
    <row r="4946" spans="1:15" s="220" customFormat="1" ht="26">
      <c r="A4946" s="245" t="s">
        <v>57</v>
      </c>
      <c r="B4946" s="455"/>
      <c r="C4946" s="247" t="s">
        <v>58</v>
      </c>
      <c r="D4946" s="515" t="s">
        <v>68</v>
      </c>
      <c r="E4946" s="248" t="s">
        <v>69</v>
      </c>
      <c r="F4946" s="249" t="s">
        <v>79</v>
      </c>
      <c r="G4946" s="250" t="s">
        <v>70</v>
      </c>
      <c r="I4946" s="657"/>
      <c r="J4946" s="226"/>
      <c r="O4946" s="296"/>
    </row>
    <row r="4947" spans="1:15">
      <c r="A4947" s="748" t="str">
        <f t="shared" ref="A4947:A4958" si="897">IF(I4947=0,"",VLOOKUP(I4947,MATERIALES,2,FALSE))</f>
        <v/>
      </c>
      <c r="B4947" s="749"/>
      <c r="C4947" s="251" t="str">
        <f t="shared" ref="C4947:C4955" si="898">IF(I4947=0,"",VLOOKUP(I4947,MATERIALES,3,FALSE))</f>
        <v/>
      </c>
      <c r="D4947" s="494"/>
      <c r="E4947" s="252">
        <f t="shared" ref="E4947:E4958" si="899">IF(I4947=0,0,VLOOKUP(I4947,MATERIALES,4,FALSE))</f>
        <v>0</v>
      </c>
      <c r="F4947" s="230">
        <f>D4947*E4947</f>
        <v>0</v>
      </c>
      <c r="G4947" s="231"/>
      <c r="I4947" s="658"/>
    </row>
    <row r="4948" spans="1:15">
      <c r="A4948" s="748" t="str">
        <f t="shared" si="897"/>
        <v/>
      </c>
      <c r="B4948" s="749"/>
      <c r="C4948" s="251" t="str">
        <f t="shared" si="898"/>
        <v/>
      </c>
      <c r="D4948" s="494"/>
      <c r="E4948" s="252">
        <f t="shared" si="899"/>
        <v>0</v>
      </c>
      <c r="F4948" s="230">
        <f t="shared" ref="F4948:F4958" si="900">D4948*E4948</f>
        <v>0</v>
      </c>
      <c r="G4948" s="232"/>
      <c r="I4948" s="658"/>
    </row>
    <row r="4949" spans="1:15">
      <c r="A4949" s="748" t="str">
        <f t="shared" si="897"/>
        <v/>
      </c>
      <c r="B4949" s="749"/>
      <c r="C4949" s="251" t="str">
        <f t="shared" si="898"/>
        <v/>
      </c>
      <c r="D4949" s="494"/>
      <c r="E4949" s="252">
        <f t="shared" si="899"/>
        <v>0</v>
      </c>
      <c r="F4949" s="230">
        <f t="shared" si="900"/>
        <v>0</v>
      </c>
      <c r="G4949" s="232"/>
      <c r="I4949" s="658"/>
    </row>
    <row r="4950" spans="1:15">
      <c r="A4950" s="748" t="str">
        <f t="shared" si="897"/>
        <v/>
      </c>
      <c r="B4950" s="749"/>
      <c r="C4950" s="251" t="str">
        <f t="shared" si="898"/>
        <v/>
      </c>
      <c r="D4950" s="494"/>
      <c r="E4950" s="252">
        <f t="shared" si="899"/>
        <v>0</v>
      </c>
      <c r="F4950" s="230">
        <f t="shared" si="900"/>
        <v>0</v>
      </c>
      <c r="G4950" s="232"/>
      <c r="I4950" s="658"/>
    </row>
    <row r="4951" spans="1:15">
      <c r="A4951" s="748" t="str">
        <f t="shared" si="897"/>
        <v/>
      </c>
      <c r="B4951" s="749"/>
      <c r="C4951" s="251" t="str">
        <f t="shared" si="898"/>
        <v/>
      </c>
      <c r="D4951" s="494"/>
      <c r="E4951" s="252">
        <f t="shared" si="899"/>
        <v>0</v>
      </c>
      <c r="F4951" s="230">
        <f t="shared" si="900"/>
        <v>0</v>
      </c>
      <c r="G4951" s="232"/>
      <c r="I4951" s="658"/>
    </row>
    <row r="4952" spans="1:15">
      <c r="A4952" s="748" t="str">
        <f t="shared" si="897"/>
        <v/>
      </c>
      <c r="B4952" s="749"/>
      <c r="C4952" s="251" t="str">
        <f t="shared" si="898"/>
        <v/>
      </c>
      <c r="D4952" s="494"/>
      <c r="E4952" s="252">
        <f t="shared" si="899"/>
        <v>0</v>
      </c>
      <c r="F4952" s="230">
        <f t="shared" si="900"/>
        <v>0</v>
      </c>
      <c r="G4952" s="232"/>
      <c r="I4952" s="658"/>
    </row>
    <row r="4953" spans="1:15">
      <c r="A4953" s="748" t="str">
        <f t="shared" si="897"/>
        <v/>
      </c>
      <c r="B4953" s="749"/>
      <c r="C4953" s="251" t="str">
        <f t="shared" si="898"/>
        <v/>
      </c>
      <c r="D4953" s="494"/>
      <c r="E4953" s="252">
        <f t="shared" si="899"/>
        <v>0</v>
      </c>
      <c r="F4953" s="230">
        <f t="shared" si="900"/>
        <v>0</v>
      </c>
      <c r="G4953" s="232"/>
      <c r="I4953" s="658"/>
    </row>
    <row r="4954" spans="1:15">
      <c r="A4954" s="748" t="str">
        <f t="shared" si="897"/>
        <v/>
      </c>
      <c r="B4954" s="749"/>
      <c r="C4954" s="251" t="str">
        <f t="shared" si="898"/>
        <v/>
      </c>
      <c r="D4954" s="494"/>
      <c r="E4954" s="252">
        <f t="shared" si="899"/>
        <v>0</v>
      </c>
      <c r="F4954" s="230">
        <f t="shared" si="900"/>
        <v>0</v>
      </c>
      <c r="G4954" s="253"/>
      <c r="I4954" s="658"/>
    </row>
    <row r="4955" spans="1:15">
      <c r="A4955" s="748" t="str">
        <f t="shared" si="897"/>
        <v/>
      </c>
      <c r="B4955" s="749"/>
      <c r="C4955" s="251" t="str">
        <f t="shared" si="898"/>
        <v/>
      </c>
      <c r="D4955" s="494"/>
      <c r="E4955" s="252">
        <f t="shared" si="899"/>
        <v>0</v>
      </c>
      <c r="F4955" s="230">
        <f t="shared" si="900"/>
        <v>0</v>
      </c>
      <c r="G4955" s="232"/>
      <c r="I4955" s="658"/>
    </row>
    <row r="4956" spans="1:15">
      <c r="A4956" s="748" t="str">
        <f t="shared" si="897"/>
        <v/>
      </c>
      <c r="B4956" s="749"/>
      <c r="C4956" s="251"/>
      <c r="D4956" s="494"/>
      <c r="E4956" s="252">
        <f t="shared" si="899"/>
        <v>0</v>
      </c>
      <c r="F4956" s="230">
        <f t="shared" si="900"/>
        <v>0</v>
      </c>
      <c r="G4956" s="232"/>
      <c r="I4956" s="658"/>
    </row>
    <row r="4957" spans="1:15">
      <c r="A4957" s="748" t="str">
        <f t="shared" si="897"/>
        <v/>
      </c>
      <c r="B4957" s="749"/>
      <c r="C4957" s="251"/>
      <c r="D4957" s="494"/>
      <c r="E4957" s="252">
        <f t="shared" si="899"/>
        <v>0</v>
      </c>
      <c r="F4957" s="230">
        <f t="shared" si="900"/>
        <v>0</v>
      </c>
      <c r="G4957" s="232"/>
      <c r="I4957" s="658"/>
    </row>
    <row r="4958" spans="1:15">
      <c r="A4958" s="748" t="str">
        <f t="shared" si="897"/>
        <v/>
      </c>
      <c r="B4958" s="749"/>
      <c r="C4958" s="251" t="str">
        <f t="shared" ref="C4958" si="901">IF(I4958=0,"",VLOOKUP(I4958,MATERIALES,3,FALSE))</f>
        <v/>
      </c>
      <c r="D4958" s="494"/>
      <c r="E4958" s="252">
        <f t="shared" si="899"/>
        <v>0</v>
      </c>
      <c r="F4958" s="230">
        <f t="shared" si="900"/>
        <v>0</v>
      </c>
      <c r="G4958" s="233"/>
      <c r="I4958" s="658"/>
    </row>
    <row r="4959" spans="1:15" ht="26.25" customHeight="1" thickBot="1">
      <c r="A4959" s="214"/>
      <c r="B4959" s="438"/>
      <c r="C4959" s="215"/>
      <c r="D4959" s="483"/>
      <c r="E4959" s="254"/>
      <c r="F4959" s="255" t="s">
        <v>81</v>
      </c>
      <c r="G4959" s="253">
        <f>SUM(F4947:F4958)</f>
        <v>0</v>
      </c>
      <c r="I4959" s="659"/>
    </row>
    <row r="4960" spans="1:15" ht="14" thickTop="1" thickBot="1">
      <c r="A4960" s="256" t="s">
        <v>72</v>
      </c>
      <c r="B4960" s="445"/>
      <c r="C4960" s="257"/>
      <c r="D4960" s="523"/>
      <c r="E4960" s="259"/>
      <c r="F4960" s="258"/>
      <c r="G4960" s="260"/>
      <c r="I4960" s="659"/>
    </row>
    <row r="4961" spans="1:9" ht="13.5" thickTop="1">
      <c r="A4961" s="245" t="s">
        <v>57</v>
      </c>
      <c r="B4961" s="455"/>
      <c r="C4961" s="248" t="s">
        <v>71</v>
      </c>
      <c r="D4961" s="515" t="s">
        <v>75</v>
      </c>
      <c r="E4961" s="248" t="s">
        <v>98</v>
      </c>
      <c r="F4961" s="249" t="s">
        <v>79</v>
      </c>
      <c r="G4961" s="250" t="s">
        <v>70</v>
      </c>
      <c r="I4961" s="659"/>
    </row>
    <row r="4962" spans="1:9">
      <c r="A4962" s="748" t="str">
        <f>IF(I4962=0,"",VLOOKUP(I4962,EQUIPOS,2,FALSE))</f>
        <v/>
      </c>
      <c r="B4962" s="749"/>
      <c r="C4962" s="195"/>
      <c r="D4962" s="494"/>
      <c r="E4962" s="252">
        <f>IF(I4962=0,0,VLOOKUP(I4962,EQUIPOS,4,FALSE))</f>
        <v>0</v>
      </c>
      <c r="F4962" s="230">
        <f>C4962*D4962*E4962</f>
        <v>0</v>
      </c>
      <c r="G4962" s="231"/>
      <c r="I4962" s="658"/>
    </row>
    <row r="4963" spans="1:9">
      <c r="A4963" s="748" t="str">
        <f>IF(I4963=0,"",VLOOKUP(I4963,EQUIPOS,2,FALSE))</f>
        <v/>
      </c>
      <c r="B4963" s="749"/>
      <c r="C4963" s="195"/>
      <c r="D4963" s="494"/>
      <c r="E4963" s="252">
        <f>IF(I4963=0,0,VLOOKUP(I4963,EQUIPOS,4,FALSE))</f>
        <v>0</v>
      </c>
      <c r="F4963" s="230">
        <f t="shared" ref="F4963:F4966" si="902">C4963*D4963*E4963</f>
        <v>0</v>
      </c>
      <c r="G4963" s="232"/>
      <c r="I4963" s="658"/>
    </row>
    <row r="4964" spans="1:9">
      <c r="A4964" s="748" t="str">
        <f>IF(I4964=0,"",VLOOKUP(I4964,EQUIPOS,2,FALSE))</f>
        <v/>
      </c>
      <c r="B4964" s="749"/>
      <c r="C4964" s="195"/>
      <c r="D4964" s="494"/>
      <c r="E4964" s="252">
        <f>IF(I4964=0,0,VLOOKUP(I4964,EQUIPOS,4,FALSE))</f>
        <v>0</v>
      </c>
      <c r="F4964" s="230">
        <f t="shared" si="902"/>
        <v>0</v>
      </c>
      <c r="G4964" s="232"/>
      <c r="I4964" s="658"/>
    </row>
    <row r="4965" spans="1:9">
      <c r="A4965" s="748" t="str">
        <f>IF(I4965=0,"",VLOOKUP(I4965,EQUIPOS,2,FALSE))</f>
        <v/>
      </c>
      <c r="B4965" s="749"/>
      <c r="C4965" s="195"/>
      <c r="D4965" s="494"/>
      <c r="E4965" s="252">
        <f>IF(I4965=0,0,VLOOKUP(I4965,EQUIPOS,4,FALSE))</f>
        <v>0</v>
      </c>
      <c r="F4965" s="230">
        <f t="shared" si="902"/>
        <v>0</v>
      </c>
      <c r="G4965" s="232"/>
      <c r="I4965" s="658"/>
    </row>
    <row r="4966" spans="1:9">
      <c r="A4966" s="748" t="str">
        <f>IF(I4966=0,"",VLOOKUP(I4966,EQUIPOS,2,FALSE))</f>
        <v/>
      </c>
      <c r="B4966" s="749"/>
      <c r="C4966" s="195"/>
      <c r="D4966" s="494"/>
      <c r="E4966" s="252">
        <f>IF(I4966=0,0,VLOOKUP(I4966,EQUIPOS,4,FALSE))</f>
        <v>0</v>
      </c>
      <c r="F4966" s="230">
        <f t="shared" si="902"/>
        <v>0</v>
      </c>
      <c r="G4966" s="233"/>
      <c r="I4966" s="658"/>
    </row>
    <row r="4967" spans="1:9" ht="30.75" customHeight="1" thickBot="1">
      <c r="A4967" s="234"/>
      <c r="B4967" s="456"/>
      <c r="C4967" s="235"/>
      <c r="D4967" s="503"/>
      <c r="E4967" s="261"/>
      <c r="F4967" s="238" t="s">
        <v>82</v>
      </c>
      <c r="G4967" s="262">
        <f>SUM(F4962:F4966)</f>
        <v>0</v>
      </c>
      <c r="I4967" s="659"/>
    </row>
    <row r="4968" spans="1:9" ht="13.5" thickTop="1">
      <c r="A4968" s="240" t="s">
        <v>73</v>
      </c>
      <c r="B4968" s="446"/>
      <c r="C4968" s="241"/>
      <c r="D4968" s="509"/>
      <c r="E4968" s="243"/>
      <c r="F4968" s="242"/>
      <c r="G4968" s="244"/>
      <c r="I4968" s="659"/>
    </row>
    <row r="4969" spans="1:9" ht="26">
      <c r="A4969" s="245" t="s">
        <v>57</v>
      </c>
      <c r="B4969" s="454" t="s">
        <v>58</v>
      </c>
      <c r="C4969" s="247" t="s">
        <v>68</v>
      </c>
      <c r="D4969" s="515" t="s">
        <v>74</v>
      </c>
      <c r="E4969" s="248" t="s">
        <v>69</v>
      </c>
      <c r="F4969" s="249" t="s">
        <v>79</v>
      </c>
      <c r="G4969" s="250" t="s">
        <v>70</v>
      </c>
      <c r="H4969" s="220"/>
      <c r="I4969" s="657"/>
    </row>
    <row r="4970" spans="1:9">
      <c r="A4970" s="263" t="str">
        <f t="shared" ref="A4970:A4981" si="903">IF(I4970=0,"",VLOOKUP(I4970,MANOOBRA,2,FALSE))</f>
        <v/>
      </c>
      <c r="B4970" s="444" t="str">
        <f t="shared" ref="B4970:B4981" si="904">IF(I4970=0,"",VLOOKUP(I4970,MANOOBRA,3,FALSE))</f>
        <v/>
      </c>
      <c r="C4970" s="195"/>
      <c r="D4970" s="563"/>
      <c r="E4970" s="252">
        <f t="shared" ref="E4970:E4981" si="905">IF(I4970=0,0,VLOOKUP(I4970,MANOOBRA,4,FALSE))</f>
        <v>0</v>
      </c>
      <c r="F4970" s="230">
        <f>IF(D4970=0,0,C4970*E4970/D4970)</f>
        <v>0</v>
      </c>
      <c r="G4970" s="231"/>
      <c r="I4970" s="658"/>
    </row>
    <row r="4971" spans="1:9">
      <c r="A4971" s="263" t="str">
        <f t="shared" si="903"/>
        <v/>
      </c>
      <c r="B4971" s="444" t="str">
        <f t="shared" si="904"/>
        <v/>
      </c>
      <c r="C4971" s="195"/>
      <c r="D4971" s="563"/>
      <c r="E4971" s="252">
        <f t="shared" si="905"/>
        <v>0</v>
      </c>
      <c r="F4971" s="230">
        <f t="shared" ref="F4971:F4981" si="906">IF(D4971=0,0,C4971*E4971/D4971)</f>
        <v>0</v>
      </c>
      <c r="G4971" s="232"/>
      <c r="I4971" s="658"/>
    </row>
    <row r="4972" spans="1:9">
      <c r="A4972" s="263" t="str">
        <f t="shared" si="903"/>
        <v/>
      </c>
      <c r="B4972" s="444" t="str">
        <f t="shared" si="904"/>
        <v/>
      </c>
      <c r="C4972" s="195"/>
      <c r="D4972" s="527"/>
      <c r="E4972" s="252">
        <f t="shared" si="905"/>
        <v>0</v>
      </c>
      <c r="F4972" s="230">
        <f t="shared" si="906"/>
        <v>0</v>
      </c>
      <c r="G4972" s="232"/>
      <c r="I4972" s="658"/>
    </row>
    <row r="4973" spans="1:9">
      <c r="A4973" s="263" t="str">
        <f t="shared" si="903"/>
        <v/>
      </c>
      <c r="B4973" s="444" t="str">
        <f t="shared" si="904"/>
        <v/>
      </c>
      <c r="C4973" s="195"/>
      <c r="D4973" s="527"/>
      <c r="E4973" s="252">
        <f t="shared" si="905"/>
        <v>0</v>
      </c>
      <c r="F4973" s="230">
        <f t="shared" si="906"/>
        <v>0</v>
      </c>
      <c r="G4973" s="232"/>
      <c r="I4973" s="658"/>
    </row>
    <row r="4974" spans="1:9">
      <c r="A4974" s="263" t="str">
        <f t="shared" si="903"/>
        <v/>
      </c>
      <c r="B4974" s="444" t="str">
        <f t="shared" si="904"/>
        <v/>
      </c>
      <c r="C4974" s="195"/>
      <c r="D4974" s="527"/>
      <c r="E4974" s="252">
        <f t="shared" si="905"/>
        <v>0</v>
      </c>
      <c r="F4974" s="230">
        <f t="shared" si="906"/>
        <v>0</v>
      </c>
      <c r="G4974" s="232"/>
      <c r="I4974" s="658"/>
    </row>
    <row r="4975" spans="1:9">
      <c r="A4975" s="263" t="str">
        <f t="shared" si="903"/>
        <v/>
      </c>
      <c r="B4975" s="444" t="str">
        <f t="shared" si="904"/>
        <v/>
      </c>
      <c r="C4975" s="195"/>
      <c r="D4975" s="527"/>
      <c r="E4975" s="252">
        <f t="shared" si="905"/>
        <v>0</v>
      </c>
      <c r="F4975" s="230">
        <f t="shared" si="906"/>
        <v>0</v>
      </c>
      <c r="G4975" s="232"/>
      <c r="I4975" s="658"/>
    </row>
    <row r="4976" spans="1:9">
      <c r="A4976" s="263" t="str">
        <f t="shared" si="903"/>
        <v/>
      </c>
      <c r="B4976" s="444" t="str">
        <f t="shared" si="904"/>
        <v/>
      </c>
      <c r="C4976" s="195"/>
      <c r="D4976" s="527"/>
      <c r="E4976" s="252">
        <f t="shared" si="905"/>
        <v>0</v>
      </c>
      <c r="F4976" s="230">
        <f t="shared" si="906"/>
        <v>0</v>
      </c>
      <c r="G4976" s="232"/>
      <c r="I4976" s="658"/>
    </row>
    <row r="4977" spans="1:16">
      <c r="A4977" s="263" t="str">
        <f t="shared" si="903"/>
        <v/>
      </c>
      <c r="B4977" s="444" t="str">
        <f t="shared" si="904"/>
        <v/>
      </c>
      <c r="C4977" s="195"/>
      <c r="D4977" s="527"/>
      <c r="E4977" s="252">
        <f t="shared" si="905"/>
        <v>0</v>
      </c>
      <c r="F4977" s="230">
        <f t="shared" si="906"/>
        <v>0</v>
      </c>
      <c r="G4977" s="232"/>
      <c r="I4977" s="658"/>
    </row>
    <row r="4978" spans="1:16">
      <c r="A4978" s="263" t="str">
        <f t="shared" si="903"/>
        <v/>
      </c>
      <c r="B4978" s="444" t="str">
        <f t="shared" si="904"/>
        <v/>
      </c>
      <c r="C4978" s="195"/>
      <c r="D4978" s="527"/>
      <c r="E4978" s="252">
        <f t="shared" si="905"/>
        <v>0</v>
      </c>
      <c r="F4978" s="230">
        <f t="shared" si="906"/>
        <v>0</v>
      </c>
      <c r="G4978" s="232"/>
      <c r="I4978" s="658"/>
    </row>
    <row r="4979" spans="1:16">
      <c r="A4979" s="263" t="str">
        <f t="shared" si="903"/>
        <v/>
      </c>
      <c r="B4979" s="444" t="str">
        <f t="shared" si="904"/>
        <v/>
      </c>
      <c r="C4979" s="195"/>
      <c r="D4979" s="527"/>
      <c r="E4979" s="252">
        <f t="shared" si="905"/>
        <v>0</v>
      </c>
      <c r="F4979" s="230">
        <f t="shared" si="906"/>
        <v>0</v>
      </c>
      <c r="G4979" s="232"/>
      <c r="I4979" s="658"/>
    </row>
    <row r="4980" spans="1:16">
      <c r="A4980" s="263" t="str">
        <f t="shared" si="903"/>
        <v/>
      </c>
      <c r="B4980" s="444" t="str">
        <f t="shared" si="904"/>
        <v/>
      </c>
      <c r="C4980" s="195"/>
      <c r="D4980" s="527"/>
      <c r="E4980" s="252">
        <f t="shared" si="905"/>
        <v>0</v>
      </c>
      <c r="F4980" s="230">
        <f t="shared" si="906"/>
        <v>0</v>
      </c>
      <c r="G4980" s="232"/>
      <c r="I4980" s="658"/>
    </row>
    <row r="4981" spans="1:16">
      <c r="A4981" s="263" t="str">
        <f t="shared" si="903"/>
        <v/>
      </c>
      <c r="B4981" s="444" t="str">
        <f t="shared" si="904"/>
        <v/>
      </c>
      <c r="C4981" s="195"/>
      <c r="D4981" s="527"/>
      <c r="E4981" s="252">
        <f t="shared" si="905"/>
        <v>0</v>
      </c>
      <c r="F4981" s="230">
        <f t="shared" si="906"/>
        <v>0</v>
      </c>
      <c r="G4981" s="233"/>
      <c r="I4981" s="658"/>
    </row>
    <row r="4982" spans="1:16" ht="31.5" customHeight="1" thickBot="1">
      <c r="A4982" s="234"/>
      <c r="B4982" s="456"/>
      <c r="C4982" s="235"/>
      <c r="D4982" s="237"/>
      <c r="E4982" s="237"/>
      <c r="F4982" s="238" t="s">
        <v>83</v>
      </c>
      <c r="G4982" s="262">
        <f>ROUND(SUM(F4970:F4981),0)</f>
        <v>0</v>
      </c>
      <c r="I4982" s="659"/>
    </row>
    <row r="4983" spans="1:16" ht="13.5" thickTop="1">
      <c r="A4983" s="186" t="s">
        <v>76</v>
      </c>
      <c r="B4983" s="446"/>
      <c r="C4983" s="241"/>
      <c r="D4983" s="243"/>
      <c r="E4983" s="243"/>
      <c r="F4983" s="242"/>
      <c r="G4983" s="244"/>
      <c r="I4983" s="659"/>
    </row>
    <row r="4984" spans="1:16">
      <c r="A4984" s="245" t="s">
        <v>57</v>
      </c>
      <c r="B4984" s="455"/>
      <c r="C4984" s="246"/>
      <c r="D4984" s="317"/>
      <c r="E4984" s="248" t="s">
        <v>77</v>
      </c>
      <c r="F4984" s="249" t="s">
        <v>78</v>
      </c>
      <c r="G4984" s="264" t="s">
        <v>77</v>
      </c>
      <c r="H4984" s="220"/>
      <c r="I4984" s="657"/>
    </row>
    <row r="4985" spans="1:16">
      <c r="A4985" s="185" t="s">
        <v>87</v>
      </c>
      <c r="B4985" s="453"/>
      <c r="C4985" s="265"/>
      <c r="D4985" s="318"/>
      <c r="E4985" s="229">
        <f>ROUND(SUM(G4944,G4959,G4967,G4982),2)</f>
        <v>0</v>
      </c>
      <c r="F4985" s="266">
        <f>A</f>
        <v>0</v>
      </c>
      <c r="G4985" s="267">
        <f>E4985*F4985</f>
        <v>0</v>
      </c>
      <c r="I4985" s="659"/>
    </row>
    <row r="4986" spans="1:16">
      <c r="A4986" s="185" t="s">
        <v>85</v>
      </c>
      <c r="B4986" s="453"/>
      <c r="C4986" s="265"/>
      <c r="D4986" s="318"/>
      <c r="E4986" s="229">
        <f>SUM(G4944,G4959,G4967,G4982)</f>
        <v>0</v>
      </c>
      <c r="F4986" s="266">
        <f>I</f>
        <v>0</v>
      </c>
      <c r="G4986" s="267">
        <f>E4986*F4986</f>
        <v>0</v>
      </c>
      <c r="I4986" s="659"/>
    </row>
    <row r="4987" spans="1:16">
      <c r="A4987" s="185" t="s">
        <v>86</v>
      </c>
      <c r="B4987" s="453"/>
      <c r="C4987" s="265"/>
      <c r="D4987" s="318"/>
      <c r="E4987" s="229">
        <f>SUM(G4944,G4959,G4967,G4982)</f>
        <v>0</v>
      </c>
      <c r="F4987" s="266">
        <f>U</f>
        <v>0</v>
      </c>
      <c r="G4987" s="267">
        <f>E4987*F4987</f>
        <v>0</v>
      </c>
      <c r="I4987" s="659"/>
    </row>
    <row r="4988" spans="1:16" ht="33" customHeight="1" thickBot="1">
      <c r="A4988" s="234"/>
      <c r="B4988" s="456"/>
      <c r="C4988" s="235"/>
      <c r="D4988" s="237"/>
      <c r="E4988" s="237"/>
      <c r="F4988" s="268" t="s">
        <v>84</v>
      </c>
      <c r="G4988" s="262">
        <f>SUM(G4985:G4987)</f>
        <v>0</v>
      </c>
      <c r="I4988" s="659"/>
      <c r="J4988" s="295"/>
      <c r="K4988" s="296"/>
      <c r="L4988" s="296"/>
      <c r="M4988" s="296"/>
      <c r="N4988" s="296"/>
      <c r="O4988" s="296"/>
    </row>
    <row r="4989" spans="1:16" s="211" customFormat="1" ht="14" thickTop="1" thickBot="1">
      <c r="A4989" s="269"/>
      <c r="B4989" s="443"/>
      <c r="C4989" s="270"/>
      <c r="D4989" s="319"/>
      <c r="E4989" s="271" t="s">
        <v>89</v>
      </c>
      <c r="F4989" s="272"/>
      <c r="G4989" s="273">
        <f>ROUND(SUM(G4944,G4959,G4967,G4982,G4988),0)</f>
        <v>0</v>
      </c>
      <c r="I4989" s="660"/>
      <c r="J4989" s="212" t="str">
        <f>B4928</f>
        <v>3,3,2</v>
      </c>
      <c r="K4989" s="274">
        <f>E4985</f>
        <v>0</v>
      </c>
      <c r="L4989" s="294">
        <f>G4985</f>
        <v>0</v>
      </c>
      <c r="M4989" s="294">
        <f>G4986</f>
        <v>0</v>
      </c>
      <c r="N4989" s="294">
        <f>G4987</f>
        <v>0</v>
      </c>
      <c r="O4989" s="299">
        <f>SUM(K4989:N4989)</f>
        <v>0</v>
      </c>
      <c r="P4989" s="294"/>
    </row>
    <row r="4990" spans="1:16" ht="13.5" thickTop="1">
      <c r="A4990" s="275" t="s">
        <v>97</v>
      </c>
      <c r="B4990" s="438"/>
      <c r="C4990" s="215"/>
      <c r="D4990" s="217"/>
      <c r="E4990" s="217"/>
      <c r="F4990" s="216"/>
      <c r="G4990" s="219"/>
      <c r="I4990" s="659"/>
      <c r="P4990" s="294"/>
    </row>
    <row r="4991" spans="1:16">
      <c r="A4991" s="275"/>
      <c r="B4991" s="452"/>
      <c r="C4991" s="276"/>
      <c r="D4991" s="320"/>
      <c r="E4991" s="217"/>
      <c r="F4991" s="216"/>
      <c r="G4991" s="277">
        <f ca="1">TODAY()</f>
        <v>44839</v>
      </c>
      <c r="I4991" s="659"/>
      <c r="P4991" s="294"/>
    </row>
    <row r="4992" spans="1:16" ht="13.5" thickBot="1">
      <c r="A4992" s="234"/>
      <c r="B4992" s="456"/>
      <c r="C4992" s="235"/>
      <c r="D4992" s="237"/>
      <c r="E4992" s="237"/>
      <c r="F4992" s="236"/>
      <c r="G4992" s="278"/>
      <c r="I4992" s="659"/>
      <c r="P4992" s="294"/>
    </row>
    <row r="4993" spans="1:16" ht="13.5" thickTop="1">
      <c r="A4993" s="215"/>
      <c r="B4993" s="438"/>
      <c r="C4993" s="215"/>
      <c r="D4993" s="217"/>
      <c r="E4993" s="217"/>
      <c r="F4993" s="216"/>
      <c r="G4993" s="216"/>
      <c r="I4993" s="434"/>
      <c r="P4993" s="294"/>
    </row>
    <row r="4994" spans="1:16" s="199" customFormat="1">
      <c r="A4994" s="196" t="s">
        <v>109</v>
      </c>
      <c r="B4994" s="458"/>
      <c r="C4994" s="196"/>
      <c r="D4994" s="198"/>
      <c r="E4994" s="198"/>
      <c r="F4994" s="197"/>
      <c r="G4994" s="197"/>
      <c r="I4994" s="321"/>
      <c r="J4994" s="200"/>
      <c r="O4994" s="297"/>
    </row>
    <row r="4995" spans="1:16" s="199" customFormat="1">
      <c r="A4995" s="196" t="str">
        <f>CONCATENATE('Prestaciones y AIU'!A4681," ANALISIS DE PRECIOS UNITARIOS")</f>
        <v xml:space="preserve"> ANALISIS DE PRECIOS UNITARIOS</v>
      </c>
      <c r="B4995" s="458"/>
      <c r="C4995" s="196"/>
      <c r="D4995" s="198"/>
      <c r="E4995" s="198"/>
      <c r="F4995" s="197"/>
      <c r="G4995" s="197"/>
      <c r="I4995" s="321"/>
      <c r="J4995" s="200"/>
      <c r="O4995" s="297"/>
    </row>
    <row r="4996" spans="1:16" s="199" customFormat="1">
      <c r="A4996" s="196" t="str">
        <f>Objeto_LIC</f>
        <v>OPTIMIZACION DEL SISTEMA DE ABASTECIMIENTO (ADUCCION, PRETRATAMIENTO Y CONDUCCION) DEL MUNICPIO DE TAME, DEPARTAMENTO DE ARAUCA</v>
      </c>
      <c r="B4996" s="458"/>
      <c r="C4996" s="196"/>
      <c r="D4996" s="198"/>
      <c r="E4996" s="198"/>
      <c r="F4996" s="197"/>
      <c r="G4996" s="197"/>
      <c r="I4996" s="321"/>
      <c r="J4996" s="200"/>
      <c r="O4996" s="297"/>
    </row>
    <row r="4997" spans="1:16" s="199" customFormat="1">
      <c r="A4997" s="196"/>
      <c r="B4997" s="458"/>
      <c r="C4997" s="196"/>
      <c r="D4997" s="198"/>
      <c r="E4997" s="198"/>
      <c r="F4997" s="197"/>
      <c r="G4997" s="197"/>
      <c r="I4997" s="321"/>
      <c r="J4997" s="200"/>
      <c r="O4997" s="297"/>
    </row>
    <row r="4998" spans="1:16" ht="13.5" thickBot="1">
      <c r="A4998" s="201"/>
      <c r="B4998" s="448"/>
      <c r="C4998" s="201"/>
      <c r="D4998" s="203"/>
      <c r="E4998" s="203"/>
      <c r="F4998" s="202"/>
      <c r="G4998" s="202"/>
    </row>
    <row r="4999" spans="1:16" s="211" customFormat="1" ht="13.5" thickTop="1">
      <c r="A4999" s="206"/>
      <c r="B4999" s="457"/>
      <c r="C4999" s="207"/>
      <c r="D4999" s="209"/>
      <c r="E4999" s="209"/>
      <c r="F4999" s="208"/>
      <c r="G4999" s="210" t="s">
        <v>110</v>
      </c>
      <c r="I4999" s="323"/>
      <c r="J4999" s="212"/>
      <c r="O4999" s="297"/>
    </row>
    <row r="5000" spans="1:16">
      <c r="A5000" s="213" t="s">
        <v>62</v>
      </c>
      <c r="B5000" s="750">
        <f>Proponente</f>
        <v>0</v>
      </c>
      <c r="C5000" s="750"/>
      <c r="D5000" s="750"/>
      <c r="E5000" s="750"/>
      <c r="F5000" s="750"/>
      <c r="G5000" s="751"/>
    </row>
    <row r="5001" spans="1:16" ht="12.75" customHeight="1">
      <c r="A5001" s="213" t="s">
        <v>63</v>
      </c>
      <c r="B5001" s="470" t="s">
        <v>393</v>
      </c>
      <c r="C5001" s="750" t="str">
        <f>VLOOKUP(B5001,Presupuesto!$A$4:$B$106,2,FALSE)</f>
        <v xml:space="preserve">Suministro e instalacion de tapa de caja en fibra de vidrio. </v>
      </c>
      <c r="D5001" s="750"/>
      <c r="E5001" s="750"/>
      <c r="F5001" s="750"/>
      <c r="G5001" s="751"/>
    </row>
    <row r="5002" spans="1:16">
      <c r="A5002" s="214"/>
      <c r="B5002" s="438"/>
      <c r="C5002" s="215"/>
      <c r="D5002" s="217"/>
      <c r="E5002" s="217"/>
      <c r="F5002" s="218" t="s">
        <v>88</v>
      </c>
      <c r="G5002" s="582" t="str">
        <f>IF(B5001=0,"-",VLOOKUP(B5001,Presupuesto!$A$5:$C$119,3,FALSE))</f>
        <v>UND</v>
      </c>
      <c r="H5002" s="582"/>
      <c r="I5002" s="582"/>
      <c r="J5002" s="582"/>
      <c r="K5002" s="583"/>
    </row>
    <row r="5003" spans="1:16" ht="13.5" thickBot="1">
      <c r="A5003" s="213" t="s">
        <v>64</v>
      </c>
      <c r="B5003" s="438"/>
      <c r="C5003" s="215"/>
      <c r="D5003" s="217"/>
      <c r="E5003" s="217"/>
      <c r="F5003" s="216"/>
      <c r="G5003" s="219"/>
      <c r="I5003" s="324"/>
      <c r="J5003" s="295"/>
      <c r="K5003" s="296"/>
      <c r="L5003" s="296"/>
      <c r="M5003" s="296"/>
      <c r="N5003" s="296"/>
      <c r="O5003" s="296"/>
    </row>
    <row r="5004" spans="1:16" s="220" customFormat="1" ht="13.5" thickTop="1">
      <c r="A5004" s="221" t="s">
        <v>57</v>
      </c>
      <c r="B5004" s="447" t="s">
        <v>65</v>
      </c>
      <c r="C5004" s="222" t="s">
        <v>66</v>
      </c>
      <c r="D5004" s="223" t="s">
        <v>74</v>
      </c>
      <c r="E5004" s="224" t="s">
        <v>100</v>
      </c>
      <c r="F5004" s="224" t="s">
        <v>79</v>
      </c>
      <c r="G5004" s="225" t="s">
        <v>70</v>
      </c>
      <c r="I5004" s="657"/>
      <c r="J5004" s="226"/>
      <c r="O5004" s="296"/>
    </row>
    <row r="5005" spans="1:16">
      <c r="A5005" s="227" t="str">
        <f t="shared" ref="A5005:A5016" si="907">IF(I5005=0,"-",VLOOKUP(I5005,EQUIPOS,2,FALSE))</f>
        <v>-</v>
      </c>
      <c r="B5005" s="228"/>
      <c r="C5005" s="228"/>
      <c r="D5005" s="494"/>
      <c r="E5005" s="229">
        <f t="shared" ref="E5005:E5016" si="908">IF(I5005=0,0,VLOOKUP(I5005,EQUIPOS,4,FALSE))</f>
        <v>0</v>
      </c>
      <c r="F5005" s="230">
        <f t="shared" ref="F5005:F5016" si="909">IF(D5005=0,0,E5005/D5005)</f>
        <v>0</v>
      </c>
      <c r="G5005" s="231"/>
      <c r="I5005" s="658"/>
    </row>
    <row r="5006" spans="1:16">
      <c r="A5006" s="227" t="str">
        <f t="shared" si="907"/>
        <v>-</v>
      </c>
      <c r="B5006" s="228"/>
      <c r="C5006" s="228"/>
      <c r="D5006" s="494"/>
      <c r="E5006" s="229">
        <f t="shared" si="908"/>
        <v>0</v>
      </c>
      <c r="F5006" s="230">
        <f t="shared" si="909"/>
        <v>0</v>
      </c>
      <c r="G5006" s="232"/>
      <c r="I5006" s="658"/>
    </row>
    <row r="5007" spans="1:16">
      <c r="A5007" s="227" t="str">
        <f t="shared" si="907"/>
        <v>-</v>
      </c>
      <c r="B5007" s="228"/>
      <c r="C5007" s="228"/>
      <c r="D5007" s="494"/>
      <c r="E5007" s="229">
        <f t="shared" si="908"/>
        <v>0</v>
      </c>
      <c r="F5007" s="230">
        <f t="shared" si="909"/>
        <v>0</v>
      </c>
      <c r="G5007" s="232"/>
      <c r="I5007" s="658"/>
    </row>
    <row r="5008" spans="1:16">
      <c r="A5008" s="227" t="str">
        <f t="shared" si="907"/>
        <v>-</v>
      </c>
      <c r="B5008" s="228"/>
      <c r="C5008" s="228"/>
      <c r="D5008" s="494"/>
      <c r="E5008" s="229">
        <f t="shared" si="908"/>
        <v>0</v>
      </c>
      <c r="F5008" s="230">
        <f t="shared" si="909"/>
        <v>0</v>
      </c>
      <c r="G5008" s="232"/>
      <c r="I5008" s="658"/>
    </row>
    <row r="5009" spans="1:15">
      <c r="A5009" s="227" t="str">
        <f t="shared" si="907"/>
        <v>-</v>
      </c>
      <c r="B5009" s="228"/>
      <c r="C5009" s="228"/>
      <c r="D5009" s="494"/>
      <c r="E5009" s="229">
        <f t="shared" si="908"/>
        <v>0</v>
      </c>
      <c r="F5009" s="230">
        <f t="shared" si="909"/>
        <v>0</v>
      </c>
      <c r="G5009" s="232"/>
      <c r="I5009" s="658"/>
    </row>
    <row r="5010" spans="1:15">
      <c r="A5010" s="227" t="str">
        <f t="shared" si="907"/>
        <v>-</v>
      </c>
      <c r="B5010" s="228"/>
      <c r="C5010" s="228"/>
      <c r="D5010" s="494"/>
      <c r="E5010" s="229">
        <f t="shared" si="908"/>
        <v>0</v>
      </c>
      <c r="F5010" s="230">
        <f t="shared" si="909"/>
        <v>0</v>
      </c>
      <c r="G5010" s="232"/>
      <c r="I5010" s="658"/>
    </row>
    <row r="5011" spans="1:15">
      <c r="A5011" s="227" t="str">
        <f t="shared" si="907"/>
        <v>-</v>
      </c>
      <c r="B5011" s="228"/>
      <c r="C5011" s="228"/>
      <c r="D5011" s="494"/>
      <c r="E5011" s="229">
        <f t="shared" si="908"/>
        <v>0</v>
      </c>
      <c r="F5011" s="230">
        <f t="shared" si="909"/>
        <v>0</v>
      </c>
      <c r="G5011" s="232"/>
      <c r="I5011" s="658"/>
    </row>
    <row r="5012" spans="1:15">
      <c r="A5012" s="227" t="str">
        <f t="shared" si="907"/>
        <v>-</v>
      </c>
      <c r="B5012" s="228"/>
      <c r="C5012" s="228"/>
      <c r="D5012" s="494"/>
      <c r="E5012" s="229">
        <f t="shared" si="908"/>
        <v>0</v>
      </c>
      <c r="F5012" s="230">
        <f t="shared" si="909"/>
        <v>0</v>
      </c>
      <c r="G5012" s="232"/>
      <c r="I5012" s="658"/>
    </row>
    <row r="5013" spans="1:15">
      <c r="A5013" s="227" t="str">
        <f t="shared" si="907"/>
        <v>-</v>
      </c>
      <c r="B5013" s="228"/>
      <c r="C5013" s="228"/>
      <c r="D5013" s="494"/>
      <c r="E5013" s="229">
        <f t="shared" si="908"/>
        <v>0</v>
      </c>
      <c r="F5013" s="230">
        <f t="shared" si="909"/>
        <v>0</v>
      </c>
      <c r="G5013" s="232"/>
      <c r="I5013" s="658"/>
    </row>
    <row r="5014" spans="1:15">
      <c r="A5014" s="227" t="str">
        <f t="shared" si="907"/>
        <v>-</v>
      </c>
      <c r="B5014" s="228"/>
      <c r="C5014" s="228"/>
      <c r="D5014" s="494"/>
      <c r="E5014" s="229">
        <f t="shared" si="908"/>
        <v>0</v>
      </c>
      <c r="F5014" s="230">
        <f t="shared" si="909"/>
        <v>0</v>
      </c>
      <c r="G5014" s="232"/>
      <c r="I5014" s="658"/>
    </row>
    <row r="5015" spans="1:15">
      <c r="A5015" s="227" t="str">
        <f t="shared" si="907"/>
        <v>-</v>
      </c>
      <c r="B5015" s="228"/>
      <c r="C5015" s="228"/>
      <c r="D5015" s="494"/>
      <c r="E5015" s="229">
        <f t="shared" si="908"/>
        <v>0</v>
      </c>
      <c r="F5015" s="230">
        <f t="shared" si="909"/>
        <v>0</v>
      </c>
      <c r="G5015" s="232"/>
      <c r="I5015" s="658"/>
    </row>
    <row r="5016" spans="1:15">
      <c r="A5016" s="227" t="str">
        <f t="shared" si="907"/>
        <v>-</v>
      </c>
      <c r="B5016" s="228"/>
      <c r="C5016" s="228"/>
      <c r="D5016" s="494"/>
      <c r="E5016" s="229">
        <f t="shared" si="908"/>
        <v>0</v>
      </c>
      <c r="F5016" s="230">
        <f t="shared" si="909"/>
        <v>0</v>
      </c>
      <c r="G5016" s="232"/>
      <c r="I5016" s="658"/>
    </row>
    <row r="5017" spans="1:15" ht="13.5" thickBot="1">
      <c r="A5017" s="234"/>
      <c r="B5017" s="456"/>
      <c r="C5017" s="235"/>
      <c r="D5017" s="503"/>
      <c r="E5017" s="237"/>
      <c r="F5017" s="238" t="s">
        <v>80</v>
      </c>
      <c r="G5017" s="239">
        <f>ROUND(SUM(F5005:F5016),0)</f>
        <v>0</v>
      </c>
      <c r="I5017" s="659"/>
    </row>
    <row r="5018" spans="1:15" ht="13.5" thickTop="1">
      <c r="A5018" s="240" t="s">
        <v>67</v>
      </c>
      <c r="B5018" s="446"/>
      <c r="C5018" s="241"/>
      <c r="D5018" s="509"/>
      <c r="E5018" s="243"/>
      <c r="F5018" s="242"/>
      <c r="G5018" s="244"/>
      <c r="I5018" s="659"/>
    </row>
    <row r="5019" spans="1:15" s="220" customFormat="1" ht="26">
      <c r="A5019" s="245" t="s">
        <v>57</v>
      </c>
      <c r="B5019" s="455"/>
      <c r="C5019" s="247" t="s">
        <v>58</v>
      </c>
      <c r="D5019" s="515" t="s">
        <v>68</v>
      </c>
      <c r="E5019" s="248" t="s">
        <v>69</v>
      </c>
      <c r="F5019" s="249" t="s">
        <v>79</v>
      </c>
      <c r="G5019" s="250" t="s">
        <v>70</v>
      </c>
      <c r="I5019" s="657"/>
      <c r="J5019" s="226"/>
      <c r="O5019" s="296"/>
    </row>
    <row r="5020" spans="1:15">
      <c r="A5020" s="748" t="str">
        <f t="shared" ref="A5020:A5031" si="910">IF(I5020=0,"",VLOOKUP(I5020,MATERIALES,2,FALSE))</f>
        <v/>
      </c>
      <c r="B5020" s="749"/>
      <c r="C5020" s="251" t="str">
        <f t="shared" ref="C5020:C5028" si="911">IF(I5020=0,"",VLOOKUP(I5020,MATERIALES,3,FALSE))</f>
        <v/>
      </c>
      <c r="D5020" s="494"/>
      <c r="E5020" s="252">
        <f t="shared" ref="E5020:E5031" si="912">IF(I5020=0,0,VLOOKUP(I5020,MATERIALES,4,FALSE))</f>
        <v>0</v>
      </c>
      <c r="F5020" s="230">
        <f>D5020*E5020</f>
        <v>0</v>
      </c>
      <c r="G5020" s="231"/>
      <c r="I5020" s="658"/>
    </row>
    <row r="5021" spans="1:15">
      <c r="A5021" s="748" t="str">
        <f t="shared" si="910"/>
        <v/>
      </c>
      <c r="B5021" s="749"/>
      <c r="C5021" s="251" t="str">
        <f t="shared" si="911"/>
        <v/>
      </c>
      <c r="D5021" s="494"/>
      <c r="E5021" s="252">
        <f t="shared" si="912"/>
        <v>0</v>
      </c>
      <c r="F5021" s="230">
        <f t="shared" ref="F5021:F5031" si="913">D5021*E5021</f>
        <v>0</v>
      </c>
      <c r="G5021" s="232"/>
      <c r="I5021" s="658"/>
    </row>
    <row r="5022" spans="1:15">
      <c r="A5022" s="748" t="str">
        <f t="shared" si="910"/>
        <v/>
      </c>
      <c r="B5022" s="749"/>
      <c r="C5022" s="251" t="str">
        <f t="shared" si="911"/>
        <v/>
      </c>
      <c r="D5022" s="494"/>
      <c r="E5022" s="252">
        <f t="shared" si="912"/>
        <v>0</v>
      </c>
      <c r="F5022" s="230">
        <f t="shared" si="913"/>
        <v>0</v>
      </c>
      <c r="G5022" s="232"/>
      <c r="I5022" s="658"/>
    </row>
    <row r="5023" spans="1:15">
      <c r="A5023" s="748" t="str">
        <f t="shared" si="910"/>
        <v/>
      </c>
      <c r="B5023" s="749"/>
      <c r="C5023" s="251" t="str">
        <f t="shared" si="911"/>
        <v/>
      </c>
      <c r="D5023" s="494"/>
      <c r="E5023" s="252">
        <f t="shared" si="912"/>
        <v>0</v>
      </c>
      <c r="F5023" s="230">
        <f t="shared" si="913"/>
        <v>0</v>
      </c>
      <c r="G5023" s="232"/>
      <c r="I5023" s="658"/>
    </row>
    <row r="5024" spans="1:15">
      <c r="A5024" s="748" t="str">
        <f t="shared" si="910"/>
        <v/>
      </c>
      <c r="B5024" s="749"/>
      <c r="C5024" s="251" t="str">
        <f t="shared" si="911"/>
        <v/>
      </c>
      <c r="D5024" s="494"/>
      <c r="E5024" s="252">
        <f t="shared" si="912"/>
        <v>0</v>
      </c>
      <c r="F5024" s="230">
        <f t="shared" si="913"/>
        <v>0</v>
      </c>
      <c r="G5024" s="232"/>
      <c r="I5024" s="658"/>
    </row>
    <row r="5025" spans="1:9">
      <c r="A5025" s="748" t="str">
        <f t="shared" si="910"/>
        <v/>
      </c>
      <c r="B5025" s="749"/>
      <c r="C5025" s="251" t="str">
        <f t="shared" si="911"/>
        <v/>
      </c>
      <c r="D5025" s="494"/>
      <c r="E5025" s="252">
        <f t="shared" si="912"/>
        <v>0</v>
      </c>
      <c r="F5025" s="230">
        <f t="shared" si="913"/>
        <v>0</v>
      </c>
      <c r="G5025" s="232"/>
      <c r="I5025" s="658"/>
    </row>
    <row r="5026" spans="1:9">
      <c r="A5026" s="748" t="str">
        <f t="shared" si="910"/>
        <v/>
      </c>
      <c r="B5026" s="749"/>
      <c r="C5026" s="251" t="str">
        <f t="shared" si="911"/>
        <v/>
      </c>
      <c r="D5026" s="494"/>
      <c r="E5026" s="252">
        <f t="shared" si="912"/>
        <v>0</v>
      </c>
      <c r="F5026" s="230">
        <f t="shared" si="913"/>
        <v>0</v>
      </c>
      <c r="G5026" s="232"/>
      <c r="I5026" s="658"/>
    </row>
    <row r="5027" spans="1:9">
      <c r="A5027" s="748" t="str">
        <f t="shared" si="910"/>
        <v/>
      </c>
      <c r="B5027" s="749"/>
      <c r="C5027" s="251" t="str">
        <f t="shared" si="911"/>
        <v/>
      </c>
      <c r="D5027" s="494"/>
      <c r="E5027" s="252">
        <f t="shared" si="912"/>
        <v>0</v>
      </c>
      <c r="F5027" s="230">
        <f t="shared" si="913"/>
        <v>0</v>
      </c>
      <c r="G5027" s="253"/>
      <c r="I5027" s="658"/>
    </row>
    <row r="5028" spans="1:9">
      <c r="A5028" s="748" t="str">
        <f t="shared" si="910"/>
        <v/>
      </c>
      <c r="B5028" s="749"/>
      <c r="C5028" s="251" t="str">
        <f t="shared" si="911"/>
        <v/>
      </c>
      <c r="D5028" s="494"/>
      <c r="E5028" s="252">
        <f t="shared" si="912"/>
        <v>0</v>
      </c>
      <c r="F5028" s="230">
        <f t="shared" si="913"/>
        <v>0</v>
      </c>
      <c r="G5028" s="232"/>
      <c r="I5028" s="658"/>
    </row>
    <row r="5029" spans="1:9">
      <c r="A5029" s="748" t="str">
        <f t="shared" si="910"/>
        <v/>
      </c>
      <c r="B5029" s="749"/>
      <c r="C5029" s="251"/>
      <c r="D5029" s="494"/>
      <c r="E5029" s="252">
        <f t="shared" si="912"/>
        <v>0</v>
      </c>
      <c r="F5029" s="230">
        <f t="shared" si="913"/>
        <v>0</v>
      </c>
      <c r="G5029" s="232"/>
      <c r="I5029" s="658"/>
    </row>
    <row r="5030" spans="1:9">
      <c r="A5030" s="748" t="str">
        <f t="shared" si="910"/>
        <v/>
      </c>
      <c r="B5030" s="749"/>
      <c r="C5030" s="251"/>
      <c r="D5030" s="494"/>
      <c r="E5030" s="252">
        <f t="shared" si="912"/>
        <v>0</v>
      </c>
      <c r="F5030" s="230">
        <f t="shared" si="913"/>
        <v>0</v>
      </c>
      <c r="G5030" s="232"/>
      <c r="I5030" s="658"/>
    </row>
    <row r="5031" spans="1:9">
      <c r="A5031" s="748" t="str">
        <f t="shared" si="910"/>
        <v/>
      </c>
      <c r="B5031" s="749"/>
      <c r="C5031" s="251" t="str">
        <f t="shared" ref="C5031" si="914">IF(I5031=0,"",VLOOKUP(I5031,MATERIALES,3,FALSE))</f>
        <v/>
      </c>
      <c r="D5031" s="494"/>
      <c r="E5031" s="252">
        <f t="shared" si="912"/>
        <v>0</v>
      </c>
      <c r="F5031" s="230">
        <f t="shared" si="913"/>
        <v>0</v>
      </c>
      <c r="G5031" s="233"/>
      <c r="I5031" s="658"/>
    </row>
    <row r="5032" spans="1:9" ht="26.25" customHeight="1" thickBot="1">
      <c r="A5032" s="214"/>
      <c r="B5032" s="438"/>
      <c r="C5032" s="215"/>
      <c r="D5032" s="483"/>
      <c r="E5032" s="254"/>
      <c r="F5032" s="255" t="s">
        <v>81</v>
      </c>
      <c r="G5032" s="253">
        <f>ROUND(SUM(F5020:F5031),0)</f>
        <v>0</v>
      </c>
      <c r="I5032" s="659"/>
    </row>
    <row r="5033" spans="1:9" ht="14" thickTop="1" thickBot="1">
      <c r="A5033" s="256" t="s">
        <v>72</v>
      </c>
      <c r="B5033" s="445"/>
      <c r="C5033" s="257"/>
      <c r="D5033" s="523"/>
      <c r="E5033" s="259"/>
      <c r="F5033" s="258"/>
      <c r="G5033" s="260"/>
      <c r="I5033" s="659"/>
    </row>
    <row r="5034" spans="1:9" ht="13.5" thickTop="1">
      <c r="A5034" s="245" t="s">
        <v>57</v>
      </c>
      <c r="B5034" s="455"/>
      <c r="C5034" s="248" t="s">
        <v>71</v>
      </c>
      <c r="D5034" s="515" t="s">
        <v>75</v>
      </c>
      <c r="E5034" s="248" t="s">
        <v>98</v>
      </c>
      <c r="F5034" s="249" t="s">
        <v>79</v>
      </c>
      <c r="G5034" s="250" t="s">
        <v>70</v>
      </c>
      <c r="I5034" s="659"/>
    </row>
    <row r="5035" spans="1:9">
      <c r="A5035" s="748" t="str">
        <f>IF(I5035=0,"",VLOOKUP(I5035,EQUIPOS,2,FALSE))</f>
        <v/>
      </c>
      <c r="B5035" s="749"/>
      <c r="C5035" s="195"/>
      <c r="D5035" s="494"/>
      <c r="E5035" s="252">
        <f>IF(I5035=0,0,VLOOKUP(I5035,EQUIPOS,4,FALSE))</f>
        <v>0</v>
      </c>
      <c r="F5035" s="230">
        <f>C5035*D5035*E5035</f>
        <v>0</v>
      </c>
      <c r="G5035" s="231"/>
      <c r="I5035" s="658"/>
    </row>
    <row r="5036" spans="1:9">
      <c r="A5036" s="748" t="str">
        <f>IF(I5036=0,"",VLOOKUP(I5036,EQUIPOS,2,FALSE))</f>
        <v/>
      </c>
      <c r="B5036" s="749"/>
      <c r="C5036" s="195"/>
      <c r="D5036" s="494"/>
      <c r="E5036" s="252">
        <f>IF(I5036=0,0,VLOOKUP(I5036,EQUIPOS,4,FALSE))</f>
        <v>0</v>
      </c>
      <c r="F5036" s="230">
        <f t="shared" ref="F5036:F5039" si="915">C5036*D5036*E5036</f>
        <v>0</v>
      </c>
      <c r="G5036" s="232"/>
      <c r="I5036" s="658"/>
    </row>
    <row r="5037" spans="1:9">
      <c r="A5037" s="748" t="str">
        <f>IF(I5037=0,"",VLOOKUP(I5037,EQUIPOS,2,FALSE))</f>
        <v/>
      </c>
      <c r="B5037" s="749"/>
      <c r="C5037" s="195"/>
      <c r="D5037" s="494"/>
      <c r="E5037" s="252">
        <f>IF(I5037=0,0,VLOOKUP(I5037,EQUIPOS,4,FALSE))</f>
        <v>0</v>
      </c>
      <c r="F5037" s="230">
        <f t="shared" si="915"/>
        <v>0</v>
      </c>
      <c r="G5037" s="232"/>
      <c r="I5037" s="658"/>
    </row>
    <row r="5038" spans="1:9">
      <c r="A5038" s="748" t="str">
        <f>IF(I5038=0,"",VLOOKUP(I5038,EQUIPOS,2,FALSE))</f>
        <v/>
      </c>
      <c r="B5038" s="749"/>
      <c r="C5038" s="195"/>
      <c r="D5038" s="494"/>
      <c r="E5038" s="252">
        <f>IF(I5038=0,0,VLOOKUP(I5038,EQUIPOS,4,FALSE))</f>
        <v>0</v>
      </c>
      <c r="F5038" s="230">
        <f t="shared" si="915"/>
        <v>0</v>
      </c>
      <c r="G5038" s="232"/>
      <c r="I5038" s="658"/>
    </row>
    <row r="5039" spans="1:9">
      <c r="A5039" s="748" t="str">
        <f>IF(I5039=0,"",VLOOKUP(I5039,EQUIPOS,2,FALSE))</f>
        <v/>
      </c>
      <c r="B5039" s="749"/>
      <c r="C5039" s="195"/>
      <c r="D5039" s="494"/>
      <c r="E5039" s="252">
        <f>IF(I5039=0,0,VLOOKUP(I5039,EQUIPOS,4,FALSE))</f>
        <v>0</v>
      </c>
      <c r="F5039" s="230">
        <f t="shared" si="915"/>
        <v>0</v>
      </c>
      <c r="G5039" s="233"/>
      <c r="I5039" s="658"/>
    </row>
    <row r="5040" spans="1:9" ht="30.75" customHeight="1" thickBot="1">
      <c r="A5040" s="234"/>
      <c r="B5040" s="456"/>
      <c r="C5040" s="235"/>
      <c r="D5040" s="503"/>
      <c r="E5040" s="261"/>
      <c r="F5040" s="238" t="s">
        <v>82</v>
      </c>
      <c r="G5040" s="262">
        <f>ROUND(SUM(F5035:F5039),0)</f>
        <v>0</v>
      </c>
      <c r="I5040" s="659"/>
    </row>
    <row r="5041" spans="1:9" ht="13.5" thickTop="1">
      <c r="A5041" s="240" t="s">
        <v>73</v>
      </c>
      <c r="B5041" s="446"/>
      <c r="C5041" s="241"/>
      <c r="D5041" s="509"/>
      <c r="E5041" s="243"/>
      <c r="F5041" s="242"/>
      <c r="G5041" s="244"/>
      <c r="I5041" s="659"/>
    </row>
    <row r="5042" spans="1:9" ht="26">
      <c r="A5042" s="245" t="s">
        <v>57</v>
      </c>
      <c r="B5042" s="454" t="s">
        <v>58</v>
      </c>
      <c r="C5042" s="247" t="s">
        <v>68</v>
      </c>
      <c r="D5042" s="515" t="s">
        <v>74</v>
      </c>
      <c r="E5042" s="248" t="s">
        <v>69</v>
      </c>
      <c r="F5042" s="249" t="s">
        <v>79</v>
      </c>
      <c r="G5042" s="250" t="s">
        <v>70</v>
      </c>
      <c r="H5042" s="220"/>
      <c r="I5042" s="657"/>
    </row>
    <row r="5043" spans="1:9">
      <c r="A5043" s="263" t="str">
        <f t="shared" ref="A5043:A5054" si="916">IF(I5043=0,"",VLOOKUP(I5043,MANOOBRA,2,FALSE))</f>
        <v/>
      </c>
      <c r="B5043" s="444" t="str">
        <f t="shared" ref="B5043:B5054" si="917">IF(I5043=0,"",VLOOKUP(I5043,MANOOBRA,3,FALSE))</f>
        <v/>
      </c>
      <c r="C5043" s="195"/>
      <c r="D5043" s="563"/>
      <c r="E5043" s="252">
        <f t="shared" ref="E5043:E5054" si="918">IF(I5043=0,0,VLOOKUP(I5043,MANOOBRA,4,FALSE))</f>
        <v>0</v>
      </c>
      <c r="F5043" s="230">
        <f>IF(D5043=0,0,C5043*E5043/D5043)</f>
        <v>0</v>
      </c>
      <c r="G5043" s="231"/>
      <c r="I5043" s="658"/>
    </row>
    <row r="5044" spans="1:9">
      <c r="A5044" s="263" t="str">
        <f t="shared" si="916"/>
        <v/>
      </c>
      <c r="B5044" s="444" t="str">
        <f t="shared" si="917"/>
        <v/>
      </c>
      <c r="C5044" s="195"/>
      <c r="D5044" s="563"/>
      <c r="E5044" s="252">
        <f t="shared" si="918"/>
        <v>0</v>
      </c>
      <c r="F5044" s="230">
        <f t="shared" ref="F5044:F5054" si="919">IF(D5044=0,0,C5044*E5044/D5044)</f>
        <v>0</v>
      </c>
      <c r="G5044" s="232"/>
      <c r="I5044" s="658"/>
    </row>
    <row r="5045" spans="1:9">
      <c r="A5045" s="263" t="str">
        <f t="shared" si="916"/>
        <v/>
      </c>
      <c r="B5045" s="444" t="str">
        <f t="shared" si="917"/>
        <v/>
      </c>
      <c r="C5045" s="195"/>
      <c r="D5045" s="527"/>
      <c r="E5045" s="252">
        <f t="shared" si="918"/>
        <v>0</v>
      </c>
      <c r="F5045" s="230">
        <f t="shared" si="919"/>
        <v>0</v>
      </c>
      <c r="G5045" s="232"/>
      <c r="I5045" s="658"/>
    </row>
    <row r="5046" spans="1:9">
      <c r="A5046" s="263" t="str">
        <f t="shared" si="916"/>
        <v/>
      </c>
      <c r="B5046" s="444" t="str">
        <f t="shared" si="917"/>
        <v/>
      </c>
      <c r="C5046" s="195"/>
      <c r="D5046" s="527"/>
      <c r="E5046" s="252">
        <f t="shared" si="918"/>
        <v>0</v>
      </c>
      <c r="F5046" s="230">
        <f t="shared" si="919"/>
        <v>0</v>
      </c>
      <c r="G5046" s="232"/>
      <c r="I5046" s="658"/>
    </row>
    <row r="5047" spans="1:9">
      <c r="A5047" s="263" t="str">
        <f t="shared" si="916"/>
        <v/>
      </c>
      <c r="B5047" s="444" t="str">
        <f t="shared" si="917"/>
        <v/>
      </c>
      <c r="C5047" s="195"/>
      <c r="D5047" s="527"/>
      <c r="E5047" s="252">
        <f t="shared" si="918"/>
        <v>0</v>
      </c>
      <c r="F5047" s="230">
        <f t="shared" si="919"/>
        <v>0</v>
      </c>
      <c r="G5047" s="232"/>
      <c r="I5047" s="658"/>
    </row>
    <row r="5048" spans="1:9">
      <c r="A5048" s="263" t="str">
        <f t="shared" si="916"/>
        <v/>
      </c>
      <c r="B5048" s="444" t="str">
        <f t="shared" si="917"/>
        <v/>
      </c>
      <c r="C5048" s="195"/>
      <c r="D5048" s="527"/>
      <c r="E5048" s="252">
        <f t="shared" si="918"/>
        <v>0</v>
      </c>
      <c r="F5048" s="230">
        <f t="shared" si="919"/>
        <v>0</v>
      </c>
      <c r="G5048" s="232"/>
      <c r="I5048" s="658"/>
    </row>
    <row r="5049" spans="1:9">
      <c r="A5049" s="263" t="str">
        <f t="shared" si="916"/>
        <v/>
      </c>
      <c r="B5049" s="444" t="str">
        <f t="shared" si="917"/>
        <v/>
      </c>
      <c r="C5049" s="195"/>
      <c r="D5049" s="527"/>
      <c r="E5049" s="252">
        <f t="shared" si="918"/>
        <v>0</v>
      </c>
      <c r="F5049" s="230">
        <f t="shared" si="919"/>
        <v>0</v>
      </c>
      <c r="G5049" s="232"/>
      <c r="I5049" s="658"/>
    </row>
    <row r="5050" spans="1:9">
      <c r="A5050" s="263" t="str">
        <f t="shared" si="916"/>
        <v/>
      </c>
      <c r="B5050" s="444" t="str">
        <f t="shared" si="917"/>
        <v/>
      </c>
      <c r="C5050" s="195"/>
      <c r="D5050" s="527"/>
      <c r="E5050" s="252">
        <f t="shared" si="918"/>
        <v>0</v>
      </c>
      <c r="F5050" s="230">
        <f t="shared" si="919"/>
        <v>0</v>
      </c>
      <c r="G5050" s="232"/>
      <c r="I5050" s="658"/>
    </row>
    <row r="5051" spans="1:9">
      <c r="A5051" s="263" t="str">
        <f t="shared" si="916"/>
        <v/>
      </c>
      <c r="B5051" s="444" t="str">
        <f t="shared" si="917"/>
        <v/>
      </c>
      <c r="C5051" s="195"/>
      <c r="D5051" s="527"/>
      <c r="E5051" s="252">
        <f t="shared" si="918"/>
        <v>0</v>
      </c>
      <c r="F5051" s="230">
        <f t="shared" si="919"/>
        <v>0</v>
      </c>
      <c r="G5051" s="232"/>
      <c r="I5051" s="658"/>
    </row>
    <row r="5052" spans="1:9">
      <c r="A5052" s="263" t="str">
        <f t="shared" si="916"/>
        <v/>
      </c>
      <c r="B5052" s="444" t="str">
        <f t="shared" si="917"/>
        <v/>
      </c>
      <c r="C5052" s="195"/>
      <c r="D5052" s="527"/>
      <c r="E5052" s="252">
        <f t="shared" si="918"/>
        <v>0</v>
      </c>
      <c r="F5052" s="230">
        <f t="shared" si="919"/>
        <v>0</v>
      </c>
      <c r="G5052" s="232"/>
      <c r="I5052" s="658"/>
    </row>
    <row r="5053" spans="1:9">
      <c r="A5053" s="263" t="str">
        <f t="shared" si="916"/>
        <v/>
      </c>
      <c r="B5053" s="444" t="str">
        <f t="shared" si="917"/>
        <v/>
      </c>
      <c r="C5053" s="195"/>
      <c r="D5053" s="527"/>
      <c r="E5053" s="252">
        <f t="shared" si="918"/>
        <v>0</v>
      </c>
      <c r="F5053" s="230">
        <f t="shared" si="919"/>
        <v>0</v>
      </c>
      <c r="G5053" s="232"/>
      <c r="I5053" s="658"/>
    </row>
    <row r="5054" spans="1:9">
      <c r="A5054" s="263" t="str">
        <f t="shared" si="916"/>
        <v/>
      </c>
      <c r="B5054" s="444" t="str">
        <f t="shared" si="917"/>
        <v/>
      </c>
      <c r="C5054" s="195"/>
      <c r="D5054" s="527"/>
      <c r="E5054" s="252">
        <f t="shared" si="918"/>
        <v>0</v>
      </c>
      <c r="F5054" s="230">
        <f t="shared" si="919"/>
        <v>0</v>
      </c>
      <c r="G5054" s="233"/>
      <c r="I5054" s="658"/>
    </row>
    <row r="5055" spans="1:9" ht="31.5" customHeight="1" thickBot="1">
      <c r="A5055" s="234"/>
      <c r="B5055" s="456"/>
      <c r="C5055" s="235"/>
      <c r="D5055" s="237"/>
      <c r="E5055" s="237"/>
      <c r="F5055" s="238" t="s">
        <v>83</v>
      </c>
      <c r="G5055" s="262">
        <f>ROUND(SUM(F5043:F5054),0)</f>
        <v>0</v>
      </c>
      <c r="I5055" s="659"/>
    </row>
    <row r="5056" spans="1:9" ht="13.5" thickTop="1">
      <c r="A5056" s="186" t="s">
        <v>76</v>
      </c>
      <c r="B5056" s="446"/>
      <c r="C5056" s="241"/>
      <c r="D5056" s="243"/>
      <c r="E5056" s="243"/>
      <c r="F5056" s="242"/>
      <c r="G5056" s="244"/>
      <c r="I5056" s="659"/>
    </row>
    <row r="5057" spans="1:16">
      <c r="A5057" s="245" t="s">
        <v>57</v>
      </c>
      <c r="B5057" s="455"/>
      <c r="C5057" s="246"/>
      <c r="D5057" s="317"/>
      <c r="E5057" s="248" t="s">
        <v>77</v>
      </c>
      <c r="F5057" s="249" t="s">
        <v>78</v>
      </c>
      <c r="G5057" s="264" t="s">
        <v>77</v>
      </c>
      <c r="H5057" s="220"/>
      <c r="I5057" s="657"/>
    </row>
    <row r="5058" spans="1:16">
      <c r="A5058" s="185" t="s">
        <v>87</v>
      </c>
      <c r="B5058" s="453"/>
      <c r="C5058" s="265"/>
      <c r="D5058" s="318"/>
      <c r="E5058" s="229">
        <f>ROUND(SUM(G5017,G5032,G5040,G5055),2)</f>
        <v>0</v>
      </c>
      <c r="F5058" s="266">
        <f>A</f>
        <v>0</v>
      </c>
      <c r="G5058" s="267">
        <f>E5058*F5058</f>
        <v>0</v>
      </c>
      <c r="I5058" s="659"/>
    </row>
    <row r="5059" spans="1:16">
      <c r="A5059" s="185" t="s">
        <v>85</v>
      </c>
      <c r="B5059" s="453"/>
      <c r="C5059" s="265"/>
      <c r="D5059" s="318"/>
      <c r="E5059" s="229">
        <f>SUM(G5017,G5032,G5040,G5055)</f>
        <v>0</v>
      </c>
      <c r="F5059" s="266">
        <f>I</f>
        <v>0</v>
      </c>
      <c r="G5059" s="267">
        <f>E5059*F5059</f>
        <v>0</v>
      </c>
      <c r="I5059" s="659"/>
    </row>
    <row r="5060" spans="1:16">
      <c r="A5060" s="185" t="s">
        <v>86</v>
      </c>
      <c r="B5060" s="453"/>
      <c r="C5060" s="265"/>
      <c r="D5060" s="318"/>
      <c r="E5060" s="229">
        <f>SUM(G5017,G5032,G5040,G5055)</f>
        <v>0</v>
      </c>
      <c r="F5060" s="266">
        <f>U</f>
        <v>0</v>
      </c>
      <c r="G5060" s="267">
        <f>E5060*F5060</f>
        <v>0</v>
      </c>
      <c r="I5060" s="659"/>
    </row>
    <row r="5061" spans="1:16" ht="33" customHeight="1" thickBot="1">
      <c r="A5061" s="234"/>
      <c r="B5061" s="456"/>
      <c r="C5061" s="235"/>
      <c r="D5061" s="237"/>
      <c r="E5061" s="237"/>
      <c r="F5061" s="268" t="s">
        <v>84</v>
      </c>
      <c r="G5061" s="262">
        <f>SUM(G5058:G5060)</f>
        <v>0</v>
      </c>
      <c r="I5061" s="659"/>
      <c r="J5061" s="295"/>
      <c r="K5061" s="296"/>
      <c r="L5061" s="296"/>
      <c r="M5061" s="296"/>
      <c r="N5061" s="296"/>
      <c r="O5061" s="296"/>
    </row>
    <row r="5062" spans="1:16" s="211" customFormat="1" ht="14" thickTop="1" thickBot="1">
      <c r="A5062" s="269"/>
      <c r="B5062" s="443"/>
      <c r="C5062" s="270"/>
      <c r="D5062" s="319"/>
      <c r="E5062" s="271" t="s">
        <v>89</v>
      </c>
      <c r="F5062" s="272"/>
      <c r="G5062" s="273">
        <f>ROUND(SUM(G5017,G5032,G5040,G5055,G5061),0)</f>
        <v>0</v>
      </c>
      <c r="I5062" s="660"/>
      <c r="J5062" s="212" t="str">
        <f>B5001</f>
        <v>3,3,3</v>
      </c>
      <c r="K5062" s="274">
        <f>E5058</f>
        <v>0</v>
      </c>
      <c r="L5062" s="294">
        <f>G5058</f>
        <v>0</v>
      </c>
      <c r="M5062" s="294">
        <f>G5059</f>
        <v>0</v>
      </c>
      <c r="N5062" s="294">
        <f>G5060</f>
        <v>0</v>
      </c>
      <c r="O5062" s="299">
        <f>SUM(K5062:N5062)</f>
        <v>0</v>
      </c>
      <c r="P5062" s="294"/>
    </row>
    <row r="5063" spans="1:16" ht="13.5" thickTop="1">
      <c r="A5063" s="275" t="s">
        <v>97</v>
      </c>
      <c r="B5063" s="438"/>
      <c r="C5063" s="215"/>
      <c r="D5063" s="217"/>
      <c r="E5063" s="217"/>
      <c r="F5063" s="216"/>
      <c r="G5063" s="219"/>
      <c r="I5063" s="659"/>
      <c r="P5063" s="294"/>
    </row>
    <row r="5064" spans="1:16">
      <c r="A5064" s="275"/>
      <c r="B5064" s="452"/>
      <c r="C5064" s="276"/>
      <c r="D5064" s="320"/>
      <c r="E5064" s="217"/>
      <c r="F5064" s="216"/>
      <c r="G5064" s="277">
        <f ca="1">TODAY()</f>
        <v>44839</v>
      </c>
      <c r="I5064" s="659"/>
      <c r="P5064" s="294"/>
    </row>
    <row r="5065" spans="1:16" ht="13.5" thickBot="1">
      <c r="A5065" s="234"/>
      <c r="B5065" s="456"/>
      <c r="C5065" s="235"/>
      <c r="D5065" s="237"/>
      <c r="E5065" s="237"/>
      <c r="F5065" s="236"/>
      <c r="G5065" s="278"/>
      <c r="I5065" s="659"/>
      <c r="P5065" s="294"/>
    </row>
    <row r="5066" spans="1:16" s="199" customFormat="1" ht="13.5" thickTop="1">
      <c r="A5066" s="196" t="s">
        <v>109</v>
      </c>
      <c r="B5066" s="458"/>
      <c r="C5066" s="196"/>
      <c r="D5066" s="198"/>
      <c r="E5066" s="198"/>
      <c r="F5066" s="197"/>
      <c r="G5066" s="197"/>
      <c r="I5066" s="321"/>
      <c r="J5066" s="200"/>
      <c r="O5066" s="297"/>
    </row>
    <row r="5067" spans="1:16" s="199" customFormat="1">
      <c r="A5067" s="196" t="str">
        <f>CONCATENATE('Prestaciones y AIU'!A4825," ANALISIS DE PRECIOS UNITARIOS")</f>
        <v xml:space="preserve"> ANALISIS DE PRECIOS UNITARIOS</v>
      </c>
      <c r="B5067" s="458"/>
      <c r="C5067" s="196"/>
      <c r="D5067" s="198"/>
      <c r="E5067" s="198"/>
      <c r="F5067" s="197"/>
      <c r="G5067" s="197"/>
      <c r="I5067" s="321"/>
      <c r="J5067" s="200"/>
      <c r="O5067" s="297"/>
    </row>
    <row r="5068" spans="1:16" s="199" customFormat="1">
      <c r="A5068" s="196" t="str">
        <f>Objeto_LIC</f>
        <v>OPTIMIZACION DEL SISTEMA DE ABASTECIMIENTO (ADUCCION, PRETRATAMIENTO Y CONDUCCION) DEL MUNICPIO DE TAME, DEPARTAMENTO DE ARAUCA</v>
      </c>
      <c r="B5068" s="458"/>
      <c r="C5068" s="196"/>
      <c r="D5068" s="198"/>
      <c r="E5068" s="198"/>
      <c r="F5068" s="197"/>
      <c r="G5068" s="197"/>
      <c r="I5068" s="321"/>
      <c r="J5068" s="200"/>
      <c r="O5068" s="297"/>
    </row>
    <row r="5069" spans="1:16" s="199" customFormat="1">
      <c r="A5069" s="196"/>
      <c r="B5069" s="458"/>
      <c r="C5069" s="196"/>
      <c r="D5069" s="198"/>
      <c r="E5069" s="198"/>
      <c r="F5069" s="197"/>
      <c r="G5069" s="197"/>
      <c r="I5069" s="321"/>
      <c r="J5069" s="200"/>
      <c r="O5069" s="297"/>
    </row>
    <row r="5070" spans="1:16" ht="13.5" thickBot="1">
      <c r="A5070" s="201"/>
      <c r="B5070" s="448"/>
      <c r="C5070" s="201"/>
      <c r="D5070" s="203"/>
      <c r="E5070" s="203"/>
      <c r="F5070" s="202"/>
      <c r="G5070" s="202"/>
    </row>
    <row r="5071" spans="1:16" s="211" customFormat="1" ht="13.5" thickTop="1">
      <c r="A5071" s="206"/>
      <c r="B5071" s="457"/>
      <c r="C5071" s="207"/>
      <c r="D5071" s="209"/>
      <c r="E5071" s="209"/>
      <c r="F5071" s="208"/>
      <c r="G5071" s="210" t="s">
        <v>110</v>
      </c>
      <c r="I5071" s="323"/>
      <c r="J5071" s="212"/>
      <c r="O5071" s="297"/>
    </row>
    <row r="5072" spans="1:16">
      <c r="A5072" s="213" t="s">
        <v>62</v>
      </c>
      <c r="B5072" s="750">
        <f>Proponente</f>
        <v>0</v>
      </c>
      <c r="C5072" s="750"/>
      <c r="D5072" s="750"/>
      <c r="E5072" s="750"/>
      <c r="F5072" s="750"/>
      <c r="G5072" s="751"/>
    </row>
    <row r="5073" spans="1:15" ht="12.75" customHeight="1">
      <c r="A5073" s="213" t="s">
        <v>63</v>
      </c>
      <c r="B5073" s="470" t="s">
        <v>396</v>
      </c>
      <c r="C5073" s="750" t="str">
        <f>VLOOKUP(B5073,Presupuesto!$A$4:$B$106,2,FALSE)</f>
        <v xml:space="preserve">Instalación de Tubería Union platino RDE 21 D nominal 20" norma NTC 382 Tubos PVC. Especificaciones, Serie métrica.  </v>
      </c>
      <c r="D5073" s="750"/>
      <c r="E5073" s="750"/>
      <c r="F5073" s="750"/>
      <c r="G5073" s="751"/>
    </row>
    <row r="5074" spans="1:15">
      <c r="A5074" s="214"/>
      <c r="B5074" s="438"/>
      <c r="C5074" s="215"/>
      <c r="D5074" s="217"/>
      <c r="E5074" s="217"/>
      <c r="F5074" s="218" t="s">
        <v>88</v>
      </c>
      <c r="G5074" s="582" t="str">
        <f>IF(B5073=0,"-",VLOOKUP(B5073,Presupuesto!$A$5:$C$119,3,FALSE))</f>
        <v>ML</v>
      </c>
      <c r="H5074" s="582"/>
      <c r="I5074" s="582"/>
      <c r="J5074" s="582"/>
      <c r="K5074" s="583"/>
    </row>
    <row r="5075" spans="1:15" ht="13.5" thickBot="1">
      <c r="A5075" s="213" t="s">
        <v>64</v>
      </c>
      <c r="B5075" s="438"/>
      <c r="C5075" s="215"/>
      <c r="D5075" s="217"/>
      <c r="E5075" s="217"/>
      <c r="F5075" s="216"/>
      <c r="G5075" s="219"/>
      <c r="I5075" s="324"/>
      <c r="J5075" s="295"/>
      <c r="K5075" s="296"/>
      <c r="L5075" s="296"/>
      <c r="M5075" s="296"/>
      <c r="N5075" s="296"/>
      <c r="O5075" s="296"/>
    </row>
    <row r="5076" spans="1:15" s="220" customFormat="1" ht="13.5" thickTop="1">
      <c r="A5076" s="221" t="s">
        <v>57</v>
      </c>
      <c r="B5076" s="447" t="s">
        <v>65</v>
      </c>
      <c r="C5076" s="222" t="s">
        <v>66</v>
      </c>
      <c r="D5076" s="223" t="s">
        <v>74</v>
      </c>
      <c r="E5076" s="224" t="s">
        <v>100</v>
      </c>
      <c r="F5076" s="224" t="s">
        <v>79</v>
      </c>
      <c r="G5076" s="225" t="s">
        <v>70</v>
      </c>
      <c r="I5076" s="657"/>
      <c r="J5076" s="226"/>
      <c r="O5076" s="296"/>
    </row>
    <row r="5077" spans="1:15">
      <c r="A5077" s="227" t="str">
        <f t="shared" ref="A5077:A5088" si="920">IF(I5077=0,"-",VLOOKUP(I5077,EQUIPOS,2,FALSE))</f>
        <v>-</v>
      </c>
      <c r="B5077" s="228"/>
      <c r="C5077" s="228"/>
      <c r="D5077" s="494"/>
      <c r="E5077" s="229">
        <f t="shared" ref="E5077:E5088" si="921">IF(I5077=0,0,VLOOKUP(I5077,EQUIPOS,4,FALSE))</f>
        <v>0</v>
      </c>
      <c r="F5077" s="230">
        <f t="shared" ref="F5077:F5088" si="922">IF(D5077=0,0,E5077/D5077)</f>
        <v>0</v>
      </c>
      <c r="G5077" s="231"/>
      <c r="I5077" s="658"/>
    </row>
    <row r="5078" spans="1:15">
      <c r="A5078" s="227" t="str">
        <f t="shared" si="920"/>
        <v>-</v>
      </c>
      <c r="B5078" s="228"/>
      <c r="C5078" s="228"/>
      <c r="D5078" s="494"/>
      <c r="E5078" s="229">
        <f t="shared" si="921"/>
        <v>0</v>
      </c>
      <c r="F5078" s="230">
        <f t="shared" si="922"/>
        <v>0</v>
      </c>
      <c r="G5078" s="232"/>
      <c r="I5078" s="658"/>
    </row>
    <row r="5079" spans="1:15">
      <c r="A5079" s="227" t="str">
        <f t="shared" si="920"/>
        <v>-</v>
      </c>
      <c r="B5079" s="228"/>
      <c r="C5079" s="228"/>
      <c r="D5079" s="494"/>
      <c r="E5079" s="229">
        <f t="shared" si="921"/>
        <v>0</v>
      </c>
      <c r="F5079" s="230">
        <f t="shared" si="922"/>
        <v>0</v>
      </c>
      <c r="G5079" s="232"/>
      <c r="I5079" s="658"/>
    </row>
    <row r="5080" spans="1:15">
      <c r="A5080" s="227" t="str">
        <f t="shared" si="920"/>
        <v>-</v>
      </c>
      <c r="B5080" s="228"/>
      <c r="C5080" s="228"/>
      <c r="D5080" s="494"/>
      <c r="E5080" s="229">
        <f t="shared" si="921"/>
        <v>0</v>
      </c>
      <c r="F5080" s="230">
        <f t="shared" si="922"/>
        <v>0</v>
      </c>
      <c r="G5080" s="232"/>
      <c r="I5080" s="658"/>
    </row>
    <row r="5081" spans="1:15">
      <c r="A5081" s="227" t="str">
        <f t="shared" si="920"/>
        <v>-</v>
      </c>
      <c r="B5081" s="228"/>
      <c r="C5081" s="228"/>
      <c r="D5081" s="494"/>
      <c r="E5081" s="229">
        <f t="shared" si="921"/>
        <v>0</v>
      </c>
      <c r="F5081" s="230">
        <f t="shared" si="922"/>
        <v>0</v>
      </c>
      <c r="G5081" s="232"/>
      <c r="I5081" s="658"/>
    </row>
    <row r="5082" spans="1:15">
      <c r="A5082" s="227" t="str">
        <f t="shared" si="920"/>
        <v>-</v>
      </c>
      <c r="B5082" s="228"/>
      <c r="C5082" s="228"/>
      <c r="D5082" s="494"/>
      <c r="E5082" s="229">
        <f t="shared" si="921"/>
        <v>0</v>
      </c>
      <c r="F5082" s="230">
        <f t="shared" si="922"/>
        <v>0</v>
      </c>
      <c r="G5082" s="232"/>
      <c r="I5082" s="658"/>
    </row>
    <row r="5083" spans="1:15">
      <c r="A5083" s="227" t="str">
        <f t="shared" si="920"/>
        <v>-</v>
      </c>
      <c r="B5083" s="228"/>
      <c r="C5083" s="228"/>
      <c r="D5083" s="494"/>
      <c r="E5083" s="229">
        <f t="shared" si="921"/>
        <v>0</v>
      </c>
      <c r="F5083" s="230">
        <f t="shared" si="922"/>
        <v>0</v>
      </c>
      <c r="G5083" s="232"/>
      <c r="I5083" s="658"/>
    </row>
    <row r="5084" spans="1:15">
      <c r="A5084" s="227" t="str">
        <f t="shared" si="920"/>
        <v>-</v>
      </c>
      <c r="B5084" s="228"/>
      <c r="C5084" s="228"/>
      <c r="D5084" s="494"/>
      <c r="E5084" s="229">
        <f t="shared" si="921"/>
        <v>0</v>
      </c>
      <c r="F5084" s="230">
        <f t="shared" si="922"/>
        <v>0</v>
      </c>
      <c r="G5084" s="232"/>
      <c r="I5084" s="658"/>
    </row>
    <row r="5085" spans="1:15">
      <c r="A5085" s="227" t="str">
        <f t="shared" si="920"/>
        <v>-</v>
      </c>
      <c r="B5085" s="228"/>
      <c r="C5085" s="228"/>
      <c r="D5085" s="494"/>
      <c r="E5085" s="229">
        <f t="shared" si="921"/>
        <v>0</v>
      </c>
      <c r="F5085" s="230">
        <f t="shared" si="922"/>
        <v>0</v>
      </c>
      <c r="G5085" s="232"/>
      <c r="I5085" s="658"/>
    </row>
    <row r="5086" spans="1:15">
      <c r="A5086" s="227" t="str">
        <f t="shared" si="920"/>
        <v>-</v>
      </c>
      <c r="B5086" s="228"/>
      <c r="C5086" s="228"/>
      <c r="D5086" s="494"/>
      <c r="E5086" s="229">
        <f t="shared" si="921"/>
        <v>0</v>
      </c>
      <c r="F5086" s="230">
        <f t="shared" si="922"/>
        <v>0</v>
      </c>
      <c r="G5086" s="232"/>
      <c r="I5086" s="658"/>
    </row>
    <row r="5087" spans="1:15">
      <c r="A5087" s="227" t="str">
        <f t="shared" si="920"/>
        <v>-</v>
      </c>
      <c r="B5087" s="228"/>
      <c r="C5087" s="228"/>
      <c r="D5087" s="494"/>
      <c r="E5087" s="229">
        <f t="shared" si="921"/>
        <v>0</v>
      </c>
      <c r="F5087" s="230">
        <f t="shared" si="922"/>
        <v>0</v>
      </c>
      <c r="G5087" s="232"/>
      <c r="I5087" s="658"/>
    </row>
    <row r="5088" spans="1:15">
      <c r="A5088" s="227" t="str">
        <f t="shared" si="920"/>
        <v>-</v>
      </c>
      <c r="B5088" s="228"/>
      <c r="C5088" s="228"/>
      <c r="D5088" s="494"/>
      <c r="E5088" s="229">
        <f t="shared" si="921"/>
        <v>0</v>
      </c>
      <c r="F5088" s="230">
        <f t="shared" si="922"/>
        <v>0</v>
      </c>
      <c r="G5088" s="232"/>
      <c r="I5088" s="658"/>
    </row>
    <row r="5089" spans="1:15" ht="13.5" thickBot="1">
      <c r="A5089" s="234"/>
      <c r="B5089" s="456"/>
      <c r="C5089" s="235"/>
      <c r="D5089" s="503"/>
      <c r="E5089" s="237"/>
      <c r="F5089" s="238" t="s">
        <v>80</v>
      </c>
      <c r="G5089" s="239">
        <f>SUM(F5077:F5088)</f>
        <v>0</v>
      </c>
      <c r="I5089" s="659"/>
    </row>
    <row r="5090" spans="1:15" ht="13.5" thickTop="1">
      <c r="A5090" s="240" t="s">
        <v>67</v>
      </c>
      <c r="B5090" s="446"/>
      <c r="C5090" s="241"/>
      <c r="D5090" s="509"/>
      <c r="E5090" s="243"/>
      <c r="F5090" s="242"/>
      <c r="G5090" s="244"/>
      <c r="I5090" s="659"/>
    </row>
    <row r="5091" spans="1:15" s="220" customFormat="1" ht="26">
      <c r="A5091" s="245" t="s">
        <v>57</v>
      </c>
      <c r="B5091" s="455"/>
      <c r="C5091" s="247" t="s">
        <v>58</v>
      </c>
      <c r="D5091" s="515" t="s">
        <v>68</v>
      </c>
      <c r="E5091" s="248" t="s">
        <v>69</v>
      </c>
      <c r="F5091" s="249" t="s">
        <v>79</v>
      </c>
      <c r="G5091" s="250" t="s">
        <v>70</v>
      </c>
      <c r="I5091" s="657"/>
      <c r="J5091" s="226"/>
      <c r="O5091" s="296"/>
    </row>
    <row r="5092" spans="1:15">
      <c r="A5092" s="748" t="str">
        <f t="shared" ref="A5092:A5103" si="923">IF(I5092=0,"",VLOOKUP(I5092,MATERIALES,2,FALSE))</f>
        <v/>
      </c>
      <c r="B5092" s="749"/>
      <c r="C5092" s="251" t="str">
        <f t="shared" ref="C5092:C5100" si="924">IF(I5092=0,"",VLOOKUP(I5092,MATERIALES,3,FALSE))</f>
        <v/>
      </c>
      <c r="D5092" s="494"/>
      <c r="E5092" s="252">
        <f t="shared" ref="E5092:E5103" si="925">IF(I5092=0,0,VLOOKUP(I5092,MATERIALES,4,FALSE))</f>
        <v>0</v>
      </c>
      <c r="F5092" s="230">
        <f>D5092*E5092</f>
        <v>0</v>
      </c>
      <c r="G5092" s="231"/>
      <c r="I5092" s="658"/>
    </row>
    <row r="5093" spans="1:15">
      <c r="A5093" s="748" t="str">
        <f t="shared" si="923"/>
        <v/>
      </c>
      <c r="B5093" s="749"/>
      <c r="C5093" s="251" t="str">
        <f t="shared" si="924"/>
        <v/>
      </c>
      <c r="D5093" s="494"/>
      <c r="E5093" s="252">
        <f t="shared" si="925"/>
        <v>0</v>
      </c>
      <c r="F5093" s="230">
        <f t="shared" ref="F5093:F5103" si="926">D5093*E5093</f>
        <v>0</v>
      </c>
      <c r="G5093" s="232"/>
      <c r="I5093" s="658"/>
    </row>
    <row r="5094" spans="1:15">
      <c r="A5094" s="748" t="str">
        <f t="shared" si="923"/>
        <v/>
      </c>
      <c r="B5094" s="749"/>
      <c r="C5094" s="251" t="str">
        <f t="shared" si="924"/>
        <v/>
      </c>
      <c r="D5094" s="494"/>
      <c r="E5094" s="252">
        <f t="shared" si="925"/>
        <v>0</v>
      </c>
      <c r="F5094" s="230">
        <f t="shared" si="926"/>
        <v>0</v>
      </c>
      <c r="G5094" s="232"/>
      <c r="I5094" s="658"/>
    </row>
    <row r="5095" spans="1:15">
      <c r="A5095" s="748" t="str">
        <f t="shared" si="923"/>
        <v/>
      </c>
      <c r="B5095" s="749"/>
      <c r="C5095" s="251" t="str">
        <f t="shared" si="924"/>
        <v/>
      </c>
      <c r="D5095" s="494"/>
      <c r="E5095" s="252">
        <f t="shared" si="925"/>
        <v>0</v>
      </c>
      <c r="F5095" s="230">
        <f t="shared" si="926"/>
        <v>0</v>
      </c>
      <c r="G5095" s="232"/>
      <c r="I5095" s="658"/>
    </row>
    <row r="5096" spans="1:15">
      <c r="A5096" s="748" t="str">
        <f t="shared" si="923"/>
        <v/>
      </c>
      <c r="B5096" s="749"/>
      <c r="C5096" s="251" t="str">
        <f t="shared" si="924"/>
        <v/>
      </c>
      <c r="D5096" s="494"/>
      <c r="E5096" s="252">
        <f t="shared" si="925"/>
        <v>0</v>
      </c>
      <c r="F5096" s="230">
        <f t="shared" si="926"/>
        <v>0</v>
      </c>
      <c r="G5096" s="232"/>
      <c r="I5096" s="658"/>
    </row>
    <row r="5097" spans="1:15">
      <c r="A5097" s="748" t="str">
        <f t="shared" si="923"/>
        <v/>
      </c>
      <c r="B5097" s="749"/>
      <c r="C5097" s="251" t="str">
        <f t="shared" si="924"/>
        <v/>
      </c>
      <c r="D5097" s="494"/>
      <c r="E5097" s="252">
        <f t="shared" si="925"/>
        <v>0</v>
      </c>
      <c r="F5097" s="230">
        <f t="shared" si="926"/>
        <v>0</v>
      </c>
      <c r="G5097" s="232"/>
      <c r="I5097" s="658"/>
    </row>
    <row r="5098" spans="1:15">
      <c r="A5098" s="748" t="str">
        <f t="shared" si="923"/>
        <v/>
      </c>
      <c r="B5098" s="749"/>
      <c r="C5098" s="251" t="str">
        <f t="shared" si="924"/>
        <v/>
      </c>
      <c r="D5098" s="494"/>
      <c r="E5098" s="252">
        <f t="shared" si="925"/>
        <v>0</v>
      </c>
      <c r="F5098" s="230">
        <f t="shared" si="926"/>
        <v>0</v>
      </c>
      <c r="G5098" s="232"/>
      <c r="I5098" s="658"/>
    </row>
    <row r="5099" spans="1:15">
      <c r="A5099" s="748" t="str">
        <f t="shared" si="923"/>
        <v/>
      </c>
      <c r="B5099" s="749"/>
      <c r="C5099" s="251" t="str">
        <f t="shared" si="924"/>
        <v/>
      </c>
      <c r="D5099" s="494"/>
      <c r="E5099" s="252">
        <f t="shared" si="925"/>
        <v>0</v>
      </c>
      <c r="F5099" s="230">
        <f t="shared" si="926"/>
        <v>0</v>
      </c>
      <c r="G5099" s="253"/>
      <c r="I5099" s="658"/>
    </row>
    <row r="5100" spans="1:15">
      <c r="A5100" s="748" t="str">
        <f t="shared" si="923"/>
        <v/>
      </c>
      <c r="B5100" s="749"/>
      <c r="C5100" s="251" t="str">
        <f t="shared" si="924"/>
        <v/>
      </c>
      <c r="D5100" s="494"/>
      <c r="E5100" s="252">
        <f t="shared" si="925"/>
        <v>0</v>
      </c>
      <c r="F5100" s="230">
        <f t="shared" si="926"/>
        <v>0</v>
      </c>
      <c r="G5100" s="232"/>
      <c r="I5100" s="658"/>
    </row>
    <row r="5101" spans="1:15">
      <c r="A5101" s="748" t="str">
        <f t="shared" si="923"/>
        <v/>
      </c>
      <c r="B5101" s="749"/>
      <c r="C5101" s="251"/>
      <c r="D5101" s="494"/>
      <c r="E5101" s="252">
        <f t="shared" si="925"/>
        <v>0</v>
      </c>
      <c r="F5101" s="230">
        <f t="shared" si="926"/>
        <v>0</v>
      </c>
      <c r="G5101" s="232"/>
      <c r="I5101" s="658"/>
    </row>
    <row r="5102" spans="1:15">
      <c r="A5102" s="748" t="str">
        <f t="shared" si="923"/>
        <v/>
      </c>
      <c r="B5102" s="749"/>
      <c r="C5102" s="251"/>
      <c r="D5102" s="494"/>
      <c r="E5102" s="252">
        <f t="shared" si="925"/>
        <v>0</v>
      </c>
      <c r="F5102" s="230">
        <f t="shared" si="926"/>
        <v>0</v>
      </c>
      <c r="G5102" s="232"/>
      <c r="I5102" s="658"/>
    </row>
    <row r="5103" spans="1:15">
      <c r="A5103" s="748" t="str">
        <f t="shared" si="923"/>
        <v/>
      </c>
      <c r="B5103" s="749"/>
      <c r="C5103" s="251" t="str">
        <f t="shared" ref="C5103" si="927">IF(I5103=0,"",VLOOKUP(I5103,MATERIALES,3,FALSE))</f>
        <v/>
      </c>
      <c r="D5103" s="494"/>
      <c r="E5103" s="252">
        <f t="shared" si="925"/>
        <v>0</v>
      </c>
      <c r="F5103" s="230">
        <f t="shared" si="926"/>
        <v>0</v>
      </c>
      <c r="G5103" s="233"/>
      <c r="I5103" s="658"/>
    </row>
    <row r="5104" spans="1:15" ht="26.25" customHeight="1" thickBot="1">
      <c r="A5104" s="214"/>
      <c r="B5104" s="438"/>
      <c r="C5104" s="215"/>
      <c r="D5104" s="483"/>
      <c r="E5104" s="254"/>
      <c r="F5104" s="255" t="s">
        <v>81</v>
      </c>
      <c r="G5104" s="253">
        <f>ROUND(SUM(F5092:F5103),0)</f>
        <v>0</v>
      </c>
      <c r="I5104" s="659"/>
    </row>
    <row r="5105" spans="1:9" ht="14" thickTop="1" thickBot="1">
      <c r="A5105" s="256" t="s">
        <v>72</v>
      </c>
      <c r="B5105" s="445"/>
      <c r="C5105" s="257"/>
      <c r="D5105" s="523"/>
      <c r="E5105" s="259"/>
      <c r="F5105" s="258"/>
      <c r="G5105" s="260"/>
      <c r="I5105" s="659"/>
    </row>
    <row r="5106" spans="1:9" ht="13.5" thickTop="1">
      <c r="A5106" s="245" t="s">
        <v>57</v>
      </c>
      <c r="B5106" s="455"/>
      <c r="C5106" s="248" t="s">
        <v>71</v>
      </c>
      <c r="D5106" s="515" t="s">
        <v>75</v>
      </c>
      <c r="E5106" s="248" t="s">
        <v>98</v>
      </c>
      <c r="F5106" s="249" t="s">
        <v>79</v>
      </c>
      <c r="G5106" s="250" t="s">
        <v>70</v>
      </c>
      <c r="I5106" s="659"/>
    </row>
    <row r="5107" spans="1:9">
      <c r="A5107" s="748" t="str">
        <f>IF(I5107=0,"",VLOOKUP(I5107,EQUIPOS,2,FALSE))</f>
        <v/>
      </c>
      <c r="B5107" s="749"/>
      <c r="C5107" s="195"/>
      <c r="D5107" s="494"/>
      <c r="E5107" s="252">
        <f>IF(I5107=0,0,VLOOKUP(I5107,EQUIPOS,4,FALSE))</f>
        <v>0</v>
      </c>
      <c r="F5107" s="230">
        <f>C5107*D5107*E5107</f>
        <v>0</v>
      </c>
      <c r="G5107" s="231"/>
      <c r="I5107" s="658"/>
    </row>
    <row r="5108" spans="1:9">
      <c r="A5108" s="748" t="str">
        <f>IF(I5108=0,"",VLOOKUP(I5108,EQUIPOS,2,FALSE))</f>
        <v/>
      </c>
      <c r="B5108" s="749"/>
      <c r="C5108" s="195"/>
      <c r="D5108" s="494"/>
      <c r="E5108" s="252">
        <f>IF(I5108=0,0,VLOOKUP(I5108,EQUIPOS,4,FALSE))</f>
        <v>0</v>
      </c>
      <c r="F5108" s="230">
        <f t="shared" ref="F5108:F5111" si="928">C5108*D5108*E5108</f>
        <v>0</v>
      </c>
      <c r="G5108" s="232"/>
      <c r="I5108" s="658"/>
    </row>
    <row r="5109" spans="1:9">
      <c r="A5109" s="748" t="str">
        <f>IF(I5109=0,"",VLOOKUP(I5109,EQUIPOS,2,FALSE))</f>
        <v/>
      </c>
      <c r="B5109" s="749"/>
      <c r="C5109" s="195"/>
      <c r="D5109" s="494"/>
      <c r="E5109" s="252">
        <f>IF(I5109=0,0,VLOOKUP(I5109,EQUIPOS,4,FALSE))</f>
        <v>0</v>
      </c>
      <c r="F5109" s="230">
        <f t="shared" si="928"/>
        <v>0</v>
      </c>
      <c r="G5109" s="232"/>
      <c r="I5109" s="658"/>
    </row>
    <row r="5110" spans="1:9">
      <c r="A5110" s="748" t="str">
        <f>IF(I5110=0,"",VLOOKUP(I5110,EQUIPOS,2,FALSE))</f>
        <v/>
      </c>
      <c r="B5110" s="749"/>
      <c r="C5110" s="195"/>
      <c r="D5110" s="494"/>
      <c r="E5110" s="252">
        <f>IF(I5110=0,0,VLOOKUP(I5110,EQUIPOS,4,FALSE))</f>
        <v>0</v>
      </c>
      <c r="F5110" s="230">
        <f t="shared" si="928"/>
        <v>0</v>
      </c>
      <c r="G5110" s="232"/>
      <c r="I5110" s="658"/>
    </row>
    <row r="5111" spans="1:9">
      <c r="A5111" s="748" t="str">
        <f>IF(I5111=0,"",VLOOKUP(I5111,EQUIPOS,2,FALSE))</f>
        <v/>
      </c>
      <c r="B5111" s="749"/>
      <c r="C5111" s="195"/>
      <c r="D5111" s="494"/>
      <c r="E5111" s="252">
        <f>IF(I5111=0,0,VLOOKUP(I5111,EQUIPOS,4,FALSE))</f>
        <v>0</v>
      </c>
      <c r="F5111" s="230">
        <f t="shared" si="928"/>
        <v>0</v>
      </c>
      <c r="G5111" s="233"/>
      <c r="I5111" s="658"/>
    </row>
    <row r="5112" spans="1:9" ht="30.75" customHeight="1" thickBot="1">
      <c r="A5112" s="234"/>
      <c r="B5112" s="456"/>
      <c r="C5112" s="235"/>
      <c r="D5112" s="503"/>
      <c r="E5112" s="261"/>
      <c r="F5112" s="238" t="s">
        <v>82</v>
      </c>
      <c r="G5112" s="262">
        <f>ROUND(SUM(F5107:F5111),0)</f>
        <v>0</v>
      </c>
      <c r="I5112" s="659"/>
    </row>
    <row r="5113" spans="1:9" ht="13.5" thickTop="1">
      <c r="A5113" s="240" t="s">
        <v>73</v>
      </c>
      <c r="B5113" s="446"/>
      <c r="C5113" s="241"/>
      <c r="D5113" s="509"/>
      <c r="E5113" s="243"/>
      <c r="F5113" s="242"/>
      <c r="G5113" s="244"/>
      <c r="I5113" s="659"/>
    </row>
    <row r="5114" spans="1:9" ht="26">
      <c r="A5114" s="245" t="s">
        <v>57</v>
      </c>
      <c r="B5114" s="454" t="s">
        <v>58</v>
      </c>
      <c r="C5114" s="247" t="s">
        <v>68</v>
      </c>
      <c r="D5114" s="515" t="s">
        <v>74</v>
      </c>
      <c r="E5114" s="248" t="s">
        <v>69</v>
      </c>
      <c r="F5114" s="249" t="s">
        <v>79</v>
      </c>
      <c r="G5114" s="250" t="s">
        <v>70</v>
      </c>
      <c r="H5114" s="220"/>
      <c r="I5114" s="657"/>
    </row>
    <row r="5115" spans="1:9">
      <c r="A5115" s="263" t="str">
        <f t="shared" ref="A5115:A5126" si="929">IF(I5115=0,"",VLOOKUP(I5115,MANOOBRA,2,FALSE))</f>
        <v/>
      </c>
      <c r="B5115" s="444" t="str">
        <f t="shared" ref="B5115:B5126" si="930">IF(I5115=0,"",VLOOKUP(I5115,MANOOBRA,3,FALSE))</f>
        <v/>
      </c>
      <c r="C5115" s="195"/>
      <c r="D5115" s="563"/>
      <c r="E5115" s="252">
        <f t="shared" ref="E5115:E5126" si="931">IF(I5115=0,0,VLOOKUP(I5115,MANOOBRA,4,FALSE))</f>
        <v>0</v>
      </c>
      <c r="F5115" s="230">
        <f>IF(D5115=0,0,C5115*E5115/D5115)</f>
        <v>0</v>
      </c>
      <c r="G5115" s="231"/>
      <c r="I5115" s="658"/>
    </row>
    <row r="5116" spans="1:9">
      <c r="A5116" s="263" t="str">
        <f t="shared" si="929"/>
        <v/>
      </c>
      <c r="B5116" s="444" t="str">
        <f t="shared" si="930"/>
        <v/>
      </c>
      <c r="C5116" s="195"/>
      <c r="D5116" s="563"/>
      <c r="E5116" s="252">
        <f t="shared" si="931"/>
        <v>0</v>
      </c>
      <c r="F5116" s="230">
        <f t="shared" ref="F5116:F5126" si="932">IF(D5116=0,0,C5116*E5116/D5116)</f>
        <v>0</v>
      </c>
      <c r="G5116" s="232"/>
      <c r="I5116" s="658"/>
    </row>
    <row r="5117" spans="1:9">
      <c r="A5117" s="263" t="str">
        <f t="shared" si="929"/>
        <v/>
      </c>
      <c r="B5117" s="444" t="str">
        <f t="shared" si="930"/>
        <v/>
      </c>
      <c r="C5117" s="195"/>
      <c r="D5117" s="563"/>
      <c r="E5117" s="252">
        <f t="shared" si="931"/>
        <v>0</v>
      </c>
      <c r="F5117" s="230">
        <f t="shared" si="932"/>
        <v>0</v>
      </c>
      <c r="G5117" s="232"/>
      <c r="I5117" s="658"/>
    </row>
    <row r="5118" spans="1:9">
      <c r="A5118" s="263" t="str">
        <f t="shared" si="929"/>
        <v/>
      </c>
      <c r="B5118" s="444" t="str">
        <f t="shared" si="930"/>
        <v/>
      </c>
      <c r="C5118" s="195"/>
      <c r="D5118" s="527"/>
      <c r="E5118" s="252">
        <f t="shared" si="931"/>
        <v>0</v>
      </c>
      <c r="F5118" s="230">
        <f t="shared" si="932"/>
        <v>0</v>
      </c>
      <c r="G5118" s="232"/>
      <c r="I5118" s="658"/>
    </row>
    <row r="5119" spans="1:9">
      <c r="A5119" s="263" t="str">
        <f t="shared" si="929"/>
        <v/>
      </c>
      <c r="B5119" s="444" t="str">
        <f t="shared" si="930"/>
        <v/>
      </c>
      <c r="C5119" s="195"/>
      <c r="D5119" s="527"/>
      <c r="E5119" s="252">
        <f t="shared" si="931"/>
        <v>0</v>
      </c>
      <c r="F5119" s="230">
        <f t="shared" si="932"/>
        <v>0</v>
      </c>
      <c r="G5119" s="232"/>
      <c r="I5119" s="658"/>
    </row>
    <row r="5120" spans="1:9">
      <c r="A5120" s="263" t="str">
        <f t="shared" si="929"/>
        <v/>
      </c>
      <c r="B5120" s="444" t="str">
        <f t="shared" si="930"/>
        <v/>
      </c>
      <c r="C5120" s="195"/>
      <c r="D5120" s="527"/>
      <c r="E5120" s="252">
        <f t="shared" si="931"/>
        <v>0</v>
      </c>
      <c r="F5120" s="230">
        <f t="shared" si="932"/>
        <v>0</v>
      </c>
      <c r="G5120" s="232"/>
      <c r="I5120" s="658"/>
    </row>
    <row r="5121" spans="1:16">
      <c r="A5121" s="263" t="str">
        <f t="shared" si="929"/>
        <v/>
      </c>
      <c r="B5121" s="444" t="str">
        <f t="shared" si="930"/>
        <v/>
      </c>
      <c r="C5121" s="195"/>
      <c r="D5121" s="527"/>
      <c r="E5121" s="252">
        <f t="shared" si="931"/>
        <v>0</v>
      </c>
      <c r="F5121" s="230">
        <f t="shared" si="932"/>
        <v>0</v>
      </c>
      <c r="G5121" s="232"/>
      <c r="I5121" s="658"/>
    </row>
    <row r="5122" spans="1:16">
      <c r="A5122" s="263" t="str">
        <f t="shared" si="929"/>
        <v/>
      </c>
      <c r="B5122" s="444" t="str">
        <f t="shared" si="930"/>
        <v/>
      </c>
      <c r="C5122" s="195"/>
      <c r="D5122" s="527"/>
      <c r="E5122" s="252">
        <f t="shared" si="931"/>
        <v>0</v>
      </c>
      <c r="F5122" s="230">
        <f t="shared" si="932"/>
        <v>0</v>
      </c>
      <c r="G5122" s="232"/>
      <c r="I5122" s="658"/>
    </row>
    <row r="5123" spans="1:16">
      <c r="A5123" s="263" t="str">
        <f t="shared" si="929"/>
        <v/>
      </c>
      <c r="B5123" s="444" t="str">
        <f t="shared" si="930"/>
        <v/>
      </c>
      <c r="C5123" s="195"/>
      <c r="D5123" s="527"/>
      <c r="E5123" s="252">
        <f t="shared" si="931"/>
        <v>0</v>
      </c>
      <c r="F5123" s="230">
        <f t="shared" si="932"/>
        <v>0</v>
      </c>
      <c r="G5123" s="232"/>
      <c r="I5123" s="658"/>
    </row>
    <row r="5124" spans="1:16">
      <c r="A5124" s="263" t="str">
        <f t="shared" si="929"/>
        <v/>
      </c>
      <c r="B5124" s="444" t="str">
        <f t="shared" si="930"/>
        <v/>
      </c>
      <c r="C5124" s="195"/>
      <c r="D5124" s="527"/>
      <c r="E5124" s="252">
        <f t="shared" si="931"/>
        <v>0</v>
      </c>
      <c r="F5124" s="230">
        <f t="shared" si="932"/>
        <v>0</v>
      </c>
      <c r="G5124" s="232"/>
      <c r="I5124" s="658"/>
    </row>
    <row r="5125" spans="1:16">
      <c r="A5125" s="263" t="str">
        <f t="shared" si="929"/>
        <v/>
      </c>
      <c r="B5125" s="444" t="str">
        <f t="shared" si="930"/>
        <v/>
      </c>
      <c r="C5125" s="195"/>
      <c r="D5125" s="527"/>
      <c r="E5125" s="252">
        <f t="shared" si="931"/>
        <v>0</v>
      </c>
      <c r="F5125" s="230">
        <f t="shared" si="932"/>
        <v>0</v>
      </c>
      <c r="G5125" s="232"/>
      <c r="I5125" s="658"/>
    </row>
    <row r="5126" spans="1:16">
      <c r="A5126" s="263" t="str">
        <f t="shared" si="929"/>
        <v/>
      </c>
      <c r="B5126" s="444" t="str">
        <f t="shared" si="930"/>
        <v/>
      </c>
      <c r="C5126" s="195"/>
      <c r="D5126" s="527"/>
      <c r="E5126" s="252">
        <f t="shared" si="931"/>
        <v>0</v>
      </c>
      <c r="F5126" s="230">
        <f t="shared" si="932"/>
        <v>0</v>
      </c>
      <c r="G5126" s="233"/>
      <c r="I5126" s="658"/>
    </row>
    <row r="5127" spans="1:16" ht="31.5" customHeight="1" thickBot="1">
      <c r="A5127" s="234"/>
      <c r="B5127" s="456"/>
      <c r="C5127" s="235"/>
      <c r="D5127" s="237"/>
      <c r="E5127" s="237"/>
      <c r="F5127" s="238" t="s">
        <v>83</v>
      </c>
      <c r="G5127" s="262">
        <f>ROUND(SUM(F5115:F5126),0)</f>
        <v>0</v>
      </c>
      <c r="I5127" s="659"/>
    </row>
    <row r="5128" spans="1:16" ht="13.5" thickTop="1">
      <c r="A5128" s="186" t="s">
        <v>76</v>
      </c>
      <c r="B5128" s="446"/>
      <c r="C5128" s="241"/>
      <c r="D5128" s="243"/>
      <c r="E5128" s="243"/>
      <c r="F5128" s="242"/>
      <c r="G5128" s="244"/>
      <c r="I5128" s="659"/>
    </row>
    <row r="5129" spans="1:16">
      <c r="A5129" s="245" t="s">
        <v>57</v>
      </c>
      <c r="B5129" s="455"/>
      <c r="C5129" s="246"/>
      <c r="D5129" s="317"/>
      <c r="E5129" s="248" t="s">
        <v>77</v>
      </c>
      <c r="F5129" s="249" t="s">
        <v>78</v>
      </c>
      <c r="G5129" s="264" t="s">
        <v>77</v>
      </c>
      <c r="H5129" s="220"/>
      <c r="I5129" s="657"/>
    </row>
    <row r="5130" spans="1:16">
      <c r="A5130" s="185" t="s">
        <v>87</v>
      </c>
      <c r="B5130" s="453"/>
      <c r="C5130" s="265"/>
      <c r="D5130" s="318"/>
      <c r="E5130" s="229">
        <f>ROUND(SUM(G5089,G5104,G5112,G5127),2)</f>
        <v>0</v>
      </c>
      <c r="F5130" s="266">
        <f>A</f>
        <v>0</v>
      </c>
      <c r="G5130" s="267">
        <f>E5130*F5130</f>
        <v>0</v>
      </c>
      <c r="I5130" s="659"/>
    </row>
    <row r="5131" spans="1:16">
      <c r="A5131" s="185" t="s">
        <v>85</v>
      </c>
      <c r="B5131" s="453"/>
      <c r="C5131" s="265"/>
      <c r="D5131" s="318"/>
      <c r="E5131" s="229">
        <f>SUM(G5089,G5104,G5112,G5127)</f>
        <v>0</v>
      </c>
      <c r="F5131" s="266">
        <f>I</f>
        <v>0</v>
      </c>
      <c r="G5131" s="267">
        <f>E5131*F5131</f>
        <v>0</v>
      </c>
      <c r="I5131" s="659"/>
    </row>
    <row r="5132" spans="1:16">
      <c r="A5132" s="185" t="s">
        <v>86</v>
      </c>
      <c r="B5132" s="453"/>
      <c r="C5132" s="265"/>
      <c r="D5132" s="318"/>
      <c r="E5132" s="229">
        <f>SUM(G5089,G5104,G5112,G5127)</f>
        <v>0</v>
      </c>
      <c r="F5132" s="266">
        <f>U</f>
        <v>0</v>
      </c>
      <c r="G5132" s="267">
        <f>E5132*F5132</f>
        <v>0</v>
      </c>
      <c r="I5132" s="659"/>
    </row>
    <row r="5133" spans="1:16" ht="33" customHeight="1" thickBot="1">
      <c r="A5133" s="234"/>
      <c r="B5133" s="456"/>
      <c r="C5133" s="235"/>
      <c r="D5133" s="237"/>
      <c r="E5133" s="237"/>
      <c r="F5133" s="268" t="s">
        <v>84</v>
      </c>
      <c r="G5133" s="262">
        <f>SUM(G5130:G5132)</f>
        <v>0</v>
      </c>
      <c r="I5133" s="659"/>
      <c r="J5133" s="295"/>
      <c r="K5133" s="296"/>
      <c r="L5133" s="296"/>
      <c r="M5133" s="296"/>
      <c r="N5133" s="296"/>
      <c r="O5133" s="296"/>
    </row>
    <row r="5134" spans="1:16" s="211" customFormat="1" ht="14" thickTop="1" thickBot="1">
      <c r="A5134" s="269"/>
      <c r="B5134" s="443"/>
      <c r="C5134" s="270"/>
      <c r="D5134" s="319"/>
      <c r="E5134" s="271" t="s">
        <v>89</v>
      </c>
      <c r="F5134" s="272"/>
      <c r="G5134" s="273">
        <f>ROUND(SUM(G5089,G5104,G5112,G5127,G5133),0)</f>
        <v>0</v>
      </c>
      <c r="I5134" s="660"/>
      <c r="J5134" s="212" t="str">
        <f>B5073</f>
        <v>3,4,1</v>
      </c>
      <c r="K5134" s="274">
        <f>E5130</f>
        <v>0</v>
      </c>
      <c r="L5134" s="294">
        <f>G5130</f>
        <v>0</v>
      </c>
      <c r="M5134" s="294">
        <f>G5131</f>
        <v>0</v>
      </c>
      <c r="N5134" s="294">
        <f>G5132</f>
        <v>0</v>
      </c>
      <c r="O5134" s="299">
        <f>SUM(K5134:N5134)</f>
        <v>0</v>
      </c>
      <c r="P5134" s="294"/>
    </row>
    <row r="5135" spans="1:16" ht="13.5" thickTop="1">
      <c r="A5135" s="275" t="s">
        <v>97</v>
      </c>
      <c r="B5135" s="438"/>
      <c r="C5135" s="215"/>
      <c r="D5135" s="217"/>
      <c r="E5135" s="217"/>
      <c r="F5135" s="216"/>
      <c r="G5135" s="219"/>
      <c r="I5135" s="659"/>
      <c r="P5135" s="294"/>
    </row>
    <row r="5136" spans="1:16">
      <c r="A5136" s="275"/>
      <c r="B5136" s="452"/>
      <c r="C5136" s="276"/>
      <c r="D5136" s="320"/>
      <c r="E5136" s="217"/>
      <c r="F5136" s="216"/>
      <c r="G5136" s="277">
        <f ca="1">TODAY()</f>
        <v>44839</v>
      </c>
      <c r="I5136" s="659"/>
      <c r="P5136" s="294"/>
    </row>
    <row r="5137" spans="1:16" ht="13.5" thickBot="1">
      <c r="A5137" s="234"/>
      <c r="B5137" s="456"/>
      <c r="C5137" s="235"/>
      <c r="D5137" s="237"/>
      <c r="E5137" s="237"/>
      <c r="F5137" s="236"/>
      <c r="G5137" s="278"/>
      <c r="I5137" s="659"/>
      <c r="P5137" s="294"/>
    </row>
    <row r="5138" spans="1:16" s="199" customFormat="1" ht="13.5" thickTop="1">
      <c r="A5138" s="196" t="s">
        <v>109</v>
      </c>
      <c r="B5138" s="458"/>
      <c r="C5138" s="196"/>
      <c r="D5138" s="198"/>
      <c r="E5138" s="198"/>
      <c r="F5138" s="197"/>
      <c r="G5138" s="197"/>
      <c r="I5138" s="321"/>
      <c r="J5138" s="200"/>
      <c r="O5138" s="297"/>
    </row>
    <row r="5139" spans="1:16" s="199" customFormat="1">
      <c r="A5139" s="196" t="str">
        <f>CONCATENATE('Prestaciones y AIU'!A4897," ANALISIS DE PRECIOS UNITARIOS")</f>
        <v xml:space="preserve"> ANALISIS DE PRECIOS UNITARIOS</v>
      </c>
      <c r="B5139" s="458"/>
      <c r="C5139" s="196"/>
      <c r="D5139" s="198"/>
      <c r="E5139" s="198"/>
      <c r="F5139" s="197"/>
      <c r="G5139" s="197"/>
      <c r="I5139" s="321"/>
      <c r="J5139" s="200"/>
      <c r="O5139" s="297"/>
    </row>
    <row r="5140" spans="1:16" s="199" customFormat="1">
      <c r="A5140" s="196" t="str">
        <f>Objeto_LIC</f>
        <v>OPTIMIZACION DEL SISTEMA DE ABASTECIMIENTO (ADUCCION, PRETRATAMIENTO Y CONDUCCION) DEL MUNICPIO DE TAME, DEPARTAMENTO DE ARAUCA</v>
      </c>
      <c r="B5140" s="458"/>
      <c r="C5140" s="196"/>
      <c r="D5140" s="198"/>
      <c r="E5140" s="198"/>
      <c r="F5140" s="197"/>
      <c r="G5140" s="197"/>
      <c r="I5140" s="321"/>
      <c r="J5140" s="200"/>
      <c r="O5140" s="297"/>
    </row>
    <row r="5141" spans="1:16" s="199" customFormat="1">
      <c r="A5141" s="196"/>
      <c r="B5141" s="458"/>
      <c r="C5141" s="196"/>
      <c r="D5141" s="198"/>
      <c r="E5141" s="198"/>
      <c r="F5141" s="197"/>
      <c r="G5141" s="197"/>
      <c r="I5141" s="321"/>
      <c r="J5141" s="200"/>
      <c r="O5141" s="297"/>
    </row>
    <row r="5142" spans="1:16" ht="13.5" thickBot="1">
      <c r="A5142" s="201"/>
      <c r="B5142" s="448"/>
      <c r="C5142" s="201"/>
      <c r="D5142" s="203"/>
      <c r="E5142" s="203"/>
      <c r="F5142" s="202"/>
      <c r="G5142" s="202"/>
    </row>
    <row r="5143" spans="1:16" s="211" customFormat="1" ht="13.5" thickTop="1">
      <c r="A5143" s="206"/>
      <c r="B5143" s="457"/>
      <c r="C5143" s="207"/>
      <c r="D5143" s="209"/>
      <c r="E5143" s="209"/>
      <c r="F5143" s="208"/>
      <c r="G5143" s="210" t="s">
        <v>110</v>
      </c>
      <c r="I5143" s="323"/>
      <c r="J5143" s="212"/>
      <c r="O5143" s="297"/>
    </row>
    <row r="5144" spans="1:16">
      <c r="A5144" s="213" t="s">
        <v>62</v>
      </c>
      <c r="B5144" s="750">
        <f>Proponente</f>
        <v>0</v>
      </c>
      <c r="C5144" s="750"/>
      <c r="D5144" s="750"/>
      <c r="E5144" s="750"/>
      <c r="F5144" s="750"/>
      <c r="G5144" s="751"/>
    </row>
    <row r="5145" spans="1:16" ht="31.5" customHeight="1">
      <c r="A5145" s="213" t="s">
        <v>63</v>
      </c>
      <c r="B5145" s="470" t="s">
        <v>398</v>
      </c>
      <c r="C5145" s="750" t="str">
        <f>VLOOKUP(B5145,Presupuesto!$A$4:$B$106,2,FALSE)</f>
        <v>Suministro e instalación de ventosa 2" triple acción  (Incluye válvula, llave guarda, Tee HD LXBXL 20X2X20, acoples uniones HD, empaques, tornillería)</v>
      </c>
      <c r="D5145" s="750"/>
      <c r="E5145" s="750"/>
      <c r="F5145" s="750"/>
      <c r="G5145" s="751"/>
    </row>
    <row r="5146" spans="1:16">
      <c r="A5146" s="214"/>
      <c r="B5146" s="438"/>
      <c r="C5146" s="215"/>
      <c r="D5146" s="217"/>
      <c r="E5146" s="217"/>
      <c r="F5146" s="218" t="s">
        <v>88</v>
      </c>
      <c r="G5146" s="582" t="str">
        <f>IF(B5145=0,"-",VLOOKUP(B5145,Presupuesto!$A$5:$C$119,3,FALSE))</f>
        <v>UND</v>
      </c>
      <c r="H5146" s="582"/>
      <c r="I5146" s="582"/>
      <c r="J5146" s="582"/>
      <c r="K5146" s="583"/>
    </row>
    <row r="5147" spans="1:16" ht="13.5" thickBot="1">
      <c r="A5147" s="213" t="s">
        <v>64</v>
      </c>
      <c r="B5147" s="438"/>
      <c r="C5147" s="215"/>
      <c r="D5147" s="217"/>
      <c r="E5147" s="217"/>
      <c r="F5147" s="216"/>
      <c r="G5147" s="219"/>
      <c r="I5147" s="324"/>
      <c r="J5147" s="295"/>
      <c r="K5147" s="296"/>
      <c r="L5147" s="296"/>
      <c r="M5147" s="296"/>
      <c r="N5147" s="296"/>
      <c r="O5147" s="296"/>
    </row>
    <row r="5148" spans="1:16" s="220" customFormat="1" ht="13.5" thickTop="1">
      <c r="A5148" s="221" t="s">
        <v>57</v>
      </c>
      <c r="B5148" s="447" t="s">
        <v>65</v>
      </c>
      <c r="C5148" s="222" t="s">
        <v>66</v>
      </c>
      <c r="D5148" s="223" t="s">
        <v>74</v>
      </c>
      <c r="E5148" s="224" t="s">
        <v>100</v>
      </c>
      <c r="F5148" s="224" t="s">
        <v>79</v>
      </c>
      <c r="G5148" s="225" t="s">
        <v>70</v>
      </c>
      <c r="I5148" s="657"/>
      <c r="J5148" s="226"/>
      <c r="O5148" s="296"/>
    </row>
    <row r="5149" spans="1:16">
      <c r="A5149" s="227" t="str">
        <f t="shared" ref="A5149:A5160" si="933">IF(I5149=0,"-",VLOOKUP(I5149,EQUIPOS,2,FALSE))</f>
        <v>-</v>
      </c>
      <c r="B5149" s="228"/>
      <c r="C5149" s="228"/>
      <c r="D5149" s="194"/>
      <c r="E5149" s="229">
        <f t="shared" ref="E5149:E5160" si="934">IF(I5149=0,0,VLOOKUP(I5149,EQUIPOS,4,FALSE))</f>
        <v>0</v>
      </c>
      <c r="F5149" s="230">
        <f t="shared" ref="F5149:F5160" si="935">IF(D5149=0,0,E5149/D5149)</f>
        <v>0</v>
      </c>
      <c r="G5149" s="231"/>
      <c r="I5149" s="658"/>
    </row>
    <row r="5150" spans="1:16">
      <c r="A5150" s="227" t="str">
        <f t="shared" si="933"/>
        <v>-</v>
      </c>
      <c r="B5150" s="228"/>
      <c r="C5150" s="228"/>
      <c r="D5150" s="194"/>
      <c r="E5150" s="229">
        <f t="shared" si="934"/>
        <v>0</v>
      </c>
      <c r="F5150" s="230">
        <f t="shared" si="935"/>
        <v>0</v>
      </c>
      <c r="G5150" s="232"/>
      <c r="I5150" s="658"/>
    </row>
    <row r="5151" spans="1:16">
      <c r="A5151" s="227" t="str">
        <f t="shared" si="933"/>
        <v>-</v>
      </c>
      <c r="B5151" s="228"/>
      <c r="C5151" s="228"/>
      <c r="D5151" s="194"/>
      <c r="E5151" s="229">
        <f t="shared" si="934"/>
        <v>0</v>
      </c>
      <c r="F5151" s="230">
        <f t="shared" si="935"/>
        <v>0</v>
      </c>
      <c r="G5151" s="232"/>
      <c r="I5151" s="658"/>
    </row>
    <row r="5152" spans="1:16">
      <c r="A5152" s="227" t="str">
        <f t="shared" si="933"/>
        <v>-</v>
      </c>
      <c r="B5152" s="228"/>
      <c r="C5152" s="228"/>
      <c r="D5152" s="194"/>
      <c r="E5152" s="229">
        <f t="shared" si="934"/>
        <v>0</v>
      </c>
      <c r="F5152" s="230">
        <f t="shared" si="935"/>
        <v>0</v>
      </c>
      <c r="G5152" s="232"/>
      <c r="I5152" s="658"/>
    </row>
    <row r="5153" spans="1:15">
      <c r="A5153" s="227" t="str">
        <f t="shared" si="933"/>
        <v>-</v>
      </c>
      <c r="B5153" s="228"/>
      <c r="C5153" s="228"/>
      <c r="D5153" s="194"/>
      <c r="E5153" s="229">
        <f t="shared" si="934"/>
        <v>0</v>
      </c>
      <c r="F5153" s="230">
        <f t="shared" si="935"/>
        <v>0</v>
      </c>
      <c r="G5153" s="232"/>
      <c r="I5153" s="658"/>
    </row>
    <row r="5154" spans="1:15">
      <c r="A5154" s="227" t="str">
        <f t="shared" si="933"/>
        <v>-</v>
      </c>
      <c r="B5154" s="228"/>
      <c r="C5154" s="228"/>
      <c r="D5154" s="194"/>
      <c r="E5154" s="229">
        <f t="shared" si="934"/>
        <v>0</v>
      </c>
      <c r="F5154" s="230">
        <f t="shared" si="935"/>
        <v>0</v>
      </c>
      <c r="G5154" s="232"/>
      <c r="I5154" s="658"/>
    </row>
    <row r="5155" spans="1:15">
      <c r="A5155" s="227" t="str">
        <f t="shared" si="933"/>
        <v>-</v>
      </c>
      <c r="B5155" s="228"/>
      <c r="C5155" s="228"/>
      <c r="D5155" s="194"/>
      <c r="E5155" s="229">
        <f t="shared" si="934"/>
        <v>0</v>
      </c>
      <c r="F5155" s="230">
        <f t="shared" si="935"/>
        <v>0</v>
      </c>
      <c r="G5155" s="232"/>
      <c r="I5155" s="658"/>
    </row>
    <row r="5156" spans="1:15">
      <c r="A5156" s="227" t="str">
        <f t="shared" si="933"/>
        <v>-</v>
      </c>
      <c r="B5156" s="228"/>
      <c r="C5156" s="228"/>
      <c r="D5156" s="194"/>
      <c r="E5156" s="229">
        <f t="shared" si="934"/>
        <v>0</v>
      </c>
      <c r="F5156" s="230">
        <f t="shared" si="935"/>
        <v>0</v>
      </c>
      <c r="G5156" s="232"/>
      <c r="I5156" s="658"/>
    </row>
    <row r="5157" spans="1:15">
      <c r="A5157" s="227" t="str">
        <f t="shared" si="933"/>
        <v>-</v>
      </c>
      <c r="B5157" s="228"/>
      <c r="C5157" s="228"/>
      <c r="D5157" s="194"/>
      <c r="E5157" s="229">
        <f t="shared" si="934"/>
        <v>0</v>
      </c>
      <c r="F5157" s="230">
        <f t="shared" si="935"/>
        <v>0</v>
      </c>
      <c r="G5157" s="232"/>
      <c r="I5157" s="658"/>
    </row>
    <row r="5158" spans="1:15">
      <c r="A5158" s="227" t="str">
        <f t="shared" si="933"/>
        <v>-</v>
      </c>
      <c r="B5158" s="228"/>
      <c r="C5158" s="228"/>
      <c r="D5158" s="194"/>
      <c r="E5158" s="229">
        <f t="shared" si="934"/>
        <v>0</v>
      </c>
      <c r="F5158" s="230">
        <f t="shared" si="935"/>
        <v>0</v>
      </c>
      <c r="G5158" s="232"/>
      <c r="I5158" s="658"/>
    </row>
    <row r="5159" spans="1:15">
      <c r="A5159" s="227" t="str">
        <f t="shared" si="933"/>
        <v>-</v>
      </c>
      <c r="B5159" s="228"/>
      <c r="C5159" s="228"/>
      <c r="D5159" s="194"/>
      <c r="E5159" s="229">
        <f t="shared" si="934"/>
        <v>0</v>
      </c>
      <c r="F5159" s="230">
        <f t="shared" si="935"/>
        <v>0</v>
      </c>
      <c r="G5159" s="232"/>
      <c r="I5159" s="658"/>
    </row>
    <row r="5160" spans="1:15">
      <c r="A5160" s="227" t="str">
        <f t="shared" si="933"/>
        <v>-</v>
      </c>
      <c r="B5160" s="228"/>
      <c r="C5160" s="228"/>
      <c r="D5160" s="194"/>
      <c r="E5160" s="229">
        <f t="shared" si="934"/>
        <v>0</v>
      </c>
      <c r="F5160" s="230">
        <f t="shared" si="935"/>
        <v>0</v>
      </c>
      <c r="G5160" s="232"/>
      <c r="I5160" s="658"/>
    </row>
    <row r="5161" spans="1:15" ht="13.5" thickBot="1">
      <c r="A5161" s="234"/>
      <c r="B5161" s="456"/>
      <c r="C5161" s="235"/>
      <c r="D5161" s="237"/>
      <c r="E5161" s="237"/>
      <c r="F5161" s="238" t="s">
        <v>80</v>
      </c>
      <c r="G5161" s="239">
        <f>SUM(F5149:F5160)</f>
        <v>0</v>
      </c>
      <c r="I5161" s="659"/>
    </row>
    <row r="5162" spans="1:15" ht="13.5" thickTop="1">
      <c r="A5162" s="240" t="s">
        <v>67</v>
      </c>
      <c r="B5162" s="446"/>
      <c r="C5162" s="241"/>
      <c r="D5162" s="243"/>
      <c r="E5162" s="243"/>
      <c r="F5162" s="242"/>
      <c r="G5162" s="244"/>
      <c r="I5162" s="659"/>
    </row>
    <row r="5163" spans="1:15" s="220" customFormat="1" ht="26">
      <c r="A5163" s="245" t="s">
        <v>57</v>
      </c>
      <c r="B5163" s="455"/>
      <c r="C5163" s="247" t="s">
        <v>58</v>
      </c>
      <c r="D5163" s="316" t="s">
        <v>68</v>
      </c>
      <c r="E5163" s="248" t="s">
        <v>69</v>
      </c>
      <c r="F5163" s="249" t="s">
        <v>79</v>
      </c>
      <c r="G5163" s="250" t="s">
        <v>70</v>
      </c>
      <c r="I5163" s="657"/>
      <c r="J5163" s="226"/>
      <c r="O5163" s="296"/>
    </row>
    <row r="5164" spans="1:15">
      <c r="A5164" s="748" t="str">
        <f t="shared" ref="A5164:A5175" si="936">IF(I5164=0,"",VLOOKUP(I5164,MATERIALES,2,FALSE))</f>
        <v/>
      </c>
      <c r="B5164" s="749"/>
      <c r="C5164" s="251" t="str">
        <f t="shared" ref="C5164:C5172" si="937">IF(I5164=0,"",VLOOKUP(I5164,MATERIALES,3,FALSE))</f>
        <v/>
      </c>
      <c r="D5164" s="494"/>
      <c r="E5164" s="252">
        <f t="shared" ref="E5164:E5175" si="938">IF(I5164=0,0,VLOOKUP(I5164,MATERIALES,4,FALSE))</f>
        <v>0</v>
      </c>
      <c r="F5164" s="230">
        <f>D5164*E5164</f>
        <v>0</v>
      </c>
      <c r="G5164" s="231"/>
      <c r="I5164" s="661"/>
    </row>
    <row r="5165" spans="1:15">
      <c r="A5165" s="748" t="str">
        <f t="shared" si="936"/>
        <v/>
      </c>
      <c r="B5165" s="749"/>
      <c r="C5165" s="251" t="str">
        <f t="shared" si="937"/>
        <v/>
      </c>
      <c r="D5165" s="494"/>
      <c r="E5165" s="252">
        <f t="shared" si="938"/>
        <v>0</v>
      </c>
      <c r="F5165" s="230">
        <f t="shared" ref="F5165:F5175" si="939">D5165*E5165</f>
        <v>0</v>
      </c>
      <c r="G5165" s="232"/>
      <c r="I5165" s="661"/>
    </row>
    <row r="5166" spans="1:15">
      <c r="A5166" s="748" t="str">
        <f t="shared" si="936"/>
        <v/>
      </c>
      <c r="B5166" s="749"/>
      <c r="C5166" s="251" t="str">
        <f t="shared" si="937"/>
        <v/>
      </c>
      <c r="D5166" s="494"/>
      <c r="E5166" s="252">
        <f t="shared" si="938"/>
        <v>0</v>
      </c>
      <c r="F5166" s="230">
        <f t="shared" si="939"/>
        <v>0</v>
      </c>
      <c r="G5166" s="232"/>
      <c r="I5166" s="661"/>
    </row>
    <row r="5167" spans="1:15">
      <c r="A5167" s="748" t="str">
        <f t="shared" si="936"/>
        <v/>
      </c>
      <c r="B5167" s="749"/>
      <c r="C5167" s="251" t="str">
        <f t="shared" si="937"/>
        <v/>
      </c>
      <c r="D5167" s="494"/>
      <c r="E5167" s="252">
        <f t="shared" si="938"/>
        <v>0</v>
      </c>
      <c r="F5167" s="230">
        <f t="shared" si="939"/>
        <v>0</v>
      </c>
      <c r="G5167" s="232"/>
      <c r="I5167" s="661"/>
    </row>
    <row r="5168" spans="1:15">
      <c r="A5168" s="748" t="str">
        <f t="shared" si="936"/>
        <v/>
      </c>
      <c r="B5168" s="749"/>
      <c r="C5168" s="251" t="str">
        <f t="shared" si="937"/>
        <v/>
      </c>
      <c r="D5168" s="494"/>
      <c r="E5168" s="252">
        <f t="shared" si="938"/>
        <v>0</v>
      </c>
      <c r="F5168" s="230">
        <f t="shared" si="939"/>
        <v>0</v>
      </c>
      <c r="G5168" s="232"/>
      <c r="I5168" s="658"/>
    </row>
    <row r="5169" spans="1:9">
      <c r="A5169" s="748" t="str">
        <f t="shared" si="936"/>
        <v/>
      </c>
      <c r="B5169" s="749"/>
      <c r="C5169" s="251" t="str">
        <f t="shared" si="937"/>
        <v/>
      </c>
      <c r="D5169" s="494"/>
      <c r="E5169" s="252">
        <f t="shared" si="938"/>
        <v>0</v>
      </c>
      <c r="F5169" s="230">
        <f t="shared" si="939"/>
        <v>0</v>
      </c>
      <c r="G5169" s="232"/>
      <c r="I5169" s="658"/>
    </row>
    <row r="5170" spans="1:9">
      <c r="A5170" s="748" t="str">
        <f t="shared" si="936"/>
        <v/>
      </c>
      <c r="B5170" s="749"/>
      <c r="C5170" s="251" t="str">
        <f t="shared" si="937"/>
        <v/>
      </c>
      <c r="D5170" s="494"/>
      <c r="E5170" s="252">
        <f t="shared" si="938"/>
        <v>0</v>
      </c>
      <c r="F5170" s="230">
        <f t="shared" si="939"/>
        <v>0</v>
      </c>
      <c r="G5170" s="232"/>
      <c r="I5170" s="658"/>
    </row>
    <row r="5171" spans="1:9">
      <c r="A5171" s="748" t="str">
        <f t="shared" si="936"/>
        <v/>
      </c>
      <c r="B5171" s="749"/>
      <c r="C5171" s="251" t="str">
        <f t="shared" si="937"/>
        <v/>
      </c>
      <c r="D5171" s="494"/>
      <c r="E5171" s="252">
        <f t="shared" si="938"/>
        <v>0</v>
      </c>
      <c r="F5171" s="230">
        <f t="shared" si="939"/>
        <v>0</v>
      </c>
      <c r="G5171" s="253"/>
      <c r="I5171" s="658"/>
    </row>
    <row r="5172" spans="1:9">
      <c r="A5172" s="748" t="str">
        <f t="shared" si="936"/>
        <v/>
      </c>
      <c r="B5172" s="749"/>
      <c r="C5172" s="251" t="str">
        <f t="shared" si="937"/>
        <v/>
      </c>
      <c r="D5172" s="194"/>
      <c r="E5172" s="252">
        <f t="shared" si="938"/>
        <v>0</v>
      </c>
      <c r="F5172" s="230">
        <f t="shared" si="939"/>
        <v>0</v>
      </c>
      <c r="G5172" s="232"/>
      <c r="I5172" s="658"/>
    </row>
    <row r="5173" spans="1:9">
      <c r="A5173" s="748" t="str">
        <f t="shared" si="936"/>
        <v/>
      </c>
      <c r="B5173" s="749"/>
      <c r="C5173" s="251"/>
      <c r="D5173" s="194"/>
      <c r="E5173" s="252">
        <f t="shared" si="938"/>
        <v>0</v>
      </c>
      <c r="F5173" s="230">
        <f t="shared" si="939"/>
        <v>0</v>
      </c>
      <c r="G5173" s="232"/>
      <c r="I5173" s="658"/>
    </row>
    <row r="5174" spans="1:9">
      <c r="A5174" s="748" t="str">
        <f t="shared" si="936"/>
        <v/>
      </c>
      <c r="B5174" s="749"/>
      <c r="C5174" s="251"/>
      <c r="D5174" s="194"/>
      <c r="E5174" s="252">
        <f t="shared" si="938"/>
        <v>0</v>
      </c>
      <c r="F5174" s="230">
        <f t="shared" si="939"/>
        <v>0</v>
      </c>
      <c r="G5174" s="232"/>
      <c r="I5174" s="658"/>
    </row>
    <row r="5175" spans="1:9">
      <c r="A5175" s="748" t="str">
        <f t="shared" si="936"/>
        <v/>
      </c>
      <c r="B5175" s="749"/>
      <c r="C5175" s="251" t="str">
        <f t="shared" ref="C5175" si="940">IF(I5175=0,"",VLOOKUP(I5175,MATERIALES,3,FALSE))</f>
        <v/>
      </c>
      <c r="D5175" s="194"/>
      <c r="E5175" s="252">
        <f t="shared" si="938"/>
        <v>0</v>
      </c>
      <c r="F5175" s="230">
        <f t="shared" si="939"/>
        <v>0</v>
      </c>
      <c r="G5175" s="233"/>
      <c r="I5175" s="658"/>
    </row>
    <row r="5176" spans="1:9" ht="26.25" customHeight="1" thickBot="1">
      <c r="A5176" s="214"/>
      <c r="B5176" s="438"/>
      <c r="C5176" s="215"/>
      <c r="D5176" s="217"/>
      <c r="E5176" s="254"/>
      <c r="F5176" s="255" t="s">
        <v>81</v>
      </c>
      <c r="G5176" s="253">
        <f>ROUND(SUM(F5164:F5175),0)</f>
        <v>0</v>
      </c>
      <c r="I5176" s="659"/>
    </row>
    <row r="5177" spans="1:9" ht="14" thickTop="1" thickBot="1">
      <c r="A5177" s="256" t="s">
        <v>72</v>
      </c>
      <c r="B5177" s="445"/>
      <c r="C5177" s="257"/>
      <c r="D5177" s="259"/>
      <c r="E5177" s="259"/>
      <c r="F5177" s="258"/>
      <c r="G5177" s="260"/>
      <c r="I5177" s="659"/>
    </row>
    <row r="5178" spans="1:9" ht="13.5" thickTop="1">
      <c r="A5178" s="245" t="s">
        <v>57</v>
      </c>
      <c r="B5178" s="455"/>
      <c r="C5178" s="248" t="s">
        <v>71</v>
      </c>
      <c r="D5178" s="316" t="s">
        <v>75</v>
      </c>
      <c r="E5178" s="248" t="s">
        <v>98</v>
      </c>
      <c r="F5178" s="249" t="s">
        <v>79</v>
      </c>
      <c r="G5178" s="250" t="s">
        <v>70</v>
      </c>
      <c r="I5178" s="659"/>
    </row>
    <row r="5179" spans="1:9">
      <c r="A5179" s="748" t="str">
        <f>IF(I5179=0,"",VLOOKUP(I5179,EQUIPOS,2,FALSE))</f>
        <v/>
      </c>
      <c r="B5179" s="749"/>
      <c r="C5179" s="195"/>
      <c r="D5179" s="494"/>
      <c r="E5179" s="252">
        <f>IF(I5179=0,0,VLOOKUP(I5179,EQUIPOS,4,FALSE))</f>
        <v>0</v>
      </c>
      <c r="F5179" s="230">
        <f>C5179*D5179*E5179</f>
        <v>0</v>
      </c>
      <c r="G5179" s="231"/>
      <c r="I5179" s="658"/>
    </row>
    <row r="5180" spans="1:9">
      <c r="A5180" s="748" t="str">
        <f>IF(I5180=0,"",VLOOKUP(I5180,EQUIPOS,2,FALSE))</f>
        <v/>
      </c>
      <c r="B5180" s="749"/>
      <c r="C5180" s="195"/>
      <c r="D5180" s="494"/>
      <c r="E5180" s="252">
        <f>IF(I5180=0,0,VLOOKUP(I5180,EQUIPOS,4,FALSE))</f>
        <v>0</v>
      </c>
      <c r="F5180" s="230">
        <f t="shared" ref="F5180:F5183" si="941">C5180*D5180*E5180</f>
        <v>0</v>
      </c>
      <c r="G5180" s="232"/>
      <c r="I5180" s="658"/>
    </row>
    <row r="5181" spans="1:9">
      <c r="A5181" s="748" t="str">
        <f>IF(I5181=0,"",VLOOKUP(I5181,EQUIPOS,2,FALSE))</f>
        <v/>
      </c>
      <c r="B5181" s="749"/>
      <c r="C5181" s="195"/>
      <c r="D5181" s="494"/>
      <c r="E5181" s="252">
        <f>IF(I5181=0,0,VLOOKUP(I5181,EQUIPOS,4,FALSE))</f>
        <v>0</v>
      </c>
      <c r="F5181" s="230">
        <f t="shared" si="941"/>
        <v>0</v>
      </c>
      <c r="G5181" s="232"/>
      <c r="I5181" s="658"/>
    </row>
    <row r="5182" spans="1:9">
      <c r="A5182" s="748" t="str">
        <f>IF(I5182=0,"",VLOOKUP(I5182,EQUIPOS,2,FALSE))</f>
        <v/>
      </c>
      <c r="B5182" s="749"/>
      <c r="C5182" s="195"/>
      <c r="D5182" s="494"/>
      <c r="E5182" s="252">
        <f>IF(I5182=0,0,VLOOKUP(I5182,EQUIPOS,4,FALSE))</f>
        <v>0</v>
      </c>
      <c r="F5182" s="230">
        <f t="shared" si="941"/>
        <v>0</v>
      </c>
      <c r="G5182" s="232"/>
      <c r="I5182" s="658"/>
    </row>
    <row r="5183" spans="1:9">
      <c r="A5183" s="748" t="str">
        <f>IF(I5183=0,"",VLOOKUP(I5183,EQUIPOS,2,FALSE))</f>
        <v/>
      </c>
      <c r="B5183" s="749"/>
      <c r="C5183" s="195"/>
      <c r="D5183" s="494"/>
      <c r="E5183" s="252">
        <f>IF(I5183=0,0,VLOOKUP(I5183,EQUIPOS,4,FALSE))</f>
        <v>0</v>
      </c>
      <c r="F5183" s="230">
        <f t="shared" si="941"/>
        <v>0</v>
      </c>
      <c r="G5183" s="233"/>
      <c r="I5183" s="658"/>
    </row>
    <row r="5184" spans="1:9" ht="30.75" customHeight="1" thickBot="1">
      <c r="A5184" s="234"/>
      <c r="B5184" s="456"/>
      <c r="C5184" s="235"/>
      <c r="D5184" s="503"/>
      <c r="E5184" s="261"/>
      <c r="F5184" s="238" t="s">
        <v>82</v>
      </c>
      <c r="G5184" s="262">
        <f>SUM(F5179:F5183)</f>
        <v>0</v>
      </c>
      <c r="I5184" s="659"/>
    </row>
    <row r="5185" spans="1:9" ht="13.5" thickTop="1">
      <c r="A5185" s="240" t="s">
        <v>73</v>
      </c>
      <c r="B5185" s="446"/>
      <c r="C5185" s="241"/>
      <c r="D5185" s="509"/>
      <c r="E5185" s="243"/>
      <c r="F5185" s="242"/>
      <c r="G5185" s="244"/>
      <c r="I5185" s="659"/>
    </row>
    <row r="5186" spans="1:9" ht="26">
      <c r="A5186" s="245" t="s">
        <v>57</v>
      </c>
      <c r="B5186" s="454" t="s">
        <v>58</v>
      </c>
      <c r="C5186" s="247" t="s">
        <v>68</v>
      </c>
      <c r="D5186" s="515" t="s">
        <v>74</v>
      </c>
      <c r="E5186" s="248" t="s">
        <v>69</v>
      </c>
      <c r="F5186" s="249" t="s">
        <v>79</v>
      </c>
      <c r="G5186" s="250" t="s">
        <v>70</v>
      </c>
      <c r="H5186" s="220"/>
      <c r="I5186" s="657"/>
    </row>
    <row r="5187" spans="1:9">
      <c r="A5187" s="263" t="str">
        <f t="shared" ref="A5187:A5198" si="942">IF(I5187=0,"",VLOOKUP(I5187,MANOOBRA,2,FALSE))</f>
        <v/>
      </c>
      <c r="B5187" s="444" t="str">
        <f t="shared" ref="B5187:B5198" si="943">IF(I5187=0,"",VLOOKUP(I5187,MANOOBRA,3,FALSE))</f>
        <v/>
      </c>
      <c r="C5187" s="195"/>
      <c r="D5187" s="563"/>
      <c r="E5187" s="252">
        <f t="shared" ref="E5187:E5198" si="944">IF(I5187=0,0,VLOOKUP(I5187,MANOOBRA,4,FALSE))</f>
        <v>0</v>
      </c>
      <c r="F5187" s="230">
        <f>IF(D5187=0,0,C5187*E5187/D5187)</f>
        <v>0</v>
      </c>
      <c r="G5187" s="231"/>
      <c r="I5187" s="658"/>
    </row>
    <row r="5188" spans="1:9">
      <c r="A5188" s="263" t="str">
        <f t="shared" si="942"/>
        <v/>
      </c>
      <c r="B5188" s="444" t="str">
        <f t="shared" si="943"/>
        <v/>
      </c>
      <c r="C5188" s="195"/>
      <c r="D5188" s="563"/>
      <c r="E5188" s="252">
        <f t="shared" si="944"/>
        <v>0</v>
      </c>
      <c r="F5188" s="230">
        <f t="shared" ref="F5188:F5198" si="945">IF(D5188=0,0,C5188*E5188/D5188)</f>
        <v>0</v>
      </c>
      <c r="G5188" s="232"/>
      <c r="I5188" s="658"/>
    </row>
    <row r="5189" spans="1:9">
      <c r="A5189" s="263" t="str">
        <f t="shared" si="942"/>
        <v/>
      </c>
      <c r="B5189" s="444" t="str">
        <f t="shared" si="943"/>
        <v/>
      </c>
      <c r="C5189" s="195"/>
      <c r="D5189" s="563"/>
      <c r="E5189" s="252">
        <f t="shared" si="944"/>
        <v>0</v>
      </c>
      <c r="F5189" s="230">
        <f t="shared" si="945"/>
        <v>0</v>
      </c>
      <c r="G5189" s="232"/>
      <c r="I5189" s="658"/>
    </row>
    <row r="5190" spans="1:9">
      <c r="A5190" s="263" t="str">
        <f t="shared" si="942"/>
        <v/>
      </c>
      <c r="B5190" s="444" t="str">
        <f t="shared" si="943"/>
        <v/>
      </c>
      <c r="C5190" s="195"/>
      <c r="D5190" s="527"/>
      <c r="E5190" s="252">
        <f t="shared" si="944"/>
        <v>0</v>
      </c>
      <c r="F5190" s="230">
        <f t="shared" si="945"/>
        <v>0</v>
      </c>
      <c r="G5190" s="232"/>
      <c r="I5190" s="658"/>
    </row>
    <row r="5191" spans="1:9">
      <c r="A5191" s="263" t="str">
        <f t="shared" si="942"/>
        <v/>
      </c>
      <c r="B5191" s="444" t="str">
        <f t="shared" si="943"/>
        <v/>
      </c>
      <c r="C5191" s="195"/>
      <c r="D5191" s="527"/>
      <c r="E5191" s="252">
        <f t="shared" si="944"/>
        <v>0</v>
      </c>
      <c r="F5191" s="230">
        <f t="shared" si="945"/>
        <v>0</v>
      </c>
      <c r="G5191" s="232"/>
      <c r="I5191" s="658"/>
    </row>
    <row r="5192" spans="1:9">
      <c r="A5192" s="263" t="str">
        <f t="shared" si="942"/>
        <v/>
      </c>
      <c r="B5192" s="444" t="str">
        <f t="shared" si="943"/>
        <v/>
      </c>
      <c r="C5192" s="195"/>
      <c r="D5192" s="527"/>
      <c r="E5192" s="252">
        <f t="shared" si="944"/>
        <v>0</v>
      </c>
      <c r="F5192" s="230">
        <f t="shared" si="945"/>
        <v>0</v>
      </c>
      <c r="G5192" s="232"/>
      <c r="I5192" s="658"/>
    </row>
    <row r="5193" spans="1:9">
      <c r="A5193" s="263" t="str">
        <f t="shared" si="942"/>
        <v/>
      </c>
      <c r="B5193" s="444" t="str">
        <f t="shared" si="943"/>
        <v/>
      </c>
      <c r="C5193" s="195"/>
      <c r="D5193" s="527"/>
      <c r="E5193" s="252">
        <f t="shared" si="944"/>
        <v>0</v>
      </c>
      <c r="F5193" s="230">
        <f t="shared" si="945"/>
        <v>0</v>
      </c>
      <c r="G5193" s="232"/>
      <c r="I5193" s="658"/>
    </row>
    <row r="5194" spans="1:9">
      <c r="A5194" s="263" t="str">
        <f t="shared" si="942"/>
        <v/>
      </c>
      <c r="B5194" s="444" t="str">
        <f t="shared" si="943"/>
        <v/>
      </c>
      <c r="C5194" s="195"/>
      <c r="D5194" s="527"/>
      <c r="E5194" s="252">
        <f t="shared" si="944"/>
        <v>0</v>
      </c>
      <c r="F5194" s="230">
        <f t="shared" si="945"/>
        <v>0</v>
      </c>
      <c r="G5194" s="232"/>
      <c r="I5194" s="658"/>
    </row>
    <row r="5195" spans="1:9">
      <c r="A5195" s="263" t="str">
        <f t="shared" si="942"/>
        <v/>
      </c>
      <c r="B5195" s="444" t="str">
        <f t="shared" si="943"/>
        <v/>
      </c>
      <c r="C5195" s="195"/>
      <c r="D5195" s="527"/>
      <c r="E5195" s="252">
        <f t="shared" si="944"/>
        <v>0</v>
      </c>
      <c r="F5195" s="230">
        <f t="shared" si="945"/>
        <v>0</v>
      </c>
      <c r="G5195" s="232"/>
      <c r="I5195" s="658"/>
    </row>
    <row r="5196" spans="1:9">
      <c r="A5196" s="263" t="str">
        <f t="shared" si="942"/>
        <v/>
      </c>
      <c r="B5196" s="444" t="str">
        <f t="shared" si="943"/>
        <v/>
      </c>
      <c r="C5196" s="195"/>
      <c r="D5196" s="527"/>
      <c r="E5196" s="252">
        <f t="shared" si="944"/>
        <v>0</v>
      </c>
      <c r="F5196" s="230">
        <f t="shared" si="945"/>
        <v>0</v>
      </c>
      <c r="G5196" s="232"/>
      <c r="I5196" s="658"/>
    </row>
    <row r="5197" spans="1:9">
      <c r="A5197" s="263" t="str">
        <f t="shared" si="942"/>
        <v/>
      </c>
      <c r="B5197" s="444" t="str">
        <f t="shared" si="943"/>
        <v/>
      </c>
      <c r="C5197" s="195"/>
      <c r="D5197" s="527"/>
      <c r="E5197" s="252">
        <f t="shared" si="944"/>
        <v>0</v>
      </c>
      <c r="F5197" s="230">
        <f t="shared" si="945"/>
        <v>0</v>
      </c>
      <c r="G5197" s="232"/>
      <c r="I5197" s="658"/>
    </row>
    <row r="5198" spans="1:9">
      <c r="A5198" s="263" t="str">
        <f t="shared" si="942"/>
        <v/>
      </c>
      <c r="B5198" s="444" t="str">
        <f t="shared" si="943"/>
        <v/>
      </c>
      <c r="C5198" s="195"/>
      <c r="D5198" s="527"/>
      <c r="E5198" s="252">
        <f t="shared" si="944"/>
        <v>0</v>
      </c>
      <c r="F5198" s="230">
        <f t="shared" si="945"/>
        <v>0</v>
      </c>
      <c r="G5198" s="233"/>
      <c r="I5198" s="658"/>
    </row>
    <row r="5199" spans="1:9" ht="31.5" customHeight="1" thickBot="1">
      <c r="A5199" s="234"/>
      <c r="B5199" s="456"/>
      <c r="C5199" s="235"/>
      <c r="D5199" s="237"/>
      <c r="E5199" s="237"/>
      <c r="F5199" s="238" t="s">
        <v>83</v>
      </c>
      <c r="G5199" s="262">
        <f>ROUND(SUM(F5187:F5198),0)</f>
        <v>0</v>
      </c>
      <c r="I5199" s="659"/>
    </row>
    <row r="5200" spans="1:9" ht="13.5" thickTop="1">
      <c r="A5200" s="186" t="s">
        <v>76</v>
      </c>
      <c r="B5200" s="446"/>
      <c r="C5200" s="241"/>
      <c r="D5200" s="243"/>
      <c r="E5200" s="243"/>
      <c r="F5200" s="242"/>
      <c r="G5200" s="244"/>
      <c r="I5200" s="659"/>
    </row>
    <row r="5201" spans="1:16">
      <c r="A5201" s="245" t="s">
        <v>57</v>
      </c>
      <c r="B5201" s="455"/>
      <c r="C5201" s="246"/>
      <c r="D5201" s="317"/>
      <c r="E5201" s="248" t="s">
        <v>77</v>
      </c>
      <c r="F5201" s="249" t="s">
        <v>78</v>
      </c>
      <c r="G5201" s="264" t="s">
        <v>77</v>
      </c>
      <c r="H5201" s="220"/>
      <c r="I5201" s="657"/>
    </row>
    <row r="5202" spans="1:16">
      <c r="A5202" s="185" t="s">
        <v>87</v>
      </c>
      <c r="B5202" s="453"/>
      <c r="C5202" s="265"/>
      <c r="D5202" s="318"/>
      <c r="E5202" s="229">
        <f>ROUND(SUM(G5161,G5176,G5184,G5199),2)</f>
        <v>0</v>
      </c>
      <c r="F5202" s="266">
        <f>A</f>
        <v>0</v>
      </c>
      <c r="G5202" s="267">
        <f>E5202*F5202</f>
        <v>0</v>
      </c>
      <c r="I5202" s="659"/>
    </row>
    <row r="5203" spans="1:16">
      <c r="A5203" s="185" t="s">
        <v>85</v>
      </c>
      <c r="B5203" s="453"/>
      <c r="C5203" s="265"/>
      <c r="D5203" s="318"/>
      <c r="E5203" s="229">
        <f>SUM(G5161,G5176,G5184,G5199)</f>
        <v>0</v>
      </c>
      <c r="F5203" s="266">
        <f>I</f>
        <v>0</v>
      </c>
      <c r="G5203" s="267">
        <f>E5203*F5203</f>
        <v>0</v>
      </c>
      <c r="I5203" s="659"/>
    </row>
    <row r="5204" spans="1:16">
      <c r="A5204" s="185" t="s">
        <v>86</v>
      </c>
      <c r="B5204" s="453"/>
      <c r="C5204" s="265"/>
      <c r="D5204" s="318"/>
      <c r="E5204" s="229">
        <f>SUM(G5161,G5176,G5184,G5199)</f>
        <v>0</v>
      </c>
      <c r="F5204" s="266">
        <f>U</f>
        <v>0</v>
      </c>
      <c r="G5204" s="267">
        <f>E5204*F5204</f>
        <v>0</v>
      </c>
      <c r="I5204" s="659"/>
    </row>
    <row r="5205" spans="1:16" ht="33" customHeight="1" thickBot="1">
      <c r="A5205" s="234"/>
      <c r="B5205" s="456"/>
      <c r="C5205" s="235"/>
      <c r="D5205" s="237"/>
      <c r="E5205" s="237"/>
      <c r="F5205" s="268" t="s">
        <v>84</v>
      </c>
      <c r="G5205" s="262">
        <f>SUM(G5202:G5204)</f>
        <v>0</v>
      </c>
      <c r="I5205" s="659"/>
      <c r="J5205" s="295"/>
      <c r="K5205" s="296"/>
      <c r="L5205" s="296"/>
      <c r="M5205" s="296"/>
      <c r="N5205" s="296"/>
      <c r="O5205" s="296"/>
    </row>
    <row r="5206" spans="1:16" s="211" customFormat="1" ht="14" thickTop="1" thickBot="1">
      <c r="A5206" s="269"/>
      <c r="B5206" s="443"/>
      <c r="C5206" s="270"/>
      <c r="D5206" s="319"/>
      <c r="E5206" s="271" t="s">
        <v>89</v>
      </c>
      <c r="F5206" s="272"/>
      <c r="G5206" s="273">
        <f>ROUND(SUM(G5161,G5176,G5184,G5199,G5205),0)</f>
        <v>0</v>
      </c>
      <c r="I5206" s="660"/>
      <c r="J5206" s="212" t="str">
        <f>B5145</f>
        <v>3,4,2</v>
      </c>
      <c r="K5206" s="274">
        <f>E5202</f>
        <v>0</v>
      </c>
      <c r="L5206" s="294">
        <f>G5202</f>
        <v>0</v>
      </c>
      <c r="M5206" s="294">
        <f>G5203</f>
        <v>0</v>
      </c>
      <c r="N5206" s="294">
        <f>G5204</f>
        <v>0</v>
      </c>
      <c r="O5206" s="299">
        <f>SUM(K5206:N5206)</f>
        <v>0</v>
      </c>
      <c r="P5206" s="294"/>
    </row>
    <row r="5207" spans="1:16" ht="13.5" thickTop="1">
      <c r="A5207" s="275" t="s">
        <v>97</v>
      </c>
      <c r="B5207" s="438"/>
      <c r="C5207" s="215"/>
      <c r="D5207" s="217"/>
      <c r="E5207" s="217"/>
      <c r="F5207" s="216"/>
      <c r="G5207" s="219"/>
      <c r="I5207" s="659"/>
      <c r="P5207" s="294"/>
    </row>
    <row r="5208" spans="1:16">
      <c r="A5208" s="275"/>
      <c r="B5208" s="452"/>
      <c r="C5208" s="276"/>
      <c r="D5208" s="320"/>
      <c r="E5208" s="217"/>
      <c r="F5208" s="216"/>
      <c r="G5208" s="277">
        <f ca="1">TODAY()</f>
        <v>44839</v>
      </c>
      <c r="I5208" s="659"/>
      <c r="P5208" s="294"/>
    </row>
    <row r="5209" spans="1:16" ht="13.5" thickBot="1">
      <c r="A5209" s="234"/>
      <c r="B5209" s="456"/>
      <c r="C5209" s="235"/>
      <c r="D5209" s="237"/>
      <c r="E5209" s="237"/>
      <c r="F5209" s="236"/>
      <c r="G5209" s="278"/>
      <c r="I5209" s="659"/>
      <c r="P5209" s="294"/>
    </row>
    <row r="5210" spans="1:16" s="199" customFormat="1" ht="13.5" thickTop="1">
      <c r="A5210" s="196" t="s">
        <v>109</v>
      </c>
      <c r="B5210" s="458"/>
      <c r="C5210" s="196"/>
      <c r="D5210" s="198"/>
      <c r="E5210" s="198"/>
      <c r="F5210" s="197"/>
      <c r="G5210" s="197"/>
      <c r="I5210" s="321"/>
      <c r="J5210" s="200"/>
      <c r="O5210" s="297"/>
    </row>
    <row r="5211" spans="1:16" s="199" customFormat="1">
      <c r="A5211" s="196" t="str">
        <f>CONCATENATE('Prestaciones y AIU'!A4969," ANALISIS DE PRECIOS UNITARIOS")</f>
        <v xml:space="preserve"> ANALISIS DE PRECIOS UNITARIOS</v>
      </c>
      <c r="B5211" s="458"/>
      <c r="C5211" s="196"/>
      <c r="D5211" s="198"/>
      <c r="E5211" s="198"/>
      <c r="F5211" s="197"/>
      <c r="G5211" s="197"/>
      <c r="I5211" s="321"/>
      <c r="J5211" s="200"/>
      <c r="O5211" s="297"/>
    </row>
    <row r="5212" spans="1:16" s="199" customFormat="1">
      <c r="A5212" s="196" t="str">
        <f>Objeto_LIC</f>
        <v>OPTIMIZACION DEL SISTEMA DE ABASTECIMIENTO (ADUCCION, PRETRATAMIENTO Y CONDUCCION) DEL MUNICPIO DE TAME, DEPARTAMENTO DE ARAUCA</v>
      </c>
      <c r="B5212" s="458"/>
      <c r="C5212" s="196"/>
      <c r="D5212" s="198"/>
      <c r="E5212" s="198"/>
      <c r="F5212" s="197"/>
      <c r="G5212" s="197"/>
      <c r="I5212" s="321"/>
      <c r="J5212" s="200"/>
      <c r="O5212" s="297"/>
    </row>
    <row r="5213" spans="1:16" s="199" customFormat="1">
      <c r="A5213" s="196"/>
      <c r="B5213" s="458"/>
      <c r="C5213" s="196"/>
      <c r="D5213" s="198"/>
      <c r="E5213" s="198"/>
      <c r="F5213" s="197"/>
      <c r="G5213" s="197"/>
      <c r="I5213" s="321"/>
      <c r="J5213" s="200"/>
      <c r="O5213" s="297"/>
    </row>
    <row r="5214" spans="1:16" ht="13.5" thickBot="1">
      <c r="A5214" s="201"/>
      <c r="B5214" s="448"/>
      <c r="C5214" s="201"/>
      <c r="D5214" s="203"/>
      <c r="E5214" s="203"/>
      <c r="F5214" s="202"/>
      <c r="G5214" s="202"/>
    </row>
    <row r="5215" spans="1:16" s="211" customFormat="1" ht="13.5" thickTop="1">
      <c r="A5215" s="206"/>
      <c r="B5215" s="457"/>
      <c r="C5215" s="207"/>
      <c r="D5215" s="209"/>
      <c r="E5215" s="209"/>
      <c r="F5215" s="208"/>
      <c r="G5215" s="210" t="s">
        <v>110</v>
      </c>
      <c r="I5215" s="323"/>
      <c r="J5215" s="212"/>
      <c r="O5215" s="297"/>
    </row>
    <row r="5216" spans="1:16">
      <c r="A5216" s="213" t="s">
        <v>62</v>
      </c>
      <c r="B5216" s="750">
        <f>Proponente</f>
        <v>0</v>
      </c>
      <c r="C5216" s="750"/>
      <c r="D5216" s="750"/>
      <c r="E5216" s="750"/>
      <c r="F5216" s="750"/>
      <c r="G5216" s="751"/>
    </row>
    <row r="5217" spans="1:15" ht="12.75" customHeight="1">
      <c r="A5217" s="213" t="s">
        <v>63</v>
      </c>
      <c r="B5217" s="470" t="s">
        <v>400</v>
      </c>
      <c r="C5217" s="750" t="str">
        <f>VLOOKUP(B5217,Presupuesto!$A$4:$B$106,2,FALSE)</f>
        <v>Entibado metalico H=4-5 mts</v>
      </c>
      <c r="D5217" s="750"/>
      <c r="E5217" s="750"/>
      <c r="F5217" s="750"/>
      <c r="G5217" s="751"/>
    </row>
    <row r="5218" spans="1:15">
      <c r="A5218" s="214"/>
      <c r="B5218" s="438"/>
      <c r="C5218" s="215"/>
      <c r="D5218" s="217"/>
      <c r="E5218" s="217"/>
      <c r="F5218" s="218" t="s">
        <v>88</v>
      </c>
      <c r="G5218" s="582" t="str">
        <f>IF(B5217=0,"-",VLOOKUP(B5217,Presupuesto!$A$5:$C$119,3,FALSE))</f>
        <v>M2</v>
      </c>
      <c r="H5218" s="582"/>
      <c r="I5218" s="582"/>
      <c r="J5218" s="582"/>
      <c r="K5218" s="583"/>
    </row>
    <row r="5219" spans="1:15" ht="13.5" thickBot="1">
      <c r="A5219" s="213" t="s">
        <v>64</v>
      </c>
      <c r="B5219" s="438"/>
      <c r="C5219" s="215"/>
      <c r="D5219" s="217"/>
      <c r="E5219" s="217"/>
      <c r="F5219" s="216"/>
      <c r="G5219" s="219"/>
      <c r="I5219" s="324"/>
      <c r="J5219" s="295"/>
      <c r="K5219" s="296"/>
      <c r="L5219" s="296"/>
      <c r="M5219" s="296"/>
      <c r="N5219" s="296"/>
      <c r="O5219" s="296"/>
    </row>
    <row r="5220" spans="1:15" s="220" customFormat="1" ht="13.5" thickTop="1">
      <c r="A5220" s="221" t="s">
        <v>57</v>
      </c>
      <c r="B5220" s="447" t="s">
        <v>65</v>
      </c>
      <c r="C5220" s="222" t="s">
        <v>66</v>
      </c>
      <c r="D5220" s="223" t="s">
        <v>74</v>
      </c>
      <c r="E5220" s="224" t="s">
        <v>100</v>
      </c>
      <c r="F5220" s="224" t="s">
        <v>79</v>
      </c>
      <c r="G5220" s="225" t="s">
        <v>70</v>
      </c>
      <c r="I5220" s="657"/>
      <c r="J5220" s="226"/>
      <c r="O5220" s="296"/>
    </row>
    <row r="5221" spans="1:15">
      <c r="A5221" s="227" t="str">
        <f t="shared" ref="A5221:A5232" si="946">IF(I5221=0,"-",VLOOKUP(I5221,EQUIPOS,2,FALSE))</f>
        <v>-</v>
      </c>
      <c r="B5221" s="228"/>
      <c r="C5221" s="228"/>
      <c r="D5221" s="494"/>
      <c r="E5221" s="229">
        <f t="shared" ref="E5221:E5232" si="947">IF(I5221=0,0,VLOOKUP(I5221,EQUIPOS,4,FALSE))</f>
        <v>0</v>
      </c>
      <c r="F5221" s="230">
        <f t="shared" ref="F5221:F5232" si="948">IF(D5221=0,0,E5221/D5221)</f>
        <v>0</v>
      </c>
      <c r="G5221" s="231"/>
      <c r="I5221" s="658"/>
    </row>
    <row r="5222" spans="1:15">
      <c r="A5222" s="227" t="str">
        <f t="shared" si="946"/>
        <v>-</v>
      </c>
      <c r="B5222" s="228"/>
      <c r="C5222" s="228"/>
      <c r="D5222" s="494"/>
      <c r="E5222" s="229">
        <f t="shared" si="947"/>
        <v>0</v>
      </c>
      <c r="F5222" s="230">
        <f t="shared" si="948"/>
        <v>0</v>
      </c>
      <c r="G5222" s="232"/>
      <c r="I5222" s="658"/>
    </row>
    <row r="5223" spans="1:15">
      <c r="A5223" s="227" t="str">
        <f t="shared" si="946"/>
        <v>-</v>
      </c>
      <c r="B5223" s="228"/>
      <c r="C5223" s="228"/>
      <c r="D5223" s="494"/>
      <c r="E5223" s="229">
        <f t="shared" si="947"/>
        <v>0</v>
      </c>
      <c r="F5223" s="230">
        <f t="shared" si="948"/>
        <v>0</v>
      </c>
      <c r="G5223" s="232"/>
      <c r="I5223" s="658"/>
    </row>
    <row r="5224" spans="1:15">
      <c r="A5224" s="227" t="str">
        <f t="shared" si="946"/>
        <v>-</v>
      </c>
      <c r="B5224" s="228"/>
      <c r="C5224" s="228"/>
      <c r="D5224" s="494"/>
      <c r="E5224" s="229">
        <f t="shared" si="947"/>
        <v>0</v>
      </c>
      <c r="F5224" s="230">
        <f t="shared" si="948"/>
        <v>0</v>
      </c>
      <c r="G5224" s="232"/>
      <c r="I5224" s="658"/>
    </row>
    <row r="5225" spans="1:15">
      <c r="A5225" s="227" t="str">
        <f t="shared" si="946"/>
        <v>-</v>
      </c>
      <c r="B5225" s="228"/>
      <c r="C5225" s="228"/>
      <c r="D5225" s="494"/>
      <c r="E5225" s="229">
        <f t="shared" si="947"/>
        <v>0</v>
      </c>
      <c r="F5225" s="230">
        <f t="shared" si="948"/>
        <v>0</v>
      </c>
      <c r="G5225" s="232"/>
      <c r="I5225" s="658"/>
    </row>
    <row r="5226" spans="1:15">
      <c r="A5226" s="227" t="str">
        <f t="shared" si="946"/>
        <v>-</v>
      </c>
      <c r="B5226" s="228"/>
      <c r="C5226" s="228"/>
      <c r="D5226" s="494"/>
      <c r="E5226" s="229">
        <f t="shared" si="947"/>
        <v>0</v>
      </c>
      <c r="F5226" s="230">
        <f t="shared" si="948"/>
        <v>0</v>
      </c>
      <c r="G5226" s="232"/>
      <c r="I5226" s="658"/>
    </row>
    <row r="5227" spans="1:15">
      <c r="A5227" s="227" t="str">
        <f t="shared" si="946"/>
        <v>-</v>
      </c>
      <c r="B5227" s="228"/>
      <c r="C5227" s="228"/>
      <c r="D5227" s="494"/>
      <c r="E5227" s="229">
        <f t="shared" si="947"/>
        <v>0</v>
      </c>
      <c r="F5227" s="230">
        <f t="shared" si="948"/>
        <v>0</v>
      </c>
      <c r="G5227" s="232"/>
      <c r="I5227" s="658"/>
    </row>
    <row r="5228" spans="1:15">
      <c r="A5228" s="227" t="str">
        <f t="shared" si="946"/>
        <v>-</v>
      </c>
      <c r="B5228" s="228"/>
      <c r="C5228" s="228"/>
      <c r="D5228" s="494"/>
      <c r="E5228" s="229">
        <f t="shared" si="947"/>
        <v>0</v>
      </c>
      <c r="F5228" s="230">
        <f t="shared" si="948"/>
        <v>0</v>
      </c>
      <c r="G5228" s="232"/>
      <c r="I5228" s="658"/>
    </row>
    <row r="5229" spans="1:15">
      <c r="A5229" s="227" t="str">
        <f t="shared" si="946"/>
        <v>-</v>
      </c>
      <c r="B5229" s="228"/>
      <c r="C5229" s="228"/>
      <c r="D5229" s="494"/>
      <c r="E5229" s="229">
        <f t="shared" si="947"/>
        <v>0</v>
      </c>
      <c r="F5229" s="230">
        <f t="shared" si="948"/>
        <v>0</v>
      </c>
      <c r="G5229" s="232"/>
      <c r="I5229" s="658"/>
    </row>
    <row r="5230" spans="1:15">
      <c r="A5230" s="227" t="str">
        <f t="shared" si="946"/>
        <v>-</v>
      </c>
      <c r="B5230" s="228"/>
      <c r="C5230" s="228"/>
      <c r="D5230" s="494"/>
      <c r="E5230" s="229">
        <f t="shared" si="947"/>
        <v>0</v>
      </c>
      <c r="F5230" s="230">
        <f t="shared" si="948"/>
        <v>0</v>
      </c>
      <c r="G5230" s="232"/>
      <c r="I5230" s="658"/>
    </row>
    <row r="5231" spans="1:15">
      <c r="A5231" s="227" t="str">
        <f t="shared" si="946"/>
        <v>-</v>
      </c>
      <c r="B5231" s="228"/>
      <c r="C5231" s="228"/>
      <c r="D5231" s="494"/>
      <c r="E5231" s="229">
        <f t="shared" si="947"/>
        <v>0</v>
      </c>
      <c r="F5231" s="230">
        <f t="shared" si="948"/>
        <v>0</v>
      </c>
      <c r="G5231" s="232"/>
      <c r="I5231" s="658"/>
    </row>
    <row r="5232" spans="1:15">
      <c r="A5232" s="227" t="str">
        <f t="shared" si="946"/>
        <v>-</v>
      </c>
      <c r="B5232" s="228"/>
      <c r="C5232" s="228"/>
      <c r="D5232" s="494"/>
      <c r="E5232" s="229">
        <f t="shared" si="947"/>
        <v>0</v>
      </c>
      <c r="F5232" s="230">
        <f t="shared" si="948"/>
        <v>0</v>
      </c>
      <c r="G5232" s="232"/>
      <c r="I5232" s="658"/>
    </row>
    <row r="5233" spans="1:15" ht="13.5" thickBot="1">
      <c r="A5233" s="234"/>
      <c r="B5233" s="456"/>
      <c r="C5233" s="235"/>
      <c r="D5233" s="503"/>
      <c r="E5233" s="237"/>
      <c r="F5233" s="238" t="s">
        <v>80</v>
      </c>
      <c r="G5233" s="239">
        <f>ROUND(SUM(F5221:F5232),0)</f>
        <v>0</v>
      </c>
      <c r="I5233" s="659"/>
    </row>
    <row r="5234" spans="1:15" ht="13.5" thickTop="1">
      <c r="A5234" s="240" t="s">
        <v>67</v>
      </c>
      <c r="B5234" s="446"/>
      <c r="C5234" s="241"/>
      <c r="D5234" s="509"/>
      <c r="E5234" s="243"/>
      <c r="F5234" s="242"/>
      <c r="G5234" s="244"/>
      <c r="I5234" s="659"/>
    </row>
    <row r="5235" spans="1:15" s="220" customFormat="1" ht="26">
      <c r="A5235" s="245" t="s">
        <v>57</v>
      </c>
      <c r="B5235" s="455"/>
      <c r="C5235" s="247" t="s">
        <v>58</v>
      </c>
      <c r="D5235" s="515" t="s">
        <v>68</v>
      </c>
      <c r="E5235" s="248" t="s">
        <v>69</v>
      </c>
      <c r="F5235" s="249" t="s">
        <v>79</v>
      </c>
      <c r="G5235" s="250" t="s">
        <v>70</v>
      </c>
      <c r="I5235" s="657"/>
      <c r="J5235" s="226"/>
      <c r="O5235" s="296"/>
    </row>
    <row r="5236" spans="1:15">
      <c r="A5236" s="748" t="str">
        <f t="shared" ref="A5236:A5247" si="949">IF(I5236=0,"",VLOOKUP(I5236,MATERIALES,2,FALSE))</f>
        <v/>
      </c>
      <c r="B5236" s="749"/>
      <c r="C5236" s="251" t="str">
        <f t="shared" ref="C5236:C5244" si="950">IF(I5236=0,"",VLOOKUP(I5236,MATERIALES,3,FALSE))</f>
        <v/>
      </c>
      <c r="D5236" s="494"/>
      <c r="E5236" s="252">
        <f t="shared" ref="E5236:E5247" si="951">IF(I5236=0,0,VLOOKUP(I5236,MATERIALES,4,FALSE))</f>
        <v>0</v>
      </c>
      <c r="F5236" s="230">
        <f>D5236*E5236</f>
        <v>0</v>
      </c>
      <c r="G5236" s="231"/>
      <c r="I5236" s="658"/>
    </row>
    <row r="5237" spans="1:15">
      <c r="A5237" s="748" t="str">
        <f t="shared" si="949"/>
        <v/>
      </c>
      <c r="B5237" s="749"/>
      <c r="C5237" s="251" t="str">
        <f t="shared" si="950"/>
        <v/>
      </c>
      <c r="D5237" s="494"/>
      <c r="E5237" s="252">
        <f t="shared" si="951"/>
        <v>0</v>
      </c>
      <c r="F5237" s="230">
        <f t="shared" ref="F5237:F5247" si="952">D5237*E5237</f>
        <v>0</v>
      </c>
      <c r="G5237" s="232"/>
      <c r="I5237" s="658"/>
    </row>
    <row r="5238" spans="1:15">
      <c r="A5238" s="748" t="str">
        <f t="shared" si="949"/>
        <v/>
      </c>
      <c r="B5238" s="749"/>
      <c r="C5238" s="251" t="str">
        <f t="shared" si="950"/>
        <v/>
      </c>
      <c r="D5238" s="494"/>
      <c r="E5238" s="252">
        <f t="shared" si="951"/>
        <v>0</v>
      </c>
      <c r="F5238" s="230">
        <f t="shared" si="952"/>
        <v>0</v>
      </c>
      <c r="G5238" s="232"/>
      <c r="I5238" s="661"/>
    </row>
    <row r="5239" spans="1:15">
      <c r="A5239" s="748" t="str">
        <f t="shared" si="949"/>
        <v/>
      </c>
      <c r="B5239" s="749"/>
      <c r="C5239" s="251" t="str">
        <f t="shared" si="950"/>
        <v/>
      </c>
      <c r="D5239" s="494"/>
      <c r="E5239" s="252">
        <f t="shared" si="951"/>
        <v>0</v>
      </c>
      <c r="F5239" s="230">
        <f t="shared" si="952"/>
        <v>0</v>
      </c>
      <c r="G5239" s="232"/>
      <c r="I5239" s="658"/>
    </row>
    <row r="5240" spans="1:15">
      <c r="A5240" s="748" t="str">
        <f t="shared" si="949"/>
        <v/>
      </c>
      <c r="B5240" s="749"/>
      <c r="C5240" s="251" t="str">
        <f t="shared" si="950"/>
        <v/>
      </c>
      <c r="D5240" s="494"/>
      <c r="E5240" s="252">
        <f t="shared" si="951"/>
        <v>0</v>
      </c>
      <c r="F5240" s="230">
        <f t="shared" si="952"/>
        <v>0</v>
      </c>
      <c r="G5240" s="232"/>
      <c r="I5240" s="658"/>
    </row>
    <row r="5241" spans="1:15">
      <c r="A5241" s="748" t="str">
        <f t="shared" si="949"/>
        <v/>
      </c>
      <c r="B5241" s="749"/>
      <c r="C5241" s="251" t="str">
        <f t="shared" si="950"/>
        <v/>
      </c>
      <c r="D5241" s="494"/>
      <c r="E5241" s="252">
        <f t="shared" si="951"/>
        <v>0</v>
      </c>
      <c r="F5241" s="230">
        <f t="shared" si="952"/>
        <v>0</v>
      </c>
      <c r="G5241" s="232"/>
      <c r="I5241" s="658"/>
    </row>
    <row r="5242" spans="1:15">
      <c r="A5242" s="748" t="str">
        <f t="shared" si="949"/>
        <v/>
      </c>
      <c r="B5242" s="749"/>
      <c r="C5242" s="251" t="str">
        <f t="shared" si="950"/>
        <v/>
      </c>
      <c r="D5242" s="494"/>
      <c r="E5242" s="252">
        <f t="shared" si="951"/>
        <v>0</v>
      </c>
      <c r="F5242" s="230">
        <f t="shared" si="952"/>
        <v>0</v>
      </c>
      <c r="G5242" s="232"/>
      <c r="I5242" s="658"/>
    </row>
    <row r="5243" spans="1:15">
      <c r="A5243" s="748" t="str">
        <f t="shared" si="949"/>
        <v/>
      </c>
      <c r="B5243" s="749"/>
      <c r="C5243" s="251" t="str">
        <f t="shared" si="950"/>
        <v/>
      </c>
      <c r="D5243" s="494"/>
      <c r="E5243" s="252">
        <f t="shared" si="951"/>
        <v>0</v>
      </c>
      <c r="F5243" s="230">
        <f t="shared" si="952"/>
        <v>0</v>
      </c>
      <c r="G5243" s="253"/>
      <c r="I5243" s="658"/>
    </row>
    <row r="5244" spans="1:15">
      <c r="A5244" s="748" t="str">
        <f t="shared" si="949"/>
        <v/>
      </c>
      <c r="B5244" s="749"/>
      <c r="C5244" s="251" t="str">
        <f t="shared" si="950"/>
        <v/>
      </c>
      <c r="D5244" s="494"/>
      <c r="E5244" s="252">
        <f t="shared" si="951"/>
        <v>0</v>
      </c>
      <c r="F5244" s="230">
        <f t="shared" si="952"/>
        <v>0</v>
      </c>
      <c r="G5244" s="232"/>
      <c r="I5244" s="658"/>
    </row>
    <row r="5245" spans="1:15">
      <c r="A5245" s="748" t="str">
        <f t="shared" si="949"/>
        <v/>
      </c>
      <c r="B5245" s="749"/>
      <c r="C5245" s="251"/>
      <c r="D5245" s="494"/>
      <c r="E5245" s="252">
        <f t="shared" si="951"/>
        <v>0</v>
      </c>
      <c r="F5245" s="230">
        <f t="shared" si="952"/>
        <v>0</v>
      </c>
      <c r="G5245" s="232"/>
      <c r="I5245" s="658"/>
    </row>
    <row r="5246" spans="1:15">
      <c r="A5246" s="748" t="str">
        <f t="shared" si="949"/>
        <v/>
      </c>
      <c r="B5246" s="749"/>
      <c r="C5246" s="251"/>
      <c r="D5246" s="494"/>
      <c r="E5246" s="252">
        <f t="shared" si="951"/>
        <v>0</v>
      </c>
      <c r="F5246" s="230">
        <f t="shared" si="952"/>
        <v>0</v>
      </c>
      <c r="G5246" s="232"/>
      <c r="I5246" s="658"/>
    </row>
    <row r="5247" spans="1:15">
      <c r="A5247" s="748" t="str">
        <f t="shared" si="949"/>
        <v/>
      </c>
      <c r="B5247" s="749"/>
      <c r="C5247" s="251" t="str">
        <f t="shared" ref="C5247" si="953">IF(I5247=0,"",VLOOKUP(I5247,MATERIALES,3,FALSE))</f>
        <v/>
      </c>
      <c r="D5247" s="494"/>
      <c r="E5247" s="252">
        <f t="shared" si="951"/>
        <v>0</v>
      </c>
      <c r="F5247" s="230">
        <f t="shared" si="952"/>
        <v>0</v>
      </c>
      <c r="G5247" s="233"/>
      <c r="I5247" s="658"/>
    </row>
    <row r="5248" spans="1:15" ht="26.25" customHeight="1" thickBot="1">
      <c r="A5248" s="214"/>
      <c r="B5248" s="438"/>
      <c r="C5248" s="215"/>
      <c r="D5248" s="483"/>
      <c r="E5248" s="254"/>
      <c r="F5248" s="255" t="s">
        <v>81</v>
      </c>
      <c r="G5248" s="253">
        <f>ROUND(SUM(F5236:F5247),0)</f>
        <v>0</v>
      </c>
      <c r="I5248" s="659"/>
    </row>
    <row r="5249" spans="1:9" ht="14" thickTop="1" thickBot="1">
      <c r="A5249" s="256" t="s">
        <v>72</v>
      </c>
      <c r="B5249" s="445"/>
      <c r="C5249" s="257"/>
      <c r="D5249" s="523"/>
      <c r="E5249" s="259"/>
      <c r="F5249" s="258"/>
      <c r="G5249" s="260"/>
      <c r="I5249" s="659"/>
    </row>
    <row r="5250" spans="1:9" ht="13.5" thickTop="1">
      <c r="A5250" s="245" t="s">
        <v>57</v>
      </c>
      <c r="B5250" s="455"/>
      <c r="C5250" s="248" t="s">
        <v>71</v>
      </c>
      <c r="D5250" s="515" t="s">
        <v>75</v>
      </c>
      <c r="E5250" s="248" t="s">
        <v>98</v>
      </c>
      <c r="F5250" s="249" t="s">
        <v>79</v>
      </c>
      <c r="G5250" s="250" t="s">
        <v>70</v>
      </c>
      <c r="I5250" s="659"/>
    </row>
    <row r="5251" spans="1:9">
      <c r="A5251" s="748" t="str">
        <f>IF(I5251=0,"",VLOOKUP(I5251,EQUIPOS,2,FALSE))</f>
        <v/>
      </c>
      <c r="B5251" s="749"/>
      <c r="C5251" s="195"/>
      <c r="D5251" s="494"/>
      <c r="E5251" s="252">
        <f>IF(I5251=0,0,VLOOKUP(I5251,EQUIPOS,4,FALSE))</f>
        <v>0</v>
      </c>
      <c r="F5251" s="230">
        <f>C5251*D5251*E5251</f>
        <v>0</v>
      </c>
      <c r="G5251" s="231"/>
      <c r="I5251" s="658"/>
    </row>
    <row r="5252" spans="1:9">
      <c r="A5252" s="748" t="str">
        <f>IF(I5252=0,"",VLOOKUP(I5252,EQUIPOS,2,FALSE))</f>
        <v/>
      </c>
      <c r="B5252" s="749"/>
      <c r="C5252" s="195"/>
      <c r="D5252" s="494"/>
      <c r="E5252" s="252">
        <f>IF(I5252=0,0,VLOOKUP(I5252,EQUIPOS,4,FALSE))</f>
        <v>0</v>
      </c>
      <c r="F5252" s="230">
        <f t="shared" ref="F5252:F5255" si="954">C5252*D5252*E5252</f>
        <v>0</v>
      </c>
      <c r="G5252" s="232"/>
      <c r="I5252" s="658"/>
    </row>
    <row r="5253" spans="1:9">
      <c r="A5253" s="748" t="str">
        <f>IF(I5253=0,"",VLOOKUP(I5253,EQUIPOS,2,FALSE))</f>
        <v/>
      </c>
      <c r="B5253" s="749"/>
      <c r="C5253" s="195"/>
      <c r="D5253" s="494"/>
      <c r="E5253" s="252">
        <f>IF(I5253=0,0,VLOOKUP(I5253,EQUIPOS,4,FALSE))</f>
        <v>0</v>
      </c>
      <c r="F5253" s="230">
        <f t="shared" si="954"/>
        <v>0</v>
      </c>
      <c r="G5253" s="232"/>
      <c r="I5253" s="658"/>
    </row>
    <row r="5254" spans="1:9">
      <c r="A5254" s="748" t="str">
        <f>IF(I5254=0,"",VLOOKUP(I5254,EQUIPOS,2,FALSE))</f>
        <v/>
      </c>
      <c r="B5254" s="749"/>
      <c r="C5254" s="195"/>
      <c r="D5254" s="494"/>
      <c r="E5254" s="252">
        <f>IF(I5254=0,0,VLOOKUP(I5254,EQUIPOS,4,FALSE))</f>
        <v>0</v>
      </c>
      <c r="F5254" s="230">
        <f t="shared" si="954"/>
        <v>0</v>
      </c>
      <c r="G5254" s="232"/>
      <c r="I5254" s="658"/>
    </row>
    <row r="5255" spans="1:9">
      <c r="A5255" s="748" t="str">
        <f>IF(I5255=0,"",VLOOKUP(I5255,EQUIPOS,2,FALSE))</f>
        <v/>
      </c>
      <c r="B5255" s="749"/>
      <c r="C5255" s="195"/>
      <c r="D5255" s="494"/>
      <c r="E5255" s="252">
        <f>IF(I5255=0,0,VLOOKUP(I5255,EQUIPOS,4,FALSE))</f>
        <v>0</v>
      </c>
      <c r="F5255" s="230">
        <f t="shared" si="954"/>
        <v>0</v>
      </c>
      <c r="G5255" s="233"/>
      <c r="I5255" s="658"/>
    </row>
    <row r="5256" spans="1:9" ht="30.75" customHeight="1" thickBot="1">
      <c r="A5256" s="234"/>
      <c r="B5256" s="456"/>
      <c r="C5256" s="235"/>
      <c r="D5256" s="503"/>
      <c r="E5256" s="261"/>
      <c r="F5256" s="238" t="s">
        <v>82</v>
      </c>
      <c r="G5256" s="262">
        <f>SUM(F5251:F5255)</f>
        <v>0</v>
      </c>
      <c r="I5256" s="659"/>
    </row>
    <row r="5257" spans="1:9" ht="13.5" thickTop="1">
      <c r="A5257" s="240" t="s">
        <v>73</v>
      </c>
      <c r="B5257" s="446"/>
      <c r="C5257" s="241"/>
      <c r="D5257" s="509"/>
      <c r="E5257" s="243"/>
      <c r="F5257" s="242"/>
      <c r="G5257" s="244"/>
      <c r="I5257" s="659"/>
    </row>
    <row r="5258" spans="1:9" ht="26">
      <c r="A5258" s="245" t="s">
        <v>57</v>
      </c>
      <c r="B5258" s="454" t="s">
        <v>58</v>
      </c>
      <c r="C5258" s="247" t="s">
        <v>68</v>
      </c>
      <c r="D5258" s="515" t="s">
        <v>74</v>
      </c>
      <c r="E5258" s="248" t="s">
        <v>69</v>
      </c>
      <c r="F5258" s="249" t="s">
        <v>79</v>
      </c>
      <c r="G5258" s="250" t="s">
        <v>70</v>
      </c>
      <c r="H5258" s="220"/>
      <c r="I5258" s="657"/>
    </row>
    <row r="5259" spans="1:9">
      <c r="A5259" s="263" t="str">
        <f t="shared" ref="A5259:A5270" si="955">IF(I5259=0,"",VLOOKUP(I5259,MANOOBRA,2,FALSE))</f>
        <v/>
      </c>
      <c r="B5259" s="444" t="str">
        <f t="shared" ref="B5259:B5270" si="956">IF(I5259=0,"",VLOOKUP(I5259,MANOOBRA,3,FALSE))</f>
        <v/>
      </c>
      <c r="C5259" s="195"/>
      <c r="D5259" s="563"/>
      <c r="E5259" s="252">
        <f t="shared" ref="E5259:E5270" si="957">IF(I5259=0,0,VLOOKUP(I5259,MANOOBRA,4,FALSE))</f>
        <v>0</v>
      </c>
      <c r="F5259" s="230">
        <f>IF(D5259=0,0,C5259*E5259/D5259)</f>
        <v>0</v>
      </c>
      <c r="G5259" s="231"/>
      <c r="I5259" s="658"/>
    </row>
    <row r="5260" spans="1:9">
      <c r="A5260" s="263" t="str">
        <f t="shared" si="955"/>
        <v/>
      </c>
      <c r="B5260" s="444" t="str">
        <f t="shared" si="956"/>
        <v/>
      </c>
      <c r="C5260" s="195"/>
      <c r="D5260" s="563"/>
      <c r="E5260" s="252">
        <f t="shared" si="957"/>
        <v>0</v>
      </c>
      <c r="F5260" s="230">
        <f t="shared" ref="F5260:F5270" si="958">IF(D5260=0,0,C5260*E5260/D5260)</f>
        <v>0</v>
      </c>
      <c r="G5260" s="232"/>
      <c r="I5260" s="658"/>
    </row>
    <row r="5261" spans="1:9">
      <c r="A5261" s="263" t="str">
        <f t="shared" si="955"/>
        <v/>
      </c>
      <c r="B5261" s="444" t="str">
        <f t="shared" si="956"/>
        <v/>
      </c>
      <c r="C5261" s="195"/>
      <c r="D5261" s="527"/>
      <c r="E5261" s="252">
        <f t="shared" si="957"/>
        <v>0</v>
      </c>
      <c r="F5261" s="230">
        <f t="shared" si="958"/>
        <v>0</v>
      </c>
      <c r="G5261" s="232"/>
      <c r="I5261" s="658"/>
    </row>
    <row r="5262" spans="1:9">
      <c r="A5262" s="263" t="str">
        <f t="shared" si="955"/>
        <v/>
      </c>
      <c r="B5262" s="444" t="str">
        <f t="shared" si="956"/>
        <v/>
      </c>
      <c r="C5262" s="195"/>
      <c r="D5262" s="527"/>
      <c r="E5262" s="252">
        <f t="shared" si="957"/>
        <v>0</v>
      </c>
      <c r="F5262" s="230">
        <f t="shared" si="958"/>
        <v>0</v>
      </c>
      <c r="G5262" s="232"/>
      <c r="I5262" s="658"/>
    </row>
    <row r="5263" spans="1:9">
      <c r="A5263" s="263" t="str">
        <f t="shared" si="955"/>
        <v/>
      </c>
      <c r="B5263" s="444" t="str">
        <f t="shared" si="956"/>
        <v/>
      </c>
      <c r="C5263" s="195"/>
      <c r="D5263" s="527"/>
      <c r="E5263" s="252">
        <f t="shared" si="957"/>
        <v>0</v>
      </c>
      <c r="F5263" s="230">
        <f t="shared" si="958"/>
        <v>0</v>
      </c>
      <c r="G5263" s="232"/>
      <c r="I5263" s="658"/>
    </row>
    <row r="5264" spans="1:9">
      <c r="A5264" s="263" t="str">
        <f t="shared" si="955"/>
        <v/>
      </c>
      <c r="B5264" s="444" t="str">
        <f t="shared" si="956"/>
        <v/>
      </c>
      <c r="C5264" s="195"/>
      <c r="D5264" s="527"/>
      <c r="E5264" s="252">
        <f t="shared" si="957"/>
        <v>0</v>
      </c>
      <c r="F5264" s="230">
        <f t="shared" si="958"/>
        <v>0</v>
      </c>
      <c r="G5264" s="232"/>
      <c r="I5264" s="658"/>
    </row>
    <row r="5265" spans="1:16">
      <c r="A5265" s="263" t="str">
        <f t="shared" si="955"/>
        <v/>
      </c>
      <c r="B5265" s="444" t="str">
        <f t="shared" si="956"/>
        <v/>
      </c>
      <c r="C5265" s="195"/>
      <c r="D5265" s="527"/>
      <c r="E5265" s="252">
        <f t="shared" si="957"/>
        <v>0</v>
      </c>
      <c r="F5265" s="230">
        <f t="shared" si="958"/>
        <v>0</v>
      </c>
      <c r="G5265" s="232"/>
      <c r="I5265" s="658"/>
    </row>
    <row r="5266" spans="1:16">
      <c r="A5266" s="263" t="str">
        <f t="shared" si="955"/>
        <v/>
      </c>
      <c r="B5266" s="444" t="str">
        <f t="shared" si="956"/>
        <v/>
      </c>
      <c r="C5266" s="195"/>
      <c r="D5266" s="527"/>
      <c r="E5266" s="252">
        <f t="shared" si="957"/>
        <v>0</v>
      </c>
      <c r="F5266" s="230">
        <f t="shared" si="958"/>
        <v>0</v>
      </c>
      <c r="G5266" s="232"/>
      <c r="I5266" s="658"/>
    </row>
    <row r="5267" spans="1:16">
      <c r="A5267" s="263" t="str">
        <f t="shared" si="955"/>
        <v/>
      </c>
      <c r="B5267" s="444" t="str">
        <f t="shared" si="956"/>
        <v/>
      </c>
      <c r="C5267" s="195"/>
      <c r="D5267" s="527"/>
      <c r="E5267" s="252">
        <f t="shared" si="957"/>
        <v>0</v>
      </c>
      <c r="F5267" s="230">
        <f t="shared" si="958"/>
        <v>0</v>
      </c>
      <c r="G5267" s="232"/>
      <c r="I5267" s="658"/>
    </row>
    <row r="5268" spans="1:16">
      <c r="A5268" s="263" t="str">
        <f t="shared" si="955"/>
        <v/>
      </c>
      <c r="B5268" s="444" t="str">
        <f t="shared" si="956"/>
        <v/>
      </c>
      <c r="C5268" s="195"/>
      <c r="D5268" s="527"/>
      <c r="E5268" s="252">
        <f t="shared" si="957"/>
        <v>0</v>
      </c>
      <c r="F5268" s="230">
        <f t="shared" si="958"/>
        <v>0</v>
      </c>
      <c r="G5268" s="232"/>
      <c r="I5268" s="658"/>
    </row>
    <row r="5269" spans="1:16">
      <c r="A5269" s="263" t="str">
        <f t="shared" si="955"/>
        <v/>
      </c>
      <c r="B5269" s="444" t="str">
        <f t="shared" si="956"/>
        <v/>
      </c>
      <c r="C5269" s="195"/>
      <c r="D5269" s="527"/>
      <c r="E5269" s="252">
        <f t="shared" si="957"/>
        <v>0</v>
      </c>
      <c r="F5269" s="230">
        <f t="shared" si="958"/>
        <v>0</v>
      </c>
      <c r="G5269" s="232"/>
      <c r="I5269" s="658"/>
    </row>
    <row r="5270" spans="1:16">
      <c r="A5270" s="263" t="str">
        <f t="shared" si="955"/>
        <v/>
      </c>
      <c r="B5270" s="444" t="str">
        <f t="shared" si="956"/>
        <v/>
      </c>
      <c r="C5270" s="195"/>
      <c r="D5270" s="527"/>
      <c r="E5270" s="252">
        <f t="shared" si="957"/>
        <v>0</v>
      </c>
      <c r="F5270" s="230">
        <f t="shared" si="958"/>
        <v>0</v>
      </c>
      <c r="G5270" s="233"/>
      <c r="I5270" s="658"/>
    </row>
    <row r="5271" spans="1:16" ht="31.5" customHeight="1" thickBot="1">
      <c r="A5271" s="234"/>
      <c r="B5271" s="456"/>
      <c r="C5271" s="235"/>
      <c r="D5271" s="237"/>
      <c r="E5271" s="237"/>
      <c r="F5271" s="238" t="s">
        <v>83</v>
      </c>
      <c r="G5271" s="262">
        <f>ROUND(SUM(F5259:F5270),0)</f>
        <v>0</v>
      </c>
      <c r="I5271" s="659"/>
    </row>
    <row r="5272" spans="1:16" ht="13.5" thickTop="1">
      <c r="A5272" s="186" t="s">
        <v>76</v>
      </c>
      <c r="B5272" s="446"/>
      <c r="C5272" s="241"/>
      <c r="D5272" s="243"/>
      <c r="E5272" s="243"/>
      <c r="F5272" s="242"/>
      <c r="G5272" s="244"/>
      <c r="I5272" s="659"/>
    </row>
    <row r="5273" spans="1:16">
      <c r="A5273" s="245" t="s">
        <v>57</v>
      </c>
      <c r="B5273" s="455"/>
      <c r="C5273" s="246"/>
      <c r="D5273" s="317"/>
      <c r="E5273" s="248" t="s">
        <v>77</v>
      </c>
      <c r="F5273" s="249" t="s">
        <v>78</v>
      </c>
      <c r="G5273" s="264" t="s">
        <v>77</v>
      </c>
      <c r="H5273" s="220"/>
      <c r="I5273" s="657"/>
    </row>
    <row r="5274" spans="1:16">
      <c r="A5274" s="185" t="s">
        <v>87</v>
      </c>
      <c r="B5274" s="453"/>
      <c r="C5274" s="265"/>
      <c r="D5274" s="318"/>
      <c r="E5274" s="229">
        <f>ROUND(SUM(G5233,G5248,G5256,G5271),2)</f>
        <v>0</v>
      </c>
      <c r="F5274" s="266">
        <f>A</f>
        <v>0</v>
      </c>
      <c r="G5274" s="267">
        <f>E5274*F5274</f>
        <v>0</v>
      </c>
      <c r="I5274" s="659"/>
    </row>
    <row r="5275" spans="1:16">
      <c r="A5275" s="185" t="s">
        <v>85</v>
      </c>
      <c r="B5275" s="453"/>
      <c r="C5275" s="265"/>
      <c r="D5275" s="318"/>
      <c r="E5275" s="229">
        <f>SUM(G5233,G5248,G5256,G5271)</f>
        <v>0</v>
      </c>
      <c r="F5275" s="266">
        <f>I</f>
        <v>0</v>
      </c>
      <c r="G5275" s="267">
        <f>E5275*F5275</f>
        <v>0</v>
      </c>
      <c r="I5275" s="659"/>
    </row>
    <row r="5276" spans="1:16">
      <c r="A5276" s="185" t="s">
        <v>86</v>
      </c>
      <c r="B5276" s="453"/>
      <c r="C5276" s="265"/>
      <c r="D5276" s="318"/>
      <c r="E5276" s="229">
        <f>SUM(G5233,G5248,G5256,G5271)</f>
        <v>0</v>
      </c>
      <c r="F5276" s="266">
        <f>U</f>
        <v>0</v>
      </c>
      <c r="G5276" s="267">
        <f>E5276*F5276</f>
        <v>0</v>
      </c>
      <c r="I5276" s="659"/>
    </row>
    <row r="5277" spans="1:16" ht="33" customHeight="1" thickBot="1">
      <c r="A5277" s="234"/>
      <c r="B5277" s="456"/>
      <c r="C5277" s="235"/>
      <c r="D5277" s="237"/>
      <c r="E5277" s="237"/>
      <c r="F5277" s="268" t="s">
        <v>84</v>
      </c>
      <c r="G5277" s="262">
        <f>SUM(G5274:G5276)</f>
        <v>0</v>
      </c>
      <c r="I5277" s="659"/>
      <c r="J5277" s="295"/>
      <c r="K5277" s="296"/>
      <c r="L5277" s="296"/>
      <c r="M5277" s="296"/>
      <c r="N5277" s="296"/>
      <c r="O5277" s="296"/>
    </row>
    <row r="5278" spans="1:16" s="211" customFormat="1" ht="14" thickTop="1" thickBot="1">
      <c r="A5278" s="269"/>
      <c r="B5278" s="443"/>
      <c r="C5278" s="270"/>
      <c r="D5278" s="319"/>
      <c r="E5278" s="271" t="s">
        <v>89</v>
      </c>
      <c r="F5278" s="272"/>
      <c r="G5278" s="273">
        <f>ROUND(SUM(G5233,G5248,G5256,G5271,G5277),0)</f>
        <v>0</v>
      </c>
      <c r="I5278" s="660"/>
      <c r="J5278" s="212" t="str">
        <f>B5217</f>
        <v>3,4,3</v>
      </c>
      <c r="K5278" s="274">
        <f>E5274</f>
        <v>0</v>
      </c>
      <c r="L5278" s="294">
        <f>G5274</f>
        <v>0</v>
      </c>
      <c r="M5278" s="294">
        <f>G5275</f>
        <v>0</v>
      </c>
      <c r="N5278" s="294">
        <f>G5276</f>
        <v>0</v>
      </c>
      <c r="O5278" s="299">
        <f>SUM(K5278:N5278)</f>
        <v>0</v>
      </c>
      <c r="P5278" s="294"/>
    </row>
    <row r="5279" spans="1:16" ht="13.5" thickTop="1">
      <c r="A5279" s="275" t="s">
        <v>97</v>
      </c>
      <c r="B5279" s="438"/>
      <c r="C5279" s="215"/>
      <c r="D5279" s="217"/>
      <c r="E5279" s="217"/>
      <c r="F5279" s="216"/>
      <c r="G5279" s="219"/>
      <c r="I5279" s="659"/>
      <c r="P5279" s="294"/>
    </row>
    <row r="5280" spans="1:16">
      <c r="A5280" s="275"/>
      <c r="B5280" s="452"/>
      <c r="C5280" s="276"/>
      <c r="D5280" s="320"/>
      <c r="E5280" s="217"/>
      <c r="F5280" s="216"/>
      <c r="G5280" s="277">
        <f ca="1">TODAY()</f>
        <v>44839</v>
      </c>
      <c r="I5280" s="659"/>
      <c r="P5280" s="294"/>
    </row>
    <row r="5281" spans="1:16" ht="13.5" thickBot="1">
      <c r="A5281" s="234"/>
      <c r="B5281" s="456"/>
      <c r="C5281" s="235"/>
      <c r="D5281" s="237"/>
      <c r="E5281" s="237"/>
      <c r="F5281" s="236"/>
      <c r="G5281" s="278"/>
      <c r="I5281" s="659"/>
      <c r="P5281" s="294"/>
    </row>
    <row r="5282" spans="1:16" s="199" customFormat="1" ht="13.5" thickTop="1">
      <c r="A5282" s="196" t="s">
        <v>109</v>
      </c>
      <c r="B5282" s="458"/>
      <c r="C5282" s="196"/>
      <c r="D5282" s="198"/>
      <c r="E5282" s="198"/>
      <c r="F5282" s="197"/>
      <c r="G5282" s="197"/>
      <c r="I5282" s="321"/>
      <c r="J5282" s="200"/>
      <c r="O5282" s="297"/>
    </row>
    <row r="5283" spans="1:16" s="199" customFormat="1">
      <c r="A5283" s="196" t="str">
        <f>CONCATENATE('Prestaciones y AIU'!A5041," ANALISIS DE PRECIOS UNITARIOS")</f>
        <v xml:space="preserve"> ANALISIS DE PRECIOS UNITARIOS</v>
      </c>
      <c r="B5283" s="458"/>
      <c r="C5283" s="196"/>
      <c r="D5283" s="198"/>
      <c r="E5283" s="198"/>
      <c r="F5283" s="197"/>
      <c r="G5283" s="197"/>
      <c r="I5283" s="321"/>
      <c r="J5283" s="200"/>
      <c r="O5283" s="297"/>
    </row>
    <row r="5284" spans="1:16" s="199" customFormat="1">
      <c r="A5284" s="196" t="str">
        <f>Objeto_LIC</f>
        <v>OPTIMIZACION DEL SISTEMA DE ABASTECIMIENTO (ADUCCION, PRETRATAMIENTO Y CONDUCCION) DEL MUNICPIO DE TAME, DEPARTAMENTO DE ARAUCA</v>
      </c>
      <c r="B5284" s="458"/>
      <c r="C5284" s="196"/>
      <c r="D5284" s="198"/>
      <c r="E5284" s="198"/>
      <c r="F5284" s="197"/>
      <c r="G5284" s="197"/>
      <c r="I5284" s="321"/>
      <c r="J5284" s="200"/>
      <c r="O5284" s="297"/>
    </row>
    <row r="5285" spans="1:16" s="199" customFormat="1">
      <c r="A5285" s="196"/>
      <c r="B5285" s="458"/>
      <c r="C5285" s="196"/>
      <c r="D5285" s="198"/>
      <c r="E5285" s="198"/>
      <c r="F5285" s="197"/>
      <c r="G5285" s="197"/>
      <c r="I5285" s="321"/>
      <c r="J5285" s="200"/>
      <c r="O5285" s="297"/>
    </row>
    <row r="5286" spans="1:16" ht="13.5" thickBot="1">
      <c r="A5286" s="201"/>
      <c r="B5286" s="448"/>
      <c r="C5286" s="201"/>
      <c r="D5286" s="203"/>
      <c r="E5286" s="203"/>
      <c r="F5286" s="202"/>
      <c r="G5286" s="202"/>
    </row>
    <row r="5287" spans="1:16" s="211" customFormat="1" ht="13.5" thickTop="1">
      <c r="A5287" s="206"/>
      <c r="B5287" s="457"/>
      <c r="C5287" s="207"/>
      <c r="D5287" s="209"/>
      <c r="E5287" s="209"/>
      <c r="F5287" s="208"/>
      <c r="G5287" s="210" t="s">
        <v>110</v>
      </c>
      <c r="I5287" s="323"/>
      <c r="J5287" s="212"/>
      <c r="O5287" s="297"/>
    </row>
    <row r="5288" spans="1:16">
      <c r="A5288" s="213" t="s">
        <v>62</v>
      </c>
      <c r="B5288" s="750">
        <f>Proponente</f>
        <v>0</v>
      </c>
      <c r="C5288" s="750"/>
      <c r="D5288" s="750"/>
      <c r="E5288" s="750"/>
      <c r="F5288" s="750"/>
      <c r="G5288" s="751"/>
    </row>
    <row r="5289" spans="1:16" ht="12.75" customHeight="1">
      <c r="A5289" s="213" t="s">
        <v>63</v>
      </c>
      <c r="B5289" s="470" t="s">
        <v>402</v>
      </c>
      <c r="C5289" s="750" t="str">
        <f>VLOOKUP(B5289,Presupuesto!$A$4:$B$106,2,FALSE)</f>
        <v xml:space="preserve">Manejo de aguas Subsuperficiales </v>
      </c>
      <c r="D5289" s="750"/>
      <c r="E5289" s="750"/>
      <c r="F5289" s="750"/>
      <c r="G5289" s="751"/>
    </row>
    <row r="5290" spans="1:16">
      <c r="A5290" s="214"/>
      <c r="B5290" s="438"/>
      <c r="C5290" s="215"/>
      <c r="D5290" s="217"/>
      <c r="E5290" s="217"/>
      <c r="F5290" s="218" t="s">
        <v>88</v>
      </c>
      <c r="G5290" s="687" t="str">
        <f>IF(B5289=0,"-",VLOOKUP(B5289,Presupuesto!$A$5:$C$119,3,FALSE))</f>
        <v>ML</v>
      </c>
      <c r="H5290" s="687"/>
      <c r="I5290" s="687"/>
      <c r="J5290" s="687"/>
      <c r="K5290" s="688"/>
    </row>
    <row r="5291" spans="1:16" ht="13.5" thickBot="1">
      <c r="A5291" s="213" t="s">
        <v>64</v>
      </c>
      <c r="B5291" s="438"/>
      <c r="C5291" s="215"/>
      <c r="D5291" s="217"/>
      <c r="E5291" s="217"/>
      <c r="F5291" s="216"/>
      <c r="G5291" s="219"/>
      <c r="I5291" s="324"/>
      <c r="J5291" s="295"/>
      <c r="K5291" s="296"/>
      <c r="L5291" s="296"/>
      <c r="M5291" s="296"/>
      <c r="N5291" s="296"/>
      <c r="O5291" s="296"/>
    </row>
    <row r="5292" spans="1:16" s="220" customFormat="1" ht="13.5" thickTop="1">
      <c r="A5292" s="221" t="s">
        <v>57</v>
      </c>
      <c r="B5292" s="447" t="s">
        <v>65</v>
      </c>
      <c r="C5292" s="222" t="s">
        <v>66</v>
      </c>
      <c r="D5292" s="223" t="s">
        <v>74</v>
      </c>
      <c r="E5292" s="224" t="s">
        <v>100</v>
      </c>
      <c r="F5292" s="224" t="s">
        <v>79</v>
      </c>
      <c r="G5292" s="225" t="s">
        <v>70</v>
      </c>
      <c r="I5292" s="657"/>
      <c r="J5292" s="226"/>
      <c r="O5292" s="296"/>
    </row>
    <row r="5293" spans="1:16">
      <c r="A5293" s="227" t="str">
        <f t="shared" ref="A5293:A5304" si="959">IF(I5293=0,"-",VLOOKUP(I5293,EQUIPOS,2,FALSE))</f>
        <v>-</v>
      </c>
      <c r="B5293" s="228"/>
      <c r="C5293" s="228"/>
      <c r="D5293" s="494"/>
      <c r="E5293" s="229">
        <f t="shared" ref="E5293:E5304" si="960">IF(I5293=0,0,VLOOKUP(I5293,EQUIPOS,4,FALSE))</f>
        <v>0</v>
      </c>
      <c r="F5293" s="230">
        <f t="shared" ref="F5293:F5304" si="961">IF(D5293=0,0,E5293/D5293)</f>
        <v>0</v>
      </c>
      <c r="G5293" s="231"/>
      <c r="I5293" s="658"/>
    </row>
    <row r="5294" spans="1:16">
      <c r="A5294" s="227" t="str">
        <f t="shared" si="959"/>
        <v>-</v>
      </c>
      <c r="B5294" s="228"/>
      <c r="C5294" s="228"/>
      <c r="D5294" s="494"/>
      <c r="E5294" s="229">
        <f t="shared" si="960"/>
        <v>0</v>
      </c>
      <c r="F5294" s="230">
        <f t="shared" si="961"/>
        <v>0</v>
      </c>
      <c r="G5294" s="232"/>
      <c r="I5294" s="658"/>
    </row>
    <row r="5295" spans="1:16">
      <c r="A5295" s="227" t="str">
        <f t="shared" si="959"/>
        <v>-</v>
      </c>
      <c r="B5295" s="228"/>
      <c r="C5295" s="228"/>
      <c r="D5295" s="494"/>
      <c r="E5295" s="229">
        <f t="shared" si="960"/>
        <v>0</v>
      </c>
      <c r="F5295" s="230">
        <f t="shared" si="961"/>
        <v>0</v>
      </c>
      <c r="G5295" s="232"/>
      <c r="I5295" s="658"/>
    </row>
    <row r="5296" spans="1:16">
      <c r="A5296" s="227" t="str">
        <f t="shared" si="959"/>
        <v>-</v>
      </c>
      <c r="B5296" s="228"/>
      <c r="C5296" s="228"/>
      <c r="D5296" s="494"/>
      <c r="E5296" s="229">
        <f t="shared" si="960"/>
        <v>0</v>
      </c>
      <c r="F5296" s="230">
        <f t="shared" si="961"/>
        <v>0</v>
      </c>
      <c r="G5296" s="232"/>
      <c r="I5296" s="658"/>
    </row>
    <row r="5297" spans="1:15">
      <c r="A5297" s="227" t="str">
        <f t="shared" si="959"/>
        <v>-</v>
      </c>
      <c r="B5297" s="228"/>
      <c r="C5297" s="228"/>
      <c r="D5297" s="494"/>
      <c r="E5297" s="229">
        <f t="shared" si="960"/>
        <v>0</v>
      </c>
      <c r="F5297" s="230">
        <f t="shared" si="961"/>
        <v>0</v>
      </c>
      <c r="G5297" s="232"/>
      <c r="I5297" s="658"/>
    </row>
    <row r="5298" spans="1:15">
      <c r="A5298" s="227" t="str">
        <f t="shared" si="959"/>
        <v>-</v>
      </c>
      <c r="B5298" s="228"/>
      <c r="C5298" s="228"/>
      <c r="D5298" s="494"/>
      <c r="E5298" s="229">
        <f t="shared" si="960"/>
        <v>0</v>
      </c>
      <c r="F5298" s="230">
        <f t="shared" si="961"/>
        <v>0</v>
      </c>
      <c r="G5298" s="232"/>
      <c r="I5298" s="658"/>
    </row>
    <row r="5299" spans="1:15">
      <c r="A5299" s="227" t="str">
        <f t="shared" si="959"/>
        <v>-</v>
      </c>
      <c r="B5299" s="228"/>
      <c r="C5299" s="228"/>
      <c r="D5299" s="494"/>
      <c r="E5299" s="229">
        <f t="shared" si="960"/>
        <v>0</v>
      </c>
      <c r="F5299" s="230">
        <f t="shared" si="961"/>
        <v>0</v>
      </c>
      <c r="G5299" s="232"/>
      <c r="I5299" s="658"/>
    </row>
    <row r="5300" spans="1:15">
      <c r="A5300" s="227" t="str">
        <f t="shared" si="959"/>
        <v>-</v>
      </c>
      <c r="B5300" s="228"/>
      <c r="C5300" s="228"/>
      <c r="D5300" s="494"/>
      <c r="E5300" s="229">
        <f t="shared" si="960"/>
        <v>0</v>
      </c>
      <c r="F5300" s="230">
        <f t="shared" si="961"/>
        <v>0</v>
      </c>
      <c r="G5300" s="232"/>
      <c r="I5300" s="658"/>
    </row>
    <row r="5301" spans="1:15">
      <c r="A5301" s="227" t="str">
        <f t="shared" si="959"/>
        <v>-</v>
      </c>
      <c r="B5301" s="228"/>
      <c r="C5301" s="228"/>
      <c r="D5301" s="494"/>
      <c r="E5301" s="229">
        <f t="shared" si="960"/>
        <v>0</v>
      </c>
      <c r="F5301" s="230">
        <f t="shared" si="961"/>
        <v>0</v>
      </c>
      <c r="G5301" s="232"/>
      <c r="I5301" s="658"/>
    </row>
    <row r="5302" spans="1:15">
      <c r="A5302" s="227" t="str">
        <f t="shared" si="959"/>
        <v>-</v>
      </c>
      <c r="B5302" s="228"/>
      <c r="C5302" s="228"/>
      <c r="D5302" s="494"/>
      <c r="E5302" s="229">
        <f t="shared" si="960"/>
        <v>0</v>
      </c>
      <c r="F5302" s="230">
        <f t="shared" si="961"/>
        <v>0</v>
      </c>
      <c r="G5302" s="232"/>
      <c r="I5302" s="658"/>
    </row>
    <row r="5303" spans="1:15">
      <c r="A5303" s="227" t="str">
        <f t="shared" si="959"/>
        <v>-</v>
      </c>
      <c r="B5303" s="228"/>
      <c r="C5303" s="228"/>
      <c r="D5303" s="494"/>
      <c r="E5303" s="229">
        <f t="shared" si="960"/>
        <v>0</v>
      </c>
      <c r="F5303" s="230">
        <f t="shared" si="961"/>
        <v>0</v>
      </c>
      <c r="G5303" s="232"/>
      <c r="I5303" s="658"/>
    </row>
    <row r="5304" spans="1:15">
      <c r="A5304" s="227" t="str">
        <f t="shared" si="959"/>
        <v>-</v>
      </c>
      <c r="B5304" s="228"/>
      <c r="C5304" s="228"/>
      <c r="D5304" s="494"/>
      <c r="E5304" s="229">
        <f t="shared" si="960"/>
        <v>0</v>
      </c>
      <c r="F5304" s="230">
        <f t="shared" si="961"/>
        <v>0</v>
      </c>
      <c r="G5304" s="232"/>
      <c r="I5304" s="658"/>
    </row>
    <row r="5305" spans="1:15" ht="13.5" thickBot="1">
      <c r="A5305" s="234"/>
      <c r="B5305" s="456"/>
      <c r="C5305" s="235"/>
      <c r="D5305" s="503"/>
      <c r="E5305" s="237"/>
      <c r="F5305" s="238" t="s">
        <v>80</v>
      </c>
      <c r="G5305" s="239">
        <f>ROUND(SUM(F5293:F5304),0)</f>
        <v>0</v>
      </c>
      <c r="I5305" s="659"/>
    </row>
    <row r="5306" spans="1:15" ht="13.5" thickTop="1">
      <c r="A5306" s="240" t="s">
        <v>67</v>
      </c>
      <c r="B5306" s="446"/>
      <c r="C5306" s="241"/>
      <c r="D5306" s="509"/>
      <c r="E5306" s="243"/>
      <c r="F5306" s="242"/>
      <c r="G5306" s="244"/>
      <c r="I5306" s="659"/>
    </row>
    <row r="5307" spans="1:15" s="220" customFormat="1" ht="26">
      <c r="A5307" s="245" t="s">
        <v>57</v>
      </c>
      <c r="B5307" s="455"/>
      <c r="C5307" s="247" t="s">
        <v>58</v>
      </c>
      <c r="D5307" s="515" t="s">
        <v>68</v>
      </c>
      <c r="E5307" s="248" t="s">
        <v>69</v>
      </c>
      <c r="F5307" s="249" t="s">
        <v>79</v>
      </c>
      <c r="G5307" s="250" t="s">
        <v>70</v>
      </c>
      <c r="I5307" s="657"/>
      <c r="J5307" s="226"/>
      <c r="O5307" s="296"/>
    </row>
    <row r="5308" spans="1:15">
      <c r="A5308" s="748" t="str">
        <f t="shared" ref="A5308:A5319" si="962">IF(I5308=0,"",VLOOKUP(I5308,MATERIALES,2,FALSE))</f>
        <v/>
      </c>
      <c r="B5308" s="749"/>
      <c r="C5308" s="251" t="str">
        <f t="shared" ref="C5308:C5316" si="963">IF(I5308=0,"",VLOOKUP(I5308,MATERIALES,3,FALSE))</f>
        <v/>
      </c>
      <c r="D5308" s="494"/>
      <c r="E5308" s="252">
        <f t="shared" ref="E5308:E5319" si="964">IF(I5308=0,0,VLOOKUP(I5308,MATERIALES,4,FALSE))</f>
        <v>0</v>
      </c>
      <c r="F5308" s="230">
        <f>D5308*E5308</f>
        <v>0</v>
      </c>
      <c r="G5308" s="231"/>
      <c r="I5308" s="658"/>
    </row>
    <row r="5309" spans="1:15">
      <c r="A5309" s="748" t="str">
        <f t="shared" si="962"/>
        <v/>
      </c>
      <c r="B5309" s="749"/>
      <c r="C5309" s="251" t="str">
        <f t="shared" si="963"/>
        <v/>
      </c>
      <c r="D5309" s="494"/>
      <c r="E5309" s="252">
        <f t="shared" si="964"/>
        <v>0</v>
      </c>
      <c r="F5309" s="230">
        <f t="shared" ref="F5309:F5319" si="965">D5309*E5309</f>
        <v>0</v>
      </c>
      <c r="G5309" s="232"/>
      <c r="I5309" s="658"/>
    </row>
    <row r="5310" spans="1:15">
      <c r="A5310" s="748" t="str">
        <f t="shared" si="962"/>
        <v/>
      </c>
      <c r="B5310" s="749"/>
      <c r="C5310" s="251" t="str">
        <f t="shared" si="963"/>
        <v/>
      </c>
      <c r="D5310" s="494"/>
      <c r="E5310" s="252">
        <f t="shared" si="964"/>
        <v>0</v>
      </c>
      <c r="F5310" s="230">
        <f t="shared" si="965"/>
        <v>0</v>
      </c>
      <c r="G5310" s="232"/>
      <c r="I5310" s="658"/>
    </row>
    <row r="5311" spans="1:15">
      <c r="A5311" s="748" t="str">
        <f t="shared" si="962"/>
        <v/>
      </c>
      <c r="B5311" s="749"/>
      <c r="C5311" s="251" t="str">
        <f t="shared" si="963"/>
        <v/>
      </c>
      <c r="D5311" s="494"/>
      <c r="E5311" s="252">
        <f t="shared" si="964"/>
        <v>0</v>
      </c>
      <c r="F5311" s="230">
        <f t="shared" si="965"/>
        <v>0</v>
      </c>
      <c r="G5311" s="232"/>
      <c r="I5311" s="658"/>
    </row>
    <row r="5312" spans="1:15">
      <c r="A5312" s="748" t="str">
        <f t="shared" si="962"/>
        <v/>
      </c>
      <c r="B5312" s="749"/>
      <c r="C5312" s="251" t="str">
        <f t="shared" si="963"/>
        <v/>
      </c>
      <c r="D5312" s="494"/>
      <c r="E5312" s="252">
        <f t="shared" si="964"/>
        <v>0</v>
      </c>
      <c r="F5312" s="230">
        <f t="shared" si="965"/>
        <v>0</v>
      </c>
      <c r="G5312" s="232"/>
      <c r="I5312" s="658"/>
    </row>
    <row r="5313" spans="1:9">
      <c r="A5313" s="748" t="str">
        <f t="shared" si="962"/>
        <v/>
      </c>
      <c r="B5313" s="749"/>
      <c r="C5313" s="251" t="str">
        <f t="shared" si="963"/>
        <v/>
      </c>
      <c r="D5313" s="494"/>
      <c r="E5313" s="252">
        <f t="shared" si="964"/>
        <v>0</v>
      </c>
      <c r="F5313" s="230">
        <f t="shared" si="965"/>
        <v>0</v>
      </c>
      <c r="G5313" s="232"/>
      <c r="I5313" s="658"/>
    </row>
    <row r="5314" spans="1:9">
      <c r="A5314" s="748" t="str">
        <f t="shared" si="962"/>
        <v/>
      </c>
      <c r="B5314" s="749"/>
      <c r="C5314" s="251" t="str">
        <f t="shared" si="963"/>
        <v/>
      </c>
      <c r="D5314" s="494"/>
      <c r="E5314" s="252">
        <f t="shared" si="964"/>
        <v>0</v>
      </c>
      <c r="F5314" s="230">
        <f t="shared" si="965"/>
        <v>0</v>
      </c>
      <c r="G5314" s="232"/>
      <c r="I5314" s="658"/>
    </row>
    <row r="5315" spans="1:9">
      <c r="A5315" s="748" t="str">
        <f t="shared" si="962"/>
        <v/>
      </c>
      <c r="B5315" s="749"/>
      <c r="C5315" s="251" t="str">
        <f t="shared" si="963"/>
        <v/>
      </c>
      <c r="D5315" s="494"/>
      <c r="E5315" s="252">
        <f t="shared" si="964"/>
        <v>0</v>
      </c>
      <c r="F5315" s="230">
        <f t="shared" si="965"/>
        <v>0</v>
      </c>
      <c r="G5315" s="253"/>
      <c r="I5315" s="658"/>
    </row>
    <row r="5316" spans="1:9">
      <c r="A5316" s="748" t="str">
        <f t="shared" si="962"/>
        <v/>
      </c>
      <c r="B5316" s="749"/>
      <c r="C5316" s="251" t="str">
        <f t="shared" si="963"/>
        <v/>
      </c>
      <c r="D5316" s="494"/>
      <c r="E5316" s="252">
        <f t="shared" si="964"/>
        <v>0</v>
      </c>
      <c r="F5316" s="230">
        <f t="shared" si="965"/>
        <v>0</v>
      </c>
      <c r="G5316" s="232"/>
      <c r="I5316" s="658"/>
    </row>
    <row r="5317" spans="1:9">
      <c r="A5317" s="748" t="str">
        <f t="shared" si="962"/>
        <v/>
      </c>
      <c r="B5317" s="749"/>
      <c r="C5317" s="251"/>
      <c r="D5317" s="494"/>
      <c r="E5317" s="252">
        <f t="shared" si="964"/>
        <v>0</v>
      </c>
      <c r="F5317" s="230">
        <f t="shared" si="965"/>
        <v>0</v>
      </c>
      <c r="G5317" s="232"/>
      <c r="I5317" s="658"/>
    </row>
    <row r="5318" spans="1:9">
      <c r="A5318" s="748" t="str">
        <f t="shared" si="962"/>
        <v/>
      </c>
      <c r="B5318" s="749"/>
      <c r="C5318" s="251"/>
      <c r="D5318" s="494"/>
      <c r="E5318" s="252">
        <f t="shared" si="964"/>
        <v>0</v>
      </c>
      <c r="F5318" s="230">
        <f t="shared" si="965"/>
        <v>0</v>
      </c>
      <c r="G5318" s="232"/>
      <c r="I5318" s="658"/>
    </row>
    <row r="5319" spans="1:9">
      <c r="A5319" s="748" t="str">
        <f t="shared" si="962"/>
        <v/>
      </c>
      <c r="B5319" s="749"/>
      <c r="C5319" s="251" t="str">
        <f t="shared" ref="C5319" si="966">IF(I5319=0,"",VLOOKUP(I5319,MATERIALES,3,FALSE))</f>
        <v/>
      </c>
      <c r="D5319" s="494"/>
      <c r="E5319" s="252">
        <f t="shared" si="964"/>
        <v>0</v>
      </c>
      <c r="F5319" s="230">
        <f t="shared" si="965"/>
        <v>0</v>
      </c>
      <c r="G5319" s="233"/>
      <c r="I5319" s="658"/>
    </row>
    <row r="5320" spans="1:9" ht="26.25" customHeight="1" thickBot="1">
      <c r="A5320" s="214"/>
      <c r="B5320" s="438"/>
      <c r="C5320" s="215"/>
      <c r="D5320" s="483"/>
      <c r="E5320" s="254"/>
      <c r="F5320" s="255" t="s">
        <v>81</v>
      </c>
      <c r="G5320" s="253">
        <f>ROUND(SUM(F5308:F5319),0)</f>
        <v>0</v>
      </c>
      <c r="I5320" s="659"/>
    </row>
    <row r="5321" spans="1:9" ht="14" thickTop="1" thickBot="1">
      <c r="A5321" s="256" t="s">
        <v>72</v>
      </c>
      <c r="B5321" s="445"/>
      <c r="C5321" s="257"/>
      <c r="D5321" s="523"/>
      <c r="E5321" s="259"/>
      <c r="F5321" s="258"/>
      <c r="G5321" s="260"/>
      <c r="I5321" s="659"/>
    </row>
    <row r="5322" spans="1:9" ht="13.5" thickTop="1">
      <c r="A5322" s="245" t="s">
        <v>57</v>
      </c>
      <c r="B5322" s="455"/>
      <c r="C5322" s="248" t="s">
        <v>71</v>
      </c>
      <c r="D5322" s="515" t="s">
        <v>75</v>
      </c>
      <c r="E5322" s="248" t="s">
        <v>98</v>
      </c>
      <c r="F5322" s="249" t="s">
        <v>79</v>
      </c>
      <c r="G5322" s="250" t="s">
        <v>70</v>
      </c>
      <c r="I5322" s="659"/>
    </row>
    <row r="5323" spans="1:9">
      <c r="A5323" s="748" t="str">
        <f>IF(I5323=0,"",VLOOKUP(I5323,EQUIPOS,2,FALSE))</f>
        <v/>
      </c>
      <c r="B5323" s="749"/>
      <c r="C5323" s="467"/>
      <c r="D5323" s="494"/>
      <c r="E5323" s="252">
        <f>IF(I5323=0,0,VLOOKUP(I5323,EQUIPOS,4,FALSE))</f>
        <v>0</v>
      </c>
      <c r="F5323" s="230">
        <f>C5323*D5323*E5323</f>
        <v>0</v>
      </c>
      <c r="G5323" s="231"/>
      <c r="I5323" s="658"/>
    </row>
    <row r="5324" spans="1:9">
      <c r="A5324" s="748" t="str">
        <f>IF(I5324=0,"",VLOOKUP(I5324,EQUIPOS,2,FALSE))</f>
        <v/>
      </c>
      <c r="B5324" s="749"/>
      <c r="C5324" s="195"/>
      <c r="D5324" s="494"/>
      <c r="E5324" s="252">
        <f>IF(I5324=0,0,VLOOKUP(I5324,EQUIPOS,4,FALSE))</f>
        <v>0</v>
      </c>
      <c r="F5324" s="230">
        <f t="shared" ref="F5324:F5327" si="967">C5324*D5324*E5324</f>
        <v>0</v>
      </c>
      <c r="G5324" s="232"/>
      <c r="I5324" s="658"/>
    </row>
    <row r="5325" spans="1:9">
      <c r="A5325" s="748" t="str">
        <f>IF(I5325=0,"",VLOOKUP(I5325,EQUIPOS,2,FALSE))</f>
        <v/>
      </c>
      <c r="B5325" s="749"/>
      <c r="C5325" s="195"/>
      <c r="D5325" s="494"/>
      <c r="E5325" s="252">
        <f>IF(I5325=0,0,VLOOKUP(I5325,EQUIPOS,4,FALSE))</f>
        <v>0</v>
      </c>
      <c r="F5325" s="230">
        <f t="shared" si="967"/>
        <v>0</v>
      </c>
      <c r="G5325" s="232"/>
      <c r="I5325" s="658"/>
    </row>
    <row r="5326" spans="1:9">
      <c r="A5326" s="748" t="str">
        <f>IF(I5326=0,"",VLOOKUP(I5326,EQUIPOS,2,FALSE))</f>
        <v/>
      </c>
      <c r="B5326" s="749"/>
      <c r="C5326" s="195"/>
      <c r="D5326" s="494"/>
      <c r="E5326" s="252">
        <f>IF(I5326=0,0,VLOOKUP(I5326,EQUIPOS,4,FALSE))</f>
        <v>0</v>
      </c>
      <c r="F5326" s="230">
        <f t="shared" si="967"/>
        <v>0</v>
      </c>
      <c r="G5326" s="232"/>
      <c r="I5326" s="658"/>
    </row>
    <row r="5327" spans="1:9">
      <c r="A5327" s="748" t="str">
        <f>IF(I5327=0,"",VLOOKUP(I5327,EQUIPOS,2,FALSE))</f>
        <v/>
      </c>
      <c r="B5327" s="749"/>
      <c r="C5327" s="195"/>
      <c r="D5327" s="494"/>
      <c r="E5327" s="252">
        <f>IF(I5327=0,0,VLOOKUP(I5327,EQUIPOS,4,FALSE))</f>
        <v>0</v>
      </c>
      <c r="F5327" s="230">
        <f t="shared" si="967"/>
        <v>0</v>
      </c>
      <c r="G5327" s="233"/>
      <c r="I5327" s="658"/>
    </row>
    <row r="5328" spans="1:9" ht="30.75" customHeight="1" thickBot="1">
      <c r="A5328" s="234"/>
      <c r="B5328" s="456"/>
      <c r="C5328" s="235"/>
      <c r="D5328" s="503"/>
      <c r="E5328" s="261"/>
      <c r="F5328" s="238" t="s">
        <v>82</v>
      </c>
      <c r="G5328" s="262">
        <f>ROUND(SUM(F5323:F5327),0)</f>
        <v>0</v>
      </c>
      <c r="I5328" s="659"/>
    </row>
    <row r="5329" spans="1:9" ht="13.5" thickTop="1">
      <c r="A5329" s="240" t="s">
        <v>73</v>
      </c>
      <c r="B5329" s="446"/>
      <c r="C5329" s="241"/>
      <c r="D5329" s="509"/>
      <c r="E5329" s="243"/>
      <c r="F5329" s="242"/>
      <c r="G5329" s="244"/>
      <c r="I5329" s="659"/>
    </row>
    <row r="5330" spans="1:9" ht="26">
      <c r="A5330" s="245" t="s">
        <v>57</v>
      </c>
      <c r="B5330" s="454" t="s">
        <v>58</v>
      </c>
      <c r="C5330" s="247" t="s">
        <v>68</v>
      </c>
      <c r="D5330" s="515" t="s">
        <v>74</v>
      </c>
      <c r="E5330" s="248" t="s">
        <v>69</v>
      </c>
      <c r="F5330" s="249" t="s">
        <v>79</v>
      </c>
      <c r="G5330" s="250" t="s">
        <v>70</v>
      </c>
      <c r="H5330" s="220"/>
      <c r="I5330" s="657"/>
    </row>
    <row r="5331" spans="1:9">
      <c r="A5331" s="263" t="str">
        <f t="shared" ref="A5331:A5342" si="968">IF(I5331=0,"",VLOOKUP(I5331,MANOOBRA,2,FALSE))</f>
        <v/>
      </c>
      <c r="B5331" s="444" t="str">
        <f t="shared" ref="B5331:B5342" si="969">IF(I5331=0,"",VLOOKUP(I5331,MANOOBRA,3,FALSE))</f>
        <v/>
      </c>
      <c r="C5331" s="195"/>
      <c r="D5331" s="527"/>
      <c r="E5331" s="252">
        <f t="shared" ref="E5331:E5342" si="970">IF(I5331=0,0,VLOOKUP(I5331,MANOOBRA,4,FALSE))</f>
        <v>0</v>
      </c>
      <c r="F5331" s="230">
        <f>IF(D5331=0,0,C5331*E5331/D5331)</f>
        <v>0</v>
      </c>
      <c r="G5331" s="231"/>
      <c r="I5331" s="658"/>
    </row>
    <row r="5332" spans="1:9">
      <c r="A5332" s="263" t="str">
        <f t="shared" si="968"/>
        <v/>
      </c>
      <c r="B5332" s="444" t="str">
        <f t="shared" si="969"/>
        <v/>
      </c>
      <c r="C5332" s="195"/>
      <c r="D5332" s="563"/>
      <c r="E5332" s="252">
        <f t="shared" si="970"/>
        <v>0</v>
      </c>
      <c r="F5332" s="230">
        <f t="shared" ref="F5332:F5342" si="971">IF(D5332=0,0,C5332*E5332/D5332)</f>
        <v>0</v>
      </c>
      <c r="G5332" s="232"/>
      <c r="I5332" s="658"/>
    </row>
    <row r="5333" spans="1:9">
      <c r="A5333" s="263" t="str">
        <f t="shared" si="968"/>
        <v/>
      </c>
      <c r="B5333" s="444" t="str">
        <f t="shared" si="969"/>
        <v/>
      </c>
      <c r="C5333" s="195"/>
      <c r="D5333" s="527"/>
      <c r="E5333" s="252">
        <f t="shared" si="970"/>
        <v>0</v>
      </c>
      <c r="F5333" s="230">
        <f t="shared" si="971"/>
        <v>0</v>
      </c>
      <c r="G5333" s="232"/>
      <c r="I5333" s="658"/>
    </row>
    <row r="5334" spans="1:9">
      <c r="A5334" s="263" t="str">
        <f t="shared" si="968"/>
        <v/>
      </c>
      <c r="B5334" s="444" t="str">
        <f t="shared" si="969"/>
        <v/>
      </c>
      <c r="C5334" s="195"/>
      <c r="D5334" s="527"/>
      <c r="E5334" s="252">
        <f t="shared" si="970"/>
        <v>0</v>
      </c>
      <c r="F5334" s="230">
        <f t="shared" si="971"/>
        <v>0</v>
      </c>
      <c r="G5334" s="232"/>
      <c r="I5334" s="658"/>
    </row>
    <row r="5335" spans="1:9">
      <c r="A5335" s="263" t="str">
        <f t="shared" si="968"/>
        <v/>
      </c>
      <c r="B5335" s="444" t="str">
        <f t="shared" si="969"/>
        <v/>
      </c>
      <c r="C5335" s="195"/>
      <c r="D5335" s="527"/>
      <c r="E5335" s="252">
        <f t="shared" si="970"/>
        <v>0</v>
      </c>
      <c r="F5335" s="230">
        <f t="shared" si="971"/>
        <v>0</v>
      </c>
      <c r="G5335" s="232"/>
      <c r="I5335" s="658"/>
    </row>
    <row r="5336" spans="1:9">
      <c r="A5336" s="263" t="str">
        <f t="shared" si="968"/>
        <v/>
      </c>
      <c r="B5336" s="444" t="str">
        <f t="shared" si="969"/>
        <v/>
      </c>
      <c r="C5336" s="195"/>
      <c r="D5336" s="527"/>
      <c r="E5336" s="252">
        <f t="shared" si="970"/>
        <v>0</v>
      </c>
      <c r="F5336" s="230">
        <f t="shared" si="971"/>
        <v>0</v>
      </c>
      <c r="G5336" s="232"/>
      <c r="I5336" s="658"/>
    </row>
    <row r="5337" spans="1:9">
      <c r="A5337" s="263" t="str">
        <f t="shared" si="968"/>
        <v/>
      </c>
      <c r="B5337" s="444" t="str">
        <f t="shared" si="969"/>
        <v/>
      </c>
      <c r="C5337" s="195"/>
      <c r="D5337" s="527"/>
      <c r="E5337" s="252">
        <f t="shared" si="970"/>
        <v>0</v>
      </c>
      <c r="F5337" s="230">
        <f t="shared" si="971"/>
        <v>0</v>
      </c>
      <c r="G5337" s="232"/>
      <c r="I5337" s="658"/>
    </row>
    <row r="5338" spans="1:9">
      <c r="A5338" s="263" t="str">
        <f t="shared" si="968"/>
        <v/>
      </c>
      <c r="B5338" s="444" t="str">
        <f t="shared" si="969"/>
        <v/>
      </c>
      <c r="C5338" s="195"/>
      <c r="D5338" s="527"/>
      <c r="E5338" s="252">
        <f t="shared" si="970"/>
        <v>0</v>
      </c>
      <c r="F5338" s="230">
        <f t="shared" si="971"/>
        <v>0</v>
      </c>
      <c r="G5338" s="232"/>
      <c r="I5338" s="658"/>
    </row>
    <row r="5339" spans="1:9">
      <c r="A5339" s="263" t="str">
        <f t="shared" si="968"/>
        <v/>
      </c>
      <c r="B5339" s="444" t="str">
        <f t="shared" si="969"/>
        <v/>
      </c>
      <c r="C5339" s="195"/>
      <c r="D5339" s="527"/>
      <c r="E5339" s="252">
        <f t="shared" si="970"/>
        <v>0</v>
      </c>
      <c r="F5339" s="230">
        <f t="shared" si="971"/>
        <v>0</v>
      </c>
      <c r="G5339" s="232"/>
      <c r="I5339" s="658"/>
    </row>
    <row r="5340" spans="1:9">
      <c r="A5340" s="263" t="str">
        <f t="shared" si="968"/>
        <v/>
      </c>
      <c r="B5340" s="444" t="str">
        <f t="shared" si="969"/>
        <v/>
      </c>
      <c r="C5340" s="195"/>
      <c r="D5340" s="527"/>
      <c r="E5340" s="252">
        <f t="shared" si="970"/>
        <v>0</v>
      </c>
      <c r="F5340" s="230">
        <f t="shared" si="971"/>
        <v>0</v>
      </c>
      <c r="G5340" s="232"/>
      <c r="I5340" s="658"/>
    </row>
    <row r="5341" spans="1:9">
      <c r="A5341" s="263" t="str">
        <f t="shared" si="968"/>
        <v/>
      </c>
      <c r="B5341" s="444" t="str">
        <f t="shared" si="969"/>
        <v/>
      </c>
      <c r="C5341" s="195"/>
      <c r="D5341" s="527"/>
      <c r="E5341" s="252">
        <f t="shared" si="970"/>
        <v>0</v>
      </c>
      <c r="F5341" s="230">
        <f t="shared" si="971"/>
        <v>0</v>
      </c>
      <c r="G5341" s="232"/>
      <c r="I5341" s="658"/>
    </row>
    <row r="5342" spans="1:9">
      <c r="A5342" s="263" t="str">
        <f t="shared" si="968"/>
        <v/>
      </c>
      <c r="B5342" s="444" t="str">
        <f t="shared" si="969"/>
        <v/>
      </c>
      <c r="C5342" s="195"/>
      <c r="D5342" s="527"/>
      <c r="E5342" s="252">
        <f t="shared" si="970"/>
        <v>0</v>
      </c>
      <c r="F5342" s="230">
        <f t="shared" si="971"/>
        <v>0</v>
      </c>
      <c r="G5342" s="233"/>
      <c r="I5342" s="658"/>
    </row>
    <row r="5343" spans="1:9" ht="31.5" customHeight="1" thickBot="1">
      <c r="A5343" s="234"/>
      <c r="B5343" s="456"/>
      <c r="C5343" s="235"/>
      <c r="D5343" s="237"/>
      <c r="E5343" s="237"/>
      <c r="F5343" s="238" t="s">
        <v>83</v>
      </c>
      <c r="G5343" s="262">
        <f>ROUND(SUM(F5331:F5342),0)</f>
        <v>0</v>
      </c>
      <c r="I5343" s="659"/>
    </row>
    <row r="5344" spans="1:9" ht="13.5" thickTop="1">
      <c r="A5344" s="186" t="s">
        <v>76</v>
      </c>
      <c r="B5344" s="446"/>
      <c r="C5344" s="241"/>
      <c r="D5344" s="243"/>
      <c r="E5344" s="243"/>
      <c r="F5344" s="242"/>
      <c r="G5344" s="244"/>
      <c r="I5344" s="659"/>
    </row>
    <row r="5345" spans="1:16">
      <c r="A5345" s="245" t="s">
        <v>57</v>
      </c>
      <c r="B5345" s="455"/>
      <c r="C5345" s="246"/>
      <c r="D5345" s="317"/>
      <c r="E5345" s="248" t="s">
        <v>77</v>
      </c>
      <c r="F5345" s="249" t="s">
        <v>78</v>
      </c>
      <c r="G5345" s="264" t="s">
        <v>77</v>
      </c>
      <c r="H5345" s="220"/>
      <c r="I5345" s="657"/>
    </row>
    <row r="5346" spans="1:16">
      <c r="A5346" s="185" t="s">
        <v>87</v>
      </c>
      <c r="B5346" s="453"/>
      <c r="C5346" s="265"/>
      <c r="D5346" s="318"/>
      <c r="E5346" s="229">
        <f>ROUND(SUM(G5305,G5320,G5328,G5343),2)</f>
        <v>0</v>
      </c>
      <c r="F5346" s="266">
        <f>A</f>
        <v>0</v>
      </c>
      <c r="G5346" s="267">
        <f>E5346*F5346</f>
        <v>0</v>
      </c>
      <c r="I5346" s="659"/>
    </row>
    <row r="5347" spans="1:16">
      <c r="A5347" s="185" t="s">
        <v>85</v>
      </c>
      <c r="B5347" s="453"/>
      <c r="C5347" s="265"/>
      <c r="D5347" s="318"/>
      <c r="E5347" s="229">
        <f>SUM(G5305,G5320,G5328,G5343)</f>
        <v>0</v>
      </c>
      <c r="F5347" s="266">
        <f>I</f>
        <v>0</v>
      </c>
      <c r="G5347" s="267">
        <f>E5347*F5347</f>
        <v>0</v>
      </c>
      <c r="I5347" s="659"/>
    </row>
    <row r="5348" spans="1:16">
      <c r="A5348" s="185" t="s">
        <v>86</v>
      </c>
      <c r="B5348" s="453"/>
      <c r="C5348" s="265"/>
      <c r="D5348" s="318"/>
      <c r="E5348" s="229">
        <f>SUM(G5305,G5320,G5328,G5343)</f>
        <v>0</v>
      </c>
      <c r="F5348" s="266">
        <f>U</f>
        <v>0</v>
      </c>
      <c r="G5348" s="267">
        <f>E5348*F5348</f>
        <v>0</v>
      </c>
      <c r="I5348" s="659"/>
    </row>
    <row r="5349" spans="1:16" ht="33" customHeight="1" thickBot="1">
      <c r="A5349" s="234"/>
      <c r="B5349" s="456"/>
      <c r="C5349" s="235"/>
      <c r="D5349" s="237"/>
      <c r="E5349" s="237"/>
      <c r="F5349" s="268" t="s">
        <v>84</v>
      </c>
      <c r="G5349" s="262">
        <f>SUM(G5346:G5348)</f>
        <v>0</v>
      </c>
      <c r="I5349" s="659"/>
      <c r="J5349" s="295"/>
      <c r="K5349" s="296"/>
      <c r="L5349" s="296"/>
      <c r="M5349" s="296"/>
      <c r="N5349" s="296"/>
      <c r="O5349" s="296"/>
    </row>
    <row r="5350" spans="1:16" s="211" customFormat="1" ht="14" thickTop="1" thickBot="1">
      <c r="A5350" s="269"/>
      <c r="B5350" s="443"/>
      <c r="C5350" s="270"/>
      <c r="D5350" s="319"/>
      <c r="E5350" s="271" t="s">
        <v>89</v>
      </c>
      <c r="F5350" s="272"/>
      <c r="G5350" s="273">
        <f>ROUND(SUM(G5305,G5320,G5328,G5343,G5349),0)</f>
        <v>0</v>
      </c>
      <c r="I5350" s="660"/>
      <c r="J5350" s="212" t="str">
        <f>B5289</f>
        <v>3,4,4</v>
      </c>
      <c r="K5350" s="274">
        <f>E5346</f>
        <v>0</v>
      </c>
      <c r="L5350" s="294">
        <f>G5346</f>
        <v>0</v>
      </c>
      <c r="M5350" s="294">
        <f>G5347</f>
        <v>0</v>
      </c>
      <c r="N5350" s="294">
        <f>G5348</f>
        <v>0</v>
      </c>
      <c r="O5350" s="299">
        <f>SUM(K5350:N5350)</f>
        <v>0</v>
      </c>
      <c r="P5350" s="294"/>
    </row>
    <row r="5351" spans="1:16" ht="13.5" thickTop="1">
      <c r="A5351" s="275" t="s">
        <v>97</v>
      </c>
      <c r="B5351" s="438"/>
      <c r="C5351" s="215"/>
      <c r="D5351" s="217"/>
      <c r="E5351" s="217"/>
      <c r="F5351" s="216"/>
      <c r="G5351" s="219"/>
      <c r="I5351" s="659"/>
      <c r="P5351" s="294"/>
    </row>
    <row r="5352" spans="1:16">
      <c r="A5352" s="275"/>
      <c r="B5352" s="452"/>
      <c r="C5352" s="276"/>
      <c r="D5352" s="320"/>
      <c r="E5352" s="217"/>
      <c r="F5352" s="216"/>
      <c r="G5352" s="277">
        <f ca="1">TODAY()</f>
        <v>44839</v>
      </c>
      <c r="I5352" s="659"/>
      <c r="P5352" s="294"/>
    </row>
    <row r="5353" spans="1:16" ht="13.5" thickBot="1">
      <c r="A5353" s="234"/>
      <c r="B5353" s="456"/>
      <c r="C5353" s="235"/>
      <c r="D5353" s="237"/>
      <c r="E5353" s="237"/>
      <c r="F5353" s="236"/>
      <c r="G5353" s="278"/>
      <c r="I5353" s="659"/>
      <c r="P5353" s="294"/>
    </row>
    <row r="5354" spans="1:16" s="199" customFormat="1" ht="13.5" thickTop="1">
      <c r="A5354" s="196" t="s">
        <v>109</v>
      </c>
      <c r="B5354" s="458"/>
      <c r="C5354" s="196"/>
      <c r="D5354" s="198"/>
      <c r="E5354" s="198"/>
      <c r="F5354" s="197"/>
      <c r="G5354" s="197"/>
      <c r="I5354" s="321"/>
      <c r="J5354" s="200"/>
      <c r="O5354" s="297"/>
    </row>
    <row r="5355" spans="1:16" s="199" customFormat="1">
      <c r="A5355" s="196" t="str">
        <f>CONCATENATE('Prestaciones y AIU'!A5113," ANALISIS DE PRECIOS UNITARIOS")</f>
        <v xml:space="preserve"> ANALISIS DE PRECIOS UNITARIOS</v>
      </c>
      <c r="B5355" s="458"/>
      <c r="C5355" s="196"/>
      <c r="D5355" s="198"/>
      <c r="E5355" s="198"/>
      <c r="F5355" s="197"/>
      <c r="G5355" s="197"/>
      <c r="I5355" s="321"/>
      <c r="J5355" s="200"/>
      <c r="O5355" s="297"/>
    </row>
    <row r="5356" spans="1:16" s="199" customFormat="1">
      <c r="A5356" s="196" t="str">
        <f>Objeto_LIC</f>
        <v>OPTIMIZACION DEL SISTEMA DE ABASTECIMIENTO (ADUCCION, PRETRATAMIENTO Y CONDUCCION) DEL MUNICPIO DE TAME, DEPARTAMENTO DE ARAUCA</v>
      </c>
      <c r="B5356" s="458"/>
      <c r="C5356" s="196"/>
      <c r="D5356" s="198"/>
      <c r="E5356" s="198"/>
      <c r="F5356" s="197"/>
      <c r="G5356" s="197"/>
      <c r="I5356" s="321"/>
      <c r="J5356" s="200"/>
      <c r="O5356" s="297"/>
    </row>
    <row r="5357" spans="1:16" s="199" customFormat="1">
      <c r="A5357" s="196"/>
      <c r="B5357" s="458"/>
      <c r="C5357" s="196"/>
      <c r="D5357" s="198"/>
      <c r="E5357" s="198"/>
      <c r="F5357" s="197"/>
      <c r="G5357" s="197"/>
      <c r="I5357" s="321"/>
      <c r="J5357" s="200"/>
      <c r="O5357" s="297"/>
    </row>
    <row r="5358" spans="1:16" ht="13.5" thickBot="1">
      <c r="A5358" s="201"/>
      <c r="B5358" s="448"/>
      <c r="C5358" s="201"/>
      <c r="D5358" s="203"/>
      <c r="E5358" s="203"/>
      <c r="F5358" s="202"/>
      <c r="G5358" s="202"/>
    </row>
    <row r="5359" spans="1:16" s="211" customFormat="1" ht="13.5" thickTop="1">
      <c r="A5359" s="206"/>
      <c r="B5359" s="457"/>
      <c r="C5359" s="207"/>
      <c r="D5359" s="209"/>
      <c r="E5359" s="209"/>
      <c r="F5359" s="208"/>
      <c r="G5359" s="210" t="s">
        <v>110</v>
      </c>
      <c r="I5359" s="323"/>
      <c r="J5359" s="212"/>
      <c r="O5359" s="297"/>
    </row>
    <row r="5360" spans="1:16">
      <c r="A5360" s="213" t="s">
        <v>62</v>
      </c>
      <c r="B5360" s="750">
        <f>Proponente</f>
        <v>0</v>
      </c>
      <c r="C5360" s="750"/>
      <c r="D5360" s="750"/>
      <c r="E5360" s="750"/>
      <c r="F5360" s="750"/>
      <c r="G5360" s="751"/>
    </row>
    <row r="5361" spans="1:15" ht="41.5" customHeight="1">
      <c r="A5361" s="213" t="s">
        <v>63</v>
      </c>
      <c r="B5361" s="470" t="s">
        <v>404</v>
      </c>
      <c r="C5361" s="750" t="str">
        <f>VLOOKUP(B5361,Presupuesto!$A$4:$B$106,2,FALSE)</f>
        <v>Suministro e instalación pasa muro en HD L=0,60M  extremos brida ANSI B-16.1. diámetro 20". incluye unión brida por acople universal de 20" e incluye empaques, tornillos y Recibrimiento con pintura epoxica</v>
      </c>
      <c r="D5361" s="750"/>
      <c r="E5361" s="750"/>
      <c r="F5361" s="750"/>
      <c r="G5361" s="751"/>
    </row>
    <row r="5362" spans="1:15">
      <c r="A5362" s="214"/>
      <c r="B5362" s="438"/>
      <c r="C5362" s="215"/>
      <c r="D5362" s="217"/>
      <c r="E5362" s="217"/>
      <c r="F5362" s="218" t="s">
        <v>88</v>
      </c>
      <c r="G5362" s="582" t="str">
        <f>IF(B5361=0,"-",VLOOKUP(B5361,Presupuesto!$A$5:$C$119,3,FALSE))</f>
        <v>UND</v>
      </c>
      <c r="H5362" s="582"/>
      <c r="I5362" s="582"/>
      <c r="J5362" s="582"/>
      <c r="K5362" s="583"/>
    </row>
    <row r="5363" spans="1:15" ht="13.5" thickBot="1">
      <c r="A5363" s="213" t="s">
        <v>64</v>
      </c>
      <c r="B5363" s="438"/>
      <c r="C5363" s="215"/>
      <c r="D5363" s="217"/>
      <c r="E5363" s="217"/>
      <c r="F5363" s="216"/>
      <c r="G5363" s="219"/>
      <c r="I5363" s="324"/>
      <c r="J5363" s="295"/>
      <c r="K5363" s="296"/>
      <c r="L5363" s="296"/>
      <c r="M5363" s="296"/>
      <c r="N5363" s="296"/>
      <c r="O5363" s="296"/>
    </row>
    <row r="5364" spans="1:15" s="220" customFormat="1" ht="13.5" thickTop="1">
      <c r="A5364" s="221" t="s">
        <v>57</v>
      </c>
      <c r="B5364" s="447" t="s">
        <v>65</v>
      </c>
      <c r="C5364" s="222" t="s">
        <v>66</v>
      </c>
      <c r="D5364" s="223" t="s">
        <v>74</v>
      </c>
      <c r="E5364" s="224" t="s">
        <v>100</v>
      </c>
      <c r="F5364" s="224" t="s">
        <v>79</v>
      </c>
      <c r="G5364" s="225" t="s">
        <v>70</v>
      </c>
      <c r="I5364" s="657"/>
      <c r="J5364" s="226"/>
      <c r="O5364" s="296"/>
    </row>
    <row r="5365" spans="1:15">
      <c r="A5365" s="227" t="str">
        <f t="shared" ref="A5365:A5376" si="972">IF(I5365=0,"-",VLOOKUP(I5365,EQUIPOS,2,FALSE))</f>
        <v>-</v>
      </c>
      <c r="B5365" s="228"/>
      <c r="C5365" s="228"/>
      <c r="D5365" s="651"/>
      <c r="E5365" s="229">
        <f t="shared" ref="E5365:E5376" si="973">IF(I5365=0,0,VLOOKUP(I5365,EQUIPOS,4,FALSE))</f>
        <v>0</v>
      </c>
      <c r="F5365" s="230">
        <f t="shared" ref="F5365:F5376" si="974">IF(D5365=0,0,E5365/D5365)</f>
        <v>0</v>
      </c>
      <c r="G5365" s="231"/>
      <c r="I5365" s="658"/>
    </row>
    <row r="5366" spans="1:15">
      <c r="A5366" s="227" t="str">
        <f t="shared" si="972"/>
        <v>-</v>
      </c>
      <c r="B5366" s="228"/>
      <c r="C5366" s="228"/>
      <c r="D5366" s="651"/>
      <c r="E5366" s="229">
        <f t="shared" si="973"/>
        <v>0</v>
      </c>
      <c r="F5366" s="230">
        <f t="shared" si="974"/>
        <v>0</v>
      </c>
      <c r="G5366" s="232"/>
      <c r="I5366" s="658"/>
    </row>
    <row r="5367" spans="1:15">
      <c r="A5367" s="227" t="str">
        <f t="shared" si="972"/>
        <v>-</v>
      </c>
      <c r="B5367" s="228"/>
      <c r="C5367" s="228"/>
      <c r="D5367" s="651"/>
      <c r="E5367" s="229">
        <f t="shared" si="973"/>
        <v>0</v>
      </c>
      <c r="F5367" s="230">
        <f t="shared" si="974"/>
        <v>0</v>
      </c>
      <c r="G5367" s="232"/>
      <c r="I5367" s="658"/>
    </row>
    <row r="5368" spans="1:15">
      <c r="A5368" s="227" t="str">
        <f t="shared" si="972"/>
        <v>-</v>
      </c>
      <c r="B5368" s="228"/>
      <c r="C5368" s="228"/>
      <c r="D5368" s="651"/>
      <c r="E5368" s="229">
        <f t="shared" si="973"/>
        <v>0</v>
      </c>
      <c r="F5368" s="230">
        <f t="shared" si="974"/>
        <v>0</v>
      </c>
      <c r="G5368" s="232"/>
      <c r="I5368" s="658"/>
    </row>
    <row r="5369" spans="1:15">
      <c r="A5369" s="227" t="str">
        <f t="shared" si="972"/>
        <v>-</v>
      </c>
      <c r="B5369" s="228"/>
      <c r="C5369" s="228"/>
      <c r="D5369" s="651"/>
      <c r="E5369" s="229">
        <f t="shared" si="973"/>
        <v>0</v>
      </c>
      <c r="F5369" s="230">
        <f t="shared" si="974"/>
        <v>0</v>
      </c>
      <c r="G5369" s="232"/>
      <c r="I5369" s="658"/>
    </row>
    <row r="5370" spans="1:15">
      <c r="A5370" s="227" t="str">
        <f t="shared" si="972"/>
        <v>-</v>
      </c>
      <c r="B5370" s="228"/>
      <c r="C5370" s="228"/>
      <c r="D5370" s="651"/>
      <c r="E5370" s="229">
        <f t="shared" si="973"/>
        <v>0</v>
      </c>
      <c r="F5370" s="230">
        <f t="shared" si="974"/>
        <v>0</v>
      </c>
      <c r="G5370" s="232"/>
      <c r="I5370" s="658"/>
    </row>
    <row r="5371" spans="1:15">
      <c r="A5371" s="227" t="str">
        <f t="shared" si="972"/>
        <v>-</v>
      </c>
      <c r="B5371" s="228"/>
      <c r="C5371" s="228"/>
      <c r="D5371" s="494"/>
      <c r="E5371" s="229">
        <f t="shared" si="973"/>
        <v>0</v>
      </c>
      <c r="F5371" s="230">
        <f t="shared" si="974"/>
        <v>0</v>
      </c>
      <c r="G5371" s="232"/>
      <c r="I5371" s="658"/>
    </row>
    <row r="5372" spans="1:15">
      <c r="A5372" s="227" t="str">
        <f t="shared" si="972"/>
        <v>-</v>
      </c>
      <c r="B5372" s="228"/>
      <c r="C5372" s="228"/>
      <c r="D5372" s="494"/>
      <c r="E5372" s="229">
        <f t="shared" si="973"/>
        <v>0</v>
      </c>
      <c r="F5372" s="230">
        <f t="shared" si="974"/>
        <v>0</v>
      </c>
      <c r="G5372" s="232"/>
      <c r="I5372" s="658"/>
    </row>
    <row r="5373" spans="1:15">
      <c r="A5373" s="227" t="str">
        <f t="shared" si="972"/>
        <v>-</v>
      </c>
      <c r="B5373" s="228"/>
      <c r="C5373" s="228"/>
      <c r="D5373" s="494"/>
      <c r="E5373" s="229">
        <f t="shared" si="973"/>
        <v>0</v>
      </c>
      <c r="F5373" s="230">
        <f t="shared" si="974"/>
        <v>0</v>
      </c>
      <c r="G5373" s="232"/>
      <c r="I5373" s="658"/>
    </row>
    <row r="5374" spans="1:15">
      <c r="A5374" s="227" t="str">
        <f t="shared" si="972"/>
        <v>-</v>
      </c>
      <c r="B5374" s="228"/>
      <c r="C5374" s="228"/>
      <c r="D5374" s="494"/>
      <c r="E5374" s="229">
        <f t="shared" si="973"/>
        <v>0</v>
      </c>
      <c r="F5374" s="230">
        <f t="shared" si="974"/>
        <v>0</v>
      </c>
      <c r="G5374" s="232"/>
      <c r="I5374" s="658"/>
    </row>
    <row r="5375" spans="1:15">
      <c r="A5375" s="227" t="str">
        <f t="shared" si="972"/>
        <v>-</v>
      </c>
      <c r="B5375" s="228"/>
      <c r="C5375" s="228"/>
      <c r="D5375" s="494"/>
      <c r="E5375" s="229">
        <f t="shared" si="973"/>
        <v>0</v>
      </c>
      <c r="F5375" s="230">
        <f t="shared" si="974"/>
        <v>0</v>
      </c>
      <c r="G5375" s="232"/>
      <c r="I5375" s="658"/>
    </row>
    <row r="5376" spans="1:15">
      <c r="A5376" s="227" t="str">
        <f t="shared" si="972"/>
        <v>-</v>
      </c>
      <c r="B5376" s="228"/>
      <c r="C5376" s="228"/>
      <c r="D5376" s="494"/>
      <c r="E5376" s="229">
        <f t="shared" si="973"/>
        <v>0</v>
      </c>
      <c r="F5376" s="230">
        <f t="shared" si="974"/>
        <v>0</v>
      </c>
      <c r="G5376" s="232"/>
      <c r="I5376" s="658"/>
    </row>
    <row r="5377" spans="1:15" ht="13.5" thickBot="1">
      <c r="A5377" s="234"/>
      <c r="B5377" s="456"/>
      <c r="C5377" s="235"/>
      <c r="D5377" s="503"/>
      <c r="E5377" s="237"/>
      <c r="F5377" s="238" t="s">
        <v>80</v>
      </c>
      <c r="G5377" s="239">
        <f>ROUND(SUM(F5365:F5376),0)</f>
        <v>0</v>
      </c>
      <c r="I5377" s="659"/>
    </row>
    <row r="5378" spans="1:15" ht="13.5" thickTop="1">
      <c r="A5378" s="240" t="s">
        <v>67</v>
      </c>
      <c r="B5378" s="446"/>
      <c r="C5378" s="241"/>
      <c r="D5378" s="509"/>
      <c r="E5378" s="243"/>
      <c r="F5378" s="242"/>
      <c r="G5378" s="244"/>
      <c r="I5378" s="659"/>
    </row>
    <row r="5379" spans="1:15" s="220" customFormat="1" ht="26">
      <c r="A5379" s="245" t="s">
        <v>57</v>
      </c>
      <c r="B5379" s="455"/>
      <c r="C5379" s="247" t="s">
        <v>58</v>
      </c>
      <c r="D5379" s="515" t="s">
        <v>68</v>
      </c>
      <c r="E5379" s="248" t="s">
        <v>69</v>
      </c>
      <c r="F5379" s="249" t="s">
        <v>79</v>
      </c>
      <c r="G5379" s="250" t="s">
        <v>70</v>
      </c>
      <c r="I5379" s="657"/>
      <c r="J5379" s="226"/>
      <c r="O5379" s="296"/>
    </row>
    <row r="5380" spans="1:15">
      <c r="A5380" s="748" t="str">
        <f t="shared" ref="A5380:A5391" si="975">IF(I5380=0,"",VLOOKUP(I5380,MATERIALES,2,FALSE))</f>
        <v/>
      </c>
      <c r="B5380" s="749"/>
      <c r="C5380" s="251" t="str">
        <f t="shared" ref="C5380:C5388" si="976">IF(I5380=0,"",VLOOKUP(I5380,MATERIALES,3,FALSE))</f>
        <v/>
      </c>
      <c r="D5380" s="494"/>
      <c r="E5380" s="252">
        <f t="shared" ref="E5380:E5391" si="977">IF(I5380=0,0,VLOOKUP(I5380,MATERIALES,4,FALSE))</f>
        <v>0</v>
      </c>
      <c r="F5380" s="230">
        <f>D5380*E5380</f>
        <v>0</v>
      </c>
      <c r="G5380" s="231"/>
      <c r="I5380" s="658"/>
    </row>
    <row r="5381" spans="1:15">
      <c r="A5381" s="748" t="str">
        <f t="shared" si="975"/>
        <v/>
      </c>
      <c r="B5381" s="749"/>
      <c r="C5381" s="251" t="str">
        <f t="shared" si="976"/>
        <v/>
      </c>
      <c r="D5381" s="494"/>
      <c r="E5381" s="252">
        <f t="shared" si="977"/>
        <v>0</v>
      </c>
      <c r="F5381" s="230">
        <f t="shared" ref="F5381:F5391" si="978">D5381*E5381</f>
        <v>0</v>
      </c>
      <c r="G5381" s="232"/>
      <c r="I5381" s="658"/>
    </row>
    <row r="5382" spans="1:15">
      <c r="A5382" s="748" t="str">
        <f t="shared" si="975"/>
        <v/>
      </c>
      <c r="B5382" s="749"/>
      <c r="C5382" s="251" t="str">
        <f t="shared" si="976"/>
        <v/>
      </c>
      <c r="D5382" s="494"/>
      <c r="E5382" s="252">
        <f t="shared" si="977"/>
        <v>0</v>
      </c>
      <c r="F5382" s="230">
        <f t="shared" si="978"/>
        <v>0</v>
      </c>
      <c r="G5382" s="232"/>
      <c r="I5382" s="658"/>
    </row>
    <row r="5383" spans="1:15">
      <c r="A5383" s="748" t="str">
        <f t="shared" si="975"/>
        <v/>
      </c>
      <c r="B5383" s="749"/>
      <c r="C5383" s="251" t="str">
        <f t="shared" si="976"/>
        <v/>
      </c>
      <c r="D5383" s="494"/>
      <c r="E5383" s="252">
        <f t="shared" si="977"/>
        <v>0</v>
      </c>
      <c r="F5383" s="230">
        <f t="shared" si="978"/>
        <v>0</v>
      </c>
      <c r="G5383" s="232"/>
      <c r="I5383" s="658"/>
    </row>
    <row r="5384" spans="1:15">
      <c r="A5384" s="748" t="str">
        <f t="shared" si="975"/>
        <v/>
      </c>
      <c r="B5384" s="749"/>
      <c r="C5384" s="251" t="str">
        <f t="shared" si="976"/>
        <v/>
      </c>
      <c r="D5384" s="494"/>
      <c r="E5384" s="252">
        <f t="shared" si="977"/>
        <v>0</v>
      </c>
      <c r="F5384" s="230">
        <f t="shared" si="978"/>
        <v>0</v>
      </c>
      <c r="G5384" s="232"/>
      <c r="I5384" s="658"/>
    </row>
    <row r="5385" spans="1:15">
      <c r="A5385" s="748" t="str">
        <f t="shared" si="975"/>
        <v/>
      </c>
      <c r="B5385" s="749"/>
      <c r="C5385" s="251" t="str">
        <f t="shared" si="976"/>
        <v/>
      </c>
      <c r="D5385" s="494"/>
      <c r="E5385" s="252">
        <f t="shared" si="977"/>
        <v>0</v>
      </c>
      <c r="F5385" s="230">
        <f t="shared" si="978"/>
        <v>0</v>
      </c>
      <c r="G5385" s="232"/>
      <c r="I5385" s="658"/>
    </row>
    <row r="5386" spans="1:15">
      <c r="A5386" s="748" t="str">
        <f t="shared" si="975"/>
        <v/>
      </c>
      <c r="B5386" s="749"/>
      <c r="C5386" s="251" t="str">
        <f t="shared" si="976"/>
        <v/>
      </c>
      <c r="D5386" s="494"/>
      <c r="E5386" s="252">
        <f t="shared" si="977"/>
        <v>0</v>
      </c>
      <c r="F5386" s="230">
        <f t="shared" si="978"/>
        <v>0</v>
      </c>
      <c r="G5386" s="232"/>
      <c r="I5386" s="658"/>
    </row>
    <row r="5387" spans="1:15">
      <c r="A5387" s="748" t="str">
        <f t="shared" si="975"/>
        <v/>
      </c>
      <c r="B5387" s="749"/>
      <c r="C5387" s="251" t="str">
        <f t="shared" si="976"/>
        <v/>
      </c>
      <c r="D5387" s="494"/>
      <c r="E5387" s="252">
        <f t="shared" si="977"/>
        <v>0</v>
      </c>
      <c r="F5387" s="230">
        <f t="shared" si="978"/>
        <v>0</v>
      </c>
      <c r="G5387" s="253"/>
      <c r="I5387" s="658"/>
    </row>
    <row r="5388" spans="1:15">
      <c r="A5388" s="748" t="str">
        <f t="shared" si="975"/>
        <v/>
      </c>
      <c r="B5388" s="749"/>
      <c r="C5388" s="251" t="str">
        <f t="shared" si="976"/>
        <v/>
      </c>
      <c r="D5388" s="494"/>
      <c r="E5388" s="252">
        <f t="shared" si="977"/>
        <v>0</v>
      </c>
      <c r="F5388" s="230">
        <f t="shared" si="978"/>
        <v>0</v>
      </c>
      <c r="G5388" s="232"/>
      <c r="I5388" s="658"/>
    </row>
    <row r="5389" spans="1:15">
      <c r="A5389" s="748" t="str">
        <f t="shared" si="975"/>
        <v/>
      </c>
      <c r="B5389" s="749"/>
      <c r="C5389" s="251"/>
      <c r="D5389" s="494"/>
      <c r="E5389" s="252">
        <f t="shared" si="977"/>
        <v>0</v>
      </c>
      <c r="F5389" s="230">
        <f t="shared" si="978"/>
        <v>0</v>
      </c>
      <c r="G5389" s="232"/>
      <c r="I5389" s="658"/>
    </row>
    <row r="5390" spans="1:15">
      <c r="A5390" s="748" t="str">
        <f t="shared" si="975"/>
        <v/>
      </c>
      <c r="B5390" s="749"/>
      <c r="C5390" s="251"/>
      <c r="D5390" s="494"/>
      <c r="E5390" s="252">
        <f t="shared" si="977"/>
        <v>0</v>
      </c>
      <c r="F5390" s="230">
        <f t="shared" si="978"/>
        <v>0</v>
      </c>
      <c r="G5390" s="232"/>
      <c r="I5390" s="658"/>
    </row>
    <row r="5391" spans="1:15">
      <c r="A5391" s="748" t="str">
        <f t="shared" si="975"/>
        <v/>
      </c>
      <c r="B5391" s="749"/>
      <c r="C5391" s="251" t="str">
        <f t="shared" ref="C5391" si="979">IF(I5391=0,"",VLOOKUP(I5391,MATERIALES,3,FALSE))</f>
        <v/>
      </c>
      <c r="D5391" s="494"/>
      <c r="E5391" s="252">
        <f t="shared" si="977"/>
        <v>0</v>
      </c>
      <c r="F5391" s="230">
        <f t="shared" si="978"/>
        <v>0</v>
      </c>
      <c r="G5391" s="233"/>
      <c r="I5391" s="658"/>
    </row>
    <row r="5392" spans="1:15" ht="26.25" customHeight="1" thickBot="1">
      <c r="A5392" s="214"/>
      <c r="B5392" s="438"/>
      <c r="C5392" s="215"/>
      <c r="D5392" s="483"/>
      <c r="E5392" s="254"/>
      <c r="F5392" s="255" t="s">
        <v>81</v>
      </c>
      <c r="G5392" s="253">
        <f>ROUND(SUM(F5380:F5391),0)</f>
        <v>0</v>
      </c>
      <c r="I5392" s="659"/>
    </row>
    <row r="5393" spans="1:9" ht="14" thickTop="1" thickBot="1">
      <c r="A5393" s="256" t="s">
        <v>72</v>
      </c>
      <c r="B5393" s="445"/>
      <c r="C5393" s="257"/>
      <c r="D5393" s="523"/>
      <c r="E5393" s="259"/>
      <c r="F5393" s="258"/>
      <c r="G5393" s="260"/>
      <c r="I5393" s="659"/>
    </row>
    <row r="5394" spans="1:9" ht="13.5" thickTop="1">
      <c r="A5394" s="245" t="s">
        <v>57</v>
      </c>
      <c r="B5394" s="455"/>
      <c r="C5394" s="248" t="s">
        <v>71</v>
      </c>
      <c r="D5394" s="515" t="s">
        <v>75</v>
      </c>
      <c r="E5394" s="248" t="s">
        <v>98</v>
      </c>
      <c r="F5394" s="249" t="s">
        <v>79</v>
      </c>
      <c r="G5394" s="250" t="s">
        <v>70</v>
      </c>
      <c r="I5394" s="659"/>
    </row>
    <row r="5395" spans="1:9">
      <c r="A5395" s="748" t="str">
        <f>IF(I5395=0,"",VLOOKUP(I5395,EQUIPOS,2,FALSE))</f>
        <v/>
      </c>
      <c r="B5395" s="749"/>
      <c r="C5395" s="195"/>
      <c r="D5395" s="494"/>
      <c r="E5395" s="252">
        <f>IF(I5395=0,0,VLOOKUP(I5395,EQUIPOS,4,FALSE))</f>
        <v>0</v>
      </c>
      <c r="F5395" s="230">
        <f>C5395*D5395*E5395</f>
        <v>0</v>
      </c>
      <c r="G5395" s="231"/>
      <c r="I5395" s="658"/>
    </row>
    <row r="5396" spans="1:9">
      <c r="A5396" s="748" t="str">
        <f>IF(I5396=0,"",VLOOKUP(I5396,EQUIPOS,2,FALSE))</f>
        <v/>
      </c>
      <c r="B5396" s="749"/>
      <c r="C5396" s="195"/>
      <c r="D5396" s="494"/>
      <c r="E5396" s="252">
        <f>IF(I5396=0,0,VLOOKUP(I5396,EQUIPOS,4,FALSE))</f>
        <v>0</v>
      </c>
      <c r="F5396" s="230">
        <f t="shared" ref="F5396:F5399" si="980">C5396*D5396*E5396</f>
        <v>0</v>
      </c>
      <c r="G5396" s="232"/>
      <c r="I5396" s="658"/>
    </row>
    <row r="5397" spans="1:9">
      <c r="A5397" s="748" t="str">
        <f>IF(I5397=0,"",VLOOKUP(I5397,EQUIPOS,2,FALSE))</f>
        <v/>
      </c>
      <c r="B5397" s="749"/>
      <c r="C5397" s="195"/>
      <c r="D5397" s="494"/>
      <c r="E5397" s="252">
        <f>IF(I5397=0,0,VLOOKUP(I5397,EQUIPOS,4,FALSE))</f>
        <v>0</v>
      </c>
      <c r="F5397" s="230">
        <f t="shared" si="980"/>
        <v>0</v>
      </c>
      <c r="G5397" s="232"/>
      <c r="I5397" s="658"/>
    </row>
    <row r="5398" spans="1:9">
      <c r="A5398" s="748" t="str">
        <f>IF(I5398=0,"",VLOOKUP(I5398,EQUIPOS,2,FALSE))</f>
        <v/>
      </c>
      <c r="B5398" s="749"/>
      <c r="C5398" s="195"/>
      <c r="D5398" s="494"/>
      <c r="E5398" s="252">
        <f>IF(I5398=0,0,VLOOKUP(I5398,EQUIPOS,4,FALSE))</f>
        <v>0</v>
      </c>
      <c r="F5398" s="230">
        <f t="shared" si="980"/>
        <v>0</v>
      </c>
      <c r="G5398" s="232"/>
      <c r="I5398" s="658"/>
    </row>
    <row r="5399" spans="1:9">
      <c r="A5399" s="748" t="str">
        <f>IF(I5399=0,"",VLOOKUP(I5399,EQUIPOS,2,FALSE))</f>
        <v/>
      </c>
      <c r="B5399" s="749"/>
      <c r="C5399" s="195"/>
      <c r="D5399" s="494"/>
      <c r="E5399" s="252">
        <f>IF(I5399=0,0,VLOOKUP(I5399,EQUIPOS,4,FALSE))</f>
        <v>0</v>
      </c>
      <c r="F5399" s="230">
        <f t="shared" si="980"/>
        <v>0</v>
      </c>
      <c r="G5399" s="233"/>
      <c r="I5399" s="658"/>
    </row>
    <row r="5400" spans="1:9" ht="30.75" customHeight="1" thickBot="1">
      <c r="A5400" s="234"/>
      <c r="B5400" s="456"/>
      <c r="C5400" s="235"/>
      <c r="D5400" s="503"/>
      <c r="E5400" s="261"/>
      <c r="F5400" s="238" t="s">
        <v>82</v>
      </c>
      <c r="G5400" s="262">
        <f>ROUND(SUM(F5395:F5399),0)</f>
        <v>0</v>
      </c>
      <c r="I5400" s="659"/>
    </row>
    <row r="5401" spans="1:9" ht="13.5" thickTop="1">
      <c r="A5401" s="240" t="s">
        <v>73</v>
      </c>
      <c r="B5401" s="446"/>
      <c r="C5401" s="241"/>
      <c r="D5401" s="509"/>
      <c r="E5401" s="243"/>
      <c r="F5401" s="242"/>
      <c r="G5401" s="244"/>
      <c r="I5401" s="659"/>
    </row>
    <row r="5402" spans="1:9" ht="26">
      <c r="A5402" s="245" t="s">
        <v>57</v>
      </c>
      <c r="B5402" s="454" t="s">
        <v>58</v>
      </c>
      <c r="C5402" s="247" t="s">
        <v>68</v>
      </c>
      <c r="D5402" s="515" t="s">
        <v>74</v>
      </c>
      <c r="E5402" s="248" t="s">
        <v>69</v>
      </c>
      <c r="F5402" s="249" t="s">
        <v>79</v>
      </c>
      <c r="G5402" s="250" t="s">
        <v>70</v>
      </c>
      <c r="H5402" s="220"/>
      <c r="I5402" s="657"/>
    </row>
    <row r="5403" spans="1:9">
      <c r="A5403" s="263" t="str">
        <f t="shared" ref="A5403:A5414" si="981">IF(I5403=0,"",VLOOKUP(I5403,MANOOBRA,2,FALSE))</f>
        <v/>
      </c>
      <c r="B5403" s="444" t="str">
        <f t="shared" ref="B5403:B5414" si="982">IF(I5403=0,"",VLOOKUP(I5403,MANOOBRA,3,FALSE))</f>
        <v/>
      </c>
      <c r="C5403" s="195"/>
      <c r="D5403" s="563"/>
      <c r="E5403" s="252">
        <f t="shared" ref="E5403:E5414" si="983">IF(I5403=0,0,VLOOKUP(I5403,MANOOBRA,4,FALSE))</f>
        <v>0</v>
      </c>
      <c r="F5403" s="230">
        <f>IF(D5403=0,0,C5403*E5403/D5403)</f>
        <v>0</v>
      </c>
      <c r="G5403" s="231"/>
      <c r="I5403" s="658"/>
    </row>
    <row r="5404" spans="1:9">
      <c r="A5404" s="263" t="str">
        <f t="shared" si="981"/>
        <v/>
      </c>
      <c r="B5404" s="444" t="str">
        <f t="shared" si="982"/>
        <v/>
      </c>
      <c r="C5404" s="195"/>
      <c r="D5404" s="563"/>
      <c r="E5404" s="252">
        <f t="shared" si="983"/>
        <v>0</v>
      </c>
      <c r="F5404" s="230">
        <f t="shared" ref="F5404:F5414" si="984">IF(D5404=0,0,C5404*E5404/D5404)</f>
        <v>0</v>
      </c>
      <c r="G5404" s="232"/>
      <c r="I5404" s="658"/>
    </row>
    <row r="5405" spans="1:9">
      <c r="A5405" s="263" t="str">
        <f t="shared" si="981"/>
        <v/>
      </c>
      <c r="B5405" s="444" t="str">
        <f t="shared" si="982"/>
        <v/>
      </c>
      <c r="C5405" s="195"/>
      <c r="D5405" s="563"/>
      <c r="E5405" s="252">
        <f t="shared" si="983"/>
        <v>0</v>
      </c>
      <c r="F5405" s="230">
        <f t="shared" si="984"/>
        <v>0</v>
      </c>
      <c r="G5405" s="232"/>
      <c r="I5405" s="658"/>
    </row>
    <row r="5406" spans="1:9">
      <c r="A5406" s="263" t="str">
        <f t="shared" si="981"/>
        <v/>
      </c>
      <c r="B5406" s="444" t="str">
        <f t="shared" si="982"/>
        <v/>
      </c>
      <c r="C5406" s="195"/>
      <c r="D5406" s="563"/>
      <c r="E5406" s="252">
        <f t="shared" si="983"/>
        <v>0</v>
      </c>
      <c r="F5406" s="230">
        <f t="shared" si="984"/>
        <v>0</v>
      </c>
      <c r="G5406" s="232"/>
      <c r="I5406" s="658"/>
    </row>
    <row r="5407" spans="1:9">
      <c r="A5407" s="263" t="str">
        <f t="shared" si="981"/>
        <v/>
      </c>
      <c r="B5407" s="444" t="str">
        <f t="shared" si="982"/>
        <v/>
      </c>
      <c r="C5407" s="195"/>
      <c r="D5407" s="563"/>
      <c r="E5407" s="252">
        <f t="shared" si="983"/>
        <v>0</v>
      </c>
      <c r="F5407" s="230">
        <f t="shared" si="984"/>
        <v>0</v>
      </c>
      <c r="G5407" s="232"/>
      <c r="I5407" s="658"/>
    </row>
    <row r="5408" spans="1:9">
      <c r="A5408" s="263" t="str">
        <f t="shared" si="981"/>
        <v/>
      </c>
      <c r="B5408" s="444" t="str">
        <f t="shared" si="982"/>
        <v/>
      </c>
      <c r="C5408" s="195"/>
      <c r="D5408" s="527"/>
      <c r="E5408" s="252">
        <f t="shared" si="983"/>
        <v>0</v>
      </c>
      <c r="F5408" s="230">
        <f t="shared" si="984"/>
        <v>0</v>
      </c>
      <c r="G5408" s="232"/>
      <c r="I5408" s="658"/>
    </row>
    <row r="5409" spans="1:16">
      <c r="A5409" s="263" t="str">
        <f t="shared" si="981"/>
        <v/>
      </c>
      <c r="B5409" s="444" t="str">
        <f t="shared" si="982"/>
        <v/>
      </c>
      <c r="C5409" s="195"/>
      <c r="D5409" s="527"/>
      <c r="E5409" s="252">
        <f t="shared" si="983"/>
        <v>0</v>
      </c>
      <c r="F5409" s="230">
        <f t="shared" si="984"/>
        <v>0</v>
      </c>
      <c r="G5409" s="232"/>
      <c r="I5409" s="658"/>
    </row>
    <row r="5410" spans="1:16">
      <c r="A5410" s="263" t="str">
        <f t="shared" si="981"/>
        <v/>
      </c>
      <c r="B5410" s="444" t="str">
        <f t="shared" si="982"/>
        <v/>
      </c>
      <c r="C5410" s="195"/>
      <c r="D5410" s="527"/>
      <c r="E5410" s="252">
        <f t="shared" si="983"/>
        <v>0</v>
      </c>
      <c r="F5410" s="230">
        <f t="shared" si="984"/>
        <v>0</v>
      </c>
      <c r="G5410" s="232"/>
      <c r="I5410" s="658"/>
    </row>
    <row r="5411" spans="1:16">
      <c r="A5411" s="263" t="str">
        <f t="shared" si="981"/>
        <v/>
      </c>
      <c r="B5411" s="444" t="str">
        <f t="shared" si="982"/>
        <v/>
      </c>
      <c r="C5411" s="195"/>
      <c r="D5411" s="527"/>
      <c r="E5411" s="252">
        <f t="shared" si="983"/>
        <v>0</v>
      </c>
      <c r="F5411" s="230">
        <f t="shared" si="984"/>
        <v>0</v>
      </c>
      <c r="G5411" s="232"/>
      <c r="I5411" s="658"/>
    </row>
    <row r="5412" spans="1:16">
      <c r="A5412" s="263" t="str">
        <f t="shared" si="981"/>
        <v/>
      </c>
      <c r="B5412" s="444" t="str">
        <f t="shared" si="982"/>
        <v/>
      </c>
      <c r="C5412" s="195"/>
      <c r="D5412" s="527"/>
      <c r="E5412" s="252">
        <f t="shared" si="983"/>
        <v>0</v>
      </c>
      <c r="F5412" s="230">
        <f t="shared" si="984"/>
        <v>0</v>
      </c>
      <c r="G5412" s="232"/>
      <c r="I5412" s="658"/>
    </row>
    <row r="5413" spans="1:16">
      <c r="A5413" s="263" t="str">
        <f t="shared" si="981"/>
        <v/>
      </c>
      <c r="B5413" s="444" t="str">
        <f t="shared" si="982"/>
        <v/>
      </c>
      <c r="C5413" s="195"/>
      <c r="D5413" s="527"/>
      <c r="E5413" s="252">
        <f t="shared" si="983"/>
        <v>0</v>
      </c>
      <c r="F5413" s="230">
        <f t="shared" si="984"/>
        <v>0</v>
      </c>
      <c r="G5413" s="232"/>
      <c r="I5413" s="658"/>
    </row>
    <row r="5414" spans="1:16">
      <c r="A5414" s="263" t="str">
        <f t="shared" si="981"/>
        <v/>
      </c>
      <c r="B5414" s="444" t="str">
        <f t="shared" si="982"/>
        <v/>
      </c>
      <c r="C5414" s="195"/>
      <c r="D5414" s="527"/>
      <c r="E5414" s="252">
        <f t="shared" si="983"/>
        <v>0</v>
      </c>
      <c r="F5414" s="230">
        <f t="shared" si="984"/>
        <v>0</v>
      </c>
      <c r="G5414" s="233"/>
      <c r="I5414" s="658"/>
    </row>
    <row r="5415" spans="1:16" ht="31.5" customHeight="1" thickBot="1">
      <c r="A5415" s="234"/>
      <c r="B5415" s="456"/>
      <c r="C5415" s="235"/>
      <c r="D5415" s="237"/>
      <c r="E5415" s="237"/>
      <c r="F5415" s="238" t="s">
        <v>83</v>
      </c>
      <c r="G5415" s="262">
        <f>ROUND(SUM(F5403:F5414),0)</f>
        <v>0</v>
      </c>
      <c r="I5415" s="659"/>
    </row>
    <row r="5416" spans="1:16" ht="13.5" thickTop="1">
      <c r="A5416" s="186" t="s">
        <v>76</v>
      </c>
      <c r="B5416" s="446"/>
      <c r="C5416" s="241"/>
      <c r="D5416" s="243"/>
      <c r="E5416" s="243"/>
      <c r="F5416" s="242"/>
      <c r="G5416" s="244"/>
      <c r="I5416" s="659"/>
    </row>
    <row r="5417" spans="1:16">
      <c r="A5417" s="245" t="s">
        <v>57</v>
      </c>
      <c r="B5417" s="455"/>
      <c r="C5417" s="246"/>
      <c r="D5417" s="317"/>
      <c r="E5417" s="248" t="s">
        <v>77</v>
      </c>
      <c r="F5417" s="249" t="s">
        <v>78</v>
      </c>
      <c r="G5417" s="264" t="s">
        <v>77</v>
      </c>
      <c r="H5417" s="220"/>
      <c r="I5417" s="657"/>
    </row>
    <row r="5418" spans="1:16">
      <c r="A5418" s="185" t="s">
        <v>87</v>
      </c>
      <c r="B5418" s="453"/>
      <c r="C5418" s="265"/>
      <c r="D5418" s="318"/>
      <c r="E5418" s="229">
        <f>ROUND(SUM(G5377,G5392,G5400,G5415),2)</f>
        <v>0</v>
      </c>
      <c r="F5418" s="266">
        <f>A</f>
        <v>0</v>
      </c>
      <c r="G5418" s="267">
        <f>E5418*F5418</f>
        <v>0</v>
      </c>
      <c r="I5418" s="659"/>
    </row>
    <row r="5419" spans="1:16">
      <c r="A5419" s="185" t="s">
        <v>85</v>
      </c>
      <c r="B5419" s="453"/>
      <c r="C5419" s="265"/>
      <c r="D5419" s="318"/>
      <c r="E5419" s="229">
        <f>SUM(G5377,G5392,G5400,G5415)</f>
        <v>0</v>
      </c>
      <c r="F5419" s="266">
        <f>I</f>
        <v>0</v>
      </c>
      <c r="G5419" s="267">
        <f>E5419*F5419</f>
        <v>0</v>
      </c>
      <c r="I5419" s="659"/>
    </row>
    <row r="5420" spans="1:16">
      <c r="A5420" s="185" t="s">
        <v>86</v>
      </c>
      <c r="B5420" s="453"/>
      <c r="C5420" s="265"/>
      <c r="D5420" s="318"/>
      <c r="E5420" s="229">
        <f>SUM(G5377,G5392,G5400,G5415)</f>
        <v>0</v>
      </c>
      <c r="F5420" s="266">
        <f>U</f>
        <v>0</v>
      </c>
      <c r="G5420" s="267">
        <f>E5420*F5420</f>
        <v>0</v>
      </c>
      <c r="I5420" s="659"/>
    </row>
    <row r="5421" spans="1:16" ht="33" customHeight="1" thickBot="1">
      <c r="A5421" s="234"/>
      <c r="B5421" s="456"/>
      <c r="C5421" s="235"/>
      <c r="D5421" s="237"/>
      <c r="E5421" s="237"/>
      <c r="F5421" s="268" t="s">
        <v>84</v>
      </c>
      <c r="G5421" s="262">
        <f>SUM(G5418:G5420)</f>
        <v>0</v>
      </c>
      <c r="I5421" s="659"/>
      <c r="J5421" s="295"/>
      <c r="K5421" s="296"/>
      <c r="L5421" s="296"/>
      <c r="M5421" s="296"/>
      <c r="N5421" s="296"/>
      <c r="O5421" s="296"/>
    </row>
    <row r="5422" spans="1:16" s="211" customFormat="1" ht="14" thickTop="1" thickBot="1">
      <c r="A5422" s="269"/>
      <c r="B5422" s="443"/>
      <c r="C5422" s="270"/>
      <c r="D5422" s="319"/>
      <c r="E5422" s="271" t="s">
        <v>89</v>
      </c>
      <c r="F5422" s="272"/>
      <c r="G5422" s="273">
        <f>ROUND(SUM(G5377,G5392,G5400,G5415,G5421),0)</f>
        <v>0</v>
      </c>
      <c r="I5422" s="660"/>
      <c r="J5422" s="212" t="str">
        <f>B5361</f>
        <v>3,4,5</v>
      </c>
      <c r="K5422" s="274">
        <f>E5418</f>
        <v>0</v>
      </c>
      <c r="L5422" s="294">
        <f>G5418</f>
        <v>0</v>
      </c>
      <c r="M5422" s="294">
        <f>G5419</f>
        <v>0</v>
      </c>
      <c r="N5422" s="294">
        <f>G5420</f>
        <v>0</v>
      </c>
      <c r="O5422" s="299">
        <f>SUM(K5422:N5422)</f>
        <v>0</v>
      </c>
      <c r="P5422" s="294"/>
    </row>
    <row r="5423" spans="1:16" ht="13.5" thickTop="1">
      <c r="A5423" s="275" t="s">
        <v>97</v>
      </c>
      <c r="B5423" s="438"/>
      <c r="C5423" s="215"/>
      <c r="D5423" s="217"/>
      <c r="E5423" s="217"/>
      <c r="F5423" s="216"/>
      <c r="G5423" s="219"/>
      <c r="I5423" s="659"/>
      <c r="P5423" s="294"/>
    </row>
    <row r="5424" spans="1:16">
      <c r="A5424" s="275"/>
      <c r="B5424" s="452"/>
      <c r="C5424" s="276"/>
      <c r="D5424" s="320"/>
      <c r="E5424" s="217"/>
      <c r="F5424" s="216"/>
      <c r="G5424" s="277">
        <f ca="1">TODAY()</f>
        <v>44839</v>
      </c>
      <c r="I5424" s="659"/>
      <c r="P5424" s="294"/>
    </row>
    <row r="5425" spans="1:16" ht="13.5" thickBot="1">
      <c r="A5425" s="234"/>
      <c r="B5425" s="456"/>
      <c r="C5425" s="235"/>
      <c r="D5425" s="237"/>
      <c r="E5425" s="237"/>
      <c r="F5425" s="236"/>
      <c r="G5425" s="278"/>
      <c r="I5425" s="659"/>
      <c r="P5425" s="294"/>
    </row>
    <row r="5426" spans="1:16" ht="13.5" thickTop="1">
      <c r="A5426" s="215"/>
      <c r="B5426" s="438"/>
      <c r="C5426" s="215"/>
      <c r="D5426" s="217"/>
      <c r="E5426" s="217"/>
      <c r="F5426" s="216"/>
      <c r="G5426" s="216"/>
      <c r="I5426" s="434"/>
      <c r="P5426" s="294"/>
    </row>
    <row r="5427" spans="1:16" s="199" customFormat="1">
      <c r="A5427" s="196" t="s">
        <v>109</v>
      </c>
      <c r="B5427" s="458"/>
      <c r="C5427" s="196"/>
      <c r="D5427" s="198"/>
      <c r="E5427" s="198"/>
      <c r="F5427" s="197"/>
      <c r="G5427" s="197"/>
      <c r="I5427" s="321"/>
      <c r="J5427" s="200"/>
      <c r="O5427" s="297"/>
    </row>
    <row r="5428" spans="1:16" s="199" customFormat="1">
      <c r="A5428" s="196" t="str">
        <f>CONCATENATE('Prestaciones y AIU'!A5186," ANALISIS DE PRECIOS UNITARIOS")</f>
        <v xml:space="preserve"> ANALISIS DE PRECIOS UNITARIOS</v>
      </c>
      <c r="B5428" s="458"/>
      <c r="C5428" s="196"/>
      <c r="D5428" s="198"/>
      <c r="E5428" s="198"/>
      <c r="F5428" s="197"/>
      <c r="G5428" s="197"/>
      <c r="I5428" s="321"/>
      <c r="J5428" s="200"/>
      <c r="O5428" s="297"/>
    </row>
    <row r="5429" spans="1:16" s="199" customFormat="1">
      <c r="A5429" s="196" t="str">
        <f>Objeto_LIC</f>
        <v>OPTIMIZACION DEL SISTEMA DE ABASTECIMIENTO (ADUCCION, PRETRATAMIENTO Y CONDUCCION) DEL MUNICPIO DE TAME, DEPARTAMENTO DE ARAUCA</v>
      </c>
      <c r="B5429" s="458"/>
      <c r="C5429" s="196"/>
      <c r="D5429" s="198"/>
      <c r="E5429" s="198"/>
      <c r="F5429" s="197"/>
      <c r="G5429" s="197"/>
      <c r="I5429" s="321"/>
      <c r="J5429" s="200"/>
      <c r="O5429" s="297"/>
    </row>
    <row r="5430" spans="1:16" s="199" customFormat="1">
      <c r="A5430" s="196"/>
      <c r="B5430" s="458"/>
      <c r="C5430" s="196"/>
      <c r="D5430" s="198"/>
      <c r="E5430" s="198"/>
      <c r="F5430" s="197"/>
      <c r="G5430" s="197"/>
      <c r="I5430" s="321"/>
      <c r="J5430" s="200"/>
      <c r="O5430" s="297"/>
    </row>
    <row r="5431" spans="1:16" ht="13.5" thickBot="1">
      <c r="A5431" s="201"/>
      <c r="B5431" s="448"/>
      <c r="C5431" s="201"/>
      <c r="D5431" s="203"/>
      <c r="E5431" s="203"/>
      <c r="F5431" s="202"/>
      <c r="G5431" s="202"/>
    </row>
    <row r="5432" spans="1:16" s="211" customFormat="1" ht="13.5" thickTop="1">
      <c r="A5432" s="206"/>
      <c r="B5432" s="457"/>
      <c r="C5432" s="207"/>
      <c r="D5432" s="209"/>
      <c r="E5432" s="209"/>
      <c r="F5432" s="208"/>
      <c r="G5432" s="210" t="s">
        <v>110</v>
      </c>
      <c r="I5432" s="323"/>
      <c r="J5432" s="212"/>
      <c r="O5432" s="297"/>
    </row>
    <row r="5433" spans="1:16">
      <c r="A5433" s="213" t="s">
        <v>62</v>
      </c>
      <c r="B5433" s="750">
        <f>Proponente</f>
        <v>0</v>
      </c>
      <c r="C5433" s="750"/>
      <c r="D5433" s="750"/>
      <c r="E5433" s="750"/>
      <c r="F5433" s="750"/>
      <c r="G5433" s="751"/>
    </row>
    <row r="5434" spans="1:16" ht="51.5" customHeight="1">
      <c r="A5434" s="213" t="s">
        <v>63</v>
      </c>
      <c r="B5434" s="470" t="s">
        <v>406</v>
      </c>
      <c r="C5434" s="750" t="str">
        <f>VLOOKUP(B5434,Presupuesto!$A$4:$B$106,2,FALSE)</f>
        <v>Suministro e instalación pasa muro en hierro HD L=0,60M  extremos brida ANSI B-16.1. diámetro 14". incluye unión brida por acople universal de 14" e incluye empaques, tornillos y recubrimiento con  pintura epoxica</v>
      </c>
      <c r="D5434" s="750"/>
      <c r="E5434" s="750"/>
      <c r="F5434" s="750"/>
      <c r="G5434" s="751"/>
    </row>
    <row r="5435" spans="1:16">
      <c r="A5435" s="214"/>
      <c r="B5435" s="438"/>
      <c r="C5435" s="215"/>
      <c r="D5435" s="217"/>
      <c r="E5435" s="217"/>
      <c r="F5435" s="218" t="s">
        <v>88</v>
      </c>
      <c r="G5435" s="582" t="str">
        <f>IF(B5434=0,"-",VLOOKUP(B5434,Presupuesto!$A$5:$C$119,3,FALSE))</f>
        <v>UND</v>
      </c>
      <c r="H5435" s="582"/>
      <c r="I5435" s="582"/>
      <c r="J5435" s="582"/>
      <c r="K5435" s="583"/>
    </row>
    <row r="5436" spans="1:16" ht="13.5" thickBot="1">
      <c r="A5436" s="213" t="s">
        <v>64</v>
      </c>
      <c r="B5436" s="438"/>
      <c r="C5436" s="215"/>
      <c r="D5436" s="217"/>
      <c r="E5436" s="217"/>
      <c r="F5436" s="216"/>
      <c r="G5436" s="219"/>
      <c r="I5436" s="324"/>
      <c r="J5436" s="295"/>
      <c r="K5436" s="296"/>
      <c r="L5436" s="296"/>
      <c r="M5436" s="296"/>
      <c r="N5436" s="296"/>
      <c r="O5436" s="296"/>
    </row>
    <row r="5437" spans="1:16" s="220" customFormat="1" ht="13.5" thickTop="1">
      <c r="A5437" s="221" t="s">
        <v>57</v>
      </c>
      <c r="B5437" s="447" t="s">
        <v>65</v>
      </c>
      <c r="C5437" s="222" t="s">
        <v>66</v>
      </c>
      <c r="D5437" s="223" t="s">
        <v>74</v>
      </c>
      <c r="E5437" s="224" t="s">
        <v>100</v>
      </c>
      <c r="F5437" s="224" t="s">
        <v>79</v>
      </c>
      <c r="G5437" s="225" t="s">
        <v>70</v>
      </c>
      <c r="I5437" s="657"/>
      <c r="J5437" s="226"/>
      <c r="O5437" s="296"/>
    </row>
    <row r="5438" spans="1:16">
      <c r="A5438" s="227" t="str">
        <f t="shared" ref="A5438:A5449" si="985">IF(I5438=0,"-",VLOOKUP(I5438,EQUIPOS,2,FALSE))</f>
        <v>-</v>
      </c>
      <c r="B5438" s="228"/>
      <c r="C5438" s="228"/>
      <c r="D5438" s="494"/>
      <c r="E5438" s="229">
        <f t="shared" ref="E5438:E5449" si="986">IF(I5438=0,0,VLOOKUP(I5438,EQUIPOS,4,FALSE))</f>
        <v>0</v>
      </c>
      <c r="F5438" s="230">
        <f t="shared" ref="F5438:F5449" si="987">IF(D5438=0,0,E5438/D5438)</f>
        <v>0</v>
      </c>
      <c r="G5438" s="231"/>
      <c r="I5438" s="658"/>
    </row>
    <row r="5439" spans="1:16">
      <c r="A5439" s="227" t="str">
        <f t="shared" si="985"/>
        <v>-</v>
      </c>
      <c r="B5439" s="228"/>
      <c r="C5439" s="228"/>
      <c r="D5439" s="494"/>
      <c r="E5439" s="229">
        <f t="shared" si="986"/>
        <v>0</v>
      </c>
      <c r="F5439" s="230">
        <f t="shared" si="987"/>
        <v>0</v>
      </c>
      <c r="G5439" s="232"/>
      <c r="I5439" s="658"/>
    </row>
    <row r="5440" spans="1:16">
      <c r="A5440" s="227" t="str">
        <f t="shared" si="985"/>
        <v>-</v>
      </c>
      <c r="B5440" s="228"/>
      <c r="C5440" s="228"/>
      <c r="D5440" s="494"/>
      <c r="E5440" s="229">
        <f t="shared" si="986"/>
        <v>0</v>
      </c>
      <c r="F5440" s="230">
        <f t="shared" si="987"/>
        <v>0</v>
      </c>
      <c r="G5440" s="232"/>
      <c r="I5440" s="658"/>
    </row>
    <row r="5441" spans="1:15">
      <c r="A5441" s="227" t="str">
        <f t="shared" si="985"/>
        <v>-</v>
      </c>
      <c r="B5441" s="228"/>
      <c r="C5441" s="228"/>
      <c r="D5441" s="494"/>
      <c r="E5441" s="229">
        <f t="shared" si="986"/>
        <v>0</v>
      </c>
      <c r="F5441" s="230">
        <f t="shared" si="987"/>
        <v>0</v>
      </c>
      <c r="G5441" s="232"/>
      <c r="I5441" s="658"/>
    </row>
    <row r="5442" spans="1:15">
      <c r="A5442" s="227" t="str">
        <f t="shared" si="985"/>
        <v>-</v>
      </c>
      <c r="B5442" s="228"/>
      <c r="C5442" s="228"/>
      <c r="D5442" s="494"/>
      <c r="E5442" s="229">
        <f t="shared" si="986"/>
        <v>0</v>
      </c>
      <c r="F5442" s="230">
        <f t="shared" si="987"/>
        <v>0</v>
      </c>
      <c r="G5442" s="232"/>
      <c r="I5442" s="658"/>
    </row>
    <row r="5443" spans="1:15">
      <c r="A5443" s="227" t="str">
        <f t="shared" si="985"/>
        <v>-</v>
      </c>
      <c r="B5443" s="228"/>
      <c r="C5443" s="228"/>
      <c r="D5443" s="494"/>
      <c r="E5443" s="229">
        <f t="shared" si="986"/>
        <v>0</v>
      </c>
      <c r="F5443" s="230">
        <f t="shared" si="987"/>
        <v>0</v>
      </c>
      <c r="G5443" s="232"/>
      <c r="I5443" s="658"/>
    </row>
    <row r="5444" spans="1:15">
      <c r="A5444" s="227" t="str">
        <f t="shared" si="985"/>
        <v>-</v>
      </c>
      <c r="B5444" s="228"/>
      <c r="C5444" s="228"/>
      <c r="D5444" s="494"/>
      <c r="E5444" s="229">
        <f t="shared" si="986"/>
        <v>0</v>
      </c>
      <c r="F5444" s="230">
        <f t="shared" si="987"/>
        <v>0</v>
      </c>
      <c r="G5444" s="232"/>
      <c r="I5444" s="658"/>
    </row>
    <row r="5445" spans="1:15">
      <c r="A5445" s="227" t="str">
        <f t="shared" si="985"/>
        <v>-</v>
      </c>
      <c r="B5445" s="228"/>
      <c r="C5445" s="228"/>
      <c r="D5445" s="494"/>
      <c r="E5445" s="229">
        <f t="shared" si="986"/>
        <v>0</v>
      </c>
      <c r="F5445" s="230">
        <f t="shared" si="987"/>
        <v>0</v>
      </c>
      <c r="G5445" s="232"/>
      <c r="I5445" s="658"/>
    </row>
    <row r="5446" spans="1:15">
      <c r="A5446" s="227" t="str">
        <f t="shared" si="985"/>
        <v>-</v>
      </c>
      <c r="B5446" s="228"/>
      <c r="C5446" s="228"/>
      <c r="D5446" s="494"/>
      <c r="E5446" s="229">
        <f t="shared" si="986"/>
        <v>0</v>
      </c>
      <c r="F5446" s="230">
        <f t="shared" si="987"/>
        <v>0</v>
      </c>
      <c r="G5446" s="232"/>
      <c r="I5446" s="658"/>
    </row>
    <row r="5447" spans="1:15">
      <c r="A5447" s="227" t="str">
        <f t="shared" si="985"/>
        <v>-</v>
      </c>
      <c r="B5447" s="228"/>
      <c r="C5447" s="228"/>
      <c r="D5447" s="494"/>
      <c r="E5447" s="229">
        <f t="shared" si="986"/>
        <v>0</v>
      </c>
      <c r="F5447" s="230">
        <f t="shared" si="987"/>
        <v>0</v>
      </c>
      <c r="G5447" s="232"/>
      <c r="I5447" s="658"/>
    </row>
    <row r="5448" spans="1:15">
      <c r="A5448" s="227" t="str">
        <f t="shared" si="985"/>
        <v>-</v>
      </c>
      <c r="B5448" s="228"/>
      <c r="C5448" s="228"/>
      <c r="D5448" s="494"/>
      <c r="E5448" s="229">
        <f t="shared" si="986"/>
        <v>0</v>
      </c>
      <c r="F5448" s="230">
        <f t="shared" si="987"/>
        <v>0</v>
      </c>
      <c r="G5448" s="232"/>
      <c r="I5448" s="658"/>
    </row>
    <row r="5449" spans="1:15">
      <c r="A5449" s="227" t="str">
        <f t="shared" si="985"/>
        <v>-</v>
      </c>
      <c r="B5449" s="228"/>
      <c r="C5449" s="228"/>
      <c r="D5449" s="494"/>
      <c r="E5449" s="229">
        <f t="shared" si="986"/>
        <v>0</v>
      </c>
      <c r="F5449" s="230">
        <f t="shared" si="987"/>
        <v>0</v>
      </c>
      <c r="G5449" s="232"/>
      <c r="I5449" s="658"/>
    </row>
    <row r="5450" spans="1:15" ht="13.5" thickBot="1">
      <c r="A5450" s="234"/>
      <c r="B5450" s="456"/>
      <c r="C5450" s="235"/>
      <c r="D5450" s="503"/>
      <c r="E5450" s="237"/>
      <c r="F5450" s="238" t="s">
        <v>80</v>
      </c>
      <c r="G5450" s="239">
        <f>ROUND(SUM(F5438:F5449),0)</f>
        <v>0</v>
      </c>
      <c r="I5450" s="659"/>
    </row>
    <row r="5451" spans="1:15" ht="13.5" thickTop="1">
      <c r="A5451" s="240" t="s">
        <v>67</v>
      </c>
      <c r="B5451" s="446"/>
      <c r="C5451" s="241"/>
      <c r="D5451" s="509"/>
      <c r="E5451" s="243"/>
      <c r="F5451" s="242"/>
      <c r="G5451" s="244"/>
      <c r="I5451" s="659"/>
    </row>
    <row r="5452" spans="1:15" s="220" customFormat="1" ht="26">
      <c r="A5452" s="245" t="s">
        <v>57</v>
      </c>
      <c r="B5452" s="455"/>
      <c r="C5452" s="247" t="s">
        <v>58</v>
      </c>
      <c r="D5452" s="515" t="s">
        <v>68</v>
      </c>
      <c r="E5452" s="248" t="s">
        <v>69</v>
      </c>
      <c r="F5452" s="249" t="s">
        <v>79</v>
      </c>
      <c r="G5452" s="250" t="s">
        <v>70</v>
      </c>
      <c r="I5452" s="657"/>
      <c r="J5452" s="226"/>
      <c r="O5452" s="296"/>
    </row>
    <row r="5453" spans="1:15">
      <c r="A5453" s="748" t="str">
        <f t="shared" ref="A5453:A5464" si="988">IF(I5453=0,"",VLOOKUP(I5453,MATERIALES,2,FALSE))</f>
        <v/>
      </c>
      <c r="B5453" s="749"/>
      <c r="C5453" s="251" t="str">
        <f t="shared" ref="C5453:C5461" si="989">IF(I5453=0,"",VLOOKUP(I5453,MATERIALES,3,FALSE))</f>
        <v/>
      </c>
      <c r="D5453" s="494"/>
      <c r="E5453" s="252">
        <f t="shared" ref="E5453:E5464" si="990">IF(I5453=0,0,VLOOKUP(I5453,MATERIALES,4,FALSE))</f>
        <v>0</v>
      </c>
      <c r="F5453" s="230">
        <f>D5453*E5453</f>
        <v>0</v>
      </c>
      <c r="G5453" s="231"/>
      <c r="I5453" s="658"/>
    </row>
    <row r="5454" spans="1:15">
      <c r="A5454" s="748" t="str">
        <f t="shared" si="988"/>
        <v/>
      </c>
      <c r="B5454" s="749"/>
      <c r="C5454" s="251" t="str">
        <f t="shared" si="989"/>
        <v/>
      </c>
      <c r="D5454" s="494"/>
      <c r="E5454" s="252">
        <f t="shared" si="990"/>
        <v>0</v>
      </c>
      <c r="F5454" s="230">
        <f t="shared" ref="F5454:F5464" si="991">D5454*E5454</f>
        <v>0</v>
      </c>
      <c r="G5454" s="232"/>
      <c r="I5454" s="658"/>
    </row>
    <row r="5455" spans="1:15">
      <c r="A5455" s="748" t="str">
        <f t="shared" si="988"/>
        <v/>
      </c>
      <c r="B5455" s="749"/>
      <c r="C5455" s="251" t="str">
        <f t="shared" si="989"/>
        <v/>
      </c>
      <c r="D5455" s="494"/>
      <c r="E5455" s="252">
        <f t="shared" si="990"/>
        <v>0</v>
      </c>
      <c r="F5455" s="230">
        <f t="shared" si="991"/>
        <v>0</v>
      </c>
      <c r="G5455" s="232"/>
      <c r="I5455" s="658"/>
    </row>
    <row r="5456" spans="1:15">
      <c r="A5456" s="748" t="str">
        <f t="shared" si="988"/>
        <v/>
      </c>
      <c r="B5456" s="749"/>
      <c r="C5456" s="251" t="str">
        <f t="shared" si="989"/>
        <v/>
      </c>
      <c r="D5456" s="494"/>
      <c r="E5456" s="252">
        <f t="shared" si="990"/>
        <v>0</v>
      </c>
      <c r="F5456" s="230">
        <f t="shared" si="991"/>
        <v>0</v>
      </c>
      <c r="G5456" s="232"/>
      <c r="I5456" s="658"/>
    </row>
    <row r="5457" spans="1:9">
      <c r="A5457" s="748" t="str">
        <f t="shared" si="988"/>
        <v/>
      </c>
      <c r="B5457" s="749"/>
      <c r="C5457" s="251" t="str">
        <f t="shared" si="989"/>
        <v/>
      </c>
      <c r="D5457" s="494"/>
      <c r="E5457" s="252">
        <f t="shared" si="990"/>
        <v>0</v>
      </c>
      <c r="F5457" s="230">
        <f t="shared" si="991"/>
        <v>0</v>
      </c>
      <c r="G5457" s="232"/>
      <c r="I5457" s="658"/>
    </row>
    <row r="5458" spans="1:9">
      <c r="A5458" s="748" t="str">
        <f t="shared" si="988"/>
        <v/>
      </c>
      <c r="B5458" s="749"/>
      <c r="C5458" s="251" t="str">
        <f t="shared" si="989"/>
        <v/>
      </c>
      <c r="D5458" s="494"/>
      <c r="E5458" s="252">
        <f t="shared" si="990"/>
        <v>0</v>
      </c>
      <c r="F5458" s="230">
        <f t="shared" si="991"/>
        <v>0</v>
      </c>
      <c r="G5458" s="232"/>
      <c r="I5458" s="658"/>
    </row>
    <row r="5459" spans="1:9">
      <c r="A5459" s="748" t="str">
        <f t="shared" si="988"/>
        <v/>
      </c>
      <c r="B5459" s="749"/>
      <c r="C5459" s="251" t="str">
        <f t="shared" si="989"/>
        <v/>
      </c>
      <c r="D5459" s="494"/>
      <c r="E5459" s="252">
        <f t="shared" si="990"/>
        <v>0</v>
      </c>
      <c r="F5459" s="230">
        <f t="shared" si="991"/>
        <v>0</v>
      </c>
      <c r="G5459" s="232"/>
      <c r="I5459" s="658"/>
    </row>
    <row r="5460" spans="1:9">
      <c r="A5460" s="748" t="str">
        <f t="shared" si="988"/>
        <v/>
      </c>
      <c r="B5460" s="749"/>
      <c r="C5460" s="251" t="str">
        <f t="shared" si="989"/>
        <v/>
      </c>
      <c r="D5460" s="494"/>
      <c r="E5460" s="252">
        <f t="shared" si="990"/>
        <v>0</v>
      </c>
      <c r="F5460" s="230">
        <f t="shared" si="991"/>
        <v>0</v>
      </c>
      <c r="G5460" s="253"/>
      <c r="I5460" s="658"/>
    </row>
    <row r="5461" spans="1:9">
      <c r="A5461" s="748" t="str">
        <f t="shared" si="988"/>
        <v/>
      </c>
      <c r="B5461" s="749"/>
      <c r="C5461" s="251" t="str">
        <f t="shared" si="989"/>
        <v/>
      </c>
      <c r="D5461" s="494"/>
      <c r="E5461" s="252">
        <f t="shared" si="990"/>
        <v>0</v>
      </c>
      <c r="F5461" s="230">
        <f t="shared" si="991"/>
        <v>0</v>
      </c>
      <c r="G5461" s="232"/>
      <c r="I5461" s="658"/>
    </row>
    <row r="5462" spans="1:9">
      <c r="A5462" s="748" t="str">
        <f t="shared" si="988"/>
        <v/>
      </c>
      <c r="B5462" s="749"/>
      <c r="C5462" s="251"/>
      <c r="D5462" s="494"/>
      <c r="E5462" s="252">
        <f t="shared" si="990"/>
        <v>0</v>
      </c>
      <c r="F5462" s="230">
        <f t="shared" si="991"/>
        <v>0</v>
      </c>
      <c r="G5462" s="232"/>
      <c r="I5462" s="658"/>
    </row>
    <row r="5463" spans="1:9">
      <c r="A5463" s="748" t="str">
        <f t="shared" si="988"/>
        <v/>
      </c>
      <c r="B5463" s="749"/>
      <c r="C5463" s="251"/>
      <c r="D5463" s="494"/>
      <c r="E5463" s="252">
        <f t="shared" si="990"/>
        <v>0</v>
      </c>
      <c r="F5463" s="230">
        <f t="shared" si="991"/>
        <v>0</v>
      </c>
      <c r="G5463" s="232"/>
      <c r="I5463" s="658"/>
    </row>
    <row r="5464" spans="1:9">
      <c r="A5464" s="748" t="str">
        <f t="shared" si="988"/>
        <v/>
      </c>
      <c r="B5464" s="749"/>
      <c r="C5464" s="251" t="str">
        <f t="shared" ref="C5464" si="992">IF(I5464=0,"",VLOOKUP(I5464,MATERIALES,3,FALSE))</f>
        <v/>
      </c>
      <c r="D5464" s="494"/>
      <c r="E5464" s="252">
        <f t="shared" si="990"/>
        <v>0</v>
      </c>
      <c r="F5464" s="230">
        <f t="shared" si="991"/>
        <v>0</v>
      </c>
      <c r="G5464" s="233"/>
      <c r="I5464" s="658"/>
    </row>
    <row r="5465" spans="1:9" ht="26.25" customHeight="1" thickBot="1">
      <c r="A5465" s="214"/>
      <c r="B5465" s="438"/>
      <c r="C5465" s="215"/>
      <c r="D5465" s="483"/>
      <c r="E5465" s="254"/>
      <c r="F5465" s="255" t="s">
        <v>81</v>
      </c>
      <c r="G5465" s="253">
        <f>ROUND(SUM(F5453:F5464),0)</f>
        <v>0</v>
      </c>
      <c r="I5465" s="659"/>
    </row>
    <row r="5466" spans="1:9" ht="14" thickTop="1" thickBot="1">
      <c r="A5466" s="256" t="s">
        <v>72</v>
      </c>
      <c r="B5466" s="445"/>
      <c r="C5466" s="257"/>
      <c r="D5466" s="523"/>
      <c r="E5466" s="259"/>
      <c r="F5466" s="258"/>
      <c r="G5466" s="260"/>
      <c r="I5466" s="659"/>
    </row>
    <row r="5467" spans="1:9" ht="13.5" thickTop="1">
      <c r="A5467" s="245" t="s">
        <v>57</v>
      </c>
      <c r="B5467" s="455"/>
      <c r="C5467" s="248" t="s">
        <v>71</v>
      </c>
      <c r="D5467" s="515" t="s">
        <v>75</v>
      </c>
      <c r="E5467" s="248" t="s">
        <v>98</v>
      </c>
      <c r="F5467" s="249" t="s">
        <v>79</v>
      </c>
      <c r="G5467" s="250" t="s">
        <v>70</v>
      </c>
      <c r="I5467" s="659"/>
    </row>
    <row r="5468" spans="1:9">
      <c r="A5468" s="748" t="str">
        <f>IF(I5468=0,"",VLOOKUP(I5468,EQUIPOS,2,FALSE))</f>
        <v/>
      </c>
      <c r="B5468" s="749"/>
      <c r="C5468" s="195"/>
      <c r="D5468" s="494"/>
      <c r="E5468" s="252">
        <f>IF(I5468=0,0,VLOOKUP(I5468,EQUIPOS,4,FALSE))</f>
        <v>0</v>
      </c>
      <c r="F5468" s="230">
        <f>C5468*D5468*E5468</f>
        <v>0</v>
      </c>
      <c r="G5468" s="231"/>
      <c r="I5468" s="658"/>
    </row>
    <row r="5469" spans="1:9">
      <c r="A5469" s="748" t="str">
        <f>IF(I5469=0,"",VLOOKUP(I5469,EQUIPOS,2,FALSE))</f>
        <v/>
      </c>
      <c r="B5469" s="749"/>
      <c r="C5469" s="195"/>
      <c r="D5469" s="494"/>
      <c r="E5469" s="252">
        <f>IF(I5469=0,0,VLOOKUP(I5469,EQUIPOS,4,FALSE))</f>
        <v>0</v>
      </c>
      <c r="F5469" s="230">
        <f t="shared" ref="F5469:F5472" si="993">C5469*D5469*E5469</f>
        <v>0</v>
      </c>
      <c r="G5469" s="232"/>
      <c r="I5469" s="658"/>
    </row>
    <row r="5470" spans="1:9">
      <c r="A5470" s="748" t="str">
        <f>IF(I5470=0,"",VLOOKUP(I5470,EQUIPOS,2,FALSE))</f>
        <v/>
      </c>
      <c r="B5470" s="749"/>
      <c r="C5470" s="195"/>
      <c r="D5470" s="494"/>
      <c r="E5470" s="252">
        <f>IF(I5470=0,0,VLOOKUP(I5470,EQUIPOS,4,FALSE))</f>
        <v>0</v>
      </c>
      <c r="F5470" s="230">
        <f t="shared" si="993"/>
        <v>0</v>
      </c>
      <c r="G5470" s="232"/>
      <c r="I5470" s="658"/>
    </row>
    <row r="5471" spans="1:9">
      <c r="A5471" s="748" t="str">
        <f>IF(I5471=0,"",VLOOKUP(I5471,EQUIPOS,2,FALSE))</f>
        <v/>
      </c>
      <c r="B5471" s="749"/>
      <c r="C5471" s="195"/>
      <c r="D5471" s="494"/>
      <c r="E5471" s="252">
        <f>IF(I5471=0,0,VLOOKUP(I5471,EQUIPOS,4,FALSE))</f>
        <v>0</v>
      </c>
      <c r="F5471" s="230">
        <f t="shared" si="993"/>
        <v>0</v>
      </c>
      <c r="G5471" s="232"/>
      <c r="I5471" s="658"/>
    </row>
    <row r="5472" spans="1:9">
      <c r="A5472" s="748" t="str">
        <f>IF(I5472=0,"",VLOOKUP(I5472,EQUIPOS,2,FALSE))</f>
        <v/>
      </c>
      <c r="B5472" s="749"/>
      <c r="C5472" s="195"/>
      <c r="D5472" s="494"/>
      <c r="E5472" s="252">
        <f>IF(I5472=0,0,VLOOKUP(I5472,EQUIPOS,4,FALSE))</f>
        <v>0</v>
      </c>
      <c r="F5472" s="230">
        <f t="shared" si="993"/>
        <v>0</v>
      </c>
      <c r="G5472" s="233"/>
      <c r="I5472" s="658"/>
    </row>
    <row r="5473" spans="1:9" ht="30.75" customHeight="1" thickBot="1">
      <c r="A5473" s="234"/>
      <c r="B5473" s="456"/>
      <c r="C5473" s="235"/>
      <c r="D5473" s="503"/>
      <c r="E5473" s="261"/>
      <c r="F5473" s="238" t="s">
        <v>82</v>
      </c>
      <c r="G5473" s="262">
        <f>ROUND(SUM(F5468:F5472),0)</f>
        <v>0</v>
      </c>
      <c r="I5473" s="659"/>
    </row>
    <row r="5474" spans="1:9" ht="13.5" thickTop="1">
      <c r="A5474" s="240" t="s">
        <v>73</v>
      </c>
      <c r="B5474" s="446"/>
      <c r="C5474" s="241"/>
      <c r="D5474" s="509"/>
      <c r="E5474" s="243"/>
      <c r="F5474" s="242"/>
      <c r="G5474" s="244"/>
      <c r="I5474" s="659"/>
    </row>
    <row r="5475" spans="1:9" ht="26">
      <c r="A5475" s="245" t="s">
        <v>57</v>
      </c>
      <c r="B5475" s="454" t="s">
        <v>58</v>
      </c>
      <c r="C5475" s="247" t="s">
        <v>68</v>
      </c>
      <c r="D5475" s="515" t="s">
        <v>74</v>
      </c>
      <c r="E5475" s="248" t="s">
        <v>69</v>
      </c>
      <c r="F5475" s="249" t="s">
        <v>79</v>
      </c>
      <c r="G5475" s="250" t="s">
        <v>70</v>
      </c>
      <c r="H5475" s="220"/>
      <c r="I5475" s="657"/>
    </row>
    <row r="5476" spans="1:9">
      <c r="A5476" s="263" t="str">
        <f t="shared" ref="A5476:A5487" si="994">IF(I5476=0,"",VLOOKUP(I5476,MANOOBRA,2,FALSE))</f>
        <v/>
      </c>
      <c r="B5476" s="444" t="str">
        <f t="shared" ref="B5476:B5487" si="995">IF(I5476=0,"",VLOOKUP(I5476,MANOOBRA,3,FALSE))</f>
        <v/>
      </c>
      <c r="C5476" s="195"/>
      <c r="D5476" s="527"/>
      <c r="E5476" s="252">
        <f t="shared" ref="E5476:E5487" si="996">IF(I5476=0,0,VLOOKUP(I5476,MANOOBRA,4,FALSE))</f>
        <v>0</v>
      </c>
      <c r="F5476" s="230">
        <f>IF(D5476=0,0,C5476*E5476/D5476)</f>
        <v>0</v>
      </c>
      <c r="G5476" s="231"/>
      <c r="I5476" s="658"/>
    </row>
    <row r="5477" spans="1:9">
      <c r="A5477" s="263" t="str">
        <f t="shared" si="994"/>
        <v/>
      </c>
      <c r="B5477" s="444" t="str">
        <f t="shared" si="995"/>
        <v/>
      </c>
      <c r="C5477" s="195"/>
      <c r="D5477" s="527"/>
      <c r="E5477" s="252">
        <f t="shared" si="996"/>
        <v>0</v>
      </c>
      <c r="F5477" s="230">
        <f t="shared" ref="F5477:F5487" si="997">IF(D5477=0,0,C5477*E5477/D5477)</f>
        <v>0</v>
      </c>
      <c r="G5477" s="232"/>
      <c r="I5477" s="658"/>
    </row>
    <row r="5478" spans="1:9">
      <c r="A5478" s="263" t="str">
        <f t="shared" si="994"/>
        <v/>
      </c>
      <c r="B5478" s="444" t="str">
        <f t="shared" si="995"/>
        <v/>
      </c>
      <c r="C5478" s="195"/>
      <c r="D5478" s="527"/>
      <c r="E5478" s="252">
        <f t="shared" si="996"/>
        <v>0</v>
      </c>
      <c r="F5478" s="230">
        <f t="shared" si="997"/>
        <v>0</v>
      </c>
      <c r="G5478" s="232"/>
      <c r="I5478" s="658"/>
    </row>
    <row r="5479" spans="1:9">
      <c r="A5479" s="263" t="str">
        <f t="shared" si="994"/>
        <v/>
      </c>
      <c r="B5479" s="444" t="str">
        <f t="shared" si="995"/>
        <v/>
      </c>
      <c r="C5479" s="195"/>
      <c r="D5479" s="527"/>
      <c r="E5479" s="252">
        <f t="shared" si="996"/>
        <v>0</v>
      </c>
      <c r="F5479" s="230">
        <f t="shared" si="997"/>
        <v>0</v>
      </c>
      <c r="G5479" s="232"/>
      <c r="I5479" s="658"/>
    </row>
    <row r="5480" spans="1:9">
      <c r="A5480" s="263" t="str">
        <f t="shared" si="994"/>
        <v/>
      </c>
      <c r="B5480" s="444" t="str">
        <f t="shared" si="995"/>
        <v/>
      </c>
      <c r="C5480" s="195"/>
      <c r="D5480" s="527"/>
      <c r="E5480" s="252">
        <f t="shared" si="996"/>
        <v>0</v>
      </c>
      <c r="F5480" s="230">
        <f t="shared" si="997"/>
        <v>0</v>
      </c>
      <c r="G5480" s="232"/>
      <c r="I5480" s="658"/>
    </row>
    <row r="5481" spans="1:9">
      <c r="A5481" s="263" t="str">
        <f t="shared" si="994"/>
        <v/>
      </c>
      <c r="B5481" s="444" t="str">
        <f t="shared" si="995"/>
        <v/>
      </c>
      <c r="C5481" s="195"/>
      <c r="D5481" s="527"/>
      <c r="E5481" s="252">
        <f t="shared" si="996"/>
        <v>0</v>
      </c>
      <c r="F5481" s="230">
        <f t="shared" si="997"/>
        <v>0</v>
      </c>
      <c r="G5481" s="232"/>
      <c r="I5481" s="658"/>
    </row>
    <row r="5482" spans="1:9">
      <c r="A5482" s="263" t="str">
        <f t="shared" si="994"/>
        <v/>
      </c>
      <c r="B5482" s="444" t="str">
        <f t="shared" si="995"/>
        <v/>
      </c>
      <c r="C5482" s="195"/>
      <c r="D5482" s="527"/>
      <c r="E5482" s="252">
        <f t="shared" si="996"/>
        <v>0</v>
      </c>
      <c r="F5482" s="230">
        <f t="shared" si="997"/>
        <v>0</v>
      </c>
      <c r="G5482" s="232"/>
      <c r="I5482" s="658"/>
    </row>
    <row r="5483" spans="1:9">
      <c r="A5483" s="263" t="str">
        <f t="shared" si="994"/>
        <v/>
      </c>
      <c r="B5483" s="444" t="str">
        <f t="shared" si="995"/>
        <v/>
      </c>
      <c r="C5483" s="195"/>
      <c r="D5483" s="527"/>
      <c r="E5483" s="252">
        <f t="shared" si="996"/>
        <v>0</v>
      </c>
      <c r="F5483" s="230">
        <f t="shared" si="997"/>
        <v>0</v>
      </c>
      <c r="G5483" s="232"/>
      <c r="I5483" s="658"/>
    </row>
    <row r="5484" spans="1:9">
      <c r="A5484" s="263" t="str">
        <f t="shared" si="994"/>
        <v/>
      </c>
      <c r="B5484" s="444" t="str">
        <f t="shared" si="995"/>
        <v/>
      </c>
      <c r="C5484" s="195"/>
      <c r="D5484" s="527"/>
      <c r="E5484" s="252">
        <f t="shared" si="996"/>
        <v>0</v>
      </c>
      <c r="F5484" s="230">
        <f t="shared" si="997"/>
        <v>0</v>
      </c>
      <c r="G5484" s="232"/>
      <c r="I5484" s="658"/>
    </row>
    <row r="5485" spans="1:9">
      <c r="A5485" s="263" t="str">
        <f t="shared" si="994"/>
        <v/>
      </c>
      <c r="B5485" s="444" t="str">
        <f t="shared" si="995"/>
        <v/>
      </c>
      <c r="C5485" s="195"/>
      <c r="D5485" s="527"/>
      <c r="E5485" s="252">
        <f t="shared" si="996"/>
        <v>0</v>
      </c>
      <c r="F5485" s="230">
        <f t="shared" si="997"/>
        <v>0</v>
      </c>
      <c r="G5485" s="232"/>
      <c r="I5485" s="658"/>
    </row>
    <row r="5486" spans="1:9">
      <c r="A5486" s="263" t="str">
        <f t="shared" si="994"/>
        <v/>
      </c>
      <c r="B5486" s="444" t="str">
        <f t="shared" si="995"/>
        <v/>
      </c>
      <c r="C5486" s="195"/>
      <c r="D5486" s="527"/>
      <c r="E5486" s="252">
        <f t="shared" si="996"/>
        <v>0</v>
      </c>
      <c r="F5486" s="230">
        <f t="shared" si="997"/>
        <v>0</v>
      </c>
      <c r="G5486" s="232"/>
      <c r="I5486" s="658"/>
    </row>
    <row r="5487" spans="1:9">
      <c r="A5487" s="263" t="str">
        <f t="shared" si="994"/>
        <v/>
      </c>
      <c r="B5487" s="444" t="str">
        <f t="shared" si="995"/>
        <v/>
      </c>
      <c r="C5487" s="195"/>
      <c r="D5487" s="527"/>
      <c r="E5487" s="252">
        <f t="shared" si="996"/>
        <v>0</v>
      </c>
      <c r="F5487" s="230">
        <f t="shared" si="997"/>
        <v>0</v>
      </c>
      <c r="G5487" s="233"/>
      <c r="I5487" s="658"/>
    </row>
    <row r="5488" spans="1:9" ht="31.5" customHeight="1" thickBot="1">
      <c r="A5488" s="234"/>
      <c r="B5488" s="456"/>
      <c r="C5488" s="235"/>
      <c r="D5488" s="237"/>
      <c r="E5488" s="237"/>
      <c r="F5488" s="238" t="s">
        <v>83</v>
      </c>
      <c r="G5488" s="262">
        <f>ROUND(SUM(F5476:F5487),0)</f>
        <v>0</v>
      </c>
      <c r="I5488" s="659"/>
    </row>
    <row r="5489" spans="1:16" ht="13.5" thickTop="1">
      <c r="A5489" s="186" t="s">
        <v>76</v>
      </c>
      <c r="B5489" s="446"/>
      <c r="C5489" s="241"/>
      <c r="D5489" s="243"/>
      <c r="E5489" s="243"/>
      <c r="F5489" s="242"/>
      <c r="G5489" s="244"/>
      <c r="I5489" s="659"/>
    </row>
    <row r="5490" spans="1:16">
      <c r="A5490" s="245" t="s">
        <v>57</v>
      </c>
      <c r="B5490" s="455"/>
      <c r="C5490" s="246"/>
      <c r="D5490" s="317"/>
      <c r="E5490" s="248" t="s">
        <v>77</v>
      </c>
      <c r="F5490" s="249" t="s">
        <v>78</v>
      </c>
      <c r="G5490" s="264" t="s">
        <v>77</v>
      </c>
      <c r="H5490" s="220"/>
      <c r="I5490" s="657"/>
    </row>
    <row r="5491" spans="1:16">
      <c r="A5491" s="185" t="s">
        <v>87</v>
      </c>
      <c r="B5491" s="453"/>
      <c r="C5491" s="265"/>
      <c r="D5491" s="318"/>
      <c r="E5491" s="229">
        <f>ROUND(SUM(G5450,G5465,G5473,G5488),2)</f>
        <v>0</v>
      </c>
      <c r="F5491" s="266">
        <f>A</f>
        <v>0</v>
      </c>
      <c r="G5491" s="267">
        <f>E5491*F5491</f>
        <v>0</v>
      </c>
      <c r="I5491" s="659"/>
    </row>
    <row r="5492" spans="1:16">
      <c r="A5492" s="185" t="s">
        <v>85</v>
      </c>
      <c r="B5492" s="453"/>
      <c r="C5492" s="265"/>
      <c r="D5492" s="318"/>
      <c r="E5492" s="229">
        <f>SUM(G5450,G5465,G5473,G5488)</f>
        <v>0</v>
      </c>
      <c r="F5492" s="266">
        <f>I</f>
        <v>0</v>
      </c>
      <c r="G5492" s="267">
        <f>E5492*F5492</f>
        <v>0</v>
      </c>
      <c r="I5492" s="659"/>
    </row>
    <row r="5493" spans="1:16">
      <c r="A5493" s="185" t="s">
        <v>86</v>
      </c>
      <c r="B5493" s="453"/>
      <c r="C5493" s="265"/>
      <c r="D5493" s="318"/>
      <c r="E5493" s="229">
        <f>SUM(G5450,G5465,G5473,G5488)</f>
        <v>0</v>
      </c>
      <c r="F5493" s="266">
        <f>U</f>
        <v>0</v>
      </c>
      <c r="G5493" s="267">
        <f>E5493*F5493</f>
        <v>0</v>
      </c>
      <c r="I5493" s="659"/>
    </row>
    <row r="5494" spans="1:16" ht="33" customHeight="1" thickBot="1">
      <c r="A5494" s="234"/>
      <c r="B5494" s="456"/>
      <c r="C5494" s="235"/>
      <c r="D5494" s="237"/>
      <c r="E5494" s="237"/>
      <c r="F5494" s="268" t="s">
        <v>84</v>
      </c>
      <c r="G5494" s="262">
        <f>SUM(G5491:G5493)</f>
        <v>0</v>
      </c>
      <c r="I5494" s="659"/>
      <c r="J5494" s="295"/>
      <c r="K5494" s="296"/>
      <c r="L5494" s="296"/>
      <c r="M5494" s="296"/>
      <c r="N5494" s="296"/>
      <c r="O5494" s="296"/>
    </row>
    <row r="5495" spans="1:16" s="211" customFormat="1" ht="14" thickTop="1" thickBot="1">
      <c r="A5495" s="269"/>
      <c r="B5495" s="443"/>
      <c r="C5495" s="270"/>
      <c r="D5495" s="319"/>
      <c r="E5495" s="271" t="s">
        <v>89</v>
      </c>
      <c r="F5495" s="272"/>
      <c r="G5495" s="273">
        <f>ROUND(SUM(G5450,G5465,G5473,G5488,G5494),0)</f>
        <v>0</v>
      </c>
      <c r="I5495" s="660"/>
      <c r="J5495" s="212" t="str">
        <f>B5434</f>
        <v>3,4,6</v>
      </c>
      <c r="K5495" s="274">
        <f>E5491</f>
        <v>0</v>
      </c>
      <c r="L5495" s="294">
        <f>G5491</f>
        <v>0</v>
      </c>
      <c r="M5495" s="294">
        <f>G5492</f>
        <v>0</v>
      </c>
      <c r="N5495" s="294">
        <f>G5493</f>
        <v>0</v>
      </c>
      <c r="O5495" s="299">
        <f>SUM(K5495:N5495)</f>
        <v>0</v>
      </c>
      <c r="P5495" s="294"/>
    </row>
    <row r="5496" spans="1:16" ht="13.5" thickTop="1">
      <c r="A5496" s="275" t="s">
        <v>97</v>
      </c>
      <c r="B5496" s="438"/>
      <c r="C5496" s="215"/>
      <c r="D5496" s="217"/>
      <c r="E5496" s="217"/>
      <c r="F5496" s="216"/>
      <c r="G5496" s="219"/>
      <c r="I5496" s="659"/>
      <c r="P5496" s="294"/>
    </row>
    <row r="5497" spans="1:16">
      <c r="A5497" s="275"/>
      <c r="B5497" s="452"/>
      <c r="C5497" s="276"/>
      <c r="D5497" s="320"/>
      <c r="E5497" s="217"/>
      <c r="F5497" s="216"/>
      <c r="G5497" s="277">
        <f ca="1">TODAY()</f>
        <v>44839</v>
      </c>
      <c r="I5497" s="659"/>
      <c r="P5497" s="294"/>
    </row>
    <row r="5498" spans="1:16" ht="13.5" thickBot="1">
      <c r="A5498" s="234"/>
      <c r="B5498" s="456"/>
      <c r="C5498" s="235"/>
      <c r="D5498" s="237"/>
      <c r="E5498" s="237"/>
      <c r="F5498" s="236"/>
      <c r="G5498" s="278"/>
      <c r="I5498" s="659"/>
      <c r="P5498" s="294"/>
    </row>
    <row r="5499" spans="1:16" ht="13.5" thickTop="1">
      <c r="A5499" s="215"/>
      <c r="B5499" s="438"/>
      <c r="C5499" s="215"/>
      <c r="D5499" s="217"/>
      <c r="E5499" s="217"/>
      <c r="F5499" s="216"/>
      <c r="G5499" s="216"/>
      <c r="I5499" s="434"/>
      <c r="P5499" s="294"/>
    </row>
    <row r="5500" spans="1:16" s="199" customFormat="1">
      <c r="A5500" s="196" t="s">
        <v>109</v>
      </c>
      <c r="B5500" s="458"/>
      <c r="C5500" s="196"/>
      <c r="D5500" s="198"/>
      <c r="E5500" s="198"/>
      <c r="F5500" s="197"/>
      <c r="G5500" s="197"/>
      <c r="I5500" s="321"/>
      <c r="J5500" s="200"/>
      <c r="O5500" s="297"/>
    </row>
    <row r="5501" spans="1:16" s="199" customFormat="1">
      <c r="A5501" s="196" t="str">
        <f>CONCATENATE('Prestaciones y AIU'!A5259," ANALISIS DE PRECIOS UNITARIOS")</f>
        <v xml:space="preserve"> ANALISIS DE PRECIOS UNITARIOS</v>
      </c>
      <c r="B5501" s="458"/>
      <c r="C5501" s="196"/>
      <c r="D5501" s="198"/>
      <c r="E5501" s="198"/>
      <c r="F5501" s="197"/>
      <c r="G5501" s="197"/>
      <c r="I5501" s="321"/>
      <c r="J5501" s="200"/>
      <c r="O5501" s="297"/>
    </row>
    <row r="5502" spans="1:16" s="199" customFormat="1">
      <c r="A5502" s="196" t="str">
        <f>Objeto_LIC</f>
        <v>OPTIMIZACION DEL SISTEMA DE ABASTECIMIENTO (ADUCCION, PRETRATAMIENTO Y CONDUCCION) DEL MUNICPIO DE TAME, DEPARTAMENTO DE ARAUCA</v>
      </c>
      <c r="B5502" s="458"/>
      <c r="C5502" s="196"/>
      <c r="D5502" s="198"/>
      <c r="E5502" s="198"/>
      <c r="F5502" s="197"/>
      <c r="G5502" s="197"/>
      <c r="I5502" s="321"/>
      <c r="J5502" s="200"/>
      <c r="O5502" s="297"/>
    </row>
    <row r="5503" spans="1:16" s="199" customFormat="1">
      <c r="A5503" s="196"/>
      <c r="B5503" s="458"/>
      <c r="C5503" s="196"/>
      <c r="D5503" s="198"/>
      <c r="E5503" s="198"/>
      <c r="F5503" s="197"/>
      <c r="G5503" s="197"/>
      <c r="I5503" s="321"/>
      <c r="J5503" s="200"/>
      <c r="O5503" s="297"/>
    </row>
    <row r="5504" spans="1:16" ht="13.5" thickBot="1">
      <c r="A5504" s="201"/>
      <c r="B5504" s="448"/>
      <c r="C5504" s="201"/>
      <c r="D5504" s="203"/>
      <c r="E5504" s="203"/>
      <c r="F5504" s="202"/>
      <c r="G5504" s="202"/>
    </row>
    <row r="5505" spans="1:15" s="211" customFormat="1" ht="13.5" thickTop="1">
      <c r="A5505" s="206"/>
      <c r="B5505" s="457"/>
      <c r="C5505" s="207"/>
      <c r="D5505" s="209"/>
      <c r="E5505" s="209"/>
      <c r="F5505" s="208"/>
      <c r="G5505" s="210" t="s">
        <v>110</v>
      </c>
      <c r="I5505" s="323"/>
      <c r="J5505" s="212"/>
      <c r="O5505" s="297"/>
    </row>
    <row r="5506" spans="1:15">
      <c r="A5506" s="213" t="s">
        <v>62</v>
      </c>
      <c r="B5506" s="750">
        <f>Proponente</f>
        <v>0</v>
      </c>
      <c r="C5506" s="750"/>
      <c r="D5506" s="750"/>
      <c r="E5506" s="750"/>
      <c r="F5506" s="750"/>
      <c r="G5506" s="751"/>
    </row>
    <row r="5507" spans="1:15" ht="12.75" customHeight="1">
      <c r="A5507" s="213" t="s">
        <v>63</v>
      </c>
      <c r="B5507" s="470" t="s">
        <v>408</v>
      </c>
      <c r="C5507" s="750" t="str">
        <f>VLOOKUP(B5507,Presupuesto!$A$4:$B$106,2,FALSE)</f>
        <v>Suministro e instalación pasa muro en hierro HD L=0,60M  extremos brida ANSI B-16.1. diámetro 12". incluye unión brida por acople universal de 12" e incluye empaques, tornillos y recubrimiento con  pintura epoxica</v>
      </c>
      <c r="D5507" s="750"/>
      <c r="E5507" s="750"/>
      <c r="F5507" s="750"/>
      <c r="G5507" s="751"/>
    </row>
    <row r="5508" spans="1:15">
      <c r="A5508" s="214"/>
      <c r="B5508" s="438"/>
      <c r="C5508" s="215"/>
      <c r="D5508" s="217"/>
      <c r="E5508" s="217"/>
      <c r="F5508" s="218" t="s">
        <v>88</v>
      </c>
      <c r="G5508" s="582" t="str">
        <f>IF(B5507=0,"-",VLOOKUP(B5507,Presupuesto!$A$5:$C$119,3,FALSE))</f>
        <v>UND</v>
      </c>
      <c r="H5508" s="582"/>
      <c r="I5508" s="582"/>
      <c r="J5508" s="582"/>
      <c r="K5508" s="583"/>
    </row>
    <row r="5509" spans="1:15" ht="13.5" thickBot="1">
      <c r="A5509" s="213" t="s">
        <v>64</v>
      </c>
      <c r="B5509" s="438"/>
      <c r="C5509" s="215"/>
      <c r="D5509" s="217"/>
      <c r="E5509" s="217"/>
      <c r="F5509" s="216"/>
      <c r="G5509" s="219"/>
      <c r="I5509" s="324"/>
      <c r="J5509" s="295"/>
      <c r="K5509" s="296"/>
      <c r="L5509" s="296"/>
      <c r="M5509" s="296"/>
      <c r="N5509" s="296"/>
      <c r="O5509" s="296"/>
    </row>
    <row r="5510" spans="1:15" s="220" customFormat="1" ht="13.5" thickTop="1">
      <c r="A5510" s="221" t="s">
        <v>57</v>
      </c>
      <c r="B5510" s="447" t="s">
        <v>65</v>
      </c>
      <c r="C5510" s="222" t="s">
        <v>66</v>
      </c>
      <c r="D5510" s="223" t="s">
        <v>74</v>
      </c>
      <c r="E5510" s="224" t="s">
        <v>100</v>
      </c>
      <c r="F5510" s="224" t="s">
        <v>79</v>
      </c>
      <c r="G5510" s="225" t="s">
        <v>70</v>
      </c>
      <c r="I5510" s="657"/>
      <c r="J5510" s="226"/>
      <c r="O5510" s="296"/>
    </row>
    <row r="5511" spans="1:15">
      <c r="A5511" s="227" t="str">
        <f t="shared" ref="A5511:A5522" si="998">IF(I5511=0,"-",VLOOKUP(I5511,EQUIPOS,2,FALSE))</f>
        <v>-</v>
      </c>
      <c r="B5511" s="228"/>
      <c r="C5511" s="228"/>
      <c r="D5511" s="494"/>
      <c r="E5511" s="229">
        <f t="shared" ref="E5511:E5522" si="999">IF(I5511=0,0,VLOOKUP(I5511,EQUIPOS,4,FALSE))</f>
        <v>0</v>
      </c>
      <c r="F5511" s="230">
        <f t="shared" ref="F5511:F5522" si="1000">IF(D5511=0,0,E5511/D5511)</f>
        <v>0</v>
      </c>
      <c r="G5511" s="231"/>
      <c r="I5511" s="658"/>
    </row>
    <row r="5512" spans="1:15">
      <c r="A5512" s="227" t="str">
        <f t="shared" si="998"/>
        <v>-</v>
      </c>
      <c r="B5512" s="228"/>
      <c r="C5512" s="228"/>
      <c r="D5512" s="494"/>
      <c r="E5512" s="229">
        <f t="shared" si="999"/>
        <v>0</v>
      </c>
      <c r="F5512" s="230">
        <f t="shared" si="1000"/>
        <v>0</v>
      </c>
      <c r="G5512" s="232"/>
      <c r="I5512" s="658"/>
    </row>
    <row r="5513" spans="1:15">
      <c r="A5513" s="227" t="str">
        <f t="shared" si="998"/>
        <v>-</v>
      </c>
      <c r="B5513" s="228"/>
      <c r="C5513" s="228"/>
      <c r="D5513" s="494"/>
      <c r="E5513" s="229">
        <f t="shared" si="999"/>
        <v>0</v>
      </c>
      <c r="F5513" s="230">
        <f t="shared" si="1000"/>
        <v>0</v>
      </c>
      <c r="G5513" s="232"/>
      <c r="I5513" s="658"/>
    </row>
    <row r="5514" spans="1:15">
      <c r="A5514" s="227" t="str">
        <f t="shared" si="998"/>
        <v>-</v>
      </c>
      <c r="B5514" s="228"/>
      <c r="C5514" s="228"/>
      <c r="D5514" s="494"/>
      <c r="E5514" s="229">
        <f t="shared" si="999"/>
        <v>0</v>
      </c>
      <c r="F5514" s="230">
        <f t="shared" si="1000"/>
        <v>0</v>
      </c>
      <c r="G5514" s="232"/>
      <c r="I5514" s="658"/>
    </row>
    <row r="5515" spans="1:15">
      <c r="A5515" s="227" t="str">
        <f t="shared" si="998"/>
        <v>-</v>
      </c>
      <c r="B5515" s="228"/>
      <c r="C5515" s="228"/>
      <c r="D5515" s="494"/>
      <c r="E5515" s="229">
        <f t="shared" si="999"/>
        <v>0</v>
      </c>
      <c r="F5515" s="230">
        <f t="shared" si="1000"/>
        <v>0</v>
      </c>
      <c r="G5515" s="232"/>
      <c r="I5515" s="658"/>
    </row>
    <row r="5516" spans="1:15">
      <c r="A5516" s="227" t="str">
        <f t="shared" si="998"/>
        <v>-</v>
      </c>
      <c r="B5516" s="228"/>
      <c r="C5516" s="228"/>
      <c r="D5516" s="494"/>
      <c r="E5516" s="229">
        <f t="shared" si="999"/>
        <v>0</v>
      </c>
      <c r="F5516" s="230">
        <f t="shared" si="1000"/>
        <v>0</v>
      </c>
      <c r="G5516" s="232"/>
      <c r="I5516" s="658"/>
    </row>
    <row r="5517" spans="1:15">
      <c r="A5517" s="227" t="str">
        <f t="shared" si="998"/>
        <v>-</v>
      </c>
      <c r="B5517" s="228"/>
      <c r="C5517" s="228"/>
      <c r="D5517" s="494"/>
      <c r="E5517" s="229">
        <f t="shared" si="999"/>
        <v>0</v>
      </c>
      <c r="F5517" s="230">
        <f t="shared" si="1000"/>
        <v>0</v>
      </c>
      <c r="G5517" s="232"/>
      <c r="I5517" s="658"/>
    </row>
    <row r="5518" spans="1:15">
      <c r="A5518" s="227" t="str">
        <f t="shared" si="998"/>
        <v>-</v>
      </c>
      <c r="B5518" s="228"/>
      <c r="C5518" s="228"/>
      <c r="D5518" s="494"/>
      <c r="E5518" s="229">
        <f t="shared" si="999"/>
        <v>0</v>
      </c>
      <c r="F5518" s="230">
        <f t="shared" si="1000"/>
        <v>0</v>
      </c>
      <c r="G5518" s="232"/>
      <c r="I5518" s="658"/>
    </row>
    <row r="5519" spans="1:15">
      <c r="A5519" s="227" t="str">
        <f t="shared" si="998"/>
        <v>-</v>
      </c>
      <c r="B5519" s="228"/>
      <c r="C5519" s="228"/>
      <c r="D5519" s="494"/>
      <c r="E5519" s="229">
        <f t="shared" si="999"/>
        <v>0</v>
      </c>
      <c r="F5519" s="230">
        <f t="shared" si="1000"/>
        <v>0</v>
      </c>
      <c r="G5519" s="232"/>
      <c r="I5519" s="658"/>
    </row>
    <row r="5520" spans="1:15">
      <c r="A5520" s="227" t="str">
        <f t="shared" si="998"/>
        <v>-</v>
      </c>
      <c r="B5520" s="228"/>
      <c r="C5520" s="228"/>
      <c r="D5520" s="494"/>
      <c r="E5520" s="229">
        <f t="shared" si="999"/>
        <v>0</v>
      </c>
      <c r="F5520" s="230">
        <f t="shared" si="1000"/>
        <v>0</v>
      </c>
      <c r="G5520" s="232"/>
      <c r="I5520" s="658"/>
    </row>
    <row r="5521" spans="1:15">
      <c r="A5521" s="227" t="str">
        <f t="shared" si="998"/>
        <v>-</v>
      </c>
      <c r="B5521" s="228"/>
      <c r="C5521" s="228"/>
      <c r="D5521" s="494"/>
      <c r="E5521" s="229">
        <f t="shared" si="999"/>
        <v>0</v>
      </c>
      <c r="F5521" s="230">
        <f t="shared" si="1000"/>
        <v>0</v>
      </c>
      <c r="G5521" s="232"/>
      <c r="I5521" s="658"/>
    </row>
    <row r="5522" spans="1:15">
      <c r="A5522" s="227" t="str">
        <f t="shared" si="998"/>
        <v>-</v>
      </c>
      <c r="B5522" s="228"/>
      <c r="C5522" s="228"/>
      <c r="D5522" s="494"/>
      <c r="E5522" s="229">
        <f t="shared" si="999"/>
        <v>0</v>
      </c>
      <c r="F5522" s="230">
        <f t="shared" si="1000"/>
        <v>0</v>
      </c>
      <c r="G5522" s="232"/>
      <c r="I5522" s="658"/>
    </row>
    <row r="5523" spans="1:15" ht="13.5" thickBot="1">
      <c r="A5523" s="234"/>
      <c r="B5523" s="456"/>
      <c r="C5523" s="235"/>
      <c r="D5523" s="503"/>
      <c r="E5523" s="237"/>
      <c r="F5523" s="238" t="s">
        <v>80</v>
      </c>
      <c r="G5523" s="239">
        <f>SUM(F5511:F5522)</f>
        <v>0</v>
      </c>
      <c r="I5523" s="659"/>
    </row>
    <row r="5524" spans="1:15" ht="13.5" thickTop="1">
      <c r="A5524" s="240" t="s">
        <v>67</v>
      </c>
      <c r="B5524" s="446"/>
      <c r="C5524" s="241"/>
      <c r="D5524" s="509"/>
      <c r="E5524" s="243"/>
      <c r="F5524" s="242"/>
      <c r="G5524" s="244"/>
      <c r="I5524" s="659"/>
    </row>
    <row r="5525" spans="1:15" s="220" customFormat="1" ht="26">
      <c r="A5525" s="245" t="s">
        <v>57</v>
      </c>
      <c r="B5525" s="455"/>
      <c r="C5525" s="247" t="s">
        <v>58</v>
      </c>
      <c r="D5525" s="515" t="s">
        <v>68</v>
      </c>
      <c r="E5525" s="248" t="s">
        <v>69</v>
      </c>
      <c r="F5525" s="249" t="s">
        <v>79</v>
      </c>
      <c r="G5525" s="250" t="s">
        <v>70</v>
      </c>
      <c r="I5525" s="657"/>
      <c r="J5525" s="226"/>
      <c r="O5525" s="296"/>
    </row>
    <row r="5526" spans="1:15">
      <c r="A5526" s="748" t="str">
        <f t="shared" ref="A5526:A5537" si="1001">IF(I5526=0,"",VLOOKUP(I5526,MATERIALES,2,FALSE))</f>
        <v/>
      </c>
      <c r="B5526" s="749"/>
      <c r="C5526" s="251" t="str">
        <f t="shared" ref="C5526:C5534" si="1002">IF(I5526=0,"",VLOOKUP(I5526,MATERIALES,3,FALSE))</f>
        <v/>
      </c>
      <c r="D5526" s="494"/>
      <c r="E5526" s="252">
        <f t="shared" ref="E5526:E5537" si="1003">IF(I5526=0,0,VLOOKUP(I5526,MATERIALES,4,FALSE))</f>
        <v>0</v>
      </c>
      <c r="F5526" s="230">
        <f>D5526*E5526</f>
        <v>0</v>
      </c>
      <c r="G5526" s="231"/>
      <c r="I5526" s="658"/>
    </row>
    <row r="5527" spans="1:15">
      <c r="A5527" s="748" t="str">
        <f t="shared" ref="A5527" si="1004">IF(I5527=0,"",VLOOKUP(I5527,MATERIALES,2,FALSE))</f>
        <v/>
      </c>
      <c r="B5527" s="749"/>
      <c r="C5527" s="251" t="str">
        <f t="shared" si="1002"/>
        <v/>
      </c>
      <c r="D5527" s="494"/>
      <c r="E5527" s="252">
        <f t="shared" si="1003"/>
        <v>0</v>
      </c>
      <c r="F5527" s="230">
        <f t="shared" ref="F5527:F5537" si="1005">D5527*E5527</f>
        <v>0</v>
      </c>
      <c r="G5527" s="232"/>
      <c r="I5527" s="658"/>
    </row>
    <row r="5528" spans="1:15">
      <c r="A5528" s="748" t="str">
        <f t="shared" si="1001"/>
        <v/>
      </c>
      <c r="B5528" s="749"/>
      <c r="C5528" s="251" t="str">
        <f t="shared" si="1002"/>
        <v/>
      </c>
      <c r="D5528" s="494"/>
      <c r="E5528" s="252">
        <f t="shared" si="1003"/>
        <v>0</v>
      </c>
      <c r="F5528" s="230">
        <f t="shared" si="1005"/>
        <v>0</v>
      </c>
      <c r="G5528" s="232"/>
      <c r="I5528" s="658"/>
    </row>
    <row r="5529" spans="1:15">
      <c r="A5529" s="748" t="str">
        <f t="shared" si="1001"/>
        <v/>
      </c>
      <c r="B5529" s="749"/>
      <c r="C5529" s="251" t="str">
        <f t="shared" si="1002"/>
        <v/>
      </c>
      <c r="D5529" s="494"/>
      <c r="E5529" s="252">
        <f t="shared" si="1003"/>
        <v>0</v>
      </c>
      <c r="F5529" s="230">
        <f t="shared" si="1005"/>
        <v>0</v>
      </c>
      <c r="G5529" s="232"/>
      <c r="I5529" s="658"/>
    </row>
    <row r="5530" spans="1:15">
      <c r="A5530" s="748" t="str">
        <f t="shared" si="1001"/>
        <v/>
      </c>
      <c r="B5530" s="749"/>
      <c r="C5530" s="251" t="str">
        <f t="shared" si="1002"/>
        <v/>
      </c>
      <c r="D5530" s="494"/>
      <c r="E5530" s="252">
        <f t="shared" si="1003"/>
        <v>0</v>
      </c>
      <c r="F5530" s="230">
        <f t="shared" si="1005"/>
        <v>0</v>
      </c>
      <c r="G5530" s="232"/>
      <c r="I5530" s="658"/>
    </row>
    <row r="5531" spans="1:15">
      <c r="A5531" s="748" t="str">
        <f t="shared" si="1001"/>
        <v/>
      </c>
      <c r="B5531" s="749"/>
      <c r="C5531" s="251" t="str">
        <f t="shared" si="1002"/>
        <v/>
      </c>
      <c r="D5531" s="494"/>
      <c r="E5531" s="252">
        <f t="shared" si="1003"/>
        <v>0</v>
      </c>
      <c r="F5531" s="230">
        <f t="shared" si="1005"/>
        <v>0</v>
      </c>
      <c r="G5531" s="232"/>
      <c r="I5531" s="658"/>
    </row>
    <row r="5532" spans="1:15">
      <c r="A5532" s="748" t="str">
        <f t="shared" si="1001"/>
        <v/>
      </c>
      <c r="B5532" s="749"/>
      <c r="C5532" s="251" t="str">
        <f t="shared" si="1002"/>
        <v/>
      </c>
      <c r="D5532" s="494"/>
      <c r="E5532" s="252">
        <f t="shared" si="1003"/>
        <v>0</v>
      </c>
      <c r="F5532" s="230">
        <f t="shared" si="1005"/>
        <v>0</v>
      </c>
      <c r="G5532" s="232"/>
      <c r="I5532" s="658"/>
    </row>
    <row r="5533" spans="1:15">
      <c r="A5533" s="748" t="str">
        <f t="shared" si="1001"/>
        <v/>
      </c>
      <c r="B5533" s="749"/>
      <c r="C5533" s="251" t="str">
        <f t="shared" si="1002"/>
        <v/>
      </c>
      <c r="D5533" s="494"/>
      <c r="E5533" s="252">
        <f t="shared" si="1003"/>
        <v>0</v>
      </c>
      <c r="F5533" s="230">
        <f t="shared" si="1005"/>
        <v>0</v>
      </c>
      <c r="G5533" s="253"/>
      <c r="I5533" s="658"/>
    </row>
    <row r="5534" spans="1:15">
      <c r="A5534" s="748" t="str">
        <f t="shared" si="1001"/>
        <v/>
      </c>
      <c r="B5534" s="749"/>
      <c r="C5534" s="251" t="str">
        <f t="shared" si="1002"/>
        <v/>
      </c>
      <c r="D5534" s="494"/>
      <c r="E5534" s="252">
        <f t="shared" si="1003"/>
        <v>0</v>
      </c>
      <c r="F5534" s="230">
        <f t="shared" si="1005"/>
        <v>0</v>
      </c>
      <c r="G5534" s="232"/>
      <c r="I5534" s="658"/>
    </row>
    <row r="5535" spans="1:15">
      <c r="A5535" s="748" t="str">
        <f t="shared" si="1001"/>
        <v/>
      </c>
      <c r="B5535" s="749"/>
      <c r="C5535" s="251"/>
      <c r="D5535" s="494"/>
      <c r="E5535" s="252">
        <f t="shared" si="1003"/>
        <v>0</v>
      </c>
      <c r="F5535" s="230">
        <f t="shared" si="1005"/>
        <v>0</v>
      </c>
      <c r="G5535" s="232"/>
      <c r="I5535" s="658"/>
    </row>
    <row r="5536" spans="1:15">
      <c r="A5536" s="748" t="str">
        <f t="shared" si="1001"/>
        <v/>
      </c>
      <c r="B5536" s="749"/>
      <c r="C5536" s="251"/>
      <c r="D5536" s="494"/>
      <c r="E5536" s="252">
        <f t="shared" si="1003"/>
        <v>0</v>
      </c>
      <c r="F5536" s="230">
        <f t="shared" si="1005"/>
        <v>0</v>
      </c>
      <c r="G5536" s="232"/>
      <c r="I5536" s="658"/>
    </row>
    <row r="5537" spans="1:9">
      <c r="A5537" s="748" t="str">
        <f t="shared" si="1001"/>
        <v/>
      </c>
      <c r="B5537" s="749"/>
      <c r="C5537" s="251" t="str">
        <f t="shared" ref="C5537" si="1006">IF(I5537=0,"",VLOOKUP(I5537,MATERIALES,3,FALSE))</f>
        <v/>
      </c>
      <c r="D5537" s="494"/>
      <c r="E5537" s="252">
        <f t="shared" si="1003"/>
        <v>0</v>
      </c>
      <c r="F5537" s="230">
        <f t="shared" si="1005"/>
        <v>0</v>
      </c>
      <c r="G5537" s="233"/>
      <c r="I5537" s="658"/>
    </row>
    <row r="5538" spans="1:9" ht="26.25" customHeight="1" thickBot="1">
      <c r="A5538" s="214"/>
      <c r="B5538" s="438"/>
      <c r="C5538" s="215"/>
      <c r="D5538" s="483"/>
      <c r="E5538" s="254"/>
      <c r="F5538" s="255" t="s">
        <v>81</v>
      </c>
      <c r="G5538" s="253">
        <f>ROUND(SUM(F5526:F5537),0)</f>
        <v>0</v>
      </c>
      <c r="I5538" s="659"/>
    </row>
    <row r="5539" spans="1:9" ht="14" thickTop="1" thickBot="1">
      <c r="A5539" s="256" t="s">
        <v>72</v>
      </c>
      <c r="B5539" s="445"/>
      <c r="C5539" s="257"/>
      <c r="D5539" s="523"/>
      <c r="E5539" s="259"/>
      <c r="F5539" s="258"/>
      <c r="G5539" s="260"/>
      <c r="I5539" s="659"/>
    </row>
    <row r="5540" spans="1:9" ht="13.5" thickTop="1">
      <c r="A5540" s="245" t="s">
        <v>57</v>
      </c>
      <c r="B5540" s="455"/>
      <c r="C5540" s="248" t="s">
        <v>71</v>
      </c>
      <c r="D5540" s="515" t="s">
        <v>75</v>
      </c>
      <c r="E5540" s="248" t="s">
        <v>98</v>
      </c>
      <c r="F5540" s="249" t="s">
        <v>79</v>
      </c>
      <c r="G5540" s="250" t="s">
        <v>70</v>
      </c>
      <c r="I5540" s="659"/>
    </row>
    <row r="5541" spans="1:9">
      <c r="A5541" s="748" t="str">
        <f>IF(I5541=0,"",VLOOKUP(I5541,EQUIPOS,2,FALSE))</f>
        <v/>
      </c>
      <c r="B5541" s="749"/>
      <c r="C5541" s="195"/>
      <c r="D5541" s="494"/>
      <c r="E5541" s="252">
        <f>IF(I5541=0,0,VLOOKUP(I5541,EQUIPOS,4,FALSE))</f>
        <v>0</v>
      </c>
      <c r="F5541" s="230">
        <f>C5541*D5541*E5541</f>
        <v>0</v>
      </c>
      <c r="G5541" s="231"/>
      <c r="I5541" s="658"/>
    </row>
    <row r="5542" spans="1:9">
      <c r="A5542" s="748" t="str">
        <f>IF(I5542=0,"",VLOOKUP(I5542,EQUIPOS,2,FALSE))</f>
        <v/>
      </c>
      <c r="B5542" s="749"/>
      <c r="C5542" s="195"/>
      <c r="D5542" s="494"/>
      <c r="E5542" s="252">
        <f>IF(I5542=0,0,VLOOKUP(I5542,EQUIPOS,4,FALSE))</f>
        <v>0</v>
      </c>
      <c r="F5542" s="230">
        <f t="shared" ref="F5542:F5545" si="1007">C5542*D5542*E5542</f>
        <v>0</v>
      </c>
      <c r="G5542" s="232"/>
      <c r="I5542" s="658"/>
    </row>
    <row r="5543" spans="1:9">
      <c r="A5543" s="748" t="str">
        <f>IF(I5543=0,"",VLOOKUP(I5543,EQUIPOS,2,FALSE))</f>
        <v/>
      </c>
      <c r="B5543" s="749"/>
      <c r="C5543" s="195"/>
      <c r="D5543" s="494"/>
      <c r="E5543" s="252">
        <f>IF(I5543=0,0,VLOOKUP(I5543,EQUIPOS,4,FALSE))</f>
        <v>0</v>
      </c>
      <c r="F5543" s="230">
        <f t="shared" si="1007"/>
        <v>0</v>
      </c>
      <c r="G5543" s="232"/>
      <c r="I5543" s="658"/>
    </row>
    <row r="5544" spans="1:9">
      <c r="A5544" s="748" t="str">
        <f>IF(I5544=0,"",VLOOKUP(I5544,EQUIPOS,2,FALSE))</f>
        <v/>
      </c>
      <c r="B5544" s="749"/>
      <c r="C5544" s="195"/>
      <c r="D5544" s="494"/>
      <c r="E5544" s="252">
        <f>IF(I5544=0,0,VLOOKUP(I5544,EQUIPOS,4,FALSE))</f>
        <v>0</v>
      </c>
      <c r="F5544" s="230">
        <f t="shared" si="1007"/>
        <v>0</v>
      </c>
      <c r="G5544" s="232"/>
      <c r="I5544" s="658"/>
    </row>
    <row r="5545" spans="1:9">
      <c r="A5545" s="748" t="str">
        <f>IF(I5545=0,"",VLOOKUP(I5545,EQUIPOS,2,FALSE))</f>
        <v/>
      </c>
      <c r="B5545" s="749"/>
      <c r="C5545" s="195"/>
      <c r="D5545" s="494"/>
      <c r="E5545" s="252">
        <f>IF(I5545=0,0,VLOOKUP(I5545,EQUIPOS,4,FALSE))</f>
        <v>0</v>
      </c>
      <c r="F5545" s="230">
        <f t="shared" si="1007"/>
        <v>0</v>
      </c>
      <c r="G5545" s="233"/>
      <c r="I5545" s="658"/>
    </row>
    <row r="5546" spans="1:9" ht="30.75" customHeight="1" thickBot="1">
      <c r="A5546" s="234"/>
      <c r="B5546" s="456"/>
      <c r="C5546" s="235"/>
      <c r="D5546" s="503"/>
      <c r="E5546" s="261"/>
      <c r="F5546" s="238" t="s">
        <v>82</v>
      </c>
      <c r="G5546" s="262">
        <f>ROUND(SUM(F5541:F5545),0)</f>
        <v>0</v>
      </c>
      <c r="I5546" s="659"/>
    </row>
    <row r="5547" spans="1:9" ht="13.5" thickTop="1">
      <c r="A5547" s="240" t="s">
        <v>73</v>
      </c>
      <c r="B5547" s="446"/>
      <c r="C5547" s="241"/>
      <c r="D5547" s="509"/>
      <c r="E5547" s="243"/>
      <c r="F5547" s="242"/>
      <c r="G5547" s="244"/>
      <c r="I5547" s="659"/>
    </row>
    <row r="5548" spans="1:9" ht="26">
      <c r="A5548" s="245" t="s">
        <v>57</v>
      </c>
      <c r="B5548" s="454" t="s">
        <v>58</v>
      </c>
      <c r="C5548" s="247" t="s">
        <v>68</v>
      </c>
      <c r="D5548" s="515" t="s">
        <v>74</v>
      </c>
      <c r="E5548" s="248" t="s">
        <v>69</v>
      </c>
      <c r="F5548" s="249" t="s">
        <v>79</v>
      </c>
      <c r="G5548" s="250" t="s">
        <v>70</v>
      </c>
      <c r="H5548" s="220"/>
      <c r="I5548" s="657"/>
    </row>
    <row r="5549" spans="1:9">
      <c r="A5549" s="263" t="str">
        <f t="shared" ref="A5549:A5560" si="1008">IF(I5549=0,"",VLOOKUP(I5549,MANOOBRA,2,FALSE))</f>
        <v/>
      </c>
      <c r="B5549" s="444" t="str">
        <f t="shared" ref="B5549:B5560" si="1009">IF(I5549=0,"",VLOOKUP(I5549,MANOOBRA,3,FALSE))</f>
        <v/>
      </c>
      <c r="C5549" s="195"/>
      <c r="D5549" s="527"/>
      <c r="E5549" s="252">
        <f t="shared" ref="E5549:E5560" si="1010">IF(I5549=0,0,VLOOKUP(I5549,MANOOBRA,4,FALSE))</f>
        <v>0</v>
      </c>
      <c r="F5549" s="230">
        <f>IF(D5549=0,0,C5549*E5549/D5549)</f>
        <v>0</v>
      </c>
      <c r="G5549" s="231"/>
      <c r="I5549" s="658"/>
    </row>
    <row r="5550" spans="1:9">
      <c r="A5550" s="263" t="str">
        <f t="shared" si="1008"/>
        <v/>
      </c>
      <c r="B5550" s="444" t="str">
        <f t="shared" si="1009"/>
        <v/>
      </c>
      <c r="C5550" s="195"/>
      <c r="D5550" s="527"/>
      <c r="E5550" s="252">
        <f t="shared" si="1010"/>
        <v>0</v>
      </c>
      <c r="F5550" s="230">
        <f t="shared" ref="F5550:F5560" si="1011">IF(D5550=0,0,C5550*E5550/D5550)</f>
        <v>0</v>
      </c>
      <c r="G5550" s="232"/>
      <c r="I5550" s="658"/>
    </row>
    <row r="5551" spans="1:9">
      <c r="A5551" s="263" t="str">
        <f t="shared" si="1008"/>
        <v/>
      </c>
      <c r="B5551" s="444" t="str">
        <f t="shared" si="1009"/>
        <v/>
      </c>
      <c r="C5551" s="195"/>
      <c r="D5551" s="527"/>
      <c r="E5551" s="252">
        <f t="shared" si="1010"/>
        <v>0</v>
      </c>
      <c r="F5551" s="230">
        <f t="shared" si="1011"/>
        <v>0</v>
      </c>
      <c r="G5551" s="232"/>
      <c r="I5551" s="658"/>
    </row>
    <row r="5552" spans="1:9">
      <c r="A5552" s="263" t="str">
        <f t="shared" si="1008"/>
        <v/>
      </c>
      <c r="B5552" s="444" t="str">
        <f t="shared" si="1009"/>
        <v/>
      </c>
      <c r="C5552" s="195"/>
      <c r="D5552" s="527"/>
      <c r="E5552" s="252">
        <f t="shared" si="1010"/>
        <v>0</v>
      </c>
      <c r="F5552" s="230">
        <f t="shared" si="1011"/>
        <v>0</v>
      </c>
      <c r="G5552" s="232"/>
      <c r="I5552" s="658"/>
    </row>
    <row r="5553" spans="1:16">
      <c r="A5553" s="263" t="str">
        <f t="shared" si="1008"/>
        <v/>
      </c>
      <c r="B5553" s="444" t="str">
        <f t="shared" si="1009"/>
        <v/>
      </c>
      <c r="C5553" s="195"/>
      <c r="D5553" s="527"/>
      <c r="E5553" s="252">
        <f t="shared" si="1010"/>
        <v>0</v>
      </c>
      <c r="F5553" s="230">
        <f t="shared" si="1011"/>
        <v>0</v>
      </c>
      <c r="G5553" s="232"/>
      <c r="I5553" s="658"/>
    </row>
    <row r="5554" spans="1:16">
      <c r="A5554" s="263" t="str">
        <f t="shared" si="1008"/>
        <v/>
      </c>
      <c r="B5554" s="444" t="str">
        <f t="shared" si="1009"/>
        <v/>
      </c>
      <c r="C5554" s="195"/>
      <c r="D5554" s="527"/>
      <c r="E5554" s="252">
        <f t="shared" si="1010"/>
        <v>0</v>
      </c>
      <c r="F5554" s="230">
        <f t="shared" si="1011"/>
        <v>0</v>
      </c>
      <c r="G5554" s="232"/>
      <c r="I5554" s="658"/>
    </row>
    <row r="5555" spans="1:16">
      <c r="A5555" s="263" t="str">
        <f t="shared" si="1008"/>
        <v/>
      </c>
      <c r="B5555" s="444" t="str">
        <f t="shared" si="1009"/>
        <v/>
      </c>
      <c r="C5555" s="195"/>
      <c r="D5555" s="527"/>
      <c r="E5555" s="252">
        <f t="shared" si="1010"/>
        <v>0</v>
      </c>
      <c r="F5555" s="230">
        <f t="shared" si="1011"/>
        <v>0</v>
      </c>
      <c r="G5555" s="232"/>
      <c r="I5555" s="658"/>
    </row>
    <row r="5556" spans="1:16">
      <c r="A5556" s="263" t="str">
        <f t="shared" si="1008"/>
        <v/>
      </c>
      <c r="B5556" s="444" t="str">
        <f t="shared" si="1009"/>
        <v/>
      </c>
      <c r="C5556" s="195"/>
      <c r="D5556" s="527"/>
      <c r="E5556" s="252">
        <f t="shared" si="1010"/>
        <v>0</v>
      </c>
      <c r="F5556" s="230">
        <f t="shared" si="1011"/>
        <v>0</v>
      </c>
      <c r="G5556" s="232"/>
      <c r="I5556" s="658"/>
    </row>
    <row r="5557" spans="1:16">
      <c r="A5557" s="263" t="str">
        <f t="shared" si="1008"/>
        <v/>
      </c>
      <c r="B5557" s="444" t="str">
        <f t="shared" si="1009"/>
        <v/>
      </c>
      <c r="C5557" s="195"/>
      <c r="D5557" s="527"/>
      <c r="E5557" s="252">
        <f t="shared" si="1010"/>
        <v>0</v>
      </c>
      <c r="F5557" s="230">
        <f t="shared" si="1011"/>
        <v>0</v>
      </c>
      <c r="G5557" s="232"/>
      <c r="I5557" s="658"/>
    </row>
    <row r="5558" spans="1:16">
      <c r="A5558" s="263" t="str">
        <f t="shared" si="1008"/>
        <v/>
      </c>
      <c r="B5558" s="444" t="str">
        <f t="shared" si="1009"/>
        <v/>
      </c>
      <c r="C5558" s="195"/>
      <c r="D5558" s="527"/>
      <c r="E5558" s="252">
        <f t="shared" si="1010"/>
        <v>0</v>
      </c>
      <c r="F5558" s="230">
        <f t="shared" si="1011"/>
        <v>0</v>
      </c>
      <c r="G5558" s="232"/>
      <c r="I5558" s="658"/>
    </row>
    <row r="5559" spans="1:16">
      <c r="A5559" s="263" t="str">
        <f t="shared" si="1008"/>
        <v/>
      </c>
      <c r="B5559" s="444" t="str">
        <f t="shared" si="1009"/>
        <v/>
      </c>
      <c r="C5559" s="195"/>
      <c r="D5559" s="527"/>
      <c r="E5559" s="252">
        <f t="shared" si="1010"/>
        <v>0</v>
      </c>
      <c r="F5559" s="230">
        <f t="shared" si="1011"/>
        <v>0</v>
      </c>
      <c r="G5559" s="232"/>
      <c r="I5559" s="658"/>
    </row>
    <row r="5560" spans="1:16">
      <c r="A5560" s="263" t="str">
        <f t="shared" si="1008"/>
        <v/>
      </c>
      <c r="B5560" s="444" t="str">
        <f t="shared" si="1009"/>
        <v/>
      </c>
      <c r="C5560" s="195"/>
      <c r="D5560" s="527"/>
      <c r="E5560" s="252">
        <f t="shared" si="1010"/>
        <v>0</v>
      </c>
      <c r="F5560" s="230">
        <f t="shared" si="1011"/>
        <v>0</v>
      </c>
      <c r="G5560" s="233"/>
      <c r="I5560" s="658"/>
    </row>
    <row r="5561" spans="1:16" ht="31.5" customHeight="1" thickBot="1">
      <c r="A5561" s="234"/>
      <c r="B5561" s="456"/>
      <c r="C5561" s="235"/>
      <c r="D5561" s="237"/>
      <c r="E5561" s="237"/>
      <c r="F5561" s="238" t="s">
        <v>83</v>
      </c>
      <c r="G5561" s="262">
        <f>ROUND(SUM(F5549:F5560),0)</f>
        <v>0</v>
      </c>
      <c r="I5561" s="659"/>
    </row>
    <row r="5562" spans="1:16" ht="13.5" thickTop="1">
      <c r="A5562" s="186" t="s">
        <v>76</v>
      </c>
      <c r="B5562" s="446"/>
      <c r="C5562" s="241"/>
      <c r="D5562" s="243"/>
      <c r="E5562" s="243"/>
      <c r="F5562" s="242"/>
      <c r="G5562" s="244"/>
      <c r="I5562" s="659"/>
    </row>
    <row r="5563" spans="1:16">
      <c r="A5563" s="245" t="s">
        <v>57</v>
      </c>
      <c r="B5563" s="455"/>
      <c r="C5563" s="246"/>
      <c r="D5563" s="317"/>
      <c r="E5563" s="248" t="s">
        <v>77</v>
      </c>
      <c r="F5563" s="249" t="s">
        <v>78</v>
      </c>
      <c r="G5563" s="264" t="s">
        <v>77</v>
      </c>
      <c r="H5563" s="220"/>
      <c r="I5563" s="657"/>
    </row>
    <row r="5564" spans="1:16">
      <c r="A5564" s="185" t="s">
        <v>87</v>
      </c>
      <c r="B5564" s="453"/>
      <c r="C5564" s="265"/>
      <c r="D5564" s="318"/>
      <c r="E5564" s="229">
        <f>ROUND(SUM(G5523,G5538,G5546,G5561),2)</f>
        <v>0</v>
      </c>
      <c r="F5564" s="266">
        <f>A</f>
        <v>0</v>
      </c>
      <c r="G5564" s="267">
        <f>E5564*F5564</f>
        <v>0</v>
      </c>
      <c r="I5564" s="659"/>
    </row>
    <row r="5565" spans="1:16">
      <c r="A5565" s="185" t="s">
        <v>85</v>
      </c>
      <c r="B5565" s="453"/>
      <c r="C5565" s="265"/>
      <c r="D5565" s="318"/>
      <c r="E5565" s="229">
        <f>SUM(G5523,G5538,G5546,G5561)</f>
        <v>0</v>
      </c>
      <c r="F5565" s="266">
        <f>I</f>
        <v>0</v>
      </c>
      <c r="G5565" s="267">
        <f>E5565*F5565</f>
        <v>0</v>
      </c>
      <c r="I5565" s="659"/>
    </row>
    <row r="5566" spans="1:16">
      <c r="A5566" s="185" t="s">
        <v>86</v>
      </c>
      <c r="B5566" s="453"/>
      <c r="C5566" s="265"/>
      <c r="D5566" s="318"/>
      <c r="E5566" s="229">
        <f>SUM(G5523,G5538,G5546,G5561)</f>
        <v>0</v>
      </c>
      <c r="F5566" s="266">
        <f>U</f>
        <v>0</v>
      </c>
      <c r="G5566" s="267">
        <f>E5566*F5566</f>
        <v>0</v>
      </c>
      <c r="I5566" s="659"/>
    </row>
    <row r="5567" spans="1:16" ht="33" customHeight="1" thickBot="1">
      <c r="A5567" s="234"/>
      <c r="B5567" s="456"/>
      <c r="C5567" s="235"/>
      <c r="D5567" s="237"/>
      <c r="E5567" s="237"/>
      <c r="F5567" s="268" t="s">
        <v>84</v>
      </c>
      <c r="G5567" s="262">
        <f>SUM(G5564:G5566)</f>
        <v>0</v>
      </c>
      <c r="I5567" s="659"/>
      <c r="J5567" s="295"/>
      <c r="K5567" s="296"/>
      <c r="L5567" s="296"/>
      <c r="M5567" s="296"/>
      <c r="N5567" s="296"/>
      <c r="O5567" s="296"/>
    </row>
    <row r="5568" spans="1:16" s="211" customFormat="1" ht="14" thickTop="1" thickBot="1">
      <c r="A5568" s="269"/>
      <c r="B5568" s="443"/>
      <c r="C5568" s="270"/>
      <c r="D5568" s="319"/>
      <c r="E5568" s="271" t="s">
        <v>89</v>
      </c>
      <c r="F5568" s="272"/>
      <c r="G5568" s="273">
        <f>ROUND(SUM(G5523,G5538,G5546,G5561,G5567),0)</f>
        <v>0</v>
      </c>
      <c r="I5568" s="660"/>
      <c r="J5568" s="212" t="str">
        <f>B5507</f>
        <v>3,4,7</v>
      </c>
      <c r="K5568" s="274">
        <f>E5564</f>
        <v>0</v>
      </c>
      <c r="L5568" s="294">
        <f>G5564</f>
        <v>0</v>
      </c>
      <c r="M5568" s="294">
        <f>G5565</f>
        <v>0</v>
      </c>
      <c r="N5568" s="294">
        <f>G5566</f>
        <v>0</v>
      </c>
      <c r="O5568" s="299">
        <f>SUM(K5568:N5568)</f>
        <v>0</v>
      </c>
      <c r="P5568" s="294"/>
    </row>
    <row r="5569" spans="1:16" ht="13.5" thickTop="1">
      <c r="A5569" s="275" t="s">
        <v>97</v>
      </c>
      <c r="B5569" s="438"/>
      <c r="C5569" s="215"/>
      <c r="D5569" s="217"/>
      <c r="E5569" s="217"/>
      <c r="F5569" s="216"/>
      <c r="G5569" s="219"/>
      <c r="I5569" s="659"/>
      <c r="P5569" s="294"/>
    </row>
    <row r="5570" spans="1:16">
      <c r="A5570" s="275"/>
      <c r="B5570" s="452"/>
      <c r="C5570" s="276"/>
      <c r="D5570" s="320"/>
      <c r="E5570" s="217"/>
      <c r="F5570" s="216"/>
      <c r="G5570" s="277">
        <f ca="1">TODAY()</f>
        <v>44839</v>
      </c>
      <c r="I5570" s="659"/>
      <c r="P5570" s="294"/>
    </row>
    <row r="5571" spans="1:16" ht="13.5" thickBot="1">
      <c r="A5571" s="234"/>
      <c r="B5571" s="456"/>
      <c r="C5571" s="235"/>
      <c r="D5571" s="237"/>
      <c r="E5571" s="237"/>
      <c r="F5571" s="236"/>
      <c r="G5571" s="278"/>
      <c r="I5571" s="659"/>
      <c r="P5571" s="294"/>
    </row>
    <row r="5572" spans="1:16" ht="13.5" thickTop="1">
      <c r="A5572" s="215"/>
      <c r="B5572" s="438"/>
      <c r="C5572" s="215"/>
      <c r="D5572" s="217"/>
      <c r="E5572" s="217"/>
      <c r="F5572" s="216"/>
      <c r="G5572" s="216"/>
      <c r="I5572" s="434"/>
      <c r="P5572" s="294"/>
    </row>
    <row r="5573" spans="1:16" s="199" customFormat="1">
      <c r="A5573" s="196" t="s">
        <v>109</v>
      </c>
      <c r="B5573" s="458"/>
      <c r="C5573" s="196"/>
      <c r="D5573" s="198"/>
      <c r="E5573" s="198"/>
      <c r="F5573" s="197"/>
      <c r="G5573" s="197"/>
      <c r="I5573" s="321"/>
      <c r="J5573" s="200"/>
      <c r="O5573" s="297"/>
    </row>
    <row r="5574" spans="1:16" s="199" customFormat="1">
      <c r="A5574" s="196" t="str">
        <f>CONCATENATE('Prestaciones y AIU'!A5333," ANALISIS DE PRECIOS UNITARIOS")</f>
        <v xml:space="preserve"> ANALISIS DE PRECIOS UNITARIOS</v>
      </c>
      <c r="B5574" s="458"/>
      <c r="C5574" s="196"/>
      <c r="D5574" s="198"/>
      <c r="E5574" s="198"/>
      <c r="F5574" s="197"/>
      <c r="G5574" s="197"/>
      <c r="I5574" s="321"/>
      <c r="J5574" s="200"/>
      <c r="O5574" s="297"/>
    </row>
    <row r="5575" spans="1:16" s="199" customFormat="1">
      <c r="A5575" s="196" t="str">
        <f>Objeto_LIC</f>
        <v>OPTIMIZACION DEL SISTEMA DE ABASTECIMIENTO (ADUCCION, PRETRATAMIENTO Y CONDUCCION) DEL MUNICPIO DE TAME, DEPARTAMENTO DE ARAUCA</v>
      </c>
      <c r="B5575" s="458"/>
      <c r="C5575" s="196"/>
      <c r="D5575" s="198"/>
      <c r="E5575" s="198"/>
      <c r="F5575" s="197"/>
      <c r="G5575" s="197"/>
      <c r="I5575" s="321"/>
      <c r="J5575" s="200"/>
      <c r="O5575" s="297"/>
    </row>
    <row r="5576" spans="1:16" s="199" customFormat="1">
      <c r="A5576" s="196"/>
      <c r="B5576" s="458"/>
      <c r="C5576" s="196"/>
      <c r="D5576" s="198"/>
      <c r="E5576" s="198"/>
      <c r="F5576" s="197"/>
      <c r="G5576" s="197"/>
      <c r="I5576" s="321"/>
      <c r="J5576" s="200"/>
      <c r="O5576" s="297"/>
    </row>
    <row r="5577" spans="1:16" ht="13.5" thickBot="1">
      <c r="A5577" s="201"/>
      <c r="B5577" s="448"/>
      <c r="C5577" s="201"/>
      <c r="D5577" s="203"/>
      <c r="E5577" s="203"/>
      <c r="F5577" s="202"/>
      <c r="G5577" s="202"/>
    </row>
    <row r="5578" spans="1:16" s="211" customFormat="1" ht="13.5" thickTop="1">
      <c r="A5578" s="206"/>
      <c r="B5578" s="457"/>
      <c r="C5578" s="207"/>
      <c r="D5578" s="209"/>
      <c r="E5578" s="209"/>
      <c r="F5578" s="208"/>
      <c r="G5578" s="210" t="s">
        <v>110</v>
      </c>
      <c r="I5578" s="323"/>
      <c r="J5578" s="212"/>
      <c r="O5578" s="297"/>
    </row>
    <row r="5579" spans="1:16">
      <c r="A5579" s="213" t="s">
        <v>62</v>
      </c>
      <c r="B5579" s="750">
        <f>Proponente</f>
        <v>0</v>
      </c>
      <c r="C5579" s="750"/>
      <c r="D5579" s="750"/>
      <c r="E5579" s="750"/>
      <c r="F5579" s="750"/>
      <c r="G5579" s="751"/>
    </row>
    <row r="5580" spans="1:16" ht="57.5" customHeight="1">
      <c r="A5580" s="213" t="s">
        <v>63</v>
      </c>
      <c r="B5580" s="470" t="s">
        <v>410</v>
      </c>
      <c r="C5580" s="750" t="str">
        <f>VLOOKUP(B5580,Presupuesto!$A$4:$B$106,2,FALSE)</f>
        <v>Suministro e instalación de pasa muro en hierro HD L=0,60M extremos brida ANSI B-16.1 Diámetro: 8"  incluye unión brida por acople universal de 8" e incluye empaques, tornillos y recubrimiento con pintura epoxica</v>
      </c>
      <c r="D5580" s="750"/>
      <c r="E5580" s="750"/>
      <c r="F5580" s="750"/>
      <c r="G5580" s="751"/>
    </row>
    <row r="5581" spans="1:16">
      <c r="A5581" s="214"/>
      <c r="B5581" s="438"/>
      <c r="C5581" s="215"/>
      <c r="D5581" s="217"/>
      <c r="E5581" s="217"/>
      <c r="F5581" s="218" t="s">
        <v>88</v>
      </c>
      <c r="G5581" s="582" t="str">
        <f>IF(B5580=0,"-",VLOOKUP(B5580,Presupuesto!$A$5:$C$119,3,FALSE))</f>
        <v>UND</v>
      </c>
      <c r="H5581" s="582"/>
      <c r="I5581" s="582"/>
      <c r="J5581" s="582"/>
      <c r="K5581" s="583"/>
    </row>
    <row r="5582" spans="1:16" ht="13.5" thickBot="1">
      <c r="A5582" s="213" t="s">
        <v>64</v>
      </c>
      <c r="B5582" s="438"/>
      <c r="C5582" s="215"/>
      <c r="D5582" s="217"/>
      <c r="E5582" s="217"/>
      <c r="F5582" s="216"/>
      <c r="G5582" s="219"/>
      <c r="I5582" s="324"/>
      <c r="J5582" s="295"/>
      <c r="K5582" s="296"/>
      <c r="L5582" s="296"/>
      <c r="M5582" s="296"/>
      <c r="N5582" s="296"/>
      <c r="O5582" s="296"/>
    </row>
    <row r="5583" spans="1:16" s="220" customFormat="1" ht="13.5" thickTop="1">
      <c r="A5583" s="221" t="s">
        <v>57</v>
      </c>
      <c r="B5583" s="447" t="s">
        <v>65</v>
      </c>
      <c r="C5583" s="222" t="s">
        <v>66</v>
      </c>
      <c r="D5583" s="223" t="s">
        <v>74</v>
      </c>
      <c r="E5583" s="224" t="s">
        <v>100</v>
      </c>
      <c r="F5583" s="224" t="s">
        <v>79</v>
      </c>
      <c r="G5583" s="225" t="s">
        <v>70</v>
      </c>
      <c r="I5583" s="657"/>
      <c r="J5583" s="226"/>
      <c r="O5583" s="296"/>
    </row>
    <row r="5584" spans="1:16">
      <c r="A5584" s="227" t="str">
        <f t="shared" ref="A5584:A5595" si="1012">IF(I5584=0,"-",VLOOKUP(I5584,EQUIPOS,2,FALSE))</f>
        <v>-</v>
      </c>
      <c r="B5584" s="228"/>
      <c r="C5584" s="228"/>
      <c r="D5584" s="651"/>
      <c r="E5584" s="229">
        <f t="shared" ref="E5584:E5595" si="1013">IF(I5584=0,0,VLOOKUP(I5584,EQUIPOS,4,FALSE))</f>
        <v>0</v>
      </c>
      <c r="F5584" s="230">
        <f t="shared" ref="F5584:F5595" si="1014">IF(D5584=0,0,E5584/D5584)</f>
        <v>0</v>
      </c>
      <c r="G5584" s="231"/>
      <c r="I5584" s="658"/>
    </row>
    <row r="5585" spans="1:15">
      <c r="A5585" s="227" t="str">
        <f t="shared" si="1012"/>
        <v>-</v>
      </c>
      <c r="B5585" s="228"/>
      <c r="C5585" s="228"/>
      <c r="D5585" s="651"/>
      <c r="E5585" s="229">
        <f t="shared" si="1013"/>
        <v>0</v>
      </c>
      <c r="F5585" s="230">
        <f t="shared" si="1014"/>
        <v>0</v>
      </c>
      <c r="G5585" s="232"/>
      <c r="I5585" s="658"/>
    </row>
    <row r="5586" spans="1:15">
      <c r="A5586" s="227" t="str">
        <f t="shared" si="1012"/>
        <v>-</v>
      </c>
      <c r="B5586" s="228"/>
      <c r="C5586" s="228"/>
      <c r="D5586" s="651"/>
      <c r="E5586" s="229">
        <f t="shared" si="1013"/>
        <v>0</v>
      </c>
      <c r="F5586" s="230">
        <f t="shared" si="1014"/>
        <v>0</v>
      </c>
      <c r="G5586" s="232"/>
      <c r="I5586" s="658"/>
    </row>
    <row r="5587" spans="1:15">
      <c r="A5587" s="227" t="str">
        <f t="shared" si="1012"/>
        <v>-</v>
      </c>
      <c r="B5587" s="228"/>
      <c r="C5587" s="228"/>
      <c r="D5587" s="651"/>
      <c r="E5587" s="229">
        <f t="shared" si="1013"/>
        <v>0</v>
      </c>
      <c r="F5587" s="230">
        <f t="shared" si="1014"/>
        <v>0</v>
      </c>
      <c r="G5587" s="232"/>
      <c r="I5587" s="658"/>
    </row>
    <row r="5588" spans="1:15">
      <c r="A5588" s="227" t="str">
        <f t="shared" si="1012"/>
        <v>-</v>
      </c>
      <c r="B5588" s="228"/>
      <c r="C5588" s="228"/>
      <c r="D5588" s="651"/>
      <c r="E5588" s="229">
        <f t="shared" si="1013"/>
        <v>0</v>
      </c>
      <c r="F5588" s="230">
        <f t="shared" si="1014"/>
        <v>0</v>
      </c>
      <c r="G5588" s="232"/>
      <c r="I5588" s="658"/>
    </row>
    <row r="5589" spans="1:15">
      <c r="A5589" s="227" t="str">
        <f t="shared" si="1012"/>
        <v>-</v>
      </c>
      <c r="B5589" s="228"/>
      <c r="C5589" s="228"/>
      <c r="D5589" s="651"/>
      <c r="E5589" s="229">
        <f t="shared" si="1013"/>
        <v>0</v>
      </c>
      <c r="F5589" s="230">
        <f t="shared" si="1014"/>
        <v>0</v>
      </c>
      <c r="G5589" s="232"/>
      <c r="I5589" s="658"/>
    </row>
    <row r="5590" spans="1:15">
      <c r="A5590" s="227" t="str">
        <f t="shared" si="1012"/>
        <v>-</v>
      </c>
      <c r="B5590" s="228"/>
      <c r="C5590" s="228"/>
      <c r="D5590" s="494"/>
      <c r="E5590" s="229">
        <f t="shared" si="1013"/>
        <v>0</v>
      </c>
      <c r="F5590" s="230">
        <f t="shared" si="1014"/>
        <v>0</v>
      </c>
      <c r="G5590" s="232"/>
      <c r="I5590" s="658"/>
    </row>
    <row r="5591" spans="1:15">
      <c r="A5591" s="227" t="str">
        <f t="shared" si="1012"/>
        <v>-</v>
      </c>
      <c r="B5591" s="228"/>
      <c r="C5591" s="228"/>
      <c r="D5591" s="494"/>
      <c r="E5591" s="229">
        <f t="shared" si="1013"/>
        <v>0</v>
      </c>
      <c r="F5591" s="230">
        <f t="shared" si="1014"/>
        <v>0</v>
      </c>
      <c r="G5591" s="232"/>
      <c r="I5591" s="658"/>
    </row>
    <row r="5592" spans="1:15">
      <c r="A5592" s="227" t="str">
        <f t="shared" si="1012"/>
        <v>-</v>
      </c>
      <c r="B5592" s="228"/>
      <c r="C5592" s="228"/>
      <c r="D5592" s="494"/>
      <c r="E5592" s="229">
        <f t="shared" si="1013"/>
        <v>0</v>
      </c>
      <c r="F5592" s="230">
        <f t="shared" si="1014"/>
        <v>0</v>
      </c>
      <c r="G5592" s="232"/>
      <c r="I5592" s="658"/>
    </row>
    <row r="5593" spans="1:15">
      <c r="A5593" s="227" t="str">
        <f t="shared" si="1012"/>
        <v>-</v>
      </c>
      <c r="B5593" s="228"/>
      <c r="C5593" s="228"/>
      <c r="D5593" s="494"/>
      <c r="E5593" s="229">
        <f t="shared" si="1013"/>
        <v>0</v>
      </c>
      <c r="F5593" s="230">
        <f t="shared" si="1014"/>
        <v>0</v>
      </c>
      <c r="G5593" s="232"/>
      <c r="I5593" s="658"/>
    </row>
    <row r="5594" spans="1:15">
      <c r="A5594" s="227" t="str">
        <f t="shared" si="1012"/>
        <v>-</v>
      </c>
      <c r="B5594" s="228"/>
      <c r="C5594" s="228"/>
      <c r="D5594" s="494"/>
      <c r="E5594" s="229">
        <f t="shared" si="1013"/>
        <v>0</v>
      </c>
      <c r="F5594" s="230">
        <f t="shared" si="1014"/>
        <v>0</v>
      </c>
      <c r="G5594" s="232"/>
      <c r="I5594" s="658"/>
    </row>
    <row r="5595" spans="1:15">
      <c r="A5595" s="227" t="str">
        <f t="shared" si="1012"/>
        <v>-</v>
      </c>
      <c r="B5595" s="228"/>
      <c r="C5595" s="228"/>
      <c r="D5595" s="494"/>
      <c r="E5595" s="229">
        <f t="shared" si="1013"/>
        <v>0</v>
      </c>
      <c r="F5595" s="230">
        <f t="shared" si="1014"/>
        <v>0</v>
      </c>
      <c r="G5595" s="232"/>
      <c r="I5595" s="658"/>
    </row>
    <row r="5596" spans="1:15" ht="13.5" thickBot="1">
      <c r="A5596" s="234"/>
      <c r="B5596" s="456"/>
      <c r="C5596" s="235"/>
      <c r="D5596" s="503"/>
      <c r="E5596" s="237"/>
      <c r="F5596" s="238" t="s">
        <v>80</v>
      </c>
      <c r="G5596" s="239">
        <f>ROUND(SUM(F5584:F5595),0)</f>
        <v>0</v>
      </c>
      <c r="I5596" s="659"/>
    </row>
    <row r="5597" spans="1:15" ht="13.5" thickTop="1">
      <c r="A5597" s="240" t="s">
        <v>67</v>
      </c>
      <c r="B5597" s="446"/>
      <c r="C5597" s="241"/>
      <c r="D5597" s="509"/>
      <c r="E5597" s="243"/>
      <c r="F5597" s="242"/>
      <c r="G5597" s="244"/>
      <c r="I5597" s="659"/>
    </row>
    <row r="5598" spans="1:15" s="220" customFormat="1" ht="26">
      <c r="A5598" s="245" t="s">
        <v>57</v>
      </c>
      <c r="B5598" s="455"/>
      <c r="C5598" s="247" t="s">
        <v>58</v>
      </c>
      <c r="D5598" s="515" t="s">
        <v>68</v>
      </c>
      <c r="E5598" s="248" t="s">
        <v>69</v>
      </c>
      <c r="F5598" s="249" t="s">
        <v>79</v>
      </c>
      <c r="G5598" s="250" t="s">
        <v>70</v>
      </c>
      <c r="I5598" s="657"/>
      <c r="J5598" s="226"/>
      <c r="O5598" s="296"/>
    </row>
    <row r="5599" spans="1:15">
      <c r="A5599" s="748" t="str">
        <f t="shared" ref="A5599:A5610" si="1015">IF(I5599=0,"",VLOOKUP(I5599,MATERIALES,2,FALSE))</f>
        <v/>
      </c>
      <c r="B5599" s="749"/>
      <c r="C5599" s="251" t="str">
        <f t="shared" ref="C5599:C5607" si="1016">IF(I5599=0,"",VLOOKUP(I5599,MATERIALES,3,FALSE))</f>
        <v/>
      </c>
      <c r="D5599" s="494"/>
      <c r="E5599" s="252">
        <f t="shared" ref="E5599:E5610" si="1017">IF(I5599=0,0,VLOOKUP(I5599,MATERIALES,4,FALSE))</f>
        <v>0</v>
      </c>
      <c r="F5599" s="230">
        <f>D5599*E5599</f>
        <v>0</v>
      </c>
      <c r="G5599" s="231"/>
      <c r="I5599" s="658"/>
    </row>
    <row r="5600" spans="1:15">
      <c r="A5600" s="748" t="str">
        <f t="shared" ref="A5600" si="1018">IF(I5600=0,"",VLOOKUP(I5600,MATERIALES,2,FALSE))</f>
        <v/>
      </c>
      <c r="B5600" s="749"/>
      <c r="C5600" s="251" t="str">
        <f t="shared" si="1016"/>
        <v/>
      </c>
      <c r="D5600" s="494"/>
      <c r="E5600" s="252">
        <f t="shared" si="1017"/>
        <v>0</v>
      </c>
      <c r="F5600" s="230">
        <f t="shared" ref="F5600:F5610" si="1019">D5600*E5600</f>
        <v>0</v>
      </c>
      <c r="G5600" s="232"/>
      <c r="I5600" s="658"/>
    </row>
    <row r="5601" spans="1:9">
      <c r="A5601" s="748" t="str">
        <f t="shared" si="1015"/>
        <v/>
      </c>
      <c r="B5601" s="749"/>
      <c r="C5601" s="251" t="str">
        <f t="shared" si="1016"/>
        <v/>
      </c>
      <c r="D5601" s="494"/>
      <c r="E5601" s="252">
        <f t="shared" si="1017"/>
        <v>0</v>
      </c>
      <c r="F5601" s="230">
        <f t="shared" si="1019"/>
        <v>0</v>
      </c>
      <c r="G5601" s="232"/>
      <c r="I5601" s="658"/>
    </row>
    <row r="5602" spans="1:9">
      <c r="A5602" s="748" t="str">
        <f t="shared" si="1015"/>
        <v/>
      </c>
      <c r="B5602" s="749"/>
      <c r="C5602" s="251" t="str">
        <f t="shared" si="1016"/>
        <v/>
      </c>
      <c r="D5602" s="494"/>
      <c r="E5602" s="252">
        <f t="shared" si="1017"/>
        <v>0</v>
      </c>
      <c r="F5602" s="230">
        <f t="shared" si="1019"/>
        <v>0</v>
      </c>
      <c r="G5602" s="232"/>
      <c r="I5602" s="658"/>
    </row>
    <row r="5603" spans="1:9">
      <c r="A5603" s="748" t="str">
        <f t="shared" si="1015"/>
        <v/>
      </c>
      <c r="B5603" s="749"/>
      <c r="C5603" s="251" t="str">
        <f t="shared" si="1016"/>
        <v/>
      </c>
      <c r="D5603" s="494"/>
      <c r="E5603" s="252">
        <f t="shared" si="1017"/>
        <v>0</v>
      </c>
      <c r="F5603" s="230">
        <f t="shared" si="1019"/>
        <v>0</v>
      </c>
      <c r="G5603" s="232"/>
      <c r="I5603" s="658"/>
    </row>
    <row r="5604" spans="1:9">
      <c r="A5604" s="748" t="str">
        <f t="shared" si="1015"/>
        <v/>
      </c>
      <c r="B5604" s="749"/>
      <c r="C5604" s="251" t="str">
        <f t="shared" si="1016"/>
        <v/>
      </c>
      <c r="D5604" s="494"/>
      <c r="E5604" s="252">
        <f t="shared" si="1017"/>
        <v>0</v>
      </c>
      <c r="F5604" s="230">
        <f t="shared" si="1019"/>
        <v>0</v>
      </c>
      <c r="G5604" s="232"/>
      <c r="I5604" s="658"/>
    </row>
    <row r="5605" spans="1:9">
      <c r="A5605" s="748" t="str">
        <f t="shared" si="1015"/>
        <v/>
      </c>
      <c r="B5605" s="749"/>
      <c r="C5605" s="251" t="str">
        <f t="shared" si="1016"/>
        <v/>
      </c>
      <c r="D5605" s="494"/>
      <c r="E5605" s="252">
        <f t="shared" si="1017"/>
        <v>0</v>
      </c>
      <c r="F5605" s="230">
        <f t="shared" si="1019"/>
        <v>0</v>
      </c>
      <c r="G5605" s="232"/>
      <c r="I5605" s="658"/>
    </row>
    <row r="5606" spans="1:9">
      <c r="A5606" s="748" t="str">
        <f t="shared" si="1015"/>
        <v/>
      </c>
      <c r="B5606" s="749"/>
      <c r="C5606" s="251" t="str">
        <f t="shared" si="1016"/>
        <v/>
      </c>
      <c r="D5606" s="494"/>
      <c r="E5606" s="252">
        <f t="shared" si="1017"/>
        <v>0</v>
      </c>
      <c r="F5606" s="230">
        <f t="shared" si="1019"/>
        <v>0</v>
      </c>
      <c r="G5606" s="253"/>
      <c r="I5606" s="658"/>
    </row>
    <row r="5607" spans="1:9">
      <c r="A5607" s="748" t="str">
        <f t="shared" si="1015"/>
        <v/>
      </c>
      <c r="B5607" s="749"/>
      <c r="C5607" s="251" t="str">
        <f t="shared" si="1016"/>
        <v/>
      </c>
      <c r="D5607" s="494"/>
      <c r="E5607" s="252">
        <f t="shared" si="1017"/>
        <v>0</v>
      </c>
      <c r="F5607" s="230">
        <f t="shared" si="1019"/>
        <v>0</v>
      </c>
      <c r="G5607" s="232"/>
      <c r="I5607" s="658"/>
    </row>
    <row r="5608" spans="1:9">
      <c r="A5608" s="748" t="str">
        <f t="shared" si="1015"/>
        <v/>
      </c>
      <c r="B5608" s="749"/>
      <c r="C5608" s="251"/>
      <c r="D5608" s="494"/>
      <c r="E5608" s="252">
        <f t="shared" si="1017"/>
        <v>0</v>
      </c>
      <c r="F5608" s="230">
        <f t="shared" si="1019"/>
        <v>0</v>
      </c>
      <c r="G5608" s="232"/>
      <c r="I5608" s="658"/>
    </row>
    <row r="5609" spans="1:9">
      <c r="A5609" s="748" t="str">
        <f t="shared" si="1015"/>
        <v/>
      </c>
      <c r="B5609" s="749"/>
      <c r="C5609" s="251"/>
      <c r="D5609" s="494"/>
      <c r="E5609" s="252">
        <f t="shared" si="1017"/>
        <v>0</v>
      </c>
      <c r="F5609" s="230">
        <f t="shared" si="1019"/>
        <v>0</v>
      </c>
      <c r="G5609" s="232"/>
      <c r="I5609" s="658"/>
    </row>
    <row r="5610" spans="1:9">
      <c r="A5610" s="748" t="str">
        <f t="shared" si="1015"/>
        <v/>
      </c>
      <c r="B5610" s="749"/>
      <c r="C5610" s="251" t="str">
        <f t="shared" ref="C5610" si="1020">IF(I5610=0,"",VLOOKUP(I5610,MATERIALES,3,FALSE))</f>
        <v/>
      </c>
      <c r="D5610" s="494"/>
      <c r="E5610" s="252">
        <f t="shared" si="1017"/>
        <v>0</v>
      </c>
      <c r="F5610" s="230">
        <f t="shared" si="1019"/>
        <v>0</v>
      </c>
      <c r="G5610" s="233"/>
      <c r="I5610" s="658"/>
    </row>
    <row r="5611" spans="1:9" ht="26.25" customHeight="1" thickBot="1">
      <c r="A5611" s="214"/>
      <c r="B5611" s="438"/>
      <c r="C5611" s="215"/>
      <c r="D5611" s="483"/>
      <c r="E5611" s="254"/>
      <c r="F5611" s="255" t="s">
        <v>81</v>
      </c>
      <c r="G5611" s="253">
        <f>ROUND(SUM(F5599:F5610),0)</f>
        <v>0</v>
      </c>
      <c r="I5611" s="659"/>
    </row>
    <row r="5612" spans="1:9" ht="14" thickTop="1" thickBot="1">
      <c r="A5612" s="256" t="s">
        <v>72</v>
      </c>
      <c r="B5612" s="445"/>
      <c r="C5612" s="257"/>
      <c r="D5612" s="523"/>
      <c r="E5612" s="259"/>
      <c r="F5612" s="258"/>
      <c r="G5612" s="260"/>
      <c r="I5612" s="659"/>
    </row>
    <row r="5613" spans="1:9" ht="13.5" thickTop="1">
      <c r="A5613" s="245" t="s">
        <v>57</v>
      </c>
      <c r="B5613" s="455"/>
      <c r="C5613" s="248" t="s">
        <v>71</v>
      </c>
      <c r="D5613" s="515" t="s">
        <v>75</v>
      </c>
      <c r="E5613" s="248" t="s">
        <v>98</v>
      </c>
      <c r="F5613" s="249" t="s">
        <v>79</v>
      </c>
      <c r="G5613" s="250" t="s">
        <v>70</v>
      </c>
      <c r="I5613" s="659"/>
    </row>
    <row r="5614" spans="1:9">
      <c r="A5614" s="748" t="str">
        <f>IF(I5614=0,"",VLOOKUP(I5614,EQUIPOS,2,FALSE))</f>
        <v/>
      </c>
      <c r="B5614" s="749"/>
      <c r="C5614" s="467"/>
      <c r="D5614" s="494"/>
      <c r="E5614" s="252">
        <f>IF(I5614=0,0,VLOOKUP(I5614,EQUIPOS,4,FALSE))</f>
        <v>0</v>
      </c>
      <c r="F5614" s="230">
        <f>C5614*D5614*E5614</f>
        <v>0</v>
      </c>
      <c r="G5614" s="231"/>
      <c r="I5614" s="658"/>
    </row>
    <row r="5615" spans="1:9">
      <c r="A5615" s="748" t="str">
        <f>IF(I5615=0,"",VLOOKUP(I5615,EQUIPOS,2,FALSE))</f>
        <v/>
      </c>
      <c r="B5615" s="749"/>
      <c r="C5615" s="195"/>
      <c r="D5615" s="494"/>
      <c r="E5615" s="252">
        <f>IF(I5615=0,0,VLOOKUP(I5615,EQUIPOS,4,FALSE))</f>
        <v>0</v>
      </c>
      <c r="F5615" s="230">
        <f t="shared" ref="F5615:F5618" si="1021">C5615*D5615*E5615</f>
        <v>0</v>
      </c>
      <c r="G5615" s="232"/>
      <c r="I5615" s="658"/>
    </row>
    <row r="5616" spans="1:9">
      <c r="A5616" s="748" t="str">
        <f>IF(I5616=0,"",VLOOKUP(I5616,EQUIPOS,2,FALSE))</f>
        <v/>
      </c>
      <c r="B5616" s="749"/>
      <c r="C5616" s="195"/>
      <c r="D5616" s="494"/>
      <c r="E5616" s="252">
        <f>IF(I5616=0,0,VLOOKUP(I5616,EQUIPOS,4,FALSE))</f>
        <v>0</v>
      </c>
      <c r="F5616" s="230">
        <f t="shared" si="1021"/>
        <v>0</v>
      </c>
      <c r="G5616" s="232"/>
      <c r="I5616" s="658"/>
    </row>
    <row r="5617" spans="1:9">
      <c r="A5617" s="748" t="str">
        <f>IF(I5617=0,"",VLOOKUP(I5617,EQUIPOS,2,FALSE))</f>
        <v/>
      </c>
      <c r="B5617" s="749"/>
      <c r="C5617" s="195"/>
      <c r="D5617" s="494"/>
      <c r="E5617" s="252">
        <f>IF(I5617=0,0,VLOOKUP(I5617,EQUIPOS,4,FALSE))</f>
        <v>0</v>
      </c>
      <c r="F5617" s="230">
        <f t="shared" si="1021"/>
        <v>0</v>
      </c>
      <c r="G5617" s="232"/>
      <c r="I5617" s="658"/>
    </row>
    <row r="5618" spans="1:9">
      <c r="A5618" s="748" t="str">
        <f>IF(I5618=0,"",VLOOKUP(I5618,EQUIPOS,2,FALSE))</f>
        <v/>
      </c>
      <c r="B5618" s="749"/>
      <c r="C5618" s="195"/>
      <c r="D5618" s="494"/>
      <c r="E5618" s="252">
        <f>IF(I5618=0,0,VLOOKUP(I5618,EQUIPOS,4,FALSE))</f>
        <v>0</v>
      </c>
      <c r="F5618" s="230">
        <f t="shared" si="1021"/>
        <v>0</v>
      </c>
      <c r="G5618" s="233"/>
      <c r="I5618" s="658"/>
    </row>
    <row r="5619" spans="1:9" ht="30.75" customHeight="1" thickBot="1">
      <c r="A5619" s="234"/>
      <c r="B5619" s="456"/>
      <c r="C5619" s="235"/>
      <c r="D5619" s="503"/>
      <c r="E5619" s="261"/>
      <c r="F5619" s="238" t="s">
        <v>82</v>
      </c>
      <c r="G5619" s="262">
        <f>ROUND(SUM(F5614:F5618),0)</f>
        <v>0</v>
      </c>
      <c r="I5619" s="659"/>
    </row>
    <row r="5620" spans="1:9" ht="13.5" thickTop="1">
      <c r="A5620" s="240" t="s">
        <v>73</v>
      </c>
      <c r="B5620" s="446"/>
      <c r="C5620" s="241"/>
      <c r="D5620" s="509"/>
      <c r="E5620" s="243"/>
      <c r="F5620" s="242"/>
      <c r="G5620" s="244"/>
      <c r="I5620" s="659"/>
    </row>
    <row r="5621" spans="1:9" ht="26">
      <c r="A5621" s="245" t="s">
        <v>57</v>
      </c>
      <c r="B5621" s="454" t="s">
        <v>58</v>
      </c>
      <c r="C5621" s="247" t="s">
        <v>68</v>
      </c>
      <c r="D5621" s="515" t="s">
        <v>74</v>
      </c>
      <c r="E5621" s="248" t="s">
        <v>69</v>
      </c>
      <c r="F5621" s="249" t="s">
        <v>79</v>
      </c>
      <c r="G5621" s="250" t="s">
        <v>70</v>
      </c>
      <c r="H5621" s="220"/>
      <c r="I5621" s="657"/>
    </row>
    <row r="5622" spans="1:9">
      <c r="A5622" s="263" t="str">
        <f t="shared" ref="A5622:A5633" si="1022">IF(I5622=0,"",VLOOKUP(I5622,MANOOBRA,2,FALSE))</f>
        <v/>
      </c>
      <c r="B5622" s="444" t="str">
        <f t="shared" ref="B5622:B5633" si="1023">IF(I5622=0,"",VLOOKUP(I5622,MANOOBRA,3,FALSE))</f>
        <v/>
      </c>
      <c r="C5622" s="195"/>
      <c r="D5622" s="563"/>
      <c r="E5622" s="252">
        <f t="shared" ref="E5622:E5633" si="1024">IF(I5622=0,0,VLOOKUP(I5622,MANOOBRA,4,FALSE))</f>
        <v>0</v>
      </c>
      <c r="F5622" s="230">
        <f>IF(D5622=0,0,C5622*E5622/D5622)</f>
        <v>0</v>
      </c>
      <c r="G5622" s="231"/>
      <c r="I5622" s="658"/>
    </row>
    <row r="5623" spans="1:9">
      <c r="A5623" s="263" t="str">
        <f t="shared" si="1022"/>
        <v/>
      </c>
      <c r="B5623" s="444" t="str">
        <f t="shared" si="1023"/>
        <v/>
      </c>
      <c r="C5623" s="195"/>
      <c r="D5623" s="563"/>
      <c r="E5623" s="252">
        <f t="shared" si="1024"/>
        <v>0</v>
      </c>
      <c r="F5623" s="230">
        <f t="shared" ref="F5623:F5633" si="1025">IF(D5623=0,0,C5623*E5623/D5623)</f>
        <v>0</v>
      </c>
      <c r="G5623" s="232"/>
      <c r="I5623" s="658"/>
    </row>
    <row r="5624" spans="1:9">
      <c r="A5624" s="263" t="str">
        <f t="shared" si="1022"/>
        <v/>
      </c>
      <c r="B5624" s="444" t="str">
        <f t="shared" si="1023"/>
        <v/>
      </c>
      <c r="C5624" s="195"/>
      <c r="D5624" s="563"/>
      <c r="E5624" s="252">
        <f t="shared" si="1024"/>
        <v>0</v>
      </c>
      <c r="F5624" s="230">
        <f t="shared" si="1025"/>
        <v>0</v>
      </c>
      <c r="G5624" s="232"/>
      <c r="I5624" s="658"/>
    </row>
    <row r="5625" spans="1:9">
      <c r="A5625" s="263" t="str">
        <f t="shared" si="1022"/>
        <v/>
      </c>
      <c r="B5625" s="444" t="str">
        <f t="shared" si="1023"/>
        <v/>
      </c>
      <c r="C5625" s="195"/>
      <c r="D5625" s="563"/>
      <c r="E5625" s="252">
        <f t="shared" si="1024"/>
        <v>0</v>
      </c>
      <c r="F5625" s="230">
        <f t="shared" si="1025"/>
        <v>0</v>
      </c>
      <c r="G5625" s="232"/>
      <c r="I5625" s="658"/>
    </row>
    <row r="5626" spans="1:9">
      <c r="A5626" s="263" t="str">
        <f t="shared" si="1022"/>
        <v/>
      </c>
      <c r="B5626" s="444" t="str">
        <f t="shared" si="1023"/>
        <v/>
      </c>
      <c r="C5626" s="195"/>
      <c r="D5626" s="563"/>
      <c r="E5626" s="252">
        <f t="shared" si="1024"/>
        <v>0</v>
      </c>
      <c r="F5626" s="230">
        <f t="shared" si="1025"/>
        <v>0</v>
      </c>
      <c r="G5626" s="232"/>
      <c r="I5626" s="658"/>
    </row>
    <row r="5627" spans="1:9">
      <c r="A5627" s="263" t="str">
        <f t="shared" si="1022"/>
        <v/>
      </c>
      <c r="B5627" s="444" t="str">
        <f t="shared" si="1023"/>
        <v/>
      </c>
      <c r="C5627" s="195"/>
      <c r="D5627" s="527"/>
      <c r="E5627" s="252">
        <f t="shared" si="1024"/>
        <v>0</v>
      </c>
      <c r="F5627" s="230">
        <f t="shared" si="1025"/>
        <v>0</v>
      </c>
      <c r="G5627" s="232"/>
      <c r="I5627" s="658"/>
    </row>
    <row r="5628" spans="1:9">
      <c r="A5628" s="263" t="str">
        <f t="shared" si="1022"/>
        <v/>
      </c>
      <c r="B5628" s="444" t="str">
        <f t="shared" si="1023"/>
        <v/>
      </c>
      <c r="C5628" s="195"/>
      <c r="D5628" s="527"/>
      <c r="E5628" s="252">
        <f t="shared" si="1024"/>
        <v>0</v>
      </c>
      <c r="F5628" s="230">
        <f t="shared" si="1025"/>
        <v>0</v>
      </c>
      <c r="G5628" s="232"/>
      <c r="I5628" s="658"/>
    </row>
    <row r="5629" spans="1:9">
      <c r="A5629" s="263" t="str">
        <f t="shared" si="1022"/>
        <v/>
      </c>
      <c r="B5629" s="444" t="str">
        <f t="shared" si="1023"/>
        <v/>
      </c>
      <c r="C5629" s="195"/>
      <c r="D5629" s="527"/>
      <c r="E5629" s="252">
        <f t="shared" si="1024"/>
        <v>0</v>
      </c>
      <c r="F5629" s="230">
        <f t="shared" si="1025"/>
        <v>0</v>
      </c>
      <c r="G5629" s="232"/>
      <c r="I5629" s="658"/>
    </row>
    <row r="5630" spans="1:9">
      <c r="A5630" s="263" t="str">
        <f t="shared" si="1022"/>
        <v/>
      </c>
      <c r="B5630" s="444" t="str">
        <f t="shared" si="1023"/>
        <v/>
      </c>
      <c r="C5630" s="195"/>
      <c r="D5630" s="527"/>
      <c r="E5630" s="252">
        <f t="shared" si="1024"/>
        <v>0</v>
      </c>
      <c r="F5630" s="230">
        <f t="shared" si="1025"/>
        <v>0</v>
      </c>
      <c r="G5630" s="232"/>
      <c r="I5630" s="658"/>
    </row>
    <row r="5631" spans="1:9">
      <c r="A5631" s="263" t="str">
        <f t="shared" si="1022"/>
        <v/>
      </c>
      <c r="B5631" s="444" t="str">
        <f t="shared" si="1023"/>
        <v/>
      </c>
      <c r="C5631" s="195"/>
      <c r="D5631" s="527"/>
      <c r="E5631" s="252">
        <f t="shared" si="1024"/>
        <v>0</v>
      </c>
      <c r="F5631" s="230">
        <f t="shared" si="1025"/>
        <v>0</v>
      </c>
      <c r="G5631" s="232"/>
      <c r="I5631" s="658"/>
    </row>
    <row r="5632" spans="1:9">
      <c r="A5632" s="263" t="str">
        <f t="shared" si="1022"/>
        <v/>
      </c>
      <c r="B5632" s="444" t="str">
        <f t="shared" si="1023"/>
        <v/>
      </c>
      <c r="C5632" s="195"/>
      <c r="D5632" s="527"/>
      <c r="E5632" s="252">
        <f t="shared" si="1024"/>
        <v>0</v>
      </c>
      <c r="F5632" s="230">
        <f t="shared" si="1025"/>
        <v>0</v>
      </c>
      <c r="G5632" s="232"/>
      <c r="I5632" s="658"/>
    </row>
    <row r="5633" spans="1:16">
      <c r="A5633" s="263" t="str">
        <f t="shared" si="1022"/>
        <v/>
      </c>
      <c r="B5633" s="444" t="str">
        <f t="shared" si="1023"/>
        <v/>
      </c>
      <c r="C5633" s="195"/>
      <c r="D5633" s="527"/>
      <c r="E5633" s="252">
        <f t="shared" si="1024"/>
        <v>0</v>
      </c>
      <c r="F5633" s="230">
        <f t="shared" si="1025"/>
        <v>0</v>
      </c>
      <c r="G5633" s="233"/>
      <c r="I5633" s="658"/>
    </row>
    <row r="5634" spans="1:16" ht="31.5" customHeight="1" thickBot="1">
      <c r="A5634" s="234"/>
      <c r="B5634" s="456"/>
      <c r="C5634" s="235"/>
      <c r="D5634" s="237"/>
      <c r="E5634" s="237"/>
      <c r="F5634" s="238" t="s">
        <v>83</v>
      </c>
      <c r="G5634" s="262">
        <f>ROUND(SUM(F5622:F5633),0)</f>
        <v>0</v>
      </c>
      <c r="I5634" s="659"/>
    </row>
    <row r="5635" spans="1:16" ht="13.5" thickTop="1">
      <c r="A5635" s="186" t="s">
        <v>76</v>
      </c>
      <c r="B5635" s="446"/>
      <c r="C5635" s="241"/>
      <c r="D5635" s="243"/>
      <c r="E5635" s="243"/>
      <c r="F5635" s="242"/>
      <c r="G5635" s="244"/>
      <c r="I5635" s="659"/>
    </row>
    <row r="5636" spans="1:16">
      <c r="A5636" s="245" t="s">
        <v>57</v>
      </c>
      <c r="B5636" s="455"/>
      <c r="C5636" s="246"/>
      <c r="D5636" s="317"/>
      <c r="E5636" s="248" t="s">
        <v>77</v>
      </c>
      <c r="F5636" s="249" t="s">
        <v>78</v>
      </c>
      <c r="G5636" s="264" t="s">
        <v>77</v>
      </c>
      <c r="H5636" s="220"/>
      <c r="I5636" s="657"/>
    </row>
    <row r="5637" spans="1:16">
      <c r="A5637" s="185" t="s">
        <v>87</v>
      </c>
      <c r="B5637" s="453"/>
      <c r="C5637" s="265"/>
      <c r="D5637" s="318"/>
      <c r="E5637" s="229">
        <f>ROUND(SUM(G5596,G5611,G5619,G5634),2)</f>
        <v>0</v>
      </c>
      <c r="F5637" s="266">
        <f>A</f>
        <v>0</v>
      </c>
      <c r="G5637" s="267">
        <f>E5637*F5637</f>
        <v>0</v>
      </c>
      <c r="I5637" s="659"/>
    </row>
    <row r="5638" spans="1:16">
      <c r="A5638" s="185" t="s">
        <v>85</v>
      </c>
      <c r="B5638" s="453"/>
      <c r="C5638" s="265"/>
      <c r="D5638" s="318"/>
      <c r="E5638" s="229">
        <f>SUM(G5596,G5611,G5619,G5634)</f>
        <v>0</v>
      </c>
      <c r="F5638" s="266">
        <f>I</f>
        <v>0</v>
      </c>
      <c r="G5638" s="267">
        <f>E5638*F5638</f>
        <v>0</v>
      </c>
      <c r="I5638" s="659"/>
    </row>
    <row r="5639" spans="1:16">
      <c r="A5639" s="185" t="s">
        <v>86</v>
      </c>
      <c r="B5639" s="453"/>
      <c r="C5639" s="265"/>
      <c r="D5639" s="318"/>
      <c r="E5639" s="229">
        <f>SUM(G5596,G5611,G5619,G5634)</f>
        <v>0</v>
      </c>
      <c r="F5639" s="266">
        <f>U</f>
        <v>0</v>
      </c>
      <c r="G5639" s="267">
        <f>E5639*F5639</f>
        <v>0</v>
      </c>
      <c r="I5639" s="659"/>
    </row>
    <row r="5640" spans="1:16" ht="33" customHeight="1" thickBot="1">
      <c r="A5640" s="234"/>
      <c r="B5640" s="456"/>
      <c r="C5640" s="235"/>
      <c r="D5640" s="237"/>
      <c r="E5640" s="237"/>
      <c r="F5640" s="268" t="s">
        <v>84</v>
      </c>
      <c r="G5640" s="262">
        <f>SUM(G5637:G5639)</f>
        <v>0</v>
      </c>
      <c r="I5640" s="659"/>
      <c r="J5640" s="295"/>
      <c r="K5640" s="296"/>
      <c r="L5640" s="296"/>
      <c r="M5640" s="296"/>
      <c r="N5640" s="296"/>
      <c r="O5640" s="296"/>
    </row>
    <row r="5641" spans="1:16" s="211" customFormat="1" ht="14" thickTop="1" thickBot="1">
      <c r="A5641" s="269"/>
      <c r="B5641" s="443"/>
      <c r="C5641" s="270"/>
      <c r="D5641" s="319"/>
      <c r="E5641" s="271" t="s">
        <v>89</v>
      </c>
      <c r="F5641" s="272"/>
      <c r="G5641" s="273">
        <f>ROUND(SUM(G5596,G5611,G5619,G5634,G5640),0)</f>
        <v>0</v>
      </c>
      <c r="I5641" s="660"/>
      <c r="J5641" s="212" t="str">
        <f>B5580</f>
        <v>3,4,8</v>
      </c>
      <c r="K5641" s="274">
        <f>E5637</f>
        <v>0</v>
      </c>
      <c r="L5641" s="294">
        <f>G5637</f>
        <v>0</v>
      </c>
      <c r="M5641" s="294">
        <f>G5638</f>
        <v>0</v>
      </c>
      <c r="N5641" s="294">
        <f>G5639</f>
        <v>0</v>
      </c>
      <c r="O5641" s="299">
        <f>SUM(K5641:N5641)</f>
        <v>0</v>
      </c>
      <c r="P5641" s="294"/>
    </row>
    <row r="5642" spans="1:16" ht="13.5" thickTop="1">
      <c r="A5642" s="275" t="s">
        <v>97</v>
      </c>
      <c r="B5642" s="438"/>
      <c r="C5642" s="215"/>
      <c r="D5642" s="217"/>
      <c r="E5642" s="217"/>
      <c r="F5642" s="216"/>
      <c r="G5642" s="219"/>
      <c r="I5642" s="659"/>
      <c r="P5642" s="294"/>
    </row>
    <row r="5643" spans="1:16">
      <c r="A5643" s="275"/>
      <c r="B5643" s="452"/>
      <c r="C5643" s="276"/>
      <c r="D5643" s="320"/>
      <c r="E5643" s="217"/>
      <c r="F5643" s="216"/>
      <c r="G5643" s="277">
        <f ca="1">TODAY()</f>
        <v>44839</v>
      </c>
      <c r="I5643" s="659"/>
      <c r="P5643" s="294"/>
    </row>
    <row r="5644" spans="1:16" ht="13.5" thickBot="1">
      <c r="A5644" s="234"/>
      <c r="B5644" s="456"/>
      <c r="C5644" s="235"/>
      <c r="D5644" s="237"/>
      <c r="E5644" s="237"/>
      <c r="F5644" s="236"/>
      <c r="G5644" s="278"/>
      <c r="I5644" s="659"/>
      <c r="P5644" s="294"/>
    </row>
    <row r="5645" spans="1:16" ht="13.5" thickTop="1">
      <c r="A5645" s="215"/>
      <c r="B5645" s="438"/>
      <c r="C5645" s="215"/>
      <c r="D5645" s="217"/>
      <c r="E5645" s="217"/>
      <c r="F5645" s="216"/>
      <c r="G5645" s="216"/>
      <c r="I5645" s="434"/>
      <c r="P5645" s="294"/>
    </row>
    <row r="5646" spans="1:16" s="199" customFormat="1">
      <c r="A5646" s="435" t="s">
        <v>109</v>
      </c>
      <c r="B5646" s="442"/>
      <c r="C5646" s="435"/>
      <c r="D5646" s="436"/>
      <c r="E5646" s="436"/>
      <c r="F5646" s="437"/>
      <c r="G5646" s="437"/>
      <c r="I5646" s="321"/>
      <c r="J5646" s="200"/>
      <c r="O5646" s="297"/>
    </row>
    <row r="5647" spans="1:16" s="199" customFormat="1">
      <c r="A5647" s="435" t="str">
        <f>CONCATENATE('Prestaciones y AIU'!A5185," ANALISIS DE PRECIOS UNITARIOS")</f>
        <v xml:space="preserve"> ANALISIS DE PRECIOS UNITARIOS</v>
      </c>
      <c r="B5647" s="442"/>
      <c r="C5647" s="435"/>
      <c r="D5647" s="436"/>
      <c r="E5647" s="436"/>
      <c r="F5647" s="437"/>
      <c r="G5647" s="437"/>
      <c r="I5647" s="321"/>
      <c r="J5647" s="200"/>
      <c r="O5647" s="297"/>
    </row>
    <row r="5648" spans="1:16" s="199" customFormat="1">
      <c r="A5648" s="435" t="str">
        <f>Objeto_LIC</f>
        <v>OPTIMIZACION DEL SISTEMA DE ABASTECIMIENTO (ADUCCION, PRETRATAMIENTO Y CONDUCCION) DEL MUNICPIO DE TAME, DEPARTAMENTO DE ARAUCA</v>
      </c>
      <c r="B5648" s="442"/>
      <c r="C5648" s="435"/>
      <c r="D5648" s="436"/>
      <c r="E5648" s="436"/>
      <c r="F5648" s="437"/>
      <c r="G5648" s="437"/>
      <c r="I5648" s="321"/>
      <c r="J5648" s="200"/>
      <c r="O5648" s="297"/>
    </row>
    <row r="5649" spans="1:15" s="199" customFormat="1">
      <c r="A5649" s="435"/>
      <c r="B5649" s="442"/>
      <c r="C5649" s="435"/>
      <c r="D5649" s="436"/>
      <c r="E5649" s="436"/>
      <c r="F5649" s="437"/>
      <c r="G5649" s="437"/>
      <c r="I5649" s="321"/>
      <c r="J5649" s="200"/>
      <c r="O5649" s="297"/>
    </row>
    <row r="5650" spans="1:15" ht="13.5" thickBot="1">
      <c r="A5650" s="201"/>
      <c r="B5650" s="448"/>
      <c r="C5650" s="201"/>
      <c r="D5650" s="203"/>
      <c r="E5650" s="203"/>
      <c r="F5650" s="202"/>
      <c r="G5650" s="202"/>
    </row>
    <row r="5651" spans="1:15" s="211" customFormat="1" ht="13.5" thickTop="1">
      <c r="A5651" s="206"/>
      <c r="B5651" s="457"/>
      <c r="C5651" s="207"/>
      <c r="D5651" s="209"/>
      <c r="E5651" s="209"/>
      <c r="F5651" s="208"/>
      <c r="G5651" s="210" t="s">
        <v>110</v>
      </c>
      <c r="I5651" s="323"/>
      <c r="J5651" s="212"/>
      <c r="O5651" s="297"/>
    </row>
    <row r="5652" spans="1:15" ht="12.75" customHeight="1">
      <c r="A5652" s="213" t="s">
        <v>62</v>
      </c>
      <c r="B5652" s="750">
        <f>Proponente</f>
        <v>0</v>
      </c>
      <c r="C5652" s="750"/>
      <c r="D5652" s="750"/>
      <c r="E5652" s="750"/>
      <c r="F5652" s="750"/>
      <c r="G5652" s="751"/>
    </row>
    <row r="5653" spans="1:15" ht="32" customHeight="1">
      <c r="A5653" s="213" t="s">
        <v>63</v>
      </c>
      <c r="B5653" s="470" t="s">
        <v>412</v>
      </c>
      <c r="C5653" s="750" t="str">
        <f>VLOOKUP(B5653,Presupuesto!$A$4:$B$106,2,FALSE)</f>
        <v>Suministro e instalación de YEE HD 12x8x20" (Incluye Uniones Dresser, acoples, tornillos)</v>
      </c>
      <c r="D5653" s="750"/>
      <c r="E5653" s="750"/>
      <c r="F5653" s="750"/>
      <c r="G5653" s="751"/>
    </row>
    <row r="5654" spans="1:15">
      <c r="A5654" s="214"/>
      <c r="B5654" s="438"/>
      <c r="C5654" s="215"/>
      <c r="D5654" s="217"/>
      <c r="E5654" s="217"/>
      <c r="F5654" s="218" t="s">
        <v>88</v>
      </c>
      <c r="G5654" s="582" t="str">
        <f>IF(B5653=0,"-",VLOOKUP(B5653,Presupuesto!$A$5:$C$119,3,FALSE))</f>
        <v>UND</v>
      </c>
      <c r="H5654" s="582"/>
      <c r="I5654" s="582"/>
      <c r="J5654" s="582"/>
      <c r="K5654" s="583"/>
    </row>
    <row r="5655" spans="1:15" ht="13.5" thickBot="1">
      <c r="A5655" s="213" t="s">
        <v>64</v>
      </c>
      <c r="B5655" s="438"/>
      <c r="C5655" s="215"/>
      <c r="D5655" s="217"/>
      <c r="E5655" s="217"/>
      <c r="F5655" s="216"/>
      <c r="G5655" s="219"/>
      <c r="I5655" s="324"/>
      <c r="J5655" s="295"/>
      <c r="K5655" s="296"/>
      <c r="L5655" s="296"/>
      <c r="M5655" s="296"/>
      <c r="N5655" s="296"/>
      <c r="O5655" s="296"/>
    </row>
    <row r="5656" spans="1:15" s="220" customFormat="1" ht="13.5" thickTop="1">
      <c r="A5656" s="221" t="s">
        <v>57</v>
      </c>
      <c r="B5656" s="447" t="s">
        <v>65</v>
      </c>
      <c r="C5656" s="222" t="s">
        <v>66</v>
      </c>
      <c r="D5656" s="223" t="s">
        <v>74</v>
      </c>
      <c r="E5656" s="224" t="s">
        <v>100</v>
      </c>
      <c r="F5656" s="224" t="s">
        <v>79</v>
      </c>
      <c r="G5656" s="225" t="s">
        <v>70</v>
      </c>
      <c r="I5656" s="657"/>
      <c r="J5656" s="226"/>
      <c r="O5656" s="296"/>
    </row>
    <row r="5657" spans="1:15">
      <c r="A5657" s="227" t="str">
        <f t="shared" ref="A5657:A5668" si="1026">IF(I5657=0,"-",VLOOKUP(I5657,EQUIPOS,2,FALSE))</f>
        <v>-</v>
      </c>
      <c r="B5657" s="228"/>
      <c r="C5657" s="228"/>
      <c r="D5657" s="494"/>
      <c r="E5657" s="229">
        <f t="shared" ref="E5657:E5668" si="1027">IF(I5657=0,0,VLOOKUP(I5657,EQUIPOS,4,FALSE))</f>
        <v>0</v>
      </c>
      <c r="F5657" s="230">
        <f t="shared" ref="F5657:F5668" si="1028">IF(D5657=0,0,E5657/D5657)</f>
        <v>0</v>
      </c>
      <c r="G5657" s="231"/>
      <c r="I5657" s="658"/>
    </row>
    <row r="5658" spans="1:15">
      <c r="A5658" s="227" t="str">
        <f t="shared" si="1026"/>
        <v>-</v>
      </c>
      <c r="B5658" s="228"/>
      <c r="C5658" s="228"/>
      <c r="D5658" s="494"/>
      <c r="E5658" s="229">
        <f t="shared" si="1027"/>
        <v>0</v>
      </c>
      <c r="F5658" s="230">
        <f t="shared" si="1028"/>
        <v>0</v>
      </c>
      <c r="G5658" s="232"/>
      <c r="I5658" s="658"/>
    </row>
    <row r="5659" spans="1:15">
      <c r="A5659" s="227" t="str">
        <f t="shared" si="1026"/>
        <v>-</v>
      </c>
      <c r="B5659" s="228"/>
      <c r="C5659" s="228"/>
      <c r="D5659" s="494"/>
      <c r="E5659" s="229">
        <f t="shared" si="1027"/>
        <v>0</v>
      </c>
      <c r="F5659" s="230">
        <f t="shared" si="1028"/>
        <v>0</v>
      </c>
      <c r="G5659" s="232"/>
      <c r="I5659" s="658"/>
    </row>
    <row r="5660" spans="1:15">
      <c r="A5660" s="227" t="str">
        <f t="shared" si="1026"/>
        <v>-</v>
      </c>
      <c r="B5660" s="228"/>
      <c r="C5660" s="228"/>
      <c r="D5660" s="494"/>
      <c r="E5660" s="229">
        <f t="shared" si="1027"/>
        <v>0</v>
      </c>
      <c r="F5660" s="230">
        <f t="shared" si="1028"/>
        <v>0</v>
      </c>
      <c r="G5660" s="232"/>
      <c r="I5660" s="658"/>
    </row>
    <row r="5661" spans="1:15">
      <c r="A5661" s="227" t="str">
        <f t="shared" si="1026"/>
        <v>-</v>
      </c>
      <c r="B5661" s="228"/>
      <c r="C5661" s="228"/>
      <c r="D5661" s="494"/>
      <c r="E5661" s="229">
        <f t="shared" si="1027"/>
        <v>0</v>
      </c>
      <c r="F5661" s="230">
        <f t="shared" si="1028"/>
        <v>0</v>
      </c>
      <c r="G5661" s="232"/>
      <c r="I5661" s="658"/>
    </row>
    <row r="5662" spans="1:15">
      <c r="A5662" s="227" t="str">
        <f t="shared" si="1026"/>
        <v>-</v>
      </c>
      <c r="B5662" s="228"/>
      <c r="C5662" s="228"/>
      <c r="D5662" s="494"/>
      <c r="E5662" s="229">
        <f t="shared" si="1027"/>
        <v>0</v>
      </c>
      <c r="F5662" s="230">
        <f t="shared" si="1028"/>
        <v>0</v>
      </c>
      <c r="G5662" s="232"/>
      <c r="I5662" s="658"/>
    </row>
    <row r="5663" spans="1:15">
      <c r="A5663" s="227" t="str">
        <f t="shared" si="1026"/>
        <v>-</v>
      </c>
      <c r="B5663" s="228"/>
      <c r="C5663" s="228"/>
      <c r="D5663" s="494"/>
      <c r="E5663" s="229">
        <f t="shared" si="1027"/>
        <v>0</v>
      </c>
      <c r="F5663" s="230">
        <f t="shared" si="1028"/>
        <v>0</v>
      </c>
      <c r="G5663" s="232"/>
      <c r="I5663" s="658"/>
    </row>
    <row r="5664" spans="1:15">
      <c r="A5664" s="227" t="str">
        <f t="shared" si="1026"/>
        <v>-</v>
      </c>
      <c r="B5664" s="228"/>
      <c r="C5664" s="228"/>
      <c r="D5664" s="494"/>
      <c r="E5664" s="229">
        <f t="shared" si="1027"/>
        <v>0</v>
      </c>
      <c r="F5664" s="230">
        <f t="shared" si="1028"/>
        <v>0</v>
      </c>
      <c r="G5664" s="232"/>
      <c r="I5664" s="658"/>
    </row>
    <row r="5665" spans="1:15">
      <c r="A5665" s="227" t="str">
        <f t="shared" si="1026"/>
        <v>-</v>
      </c>
      <c r="B5665" s="228"/>
      <c r="C5665" s="228"/>
      <c r="D5665" s="494"/>
      <c r="E5665" s="229">
        <f t="shared" si="1027"/>
        <v>0</v>
      </c>
      <c r="F5665" s="230">
        <f t="shared" si="1028"/>
        <v>0</v>
      </c>
      <c r="G5665" s="232"/>
      <c r="I5665" s="658"/>
    </row>
    <row r="5666" spans="1:15">
      <c r="A5666" s="227" t="str">
        <f t="shared" si="1026"/>
        <v>-</v>
      </c>
      <c r="B5666" s="228"/>
      <c r="C5666" s="228"/>
      <c r="D5666" s="494"/>
      <c r="E5666" s="229">
        <f t="shared" si="1027"/>
        <v>0</v>
      </c>
      <c r="F5666" s="230">
        <f t="shared" si="1028"/>
        <v>0</v>
      </c>
      <c r="G5666" s="232"/>
      <c r="I5666" s="658"/>
    </row>
    <row r="5667" spans="1:15">
      <c r="A5667" s="227" t="str">
        <f t="shared" si="1026"/>
        <v>-</v>
      </c>
      <c r="B5667" s="228"/>
      <c r="C5667" s="228"/>
      <c r="D5667" s="494"/>
      <c r="E5667" s="229">
        <f t="shared" si="1027"/>
        <v>0</v>
      </c>
      <c r="F5667" s="230">
        <f t="shared" si="1028"/>
        <v>0</v>
      </c>
      <c r="G5667" s="232"/>
      <c r="I5667" s="658"/>
    </row>
    <row r="5668" spans="1:15">
      <c r="A5668" s="227" t="str">
        <f t="shared" si="1026"/>
        <v>-</v>
      </c>
      <c r="B5668" s="228"/>
      <c r="C5668" s="228"/>
      <c r="D5668" s="494"/>
      <c r="E5668" s="229">
        <f t="shared" si="1027"/>
        <v>0</v>
      </c>
      <c r="F5668" s="230">
        <f t="shared" si="1028"/>
        <v>0</v>
      </c>
      <c r="G5668" s="232"/>
      <c r="I5668" s="658"/>
    </row>
    <row r="5669" spans="1:15" ht="13.5" thickBot="1">
      <c r="A5669" s="234"/>
      <c r="B5669" s="456"/>
      <c r="C5669" s="235"/>
      <c r="D5669" s="503"/>
      <c r="E5669" s="237"/>
      <c r="F5669" s="238" t="s">
        <v>80</v>
      </c>
      <c r="G5669" s="239">
        <f>SUM(F5657:F5668)</f>
        <v>0</v>
      </c>
      <c r="I5669" s="659"/>
    </row>
    <row r="5670" spans="1:15" ht="13.5" thickTop="1">
      <c r="A5670" s="240" t="s">
        <v>67</v>
      </c>
      <c r="B5670" s="446"/>
      <c r="C5670" s="241"/>
      <c r="D5670" s="509"/>
      <c r="E5670" s="243"/>
      <c r="F5670" s="242"/>
      <c r="G5670" s="244"/>
      <c r="I5670" s="659"/>
    </row>
    <row r="5671" spans="1:15" s="220" customFormat="1" ht="26">
      <c r="A5671" s="245" t="s">
        <v>57</v>
      </c>
      <c r="B5671" s="455"/>
      <c r="C5671" s="247" t="s">
        <v>58</v>
      </c>
      <c r="D5671" s="515" t="s">
        <v>68</v>
      </c>
      <c r="E5671" s="248" t="s">
        <v>69</v>
      </c>
      <c r="F5671" s="249" t="s">
        <v>79</v>
      </c>
      <c r="G5671" s="250" t="s">
        <v>70</v>
      </c>
      <c r="I5671" s="657"/>
      <c r="J5671" s="226"/>
      <c r="O5671" s="296"/>
    </row>
    <row r="5672" spans="1:15">
      <c r="A5672" s="748" t="str">
        <f t="shared" ref="A5672:A5683" si="1029">IF(I5672=0,"",VLOOKUP(I5672,MATERIALES,2,FALSE))</f>
        <v/>
      </c>
      <c r="B5672" s="749"/>
      <c r="C5672" s="251" t="str">
        <f t="shared" ref="C5672:C5680" si="1030">IF(I5672=0,"",VLOOKUP(I5672,MATERIALES,3,FALSE))</f>
        <v/>
      </c>
      <c r="D5672" s="494"/>
      <c r="E5672" s="252">
        <f t="shared" ref="E5672:E5683" si="1031">IF(I5672=0,0,VLOOKUP(I5672,MATERIALES,4,FALSE))</f>
        <v>0</v>
      </c>
      <c r="F5672" s="230">
        <f>D5672*E5672</f>
        <v>0</v>
      </c>
      <c r="G5672" s="231"/>
      <c r="I5672" s="658"/>
    </row>
    <row r="5673" spans="1:15">
      <c r="A5673" s="748" t="str">
        <f t="shared" ref="A5673" si="1032">IF(I5673=0,"",VLOOKUP(I5673,MATERIALES,2,FALSE))</f>
        <v/>
      </c>
      <c r="B5673" s="749"/>
      <c r="C5673" s="251" t="str">
        <f t="shared" si="1030"/>
        <v/>
      </c>
      <c r="D5673" s="494"/>
      <c r="E5673" s="252">
        <f t="shared" si="1031"/>
        <v>0</v>
      </c>
      <c r="F5673" s="230">
        <f t="shared" ref="F5673:F5683" si="1033">D5673*E5673</f>
        <v>0</v>
      </c>
      <c r="G5673" s="232"/>
      <c r="I5673" s="658"/>
    </row>
    <row r="5674" spans="1:15">
      <c r="A5674" s="748" t="str">
        <f t="shared" si="1029"/>
        <v/>
      </c>
      <c r="B5674" s="749"/>
      <c r="C5674" s="251" t="str">
        <f t="shared" si="1030"/>
        <v/>
      </c>
      <c r="D5674" s="494"/>
      <c r="E5674" s="252">
        <f t="shared" si="1031"/>
        <v>0</v>
      </c>
      <c r="F5674" s="230">
        <f t="shared" si="1033"/>
        <v>0</v>
      </c>
      <c r="G5674" s="232"/>
      <c r="I5674" s="658"/>
    </row>
    <row r="5675" spans="1:15">
      <c r="A5675" s="748" t="str">
        <f t="shared" si="1029"/>
        <v/>
      </c>
      <c r="B5675" s="749"/>
      <c r="C5675" s="251" t="str">
        <f t="shared" si="1030"/>
        <v/>
      </c>
      <c r="D5675" s="494"/>
      <c r="E5675" s="252">
        <f t="shared" si="1031"/>
        <v>0</v>
      </c>
      <c r="F5675" s="230">
        <f t="shared" si="1033"/>
        <v>0</v>
      </c>
      <c r="G5675" s="232"/>
      <c r="I5675" s="658"/>
    </row>
    <row r="5676" spans="1:15">
      <c r="A5676" s="748" t="str">
        <f t="shared" si="1029"/>
        <v/>
      </c>
      <c r="B5676" s="749"/>
      <c r="C5676" s="251" t="str">
        <f t="shared" si="1030"/>
        <v/>
      </c>
      <c r="D5676" s="494"/>
      <c r="E5676" s="252">
        <f t="shared" si="1031"/>
        <v>0</v>
      </c>
      <c r="F5676" s="230">
        <f t="shared" si="1033"/>
        <v>0</v>
      </c>
      <c r="G5676" s="232"/>
      <c r="I5676" s="658"/>
    </row>
    <row r="5677" spans="1:15">
      <c r="A5677" s="748" t="str">
        <f t="shared" si="1029"/>
        <v/>
      </c>
      <c r="B5677" s="749"/>
      <c r="C5677" s="251" t="str">
        <f t="shared" si="1030"/>
        <v/>
      </c>
      <c r="D5677" s="494"/>
      <c r="E5677" s="252">
        <f t="shared" si="1031"/>
        <v>0</v>
      </c>
      <c r="F5677" s="230">
        <f t="shared" si="1033"/>
        <v>0</v>
      </c>
      <c r="G5677" s="232"/>
      <c r="I5677" s="658"/>
    </row>
    <row r="5678" spans="1:15">
      <c r="A5678" s="748" t="str">
        <f t="shared" si="1029"/>
        <v/>
      </c>
      <c r="B5678" s="749"/>
      <c r="C5678" s="251" t="str">
        <f t="shared" si="1030"/>
        <v/>
      </c>
      <c r="D5678" s="494"/>
      <c r="E5678" s="252">
        <f t="shared" si="1031"/>
        <v>0</v>
      </c>
      <c r="F5678" s="230">
        <f t="shared" si="1033"/>
        <v>0</v>
      </c>
      <c r="G5678" s="232"/>
      <c r="I5678" s="658"/>
    </row>
    <row r="5679" spans="1:15">
      <c r="A5679" s="748" t="str">
        <f t="shared" si="1029"/>
        <v/>
      </c>
      <c r="B5679" s="749"/>
      <c r="C5679" s="251" t="str">
        <f t="shared" si="1030"/>
        <v/>
      </c>
      <c r="D5679" s="494"/>
      <c r="E5679" s="252">
        <f t="shared" si="1031"/>
        <v>0</v>
      </c>
      <c r="F5679" s="230">
        <f t="shared" si="1033"/>
        <v>0</v>
      </c>
      <c r="G5679" s="253"/>
      <c r="I5679" s="658"/>
    </row>
    <row r="5680" spans="1:15">
      <c r="A5680" s="748" t="str">
        <f t="shared" si="1029"/>
        <v/>
      </c>
      <c r="B5680" s="749"/>
      <c r="C5680" s="251" t="str">
        <f t="shared" si="1030"/>
        <v/>
      </c>
      <c r="D5680" s="494"/>
      <c r="E5680" s="252">
        <f t="shared" si="1031"/>
        <v>0</v>
      </c>
      <c r="F5680" s="230">
        <f t="shared" si="1033"/>
        <v>0</v>
      </c>
      <c r="G5680" s="232"/>
      <c r="I5680" s="658"/>
    </row>
    <row r="5681" spans="1:9">
      <c r="A5681" s="748" t="str">
        <f t="shared" si="1029"/>
        <v/>
      </c>
      <c r="B5681" s="749"/>
      <c r="C5681" s="251"/>
      <c r="D5681" s="494"/>
      <c r="E5681" s="252">
        <f t="shared" si="1031"/>
        <v>0</v>
      </c>
      <c r="F5681" s="230">
        <f t="shared" si="1033"/>
        <v>0</v>
      </c>
      <c r="G5681" s="232"/>
      <c r="I5681" s="658"/>
    </row>
    <row r="5682" spans="1:9">
      <c r="A5682" s="748" t="str">
        <f t="shared" si="1029"/>
        <v/>
      </c>
      <c r="B5682" s="749"/>
      <c r="C5682" s="251"/>
      <c r="D5682" s="494"/>
      <c r="E5682" s="252">
        <f t="shared" si="1031"/>
        <v>0</v>
      </c>
      <c r="F5682" s="230">
        <f t="shared" si="1033"/>
        <v>0</v>
      </c>
      <c r="G5682" s="232"/>
      <c r="I5682" s="658"/>
    </row>
    <row r="5683" spans="1:9">
      <c r="A5683" s="748" t="str">
        <f t="shared" si="1029"/>
        <v/>
      </c>
      <c r="B5683" s="749"/>
      <c r="C5683" s="251" t="str">
        <f t="shared" ref="C5683" si="1034">IF(I5683=0,"",VLOOKUP(I5683,MATERIALES,3,FALSE))</f>
        <v/>
      </c>
      <c r="D5683" s="494"/>
      <c r="E5683" s="252">
        <f t="shared" si="1031"/>
        <v>0</v>
      </c>
      <c r="F5683" s="230">
        <f t="shared" si="1033"/>
        <v>0</v>
      </c>
      <c r="G5683" s="233"/>
      <c r="I5683" s="658"/>
    </row>
    <row r="5684" spans="1:9" ht="26.25" customHeight="1" thickBot="1">
      <c r="A5684" s="214"/>
      <c r="B5684" s="438"/>
      <c r="C5684" s="215"/>
      <c r="D5684" s="483"/>
      <c r="E5684" s="254"/>
      <c r="F5684" s="255" t="s">
        <v>81</v>
      </c>
      <c r="G5684" s="253">
        <f>ROUND(SUM(F5672:F5683),0)</f>
        <v>0</v>
      </c>
      <c r="I5684" s="659"/>
    </row>
    <row r="5685" spans="1:9" ht="14" thickTop="1" thickBot="1">
      <c r="A5685" s="256" t="s">
        <v>72</v>
      </c>
      <c r="B5685" s="445"/>
      <c r="C5685" s="257"/>
      <c r="D5685" s="523"/>
      <c r="E5685" s="259"/>
      <c r="F5685" s="258"/>
      <c r="G5685" s="260"/>
      <c r="I5685" s="659"/>
    </row>
    <row r="5686" spans="1:9" ht="13.5" thickTop="1">
      <c r="A5686" s="245" t="s">
        <v>57</v>
      </c>
      <c r="B5686" s="455"/>
      <c r="C5686" s="248" t="s">
        <v>71</v>
      </c>
      <c r="D5686" s="515" t="s">
        <v>75</v>
      </c>
      <c r="E5686" s="248" t="s">
        <v>98</v>
      </c>
      <c r="F5686" s="249" t="s">
        <v>79</v>
      </c>
      <c r="G5686" s="250" t="s">
        <v>70</v>
      </c>
      <c r="I5686" s="659"/>
    </row>
    <row r="5687" spans="1:9">
      <c r="A5687" s="748" t="str">
        <f>IF(I5687=0,"",VLOOKUP(I5687,EQUIPOS,2,FALSE))</f>
        <v/>
      </c>
      <c r="B5687" s="749"/>
      <c r="C5687" s="467"/>
      <c r="D5687" s="494"/>
      <c r="E5687" s="252">
        <f>IF(I5687=0,0,VLOOKUP(I5687,EQUIPOS,4,FALSE))</f>
        <v>0</v>
      </c>
      <c r="F5687" s="230">
        <f>C5687*D5687*E5687</f>
        <v>0</v>
      </c>
      <c r="G5687" s="231"/>
      <c r="I5687" s="658"/>
    </row>
    <row r="5688" spans="1:9">
      <c r="A5688" s="748" t="str">
        <f>IF(I5688=0,"",VLOOKUP(I5688,EQUIPOS,2,FALSE))</f>
        <v/>
      </c>
      <c r="B5688" s="749"/>
      <c r="C5688" s="195"/>
      <c r="D5688" s="494"/>
      <c r="E5688" s="252">
        <f>IF(I5688=0,0,VLOOKUP(I5688,EQUIPOS,4,FALSE))</f>
        <v>0</v>
      </c>
      <c r="F5688" s="230">
        <f t="shared" ref="F5688:F5691" si="1035">C5688*D5688*E5688</f>
        <v>0</v>
      </c>
      <c r="G5688" s="232"/>
      <c r="I5688" s="658"/>
    </row>
    <row r="5689" spans="1:9">
      <c r="A5689" s="748" t="str">
        <f>IF(I5689=0,"",VLOOKUP(I5689,EQUIPOS,2,FALSE))</f>
        <v/>
      </c>
      <c r="B5689" s="749"/>
      <c r="C5689" s="195"/>
      <c r="D5689" s="494"/>
      <c r="E5689" s="252">
        <f>IF(I5689=0,0,VLOOKUP(I5689,EQUIPOS,4,FALSE))</f>
        <v>0</v>
      </c>
      <c r="F5689" s="230">
        <f t="shared" si="1035"/>
        <v>0</v>
      </c>
      <c r="G5689" s="232"/>
      <c r="I5689" s="658"/>
    </row>
    <row r="5690" spans="1:9">
      <c r="A5690" s="748" t="str">
        <f>IF(I5690=0,"",VLOOKUP(I5690,EQUIPOS,2,FALSE))</f>
        <v/>
      </c>
      <c r="B5690" s="749"/>
      <c r="C5690" s="195"/>
      <c r="D5690" s="494"/>
      <c r="E5690" s="252">
        <f>IF(I5690=0,0,VLOOKUP(I5690,EQUIPOS,4,FALSE))</f>
        <v>0</v>
      </c>
      <c r="F5690" s="230">
        <f t="shared" si="1035"/>
        <v>0</v>
      </c>
      <c r="G5690" s="232"/>
      <c r="I5690" s="658"/>
    </row>
    <row r="5691" spans="1:9">
      <c r="A5691" s="748" t="str">
        <f>IF(I5691=0,"",VLOOKUP(I5691,EQUIPOS,2,FALSE))</f>
        <v/>
      </c>
      <c r="B5691" s="749"/>
      <c r="C5691" s="195"/>
      <c r="D5691" s="494"/>
      <c r="E5691" s="252">
        <f>IF(I5691=0,0,VLOOKUP(I5691,EQUIPOS,4,FALSE))</f>
        <v>0</v>
      </c>
      <c r="F5691" s="230">
        <f t="shared" si="1035"/>
        <v>0</v>
      </c>
      <c r="G5691" s="233"/>
      <c r="I5691" s="658"/>
    </row>
    <row r="5692" spans="1:9" ht="30.75" customHeight="1" thickBot="1">
      <c r="A5692" s="234"/>
      <c r="B5692" s="456"/>
      <c r="C5692" s="235"/>
      <c r="D5692" s="503"/>
      <c r="E5692" s="261"/>
      <c r="F5692" s="238" t="s">
        <v>82</v>
      </c>
      <c r="G5692" s="262">
        <f>ROUND(SUM(F5687:F5691),0)</f>
        <v>0</v>
      </c>
      <c r="I5692" s="659"/>
    </row>
    <row r="5693" spans="1:9" ht="13.5" thickTop="1">
      <c r="A5693" s="240" t="s">
        <v>73</v>
      </c>
      <c r="B5693" s="446"/>
      <c r="C5693" s="241"/>
      <c r="D5693" s="509"/>
      <c r="E5693" s="243"/>
      <c r="F5693" s="242"/>
      <c r="G5693" s="244"/>
      <c r="I5693" s="659"/>
    </row>
    <row r="5694" spans="1:9" ht="26">
      <c r="A5694" s="245" t="s">
        <v>57</v>
      </c>
      <c r="B5694" s="454" t="s">
        <v>58</v>
      </c>
      <c r="C5694" s="247" t="s">
        <v>68</v>
      </c>
      <c r="D5694" s="515" t="s">
        <v>74</v>
      </c>
      <c r="E5694" s="248" t="s">
        <v>69</v>
      </c>
      <c r="F5694" s="249" t="s">
        <v>79</v>
      </c>
      <c r="G5694" s="250" t="s">
        <v>70</v>
      </c>
      <c r="H5694" s="220"/>
      <c r="I5694" s="657"/>
    </row>
    <row r="5695" spans="1:9">
      <c r="A5695" s="263" t="str">
        <f t="shared" ref="A5695:A5706" si="1036">IF(I5695=0,"",VLOOKUP(I5695,MANOOBRA,2,FALSE))</f>
        <v/>
      </c>
      <c r="B5695" s="444" t="str">
        <f t="shared" ref="B5695:B5706" si="1037">IF(I5695=0,"",VLOOKUP(I5695,MANOOBRA,3,FALSE))</f>
        <v/>
      </c>
      <c r="C5695" s="195"/>
      <c r="D5695" s="563"/>
      <c r="E5695" s="252">
        <f t="shared" ref="E5695:E5706" si="1038">IF(I5695=0,0,VLOOKUP(I5695,MANOOBRA,4,FALSE))</f>
        <v>0</v>
      </c>
      <c r="F5695" s="230">
        <f>IF(D5695=0,0,C5695*E5695/D5695)</f>
        <v>0</v>
      </c>
      <c r="G5695" s="231"/>
      <c r="I5695" s="658"/>
    </row>
    <row r="5696" spans="1:9">
      <c r="A5696" s="263" t="str">
        <f t="shared" si="1036"/>
        <v/>
      </c>
      <c r="B5696" s="444" t="str">
        <f t="shared" si="1037"/>
        <v/>
      </c>
      <c r="C5696" s="195"/>
      <c r="D5696" s="563"/>
      <c r="E5696" s="252">
        <f t="shared" si="1038"/>
        <v>0</v>
      </c>
      <c r="F5696" s="230">
        <f t="shared" ref="F5696:F5706" si="1039">IF(D5696=0,0,C5696*E5696/D5696)</f>
        <v>0</v>
      </c>
      <c r="G5696" s="232"/>
      <c r="I5696" s="658"/>
    </row>
    <row r="5697" spans="1:9">
      <c r="A5697" s="263" t="str">
        <f t="shared" si="1036"/>
        <v/>
      </c>
      <c r="B5697" s="444" t="str">
        <f t="shared" si="1037"/>
        <v/>
      </c>
      <c r="C5697" s="195"/>
      <c r="D5697" s="563"/>
      <c r="E5697" s="252">
        <f t="shared" si="1038"/>
        <v>0</v>
      </c>
      <c r="F5697" s="230">
        <f t="shared" si="1039"/>
        <v>0</v>
      </c>
      <c r="G5697" s="232"/>
      <c r="I5697" s="658"/>
    </row>
    <row r="5698" spans="1:9">
      <c r="A5698" s="263" t="str">
        <f t="shared" si="1036"/>
        <v/>
      </c>
      <c r="B5698" s="444" t="str">
        <f t="shared" si="1037"/>
        <v/>
      </c>
      <c r="C5698" s="195"/>
      <c r="D5698" s="527"/>
      <c r="E5698" s="252">
        <f t="shared" si="1038"/>
        <v>0</v>
      </c>
      <c r="F5698" s="230">
        <f t="shared" si="1039"/>
        <v>0</v>
      </c>
      <c r="G5698" s="232"/>
      <c r="I5698" s="658"/>
    </row>
    <row r="5699" spans="1:9">
      <c r="A5699" s="263" t="str">
        <f t="shared" si="1036"/>
        <v/>
      </c>
      <c r="B5699" s="444" t="str">
        <f t="shared" si="1037"/>
        <v/>
      </c>
      <c r="C5699" s="195"/>
      <c r="D5699" s="527"/>
      <c r="E5699" s="252">
        <f t="shared" si="1038"/>
        <v>0</v>
      </c>
      <c r="F5699" s="230">
        <f t="shared" si="1039"/>
        <v>0</v>
      </c>
      <c r="G5699" s="232"/>
      <c r="I5699" s="658"/>
    </row>
    <row r="5700" spans="1:9">
      <c r="A5700" s="263" t="str">
        <f t="shared" si="1036"/>
        <v/>
      </c>
      <c r="B5700" s="444" t="str">
        <f t="shared" si="1037"/>
        <v/>
      </c>
      <c r="C5700" s="195"/>
      <c r="D5700" s="527"/>
      <c r="E5700" s="252">
        <f t="shared" si="1038"/>
        <v>0</v>
      </c>
      <c r="F5700" s="230">
        <f t="shared" si="1039"/>
        <v>0</v>
      </c>
      <c r="G5700" s="232"/>
      <c r="I5700" s="658"/>
    </row>
    <row r="5701" spans="1:9">
      <c r="A5701" s="263" t="str">
        <f t="shared" si="1036"/>
        <v/>
      </c>
      <c r="B5701" s="444" t="str">
        <f t="shared" si="1037"/>
        <v/>
      </c>
      <c r="C5701" s="195"/>
      <c r="D5701" s="527"/>
      <c r="E5701" s="252">
        <f t="shared" si="1038"/>
        <v>0</v>
      </c>
      <c r="F5701" s="230">
        <f t="shared" si="1039"/>
        <v>0</v>
      </c>
      <c r="G5701" s="232"/>
      <c r="I5701" s="658"/>
    </row>
    <row r="5702" spans="1:9">
      <c r="A5702" s="263" t="str">
        <f t="shared" si="1036"/>
        <v/>
      </c>
      <c r="B5702" s="444" t="str">
        <f t="shared" si="1037"/>
        <v/>
      </c>
      <c r="C5702" s="195"/>
      <c r="D5702" s="527"/>
      <c r="E5702" s="252">
        <f t="shared" si="1038"/>
        <v>0</v>
      </c>
      <c r="F5702" s="230">
        <f t="shared" si="1039"/>
        <v>0</v>
      </c>
      <c r="G5702" s="232"/>
      <c r="I5702" s="658"/>
    </row>
    <row r="5703" spans="1:9">
      <c r="A5703" s="263" t="str">
        <f t="shared" si="1036"/>
        <v/>
      </c>
      <c r="B5703" s="444" t="str">
        <f t="shared" si="1037"/>
        <v/>
      </c>
      <c r="C5703" s="195"/>
      <c r="D5703" s="527"/>
      <c r="E5703" s="252">
        <f t="shared" si="1038"/>
        <v>0</v>
      </c>
      <c r="F5703" s="230">
        <f t="shared" si="1039"/>
        <v>0</v>
      </c>
      <c r="G5703" s="232"/>
      <c r="I5703" s="658"/>
    </row>
    <row r="5704" spans="1:9">
      <c r="A5704" s="263" t="str">
        <f t="shared" si="1036"/>
        <v/>
      </c>
      <c r="B5704" s="444" t="str">
        <f t="shared" si="1037"/>
        <v/>
      </c>
      <c r="C5704" s="195"/>
      <c r="D5704" s="527"/>
      <c r="E5704" s="252">
        <f t="shared" si="1038"/>
        <v>0</v>
      </c>
      <c r="F5704" s="230">
        <f t="shared" si="1039"/>
        <v>0</v>
      </c>
      <c r="G5704" s="232"/>
      <c r="I5704" s="658"/>
    </row>
    <row r="5705" spans="1:9">
      <c r="A5705" s="263" t="str">
        <f t="shared" si="1036"/>
        <v/>
      </c>
      <c r="B5705" s="444" t="str">
        <f t="shared" si="1037"/>
        <v/>
      </c>
      <c r="C5705" s="195"/>
      <c r="D5705" s="527"/>
      <c r="E5705" s="252">
        <f t="shared" si="1038"/>
        <v>0</v>
      </c>
      <c r="F5705" s="230">
        <f t="shared" si="1039"/>
        <v>0</v>
      </c>
      <c r="G5705" s="232"/>
      <c r="I5705" s="658"/>
    </row>
    <row r="5706" spans="1:9">
      <c r="A5706" s="263" t="str">
        <f t="shared" si="1036"/>
        <v/>
      </c>
      <c r="B5706" s="444" t="str">
        <f t="shared" si="1037"/>
        <v/>
      </c>
      <c r="C5706" s="195"/>
      <c r="D5706" s="527"/>
      <c r="E5706" s="252">
        <f t="shared" si="1038"/>
        <v>0</v>
      </c>
      <c r="F5706" s="230">
        <f t="shared" si="1039"/>
        <v>0</v>
      </c>
      <c r="G5706" s="233"/>
      <c r="I5706" s="658"/>
    </row>
    <row r="5707" spans="1:9" ht="31.5" customHeight="1" thickBot="1">
      <c r="A5707" s="234"/>
      <c r="B5707" s="456"/>
      <c r="C5707" s="235"/>
      <c r="D5707" s="237"/>
      <c r="E5707" s="237"/>
      <c r="F5707" s="238" t="s">
        <v>83</v>
      </c>
      <c r="G5707" s="262">
        <f>ROUND(SUM(F5695:F5706),0)</f>
        <v>0</v>
      </c>
      <c r="I5707" s="659"/>
    </row>
    <row r="5708" spans="1:9" ht="13.5" thickTop="1">
      <c r="A5708" s="186" t="s">
        <v>76</v>
      </c>
      <c r="B5708" s="446"/>
      <c r="C5708" s="241"/>
      <c r="D5708" s="243"/>
      <c r="E5708" s="243"/>
      <c r="F5708" s="242"/>
      <c r="G5708" s="244"/>
      <c r="I5708" s="659"/>
    </row>
    <row r="5709" spans="1:9">
      <c r="A5709" s="245" t="s">
        <v>57</v>
      </c>
      <c r="B5709" s="455"/>
      <c r="C5709" s="246"/>
      <c r="D5709" s="317"/>
      <c r="E5709" s="248" t="s">
        <v>77</v>
      </c>
      <c r="F5709" s="249" t="s">
        <v>78</v>
      </c>
      <c r="G5709" s="264" t="s">
        <v>77</v>
      </c>
      <c r="H5709" s="220"/>
      <c r="I5709" s="657"/>
    </row>
    <row r="5710" spans="1:9">
      <c r="A5710" s="185" t="s">
        <v>87</v>
      </c>
      <c r="B5710" s="453"/>
      <c r="C5710" s="265"/>
      <c r="D5710" s="318"/>
      <c r="E5710" s="229">
        <f>ROUND(SUM(G5669,G5684,G5692,G5707),2)</f>
        <v>0</v>
      </c>
      <c r="F5710" s="266">
        <f>A</f>
        <v>0</v>
      </c>
      <c r="G5710" s="267">
        <f>E5710*F5710</f>
        <v>0</v>
      </c>
      <c r="I5710" s="659"/>
    </row>
    <row r="5711" spans="1:9">
      <c r="A5711" s="185" t="s">
        <v>85</v>
      </c>
      <c r="B5711" s="453"/>
      <c r="C5711" s="265"/>
      <c r="D5711" s="318"/>
      <c r="E5711" s="229">
        <f>SUM(G5669,G5684,G5692,G5707)</f>
        <v>0</v>
      </c>
      <c r="F5711" s="266">
        <f>I</f>
        <v>0</v>
      </c>
      <c r="G5711" s="267">
        <f>E5711*F5711</f>
        <v>0</v>
      </c>
      <c r="I5711" s="659"/>
    </row>
    <row r="5712" spans="1:9">
      <c r="A5712" s="185" t="s">
        <v>86</v>
      </c>
      <c r="B5712" s="453"/>
      <c r="C5712" s="265"/>
      <c r="D5712" s="318"/>
      <c r="E5712" s="229">
        <f>SUM(G5669,G5684,G5692,G5707)</f>
        <v>0</v>
      </c>
      <c r="F5712" s="266">
        <f>U</f>
        <v>0</v>
      </c>
      <c r="G5712" s="267">
        <f>E5712*F5712</f>
        <v>0</v>
      </c>
      <c r="I5712" s="659"/>
    </row>
    <row r="5713" spans="1:16" ht="33" customHeight="1" thickBot="1">
      <c r="A5713" s="234"/>
      <c r="B5713" s="456"/>
      <c r="C5713" s="235"/>
      <c r="D5713" s="237"/>
      <c r="E5713" s="237"/>
      <c r="F5713" s="268" t="s">
        <v>84</v>
      </c>
      <c r="G5713" s="262">
        <f>SUM(G5710:G5712)</f>
        <v>0</v>
      </c>
      <c r="I5713" s="659"/>
      <c r="J5713" s="295"/>
      <c r="K5713" s="296"/>
      <c r="L5713" s="296"/>
      <c r="M5713" s="296"/>
      <c r="N5713" s="296"/>
      <c r="O5713" s="296"/>
    </row>
    <row r="5714" spans="1:16" s="211" customFormat="1" ht="14" thickTop="1" thickBot="1">
      <c r="A5714" s="269"/>
      <c r="B5714" s="443"/>
      <c r="C5714" s="270"/>
      <c r="D5714" s="319"/>
      <c r="E5714" s="271" t="s">
        <v>89</v>
      </c>
      <c r="F5714" s="272"/>
      <c r="G5714" s="273">
        <f>ROUND(SUM(G5669,G5684,G5692,G5707,G5713),0)</f>
        <v>0</v>
      </c>
      <c r="I5714" s="660"/>
      <c r="J5714" s="212" t="str">
        <f>B5653</f>
        <v>3,4,9</v>
      </c>
      <c r="K5714" s="274">
        <f>E5710</f>
        <v>0</v>
      </c>
      <c r="L5714" s="294">
        <f>G5710</f>
        <v>0</v>
      </c>
      <c r="M5714" s="294">
        <f>G5711</f>
        <v>0</v>
      </c>
      <c r="N5714" s="294">
        <f>G5712</f>
        <v>0</v>
      </c>
      <c r="O5714" s="299">
        <f>SUM(K5714:N5714)</f>
        <v>0</v>
      </c>
      <c r="P5714" s="294"/>
    </row>
    <row r="5715" spans="1:16" ht="13.5" thickTop="1">
      <c r="A5715" s="275" t="s">
        <v>97</v>
      </c>
      <c r="B5715" s="438"/>
      <c r="C5715" s="215"/>
      <c r="D5715" s="217"/>
      <c r="E5715" s="217"/>
      <c r="F5715" s="216"/>
      <c r="G5715" s="219"/>
      <c r="I5715" s="659"/>
      <c r="P5715" s="294"/>
    </row>
    <row r="5716" spans="1:16">
      <c r="A5716" s="275"/>
      <c r="B5716" s="452"/>
      <c r="C5716" s="276"/>
      <c r="D5716" s="320"/>
      <c r="E5716" s="217"/>
      <c r="F5716" s="216"/>
      <c r="G5716" s="277">
        <f ca="1">TODAY()</f>
        <v>44839</v>
      </c>
      <c r="I5716" s="659"/>
      <c r="P5716" s="294"/>
    </row>
    <row r="5717" spans="1:16" ht="13.5" thickBot="1">
      <c r="A5717" s="234"/>
      <c r="B5717" s="456"/>
      <c r="C5717" s="235"/>
      <c r="D5717" s="237"/>
      <c r="E5717" s="237"/>
      <c r="F5717" s="236"/>
      <c r="G5717" s="278"/>
      <c r="I5717" s="659"/>
      <c r="P5717" s="294"/>
    </row>
    <row r="5718" spans="1:16" s="199" customFormat="1" ht="13.5" thickTop="1">
      <c r="A5718" s="196" t="s">
        <v>109</v>
      </c>
      <c r="B5718" s="458"/>
      <c r="C5718" s="196"/>
      <c r="D5718" s="198"/>
      <c r="E5718" s="198"/>
      <c r="F5718" s="197"/>
      <c r="G5718" s="197"/>
      <c r="I5718" s="321"/>
      <c r="J5718" s="200"/>
      <c r="O5718" s="297"/>
    </row>
    <row r="5719" spans="1:16" s="199" customFormat="1">
      <c r="A5719" s="196" t="str">
        <f>CONCATENATE('Prestaciones y AIU'!A5257," ANALISIS DE PRECIOS UNITARIOS")</f>
        <v xml:space="preserve"> ANALISIS DE PRECIOS UNITARIOS</v>
      </c>
      <c r="B5719" s="458"/>
      <c r="C5719" s="196"/>
      <c r="D5719" s="198"/>
      <c r="E5719" s="198"/>
      <c r="F5719" s="197"/>
      <c r="G5719" s="197"/>
      <c r="I5719" s="321"/>
      <c r="J5719" s="200"/>
      <c r="O5719" s="297"/>
    </row>
    <row r="5720" spans="1:16" s="199" customFormat="1">
      <c r="A5720" s="196" t="str">
        <f>Objeto_LIC</f>
        <v>OPTIMIZACION DEL SISTEMA DE ABASTECIMIENTO (ADUCCION, PRETRATAMIENTO Y CONDUCCION) DEL MUNICPIO DE TAME, DEPARTAMENTO DE ARAUCA</v>
      </c>
      <c r="B5720" s="458"/>
      <c r="C5720" s="196"/>
      <c r="D5720" s="198"/>
      <c r="E5720" s="198"/>
      <c r="F5720" s="197"/>
      <c r="G5720" s="197"/>
      <c r="I5720" s="321"/>
      <c r="J5720" s="200"/>
      <c r="O5720" s="297"/>
    </row>
    <row r="5721" spans="1:16" s="199" customFormat="1">
      <c r="A5721" s="196"/>
      <c r="B5721" s="458"/>
      <c r="C5721" s="196"/>
      <c r="D5721" s="198"/>
      <c r="E5721" s="198"/>
      <c r="F5721" s="197"/>
      <c r="G5721" s="197"/>
      <c r="I5721" s="321"/>
      <c r="J5721" s="200"/>
      <c r="O5721" s="297"/>
    </row>
    <row r="5722" spans="1:16" ht="13.5" thickBot="1">
      <c r="A5722" s="201"/>
      <c r="B5722" s="448"/>
      <c r="C5722" s="201"/>
      <c r="D5722" s="203"/>
      <c r="E5722" s="203"/>
      <c r="F5722" s="202"/>
      <c r="G5722" s="202"/>
    </row>
    <row r="5723" spans="1:16" s="211" customFormat="1" ht="13.5" thickTop="1">
      <c r="A5723" s="206"/>
      <c r="B5723" s="457"/>
      <c r="C5723" s="207"/>
      <c r="D5723" s="209"/>
      <c r="E5723" s="209"/>
      <c r="F5723" s="208"/>
      <c r="G5723" s="210" t="s">
        <v>110</v>
      </c>
      <c r="I5723" s="323"/>
      <c r="J5723" s="212"/>
      <c r="O5723" s="297"/>
    </row>
    <row r="5724" spans="1:16">
      <c r="A5724" s="213" t="s">
        <v>62</v>
      </c>
      <c r="B5724" s="750">
        <f>Proponente</f>
        <v>0</v>
      </c>
      <c r="C5724" s="750"/>
      <c r="D5724" s="750"/>
      <c r="E5724" s="750"/>
      <c r="F5724" s="750"/>
      <c r="G5724" s="751"/>
    </row>
    <row r="5725" spans="1:16" ht="28.5" customHeight="1">
      <c r="A5725" s="213" t="s">
        <v>63</v>
      </c>
      <c r="B5725" s="470" t="s">
        <v>414</v>
      </c>
      <c r="C5725" s="750" t="str">
        <f>VLOOKUP(B5725,Presupuesto!$A$4:$B$106,2,FALSE)</f>
        <v>Suministro e instalación de YEE HD 20x20x20" (Incluye Uniones Dresser, acoples, tornillos)</v>
      </c>
      <c r="D5725" s="750"/>
      <c r="E5725" s="750"/>
      <c r="F5725" s="750"/>
      <c r="G5725" s="751"/>
    </row>
    <row r="5726" spans="1:16">
      <c r="A5726" s="214"/>
      <c r="B5726" s="438"/>
      <c r="C5726" s="215"/>
      <c r="D5726" s="217"/>
      <c r="E5726" s="217"/>
      <c r="F5726" s="218" t="s">
        <v>88</v>
      </c>
      <c r="G5726" s="582" t="str">
        <f>IF(B5725=0,"-",VLOOKUP(B5725,Presupuesto!$A$5:$C$119,3,FALSE))</f>
        <v>UND</v>
      </c>
      <c r="H5726" s="582"/>
      <c r="I5726" s="582"/>
      <c r="J5726" s="582"/>
      <c r="K5726" s="583"/>
    </row>
    <row r="5727" spans="1:16" ht="13.5" thickBot="1">
      <c r="A5727" s="213" t="s">
        <v>64</v>
      </c>
      <c r="B5727" s="438"/>
      <c r="C5727" s="215"/>
      <c r="D5727" s="217"/>
      <c r="E5727" s="217"/>
      <c r="F5727" s="216"/>
      <c r="G5727" s="219"/>
      <c r="I5727" s="324"/>
      <c r="J5727" s="295"/>
      <c r="K5727" s="296"/>
      <c r="L5727" s="296"/>
      <c r="M5727" s="296"/>
      <c r="N5727" s="296"/>
      <c r="O5727" s="296"/>
    </row>
    <row r="5728" spans="1:16" s="220" customFormat="1" ht="13.5" thickTop="1">
      <c r="A5728" s="221" t="s">
        <v>57</v>
      </c>
      <c r="B5728" s="447" t="s">
        <v>65</v>
      </c>
      <c r="C5728" s="222" t="s">
        <v>66</v>
      </c>
      <c r="D5728" s="223" t="s">
        <v>74</v>
      </c>
      <c r="E5728" s="224" t="s">
        <v>100</v>
      </c>
      <c r="F5728" s="224" t="s">
        <v>79</v>
      </c>
      <c r="G5728" s="225" t="s">
        <v>70</v>
      </c>
      <c r="I5728" s="657"/>
      <c r="J5728" s="226"/>
      <c r="O5728" s="296"/>
    </row>
    <row r="5729" spans="1:15">
      <c r="A5729" s="227" t="str">
        <f t="shared" ref="A5729:A5740" si="1040">IF(I5729=0,"-",VLOOKUP(I5729,EQUIPOS,2,FALSE))</f>
        <v>-</v>
      </c>
      <c r="B5729" s="228"/>
      <c r="C5729" s="228"/>
      <c r="D5729" s="494"/>
      <c r="E5729" s="229">
        <f t="shared" ref="E5729:E5740" si="1041">IF(I5729=0,0,VLOOKUP(I5729,EQUIPOS,4,FALSE))</f>
        <v>0</v>
      </c>
      <c r="F5729" s="230">
        <f t="shared" ref="F5729:F5740" si="1042">IF(D5729=0,0,E5729/D5729)</f>
        <v>0</v>
      </c>
      <c r="G5729" s="231"/>
      <c r="I5729" s="658"/>
    </row>
    <row r="5730" spans="1:15">
      <c r="A5730" s="227" t="str">
        <f t="shared" si="1040"/>
        <v>-</v>
      </c>
      <c r="B5730" s="228"/>
      <c r="C5730" s="228"/>
      <c r="D5730" s="494"/>
      <c r="E5730" s="229">
        <f t="shared" si="1041"/>
        <v>0</v>
      </c>
      <c r="F5730" s="230">
        <f t="shared" si="1042"/>
        <v>0</v>
      </c>
      <c r="G5730" s="232"/>
      <c r="I5730" s="658"/>
    </row>
    <row r="5731" spans="1:15">
      <c r="A5731" s="227" t="str">
        <f t="shared" si="1040"/>
        <v>-</v>
      </c>
      <c r="B5731" s="228"/>
      <c r="C5731" s="228"/>
      <c r="D5731" s="494"/>
      <c r="E5731" s="229">
        <f t="shared" si="1041"/>
        <v>0</v>
      </c>
      <c r="F5731" s="230">
        <f t="shared" si="1042"/>
        <v>0</v>
      </c>
      <c r="G5731" s="232"/>
      <c r="I5731" s="658"/>
    </row>
    <row r="5732" spans="1:15">
      <c r="A5732" s="227" t="str">
        <f t="shared" si="1040"/>
        <v>-</v>
      </c>
      <c r="B5732" s="228"/>
      <c r="C5732" s="228"/>
      <c r="D5732" s="494"/>
      <c r="E5732" s="229">
        <f t="shared" si="1041"/>
        <v>0</v>
      </c>
      <c r="F5732" s="230">
        <f t="shared" si="1042"/>
        <v>0</v>
      </c>
      <c r="G5732" s="232"/>
      <c r="I5732" s="658"/>
    </row>
    <row r="5733" spans="1:15">
      <c r="A5733" s="227" t="str">
        <f t="shared" si="1040"/>
        <v>-</v>
      </c>
      <c r="B5733" s="228"/>
      <c r="C5733" s="228"/>
      <c r="D5733" s="494"/>
      <c r="E5733" s="229">
        <f t="shared" si="1041"/>
        <v>0</v>
      </c>
      <c r="F5733" s="230">
        <f t="shared" si="1042"/>
        <v>0</v>
      </c>
      <c r="G5733" s="232"/>
      <c r="I5733" s="658"/>
    </row>
    <row r="5734" spans="1:15">
      <c r="A5734" s="227" t="str">
        <f t="shared" si="1040"/>
        <v>-</v>
      </c>
      <c r="B5734" s="228"/>
      <c r="C5734" s="228"/>
      <c r="D5734" s="494"/>
      <c r="E5734" s="229">
        <f t="shared" si="1041"/>
        <v>0</v>
      </c>
      <c r="F5734" s="230">
        <f t="shared" si="1042"/>
        <v>0</v>
      </c>
      <c r="G5734" s="232"/>
      <c r="I5734" s="658"/>
    </row>
    <row r="5735" spans="1:15">
      <c r="A5735" s="227" t="str">
        <f t="shared" si="1040"/>
        <v>-</v>
      </c>
      <c r="B5735" s="228"/>
      <c r="C5735" s="228"/>
      <c r="D5735" s="494"/>
      <c r="E5735" s="229">
        <f t="shared" si="1041"/>
        <v>0</v>
      </c>
      <c r="F5735" s="230">
        <f t="shared" si="1042"/>
        <v>0</v>
      </c>
      <c r="G5735" s="232"/>
      <c r="I5735" s="658"/>
    </row>
    <row r="5736" spans="1:15">
      <c r="A5736" s="227" t="str">
        <f t="shared" si="1040"/>
        <v>-</v>
      </c>
      <c r="B5736" s="228"/>
      <c r="C5736" s="228"/>
      <c r="D5736" s="494"/>
      <c r="E5736" s="229">
        <f t="shared" si="1041"/>
        <v>0</v>
      </c>
      <c r="F5736" s="230">
        <f t="shared" si="1042"/>
        <v>0</v>
      </c>
      <c r="G5736" s="232"/>
      <c r="I5736" s="658"/>
    </row>
    <row r="5737" spans="1:15">
      <c r="A5737" s="227" t="str">
        <f t="shared" si="1040"/>
        <v>-</v>
      </c>
      <c r="B5737" s="228"/>
      <c r="C5737" s="228"/>
      <c r="D5737" s="494"/>
      <c r="E5737" s="229">
        <f t="shared" si="1041"/>
        <v>0</v>
      </c>
      <c r="F5737" s="230">
        <f t="shared" si="1042"/>
        <v>0</v>
      </c>
      <c r="G5737" s="232"/>
      <c r="I5737" s="658"/>
    </row>
    <row r="5738" spans="1:15">
      <c r="A5738" s="227" t="str">
        <f t="shared" si="1040"/>
        <v>-</v>
      </c>
      <c r="B5738" s="228"/>
      <c r="C5738" s="228"/>
      <c r="D5738" s="494"/>
      <c r="E5738" s="229">
        <f t="shared" si="1041"/>
        <v>0</v>
      </c>
      <c r="F5738" s="230">
        <f t="shared" si="1042"/>
        <v>0</v>
      </c>
      <c r="G5738" s="232"/>
      <c r="I5738" s="658"/>
    </row>
    <row r="5739" spans="1:15">
      <c r="A5739" s="227" t="str">
        <f t="shared" si="1040"/>
        <v>-</v>
      </c>
      <c r="B5739" s="228"/>
      <c r="C5739" s="228"/>
      <c r="D5739" s="494"/>
      <c r="E5739" s="229">
        <f t="shared" si="1041"/>
        <v>0</v>
      </c>
      <c r="F5739" s="230">
        <f t="shared" si="1042"/>
        <v>0</v>
      </c>
      <c r="G5739" s="232"/>
      <c r="I5739" s="658"/>
    </row>
    <row r="5740" spans="1:15">
      <c r="A5740" s="227" t="str">
        <f t="shared" si="1040"/>
        <v>-</v>
      </c>
      <c r="B5740" s="228"/>
      <c r="C5740" s="228"/>
      <c r="D5740" s="494"/>
      <c r="E5740" s="229">
        <f t="shared" si="1041"/>
        <v>0</v>
      </c>
      <c r="F5740" s="230">
        <f t="shared" si="1042"/>
        <v>0</v>
      </c>
      <c r="G5740" s="232"/>
      <c r="I5740" s="658"/>
    </row>
    <row r="5741" spans="1:15" ht="13.5" thickBot="1">
      <c r="A5741" s="234"/>
      <c r="B5741" s="456"/>
      <c r="C5741" s="235"/>
      <c r="D5741" s="503"/>
      <c r="E5741" s="237"/>
      <c r="F5741" s="238" t="s">
        <v>80</v>
      </c>
      <c r="G5741" s="239">
        <f>SUM(F5729:F5740)</f>
        <v>0</v>
      </c>
      <c r="I5741" s="659"/>
    </row>
    <row r="5742" spans="1:15" ht="13.5" thickTop="1">
      <c r="A5742" s="240" t="s">
        <v>67</v>
      </c>
      <c r="B5742" s="446"/>
      <c r="C5742" s="241"/>
      <c r="D5742" s="509"/>
      <c r="E5742" s="243"/>
      <c r="F5742" s="242"/>
      <c r="G5742" s="244"/>
      <c r="I5742" s="659"/>
    </row>
    <row r="5743" spans="1:15" s="220" customFormat="1" ht="26">
      <c r="A5743" s="245" t="s">
        <v>57</v>
      </c>
      <c r="B5743" s="455"/>
      <c r="C5743" s="247" t="s">
        <v>58</v>
      </c>
      <c r="D5743" s="515" t="s">
        <v>68</v>
      </c>
      <c r="E5743" s="248" t="s">
        <v>69</v>
      </c>
      <c r="F5743" s="249" t="s">
        <v>79</v>
      </c>
      <c r="G5743" s="250" t="s">
        <v>70</v>
      </c>
      <c r="I5743" s="657"/>
      <c r="J5743" s="226"/>
      <c r="O5743" s="296"/>
    </row>
    <row r="5744" spans="1:15">
      <c r="A5744" s="748" t="str">
        <f t="shared" ref="A5744:A5755" si="1043">IF(I5744=0,"",VLOOKUP(I5744,MATERIALES,2,FALSE))</f>
        <v/>
      </c>
      <c r="B5744" s="749"/>
      <c r="C5744" s="251" t="str">
        <f t="shared" ref="C5744:C5752" si="1044">IF(I5744=0,"",VLOOKUP(I5744,MATERIALES,3,FALSE))</f>
        <v/>
      </c>
      <c r="D5744" s="494"/>
      <c r="E5744" s="252">
        <f t="shared" ref="E5744:E5755" si="1045">IF(I5744=0,0,VLOOKUP(I5744,MATERIALES,4,FALSE))</f>
        <v>0</v>
      </c>
      <c r="F5744" s="230">
        <f>D5744*E5744</f>
        <v>0</v>
      </c>
      <c r="G5744" s="231"/>
      <c r="I5744" s="658"/>
    </row>
    <row r="5745" spans="1:9">
      <c r="A5745" s="748" t="str">
        <f t="shared" ref="A5745" si="1046">IF(I5745=0,"",VLOOKUP(I5745,MATERIALES,2,FALSE))</f>
        <v/>
      </c>
      <c r="B5745" s="749"/>
      <c r="C5745" s="251" t="str">
        <f t="shared" si="1044"/>
        <v/>
      </c>
      <c r="D5745" s="494"/>
      <c r="E5745" s="252">
        <f t="shared" si="1045"/>
        <v>0</v>
      </c>
      <c r="F5745" s="230">
        <f t="shared" ref="F5745:F5755" si="1047">D5745*E5745</f>
        <v>0</v>
      </c>
      <c r="G5745" s="232"/>
      <c r="I5745" s="658"/>
    </row>
    <row r="5746" spans="1:9">
      <c r="A5746" s="748" t="str">
        <f t="shared" si="1043"/>
        <v/>
      </c>
      <c r="B5746" s="749"/>
      <c r="C5746" s="251" t="str">
        <f t="shared" si="1044"/>
        <v/>
      </c>
      <c r="D5746" s="494"/>
      <c r="E5746" s="252">
        <f t="shared" si="1045"/>
        <v>0</v>
      </c>
      <c r="F5746" s="230">
        <f t="shared" si="1047"/>
        <v>0</v>
      </c>
      <c r="G5746" s="232"/>
      <c r="I5746" s="658"/>
    </row>
    <row r="5747" spans="1:9">
      <c r="A5747" s="748" t="str">
        <f t="shared" si="1043"/>
        <v/>
      </c>
      <c r="B5747" s="749"/>
      <c r="C5747" s="251" t="str">
        <f t="shared" si="1044"/>
        <v/>
      </c>
      <c r="D5747" s="494"/>
      <c r="E5747" s="252">
        <f t="shared" si="1045"/>
        <v>0</v>
      </c>
      <c r="F5747" s="230">
        <f t="shared" si="1047"/>
        <v>0</v>
      </c>
      <c r="G5747" s="232"/>
      <c r="I5747" s="658"/>
    </row>
    <row r="5748" spans="1:9">
      <c r="A5748" s="748" t="str">
        <f t="shared" si="1043"/>
        <v/>
      </c>
      <c r="B5748" s="749"/>
      <c r="C5748" s="251" t="str">
        <f t="shared" si="1044"/>
        <v/>
      </c>
      <c r="D5748" s="494"/>
      <c r="E5748" s="252">
        <f t="shared" si="1045"/>
        <v>0</v>
      </c>
      <c r="F5748" s="230">
        <f t="shared" si="1047"/>
        <v>0</v>
      </c>
      <c r="G5748" s="232"/>
      <c r="I5748" s="658"/>
    </row>
    <row r="5749" spans="1:9">
      <c r="A5749" s="748" t="str">
        <f t="shared" si="1043"/>
        <v/>
      </c>
      <c r="B5749" s="749"/>
      <c r="C5749" s="251" t="str">
        <f t="shared" si="1044"/>
        <v/>
      </c>
      <c r="D5749" s="494"/>
      <c r="E5749" s="252">
        <f t="shared" si="1045"/>
        <v>0</v>
      </c>
      <c r="F5749" s="230">
        <f t="shared" si="1047"/>
        <v>0</v>
      </c>
      <c r="G5749" s="232"/>
      <c r="I5749" s="658"/>
    </row>
    <row r="5750" spans="1:9">
      <c r="A5750" s="748" t="str">
        <f t="shared" si="1043"/>
        <v/>
      </c>
      <c r="B5750" s="749"/>
      <c r="C5750" s="251" t="str">
        <f t="shared" si="1044"/>
        <v/>
      </c>
      <c r="D5750" s="494"/>
      <c r="E5750" s="252">
        <f t="shared" si="1045"/>
        <v>0</v>
      </c>
      <c r="F5750" s="230">
        <f t="shared" si="1047"/>
        <v>0</v>
      </c>
      <c r="G5750" s="232"/>
      <c r="I5750" s="658"/>
    </row>
    <row r="5751" spans="1:9">
      <c r="A5751" s="748" t="str">
        <f t="shared" si="1043"/>
        <v/>
      </c>
      <c r="B5751" s="749"/>
      <c r="C5751" s="251" t="str">
        <f t="shared" si="1044"/>
        <v/>
      </c>
      <c r="D5751" s="494"/>
      <c r="E5751" s="252">
        <f t="shared" si="1045"/>
        <v>0</v>
      </c>
      <c r="F5751" s="230">
        <f t="shared" si="1047"/>
        <v>0</v>
      </c>
      <c r="G5751" s="253"/>
      <c r="I5751" s="658"/>
    </row>
    <row r="5752" spans="1:9">
      <c r="A5752" s="748" t="str">
        <f t="shared" si="1043"/>
        <v/>
      </c>
      <c r="B5752" s="749"/>
      <c r="C5752" s="251" t="str">
        <f t="shared" si="1044"/>
        <v/>
      </c>
      <c r="D5752" s="494"/>
      <c r="E5752" s="252">
        <f t="shared" si="1045"/>
        <v>0</v>
      </c>
      <c r="F5752" s="230">
        <f t="shared" si="1047"/>
        <v>0</v>
      </c>
      <c r="G5752" s="232"/>
      <c r="I5752" s="658"/>
    </row>
    <row r="5753" spans="1:9">
      <c r="A5753" s="748" t="str">
        <f t="shared" si="1043"/>
        <v/>
      </c>
      <c r="B5753" s="749"/>
      <c r="C5753" s="251"/>
      <c r="D5753" s="494"/>
      <c r="E5753" s="252">
        <f t="shared" si="1045"/>
        <v>0</v>
      </c>
      <c r="F5753" s="230">
        <f t="shared" si="1047"/>
        <v>0</v>
      </c>
      <c r="G5753" s="232"/>
      <c r="I5753" s="658"/>
    </row>
    <row r="5754" spans="1:9">
      <c r="A5754" s="748" t="str">
        <f t="shared" si="1043"/>
        <v/>
      </c>
      <c r="B5754" s="749"/>
      <c r="C5754" s="251"/>
      <c r="D5754" s="494"/>
      <c r="E5754" s="252">
        <f t="shared" si="1045"/>
        <v>0</v>
      </c>
      <c r="F5754" s="230">
        <f t="shared" si="1047"/>
        <v>0</v>
      </c>
      <c r="G5754" s="232"/>
      <c r="I5754" s="658"/>
    </row>
    <row r="5755" spans="1:9">
      <c r="A5755" s="748" t="str">
        <f t="shared" si="1043"/>
        <v/>
      </c>
      <c r="B5755" s="749"/>
      <c r="C5755" s="251" t="str">
        <f t="shared" ref="C5755" si="1048">IF(I5755=0,"",VLOOKUP(I5755,MATERIALES,3,FALSE))</f>
        <v/>
      </c>
      <c r="D5755" s="494"/>
      <c r="E5755" s="252">
        <f t="shared" si="1045"/>
        <v>0</v>
      </c>
      <c r="F5755" s="230">
        <f t="shared" si="1047"/>
        <v>0</v>
      </c>
      <c r="G5755" s="233"/>
      <c r="I5755" s="658"/>
    </row>
    <row r="5756" spans="1:9" ht="26.25" customHeight="1" thickBot="1">
      <c r="A5756" s="214"/>
      <c r="B5756" s="438"/>
      <c r="C5756" s="215"/>
      <c r="D5756" s="483"/>
      <c r="E5756" s="254"/>
      <c r="F5756" s="255" t="s">
        <v>81</v>
      </c>
      <c r="G5756" s="253">
        <f>ROUND(SUM(F5744:F5755),0)</f>
        <v>0</v>
      </c>
      <c r="I5756" s="659"/>
    </row>
    <row r="5757" spans="1:9" ht="14" thickTop="1" thickBot="1">
      <c r="A5757" s="256" t="s">
        <v>72</v>
      </c>
      <c r="B5757" s="445"/>
      <c r="C5757" s="257"/>
      <c r="D5757" s="523"/>
      <c r="E5757" s="259"/>
      <c r="F5757" s="258"/>
      <c r="G5757" s="260"/>
      <c r="I5757" s="659"/>
    </row>
    <row r="5758" spans="1:9" ht="13.5" thickTop="1">
      <c r="A5758" s="245" t="s">
        <v>57</v>
      </c>
      <c r="B5758" s="455"/>
      <c r="C5758" s="248" t="s">
        <v>71</v>
      </c>
      <c r="D5758" s="515" t="s">
        <v>75</v>
      </c>
      <c r="E5758" s="248" t="s">
        <v>98</v>
      </c>
      <c r="F5758" s="249" t="s">
        <v>79</v>
      </c>
      <c r="G5758" s="250" t="s">
        <v>70</v>
      </c>
      <c r="I5758" s="659"/>
    </row>
    <row r="5759" spans="1:9">
      <c r="A5759" s="748" t="str">
        <f>IF(I5759=0,"",VLOOKUP(I5759,EQUIPOS,2,FALSE))</f>
        <v/>
      </c>
      <c r="B5759" s="749"/>
      <c r="C5759" s="195"/>
      <c r="D5759" s="494"/>
      <c r="E5759" s="252">
        <f>IF(I5759=0,0,VLOOKUP(I5759,EQUIPOS,4,FALSE))</f>
        <v>0</v>
      </c>
      <c r="F5759" s="230">
        <f>C5759*D5759*E5759</f>
        <v>0</v>
      </c>
      <c r="G5759" s="231"/>
      <c r="I5759" s="658"/>
    </row>
    <row r="5760" spans="1:9">
      <c r="A5760" s="748" t="str">
        <f>IF(I5760=0,"",VLOOKUP(I5760,EQUIPOS,2,FALSE))</f>
        <v/>
      </c>
      <c r="B5760" s="749"/>
      <c r="C5760" s="195"/>
      <c r="D5760" s="494"/>
      <c r="E5760" s="252">
        <f>IF(I5760=0,0,VLOOKUP(I5760,EQUIPOS,4,FALSE))</f>
        <v>0</v>
      </c>
      <c r="F5760" s="230">
        <f t="shared" ref="F5760:F5763" si="1049">C5760*D5760*E5760</f>
        <v>0</v>
      </c>
      <c r="G5760" s="232"/>
      <c r="I5760" s="658"/>
    </row>
    <row r="5761" spans="1:9">
      <c r="A5761" s="748" t="str">
        <f>IF(I5761=0,"",VLOOKUP(I5761,EQUIPOS,2,FALSE))</f>
        <v/>
      </c>
      <c r="B5761" s="749"/>
      <c r="C5761" s="195"/>
      <c r="D5761" s="494"/>
      <c r="E5761" s="252">
        <f>IF(I5761=0,0,VLOOKUP(I5761,EQUIPOS,4,FALSE))</f>
        <v>0</v>
      </c>
      <c r="F5761" s="230">
        <f t="shared" si="1049"/>
        <v>0</v>
      </c>
      <c r="G5761" s="232"/>
      <c r="I5761" s="658"/>
    </row>
    <row r="5762" spans="1:9">
      <c r="A5762" s="748" t="str">
        <f>IF(I5762=0,"",VLOOKUP(I5762,EQUIPOS,2,FALSE))</f>
        <v/>
      </c>
      <c r="B5762" s="749"/>
      <c r="C5762" s="195"/>
      <c r="D5762" s="494"/>
      <c r="E5762" s="252">
        <f>IF(I5762=0,0,VLOOKUP(I5762,EQUIPOS,4,FALSE))</f>
        <v>0</v>
      </c>
      <c r="F5762" s="230">
        <f t="shared" si="1049"/>
        <v>0</v>
      </c>
      <c r="G5762" s="232"/>
      <c r="I5762" s="658"/>
    </row>
    <row r="5763" spans="1:9">
      <c r="A5763" s="748" t="str">
        <f>IF(I5763=0,"",VLOOKUP(I5763,EQUIPOS,2,FALSE))</f>
        <v/>
      </c>
      <c r="B5763" s="749"/>
      <c r="C5763" s="195"/>
      <c r="D5763" s="494"/>
      <c r="E5763" s="252">
        <f>IF(I5763=0,0,VLOOKUP(I5763,EQUIPOS,4,FALSE))</f>
        <v>0</v>
      </c>
      <c r="F5763" s="230">
        <f t="shared" si="1049"/>
        <v>0</v>
      </c>
      <c r="G5763" s="233"/>
      <c r="I5763" s="658"/>
    </row>
    <row r="5764" spans="1:9" ht="30.75" customHeight="1" thickBot="1">
      <c r="A5764" s="234"/>
      <c r="B5764" s="456"/>
      <c r="C5764" s="235"/>
      <c r="D5764" s="503"/>
      <c r="E5764" s="261"/>
      <c r="F5764" s="238" t="s">
        <v>82</v>
      </c>
      <c r="G5764" s="262">
        <f>ROUND(SUM(F5759:F5763),0)</f>
        <v>0</v>
      </c>
      <c r="I5764" s="659"/>
    </row>
    <row r="5765" spans="1:9" ht="13.5" thickTop="1">
      <c r="A5765" s="240" t="s">
        <v>73</v>
      </c>
      <c r="B5765" s="446"/>
      <c r="C5765" s="241"/>
      <c r="D5765" s="509"/>
      <c r="E5765" s="243"/>
      <c r="F5765" s="242"/>
      <c r="G5765" s="244"/>
      <c r="I5765" s="659"/>
    </row>
    <row r="5766" spans="1:9" ht="26">
      <c r="A5766" s="245" t="s">
        <v>57</v>
      </c>
      <c r="B5766" s="454" t="s">
        <v>58</v>
      </c>
      <c r="C5766" s="247" t="s">
        <v>68</v>
      </c>
      <c r="D5766" s="515" t="s">
        <v>74</v>
      </c>
      <c r="E5766" s="248" t="s">
        <v>69</v>
      </c>
      <c r="F5766" s="249" t="s">
        <v>79</v>
      </c>
      <c r="G5766" s="250" t="s">
        <v>70</v>
      </c>
      <c r="H5766" s="220"/>
      <c r="I5766" s="657"/>
    </row>
    <row r="5767" spans="1:9">
      <c r="A5767" s="263" t="str">
        <f t="shared" ref="A5767:A5778" si="1050">IF(I5767=0,"",VLOOKUP(I5767,MANOOBRA,2,FALSE))</f>
        <v/>
      </c>
      <c r="B5767" s="444" t="str">
        <f t="shared" ref="B5767:B5778" si="1051">IF(I5767=0,"",VLOOKUP(I5767,MANOOBRA,3,FALSE))</f>
        <v/>
      </c>
      <c r="C5767" s="195"/>
      <c r="D5767" s="563"/>
      <c r="E5767" s="252">
        <f t="shared" ref="E5767:E5778" si="1052">IF(I5767=0,0,VLOOKUP(I5767,MANOOBRA,4,FALSE))</f>
        <v>0</v>
      </c>
      <c r="F5767" s="230">
        <f>IF(D5767=0,0,C5767*E5767/D5767)</f>
        <v>0</v>
      </c>
      <c r="G5767" s="231"/>
      <c r="I5767" s="658"/>
    </row>
    <row r="5768" spans="1:9">
      <c r="A5768" s="263" t="str">
        <f t="shared" si="1050"/>
        <v/>
      </c>
      <c r="B5768" s="444" t="str">
        <f t="shared" si="1051"/>
        <v/>
      </c>
      <c r="C5768" s="195"/>
      <c r="D5768" s="563"/>
      <c r="E5768" s="252">
        <f t="shared" si="1052"/>
        <v>0</v>
      </c>
      <c r="F5768" s="230">
        <f t="shared" ref="F5768:F5778" si="1053">IF(D5768=0,0,C5768*E5768/D5768)</f>
        <v>0</v>
      </c>
      <c r="G5768" s="232"/>
      <c r="I5768" s="658"/>
    </row>
    <row r="5769" spans="1:9">
      <c r="A5769" s="263" t="str">
        <f t="shared" si="1050"/>
        <v/>
      </c>
      <c r="B5769" s="444" t="str">
        <f t="shared" si="1051"/>
        <v/>
      </c>
      <c r="C5769" s="195"/>
      <c r="D5769" s="563"/>
      <c r="E5769" s="252">
        <f t="shared" si="1052"/>
        <v>0</v>
      </c>
      <c r="F5769" s="230">
        <f t="shared" si="1053"/>
        <v>0</v>
      </c>
      <c r="G5769" s="232"/>
      <c r="I5769" s="658"/>
    </row>
    <row r="5770" spans="1:9">
      <c r="A5770" s="263" t="str">
        <f t="shared" si="1050"/>
        <v/>
      </c>
      <c r="B5770" s="444" t="str">
        <f t="shared" si="1051"/>
        <v/>
      </c>
      <c r="C5770" s="195"/>
      <c r="D5770" s="527"/>
      <c r="E5770" s="252">
        <f t="shared" si="1052"/>
        <v>0</v>
      </c>
      <c r="F5770" s="230">
        <f t="shared" si="1053"/>
        <v>0</v>
      </c>
      <c r="G5770" s="232"/>
      <c r="I5770" s="658"/>
    </row>
    <row r="5771" spans="1:9">
      <c r="A5771" s="263" t="str">
        <f t="shared" si="1050"/>
        <v/>
      </c>
      <c r="B5771" s="444" t="str">
        <f t="shared" si="1051"/>
        <v/>
      </c>
      <c r="C5771" s="195"/>
      <c r="D5771" s="527"/>
      <c r="E5771" s="252">
        <f t="shared" si="1052"/>
        <v>0</v>
      </c>
      <c r="F5771" s="230">
        <f t="shared" si="1053"/>
        <v>0</v>
      </c>
      <c r="G5771" s="232"/>
      <c r="I5771" s="658"/>
    </row>
    <row r="5772" spans="1:9">
      <c r="A5772" s="263" t="str">
        <f t="shared" si="1050"/>
        <v/>
      </c>
      <c r="B5772" s="444" t="str">
        <f t="shared" si="1051"/>
        <v/>
      </c>
      <c r="C5772" s="195"/>
      <c r="D5772" s="527"/>
      <c r="E5772" s="252">
        <f t="shared" si="1052"/>
        <v>0</v>
      </c>
      <c r="F5772" s="230">
        <f t="shared" si="1053"/>
        <v>0</v>
      </c>
      <c r="G5772" s="232"/>
      <c r="I5772" s="658"/>
    </row>
    <row r="5773" spans="1:9">
      <c r="A5773" s="263" t="str">
        <f t="shared" si="1050"/>
        <v/>
      </c>
      <c r="B5773" s="444" t="str">
        <f t="shared" si="1051"/>
        <v/>
      </c>
      <c r="C5773" s="195"/>
      <c r="D5773" s="527"/>
      <c r="E5773" s="252">
        <f t="shared" si="1052"/>
        <v>0</v>
      </c>
      <c r="F5773" s="230">
        <f t="shared" si="1053"/>
        <v>0</v>
      </c>
      <c r="G5773" s="232"/>
      <c r="I5773" s="658"/>
    </row>
    <row r="5774" spans="1:9">
      <c r="A5774" s="263" t="str">
        <f t="shared" si="1050"/>
        <v/>
      </c>
      <c r="B5774" s="444" t="str">
        <f t="shared" si="1051"/>
        <v/>
      </c>
      <c r="C5774" s="195"/>
      <c r="D5774" s="527"/>
      <c r="E5774" s="252">
        <f t="shared" si="1052"/>
        <v>0</v>
      </c>
      <c r="F5774" s="230">
        <f t="shared" si="1053"/>
        <v>0</v>
      </c>
      <c r="G5774" s="232"/>
      <c r="I5774" s="658"/>
    </row>
    <row r="5775" spans="1:9">
      <c r="A5775" s="263" t="str">
        <f t="shared" si="1050"/>
        <v/>
      </c>
      <c r="B5775" s="444" t="str">
        <f t="shared" si="1051"/>
        <v/>
      </c>
      <c r="C5775" s="195"/>
      <c r="D5775" s="527"/>
      <c r="E5775" s="252">
        <f t="shared" si="1052"/>
        <v>0</v>
      </c>
      <c r="F5775" s="230">
        <f t="shared" si="1053"/>
        <v>0</v>
      </c>
      <c r="G5775" s="232"/>
      <c r="I5775" s="658"/>
    </row>
    <row r="5776" spans="1:9">
      <c r="A5776" s="263" t="str">
        <f t="shared" si="1050"/>
        <v/>
      </c>
      <c r="B5776" s="444" t="str">
        <f t="shared" si="1051"/>
        <v/>
      </c>
      <c r="C5776" s="195"/>
      <c r="D5776" s="527"/>
      <c r="E5776" s="252">
        <f t="shared" si="1052"/>
        <v>0</v>
      </c>
      <c r="F5776" s="230">
        <f t="shared" si="1053"/>
        <v>0</v>
      </c>
      <c r="G5776" s="232"/>
      <c r="I5776" s="658"/>
    </row>
    <row r="5777" spans="1:16">
      <c r="A5777" s="263" t="str">
        <f t="shared" si="1050"/>
        <v/>
      </c>
      <c r="B5777" s="444" t="str">
        <f t="shared" si="1051"/>
        <v/>
      </c>
      <c r="C5777" s="195"/>
      <c r="D5777" s="527"/>
      <c r="E5777" s="252">
        <f t="shared" si="1052"/>
        <v>0</v>
      </c>
      <c r="F5777" s="230">
        <f t="shared" si="1053"/>
        <v>0</v>
      </c>
      <c r="G5777" s="232"/>
      <c r="I5777" s="658"/>
    </row>
    <row r="5778" spans="1:16">
      <c r="A5778" s="263" t="str">
        <f t="shared" si="1050"/>
        <v/>
      </c>
      <c r="B5778" s="444" t="str">
        <f t="shared" si="1051"/>
        <v/>
      </c>
      <c r="C5778" s="195"/>
      <c r="D5778" s="527"/>
      <c r="E5778" s="252">
        <f t="shared" si="1052"/>
        <v>0</v>
      </c>
      <c r="F5778" s="230">
        <f t="shared" si="1053"/>
        <v>0</v>
      </c>
      <c r="G5778" s="233"/>
      <c r="I5778" s="658"/>
    </row>
    <row r="5779" spans="1:16" ht="31.5" customHeight="1" thickBot="1">
      <c r="A5779" s="234"/>
      <c r="B5779" s="456"/>
      <c r="C5779" s="235"/>
      <c r="D5779" s="237"/>
      <c r="E5779" s="237"/>
      <c r="F5779" s="238" t="s">
        <v>83</v>
      </c>
      <c r="G5779" s="262">
        <f>ROUND(SUM(F5767:F5778),0)</f>
        <v>0</v>
      </c>
      <c r="I5779" s="659"/>
    </row>
    <row r="5780" spans="1:16" ht="13.5" thickTop="1">
      <c r="A5780" s="186" t="s">
        <v>76</v>
      </c>
      <c r="B5780" s="446"/>
      <c r="C5780" s="241"/>
      <c r="D5780" s="243"/>
      <c r="E5780" s="243"/>
      <c r="F5780" s="242"/>
      <c r="G5780" s="244"/>
      <c r="I5780" s="659"/>
    </row>
    <row r="5781" spans="1:16">
      <c r="A5781" s="245" t="s">
        <v>57</v>
      </c>
      <c r="B5781" s="455"/>
      <c r="C5781" s="246"/>
      <c r="D5781" s="317"/>
      <c r="E5781" s="248" t="s">
        <v>77</v>
      </c>
      <c r="F5781" s="249" t="s">
        <v>78</v>
      </c>
      <c r="G5781" s="264" t="s">
        <v>77</v>
      </c>
      <c r="H5781" s="220"/>
      <c r="I5781" s="657"/>
    </row>
    <row r="5782" spans="1:16">
      <c r="A5782" s="185" t="s">
        <v>87</v>
      </c>
      <c r="B5782" s="453"/>
      <c r="C5782" s="265"/>
      <c r="D5782" s="318"/>
      <c r="E5782" s="229">
        <f>ROUND(SUM(G5741,G5756,G5764,G5779),2)</f>
        <v>0</v>
      </c>
      <c r="F5782" s="266">
        <f>A</f>
        <v>0</v>
      </c>
      <c r="G5782" s="267">
        <f>E5782*F5782</f>
        <v>0</v>
      </c>
      <c r="I5782" s="659"/>
    </row>
    <row r="5783" spans="1:16">
      <c r="A5783" s="185" t="s">
        <v>85</v>
      </c>
      <c r="B5783" s="453"/>
      <c r="C5783" s="265"/>
      <c r="D5783" s="318"/>
      <c r="E5783" s="229">
        <f>SUM(G5741,G5756,G5764,G5779)</f>
        <v>0</v>
      </c>
      <c r="F5783" s="266">
        <f>I</f>
        <v>0</v>
      </c>
      <c r="G5783" s="267">
        <f>E5783*F5783</f>
        <v>0</v>
      </c>
      <c r="I5783" s="659"/>
    </row>
    <row r="5784" spans="1:16">
      <c r="A5784" s="185" t="s">
        <v>86</v>
      </c>
      <c r="B5784" s="453"/>
      <c r="C5784" s="265"/>
      <c r="D5784" s="318"/>
      <c r="E5784" s="229">
        <f>SUM(G5741,G5756,G5764,G5779)</f>
        <v>0</v>
      </c>
      <c r="F5784" s="266">
        <f>U</f>
        <v>0</v>
      </c>
      <c r="G5784" s="267">
        <f>E5784*F5784</f>
        <v>0</v>
      </c>
      <c r="I5784" s="659"/>
    </row>
    <row r="5785" spans="1:16" ht="33" customHeight="1" thickBot="1">
      <c r="A5785" s="234"/>
      <c r="B5785" s="456"/>
      <c r="C5785" s="235"/>
      <c r="D5785" s="237"/>
      <c r="E5785" s="237"/>
      <c r="F5785" s="268" t="s">
        <v>84</v>
      </c>
      <c r="G5785" s="262">
        <f>SUM(G5782:G5784)</f>
        <v>0</v>
      </c>
      <c r="I5785" s="659"/>
      <c r="J5785" s="295"/>
      <c r="K5785" s="296"/>
      <c r="L5785" s="296"/>
      <c r="M5785" s="296"/>
      <c r="N5785" s="296"/>
      <c r="O5785" s="296"/>
    </row>
    <row r="5786" spans="1:16" s="211" customFormat="1" ht="14" thickTop="1" thickBot="1">
      <c r="A5786" s="269"/>
      <c r="B5786" s="443"/>
      <c r="C5786" s="270"/>
      <c r="D5786" s="319"/>
      <c r="E5786" s="271" t="s">
        <v>89</v>
      </c>
      <c r="F5786" s="272"/>
      <c r="G5786" s="273">
        <f>ROUND(SUM(G5741,G5756,G5764,G5779,G5785),0)</f>
        <v>0</v>
      </c>
      <c r="I5786" s="660"/>
      <c r="J5786" s="212" t="str">
        <f>B5725</f>
        <v>3,4,10</v>
      </c>
      <c r="K5786" s="274">
        <f>E5782</f>
        <v>0</v>
      </c>
      <c r="L5786" s="294">
        <f>G5782</f>
        <v>0</v>
      </c>
      <c r="M5786" s="294">
        <f>G5783</f>
        <v>0</v>
      </c>
      <c r="N5786" s="294">
        <f>G5784</f>
        <v>0</v>
      </c>
      <c r="O5786" s="299">
        <f>SUM(K5786:N5786)</f>
        <v>0</v>
      </c>
      <c r="P5786" s="294"/>
    </row>
    <row r="5787" spans="1:16" ht="13.5" thickTop="1">
      <c r="A5787" s="275" t="s">
        <v>97</v>
      </c>
      <c r="B5787" s="438"/>
      <c r="C5787" s="215"/>
      <c r="D5787" s="217"/>
      <c r="E5787" s="217"/>
      <c r="F5787" s="216"/>
      <c r="G5787" s="219"/>
      <c r="I5787" s="659"/>
      <c r="P5787" s="294"/>
    </row>
    <row r="5788" spans="1:16">
      <c r="A5788" s="275"/>
      <c r="B5788" s="452"/>
      <c r="C5788" s="276"/>
      <c r="D5788" s="320"/>
      <c r="E5788" s="217"/>
      <c r="F5788" s="216"/>
      <c r="G5788" s="277">
        <f ca="1">TODAY()</f>
        <v>44839</v>
      </c>
      <c r="I5788" s="659"/>
      <c r="P5788" s="294"/>
    </row>
    <row r="5789" spans="1:16" ht="13.5" thickBot="1">
      <c r="A5789" s="234"/>
      <c r="B5789" s="456"/>
      <c r="C5789" s="235"/>
      <c r="D5789" s="237"/>
      <c r="E5789" s="237"/>
      <c r="F5789" s="236"/>
      <c r="G5789" s="278"/>
      <c r="I5789" s="659"/>
      <c r="P5789" s="294"/>
    </row>
    <row r="5790" spans="1:16" s="199" customFormat="1" ht="13.5" thickTop="1">
      <c r="A5790" s="196" t="s">
        <v>109</v>
      </c>
      <c r="B5790" s="458"/>
      <c r="C5790" s="196"/>
      <c r="D5790" s="198"/>
      <c r="E5790" s="198"/>
      <c r="F5790" s="197"/>
      <c r="G5790" s="197"/>
      <c r="I5790" s="321"/>
      <c r="J5790" s="200"/>
      <c r="O5790" s="297"/>
    </row>
    <row r="5791" spans="1:16" s="199" customFormat="1">
      <c r="A5791" s="196" t="str">
        <f>CONCATENATE('Prestaciones y AIU'!A5329," ANALISIS DE PRECIOS UNITARIOS")</f>
        <v xml:space="preserve"> ANALISIS DE PRECIOS UNITARIOS</v>
      </c>
      <c r="B5791" s="458"/>
      <c r="C5791" s="196"/>
      <c r="D5791" s="198"/>
      <c r="E5791" s="198"/>
      <c r="F5791" s="197"/>
      <c r="G5791" s="197"/>
      <c r="I5791" s="321"/>
      <c r="J5791" s="200"/>
      <c r="O5791" s="297"/>
    </row>
    <row r="5792" spans="1:16" s="199" customFormat="1">
      <c r="A5792" s="196" t="str">
        <f>Objeto_LIC</f>
        <v>OPTIMIZACION DEL SISTEMA DE ABASTECIMIENTO (ADUCCION, PRETRATAMIENTO Y CONDUCCION) DEL MUNICPIO DE TAME, DEPARTAMENTO DE ARAUCA</v>
      </c>
      <c r="B5792" s="458"/>
      <c r="C5792" s="196"/>
      <c r="D5792" s="198"/>
      <c r="E5792" s="198"/>
      <c r="F5792" s="197"/>
      <c r="G5792" s="197"/>
      <c r="I5792" s="321"/>
      <c r="J5792" s="200"/>
      <c r="O5792" s="297"/>
    </row>
    <row r="5793" spans="1:15" s="199" customFormat="1">
      <c r="A5793" s="196"/>
      <c r="B5793" s="458"/>
      <c r="C5793" s="196"/>
      <c r="D5793" s="198"/>
      <c r="E5793" s="198"/>
      <c r="F5793" s="197"/>
      <c r="G5793" s="197"/>
      <c r="I5793" s="321"/>
      <c r="J5793" s="200"/>
      <c r="O5793" s="297"/>
    </row>
    <row r="5794" spans="1:15" ht="13.5" thickBot="1">
      <c r="A5794" s="201"/>
      <c r="B5794" s="448"/>
      <c r="C5794" s="201"/>
      <c r="D5794" s="203"/>
      <c r="E5794" s="203"/>
      <c r="F5794" s="202"/>
      <c r="G5794" s="202"/>
    </row>
    <row r="5795" spans="1:15" s="211" customFormat="1" ht="13.5" thickTop="1">
      <c r="A5795" s="206"/>
      <c r="B5795" s="457"/>
      <c r="C5795" s="207"/>
      <c r="D5795" s="209"/>
      <c r="E5795" s="209"/>
      <c r="F5795" s="208"/>
      <c r="G5795" s="210" t="s">
        <v>110</v>
      </c>
      <c r="I5795" s="323"/>
      <c r="J5795" s="212"/>
      <c r="O5795" s="297"/>
    </row>
    <row r="5796" spans="1:15">
      <c r="A5796" s="213" t="s">
        <v>62</v>
      </c>
      <c r="B5796" s="750">
        <f>Proponente</f>
        <v>0</v>
      </c>
      <c r="C5796" s="750"/>
      <c r="D5796" s="750"/>
      <c r="E5796" s="750"/>
      <c r="F5796" s="750"/>
      <c r="G5796" s="751"/>
    </row>
    <row r="5797" spans="1:15" ht="12.75" customHeight="1">
      <c r="A5797" s="213" t="s">
        <v>63</v>
      </c>
      <c r="B5797" s="470" t="s">
        <v>416</v>
      </c>
      <c r="C5797" s="750" t="str">
        <f>VLOOKUP(B5797,Presupuesto!$A$4:$B$106,2,FALSE)</f>
        <v>Suministro e instalación de Codo 90 HD 8" (Incluye Uniones Dresser, acoples, tornillos)</v>
      </c>
      <c r="D5797" s="750"/>
      <c r="E5797" s="750"/>
      <c r="F5797" s="750"/>
      <c r="G5797" s="751"/>
    </row>
    <row r="5798" spans="1:15">
      <c r="A5798" s="214"/>
      <c r="B5798" s="438"/>
      <c r="C5798" s="215"/>
      <c r="D5798" s="217"/>
      <c r="E5798" s="217"/>
      <c r="F5798" s="218" t="s">
        <v>88</v>
      </c>
      <c r="G5798" s="582" t="str">
        <f>IF(B5797=0,"-",VLOOKUP(B5797,Presupuesto!$A$5:$C$119,3,FALSE))</f>
        <v>UND</v>
      </c>
      <c r="H5798" s="582"/>
      <c r="I5798" s="582"/>
      <c r="J5798" s="582"/>
      <c r="K5798" s="583"/>
    </row>
    <row r="5799" spans="1:15" ht="13.5" thickBot="1">
      <c r="A5799" s="213" t="s">
        <v>64</v>
      </c>
      <c r="B5799" s="438"/>
      <c r="C5799" s="215"/>
      <c r="D5799" s="217"/>
      <c r="E5799" s="217"/>
      <c r="F5799" s="216"/>
      <c r="G5799" s="219"/>
      <c r="I5799" s="324"/>
      <c r="J5799" s="295"/>
      <c r="K5799" s="296"/>
      <c r="L5799" s="296"/>
      <c r="M5799" s="296"/>
      <c r="N5799" s="296"/>
      <c r="O5799" s="296"/>
    </row>
    <row r="5800" spans="1:15" s="220" customFormat="1" ht="13.5" thickTop="1">
      <c r="A5800" s="221" t="s">
        <v>57</v>
      </c>
      <c r="B5800" s="447" t="s">
        <v>65</v>
      </c>
      <c r="C5800" s="222" t="s">
        <v>66</v>
      </c>
      <c r="D5800" s="223" t="s">
        <v>74</v>
      </c>
      <c r="E5800" s="224" t="s">
        <v>100</v>
      </c>
      <c r="F5800" s="224" t="s">
        <v>79</v>
      </c>
      <c r="G5800" s="225" t="s">
        <v>70</v>
      </c>
      <c r="I5800" s="657"/>
      <c r="J5800" s="226"/>
      <c r="O5800" s="296"/>
    </row>
    <row r="5801" spans="1:15">
      <c r="A5801" s="227" t="str">
        <f t="shared" ref="A5801:A5812" si="1054">IF(I5801=0,"-",VLOOKUP(I5801,EQUIPOS,2,FALSE))</f>
        <v>-</v>
      </c>
      <c r="B5801" s="228"/>
      <c r="C5801" s="228"/>
      <c r="D5801" s="494"/>
      <c r="E5801" s="229">
        <f t="shared" ref="E5801:E5812" si="1055">IF(I5801=0,0,VLOOKUP(I5801,EQUIPOS,4,FALSE))</f>
        <v>0</v>
      </c>
      <c r="F5801" s="230">
        <f t="shared" ref="F5801:F5812" si="1056">IF(D5801=0,0,E5801/D5801)</f>
        <v>0</v>
      </c>
      <c r="G5801" s="231"/>
      <c r="I5801" s="658"/>
    </row>
    <row r="5802" spans="1:15">
      <c r="A5802" s="227" t="str">
        <f t="shared" si="1054"/>
        <v>-</v>
      </c>
      <c r="B5802" s="228"/>
      <c r="C5802" s="228"/>
      <c r="D5802" s="494"/>
      <c r="E5802" s="229">
        <f t="shared" si="1055"/>
        <v>0</v>
      </c>
      <c r="F5802" s="230">
        <f t="shared" si="1056"/>
        <v>0</v>
      </c>
      <c r="G5802" s="232"/>
      <c r="I5802" s="658"/>
    </row>
    <row r="5803" spans="1:15">
      <c r="A5803" s="227" t="str">
        <f t="shared" si="1054"/>
        <v>-</v>
      </c>
      <c r="B5803" s="228"/>
      <c r="C5803" s="228"/>
      <c r="D5803" s="494"/>
      <c r="E5803" s="229">
        <f t="shared" si="1055"/>
        <v>0</v>
      </c>
      <c r="F5803" s="230">
        <f t="shared" si="1056"/>
        <v>0</v>
      </c>
      <c r="G5803" s="232"/>
      <c r="I5803" s="658"/>
    </row>
    <row r="5804" spans="1:15">
      <c r="A5804" s="227" t="str">
        <f t="shared" si="1054"/>
        <v>-</v>
      </c>
      <c r="B5804" s="228"/>
      <c r="C5804" s="228"/>
      <c r="D5804" s="494"/>
      <c r="E5804" s="229">
        <f t="shared" si="1055"/>
        <v>0</v>
      </c>
      <c r="F5804" s="230">
        <f t="shared" si="1056"/>
        <v>0</v>
      </c>
      <c r="G5804" s="232"/>
      <c r="I5804" s="658"/>
    </row>
    <row r="5805" spans="1:15">
      <c r="A5805" s="227" t="str">
        <f t="shared" si="1054"/>
        <v>-</v>
      </c>
      <c r="B5805" s="228"/>
      <c r="C5805" s="228"/>
      <c r="D5805" s="494"/>
      <c r="E5805" s="229">
        <f t="shared" si="1055"/>
        <v>0</v>
      </c>
      <c r="F5805" s="230">
        <f t="shared" si="1056"/>
        <v>0</v>
      </c>
      <c r="G5805" s="232"/>
      <c r="I5805" s="658"/>
    </row>
    <row r="5806" spans="1:15">
      <c r="A5806" s="227" t="str">
        <f t="shared" si="1054"/>
        <v>-</v>
      </c>
      <c r="B5806" s="228"/>
      <c r="C5806" s="228"/>
      <c r="D5806" s="494"/>
      <c r="E5806" s="229">
        <f t="shared" si="1055"/>
        <v>0</v>
      </c>
      <c r="F5806" s="230">
        <f t="shared" si="1056"/>
        <v>0</v>
      </c>
      <c r="G5806" s="232"/>
      <c r="I5806" s="658"/>
    </row>
    <row r="5807" spans="1:15">
      <c r="A5807" s="227" t="str">
        <f t="shared" si="1054"/>
        <v>-</v>
      </c>
      <c r="B5807" s="228"/>
      <c r="C5807" s="228"/>
      <c r="D5807" s="494"/>
      <c r="E5807" s="229">
        <f t="shared" si="1055"/>
        <v>0</v>
      </c>
      <c r="F5807" s="230">
        <f t="shared" si="1056"/>
        <v>0</v>
      </c>
      <c r="G5807" s="232"/>
      <c r="I5807" s="658"/>
    </row>
    <row r="5808" spans="1:15">
      <c r="A5808" s="227" t="str">
        <f t="shared" si="1054"/>
        <v>-</v>
      </c>
      <c r="B5808" s="228"/>
      <c r="C5808" s="228"/>
      <c r="D5808" s="494"/>
      <c r="E5808" s="229">
        <f t="shared" si="1055"/>
        <v>0</v>
      </c>
      <c r="F5808" s="230">
        <f t="shared" si="1056"/>
        <v>0</v>
      </c>
      <c r="G5808" s="232"/>
      <c r="I5808" s="658"/>
    </row>
    <row r="5809" spans="1:15">
      <c r="A5809" s="227" t="str">
        <f t="shared" si="1054"/>
        <v>-</v>
      </c>
      <c r="B5809" s="228"/>
      <c r="C5809" s="228"/>
      <c r="D5809" s="494"/>
      <c r="E5809" s="229">
        <f t="shared" si="1055"/>
        <v>0</v>
      </c>
      <c r="F5809" s="230">
        <f t="shared" si="1056"/>
        <v>0</v>
      </c>
      <c r="G5809" s="232"/>
      <c r="I5809" s="658"/>
    </row>
    <row r="5810" spans="1:15">
      <c r="A5810" s="227" t="str">
        <f t="shared" si="1054"/>
        <v>-</v>
      </c>
      <c r="B5810" s="228"/>
      <c r="C5810" s="228"/>
      <c r="D5810" s="494"/>
      <c r="E5810" s="229">
        <f t="shared" si="1055"/>
        <v>0</v>
      </c>
      <c r="F5810" s="230">
        <f t="shared" si="1056"/>
        <v>0</v>
      </c>
      <c r="G5810" s="232"/>
      <c r="I5810" s="658"/>
    </row>
    <row r="5811" spans="1:15">
      <c r="A5811" s="227" t="str">
        <f t="shared" si="1054"/>
        <v>-</v>
      </c>
      <c r="B5811" s="228"/>
      <c r="C5811" s="228"/>
      <c r="D5811" s="494"/>
      <c r="E5811" s="229">
        <f t="shared" si="1055"/>
        <v>0</v>
      </c>
      <c r="F5811" s="230">
        <f t="shared" si="1056"/>
        <v>0</v>
      </c>
      <c r="G5811" s="232"/>
      <c r="I5811" s="658"/>
    </row>
    <row r="5812" spans="1:15">
      <c r="A5812" s="227" t="str">
        <f t="shared" si="1054"/>
        <v>-</v>
      </c>
      <c r="B5812" s="228"/>
      <c r="C5812" s="228"/>
      <c r="D5812" s="494"/>
      <c r="E5812" s="229">
        <f t="shared" si="1055"/>
        <v>0</v>
      </c>
      <c r="F5812" s="230">
        <f t="shared" si="1056"/>
        <v>0</v>
      </c>
      <c r="G5812" s="232"/>
      <c r="I5812" s="658"/>
    </row>
    <row r="5813" spans="1:15" ht="13.5" thickBot="1">
      <c r="A5813" s="234"/>
      <c r="B5813" s="456"/>
      <c r="C5813" s="235"/>
      <c r="D5813" s="503"/>
      <c r="E5813" s="237"/>
      <c r="F5813" s="238" t="s">
        <v>80</v>
      </c>
      <c r="G5813" s="239">
        <f>ROUND(SUM(F5801:F5812),0)</f>
        <v>0</v>
      </c>
      <c r="I5813" s="659"/>
    </row>
    <row r="5814" spans="1:15" ht="13.5" thickTop="1">
      <c r="A5814" s="240" t="s">
        <v>67</v>
      </c>
      <c r="B5814" s="446"/>
      <c r="C5814" s="241"/>
      <c r="D5814" s="509"/>
      <c r="E5814" s="243"/>
      <c r="F5814" s="242"/>
      <c r="G5814" s="244"/>
      <c r="I5814" s="659"/>
    </row>
    <row r="5815" spans="1:15" s="220" customFormat="1" ht="26">
      <c r="A5815" s="245" t="s">
        <v>57</v>
      </c>
      <c r="B5815" s="455"/>
      <c r="C5815" s="247" t="s">
        <v>58</v>
      </c>
      <c r="D5815" s="515" t="s">
        <v>68</v>
      </c>
      <c r="E5815" s="248" t="s">
        <v>69</v>
      </c>
      <c r="F5815" s="249" t="s">
        <v>79</v>
      </c>
      <c r="G5815" s="250" t="s">
        <v>70</v>
      </c>
      <c r="I5815" s="657"/>
      <c r="J5815" s="226"/>
      <c r="O5815" s="296"/>
    </row>
    <row r="5816" spans="1:15">
      <c r="A5816" s="748" t="str">
        <f t="shared" ref="A5816:A5827" si="1057">IF(I5816=0,"",VLOOKUP(I5816,MATERIALES,2,FALSE))</f>
        <v/>
      </c>
      <c r="B5816" s="749"/>
      <c r="C5816" s="251" t="str">
        <f t="shared" ref="C5816:C5824" si="1058">IF(I5816=0,"",VLOOKUP(I5816,MATERIALES,3,FALSE))</f>
        <v/>
      </c>
      <c r="D5816" s="494"/>
      <c r="E5816" s="252">
        <f t="shared" ref="E5816:E5827" si="1059">IF(I5816=0,0,VLOOKUP(I5816,MATERIALES,4,FALSE))</f>
        <v>0</v>
      </c>
      <c r="F5816" s="230">
        <f>D5816*E5816</f>
        <v>0</v>
      </c>
      <c r="G5816" s="231"/>
      <c r="I5816" s="658"/>
    </row>
    <row r="5817" spans="1:15">
      <c r="A5817" s="748" t="str">
        <f t="shared" si="1057"/>
        <v/>
      </c>
      <c r="B5817" s="749"/>
      <c r="C5817" s="251" t="str">
        <f t="shared" si="1058"/>
        <v/>
      </c>
      <c r="D5817" s="494"/>
      <c r="E5817" s="252">
        <f t="shared" si="1059"/>
        <v>0</v>
      </c>
      <c r="F5817" s="230">
        <f t="shared" ref="F5817:F5827" si="1060">D5817*E5817</f>
        <v>0</v>
      </c>
      <c r="G5817" s="232"/>
      <c r="I5817" s="658"/>
    </row>
    <row r="5818" spans="1:15">
      <c r="A5818" s="748" t="str">
        <f t="shared" si="1057"/>
        <v/>
      </c>
      <c r="B5818" s="749"/>
      <c r="C5818" s="251" t="str">
        <f t="shared" si="1058"/>
        <v/>
      </c>
      <c r="D5818" s="494"/>
      <c r="E5818" s="252">
        <f t="shared" si="1059"/>
        <v>0</v>
      </c>
      <c r="F5818" s="230">
        <f t="shared" si="1060"/>
        <v>0</v>
      </c>
      <c r="G5818" s="232"/>
      <c r="I5818" s="658"/>
    </row>
    <row r="5819" spans="1:15">
      <c r="A5819" s="748" t="str">
        <f t="shared" si="1057"/>
        <v/>
      </c>
      <c r="B5819" s="749"/>
      <c r="C5819" s="251" t="str">
        <f t="shared" si="1058"/>
        <v/>
      </c>
      <c r="D5819" s="494"/>
      <c r="E5819" s="252">
        <f t="shared" si="1059"/>
        <v>0</v>
      </c>
      <c r="F5819" s="230">
        <f t="shared" si="1060"/>
        <v>0</v>
      </c>
      <c r="G5819" s="232"/>
      <c r="I5819" s="658"/>
    </row>
    <row r="5820" spans="1:15">
      <c r="A5820" s="748" t="str">
        <f t="shared" si="1057"/>
        <v/>
      </c>
      <c r="B5820" s="749"/>
      <c r="C5820" s="251" t="str">
        <f t="shared" si="1058"/>
        <v/>
      </c>
      <c r="D5820" s="494"/>
      <c r="E5820" s="252">
        <f t="shared" si="1059"/>
        <v>0</v>
      </c>
      <c r="F5820" s="230">
        <f t="shared" si="1060"/>
        <v>0</v>
      </c>
      <c r="G5820" s="232"/>
      <c r="I5820" s="658"/>
    </row>
    <row r="5821" spans="1:15">
      <c r="A5821" s="748" t="str">
        <f t="shared" si="1057"/>
        <v/>
      </c>
      <c r="B5821" s="749"/>
      <c r="C5821" s="251" t="str">
        <f t="shared" si="1058"/>
        <v/>
      </c>
      <c r="D5821" s="494"/>
      <c r="E5821" s="252">
        <f t="shared" si="1059"/>
        <v>0</v>
      </c>
      <c r="F5821" s="230">
        <f t="shared" si="1060"/>
        <v>0</v>
      </c>
      <c r="G5821" s="232"/>
      <c r="I5821" s="658"/>
    </row>
    <row r="5822" spans="1:15">
      <c r="A5822" s="748" t="str">
        <f t="shared" si="1057"/>
        <v/>
      </c>
      <c r="B5822" s="749"/>
      <c r="C5822" s="251" t="str">
        <f t="shared" si="1058"/>
        <v/>
      </c>
      <c r="D5822" s="494"/>
      <c r="E5822" s="252">
        <f t="shared" si="1059"/>
        <v>0</v>
      </c>
      <c r="F5822" s="230">
        <f t="shared" si="1060"/>
        <v>0</v>
      </c>
      <c r="G5822" s="232"/>
      <c r="I5822" s="658"/>
    </row>
    <row r="5823" spans="1:15">
      <c r="A5823" s="748" t="str">
        <f t="shared" si="1057"/>
        <v/>
      </c>
      <c r="B5823" s="749"/>
      <c r="C5823" s="251" t="str">
        <f t="shared" si="1058"/>
        <v/>
      </c>
      <c r="D5823" s="494"/>
      <c r="E5823" s="252">
        <f t="shared" si="1059"/>
        <v>0</v>
      </c>
      <c r="F5823" s="230">
        <f t="shared" si="1060"/>
        <v>0</v>
      </c>
      <c r="G5823" s="253"/>
      <c r="I5823" s="658"/>
    </row>
    <row r="5824" spans="1:15">
      <c r="A5824" s="748" t="str">
        <f t="shared" si="1057"/>
        <v/>
      </c>
      <c r="B5824" s="749"/>
      <c r="C5824" s="251" t="str">
        <f t="shared" si="1058"/>
        <v/>
      </c>
      <c r="D5824" s="494"/>
      <c r="E5824" s="252">
        <f t="shared" si="1059"/>
        <v>0</v>
      </c>
      <c r="F5824" s="230">
        <f t="shared" si="1060"/>
        <v>0</v>
      </c>
      <c r="G5824" s="232"/>
      <c r="I5824" s="658"/>
    </row>
    <row r="5825" spans="1:9">
      <c r="A5825" s="748" t="str">
        <f t="shared" si="1057"/>
        <v/>
      </c>
      <c r="B5825" s="749"/>
      <c r="C5825" s="251"/>
      <c r="D5825" s="494"/>
      <c r="E5825" s="252">
        <f t="shared" si="1059"/>
        <v>0</v>
      </c>
      <c r="F5825" s="230">
        <f t="shared" si="1060"/>
        <v>0</v>
      </c>
      <c r="G5825" s="232"/>
      <c r="I5825" s="658"/>
    </row>
    <row r="5826" spans="1:9">
      <c r="A5826" s="748" t="str">
        <f t="shared" si="1057"/>
        <v/>
      </c>
      <c r="B5826" s="749"/>
      <c r="C5826" s="251"/>
      <c r="D5826" s="494"/>
      <c r="E5826" s="252">
        <f t="shared" si="1059"/>
        <v>0</v>
      </c>
      <c r="F5826" s="230">
        <f t="shared" si="1060"/>
        <v>0</v>
      </c>
      <c r="G5826" s="232"/>
      <c r="I5826" s="658"/>
    </row>
    <row r="5827" spans="1:9">
      <c r="A5827" s="748" t="str">
        <f t="shared" si="1057"/>
        <v/>
      </c>
      <c r="B5827" s="749"/>
      <c r="C5827" s="251" t="str">
        <f t="shared" ref="C5827" si="1061">IF(I5827=0,"",VLOOKUP(I5827,MATERIALES,3,FALSE))</f>
        <v/>
      </c>
      <c r="D5827" s="494"/>
      <c r="E5827" s="252">
        <f t="shared" si="1059"/>
        <v>0</v>
      </c>
      <c r="F5827" s="230">
        <f t="shared" si="1060"/>
        <v>0</v>
      </c>
      <c r="G5827" s="233"/>
      <c r="I5827" s="658"/>
    </row>
    <row r="5828" spans="1:9" ht="26.25" customHeight="1" thickBot="1">
      <c r="A5828" s="214"/>
      <c r="B5828" s="438"/>
      <c r="C5828" s="215"/>
      <c r="D5828" s="483"/>
      <c r="E5828" s="254"/>
      <c r="F5828" s="255" t="s">
        <v>81</v>
      </c>
      <c r="G5828" s="253">
        <f>ROUND(SUM(F5816:F5827),0)</f>
        <v>0</v>
      </c>
      <c r="I5828" s="659"/>
    </row>
    <row r="5829" spans="1:9" ht="14" thickTop="1" thickBot="1">
      <c r="A5829" s="256" t="s">
        <v>72</v>
      </c>
      <c r="B5829" s="445"/>
      <c r="C5829" s="257"/>
      <c r="D5829" s="523"/>
      <c r="E5829" s="259"/>
      <c r="F5829" s="258"/>
      <c r="G5829" s="260"/>
      <c r="I5829" s="659"/>
    </row>
    <row r="5830" spans="1:9" ht="13.5" thickTop="1">
      <c r="A5830" s="245" t="s">
        <v>57</v>
      </c>
      <c r="B5830" s="455"/>
      <c r="C5830" s="248" t="s">
        <v>71</v>
      </c>
      <c r="D5830" s="515" t="s">
        <v>75</v>
      </c>
      <c r="E5830" s="248" t="s">
        <v>98</v>
      </c>
      <c r="F5830" s="249" t="s">
        <v>79</v>
      </c>
      <c r="G5830" s="250" t="s">
        <v>70</v>
      </c>
      <c r="I5830" s="659"/>
    </row>
    <row r="5831" spans="1:9">
      <c r="A5831" s="748" t="str">
        <f>IF(I5831=0,"",VLOOKUP(I5831,EQUIPOS,2,FALSE))</f>
        <v/>
      </c>
      <c r="B5831" s="749"/>
      <c r="C5831" s="195"/>
      <c r="D5831" s="494"/>
      <c r="E5831" s="252">
        <f>IF(I5831=0,0,VLOOKUP(I5831,EQUIPOS,4,FALSE))</f>
        <v>0</v>
      </c>
      <c r="F5831" s="230">
        <f>C5831*D5831*E5831</f>
        <v>0</v>
      </c>
      <c r="G5831" s="231"/>
      <c r="I5831" s="658"/>
    </row>
    <row r="5832" spans="1:9">
      <c r="A5832" s="748" t="str">
        <f>IF(I5832=0,"",VLOOKUP(I5832,EQUIPOS,2,FALSE))</f>
        <v/>
      </c>
      <c r="B5832" s="749"/>
      <c r="C5832" s="195"/>
      <c r="D5832" s="494"/>
      <c r="E5832" s="252">
        <f>IF(I5832=0,0,VLOOKUP(I5832,EQUIPOS,4,FALSE))</f>
        <v>0</v>
      </c>
      <c r="F5832" s="230">
        <f t="shared" ref="F5832:F5835" si="1062">C5832*D5832*E5832</f>
        <v>0</v>
      </c>
      <c r="G5832" s="232"/>
      <c r="I5832" s="658"/>
    </row>
    <row r="5833" spans="1:9">
      <c r="A5833" s="748" t="str">
        <f>IF(I5833=0,"",VLOOKUP(I5833,EQUIPOS,2,FALSE))</f>
        <v/>
      </c>
      <c r="B5833" s="749"/>
      <c r="C5833" s="195"/>
      <c r="D5833" s="494"/>
      <c r="E5833" s="252">
        <f>IF(I5833=0,0,VLOOKUP(I5833,EQUIPOS,4,FALSE))</f>
        <v>0</v>
      </c>
      <c r="F5833" s="230">
        <f t="shared" si="1062"/>
        <v>0</v>
      </c>
      <c r="G5833" s="232"/>
      <c r="I5833" s="658"/>
    </row>
    <row r="5834" spans="1:9">
      <c r="A5834" s="748" t="str">
        <f>IF(I5834=0,"",VLOOKUP(I5834,EQUIPOS,2,FALSE))</f>
        <v/>
      </c>
      <c r="B5834" s="749"/>
      <c r="C5834" s="195"/>
      <c r="D5834" s="494"/>
      <c r="E5834" s="252">
        <f>IF(I5834=0,0,VLOOKUP(I5834,EQUIPOS,4,FALSE))</f>
        <v>0</v>
      </c>
      <c r="F5834" s="230">
        <f t="shared" si="1062"/>
        <v>0</v>
      </c>
      <c r="G5834" s="232"/>
      <c r="I5834" s="658"/>
    </row>
    <row r="5835" spans="1:9">
      <c r="A5835" s="748" t="str">
        <f>IF(I5835=0,"",VLOOKUP(I5835,EQUIPOS,2,FALSE))</f>
        <v/>
      </c>
      <c r="B5835" s="749"/>
      <c r="C5835" s="195"/>
      <c r="D5835" s="494"/>
      <c r="E5835" s="252">
        <f>IF(I5835=0,0,VLOOKUP(I5835,EQUIPOS,4,FALSE))</f>
        <v>0</v>
      </c>
      <c r="F5835" s="230">
        <f t="shared" si="1062"/>
        <v>0</v>
      </c>
      <c r="G5835" s="233"/>
      <c r="I5835" s="658"/>
    </row>
    <row r="5836" spans="1:9" ht="30.75" customHeight="1" thickBot="1">
      <c r="A5836" s="234"/>
      <c r="B5836" s="456"/>
      <c r="C5836" s="235"/>
      <c r="D5836" s="503"/>
      <c r="E5836" s="261"/>
      <c r="F5836" s="238" t="s">
        <v>82</v>
      </c>
      <c r="G5836" s="262">
        <f>ROUND(SUM(F5831:F5835),0)</f>
        <v>0</v>
      </c>
      <c r="I5836" s="659"/>
    </row>
    <row r="5837" spans="1:9" ht="13.5" thickTop="1">
      <c r="A5837" s="240" t="s">
        <v>73</v>
      </c>
      <c r="B5837" s="446"/>
      <c r="C5837" s="241"/>
      <c r="D5837" s="509"/>
      <c r="E5837" s="243"/>
      <c r="F5837" s="242"/>
      <c r="G5837" s="244"/>
      <c r="I5837" s="659"/>
    </row>
    <row r="5838" spans="1:9" ht="26">
      <c r="A5838" s="245" t="s">
        <v>57</v>
      </c>
      <c r="B5838" s="454" t="s">
        <v>58</v>
      </c>
      <c r="C5838" s="247" t="s">
        <v>68</v>
      </c>
      <c r="D5838" s="515" t="s">
        <v>74</v>
      </c>
      <c r="E5838" s="248" t="s">
        <v>69</v>
      </c>
      <c r="F5838" s="249" t="s">
        <v>79</v>
      </c>
      <c r="G5838" s="250" t="s">
        <v>70</v>
      </c>
      <c r="H5838" s="220"/>
      <c r="I5838" s="657"/>
    </row>
    <row r="5839" spans="1:9">
      <c r="A5839" s="263" t="str">
        <f t="shared" ref="A5839:A5850" si="1063">IF(I5839=0,"",VLOOKUP(I5839,MANOOBRA,2,FALSE))</f>
        <v/>
      </c>
      <c r="B5839" s="444" t="str">
        <f t="shared" ref="B5839:B5850" si="1064">IF(I5839=0,"",VLOOKUP(I5839,MANOOBRA,3,FALSE))</f>
        <v/>
      </c>
      <c r="C5839" s="195"/>
      <c r="D5839" s="563"/>
      <c r="E5839" s="252">
        <f t="shared" ref="E5839:E5850" si="1065">IF(I5839=0,0,VLOOKUP(I5839,MANOOBRA,4,FALSE))</f>
        <v>0</v>
      </c>
      <c r="F5839" s="230">
        <f>IF(D5839=0,0,C5839*E5839/D5839)</f>
        <v>0</v>
      </c>
      <c r="G5839" s="231"/>
      <c r="I5839" s="658"/>
    </row>
    <row r="5840" spans="1:9">
      <c r="A5840" s="263" t="str">
        <f t="shared" si="1063"/>
        <v/>
      </c>
      <c r="B5840" s="444" t="str">
        <f t="shared" si="1064"/>
        <v/>
      </c>
      <c r="C5840" s="195"/>
      <c r="D5840" s="563"/>
      <c r="E5840" s="252">
        <f t="shared" si="1065"/>
        <v>0</v>
      </c>
      <c r="F5840" s="230">
        <f t="shared" ref="F5840:F5850" si="1066">IF(D5840=0,0,C5840*E5840/D5840)</f>
        <v>0</v>
      </c>
      <c r="G5840" s="232"/>
      <c r="I5840" s="658"/>
    </row>
    <row r="5841" spans="1:9">
      <c r="A5841" s="263" t="str">
        <f t="shared" si="1063"/>
        <v/>
      </c>
      <c r="B5841" s="444" t="str">
        <f t="shared" si="1064"/>
        <v/>
      </c>
      <c r="C5841" s="195"/>
      <c r="D5841" s="563"/>
      <c r="E5841" s="252">
        <f t="shared" si="1065"/>
        <v>0</v>
      </c>
      <c r="F5841" s="230">
        <f t="shared" si="1066"/>
        <v>0</v>
      </c>
      <c r="G5841" s="232"/>
      <c r="I5841" s="658"/>
    </row>
    <row r="5842" spans="1:9">
      <c r="A5842" s="263" t="str">
        <f t="shared" si="1063"/>
        <v/>
      </c>
      <c r="B5842" s="444" t="str">
        <f t="shared" si="1064"/>
        <v/>
      </c>
      <c r="C5842" s="195"/>
      <c r="D5842" s="527"/>
      <c r="E5842" s="252">
        <f t="shared" si="1065"/>
        <v>0</v>
      </c>
      <c r="F5842" s="230">
        <f t="shared" si="1066"/>
        <v>0</v>
      </c>
      <c r="G5842" s="232"/>
      <c r="I5842" s="658"/>
    </row>
    <row r="5843" spans="1:9">
      <c r="A5843" s="263" t="str">
        <f t="shared" si="1063"/>
        <v/>
      </c>
      <c r="B5843" s="444" t="str">
        <f t="shared" si="1064"/>
        <v/>
      </c>
      <c r="C5843" s="195"/>
      <c r="D5843" s="527"/>
      <c r="E5843" s="252">
        <f t="shared" si="1065"/>
        <v>0</v>
      </c>
      <c r="F5843" s="230">
        <f t="shared" si="1066"/>
        <v>0</v>
      </c>
      <c r="G5843" s="232"/>
      <c r="I5843" s="658"/>
    </row>
    <row r="5844" spans="1:9">
      <c r="A5844" s="263" t="str">
        <f t="shared" si="1063"/>
        <v/>
      </c>
      <c r="B5844" s="444" t="str">
        <f t="shared" si="1064"/>
        <v/>
      </c>
      <c r="C5844" s="195"/>
      <c r="D5844" s="527"/>
      <c r="E5844" s="252">
        <f t="shared" si="1065"/>
        <v>0</v>
      </c>
      <c r="F5844" s="230">
        <f t="shared" si="1066"/>
        <v>0</v>
      </c>
      <c r="G5844" s="232"/>
      <c r="I5844" s="658"/>
    </row>
    <row r="5845" spans="1:9">
      <c r="A5845" s="263" t="str">
        <f t="shared" si="1063"/>
        <v/>
      </c>
      <c r="B5845" s="444" t="str">
        <f t="shared" si="1064"/>
        <v/>
      </c>
      <c r="C5845" s="195"/>
      <c r="D5845" s="527"/>
      <c r="E5845" s="252">
        <f t="shared" si="1065"/>
        <v>0</v>
      </c>
      <c r="F5845" s="230">
        <f t="shared" si="1066"/>
        <v>0</v>
      </c>
      <c r="G5845" s="232"/>
      <c r="I5845" s="658"/>
    </row>
    <row r="5846" spans="1:9">
      <c r="A5846" s="263" t="str">
        <f t="shared" si="1063"/>
        <v/>
      </c>
      <c r="B5846" s="444" t="str">
        <f t="shared" si="1064"/>
        <v/>
      </c>
      <c r="C5846" s="195"/>
      <c r="D5846" s="527"/>
      <c r="E5846" s="252">
        <f t="shared" si="1065"/>
        <v>0</v>
      </c>
      <c r="F5846" s="230">
        <f t="shared" si="1066"/>
        <v>0</v>
      </c>
      <c r="G5846" s="232"/>
      <c r="I5846" s="658"/>
    </row>
    <row r="5847" spans="1:9">
      <c r="A5847" s="263" t="str">
        <f t="shared" si="1063"/>
        <v/>
      </c>
      <c r="B5847" s="444" t="str">
        <f t="shared" si="1064"/>
        <v/>
      </c>
      <c r="C5847" s="195"/>
      <c r="D5847" s="527"/>
      <c r="E5847" s="252">
        <f t="shared" si="1065"/>
        <v>0</v>
      </c>
      <c r="F5847" s="230">
        <f t="shared" si="1066"/>
        <v>0</v>
      </c>
      <c r="G5847" s="232"/>
      <c r="I5847" s="658"/>
    </row>
    <row r="5848" spans="1:9">
      <c r="A5848" s="263" t="str">
        <f t="shared" si="1063"/>
        <v/>
      </c>
      <c r="B5848" s="444" t="str">
        <f t="shared" si="1064"/>
        <v/>
      </c>
      <c r="C5848" s="195"/>
      <c r="D5848" s="527"/>
      <c r="E5848" s="252">
        <f t="shared" si="1065"/>
        <v>0</v>
      </c>
      <c r="F5848" s="230">
        <f t="shared" si="1066"/>
        <v>0</v>
      </c>
      <c r="G5848" s="232"/>
      <c r="I5848" s="658"/>
    </row>
    <row r="5849" spans="1:9">
      <c r="A5849" s="263" t="str">
        <f t="shared" si="1063"/>
        <v/>
      </c>
      <c r="B5849" s="444" t="str">
        <f t="shared" si="1064"/>
        <v/>
      </c>
      <c r="C5849" s="195"/>
      <c r="D5849" s="527"/>
      <c r="E5849" s="252">
        <f t="shared" si="1065"/>
        <v>0</v>
      </c>
      <c r="F5849" s="230">
        <f t="shared" si="1066"/>
        <v>0</v>
      </c>
      <c r="G5849" s="232"/>
      <c r="I5849" s="658"/>
    </row>
    <row r="5850" spans="1:9">
      <c r="A5850" s="263" t="str">
        <f t="shared" si="1063"/>
        <v/>
      </c>
      <c r="B5850" s="444" t="str">
        <f t="shared" si="1064"/>
        <v/>
      </c>
      <c r="C5850" s="195"/>
      <c r="D5850" s="527"/>
      <c r="E5850" s="252">
        <f t="shared" si="1065"/>
        <v>0</v>
      </c>
      <c r="F5850" s="230">
        <f t="shared" si="1066"/>
        <v>0</v>
      </c>
      <c r="G5850" s="233"/>
      <c r="I5850" s="658"/>
    </row>
    <row r="5851" spans="1:9" ht="31.5" customHeight="1" thickBot="1">
      <c r="A5851" s="234"/>
      <c r="B5851" s="456"/>
      <c r="C5851" s="235"/>
      <c r="D5851" s="237"/>
      <c r="E5851" s="237"/>
      <c r="F5851" s="238" t="s">
        <v>83</v>
      </c>
      <c r="G5851" s="262">
        <f>ROUND(SUM(F5839:F5850),0)</f>
        <v>0</v>
      </c>
      <c r="I5851" s="659"/>
    </row>
    <row r="5852" spans="1:9" ht="13.5" thickTop="1">
      <c r="A5852" s="186" t="s">
        <v>76</v>
      </c>
      <c r="B5852" s="446"/>
      <c r="C5852" s="241"/>
      <c r="D5852" s="243"/>
      <c r="E5852" s="243"/>
      <c r="F5852" s="242"/>
      <c r="G5852" s="244"/>
      <c r="I5852" s="659"/>
    </row>
    <row r="5853" spans="1:9">
      <c r="A5853" s="245" t="s">
        <v>57</v>
      </c>
      <c r="B5853" s="455"/>
      <c r="C5853" s="246"/>
      <c r="D5853" s="317"/>
      <c r="E5853" s="248" t="s">
        <v>77</v>
      </c>
      <c r="F5853" s="249" t="s">
        <v>78</v>
      </c>
      <c r="G5853" s="264" t="s">
        <v>77</v>
      </c>
      <c r="H5853" s="220"/>
      <c r="I5853" s="657"/>
    </row>
    <row r="5854" spans="1:9">
      <c r="A5854" s="185" t="s">
        <v>87</v>
      </c>
      <c r="B5854" s="453"/>
      <c r="C5854" s="265"/>
      <c r="D5854" s="318"/>
      <c r="E5854" s="229">
        <f>ROUND(SUM(G5813,G5828,G5836,G5851),2)</f>
        <v>0</v>
      </c>
      <c r="F5854" s="266">
        <f>A</f>
        <v>0</v>
      </c>
      <c r="G5854" s="267">
        <f>E5854*F5854</f>
        <v>0</v>
      </c>
      <c r="I5854" s="659"/>
    </row>
    <row r="5855" spans="1:9">
      <c r="A5855" s="185" t="s">
        <v>85</v>
      </c>
      <c r="B5855" s="453"/>
      <c r="C5855" s="265"/>
      <c r="D5855" s="318"/>
      <c r="E5855" s="229">
        <f>SUM(G5813,G5828,G5836,G5851)</f>
        <v>0</v>
      </c>
      <c r="F5855" s="266">
        <f>I</f>
        <v>0</v>
      </c>
      <c r="G5855" s="267">
        <f>E5855*F5855</f>
        <v>0</v>
      </c>
      <c r="I5855" s="659"/>
    </row>
    <row r="5856" spans="1:9">
      <c r="A5856" s="185" t="s">
        <v>86</v>
      </c>
      <c r="B5856" s="453"/>
      <c r="C5856" s="265"/>
      <c r="D5856" s="318"/>
      <c r="E5856" s="229">
        <f>SUM(G5813,G5828,G5836,G5851)</f>
        <v>0</v>
      </c>
      <c r="F5856" s="266">
        <f>U</f>
        <v>0</v>
      </c>
      <c r="G5856" s="267">
        <f>E5856*F5856</f>
        <v>0</v>
      </c>
      <c r="I5856" s="659"/>
    </row>
    <row r="5857" spans="1:16" ht="33" customHeight="1" thickBot="1">
      <c r="A5857" s="234"/>
      <c r="B5857" s="456"/>
      <c r="C5857" s="235"/>
      <c r="D5857" s="237"/>
      <c r="E5857" s="237"/>
      <c r="F5857" s="268" t="s">
        <v>84</v>
      </c>
      <c r="G5857" s="262">
        <f>SUM(G5854:G5856)</f>
        <v>0</v>
      </c>
      <c r="I5857" s="659"/>
      <c r="J5857" s="295"/>
      <c r="K5857" s="296"/>
      <c r="L5857" s="296"/>
      <c r="M5857" s="296"/>
      <c r="N5857" s="296"/>
      <c r="O5857" s="296"/>
    </row>
    <row r="5858" spans="1:16" s="211" customFormat="1" ht="14" thickTop="1" thickBot="1">
      <c r="A5858" s="269"/>
      <c r="B5858" s="443"/>
      <c r="C5858" s="270"/>
      <c r="D5858" s="319"/>
      <c r="E5858" s="271" t="s">
        <v>89</v>
      </c>
      <c r="F5858" s="272"/>
      <c r="G5858" s="273">
        <f>ROUND(SUM(G5813,G5828,G5836,G5851,G5857),0)</f>
        <v>0</v>
      </c>
      <c r="I5858" s="660"/>
      <c r="J5858" s="212" t="str">
        <f>B5797</f>
        <v>3,4,11</v>
      </c>
      <c r="K5858" s="274">
        <f>E5854</f>
        <v>0</v>
      </c>
      <c r="L5858" s="294">
        <f>G5854</f>
        <v>0</v>
      </c>
      <c r="M5858" s="294">
        <f>G5855</f>
        <v>0</v>
      </c>
      <c r="N5858" s="294">
        <f>G5856</f>
        <v>0</v>
      </c>
      <c r="O5858" s="299">
        <f>SUM(K5858:N5858)</f>
        <v>0</v>
      </c>
      <c r="P5858" s="294"/>
    </row>
    <row r="5859" spans="1:16" ht="13.5" thickTop="1">
      <c r="A5859" s="275" t="s">
        <v>97</v>
      </c>
      <c r="B5859" s="438"/>
      <c r="C5859" s="215"/>
      <c r="D5859" s="217"/>
      <c r="E5859" s="217"/>
      <c r="F5859" s="216"/>
      <c r="G5859" s="219"/>
      <c r="I5859" s="659"/>
      <c r="P5859" s="294"/>
    </row>
    <row r="5860" spans="1:16">
      <c r="A5860" s="275"/>
      <c r="B5860" s="452"/>
      <c r="C5860" s="276"/>
      <c r="D5860" s="320"/>
      <c r="E5860" s="217"/>
      <c r="F5860" s="216"/>
      <c r="G5860" s="277">
        <f ca="1">TODAY()</f>
        <v>44839</v>
      </c>
      <c r="I5860" s="659"/>
      <c r="P5860" s="294"/>
    </row>
    <row r="5861" spans="1:16" ht="13.5" thickBot="1">
      <c r="A5861" s="234"/>
      <c r="B5861" s="456"/>
      <c r="C5861" s="235"/>
      <c r="D5861" s="237"/>
      <c r="E5861" s="237"/>
      <c r="F5861" s="236"/>
      <c r="G5861" s="278"/>
      <c r="I5861" s="659"/>
      <c r="P5861" s="294"/>
    </row>
    <row r="5862" spans="1:16" s="199" customFormat="1" ht="13.5" thickTop="1">
      <c r="A5862" s="196" t="s">
        <v>109</v>
      </c>
      <c r="B5862" s="458"/>
      <c r="C5862" s="196"/>
      <c r="D5862" s="198"/>
      <c r="E5862" s="198"/>
      <c r="F5862" s="197"/>
      <c r="G5862" s="197"/>
      <c r="I5862" s="321"/>
      <c r="J5862" s="200"/>
      <c r="O5862" s="297"/>
    </row>
    <row r="5863" spans="1:16" s="199" customFormat="1">
      <c r="A5863" s="196" t="str">
        <f>CONCATENATE('Prestaciones y AIU'!A5401," ANALISIS DE PRECIOS UNITARIOS")</f>
        <v xml:space="preserve"> ANALISIS DE PRECIOS UNITARIOS</v>
      </c>
      <c r="B5863" s="458"/>
      <c r="C5863" s="196"/>
      <c r="D5863" s="198"/>
      <c r="E5863" s="198"/>
      <c r="F5863" s="197"/>
      <c r="G5863" s="197"/>
      <c r="I5863" s="321"/>
      <c r="J5863" s="200"/>
      <c r="O5863" s="297"/>
    </row>
    <row r="5864" spans="1:16" s="199" customFormat="1">
      <c r="A5864" s="196" t="str">
        <f>Objeto_LIC</f>
        <v>OPTIMIZACION DEL SISTEMA DE ABASTECIMIENTO (ADUCCION, PRETRATAMIENTO Y CONDUCCION) DEL MUNICPIO DE TAME, DEPARTAMENTO DE ARAUCA</v>
      </c>
      <c r="B5864" s="458"/>
      <c r="C5864" s="196"/>
      <c r="D5864" s="198"/>
      <c r="E5864" s="198"/>
      <c r="F5864" s="197"/>
      <c r="G5864" s="197"/>
      <c r="I5864" s="321"/>
      <c r="J5864" s="200"/>
      <c r="O5864" s="297"/>
    </row>
    <row r="5865" spans="1:16" s="199" customFormat="1">
      <c r="A5865" s="196"/>
      <c r="B5865" s="458"/>
      <c r="C5865" s="196"/>
      <c r="D5865" s="198"/>
      <c r="E5865" s="198"/>
      <c r="F5865" s="197"/>
      <c r="G5865" s="197"/>
      <c r="I5865" s="321"/>
      <c r="J5865" s="200"/>
      <c r="O5865" s="297"/>
    </row>
    <row r="5866" spans="1:16" ht="13.5" thickBot="1">
      <c r="A5866" s="201"/>
      <c r="B5866" s="448"/>
      <c r="C5866" s="201"/>
      <c r="D5866" s="203"/>
      <c r="E5866" s="203"/>
      <c r="F5866" s="202"/>
      <c r="G5866" s="202"/>
    </row>
    <row r="5867" spans="1:16" s="211" customFormat="1" ht="13.5" thickTop="1">
      <c r="A5867" s="206"/>
      <c r="B5867" s="457"/>
      <c r="C5867" s="207"/>
      <c r="D5867" s="209"/>
      <c r="E5867" s="209"/>
      <c r="F5867" s="208"/>
      <c r="G5867" s="210" t="s">
        <v>110</v>
      </c>
      <c r="I5867" s="323"/>
      <c r="J5867" s="212"/>
      <c r="O5867" s="297"/>
    </row>
    <row r="5868" spans="1:16">
      <c r="A5868" s="213" t="s">
        <v>62</v>
      </c>
      <c r="B5868" s="750">
        <f>Proponente</f>
        <v>0</v>
      </c>
      <c r="C5868" s="750"/>
      <c r="D5868" s="750"/>
      <c r="E5868" s="750"/>
      <c r="F5868" s="750"/>
      <c r="G5868" s="751"/>
    </row>
    <row r="5869" spans="1:16" ht="27" customHeight="1">
      <c r="A5869" s="213" t="s">
        <v>63</v>
      </c>
      <c r="B5869" s="470" t="s">
        <v>418</v>
      </c>
      <c r="C5869" s="750" t="str">
        <f>VLOOKUP(B5869,Presupuesto!$A$4:$B$106,2,FALSE)</f>
        <v>Suministro e instalación de Codo 45 HD 12", (Incluye Uniones Dresser, acoples, tornillos)</v>
      </c>
      <c r="D5869" s="750"/>
      <c r="E5869" s="750"/>
      <c r="F5869" s="750"/>
      <c r="G5869" s="751"/>
    </row>
    <row r="5870" spans="1:16">
      <c r="A5870" s="214"/>
      <c r="B5870" s="438"/>
      <c r="C5870" s="215"/>
      <c r="D5870" s="217"/>
      <c r="E5870" s="217"/>
      <c r="F5870" s="218" t="s">
        <v>88</v>
      </c>
      <c r="G5870" s="582" t="str">
        <f>IF(B5869=0,"-",VLOOKUP(B5869,Presupuesto!$A$5:$C$119,3,FALSE))</f>
        <v>UND</v>
      </c>
      <c r="H5870" s="582"/>
      <c r="I5870" s="582"/>
      <c r="J5870" s="582"/>
      <c r="K5870" s="583"/>
    </row>
    <row r="5871" spans="1:16" ht="13.5" thickBot="1">
      <c r="A5871" s="213" t="s">
        <v>64</v>
      </c>
      <c r="B5871" s="438"/>
      <c r="C5871" s="215"/>
      <c r="D5871" s="217"/>
      <c r="E5871" s="217"/>
      <c r="F5871" s="216"/>
      <c r="G5871" s="219"/>
      <c r="I5871" s="324"/>
      <c r="J5871" s="295"/>
      <c r="K5871" s="296"/>
      <c r="L5871" s="296"/>
      <c r="M5871" s="296"/>
      <c r="N5871" s="296"/>
      <c r="O5871" s="296"/>
    </row>
    <row r="5872" spans="1:16" s="220" customFormat="1" ht="13.5" thickTop="1">
      <c r="A5872" s="221" t="s">
        <v>57</v>
      </c>
      <c r="B5872" s="447" t="s">
        <v>65</v>
      </c>
      <c r="C5872" s="222" t="s">
        <v>66</v>
      </c>
      <c r="D5872" s="223" t="s">
        <v>74</v>
      </c>
      <c r="E5872" s="224" t="s">
        <v>100</v>
      </c>
      <c r="F5872" s="224" t="s">
        <v>79</v>
      </c>
      <c r="G5872" s="225" t="s">
        <v>70</v>
      </c>
      <c r="I5872" s="657"/>
      <c r="J5872" s="226"/>
      <c r="O5872" s="296"/>
    </row>
    <row r="5873" spans="1:15">
      <c r="A5873" s="227" t="str">
        <f t="shared" ref="A5873:A5884" si="1067">IF(I5873=0,"-",VLOOKUP(I5873,EQUIPOS,2,FALSE))</f>
        <v>-</v>
      </c>
      <c r="B5873" s="228"/>
      <c r="C5873" s="228"/>
      <c r="D5873" s="494"/>
      <c r="E5873" s="229">
        <f t="shared" ref="E5873:E5884" si="1068">IF(I5873=0,0,VLOOKUP(I5873,EQUIPOS,4,FALSE))</f>
        <v>0</v>
      </c>
      <c r="F5873" s="230">
        <f t="shared" ref="F5873:F5884" si="1069">IF(D5873=0,0,E5873/D5873)</f>
        <v>0</v>
      </c>
      <c r="G5873" s="231"/>
      <c r="I5873" s="658"/>
    </row>
    <row r="5874" spans="1:15">
      <c r="A5874" s="227" t="str">
        <f t="shared" si="1067"/>
        <v>-</v>
      </c>
      <c r="B5874" s="228"/>
      <c r="C5874" s="228"/>
      <c r="D5874" s="494"/>
      <c r="E5874" s="229">
        <f t="shared" si="1068"/>
        <v>0</v>
      </c>
      <c r="F5874" s="230">
        <f t="shared" si="1069"/>
        <v>0</v>
      </c>
      <c r="G5874" s="232"/>
      <c r="I5874" s="658"/>
    </row>
    <row r="5875" spans="1:15">
      <c r="A5875" s="227" t="str">
        <f t="shared" si="1067"/>
        <v>-</v>
      </c>
      <c r="B5875" s="228"/>
      <c r="C5875" s="228"/>
      <c r="D5875" s="494"/>
      <c r="E5875" s="229">
        <f t="shared" si="1068"/>
        <v>0</v>
      </c>
      <c r="F5875" s="230">
        <f t="shared" si="1069"/>
        <v>0</v>
      </c>
      <c r="G5875" s="232"/>
      <c r="I5875" s="658"/>
    </row>
    <row r="5876" spans="1:15">
      <c r="A5876" s="227" t="str">
        <f t="shared" si="1067"/>
        <v>-</v>
      </c>
      <c r="B5876" s="228"/>
      <c r="C5876" s="228"/>
      <c r="D5876" s="494"/>
      <c r="E5876" s="229">
        <f t="shared" si="1068"/>
        <v>0</v>
      </c>
      <c r="F5876" s="230">
        <f t="shared" si="1069"/>
        <v>0</v>
      </c>
      <c r="G5876" s="232"/>
      <c r="I5876" s="658"/>
    </row>
    <row r="5877" spans="1:15">
      <c r="A5877" s="227" t="str">
        <f t="shared" si="1067"/>
        <v>-</v>
      </c>
      <c r="B5877" s="228"/>
      <c r="C5877" s="228"/>
      <c r="D5877" s="494"/>
      <c r="E5877" s="229">
        <f t="shared" si="1068"/>
        <v>0</v>
      </c>
      <c r="F5877" s="230">
        <f t="shared" si="1069"/>
        <v>0</v>
      </c>
      <c r="G5877" s="232"/>
      <c r="I5877" s="658"/>
    </row>
    <row r="5878" spans="1:15">
      <c r="A5878" s="227" t="str">
        <f t="shared" si="1067"/>
        <v>-</v>
      </c>
      <c r="B5878" s="228"/>
      <c r="C5878" s="228"/>
      <c r="D5878" s="494"/>
      <c r="E5878" s="229">
        <f t="shared" si="1068"/>
        <v>0</v>
      </c>
      <c r="F5878" s="230">
        <f t="shared" si="1069"/>
        <v>0</v>
      </c>
      <c r="G5878" s="232"/>
      <c r="I5878" s="658"/>
    </row>
    <row r="5879" spans="1:15">
      <c r="A5879" s="227" t="str">
        <f t="shared" si="1067"/>
        <v>-</v>
      </c>
      <c r="B5879" s="228"/>
      <c r="C5879" s="228"/>
      <c r="D5879" s="494"/>
      <c r="E5879" s="229">
        <f t="shared" si="1068"/>
        <v>0</v>
      </c>
      <c r="F5879" s="230">
        <f t="shared" si="1069"/>
        <v>0</v>
      </c>
      <c r="G5879" s="232"/>
      <c r="I5879" s="658"/>
    </row>
    <row r="5880" spans="1:15">
      <c r="A5880" s="227" t="str">
        <f t="shared" si="1067"/>
        <v>-</v>
      </c>
      <c r="B5880" s="228"/>
      <c r="C5880" s="228"/>
      <c r="D5880" s="494"/>
      <c r="E5880" s="229">
        <f t="shared" si="1068"/>
        <v>0</v>
      </c>
      <c r="F5880" s="230">
        <f t="shared" si="1069"/>
        <v>0</v>
      </c>
      <c r="G5880" s="232"/>
      <c r="I5880" s="658"/>
    </row>
    <row r="5881" spans="1:15">
      <c r="A5881" s="227" t="str">
        <f t="shared" si="1067"/>
        <v>-</v>
      </c>
      <c r="B5881" s="228"/>
      <c r="C5881" s="228"/>
      <c r="D5881" s="494"/>
      <c r="E5881" s="229">
        <f t="shared" si="1068"/>
        <v>0</v>
      </c>
      <c r="F5881" s="230">
        <f t="shared" si="1069"/>
        <v>0</v>
      </c>
      <c r="G5881" s="232"/>
      <c r="I5881" s="658"/>
    </row>
    <row r="5882" spans="1:15">
      <c r="A5882" s="227" t="str">
        <f t="shared" si="1067"/>
        <v>-</v>
      </c>
      <c r="B5882" s="228"/>
      <c r="C5882" s="228"/>
      <c r="D5882" s="494"/>
      <c r="E5882" s="229">
        <f t="shared" si="1068"/>
        <v>0</v>
      </c>
      <c r="F5882" s="230">
        <f t="shared" si="1069"/>
        <v>0</v>
      </c>
      <c r="G5882" s="232"/>
      <c r="I5882" s="658"/>
    </row>
    <row r="5883" spans="1:15">
      <c r="A5883" s="227" t="str">
        <f t="shared" si="1067"/>
        <v>-</v>
      </c>
      <c r="B5883" s="228"/>
      <c r="C5883" s="228"/>
      <c r="D5883" s="494"/>
      <c r="E5883" s="229">
        <f t="shared" si="1068"/>
        <v>0</v>
      </c>
      <c r="F5883" s="230">
        <f t="shared" si="1069"/>
        <v>0</v>
      </c>
      <c r="G5883" s="232"/>
      <c r="I5883" s="658"/>
    </row>
    <row r="5884" spans="1:15">
      <c r="A5884" s="227" t="str">
        <f t="shared" si="1067"/>
        <v>-</v>
      </c>
      <c r="B5884" s="228"/>
      <c r="C5884" s="228"/>
      <c r="D5884" s="494"/>
      <c r="E5884" s="229">
        <f t="shared" si="1068"/>
        <v>0</v>
      </c>
      <c r="F5884" s="230">
        <f t="shared" si="1069"/>
        <v>0</v>
      </c>
      <c r="G5884" s="232"/>
      <c r="I5884" s="658"/>
    </row>
    <row r="5885" spans="1:15" ht="13.5" thickBot="1">
      <c r="A5885" s="234"/>
      <c r="B5885" s="456"/>
      <c r="C5885" s="235"/>
      <c r="D5885" s="503"/>
      <c r="E5885" s="237"/>
      <c r="F5885" s="238" t="s">
        <v>80</v>
      </c>
      <c r="G5885" s="239">
        <f>SUM(F5873:F5884)</f>
        <v>0</v>
      </c>
      <c r="I5885" s="659"/>
    </row>
    <row r="5886" spans="1:15" ht="13.5" thickTop="1">
      <c r="A5886" s="240" t="s">
        <v>67</v>
      </c>
      <c r="B5886" s="446"/>
      <c r="C5886" s="241"/>
      <c r="D5886" s="509"/>
      <c r="E5886" s="243"/>
      <c r="F5886" s="242"/>
      <c r="G5886" s="244"/>
      <c r="I5886" s="659"/>
    </row>
    <row r="5887" spans="1:15" s="220" customFormat="1" ht="26">
      <c r="A5887" s="245" t="s">
        <v>57</v>
      </c>
      <c r="B5887" s="455"/>
      <c r="C5887" s="247" t="s">
        <v>58</v>
      </c>
      <c r="D5887" s="515" t="s">
        <v>68</v>
      </c>
      <c r="E5887" s="248" t="s">
        <v>69</v>
      </c>
      <c r="F5887" s="249" t="s">
        <v>79</v>
      </c>
      <c r="G5887" s="250" t="s">
        <v>70</v>
      </c>
      <c r="I5887" s="657"/>
      <c r="J5887" s="226"/>
      <c r="O5887" s="296"/>
    </row>
    <row r="5888" spans="1:15">
      <c r="A5888" s="748" t="str">
        <f t="shared" ref="A5888:A5899" si="1070">IF(I5888=0,"",VLOOKUP(I5888,MATERIALES,2,FALSE))</f>
        <v/>
      </c>
      <c r="B5888" s="749"/>
      <c r="C5888" s="251" t="str">
        <f t="shared" ref="C5888:C5896" si="1071">IF(I5888=0,"",VLOOKUP(I5888,MATERIALES,3,FALSE))</f>
        <v/>
      </c>
      <c r="D5888" s="494"/>
      <c r="E5888" s="252">
        <f t="shared" ref="E5888:E5899" si="1072">IF(I5888=0,0,VLOOKUP(I5888,MATERIALES,4,FALSE))</f>
        <v>0</v>
      </c>
      <c r="F5888" s="230">
        <f>D5888*E5888</f>
        <v>0</v>
      </c>
      <c r="G5888" s="231"/>
      <c r="I5888" s="658"/>
    </row>
    <row r="5889" spans="1:9">
      <c r="A5889" s="748" t="str">
        <f t="shared" ref="A5889:A5890" si="1073">IF(I5889=0,"",VLOOKUP(I5889,MATERIALES,2,FALSE))</f>
        <v/>
      </c>
      <c r="B5889" s="749"/>
      <c r="C5889" s="251" t="str">
        <f t="shared" si="1071"/>
        <v/>
      </c>
      <c r="D5889" s="494"/>
      <c r="E5889" s="252">
        <f t="shared" si="1072"/>
        <v>0</v>
      </c>
      <c r="F5889" s="230">
        <f t="shared" ref="F5889:F5899" si="1074">D5889*E5889</f>
        <v>0</v>
      </c>
      <c r="G5889" s="232"/>
      <c r="I5889" s="658"/>
    </row>
    <row r="5890" spans="1:9">
      <c r="A5890" s="748" t="str">
        <f t="shared" si="1073"/>
        <v/>
      </c>
      <c r="B5890" s="749"/>
      <c r="C5890" s="251" t="str">
        <f t="shared" si="1071"/>
        <v/>
      </c>
      <c r="D5890" s="494"/>
      <c r="E5890" s="252">
        <f t="shared" si="1072"/>
        <v>0</v>
      </c>
      <c r="F5890" s="230">
        <f t="shared" si="1074"/>
        <v>0</v>
      </c>
      <c r="G5890" s="232"/>
      <c r="I5890" s="658"/>
    </row>
    <row r="5891" spans="1:9">
      <c r="A5891" s="748" t="str">
        <f t="shared" si="1070"/>
        <v/>
      </c>
      <c r="B5891" s="749"/>
      <c r="C5891" s="251" t="str">
        <f t="shared" si="1071"/>
        <v/>
      </c>
      <c r="D5891" s="494"/>
      <c r="E5891" s="252">
        <f t="shared" si="1072"/>
        <v>0</v>
      </c>
      <c r="F5891" s="230">
        <f t="shared" si="1074"/>
        <v>0</v>
      </c>
      <c r="G5891" s="232"/>
      <c r="I5891" s="658"/>
    </row>
    <row r="5892" spans="1:9">
      <c r="A5892" s="748" t="str">
        <f t="shared" si="1070"/>
        <v/>
      </c>
      <c r="B5892" s="749"/>
      <c r="C5892" s="251" t="str">
        <f t="shared" si="1071"/>
        <v/>
      </c>
      <c r="D5892" s="494"/>
      <c r="E5892" s="252">
        <f t="shared" si="1072"/>
        <v>0</v>
      </c>
      <c r="F5892" s="230">
        <f t="shared" si="1074"/>
        <v>0</v>
      </c>
      <c r="G5892" s="232"/>
      <c r="I5892" s="658"/>
    </row>
    <row r="5893" spans="1:9">
      <c r="A5893" s="748" t="str">
        <f t="shared" si="1070"/>
        <v/>
      </c>
      <c r="B5893" s="749"/>
      <c r="C5893" s="251" t="str">
        <f t="shared" si="1071"/>
        <v/>
      </c>
      <c r="D5893" s="494"/>
      <c r="E5893" s="252">
        <f t="shared" si="1072"/>
        <v>0</v>
      </c>
      <c r="F5893" s="230">
        <f t="shared" si="1074"/>
        <v>0</v>
      </c>
      <c r="G5893" s="232"/>
      <c r="I5893" s="658"/>
    </row>
    <row r="5894" spans="1:9">
      <c r="A5894" s="748" t="str">
        <f t="shared" si="1070"/>
        <v/>
      </c>
      <c r="B5894" s="749"/>
      <c r="C5894" s="251" t="str">
        <f t="shared" si="1071"/>
        <v/>
      </c>
      <c r="D5894" s="494"/>
      <c r="E5894" s="252">
        <f t="shared" si="1072"/>
        <v>0</v>
      </c>
      <c r="F5894" s="230">
        <f t="shared" si="1074"/>
        <v>0</v>
      </c>
      <c r="G5894" s="232"/>
      <c r="I5894" s="658"/>
    </row>
    <row r="5895" spans="1:9">
      <c r="A5895" s="748" t="str">
        <f t="shared" si="1070"/>
        <v/>
      </c>
      <c r="B5895" s="749"/>
      <c r="C5895" s="251" t="str">
        <f t="shared" si="1071"/>
        <v/>
      </c>
      <c r="D5895" s="494"/>
      <c r="E5895" s="252">
        <f t="shared" si="1072"/>
        <v>0</v>
      </c>
      <c r="F5895" s="230">
        <f t="shared" si="1074"/>
        <v>0</v>
      </c>
      <c r="G5895" s="253"/>
      <c r="I5895" s="658"/>
    </row>
    <row r="5896" spans="1:9">
      <c r="A5896" s="748" t="str">
        <f t="shared" si="1070"/>
        <v/>
      </c>
      <c r="B5896" s="749"/>
      <c r="C5896" s="251" t="str">
        <f t="shared" si="1071"/>
        <v/>
      </c>
      <c r="D5896" s="494"/>
      <c r="E5896" s="252">
        <f t="shared" si="1072"/>
        <v>0</v>
      </c>
      <c r="F5896" s="230">
        <f t="shared" si="1074"/>
        <v>0</v>
      </c>
      <c r="G5896" s="232"/>
      <c r="I5896" s="658"/>
    </row>
    <row r="5897" spans="1:9">
      <c r="A5897" s="748" t="str">
        <f t="shared" si="1070"/>
        <v/>
      </c>
      <c r="B5897" s="749"/>
      <c r="C5897" s="251"/>
      <c r="D5897" s="494"/>
      <c r="E5897" s="252">
        <f t="shared" si="1072"/>
        <v>0</v>
      </c>
      <c r="F5897" s="230">
        <f t="shared" si="1074"/>
        <v>0</v>
      </c>
      <c r="G5897" s="232"/>
      <c r="I5897" s="658"/>
    </row>
    <row r="5898" spans="1:9">
      <c r="A5898" s="748" t="str">
        <f t="shared" si="1070"/>
        <v/>
      </c>
      <c r="B5898" s="749"/>
      <c r="C5898" s="251"/>
      <c r="D5898" s="494"/>
      <c r="E5898" s="252">
        <f t="shared" si="1072"/>
        <v>0</v>
      </c>
      <c r="F5898" s="230">
        <f t="shared" si="1074"/>
        <v>0</v>
      </c>
      <c r="G5898" s="232"/>
      <c r="I5898" s="658"/>
    </row>
    <row r="5899" spans="1:9">
      <c r="A5899" s="748" t="str">
        <f t="shared" si="1070"/>
        <v/>
      </c>
      <c r="B5899" s="749"/>
      <c r="C5899" s="251" t="str">
        <f t="shared" ref="C5899" si="1075">IF(I5899=0,"",VLOOKUP(I5899,MATERIALES,3,FALSE))</f>
        <v/>
      </c>
      <c r="D5899" s="494"/>
      <c r="E5899" s="252">
        <f t="shared" si="1072"/>
        <v>0</v>
      </c>
      <c r="F5899" s="230">
        <f t="shared" si="1074"/>
        <v>0</v>
      </c>
      <c r="G5899" s="233"/>
      <c r="I5899" s="658"/>
    </row>
    <row r="5900" spans="1:9" ht="26.25" customHeight="1" thickBot="1">
      <c r="A5900" s="214"/>
      <c r="B5900" s="438"/>
      <c r="C5900" s="215"/>
      <c r="D5900" s="483"/>
      <c r="E5900" s="254"/>
      <c r="F5900" s="255" t="s">
        <v>81</v>
      </c>
      <c r="G5900" s="253">
        <f>ROUND(SUM(F5888:F5899),0)</f>
        <v>0</v>
      </c>
      <c r="I5900" s="659"/>
    </row>
    <row r="5901" spans="1:9" ht="14" thickTop="1" thickBot="1">
      <c r="A5901" s="256" t="s">
        <v>72</v>
      </c>
      <c r="B5901" s="445"/>
      <c r="C5901" s="257"/>
      <c r="D5901" s="523"/>
      <c r="E5901" s="259"/>
      <c r="F5901" s="258"/>
      <c r="G5901" s="260"/>
      <c r="I5901" s="659"/>
    </row>
    <row r="5902" spans="1:9" ht="13.5" thickTop="1">
      <c r="A5902" s="245" t="s">
        <v>57</v>
      </c>
      <c r="B5902" s="455"/>
      <c r="C5902" s="248" t="s">
        <v>71</v>
      </c>
      <c r="D5902" s="515" t="s">
        <v>75</v>
      </c>
      <c r="E5902" s="248" t="s">
        <v>98</v>
      </c>
      <c r="F5902" s="249" t="s">
        <v>79</v>
      </c>
      <c r="G5902" s="250" t="s">
        <v>70</v>
      </c>
      <c r="I5902" s="659"/>
    </row>
    <row r="5903" spans="1:9">
      <c r="A5903" s="748" t="str">
        <f>IF(I5903=0,"",VLOOKUP(I5903,EQUIPOS,2,FALSE))</f>
        <v/>
      </c>
      <c r="B5903" s="749"/>
      <c r="C5903" s="195"/>
      <c r="D5903" s="494"/>
      <c r="E5903" s="252">
        <f>IF(I5903=0,0,VLOOKUP(I5903,EQUIPOS,4,FALSE))</f>
        <v>0</v>
      </c>
      <c r="F5903" s="230">
        <f>C5903*D5903*E5903</f>
        <v>0</v>
      </c>
      <c r="G5903" s="231"/>
      <c r="I5903" s="658"/>
    </row>
    <row r="5904" spans="1:9">
      <c r="A5904" s="748" t="str">
        <f>IF(I5904=0,"",VLOOKUP(I5904,EQUIPOS,2,FALSE))</f>
        <v/>
      </c>
      <c r="B5904" s="749"/>
      <c r="C5904" s="195"/>
      <c r="D5904" s="494"/>
      <c r="E5904" s="252">
        <f>IF(I5904=0,0,VLOOKUP(I5904,EQUIPOS,4,FALSE))</f>
        <v>0</v>
      </c>
      <c r="F5904" s="230">
        <f t="shared" ref="F5904:F5907" si="1076">C5904*D5904*E5904</f>
        <v>0</v>
      </c>
      <c r="G5904" s="232"/>
      <c r="I5904" s="658"/>
    </row>
    <row r="5905" spans="1:9">
      <c r="A5905" s="748" t="str">
        <f>IF(I5905=0,"",VLOOKUP(I5905,EQUIPOS,2,FALSE))</f>
        <v/>
      </c>
      <c r="B5905" s="749"/>
      <c r="C5905" s="195"/>
      <c r="D5905" s="494"/>
      <c r="E5905" s="252">
        <f>IF(I5905=0,0,VLOOKUP(I5905,EQUIPOS,4,FALSE))</f>
        <v>0</v>
      </c>
      <c r="F5905" s="230">
        <f t="shared" si="1076"/>
        <v>0</v>
      </c>
      <c r="G5905" s="232"/>
      <c r="I5905" s="658"/>
    </row>
    <row r="5906" spans="1:9">
      <c r="A5906" s="748" t="str">
        <f>IF(I5906=0,"",VLOOKUP(I5906,EQUIPOS,2,FALSE))</f>
        <v/>
      </c>
      <c r="B5906" s="749"/>
      <c r="C5906" s="195"/>
      <c r="D5906" s="494"/>
      <c r="E5906" s="252">
        <f>IF(I5906=0,0,VLOOKUP(I5906,EQUIPOS,4,FALSE))</f>
        <v>0</v>
      </c>
      <c r="F5906" s="230">
        <f t="shared" si="1076"/>
        <v>0</v>
      </c>
      <c r="G5906" s="232"/>
      <c r="I5906" s="658"/>
    </row>
    <row r="5907" spans="1:9">
      <c r="A5907" s="748" t="str">
        <f>IF(I5907=0,"",VLOOKUP(I5907,EQUIPOS,2,FALSE))</f>
        <v/>
      </c>
      <c r="B5907" s="749"/>
      <c r="C5907" s="195"/>
      <c r="D5907" s="494"/>
      <c r="E5907" s="252">
        <f>IF(I5907=0,0,VLOOKUP(I5907,EQUIPOS,4,FALSE))</f>
        <v>0</v>
      </c>
      <c r="F5907" s="230">
        <f t="shared" si="1076"/>
        <v>0</v>
      </c>
      <c r="G5907" s="233"/>
      <c r="I5907" s="658"/>
    </row>
    <row r="5908" spans="1:9" ht="30.75" customHeight="1" thickBot="1">
      <c r="A5908" s="234"/>
      <c r="B5908" s="456"/>
      <c r="C5908" s="235"/>
      <c r="D5908" s="503"/>
      <c r="E5908" s="261"/>
      <c r="F5908" s="238" t="s">
        <v>82</v>
      </c>
      <c r="G5908" s="262">
        <f>ROUND(SUM(F5903:F5907),0)</f>
        <v>0</v>
      </c>
      <c r="I5908" s="659"/>
    </row>
    <row r="5909" spans="1:9" ht="13.5" thickTop="1">
      <c r="A5909" s="240" t="s">
        <v>73</v>
      </c>
      <c r="B5909" s="446"/>
      <c r="C5909" s="241"/>
      <c r="D5909" s="509"/>
      <c r="E5909" s="243"/>
      <c r="F5909" s="242"/>
      <c r="G5909" s="244"/>
      <c r="I5909" s="659"/>
    </row>
    <row r="5910" spans="1:9" ht="26">
      <c r="A5910" s="245" t="s">
        <v>57</v>
      </c>
      <c r="B5910" s="454" t="s">
        <v>58</v>
      </c>
      <c r="C5910" s="247" t="s">
        <v>68</v>
      </c>
      <c r="D5910" s="515" t="s">
        <v>74</v>
      </c>
      <c r="E5910" s="248" t="s">
        <v>69</v>
      </c>
      <c r="F5910" s="249" t="s">
        <v>79</v>
      </c>
      <c r="G5910" s="250" t="s">
        <v>70</v>
      </c>
      <c r="H5910" s="220"/>
      <c r="I5910" s="657"/>
    </row>
    <row r="5911" spans="1:9">
      <c r="A5911" s="263" t="str">
        <f t="shared" ref="A5911:A5922" si="1077">IF(I5911=0,"",VLOOKUP(I5911,MANOOBRA,2,FALSE))</f>
        <v/>
      </c>
      <c r="B5911" s="444" t="str">
        <f t="shared" ref="B5911:B5922" si="1078">IF(I5911=0,"",VLOOKUP(I5911,MANOOBRA,3,FALSE))</f>
        <v/>
      </c>
      <c r="C5911" s="195"/>
      <c r="D5911" s="563"/>
      <c r="E5911" s="252">
        <f t="shared" ref="E5911:E5922" si="1079">IF(I5911=0,0,VLOOKUP(I5911,MANOOBRA,4,FALSE))</f>
        <v>0</v>
      </c>
      <c r="F5911" s="230">
        <f>IF(D5911=0,0,C5911*E5911/D5911)</f>
        <v>0</v>
      </c>
      <c r="G5911" s="231"/>
      <c r="I5911" s="658"/>
    </row>
    <row r="5912" spans="1:9">
      <c r="A5912" s="263" t="str">
        <f t="shared" si="1077"/>
        <v/>
      </c>
      <c r="B5912" s="444" t="str">
        <f t="shared" si="1078"/>
        <v/>
      </c>
      <c r="C5912" s="195"/>
      <c r="D5912" s="563"/>
      <c r="E5912" s="252">
        <f t="shared" si="1079"/>
        <v>0</v>
      </c>
      <c r="F5912" s="230">
        <f t="shared" ref="F5912:F5922" si="1080">IF(D5912=0,0,C5912*E5912/D5912)</f>
        <v>0</v>
      </c>
      <c r="G5912" s="232"/>
      <c r="I5912" s="658"/>
    </row>
    <row r="5913" spans="1:9">
      <c r="A5913" s="263" t="str">
        <f t="shared" si="1077"/>
        <v/>
      </c>
      <c r="B5913" s="444" t="str">
        <f t="shared" si="1078"/>
        <v/>
      </c>
      <c r="C5913" s="195"/>
      <c r="D5913" s="563"/>
      <c r="E5913" s="252">
        <f t="shared" si="1079"/>
        <v>0</v>
      </c>
      <c r="F5913" s="230">
        <f t="shared" si="1080"/>
        <v>0</v>
      </c>
      <c r="G5913" s="232"/>
      <c r="I5913" s="658"/>
    </row>
    <row r="5914" spans="1:9">
      <c r="A5914" s="263" t="str">
        <f t="shared" si="1077"/>
        <v/>
      </c>
      <c r="B5914" s="444" t="str">
        <f t="shared" si="1078"/>
        <v/>
      </c>
      <c r="C5914" s="195"/>
      <c r="D5914" s="527"/>
      <c r="E5914" s="252">
        <f t="shared" si="1079"/>
        <v>0</v>
      </c>
      <c r="F5914" s="230">
        <f t="shared" si="1080"/>
        <v>0</v>
      </c>
      <c r="G5914" s="232"/>
      <c r="I5914" s="658"/>
    </row>
    <row r="5915" spans="1:9">
      <c r="A5915" s="263" t="str">
        <f t="shared" si="1077"/>
        <v/>
      </c>
      <c r="B5915" s="444" t="str">
        <f t="shared" si="1078"/>
        <v/>
      </c>
      <c r="C5915" s="195"/>
      <c r="D5915" s="527"/>
      <c r="E5915" s="252">
        <f t="shared" si="1079"/>
        <v>0</v>
      </c>
      <c r="F5915" s="230">
        <f t="shared" si="1080"/>
        <v>0</v>
      </c>
      <c r="G5915" s="232"/>
      <c r="I5915" s="658"/>
    </row>
    <row r="5916" spans="1:9">
      <c r="A5916" s="263" t="str">
        <f t="shared" si="1077"/>
        <v/>
      </c>
      <c r="B5916" s="444" t="str">
        <f t="shared" si="1078"/>
        <v/>
      </c>
      <c r="C5916" s="195"/>
      <c r="D5916" s="527"/>
      <c r="E5916" s="252">
        <f t="shared" si="1079"/>
        <v>0</v>
      </c>
      <c r="F5916" s="230">
        <f t="shared" si="1080"/>
        <v>0</v>
      </c>
      <c r="G5916" s="232"/>
      <c r="I5916" s="658"/>
    </row>
    <row r="5917" spans="1:9">
      <c r="A5917" s="263" t="str">
        <f t="shared" si="1077"/>
        <v/>
      </c>
      <c r="B5917" s="444" t="str">
        <f t="shared" si="1078"/>
        <v/>
      </c>
      <c r="C5917" s="195"/>
      <c r="D5917" s="527"/>
      <c r="E5917" s="252">
        <f t="shared" si="1079"/>
        <v>0</v>
      </c>
      <c r="F5917" s="230">
        <f t="shared" si="1080"/>
        <v>0</v>
      </c>
      <c r="G5917" s="232"/>
      <c r="I5917" s="658"/>
    </row>
    <row r="5918" spans="1:9">
      <c r="A5918" s="263" t="str">
        <f t="shared" si="1077"/>
        <v/>
      </c>
      <c r="B5918" s="444" t="str">
        <f t="shared" si="1078"/>
        <v/>
      </c>
      <c r="C5918" s="195"/>
      <c r="D5918" s="527"/>
      <c r="E5918" s="252">
        <f t="shared" si="1079"/>
        <v>0</v>
      </c>
      <c r="F5918" s="230">
        <f t="shared" si="1080"/>
        <v>0</v>
      </c>
      <c r="G5918" s="232"/>
      <c r="I5918" s="658"/>
    </row>
    <row r="5919" spans="1:9">
      <c r="A5919" s="263" t="str">
        <f t="shared" si="1077"/>
        <v/>
      </c>
      <c r="B5919" s="444" t="str">
        <f t="shared" si="1078"/>
        <v/>
      </c>
      <c r="C5919" s="195"/>
      <c r="D5919" s="527"/>
      <c r="E5919" s="252">
        <f t="shared" si="1079"/>
        <v>0</v>
      </c>
      <c r="F5919" s="230">
        <f t="shared" si="1080"/>
        <v>0</v>
      </c>
      <c r="G5919" s="232"/>
      <c r="I5919" s="658"/>
    </row>
    <row r="5920" spans="1:9">
      <c r="A5920" s="263" t="str">
        <f t="shared" si="1077"/>
        <v/>
      </c>
      <c r="B5920" s="444" t="str">
        <f t="shared" si="1078"/>
        <v/>
      </c>
      <c r="C5920" s="195"/>
      <c r="D5920" s="527"/>
      <c r="E5920" s="252">
        <f t="shared" si="1079"/>
        <v>0</v>
      </c>
      <c r="F5920" s="230">
        <f t="shared" si="1080"/>
        <v>0</v>
      </c>
      <c r="G5920" s="232"/>
      <c r="I5920" s="658"/>
    </row>
    <row r="5921" spans="1:16">
      <c r="A5921" s="263" t="str">
        <f t="shared" si="1077"/>
        <v/>
      </c>
      <c r="B5921" s="444" t="str">
        <f t="shared" si="1078"/>
        <v/>
      </c>
      <c r="C5921" s="195"/>
      <c r="D5921" s="527"/>
      <c r="E5921" s="252">
        <f t="shared" si="1079"/>
        <v>0</v>
      </c>
      <c r="F5921" s="230">
        <f t="shared" si="1080"/>
        <v>0</v>
      </c>
      <c r="G5921" s="232"/>
      <c r="I5921" s="658"/>
    </row>
    <row r="5922" spans="1:16">
      <c r="A5922" s="263" t="str">
        <f t="shared" si="1077"/>
        <v/>
      </c>
      <c r="B5922" s="444" t="str">
        <f t="shared" si="1078"/>
        <v/>
      </c>
      <c r="C5922" s="195"/>
      <c r="D5922" s="527"/>
      <c r="E5922" s="252">
        <f t="shared" si="1079"/>
        <v>0</v>
      </c>
      <c r="F5922" s="230">
        <f t="shared" si="1080"/>
        <v>0</v>
      </c>
      <c r="G5922" s="233"/>
      <c r="I5922" s="658"/>
    </row>
    <row r="5923" spans="1:16" ht="31.5" customHeight="1" thickBot="1">
      <c r="A5923" s="234"/>
      <c r="B5923" s="456"/>
      <c r="C5923" s="235"/>
      <c r="D5923" s="237"/>
      <c r="E5923" s="237"/>
      <c r="F5923" s="238" t="s">
        <v>83</v>
      </c>
      <c r="G5923" s="262">
        <f>ROUND(SUM(F5911:F5922),0)</f>
        <v>0</v>
      </c>
      <c r="I5923" s="659"/>
    </row>
    <row r="5924" spans="1:16" ht="13.5" thickTop="1">
      <c r="A5924" s="186" t="s">
        <v>76</v>
      </c>
      <c r="B5924" s="446"/>
      <c r="C5924" s="241"/>
      <c r="D5924" s="243"/>
      <c r="E5924" s="243"/>
      <c r="F5924" s="242"/>
      <c r="G5924" s="244"/>
      <c r="I5924" s="659"/>
    </row>
    <row r="5925" spans="1:16">
      <c r="A5925" s="245" t="s">
        <v>57</v>
      </c>
      <c r="B5925" s="455"/>
      <c r="C5925" s="246"/>
      <c r="D5925" s="317"/>
      <c r="E5925" s="248" t="s">
        <v>77</v>
      </c>
      <c r="F5925" s="249" t="s">
        <v>78</v>
      </c>
      <c r="G5925" s="264" t="s">
        <v>77</v>
      </c>
      <c r="H5925" s="220"/>
      <c r="I5925" s="657"/>
    </row>
    <row r="5926" spans="1:16">
      <c r="A5926" s="185" t="s">
        <v>87</v>
      </c>
      <c r="B5926" s="453"/>
      <c r="C5926" s="265"/>
      <c r="D5926" s="318"/>
      <c r="E5926" s="229">
        <f>ROUND(SUM(G5885,G5900,G5908,G5923),2)</f>
        <v>0</v>
      </c>
      <c r="F5926" s="266">
        <f>A</f>
        <v>0</v>
      </c>
      <c r="G5926" s="267">
        <f>E5926*F5926</f>
        <v>0</v>
      </c>
      <c r="I5926" s="659"/>
    </row>
    <row r="5927" spans="1:16">
      <c r="A5927" s="185" t="s">
        <v>85</v>
      </c>
      <c r="B5927" s="453"/>
      <c r="C5927" s="265"/>
      <c r="D5927" s="318"/>
      <c r="E5927" s="229">
        <f>SUM(G5885,G5900,G5908,G5923)</f>
        <v>0</v>
      </c>
      <c r="F5927" s="266">
        <f>I</f>
        <v>0</v>
      </c>
      <c r="G5927" s="267">
        <f>E5927*F5927</f>
        <v>0</v>
      </c>
      <c r="I5927" s="659"/>
    </row>
    <row r="5928" spans="1:16">
      <c r="A5928" s="185" t="s">
        <v>86</v>
      </c>
      <c r="B5928" s="453"/>
      <c r="C5928" s="265"/>
      <c r="D5928" s="318"/>
      <c r="E5928" s="229">
        <f>SUM(G5885,G5900,G5908,G5923)</f>
        <v>0</v>
      </c>
      <c r="F5928" s="266">
        <f>U</f>
        <v>0</v>
      </c>
      <c r="G5928" s="267">
        <f>E5928*F5928</f>
        <v>0</v>
      </c>
      <c r="I5928" s="659"/>
    </row>
    <row r="5929" spans="1:16" ht="33" customHeight="1" thickBot="1">
      <c r="A5929" s="234"/>
      <c r="B5929" s="456"/>
      <c r="C5929" s="235"/>
      <c r="D5929" s="237"/>
      <c r="E5929" s="237"/>
      <c r="F5929" s="268" t="s">
        <v>84</v>
      </c>
      <c r="G5929" s="262">
        <f>SUM(G5926:G5928)</f>
        <v>0</v>
      </c>
      <c r="I5929" s="659"/>
      <c r="J5929" s="295"/>
      <c r="K5929" s="296"/>
      <c r="L5929" s="296"/>
      <c r="M5929" s="296"/>
      <c r="N5929" s="296"/>
      <c r="O5929" s="296"/>
    </row>
    <row r="5930" spans="1:16" s="211" customFormat="1" ht="14" thickTop="1" thickBot="1">
      <c r="A5930" s="269"/>
      <c r="B5930" s="443"/>
      <c r="C5930" s="270"/>
      <c r="D5930" s="319"/>
      <c r="E5930" s="271" t="s">
        <v>89</v>
      </c>
      <c r="F5930" s="272"/>
      <c r="G5930" s="273">
        <f>ROUND(SUM(G5885,G5900,G5908,G5923,G5929),0)</f>
        <v>0</v>
      </c>
      <c r="I5930" s="660"/>
      <c r="J5930" s="212" t="str">
        <f>B5869</f>
        <v>3,4,12</v>
      </c>
      <c r="K5930" s="274">
        <f>E5926</f>
        <v>0</v>
      </c>
      <c r="L5930" s="294">
        <f>G5926</f>
        <v>0</v>
      </c>
      <c r="M5930" s="294">
        <f>G5927</f>
        <v>0</v>
      </c>
      <c r="N5930" s="294">
        <f>G5928</f>
        <v>0</v>
      </c>
      <c r="O5930" s="299">
        <f>SUM(K5930:N5930)</f>
        <v>0</v>
      </c>
      <c r="P5930" s="294"/>
    </row>
    <row r="5931" spans="1:16" ht="13.5" thickTop="1">
      <c r="A5931" s="275" t="s">
        <v>97</v>
      </c>
      <c r="B5931" s="438"/>
      <c r="C5931" s="215"/>
      <c r="D5931" s="217"/>
      <c r="E5931" s="217"/>
      <c r="F5931" s="216"/>
      <c r="G5931" s="219"/>
      <c r="I5931" s="659"/>
      <c r="P5931" s="294"/>
    </row>
    <row r="5932" spans="1:16">
      <c r="A5932" s="275"/>
      <c r="B5932" s="452"/>
      <c r="C5932" s="276"/>
      <c r="D5932" s="320"/>
      <c r="E5932" s="217"/>
      <c r="F5932" s="216"/>
      <c r="G5932" s="277">
        <f ca="1">TODAY()</f>
        <v>44839</v>
      </c>
      <c r="I5932" s="659"/>
      <c r="P5932" s="294"/>
    </row>
    <row r="5933" spans="1:16" ht="13.5" thickBot="1">
      <c r="A5933" s="234"/>
      <c r="B5933" s="456"/>
      <c r="C5933" s="235"/>
      <c r="D5933" s="237"/>
      <c r="E5933" s="237"/>
      <c r="F5933" s="236"/>
      <c r="G5933" s="278"/>
      <c r="I5933" s="326"/>
      <c r="P5933" s="294"/>
    </row>
    <row r="5934" spans="1:16" s="199" customFormat="1" ht="13.5" thickTop="1">
      <c r="A5934" s="196" t="s">
        <v>109</v>
      </c>
      <c r="B5934" s="458"/>
      <c r="C5934" s="196"/>
      <c r="D5934" s="198"/>
      <c r="E5934" s="198"/>
      <c r="F5934" s="197"/>
      <c r="G5934" s="197"/>
      <c r="I5934" s="321"/>
      <c r="J5934" s="200"/>
      <c r="O5934" s="297"/>
    </row>
    <row r="5935" spans="1:16" s="199" customFormat="1">
      <c r="A5935" s="196" t="str">
        <f>CONCATENATE('Prestaciones y AIU'!A5473," ANALISIS DE PRECIOS UNITARIOS")</f>
        <v xml:space="preserve"> ANALISIS DE PRECIOS UNITARIOS</v>
      </c>
      <c r="B5935" s="458"/>
      <c r="C5935" s="196"/>
      <c r="D5935" s="198"/>
      <c r="E5935" s="198"/>
      <c r="F5935" s="197"/>
      <c r="G5935" s="197"/>
      <c r="I5935" s="321"/>
      <c r="J5935" s="200"/>
      <c r="O5935" s="297"/>
    </row>
    <row r="5936" spans="1:16" s="199" customFormat="1">
      <c r="A5936" s="196" t="str">
        <f>Objeto_LIC</f>
        <v>OPTIMIZACION DEL SISTEMA DE ABASTECIMIENTO (ADUCCION, PRETRATAMIENTO Y CONDUCCION) DEL MUNICPIO DE TAME, DEPARTAMENTO DE ARAUCA</v>
      </c>
      <c r="B5936" s="458"/>
      <c r="C5936" s="196"/>
      <c r="D5936" s="198"/>
      <c r="E5936" s="198"/>
      <c r="F5936" s="197"/>
      <c r="G5936" s="197"/>
      <c r="I5936" s="321"/>
      <c r="J5936" s="200"/>
      <c r="O5936" s="297"/>
    </row>
    <row r="5937" spans="1:15" s="199" customFormat="1">
      <c r="A5937" s="196"/>
      <c r="B5937" s="458"/>
      <c r="C5937" s="196"/>
      <c r="D5937" s="198"/>
      <c r="E5937" s="198"/>
      <c r="F5937" s="197"/>
      <c r="G5937" s="197"/>
      <c r="I5937" s="321"/>
      <c r="J5937" s="200"/>
      <c r="O5937" s="297"/>
    </row>
    <row r="5938" spans="1:15" ht="13.5" thickBot="1">
      <c r="A5938" s="201"/>
      <c r="B5938" s="448"/>
      <c r="C5938" s="201"/>
      <c r="D5938" s="203"/>
      <c r="E5938" s="203"/>
      <c r="F5938" s="202"/>
      <c r="G5938" s="202"/>
    </row>
    <row r="5939" spans="1:15" s="211" customFormat="1" ht="13.5" thickTop="1">
      <c r="A5939" s="206"/>
      <c r="B5939" s="457"/>
      <c r="C5939" s="207"/>
      <c r="D5939" s="209"/>
      <c r="E5939" s="209"/>
      <c r="F5939" s="208"/>
      <c r="G5939" s="210" t="s">
        <v>110</v>
      </c>
      <c r="I5939" s="323"/>
      <c r="J5939" s="212"/>
      <c r="O5939" s="297"/>
    </row>
    <row r="5940" spans="1:15">
      <c r="A5940" s="213" t="s">
        <v>62</v>
      </c>
      <c r="B5940" s="750">
        <f>Proponente</f>
        <v>0</v>
      </c>
      <c r="C5940" s="750"/>
      <c r="D5940" s="750"/>
      <c r="E5940" s="750"/>
      <c r="F5940" s="750"/>
      <c r="G5940" s="751"/>
    </row>
    <row r="5941" spans="1:15" ht="12.75" customHeight="1">
      <c r="A5941" s="213" t="s">
        <v>63</v>
      </c>
      <c r="B5941" s="470" t="s">
        <v>420</v>
      </c>
      <c r="C5941" s="750" t="str">
        <f>VLOOKUP(B5941,Presupuesto!$A$4:$B$106,2,FALSE)</f>
        <v xml:space="preserve">Suministro e instalación de Medidor ultrasónico de 20" No Invasivo con gabinete, incluye accesorios y caseta de protección </v>
      </c>
      <c r="D5941" s="750"/>
      <c r="E5941" s="750"/>
      <c r="F5941" s="750"/>
      <c r="G5941" s="751"/>
    </row>
    <row r="5942" spans="1:15">
      <c r="A5942" s="214"/>
      <c r="B5942" s="438"/>
      <c r="C5942" s="215"/>
      <c r="D5942" s="217"/>
      <c r="E5942" s="217"/>
      <c r="F5942" s="218" t="s">
        <v>88</v>
      </c>
      <c r="G5942" s="582" t="str">
        <f>IF(B5941=0,"-",VLOOKUP(B5941,Presupuesto!$A$5:$C$119,3,FALSE))</f>
        <v>UND</v>
      </c>
      <c r="H5942" s="582"/>
      <c r="I5942" s="582"/>
      <c r="J5942" s="582"/>
      <c r="K5942" s="583"/>
    </row>
    <row r="5943" spans="1:15" ht="13.5" thickBot="1">
      <c r="A5943" s="213" t="s">
        <v>64</v>
      </c>
      <c r="B5943" s="438"/>
      <c r="C5943" s="215"/>
      <c r="D5943" s="217"/>
      <c r="E5943" s="217"/>
      <c r="F5943" s="216"/>
      <c r="G5943" s="219"/>
      <c r="I5943" s="324"/>
      <c r="J5943" s="295"/>
      <c r="K5943" s="296"/>
      <c r="L5943" s="296"/>
      <c r="M5943" s="296"/>
      <c r="N5943" s="296"/>
      <c r="O5943" s="296"/>
    </row>
    <row r="5944" spans="1:15" s="220" customFormat="1" ht="13.5" thickTop="1">
      <c r="A5944" s="221" t="s">
        <v>57</v>
      </c>
      <c r="B5944" s="447" t="s">
        <v>65</v>
      </c>
      <c r="C5944" s="222" t="s">
        <v>66</v>
      </c>
      <c r="D5944" s="223" t="s">
        <v>74</v>
      </c>
      <c r="E5944" s="224" t="s">
        <v>100</v>
      </c>
      <c r="F5944" s="224" t="s">
        <v>79</v>
      </c>
      <c r="G5944" s="225" t="s">
        <v>70</v>
      </c>
      <c r="I5944" s="657"/>
      <c r="J5944" s="226"/>
      <c r="O5944" s="296"/>
    </row>
    <row r="5945" spans="1:15">
      <c r="A5945" s="227" t="str">
        <f t="shared" ref="A5945:A5956" si="1081">IF(I5945=0,"-",VLOOKUP(I5945,EQUIPOS,2,FALSE))</f>
        <v>-</v>
      </c>
      <c r="B5945" s="228"/>
      <c r="C5945" s="228"/>
      <c r="D5945" s="194"/>
      <c r="E5945" s="229">
        <f t="shared" ref="E5945:E5956" si="1082">IF(I5945=0,0,VLOOKUP(I5945,EQUIPOS,4,FALSE))</f>
        <v>0</v>
      </c>
      <c r="F5945" s="230">
        <f t="shared" ref="F5945:F5956" si="1083">IF(D5945=0,0,E5945/D5945)</f>
        <v>0</v>
      </c>
      <c r="G5945" s="231"/>
      <c r="I5945" s="658"/>
    </row>
    <row r="5946" spans="1:15">
      <c r="A5946" s="227" t="str">
        <f t="shared" si="1081"/>
        <v>-</v>
      </c>
      <c r="B5946" s="228"/>
      <c r="C5946" s="228"/>
      <c r="D5946" s="194"/>
      <c r="E5946" s="229">
        <f t="shared" si="1082"/>
        <v>0</v>
      </c>
      <c r="F5946" s="230">
        <f t="shared" si="1083"/>
        <v>0</v>
      </c>
      <c r="G5946" s="232"/>
      <c r="I5946" s="658"/>
    </row>
    <row r="5947" spans="1:15">
      <c r="A5947" s="227" t="str">
        <f t="shared" si="1081"/>
        <v>-</v>
      </c>
      <c r="B5947" s="228"/>
      <c r="C5947" s="228"/>
      <c r="D5947" s="194"/>
      <c r="E5947" s="229">
        <f t="shared" si="1082"/>
        <v>0</v>
      </c>
      <c r="F5947" s="230">
        <f t="shared" si="1083"/>
        <v>0</v>
      </c>
      <c r="G5947" s="232"/>
      <c r="I5947" s="658"/>
    </row>
    <row r="5948" spans="1:15">
      <c r="A5948" s="227" t="str">
        <f t="shared" si="1081"/>
        <v>-</v>
      </c>
      <c r="B5948" s="228"/>
      <c r="C5948" s="228"/>
      <c r="D5948" s="194"/>
      <c r="E5948" s="229">
        <f t="shared" si="1082"/>
        <v>0</v>
      </c>
      <c r="F5948" s="230">
        <f t="shared" si="1083"/>
        <v>0</v>
      </c>
      <c r="G5948" s="232"/>
      <c r="I5948" s="658"/>
    </row>
    <row r="5949" spans="1:15">
      <c r="A5949" s="227" t="str">
        <f t="shared" si="1081"/>
        <v>-</v>
      </c>
      <c r="B5949" s="228"/>
      <c r="C5949" s="228"/>
      <c r="D5949" s="194"/>
      <c r="E5949" s="229">
        <f t="shared" si="1082"/>
        <v>0</v>
      </c>
      <c r="F5949" s="230">
        <f t="shared" si="1083"/>
        <v>0</v>
      </c>
      <c r="G5949" s="232"/>
      <c r="I5949" s="658"/>
    </row>
    <row r="5950" spans="1:15">
      <c r="A5950" s="227" t="str">
        <f t="shared" si="1081"/>
        <v>-</v>
      </c>
      <c r="B5950" s="228"/>
      <c r="C5950" s="228"/>
      <c r="D5950" s="194"/>
      <c r="E5950" s="229">
        <f t="shared" si="1082"/>
        <v>0</v>
      </c>
      <c r="F5950" s="230">
        <f t="shared" si="1083"/>
        <v>0</v>
      </c>
      <c r="G5950" s="232"/>
      <c r="I5950" s="658"/>
    </row>
    <row r="5951" spans="1:15">
      <c r="A5951" s="227" t="str">
        <f t="shared" si="1081"/>
        <v>-</v>
      </c>
      <c r="B5951" s="228"/>
      <c r="C5951" s="228"/>
      <c r="D5951" s="194"/>
      <c r="E5951" s="229">
        <f t="shared" si="1082"/>
        <v>0</v>
      </c>
      <c r="F5951" s="230">
        <f t="shared" si="1083"/>
        <v>0</v>
      </c>
      <c r="G5951" s="232"/>
      <c r="I5951" s="658"/>
    </row>
    <row r="5952" spans="1:15">
      <c r="A5952" s="227" t="str">
        <f t="shared" si="1081"/>
        <v>-</v>
      </c>
      <c r="B5952" s="228"/>
      <c r="C5952" s="228"/>
      <c r="D5952" s="194"/>
      <c r="E5952" s="229">
        <f t="shared" si="1082"/>
        <v>0</v>
      </c>
      <c r="F5952" s="230">
        <f t="shared" si="1083"/>
        <v>0</v>
      </c>
      <c r="G5952" s="232"/>
      <c r="I5952" s="658"/>
    </row>
    <row r="5953" spans="1:15">
      <c r="A5953" s="227" t="str">
        <f t="shared" si="1081"/>
        <v>-</v>
      </c>
      <c r="B5953" s="228"/>
      <c r="C5953" s="228"/>
      <c r="D5953" s="194"/>
      <c r="E5953" s="229">
        <f t="shared" si="1082"/>
        <v>0</v>
      </c>
      <c r="F5953" s="230">
        <f t="shared" si="1083"/>
        <v>0</v>
      </c>
      <c r="G5953" s="232"/>
      <c r="I5953" s="658"/>
    </row>
    <row r="5954" spans="1:15">
      <c r="A5954" s="227" t="str">
        <f t="shared" si="1081"/>
        <v>-</v>
      </c>
      <c r="B5954" s="228"/>
      <c r="C5954" s="228"/>
      <c r="D5954" s="194"/>
      <c r="E5954" s="229">
        <f t="shared" si="1082"/>
        <v>0</v>
      </c>
      <c r="F5954" s="230">
        <f t="shared" si="1083"/>
        <v>0</v>
      </c>
      <c r="G5954" s="232"/>
      <c r="I5954" s="658"/>
    </row>
    <row r="5955" spans="1:15">
      <c r="A5955" s="227" t="str">
        <f t="shared" si="1081"/>
        <v>-</v>
      </c>
      <c r="B5955" s="228"/>
      <c r="C5955" s="228"/>
      <c r="D5955" s="194"/>
      <c r="E5955" s="229">
        <f t="shared" si="1082"/>
        <v>0</v>
      </c>
      <c r="F5955" s="230">
        <f t="shared" si="1083"/>
        <v>0</v>
      </c>
      <c r="G5955" s="232"/>
      <c r="I5955" s="658"/>
    </row>
    <row r="5956" spans="1:15">
      <c r="A5956" s="227" t="str">
        <f t="shared" si="1081"/>
        <v>-</v>
      </c>
      <c r="B5956" s="228"/>
      <c r="C5956" s="228"/>
      <c r="D5956" s="194"/>
      <c r="E5956" s="229">
        <f t="shared" si="1082"/>
        <v>0</v>
      </c>
      <c r="F5956" s="230">
        <f t="shared" si="1083"/>
        <v>0</v>
      </c>
      <c r="G5956" s="232"/>
      <c r="I5956" s="658"/>
    </row>
    <row r="5957" spans="1:15" ht="13.5" thickBot="1">
      <c r="A5957" s="234"/>
      <c r="B5957" s="456"/>
      <c r="C5957" s="235"/>
      <c r="D5957" s="237"/>
      <c r="E5957" s="237"/>
      <c r="F5957" s="238" t="s">
        <v>80</v>
      </c>
      <c r="G5957" s="239">
        <f>SUM(F5945:F5956)</f>
        <v>0</v>
      </c>
      <c r="I5957" s="659"/>
    </row>
    <row r="5958" spans="1:15" ht="13.5" thickTop="1">
      <c r="A5958" s="240" t="s">
        <v>67</v>
      </c>
      <c r="B5958" s="446"/>
      <c r="C5958" s="241"/>
      <c r="D5958" s="243"/>
      <c r="E5958" s="243"/>
      <c r="F5958" s="242"/>
      <c r="G5958" s="244"/>
      <c r="I5958" s="659"/>
    </row>
    <row r="5959" spans="1:15" s="220" customFormat="1" ht="26">
      <c r="A5959" s="245" t="s">
        <v>57</v>
      </c>
      <c r="B5959" s="455"/>
      <c r="C5959" s="247" t="s">
        <v>58</v>
      </c>
      <c r="D5959" s="316" t="s">
        <v>68</v>
      </c>
      <c r="E5959" s="248" t="s">
        <v>69</v>
      </c>
      <c r="F5959" s="249" t="s">
        <v>79</v>
      </c>
      <c r="G5959" s="250" t="s">
        <v>70</v>
      </c>
      <c r="I5959" s="657"/>
      <c r="J5959" s="226"/>
      <c r="O5959" s="296"/>
    </row>
    <row r="5960" spans="1:15">
      <c r="A5960" s="748">
        <f>Database!B143</f>
        <v>0</v>
      </c>
      <c r="B5960" s="749"/>
      <c r="C5960" s="251" t="str">
        <f t="shared" ref="C5960:C5968" si="1084">IF(I5960=0,"",VLOOKUP(I5960,MATERIALES,3,FALSE))</f>
        <v/>
      </c>
      <c r="D5960" s="494"/>
      <c r="E5960" s="252">
        <f t="shared" ref="E5960:E5971" si="1085">IF(I5960=0,0,VLOOKUP(I5960,MATERIALES,4,FALSE))</f>
        <v>0</v>
      </c>
      <c r="F5960" s="230">
        <f>D5960*E5960</f>
        <v>0</v>
      </c>
      <c r="G5960" s="231"/>
      <c r="I5960" s="658"/>
    </row>
    <row r="5961" spans="1:15">
      <c r="A5961" s="748">
        <f>Database!B144</f>
        <v>0</v>
      </c>
      <c r="B5961" s="749"/>
      <c r="C5961" s="251" t="str">
        <f t="shared" si="1084"/>
        <v/>
      </c>
      <c r="D5961" s="494"/>
      <c r="E5961" s="252">
        <f t="shared" si="1085"/>
        <v>0</v>
      </c>
      <c r="F5961" s="230">
        <f t="shared" ref="F5961:F5971" si="1086">D5961*E5961</f>
        <v>0</v>
      </c>
      <c r="G5961" s="232"/>
      <c r="I5961" s="658"/>
    </row>
    <row r="5962" spans="1:15">
      <c r="A5962" s="748" t="str">
        <f t="shared" ref="A5962:A5971" si="1087">IF(I5962=0,"",VLOOKUP(I5962,MATERIALES,2,FALSE))</f>
        <v/>
      </c>
      <c r="B5962" s="749"/>
      <c r="C5962" s="251" t="str">
        <f t="shared" si="1084"/>
        <v/>
      </c>
      <c r="D5962" s="494"/>
      <c r="E5962" s="252">
        <f t="shared" si="1085"/>
        <v>0</v>
      </c>
      <c r="F5962" s="230">
        <f t="shared" si="1086"/>
        <v>0</v>
      </c>
      <c r="G5962" s="232"/>
      <c r="I5962" s="658"/>
    </row>
    <row r="5963" spans="1:15">
      <c r="A5963" s="748" t="str">
        <f t="shared" si="1087"/>
        <v/>
      </c>
      <c r="B5963" s="749"/>
      <c r="C5963" s="251" t="str">
        <f t="shared" si="1084"/>
        <v/>
      </c>
      <c r="D5963" s="494"/>
      <c r="E5963" s="252">
        <f t="shared" si="1085"/>
        <v>0</v>
      </c>
      <c r="F5963" s="230">
        <f t="shared" si="1086"/>
        <v>0</v>
      </c>
      <c r="G5963" s="232"/>
      <c r="I5963" s="661"/>
    </row>
    <row r="5964" spans="1:15">
      <c r="A5964" s="748" t="str">
        <f t="shared" si="1087"/>
        <v/>
      </c>
      <c r="B5964" s="749"/>
      <c r="C5964" s="251" t="str">
        <f t="shared" si="1084"/>
        <v/>
      </c>
      <c r="D5964" s="494"/>
      <c r="E5964" s="252">
        <f t="shared" si="1085"/>
        <v>0</v>
      </c>
      <c r="F5964" s="230">
        <f t="shared" si="1086"/>
        <v>0</v>
      </c>
      <c r="G5964" s="232"/>
      <c r="I5964" s="658"/>
    </row>
    <row r="5965" spans="1:15">
      <c r="A5965" s="748" t="str">
        <f t="shared" si="1087"/>
        <v/>
      </c>
      <c r="B5965" s="749"/>
      <c r="C5965" s="251" t="str">
        <f t="shared" si="1084"/>
        <v/>
      </c>
      <c r="D5965" s="194"/>
      <c r="E5965" s="252">
        <f t="shared" si="1085"/>
        <v>0</v>
      </c>
      <c r="F5965" s="230">
        <f t="shared" si="1086"/>
        <v>0</v>
      </c>
      <c r="G5965" s="232"/>
      <c r="I5965" s="661"/>
    </row>
    <row r="5966" spans="1:15">
      <c r="A5966" s="748" t="str">
        <f t="shared" si="1087"/>
        <v/>
      </c>
      <c r="B5966" s="749"/>
      <c r="C5966" s="251" t="str">
        <f t="shared" si="1084"/>
        <v/>
      </c>
      <c r="D5966" s="194"/>
      <c r="E5966" s="252">
        <f t="shared" si="1085"/>
        <v>0</v>
      </c>
      <c r="F5966" s="230">
        <f t="shared" si="1086"/>
        <v>0</v>
      </c>
      <c r="G5966" s="232"/>
      <c r="I5966" s="661"/>
    </row>
    <row r="5967" spans="1:15">
      <c r="A5967" s="748" t="str">
        <f t="shared" si="1087"/>
        <v/>
      </c>
      <c r="B5967" s="749"/>
      <c r="C5967" s="251" t="str">
        <f t="shared" si="1084"/>
        <v/>
      </c>
      <c r="D5967" s="194"/>
      <c r="E5967" s="252">
        <f t="shared" si="1085"/>
        <v>0</v>
      </c>
      <c r="F5967" s="230">
        <f t="shared" si="1086"/>
        <v>0</v>
      </c>
      <c r="G5967" s="253"/>
      <c r="I5967" s="661"/>
    </row>
    <row r="5968" spans="1:15">
      <c r="A5968" s="748" t="str">
        <f t="shared" si="1087"/>
        <v/>
      </c>
      <c r="B5968" s="749"/>
      <c r="C5968" s="251" t="str">
        <f t="shared" si="1084"/>
        <v/>
      </c>
      <c r="D5968" s="194"/>
      <c r="E5968" s="252">
        <f t="shared" si="1085"/>
        <v>0</v>
      </c>
      <c r="F5968" s="230">
        <f t="shared" si="1086"/>
        <v>0</v>
      </c>
      <c r="G5968" s="232"/>
      <c r="I5968" s="658"/>
    </row>
    <row r="5969" spans="1:9">
      <c r="A5969" s="748" t="str">
        <f t="shared" si="1087"/>
        <v/>
      </c>
      <c r="B5969" s="749"/>
      <c r="C5969" s="251"/>
      <c r="D5969" s="194"/>
      <c r="E5969" s="252">
        <f t="shared" si="1085"/>
        <v>0</v>
      </c>
      <c r="F5969" s="230">
        <f t="shared" si="1086"/>
        <v>0</v>
      </c>
      <c r="G5969" s="232"/>
      <c r="I5969" s="658"/>
    </row>
    <row r="5970" spans="1:9">
      <c r="A5970" s="748" t="str">
        <f t="shared" si="1087"/>
        <v/>
      </c>
      <c r="B5970" s="749"/>
      <c r="C5970" s="251"/>
      <c r="D5970" s="194"/>
      <c r="E5970" s="252">
        <f t="shared" si="1085"/>
        <v>0</v>
      </c>
      <c r="F5970" s="230">
        <f t="shared" si="1086"/>
        <v>0</v>
      </c>
      <c r="G5970" s="232"/>
      <c r="I5970" s="658"/>
    </row>
    <row r="5971" spans="1:9">
      <c r="A5971" s="748" t="str">
        <f t="shared" si="1087"/>
        <v/>
      </c>
      <c r="B5971" s="749"/>
      <c r="C5971" s="251" t="str">
        <f t="shared" ref="C5971" si="1088">IF(I5971=0,"",VLOOKUP(I5971,MATERIALES,3,FALSE))</f>
        <v/>
      </c>
      <c r="D5971" s="194"/>
      <c r="E5971" s="252">
        <f t="shared" si="1085"/>
        <v>0</v>
      </c>
      <c r="F5971" s="230">
        <f t="shared" si="1086"/>
        <v>0</v>
      </c>
      <c r="G5971" s="233"/>
      <c r="I5971" s="659"/>
    </row>
    <row r="5972" spans="1:9" ht="26.25" customHeight="1" thickBot="1">
      <c r="A5972" s="214"/>
      <c r="B5972" s="438"/>
      <c r="C5972" s="215"/>
      <c r="D5972" s="217"/>
      <c r="E5972" s="254"/>
      <c r="F5972" s="255" t="s">
        <v>81</v>
      </c>
      <c r="G5972" s="253">
        <f>ROUND(SUM(F5960:F5971),0)</f>
        <v>0</v>
      </c>
      <c r="I5972" s="659"/>
    </row>
    <row r="5973" spans="1:9" ht="14" thickTop="1" thickBot="1">
      <c r="A5973" s="256" t="s">
        <v>72</v>
      </c>
      <c r="B5973" s="445"/>
      <c r="C5973" s="257"/>
      <c r="D5973" s="259"/>
      <c r="E5973" s="259"/>
      <c r="F5973" s="258"/>
      <c r="G5973" s="260"/>
      <c r="I5973" s="659"/>
    </row>
    <row r="5974" spans="1:9" ht="13.5" thickTop="1">
      <c r="A5974" s="245" t="s">
        <v>57</v>
      </c>
      <c r="B5974" s="455"/>
      <c r="C5974" s="248" t="s">
        <v>71</v>
      </c>
      <c r="D5974" s="316" t="s">
        <v>75</v>
      </c>
      <c r="E5974" s="248" t="s">
        <v>98</v>
      </c>
      <c r="F5974" s="249" t="s">
        <v>79</v>
      </c>
      <c r="G5974" s="250" t="s">
        <v>70</v>
      </c>
      <c r="I5974" s="658"/>
    </row>
    <row r="5975" spans="1:9">
      <c r="A5975" s="748" t="str">
        <f>IF(I5975=0,"",VLOOKUP(I5975,EQUIPOS,2,FALSE))</f>
        <v/>
      </c>
      <c r="B5975" s="749"/>
      <c r="C5975" s="195"/>
      <c r="D5975" s="494"/>
      <c r="E5975" s="252">
        <f>IF(I5975=0,0,VLOOKUP(I5975,EQUIPOS,4,FALSE))</f>
        <v>0</v>
      </c>
      <c r="F5975" s="230">
        <f>C5975*D5975*E5975</f>
        <v>0</v>
      </c>
      <c r="G5975" s="231"/>
      <c r="I5975" s="658"/>
    </row>
    <row r="5976" spans="1:9">
      <c r="A5976" s="748" t="str">
        <f>IF(I5976=0,"",VLOOKUP(I5976,EQUIPOS,2,FALSE))</f>
        <v/>
      </c>
      <c r="B5976" s="749"/>
      <c r="C5976" s="195"/>
      <c r="D5976" s="494"/>
      <c r="E5976" s="252">
        <f>IF(I5976=0,0,VLOOKUP(I5976,EQUIPOS,4,FALSE))</f>
        <v>0</v>
      </c>
      <c r="F5976" s="230">
        <f t="shared" ref="F5976:F5979" si="1089">C5976*D5976*E5976</f>
        <v>0</v>
      </c>
      <c r="G5976" s="232"/>
      <c r="I5976" s="658"/>
    </row>
    <row r="5977" spans="1:9">
      <c r="A5977" s="748" t="str">
        <f>IF(I5977=0,"",VLOOKUP(I5977,EQUIPOS,2,FALSE))</f>
        <v/>
      </c>
      <c r="B5977" s="749"/>
      <c r="C5977" s="195"/>
      <c r="D5977" s="494"/>
      <c r="E5977" s="252">
        <f>IF(I5977=0,0,VLOOKUP(I5977,EQUIPOS,4,FALSE))</f>
        <v>0</v>
      </c>
      <c r="F5977" s="230">
        <f t="shared" si="1089"/>
        <v>0</v>
      </c>
      <c r="G5977" s="232"/>
      <c r="I5977" s="658"/>
    </row>
    <row r="5978" spans="1:9">
      <c r="A5978" s="748" t="str">
        <f>IF(I5978=0,"",VLOOKUP(I5978,EQUIPOS,2,FALSE))</f>
        <v/>
      </c>
      <c r="B5978" s="749"/>
      <c r="C5978" s="195"/>
      <c r="D5978" s="494"/>
      <c r="E5978" s="252">
        <f>IF(I5978=0,0,VLOOKUP(I5978,EQUIPOS,4,FALSE))</f>
        <v>0</v>
      </c>
      <c r="F5978" s="230">
        <f t="shared" si="1089"/>
        <v>0</v>
      </c>
      <c r="G5978" s="232"/>
      <c r="I5978" s="658"/>
    </row>
    <row r="5979" spans="1:9">
      <c r="A5979" s="748" t="str">
        <f>IF(I5979=0,"",VLOOKUP(I5979,EQUIPOS,2,FALSE))</f>
        <v/>
      </c>
      <c r="B5979" s="749"/>
      <c r="C5979" s="195"/>
      <c r="D5979" s="494"/>
      <c r="E5979" s="252">
        <f>IF(I5979=0,0,VLOOKUP(I5979,EQUIPOS,4,FALSE))</f>
        <v>0</v>
      </c>
      <c r="F5979" s="230">
        <f t="shared" si="1089"/>
        <v>0</v>
      </c>
      <c r="G5979" s="233"/>
      <c r="I5979" s="659"/>
    </row>
    <row r="5980" spans="1:9" ht="30.75" customHeight="1" thickBot="1">
      <c r="A5980" s="234"/>
      <c r="B5980" s="456"/>
      <c r="C5980" s="235"/>
      <c r="D5980" s="503"/>
      <c r="E5980" s="261"/>
      <c r="F5980" s="238" t="s">
        <v>82</v>
      </c>
      <c r="G5980" s="262">
        <f>ROUND(SUM(F5975:F5979),0)</f>
        <v>0</v>
      </c>
      <c r="I5980" s="659"/>
    </row>
    <row r="5981" spans="1:9" ht="13.5" thickTop="1">
      <c r="A5981" s="240" t="s">
        <v>73</v>
      </c>
      <c r="B5981" s="446"/>
      <c r="C5981" s="241"/>
      <c r="D5981" s="509"/>
      <c r="E5981" s="243"/>
      <c r="F5981" s="242"/>
      <c r="G5981" s="244"/>
      <c r="I5981" s="657"/>
    </row>
    <row r="5982" spans="1:9" ht="26">
      <c r="A5982" s="245" t="s">
        <v>57</v>
      </c>
      <c r="B5982" s="454" t="s">
        <v>58</v>
      </c>
      <c r="C5982" s="247" t="s">
        <v>68</v>
      </c>
      <c r="D5982" s="515" t="s">
        <v>74</v>
      </c>
      <c r="E5982" s="248" t="s">
        <v>69</v>
      </c>
      <c r="F5982" s="249" t="s">
        <v>79</v>
      </c>
      <c r="G5982" s="250" t="s">
        <v>70</v>
      </c>
      <c r="H5982" s="220"/>
      <c r="I5982" s="658"/>
    </row>
    <row r="5983" spans="1:9">
      <c r="A5983" s="263" t="str">
        <f t="shared" ref="A5983:A5994" si="1090">IF(I5983=0,"",VLOOKUP(I5983,MANOOBRA,2,FALSE))</f>
        <v/>
      </c>
      <c r="B5983" s="444" t="str">
        <f t="shared" ref="B5983:B5994" si="1091">IF(I5983=0,"",VLOOKUP(I5983,MANOOBRA,3,FALSE))</f>
        <v/>
      </c>
      <c r="C5983" s="195"/>
      <c r="D5983" s="563"/>
      <c r="E5983" s="252">
        <f t="shared" ref="E5983:E5994" si="1092">IF(I5983=0,0,VLOOKUP(I5983,MANOOBRA,4,FALSE))</f>
        <v>0</v>
      </c>
      <c r="F5983" s="230">
        <f>IF(D5983=0,0,C5983*E5983/D5983)</f>
        <v>0</v>
      </c>
      <c r="G5983" s="231"/>
      <c r="I5983" s="658"/>
    </row>
    <row r="5984" spans="1:9">
      <c r="A5984" s="263" t="str">
        <f t="shared" si="1090"/>
        <v/>
      </c>
      <c r="B5984" s="444" t="str">
        <f t="shared" si="1091"/>
        <v/>
      </c>
      <c r="C5984" s="195"/>
      <c r="D5984" s="563"/>
      <c r="E5984" s="252">
        <f t="shared" si="1092"/>
        <v>0</v>
      </c>
      <c r="F5984" s="230">
        <f t="shared" ref="F5984:F5994" si="1093">IF(D5984=0,0,C5984*E5984/D5984)</f>
        <v>0</v>
      </c>
      <c r="G5984" s="232"/>
      <c r="I5984" s="658"/>
    </row>
    <row r="5985" spans="1:9">
      <c r="A5985" s="263" t="str">
        <f t="shared" si="1090"/>
        <v/>
      </c>
      <c r="B5985" s="444" t="str">
        <f t="shared" si="1091"/>
        <v/>
      </c>
      <c r="C5985" s="195"/>
      <c r="D5985" s="563"/>
      <c r="E5985" s="252">
        <f t="shared" si="1092"/>
        <v>0</v>
      </c>
      <c r="F5985" s="230">
        <f t="shared" si="1093"/>
        <v>0</v>
      </c>
      <c r="G5985" s="232"/>
      <c r="I5985" s="658"/>
    </row>
    <row r="5986" spans="1:9">
      <c r="A5986" s="263" t="str">
        <f t="shared" si="1090"/>
        <v/>
      </c>
      <c r="B5986" s="444" t="str">
        <f t="shared" si="1091"/>
        <v/>
      </c>
      <c r="C5986" s="195"/>
      <c r="D5986" s="195"/>
      <c r="E5986" s="252">
        <f t="shared" si="1092"/>
        <v>0</v>
      </c>
      <c r="F5986" s="230">
        <f t="shared" si="1093"/>
        <v>0</v>
      </c>
      <c r="G5986" s="232"/>
      <c r="I5986" s="658"/>
    </row>
    <row r="5987" spans="1:9">
      <c r="A5987" s="263" t="str">
        <f t="shared" si="1090"/>
        <v/>
      </c>
      <c r="B5987" s="444" t="str">
        <f t="shared" si="1091"/>
        <v/>
      </c>
      <c r="C5987" s="195"/>
      <c r="D5987" s="195"/>
      <c r="E5987" s="252">
        <f t="shared" si="1092"/>
        <v>0</v>
      </c>
      <c r="F5987" s="230">
        <f t="shared" si="1093"/>
        <v>0</v>
      </c>
      <c r="G5987" s="232"/>
      <c r="I5987" s="658"/>
    </row>
    <row r="5988" spans="1:9">
      <c r="A5988" s="263" t="str">
        <f t="shared" si="1090"/>
        <v/>
      </c>
      <c r="B5988" s="444" t="str">
        <f t="shared" si="1091"/>
        <v/>
      </c>
      <c r="C5988" s="195"/>
      <c r="D5988" s="195"/>
      <c r="E5988" s="252">
        <f t="shared" si="1092"/>
        <v>0</v>
      </c>
      <c r="F5988" s="230">
        <f t="shared" si="1093"/>
        <v>0</v>
      </c>
      <c r="G5988" s="232"/>
      <c r="I5988" s="658"/>
    </row>
    <row r="5989" spans="1:9">
      <c r="A5989" s="263" t="str">
        <f t="shared" si="1090"/>
        <v/>
      </c>
      <c r="B5989" s="444" t="str">
        <f t="shared" si="1091"/>
        <v/>
      </c>
      <c r="C5989" s="195"/>
      <c r="D5989" s="195"/>
      <c r="E5989" s="252">
        <f t="shared" si="1092"/>
        <v>0</v>
      </c>
      <c r="F5989" s="230">
        <f t="shared" si="1093"/>
        <v>0</v>
      </c>
      <c r="G5989" s="232"/>
      <c r="I5989" s="658"/>
    </row>
    <row r="5990" spans="1:9">
      <c r="A5990" s="263" t="str">
        <f t="shared" si="1090"/>
        <v/>
      </c>
      <c r="B5990" s="444" t="str">
        <f t="shared" si="1091"/>
        <v/>
      </c>
      <c r="C5990" s="195"/>
      <c r="D5990" s="195"/>
      <c r="E5990" s="252">
        <f t="shared" si="1092"/>
        <v>0</v>
      </c>
      <c r="F5990" s="230">
        <f t="shared" si="1093"/>
        <v>0</v>
      </c>
      <c r="G5990" s="232"/>
      <c r="I5990" s="658"/>
    </row>
    <row r="5991" spans="1:9">
      <c r="A5991" s="263" t="str">
        <f t="shared" si="1090"/>
        <v/>
      </c>
      <c r="B5991" s="444" t="str">
        <f t="shared" si="1091"/>
        <v/>
      </c>
      <c r="C5991" s="195"/>
      <c r="D5991" s="195"/>
      <c r="E5991" s="252">
        <f t="shared" si="1092"/>
        <v>0</v>
      </c>
      <c r="F5991" s="230">
        <f t="shared" si="1093"/>
        <v>0</v>
      </c>
      <c r="G5991" s="232"/>
      <c r="I5991" s="658"/>
    </row>
    <row r="5992" spans="1:9">
      <c r="A5992" s="263" t="str">
        <f t="shared" si="1090"/>
        <v/>
      </c>
      <c r="B5992" s="444" t="str">
        <f t="shared" si="1091"/>
        <v/>
      </c>
      <c r="C5992" s="195"/>
      <c r="D5992" s="195"/>
      <c r="E5992" s="252">
        <f t="shared" si="1092"/>
        <v>0</v>
      </c>
      <c r="F5992" s="230">
        <f t="shared" si="1093"/>
        <v>0</v>
      </c>
      <c r="G5992" s="232"/>
      <c r="I5992" s="658"/>
    </row>
    <row r="5993" spans="1:9">
      <c r="A5993" s="263" t="str">
        <f t="shared" si="1090"/>
        <v/>
      </c>
      <c r="B5993" s="444" t="str">
        <f t="shared" si="1091"/>
        <v/>
      </c>
      <c r="C5993" s="195"/>
      <c r="D5993" s="195"/>
      <c r="E5993" s="252">
        <f t="shared" si="1092"/>
        <v>0</v>
      </c>
      <c r="F5993" s="230">
        <f t="shared" si="1093"/>
        <v>0</v>
      </c>
      <c r="G5993" s="232"/>
      <c r="I5993" s="658"/>
    </row>
    <row r="5994" spans="1:9">
      <c r="A5994" s="263" t="str">
        <f t="shared" si="1090"/>
        <v/>
      </c>
      <c r="B5994" s="444" t="str">
        <f t="shared" si="1091"/>
        <v/>
      </c>
      <c r="C5994" s="195"/>
      <c r="D5994" s="195"/>
      <c r="E5994" s="252">
        <f t="shared" si="1092"/>
        <v>0</v>
      </c>
      <c r="F5994" s="230">
        <f t="shared" si="1093"/>
        <v>0</v>
      </c>
      <c r="G5994" s="233"/>
      <c r="I5994" s="659"/>
    </row>
    <row r="5995" spans="1:9" ht="31.5" customHeight="1" thickBot="1">
      <c r="A5995" s="234"/>
      <c r="B5995" s="456"/>
      <c r="C5995" s="235"/>
      <c r="D5995" s="237"/>
      <c r="E5995" s="237"/>
      <c r="F5995" s="238" t="s">
        <v>83</v>
      </c>
      <c r="G5995" s="262">
        <f>ROUND(SUM(F5983:F5994),0)</f>
        <v>0</v>
      </c>
      <c r="I5995" s="659"/>
    </row>
    <row r="5996" spans="1:9" ht="13.5" thickTop="1">
      <c r="A5996" s="186" t="s">
        <v>76</v>
      </c>
      <c r="B5996" s="446"/>
      <c r="C5996" s="241"/>
      <c r="D5996" s="243"/>
      <c r="E5996" s="243"/>
      <c r="F5996" s="242"/>
      <c r="G5996" s="244"/>
      <c r="I5996" s="657"/>
    </row>
    <row r="5997" spans="1:9">
      <c r="A5997" s="245" t="s">
        <v>57</v>
      </c>
      <c r="B5997" s="455"/>
      <c r="C5997" s="246"/>
      <c r="D5997" s="317"/>
      <c r="E5997" s="248" t="s">
        <v>77</v>
      </c>
      <c r="F5997" s="249" t="s">
        <v>78</v>
      </c>
      <c r="G5997" s="264" t="s">
        <v>77</v>
      </c>
      <c r="H5997" s="220"/>
      <c r="I5997" s="659"/>
    </row>
    <row r="5998" spans="1:9">
      <c r="A5998" s="185" t="s">
        <v>87</v>
      </c>
      <c r="B5998" s="453"/>
      <c r="C5998" s="265"/>
      <c r="D5998" s="318"/>
      <c r="E5998" s="229">
        <f>ROUND(SUM(G5957,G5972,G5980,G5995),2)</f>
        <v>0</v>
      </c>
      <c r="F5998" s="266">
        <f>A</f>
        <v>0</v>
      </c>
      <c r="G5998" s="267">
        <f>E5998*F5998</f>
        <v>0</v>
      </c>
      <c r="I5998" s="659"/>
    </row>
    <row r="5999" spans="1:9">
      <c r="A5999" s="185" t="s">
        <v>85</v>
      </c>
      <c r="B5999" s="453"/>
      <c r="C5999" s="265"/>
      <c r="D5999" s="318"/>
      <c r="E5999" s="229">
        <f>SUM(G5957,G5972,G5980,G5995)</f>
        <v>0</v>
      </c>
      <c r="F5999" s="266">
        <f>I</f>
        <v>0</v>
      </c>
      <c r="G5999" s="267">
        <f>E5999*F5999</f>
        <v>0</v>
      </c>
      <c r="I5999" s="659"/>
    </row>
    <row r="6000" spans="1:9">
      <c r="A6000" s="185" t="s">
        <v>86</v>
      </c>
      <c r="B6000" s="453"/>
      <c r="C6000" s="265"/>
      <c r="D6000" s="318"/>
      <c r="E6000" s="229">
        <f>SUM(G5957,G5972,G5980,G5995)</f>
        <v>0</v>
      </c>
      <c r="F6000" s="266">
        <f>U</f>
        <v>0</v>
      </c>
      <c r="G6000" s="267">
        <f>E6000*F6000</f>
        <v>0</v>
      </c>
      <c r="I6000" s="659"/>
    </row>
    <row r="6001" spans="1:16" ht="33" customHeight="1" thickBot="1">
      <c r="A6001" s="234"/>
      <c r="B6001" s="456"/>
      <c r="C6001" s="235"/>
      <c r="D6001" s="237"/>
      <c r="E6001" s="237"/>
      <c r="F6001" s="268" t="s">
        <v>84</v>
      </c>
      <c r="G6001" s="262">
        <f>SUM(G5998:G6000)</f>
        <v>0</v>
      </c>
      <c r="I6001" s="660"/>
      <c r="J6001" s="295"/>
      <c r="K6001" s="296"/>
      <c r="L6001" s="296"/>
      <c r="M6001" s="296"/>
      <c r="N6001" s="296"/>
      <c r="O6001" s="296"/>
    </row>
    <row r="6002" spans="1:16" s="211" customFormat="1" ht="14" thickTop="1" thickBot="1">
      <c r="A6002" s="269"/>
      <c r="B6002" s="443"/>
      <c r="C6002" s="270"/>
      <c r="D6002" s="319"/>
      <c r="E6002" s="271" t="s">
        <v>89</v>
      </c>
      <c r="F6002" s="272"/>
      <c r="G6002" s="273">
        <f>ROUND(SUM(G5957,G5972,G5980,G5995,G6001),0)</f>
        <v>0</v>
      </c>
      <c r="I6002" s="659"/>
      <c r="J6002" s="212" t="str">
        <f>B5941</f>
        <v>3,4,13</v>
      </c>
      <c r="K6002" s="274">
        <f>E5998</f>
        <v>0</v>
      </c>
      <c r="L6002" s="294">
        <f>G5998</f>
        <v>0</v>
      </c>
      <c r="M6002" s="294">
        <f>G5999</f>
        <v>0</v>
      </c>
      <c r="N6002" s="294">
        <f>G6000</f>
        <v>0</v>
      </c>
      <c r="O6002" s="299">
        <f>SUM(K6002:N6002)</f>
        <v>0</v>
      </c>
      <c r="P6002" s="294"/>
    </row>
    <row r="6003" spans="1:16" ht="13.5" thickTop="1">
      <c r="A6003" s="275" t="s">
        <v>97</v>
      </c>
      <c r="B6003" s="438"/>
      <c r="C6003" s="215"/>
      <c r="D6003" s="217"/>
      <c r="E6003" s="217"/>
      <c r="F6003" s="216"/>
      <c r="G6003" s="219"/>
      <c r="I6003" s="659"/>
      <c r="P6003" s="294"/>
    </row>
    <row r="6004" spans="1:16">
      <c r="A6004" s="275"/>
      <c r="B6004" s="452"/>
      <c r="C6004" s="276"/>
      <c r="D6004" s="320"/>
      <c r="E6004" s="217"/>
      <c r="F6004" s="216"/>
      <c r="G6004" s="277">
        <f ca="1">TODAY()</f>
        <v>44839</v>
      </c>
      <c r="I6004" s="659"/>
      <c r="P6004" s="294"/>
    </row>
    <row r="6005" spans="1:16" ht="13.5" thickBot="1">
      <c r="A6005" s="234"/>
      <c r="B6005" s="456"/>
      <c r="C6005" s="235"/>
      <c r="D6005" s="237"/>
      <c r="E6005" s="237"/>
      <c r="F6005" s="236"/>
      <c r="G6005" s="278"/>
      <c r="I6005" s="326"/>
      <c r="P6005" s="294"/>
    </row>
    <row r="6006" spans="1:16" s="199" customFormat="1" ht="13.5" thickTop="1">
      <c r="A6006" s="196" t="s">
        <v>109</v>
      </c>
      <c r="B6006" s="458"/>
      <c r="C6006" s="196"/>
      <c r="D6006" s="198"/>
      <c r="E6006" s="198"/>
      <c r="F6006" s="197"/>
      <c r="G6006" s="197"/>
      <c r="I6006" s="321"/>
      <c r="J6006" s="200"/>
      <c r="O6006" s="297"/>
    </row>
    <row r="6007" spans="1:16" s="199" customFormat="1">
      <c r="A6007" s="196" t="str">
        <f>CONCATENATE('Prestaciones y AIU'!A5545," ANALISIS DE PRECIOS UNITARIOS")</f>
        <v xml:space="preserve"> ANALISIS DE PRECIOS UNITARIOS</v>
      </c>
      <c r="B6007" s="458"/>
      <c r="C6007" s="196"/>
      <c r="D6007" s="198"/>
      <c r="E6007" s="198"/>
      <c r="F6007" s="197"/>
      <c r="G6007" s="197"/>
      <c r="I6007" s="321"/>
      <c r="J6007" s="200"/>
      <c r="O6007" s="297"/>
    </row>
    <row r="6008" spans="1:16" s="199" customFormat="1">
      <c r="A6008" s="196" t="str">
        <f>Objeto_LIC</f>
        <v>OPTIMIZACION DEL SISTEMA DE ABASTECIMIENTO (ADUCCION, PRETRATAMIENTO Y CONDUCCION) DEL MUNICPIO DE TAME, DEPARTAMENTO DE ARAUCA</v>
      </c>
      <c r="B6008" s="458"/>
      <c r="C6008" s="196"/>
      <c r="D6008" s="198"/>
      <c r="E6008" s="198"/>
      <c r="F6008" s="197"/>
      <c r="G6008" s="197"/>
      <c r="I6008" s="321"/>
      <c r="J6008" s="200"/>
      <c r="O6008" s="297"/>
    </row>
    <row r="6009" spans="1:16" s="199" customFormat="1">
      <c r="A6009" s="196"/>
      <c r="B6009" s="458"/>
      <c r="C6009" s="196"/>
      <c r="D6009" s="198"/>
      <c r="E6009" s="198"/>
      <c r="F6009" s="197"/>
      <c r="G6009" s="197"/>
      <c r="I6009" s="321"/>
      <c r="J6009" s="200"/>
      <c r="O6009" s="297"/>
    </row>
    <row r="6010" spans="1:16" ht="13.5" thickBot="1">
      <c r="A6010" s="201"/>
      <c r="B6010" s="448"/>
      <c r="C6010" s="201"/>
      <c r="D6010" s="203"/>
      <c r="E6010" s="203"/>
      <c r="F6010" s="202"/>
      <c r="G6010" s="202"/>
    </row>
    <row r="6011" spans="1:16" s="211" customFormat="1" ht="13.5" thickTop="1">
      <c r="A6011" s="206"/>
      <c r="B6011" s="457"/>
      <c r="C6011" s="207"/>
      <c r="D6011" s="209"/>
      <c r="E6011" s="209"/>
      <c r="F6011" s="208"/>
      <c r="G6011" s="210" t="s">
        <v>110</v>
      </c>
      <c r="I6011" s="323"/>
      <c r="J6011" s="212"/>
      <c r="O6011" s="297"/>
    </row>
    <row r="6012" spans="1:16">
      <c r="A6012" s="213" t="s">
        <v>62</v>
      </c>
      <c r="B6012" s="750">
        <f>Proponente</f>
        <v>0</v>
      </c>
      <c r="C6012" s="750"/>
      <c r="D6012" s="750"/>
      <c r="E6012" s="750"/>
      <c r="F6012" s="750"/>
      <c r="G6012" s="751"/>
    </row>
    <row r="6013" spans="1:16" ht="42.5" customHeight="1">
      <c r="A6013" s="213" t="s">
        <v>63</v>
      </c>
      <c r="B6013" s="470" t="s">
        <v>421</v>
      </c>
      <c r="C6013" s="750" t="str">
        <f>VLOOKUP(B6013,Presupuesto!$A$4:$B$106,2,FALSE)</f>
        <v xml:space="preserve">Instalación de Tubería Union platino RDE 21 D nominal 8" norma NTC 382 Tubos PVC. Especificaciones, Serie métrica.  </v>
      </c>
      <c r="D6013" s="750"/>
      <c r="E6013" s="750"/>
      <c r="F6013" s="750"/>
      <c r="G6013" s="751"/>
    </row>
    <row r="6014" spans="1:16">
      <c r="A6014" s="214"/>
      <c r="B6014" s="438"/>
      <c r="C6014" s="215"/>
      <c r="D6014" s="217"/>
      <c r="E6014" s="217"/>
      <c r="F6014" s="218" t="s">
        <v>88</v>
      </c>
      <c r="G6014" s="582" t="str">
        <f>IF(B6013=0,"-",VLOOKUP(B6013,Presupuesto!$A$5:$C$119,3,FALSE))</f>
        <v>ML</v>
      </c>
      <c r="H6014" s="582"/>
      <c r="I6014" s="582"/>
      <c r="J6014" s="582"/>
      <c r="K6014" s="583"/>
    </row>
    <row r="6015" spans="1:16" ht="13.5" thickBot="1">
      <c r="A6015" s="213" t="s">
        <v>64</v>
      </c>
      <c r="B6015" s="438"/>
      <c r="C6015" s="215"/>
      <c r="D6015" s="217"/>
      <c r="E6015" s="217"/>
      <c r="F6015" s="216"/>
      <c r="G6015" s="219"/>
      <c r="I6015" s="324"/>
      <c r="J6015" s="295"/>
      <c r="K6015" s="296"/>
      <c r="L6015" s="296"/>
      <c r="M6015" s="296"/>
      <c r="N6015" s="296"/>
      <c r="O6015" s="296"/>
    </row>
    <row r="6016" spans="1:16" s="220" customFormat="1" ht="13.5" thickTop="1">
      <c r="A6016" s="221" t="s">
        <v>57</v>
      </c>
      <c r="B6016" s="447" t="s">
        <v>65</v>
      </c>
      <c r="C6016" s="222" t="s">
        <v>66</v>
      </c>
      <c r="D6016" s="223" t="s">
        <v>74</v>
      </c>
      <c r="E6016" s="224" t="s">
        <v>100</v>
      </c>
      <c r="F6016" s="224" t="s">
        <v>79</v>
      </c>
      <c r="G6016" s="225" t="s">
        <v>70</v>
      </c>
      <c r="I6016" s="657"/>
      <c r="J6016" s="226"/>
      <c r="O6016" s="296"/>
    </row>
    <row r="6017" spans="1:15">
      <c r="A6017" s="227" t="str">
        <f t="shared" ref="A6017:A6028" si="1094">IF(I6017=0,"-",VLOOKUP(I6017,EQUIPOS,2,FALSE))</f>
        <v>-</v>
      </c>
      <c r="B6017" s="228"/>
      <c r="C6017" s="228"/>
      <c r="D6017" s="194"/>
      <c r="E6017" s="229">
        <f t="shared" ref="E6017:E6028" si="1095">IF(I6017=0,0,VLOOKUP(I6017,EQUIPOS,4,FALSE))</f>
        <v>0</v>
      </c>
      <c r="F6017" s="230">
        <f t="shared" ref="F6017:F6028" si="1096">IF(D6017=0,0,E6017/D6017)</f>
        <v>0</v>
      </c>
      <c r="G6017" s="231"/>
      <c r="I6017" s="658"/>
    </row>
    <row r="6018" spans="1:15">
      <c r="A6018" s="227" t="str">
        <f t="shared" si="1094"/>
        <v>-</v>
      </c>
      <c r="B6018" s="228"/>
      <c r="C6018" s="228"/>
      <c r="D6018" s="194"/>
      <c r="E6018" s="229">
        <f t="shared" si="1095"/>
        <v>0</v>
      </c>
      <c r="F6018" s="230">
        <f t="shared" si="1096"/>
        <v>0</v>
      </c>
      <c r="G6018" s="232"/>
      <c r="I6018" s="658"/>
    </row>
    <row r="6019" spans="1:15">
      <c r="A6019" s="227" t="str">
        <f t="shared" si="1094"/>
        <v>-</v>
      </c>
      <c r="B6019" s="228"/>
      <c r="C6019" s="228"/>
      <c r="D6019" s="194"/>
      <c r="E6019" s="229">
        <f t="shared" si="1095"/>
        <v>0</v>
      </c>
      <c r="F6019" s="230">
        <f t="shared" si="1096"/>
        <v>0</v>
      </c>
      <c r="G6019" s="232"/>
      <c r="I6019" s="658"/>
    </row>
    <row r="6020" spans="1:15">
      <c r="A6020" s="227" t="str">
        <f t="shared" si="1094"/>
        <v>-</v>
      </c>
      <c r="B6020" s="228"/>
      <c r="C6020" s="228"/>
      <c r="D6020" s="194"/>
      <c r="E6020" s="229">
        <f t="shared" si="1095"/>
        <v>0</v>
      </c>
      <c r="F6020" s="230">
        <f t="shared" si="1096"/>
        <v>0</v>
      </c>
      <c r="G6020" s="232"/>
      <c r="I6020" s="658"/>
    </row>
    <row r="6021" spans="1:15">
      <c r="A6021" s="227" t="str">
        <f t="shared" si="1094"/>
        <v>-</v>
      </c>
      <c r="B6021" s="228"/>
      <c r="C6021" s="228"/>
      <c r="D6021" s="194"/>
      <c r="E6021" s="229">
        <f t="shared" si="1095"/>
        <v>0</v>
      </c>
      <c r="F6021" s="230">
        <f t="shared" si="1096"/>
        <v>0</v>
      </c>
      <c r="G6021" s="232"/>
      <c r="I6021" s="658"/>
    </row>
    <row r="6022" spans="1:15">
      <c r="A6022" s="227" t="str">
        <f t="shared" si="1094"/>
        <v>-</v>
      </c>
      <c r="B6022" s="228"/>
      <c r="C6022" s="228"/>
      <c r="D6022" s="194"/>
      <c r="E6022" s="229">
        <f t="shared" si="1095"/>
        <v>0</v>
      </c>
      <c r="F6022" s="230">
        <f t="shared" si="1096"/>
        <v>0</v>
      </c>
      <c r="G6022" s="232"/>
      <c r="I6022" s="658"/>
    </row>
    <row r="6023" spans="1:15">
      <c r="A6023" s="227" t="str">
        <f t="shared" si="1094"/>
        <v>-</v>
      </c>
      <c r="B6023" s="228"/>
      <c r="C6023" s="228"/>
      <c r="D6023" s="194"/>
      <c r="E6023" s="229">
        <f t="shared" si="1095"/>
        <v>0</v>
      </c>
      <c r="F6023" s="230">
        <f t="shared" si="1096"/>
        <v>0</v>
      </c>
      <c r="G6023" s="232"/>
      <c r="I6023" s="658"/>
    </row>
    <row r="6024" spans="1:15">
      <c r="A6024" s="227" t="str">
        <f t="shared" si="1094"/>
        <v>-</v>
      </c>
      <c r="B6024" s="228"/>
      <c r="C6024" s="228"/>
      <c r="D6024" s="194"/>
      <c r="E6024" s="229">
        <f t="shared" si="1095"/>
        <v>0</v>
      </c>
      <c r="F6024" s="230">
        <f t="shared" si="1096"/>
        <v>0</v>
      </c>
      <c r="G6024" s="232"/>
      <c r="I6024" s="658"/>
    </row>
    <row r="6025" spans="1:15">
      <c r="A6025" s="227" t="str">
        <f t="shared" si="1094"/>
        <v>-</v>
      </c>
      <c r="B6025" s="228"/>
      <c r="C6025" s="228"/>
      <c r="D6025" s="194"/>
      <c r="E6025" s="229">
        <f t="shared" si="1095"/>
        <v>0</v>
      </c>
      <c r="F6025" s="230">
        <f t="shared" si="1096"/>
        <v>0</v>
      </c>
      <c r="G6025" s="232"/>
      <c r="I6025" s="658"/>
    </row>
    <row r="6026" spans="1:15">
      <c r="A6026" s="227" t="str">
        <f t="shared" si="1094"/>
        <v>-</v>
      </c>
      <c r="B6026" s="228"/>
      <c r="C6026" s="228"/>
      <c r="D6026" s="194"/>
      <c r="E6026" s="229">
        <f t="shared" si="1095"/>
        <v>0</v>
      </c>
      <c r="F6026" s="230">
        <f t="shared" si="1096"/>
        <v>0</v>
      </c>
      <c r="G6026" s="232"/>
      <c r="I6026" s="658"/>
    </row>
    <row r="6027" spans="1:15">
      <c r="A6027" s="227" t="str">
        <f t="shared" si="1094"/>
        <v>-</v>
      </c>
      <c r="B6027" s="228"/>
      <c r="C6027" s="228"/>
      <c r="D6027" s="194"/>
      <c r="E6027" s="229">
        <f t="shared" si="1095"/>
        <v>0</v>
      </c>
      <c r="F6027" s="230">
        <f t="shared" si="1096"/>
        <v>0</v>
      </c>
      <c r="G6027" s="232"/>
      <c r="I6027" s="658"/>
    </row>
    <row r="6028" spans="1:15">
      <c r="A6028" s="227" t="str">
        <f t="shared" si="1094"/>
        <v>-</v>
      </c>
      <c r="B6028" s="228"/>
      <c r="C6028" s="228"/>
      <c r="D6028" s="194"/>
      <c r="E6028" s="229">
        <f t="shared" si="1095"/>
        <v>0</v>
      </c>
      <c r="F6028" s="230">
        <f t="shared" si="1096"/>
        <v>0</v>
      </c>
      <c r="G6028" s="232"/>
      <c r="I6028" s="658"/>
    </row>
    <row r="6029" spans="1:15" ht="13.5" thickBot="1">
      <c r="A6029" s="234"/>
      <c r="B6029" s="456"/>
      <c r="C6029" s="235"/>
      <c r="D6029" s="237"/>
      <c r="E6029" s="237"/>
      <c r="F6029" s="238" t="s">
        <v>80</v>
      </c>
      <c r="G6029" s="239">
        <f>SUM(F6017:F6028)</f>
        <v>0</v>
      </c>
      <c r="I6029" s="659"/>
    </row>
    <row r="6030" spans="1:15" ht="13.5" thickTop="1">
      <c r="A6030" s="240" t="s">
        <v>67</v>
      </c>
      <c r="B6030" s="446"/>
      <c r="C6030" s="241"/>
      <c r="D6030" s="243"/>
      <c r="E6030" s="243"/>
      <c r="F6030" s="242"/>
      <c r="G6030" s="244"/>
      <c r="I6030" s="659"/>
    </row>
    <row r="6031" spans="1:15" s="220" customFormat="1" ht="26">
      <c r="A6031" s="245" t="s">
        <v>57</v>
      </c>
      <c r="B6031" s="455"/>
      <c r="C6031" s="247" t="s">
        <v>58</v>
      </c>
      <c r="D6031" s="316" t="s">
        <v>68</v>
      </c>
      <c r="E6031" s="248" t="s">
        <v>69</v>
      </c>
      <c r="F6031" s="249" t="s">
        <v>79</v>
      </c>
      <c r="G6031" s="250" t="s">
        <v>70</v>
      </c>
      <c r="I6031" s="657"/>
      <c r="J6031" s="226"/>
      <c r="O6031" s="296"/>
    </row>
    <row r="6032" spans="1:15">
      <c r="A6032" s="748" t="str">
        <f t="shared" ref="A6032:A6033" si="1097">IF(I6032=0,"",VLOOKUP(I6032,MATERIALES,2,FALSE))</f>
        <v/>
      </c>
      <c r="B6032" s="749"/>
      <c r="C6032" s="251" t="str">
        <f t="shared" ref="C6032:C6040" si="1098">IF(I6032=0,"",VLOOKUP(I6032,MATERIALES,3,FALSE))</f>
        <v/>
      </c>
      <c r="D6032" s="194"/>
      <c r="E6032" s="252">
        <f t="shared" ref="E6032:E6043" si="1099">IF(I6032=0,0,VLOOKUP(I6032,MATERIALES,4,FALSE))</f>
        <v>0</v>
      </c>
      <c r="F6032" s="230">
        <f>D6032*E6032</f>
        <v>0</v>
      </c>
      <c r="G6032" s="231"/>
      <c r="I6032" s="658"/>
    </row>
    <row r="6033" spans="1:9">
      <c r="A6033" s="748" t="str">
        <f t="shared" si="1097"/>
        <v/>
      </c>
      <c r="B6033" s="749"/>
      <c r="C6033" s="251" t="str">
        <f t="shared" si="1098"/>
        <v/>
      </c>
      <c r="D6033" s="494"/>
      <c r="E6033" s="252">
        <f t="shared" si="1099"/>
        <v>0</v>
      </c>
      <c r="F6033" s="230">
        <f t="shared" ref="F6033:F6043" si="1100">D6033*E6033</f>
        <v>0</v>
      </c>
      <c r="G6033" s="232"/>
      <c r="I6033" s="661"/>
    </row>
    <row r="6034" spans="1:9">
      <c r="A6034" s="748" t="str">
        <f t="shared" ref="A6034:A6043" si="1101">IF(I6034=0,"",VLOOKUP(I6034,MATERIALES,2,FALSE))</f>
        <v/>
      </c>
      <c r="B6034" s="749"/>
      <c r="C6034" s="251" t="str">
        <f t="shared" si="1098"/>
        <v/>
      </c>
      <c r="D6034" s="494"/>
      <c r="E6034" s="252">
        <f t="shared" si="1099"/>
        <v>0</v>
      </c>
      <c r="F6034" s="230">
        <f t="shared" si="1100"/>
        <v>0</v>
      </c>
      <c r="G6034" s="232"/>
      <c r="I6034" s="661"/>
    </row>
    <row r="6035" spans="1:9">
      <c r="A6035" s="748" t="str">
        <f t="shared" si="1101"/>
        <v/>
      </c>
      <c r="B6035" s="749"/>
      <c r="C6035" s="251" t="str">
        <f t="shared" si="1098"/>
        <v/>
      </c>
      <c r="D6035" s="494"/>
      <c r="E6035" s="252">
        <f t="shared" si="1099"/>
        <v>0</v>
      </c>
      <c r="F6035" s="230">
        <f t="shared" si="1100"/>
        <v>0</v>
      </c>
      <c r="G6035" s="232"/>
      <c r="I6035" s="658"/>
    </row>
    <row r="6036" spans="1:9">
      <c r="A6036" s="748" t="str">
        <f t="shared" si="1101"/>
        <v/>
      </c>
      <c r="B6036" s="749"/>
      <c r="C6036" s="251" t="str">
        <f t="shared" si="1098"/>
        <v/>
      </c>
      <c r="D6036" s="494"/>
      <c r="E6036" s="252">
        <f t="shared" si="1099"/>
        <v>0</v>
      </c>
      <c r="F6036" s="230">
        <f t="shared" si="1100"/>
        <v>0</v>
      </c>
      <c r="G6036" s="232"/>
      <c r="I6036" s="658"/>
    </row>
    <row r="6037" spans="1:9">
      <c r="A6037" s="748" t="str">
        <f t="shared" si="1101"/>
        <v/>
      </c>
      <c r="B6037" s="749"/>
      <c r="C6037" s="251" t="str">
        <f t="shared" si="1098"/>
        <v/>
      </c>
      <c r="D6037" s="494"/>
      <c r="E6037" s="252">
        <f t="shared" si="1099"/>
        <v>0</v>
      </c>
      <c r="F6037" s="230">
        <f t="shared" si="1100"/>
        <v>0</v>
      </c>
      <c r="G6037" s="232"/>
      <c r="I6037" s="658"/>
    </row>
    <row r="6038" spans="1:9">
      <c r="A6038" s="748" t="str">
        <f t="shared" si="1101"/>
        <v/>
      </c>
      <c r="B6038" s="749"/>
      <c r="C6038" s="251" t="str">
        <f t="shared" si="1098"/>
        <v/>
      </c>
      <c r="D6038" s="494"/>
      <c r="E6038" s="252">
        <f t="shared" si="1099"/>
        <v>0</v>
      </c>
      <c r="F6038" s="230">
        <f t="shared" si="1100"/>
        <v>0</v>
      </c>
      <c r="G6038" s="232"/>
      <c r="I6038" s="658"/>
    </row>
    <row r="6039" spans="1:9">
      <c r="A6039" s="748" t="str">
        <f t="shared" si="1101"/>
        <v/>
      </c>
      <c r="B6039" s="749"/>
      <c r="C6039" s="251" t="str">
        <f t="shared" si="1098"/>
        <v/>
      </c>
      <c r="D6039" s="494"/>
      <c r="E6039" s="252">
        <f t="shared" si="1099"/>
        <v>0</v>
      </c>
      <c r="F6039" s="230">
        <f t="shared" si="1100"/>
        <v>0</v>
      </c>
      <c r="G6039" s="253"/>
      <c r="I6039" s="658"/>
    </row>
    <row r="6040" spans="1:9">
      <c r="A6040" s="748" t="str">
        <f t="shared" si="1101"/>
        <v/>
      </c>
      <c r="B6040" s="749"/>
      <c r="C6040" s="251" t="str">
        <f t="shared" si="1098"/>
        <v/>
      </c>
      <c r="D6040" s="494"/>
      <c r="E6040" s="252">
        <f t="shared" si="1099"/>
        <v>0</v>
      </c>
      <c r="F6040" s="230">
        <f t="shared" si="1100"/>
        <v>0</v>
      </c>
      <c r="G6040" s="232"/>
      <c r="I6040" s="658"/>
    </row>
    <row r="6041" spans="1:9">
      <c r="A6041" s="748" t="str">
        <f t="shared" si="1101"/>
        <v/>
      </c>
      <c r="B6041" s="749"/>
      <c r="C6041" s="251"/>
      <c r="D6041" s="494"/>
      <c r="E6041" s="252">
        <f t="shared" si="1099"/>
        <v>0</v>
      </c>
      <c r="F6041" s="230">
        <f t="shared" si="1100"/>
        <v>0</v>
      </c>
      <c r="G6041" s="232"/>
      <c r="I6041" s="658"/>
    </row>
    <row r="6042" spans="1:9">
      <c r="A6042" s="748" t="str">
        <f t="shared" si="1101"/>
        <v/>
      </c>
      <c r="B6042" s="749"/>
      <c r="C6042" s="251"/>
      <c r="D6042" s="494"/>
      <c r="E6042" s="252">
        <f t="shared" si="1099"/>
        <v>0</v>
      </c>
      <c r="F6042" s="230">
        <f t="shared" si="1100"/>
        <v>0</v>
      </c>
      <c r="G6042" s="232"/>
      <c r="I6042" s="658"/>
    </row>
    <row r="6043" spans="1:9">
      <c r="A6043" s="748" t="str">
        <f t="shared" si="1101"/>
        <v/>
      </c>
      <c r="B6043" s="749"/>
      <c r="C6043" s="251" t="str">
        <f t="shared" ref="C6043" si="1102">IF(I6043=0,"",VLOOKUP(I6043,MATERIALES,3,FALSE))</f>
        <v/>
      </c>
      <c r="D6043" s="494"/>
      <c r="E6043" s="252">
        <f t="shared" si="1099"/>
        <v>0</v>
      </c>
      <c r="F6043" s="230">
        <f t="shared" si="1100"/>
        <v>0</v>
      </c>
      <c r="G6043" s="233"/>
      <c r="I6043" s="658"/>
    </row>
    <row r="6044" spans="1:9" ht="26.25" customHeight="1" thickBot="1">
      <c r="A6044" s="214"/>
      <c r="B6044" s="438"/>
      <c r="C6044" s="215"/>
      <c r="D6044" s="483"/>
      <c r="E6044" s="254"/>
      <c r="F6044" s="255" t="s">
        <v>81</v>
      </c>
      <c r="G6044" s="253">
        <f>ROUND(SUM(F6032:F6043),0)</f>
        <v>0</v>
      </c>
      <c r="I6044" s="659"/>
    </row>
    <row r="6045" spans="1:9" ht="14" thickTop="1" thickBot="1">
      <c r="A6045" s="256" t="s">
        <v>72</v>
      </c>
      <c r="B6045" s="445"/>
      <c r="C6045" s="257"/>
      <c r="D6045" s="523"/>
      <c r="E6045" s="259"/>
      <c r="F6045" s="258"/>
      <c r="G6045" s="260"/>
      <c r="I6045" s="659"/>
    </row>
    <row r="6046" spans="1:9" ht="13.5" thickTop="1">
      <c r="A6046" s="245" t="s">
        <v>57</v>
      </c>
      <c r="B6046" s="455"/>
      <c r="C6046" s="248" t="s">
        <v>71</v>
      </c>
      <c r="D6046" s="515" t="s">
        <v>75</v>
      </c>
      <c r="E6046" s="248" t="s">
        <v>98</v>
      </c>
      <c r="F6046" s="249" t="s">
        <v>79</v>
      </c>
      <c r="G6046" s="250" t="s">
        <v>70</v>
      </c>
      <c r="I6046" s="659"/>
    </row>
    <row r="6047" spans="1:9">
      <c r="A6047" s="748" t="str">
        <f>IF(I6047=0,"",VLOOKUP(I6047,EQUIPOS,2,FALSE))</f>
        <v/>
      </c>
      <c r="B6047" s="749"/>
      <c r="C6047" s="195"/>
      <c r="D6047" s="494"/>
      <c r="E6047" s="252">
        <f>IF(I6047=0,0,VLOOKUP(I6047,EQUIPOS,4,FALSE))</f>
        <v>0</v>
      </c>
      <c r="F6047" s="230">
        <f>C6047*D6047*E6047</f>
        <v>0</v>
      </c>
      <c r="G6047" s="231"/>
      <c r="I6047" s="658"/>
    </row>
    <row r="6048" spans="1:9">
      <c r="A6048" s="748" t="str">
        <f>IF(I6048=0,"",VLOOKUP(I6048,EQUIPOS,2,FALSE))</f>
        <v/>
      </c>
      <c r="B6048" s="749"/>
      <c r="C6048" s="195"/>
      <c r="D6048" s="494"/>
      <c r="E6048" s="252">
        <f>IF(I6048=0,0,VLOOKUP(I6048,EQUIPOS,4,FALSE))</f>
        <v>0</v>
      </c>
      <c r="F6048" s="230">
        <f t="shared" ref="F6048:F6051" si="1103">C6048*D6048*E6048</f>
        <v>0</v>
      </c>
      <c r="G6048" s="232"/>
      <c r="I6048" s="658"/>
    </row>
    <row r="6049" spans="1:9">
      <c r="A6049" s="748" t="str">
        <f>IF(I6049=0,"",VLOOKUP(I6049,EQUIPOS,2,FALSE))</f>
        <v/>
      </c>
      <c r="B6049" s="749"/>
      <c r="C6049" s="195"/>
      <c r="D6049" s="494"/>
      <c r="E6049" s="252">
        <f>IF(I6049=0,0,VLOOKUP(I6049,EQUIPOS,4,FALSE))</f>
        <v>0</v>
      </c>
      <c r="F6049" s="230">
        <f t="shared" si="1103"/>
        <v>0</v>
      </c>
      <c r="G6049" s="232"/>
      <c r="I6049" s="658"/>
    </row>
    <row r="6050" spans="1:9">
      <c r="A6050" s="748" t="str">
        <f>IF(I6050=0,"",VLOOKUP(I6050,EQUIPOS,2,FALSE))</f>
        <v/>
      </c>
      <c r="B6050" s="749"/>
      <c r="C6050" s="195"/>
      <c r="D6050" s="494"/>
      <c r="E6050" s="252">
        <f>IF(I6050=0,0,VLOOKUP(I6050,EQUIPOS,4,FALSE))</f>
        <v>0</v>
      </c>
      <c r="F6050" s="230">
        <f t="shared" si="1103"/>
        <v>0</v>
      </c>
      <c r="G6050" s="232"/>
      <c r="I6050" s="658"/>
    </row>
    <row r="6051" spans="1:9">
      <c r="A6051" s="748" t="str">
        <f>IF(I6051=0,"",VLOOKUP(I6051,EQUIPOS,2,FALSE))</f>
        <v/>
      </c>
      <c r="B6051" s="749"/>
      <c r="C6051" s="195"/>
      <c r="D6051" s="494"/>
      <c r="E6051" s="252">
        <f>IF(I6051=0,0,VLOOKUP(I6051,EQUIPOS,4,FALSE))</f>
        <v>0</v>
      </c>
      <c r="F6051" s="230">
        <f t="shared" si="1103"/>
        <v>0</v>
      </c>
      <c r="G6051" s="233"/>
      <c r="I6051" s="658"/>
    </row>
    <row r="6052" spans="1:9" ht="30.75" customHeight="1" thickBot="1">
      <c r="A6052" s="234"/>
      <c r="B6052" s="456"/>
      <c r="C6052" s="235"/>
      <c r="D6052" s="503"/>
      <c r="E6052" s="261"/>
      <c r="F6052" s="238" t="s">
        <v>82</v>
      </c>
      <c r="G6052" s="262">
        <f>ROUND(SUM(F6047:F6051),0)</f>
        <v>0</v>
      </c>
      <c r="I6052" s="659"/>
    </row>
    <row r="6053" spans="1:9" ht="13.5" thickTop="1">
      <c r="A6053" s="240" t="s">
        <v>73</v>
      </c>
      <c r="B6053" s="446"/>
      <c r="C6053" s="241"/>
      <c r="D6053" s="509"/>
      <c r="E6053" s="243"/>
      <c r="F6053" s="242"/>
      <c r="G6053" s="244"/>
      <c r="I6053" s="659"/>
    </row>
    <row r="6054" spans="1:9" ht="26">
      <c r="A6054" s="245" t="s">
        <v>57</v>
      </c>
      <c r="B6054" s="454" t="s">
        <v>58</v>
      </c>
      <c r="C6054" s="247" t="s">
        <v>68</v>
      </c>
      <c r="D6054" s="515" t="s">
        <v>74</v>
      </c>
      <c r="E6054" s="248" t="s">
        <v>69</v>
      </c>
      <c r="F6054" s="249" t="s">
        <v>79</v>
      </c>
      <c r="G6054" s="250" t="s">
        <v>70</v>
      </c>
      <c r="H6054" s="220"/>
      <c r="I6054" s="657"/>
    </row>
    <row r="6055" spans="1:9">
      <c r="A6055" s="263" t="str">
        <f t="shared" ref="A6055:A6066" si="1104">IF(I6055=0,"",VLOOKUP(I6055,MANOOBRA,2,FALSE))</f>
        <v/>
      </c>
      <c r="B6055" s="444" t="str">
        <f t="shared" ref="B6055:B6066" si="1105">IF(I6055=0,"",VLOOKUP(I6055,MANOOBRA,3,FALSE))</f>
        <v/>
      </c>
      <c r="C6055" s="195"/>
      <c r="D6055" s="563"/>
      <c r="E6055" s="252">
        <f t="shared" ref="E6055:E6066" si="1106">IF(I6055=0,0,VLOOKUP(I6055,MANOOBRA,4,FALSE))</f>
        <v>0</v>
      </c>
      <c r="F6055" s="230">
        <f>IF(D6055=0,0,C6055*E6055/D6055)</f>
        <v>0</v>
      </c>
      <c r="G6055" s="231"/>
      <c r="I6055" s="658"/>
    </row>
    <row r="6056" spans="1:9">
      <c r="A6056" s="263" t="str">
        <f t="shared" si="1104"/>
        <v/>
      </c>
      <c r="B6056" s="444" t="str">
        <f t="shared" si="1105"/>
        <v/>
      </c>
      <c r="C6056" s="195"/>
      <c r="D6056" s="563"/>
      <c r="E6056" s="252">
        <f t="shared" si="1106"/>
        <v>0</v>
      </c>
      <c r="F6056" s="230">
        <f t="shared" ref="F6056:F6066" si="1107">IF(D6056=0,0,C6056*E6056/D6056)</f>
        <v>0</v>
      </c>
      <c r="G6056" s="232"/>
      <c r="I6056" s="658"/>
    </row>
    <row r="6057" spans="1:9">
      <c r="A6057" s="263" t="str">
        <f t="shared" si="1104"/>
        <v/>
      </c>
      <c r="B6057" s="444" t="str">
        <f t="shared" si="1105"/>
        <v/>
      </c>
      <c r="C6057" s="195"/>
      <c r="D6057" s="527"/>
      <c r="E6057" s="252">
        <f t="shared" si="1106"/>
        <v>0</v>
      </c>
      <c r="F6057" s="230">
        <f t="shared" si="1107"/>
        <v>0</v>
      </c>
      <c r="G6057" s="232"/>
      <c r="I6057" s="658"/>
    </row>
    <row r="6058" spans="1:9">
      <c r="A6058" s="263" t="str">
        <f t="shared" si="1104"/>
        <v/>
      </c>
      <c r="B6058" s="444" t="str">
        <f t="shared" si="1105"/>
        <v/>
      </c>
      <c r="C6058" s="195"/>
      <c r="D6058" s="527"/>
      <c r="E6058" s="252">
        <f t="shared" si="1106"/>
        <v>0</v>
      </c>
      <c r="F6058" s="230">
        <f t="shared" si="1107"/>
        <v>0</v>
      </c>
      <c r="G6058" s="232"/>
      <c r="I6058" s="658"/>
    </row>
    <row r="6059" spans="1:9">
      <c r="A6059" s="263" t="str">
        <f t="shared" si="1104"/>
        <v/>
      </c>
      <c r="B6059" s="444" t="str">
        <f t="shared" si="1105"/>
        <v/>
      </c>
      <c r="C6059" s="195"/>
      <c r="D6059" s="527"/>
      <c r="E6059" s="252">
        <f t="shared" si="1106"/>
        <v>0</v>
      </c>
      <c r="F6059" s="230">
        <f t="shared" si="1107"/>
        <v>0</v>
      </c>
      <c r="G6059" s="232"/>
      <c r="I6059" s="658"/>
    </row>
    <row r="6060" spans="1:9">
      <c r="A6060" s="263" t="str">
        <f t="shared" si="1104"/>
        <v/>
      </c>
      <c r="B6060" s="444" t="str">
        <f t="shared" si="1105"/>
        <v/>
      </c>
      <c r="C6060" s="195"/>
      <c r="D6060" s="527"/>
      <c r="E6060" s="252">
        <f t="shared" si="1106"/>
        <v>0</v>
      </c>
      <c r="F6060" s="230">
        <f t="shared" si="1107"/>
        <v>0</v>
      </c>
      <c r="G6060" s="232"/>
      <c r="I6060" s="658"/>
    </row>
    <row r="6061" spans="1:9">
      <c r="A6061" s="263" t="str">
        <f t="shared" si="1104"/>
        <v/>
      </c>
      <c r="B6061" s="444" t="str">
        <f t="shared" si="1105"/>
        <v/>
      </c>
      <c r="C6061" s="195"/>
      <c r="D6061" s="527"/>
      <c r="E6061" s="252">
        <f t="shared" si="1106"/>
        <v>0</v>
      </c>
      <c r="F6061" s="230">
        <f t="shared" si="1107"/>
        <v>0</v>
      </c>
      <c r="G6061" s="232"/>
      <c r="I6061" s="658"/>
    </row>
    <row r="6062" spans="1:9">
      <c r="A6062" s="263" t="str">
        <f t="shared" si="1104"/>
        <v/>
      </c>
      <c r="B6062" s="444" t="str">
        <f t="shared" si="1105"/>
        <v/>
      </c>
      <c r="C6062" s="195"/>
      <c r="D6062" s="527"/>
      <c r="E6062" s="252">
        <f t="shared" si="1106"/>
        <v>0</v>
      </c>
      <c r="F6062" s="230">
        <f t="shared" si="1107"/>
        <v>0</v>
      </c>
      <c r="G6062" s="232"/>
      <c r="I6062" s="658"/>
    </row>
    <row r="6063" spans="1:9">
      <c r="A6063" s="263" t="str">
        <f t="shared" si="1104"/>
        <v/>
      </c>
      <c r="B6063" s="444" t="str">
        <f t="shared" si="1105"/>
        <v/>
      </c>
      <c r="C6063" s="195"/>
      <c r="D6063" s="527"/>
      <c r="E6063" s="252">
        <f t="shared" si="1106"/>
        <v>0</v>
      </c>
      <c r="F6063" s="230">
        <f t="shared" si="1107"/>
        <v>0</v>
      </c>
      <c r="G6063" s="232"/>
      <c r="I6063" s="658"/>
    </row>
    <row r="6064" spans="1:9">
      <c r="A6064" s="263" t="str">
        <f t="shared" si="1104"/>
        <v/>
      </c>
      <c r="B6064" s="444" t="str">
        <f t="shared" si="1105"/>
        <v/>
      </c>
      <c r="C6064" s="195"/>
      <c r="D6064" s="527"/>
      <c r="E6064" s="252">
        <f t="shared" si="1106"/>
        <v>0</v>
      </c>
      <c r="F6064" s="230">
        <f t="shared" si="1107"/>
        <v>0</v>
      </c>
      <c r="G6064" s="232"/>
      <c r="I6064" s="658"/>
    </row>
    <row r="6065" spans="1:16">
      <c r="A6065" s="263" t="str">
        <f t="shared" si="1104"/>
        <v/>
      </c>
      <c r="B6065" s="444" t="str">
        <f t="shared" si="1105"/>
        <v/>
      </c>
      <c r="C6065" s="195"/>
      <c r="D6065" s="527"/>
      <c r="E6065" s="252">
        <f t="shared" si="1106"/>
        <v>0</v>
      </c>
      <c r="F6065" s="230">
        <f t="shared" si="1107"/>
        <v>0</v>
      </c>
      <c r="G6065" s="232"/>
      <c r="I6065" s="658"/>
    </row>
    <row r="6066" spans="1:16">
      <c r="A6066" s="263" t="str">
        <f t="shared" si="1104"/>
        <v/>
      </c>
      <c r="B6066" s="444" t="str">
        <f t="shared" si="1105"/>
        <v/>
      </c>
      <c r="C6066" s="195"/>
      <c r="D6066" s="527"/>
      <c r="E6066" s="252">
        <f t="shared" si="1106"/>
        <v>0</v>
      </c>
      <c r="F6066" s="230">
        <f t="shared" si="1107"/>
        <v>0</v>
      </c>
      <c r="G6066" s="233"/>
      <c r="I6066" s="658"/>
    </row>
    <row r="6067" spans="1:16" ht="31.5" customHeight="1" thickBot="1">
      <c r="A6067" s="234"/>
      <c r="B6067" s="456"/>
      <c r="C6067" s="235"/>
      <c r="D6067" s="237"/>
      <c r="E6067" s="237"/>
      <c r="F6067" s="238" t="s">
        <v>83</v>
      </c>
      <c r="G6067" s="262">
        <f>ROUND(SUM(F6055:F6066),0)</f>
        <v>0</v>
      </c>
      <c r="I6067" s="659"/>
    </row>
    <row r="6068" spans="1:16" ht="13.5" thickTop="1">
      <c r="A6068" s="186" t="s">
        <v>76</v>
      </c>
      <c r="B6068" s="446"/>
      <c r="C6068" s="241"/>
      <c r="D6068" s="243"/>
      <c r="E6068" s="243"/>
      <c r="F6068" s="242"/>
      <c r="G6068" s="244"/>
      <c r="I6068" s="659"/>
    </row>
    <row r="6069" spans="1:16">
      <c r="A6069" s="245" t="s">
        <v>57</v>
      </c>
      <c r="B6069" s="455"/>
      <c r="C6069" s="246"/>
      <c r="D6069" s="317"/>
      <c r="E6069" s="248" t="s">
        <v>77</v>
      </c>
      <c r="F6069" s="249" t="s">
        <v>78</v>
      </c>
      <c r="G6069" s="264" t="s">
        <v>77</v>
      </c>
      <c r="H6069" s="220"/>
      <c r="I6069" s="657"/>
    </row>
    <row r="6070" spans="1:16">
      <c r="A6070" s="185" t="s">
        <v>87</v>
      </c>
      <c r="B6070" s="453"/>
      <c r="C6070" s="265"/>
      <c r="D6070" s="318"/>
      <c r="E6070" s="229">
        <f>ROUND(SUM(G6029,G6044,G6052,G6067),2)</f>
        <v>0</v>
      </c>
      <c r="F6070" s="266">
        <f>A</f>
        <v>0</v>
      </c>
      <c r="G6070" s="267">
        <f>E6070*F6070</f>
        <v>0</v>
      </c>
      <c r="I6070" s="659"/>
    </row>
    <row r="6071" spans="1:16">
      <c r="A6071" s="185" t="s">
        <v>85</v>
      </c>
      <c r="B6071" s="453"/>
      <c r="C6071" s="265"/>
      <c r="D6071" s="318"/>
      <c r="E6071" s="229">
        <f>SUM(G6029,G6044,G6052,G6067)</f>
        <v>0</v>
      </c>
      <c r="F6071" s="266">
        <f>I</f>
        <v>0</v>
      </c>
      <c r="G6071" s="267">
        <f>E6071*F6071</f>
        <v>0</v>
      </c>
      <c r="I6071" s="659"/>
    </row>
    <row r="6072" spans="1:16">
      <c r="A6072" s="185" t="s">
        <v>86</v>
      </c>
      <c r="B6072" s="453"/>
      <c r="C6072" s="265"/>
      <c r="D6072" s="318"/>
      <c r="E6072" s="229">
        <f>SUM(G6029,G6044,G6052,G6067)</f>
        <v>0</v>
      </c>
      <c r="F6072" s="266">
        <f>U</f>
        <v>0</v>
      </c>
      <c r="G6072" s="267">
        <f>E6072*F6072</f>
        <v>0</v>
      </c>
      <c r="I6072" s="659"/>
    </row>
    <row r="6073" spans="1:16" ht="33" customHeight="1" thickBot="1">
      <c r="A6073" s="234"/>
      <c r="B6073" s="456"/>
      <c r="C6073" s="235"/>
      <c r="D6073" s="237"/>
      <c r="E6073" s="237"/>
      <c r="F6073" s="268" t="s">
        <v>84</v>
      </c>
      <c r="G6073" s="262">
        <f>SUM(G6070:G6072)</f>
        <v>0</v>
      </c>
      <c r="I6073" s="659"/>
      <c r="J6073" s="295"/>
      <c r="K6073" s="296"/>
      <c r="L6073" s="296"/>
      <c r="M6073" s="296"/>
      <c r="N6073" s="296"/>
      <c r="O6073" s="296"/>
    </row>
    <row r="6074" spans="1:16" s="211" customFormat="1" ht="14" thickTop="1" thickBot="1">
      <c r="A6074" s="269"/>
      <c r="B6074" s="443"/>
      <c r="C6074" s="270"/>
      <c r="D6074" s="319"/>
      <c r="E6074" s="271" t="s">
        <v>89</v>
      </c>
      <c r="F6074" s="272"/>
      <c r="G6074" s="273">
        <f>ROUND(SUM(G6029,G6044,G6052,G6067,G6073),0)</f>
        <v>0</v>
      </c>
      <c r="I6074" s="660"/>
      <c r="J6074" s="212" t="str">
        <f>B6013</f>
        <v>3,4,14</v>
      </c>
      <c r="K6074" s="274">
        <f>E6070</f>
        <v>0</v>
      </c>
      <c r="L6074" s="294">
        <f>G6070</f>
        <v>0</v>
      </c>
      <c r="M6074" s="294">
        <f>G6071</f>
        <v>0</v>
      </c>
      <c r="N6074" s="294">
        <f>G6072</f>
        <v>0</v>
      </c>
      <c r="O6074" s="299">
        <f>SUM(K6074:N6074)</f>
        <v>0</v>
      </c>
      <c r="P6074" s="294"/>
    </row>
    <row r="6075" spans="1:16" ht="13.5" thickTop="1">
      <c r="A6075" s="275" t="s">
        <v>97</v>
      </c>
      <c r="B6075" s="438"/>
      <c r="C6075" s="215"/>
      <c r="D6075" s="217"/>
      <c r="E6075" s="217"/>
      <c r="F6075" s="216"/>
      <c r="G6075" s="219"/>
      <c r="I6075" s="659"/>
      <c r="P6075" s="294"/>
    </row>
    <row r="6076" spans="1:16">
      <c r="A6076" s="275"/>
      <c r="B6076" s="452"/>
      <c r="C6076" s="276"/>
      <c r="D6076" s="320"/>
      <c r="E6076" s="217"/>
      <c r="F6076" s="216"/>
      <c r="G6076" s="277">
        <f ca="1">TODAY()</f>
        <v>44839</v>
      </c>
      <c r="I6076" s="659"/>
      <c r="P6076" s="294"/>
    </row>
    <row r="6077" spans="1:16" ht="13.5" thickBot="1">
      <c r="A6077" s="234"/>
      <c r="B6077" s="456"/>
      <c r="C6077" s="235"/>
      <c r="D6077" s="237"/>
      <c r="E6077" s="237"/>
      <c r="F6077" s="236"/>
      <c r="G6077" s="278"/>
      <c r="I6077" s="659"/>
      <c r="P6077" s="294"/>
    </row>
    <row r="6078" spans="1:16" s="199" customFormat="1" ht="13.5" thickTop="1">
      <c r="A6078" s="196" t="s">
        <v>109</v>
      </c>
      <c r="B6078" s="458"/>
      <c r="C6078" s="196"/>
      <c r="D6078" s="198"/>
      <c r="E6078" s="198"/>
      <c r="F6078" s="197"/>
      <c r="G6078" s="197"/>
      <c r="I6078" s="321"/>
      <c r="J6078" s="200"/>
      <c r="O6078" s="297"/>
    </row>
    <row r="6079" spans="1:16" s="199" customFormat="1">
      <c r="A6079" s="196" t="str">
        <f>CONCATENATE('Prestaciones y AIU'!A5617," ANALISIS DE PRECIOS UNITARIOS")</f>
        <v xml:space="preserve"> ANALISIS DE PRECIOS UNITARIOS</v>
      </c>
      <c r="B6079" s="458"/>
      <c r="C6079" s="196"/>
      <c r="D6079" s="198"/>
      <c r="E6079" s="198"/>
      <c r="F6079" s="197"/>
      <c r="G6079" s="197"/>
      <c r="I6079" s="321"/>
      <c r="J6079" s="200"/>
      <c r="O6079" s="297"/>
    </row>
    <row r="6080" spans="1:16" s="199" customFormat="1">
      <c r="A6080" s="196" t="str">
        <f>Objeto_LIC</f>
        <v>OPTIMIZACION DEL SISTEMA DE ABASTECIMIENTO (ADUCCION, PRETRATAMIENTO Y CONDUCCION) DEL MUNICPIO DE TAME, DEPARTAMENTO DE ARAUCA</v>
      </c>
      <c r="B6080" s="458"/>
      <c r="C6080" s="196"/>
      <c r="D6080" s="198"/>
      <c r="E6080" s="198"/>
      <c r="F6080" s="197"/>
      <c r="G6080" s="197"/>
      <c r="I6080" s="321"/>
      <c r="J6080" s="200"/>
      <c r="O6080" s="297"/>
    </row>
    <row r="6081" spans="1:15" s="199" customFormat="1">
      <c r="A6081" s="196"/>
      <c r="B6081" s="458"/>
      <c r="C6081" s="196"/>
      <c r="D6081" s="198"/>
      <c r="E6081" s="198"/>
      <c r="F6081" s="197"/>
      <c r="G6081" s="197"/>
      <c r="I6081" s="321"/>
      <c r="J6081" s="200"/>
      <c r="O6081" s="297"/>
    </row>
    <row r="6082" spans="1:15" ht="13.5" thickBot="1">
      <c r="A6082" s="201"/>
      <c r="B6082" s="448"/>
      <c r="C6082" s="201"/>
      <c r="D6082" s="203"/>
      <c r="E6082" s="203"/>
      <c r="F6082" s="202"/>
      <c r="G6082" s="202"/>
    </row>
    <row r="6083" spans="1:15" s="211" customFormat="1" ht="13.5" thickTop="1">
      <c r="A6083" s="206"/>
      <c r="B6083" s="457"/>
      <c r="C6083" s="207"/>
      <c r="D6083" s="209"/>
      <c r="E6083" s="209"/>
      <c r="F6083" s="208"/>
      <c r="G6083" s="210" t="s">
        <v>110</v>
      </c>
      <c r="I6083" s="323"/>
      <c r="J6083" s="212"/>
      <c r="O6083" s="297"/>
    </row>
    <row r="6084" spans="1:15">
      <c r="A6084" s="213" t="s">
        <v>62</v>
      </c>
      <c r="B6084" s="750">
        <f>Proponente</f>
        <v>0</v>
      </c>
      <c r="C6084" s="750"/>
      <c r="D6084" s="750"/>
      <c r="E6084" s="750"/>
      <c r="F6084" s="750"/>
      <c r="G6084" s="751"/>
    </row>
    <row r="6085" spans="1:15" ht="30" customHeight="1">
      <c r="A6085" s="213" t="s">
        <v>63</v>
      </c>
      <c r="B6085" s="470" t="s">
        <v>423</v>
      </c>
      <c r="C6085" s="750" t="str">
        <f>VLOOKUP(B6085,Presupuesto!$A$4:$B$106,2,FALSE)</f>
        <v xml:space="preserve">Instalacion de Tubería Union platino RDE 21 D nominal 12" norma NTC 382 Tubos PVC. Especificaciones, Serie métrica.  </v>
      </c>
      <c r="D6085" s="750"/>
      <c r="E6085" s="750"/>
      <c r="F6085" s="750"/>
      <c r="G6085" s="751"/>
    </row>
    <row r="6086" spans="1:15">
      <c r="A6086" s="214"/>
      <c r="B6086" s="438"/>
      <c r="C6086" s="215"/>
      <c r="D6086" s="217"/>
      <c r="E6086" s="217"/>
      <c r="F6086" s="218" t="s">
        <v>88</v>
      </c>
      <c r="G6086" s="582" t="str">
        <f>IF(B6085=0,"-",VLOOKUP(B6085,Presupuesto!$A$5:$C$119,3,FALSE))</f>
        <v>ML</v>
      </c>
      <c r="H6086" s="582"/>
      <c r="I6086" s="582"/>
      <c r="J6086" s="582"/>
      <c r="K6086" s="583"/>
    </row>
    <row r="6087" spans="1:15" ht="13.5" thickBot="1">
      <c r="A6087" s="213" t="s">
        <v>64</v>
      </c>
      <c r="B6087" s="438"/>
      <c r="C6087" s="215"/>
      <c r="D6087" s="217"/>
      <c r="E6087" s="217"/>
      <c r="F6087" s="216"/>
      <c r="G6087" s="219"/>
      <c r="I6087" s="324"/>
      <c r="J6087" s="295"/>
      <c r="K6087" s="296"/>
      <c r="L6087" s="296"/>
      <c r="M6087" s="296"/>
      <c r="N6087" s="296"/>
      <c r="O6087" s="296"/>
    </row>
    <row r="6088" spans="1:15" s="220" customFormat="1" ht="13.5" thickTop="1">
      <c r="A6088" s="221" t="s">
        <v>57</v>
      </c>
      <c r="B6088" s="447" t="s">
        <v>65</v>
      </c>
      <c r="C6088" s="222" t="s">
        <v>66</v>
      </c>
      <c r="D6088" s="223" t="s">
        <v>74</v>
      </c>
      <c r="E6088" s="224" t="s">
        <v>100</v>
      </c>
      <c r="F6088" s="224" t="s">
        <v>79</v>
      </c>
      <c r="G6088" s="225" t="s">
        <v>70</v>
      </c>
      <c r="I6088" s="657"/>
      <c r="J6088" s="226"/>
      <c r="O6088" s="296"/>
    </row>
    <row r="6089" spans="1:15">
      <c r="A6089" s="227" t="str">
        <f t="shared" ref="A6089:A6100" si="1108">IF(I6089=0,"-",VLOOKUP(I6089,EQUIPOS,2,FALSE))</f>
        <v>-</v>
      </c>
      <c r="B6089" s="228"/>
      <c r="C6089" s="228"/>
      <c r="D6089" s="194"/>
      <c r="E6089" s="229">
        <f t="shared" ref="E6089:E6100" si="1109">IF(I6089=0,0,VLOOKUP(I6089,EQUIPOS,4,FALSE))</f>
        <v>0</v>
      </c>
      <c r="F6089" s="230">
        <f t="shared" ref="F6089:F6100" si="1110">IF(D6089=0,0,E6089/D6089)</f>
        <v>0</v>
      </c>
      <c r="G6089" s="231"/>
      <c r="I6089" s="658"/>
    </row>
    <row r="6090" spans="1:15">
      <c r="A6090" s="227" t="str">
        <f t="shared" si="1108"/>
        <v>-</v>
      </c>
      <c r="B6090" s="228"/>
      <c r="C6090" s="228"/>
      <c r="D6090" s="194"/>
      <c r="E6090" s="229">
        <f t="shared" si="1109"/>
        <v>0</v>
      </c>
      <c r="F6090" s="230">
        <f t="shared" si="1110"/>
        <v>0</v>
      </c>
      <c r="G6090" s="232"/>
      <c r="I6090" s="658"/>
    </row>
    <row r="6091" spans="1:15">
      <c r="A6091" s="227" t="str">
        <f t="shared" si="1108"/>
        <v>-</v>
      </c>
      <c r="B6091" s="228"/>
      <c r="C6091" s="228"/>
      <c r="D6091" s="194"/>
      <c r="E6091" s="229">
        <f t="shared" si="1109"/>
        <v>0</v>
      </c>
      <c r="F6091" s="230">
        <f t="shared" si="1110"/>
        <v>0</v>
      </c>
      <c r="G6091" s="232"/>
      <c r="I6091" s="658"/>
    </row>
    <row r="6092" spans="1:15">
      <c r="A6092" s="227" t="str">
        <f t="shared" si="1108"/>
        <v>-</v>
      </c>
      <c r="B6092" s="228"/>
      <c r="C6092" s="228"/>
      <c r="D6092" s="194"/>
      <c r="E6092" s="229">
        <f t="shared" si="1109"/>
        <v>0</v>
      </c>
      <c r="F6092" s="230">
        <f t="shared" si="1110"/>
        <v>0</v>
      </c>
      <c r="G6092" s="232"/>
      <c r="I6092" s="658"/>
    </row>
    <row r="6093" spans="1:15">
      <c r="A6093" s="227" t="str">
        <f t="shared" si="1108"/>
        <v>-</v>
      </c>
      <c r="B6093" s="228"/>
      <c r="C6093" s="228"/>
      <c r="D6093" s="194"/>
      <c r="E6093" s="229">
        <f t="shared" si="1109"/>
        <v>0</v>
      </c>
      <c r="F6093" s="230">
        <f t="shared" si="1110"/>
        <v>0</v>
      </c>
      <c r="G6093" s="232"/>
      <c r="I6093" s="658"/>
    </row>
    <row r="6094" spans="1:15">
      <c r="A6094" s="227" t="str">
        <f t="shared" si="1108"/>
        <v>-</v>
      </c>
      <c r="B6094" s="228"/>
      <c r="C6094" s="228"/>
      <c r="D6094" s="194"/>
      <c r="E6094" s="229">
        <f t="shared" si="1109"/>
        <v>0</v>
      </c>
      <c r="F6094" s="230">
        <f t="shared" si="1110"/>
        <v>0</v>
      </c>
      <c r="G6094" s="232"/>
      <c r="I6094" s="658"/>
    </row>
    <row r="6095" spans="1:15">
      <c r="A6095" s="227" t="str">
        <f t="shared" si="1108"/>
        <v>-</v>
      </c>
      <c r="B6095" s="228"/>
      <c r="C6095" s="228"/>
      <c r="D6095" s="194"/>
      <c r="E6095" s="229">
        <f t="shared" si="1109"/>
        <v>0</v>
      </c>
      <c r="F6095" s="230">
        <f t="shared" si="1110"/>
        <v>0</v>
      </c>
      <c r="G6095" s="232"/>
      <c r="I6095" s="658"/>
    </row>
    <row r="6096" spans="1:15">
      <c r="A6096" s="227" t="str">
        <f t="shared" si="1108"/>
        <v>-</v>
      </c>
      <c r="B6096" s="228"/>
      <c r="C6096" s="228"/>
      <c r="D6096" s="194"/>
      <c r="E6096" s="229">
        <f t="shared" si="1109"/>
        <v>0</v>
      </c>
      <c r="F6096" s="230">
        <f t="shared" si="1110"/>
        <v>0</v>
      </c>
      <c r="G6096" s="232"/>
      <c r="I6096" s="658"/>
    </row>
    <row r="6097" spans="1:15">
      <c r="A6097" s="227" t="str">
        <f t="shared" si="1108"/>
        <v>-</v>
      </c>
      <c r="B6097" s="228"/>
      <c r="C6097" s="228"/>
      <c r="D6097" s="194"/>
      <c r="E6097" s="229">
        <f t="shared" si="1109"/>
        <v>0</v>
      </c>
      <c r="F6097" s="230">
        <f t="shared" si="1110"/>
        <v>0</v>
      </c>
      <c r="G6097" s="232"/>
      <c r="I6097" s="658"/>
    </row>
    <row r="6098" spans="1:15">
      <c r="A6098" s="227" t="str">
        <f t="shared" si="1108"/>
        <v>-</v>
      </c>
      <c r="B6098" s="228"/>
      <c r="C6098" s="228"/>
      <c r="D6098" s="194"/>
      <c r="E6098" s="229">
        <f t="shared" si="1109"/>
        <v>0</v>
      </c>
      <c r="F6098" s="230">
        <f t="shared" si="1110"/>
        <v>0</v>
      </c>
      <c r="G6098" s="232"/>
      <c r="I6098" s="658"/>
    </row>
    <row r="6099" spans="1:15">
      <c r="A6099" s="227" t="str">
        <f t="shared" si="1108"/>
        <v>-</v>
      </c>
      <c r="B6099" s="228"/>
      <c r="C6099" s="228"/>
      <c r="D6099" s="194"/>
      <c r="E6099" s="229">
        <f t="shared" si="1109"/>
        <v>0</v>
      </c>
      <c r="F6099" s="230">
        <f t="shared" si="1110"/>
        <v>0</v>
      </c>
      <c r="G6099" s="232"/>
      <c r="I6099" s="658"/>
    </row>
    <row r="6100" spans="1:15">
      <c r="A6100" s="227" t="str">
        <f t="shared" si="1108"/>
        <v>-</v>
      </c>
      <c r="B6100" s="228"/>
      <c r="C6100" s="228"/>
      <c r="D6100" s="194"/>
      <c r="E6100" s="229">
        <f t="shared" si="1109"/>
        <v>0</v>
      </c>
      <c r="F6100" s="230">
        <f t="shared" si="1110"/>
        <v>0</v>
      </c>
      <c r="G6100" s="232"/>
      <c r="I6100" s="658"/>
    </row>
    <row r="6101" spans="1:15" ht="13.5" thickBot="1">
      <c r="A6101" s="234"/>
      <c r="B6101" s="456"/>
      <c r="C6101" s="235"/>
      <c r="D6101" s="237"/>
      <c r="E6101" s="237"/>
      <c r="F6101" s="238" t="s">
        <v>80</v>
      </c>
      <c r="G6101" s="239">
        <f>SUM(F6089:F6100)</f>
        <v>0</v>
      </c>
      <c r="I6101" s="659"/>
    </row>
    <row r="6102" spans="1:15" ht="13.5" thickTop="1">
      <c r="A6102" s="240" t="s">
        <v>67</v>
      </c>
      <c r="B6102" s="446"/>
      <c r="C6102" s="241"/>
      <c r="D6102" s="243"/>
      <c r="E6102" s="243"/>
      <c r="F6102" s="242"/>
      <c r="G6102" s="244"/>
      <c r="I6102" s="659"/>
    </row>
    <row r="6103" spans="1:15" s="220" customFormat="1" ht="26">
      <c r="A6103" s="245" t="s">
        <v>57</v>
      </c>
      <c r="B6103" s="455"/>
      <c r="C6103" s="247" t="s">
        <v>58</v>
      </c>
      <c r="D6103" s="316" t="s">
        <v>68</v>
      </c>
      <c r="E6103" s="248" t="s">
        <v>69</v>
      </c>
      <c r="F6103" s="249" t="s">
        <v>79</v>
      </c>
      <c r="G6103" s="250" t="s">
        <v>70</v>
      </c>
      <c r="I6103" s="657"/>
      <c r="J6103" s="226"/>
      <c r="O6103" s="296"/>
    </row>
    <row r="6104" spans="1:15">
      <c r="A6104" s="748" t="str">
        <f t="shared" ref="A6104:A6115" si="1111">IF(I6104=0,"",VLOOKUP(I6104,MATERIALES,2,FALSE))</f>
        <v/>
      </c>
      <c r="B6104" s="749"/>
      <c r="C6104" s="251" t="str">
        <f t="shared" ref="C6104:C6112" si="1112">IF(I6104=0,"",VLOOKUP(I6104,MATERIALES,3,FALSE))</f>
        <v/>
      </c>
      <c r="D6104" s="494"/>
      <c r="E6104" s="252">
        <f t="shared" ref="E6104:E6115" si="1113">IF(I6104=0,0,VLOOKUP(I6104,MATERIALES,4,FALSE))</f>
        <v>0</v>
      </c>
      <c r="F6104" s="230">
        <f>D6104*E6104</f>
        <v>0</v>
      </c>
      <c r="G6104" s="231"/>
      <c r="I6104" s="658"/>
    </row>
    <row r="6105" spans="1:15">
      <c r="A6105" s="748" t="str">
        <f t="shared" ref="A6105" si="1114">IF(I6105=0,"",VLOOKUP(I6105,MATERIALES,2,FALSE))</f>
        <v/>
      </c>
      <c r="B6105" s="749"/>
      <c r="C6105" s="251" t="str">
        <f t="shared" si="1112"/>
        <v/>
      </c>
      <c r="D6105" s="494"/>
      <c r="E6105" s="252">
        <f t="shared" si="1113"/>
        <v>0</v>
      </c>
      <c r="F6105" s="230">
        <f t="shared" ref="F6105:F6115" si="1115">D6105*E6105</f>
        <v>0</v>
      </c>
      <c r="G6105" s="232"/>
      <c r="I6105" s="658"/>
    </row>
    <row r="6106" spans="1:15">
      <c r="A6106" s="748" t="str">
        <f t="shared" si="1111"/>
        <v/>
      </c>
      <c r="B6106" s="749"/>
      <c r="C6106" s="251" t="str">
        <f t="shared" si="1112"/>
        <v/>
      </c>
      <c r="D6106" s="494"/>
      <c r="E6106" s="252">
        <f t="shared" si="1113"/>
        <v>0</v>
      </c>
      <c r="F6106" s="230">
        <f t="shared" si="1115"/>
        <v>0</v>
      </c>
      <c r="G6106" s="232"/>
      <c r="I6106" s="658"/>
    </row>
    <row r="6107" spans="1:15">
      <c r="A6107" s="748" t="str">
        <f t="shared" si="1111"/>
        <v/>
      </c>
      <c r="B6107" s="749"/>
      <c r="C6107" s="251" t="str">
        <f t="shared" si="1112"/>
        <v/>
      </c>
      <c r="D6107" s="494"/>
      <c r="E6107" s="252">
        <f t="shared" si="1113"/>
        <v>0</v>
      </c>
      <c r="F6107" s="230">
        <f t="shared" si="1115"/>
        <v>0</v>
      </c>
      <c r="G6107" s="232"/>
      <c r="I6107" s="658"/>
    </row>
    <row r="6108" spans="1:15">
      <c r="A6108" s="748" t="str">
        <f t="shared" si="1111"/>
        <v/>
      </c>
      <c r="B6108" s="749"/>
      <c r="C6108" s="251" t="str">
        <f t="shared" si="1112"/>
        <v/>
      </c>
      <c r="D6108" s="494"/>
      <c r="E6108" s="252">
        <f t="shared" si="1113"/>
        <v>0</v>
      </c>
      <c r="F6108" s="230">
        <f t="shared" si="1115"/>
        <v>0</v>
      </c>
      <c r="G6108" s="232"/>
      <c r="I6108" s="658"/>
    </row>
    <row r="6109" spans="1:15">
      <c r="A6109" s="748" t="str">
        <f t="shared" si="1111"/>
        <v/>
      </c>
      <c r="B6109" s="749"/>
      <c r="C6109" s="251" t="str">
        <f t="shared" si="1112"/>
        <v/>
      </c>
      <c r="D6109" s="494"/>
      <c r="E6109" s="252">
        <f t="shared" si="1113"/>
        <v>0</v>
      </c>
      <c r="F6109" s="230">
        <f t="shared" si="1115"/>
        <v>0</v>
      </c>
      <c r="G6109" s="232"/>
      <c r="I6109" s="658"/>
    </row>
    <row r="6110" spans="1:15">
      <c r="A6110" s="748" t="str">
        <f t="shared" si="1111"/>
        <v/>
      </c>
      <c r="B6110" s="749"/>
      <c r="C6110" s="251" t="str">
        <f t="shared" si="1112"/>
        <v/>
      </c>
      <c r="D6110" s="494"/>
      <c r="E6110" s="252">
        <f t="shared" si="1113"/>
        <v>0</v>
      </c>
      <c r="F6110" s="230">
        <f t="shared" si="1115"/>
        <v>0</v>
      </c>
      <c r="G6110" s="232"/>
      <c r="I6110" s="658"/>
    </row>
    <row r="6111" spans="1:15">
      <c r="A6111" s="748" t="str">
        <f t="shared" si="1111"/>
        <v/>
      </c>
      <c r="B6111" s="749"/>
      <c r="C6111" s="251" t="str">
        <f t="shared" si="1112"/>
        <v/>
      </c>
      <c r="D6111" s="494"/>
      <c r="E6111" s="252">
        <f t="shared" si="1113"/>
        <v>0</v>
      </c>
      <c r="F6111" s="230">
        <f t="shared" si="1115"/>
        <v>0</v>
      </c>
      <c r="G6111" s="253"/>
      <c r="I6111" s="658"/>
    </row>
    <row r="6112" spans="1:15">
      <c r="A6112" s="748" t="str">
        <f t="shared" si="1111"/>
        <v/>
      </c>
      <c r="B6112" s="749"/>
      <c r="C6112" s="251" t="str">
        <f t="shared" si="1112"/>
        <v/>
      </c>
      <c r="D6112" s="494"/>
      <c r="E6112" s="252">
        <f t="shared" si="1113"/>
        <v>0</v>
      </c>
      <c r="F6112" s="230">
        <f t="shared" si="1115"/>
        <v>0</v>
      </c>
      <c r="G6112" s="232"/>
      <c r="I6112" s="658"/>
    </row>
    <row r="6113" spans="1:9">
      <c r="A6113" s="748" t="str">
        <f t="shared" si="1111"/>
        <v/>
      </c>
      <c r="B6113" s="749"/>
      <c r="C6113" s="251"/>
      <c r="D6113" s="494"/>
      <c r="E6113" s="252">
        <f t="shared" si="1113"/>
        <v>0</v>
      </c>
      <c r="F6113" s="230">
        <f t="shared" si="1115"/>
        <v>0</v>
      </c>
      <c r="G6113" s="232"/>
      <c r="I6113" s="658"/>
    </row>
    <row r="6114" spans="1:9">
      <c r="A6114" s="748" t="str">
        <f t="shared" si="1111"/>
        <v/>
      </c>
      <c r="B6114" s="749"/>
      <c r="C6114" s="251"/>
      <c r="D6114" s="494"/>
      <c r="E6114" s="252">
        <f t="shared" si="1113"/>
        <v>0</v>
      </c>
      <c r="F6114" s="230">
        <f t="shared" si="1115"/>
        <v>0</v>
      </c>
      <c r="G6114" s="232"/>
      <c r="I6114" s="658"/>
    </row>
    <row r="6115" spans="1:9">
      <c r="A6115" s="748" t="str">
        <f t="shared" si="1111"/>
        <v/>
      </c>
      <c r="B6115" s="749"/>
      <c r="C6115" s="251" t="str">
        <f t="shared" ref="C6115" si="1116">IF(I6115=0,"",VLOOKUP(I6115,MATERIALES,3,FALSE))</f>
        <v/>
      </c>
      <c r="D6115" s="494"/>
      <c r="E6115" s="252">
        <f t="shared" si="1113"/>
        <v>0</v>
      </c>
      <c r="F6115" s="230">
        <f t="shared" si="1115"/>
        <v>0</v>
      </c>
      <c r="G6115" s="233"/>
      <c r="I6115" s="658"/>
    </row>
    <row r="6116" spans="1:9" ht="26.25" customHeight="1" thickBot="1">
      <c r="A6116" s="214"/>
      <c r="B6116" s="438"/>
      <c r="C6116" s="215"/>
      <c r="D6116" s="483"/>
      <c r="E6116" s="254"/>
      <c r="F6116" s="255" t="s">
        <v>81</v>
      </c>
      <c r="G6116" s="253">
        <f>ROUND(SUM(F6104:F6115),0)</f>
        <v>0</v>
      </c>
      <c r="I6116" s="659"/>
    </row>
    <row r="6117" spans="1:9" ht="14" thickTop="1" thickBot="1">
      <c r="A6117" s="256" t="s">
        <v>72</v>
      </c>
      <c r="B6117" s="445"/>
      <c r="C6117" s="257"/>
      <c r="D6117" s="523"/>
      <c r="E6117" s="259"/>
      <c r="F6117" s="258"/>
      <c r="G6117" s="260"/>
      <c r="I6117" s="659"/>
    </row>
    <row r="6118" spans="1:9" ht="13.5" thickTop="1">
      <c r="A6118" s="245" t="s">
        <v>57</v>
      </c>
      <c r="B6118" s="455"/>
      <c r="C6118" s="248" t="s">
        <v>71</v>
      </c>
      <c r="D6118" s="515" t="s">
        <v>75</v>
      </c>
      <c r="E6118" s="248" t="s">
        <v>98</v>
      </c>
      <c r="F6118" s="249" t="s">
        <v>79</v>
      </c>
      <c r="G6118" s="250" t="s">
        <v>70</v>
      </c>
      <c r="I6118" s="659"/>
    </row>
    <row r="6119" spans="1:9">
      <c r="A6119" s="748" t="str">
        <f>IF(I6119=0,"",VLOOKUP(I6119,EQUIPOS,2,FALSE))</f>
        <v/>
      </c>
      <c r="B6119" s="749"/>
      <c r="C6119" s="195"/>
      <c r="D6119" s="494"/>
      <c r="E6119" s="252">
        <f>IF(I6119=0,0,VLOOKUP(I6119,EQUIPOS,4,FALSE))</f>
        <v>0</v>
      </c>
      <c r="F6119" s="230">
        <f>C6119*D6119*E6119</f>
        <v>0</v>
      </c>
      <c r="G6119" s="231"/>
      <c r="I6119" s="658"/>
    </row>
    <row r="6120" spans="1:9">
      <c r="A6120" s="748" t="str">
        <f>IF(I6120=0,"",VLOOKUP(I6120,EQUIPOS,2,FALSE))</f>
        <v/>
      </c>
      <c r="B6120" s="749"/>
      <c r="C6120" s="195"/>
      <c r="D6120" s="494"/>
      <c r="E6120" s="252">
        <f>IF(I6120=0,0,VLOOKUP(I6120,EQUIPOS,4,FALSE))</f>
        <v>0</v>
      </c>
      <c r="F6120" s="230">
        <f t="shared" ref="F6120:F6123" si="1117">C6120*D6120*E6120</f>
        <v>0</v>
      </c>
      <c r="G6120" s="232"/>
      <c r="I6120" s="658"/>
    </row>
    <row r="6121" spans="1:9">
      <c r="A6121" s="748" t="str">
        <f>IF(I6121=0,"",VLOOKUP(I6121,EQUIPOS,2,FALSE))</f>
        <v/>
      </c>
      <c r="B6121" s="749"/>
      <c r="C6121" s="195"/>
      <c r="D6121" s="494"/>
      <c r="E6121" s="252">
        <f>IF(I6121=0,0,VLOOKUP(I6121,EQUIPOS,4,FALSE))</f>
        <v>0</v>
      </c>
      <c r="F6121" s="230">
        <f t="shared" si="1117"/>
        <v>0</v>
      </c>
      <c r="G6121" s="232"/>
      <c r="I6121" s="658"/>
    </row>
    <row r="6122" spans="1:9">
      <c r="A6122" s="748" t="str">
        <f>IF(I6122=0,"",VLOOKUP(I6122,EQUIPOS,2,FALSE))</f>
        <v/>
      </c>
      <c r="B6122" s="749"/>
      <c r="C6122" s="195"/>
      <c r="D6122" s="494"/>
      <c r="E6122" s="252">
        <f>IF(I6122=0,0,VLOOKUP(I6122,EQUIPOS,4,FALSE))</f>
        <v>0</v>
      </c>
      <c r="F6122" s="230">
        <f t="shared" si="1117"/>
        <v>0</v>
      </c>
      <c r="G6122" s="232"/>
      <c r="I6122" s="658"/>
    </row>
    <row r="6123" spans="1:9">
      <c r="A6123" s="748" t="str">
        <f>IF(I6123=0,"",VLOOKUP(I6123,EQUIPOS,2,FALSE))</f>
        <v/>
      </c>
      <c r="B6123" s="749"/>
      <c r="C6123" s="195"/>
      <c r="D6123" s="494"/>
      <c r="E6123" s="252">
        <f>IF(I6123=0,0,VLOOKUP(I6123,EQUIPOS,4,FALSE))</f>
        <v>0</v>
      </c>
      <c r="F6123" s="230">
        <f t="shared" si="1117"/>
        <v>0</v>
      </c>
      <c r="G6123" s="233"/>
      <c r="I6123" s="658"/>
    </row>
    <row r="6124" spans="1:9" ht="30.75" customHeight="1" thickBot="1">
      <c r="A6124" s="234"/>
      <c r="B6124" s="456"/>
      <c r="C6124" s="235"/>
      <c r="D6124" s="503"/>
      <c r="E6124" s="261"/>
      <c r="F6124" s="238" t="s">
        <v>82</v>
      </c>
      <c r="G6124" s="262">
        <f>ROUND(SUM(F6119:F6123),0)</f>
        <v>0</v>
      </c>
      <c r="I6124" s="659"/>
    </row>
    <row r="6125" spans="1:9" ht="13.5" thickTop="1">
      <c r="A6125" s="240" t="s">
        <v>73</v>
      </c>
      <c r="B6125" s="446"/>
      <c r="C6125" s="241"/>
      <c r="D6125" s="509"/>
      <c r="E6125" s="243"/>
      <c r="F6125" s="242"/>
      <c r="G6125" s="244"/>
      <c r="I6125" s="659"/>
    </row>
    <row r="6126" spans="1:9" ht="26">
      <c r="A6126" s="245" t="s">
        <v>57</v>
      </c>
      <c r="B6126" s="454" t="s">
        <v>58</v>
      </c>
      <c r="C6126" s="247" t="s">
        <v>68</v>
      </c>
      <c r="D6126" s="515" t="s">
        <v>74</v>
      </c>
      <c r="E6126" s="248" t="s">
        <v>69</v>
      </c>
      <c r="F6126" s="249" t="s">
        <v>79</v>
      </c>
      <c r="G6126" s="250" t="s">
        <v>70</v>
      </c>
      <c r="H6126" s="220"/>
      <c r="I6126" s="657"/>
    </row>
    <row r="6127" spans="1:9">
      <c r="A6127" s="263" t="str">
        <f t="shared" ref="A6127:A6138" si="1118">IF(I6127=0,"",VLOOKUP(I6127,MANOOBRA,2,FALSE))</f>
        <v/>
      </c>
      <c r="B6127" s="444" t="str">
        <f t="shared" ref="B6127:B6138" si="1119">IF(I6127=0,"",VLOOKUP(I6127,MANOOBRA,3,FALSE))</f>
        <v/>
      </c>
      <c r="C6127" s="195"/>
      <c r="D6127" s="663"/>
      <c r="E6127" s="252">
        <f t="shared" ref="E6127:E6138" si="1120">IF(I6127=0,0,VLOOKUP(I6127,MANOOBRA,4,FALSE))</f>
        <v>0</v>
      </c>
      <c r="F6127" s="230">
        <f>IF(D6127=0,0,C6127*E6127/D6127)</f>
        <v>0</v>
      </c>
      <c r="G6127" s="231"/>
      <c r="I6127" s="658"/>
    </row>
    <row r="6128" spans="1:9">
      <c r="A6128" s="263" t="str">
        <f t="shared" si="1118"/>
        <v/>
      </c>
      <c r="B6128" s="444" t="str">
        <f t="shared" si="1119"/>
        <v/>
      </c>
      <c r="C6128" s="195"/>
      <c r="D6128" s="663"/>
      <c r="E6128" s="252">
        <f t="shared" si="1120"/>
        <v>0</v>
      </c>
      <c r="F6128" s="230">
        <f t="shared" ref="F6128:F6138" si="1121">IF(D6128=0,0,C6128*E6128/D6128)</f>
        <v>0</v>
      </c>
      <c r="G6128" s="232"/>
      <c r="I6128" s="658"/>
    </row>
    <row r="6129" spans="1:9">
      <c r="A6129" s="263" t="str">
        <f t="shared" si="1118"/>
        <v/>
      </c>
      <c r="B6129" s="444" t="str">
        <f t="shared" si="1119"/>
        <v/>
      </c>
      <c r="C6129" s="195"/>
      <c r="D6129" s="527"/>
      <c r="E6129" s="252">
        <f t="shared" si="1120"/>
        <v>0</v>
      </c>
      <c r="F6129" s="230">
        <f t="shared" si="1121"/>
        <v>0</v>
      </c>
      <c r="G6129" s="232"/>
      <c r="I6129" s="658"/>
    </row>
    <row r="6130" spans="1:9">
      <c r="A6130" s="263" t="str">
        <f t="shared" si="1118"/>
        <v/>
      </c>
      <c r="B6130" s="444" t="str">
        <f t="shared" si="1119"/>
        <v/>
      </c>
      <c r="C6130" s="195"/>
      <c r="D6130" s="527"/>
      <c r="E6130" s="252">
        <f t="shared" si="1120"/>
        <v>0</v>
      </c>
      <c r="F6130" s="230">
        <f t="shared" si="1121"/>
        <v>0</v>
      </c>
      <c r="G6130" s="232"/>
      <c r="I6130" s="658"/>
    </row>
    <row r="6131" spans="1:9">
      <c r="A6131" s="263" t="str">
        <f t="shared" si="1118"/>
        <v/>
      </c>
      <c r="B6131" s="444" t="str">
        <f t="shared" si="1119"/>
        <v/>
      </c>
      <c r="C6131" s="195"/>
      <c r="D6131" s="527"/>
      <c r="E6131" s="252">
        <f t="shared" si="1120"/>
        <v>0</v>
      </c>
      <c r="F6131" s="230">
        <f t="shared" si="1121"/>
        <v>0</v>
      </c>
      <c r="G6131" s="232"/>
      <c r="I6131" s="658"/>
    </row>
    <row r="6132" spans="1:9">
      <c r="A6132" s="263" t="str">
        <f t="shared" si="1118"/>
        <v/>
      </c>
      <c r="B6132" s="444" t="str">
        <f t="shared" si="1119"/>
        <v/>
      </c>
      <c r="C6132" s="195"/>
      <c r="D6132" s="527"/>
      <c r="E6132" s="252">
        <f t="shared" si="1120"/>
        <v>0</v>
      </c>
      <c r="F6132" s="230">
        <f t="shared" si="1121"/>
        <v>0</v>
      </c>
      <c r="G6132" s="232"/>
      <c r="I6132" s="658"/>
    </row>
    <row r="6133" spans="1:9">
      <c r="A6133" s="263" t="str">
        <f t="shared" si="1118"/>
        <v/>
      </c>
      <c r="B6133" s="444" t="str">
        <f t="shared" si="1119"/>
        <v/>
      </c>
      <c r="C6133" s="195"/>
      <c r="D6133" s="527"/>
      <c r="E6133" s="252">
        <f t="shared" si="1120"/>
        <v>0</v>
      </c>
      <c r="F6133" s="230">
        <f t="shared" si="1121"/>
        <v>0</v>
      </c>
      <c r="G6133" s="232"/>
      <c r="I6133" s="658"/>
    </row>
    <row r="6134" spans="1:9">
      <c r="A6134" s="263" t="str">
        <f t="shared" si="1118"/>
        <v/>
      </c>
      <c r="B6134" s="444" t="str">
        <f t="shared" si="1119"/>
        <v/>
      </c>
      <c r="C6134" s="195"/>
      <c r="D6134" s="527"/>
      <c r="E6134" s="252">
        <f t="shared" si="1120"/>
        <v>0</v>
      </c>
      <c r="F6134" s="230">
        <f t="shared" si="1121"/>
        <v>0</v>
      </c>
      <c r="G6134" s="232"/>
      <c r="I6134" s="658"/>
    </row>
    <row r="6135" spans="1:9">
      <c r="A6135" s="263" t="str">
        <f t="shared" si="1118"/>
        <v/>
      </c>
      <c r="B6135" s="444" t="str">
        <f t="shared" si="1119"/>
        <v/>
      </c>
      <c r="C6135" s="195"/>
      <c r="D6135" s="527"/>
      <c r="E6135" s="252">
        <f t="shared" si="1120"/>
        <v>0</v>
      </c>
      <c r="F6135" s="230">
        <f t="shared" si="1121"/>
        <v>0</v>
      </c>
      <c r="G6135" s="232"/>
      <c r="I6135" s="658"/>
    </row>
    <row r="6136" spans="1:9">
      <c r="A6136" s="263" t="str">
        <f t="shared" si="1118"/>
        <v/>
      </c>
      <c r="B6136" s="444" t="str">
        <f t="shared" si="1119"/>
        <v/>
      </c>
      <c r="C6136" s="195"/>
      <c r="D6136" s="527"/>
      <c r="E6136" s="252">
        <f t="shared" si="1120"/>
        <v>0</v>
      </c>
      <c r="F6136" s="230">
        <f t="shared" si="1121"/>
        <v>0</v>
      </c>
      <c r="G6136" s="232"/>
      <c r="I6136" s="658"/>
    </row>
    <row r="6137" spans="1:9">
      <c r="A6137" s="263" t="str">
        <f t="shared" si="1118"/>
        <v/>
      </c>
      <c r="B6137" s="444" t="str">
        <f t="shared" si="1119"/>
        <v/>
      </c>
      <c r="C6137" s="195"/>
      <c r="D6137" s="527"/>
      <c r="E6137" s="252">
        <f t="shared" si="1120"/>
        <v>0</v>
      </c>
      <c r="F6137" s="230">
        <f t="shared" si="1121"/>
        <v>0</v>
      </c>
      <c r="G6137" s="232"/>
      <c r="I6137" s="658"/>
    </row>
    <row r="6138" spans="1:9">
      <c r="A6138" s="263" t="str">
        <f t="shared" si="1118"/>
        <v/>
      </c>
      <c r="B6138" s="444" t="str">
        <f t="shared" si="1119"/>
        <v/>
      </c>
      <c r="C6138" s="195"/>
      <c r="D6138" s="527"/>
      <c r="E6138" s="252">
        <f t="shared" si="1120"/>
        <v>0</v>
      </c>
      <c r="F6138" s="230">
        <f t="shared" si="1121"/>
        <v>0</v>
      </c>
      <c r="G6138" s="233"/>
      <c r="I6138" s="658"/>
    </row>
    <row r="6139" spans="1:9" ht="31.5" customHeight="1" thickBot="1">
      <c r="A6139" s="234"/>
      <c r="B6139" s="456"/>
      <c r="C6139" s="235"/>
      <c r="D6139" s="237"/>
      <c r="E6139" s="237"/>
      <c r="F6139" s="238" t="s">
        <v>83</v>
      </c>
      <c r="G6139" s="262">
        <f>ROUND(SUM(F6127:F6138),0)</f>
        <v>0</v>
      </c>
      <c r="I6139" s="659"/>
    </row>
    <row r="6140" spans="1:9" ht="13.5" thickTop="1">
      <c r="A6140" s="186" t="s">
        <v>76</v>
      </c>
      <c r="B6140" s="446"/>
      <c r="C6140" s="241"/>
      <c r="D6140" s="243"/>
      <c r="E6140" s="243"/>
      <c r="F6140" s="242"/>
      <c r="G6140" s="244"/>
      <c r="I6140" s="659"/>
    </row>
    <row r="6141" spans="1:9">
      <c r="A6141" s="245" t="s">
        <v>57</v>
      </c>
      <c r="B6141" s="455"/>
      <c r="C6141" s="246"/>
      <c r="D6141" s="317"/>
      <c r="E6141" s="248" t="s">
        <v>77</v>
      </c>
      <c r="F6141" s="249" t="s">
        <v>78</v>
      </c>
      <c r="G6141" s="264" t="s">
        <v>77</v>
      </c>
      <c r="H6141" s="220"/>
      <c r="I6141" s="657"/>
    </row>
    <row r="6142" spans="1:9">
      <c r="A6142" s="185" t="s">
        <v>87</v>
      </c>
      <c r="B6142" s="453"/>
      <c r="C6142" s="265"/>
      <c r="D6142" s="318"/>
      <c r="E6142" s="229">
        <f>ROUND(SUM(G6101,G6116,G6124,G6139),2)</f>
        <v>0</v>
      </c>
      <c r="F6142" s="266">
        <f>A</f>
        <v>0</v>
      </c>
      <c r="G6142" s="267">
        <f>E6142*F6142</f>
        <v>0</v>
      </c>
      <c r="I6142" s="659"/>
    </row>
    <row r="6143" spans="1:9">
      <c r="A6143" s="185" t="s">
        <v>85</v>
      </c>
      <c r="B6143" s="453"/>
      <c r="C6143" s="265"/>
      <c r="D6143" s="318"/>
      <c r="E6143" s="229">
        <f>SUM(G6101,G6116,G6124,G6139)</f>
        <v>0</v>
      </c>
      <c r="F6143" s="266">
        <f>I</f>
        <v>0</v>
      </c>
      <c r="G6143" s="267">
        <f>E6143*F6143</f>
        <v>0</v>
      </c>
      <c r="I6143" s="659"/>
    </row>
    <row r="6144" spans="1:9">
      <c r="A6144" s="185" t="s">
        <v>86</v>
      </c>
      <c r="B6144" s="453"/>
      <c r="C6144" s="265"/>
      <c r="D6144" s="318"/>
      <c r="E6144" s="229">
        <f>SUM(G6101,G6116,G6124,G6139)</f>
        <v>0</v>
      </c>
      <c r="F6144" s="266">
        <f>U</f>
        <v>0</v>
      </c>
      <c r="G6144" s="267">
        <f>E6144*F6144</f>
        <v>0</v>
      </c>
      <c r="I6144" s="659"/>
    </row>
    <row r="6145" spans="1:16" ht="33" customHeight="1" thickBot="1">
      <c r="A6145" s="234"/>
      <c r="B6145" s="456"/>
      <c r="C6145" s="235"/>
      <c r="D6145" s="237"/>
      <c r="E6145" s="237"/>
      <c r="F6145" s="268" t="s">
        <v>84</v>
      </c>
      <c r="G6145" s="262">
        <f>SUM(G6142:G6144)</f>
        <v>0</v>
      </c>
      <c r="I6145" s="659"/>
      <c r="J6145" s="295"/>
      <c r="K6145" s="296"/>
      <c r="L6145" s="296"/>
      <c r="M6145" s="296"/>
      <c r="N6145" s="296"/>
      <c r="O6145" s="296"/>
    </row>
    <row r="6146" spans="1:16" s="211" customFormat="1" ht="14" thickTop="1" thickBot="1">
      <c r="A6146" s="269"/>
      <c r="B6146" s="443"/>
      <c r="C6146" s="270"/>
      <c r="D6146" s="319"/>
      <c r="E6146" s="271" t="s">
        <v>89</v>
      </c>
      <c r="F6146" s="272"/>
      <c r="G6146" s="273">
        <f>ROUND(SUM(G6101,G6116,G6124,G6139,G6145),0)</f>
        <v>0</v>
      </c>
      <c r="I6146" s="660"/>
      <c r="J6146" s="212" t="str">
        <f>B6085</f>
        <v>3,4,15</v>
      </c>
      <c r="K6146" s="274">
        <f>E6142</f>
        <v>0</v>
      </c>
      <c r="L6146" s="294">
        <f>G6142</f>
        <v>0</v>
      </c>
      <c r="M6146" s="294">
        <f>G6143</f>
        <v>0</v>
      </c>
      <c r="N6146" s="294">
        <f>G6144</f>
        <v>0</v>
      </c>
      <c r="O6146" s="299">
        <f>SUM(K6146:N6146)</f>
        <v>0</v>
      </c>
      <c r="P6146" s="294"/>
    </row>
    <row r="6147" spans="1:16" ht="13.5" thickTop="1">
      <c r="A6147" s="275" t="s">
        <v>97</v>
      </c>
      <c r="B6147" s="438"/>
      <c r="C6147" s="215"/>
      <c r="D6147" s="217"/>
      <c r="E6147" s="217"/>
      <c r="F6147" s="216"/>
      <c r="G6147" s="219"/>
      <c r="I6147" s="659"/>
      <c r="P6147" s="294"/>
    </row>
    <row r="6148" spans="1:16">
      <c r="A6148" s="275"/>
      <c r="B6148" s="452"/>
      <c r="C6148" s="276"/>
      <c r="D6148" s="320"/>
      <c r="E6148" s="217"/>
      <c r="F6148" s="216"/>
      <c r="G6148" s="277">
        <f ca="1">TODAY()</f>
        <v>44839</v>
      </c>
      <c r="I6148" s="659"/>
      <c r="P6148" s="294"/>
    </row>
    <row r="6149" spans="1:16" ht="13.5" thickBot="1">
      <c r="A6149" s="234"/>
      <c r="B6149" s="456"/>
      <c r="C6149" s="235"/>
      <c r="D6149" s="237"/>
      <c r="E6149" s="237"/>
      <c r="F6149" s="236"/>
      <c r="G6149" s="278"/>
      <c r="I6149" s="659"/>
      <c r="P6149" s="294"/>
    </row>
    <row r="6150" spans="1:16" s="199" customFormat="1" ht="13.5" thickTop="1">
      <c r="A6150" s="196" t="s">
        <v>109</v>
      </c>
      <c r="B6150" s="458"/>
      <c r="C6150" s="196"/>
      <c r="D6150" s="198"/>
      <c r="E6150" s="198"/>
      <c r="F6150" s="197"/>
      <c r="G6150" s="197"/>
      <c r="I6150" s="321"/>
      <c r="J6150" s="200"/>
      <c r="O6150" s="297"/>
    </row>
    <row r="6151" spans="1:16" s="199" customFormat="1">
      <c r="A6151" s="196" t="str">
        <f>CONCATENATE('Prestaciones y AIU'!A5905," ANALISIS DE PRECIOS UNITARIOS")</f>
        <v xml:space="preserve"> ANALISIS DE PRECIOS UNITARIOS</v>
      </c>
      <c r="B6151" s="458"/>
      <c r="C6151" s="196"/>
      <c r="D6151" s="198"/>
      <c r="E6151" s="198"/>
      <c r="F6151" s="197"/>
      <c r="G6151" s="197"/>
      <c r="I6151" s="321"/>
      <c r="J6151" s="200"/>
      <c r="O6151" s="297"/>
    </row>
    <row r="6152" spans="1:16" s="199" customFormat="1">
      <c r="A6152" s="196" t="str">
        <f>Objeto_LIC</f>
        <v>OPTIMIZACION DEL SISTEMA DE ABASTECIMIENTO (ADUCCION, PRETRATAMIENTO Y CONDUCCION) DEL MUNICPIO DE TAME, DEPARTAMENTO DE ARAUCA</v>
      </c>
      <c r="B6152" s="458"/>
      <c r="C6152" s="196"/>
      <c r="D6152" s="198"/>
      <c r="E6152" s="198"/>
      <c r="F6152" s="197"/>
      <c r="G6152" s="197"/>
      <c r="I6152" s="321"/>
      <c r="J6152" s="200"/>
      <c r="O6152" s="297"/>
    </row>
    <row r="6153" spans="1:16" s="199" customFormat="1">
      <c r="A6153" s="196"/>
      <c r="B6153" s="458"/>
      <c r="C6153" s="196"/>
      <c r="D6153" s="198"/>
      <c r="E6153" s="198"/>
      <c r="F6153" s="197"/>
      <c r="G6153" s="197"/>
      <c r="I6153" s="321"/>
      <c r="J6153" s="200"/>
      <c r="O6153" s="297"/>
    </row>
    <row r="6154" spans="1:16" ht="13.5" thickBot="1">
      <c r="A6154" s="201"/>
      <c r="B6154" s="448"/>
      <c r="C6154" s="201"/>
      <c r="D6154" s="203"/>
      <c r="E6154" s="203"/>
      <c r="F6154" s="202"/>
      <c r="G6154" s="202"/>
    </row>
    <row r="6155" spans="1:16" s="211" customFormat="1" ht="13.5" thickTop="1">
      <c r="A6155" s="206"/>
      <c r="B6155" s="457"/>
      <c r="C6155" s="207"/>
      <c r="D6155" s="209"/>
      <c r="E6155" s="209"/>
      <c r="F6155" s="208"/>
      <c r="G6155" s="210" t="s">
        <v>110</v>
      </c>
      <c r="I6155" s="323"/>
      <c r="J6155" s="212"/>
      <c r="O6155" s="297"/>
    </row>
    <row r="6156" spans="1:16">
      <c r="A6156" s="213" t="s">
        <v>62</v>
      </c>
      <c r="B6156" s="750">
        <f>Proponente</f>
        <v>0</v>
      </c>
      <c r="C6156" s="750"/>
      <c r="D6156" s="750"/>
      <c r="E6156" s="750"/>
      <c r="F6156" s="750"/>
      <c r="G6156" s="751"/>
    </row>
    <row r="6157" spans="1:16" ht="12.75" customHeight="1">
      <c r="A6157" s="213" t="s">
        <v>63</v>
      </c>
      <c r="B6157" s="470" t="s">
        <v>425</v>
      </c>
      <c r="C6157" s="750" t="str">
        <f>VLOOKUP(B6157,Presupuesto!$A$4:$B$106,2,FALSE)</f>
        <v xml:space="preserve">Señalizacion para identificación de cajas </v>
      </c>
      <c r="D6157" s="750"/>
      <c r="E6157" s="750"/>
      <c r="F6157" s="750"/>
      <c r="G6157" s="751"/>
    </row>
    <row r="6158" spans="1:16">
      <c r="A6158" s="214"/>
      <c r="B6158" s="438"/>
      <c r="C6158" s="215"/>
      <c r="D6158" s="217"/>
      <c r="E6158" s="217"/>
      <c r="F6158" s="218" t="s">
        <v>88</v>
      </c>
      <c r="G6158" s="582" t="str">
        <f>IF(B6157=0,"-",VLOOKUP(B6157,Presupuesto!$A$5:$C$119,3,FALSE))</f>
        <v>UND</v>
      </c>
      <c r="H6158" s="582"/>
      <c r="I6158" s="582"/>
      <c r="J6158" s="582"/>
      <c r="K6158" s="583"/>
    </row>
    <row r="6159" spans="1:16" ht="13.5" thickBot="1">
      <c r="A6159" s="213" t="s">
        <v>64</v>
      </c>
      <c r="B6159" s="438"/>
      <c r="C6159" s="215"/>
      <c r="D6159" s="217"/>
      <c r="E6159" s="217"/>
      <c r="F6159" s="216"/>
      <c r="G6159" s="219"/>
      <c r="I6159" s="324"/>
      <c r="J6159" s="295"/>
      <c r="K6159" s="296"/>
      <c r="L6159" s="296"/>
      <c r="M6159" s="296"/>
      <c r="N6159" s="296"/>
      <c r="O6159" s="296"/>
    </row>
    <row r="6160" spans="1:16" s="220" customFormat="1" ht="13.5" thickTop="1">
      <c r="A6160" s="221" t="s">
        <v>57</v>
      </c>
      <c r="B6160" s="447" t="s">
        <v>65</v>
      </c>
      <c r="C6160" s="222" t="s">
        <v>66</v>
      </c>
      <c r="D6160" s="223" t="s">
        <v>74</v>
      </c>
      <c r="E6160" s="224" t="s">
        <v>100</v>
      </c>
      <c r="F6160" s="224" t="s">
        <v>79</v>
      </c>
      <c r="G6160" s="225" t="s">
        <v>70</v>
      </c>
      <c r="I6160" s="657"/>
      <c r="J6160" s="226"/>
      <c r="O6160" s="296"/>
    </row>
    <row r="6161" spans="1:15">
      <c r="A6161" s="227" t="str">
        <f t="shared" ref="A6161:A6172" si="1122">IF(I6161=0,"-",VLOOKUP(I6161,EQUIPOS,2,FALSE))</f>
        <v>-</v>
      </c>
      <c r="B6161" s="228"/>
      <c r="C6161" s="228"/>
      <c r="D6161" s="494"/>
      <c r="E6161" s="229">
        <f t="shared" ref="E6161:E6172" si="1123">IF(I6161=0,0,VLOOKUP(I6161,EQUIPOS,4,FALSE))</f>
        <v>0</v>
      </c>
      <c r="F6161" s="230">
        <f t="shared" ref="F6161:F6172" si="1124">IF(D6161=0,0,E6161/D6161)</f>
        <v>0</v>
      </c>
      <c r="G6161" s="231"/>
      <c r="I6161" s="658"/>
    </row>
    <row r="6162" spans="1:15">
      <c r="A6162" s="227" t="str">
        <f t="shared" si="1122"/>
        <v>-</v>
      </c>
      <c r="B6162" s="228"/>
      <c r="C6162" s="228"/>
      <c r="D6162" s="494"/>
      <c r="E6162" s="229">
        <f t="shared" si="1123"/>
        <v>0</v>
      </c>
      <c r="F6162" s="230">
        <f t="shared" si="1124"/>
        <v>0</v>
      </c>
      <c r="G6162" s="232"/>
      <c r="I6162" s="658"/>
    </row>
    <row r="6163" spans="1:15">
      <c r="A6163" s="227" t="str">
        <f t="shared" si="1122"/>
        <v>-</v>
      </c>
      <c r="B6163" s="228"/>
      <c r="C6163" s="228"/>
      <c r="D6163" s="494"/>
      <c r="E6163" s="229">
        <f t="shared" si="1123"/>
        <v>0</v>
      </c>
      <c r="F6163" s="230">
        <f t="shared" si="1124"/>
        <v>0</v>
      </c>
      <c r="G6163" s="232"/>
      <c r="I6163" s="658"/>
    </row>
    <row r="6164" spans="1:15">
      <c r="A6164" s="227" t="str">
        <f t="shared" si="1122"/>
        <v>-</v>
      </c>
      <c r="B6164" s="228"/>
      <c r="C6164" s="228"/>
      <c r="D6164" s="494"/>
      <c r="E6164" s="229">
        <f t="shared" si="1123"/>
        <v>0</v>
      </c>
      <c r="F6164" s="230">
        <f t="shared" si="1124"/>
        <v>0</v>
      </c>
      <c r="G6164" s="232"/>
      <c r="I6164" s="658"/>
    </row>
    <row r="6165" spans="1:15">
      <c r="A6165" s="227" t="str">
        <f t="shared" si="1122"/>
        <v>-</v>
      </c>
      <c r="B6165" s="228"/>
      <c r="C6165" s="228"/>
      <c r="D6165" s="494"/>
      <c r="E6165" s="229">
        <f t="shared" si="1123"/>
        <v>0</v>
      </c>
      <c r="F6165" s="230">
        <f t="shared" si="1124"/>
        <v>0</v>
      </c>
      <c r="G6165" s="232"/>
      <c r="I6165" s="658"/>
    </row>
    <row r="6166" spans="1:15">
      <c r="A6166" s="227" t="str">
        <f t="shared" si="1122"/>
        <v>-</v>
      </c>
      <c r="B6166" s="228"/>
      <c r="C6166" s="228"/>
      <c r="D6166" s="494"/>
      <c r="E6166" s="229">
        <f t="shared" si="1123"/>
        <v>0</v>
      </c>
      <c r="F6166" s="230">
        <f t="shared" si="1124"/>
        <v>0</v>
      </c>
      <c r="G6166" s="232"/>
      <c r="I6166" s="658"/>
    </row>
    <row r="6167" spans="1:15">
      <c r="A6167" s="227" t="str">
        <f t="shared" si="1122"/>
        <v>-</v>
      </c>
      <c r="B6167" s="228"/>
      <c r="C6167" s="228"/>
      <c r="D6167" s="494"/>
      <c r="E6167" s="229">
        <f t="shared" si="1123"/>
        <v>0</v>
      </c>
      <c r="F6167" s="230">
        <f t="shared" si="1124"/>
        <v>0</v>
      </c>
      <c r="G6167" s="232"/>
      <c r="I6167" s="658"/>
    </row>
    <row r="6168" spans="1:15">
      <c r="A6168" s="227" t="str">
        <f t="shared" si="1122"/>
        <v>-</v>
      </c>
      <c r="B6168" s="228"/>
      <c r="C6168" s="228"/>
      <c r="D6168" s="494"/>
      <c r="E6168" s="229">
        <f t="shared" si="1123"/>
        <v>0</v>
      </c>
      <c r="F6168" s="230">
        <f t="shared" si="1124"/>
        <v>0</v>
      </c>
      <c r="G6168" s="232"/>
      <c r="I6168" s="658"/>
    </row>
    <row r="6169" spans="1:15">
      <c r="A6169" s="227" t="str">
        <f t="shared" si="1122"/>
        <v>-</v>
      </c>
      <c r="B6169" s="228"/>
      <c r="C6169" s="228"/>
      <c r="D6169" s="494"/>
      <c r="E6169" s="229">
        <f t="shared" si="1123"/>
        <v>0</v>
      </c>
      <c r="F6169" s="230">
        <f t="shared" si="1124"/>
        <v>0</v>
      </c>
      <c r="G6169" s="232"/>
      <c r="I6169" s="658"/>
    </row>
    <row r="6170" spans="1:15">
      <c r="A6170" s="227" t="str">
        <f t="shared" si="1122"/>
        <v>-</v>
      </c>
      <c r="B6170" s="228"/>
      <c r="C6170" s="228"/>
      <c r="D6170" s="494"/>
      <c r="E6170" s="229">
        <f t="shared" si="1123"/>
        <v>0</v>
      </c>
      <c r="F6170" s="230">
        <f t="shared" si="1124"/>
        <v>0</v>
      </c>
      <c r="G6170" s="232"/>
      <c r="I6170" s="658"/>
    </row>
    <row r="6171" spans="1:15">
      <c r="A6171" s="227" t="str">
        <f t="shared" si="1122"/>
        <v>-</v>
      </c>
      <c r="B6171" s="228"/>
      <c r="C6171" s="228"/>
      <c r="D6171" s="494"/>
      <c r="E6171" s="229">
        <f t="shared" si="1123"/>
        <v>0</v>
      </c>
      <c r="F6171" s="230">
        <f t="shared" si="1124"/>
        <v>0</v>
      </c>
      <c r="G6171" s="232"/>
      <c r="I6171" s="658"/>
    </row>
    <row r="6172" spans="1:15">
      <c r="A6172" s="227" t="str">
        <f t="shared" si="1122"/>
        <v>-</v>
      </c>
      <c r="B6172" s="228"/>
      <c r="C6172" s="228"/>
      <c r="D6172" s="494"/>
      <c r="E6172" s="229">
        <f t="shared" si="1123"/>
        <v>0</v>
      </c>
      <c r="F6172" s="230">
        <f t="shared" si="1124"/>
        <v>0</v>
      </c>
      <c r="G6172" s="232"/>
      <c r="I6172" s="658"/>
    </row>
    <row r="6173" spans="1:15" ht="13.5" thickBot="1">
      <c r="A6173" s="234"/>
      <c r="B6173" s="456"/>
      <c r="C6173" s="235"/>
      <c r="D6173" s="503"/>
      <c r="E6173" s="237"/>
      <c r="F6173" s="238" t="s">
        <v>80</v>
      </c>
      <c r="G6173" s="239">
        <f>SUM(F6161:F6172)</f>
        <v>0</v>
      </c>
      <c r="I6173" s="659"/>
    </row>
    <row r="6174" spans="1:15" ht="13.5" thickTop="1">
      <c r="A6174" s="240" t="s">
        <v>67</v>
      </c>
      <c r="B6174" s="446"/>
      <c r="C6174" s="241"/>
      <c r="D6174" s="509"/>
      <c r="E6174" s="243"/>
      <c r="F6174" s="242"/>
      <c r="G6174" s="244"/>
      <c r="I6174" s="659"/>
    </row>
    <row r="6175" spans="1:15" s="220" customFormat="1" ht="26">
      <c r="A6175" s="245" t="s">
        <v>57</v>
      </c>
      <c r="B6175" s="455"/>
      <c r="C6175" s="247" t="s">
        <v>58</v>
      </c>
      <c r="D6175" s="515" t="s">
        <v>68</v>
      </c>
      <c r="E6175" s="248" t="s">
        <v>69</v>
      </c>
      <c r="F6175" s="249" t="s">
        <v>79</v>
      </c>
      <c r="G6175" s="250" t="s">
        <v>70</v>
      </c>
      <c r="I6175" s="657"/>
      <c r="J6175" s="226"/>
      <c r="O6175" s="296"/>
    </row>
    <row r="6176" spans="1:15">
      <c r="A6176" s="748" t="str">
        <f t="shared" ref="A6176:A6187" si="1125">IF(I6176=0,"",VLOOKUP(I6176,MATERIALES,2,FALSE))</f>
        <v/>
      </c>
      <c r="B6176" s="749"/>
      <c r="C6176" s="251" t="str">
        <f t="shared" ref="C6176:C6184" si="1126">IF(I6176=0,"",VLOOKUP(I6176,MATERIALES,3,FALSE))</f>
        <v/>
      </c>
      <c r="D6176" s="494"/>
      <c r="E6176" s="252">
        <f t="shared" ref="E6176:E6187" si="1127">IF(I6176=0,0,VLOOKUP(I6176,MATERIALES,4,FALSE))</f>
        <v>0</v>
      </c>
      <c r="F6176" s="230">
        <f>D6176*E6176</f>
        <v>0</v>
      </c>
      <c r="G6176" s="231"/>
      <c r="I6176" s="658"/>
    </row>
    <row r="6177" spans="1:9">
      <c r="A6177" s="748" t="str">
        <f t="shared" si="1125"/>
        <v/>
      </c>
      <c r="B6177" s="749"/>
      <c r="C6177" s="251" t="str">
        <f t="shared" si="1126"/>
        <v/>
      </c>
      <c r="D6177" s="494"/>
      <c r="E6177" s="252">
        <f t="shared" si="1127"/>
        <v>0</v>
      </c>
      <c r="F6177" s="230">
        <f t="shared" ref="F6177:F6187" si="1128">D6177*E6177</f>
        <v>0</v>
      </c>
      <c r="G6177" s="232"/>
      <c r="I6177" s="661"/>
    </row>
    <row r="6178" spans="1:9">
      <c r="A6178" s="748" t="str">
        <f t="shared" si="1125"/>
        <v/>
      </c>
      <c r="B6178" s="749"/>
      <c r="C6178" s="251" t="str">
        <f t="shared" si="1126"/>
        <v/>
      </c>
      <c r="D6178" s="494"/>
      <c r="E6178" s="252">
        <f t="shared" si="1127"/>
        <v>0</v>
      </c>
      <c r="F6178" s="230">
        <f t="shared" si="1128"/>
        <v>0</v>
      </c>
      <c r="G6178" s="232"/>
      <c r="I6178" s="661"/>
    </row>
    <row r="6179" spans="1:9">
      <c r="A6179" s="748" t="str">
        <f t="shared" si="1125"/>
        <v/>
      </c>
      <c r="B6179" s="749"/>
      <c r="C6179" s="251" t="str">
        <f t="shared" si="1126"/>
        <v/>
      </c>
      <c r="D6179" s="494"/>
      <c r="E6179" s="252">
        <f t="shared" si="1127"/>
        <v>0</v>
      </c>
      <c r="F6179" s="230">
        <f t="shared" si="1128"/>
        <v>0</v>
      </c>
      <c r="G6179" s="232"/>
      <c r="I6179" s="658"/>
    </row>
    <row r="6180" spans="1:9">
      <c r="A6180" s="748" t="str">
        <f t="shared" si="1125"/>
        <v/>
      </c>
      <c r="B6180" s="749"/>
      <c r="C6180" s="251" t="str">
        <f t="shared" si="1126"/>
        <v/>
      </c>
      <c r="D6180" s="494"/>
      <c r="E6180" s="252">
        <f t="shared" si="1127"/>
        <v>0</v>
      </c>
      <c r="F6180" s="230">
        <f t="shared" si="1128"/>
        <v>0</v>
      </c>
      <c r="G6180" s="232"/>
      <c r="I6180" s="658"/>
    </row>
    <row r="6181" spans="1:9">
      <c r="A6181" s="748" t="str">
        <f t="shared" si="1125"/>
        <v/>
      </c>
      <c r="B6181" s="749"/>
      <c r="C6181" s="251" t="str">
        <f t="shared" si="1126"/>
        <v/>
      </c>
      <c r="D6181" s="494"/>
      <c r="E6181" s="252">
        <f t="shared" si="1127"/>
        <v>0</v>
      </c>
      <c r="F6181" s="230">
        <f t="shared" si="1128"/>
        <v>0</v>
      </c>
      <c r="G6181" s="232"/>
      <c r="I6181" s="658"/>
    </row>
    <row r="6182" spans="1:9">
      <c r="A6182" s="748" t="str">
        <f t="shared" si="1125"/>
        <v/>
      </c>
      <c r="B6182" s="749"/>
      <c r="C6182" s="251" t="str">
        <f t="shared" si="1126"/>
        <v/>
      </c>
      <c r="D6182" s="494"/>
      <c r="E6182" s="252">
        <f t="shared" si="1127"/>
        <v>0</v>
      </c>
      <c r="F6182" s="230">
        <f t="shared" si="1128"/>
        <v>0</v>
      </c>
      <c r="G6182" s="232"/>
      <c r="I6182" s="658"/>
    </row>
    <row r="6183" spans="1:9">
      <c r="A6183" s="748" t="str">
        <f t="shared" si="1125"/>
        <v/>
      </c>
      <c r="B6183" s="749"/>
      <c r="C6183" s="251" t="str">
        <f t="shared" si="1126"/>
        <v/>
      </c>
      <c r="D6183" s="494"/>
      <c r="E6183" s="252">
        <f t="shared" si="1127"/>
        <v>0</v>
      </c>
      <c r="F6183" s="230">
        <f t="shared" si="1128"/>
        <v>0</v>
      </c>
      <c r="G6183" s="253"/>
      <c r="I6183" s="658"/>
    </row>
    <row r="6184" spans="1:9">
      <c r="A6184" s="748" t="str">
        <f t="shared" si="1125"/>
        <v/>
      </c>
      <c r="B6184" s="749"/>
      <c r="C6184" s="251" t="str">
        <f t="shared" si="1126"/>
        <v/>
      </c>
      <c r="D6184" s="494"/>
      <c r="E6184" s="252">
        <f t="shared" si="1127"/>
        <v>0</v>
      </c>
      <c r="F6184" s="230">
        <f t="shared" si="1128"/>
        <v>0</v>
      </c>
      <c r="G6184" s="232"/>
      <c r="I6184" s="658"/>
    </row>
    <row r="6185" spans="1:9">
      <c r="A6185" s="748" t="str">
        <f t="shared" si="1125"/>
        <v/>
      </c>
      <c r="B6185" s="749"/>
      <c r="C6185" s="251"/>
      <c r="D6185" s="494"/>
      <c r="E6185" s="252">
        <f t="shared" si="1127"/>
        <v>0</v>
      </c>
      <c r="F6185" s="230">
        <f t="shared" si="1128"/>
        <v>0</v>
      </c>
      <c r="G6185" s="232"/>
      <c r="I6185" s="658"/>
    </row>
    <row r="6186" spans="1:9">
      <c r="A6186" s="748" t="str">
        <f t="shared" si="1125"/>
        <v/>
      </c>
      <c r="B6186" s="749"/>
      <c r="C6186" s="251"/>
      <c r="D6186" s="494"/>
      <c r="E6186" s="252">
        <f t="shared" si="1127"/>
        <v>0</v>
      </c>
      <c r="F6186" s="230">
        <f t="shared" si="1128"/>
        <v>0</v>
      </c>
      <c r="G6186" s="232"/>
      <c r="I6186" s="658"/>
    </row>
    <row r="6187" spans="1:9">
      <c r="A6187" s="748" t="str">
        <f t="shared" si="1125"/>
        <v/>
      </c>
      <c r="B6187" s="749"/>
      <c r="C6187" s="251" t="str">
        <f t="shared" ref="C6187" si="1129">IF(I6187=0,"",VLOOKUP(I6187,MATERIALES,3,FALSE))</f>
        <v/>
      </c>
      <c r="D6187" s="494"/>
      <c r="E6187" s="252">
        <f t="shared" si="1127"/>
        <v>0</v>
      </c>
      <c r="F6187" s="230">
        <f t="shared" si="1128"/>
        <v>0</v>
      </c>
      <c r="G6187" s="233"/>
      <c r="I6187" s="658"/>
    </row>
    <row r="6188" spans="1:9" ht="26.25" customHeight="1" thickBot="1">
      <c r="A6188" s="214"/>
      <c r="B6188" s="438"/>
      <c r="C6188" s="215"/>
      <c r="D6188" s="483"/>
      <c r="E6188" s="254"/>
      <c r="F6188" s="255" t="s">
        <v>81</v>
      </c>
      <c r="G6188" s="253">
        <f>ROUND(SUM(F6176:F6187),0)</f>
        <v>0</v>
      </c>
      <c r="I6188" s="659"/>
    </row>
    <row r="6189" spans="1:9" ht="14" thickTop="1" thickBot="1">
      <c r="A6189" s="256" t="s">
        <v>72</v>
      </c>
      <c r="B6189" s="445"/>
      <c r="C6189" s="257"/>
      <c r="D6189" s="523"/>
      <c r="E6189" s="259"/>
      <c r="F6189" s="258"/>
      <c r="G6189" s="260"/>
      <c r="I6189" s="659"/>
    </row>
    <row r="6190" spans="1:9" ht="13.5" thickTop="1">
      <c r="A6190" s="245" t="s">
        <v>57</v>
      </c>
      <c r="B6190" s="455"/>
      <c r="C6190" s="248" t="s">
        <v>71</v>
      </c>
      <c r="D6190" s="515" t="s">
        <v>75</v>
      </c>
      <c r="E6190" s="248" t="s">
        <v>98</v>
      </c>
      <c r="F6190" s="249" t="s">
        <v>79</v>
      </c>
      <c r="G6190" s="250" t="s">
        <v>70</v>
      </c>
      <c r="I6190" s="659"/>
    </row>
    <row r="6191" spans="1:9">
      <c r="A6191" s="748" t="str">
        <f>IF(I6191=0,"",VLOOKUP(I6191,EQUIPOS,2,FALSE))</f>
        <v/>
      </c>
      <c r="B6191" s="749"/>
      <c r="C6191" s="195"/>
      <c r="D6191" s="494"/>
      <c r="E6191" s="252">
        <f>IF(I6191=0,0,VLOOKUP(I6191,EQUIPOS,4,FALSE))</f>
        <v>0</v>
      </c>
      <c r="F6191" s="230">
        <f>C6191*D6191*E6191</f>
        <v>0</v>
      </c>
      <c r="G6191" s="231"/>
      <c r="I6191" s="658"/>
    </row>
    <row r="6192" spans="1:9">
      <c r="A6192" s="748" t="str">
        <f>IF(I6192=0,"",VLOOKUP(I6192,EQUIPOS,2,FALSE))</f>
        <v/>
      </c>
      <c r="B6192" s="749"/>
      <c r="C6192" s="195"/>
      <c r="D6192" s="494"/>
      <c r="E6192" s="252">
        <f>IF(I6192=0,0,VLOOKUP(I6192,EQUIPOS,4,FALSE))</f>
        <v>0</v>
      </c>
      <c r="F6192" s="230">
        <f t="shared" ref="F6192:F6195" si="1130">C6192*D6192*E6192</f>
        <v>0</v>
      </c>
      <c r="G6192" s="232"/>
      <c r="I6192" s="658"/>
    </row>
    <row r="6193" spans="1:9">
      <c r="A6193" s="748" t="str">
        <f>IF(I6193=0,"",VLOOKUP(I6193,EQUIPOS,2,FALSE))</f>
        <v/>
      </c>
      <c r="B6193" s="749"/>
      <c r="C6193" s="195"/>
      <c r="D6193" s="494"/>
      <c r="E6193" s="252">
        <f>IF(I6193=0,0,VLOOKUP(I6193,EQUIPOS,4,FALSE))</f>
        <v>0</v>
      </c>
      <c r="F6193" s="230">
        <f t="shared" si="1130"/>
        <v>0</v>
      </c>
      <c r="G6193" s="232"/>
      <c r="I6193" s="658"/>
    </row>
    <row r="6194" spans="1:9">
      <c r="A6194" s="748" t="str">
        <f>IF(I6194=0,"",VLOOKUP(I6194,EQUIPOS,2,FALSE))</f>
        <v/>
      </c>
      <c r="B6194" s="749"/>
      <c r="C6194" s="195"/>
      <c r="D6194" s="494"/>
      <c r="E6194" s="252">
        <f>IF(I6194=0,0,VLOOKUP(I6194,EQUIPOS,4,FALSE))</f>
        <v>0</v>
      </c>
      <c r="F6194" s="230">
        <f t="shared" si="1130"/>
        <v>0</v>
      </c>
      <c r="G6194" s="232"/>
      <c r="I6194" s="658"/>
    </row>
    <row r="6195" spans="1:9">
      <c r="A6195" s="748" t="str">
        <f>IF(I6195=0,"",VLOOKUP(I6195,EQUIPOS,2,FALSE))</f>
        <v/>
      </c>
      <c r="B6195" s="749"/>
      <c r="C6195" s="195"/>
      <c r="D6195" s="494"/>
      <c r="E6195" s="252">
        <f>IF(I6195=0,0,VLOOKUP(I6195,EQUIPOS,4,FALSE))</f>
        <v>0</v>
      </c>
      <c r="F6195" s="230">
        <f t="shared" si="1130"/>
        <v>0</v>
      </c>
      <c r="G6195" s="233"/>
      <c r="I6195" s="658"/>
    </row>
    <row r="6196" spans="1:9" ht="30.75" customHeight="1" thickBot="1">
      <c r="A6196" s="234"/>
      <c r="B6196" s="456"/>
      <c r="C6196" s="235"/>
      <c r="D6196" s="503"/>
      <c r="E6196" s="261"/>
      <c r="F6196" s="238" t="s">
        <v>82</v>
      </c>
      <c r="G6196" s="262">
        <f>SUM(F6191:F6195)</f>
        <v>0</v>
      </c>
      <c r="I6196" s="659"/>
    </row>
    <row r="6197" spans="1:9" ht="13.5" thickTop="1">
      <c r="A6197" s="240" t="s">
        <v>73</v>
      </c>
      <c r="B6197" s="446"/>
      <c r="C6197" s="241"/>
      <c r="D6197" s="509"/>
      <c r="E6197" s="243"/>
      <c r="F6197" s="242"/>
      <c r="G6197" s="244"/>
      <c r="I6197" s="659"/>
    </row>
    <row r="6198" spans="1:9" ht="26">
      <c r="A6198" s="245" t="s">
        <v>57</v>
      </c>
      <c r="B6198" s="454" t="s">
        <v>58</v>
      </c>
      <c r="C6198" s="247" t="s">
        <v>68</v>
      </c>
      <c r="D6198" s="515" t="s">
        <v>74</v>
      </c>
      <c r="E6198" s="248" t="s">
        <v>69</v>
      </c>
      <c r="F6198" s="249" t="s">
        <v>79</v>
      </c>
      <c r="G6198" s="250" t="s">
        <v>70</v>
      </c>
      <c r="H6198" s="220"/>
      <c r="I6198" s="657"/>
    </row>
    <row r="6199" spans="1:9">
      <c r="A6199" s="263" t="str">
        <f t="shared" ref="A6199:A6210" si="1131">IF(I6199=0,"",VLOOKUP(I6199,MANOOBRA,2,FALSE))</f>
        <v/>
      </c>
      <c r="B6199" s="444" t="str">
        <f t="shared" ref="B6199:B6210" si="1132">IF(I6199=0,"",VLOOKUP(I6199,MANOOBRA,3,FALSE))</f>
        <v/>
      </c>
      <c r="C6199" s="195"/>
      <c r="D6199" s="563"/>
      <c r="E6199" s="252">
        <f t="shared" ref="E6199:E6210" si="1133">IF(I6199=0,0,VLOOKUP(I6199,MANOOBRA,4,FALSE))</f>
        <v>0</v>
      </c>
      <c r="F6199" s="230">
        <f>IF(D6199=0,0,C6199*E6199/D6199)</f>
        <v>0</v>
      </c>
      <c r="G6199" s="231"/>
      <c r="I6199" s="658"/>
    </row>
    <row r="6200" spans="1:9">
      <c r="A6200" s="263" t="str">
        <f t="shared" si="1131"/>
        <v/>
      </c>
      <c r="B6200" s="444" t="str">
        <f t="shared" si="1132"/>
        <v/>
      </c>
      <c r="C6200" s="195"/>
      <c r="D6200" s="563"/>
      <c r="E6200" s="252">
        <f t="shared" si="1133"/>
        <v>0</v>
      </c>
      <c r="F6200" s="230">
        <f t="shared" ref="F6200:F6210" si="1134">IF(D6200=0,0,C6200*E6200/D6200)</f>
        <v>0</v>
      </c>
      <c r="G6200" s="232"/>
      <c r="I6200" s="658"/>
    </row>
    <row r="6201" spans="1:9">
      <c r="A6201" s="263" t="str">
        <f t="shared" si="1131"/>
        <v/>
      </c>
      <c r="B6201" s="444" t="str">
        <f t="shared" si="1132"/>
        <v/>
      </c>
      <c r="C6201" s="195"/>
      <c r="D6201" s="527"/>
      <c r="E6201" s="252">
        <f t="shared" si="1133"/>
        <v>0</v>
      </c>
      <c r="F6201" s="230">
        <f t="shared" si="1134"/>
        <v>0</v>
      </c>
      <c r="G6201" s="232"/>
      <c r="I6201" s="658"/>
    </row>
    <row r="6202" spans="1:9">
      <c r="A6202" s="263" t="str">
        <f t="shared" si="1131"/>
        <v/>
      </c>
      <c r="B6202" s="444" t="str">
        <f t="shared" si="1132"/>
        <v/>
      </c>
      <c r="C6202" s="195"/>
      <c r="D6202" s="527"/>
      <c r="E6202" s="252">
        <f t="shared" si="1133"/>
        <v>0</v>
      </c>
      <c r="F6202" s="230">
        <f t="shared" si="1134"/>
        <v>0</v>
      </c>
      <c r="G6202" s="232"/>
      <c r="I6202" s="658"/>
    </row>
    <row r="6203" spans="1:9">
      <c r="A6203" s="263" t="str">
        <f t="shared" si="1131"/>
        <v/>
      </c>
      <c r="B6203" s="444" t="str">
        <f t="shared" si="1132"/>
        <v/>
      </c>
      <c r="C6203" s="195"/>
      <c r="D6203" s="527"/>
      <c r="E6203" s="252">
        <f t="shared" si="1133"/>
        <v>0</v>
      </c>
      <c r="F6203" s="230">
        <f t="shared" si="1134"/>
        <v>0</v>
      </c>
      <c r="G6203" s="232"/>
      <c r="I6203" s="658"/>
    </row>
    <row r="6204" spans="1:9">
      <c r="A6204" s="263" t="str">
        <f t="shared" si="1131"/>
        <v/>
      </c>
      <c r="B6204" s="444" t="str">
        <f t="shared" si="1132"/>
        <v/>
      </c>
      <c r="C6204" s="195"/>
      <c r="D6204" s="527"/>
      <c r="E6204" s="252">
        <f t="shared" si="1133"/>
        <v>0</v>
      </c>
      <c r="F6204" s="230">
        <f t="shared" si="1134"/>
        <v>0</v>
      </c>
      <c r="G6204" s="232"/>
      <c r="I6204" s="658"/>
    </row>
    <row r="6205" spans="1:9">
      <c r="A6205" s="263" t="str">
        <f t="shared" si="1131"/>
        <v/>
      </c>
      <c r="B6205" s="444" t="str">
        <f t="shared" si="1132"/>
        <v/>
      </c>
      <c r="C6205" s="195"/>
      <c r="D6205" s="527"/>
      <c r="E6205" s="252">
        <f t="shared" si="1133"/>
        <v>0</v>
      </c>
      <c r="F6205" s="230">
        <f t="shared" si="1134"/>
        <v>0</v>
      </c>
      <c r="G6205" s="232"/>
      <c r="I6205" s="658"/>
    </row>
    <row r="6206" spans="1:9">
      <c r="A6206" s="263" t="str">
        <f t="shared" si="1131"/>
        <v/>
      </c>
      <c r="B6206" s="444" t="str">
        <f t="shared" si="1132"/>
        <v/>
      </c>
      <c r="C6206" s="195"/>
      <c r="D6206" s="527"/>
      <c r="E6206" s="252">
        <f t="shared" si="1133"/>
        <v>0</v>
      </c>
      <c r="F6206" s="230">
        <f t="shared" si="1134"/>
        <v>0</v>
      </c>
      <c r="G6206" s="232"/>
      <c r="I6206" s="658"/>
    </row>
    <row r="6207" spans="1:9">
      <c r="A6207" s="263" t="str">
        <f t="shared" si="1131"/>
        <v/>
      </c>
      <c r="B6207" s="444" t="str">
        <f t="shared" si="1132"/>
        <v/>
      </c>
      <c r="C6207" s="195"/>
      <c r="D6207" s="527"/>
      <c r="E6207" s="252">
        <f t="shared" si="1133"/>
        <v>0</v>
      </c>
      <c r="F6207" s="230">
        <f t="shared" si="1134"/>
        <v>0</v>
      </c>
      <c r="G6207" s="232"/>
      <c r="I6207" s="658"/>
    </row>
    <row r="6208" spans="1:9">
      <c r="A6208" s="263" t="str">
        <f t="shared" si="1131"/>
        <v/>
      </c>
      <c r="B6208" s="444" t="str">
        <f t="shared" si="1132"/>
        <v/>
      </c>
      <c r="C6208" s="195"/>
      <c r="D6208" s="527"/>
      <c r="E6208" s="252">
        <f t="shared" si="1133"/>
        <v>0</v>
      </c>
      <c r="F6208" s="230">
        <f t="shared" si="1134"/>
        <v>0</v>
      </c>
      <c r="G6208" s="232"/>
      <c r="I6208" s="658"/>
    </row>
    <row r="6209" spans="1:16">
      <c r="A6209" s="263" t="str">
        <f t="shared" si="1131"/>
        <v/>
      </c>
      <c r="B6209" s="444" t="str">
        <f t="shared" si="1132"/>
        <v/>
      </c>
      <c r="C6209" s="195"/>
      <c r="D6209" s="527"/>
      <c r="E6209" s="252">
        <f t="shared" si="1133"/>
        <v>0</v>
      </c>
      <c r="F6209" s="230">
        <f t="shared" si="1134"/>
        <v>0</v>
      </c>
      <c r="G6209" s="232"/>
      <c r="I6209" s="658"/>
    </row>
    <row r="6210" spans="1:16">
      <c r="A6210" s="263" t="str">
        <f t="shared" si="1131"/>
        <v/>
      </c>
      <c r="B6210" s="444" t="str">
        <f t="shared" si="1132"/>
        <v/>
      </c>
      <c r="C6210" s="195"/>
      <c r="D6210" s="195"/>
      <c r="E6210" s="252">
        <f t="shared" si="1133"/>
        <v>0</v>
      </c>
      <c r="F6210" s="230">
        <f t="shared" si="1134"/>
        <v>0</v>
      </c>
      <c r="G6210" s="233"/>
      <c r="I6210" s="658"/>
    </row>
    <row r="6211" spans="1:16" ht="31.5" customHeight="1" thickBot="1">
      <c r="A6211" s="234"/>
      <c r="B6211" s="456"/>
      <c r="C6211" s="235"/>
      <c r="D6211" s="237"/>
      <c r="E6211" s="237"/>
      <c r="F6211" s="238" t="s">
        <v>83</v>
      </c>
      <c r="G6211" s="262">
        <f>ROUND(SUM(F6199:F6210),0)</f>
        <v>0</v>
      </c>
      <c r="I6211" s="659"/>
    </row>
    <row r="6212" spans="1:16" ht="13.5" thickTop="1">
      <c r="A6212" s="186" t="s">
        <v>76</v>
      </c>
      <c r="B6212" s="446"/>
      <c r="C6212" s="241"/>
      <c r="D6212" s="243"/>
      <c r="E6212" s="243"/>
      <c r="F6212" s="242"/>
      <c r="G6212" s="244"/>
      <c r="I6212" s="659"/>
    </row>
    <row r="6213" spans="1:16">
      <c r="A6213" s="245" t="s">
        <v>57</v>
      </c>
      <c r="B6213" s="455"/>
      <c r="C6213" s="246"/>
      <c r="D6213" s="317"/>
      <c r="E6213" s="248" t="s">
        <v>77</v>
      </c>
      <c r="F6213" s="249" t="s">
        <v>78</v>
      </c>
      <c r="G6213" s="264" t="s">
        <v>77</v>
      </c>
      <c r="H6213" s="220"/>
      <c r="I6213" s="657"/>
    </row>
    <row r="6214" spans="1:16">
      <c r="A6214" s="185" t="s">
        <v>87</v>
      </c>
      <c r="B6214" s="453"/>
      <c r="C6214" s="265"/>
      <c r="D6214" s="318"/>
      <c r="E6214" s="229">
        <f>ROUND(SUM(G6173,G6188,G6196,G6211),2)</f>
        <v>0</v>
      </c>
      <c r="F6214" s="266">
        <f>A</f>
        <v>0</v>
      </c>
      <c r="G6214" s="267">
        <f>E6214*F6214</f>
        <v>0</v>
      </c>
      <c r="I6214" s="659"/>
    </row>
    <row r="6215" spans="1:16">
      <c r="A6215" s="185" t="s">
        <v>85</v>
      </c>
      <c r="B6215" s="453"/>
      <c r="C6215" s="265"/>
      <c r="D6215" s="318"/>
      <c r="E6215" s="229">
        <f>SUM(G6173,G6188,G6196,G6211)</f>
        <v>0</v>
      </c>
      <c r="F6215" s="266">
        <f>I</f>
        <v>0</v>
      </c>
      <c r="G6215" s="267">
        <f>E6215*F6215</f>
        <v>0</v>
      </c>
      <c r="I6215" s="659"/>
    </row>
    <row r="6216" spans="1:16">
      <c r="A6216" s="185" t="s">
        <v>86</v>
      </c>
      <c r="B6216" s="453"/>
      <c r="C6216" s="265"/>
      <c r="D6216" s="318"/>
      <c r="E6216" s="229">
        <f>SUM(G6173,G6188,G6196,G6211)</f>
        <v>0</v>
      </c>
      <c r="F6216" s="266">
        <f>U</f>
        <v>0</v>
      </c>
      <c r="G6216" s="267">
        <f>E6216*F6216</f>
        <v>0</v>
      </c>
      <c r="I6216" s="659"/>
    </row>
    <row r="6217" spans="1:16" ht="33" customHeight="1" thickBot="1">
      <c r="A6217" s="234"/>
      <c r="B6217" s="456"/>
      <c r="C6217" s="235"/>
      <c r="D6217" s="237"/>
      <c r="E6217" s="237"/>
      <c r="F6217" s="268" t="s">
        <v>84</v>
      </c>
      <c r="G6217" s="262">
        <f>SUM(G6214:G6216)</f>
        <v>0</v>
      </c>
      <c r="I6217" s="659"/>
      <c r="J6217" s="295"/>
      <c r="K6217" s="296"/>
      <c r="L6217" s="296"/>
      <c r="M6217" s="296"/>
      <c r="N6217" s="296"/>
      <c r="O6217" s="296"/>
    </row>
    <row r="6218" spans="1:16" s="211" customFormat="1" ht="14" thickTop="1" thickBot="1">
      <c r="A6218" s="269"/>
      <c r="B6218" s="443"/>
      <c r="C6218" s="270"/>
      <c r="D6218" s="319"/>
      <c r="E6218" s="271" t="s">
        <v>89</v>
      </c>
      <c r="F6218" s="272"/>
      <c r="G6218" s="273">
        <f>ROUND(SUM(G6173,G6188,G6196,G6211,G6217),0)</f>
        <v>0</v>
      </c>
      <c r="I6218" s="660"/>
      <c r="J6218" s="212" t="str">
        <f>B6157</f>
        <v>3,4,16</v>
      </c>
      <c r="K6218" s="274">
        <f>E6214</f>
        <v>0</v>
      </c>
      <c r="L6218" s="294">
        <f>G6214</f>
        <v>0</v>
      </c>
      <c r="M6218" s="294">
        <f>G6215</f>
        <v>0</v>
      </c>
      <c r="N6218" s="294">
        <f>G6216</f>
        <v>0</v>
      </c>
      <c r="O6218" s="299">
        <f>SUM(K6218:N6218)</f>
        <v>0</v>
      </c>
      <c r="P6218" s="294"/>
    </row>
    <row r="6219" spans="1:16" ht="13.5" thickTop="1">
      <c r="A6219" s="275" t="s">
        <v>97</v>
      </c>
      <c r="B6219" s="438"/>
      <c r="C6219" s="215"/>
      <c r="D6219" s="217"/>
      <c r="E6219" s="217"/>
      <c r="F6219" s="216"/>
      <c r="G6219" s="219"/>
      <c r="I6219" s="659"/>
      <c r="P6219" s="294"/>
    </row>
    <row r="6220" spans="1:16">
      <c r="A6220" s="275"/>
      <c r="B6220" s="452"/>
      <c r="C6220" s="276"/>
      <c r="D6220" s="320"/>
      <c r="E6220" s="217"/>
      <c r="F6220" s="216"/>
      <c r="G6220" s="277">
        <f ca="1">TODAY()</f>
        <v>44839</v>
      </c>
      <c r="I6220" s="659"/>
      <c r="P6220" s="294"/>
    </row>
    <row r="6221" spans="1:16" ht="13.5" thickBot="1">
      <c r="A6221" s="234"/>
      <c r="B6221" s="456"/>
      <c r="C6221" s="235"/>
      <c r="D6221" s="237"/>
      <c r="E6221" s="237"/>
      <c r="F6221" s="236"/>
      <c r="G6221" s="278"/>
      <c r="I6221" s="659"/>
      <c r="P6221" s="294"/>
    </row>
    <row r="6222" spans="1:16" s="199" customFormat="1" ht="13.5" thickTop="1">
      <c r="A6222" s="196" t="s">
        <v>109</v>
      </c>
      <c r="B6222" s="458"/>
      <c r="C6222" s="196"/>
      <c r="D6222" s="198"/>
      <c r="E6222" s="198"/>
      <c r="F6222" s="197"/>
      <c r="G6222" s="197"/>
      <c r="I6222" s="321"/>
      <c r="J6222" s="200"/>
      <c r="O6222" s="297"/>
    </row>
    <row r="6223" spans="1:16" s="199" customFormat="1">
      <c r="A6223" s="196" t="str">
        <f>CONCATENATE('Prestaciones y AIU'!A5977," ANALISIS DE PRECIOS UNITARIOS")</f>
        <v xml:space="preserve"> ANALISIS DE PRECIOS UNITARIOS</v>
      </c>
      <c r="B6223" s="458"/>
      <c r="C6223" s="196"/>
      <c r="D6223" s="198"/>
      <c r="E6223" s="198"/>
      <c r="F6223" s="197"/>
      <c r="G6223" s="197"/>
      <c r="I6223" s="321"/>
      <c r="J6223" s="200"/>
      <c r="O6223" s="297"/>
    </row>
    <row r="6224" spans="1:16" s="199" customFormat="1">
      <c r="A6224" s="196" t="str">
        <f>Objeto_LIC</f>
        <v>OPTIMIZACION DEL SISTEMA DE ABASTECIMIENTO (ADUCCION, PRETRATAMIENTO Y CONDUCCION) DEL MUNICPIO DE TAME, DEPARTAMENTO DE ARAUCA</v>
      </c>
      <c r="B6224" s="458"/>
      <c r="C6224" s="196"/>
      <c r="D6224" s="198"/>
      <c r="E6224" s="198"/>
      <c r="F6224" s="197"/>
      <c r="G6224" s="197"/>
      <c r="I6224" s="321"/>
      <c r="J6224" s="200"/>
      <c r="O6224" s="297"/>
    </row>
    <row r="6225" spans="1:15" s="199" customFormat="1">
      <c r="A6225" s="196"/>
      <c r="B6225" s="458"/>
      <c r="C6225" s="196"/>
      <c r="D6225" s="198"/>
      <c r="E6225" s="198"/>
      <c r="F6225" s="197"/>
      <c r="G6225" s="197"/>
      <c r="I6225" s="321"/>
      <c r="J6225" s="200"/>
      <c r="O6225" s="297"/>
    </row>
    <row r="6226" spans="1:15" ht="13.5" thickBot="1">
      <c r="A6226" s="201"/>
      <c r="B6226" s="448"/>
      <c r="C6226" s="201"/>
      <c r="D6226" s="203"/>
      <c r="E6226" s="203"/>
      <c r="F6226" s="202"/>
      <c r="G6226" s="202"/>
    </row>
    <row r="6227" spans="1:15" s="211" customFormat="1" ht="13.5" thickTop="1">
      <c r="A6227" s="206"/>
      <c r="B6227" s="457"/>
      <c r="C6227" s="207"/>
      <c r="D6227" s="209"/>
      <c r="E6227" s="209"/>
      <c r="F6227" s="208"/>
      <c r="G6227" s="210" t="s">
        <v>110</v>
      </c>
      <c r="I6227" s="323"/>
      <c r="J6227" s="212"/>
      <c r="O6227" s="297"/>
    </row>
    <row r="6228" spans="1:15">
      <c r="A6228" s="213" t="s">
        <v>62</v>
      </c>
      <c r="B6228" s="750">
        <f>Proponente</f>
        <v>0</v>
      </c>
      <c r="C6228" s="750"/>
      <c r="D6228" s="750"/>
      <c r="E6228" s="750"/>
      <c r="F6228" s="750"/>
      <c r="G6228" s="751"/>
    </row>
    <row r="6229" spans="1:15" ht="33.5" customHeight="1">
      <c r="A6229" s="213" t="s">
        <v>63</v>
      </c>
      <c r="B6229" s="470">
        <v>4.0999999999999996</v>
      </c>
      <c r="C6229" s="750" t="e">
        <f>VLOOKUP(B6229,Presupuesto!$A$4:$B$106,2,FALSE)</f>
        <v>#N/A</v>
      </c>
      <c r="D6229" s="750"/>
      <c r="E6229" s="750"/>
      <c r="F6229" s="750"/>
      <c r="G6229" s="751"/>
    </row>
    <row r="6230" spans="1:15">
      <c r="A6230" s="214"/>
      <c r="B6230" s="438"/>
      <c r="C6230" s="215"/>
      <c r="D6230" s="217"/>
      <c r="E6230" s="217"/>
      <c r="F6230" s="218" t="s">
        <v>88</v>
      </c>
      <c r="G6230" s="582" t="str">
        <f>IF(B6229=0,"-",VLOOKUP(B6229,Presupuesto!$A$5:$C$119,3,FALSE))</f>
        <v>ML</v>
      </c>
      <c r="H6230" s="582"/>
      <c r="I6230" s="582"/>
      <c r="J6230" s="582"/>
      <c r="K6230" s="583"/>
    </row>
    <row r="6231" spans="1:15" ht="13.5" thickBot="1">
      <c r="A6231" s="213" t="s">
        <v>64</v>
      </c>
      <c r="B6231" s="438"/>
      <c r="C6231" s="215"/>
      <c r="D6231" s="217"/>
      <c r="E6231" s="217"/>
      <c r="F6231" s="216"/>
      <c r="G6231" s="219"/>
      <c r="I6231" s="324"/>
      <c r="J6231" s="295"/>
      <c r="K6231" s="296"/>
      <c r="L6231" s="296"/>
      <c r="M6231" s="296"/>
      <c r="N6231" s="296"/>
      <c r="O6231" s="296"/>
    </row>
    <row r="6232" spans="1:15" s="220" customFormat="1" ht="13.5" thickTop="1">
      <c r="A6232" s="221" t="s">
        <v>57</v>
      </c>
      <c r="B6232" s="447" t="s">
        <v>65</v>
      </c>
      <c r="C6232" s="222" t="s">
        <v>66</v>
      </c>
      <c r="D6232" s="223" t="s">
        <v>74</v>
      </c>
      <c r="E6232" s="224" t="s">
        <v>100</v>
      </c>
      <c r="F6232" s="224" t="s">
        <v>79</v>
      </c>
      <c r="G6232" s="225" t="s">
        <v>70</v>
      </c>
      <c r="I6232" s="657"/>
      <c r="J6232" s="226"/>
      <c r="O6232" s="296"/>
    </row>
    <row r="6233" spans="1:15">
      <c r="A6233" s="227" t="str">
        <f t="shared" ref="A6233:A6244" si="1135">IF(I6233=0,"-",VLOOKUP(I6233,EQUIPOS,2,FALSE))</f>
        <v>-</v>
      </c>
      <c r="B6233" s="228"/>
      <c r="C6233" s="228"/>
      <c r="D6233" s="194"/>
      <c r="E6233" s="229">
        <f t="shared" ref="E6233:E6244" si="1136">IF(I6233=0,0,VLOOKUP(I6233,EQUIPOS,4,FALSE))</f>
        <v>0</v>
      </c>
      <c r="F6233" s="230">
        <f t="shared" ref="F6233:F6244" si="1137">IF(D6233=0,0,E6233/D6233)</f>
        <v>0</v>
      </c>
      <c r="G6233" s="231"/>
      <c r="I6233" s="658"/>
    </row>
    <row r="6234" spans="1:15">
      <c r="A6234" s="227" t="str">
        <f t="shared" si="1135"/>
        <v>-</v>
      </c>
      <c r="B6234" s="228"/>
      <c r="C6234" s="228"/>
      <c r="D6234" s="194"/>
      <c r="E6234" s="229">
        <f t="shared" si="1136"/>
        <v>0</v>
      </c>
      <c r="F6234" s="230">
        <f t="shared" si="1137"/>
        <v>0</v>
      </c>
      <c r="G6234" s="232"/>
      <c r="I6234" s="658"/>
    </row>
    <row r="6235" spans="1:15">
      <c r="A6235" s="227" t="str">
        <f t="shared" si="1135"/>
        <v>-</v>
      </c>
      <c r="B6235" s="228"/>
      <c r="C6235" s="228"/>
      <c r="D6235" s="194"/>
      <c r="E6235" s="229">
        <f t="shared" si="1136"/>
        <v>0</v>
      </c>
      <c r="F6235" s="230">
        <f t="shared" si="1137"/>
        <v>0</v>
      </c>
      <c r="G6235" s="232"/>
      <c r="I6235" s="658"/>
    </row>
    <row r="6236" spans="1:15">
      <c r="A6236" s="227" t="str">
        <f t="shared" si="1135"/>
        <v>-</v>
      </c>
      <c r="B6236" s="228"/>
      <c r="C6236" s="228"/>
      <c r="D6236" s="194"/>
      <c r="E6236" s="229">
        <f t="shared" si="1136"/>
        <v>0</v>
      </c>
      <c r="F6236" s="230">
        <f t="shared" si="1137"/>
        <v>0</v>
      </c>
      <c r="G6236" s="232"/>
      <c r="I6236" s="658"/>
    </row>
    <row r="6237" spans="1:15">
      <c r="A6237" s="227" t="str">
        <f t="shared" si="1135"/>
        <v>-</v>
      </c>
      <c r="B6237" s="228"/>
      <c r="C6237" s="228"/>
      <c r="D6237" s="194"/>
      <c r="E6237" s="229">
        <f t="shared" si="1136"/>
        <v>0</v>
      </c>
      <c r="F6237" s="230">
        <f t="shared" si="1137"/>
        <v>0</v>
      </c>
      <c r="G6237" s="232"/>
      <c r="I6237" s="658"/>
    </row>
    <row r="6238" spans="1:15">
      <c r="A6238" s="227" t="str">
        <f t="shared" si="1135"/>
        <v>-</v>
      </c>
      <c r="B6238" s="228"/>
      <c r="C6238" s="228"/>
      <c r="D6238" s="194"/>
      <c r="E6238" s="229">
        <f t="shared" si="1136"/>
        <v>0</v>
      </c>
      <c r="F6238" s="230">
        <f t="shared" si="1137"/>
        <v>0</v>
      </c>
      <c r="G6238" s="232"/>
      <c r="I6238" s="658"/>
    </row>
    <row r="6239" spans="1:15">
      <c r="A6239" s="227" t="str">
        <f t="shared" si="1135"/>
        <v>-</v>
      </c>
      <c r="B6239" s="228"/>
      <c r="C6239" s="228"/>
      <c r="D6239" s="194"/>
      <c r="E6239" s="229">
        <f t="shared" si="1136"/>
        <v>0</v>
      </c>
      <c r="F6239" s="230">
        <f t="shared" si="1137"/>
        <v>0</v>
      </c>
      <c r="G6239" s="232"/>
      <c r="I6239" s="658"/>
    </row>
    <row r="6240" spans="1:15">
      <c r="A6240" s="227" t="str">
        <f t="shared" si="1135"/>
        <v>-</v>
      </c>
      <c r="B6240" s="228"/>
      <c r="C6240" s="228"/>
      <c r="D6240" s="194"/>
      <c r="E6240" s="229">
        <f t="shared" si="1136"/>
        <v>0</v>
      </c>
      <c r="F6240" s="230">
        <f t="shared" si="1137"/>
        <v>0</v>
      </c>
      <c r="G6240" s="232"/>
      <c r="I6240" s="658"/>
    </row>
    <row r="6241" spans="1:15">
      <c r="A6241" s="227" t="str">
        <f t="shared" si="1135"/>
        <v>-</v>
      </c>
      <c r="B6241" s="228"/>
      <c r="C6241" s="228"/>
      <c r="D6241" s="194"/>
      <c r="E6241" s="229">
        <f t="shared" si="1136"/>
        <v>0</v>
      </c>
      <c r="F6241" s="230">
        <f t="shared" si="1137"/>
        <v>0</v>
      </c>
      <c r="G6241" s="232"/>
      <c r="I6241" s="658"/>
    </row>
    <row r="6242" spans="1:15">
      <c r="A6242" s="227" t="str">
        <f t="shared" si="1135"/>
        <v>-</v>
      </c>
      <c r="B6242" s="228"/>
      <c r="C6242" s="228"/>
      <c r="D6242" s="194"/>
      <c r="E6242" s="229">
        <f t="shared" si="1136"/>
        <v>0</v>
      </c>
      <c r="F6242" s="230">
        <f t="shared" si="1137"/>
        <v>0</v>
      </c>
      <c r="G6242" s="232"/>
      <c r="I6242" s="658"/>
    </row>
    <row r="6243" spans="1:15">
      <c r="A6243" s="227" t="str">
        <f t="shared" si="1135"/>
        <v>-</v>
      </c>
      <c r="B6243" s="228"/>
      <c r="C6243" s="228"/>
      <c r="D6243" s="194"/>
      <c r="E6243" s="229">
        <f t="shared" si="1136"/>
        <v>0</v>
      </c>
      <c r="F6243" s="230">
        <f t="shared" si="1137"/>
        <v>0</v>
      </c>
      <c r="G6243" s="232"/>
      <c r="I6243" s="658"/>
    </row>
    <row r="6244" spans="1:15">
      <c r="A6244" s="227" t="str">
        <f t="shared" si="1135"/>
        <v>-</v>
      </c>
      <c r="B6244" s="228"/>
      <c r="C6244" s="228"/>
      <c r="D6244" s="194"/>
      <c r="E6244" s="229">
        <f t="shared" si="1136"/>
        <v>0</v>
      </c>
      <c r="F6244" s="230">
        <f t="shared" si="1137"/>
        <v>0</v>
      </c>
      <c r="G6244" s="232"/>
      <c r="I6244" s="658"/>
    </row>
    <row r="6245" spans="1:15" ht="13.5" thickBot="1">
      <c r="A6245" s="234"/>
      <c r="B6245" s="456"/>
      <c r="C6245" s="235"/>
      <c r="D6245" s="237"/>
      <c r="E6245" s="237"/>
      <c r="F6245" s="238" t="s">
        <v>80</v>
      </c>
      <c r="G6245" s="239">
        <f>SUM(F6233:F6244)</f>
        <v>0</v>
      </c>
      <c r="I6245" s="659"/>
    </row>
    <row r="6246" spans="1:15" ht="13.5" thickTop="1">
      <c r="A6246" s="240" t="s">
        <v>67</v>
      </c>
      <c r="B6246" s="446"/>
      <c r="C6246" s="241"/>
      <c r="D6246" s="243"/>
      <c r="E6246" s="243"/>
      <c r="F6246" s="242"/>
      <c r="G6246" s="244"/>
      <c r="I6246" s="659"/>
    </row>
    <row r="6247" spans="1:15" s="220" customFormat="1" ht="26">
      <c r="A6247" s="245" t="s">
        <v>57</v>
      </c>
      <c r="B6247" s="455"/>
      <c r="C6247" s="247" t="s">
        <v>58</v>
      </c>
      <c r="D6247" s="316" t="s">
        <v>68</v>
      </c>
      <c r="E6247" s="248" t="s">
        <v>69</v>
      </c>
      <c r="F6247" s="249" t="s">
        <v>79</v>
      </c>
      <c r="G6247" s="250" t="s">
        <v>70</v>
      </c>
      <c r="I6247" s="657"/>
      <c r="J6247" s="226"/>
      <c r="O6247" s="296"/>
    </row>
    <row r="6248" spans="1:15">
      <c r="A6248" s="748" t="str">
        <f t="shared" ref="A6248:A6259" si="1138">IF(I6248=0,"",VLOOKUP(I6248,MATERIALES,2,FALSE))</f>
        <v/>
      </c>
      <c r="B6248" s="749"/>
      <c r="C6248" s="251" t="str">
        <f t="shared" ref="C6248:C6256" si="1139">IF(I6248=0,"",VLOOKUP(I6248,MATERIALES,3,FALSE))</f>
        <v/>
      </c>
      <c r="D6248" s="494"/>
      <c r="E6248" s="252">
        <f t="shared" ref="E6248:E6259" si="1140">IF(I6248=0,0,VLOOKUP(I6248,MATERIALES,4,FALSE))</f>
        <v>0</v>
      </c>
      <c r="F6248" s="230">
        <f>D6248*E6248</f>
        <v>0</v>
      </c>
      <c r="G6248" s="231"/>
      <c r="I6248" s="658"/>
    </row>
    <row r="6249" spans="1:15">
      <c r="A6249" s="748" t="str">
        <f t="shared" si="1138"/>
        <v/>
      </c>
      <c r="B6249" s="749"/>
      <c r="C6249" s="251" t="str">
        <f t="shared" si="1139"/>
        <v/>
      </c>
      <c r="D6249" s="494"/>
      <c r="E6249" s="252">
        <f t="shared" si="1140"/>
        <v>0</v>
      </c>
      <c r="F6249" s="230">
        <f t="shared" ref="F6249:F6259" si="1141">D6249*E6249</f>
        <v>0</v>
      </c>
      <c r="G6249" s="232"/>
      <c r="I6249" s="658"/>
    </row>
    <row r="6250" spans="1:15">
      <c r="A6250" s="748" t="str">
        <f t="shared" si="1138"/>
        <v/>
      </c>
      <c r="B6250" s="749"/>
      <c r="C6250" s="251" t="str">
        <f t="shared" si="1139"/>
        <v/>
      </c>
      <c r="D6250" s="494"/>
      <c r="E6250" s="252">
        <f t="shared" si="1140"/>
        <v>0</v>
      </c>
      <c r="F6250" s="230">
        <f t="shared" si="1141"/>
        <v>0</v>
      </c>
      <c r="G6250" s="232"/>
      <c r="I6250" s="658"/>
    </row>
    <row r="6251" spans="1:15">
      <c r="A6251" s="748" t="str">
        <f t="shared" si="1138"/>
        <v/>
      </c>
      <c r="B6251" s="749"/>
      <c r="C6251" s="251" t="str">
        <f t="shared" si="1139"/>
        <v/>
      </c>
      <c r="D6251" s="494"/>
      <c r="E6251" s="252">
        <f t="shared" si="1140"/>
        <v>0</v>
      </c>
      <c r="F6251" s="230">
        <f t="shared" si="1141"/>
        <v>0</v>
      </c>
      <c r="G6251" s="232"/>
      <c r="I6251" s="658"/>
    </row>
    <row r="6252" spans="1:15">
      <c r="A6252" s="748" t="str">
        <f t="shared" si="1138"/>
        <v/>
      </c>
      <c r="B6252" s="749"/>
      <c r="C6252" s="251" t="str">
        <f t="shared" si="1139"/>
        <v/>
      </c>
      <c r="D6252" s="494"/>
      <c r="E6252" s="252">
        <f t="shared" si="1140"/>
        <v>0</v>
      </c>
      <c r="F6252" s="230">
        <f t="shared" si="1141"/>
        <v>0</v>
      </c>
      <c r="G6252" s="232"/>
      <c r="I6252" s="658"/>
    </row>
    <row r="6253" spans="1:15">
      <c r="A6253" s="748" t="str">
        <f t="shared" si="1138"/>
        <v/>
      </c>
      <c r="B6253" s="749"/>
      <c r="C6253" s="251" t="str">
        <f t="shared" si="1139"/>
        <v/>
      </c>
      <c r="D6253" s="494"/>
      <c r="E6253" s="252">
        <f t="shared" si="1140"/>
        <v>0</v>
      </c>
      <c r="F6253" s="230">
        <f t="shared" si="1141"/>
        <v>0</v>
      </c>
      <c r="G6253" s="232"/>
      <c r="I6253" s="658"/>
    </row>
    <row r="6254" spans="1:15">
      <c r="A6254" s="748" t="str">
        <f t="shared" si="1138"/>
        <v/>
      </c>
      <c r="B6254" s="749"/>
      <c r="C6254" s="251" t="str">
        <f t="shared" si="1139"/>
        <v/>
      </c>
      <c r="D6254" s="494"/>
      <c r="E6254" s="252">
        <f t="shared" si="1140"/>
        <v>0</v>
      </c>
      <c r="F6254" s="230">
        <f t="shared" si="1141"/>
        <v>0</v>
      </c>
      <c r="G6254" s="232"/>
      <c r="I6254" s="658"/>
    </row>
    <row r="6255" spans="1:15">
      <c r="A6255" s="748" t="str">
        <f t="shared" si="1138"/>
        <v/>
      </c>
      <c r="B6255" s="749"/>
      <c r="C6255" s="251" t="str">
        <f t="shared" si="1139"/>
        <v/>
      </c>
      <c r="D6255" s="494"/>
      <c r="E6255" s="252">
        <f t="shared" si="1140"/>
        <v>0</v>
      </c>
      <c r="F6255" s="230">
        <f t="shared" si="1141"/>
        <v>0</v>
      </c>
      <c r="G6255" s="253"/>
      <c r="I6255" s="658"/>
    </row>
    <row r="6256" spans="1:15">
      <c r="A6256" s="748" t="str">
        <f t="shared" si="1138"/>
        <v/>
      </c>
      <c r="B6256" s="749"/>
      <c r="C6256" s="251" t="str">
        <f t="shared" si="1139"/>
        <v/>
      </c>
      <c r="D6256" s="494"/>
      <c r="E6256" s="252">
        <f t="shared" si="1140"/>
        <v>0</v>
      </c>
      <c r="F6256" s="230">
        <f t="shared" si="1141"/>
        <v>0</v>
      </c>
      <c r="G6256" s="232"/>
      <c r="I6256" s="658"/>
    </row>
    <row r="6257" spans="1:9">
      <c r="A6257" s="748" t="str">
        <f t="shared" si="1138"/>
        <v/>
      </c>
      <c r="B6257" s="749"/>
      <c r="C6257" s="251"/>
      <c r="D6257" s="494"/>
      <c r="E6257" s="252">
        <f t="shared" si="1140"/>
        <v>0</v>
      </c>
      <c r="F6257" s="230">
        <f t="shared" si="1141"/>
        <v>0</v>
      </c>
      <c r="G6257" s="232"/>
      <c r="I6257" s="658"/>
    </row>
    <row r="6258" spans="1:9">
      <c r="A6258" s="748" t="str">
        <f t="shared" si="1138"/>
        <v/>
      </c>
      <c r="B6258" s="749"/>
      <c r="C6258" s="251"/>
      <c r="D6258" s="494"/>
      <c r="E6258" s="252">
        <f t="shared" si="1140"/>
        <v>0</v>
      </c>
      <c r="F6258" s="230">
        <f t="shared" si="1141"/>
        <v>0</v>
      </c>
      <c r="G6258" s="232"/>
      <c r="I6258" s="658"/>
    </row>
    <row r="6259" spans="1:9">
      <c r="A6259" s="748" t="str">
        <f t="shared" si="1138"/>
        <v/>
      </c>
      <c r="B6259" s="749"/>
      <c r="C6259" s="251" t="str">
        <f t="shared" ref="C6259" si="1142">IF(I6259=0,"",VLOOKUP(I6259,MATERIALES,3,FALSE))</f>
        <v/>
      </c>
      <c r="D6259" s="494"/>
      <c r="E6259" s="252">
        <f t="shared" si="1140"/>
        <v>0</v>
      </c>
      <c r="F6259" s="230">
        <f t="shared" si="1141"/>
        <v>0</v>
      </c>
      <c r="G6259" s="233"/>
      <c r="I6259" s="658"/>
    </row>
    <row r="6260" spans="1:9" ht="26.25" customHeight="1" thickBot="1">
      <c r="A6260" s="214"/>
      <c r="B6260" s="438"/>
      <c r="C6260" s="215"/>
      <c r="D6260" s="483"/>
      <c r="E6260" s="254"/>
      <c r="F6260" s="255" t="s">
        <v>81</v>
      </c>
      <c r="G6260" s="253">
        <f>ROUND(SUM(F6248:F6259),0)</f>
        <v>0</v>
      </c>
      <c r="I6260" s="659"/>
    </row>
    <row r="6261" spans="1:9" ht="14" thickTop="1" thickBot="1">
      <c r="A6261" s="256" t="s">
        <v>72</v>
      </c>
      <c r="B6261" s="445"/>
      <c r="C6261" s="257"/>
      <c r="D6261" s="523"/>
      <c r="E6261" s="259"/>
      <c r="F6261" s="258"/>
      <c r="G6261" s="260"/>
      <c r="I6261" s="659"/>
    </row>
    <row r="6262" spans="1:9" ht="13.5" thickTop="1">
      <c r="A6262" s="245" t="s">
        <v>57</v>
      </c>
      <c r="B6262" s="455"/>
      <c r="C6262" s="248" t="s">
        <v>71</v>
      </c>
      <c r="D6262" s="515" t="s">
        <v>75</v>
      </c>
      <c r="E6262" s="248" t="s">
        <v>98</v>
      </c>
      <c r="F6262" s="249" t="s">
        <v>79</v>
      </c>
      <c r="G6262" s="250" t="s">
        <v>70</v>
      </c>
      <c r="I6262" s="659"/>
    </row>
    <row r="6263" spans="1:9">
      <c r="A6263" s="748" t="str">
        <f>IF(I6263=0,"",VLOOKUP(I6263,EQUIPOS,2,FALSE))</f>
        <v/>
      </c>
      <c r="B6263" s="749"/>
      <c r="C6263" s="195"/>
      <c r="D6263" s="494"/>
      <c r="E6263" s="252">
        <f>IF(I6263=0,0,VLOOKUP(I6263,EQUIPOS,4,FALSE))</f>
        <v>0</v>
      </c>
      <c r="F6263" s="230">
        <f>C6263*D6263*E6263</f>
        <v>0</v>
      </c>
      <c r="G6263" s="231"/>
      <c r="I6263" s="658"/>
    </row>
    <row r="6264" spans="1:9">
      <c r="A6264" s="748" t="str">
        <f>IF(I6264=0,"",VLOOKUP(I6264,EQUIPOS,2,FALSE))</f>
        <v/>
      </c>
      <c r="B6264" s="749"/>
      <c r="C6264" s="195"/>
      <c r="D6264" s="494"/>
      <c r="E6264" s="252">
        <f>IF(I6264=0,0,VLOOKUP(I6264,EQUIPOS,4,FALSE))</f>
        <v>0</v>
      </c>
      <c r="F6264" s="230">
        <f t="shared" ref="F6264:F6267" si="1143">C6264*D6264*E6264</f>
        <v>0</v>
      </c>
      <c r="G6264" s="232"/>
      <c r="I6264" s="658"/>
    </row>
    <row r="6265" spans="1:9">
      <c r="A6265" s="748" t="str">
        <f>IF(I6265=0,"",VLOOKUP(I6265,EQUIPOS,2,FALSE))</f>
        <v/>
      </c>
      <c r="B6265" s="749"/>
      <c r="C6265" s="195"/>
      <c r="D6265" s="494"/>
      <c r="E6265" s="252">
        <f>IF(I6265=0,0,VLOOKUP(I6265,EQUIPOS,4,FALSE))</f>
        <v>0</v>
      </c>
      <c r="F6265" s="230">
        <f t="shared" si="1143"/>
        <v>0</v>
      </c>
      <c r="G6265" s="232"/>
      <c r="I6265" s="658"/>
    </row>
    <row r="6266" spans="1:9">
      <c r="A6266" s="748" t="str">
        <f>IF(I6266=0,"",VLOOKUP(I6266,EQUIPOS,2,FALSE))</f>
        <v/>
      </c>
      <c r="B6266" s="749"/>
      <c r="C6266" s="195"/>
      <c r="D6266" s="494"/>
      <c r="E6266" s="252">
        <f>IF(I6266=0,0,VLOOKUP(I6266,EQUIPOS,4,FALSE))</f>
        <v>0</v>
      </c>
      <c r="F6266" s="230">
        <f t="shared" si="1143"/>
        <v>0</v>
      </c>
      <c r="G6266" s="232"/>
      <c r="I6266" s="658"/>
    </row>
    <row r="6267" spans="1:9">
      <c r="A6267" s="748" t="str">
        <f>IF(I6267=0,"",VLOOKUP(I6267,EQUIPOS,2,FALSE))</f>
        <v/>
      </c>
      <c r="B6267" s="749"/>
      <c r="C6267" s="195"/>
      <c r="D6267" s="494"/>
      <c r="E6267" s="252">
        <f>IF(I6267=0,0,VLOOKUP(I6267,EQUIPOS,4,FALSE))</f>
        <v>0</v>
      </c>
      <c r="F6267" s="230">
        <f t="shared" si="1143"/>
        <v>0</v>
      </c>
      <c r="G6267" s="233"/>
      <c r="I6267" s="658"/>
    </row>
    <row r="6268" spans="1:9" ht="30.75" customHeight="1" thickBot="1">
      <c r="A6268" s="234"/>
      <c r="B6268" s="456"/>
      <c r="C6268" s="235"/>
      <c r="D6268" s="503"/>
      <c r="E6268" s="261"/>
      <c r="F6268" s="238" t="s">
        <v>82</v>
      </c>
      <c r="G6268" s="262">
        <f>SUM(F6263:F6267)</f>
        <v>0</v>
      </c>
      <c r="I6268" s="659"/>
    </row>
    <row r="6269" spans="1:9" ht="13.5" thickTop="1">
      <c r="A6269" s="240" t="s">
        <v>73</v>
      </c>
      <c r="B6269" s="446"/>
      <c r="C6269" s="241"/>
      <c r="D6269" s="509"/>
      <c r="E6269" s="243"/>
      <c r="F6269" s="242"/>
      <c r="G6269" s="244"/>
      <c r="I6269" s="659"/>
    </row>
    <row r="6270" spans="1:9" ht="26">
      <c r="A6270" s="245" t="s">
        <v>57</v>
      </c>
      <c r="B6270" s="454" t="s">
        <v>58</v>
      </c>
      <c r="C6270" s="247" t="s">
        <v>68</v>
      </c>
      <c r="D6270" s="515" t="s">
        <v>74</v>
      </c>
      <c r="E6270" s="248" t="s">
        <v>69</v>
      </c>
      <c r="F6270" s="249" t="s">
        <v>79</v>
      </c>
      <c r="G6270" s="250" t="s">
        <v>70</v>
      </c>
      <c r="H6270" s="220"/>
      <c r="I6270" s="657"/>
    </row>
    <row r="6271" spans="1:9">
      <c r="A6271" s="263" t="str">
        <f t="shared" ref="A6271:A6282" si="1144">IF(I6271=0,"",VLOOKUP(I6271,MANOOBRA,2,FALSE))</f>
        <v/>
      </c>
      <c r="B6271" s="444" t="str">
        <f t="shared" ref="B6271:B6282" si="1145">IF(I6271=0,"",VLOOKUP(I6271,MANOOBRA,3,FALSE))</f>
        <v/>
      </c>
      <c r="C6271" s="195"/>
      <c r="D6271" s="527"/>
      <c r="E6271" s="252">
        <f t="shared" ref="E6271:E6282" si="1146">IF(I6271=0,0,VLOOKUP(I6271,MANOOBRA,4,FALSE))</f>
        <v>0</v>
      </c>
      <c r="F6271" s="230">
        <f>IF(D6271=0,0,C6271*E6271/D6271)</f>
        <v>0</v>
      </c>
      <c r="G6271" s="231"/>
      <c r="I6271" s="658"/>
    </row>
    <row r="6272" spans="1:9">
      <c r="A6272" s="263" t="str">
        <f t="shared" si="1144"/>
        <v/>
      </c>
      <c r="B6272" s="444" t="str">
        <f t="shared" si="1145"/>
        <v/>
      </c>
      <c r="C6272" s="195"/>
      <c r="D6272" s="527"/>
      <c r="E6272" s="252">
        <f t="shared" si="1146"/>
        <v>0</v>
      </c>
      <c r="F6272" s="230">
        <f t="shared" ref="F6272:F6282" si="1147">IF(D6272=0,0,C6272*E6272/D6272)</f>
        <v>0</v>
      </c>
      <c r="G6272" s="232"/>
      <c r="I6272" s="658"/>
    </row>
    <row r="6273" spans="1:9">
      <c r="A6273" s="263" t="str">
        <f t="shared" si="1144"/>
        <v/>
      </c>
      <c r="B6273" s="444" t="str">
        <f t="shared" si="1145"/>
        <v/>
      </c>
      <c r="C6273" s="195"/>
      <c r="D6273" s="527"/>
      <c r="E6273" s="252">
        <f t="shared" si="1146"/>
        <v>0</v>
      </c>
      <c r="F6273" s="230">
        <f t="shared" si="1147"/>
        <v>0</v>
      </c>
      <c r="G6273" s="232"/>
      <c r="I6273" s="658"/>
    </row>
    <row r="6274" spans="1:9">
      <c r="A6274" s="263" t="str">
        <f t="shared" si="1144"/>
        <v/>
      </c>
      <c r="B6274" s="444" t="str">
        <f t="shared" si="1145"/>
        <v/>
      </c>
      <c r="C6274" s="195"/>
      <c r="D6274" s="527"/>
      <c r="E6274" s="252">
        <f t="shared" si="1146"/>
        <v>0</v>
      </c>
      <c r="F6274" s="230">
        <f t="shared" si="1147"/>
        <v>0</v>
      </c>
      <c r="G6274" s="232"/>
      <c r="I6274" s="658"/>
    </row>
    <row r="6275" spans="1:9">
      <c r="A6275" s="263" t="str">
        <f t="shared" si="1144"/>
        <v/>
      </c>
      <c r="B6275" s="444" t="str">
        <f t="shared" si="1145"/>
        <v/>
      </c>
      <c r="C6275" s="195"/>
      <c r="D6275" s="527"/>
      <c r="E6275" s="252">
        <f t="shared" si="1146"/>
        <v>0</v>
      </c>
      <c r="F6275" s="230">
        <f t="shared" si="1147"/>
        <v>0</v>
      </c>
      <c r="G6275" s="232"/>
      <c r="I6275" s="658"/>
    </row>
    <row r="6276" spans="1:9">
      <c r="A6276" s="263" t="str">
        <f t="shared" si="1144"/>
        <v/>
      </c>
      <c r="B6276" s="444" t="str">
        <f t="shared" si="1145"/>
        <v/>
      </c>
      <c r="C6276" s="195"/>
      <c r="D6276" s="527"/>
      <c r="E6276" s="252">
        <f t="shared" si="1146"/>
        <v>0</v>
      </c>
      <c r="F6276" s="230">
        <f t="shared" si="1147"/>
        <v>0</v>
      </c>
      <c r="G6276" s="232"/>
      <c r="I6276" s="658"/>
    </row>
    <row r="6277" spans="1:9">
      <c r="A6277" s="263" t="str">
        <f t="shared" si="1144"/>
        <v/>
      </c>
      <c r="B6277" s="444" t="str">
        <f t="shared" si="1145"/>
        <v/>
      </c>
      <c r="C6277" s="195"/>
      <c r="D6277" s="527"/>
      <c r="E6277" s="252">
        <f t="shared" si="1146"/>
        <v>0</v>
      </c>
      <c r="F6277" s="230">
        <f t="shared" si="1147"/>
        <v>0</v>
      </c>
      <c r="G6277" s="232"/>
      <c r="I6277" s="658"/>
    </row>
    <row r="6278" spans="1:9">
      <c r="A6278" s="263" t="str">
        <f t="shared" si="1144"/>
        <v/>
      </c>
      <c r="B6278" s="444" t="str">
        <f t="shared" si="1145"/>
        <v/>
      </c>
      <c r="C6278" s="195"/>
      <c r="D6278" s="527"/>
      <c r="E6278" s="252">
        <f t="shared" si="1146"/>
        <v>0</v>
      </c>
      <c r="F6278" s="230">
        <f t="shared" si="1147"/>
        <v>0</v>
      </c>
      <c r="G6278" s="232"/>
      <c r="I6278" s="658"/>
    </row>
    <row r="6279" spans="1:9">
      <c r="A6279" s="263" t="str">
        <f t="shared" si="1144"/>
        <v/>
      </c>
      <c r="B6279" s="444" t="str">
        <f t="shared" si="1145"/>
        <v/>
      </c>
      <c r="C6279" s="195"/>
      <c r="D6279" s="527"/>
      <c r="E6279" s="252">
        <f t="shared" si="1146"/>
        <v>0</v>
      </c>
      <c r="F6279" s="230">
        <f t="shared" si="1147"/>
        <v>0</v>
      </c>
      <c r="G6279" s="232"/>
      <c r="I6279" s="658"/>
    </row>
    <row r="6280" spans="1:9">
      <c r="A6280" s="263" t="str">
        <f t="shared" si="1144"/>
        <v/>
      </c>
      <c r="B6280" s="444" t="str">
        <f t="shared" si="1145"/>
        <v/>
      </c>
      <c r="C6280" s="195"/>
      <c r="D6280" s="527"/>
      <c r="E6280" s="252">
        <f t="shared" si="1146"/>
        <v>0</v>
      </c>
      <c r="F6280" s="230">
        <f t="shared" si="1147"/>
        <v>0</v>
      </c>
      <c r="G6280" s="232"/>
      <c r="I6280" s="658"/>
    </row>
    <row r="6281" spans="1:9">
      <c r="A6281" s="263" t="str">
        <f t="shared" si="1144"/>
        <v/>
      </c>
      <c r="B6281" s="444" t="str">
        <f t="shared" si="1145"/>
        <v/>
      </c>
      <c r="C6281" s="195"/>
      <c r="D6281" s="527"/>
      <c r="E6281" s="252">
        <f t="shared" si="1146"/>
        <v>0</v>
      </c>
      <c r="F6281" s="230">
        <f t="shared" si="1147"/>
        <v>0</v>
      </c>
      <c r="G6281" s="232"/>
      <c r="I6281" s="658"/>
    </row>
    <row r="6282" spans="1:9">
      <c r="A6282" s="263" t="str">
        <f t="shared" si="1144"/>
        <v/>
      </c>
      <c r="B6282" s="444" t="str">
        <f t="shared" si="1145"/>
        <v/>
      </c>
      <c r="C6282" s="195"/>
      <c r="D6282" s="527"/>
      <c r="E6282" s="252">
        <f t="shared" si="1146"/>
        <v>0</v>
      </c>
      <c r="F6282" s="230">
        <f t="shared" si="1147"/>
        <v>0</v>
      </c>
      <c r="G6282" s="233"/>
      <c r="I6282" s="658"/>
    </row>
    <row r="6283" spans="1:9" ht="31.5" customHeight="1" thickBot="1">
      <c r="A6283" s="234"/>
      <c r="B6283" s="456"/>
      <c r="C6283" s="235"/>
      <c r="D6283" s="237"/>
      <c r="E6283" s="237"/>
      <c r="F6283" s="238" t="s">
        <v>83</v>
      </c>
      <c r="G6283" s="262">
        <f>ROUND(SUM(F6271:F6282),0)</f>
        <v>0</v>
      </c>
      <c r="I6283" s="659"/>
    </row>
    <row r="6284" spans="1:9" ht="13.5" thickTop="1">
      <c r="A6284" s="186" t="s">
        <v>76</v>
      </c>
      <c r="B6284" s="446"/>
      <c r="C6284" s="241"/>
      <c r="D6284" s="243"/>
      <c r="E6284" s="243"/>
      <c r="F6284" s="242"/>
      <c r="G6284" s="244"/>
      <c r="I6284" s="659"/>
    </row>
    <row r="6285" spans="1:9">
      <c r="A6285" s="245" t="s">
        <v>57</v>
      </c>
      <c r="B6285" s="455"/>
      <c r="C6285" s="246"/>
      <c r="D6285" s="317"/>
      <c r="E6285" s="248" t="s">
        <v>77</v>
      </c>
      <c r="F6285" s="249" t="s">
        <v>78</v>
      </c>
      <c r="G6285" s="264" t="s">
        <v>77</v>
      </c>
      <c r="H6285" s="220"/>
      <c r="I6285" s="657"/>
    </row>
    <row r="6286" spans="1:9">
      <c r="A6286" s="185" t="s">
        <v>87</v>
      </c>
      <c r="B6286" s="453"/>
      <c r="C6286" s="265"/>
      <c r="D6286" s="318"/>
      <c r="E6286" s="229">
        <f>ROUND(SUM(G6245,G6260,G6268,G6283),2)</f>
        <v>0</v>
      </c>
      <c r="F6286" s="266">
        <f>A</f>
        <v>0</v>
      </c>
      <c r="G6286" s="267">
        <f>E6286*F6286</f>
        <v>0</v>
      </c>
      <c r="I6286" s="659"/>
    </row>
    <row r="6287" spans="1:9">
      <c r="A6287" s="185" t="s">
        <v>85</v>
      </c>
      <c r="B6287" s="453"/>
      <c r="C6287" s="265"/>
      <c r="D6287" s="318"/>
      <c r="E6287" s="229">
        <f>SUM(G6245,G6260,G6268,G6283)</f>
        <v>0</v>
      </c>
      <c r="F6287" s="266">
        <f>I</f>
        <v>0</v>
      </c>
      <c r="G6287" s="267">
        <f>E6287*F6287</f>
        <v>0</v>
      </c>
      <c r="I6287" s="659"/>
    </row>
    <row r="6288" spans="1:9">
      <c r="A6288" s="185" t="s">
        <v>86</v>
      </c>
      <c r="B6288" s="453"/>
      <c r="C6288" s="265"/>
      <c r="D6288" s="318"/>
      <c r="E6288" s="229">
        <f>SUM(G6245,G6260,G6268,G6283)</f>
        <v>0</v>
      </c>
      <c r="F6288" s="266">
        <f>U</f>
        <v>0</v>
      </c>
      <c r="G6288" s="267">
        <f>E6288*F6288</f>
        <v>0</v>
      </c>
      <c r="I6288" s="659"/>
    </row>
    <row r="6289" spans="1:16" ht="33" customHeight="1" thickBot="1">
      <c r="A6289" s="234"/>
      <c r="B6289" s="456"/>
      <c r="C6289" s="235"/>
      <c r="D6289" s="237"/>
      <c r="E6289" s="237"/>
      <c r="F6289" s="268" t="s">
        <v>84</v>
      </c>
      <c r="G6289" s="262">
        <f>SUM(G6286:G6288)</f>
        <v>0</v>
      </c>
      <c r="I6289" s="659"/>
      <c r="J6289" s="295"/>
      <c r="K6289" s="296"/>
      <c r="L6289" s="296"/>
      <c r="M6289" s="296"/>
      <c r="N6289" s="296"/>
      <c r="O6289" s="296"/>
    </row>
    <row r="6290" spans="1:16" s="211" customFormat="1" ht="14" thickTop="1" thickBot="1">
      <c r="A6290" s="269"/>
      <c r="B6290" s="443"/>
      <c r="C6290" s="270"/>
      <c r="D6290" s="319"/>
      <c r="E6290" s="271" t="s">
        <v>89</v>
      </c>
      <c r="F6290" s="272"/>
      <c r="G6290" s="273">
        <f>ROUND(SUM(G6245,G6260,G6268,G6283,G6289),0)</f>
        <v>0</v>
      </c>
      <c r="I6290" s="660"/>
      <c r="J6290" s="212">
        <f>B6229</f>
        <v>4.0999999999999996</v>
      </c>
      <c r="K6290" s="274">
        <f>E6286</f>
        <v>0</v>
      </c>
      <c r="L6290" s="294">
        <f>G6286</f>
        <v>0</v>
      </c>
      <c r="M6290" s="294">
        <f>G6287</f>
        <v>0</v>
      </c>
      <c r="N6290" s="294">
        <f>G6288</f>
        <v>0</v>
      </c>
      <c r="O6290" s="299">
        <f>SUM(K6290:N6290)</f>
        <v>0</v>
      </c>
      <c r="P6290" s="294"/>
    </row>
    <row r="6291" spans="1:16" ht="13.5" thickTop="1">
      <c r="A6291" s="275" t="s">
        <v>97</v>
      </c>
      <c r="B6291" s="438"/>
      <c r="C6291" s="215"/>
      <c r="D6291" s="217"/>
      <c r="E6291" s="217"/>
      <c r="F6291" s="216"/>
      <c r="G6291" s="219"/>
      <c r="I6291" s="659"/>
      <c r="P6291" s="294"/>
    </row>
    <row r="6292" spans="1:16">
      <c r="A6292" s="275"/>
      <c r="B6292" s="452"/>
      <c r="C6292" s="276"/>
      <c r="D6292" s="320"/>
      <c r="E6292" s="217"/>
      <c r="F6292" s="216"/>
      <c r="G6292" s="277">
        <f ca="1">TODAY()</f>
        <v>44839</v>
      </c>
      <c r="I6292" s="659"/>
      <c r="P6292" s="294"/>
    </row>
    <row r="6293" spans="1:16" ht="13.5" thickBot="1">
      <c r="A6293" s="234"/>
      <c r="B6293" s="456"/>
      <c r="C6293" s="235"/>
      <c r="D6293" s="237"/>
      <c r="E6293" s="237"/>
      <c r="F6293" s="236"/>
      <c r="G6293" s="278"/>
      <c r="I6293" s="659"/>
      <c r="P6293" s="294"/>
    </row>
    <row r="6294" spans="1:16" s="199" customFormat="1" ht="13.5" thickTop="1">
      <c r="A6294" s="196" t="s">
        <v>109</v>
      </c>
      <c r="B6294" s="458"/>
      <c r="C6294" s="196"/>
      <c r="D6294" s="198"/>
      <c r="E6294" s="198"/>
      <c r="F6294" s="197"/>
      <c r="G6294" s="197"/>
      <c r="I6294" s="321"/>
      <c r="J6294" s="200"/>
      <c r="O6294" s="297"/>
    </row>
    <row r="6295" spans="1:16" s="199" customFormat="1">
      <c r="A6295" s="196" t="str">
        <f>CONCATENATE('Prestaciones y AIU'!A6049," ANALISIS DE PRECIOS UNITARIOS")</f>
        <v xml:space="preserve"> ANALISIS DE PRECIOS UNITARIOS</v>
      </c>
      <c r="B6295" s="458"/>
      <c r="C6295" s="196"/>
      <c r="D6295" s="198"/>
      <c r="E6295" s="198"/>
      <c r="F6295" s="197"/>
      <c r="G6295" s="197"/>
      <c r="I6295" s="321"/>
      <c r="J6295" s="200"/>
      <c r="O6295" s="297"/>
    </row>
    <row r="6296" spans="1:16" s="199" customFormat="1">
      <c r="A6296" s="196" t="str">
        <f>Objeto_LIC</f>
        <v>OPTIMIZACION DEL SISTEMA DE ABASTECIMIENTO (ADUCCION, PRETRATAMIENTO Y CONDUCCION) DEL MUNICPIO DE TAME, DEPARTAMENTO DE ARAUCA</v>
      </c>
      <c r="B6296" s="458"/>
      <c r="C6296" s="196"/>
      <c r="D6296" s="198"/>
      <c r="E6296" s="198"/>
      <c r="F6296" s="197"/>
      <c r="G6296" s="197"/>
      <c r="I6296" s="321"/>
      <c r="J6296" s="200"/>
      <c r="O6296" s="297"/>
    </row>
    <row r="6297" spans="1:16" s="199" customFormat="1">
      <c r="A6297" s="196"/>
      <c r="B6297" s="458"/>
      <c r="C6297" s="196"/>
      <c r="D6297" s="198"/>
      <c r="E6297" s="198"/>
      <c r="F6297" s="197"/>
      <c r="G6297" s="197"/>
      <c r="I6297" s="321"/>
      <c r="J6297" s="200"/>
      <c r="O6297" s="297"/>
    </row>
    <row r="6298" spans="1:16" ht="13.5" thickBot="1">
      <c r="A6298" s="201"/>
      <c r="B6298" s="448"/>
      <c r="C6298" s="201"/>
      <c r="D6298" s="203"/>
      <c r="E6298" s="203"/>
      <c r="F6298" s="202"/>
      <c r="G6298" s="202"/>
    </row>
    <row r="6299" spans="1:16" s="211" customFormat="1" ht="13.5" thickTop="1">
      <c r="A6299" s="206"/>
      <c r="B6299" s="457"/>
      <c r="C6299" s="207"/>
      <c r="D6299" s="209"/>
      <c r="E6299" s="209"/>
      <c r="F6299" s="208"/>
      <c r="G6299" s="210" t="s">
        <v>110</v>
      </c>
      <c r="I6299" s="323"/>
      <c r="J6299" s="212"/>
      <c r="O6299" s="297"/>
    </row>
    <row r="6300" spans="1:16">
      <c r="A6300" s="213" t="s">
        <v>62</v>
      </c>
      <c r="B6300" s="750">
        <f>Proponente</f>
        <v>0</v>
      </c>
      <c r="C6300" s="750"/>
      <c r="D6300" s="750"/>
      <c r="E6300" s="750"/>
      <c r="F6300" s="750"/>
      <c r="G6300" s="751"/>
    </row>
    <row r="6301" spans="1:16" ht="12.75" customHeight="1">
      <c r="A6301" s="213" t="s">
        <v>63</v>
      </c>
      <c r="B6301" s="470">
        <v>4.2</v>
      </c>
      <c r="C6301" s="750" t="e">
        <f>VLOOKUP(B6301,Presupuesto!$A$4:$B$106,2,FALSE)</f>
        <v>#N/A</v>
      </c>
      <c r="D6301" s="750"/>
      <c r="E6301" s="750"/>
      <c r="F6301" s="750"/>
      <c r="G6301" s="751"/>
    </row>
    <row r="6302" spans="1:16">
      <c r="A6302" s="214"/>
      <c r="B6302" s="438"/>
      <c r="C6302" s="215"/>
      <c r="D6302" s="217"/>
      <c r="E6302" s="217"/>
      <c r="F6302" s="218" t="s">
        <v>88</v>
      </c>
      <c r="G6302" s="582" t="str">
        <f>IF(B6301=0,"-",VLOOKUP(B6301,Presupuesto!$A$5:$C$119,3,FALSE))</f>
        <v>ML</v>
      </c>
      <c r="H6302" s="582"/>
      <c r="I6302" s="582"/>
      <c r="J6302" s="582"/>
      <c r="K6302" s="583"/>
    </row>
    <row r="6303" spans="1:16" ht="13.5" thickBot="1">
      <c r="A6303" s="213" t="s">
        <v>64</v>
      </c>
      <c r="B6303" s="438"/>
      <c r="C6303" s="215"/>
      <c r="D6303" s="217"/>
      <c r="E6303" s="217"/>
      <c r="F6303" s="216"/>
      <c r="G6303" s="219"/>
      <c r="I6303" s="324"/>
      <c r="J6303" s="295"/>
      <c r="K6303" s="296"/>
      <c r="L6303" s="296"/>
      <c r="M6303" s="296"/>
      <c r="N6303" s="296"/>
      <c r="O6303" s="296"/>
    </row>
    <row r="6304" spans="1:16" s="220" customFormat="1" ht="13.5" thickTop="1">
      <c r="A6304" s="221" t="s">
        <v>57</v>
      </c>
      <c r="B6304" s="447" t="s">
        <v>65</v>
      </c>
      <c r="C6304" s="222" t="s">
        <v>66</v>
      </c>
      <c r="D6304" s="223" t="s">
        <v>74</v>
      </c>
      <c r="E6304" s="224" t="s">
        <v>100</v>
      </c>
      <c r="F6304" s="224" t="s">
        <v>79</v>
      </c>
      <c r="G6304" s="225" t="s">
        <v>70</v>
      </c>
      <c r="I6304" s="657"/>
      <c r="J6304" s="226"/>
      <c r="O6304" s="296"/>
    </row>
    <row r="6305" spans="1:15">
      <c r="A6305" s="227" t="str">
        <f t="shared" ref="A6305:A6316" si="1148">IF(I6305=0,"-",VLOOKUP(I6305,EQUIPOS,2,FALSE))</f>
        <v>-</v>
      </c>
      <c r="B6305" s="228"/>
      <c r="C6305" s="228"/>
      <c r="D6305" s="194"/>
      <c r="E6305" s="229">
        <f t="shared" ref="E6305:E6316" si="1149">IF(I6305=0,0,VLOOKUP(I6305,EQUIPOS,4,FALSE))</f>
        <v>0</v>
      </c>
      <c r="F6305" s="230">
        <f t="shared" ref="F6305:F6316" si="1150">IF(D6305=0,0,E6305/D6305)</f>
        <v>0</v>
      </c>
      <c r="G6305" s="231"/>
      <c r="I6305" s="658"/>
    </row>
    <row r="6306" spans="1:15">
      <c r="A6306" s="227" t="str">
        <f t="shared" si="1148"/>
        <v>-</v>
      </c>
      <c r="B6306" s="228"/>
      <c r="C6306" s="228"/>
      <c r="D6306" s="194"/>
      <c r="E6306" s="229">
        <f t="shared" si="1149"/>
        <v>0</v>
      </c>
      <c r="F6306" s="230">
        <f t="shared" si="1150"/>
        <v>0</v>
      </c>
      <c r="G6306" s="232"/>
      <c r="I6306" s="658"/>
    </row>
    <row r="6307" spans="1:15">
      <c r="A6307" s="227" t="str">
        <f t="shared" si="1148"/>
        <v>-</v>
      </c>
      <c r="B6307" s="228"/>
      <c r="C6307" s="228"/>
      <c r="D6307" s="194"/>
      <c r="E6307" s="229">
        <f t="shared" si="1149"/>
        <v>0</v>
      </c>
      <c r="F6307" s="230">
        <f t="shared" si="1150"/>
        <v>0</v>
      </c>
      <c r="G6307" s="232"/>
      <c r="I6307" s="658"/>
    </row>
    <row r="6308" spans="1:15">
      <c r="A6308" s="227" t="str">
        <f t="shared" si="1148"/>
        <v>-</v>
      </c>
      <c r="B6308" s="228"/>
      <c r="C6308" s="228"/>
      <c r="D6308" s="194"/>
      <c r="E6308" s="229">
        <f t="shared" si="1149"/>
        <v>0</v>
      </c>
      <c r="F6308" s="230">
        <f t="shared" si="1150"/>
        <v>0</v>
      </c>
      <c r="G6308" s="232"/>
      <c r="I6308" s="658"/>
    </row>
    <row r="6309" spans="1:15">
      <c r="A6309" s="227" t="str">
        <f t="shared" si="1148"/>
        <v>-</v>
      </c>
      <c r="B6309" s="228"/>
      <c r="C6309" s="228"/>
      <c r="D6309" s="194"/>
      <c r="E6309" s="229">
        <f t="shared" si="1149"/>
        <v>0</v>
      </c>
      <c r="F6309" s="230">
        <f t="shared" si="1150"/>
        <v>0</v>
      </c>
      <c r="G6309" s="232"/>
      <c r="I6309" s="658"/>
    </row>
    <row r="6310" spans="1:15">
      <c r="A6310" s="227" t="str">
        <f t="shared" si="1148"/>
        <v>-</v>
      </c>
      <c r="B6310" s="228"/>
      <c r="C6310" s="228"/>
      <c r="D6310" s="194"/>
      <c r="E6310" s="229">
        <f t="shared" si="1149"/>
        <v>0</v>
      </c>
      <c r="F6310" s="230">
        <f t="shared" si="1150"/>
        <v>0</v>
      </c>
      <c r="G6310" s="232"/>
      <c r="I6310" s="658"/>
    </row>
    <row r="6311" spans="1:15">
      <c r="A6311" s="227" t="str">
        <f t="shared" si="1148"/>
        <v>-</v>
      </c>
      <c r="B6311" s="228"/>
      <c r="C6311" s="228"/>
      <c r="D6311" s="194"/>
      <c r="E6311" s="229">
        <f t="shared" si="1149"/>
        <v>0</v>
      </c>
      <c r="F6311" s="230">
        <f t="shared" si="1150"/>
        <v>0</v>
      </c>
      <c r="G6311" s="232"/>
      <c r="I6311" s="658"/>
    </row>
    <row r="6312" spans="1:15">
      <c r="A6312" s="227" t="str">
        <f t="shared" si="1148"/>
        <v>-</v>
      </c>
      <c r="B6312" s="228"/>
      <c r="C6312" s="228"/>
      <c r="D6312" s="194"/>
      <c r="E6312" s="229">
        <f t="shared" si="1149"/>
        <v>0</v>
      </c>
      <c r="F6312" s="230">
        <f t="shared" si="1150"/>
        <v>0</v>
      </c>
      <c r="G6312" s="232"/>
      <c r="I6312" s="658"/>
    </row>
    <row r="6313" spans="1:15">
      <c r="A6313" s="227" t="str">
        <f t="shared" si="1148"/>
        <v>-</v>
      </c>
      <c r="B6313" s="228"/>
      <c r="C6313" s="228"/>
      <c r="D6313" s="194"/>
      <c r="E6313" s="229">
        <f t="shared" si="1149"/>
        <v>0</v>
      </c>
      <c r="F6313" s="230">
        <f t="shared" si="1150"/>
        <v>0</v>
      </c>
      <c r="G6313" s="232"/>
      <c r="I6313" s="658"/>
    </row>
    <row r="6314" spans="1:15">
      <c r="A6314" s="227" t="str">
        <f t="shared" si="1148"/>
        <v>-</v>
      </c>
      <c r="B6314" s="228"/>
      <c r="C6314" s="228"/>
      <c r="D6314" s="194"/>
      <c r="E6314" s="229">
        <f t="shared" si="1149"/>
        <v>0</v>
      </c>
      <c r="F6314" s="230">
        <f t="shared" si="1150"/>
        <v>0</v>
      </c>
      <c r="G6314" s="232"/>
      <c r="I6314" s="658"/>
    </row>
    <row r="6315" spans="1:15">
      <c r="A6315" s="227" t="str">
        <f t="shared" si="1148"/>
        <v>-</v>
      </c>
      <c r="B6315" s="228"/>
      <c r="C6315" s="228"/>
      <c r="D6315" s="194"/>
      <c r="E6315" s="229">
        <f t="shared" si="1149"/>
        <v>0</v>
      </c>
      <c r="F6315" s="230">
        <f t="shared" si="1150"/>
        <v>0</v>
      </c>
      <c r="G6315" s="232"/>
      <c r="I6315" s="658"/>
    </row>
    <row r="6316" spans="1:15">
      <c r="A6316" s="227" t="str">
        <f t="shared" si="1148"/>
        <v>-</v>
      </c>
      <c r="B6316" s="228"/>
      <c r="C6316" s="228"/>
      <c r="D6316" s="194"/>
      <c r="E6316" s="229">
        <f t="shared" si="1149"/>
        <v>0</v>
      </c>
      <c r="F6316" s="230">
        <f t="shared" si="1150"/>
        <v>0</v>
      </c>
      <c r="G6316" s="232"/>
      <c r="I6316" s="658"/>
    </row>
    <row r="6317" spans="1:15" ht="13.5" thickBot="1">
      <c r="A6317" s="234"/>
      <c r="B6317" s="456"/>
      <c r="C6317" s="235"/>
      <c r="D6317" s="237"/>
      <c r="E6317" s="237"/>
      <c r="F6317" s="238" t="s">
        <v>80</v>
      </c>
      <c r="G6317" s="239">
        <f>SUM(F6305:F6316)</f>
        <v>0</v>
      </c>
      <c r="I6317" s="659"/>
    </row>
    <row r="6318" spans="1:15" ht="13.5" thickTop="1">
      <c r="A6318" s="240" t="s">
        <v>67</v>
      </c>
      <c r="B6318" s="446"/>
      <c r="C6318" s="241"/>
      <c r="D6318" s="243"/>
      <c r="E6318" s="243"/>
      <c r="F6318" s="242"/>
      <c r="G6318" s="244"/>
      <c r="I6318" s="659"/>
    </row>
    <row r="6319" spans="1:15" s="220" customFormat="1" ht="26">
      <c r="A6319" s="245" t="s">
        <v>57</v>
      </c>
      <c r="B6319" s="455"/>
      <c r="C6319" s="247" t="s">
        <v>58</v>
      </c>
      <c r="D6319" s="316" t="s">
        <v>68</v>
      </c>
      <c r="E6319" s="248" t="s">
        <v>69</v>
      </c>
      <c r="F6319" s="249" t="s">
        <v>79</v>
      </c>
      <c r="G6319" s="250" t="s">
        <v>70</v>
      </c>
      <c r="I6319" s="657"/>
      <c r="J6319" s="226"/>
      <c r="O6319" s="296"/>
    </row>
    <row r="6320" spans="1:15">
      <c r="A6320" s="748" t="str">
        <f t="shared" ref="A6320:A6331" si="1151">IF(I6320=0,"",VLOOKUP(I6320,MATERIALES,2,FALSE))</f>
        <v/>
      </c>
      <c r="B6320" s="749"/>
      <c r="C6320" s="251" t="str">
        <f t="shared" ref="C6320:C6328" si="1152">IF(I6320=0,"",VLOOKUP(I6320,MATERIALES,3,FALSE))</f>
        <v/>
      </c>
      <c r="D6320" s="194"/>
      <c r="E6320" s="252">
        <f t="shared" ref="E6320:E6331" si="1153">IF(I6320=0,0,VLOOKUP(I6320,MATERIALES,4,FALSE))</f>
        <v>0</v>
      </c>
      <c r="F6320" s="230">
        <f>D6320*E6320</f>
        <v>0</v>
      </c>
      <c r="G6320" s="231"/>
      <c r="I6320" s="658"/>
    </row>
    <row r="6321" spans="1:9">
      <c r="A6321" s="748" t="str">
        <f t="shared" si="1151"/>
        <v/>
      </c>
      <c r="B6321" s="749"/>
      <c r="C6321" s="251" t="str">
        <f t="shared" si="1152"/>
        <v/>
      </c>
      <c r="D6321" s="194"/>
      <c r="E6321" s="252">
        <f t="shared" si="1153"/>
        <v>0</v>
      </c>
      <c r="F6321" s="230">
        <f t="shared" ref="F6321:F6331" si="1154">D6321*E6321</f>
        <v>0</v>
      </c>
      <c r="G6321" s="232"/>
      <c r="I6321" s="658"/>
    </row>
    <row r="6322" spans="1:9">
      <c r="A6322" s="748" t="str">
        <f t="shared" si="1151"/>
        <v/>
      </c>
      <c r="B6322" s="749"/>
      <c r="C6322" s="251" t="str">
        <f t="shared" si="1152"/>
        <v/>
      </c>
      <c r="D6322" s="194"/>
      <c r="E6322" s="252">
        <f t="shared" si="1153"/>
        <v>0</v>
      </c>
      <c r="F6322" s="230">
        <f t="shared" si="1154"/>
        <v>0</v>
      </c>
      <c r="G6322" s="232"/>
      <c r="I6322" s="658"/>
    </row>
    <row r="6323" spans="1:9">
      <c r="A6323" s="748" t="str">
        <f t="shared" si="1151"/>
        <v/>
      </c>
      <c r="B6323" s="749"/>
      <c r="C6323" s="251" t="str">
        <f t="shared" si="1152"/>
        <v/>
      </c>
      <c r="D6323" s="194"/>
      <c r="E6323" s="252">
        <f t="shared" si="1153"/>
        <v>0</v>
      </c>
      <c r="F6323" s="230">
        <f t="shared" si="1154"/>
        <v>0</v>
      </c>
      <c r="G6323" s="232"/>
      <c r="I6323" s="658"/>
    </row>
    <row r="6324" spans="1:9">
      <c r="A6324" s="748" t="str">
        <f t="shared" si="1151"/>
        <v/>
      </c>
      <c r="B6324" s="749"/>
      <c r="C6324" s="251" t="str">
        <f t="shared" si="1152"/>
        <v/>
      </c>
      <c r="D6324" s="194"/>
      <c r="E6324" s="252">
        <f t="shared" si="1153"/>
        <v>0</v>
      </c>
      <c r="F6324" s="230">
        <f t="shared" si="1154"/>
        <v>0</v>
      </c>
      <c r="G6324" s="232"/>
      <c r="I6324" s="658"/>
    </row>
    <row r="6325" spans="1:9">
      <c r="A6325" s="748" t="str">
        <f t="shared" si="1151"/>
        <v/>
      </c>
      <c r="B6325" s="749"/>
      <c r="C6325" s="251" t="str">
        <f t="shared" si="1152"/>
        <v/>
      </c>
      <c r="D6325" s="194"/>
      <c r="E6325" s="252">
        <f t="shared" si="1153"/>
        <v>0</v>
      </c>
      <c r="F6325" s="230">
        <f t="shared" si="1154"/>
        <v>0</v>
      </c>
      <c r="G6325" s="232"/>
      <c r="I6325" s="658"/>
    </row>
    <row r="6326" spans="1:9">
      <c r="A6326" s="748" t="str">
        <f t="shared" si="1151"/>
        <v/>
      </c>
      <c r="B6326" s="749"/>
      <c r="C6326" s="251" t="str">
        <f t="shared" si="1152"/>
        <v/>
      </c>
      <c r="D6326" s="194"/>
      <c r="E6326" s="252">
        <f t="shared" si="1153"/>
        <v>0</v>
      </c>
      <c r="F6326" s="230">
        <f t="shared" si="1154"/>
        <v>0</v>
      </c>
      <c r="G6326" s="232"/>
      <c r="I6326" s="658"/>
    </row>
    <row r="6327" spans="1:9">
      <c r="A6327" s="748" t="str">
        <f t="shared" si="1151"/>
        <v/>
      </c>
      <c r="B6327" s="749"/>
      <c r="C6327" s="251" t="str">
        <f t="shared" si="1152"/>
        <v/>
      </c>
      <c r="D6327" s="194"/>
      <c r="E6327" s="252">
        <f t="shared" si="1153"/>
        <v>0</v>
      </c>
      <c r="F6327" s="230">
        <f t="shared" si="1154"/>
        <v>0</v>
      </c>
      <c r="G6327" s="253"/>
      <c r="I6327" s="658"/>
    </row>
    <row r="6328" spans="1:9">
      <c r="A6328" s="748" t="str">
        <f t="shared" si="1151"/>
        <v/>
      </c>
      <c r="B6328" s="749"/>
      <c r="C6328" s="251" t="str">
        <f t="shared" si="1152"/>
        <v/>
      </c>
      <c r="D6328" s="194"/>
      <c r="E6328" s="252">
        <f t="shared" si="1153"/>
        <v>0</v>
      </c>
      <c r="F6328" s="230">
        <f t="shared" si="1154"/>
        <v>0</v>
      </c>
      <c r="G6328" s="232"/>
      <c r="I6328" s="658"/>
    </row>
    <row r="6329" spans="1:9">
      <c r="A6329" s="748" t="str">
        <f t="shared" si="1151"/>
        <v/>
      </c>
      <c r="B6329" s="749"/>
      <c r="C6329" s="251"/>
      <c r="D6329" s="194"/>
      <c r="E6329" s="252">
        <f t="shared" si="1153"/>
        <v>0</v>
      </c>
      <c r="F6329" s="230">
        <f t="shared" si="1154"/>
        <v>0</v>
      </c>
      <c r="G6329" s="232"/>
      <c r="I6329" s="658"/>
    </row>
    <row r="6330" spans="1:9">
      <c r="A6330" s="748" t="str">
        <f t="shared" si="1151"/>
        <v/>
      </c>
      <c r="B6330" s="749"/>
      <c r="C6330" s="251"/>
      <c r="D6330" s="194"/>
      <c r="E6330" s="252">
        <f t="shared" si="1153"/>
        <v>0</v>
      </c>
      <c r="F6330" s="230">
        <f t="shared" si="1154"/>
        <v>0</v>
      </c>
      <c r="G6330" s="232"/>
      <c r="I6330" s="658"/>
    </row>
    <row r="6331" spans="1:9">
      <c r="A6331" s="748" t="str">
        <f t="shared" si="1151"/>
        <v/>
      </c>
      <c r="B6331" s="749"/>
      <c r="C6331" s="251" t="str">
        <f t="shared" ref="C6331" si="1155">IF(I6331=0,"",VLOOKUP(I6331,MATERIALES,3,FALSE))</f>
        <v/>
      </c>
      <c r="D6331" s="194"/>
      <c r="E6331" s="252">
        <f t="shared" si="1153"/>
        <v>0</v>
      </c>
      <c r="F6331" s="230">
        <f t="shared" si="1154"/>
        <v>0</v>
      </c>
      <c r="G6331" s="233"/>
      <c r="I6331" s="658"/>
    </row>
    <row r="6332" spans="1:9" ht="26.25" customHeight="1" thickBot="1">
      <c r="A6332" s="214"/>
      <c r="B6332" s="438"/>
      <c r="C6332" s="215"/>
      <c r="D6332" s="217"/>
      <c r="E6332" s="254"/>
      <c r="F6332" s="255" t="s">
        <v>81</v>
      </c>
      <c r="G6332" s="253">
        <f>ROUND(SUM(F6320:F6331),0)</f>
        <v>0</v>
      </c>
      <c r="I6332" s="659"/>
    </row>
    <row r="6333" spans="1:9" ht="14" thickTop="1" thickBot="1">
      <c r="A6333" s="256" t="s">
        <v>72</v>
      </c>
      <c r="B6333" s="445"/>
      <c r="C6333" s="257"/>
      <c r="D6333" s="259"/>
      <c r="E6333" s="259"/>
      <c r="F6333" s="258"/>
      <c r="G6333" s="260"/>
      <c r="I6333" s="659"/>
    </row>
    <row r="6334" spans="1:9" ht="13.5" thickTop="1">
      <c r="A6334" s="245" t="s">
        <v>57</v>
      </c>
      <c r="B6334" s="455"/>
      <c r="C6334" s="248" t="s">
        <v>71</v>
      </c>
      <c r="D6334" s="316" t="s">
        <v>75</v>
      </c>
      <c r="E6334" s="248" t="s">
        <v>98</v>
      </c>
      <c r="F6334" s="249" t="s">
        <v>79</v>
      </c>
      <c r="G6334" s="250" t="s">
        <v>70</v>
      </c>
      <c r="I6334" s="659"/>
    </row>
    <row r="6335" spans="1:9">
      <c r="A6335" s="748" t="str">
        <f>IF(I6335=0,"",VLOOKUP(I6335,EQUIPOS,2,FALSE))</f>
        <v/>
      </c>
      <c r="B6335" s="749"/>
      <c r="C6335" s="195"/>
      <c r="D6335" s="194"/>
      <c r="E6335" s="252">
        <f>IF(I6335=0,0,VLOOKUP(I6335,EQUIPOS,4,FALSE))</f>
        <v>0</v>
      </c>
      <c r="F6335" s="230">
        <f>C6335*D6335*E6335</f>
        <v>0</v>
      </c>
      <c r="G6335" s="231"/>
      <c r="I6335" s="658"/>
    </row>
    <row r="6336" spans="1:9">
      <c r="A6336" s="748" t="str">
        <f>IF(I6336=0,"",VLOOKUP(I6336,EQUIPOS,2,FALSE))</f>
        <v/>
      </c>
      <c r="B6336" s="749"/>
      <c r="C6336" s="195"/>
      <c r="D6336" s="194"/>
      <c r="E6336" s="252">
        <f>IF(I6336=0,0,VLOOKUP(I6336,EQUIPOS,4,FALSE))</f>
        <v>0</v>
      </c>
      <c r="F6336" s="230">
        <f t="shared" ref="F6336:F6339" si="1156">C6336*D6336*E6336</f>
        <v>0</v>
      </c>
      <c r="G6336" s="232"/>
      <c r="I6336" s="658"/>
    </row>
    <row r="6337" spans="1:9">
      <c r="A6337" s="748" t="str">
        <f>IF(I6337=0,"",VLOOKUP(I6337,EQUIPOS,2,FALSE))</f>
        <v/>
      </c>
      <c r="B6337" s="749"/>
      <c r="C6337" s="195"/>
      <c r="D6337" s="194"/>
      <c r="E6337" s="252">
        <f>IF(I6337=0,0,VLOOKUP(I6337,EQUIPOS,4,FALSE))</f>
        <v>0</v>
      </c>
      <c r="F6337" s="230">
        <f t="shared" si="1156"/>
        <v>0</v>
      </c>
      <c r="G6337" s="232"/>
      <c r="I6337" s="658"/>
    </row>
    <row r="6338" spans="1:9">
      <c r="A6338" s="748" t="str">
        <f>IF(I6338=0,"",VLOOKUP(I6338,EQUIPOS,2,FALSE))</f>
        <v/>
      </c>
      <c r="B6338" s="749"/>
      <c r="C6338" s="195"/>
      <c r="D6338" s="194"/>
      <c r="E6338" s="252">
        <f>IF(I6338=0,0,VLOOKUP(I6338,EQUIPOS,4,FALSE))</f>
        <v>0</v>
      </c>
      <c r="F6338" s="230">
        <f t="shared" si="1156"/>
        <v>0</v>
      </c>
      <c r="G6338" s="232"/>
      <c r="I6338" s="658"/>
    </row>
    <row r="6339" spans="1:9">
      <c r="A6339" s="748" t="str">
        <f>IF(I6339=0,"",VLOOKUP(I6339,EQUIPOS,2,FALSE))</f>
        <v/>
      </c>
      <c r="B6339" s="749"/>
      <c r="C6339" s="195"/>
      <c r="D6339" s="194"/>
      <c r="E6339" s="252">
        <f>IF(I6339=0,0,VLOOKUP(I6339,EQUIPOS,4,FALSE))</f>
        <v>0</v>
      </c>
      <c r="F6339" s="230">
        <f t="shared" si="1156"/>
        <v>0</v>
      </c>
      <c r="G6339" s="233"/>
      <c r="I6339" s="658"/>
    </row>
    <row r="6340" spans="1:9" ht="30.75" customHeight="1" thickBot="1">
      <c r="A6340" s="234"/>
      <c r="B6340" s="456"/>
      <c r="C6340" s="235"/>
      <c r="D6340" s="237"/>
      <c r="E6340" s="261"/>
      <c r="F6340" s="238" t="s">
        <v>82</v>
      </c>
      <c r="G6340" s="262">
        <f>SUM(F6335:F6339)</f>
        <v>0</v>
      </c>
      <c r="I6340" s="659"/>
    </row>
    <row r="6341" spans="1:9" ht="13.5" thickTop="1">
      <c r="A6341" s="240" t="s">
        <v>73</v>
      </c>
      <c r="B6341" s="446"/>
      <c r="C6341" s="241"/>
      <c r="D6341" s="243"/>
      <c r="E6341" s="243"/>
      <c r="F6341" s="242"/>
      <c r="G6341" s="244"/>
      <c r="I6341" s="659"/>
    </row>
    <row r="6342" spans="1:9" ht="26">
      <c r="A6342" s="245" t="s">
        <v>57</v>
      </c>
      <c r="B6342" s="454" t="s">
        <v>58</v>
      </c>
      <c r="C6342" s="247" t="s">
        <v>68</v>
      </c>
      <c r="D6342" s="316" t="s">
        <v>74</v>
      </c>
      <c r="E6342" s="248" t="s">
        <v>69</v>
      </c>
      <c r="F6342" s="249" t="s">
        <v>79</v>
      </c>
      <c r="G6342" s="250" t="s">
        <v>70</v>
      </c>
      <c r="H6342" s="220"/>
      <c r="I6342" s="657"/>
    </row>
    <row r="6343" spans="1:9">
      <c r="A6343" s="263" t="str">
        <f t="shared" ref="A6343:A6354" si="1157">IF(I6343=0,"",VLOOKUP(I6343,MANOOBRA,2,FALSE))</f>
        <v/>
      </c>
      <c r="B6343" s="444" t="str">
        <f t="shared" ref="B6343:B6354" si="1158">IF(I6343=0,"",VLOOKUP(I6343,MANOOBRA,3,FALSE))</f>
        <v/>
      </c>
      <c r="C6343" s="195"/>
      <c r="D6343" s="466"/>
      <c r="E6343" s="252">
        <f t="shared" ref="E6343:E6354" si="1159">IF(I6343=0,0,VLOOKUP(I6343,MANOOBRA,4,FALSE))</f>
        <v>0</v>
      </c>
      <c r="F6343" s="230">
        <f>IF(D6343=0,0,C6343*E6343/D6343)</f>
        <v>0</v>
      </c>
      <c r="G6343" s="231"/>
      <c r="I6343" s="658"/>
    </row>
    <row r="6344" spans="1:9">
      <c r="A6344" s="263" t="str">
        <f t="shared" si="1157"/>
        <v/>
      </c>
      <c r="B6344" s="444" t="str">
        <f t="shared" si="1158"/>
        <v/>
      </c>
      <c r="C6344" s="195"/>
      <c r="D6344" s="466"/>
      <c r="E6344" s="252">
        <f t="shared" si="1159"/>
        <v>0</v>
      </c>
      <c r="F6344" s="230">
        <f t="shared" ref="F6344:F6354" si="1160">IF(D6344=0,0,C6344*E6344/D6344)</f>
        <v>0</v>
      </c>
      <c r="G6344" s="232"/>
      <c r="I6344" s="658"/>
    </row>
    <row r="6345" spans="1:9">
      <c r="A6345" s="263" t="str">
        <f t="shared" si="1157"/>
        <v/>
      </c>
      <c r="B6345" s="444" t="str">
        <f t="shared" si="1158"/>
        <v/>
      </c>
      <c r="C6345" s="195"/>
      <c r="D6345" s="309"/>
      <c r="E6345" s="252">
        <f t="shared" si="1159"/>
        <v>0</v>
      </c>
      <c r="F6345" s="230">
        <f t="shared" si="1160"/>
        <v>0</v>
      </c>
      <c r="G6345" s="232"/>
      <c r="I6345" s="658"/>
    </row>
    <row r="6346" spans="1:9">
      <c r="A6346" s="263" t="str">
        <f t="shared" si="1157"/>
        <v/>
      </c>
      <c r="B6346" s="444" t="str">
        <f t="shared" si="1158"/>
        <v/>
      </c>
      <c r="C6346" s="195"/>
      <c r="D6346" s="195"/>
      <c r="E6346" s="252">
        <f t="shared" si="1159"/>
        <v>0</v>
      </c>
      <c r="F6346" s="230">
        <f t="shared" si="1160"/>
        <v>0</v>
      </c>
      <c r="G6346" s="232"/>
      <c r="I6346" s="658"/>
    </row>
    <row r="6347" spans="1:9">
      <c r="A6347" s="263" t="str">
        <f t="shared" si="1157"/>
        <v/>
      </c>
      <c r="B6347" s="444" t="str">
        <f t="shared" si="1158"/>
        <v/>
      </c>
      <c r="C6347" s="195"/>
      <c r="D6347" s="195"/>
      <c r="E6347" s="252">
        <f t="shared" si="1159"/>
        <v>0</v>
      </c>
      <c r="F6347" s="230">
        <f t="shared" si="1160"/>
        <v>0</v>
      </c>
      <c r="G6347" s="232"/>
      <c r="I6347" s="658"/>
    </row>
    <row r="6348" spans="1:9">
      <c r="A6348" s="263" t="str">
        <f t="shared" si="1157"/>
        <v/>
      </c>
      <c r="B6348" s="444" t="str">
        <f t="shared" si="1158"/>
        <v/>
      </c>
      <c r="C6348" s="195"/>
      <c r="D6348" s="195"/>
      <c r="E6348" s="252">
        <f t="shared" si="1159"/>
        <v>0</v>
      </c>
      <c r="F6348" s="230">
        <f t="shared" si="1160"/>
        <v>0</v>
      </c>
      <c r="G6348" s="232"/>
      <c r="I6348" s="658"/>
    </row>
    <row r="6349" spans="1:9">
      <c r="A6349" s="263" t="str">
        <f t="shared" si="1157"/>
        <v/>
      </c>
      <c r="B6349" s="444" t="str">
        <f t="shared" si="1158"/>
        <v/>
      </c>
      <c r="C6349" s="195"/>
      <c r="D6349" s="195"/>
      <c r="E6349" s="252">
        <f t="shared" si="1159"/>
        <v>0</v>
      </c>
      <c r="F6349" s="230">
        <f t="shared" si="1160"/>
        <v>0</v>
      </c>
      <c r="G6349" s="232"/>
      <c r="I6349" s="658"/>
    </row>
    <row r="6350" spans="1:9">
      <c r="A6350" s="263" t="str">
        <f t="shared" si="1157"/>
        <v/>
      </c>
      <c r="B6350" s="444" t="str">
        <f t="shared" si="1158"/>
        <v/>
      </c>
      <c r="C6350" s="195"/>
      <c r="D6350" s="195"/>
      <c r="E6350" s="252">
        <f t="shared" si="1159"/>
        <v>0</v>
      </c>
      <c r="F6350" s="230">
        <f t="shared" si="1160"/>
        <v>0</v>
      </c>
      <c r="G6350" s="232"/>
      <c r="I6350" s="658"/>
    </row>
    <row r="6351" spans="1:9">
      <c r="A6351" s="263" t="str">
        <f t="shared" si="1157"/>
        <v/>
      </c>
      <c r="B6351" s="444" t="str">
        <f t="shared" si="1158"/>
        <v/>
      </c>
      <c r="C6351" s="195"/>
      <c r="D6351" s="195"/>
      <c r="E6351" s="252">
        <f t="shared" si="1159"/>
        <v>0</v>
      </c>
      <c r="F6351" s="230">
        <f t="shared" si="1160"/>
        <v>0</v>
      </c>
      <c r="G6351" s="232"/>
      <c r="I6351" s="658"/>
    </row>
    <row r="6352" spans="1:9">
      <c r="A6352" s="263" t="str">
        <f t="shared" si="1157"/>
        <v/>
      </c>
      <c r="B6352" s="444" t="str">
        <f t="shared" si="1158"/>
        <v/>
      </c>
      <c r="C6352" s="195"/>
      <c r="D6352" s="195"/>
      <c r="E6352" s="252">
        <f t="shared" si="1159"/>
        <v>0</v>
      </c>
      <c r="F6352" s="230">
        <f t="shared" si="1160"/>
        <v>0</v>
      </c>
      <c r="G6352" s="232"/>
      <c r="I6352" s="658"/>
    </row>
    <row r="6353" spans="1:16">
      <c r="A6353" s="263" t="str">
        <f t="shared" si="1157"/>
        <v/>
      </c>
      <c r="B6353" s="444" t="str">
        <f t="shared" si="1158"/>
        <v/>
      </c>
      <c r="C6353" s="195"/>
      <c r="D6353" s="195"/>
      <c r="E6353" s="252">
        <f t="shared" si="1159"/>
        <v>0</v>
      </c>
      <c r="F6353" s="230">
        <f t="shared" si="1160"/>
        <v>0</v>
      </c>
      <c r="G6353" s="232"/>
      <c r="I6353" s="658"/>
    </row>
    <row r="6354" spans="1:16">
      <c r="A6354" s="263" t="str">
        <f t="shared" si="1157"/>
        <v/>
      </c>
      <c r="B6354" s="444" t="str">
        <f t="shared" si="1158"/>
        <v/>
      </c>
      <c r="C6354" s="195"/>
      <c r="D6354" s="195"/>
      <c r="E6354" s="252">
        <f t="shared" si="1159"/>
        <v>0</v>
      </c>
      <c r="F6354" s="230">
        <f t="shared" si="1160"/>
        <v>0</v>
      </c>
      <c r="G6354" s="233"/>
      <c r="I6354" s="658"/>
    </row>
    <row r="6355" spans="1:16" ht="31.5" customHeight="1" thickBot="1">
      <c r="A6355" s="234"/>
      <c r="B6355" s="456"/>
      <c r="C6355" s="235"/>
      <c r="D6355" s="237"/>
      <c r="E6355" s="237"/>
      <c r="F6355" s="238" t="s">
        <v>83</v>
      </c>
      <c r="G6355" s="262">
        <f>ROUND(SUM(F6343:F6354),0)</f>
        <v>0</v>
      </c>
      <c r="I6355" s="659"/>
    </row>
    <row r="6356" spans="1:16" ht="13.5" thickTop="1">
      <c r="A6356" s="186" t="s">
        <v>76</v>
      </c>
      <c r="B6356" s="446"/>
      <c r="C6356" s="241"/>
      <c r="D6356" s="243"/>
      <c r="E6356" s="243"/>
      <c r="F6356" s="242"/>
      <c r="G6356" s="244"/>
      <c r="I6356" s="659"/>
    </row>
    <row r="6357" spans="1:16">
      <c r="A6357" s="245" t="s">
        <v>57</v>
      </c>
      <c r="B6357" s="455"/>
      <c r="C6357" s="246"/>
      <c r="D6357" s="317"/>
      <c r="E6357" s="248" t="s">
        <v>77</v>
      </c>
      <c r="F6357" s="249" t="s">
        <v>78</v>
      </c>
      <c r="G6357" s="264" t="s">
        <v>77</v>
      </c>
      <c r="H6357" s="220"/>
      <c r="I6357" s="657"/>
    </row>
    <row r="6358" spans="1:16">
      <c r="A6358" s="185" t="s">
        <v>87</v>
      </c>
      <c r="B6358" s="453"/>
      <c r="C6358" s="265"/>
      <c r="D6358" s="318"/>
      <c r="E6358" s="229">
        <f>ROUND(SUM(G6317,G6332,G6340,G6355),2)</f>
        <v>0</v>
      </c>
      <c r="F6358" s="266">
        <f>A</f>
        <v>0</v>
      </c>
      <c r="G6358" s="267">
        <f>E6358*F6358</f>
        <v>0</v>
      </c>
      <c r="I6358" s="659"/>
    </row>
    <row r="6359" spans="1:16">
      <c r="A6359" s="185" t="s">
        <v>85</v>
      </c>
      <c r="B6359" s="453"/>
      <c r="C6359" s="265"/>
      <c r="D6359" s="318"/>
      <c r="E6359" s="229">
        <f>SUM(G6317,G6332,G6340,G6355)</f>
        <v>0</v>
      </c>
      <c r="F6359" s="266">
        <f>I</f>
        <v>0</v>
      </c>
      <c r="G6359" s="267">
        <f>E6359*F6359</f>
        <v>0</v>
      </c>
      <c r="I6359" s="659"/>
    </row>
    <row r="6360" spans="1:16">
      <c r="A6360" s="185" t="s">
        <v>86</v>
      </c>
      <c r="B6360" s="453"/>
      <c r="C6360" s="265"/>
      <c r="D6360" s="318"/>
      <c r="E6360" s="229">
        <f>SUM(G6317,G6332,G6340,G6355)</f>
        <v>0</v>
      </c>
      <c r="F6360" s="266">
        <f>U</f>
        <v>0</v>
      </c>
      <c r="G6360" s="267">
        <f>E6360*F6360</f>
        <v>0</v>
      </c>
      <c r="I6360" s="659"/>
    </row>
    <row r="6361" spans="1:16" ht="33" customHeight="1" thickBot="1">
      <c r="A6361" s="234"/>
      <c r="B6361" s="456"/>
      <c r="C6361" s="235"/>
      <c r="D6361" s="237"/>
      <c r="E6361" s="237"/>
      <c r="F6361" s="268" t="s">
        <v>84</v>
      </c>
      <c r="G6361" s="262">
        <f>SUM(G6358:G6360)</f>
        <v>0</v>
      </c>
      <c r="I6361" s="659"/>
      <c r="J6361" s="295"/>
      <c r="K6361" s="296"/>
      <c r="L6361" s="296"/>
      <c r="M6361" s="296"/>
      <c r="N6361" s="296"/>
      <c r="O6361" s="296"/>
    </row>
    <row r="6362" spans="1:16" s="211" customFormat="1" ht="14" thickTop="1" thickBot="1">
      <c r="A6362" s="269"/>
      <c r="B6362" s="443"/>
      <c r="C6362" s="270"/>
      <c r="D6362" s="319"/>
      <c r="E6362" s="271" t="s">
        <v>89</v>
      </c>
      <c r="F6362" s="272"/>
      <c r="G6362" s="273">
        <f>ROUND(SUM(G6317,G6332,G6340,G6355,G6361),0)</f>
        <v>0</v>
      </c>
      <c r="I6362" s="660"/>
      <c r="J6362" s="212">
        <f>B6301</f>
        <v>4.2</v>
      </c>
      <c r="K6362" s="274">
        <f>E6358</f>
        <v>0</v>
      </c>
      <c r="L6362" s="294">
        <f>G6358</f>
        <v>0</v>
      </c>
      <c r="M6362" s="294">
        <f>G6359</f>
        <v>0</v>
      </c>
      <c r="N6362" s="294">
        <f>G6360</f>
        <v>0</v>
      </c>
      <c r="O6362" s="299">
        <f>SUM(K6362:N6362)</f>
        <v>0</v>
      </c>
      <c r="P6362" s="294"/>
    </row>
    <row r="6363" spans="1:16" ht="13.5" thickTop="1">
      <c r="A6363" s="275" t="s">
        <v>97</v>
      </c>
      <c r="B6363" s="438"/>
      <c r="C6363" s="215"/>
      <c r="D6363" s="217"/>
      <c r="E6363" s="217"/>
      <c r="F6363" s="216"/>
      <c r="G6363" s="219"/>
      <c r="I6363" s="659"/>
      <c r="P6363" s="294"/>
    </row>
    <row r="6364" spans="1:16">
      <c r="A6364" s="275"/>
      <c r="B6364" s="452"/>
      <c r="C6364" s="276"/>
      <c r="D6364" s="320"/>
      <c r="E6364" s="217"/>
      <c r="F6364" s="216"/>
      <c r="G6364" s="277">
        <f ca="1">TODAY()</f>
        <v>44839</v>
      </c>
      <c r="I6364" s="659"/>
      <c r="P6364" s="294"/>
    </row>
    <row r="6365" spans="1:16" ht="13.5" thickBot="1">
      <c r="A6365" s="234"/>
      <c r="B6365" s="456"/>
      <c r="C6365" s="235"/>
      <c r="D6365" s="237"/>
      <c r="E6365" s="237"/>
      <c r="F6365" s="236"/>
      <c r="G6365" s="278"/>
      <c r="I6365" s="659"/>
      <c r="P6365" s="294"/>
    </row>
    <row r="6366" spans="1:16" s="199" customFormat="1" ht="13.5" thickTop="1">
      <c r="A6366" s="196" t="s">
        <v>109</v>
      </c>
      <c r="B6366" s="458"/>
      <c r="C6366" s="196"/>
      <c r="D6366" s="198"/>
      <c r="E6366" s="198"/>
      <c r="F6366" s="197"/>
      <c r="G6366" s="197"/>
      <c r="I6366" s="321"/>
      <c r="J6366" s="200"/>
      <c r="O6366" s="297"/>
    </row>
    <row r="6367" spans="1:16" s="199" customFormat="1">
      <c r="A6367" s="196" t="str">
        <f>CONCATENATE('Prestaciones y AIU'!A6937," ANALISIS DE PRECIOS UNITARIOS")</f>
        <v xml:space="preserve"> ANALISIS DE PRECIOS UNITARIOS</v>
      </c>
      <c r="B6367" s="458"/>
      <c r="C6367" s="196"/>
      <c r="D6367" s="198"/>
      <c r="E6367" s="198"/>
      <c r="F6367" s="197"/>
      <c r="G6367" s="197"/>
      <c r="I6367" s="321"/>
      <c r="J6367" s="200"/>
      <c r="O6367" s="297"/>
    </row>
    <row r="6368" spans="1:16" s="199" customFormat="1">
      <c r="A6368" s="196" t="str">
        <f>Objeto_LIC</f>
        <v>OPTIMIZACION DEL SISTEMA DE ABASTECIMIENTO (ADUCCION, PRETRATAMIENTO Y CONDUCCION) DEL MUNICPIO DE TAME, DEPARTAMENTO DE ARAUCA</v>
      </c>
      <c r="B6368" s="458"/>
      <c r="C6368" s="196"/>
      <c r="D6368" s="198"/>
      <c r="E6368" s="198"/>
      <c r="F6368" s="197"/>
      <c r="G6368" s="197"/>
      <c r="I6368" s="321"/>
      <c r="J6368" s="200"/>
      <c r="O6368" s="297"/>
    </row>
    <row r="6369" spans="1:15" s="199" customFormat="1">
      <c r="A6369" s="196"/>
      <c r="B6369" s="458"/>
      <c r="C6369" s="196"/>
      <c r="D6369" s="198"/>
      <c r="E6369" s="198"/>
      <c r="F6369" s="197"/>
      <c r="G6369" s="197"/>
      <c r="I6369" s="321"/>
      <c r="J6369" s="200"/>
      <c r="O6369" s="297"/>
    </row>
    <row r="6370" spans="1:15" ht="13.5" thickBot="1">
      <c r="A6370" s="201"/>
      <c r="B6370" s="448"/>
      <c r="C6370" s="201"/>
      <c r="D6370" s="203"/>
      <c r="E6370" s="203"/>
      <c r="F6370" s="202"/>
      <c r="G6370" s="202"/>
    </row>
    <row r="6371" spans="1:15" s="211" customFormat="1" ht="13.5" thickTop="1">
      <c r="A6371" s="206"/>
      <c r="B6371" s="457"/>
      <c r="C6371" s="207"/>
      <c r="D6371" s="209"/>
      <c r="E6371" s="209"/>
      <c r="F6371" s="208"/>
      <c r="G6371" s="210" t="s">
        <v>110</v>
      </c>
      <c r="I6371" s="323"/>
      <c r="J6371" s="212"/>
      <c r="O6371" s="297"/>
    </row>
    <row r="6372" spans="1:15">
      <c r="A6372" s="213" t="s">
        <v>62</v>
      </c>
      <c r="B6372" s="750">
        <f>Proponente</f>
        <v>0</v>
      </c>
      <c r="C6372" s="750"/>
      <c r="D6372" s="750"/>
      <c r="E6372" s="750"/>
      <c r="F6372" s="750"/>
      <c r="G6372" s="751"/>
    </row>
    <row r="6373" spans="1:15" ht="12.75" customHeight="1">
      <c r="A6373" s="213" t="s">
        <v>63</v>
      </c>
      <c r="B6373" s="470">
        <v>4.3</v>
      </c>
      <c r="C6373" s="750" t="e">
        <f>VLOOKUP(B6373,Presupuesto!$A$4:$B$106,2,FALSE)</f>
        <v>#N/A</v>
      </c>
      <c r="D6373" s="750"/>
      <c r="E6373" s="750"/>
      <c r="F6373" s="750"/>
      <c r="G6373" s="751"/>
    </row>
    <row r="6374" spans="1:15">
      <c r="A6374" s="214"/>
      <c r="B6374" s="438"/>
      <c r="C6374" s="215"/>
      <c r="D6374" s="217"/>
      <c r="E6374" s="217"/>
      <c r="F6374" s="218" t="s">
        <v>88</v>
      </c>
      <c r="G6374" s="582" t="str">
        <f>IF(B6373=0,"-",VLOOKUP(B6373,Presupuesto!$A$5:$C$119,3,FALSE))</f>
        <v>ML</v>
      </c>
      <c r="H6374" s="582"/>
      <c r="I6374" s="582"/>
      <c r="J6374" s="582"/>
      <c r="K6374" s="583"/>
    </row>
    <row r="6375" spans="1:15" ht="13.5" thickBot="1">
      <c r="A6375" s="213" t="s">
        <v>64</v>
      </c>
      <c r="B6375" s="438"/>
      <c r="C6375" s="215"/>
      <c r="D6375" s="217"/>
      <c r="E6375" s="217"/>
      <c r="F6375" s="216"/>
      <c r="G6375" s="219"/>
      <c r="I6375" s="324"/>
      <c r="J6375" s="295"/>
      <c r="K6375" s="296"/>
      <c r="L6375" s="296"/>
      <c r="M6375" s="296"/>
      <c r="N6375" s="296"/>
      <c r="O6375" s="296"/>
    </row>
    <row r="6376" spans="1:15" s="220" customFormat="1" ht="13.5" thickTop="1">
      <c r="A6376" s="221" t="s">
        <v>57</v>
      </c>
      <c r="B6376" s="447" t="s">
        <v>65</v>
      </c>
      <c r="C6376" s="222" t="s">
        <v>66</v>
      </c>
      <c r="D6376" s="223" t="s">
        <v>74</v>
      </c>
      <c r="E6376" s="224" t="s">
        <v>100</v>
      </c>
      <c r="F6376" s="224" t="s">
        <v>79</v>
      </c>
      <c r="G6376" s="225" t="s">
        <v>70</v>
      </c>
      <c r="I6376" s="657"/>
      <c r="J6376" s="226"/>
      <c r="O6376" s="296"/>
    </row>
    <row r="6377" spans="1:15">
      <c r="A6377" s="227" t="str">
        <f t="shared" ref="A6377:A6388" si="1161">IF(I6377=0,"-",VLOOKUP(I6377,EQUIPOS,2,FALSE))</f>
        <v>-</v>
      </c>
      <c r="B6377" s="228"/>
      <c r="C6377" s="228"/>
      <c r="D6377" s="194"/>
      <c r="E6377" s="229">
        <f t="shared" ref="E6377:E6388" si="1162">IF(I6377=0,0,VLOOKUP(I6377,EQUIPOS,4,FALSE))</f>
        <v>0</v>
      </c>
      <c r="F6377" s="230">
        <f t="shared" ref="F6377:F6388" si="1163">IF(D6377=0,0,E6377/D6377)</f>
        <v>0</v>
      </c>
      <c r="G6377" s="231"/>
      <c r="I6377" s="658"/>
    </row>
    <row r="6378" spans="1:15">
      <c r="A6378" s="227" t="str">
        <f t="shared" si="1161"/>
        <v>-</v>
      </c>
      <c r="B6378" s="228"/>
      <c r="C6378" s="228"/>
      <c r="D6378" s="194"/>
      <c r="E6378" s="229">
        <f t="shared" si="1162"/>
        <v>0</v>
      </c>
      <c r="F6378" s="230">
        <f t="shared" si="1163"/>
        <v>0</v>
      </c>
      <c r="G6378" s="232"/>
      <c r="I6378" s="658"/>
    </row>
    <row r="6379" spans="1:15">
      <c r="A6379" s="227" t="str">
        <f t="shared" si="1161"/>
        <v>-</v>
      </c>
      <c r="B6379" s="228"/>
      <c r="C6379" s="228"/>
      <c r="D6379" s="194"/>
      <c r="E6379" s="229">
        <f t="shared" si="1162"/>
        <v>0</v>
      </c>
      <c r="F6379" s="230">
        <f t="shared" si="1163"/>
        <v>0</v>
      </c>
      <c r="G6379" s="232"/>
      <c r="I6379" s="658"/>
    </row>
    <row r="6380" spans="1:15">
      <c r="A6380" s="227" t="str">
        <f t="shared" si="1161"/>
        <v>-</v>
      </c>
      <c r="B6380" s="228"/>
      <c r="C6380" s="228"/>
      <c r="D6380" s="194"/>
      <c r="E6380" s="229">
        <f t="shared" si="1162"/>
        <v>0</v>
      </c>
      <c r="F6380" s="230">
        <f t="shared" si="1163"/>
        <v>0</v>
      </c>
      <c r="G6380" s="232"/>
      <c r="I6380" s="658"/>
    </row>
    <row r="6381" spans="1:15">
      <c r="A6381" s="227" t="str">
        <f t="shared" si="1161"/>
        <v>-</v>
      </c>
      <c r="B6381" s="228"/>
      <c r="C6381" s="228"/>
      <c r="D6381" s="194"/>
      <c r="E6381" s="229">
        <f t="shared" si="1162"/>
        <v>0</v>
      </c>
      <c r="F6381" s="230">
        <f t="shared" si="1163"/>
        <v>0</v>
      </c>
      <c r="G6381" s="232"/>
      <c r="I6381" s="658"/>
    </row>
    <row r="6382" spans="1:15">
      <c r="A6382" s="227" t="str">
        <f t="shared" si="1161"/>
        <v>-</v>
      </c>
      <c r="B6382" s="228"/>
      <c r="C6382" s="228"/>
      <c r="D6382" s="194"/>
      <c r="E6382" s="229">
        <f t="shared" si="1162"/>
        <v>0</v>
      </c>
      <c r="F6382" s="230">
        <f t="shared" si="1163"/>
        <v>0</v>
      </c>
      <c r="G6382" s="232"/>
      <c r="I6382" s="658"/>
    </row>
    <row r="6383" spans="1:15">
      <c r="A6383" s="227" t="str">
        <f t="shared" si="1161"/>
        <v>-</v>
      </c>
      <c r="B6383" s="228"/>
      <c r="C6383" s="228"/>
      <c r="D6383" s="194"/>
      <c r="E6383" s="229">
        <f t="shared" si="1162"/>
        <v>0</v>
      </c>
      <c r="F6383" s="230">
        <f t="shared" si="1163"/>
        <v>0</v>
      </c>
      <c r="G6383" s="232"/>
      <c r="I6383" s="658"/>
    </row>
    <row r="6384" spans="1:15">
      <c r="A6384" s="227" t="str">
        <f t="shared" si="1161"/>
        <v>-</v>
      </c>
      <c r="B6384" s="228"/>
      <c r="C6384" s="228"/>
      <c r="D6384" s="194"/>
      <c r="E6384" s="229">
        <f t="shared" si="1162"/>
        <v>0</v>
      </c>
      <c r="F6384" s="230">
        <f t="shared" si="1163"/>
        <v>0</v>
      </c>
      <c r="G6384" s="232"/>
      <c r="I6384" s="658"/>
    </row>
    <row r="6385" spans="1:15">
      <c r="A6385" s="227" t="str">
        <f t="shared" si="1161"/>
        <v>-</v>
      </c>
      <c r="B6385" s="228"/>
      <c r="C6385" s="228"/>
      <c r="D6385" s="194"/>
      <c r="E6385" s="229">
        <f t="shared" si="1162"/>
        <v>0</v>
      </c>
      <c r="F6385" s="230">
        <f t="shared" si="1163"/>
        <v>0</v>
      </c>
      <c r="G6385" s="232"/>
      <c r="I6385" s="658"/>
    </row>
    <row r="6386" spans="1:15">
      <c r="A6386" s="227" t="str">
        <f t="shared" si="1161"/>
        <v>-</v>
      </c>
      <c r="B6386" s="228"/>
      <c r="C6386" s="228"/>
      <c r="D6386" s="194"/>
      <c r="E6386" s="229">
        <f t="shared" si="1162"/>
        <v>0</v>
      </c>
      <c r="F6386" s="230">
        <f t="shared" si="1163"/>
        <v>0</v>
      </c>
      <c r="G6386" s="232"/>
      <c r="I6386" s="658"/>
    </row>
    <row r="6387" spans="1:15">
      <c r="A6387" s="227" t="str">
        <f t="shared" si="1161"/>
        <v>-</v>
      </c>
      <c r="B6387" s="228"/>
      <c r="C6387" s="228"/>
      <c r="D6387" s="194"/>
      <c r="E6387" s="229">
        <f t="shared" si="1162"/>
        <v>0</v>
      </c>
      <c r="F6387" s="230">
        <f t="shared" si="1163"/>
        <v>0</v>
      </c>
      <c r="G6387" s="232"/>
      <c r="I6387" s="658"/>
    </row>
    <row r="6388" spans="1:15">
      <c r="A6388" s="227" t="str">
        <f t="shared" si="1161"/>
        <v>-</v>
      </c>
      <c r="B6388" s="228"/>
      <c r="C6388" s="228"/>
      <c r="D6388" s="194"/>
      <c r="E6388" s="229">
        <f t="shared" si="1162"/>
        <v>0</v>
      </c>
      <c r="F6388" s="230">
        <f t="shared" si="1163"/>
        <v>0</v>
      </c>
      <c r="G6388" s="232"/>
      <c r="I6388" s="658"/>
    </row>
    <row r="6389" spans="1:15" ht="13.5" thickBot="1">
      <c r="A6389" s="234"/>
      <c r="B6389" s="456"/>
      <c r="C6389" s="235"/>
      <c r="D6389" s="237"/>
      <c r="E6389" s="237"/>
      <c r="F6389" s="238" t="s">
        <v>80</v>
      </c>
      <c r="G6389" s="239">
        <f>SUM(F6377:F6388)</f>
        <v>0</v>
      </c>
      <c r="I6389" s="659"/>
    </row>
    <row r="6390" spans="1:15" ht="13.5" thickTop="1">
      <c r="A6390" s="240" t="s">
        <v>67</v>
      </c>
      <c r="B6390" s="446"/>
      <c r="C6390" s="241"/>
      <c r="D6390" s="243"/>
      <c r="E6390" s="243"/>
      <c r="F6390" s="242"/>
      <c r="G6390" s="244"/>
      <c r="I6390" s="659"/>
    </row>
    <row r="6391" spans="1:15" s="220" customFormat="1" ht="26">
      <c r="A6391" s="245" t="s">
        <v>57</v>
      </c>
      <c r="B6391" s="455"/>
      <c r="C6391" s="247" t="s">
        <v>58</v>
      </c>
      <c r="D6391" s="316" t="s">
        <v>68</v>
      </c>
      <c r="E6391" s="248" t="s">
        <v>69</v>
      </c>
      <c r="F6391" s="249" t="s">
        <v>79</v>
      </c>
      <c r="G6391" s="250" t="s">
        <v>70</v>
      </c>
      <c r="I6391" s="657"/>
      <c r="J6391" s="226"/>
      <c r="O6391" s="296"/>
    </row>
    <row r="6392" spans="1:15">
      <c r="A6392" s="748" t="str">
        <f t="shared" ref="A6392:A6403" si="1164">IF(I6392=0,"",VLOOKUP(I6392,MATERIALES,2,FALSE))</f>
        <v/>
      </c>
      <c r="B6392" s="749"/>
      <c r="C6392" s="251" t="str">
        <f t="shared" ref="C6392:C6400" si="1165">IF(I6392=0,"",VLOOKUP(I6392,MATERIALES,3,FALSE))</f>
        <v/>
      </c>
      <c r="D6392" s="194"/>
      <c r="E6392" s="252">
        <f t="shared" ref="E6392:E6403" si="1166">IF(I6392=0,0,VLOOKUP(I6392,MATERIALES,4,FALSE))</f>
        <v>0</v>
      </c>
      <c r="F6392" s="230">
        <f>D6392*E6392</f>
        <v>0</v>
      </c>
      <c r="G6392" s="231"/>
      <c r="I6392" s="658"/>
    </row>
    <row r="6393" spans="1:15">
      <c r="A6393" s="748" t="str">
        <f t="shared" si="1164"/>
        <v/>
      </c>
      <c r="B6393" s="749"/>
      <c r="C6393" s="251" t="str">
        <f t="shared" si="1165"/>
        <v/>
      </c>
      <c r="D6393" s="194"/>
      <c r="E6393" s="252">
        <f t="shared" si="1166"/>
        <v>0</v>
      </c>
      <c r="F6393" s="230">
        <f t="shared" ref="F6393:F6403" si="1167">D6393*E6393</f>
        <v>0</v>
      </c>
      <c r="G6393" s="232"/>
      <c r="I6393" s="658"/>
    </row>
    <row r="6394" spans="1:15">
      <c r="A6394" s="748" t="str">
        <f t="shared" si="1164"/>
        <v/>
      </c>
      <c r="B6394" s="749"/>
      <c r="C6394" s="251" t="str">
        <f t="shared" si="1165"/>
        <v/>
      </c>
      <c r="D6394" s="194"/>
      <c r="E6394" s="252">
        <f t="shared" si="1166"/>
        <v>0</v>
      </c>
      <c r="F6394" s="230">
        <f t="shared" si="1167"/>
        <v>0</v>
      </c>
      <c r="G6394" s="232"/>
      <c r="I6394" s="658"/>
    </row>
    <row r="6395" spans="1:15">
      <c r="A6395" s="748">
        <f>Database!B451</f>
        <v>0</v>
      </c>
      <c r="B6395" s="749"/>
      <c r="C6395" s="251">
        <f>Database!C451</f>
        <v>0</v>
      </c>
      <c r="D6395" s="194"/>
      <c r="E6395" s="252">
        <f>Database!D451</f>
        <v>0</v>
      </c>
      <c r="F6395" s="230">
        <f t="shared" si="1167"/>
        <v>0</v>
      </c>
      <c r="G6395" s="232"/>
      <c r="I6395" s="658"/>
    </row>
    <row r="6396" spans="1:15">
      <c r="A6396" s="748" t="str">
        <f t="shared" si="1164"/>
        <v/>
      </c>
      <c r="B6396" s="749"/>
      <c r="C6396" s="251" t="str">
        <f t="shared" si="1165"/>
        <v/>
      </c>
      <c r="D6396" s="194"/>
      <c r="E6396" s="252">
        <f t="shared" si="1166"/>
        <v>0</v>
      </c>
      <c r="F6396" s="230">
        <f t="shared" si="1167"/>
        <v>0</v>
      </c>
      <c r="G6396" s="232"/>
      <c r="I6396" s="658"/>
    </row>
    <row r="6397" spans="1:15">
      <c r="A6397" s="748" t="str">
        <f t="shared" si="1164"/>
        <v/>
      </c>
      <c r="B6397" s="749"/>
      <c r="C6397" s="251" t="str">
        <f t="shared" si="1165"/>
        <v/>
      </c>
      <c r="D6397" s="194"/>
      <c r="E6397" s="252">
        <f t="shared" si="1166"/>
        <v>0</v>
      </c>
      <c r="F6397" s="230">
        <f t="shared" si="1167"/>
        <v>0</v>
      </c>
      <c r="G6397" s="232"/>
      <c r="I6397" s="658"/>
    </row>
    <row r="6398" spans="1:15">
      <c r="A6398" s="748" t="str">
        <f t="shared" si="1164"/>
        <v/>
      </c>
      <c r="B6398" s="749"/>
      <c r="C6398" s="251" t="str">
        <f t="shared" si="1165"/>
        <v/>
      </c>
      <c r="D6398" s="194"/>
      <c r="E6398" s="252">
        <f t="shared" si="1166"/>
        <v>0</v>
      </c>
      <c r="F6398" s="230">
        <f t="shared" si="1167"/>
        <v>0</v>
      </c>
      <c r="G6398" s="232"/>
      <c r="I6398" s="658"/>
    </row>
    <row r="6399" spans="1:15">
      <c r="A6399" s="748" t="str">
        <f t="shared" si="1164"/>
        <v/>
      </c>
      <c r="B6399" s="749"/>
      <c r="C6399" s="251" t="str">
        <f t="shared" si="1165"/>
        <v/>
      </c>
      <c r="D6399" s="194"/>
      <c r="E6399" s="252">
        <f t="shared" si="1166"/>
        <v>0</v>
      </c>
      <c r="F6399" s="230">
        <f t="shared" si="1167"/>
        <v>0</v>
      </c>
      <c r="G6399" s="253"/>
      <c r="I6399" s="658"/>
    </row>
    <row r="6400" spans="1:15">
      <c r="A6400" s="748" t="str">
        <f t="shared" si="1164"/>
        <v/>
      </c>
      <c r="B6400" s="749"/>
      <c r="C6400" s="251" t="str">
        <f t="shared" si="1165"/>
        <v/>
      </c>
      <c r="D6400" s="194"/>
      <c r="E6400" s="252">
        <f t="shared" si="1166"/>
        <v>0</v>
      </c>
      <c r="F6400" s="230">
        <f t="shared" si="1167"/>
        <v>0</v>
      </c>
      <c r="G6400" s="232"/>
      <c r="I6400" s="658"/>
    </row>
    <row r="6401" spans="1:9">
      <c r="A6401" s="748" t="str">
        <f t="shared" si="1164"/>
        <v/>
      </c>
      <c r="B6401" s="749"/>
      <c r="C6401" s="251"/>
      <c r="D6401" s="194"/>
      <c r="E6401" s="252">
        <f t="shared" si="1166"/>
        <v>0</v>
      </c>
      <c r="F6401" s="230">
        <f t="shared" si="1167"/>
        <v>0</v>
      </c>
      <c r="G6401" s="232"/>
      <c r="I6401" s="658"/>
    </row>
    <row r="6402" spans="1:9">
      <c r="A6402" s="748" t="str">
        <f t="shared" si="1164"/>
        <v/>
      </c>
      <c r="B6402" s="749"/>
      <c r="C6402" s="251"/>
      <c r="D6402" s="194"/>
      <c r="E6402" s="252">
        <f t="shared" si="1166"/>
        <v>0</v>
      </c>
      <c r="F6402" s="230">
        <f t="shared" si="1167"/>
        <v>0</v>
      </c>
      <c r="G6402" s="232"/>
      <c r="I6402" s="658"/>
    </row>
    <row r="6403" spans="1:9">
      <c r="A6403" s="748" t="str">
        <f t="shared" si="1164"/>
        <v/>
      </c>
      <c r="B6403" s="749"/>
      <c r="C6403" s="251" t="str">
        <f t="shared" ref="C6403" si="1168">IF(I6403=0,"",VLOOKUP(I6403,MATERIALES,3,FALSE))</f>
        <v/>
      </c>
      <c r="D6403" s="194"/>
      <c r="E6403" s="252">
        <f t="shared" si="1166"/>
        <v>0</v>
      </c>
      <c r="F6403" s="230">
        <f t="shared" si="1167"/>
        <v>0</v>
      </c>
      <c r="G6403" s="233"/>
      <c r="I6403" s="658"/>
    </row>
    <row r="6404" spans="1:9" ht="26.25" customHeight="1" thickBot="1">
      <c r="A6404" s="214"/>
      <c r="B6404" s="438"/>
      <c r="C6404" s="215"/>
      <c r="D6404" s="217"/>
      <c r="E6404" s="254"/>
      <c r="F6404" s="255" t="s">
        <v>81</v>
      </c>
      <c r="G6404" s="253">
        <f>ROUND(SUM(F6392:F6403),0)</f>
        <v>0</v>
      </c>
      <c r="I6404" s="659"/>
    </row>
    <row r="6405" spans="1:9" ht="14" thickTop="1" thickBot="1">
      <c r="A6405" s="256" t="s">
        <v>72</v>
      </c>
      <c r="B6405" s="445"/>
      <c r="C6405" s="257"/>
      <c r="D6405" s="259"/>
      <c r="E6405" s="259"/>
      <c r="F6405" s="258"/>
      <c r="G6405" s="260"/>
      <c r="I6405" s="659"/>
    </row>
    <row r="6406" spans="1:9" ht="13.5" thickTop="1">
      <c r="A6406" s="245" t="s">
        <v>57</v>
      </c>
      <c r="B6406" s="455"/>
      <c r="C6406" s="248" t="s">
        <v>71</v>
      </c>
      <c r="D6406" s="316" t="s">
        <v>75</v>
      </c>
      <c r="E6406" s="248" t="s">
        <v>98</v>
      </c>
      <c r="F6406" s="249" t="s">
        <v>79</v>
      </c>
      <c r="G6406" s="250" t="s">
        <v>70</v>
      </c>
      <c r="I6406" s="659"/>
    </row>
    <row r="6407" spans="1:9">
      <c r="A6407" s="748" t="str">
        <f>IF(I6407=0,"",VLOOKUP(I6407,EQUIPOS,2,FALSE))</f>
        <v/>
      </c>
      <c r="B6407" s="749"/>
      <c r="C6407" s="195"/>
      <c r="D6407" s="194"/>
      <c r="E6407" s="252">
        <f>IF(I6407=0,0,VLOOKUP(I6407,EQUIPOS,4,FALSE))</f>
        <v>0</v>
      </c>
      <c r="F6407" s="230">
        <f>C6407*D6407*E6407</f>
        <v>0</v>
      </c>
      <c r="G6407" s="231"/>
      <c r="I6407" s="658"/>
    </row>
    <row r="6408" spans="1:9">
      <c r="A6408" s="748" t="str">
        <f>IF(I6408=0,"",VLOOKUP(I6408,EQUIPOS,2,FALSE))</f>
        <v/>
      </c>
      <c r="B6408" s="749"/>
      <c r="C6408" s="195"/>
      <c r="D6408" s="194"/>
      <c r="E6408" s="252">
        <f>IF(I6408=0,0,VLOOKUP(I6408,EQUIPOS,4,FALSE))</f>
        <v>0</v>
      </c>
      <c r="F6408" s="230">
        <f t="shared" ref="F6408:F6411" si="1169">C6408*D6408*E6408</f>
        <v>0</v>
      </c>
      <c r="G6408" s="232"/>
      <c r="I6408" s="658"/>
    </row>
    <row r="6409" spans="1:9">
      <c r="A6409" s="748" t="str">
        <f>IF(I6409=0,"",VLOOKUP(I6409,EQUIPOS,2,FALSE))</f>
        <v/>
      </c>
      <c r="B6409" s="749"/>
      <c r="C6409" s="195"/>
      <c r="D6409" s="194"/>
      <c r="E6409" s="252">
        <f>IF(I6409=0,0,VLOOKUP(I6409,EQUIPOS,4,FALSE))</f>
        <v>0</v>
      </c>
      <c r="F6409" s="230">
        <f t="shared" si="1169"/>
        <v>0</v>
      </c>
      <c r="G6409" s="232"/>
      <c r="I6409" s="658"/>
    </row>
    <row r="6410" spans="1:9">
      <c r="A6410" s="748" t="str">
        <f>IF(I6410=0,"",VLOOKUP(I6410,EQUIPOS,2,FALSE))</f>
        <v/>
      </c>
      <c r="B6410" s="749"/>
      <c r="C6410" s="195"/>
      <c r="D6410" s="194"/>
      <c r="E6410" s="252">
        <f>IF(I6410=0,0,VLOOKUP(I6410,EQUIPOS,4,FALSE))</f>
        <v>0</v>
      </c>
      <c r="F6410" s="230">
        <f t="shared" si="1169"/>
        <v>0</v>
      </c>
      <c r="G6410" s="232"/>
      <c r="I6410" s="658"/>
    </row>
    <row r="6411" spans="1:9">
      <c r="A6411" s="748" t="str">
        <f>IF(I6411=0,"",VLOOKUP(I6411,EQUIPOS,2,FALSE))</f>
        <v/>
      </c>
      <c r="B6411" s="749"/>
      <c r="C6411" s="195"/>
      <c r="D6411" s="194"/>
      <c r="E6411" s="252">
        <f>IF(I6411=0,0,VLOOKUP(I6411,EQUIPOS,4,FALSE))</f>
        <v>0</v>
      </c>
      <c r="F6411" s="230">
        <f t="shared" si="1169"/>
        <v>0</v>
      </c>
      <c r="G6411" s="233"/>
      <c r="I6411" s="658"/>
    </row>
    <row r="6412" spans="1:9" ht="30.75" customHeight="1" thickBot="1">
      <c r="A6412" s="234"/>
      <c r="B6412" s="456"/>
      <c r="C6412" s="235"/>
      <c r="D6412" s="237"/>
      <c r="E6412" s="261"/>
      <c r="F6412" s="238" t="s">
        <v>82</v>
      </c>
      <c r="G6412" s="262">
        <f>ROUND(SUM(F6407:F6411),0)</f>
        <v>0</v>
      </c>
      <c r="I6412" s="659"/>
    </row>
    <row r="6413" spans="1:9" ht="13.5" thickTop="1">
      <c r="A6413" s="240" t="s">
        <v>73</v>
      </c>
      <c r="B6413" s="446"/>
      <c r="C6413" s="241"/>
      <c r="D6413" s="243"/>
      <c r="E6413" s="243"/>
      <c r="F6413" s="242"/>
      <c r="G6413" s="244"/>
      <c r="I6413" s="659"/>
    </row>
    <row r="6414" spans="1:9" ht="26">
      <c r="A6414" s="245" t="s">
        <v>57</v>
      </c>
      <c r="B6414" s="454" t="s">
        <v>58</v>
      </c>
      <c r="C6414" s="247" t="s">
        <v>68</v>
      </c>
      <c r="D6414" s="316" t="s">
        <v>74</v>
      </c>
      <c r="E6414" s="248" t="s">
        <v>69</v>
      </c>
      <c r="F6414" s="249" t="s">
        <v>79</v>
      </c>
      <c r="G6414" s="250" t="s">
        <v>70</v>
      </c>
      <c r="H6414" s="220"/>
      <c r="I6414" s="657"/>
    </row>
    <row r="6415" spans="1:9">
      <c r="A6415" s="263" t="str">
        <f t="shared" ref="A6415:A6426" si="1170">IF(I6415=0,"",VLOOKUP(I6415,MANOOBRA,2,FALSE))</f>
        <v/>
      </c>
      <c r="B6415" s="444" t="str">
        <f t="shared" ref="B6415:B6426" si="1171">IF(I6415=0,"",VLOOKUP(I6415,MANOOBRA,3,FALSE))</f>
        <v/>
      </c>
      <c r="C6415" s="195"/>
      <c r="D6415" s="466"/>
      <c r="E6415" s="252">
        <f t="shared" ref="E6415:E6426" si="1172">IF(I6415=0,0,VLOOKUP(I6415,MANOOBRA,4,FALSE))</f>
        <v>0</v>
      </c>
      <c r="F6415" s="230">
        <f>IF(D6415=0,0,C6415*E6415/D6415)</f>
        <v>0</v>
      </c>
      <c r="G6415" s="231"/>
      <c r="I6415" s="658"/>
    </row>
    <row r="6416" spans="1:9">
      <c r="A6416" s="263" t="str">
        <f t="shared" si="1170"/>
        <v/>
      </c>
      <c r="B6416" s="444" t="str">
        <f t="shared" si="1171"/>
        <v/>
      </c>
      <c r="C6416" s="195"/>
      <c r="D6416" s="466"/>
      <c r="E6416" s="252">
        <f t="shared" si="1172"/>
        <v>0</v>
      </c>
      <c r="F6416" s="230">
        <f t="shared" ref="F6416:F6426" si="1173">IF(D6416=0,0,C6416*E6416/D6416)</f>
        <v>0</v>
      </c>
      <c r="G6416" s="232"/>
      <c r="I6416" s="658"/>
    </row>
    <row r="6417" spans="1:9">
      <c r="A6417" s="263" t="str">
        <f t="shared" si="1170"/>
        <v/>
      </c>
      <c r="B6417" s="444" t="str">
        <f t="shared" si="1171"/>
        <v/>
      </c>
      <c r="C6417" s="195"/>
      <c r="D6417" s="309"/>
      <c r="E6417" s="252">
        <f t="shared" si="1172"/>
        <v>0</v>
      </c>
      <c r="F6417" s="230">
        <f t="shared" si="1173"/>
        <v>0</v>
      </c>
      <c r="G6417" s="232"/>
      <c r="I6417" s="658"/>
    </row>
    <row r="6418" spans="1:9">
      <c r="A6418" s="263" t="str">
        <f t="shared" si="1170"/>
        <v/>
      </c>
      <c r="B6418" s="444" t="str">
        <f t="shared" si="1171"/>
        <v/>
      </c>
      <c r="C6418" s="195"/>
      <c r="D6418" s="195"/>
      <c r="E6418" s="252">
        <f t="shared" si="1172"/>
        <v>0</v>
      </c>
      <c r="F6418" s="230">
        <f t="shared" si="1173"/>
        <v>0</v>
      </c>
      <c r="G6418" s="232"/>
      <c r="I6418" s="658"/>
    </row>
    <row r="6419" spans="1:9">
      <c r="A6419" s="263" t="str">
        <f t="shared" si="1170"/>
        <v/>
      </c>
      <c r="B6419" s="444" t="str">
        <f t="shared" si="1171"/>
        <v/>
      </c>
      <c r="C6419" s="195"/>
      <c r="D6419" s="195"/>
      <c r="E6419" s="252">
        <f t="shared" si="1172"/>
        <v>0</v>
      </c>
      <c r="F6419" s="230">
        <f t="shared" si="1173"/>
        <v>0</v>
      </c>
      <c r="G6419" s="232"/>
      <c r="I6419" s="658"/>
    </row>
    <row r="6420" spans="1:9">
      <c r="A6420" s="263" t="str">
        <f t="shared" si="1170"/>
        <v/>
      </c>
      <c r="B6420" s="444" t="str">
        <f t="shared" si="1171"/>
        <v/>
      </c>
      <c r="C6420" s="195"/>
      <c r="D6420" s="195"/>
      <c r="E6420" s="252">
        <f t="shared" si="1172"/>
        <v>0</v>
      </c>
      <c r="F6420" s="230">
        <f t="shared" si="1173"/>
        <v>0</v>
      </c>
      <c r="G6420" s="232"/>
      <c r="I6420" s="658"/>
    </row>
    <row r="6421" spans="1:9">
      <c r="A6421" s="263" t="str">
        <f t="shared" si="1170"/>
        <v/>
      </c>
      <c r="B6421" s="444" t="str">
        <f t="shared" si="1171"/>
        <v/>
      </c>
      <c r="C6421" s="195"/>
      <c r="D6421" s="195"/>
      <c r="E6421" s="252">
        <f t="shared" si="1172"/>
        <v>0</v>
      </c>
      <c r="F6421" s="230">
        <f t="shared" si="1173"/>
        <v>0</v>
      </c>
      <c r="G6421" s="232"/>
      <c r="I6421" s="658"/>
    </row>
    <row r="6422" spans="1:9">
      <c r="A6422" s="263" t="str">
        <f t="shared" si="1170"/>
        <v/>
      </c>
      <c r="B6422" s="444" t="str">
        <f t="shared" si="1171"/>
        <v/>
      </c>
      <c r="C6422" s="195"/>
      <c r="D6422" s="195"/>
      <c r="E6422" s="252">
        <f t="shared" si="1172"/>
        <v>0</v>
      </c>
      <c r="F6422" s="230">
        <f t="shared" si="1173"/>
        <v>0</v>
      </c>
      <c r="G6422" s="232"/>
      <c r="I6422" s="658"/>
    </row>
    <row r="6423" spans="1:9">
      <c r="A6423" s="263" t="str">
        <f t="shared" si="1170"/>
        <v/>
      </c>
      <c r="B6423" s="444" t="str">
        <f t="shared" si="1171"/>
        <v/>
      </c>
      <c r="C6423" s="195"/>
      <c r="D6423" s="195"/>
      <c r="E6423" s="252">
        <f t="shared" si="1172"/>
        <v>0</v>
      </c>
      <c r="F6423" s="230">
        <f t="shared" si="1173"/>
        <v>0</v>
      </c>
      <c r="G6423" s="232"/>
      <c r="I6423" s="658"/>
    </row>
    <row r="6424" spans="1:9">
      <c r="A6424" s="263" t="str">
        <f t="shared" si="1170"/>
        <v/>
      </c>
      <c r="B6424" s="444" t="str">
        <f t="shared" si="1171"/>
        <v/>
      </c>
      <c r="C6424" s="195"/>
      <c r="D6424" s="195"/>
      <c r="E6424" s="252">
        <f t="shared" si="1172"/>
        <v>0</v>
      </c>
      <c r="F6424" s="230">
        <f t="shared" si="1173"/>
        <v>0</v>
      </c>
      <c r="G6424" s="232"/>
      <c r="I6424" s="658"/>
    </row>
    <row r="6425" spans="1:9">
      <c r="A6425" s="263" t="str">
        <f t="shared" si="1170"/>
        <v/>
      </c>
      <c r="B6425" s="444" t="str">
        <f t="shared" si="1171"/>
        <v/>
      </c>
      <c r="C6425" s="195"/>
      <c r="D6425" s="195"/>
      <c r="E6425" s="252">
        <f t="shared" si="1172"/>
        <v>0</v>
      </c>
      <c r="F6425" s="230">
        <f t="shared" si="1173"/>
        <v>0</v>
      </c>
      <c r="G6425" s="232"/>
      <c r="I6425" s="658"/>
    </row>
    <row r="6426" spans="1:9">
      <c r="A6426" s="263" t="str">
        <f t="shared" si="1170"/>
        <v/>
      </c>
      <c r="B6426" s="444" t="str">
        <f t="shared" si="1171"/>
        <v/>
      </c>
      <c r="C6426" s="195"/>
      <c r="D6426" s="195"/>
      <c r="E6426" s="252">
        <f t="shared" si="1172"/>
        <v>0</v>
      </c>
      <c r="F6426" s="230">
        <f t="shared" si="1173"/>
        <v>0</v>
      </c>
      <c r="G6426" s="233"/>
      <c r="I6426" s="658"/>
    </row>
    <row r="6427" spans="1:9" ht="31.5" customHeight="1" thickBot="1">
      <c r="A6427" s="234"/>
      <c r="B6427" s="456"/>
      <c r="C6427" s="235"/>
      <c r="D6427" s="237"/>
      <c r="E6427" s="237"/>
      <c r="F6427" s="238" t="s">
        <v>83</v>
      </c>
      <c r="G6427" s="262">
        <f>ROUND(SUM(F6415:F6426),0)</f>
        <v>0</v>
      </c>
      <c r="I6427" s="659"/>
    </row>
    <row r="6428" spans="1:9" ht="13.5" thickTop="1">
      <c r="A6428" s="186" t="s">
        <v>76</v>
      </c>
      <c r="B6428" s="446"/>
      <c r="C6428" s="241"/>
      <c r="D6428" s="243"/>
      <c r="E6428" s="243"/>
      <c r="F6428" s="242"/>
      <c r="G6428" s="244"/>
      <c r="I6428" s="659"/>
    </row>
    <row r="6429" spans="1:9">
      <c r="A6429" s="245" t="s">
        <v>57</v>
      </c>
      <c r="B6429" s="455"/>
      <c r="C6429" s="246"/>
      <c r="D6429" s="317"/>
      <c r="E6429" s="248" t="s">
        <v>77</v>
      </c>
      <c r="F6429" s="249" t="s">
        <v>78</v>
      </c>
      <c r="G6429" s="264" t="s">
        <v>77</v>
      </c>
      <c r="H6429" s="220"/>
      <c r="I6429" s="657"/>
    </row>
    <row r="6430" spans="1:9">
      <c r="A6430" s="185" t="s">
        <v>87</v>
      </c>
      <c r="B6430" s="453"/>
      <c r="C6430" s="265"/>
      <c r="D6430" s="318"/>
      <c r="E6430" s="229">
        <f>ROUND(SUM(G6389,G6404,G6412,G6427),2)</f>
        <v>0</v>
      </c>
      <c r="F6430" s="266">
        <f>A</f>
        <v>0</v>
      </c>
      <c r="G6430" s="267">
        <f>E6430*F6430</f>
        <v>0</v>
      </c>
      <c r="I6430" s="659"/>
    </row>
    <row r="6431" spans="1:9">
      <c r="A6431" s="185" t="s">
        <v>85</v>
      </c>
      <c r="B6431" s="453"/>
      <c r="C6431" s="265"/>
      <c r="D6431" s="318"/>
      <c r="E6431" s="229">
        <f>SUM(G6389,G6404,G6412,G6427)</f>
        <v>0</v>
      </c>
      <c r="F6431" s="266">
        <f>I</f>
        <v>0</v>
      </c>
      <c r="G6431" s="267">
        <f>E6431*F6431</f>
        <v>0</v>
      </c>
      <c r="I6431" s="659"/>
    </row>
    <row r="6432" spans="1:9">
      <c r="A6432" s="185" t="s">
        <v>86</v>
      </c>
      <c r="B6432" s="453"/>
      <c r="C6432" s="265"/>
      <c r="D6432" s="318"/>
      <c r="E6432" s="229">
        <f>SUM(G6389,G6404,G6412,G6427)</f>
        <v>0</v>
      </c>
      <c r="F6432" s="266">
        <f>U</f>
        <v>0</v>
      </c>
      <c r="G6432" s="267">
        <f>E6432*F6432</f>
        <v>0</v>
      </c>
      <c r="I6432" s="659"/>
    </row>
    <row r="6433" spans="1:16" ht="33" customHeight="1" thickBot="1">
      <c r="A6433" s="234"/>
      <c r="B6433" s="456"/>
      <c r="C6433" s="235"/>
      <c r="D6433" s="237"/>
      <c r="E6433" s="237"/>
      <c r="F6433" s="268" t="s">
        <v>84</v>
      </c>
      <c r="G6433" s="262">
        <f>SUM(G6430:G6432)</f>
        <v>0</v>
      </c>
      <c r="I6433" s="659"/>
      <c r="J6433" s="295"/>
      <c r="K6433" s="296"/>
      <c r="L6433" s="296"/>
      <c r="M6433" s="296"/>
      <c r="N6433" s="296"/>
      <c r="O6433" s="296"/>
    </row>
    <row r="6434" spans="1:16" s="211" customFormat="1" ht="14" thickTop="1" thickBot="1">
      <c r="A6434" s="269"/>
      <c r="B6434" s="443"/>
      <c r="C6434" s="270"/>
      <c r="D6434" s="319"/>
      <c r="E6434" s="271" t="s">
        <v>89</v>
      </c>
      <c r="F6434" s="272"/>
      <c r="G6434" s="273">
        <f>ROUND(SUM(G6389,G6404,G6412,G6427,G6433),0)</f>
        <v>0</v>
      </c>
      <c r="I6434" s="660"/>
      <c r="J6434" s="212">
        <f>B6373</f>
        <v>4.3</v>
      </c>
      <c r="K6434" s="274">
        <f>E6430</f>
        <v>0</v>
      </c>
      <c r="L6434" s="294">
        <f>G6430</f>
        <v>0</v>
      </c>
      <c r="M6434" s="294">
        <f>G6431</f>
        <v>0</v>
      </c>
      <c r="N6434" s="294">
        <f>G6432</f>
        <v>0</v>
      </c>
      <c r="O6434" s="299">
        <f>SUM(K6434:N6434)</f>
        <v>0</v>
      </c>
      <c r="P6434" s="294"/>
    </row>
    <row r="6435" spans="1:16" ht="13.5" thickTop="1">
      <c r="A6435" s="275" t="s">
        <v>97</v>
      </c>
      <c r="B6435" s="438"/>
      <c r="C6435" s="215"/>
      <c r="D6435" s="217"/>
      <c r="E6435" s="217"/>
      <c r="F6435" s="216"/>
      <c r="G6435" s="219"/>
      <c r="I6435" s="659"/>
      <c r="P6435" s="294"/>
    </row>
    <row r="6436" spans="1:16">
      <c r="A6436" s="275"/>
      <c r="B6436" s="452"/>
      <c r="C6436" s="276"/>
      <c r="D6436" s="320"/>
      <c r="E6436" s="217"/>
      <c r="F6436" s="216"/>
      <c r="G6436" s="277">
        <f ca="1">TODAY()</f>
        <v>44839</v>
      </c>
      <c r="I6436" s="659"/>
      <c r="P6436" s="294"/>
    </row>
    <row r="6437" spans="1:16" ht="13.5" thickBot="1">
      <c r="A6437" s="234"/>
      <c r="B6437" s="456"/>
      <c r="C6437" s="235"/>
      <c r="D6437" s="237"/>
      <c r="E6437" s="237"/>
      <c r="F6437" s="236"/>
      <c r="G6437" s="278"/>
      <c r="I6437" s="659"/>
      <c r="P6437" s="294"/>
    </row>
    <row r="6438" spans="1:16" s="199" customFormat="1" ht="13.5" thickTop="1">
      <c r="A6438" s="196" t="s">
        <v>109</v>
      </c>
      <c r="B6438" s="458"/>
      <c r="C6438" s="196"/>
      <c r="D6438" s="198"/>
      <c r="E6438" s="198"/>
      <c r="F6438" s="197"/>
      <c r="G6438" s="197"/>
      <c r="I6438" s="321"/>
      <c r="J6438" s="200"/>
      <c r="O6438" s="297"/>
    </row>
    <row r="6439" spans="1:16" s="199" customFormat="1">
      <c r="A6439" s="196" t="str">
        <f>CONCATENATE('Prestaciones y AIU'!A7009," ANALISIS DE PRECIOS UNITARIOS")</f>
        <v xml:space="preserve"> ANALISIS DE PRECIOS UNITARIOS</v>
      </c>
      <c r="B6439" s="458"/>
      <c r="C6439" s="196"/>
      <c r="D6439" s="198"/>
      <c r="E6439" s="198"/>
      <c r="F6439" s="197"/>
      <c r="G6439" s="197"/>
      <c r="I6439" s="321"/>
      <c r="J6439" s="200"/>
      <c r="O6439" s="297"/>
    </row>
    <row r="6440" spans="1:16" s="199" customFormat="1">
      <c r="A6440" s="196" t="str">
        <f>Objeto_LIC</f>
        <v>OPTIMIZACION DEL SISTEMA DE ABASTECIMIENTO (ADUCCION, PRETRATAMIENTO Y CONDUCCION) DEL MUNICPIO DE TAME, DEPARTAMENTO DE ARAUCA</v>
      </c>
      <c r="B6440" s="458"/>
      <c r="C6440" s="196"/>
      <c r="D6440" s="198"/>
      <c r="E6440" s="198"/>
      <c r="F6440" s="197"/>
      <c r="G6440" s="197"/>
      <c r="I6440" s="321"/>
      <c r="J6440" s="200"/>
      <c r="O6440" s="297"/>
    </row>
    <row r="6441" spans="1:16" s="199" customFormat="1">
      <c r="A6441" s="196"/>
      <c r="B6441" s="458"/>
      <c r="C6441" s="196"/>
      <c r="D6441" s="198"/>
      <c r="E6441" s="198"/>
      <c r="F6441" s="197"/>
      <c r="G6441" s="197"/>
      <c r="I6441" s="321"/>
      <c r="J6441" s="200"/>
      <c r="O6441" s="297"/>
    </row>
    <row r="6442" spans="1:16" ht="13.5" thickBot="1">
      <c r="A6442" s="201"/>
      <c r="B6442" s="448"/>
      <c r="C6442" s="201"/>
      <c r="D6442" s="203"/>
      <c r="E6442" s="203"/>
      <c r="F6442" s="202"/>
      <c r="G6442" s="202"/>
    </row>
    <row r="6443" spans="1:16" s="211" customFormat="1" ht="13.5" thickTop="1">
      <c r="A6443" s="206"/>
      <c r="B6443" s="457"/>
      <c r="C6443" s="207"/>
      <c r="D6443" s="209"/>
      <c r="E6443" s="209"/>
      <c r="F6443" s="208"/>
      <c r="G6443" s="210" t="s">
        <v>110</v>
      </c>
      <c r="I6443" s="323"/>
      <c r="J6443" s="212"/>
      <c r="O6443" s="297"/>
    </row>
    <row r="6444" spans="1:16">
      <c r="A6444" s="213" t="s">
        <v>62</v>
      </c>
      <c r="B6444" s="750">
        <f>Proponente</f>
        <v>0</v>
      </c>
      <c r="C6444" s="750"/>
      <c r="D6444" s="750"/>
      <c r="E6444" s="750"/>
      <c r="F6444" s="750"/>
      <c r="G6444" s="751"/>
    </row>
    <row r="6445" spans="1:16" ht="12.75" customHeight="1">
      <c r="A6445" s="213" t="s">
        <v>63</v>
      </c>
      <c r="B6445" s="470">
        <v>4.4000000000000004</v>
      </c>
      <c r="C6445" s="750" t="e">
        <f>VLOOKUP(B6445,Presupuesto!$A$4:$B$106,2,FALSE)</f>
        <v>#N/A</v>
      </c>
      <c r="D6445" s="750"/>
      <c r="E6445" s="750"/>
      <c r="F6445" s="750"/>
      <c r="G6445" s="751"/>
    </row>
    <row r="6446" spans="1:16">
      <c r="A6446" s="214"/>
      <c r="B6446" s="438"/>
      <c r="C6446" s="215"/>
      <c r="D6446" s="217"/>
      <c r="E6446" s="217"/>
      <c r="F6446" s="218" t="s">
        <v>88</v>
      </c>
      <c r="G6446" s="582" t="str">
        <f>IF(B6445=0,"-",VLOOKUP(B6445,Presupuesto!$A$5:$C$119,3,FALSE))</f>
        <v>ML</v>
      </c>
      <c r="H6446" s="582"/>
      <c r="I6446" s="582"/>
      <c r="J6446" s="582"/>
      <c r="K6446" s="583"/>
    </row>
    <row r="6447" spans="1:16" ht="13.5" thickBot="1">
      <c r="A6447" s="213" t="s">
        <v>64</v>
      </c>
      <c r="B6447" s="438"/>
      <c r="C6447" s="215"/>
      <c r="D6447" s="217"/>
      <c r="E6447" s="217"/>
      <c r="F6447" s="216"/>
      <c r="G6447" s="219"/>
      <c r="I6447" s="324"/>
      <c r="J6447" s="295"/>
      <c r="K6447" s="296"/>
      <c r="L6447" s="296"/>
      <c r="M6447" s="296"/>
      <c r="N6447" s="296"/>
      <c r="O6447" s="296"/>
    </row>
    <row r="6448" spans="1:16" s="220" customFormat="1" ht="13.5" thickTop="1">
      <c r="A6448" s="221" t="s">
        <v>57</v>
      </c>
      <c r="B6448" s="447" t="s">
        <v>65</v>
      </c>
      <c r="C6448" s="222" t="s">
        <v>66</v>
      </c>
      <c r="D6448" s="223" t="s">
        <v>74</v>
      </c>
      <c r="E6448" s="224" t="s">
        <v>100</v>
      </c>
      <c r="F6448" s="224" t="s">
        <v>79</v>
      </c>
      <c r="G6448" s="225" t="s">
        <v>70</v>
      </c>
      <c r="I6448" s="657"/>
      <c r="J6448" s="226"/>
      <c r="O6448" s="296"/>
    </row>
    <row r="6449" spans="1:15">
      <c r="A6449" s="227" t="str">
        <f t="shared" ref="A6449:A6460" si="1174">IF(I6449=0,"-",VLOOKUP(I6449,EQUIPOS,2,FALSE))</f>
        <v>-</v>
      </c>
      <c r="B6449" s="228"/>
      <c r="C6449" s="228"/>
      <c r="D6449" s="194"/>
      <c r="E6449" s="229">
        <f t="shared" ref="E6449:E6460" si="1175">IF(I6449=0,0,VLOOKUP(I6449,EQUIPOS,4,FALSE))</f>
        <v>0</v>
      </c>
      <c r="F6449" s="230">
        <f t="shared" ref="F6449:F6460" si="1176">IF(D6449=0,0,E6449/D6449)</f>
        <v>0</v>
      </c>
      <c r="G6449" s="231"/>
      <c r="I6449" s="658"/>
    </row>
    <row r="6450" spans="1:15">
      <c r="A6450" s="227" t="str">
        <f t="shared" si="1174"/>
        <v>-</v>
      </c>
      <c r="B6450" s="228"/>
      <c r="C6450" s="228"/>
      <c r="D6450" s="194"/>
      <c r="E6450" s="229">
        <f t="shared" si="1175"/>
        <v>0</v>
      </c>
      <c r="F6450" s="230">
        <f t="shared" si="1176"/>
        <v>0</v>
      </c>
      <c r="G6450" s="232"/>
      <c r="I6450" s="658"/>
    </row>
    <row r="6451" spans="1:15">
      <c r="A6451" s="227" t="str">
        <f t="shared" si="1174"/>
        <v>-</v>
      </c>
      <c r="B6451" s="228"/>
      <c r="C6451" s="228"/>
      <c r="D6451" s="194"/>
      <c r="E6451" s="229">
        <f t="shared" si="1175"/>
        <v>0</v>
      </c>
      <c r="F6451" s="230">
        <f t="shared" si="1176"/>
        <v>0</v>
      </c>
      <c r="G6451" s="232"/>
      <c r="I6451" s="658"/>
    </row>
    <row r="6452" spans="1:15">
      <c r="A6452" s="227" t="str">
        <f t="shared" si="1174"/>
        <v>-</v>
      </c>
      <c r="B6452" s="228"/>
      <c r="C6452" s="228"/>
      <c r="D6452" s="194"/>
      <c r="E6452" s="229">
        <f t="shared" si="1175"/>
        <v>0</v>
      </c>
      <c r="F6452" s="230">
        <f t="shared" si="1176"/>
        <v>0</v>
      </c>
      <c r="G6452" s="232"/>
      <c r="I6452" s="658"/>
    </row>
    <row r="6453" spans="1:15">
      <c r="A6453" s="227" t="str">
        <f t="shared" si="1174"/>
        <v>-</v>
      </c>
      <c r="B6453" s="228"/>
      <c r="C6453" s="228"/>
      <c r="D6453" s="194"/>
      <c r="E6453" s="229">
        <f t="shared" si="1175"/>
        <v>0</v>
      </c>
      <c r="F6453" s="230">
        <f t="shared" si="1176"/>
        <v>0</v>
      </c>
      <c r="G6453" s="232"/>
      <c r="I6453" s="658"/>
    </row>
    <row r="6454" spans="1:15">
      <c r="A6454" s="227" t="str">
        <f t="shared" si="1174"/>
        <v>-</v>
      </c>
      <c r="B6454" s="228"/>
      <c r="C6454" s="228"/>
      <c r="D6454" s="194"/>
      <c r="E6454" s="229">
        <f t="shared" si="1175"/>
        <v>0</v>
      </c>
      <c r="F6454" s="230">
        <f t="shared" si="1176"/>
        <v>0</v>
      </c>
      <c r="G6454" s="232"/>
      <c r="I6454" s="658"/>
    </row>
    <row r="6455" spans="1:15">
      <c r="A6455" s="227" t="str">
        <f t="shared" si="1174"/>
        <v>-</v>
      </c>
      <c r="B6455" s="228"/>
      <c r="C6455" s="228"/>
      <c r="D6455" s="194"/>
      <c r="E6455" s="229">
        <f t="shared" si="1175"/>
        <v>0</v>
      </c>
      <c r="F6455" s="230">
        <f t="shared" si="1176"/>
        <v>0</v>
      </c>
      <c r="G6455" s="232"/>
      <c r="I6455" s="658"/>
    </row>
    <row r="6456" spans="1:15">
      <c r="A6456" s="227" t="str">
        <f t="shared" si="1174"/>
        <v>-</v>
      </c>
      <c r="B6456" s="228"/>
      <c r="C6456" s="228"/>
      <c r="D6456" s="194"/>
      <c r="E6456" s="229">
        <f t="shared" si="1175"/>
        <v>0</v>
      </c>
      <c r="F6456" s="230">
        <f t="shared" si="1176"/>
        <v>0</v>
      </c>
      <c r="G6456" s="232"/>
      <c r="I6456" s="658"/>
    </row>
    <row r="6457" spans="1:15">
      <c r="A6457" s="227" t="str">
        <f t="shared" si="1174"/>
        <v>-</v>
      </c>
      <c r="B6457" s="228"/>
      <c r="C6457" s="228"/>
      <c r="D6457" s="194"/>
      <c r="E6457" s="229">
        <f t="shared" si="1175"/>
        <v>0</v>
      </c>
      <c r="F6457" s="230">
        <f t="shared" si="1176"/>
        <v>0</v>
      </c>
      <c r="G6457" s="232"/>
      <c r="I6457" s="658"/>
    </row>
    <row r="6458" spans="1:15">
      <c r="A6458" s="227" t="str">
        <f t="shared" si="1174"/>
        <v>-</v>
      </c>
      <c r="B6458" s="228"/>
      <c r="C6458" s="228"/>
      <c r="D6458" s="194"/>
      <c r="E6458" s="229">
        <f t="shared" si="1175"/>
        <v>0</v>
      </c>
      <c r="F6458" s="230">
        <f t="shared" si="1176"/>
        <v>0</v>
      </c>
      <c r="G6458" s="232"/>
      <c r="I6458" s="658"/>
    </row>
    <row r="6459" spans="1:15">
      <c r="A6459" s="227" t="str">
        <f t="shared" si="1174"/>
        <v>-</v>
      </c>
      <c r="B6459" s="228"/>
      <c r="C6459" s="228"/>
      <c r="D6459" s="194"/>
      <c r="E6459" s="229">
        <f t="shared" si="1175"/>
        <v>0</v>
      </c>
      <c r="F6459" s="230">
        <f t="shared" si="1176"/>
        <v>0</v>
      </c>
      <c r="G6459" s="232"/>
      <c r="I6459" s="658"/>
    </row>
    <row r="6460" spans="1:15">
      <c r="A6460" s="227" t="str">
        <f t="shared" si="1174"/>
        <v>-</v>
      </c>
      <c r="B6460" s="228"/>
      <c r="C6460" s="228"/>
      <c r="D6460" s="194"/>
      <c r="E6460" s="229">
        <f t="shared" si="1175"/>
        <v>0</v>
      </c>
      <c r="F6460" s="230">
        <f t="shared" si="1176"/>
        <v>0</v>
      </c>
      <c r="G6460" s="232"/>
      <c r="I6460" s="658"/>
    </row>
    <row r="6461" spans="1:15" ht="13.5" thickBot="1">
      <c r="A6461" s="234"/>
      <c r="B6461" s="456"/>
      <c r="C6461" s="235"/>
      <c r="D6461" s="237"/>
      <c r="E6461" s="237"/>
      <c r="F6461" s="238" t="s">
        <v>80</v>
      </c>
      <c r="G6461" s="239">
        <f>SUM(F6449:F6460)</f>
        <v>0</v>
      </c>
      <c r="I6461" s="659"/>
    </row>
    <row r="6462" spans="1:15" ht="13.5" thickTop="1">
      <c r="A6462" s="240" t="s">
        <v>67</v>
      </c>
      <c r="B6462" s="446"/>
      <c r="C6462" s="241"/>
      <c r="D6462" s="243"/>
      <c r="E6462" s="243"/>
      <c r="F6462" s="242"/>
      <c r="G6462" s="244"/>
      <c r="I6462" s="659"/>
    </row>
    <row r="6463" spans="1:15" s="220" customFormat="1" ht="26">
      <c r="A6463" s="245" t="s">
        <v>57</v>
      </c>
      <c r="B6463" s="455"/>
      <c r="C6463" s="247" t="s">
        <v>58</v>
      </c>
      <c r="D6463" s="316" t="s">
        <v>68</v>
      </c>
      <c r="E6463" s="248" t="s">
        <v>69</v>
      </c>
      <c r="F6463" s="249" t="s">
        <v>79</v>
      </c>
      <c r="G6463" s="250" t="s">
        <v>70</v>
      </c>
      <c r="I6463" s="657"/>
      <c r="J6463" s="226"/>
      <c r="O6463" s="296"/>
    </row>
    <row r="6464" spans="1:15">
      <c r="A6464" s="748" t="str">
        <f t="shared" ref="A6464" si="1177">IF(I6464=0,"",VLOOKUP(I6464,MATERIALES,2,FALSE))</f>
        <v/>
      </c>
      <c r="B6464" s="749"/>
      <c r="C6464" s="251" t="str">
        <f t="shared" ref="C6464:C6472" si="1178">IF(I6464=0,"",VLOOKUP(I6464,MATERIALES,3,FALSE))</f>
        <v/>
      </c>
      <c r="D6464" s="494"/>
      <c r="E6464" s="252">
        <f t="shared" ref="E6464:E6475" si="1179">IF(I6464=0,0,VLOOKUP(I6464,MATERIALES,4,FALSE))</f>
        <v>0</v>
      </c>
      <c r="F6464" s="230">
        <f>D6464*E6464</f>
        <v>0</v>
      </c>
      <c r="G6464" s="231"/>
      <c r="I6464" s="658"/>
    </row>
    <row r="6465" spans="1:9">
      <c r="A6465" s="748" t="str">
        <f t="shared" ref="A6465:A6475" si="1180">IF(I6465=0,"",VLOOKUP(I6465,MATERIALES,2,FALSE))</f>
        <v/>
      </c>
      <c r="B6465" s="749"/>
      <c r="C6465" s="251" t="str">
        <f t="shared" si="1178"/>
        <v/>
      </c>
      <c r="D6465" s="494"/>
      <c r="E6465" s="252">
        <f t="shared" si="1179"/>
        <v>0</v>
      </c>
      <c r="F6465" s="230">
        <f t="shared" ref="F6465:F6475" si="1181">D6465*E6465</f>
        <v>0</v>
      </c>
      <c r="G6465" s="232"/>
      <c r="I6465" s="658"/>
    </row>
    <row r="6466" spans="1:9">
      <c r="A6466" s="748" t="str">
        <f t="shared" si="1180"/>
        <v/>
      </c>
      <c r="B6466" s="749"/>
      <c r="C6466" s="251" t="str">
        <f t="shared" si="1178"/>
        <v/>
      </c>
      <c r="D6466" s="494"/>
      <c r="E6466" s="252">
        <f t="shared" si="1179"/>
        <v>0</v>
      </c>
      <c r="F6466" s="230">
        <f t="shared" si="1181"/>
        <v>0</v>
      </c>
      <c r="G6466" s="232"/>
      <c r="I6466" s="658"/>
    </row>
    <row r="6467" spans="1:9">
      <c r="A6467" s="748">
        <f>Database!B451</f>
        <v>0</v>
      </c>
      <c r="B6467" s="749"/>
      <c r="C6467" s="251">
        <f>Database!C451</f>
        <v>0</v>
      </c>
      <c r="D6467" s="494"/>
      <c r="E6467" s="252">
        <f>Database!D451</f>
        <v>0</v>
      </c>
      <c r="F6467" s="230">
        <f t="shared" si="1181"/>
        <v>0</v>
      </c>
      <c r="G6467" s="232"/>
      <c r="I6467" s="658"/>
    </row>
    <row r="6468" spans="1:9">
      <c r="A6468" s="748" t="str">
        <f t="shared" si="1180"/>
        <v/>
      </c>
      <c r="B6468" s="749"/>
      <c r="C6468" s="251" t="str">
        <f t="shared" si="1178"/>
        <v/>
      </c>
      <c r="D6468" s="494"/>
      <c r="E6468" s="252">
        <f t="shared" si="1179"/>
        <v>0</v>
      </c>
      <c r="F6468" s="230">
        <f t="shared" si="1181"/>
        <v>0</v>
      </c>
      <c r="G6468" s="232"/>
      <c r="I6468" s="658"/>
    </row>
    <row r="6469" spans="1:9">
      <c r="A6469" s="748" t="str">
        <f t="shared" si="1180"/>
        <v/>
      </c>
      <c r="B6469" s="749"/>
      <c r="C6469" s="251" t="str">
        <f t="shared" si="1178"/>
        <v/>
      </c>
      <c r="D6469" s="494"/>
      <c r="E6469" s="252">
        <f t="shared" si="1179"/>
        <v>0</v>
      </c>
      <c r="F6469" s="230">
        <f t="shared" si="1181"/>
        <v>0</v>
      </c>
      <c r="G6469" s="232"/>
      <c r="I6469" s="658"/>
    </row>
    <row r="6470" spans="1:9">
      <c r="A6470" s="748" t="str">
        <f t="shared" si="1180"/>
        <v/>
      </c>
      <c r="B6470" s="749"/>
      <c r="C6470" s="251" t="str">
        <f t="shared" si="1178"/>
        <v/>
      </c>
      <c r="D6470" s="494"/>
      <c r="E6470" s="252">
        <f t="shared" si="1179"/>
        <v>0</v>
      </c>
      <c r="F6470" s="230">
        <f t="shared" si="1181"/>
        <v>0</v>
      </c>
      <c r="G6470" s="232"/>
      <c r="I6470" s="658"/>
    </row>
    <row r="6471" spans="1:9">
      <c r="A6471" s="748" t="str">
        <f t="shared" si="1180"/>
        <v/>
      </c>
      <c r="B6471" s="749"/>
      <c r="C6471" s="251" t="str">
        <f t="shared" si="1178"/>
        <v/>
      </c>
      <c r="D6471" s="494"/>
      <c r="E6471" s="252">
        <f t="shared" si="1179"/>
        <v>0</v>
      </c>
      <c r="F6471" s="230">
        <f t="shared" si="1181"/>
        <v>0</v>
      </c>
      <c r="G6471" s="253"/>
      <c r="I6471" s="658"/>
    </row>
    <row r="6472" spans="1:9">
      <c r="A6472" s="748" t="str">
        <f t="shared" si="1180"/>
        <v/>
      </c>
      <c r="B6472" s="749"/>
      <c r="C6472" s="251" t="str">
        <f t="shared" si="1178"/>
        <v/>
      </c>
      <c r="D6472" s="494"/>
      <c r="E6472" s="252">
        <f t="shared" si="1179"/>
        <v>0</v>
      </c>
      <c r="F6472" s="230">
        <f t="shared" si="1181"/>
        <v>0</v>
      </c>
      <c r="G6472" s="232"/>
      <c r="I6472" s="658"/>
    </row>
    <row r="6473" spans="1:9">
      <c r="A6473" s="748" t="str">
        <f t="shared" si="1180"/>
        <v/>
      </c>
      <c r="B6473" s="749"/>
      <c r="C6473" s="251"/>
      <c r="D6473" s="494"/>
      <c r="E6473" s="252">
        <f t="shared" si="1179"/>
        <v>0</v>
      </c>
      <c r="F6473" s="230">
        <f t="shared" si="1181"/>
        <v>0</v>
      </c>
      <c r="G6473" s="232"/>
      <c r="I6473" s="658"/>
    </row>
    <row r="6474" spans="1:9">
      <c r="A6474" s="748" t="str">
        <f t="shared" si="1180"/>
        <v/>
      </c>
      <c r="B6474" s="749"/>
      <c r="C6474" s="251"/>
      <c r="D6474" s="494"/>
      <c r="E6474" s="252">
        <f t="shared" si="1179"/>
        <v>0</v>
      </c>
      <c r="F6474" s="230">
        <f t="shared" si="1181"/>
        <v>0</v>
      </c>
      <c r="G6474" s="232"/>
      <c r="I6474" s="658"/>
    </row>
    <row r="6475" spans="1:9">
      <c r="A6475" s="748" t="str">
        <f t="shared" si="1180"/>
        <v/>
      </c>
      <c r="B6475" s="749"/>
      <c r="C6475" s="251" t="str">
        <f t="shared" ref="C6475" si="1182">IF(I6475=0,"",VLOOKUP(I6475,MATERIALES,3,FALSE))</f>
        <v/>
      </c>
      <c r="D6475" s="494"/>
      <c r="E6475" s="252">
        <f t="shared" si="1179"/>
        <v>0</v>
      </c>
      <c r="F6475" s="230">
        <f t="shared" si="1181"/>
        <v>0</v>
      </c>
      <c r="G6475" s="233"/>
      <c r="I6475" s="658"/>
    </row>
    <row r="6476" spans="1:9" ht="26.25" customHeight="1" thickBot="1">
      <c r="A6476" s="214"/>
      <c r="B6476" s="438"/>
      <c r="C6476" s="215"/>
      <c r="D6476" s="483"/>
      <c r="E6476" s="254"/>
      <c r="F6476" s="255" t="s">
        <v>81</v>
      </c>
      <c r="G6476" s="253">
        <f>ROUND(SUM(F6464:F6475),0)</f>
        <v>0</v>
      </c>
      <c r="I6476" s="659"/>
    </row>
    <row r="6477" spans="1:9" ht="14" thickTop="1" thickBot="1">
      <c r="A6477" s="256" t="s">
        <v>72</v>
      </c>
      <c r="B6477" s="445"/>
      <c r="C6477" s="257"/>
      <c r="D6477" s="523"/>
      <c r="E6477" s="259"/>
      <c r="F6477" s="258"/>
      <c r="G6477" s="260"/>
      <c r="I6477" s="659"/>
    </row>
    <row r="6478" spans="1:9" ht="13.5" thickTop="1">
      <c r="A6478" s="245" t="s">
        <v>57</v>
      </c>
      <c r="B6478" s="455"/>
      <c r="C6478" s="248" t="s">
        <v>71</v>
      </c>
      <c r="D6478" s="515" t="s">
        <v>75</v>
      </c>
      <c r="E6478" s="248" t="s">
        <v>98</v>
      </c>
      <c r="F6478" s="249" t="s">
        <v>79</v>
      </c>
      <c r="G6478" s="250" t="s">
        <v>70</v>
      </c>
      <c r="I6478" s="659"/>
    </row>
    <row r="6479" spans="1:9">
      <c r="A6479" s="748" t="str">
        <f>IF(I6479=0,"",VLOOKUP(I6479,EQUIPOS,2,FALSE))</f>
        <v/>
      </c>
      <c r="B6479" s="749"/>
      <c r="C6479" s="195"/>
      <c r="D6479" s="494"/>
      <c r="E6479" s="252">
        <f>IF(I6479=0,0,VLOOKUP(I6479,EQUIPOS,4,FALSE))</f>
        <v>0</v>
      </c>
      <c r="F6479" s="230">
        <f>C6479*D6479*E6479</f>
        <v>0</v>
      </c>
      <c r="G6479" s="231"/>
      <c r="I6479" s="658"/>
    </row>
    <row r="6480" spans="1:9">
      <c r="A6480" s="748" t="str">
        <f>IF(I6480=0,"",VLOOKUP(I6480,EQUIPOS,2,FALSE))</f>
        <v/>
      </c>
      <c r="B6480" s="749"/>
      <c r="C6480" s="195"/>
      <c r="D6480" s="494"/>
      <c r="E6480" s="252">
        <f>IF(I6480=0,0,VLOOKUP(I6480,EQUIPOS,4,FALSE))</f>
        <v>0</v>
      </c>
      <c r="F6480" s="230">
        <f t="shared" ref="F6480:F6483" si="1183">C6480*D6480*E6480</f>
        <v>0</v>
      </c>
      <c r="G6480" s="232"/>
      <c r="I6480" s="658"/>
    </row>
    <row r="6481" spans="1:9">
      <c r="A6481" s="748" t="str">
        <f>IF(I6481=0,"",VLOOKUP(I6481,EQUIPOS,2,FALSE))</f>
        <v/>
      </c>
      <c r="B6481" s="749"/>
      <c r="C6481" s="195"/>
      <c r="D6481" s="494"/>
      <c r="E6481" s="252">
        <f>IF(I6481=0,0,VLOOKUP(I6481,EQUIPOS,4,FALSE))</f>
        <v>0</v>
      </c>
      <c r="F6481" s="230">
        <f t="shared" si="1183"/>
        <v>0</v>
      </c>
      <c r="G6481" s="232"/>
      <c r="I6481" s="658"/>
    </row>
    <row r="6482" spans="1:9">
      <c r="A6482" s="748" t="str">
        <f>IF(I6482=0,"",VLOOKUP(I6482,EQUIPOS,2,FALSE))</f>
        <v/>
      </c>
      <c r="B6482" s="749"/>
      <c r="C6482" s="195"/>
      <c r="D6482" s="494"/>
      <c r="E6482" s="252">
        <f>IF(I6482=0,0,VLOOKUP(I6482,EQUIPOS,4,FALSE))</f>
        <v>0</v>
      </c>
      <c r="F6482" s="230">
        <f t="shared" si="1183"/>
        <v>0</v>
      </c>
      <c r="G6482" s="232"/>
      <c r="I6482" s="658"/>
    </row>
    <row r="6483" spans="1:9">
      <c r="A6483" s="748" t="str">
        <f>IF(I6483=0,"",VLOOKUP(I6483,EQUIPOS,2,FALSE))</f>
        <v/>
      </c>
      <c r="B6483" s="749"/>
      <c r="C6483" s="195"/>
      <c r="D6483" s="494"/>
      <c r="E6483" s="252">
        <f>IF(I6483=0,0,VLOOKUP(I6483,EQUIPOS,4,FALSE))</f>
        <v>0</v>
      </c>
      <c r="F6483" s="230">
        <f t="shared" si="1183"/>
        <v>0</v>
      </c>
      <c r="G6483" s="233"/>
      <c r="I6483" s="658"/>
    </row>
    <row r="6484" spans="1:9" ht="30.75" customHeight="1" thickBot="1">
      <c r="A6484" s="234"/>
      <c r="B6484" s="456"/>
      <c r="C6484" s="235"/>
      <c r="D6484" s="503"/>
      <c r="E6484" s="261"/>
      <c r="F6484" s="238" t="s">
        <v>82</v>
      </c>
      <c r="G6484" s="262">
        <f>ROUND(SUM(F6479:F6483),0)</f>
        <v>0</v>
      </c>
      <c r="I6484" s="659"/>
    </row>
    <row r="6485" spans="1:9" ht="13.5" thickTop="1">
      <c r="A6485" s="240" t="s">
        <v>73</v>
      </c>
      <c r="B6485" s="446"/>
      <c r="C6485" s="241"/>
      <c r="D6485" s="509"/>
      <c r="E6485" s="243"/>
      <c r="F6485" s="242"/>
      <c r="G6485" s="244"/>
      <c r="I6485" s="659"/>
    </row>
    <row r="6486" spans="1:9" ht="26">
      <c r="A6486" s="245" t="s">
        <v>57</v>
      </c>
      <c r="B6486" s="454" t="s">
        <v>58</v>
      </c>
      <c r="C6486" s="247" t="s">
        <v>68</v>
      </c>
      <c r="D6486" s="515" t="s">
        <v>74</v>
      </c>
      <c r="E6486" s="248" t="s">
        <v>69</v>
      </c>
      <c r="F6486" s="249" t="s">
        <v>79</v>
      </c>
      <c r="G6486" s="250" t="s">
        <v>70</v>
      </c>
      <c r="H6486" s="220"/>
      <c r="I6486" s="657"/>
    </row>
    <row r="6487" spans="1:9">
      <c r="A6487" s="263" t="str">
        <f t="shared" ref="A6487:A6498" si="1184">IF(I6487=0,"",VLOOKUP(I6487,MANOOBRA,2,FALSE))</f>
        <v/>
      </c>
      <c r="B6487" s="444" t="str">
        <f t="shared" ref="B6487:B6498" si="1185">IF(I6487=0,"",VLOOKUP(I6487,MANOOBRA,3,FALSE))</f>
        <v/>
      </c>
      <c r="C6487" s="195"/>
      <c r="D6487" s="663"/>
      <c r="E6487" s="252">
        <f t="shared" ref="E6487:E6498" si="1186">IF(I6487=0,0,VLOOKUP(I6487,MANOOBRA,4,FALSE))</f>
        <v>0</v>
      </c>
      <c r="F6487" s="230">
        <f>IF(D6487=0,0,C6487*E6487/D6487)</f>
        <v>0</v>
      </c>
      <c r="G6487" s="231"/>
      <c r="I6487" s="658"/>
    </row>
    <row r="6488" spans="1:9">
      <c r="A6488" s="263" t="str">
        <f t="shared" si="1184"/>
        <v/>
      </c>
      <c r="B6488" s="444" t="str">
        <f t="shared" si="1185"/>
        <v/>
      </c>
      <c r="C6488" s="195"/>
      <c r="D6488" s="663"/>
      <c r="E6488" s="252">
        <f t="shared" si="1186"/>
        <v>0</v>
      </c>
      <c r="F6488" s="230">
        <f t="shared" ref="F6488:F6498" si="1187">IF(D6488=0,0,C6488*E6488/D6488)</f>
        <v>0</v>
      </c>
      <c r="G6488" s="232"/>
      <c r="I6488" s="658"/>
    </row>
    <row r="6489" spans="1:9">
      <c r="A6489" s="263" t="str">
        <f t="shared" si="1184"/>
        <v/>
      </c>
      <c r="B6489" s="444" t="str">
        <f t="shared" si="1185"/>
        <v/>
      </c>
      <c r="C6489" s="195"/>
      <c r="D6489" s="527"/>
      <c r="E6489" s="252">
        <f t="shared" si="1186"/>
        <v>0</v>
      </c>
      <c r="F6489" s="230">
        <f t="shared" si="1187"/>
        <v>0</v>
      </c>
      <c r="G6489" s="232"/>
      <c r="I6489" s="658"/>
    </row>
    <row r="6490" spans="1:9">
      <c r="A6490" s="263" t="str">
        <f t="shared" si="1184"/>
        <v/>
      </c>
      <c r="B6490" s="444" t="str">
        <f t="shared" si="1185"/>
        <v/>
      </c>
      <c r="C6490" s="195"/>
      <c r="D6490" s="527"/>
      <c r="E6490" s="252">
        <f t="shared" si="1186"/>
        <v>0</v>
      </c>
      <c r="F6490" s="230">
        <f t="shared" si="1187"/>
        <v>0</v>
      </c>
      <c r="G6490" s="232"/>
      <c r="I6490" s="658"/>
    </row>
    <row r="6491" spans="1:9">
      <c r="A6491" s="263" t="str">
        <f t="shared" si="1184"/>
        <v/>
      </c>
      <c r="B6491" s="444" t="str">
        <f t="shared" si="1185"/>
        <v/>
      </c>
      <c r="C6491" s="195"/>
      <c r="D6491" s="527"/>
      <c r="E6491" s="252">
        <f t="shared" si="1186"/>
        <v>0</v>
      </c>
      <c r="F6491" s="230">
        <f t="shared" si="1187"/>
        <v>0</v>
      </c>
      <c r="G6491" s="232"/>
      <c r="I6491" s="658"/>
    </row>
    <row r="6492" spans="1:9">
      <c r="A6492" s="263" t="str">
        <f t="shared" si="1184"/>
        <v/>
      </c>
      <c r="B6492" s="444" t="str">
        <f t="shared" si="1185"/>
        <v/>
      </c>
      <c r="C6492" s="195"/>
      <c r="D6492" s="527"/>
      <c r="E6492" s="252">
        <f t="shared" si="1186"/>
        <v>0</v>
      </c>
      <c r="F6492" s="230">
        <f t="shared" si="1187"/>
        <v>0</v>
      </c>
      <c r="G6492" s="232"/>
      <c r="I6492" s="658"/>
    </row>
    <row r="6493" spans="1:9">
      <c r="A6493" s="263" t="str">
        <f t="shared" si="1184"/>
        <v/>
      </c>
      <c r="B6493" s="444" t="str">
        <f t="shared" si="1185"/>
        <v/>
      </c>
      <c r="C6493" s="195"/>
      <c r="D6493" s="527"/>
      <c r="E6493" s="252">
        <f t="shared" si="1186"/>
        <v>0</v>
      </c>
      <c r="F6493" s="230">
        <f t="shared" si="1187"/>
        <v>0</v>
      </c>
      <c r="G6493" s="232"/>
      <c r="I6493" s="658"/>
    </row>
    <row r="6494" spans="1:9">
      <c r="A6494" s="263" t="str">
        <f t="shared" si="1184"/>
        <v/>
      </c>
      <c r="B6494" s="444" t="str">
        <f t="shared" si="1185"/>
        <v/>
      </c>
      <c r="C6494" s="195"/>
      <c r="D6494" s="527"/>
      <c r="E6494" s="252">
        <f t="shared" si="1186"/>
        <v>0</v>
      </c>
      <c r="F6494" s="230">
        <f t="shared" si="1187"/>
        <v>0</v>
      </c>
      <c r="G6494" s="232"/>
      <c r="I6494" s="658"/>
    </row>
    <row r="6495" spans="1:9">
      <c r="A6495" s="263" t="str">
        <f t="shared" si="1184"/>
        <v/>
      </c>
      <c r="B6495" s="444" t="str">
        <f t="shared" si="1185"/>
        <v/>
      </c>
      <c r="C6495" s="195"/>
      <c r="D6495" s="527"/>
      <c r="E6495" s="252">
        <f t="shared" si="1186"/>
        <v>0</v>
      </c>
      <c r="F6495" s="230">
        <f t="shared" si="1187"/>
        <v>0</v>
      </c>
      <c r="G6495" s="232"/>
      <c r="I6495" s="658"/>
    </row>
    <row r="6496" spans="1:9">
      <c r="A6496" s="263" t="str">
        <f t="shared" si="1184"/>
        <v/>
      </c>
      <c r="B6496" s="444" t="str">
        <f t="shared" si="1185"/>
        <v/>
      </c>
      <c r="C6496" s="195"/>
      <c r="D6496" s="527"/>
      <c r="E6496" s="252">
        <f t="shared" si="1186"/>
        <v>0</v>
      </c>
      <c r="F6496" s="230">
        <f t="shared" si="1187"/>
        <v>0</v>
      </c>
      <c r="G6496" s="232"/>
      <c r="I6496" s="658"/>
    </row>
    <row r="6497" spans="1:16">
      <c r="A6497" s="263" t="str">
        <f t="shared" si="1184"/>
        <v/>
      </c>
      <c r="B6497" s="444" t="str">
        <f t="shared" si="1185"/>
        <v/>
      </c>
      <c r="C6497" s="195"/>
      <c r="D6497" s="527"/>
      <c r="E6497" s="252">
        <f t="shared" si="1186"/>
        <v>0</v>
      </c>
      <c r="F6497" s="230">
        <f t="shared" si="1187"/>
        <v>0</v>
      </c>
      <c r="G6497" s="232"/>
      <c r="I6497" s="658"/>
    </row>
    <row r="6498" spans="1:16">
      <c r="A6498" s="263" t="str">
        <f t="shared" si="1184"/>
        <v/>
      </c>
      <c r="B6498" s="444" t="str">
        <f t="shared" si="1185"/>
        <v/>
      </c>
      <c r="C6498" s="195"/>
      <c r="D6498" s="527"/>
      <c r="E6498" s="252">
        <f t="shared" si="1186"/>
        <v>0</v>
      </c>
      <c r="F6498" s="230">
        <f t="shared" si="1187"/>
        <v>0</v>
      </c>
      <c r="G6498" s="233"/>
      <c r="I6498" s="658"/>
    </row>
    <row r="6499" spans="1:16" ht="31.5" customHeight="1" thickBot="1">
      <c r="A6499" s="234"/>
      <c r="B6499" s="456"/>
      <c r="C6499" s="235"/>
      <c r="D6499" s="237"/>
      <c r="E6499" s="237"/>
      <c r="F6499" s="238" t="s">
        <v>83</v>
      </c>
      <c r="G6499" s="262">
        <f>ROUND(SUM(F6487:F6498),0)</f>
        <v>0</v>
      </c>
      <c r="I6499" s="659"/>
    </row>
    <row r="6500" spans="1:16" ht="13.5" thickTop="1">
      <c r="A6500" s="186" t="s">
        <v>76</v>
      </c>
      <c r="B6500" s="446"/>
      <c r="C6500" s="241"/>
      <c r="D6500" s="243"/>
      <c r="E6500" s="243"/>
      <c r="F6500" s="242"/>
      <c r="G6500" s="244"/>
      <c r="I6500" s="659"/>
    </row>
    <row r="6501" spans="1:16">
      <c r="A6501" s="245" t="s">
        <v>57</v>
      </c>
      <c r="B6501" s="455"/>
      <c r="C6501" s="246"/>
      <c r="D6501" s="317"/>
      <c r="E6501" s="248" t="s">
        <v>77</v>
      </c>
      <c r="F6501" s="249" t="s">
        <v>78</v>
      </c>
      <c r="G6501" s="264" t="s">
        <v>77</v>
      </c>
      <c r="H6501" s="220"/>
      <c r="I6501" s="657"/>
    </row>
    <row r="6502" spans="1:16">
      <c r="A6502" s="185" t="s">
        <v>87</v>
      </c>
      <c r="B6502" s="453"/>
      <c r="C6502" s="265"/>
      <c r="D6502" s="318"/>
      <c r="E6502" s="229">
        <f>ROUND(SUM(G6461,G6476,G6484,G6499),2)</f>
        <v>0</v>
      </c>
      <c r="F6502" s="266">
        <f>A</f>
        <v>0</v>
      </c>
      <c r="G6502" s="267">
        <f>E6502*F6502</f>
        <v>0</v>
      </c>
      <c r="I6502" s="659"/>
    </row>
    <row r="6503" spans="1:16">
      <c r="A6503" s="185" t="s">
        <v>85</v>
      </c>
      <c r="B6503" s="453"/>
      <c r="C6503" s="265"/>
      <c r="D6503" s="318"/>
      <c r="E6503" s="229">
        <f>SUM(G6461,G6476,G6484,G6499)</f>
        <v>0</v>
      </c>
      <c r="F6503" s="266">
        <f>I</f>
        <v>0</v>
      </c>
      <c r="G6503" s="267">
        <f>E6503*F6503</f>
        <v>0</v>
      </c>
      <c r="I6503" s="659"/>
    </row>
    <row r="6504" spans="1:16">
      <c r="A6504" s="185" t="s">
        <v>86</v>
      </c>
      <c r="B6504" s="453"/>
      <c r="C6504" s="265"/>
      <c r="D6504" s="318"/>
      <c r="E6504" s="229">
        <f>SUM(G6461,G6476,G6484,G6499)</f>
        <v>0</v>
      </c>
      <c r="F6504" s="266">
        <f>U</f>
        <v>0</v>
      </c>
      <c r="G6504" s="267">
        <f>E6504*F6504</f>
        <v>0</v>
      </c>
      <c r="I6504" s="659"/>
    </row>
    <row r="6505" spans="1:16" ht="33" customHeight="1" thickBot="1">
      <c r="A6505" s="234"/>
      <c r="B6505" s="456"/>
      <c r="C6505" s="235"/>
      <c r="D6505" s="237"/>
      <c r="E6505" s="237"/>
      <c r="F6505" s="268" t="s">
        <v>84</v>
      </c>
      <c r="G6505" s="262">
        <f>SUM(G6502:G6504)</f>
        <v>0</v>
      </c>
      <c r="I6505" s="659"/>
      <c r="J6505" s="295"/>
      <c r="K6505" s="296"/>
      <c r="L6505" s="296"/>
      <c r="M6505" s="296"/>
      <c r="N6505" s="296"/>
      <c r="O6505" s="296"/>
    </row>
    <row r="6506" spans="1:16" s="211" customFormat="1" ht="14" thickTop="1" thickBot="1">
      <c r="A6506" s="269"/>
      <c r="B6506" s="443"/>
      <c r="C6506" s="270"/>
      <c r="D6506" s="319"/>
      <c r="E6506" s="271" t="s">
        <v>89</v>
      </c>
      <c r="F6506" s="272"/>
      <c r="G6506" s="273">
        <f>ROUND(SUM(G6461,G6476,G6484,G6499,G6505),0)</f>
        <v>0</v>
      </c>
      <c r="I6506" s="660"/>
      <c r="J6506" s="212">
        <f>B6445</f>
        <v>4.4000000000000004</v>
      </c>
      <c r="K6506" s="274">
        <f>E6502</f>
        <v>0</v>
      </c>
      <c r="L6506" s="294">
        <f>G6502</f>
        <v>0</v>
      </c>
      <c r="M6506" s="294">
        <f>G6503</f>
        <v>0</v>
      </c>
      <c r="N6506" s="294">
        <f>G6504</f>
        <v>0</v>
      </c>
      <c r="O6506" s="299">
        <f>SUM(K6506:N6506)</f>
        <v>0</v>
      </c>
      <c r="P6506" s="294"/>
    </row>
    <row r="6507" spans="1:16" ht="13.5" thickTop="1">
      <c r="A6507" s="275" t="s">
        <v>97</v>
      </c>
      <c r="B6507" s="438"/>
      <c r="C6507" s="215"/>
      <c r="D6507" s="217"/>
      <c r="E6507" s="217"/>
      <c r="F6507" s="216"/>
      <c r="G6507" s="219"/>
      <c r="I6507" s="659"/>
      <c r="P6507" s="294"/>
    </row>
    <row r="6508" spans="1:16">
      <c r="A6508" s="275"/>
      <c r="B6508" s="452"/>
      <c r="C6508" s="276"/>
      <c r="D6508" s="320"/>
      <c r="E6508" s="217"/>
      <c r="F6508" s="216"/>
      <c r="G6508" s="277">
        <f ca="1">TODAY()</f>
        <v>44839</v>
      </c>
      <c r="I6508" s="659"/>
      <c r="P6508" s="294"/>
    </row>
    <row r="6509" spans="1:16" ht="13.5" thickBot="1">
      <c r="A6509" s="234"/>
      <c r="B6509" s="456"/>
      <c r="C6509" s="235"/>
      <c r="D6509" s="237"/>
      <c r="E6509" s="237"/>
      <c r="F6509" s="236"/>
      <c r="G6509" s="278"/>
      <c r="I6509" s="659"/>
      <c r="P6509" s="294"/>
    </row>
    <row r="6510" spans="1:16" s="199" customFormat="1" ht="13.5" thickTop="1">
      <c r="A6510" s="196" t="s">
        <v>109</v>
      </c>
      <c r="B6510" s="458"/>
      <c r="C6510" s="196"/>
      <c r="D6510" s="198"/>
      <c r="E6510" s="198"/>
      <c r="F6510" s="197"/>
      <c r="G6510" s="197"/>
      <c r="I6510" s="321"/>
      <c r="J6510" s="200"/>
      <c r="O6510" s="297"/>
    </row>
    <row r="6511" spans="1:16" s="199" customFormat="1">
      <c r="A6511" s="196" t="str">
        <f>CONCATENATE('Prestaciones y AIU'!A7081," ANALISIS DE PRECIOS UNITARIOS")</f>
        <v xml:space="preserve"> ANALISIS DE PRECIOS UNITARIOS</v>
      </c>
      <c r="B6511" s="458"/>
      <c r="C6511" s="196"/>
      <c r="D6511" s="198"/>
      <c r="E6511" s="198"/>
      <c r="F6511" s="197"/>
      <c r="G6511" s="197"/>
      <c r="I6511" s="321"/>
      <c r="J6511" s="200"/>
      <c r="O6511" s="297"/>
    </row>
    <row r="6512" spans="1:16" s="199" customFormat="1">
      <c r="A6512" s="196" t="str">
        <f>Objeto_LIC</f>
        <v>OPTIMIZACION DEL SISTEMA DE ABASTECIMIENTO (ADUCCION, PRETRATAMIENTO Y CONDUCCION) DEL MUNICPIO DE TAME, DEPARTAMENTO DE ARAUCA</v>
      </c>
      <c r="B6512" s="458"/>
      <c r="C6512" s="196"/>
      <c r="D6512" s="198"/>
      <c r="E6512" s="198"/>
      <c r="F6512" s="197"/>
      <c r="G6512" s="197"/>
      <c r="I6512" s="321"/>
      <c r="J6512" s="200"/>
      <c r="O6512" s="297"/>
    </row>
    <row r="6513" spans="1:15" s="199" customFormat="1">
      <c r="A6513" s="196"/>
      <c r="B6513" s="458"/>
      <c r="C6513" s="196"/>
      <c r="D6513" s="198"/>
      <c r="E6513" s="198"/>
      <c r="F6513" s="197"/>
      <c r="G6513" s="197"/>
      <c r="I6513" s="321"/>
      <c r="J6513" s="200"/>
      <c r="O6513" s="297"/>
    </row>
    <row r="6514" spans="1:15" ht="13.5" thickBot="1">
      <c r="A6514" s="201"/>
      <c r="B6514" s="448"/>
      <c r="C6514" s="201"/>
      <c r="D6514" s="203"/>
      <c r="E6514" s="203"/>
      <c r="F6514" s="202"/>
      <c r="G6514" s="202"/>
    </row>
    <row r="6515" spans="1:15" s="211" customFormat="1" ht="13.5" thickTop="1">
      <c r="A6515" s="206"/>
      <c r="B6515" s="457"/>
      <c r="C6515" s="207"/>
      <c r="D6515" s="209"/>
      <c r="E6515" s="209"/>
      <c r="F6515" s="208"/>
      <c r="G6515" s="210" t="s">
        <v>110</v>
      </c>
      <c r="I6515" s="323"/>
      <c r="J6515" s="212"/>
      <c r="O6515" s="297"/>
    </row>
    <row r="6516" spans="1:15">
      <c r="A6516" s="213" t="s">
        <v>62</v>
      </c>
      <c r="B6516" s="750">
        <f>Proponente</f>
        <v>0</v>
      </c>
      <c r="C6516" s="750"/>
      <c r="D6516" s="750"/>
      <c r="E6516" s="750"/>
      <c r="F6516" s="750"/>
      <c r="G6516" s="751"/>
    </row>
    <row r="6517" spans="1:15" ht="12.75" customHeight="1">
      <c r="A6517" s="213" t="s">
        <v>63</v>
      </c>
      <c r="B6517" s="470">
        <v>18.600000000000001</v>
      </c>
      <c r="C6517" s="750" t="e">
        <f>VLOOKUP(B6517,Presupuesto!$A$4:$B$106,2,FALSE)</f>
        <v>#N/A</v>
      </c>
      <c r="D6517" s="750"/>
      <c r="E6517" s="750"/>
      <c r="F6517" s="750"/>
      <c r="G6517" s="751"/>
    </row>
    <row r="6518" spans="1:15">
      <c r="A6518" s="214"/>
      <c r="B6518" s="438"/>
      <c r="C6518" s="215"/>
      <c r="D6518" s="217"/>
      <c r="E6518" s="217"/>
      <c r="F6518" s="218" t="s">
        <v>88</v>
      </c>
      <c r="G6518" s="584" t="s">
        <v>179</v>
      </c>
      <c r="H6518" s="582"/>
      <c r="I6518" s="582"/>
      <c r="J6518" s="582"/>
      <c r="K6518" s="583"/>
    </row>
    <row r="6519" spans="1:15" ht="13.5" thickBot="1">
      <c r="A6519" s="213" t="s">
        <v>64</v>
      </c>
      <c r="B6519" s="438"/>
      <c r="C6519" s="215"/>
      <c r="D6519" s="217"/>
      <c r="E6519" s="217"/>
      <c r="F6519" s="216"/>
      <c r="G6519" s="219"/>
      <c r="I6519" s="324"/>
      <c r="J6519" s="295"/>
      <c r="K6519" s="296"/>
      <c r="L6519" s="296"/>
      <c r="M6519" s="296"/>
      <c r="N6519" s="296"/>
      <c r="O6519" s="296"/>
    </row>
    <row r="6520" spans="1:15" s="220" customFormat="1" ht="13.5" thickTop="1">
      <c r="A6520" s="221" t="s">
        <v>57</v>
      </c>
      <c r="B6520" s="447" t="s">
        <v>65</v>
      </c>
      <c r="C6520" s="222" t="s">
        <v>66</v>
      </c>
      <c r="D6520" s="223" t="s">
        <v>74</v>
      </c>
      <c r="E6520" s="224" t="s">
        <v>100</v>
      </c>
      <c r="F6520" s="224" t="s">
        <v>79</v>
      </c>
      <c r="G6520" s="225" t="s">
        <v>70</v>
      </c>
      <c r="I6520" s="325"/>
      <c r="J6520" s="226"/>
      <c r="O6520" s="296"/>
    </row>
    <row r="6521" spans="1:15">
      <c r="A6521" s="227" t="str">
        <f t="shared" ref="A6521:A6532" si="1188">IF(I6521=0,"-",VLOOKUP(I6521,EQUIPOS,2,FALSE))</f>
        <v>-</v>
      </c>
      <c r="B6521" s="228"/>
      <c r="C6521" s="228"/>
      <c r="D6521" s="194"/>
      <c r="E6521" s="229">
        <f t="shared" ref="E6521:E6532" si="1189">IF(I6521=0,0,VLOOKUP(I6521,EQUIPOS,4,FALSE))</f>
        <v>0</v>
      </c>
      <c r="F6521" s="230">
        <f t="shared" ref="F6521:F6532" si="1190">IF(D6521=0,0,E6521/D6521)</f>
        <v>0</v>
      </c>
      <c r="G6521" s="231"/>
      <c r="I6521" s="283"/>
    </row>
    <row r="6522" spans="1:15">
      <c r="A6522" s="227" t="str">
        <f t="shared" si="1188"/>
        <v>-</v>
      </c>
      <c r="B6522" s="228"/>
      <c r="C6522" s="228"/>
      <c r="D6522" s="194"/>
      <c r="E6522" s="229">
        <f t="shared" si="1189"/>
        <v>0</v>
      </c>
      <c r="F6522" s="230">
        <f t="shared" si="1190"/>
        <v>0</v>
      </c>
      <c r="G6522" s="232"/>
      <c r="I6522" s="283"/>
    </row>
    <row r="6523" spans="1:15">
      <c r="A6523" s="227" t="str">
        <f t="shared" si="1188"/>
        <v>-</v>
      </c>
      <c r="B6523" s="228"/>
      <c r="C6523" s="228"/>
      <c r="D6523" s="194"/>
      <c r="E6523" s="229">
        <f t="shared" si="1189"/>
        <v>0</v>
      </c>
      <c r="F6523" s="230">
        <f t="shared" si="1190"/>
        <v>0</v>
      </c>
      <c r="G6523" s="232"/>
      <c r="I6523" s="283"/>
    </row>
    <row r="6524" spans="1:15">
      <c r="A6524" s="227" t="str">
        <f t="shared" si="1188"/>
        <v>-</v>
      </c>
      <c r="B6524" s="228"/>
      <c r="C6524" s="228"/>
      <c r="D6524" s="194"/>
      <c r="E6524" s="229">
        <f t="shared" si="1189"/>
        <v>0</v>
      </c>
      <c r="F6524" s="230">
        <f t="shared" si="1190"/>
        <v>0</v>
      </c>
      <c r="G6524" s="232"/>
      <c r="I6524" s="283"/>
    </row>
    <row r="6525" spans="1:15">
      <c r="A6525" s="227" t="str">
        <f t="shared" si="1188"/>
        <v>-</v>
      </c>
      <c r="B6525" s="228"/>
      <c r="C6525" s="228"/>
      <c r="D6525" s="194"/>
      <c r="E6525" s="229">
        <f t="shared" si="1189"/>
        <v>0</v>
      </c>
      <c r="F6525" s="230">
        <f t="shared" si="1190"/>
        <v>0</v>
      </c>
      <c r="G6525" s="232"/>
      <c r="I6525" s="283"/>
    </row>
    <row r="6526" spans="1:15">
      <c r="A6526" s="227" t="str">
        <f t="shared" si="1188"/>
        <v>-</v>
      </c>
      <c r="B6526" s="228"/>
      <c r="C6526" s="228"/>
      <c r="D6526" s="194"/>
      <c r="E6526" s="229">
        <f t="shared" si="1189"/>
        <v>0</v>
      </c>
      <c r="F6526" s="230">
        <f t="shared" si="1190"/>
        <v>0</v>
      </c>
      <c r="G6526" s="232"/>
      <c r="I6526" s="283"/>
    </row>
    <row r="6527" spans="1:15">
      <c r="A6527" s="227" t="str">
        <f t="shared" si="1188"/>
        <v>-</v>
      </c>
      <c r="B6527" s="228"/>
      <c r="C6527" s="228"/>
      <c r="D6527" s="194"/>
      <c r="E6527" s="229">
        <f t="shared" si="1189"/>
        <v>0</v>
      </c>
      <c r="F6527" s="230">
        <f t="shared" si="1190"/>
        <v>0</v>
      </c>
      <c r="G6527" s="232"/>
      <c r="I6527" s="283"/>
    </row>
    <row r="6528" spans="1:15">
      <c r="A6528" s="227" t="str">
        <f t="shared" si="1188"/>
        <v>-</v>
      </c>
      <c r="B6528" s="228"/>
      <c r="C6528" s="228"/>
      <c r="D6528" s="194"/>
      <c r="E6528" s="229">
        <f t="shared" si="1189"/>
        <v>0</v>
      </c>
      <c r="F6528" s="230">
        <f t="shared" si="1190"/>
        <v>0</v>
      </c>
      <c r="G6528" s="232"/>
      <c r="I6528" s="283"/>
    </row>
    <row r="6529" spans="1:15">
      <c r="A6529" s="227" t="str">
        <f t="shared" si="1188"/>
        <v>-</v>
      </c>
      <c r="B6529" s="228"/>
      <c r="C6529" s="228"/>
      <c r="D6529" s="194"/>
      <c r="E6529" s="229">
        <f t="shared" si="1189"/>
        <v>0</v>
      </c>
      <c r="F6529" s="230">
        <f t="shared" si="1190"/>
        <v>0</v>
      </c>
      <c r="G6529" s="232"/>
      <c r="I6529" s="283"/>
    </row>
    <row r="6530" spans="1:15">
      <c r="A6530" s="227" t="str">
        <f t="shared" si="1188"/>
        <v>-</v>
      </c>
      <c r="B6530" s="228"/>
      <c r="C6530" s="228"/>
      <c r="D6530" s="194"/>
      <c r="E6530" s="229">
        <f t="shared" si="1189"/>
        <v>0</v>
      </c>
      <c r="F6530" s="230">
        <f t="shared" si="1190"/>
        <v>0</v>
      </c>
      <c r="G6530" s="232"/>
      <c r="I6530" s="283"/>
    </row>
    <row r="6531" spans="1:15">
      <c r="A6531" s="227" t="str">
        <f t="shared" si="1188"/>
        <v>-</v>
      </c>
      <c r="B6531" s="228"/>
      <c r="C6531" s="228"/>
      <c r="D6531" s="194"/>
      <c r="E6531" s="229">
        <f t="shared" si="1189"/>
        <v>0</v>
      </c>
      <c r="F6531" s="230">
        <f t="shared" si="1190"/>
        <v>0</v>
      </c>
      <c r="G6531" s="232"/>
      <c r="I6531" s="283"/>
    </row>
    <row r="6532" spans="1:15">
      <c r="A6532" s="227" t="str">
        <f t="shared" si="1188"/>
        <v>-</v>
      </c>
      <c r="B6532" s="228"/>
      <c r="C6532" s="228"/>
      <c r="D6532" s="194"/>
      <c r="E6532" s="229">
        <f t="shared" si="1189"/>
        <v>0</v>
      </c>
      <c r="F6532" s="230">
        <f t="shared" si="1190"/>
        <v>0</v>
      </c>
      <c r="G6532" s="232"/>
      <c r="I6532" s="283"/>
    </row>
    <row r="6533" spans="1:15" ht="13.5" thickBot="1">
      <c r="A6533" s="234"/>
      <c r="B6533" s="456"/>
      <c r="C6533" s="235"/>
      <c r="D6533" s="237"/>
      <c r="E6533" s="237"/>
      <c r="F6533" s="238" t="s">
        <v>80</v>
      </c>
      <c r="G6533" s="239">
        <f>SUM(F6521:F6532)</f>
        <v>0</v>
      </c>
      <c r="I6533" s="326"/>
    </row>
    <row r="6534" spans="1:15" ht="13.5" thickTop="1">
      <c r="A6534" s="240" t="s">
        <v>67</v>
      </c>
      <c r="B6534" s="446"/>
      <c r="C6534" s="241"/>
      <c r="D6534" s="243"/>
      <c r="E6534" s="243"/>
      <c r="F6534" s="242"/>
      <c r="G6534" s="244"/>
      <c r="I6534" s="326"/>
    </row>
    <row r="6535" spans="1:15" s="220" customFormat="1" ht="26">
      <c r="A6535" s="245" t="s">
        <v>57</v>
      </c>
      <c r="B6535" s="455"/>
      <c r="C6535" s="247" t="s">
        <v>58</v>
      </c>
      <c r="D6535" s="316" t="s">
        <v>68</v>
      </c>
      <c r="E6535" s="248" t="s">
        <v>69</v>
      </c>
      <c r="F6535" s="249" t="s">
        <v>79</v>
      </c>
      <c r="G6535" s="250" t="s">
        <v>70</v>
      </c>
      <c r="I6535" s="325"/>
      <c r="J6535" s="226"/>
      <c r="O6535" s="296"/>
    </row>
    <row r="6536" spans="1:15">
      <c r="A6536" s="748" t="str">
        <f t="shared" ref="A6536:A6547" si="1191">IF(I6536=0,"",VLOOKUP(I6536,MATERIALES,2,FALSE))</f>
        <v/>
      </c>
      <c r="B6536" s="749"/>
      <c r="C6536" s="251" t="str">
        <f t="shared" ref="C6536:C6544" si="1192">IF(I6536=0,"",VLOOKUP(I6536,MATERIALES,3,FALSE))</f>
        <v/>
      </c>
      <c r="D6536" s="194"/>
      <c r="E6536" s="252">
        <f t="shared" ref="E6536:E6547" si="1193">IF(I6536=0,0,VLOOKUP(I6536,MATERIALES,4,FALSE))</f>
        <v>0</v>
      </c>
      <c r="F6536" s="230">
        <f>D6536*E6536</f>
        <v>0</v>
      </c>
      <c r="G6536" s="231"/>
      <c r="I6536" s="283"/>
    </row>
    <row r="6537" spans="1:15">
      <c r="A6537" s="748" t="str">
        <f t="shared" si="1191"/>
        <v/>
      </c>
      <c r="B6537" s="749"/>
      <c r="C6537" s="251" t="str">
        <f t="shared" si="1192"/>
        <v/>
      </c>
      <c r="D6537" s="194"/>
      <c r="E6537" s="252">
        <f t="shared" si="1193"/>
        <v>0</v>
      </c>
      <c r="F6537" s="230">
        <f t="shared" ref="F6537:F6547" si="1194">D6537*E6537</f>
        <v>0</v>
      </c>
      <c r="G6537" s="232"/>
      <c r="I6537" s="283"/>
    </row>
    <row r="6538" spans="1:15">
      <c r="A6538" s="748" t="str">
        <f t="shared" si="1191"/>
        <v/>
      </c>
      <c r="B6538" s="749"/>
      <c r="C6538" s="251" t="str">
        <f t="shared" si="1192"/>
        <v/>
      </c>
      <c r="D6538" s="194"/>
      <c r="E6538" s="252">
        <f t="shared" si="1193"/>
        <v>0</v>
      </c>
      <c r="F6538" s="230">
        <f t="shared" si="1194"/>
        <v>0</v>
      </c>
      <c r="G6538" s="232"/>
      <c r="I6538" s="283"/>
    </row>
    <row r="6539" spans="1:15">
      <c r="A6539" s="748">
        <f>Database!B451</f>
        <v>0</v>
      </c>
      <c r="B6539" s="749"/>
      <c r="C6539" s="251">
        <f>Database!C451</f>
        <v>0</v>
      </c>
      <c r="D6539" s="194"/>
      <c r="E6539" s="252">
        <f>Database!D451</f>
        <v>0</v>
      </c>
      <c r="F6539" s="230">
        <f t="shared" si="1194"/>
        <v>0</v>
      </c>
      <c r="G6539" s="232"/>
      <c r="I6539" s="283"/>
    </row>
    <row r="6540" spans="1:15">
      <c r="A6540" s="748" t="str">
        <f t="shared" si="1191"/>
        <v/>
      </c>
      <c r="B6540" s="749"/>
      <c r="C6540" s="251" t="str">
        <f t="shared" si="1192"/>
        <v/>
      </c>
      <c r="D6540" s="194"/>
      <c r="E6540" s="252">
        <f t="shared" si="1193"/>
        <v>0</v>
      </c>
      <c r="F6540" s="230">
        <f t="shared" si="1194"/>
        <v>0</v>
      </c>
      <c r="G6540" s="232"/>
      <c r="I6540" s="283"/>
    </row>
    <row r="6541" spans="1:15">
      <c r="A6541" s="748" t="str">
        <f t="shared" si="1191"/>
        <v/>
      </c>
      <c r="B6541" s="749"/>
      <c r="C6541" s="251" t="str">
        <f t="shared" si="1192"/>
        <v/>
      </c>
      <c r="D6541" s="194"/>
      <c r="E6541" s="252">
        <f t="shared" si="1193"/>
        <v>0</v>
      </c>
      <c r="F6541" s="230">
        <f t="shared" si="1194"/>
        <v>0</v>
      </c>
      <c r="G6541" s="232"/>
      <c r="I6541" s="283"/>
    </row>
    <row r="6542" spans="1:15">
      <c r="A6542" s="748" t="str">
        <f t="shared" si="1191"/>
        <v/>
      </c>
      <c r="B6542" s="749"/>
      <c r="C6542" s="251" t="str">
        <f t="shared" si="1192"/>
        <v/>
      </c>
      <c r="D6542" s="194"/>
      <c r="E6542" s="252">
        <f t="shared" si="1193"/>
        <v>0</v>
      </c>
      <c r="F6542" s="230">
        <f t="shared" si="1194"/>
        <v>0</v>
      </c>
      <c r="G6542" s="232"/>
      <c r="I6542" s="283"/>
    </row>
    <row r="6543" spans="1:15">
      <c r="A6543" s="748" t="str">
        <f t="shared" si="1191"/>
        <v/>
      </c>
      <c r="B6543" s="749"/>
      <c r="C6543" s="251" t="str">
        <f t="shared" si="1192"/>
        <v/>
      </c>
      <c r="D6543" s="194"/>
      <c r="E6543" s="252">
        <f t="shared" si="1193"/>
        <v>0</v>
      </c>
      <c r="F6543" s="230">
        <f t="shared" si="1194"/>
        <v>0</v>
      </c>
      <c r="G6543" s="253"/>
      <c r="I6543" s="283"/>
    </row>
    <row r="6544" spans="1:15">
      <c r="A6544" s="748" t="str">
        <f t="shared" si="1191"/>
        <v/>
      </c>
      <c r="B6544" s="749"/>
      <c r="C6544" s="251" t="str">
        <f t="shared" si="1192"/>
        <v/>
      </c>
      <c r="D6544" s="194"/>
      <c r="E6544" s="252">
        <f t="shared" si="1193"/>
        <v>0</v>
      </c>
      <c r="F6544" s="230">
        <f t="shared" si="1194"/>
        <v>0</v>
      </c>
      <c r="G6544" s="232"/>
      <c r="I6544" s="283"/>
    </row>
    <row r="6545" spans="1:9">
      <c r="A6545" s="748" t="str">
        <f t="shared" si="1191"/>
        <v/>
      </c>
      <c r="B6545" s="749"/>
      <c r="C6545" s="251"/>
      <c r="D6545" s="194"/>
      <c r="E6545" s="252">
        <f t="shared" si="1193"/>
        <v>0</v>
      </c>
      <c r="F6545" s="230">
        <f t="shared" si="1194"/>
        <v>0</v>
      </c>
      <c r="G6545" s="232"/>
      <c r="I6545" s="283"/>
    </row>
    <row r="6546" spans="1:9">
      <c r="A6546" s="748" t="str">
        <f t="shared" si="1191"/>
        <v/>
      </c>
      <c r="B6546" s="749"/>
      <c r="C6546" s="251"/>
      <c r="D6546" s="194"/>
      <c r="E6546" s="252">
        <f t="shared" si="1193"/>
        <v>0</v>
      </c>
      <c r="F6546" s="230">
        <f t="shared" si="1194"/>
        <v>0</v>
      </c>
      <c r="G6546" s="232"/>
      <c r="I6546" s="283"/>
    </row>
    <row r="6547" spans="1:9">
      <c r="A6547" s="748" t="str">
        <f t="shared" si="1191"/>
        <v/>
      </c>
      <c r="B6547" s="749"/>
      <c r="C6547" s="251" t="str">
        <f t="shared" ref="C6547" si="1195">IF(I6547=0,"",VLOOKUP(I6547,MATERIALES,3,FALSE))</f>
        <v/>
      </c>
      <c r="D6547" s="194"/>
      <c r="E6547" s="252">
        <f t="shared" si="1193"/>
        <v>0</v>
      </c>
      <c r="F6547" s="230">
        <f t="shared" si="1194"/>
        <v>0</v>
      </c>
      <c r="G6547" s="233"/>
      <c r="I6547" s="283"/>
    </row>
    <row r="6548" spans="1:9" ht="26.25" customHeight="1" thickBot="1">
      <c r="A6548" s="214"/>
      <c r="B6548" s="438"/>
      <c r="C6548" s="215"/>
      <c r="D6548" s="217"/>
      <c r="E6548" s="254"/>
      <c r="F6548" s="255" t="s">
        <v>81</v>
      </c>
      <c r="G6548" s="253">
        <f>ROUND(SUM(F6536:F6547),0)</f>
        <v>0</v>
      </c>
      <c r="I6548" s="326"/>
    </row>
    <row r="6549" spans="1:9" ht="14" thickTop="1" thickBot="1">
      <c r="A6549" s="256" t="s">
        <v>72</v>
      </c>
      <c r="B6549" s="445"/>
      <c r="C6549" s="257"/>
      <c r="D6549" s="259"/>
      <c r="E6549" s="259"/>
      <c r="F6549" s="258"/>
      <c r="G6549" s="260"/>
      <c r="I6549" s="326"/>
    </row>
    <row r="6550" spans="1:9" ht="13.5" thickTop="1">
      <c r="A6550" s="245" t="s">
        <v>57</v>
      </c>
      <c r="B6550" s="455"/>
      <c r="C6550" s="248" t="s">
        <v>71</v>
      </c>
      <c r="D6550" s="316" t="s">
        <v>75</v>
      </c>
      <c r="E6550" s="248" t="s">
        <v>98</v>
      </c>
      <c r="F6550" s="249" t="s">
        <v>79</v>
      </c>
      <c r="G6550" s="250" t="s">
        <v>70</v>
      </c>
      <c r="I6550" s="326"/>
    </row>
    <row r="6551" spans="1:9">
      <c r="A6551" s="748" t="str">
        <f>IF(I6551=0,"",VLOOKUP(I6551,EQUIPOS,2,FALSE))</f>
        <v/>
      </c>
      <c r="B6551" s="749"/>
      <c r="C6551" s="195"/>
      <c r="D6551" s="194"/>
      <c r="E6551" s="252">
        <f>IF(I6551=0,0,VLOOKUP(I6551,EQUIPOS,4,FALSE))</f>
        <v>0</v>
      </c>
      <c r="F6551" s="230">
        <f>C6551*D6551*E6551</f>
        <v>0</v>
      </c>
      <c r="G6551" s="231"/>
      <c r="I6551" s="283"/>
    </row>
    <row r="6552" spans="1:9">
      <c r="A6552" s="748" t="str">
        <f>IF(I6552=0,"",VLOOKUP(I6552,EQUIPOS,2,FALSE))</f>
        <v/>
      </c>
      <c r="B6552" s="749"/>
      <c r="C6552" s="195"/>
      <c r="D6552" s="194"/>
      <c r="E6552" s="252">
        <f>IF(I6552=0,0,VLOOKUP(I6552,EQUIPOS,4,FALSE))</f>
        <v>0</v>
      </c>
      <c r="F6552" s="230">
        <f t="shared" ref="F6552:F6555" si="1196">C6552*D6552*E6552</f>
        <v>0</v>
      </c>
      <c r="G6552" s="232"/>
      <c r="I6552" s="283"/>
    </row>
    <row r="6553" spans="1:9">
      <c r="A6553" s="748" t="str">
        <f>IF(I6553=0,"",VLOOKUP(I6553,EQUIPOS,2,FALSE))</f>
        <v/>
      </c>
      <c r="B6553" s="749"/>
      <c r="C6553" s="195"/>
      <c r="D6553" s="194"/>
      <c r="E6553" s="252">
        <f>IF(I6553=0,0,VLOOKUP(I6553,EQUIPOS,4,FALSE))</f>
        <v>0</v>
      </c>
      <c r="F6553" s="230">
        <f t="shared" si="1196"/>
        <v>0</v>
      </c>
      <c r="G6553" s="232"/>
      <c r="I6553" s="283"/>
    </row>
    <row r="6554" spans="1:9">
      <c r="A6554" s="748" t="str">
        <f>IF(I6554=0,"",VLOOKUP(I6554,EQUIPOS,2,FALSE))</f>
        <v/>
      </c>
      <c r="B6554" s="749"/>
      <c r="C6554" s="195"/>
      <c r="D6554" s="194"/>
      <c r="E6554" s="252">
        <f>IF(I6554=0,0,VLOOKUP(I6554,EQUIPOS,4,FALSE))</f>
        <v>0</v>
      </c>
      <c r="F6554" s="230">
        <f t="shared" si="1196"/>
        <v>0</v>
      </c>
      <c r="G6554" s="232"/>
      <c r="I6554" s="283"/>
    </row>
    <row r="6555" spans="1:9">
      <c r="A6555" s="748" t="str">
        <f>IF(I6555=0,"",VLOOKUP(I6555,EQUIPOS,2,FALSE))</f>
        <v/>
      </c>
      <c r="B6555" s="749"/>
      <c r="C6555" s="195"/>
      <c r="D6555" s="194"/>
      <c r="E6555" s="252">
        <f>IF(I6555=0,0,VLOOKUP(I6555,EQUIPOS,4,FALSE))</f>
        <v>0</v>
      </c>
      <c r="F6555" s="230">
        <f t="shared" si="1196"/>
        <v>0</v>
      </c>
      <c r="G6555" s="233"/>
      <c r="I6555" s="283"/>
    </row>
    <row r="6556" spans="1:9" ht="30.75" customHeight="1" thickBot="1">
      <c r="A6556" s="234"/>
      <c r="B6556" s="456"/>
      <c r="C6556" s="235"/>
      <c r="D6556" s="237"/>
      <c r="E6556" s="261"/>
      <c r="F6556" s="238" t="s">
        <v>82</v>
      </c>
      <c r="G6556" s="262">
        <f>ROUND(SUM(F6551:F6555),0)</f>
        <v>0</v>
      </c>
      <c r="I6556" s="326"/>
    </row>
    <row r="6557" spans="1:9" ht="13.5" thickTop="1">
      <c r="A6557" s="240" t="s">
        <v>73</v>
      </c>
      <c r="B6557" s="446"/>
      <c r="C6557" s="241"/>
      <c r="D6557" s="243"/>
      <c r="E6557" s="243"/>
      <c r="F6557" s="242"/>
      <c r="G6557" s="244"/>
      <c r="I6557" s="326"/>
    </row>
    <row r="6558" spans="1:9" ht="26">
      <c r="A6558" s="245" t="s">
        <v>57</v>
      </c>
      <c r="B6558" s="454" t="s">
        <v>58</v>
      </c>
      <c r="C6558" s="247" t="s">
        <v>68</v>
      </c>
      <c r="D6558" s="316" t="s">
        <v>74</v>
      </c>
      <c r="E6558" s="248" t="s">
        <v>69</v>
      </c>
      <c r="F6558" s="249" t="s">
        <v>79</v>
      </c>
      <c r="G6558" s="250" t="s">
        <v>70</v>
      </c>
      <c r="H6558" s="220"/>
      <c r="I6558" s="325"/>
    </row>
    <row r="6559" spans="1:9">
      <c r="A6559" s="263" t="str">
        <f t="shared" ref="A6559:A6570" si="1197">IF(I6559=0,"",VLOOKUP(I6559,MANOOBRA,2,FALSE))</f>
        <v/>
      </c>
      <c r="B6559" s="444" t="str">
        <f t="shared" ref="B6559:B6570" si="1198">IF(I6559=0,"",VLOOKUP(I6559,MANOOBRA,3,FALSE))</f>
        <v/>
      </c>
      <c r="C6559" s="195"/>
      <c r="D6559" s="466"/>
      <c r="E6559" s="252">
        <f t="shared" ref="E6559:E6570" si="1199">IF(I6559=0,0,VLOOKUP(I6559,MANOOBRA,4,FALSE))</f>
        <v>0</v>
      </c>
      <c r="F6559" s="230">
        <f>IF(D6559=0,0,C6559*E6559/D6559)</f>
        <v>0</v>
      </c>
      <c r="G6559" s="231"/>
      <c r="I6559" s="283"/>
    </row>
    <row r="6560" spans="1:9">
      <c r="A6560" s="263" t="str">
        <f t="shared" si="1197"/>
        <v/>
      </c>
      <c r="B6560" s="444" t="str">
        <f t="shared" si="1198"/>
        <v/>
      </c>
      <c r="C6560" s="195"/>
      <c r="D6560" s="466"/>
      <c r="E6560" s="252">
        <f t="shared" si="1199"/>
        <v>0</v>
      </c>
      <c r="F6560" s="230">
        <f t="shared" ref="F6560:F6570" si="1200">IF(D6560=0,0,C6560*E6560/D6560)</f>
        <v>0</v>
      </c>
      <c r="G6560" s="232"/>
      <c r="I6560" s="283"/>
    </row>
    <row r="6561" spans="1:9">
      <c r="A6561" s="263" t="str">
        <f t="shared" si="1197"/>
        <v/>
      </c>
      <c r="B6561" s="444" t="str">
        <f t="shared" si="1198"/>
        <v/>
      </c>
      <c r="C6561" s="195"/>
      <c r="D6561" s="309"/>
      <c r="E6561" s="252">
        <f t="shared" si="1199"/>
        <v>0</v>
      </c>
      <c r="F6561" s="230">
        <f t="shared" si="1200"/>
        <v>0</v>
      </c>
      <c r="G6561" s="232"/>
      <c r="I6561" s="283"/>
    </row>
    <row r="6562" spans="1:9">
      <c r="A6562" s="263" t="str">
        <f t="shared" si="1197"/>
        <v/>
      </c>
      <c r="B6562" s="444" t="str">
        <f t="shared" si="1198"/>
        <v/>
      </c>
      <c r="C6562" s="195"/>
      <c r="D6562" s="195"/>
      <c r="E6562" s="252">
        <f t="shared" si="1199"/>
        <v>0</v>
      </c>
      <c r="F6562" s="230">
        <f t="shared" si="1200"/>
        <v>0</v>
      </c>
      <c r="G6562" s="232"/>
      <c r="I6562" s="283"/>
    </row>
    <row r="6563" spans="1:9">
      <c r="A6563" s="263" t="str">
        <f t="shared" si="1197"/>
        <v/>
      </c>
      <c r="B6563" s="444" t="str">
        <f t="shared" si="1198"/>
        <v/>
      </c>
      <c r="C6563" s="195"/>
      <c r="D6563" s="195"/>
      <c r="E6563" s="252">
        <f t="shared" si="1199"/>
        <v>0</v>
      </c>
      <c r="F6563" s="230">
        <f t="shared" si="1200"/>
        <v>0</v>
      </c>
      <c r="G6563" s="232"/>
      <c r="I6563" s="283"/>
    </row>
    <row r="6564" spans="1:9">
      <c r="A6564" s="263" t="str">
        <f t="shared" si="1197"/>
        <v/>
      </c>
      <c r="B6564" s="444" t="str">
        <f t="shared" si="1198"/>
        <v/>
      </c>
      <c r="C6564" s="195"/>
      <c r="D6564" s="195"/>
      <c r="E6564" s="252">
        <f t="shared" si="1199"/>
        <v>0</v>
      </c>
      <c r="F6564" s="230">
        <f t="shared" si="1200"/>
        <v>0</v>
      </c>
      <c r="G6564" s="232"/>
      <c r="I6564" s="283"/>
    </row>
    <row r="6565" spans="1:9">
      <c r="A6565" s="263" t="str">
        <f t="shared" si="1197"/>
        <v/>
      </c>
      <c r="B6565" s="444" t="str">
        <f t="shared" si="1198"/>
        <v/>
      </c>
      <c r="C6565" s="195"/>
      <c r="D6565" s="195"/>
      <c r="E6565" s="252">
        <f t="shared" si="1199"/>
        <v>0</v>
      </c>
      <c r="F6565" s="230">
        <f t="shared" si="1200"/>
        <v>0</v>
      </c>
      <c r="G6565" s="232"/>
      <c r="I6565" s="283"/>
    </row>
    <row r="6566" spans="1:9">
      <c r="A6566" s="263" t="str">
        <f t="shared" si="1197"/>
        <v/>
      </c>
      <c r="B6566" s="444" t="str">
        <f t="shared" si="1198"/>
        <v/>
      </c>
      <c r="C6566" s="195"/>
      <c r="D6566" s="195"/>
      <c r="E6566" s="252">
        <f t="shared" si="1199"/>
        <v>0</v>
      </c>
      <c r="F6566" s="230">
        <f t="shared" si="1200"/>
        <v>0</v>
      </c>
      <c r="G6566" s="232"/>
      <c r="I6566" s="283"/>
    </row>
    <row r="6567" spans="1:9">
      <c r="A6567" s="263" t="str">
        <f t="shared" si="1197"/>
        <v/>
      </c>
      <c r="B6567" s="444" t="str">
        <f t="shared" si="1198"/>
        <v/>
      </c>
      <c r="C6567" s="195"/>
      <c r="D6567" s="195"/>
      <c r="E6567" s="252">
        <f t="shared" si="1199"/>
        <v>0</v>
      </c>
      <c r="F6567" s="230">
        <f t="shared" si="1200"/>
        <v>0</v>
      </c>
      <c r="G6567" s="232"/>
      <c r="I6567" s="283"/>
    </row>
    <row r="6568" spans="1:9">
      <c r="A6568" s="263" t="str">
        <f t="shared" si="1197"/>
        <v/>
      </c>
      <c r="B6568" s="444" t="str">
        <f t="shared" si="1198"/>
        <v/>
      </c>
      <c r="C6568" s="195"/>
      <c r="D6568" s="195"/>
      <c r="E6568" s="252">
        <f t="shared" si="1199"/>
        <v>0</v>
      </c>
      <c r="F6568" s="230">
        <f t="shared" si="1200"/>
        <v>0</v>
      </c>
      <c r="G6568" s="232"/>
      <c r="I6568" s="283"/>
    </row>
    <row r="6569" spans="1:9">
      <c r="A6569" s="263" t="str">
        <f t="shared" si="1197"/>
        <v/>
      </c>
      <c r="B6569" s="444" t="str">
        <f t="shared" si="1198"/>
        <v/>
      </c>
      <c r="C6569" s="195"/>
      <c r="D6569" s="195"/>
      <c r="E6569" s="252">
        <f t="shared" si="1199"/>
        <v>0</v>
      </c>
      <c r="F6569" s="230">
        <f t="shared" si="1200"/>
        <v>0</v>
      </c>
      <c r="G6569" s="232"/>
      <c r="I6569" s="283"/>
    </row>
    <row r="6570" spans="1:9">
      <c r="A6570" s="263" t="str">
        <f t="shared" si="1197"/>
        <v/>
      </c>
      <c r="B6570" s="444" t="str">
        <f t="shared" si="1198"/>
        <v/>
      </c>
      <c r="C6570" s="195"/>
      <c r="D6570" s="195"/>
      <c r="E6570" s="252">
        <f t="shared" si="1199"/>
        <v>0</v>
      </c>
      <c r="F6570" s="230">
        <f t="shared" si="1200"/>
        <v>0</v>
      </c>
      <c r="G6570" s="233"/>
      <c r="I6570" s="283"/>
    </row>
    <row r="6571" spans="1:9" ht="31.5" customHeight="1" thickBot="1">
      <c r="A6571" s="234"/>
      <c r="B6571" s="456"/>
      <c r="C6571" s="235"/>
      <c r="D6571" s="237"/>
      <c r="E6571" s="237"/>
      <c r="F6571" s="238" t="s">
        <v>83</v>
      </c>
      <c r="G6571" s="262">
        <f>ROUND(SUM(F6559:F6570),0)</f>
        <v>0</v>
      </c>
      <c r="I6571" s="326"/>
    </row>
    <row r="6572" spans="1:9" ht="13.5" thickTop="1">
      <c r="A6572" s="186" t="s">
        <v>76</v>
      </c>
      <c r="B6572" s="446"/>
      <c r="C6572" s="241"/>
      <c r="D6572" s="243"/>
      <c r="E6572" s="243"/>
      <c r="F6572" s="242"/>
      <c r="G6572" s="244"/>
      <c r="I6572" s="326"/>
    </row>
    <row r="6573" spans="1:9">
      <c r="A6573" s="245" t="s">
        <v>57</v>
      </c>
      <c r="B6573" s="455"/>
      <c r="C6573" s="246"/>
      <c r="D6573" s="317"/>
      <c r="E6573" s="248" t="s">
        <v>77</v>
      </c>
      <c r="F6573" s="249" t="s">
        <v>78</v>
      </c>
      <c r="G6573" s="264" t="s">
        <v>77</v>
      </c>
      <c r="H6573" s="220"/>
      <c r="I6573" s="325"/>
    </row>
    <row r="6574" spans="1:9">
      <c r="A6574" s="185" t="s">
        <v>87</v>
      </c>
      <c r="B6574" s="453"/>
      <c r="C6574" s="265"/>
      <c r="D6574" s="318"/>
      <c r="E6574" s="229">
        <f>ROUND(SUM(G6533,G6548,G6556,G6571),2)</f>
        <v>0</v>
      </c>
      <c r="F6574" s="266">
        <f>A</f>
        <v>0</v>
      </c>
      <c r="G6574" s="267">
        <f>E6574*F6574</f>
        <v>0</v>
      </c>
      <c r="I6574" s="326"/>
    </row>
    <row r="6575" spans="1:9">
      <c r="A6575" s="185" t="s">
        <v>85</v>
      </c>
      <c r="B6575" s="453"/>
      <c r="C6575" s="265"/>
      <c r="D6575" s="318"/>
      <c r="E6575" s="229">
        <f>SUM(G6533,G6548,G6556,G6571)</f>
        <v>0</v>
      </c>
      <c r="F6575" s="266">
        <f>I</f>
        <v>0</v>
      </c>
      <c r="G6575" s="267">
        <f>E6575*F6575</f>
        <v>0</v>
      </c>
      <c r="I6575" s="326"/>
    </row>
    <row r="6576" spans="1:9">
      <c r="A6576" s="185" t="s">
        <v>86</v>
      </c>
      <c r="B6576" s="453"/>
      <c r="C6576" s="265"/>
      <c r="D6576" s="318"/>
      <c r="E6576" s="229">
        <f>SUM(G6533,G6548,G6556,G6571)</f>
        <v>0</v>
      </c>
      <c r="F6576" s="266">
        <f>U</f>
        <v>0</v>
      </c>
      <c r="G6576" s="267">
        <f>E6576*F6576</f>
        <v>0</v>
      </c>
      <c r="I6576" s="326"/>
    </row>
    <row r="6577" spans="1:16" ht="33" customHeight="1" thickBot="1">
      <c r="A6577" s="234"/>
      <c r="B6577" s="456"/>
      <c r="C6577" s="235"/>
      <c r="D6577" s="237"/>
      <c r="E6577" s="237"/>
      <c r="F6577" s="268" t="s">
        <v>84</v>
      </c>
      <c r="G6577" s="262">
        <f>SUM(G6574:G6576)</f>
        <v>0</v>
      </c>
      <c r="I6577" s="326"/>
      <c r="J6577" s="295"/>
      <c r="K6577" s="296"/>
      <c r="L6577" s="296"/>
      <c r="M6577" s="296"/>
      <c r="N6577" s="296"/>
      <c r="O6577" s="296"/>
    </row>
    <row r="6578" spans="1:16" s="211" customFormat="1" ht="14" thickTop="1" thickBot="1">
      <c r="A6578" s="269"/>
      <c r="B6578" s="443"/>
      <c r="C6578" s="270"/>
      <c r="D6578" s="319"/>
      <c r="E6578" s="271" t="s">
        <v>89</v>
      </c>
      <c r="F6578" s="272"/>
      <c r="G6578" s="273">
        <f>ROUND(SUM(G6533,G6548,G6556,G6571,G6577),0)</f>
        <v>0</v>
      </c>
      <c r="I6578" s="327"/>
      <c r="J6578" s="212">
        <f>B6517</f>
        <v>18.600000000000001</v>
      </c>
      <c r="K6578" s="274">
        <f>E6574</f>
        <v>0</v>
      </c>
      <c r="L6578" s="294">
        <f>G6574</f>
        <v>0</v>
      </c>
      <c r="M6578" s="294">
        <f>G6575</f>
        <v>0</v>
      </c>
      <c r="N6578" s="294">
        <f>G6576</f>
        <v>0</v>
      </c>
      <c r="O6578" s="299">
        <f>SUM(K6578:N6578)</f>
        <v>0</v>
      </c>
      <c r="P6578" s="294"/>
    </row>
    <row r="6579" spans="1:16" ht="13.5" thickTop="1">
      <c r="A6579" s="275" t="s">
        <v>97</v>
      </c>
      <c r="B6579" s="438"/>
      <c r="C6579" s="215"/>
      <c r="D6579" s="217"/>
      <c r="E6579" s="217"/>
      <c r="F6579" s="216"/>
      <c r="G6579" s="219"/>
      <c r="I6579" s="326"/>
      <c r="P6579" s="294"/>
    </row>
    <row r="6580" spans="1:16">
      <c r="A6580" s="275"/>
      <c r="B6580" s="452"/>
      <c r="C6580" s="276"/>
      <c r="D6580" s="320"/>
      <c r="E6580" s="217"/>
      <c r="F6580" s="216"/>
      <c r="G6580" s="277">
        <f ca="1">TODAY()</f>
        <v>44839</v>
      </c>
      <c r="I6580" s="326"/>
      <c r="P6580" s="294"/>
    </row>
    <row r="6581" spans="1:16" ht="13.5" thickBot="1">
      <c r="A6581" s="234"/>
      <c r="B6581" s="456"/>
      <c r="C6581" s="235"/>
      <c r="D6581" s="237"/>
      <c r="E6581" s="237"/>
      <c r="F6581" s="236"/>
      <c r="G6581" s="278"/>
      <c r="I6581" s="326"/>
      <c r="P6581" s="294"/>
    </row>
    <row r="6582" spans="1:16" ht="13.5" thickTop="1">
      <c r="A6582" s="215"/>
      <c r="B6582" s="438"/>
      <c r="C6582" s="215"/>
      <c r="D6582" s="217"/>
      <c r="E6582" s="217"/>
      <c r="F6582" s="216"/>
      <c r="G6582" s="216"/>
      <c r="I6582" s="434"/>
      <c r="P6582" s="294"/>
    </row>
    <row r="6583" spans="1:16" s="199" customFormat="1">
      <c r="A6583" s="196" t="s">
        <v>109</v>
      </c>
      <c r="B6583" s="458"/>
      <c r="C6583" s="196"/>
      <c r="D6583" s="198"/>
      <c r="E6583" s="198"/>
      <c r="F6583" s="197"/>
      <c r="G6583" s="197"/>
      <c r="I6583" s="321"/>
      <c r="J6583" s="200"/>
      <c r="O6583" s="297"/>
    </row>
    <row r="6584" spans="1:16" s="199" customFormat="1">
      <c r="A6584" s="196" t="str">
        <f>CONCATENATE('Prestaciones y AIU'!A7154," ANALISIS DE PRECIOS UNITARIOS")</f>
        <v xml:space="preserve"> ANALISIS DE PRECIOS UNITARIOS</v>
      </c>
      <c r="B6584" s="458"/>
      <c r="C6584" s="196"/>
      <c r="D6584" s="198"/>
      <c r="E6584" s="198"/>
      <c r="F6584" s="197"/>
      <c r="G6584" s="197"/>
      <c r="I6584" s="321"/>
      <c r="J6584" s="200"/>
      <c r="O6584" s="297"/>
    </row>
    <row r="6585" spans="1:16" s="199" customFormat="1">
      <c r="A6585" s="196" t="str">
        <f>Objeto_LIC</f>
        <v>OPTIMIZACION DEL SISTEMA DE ABASTECIMIENTO (ADUCCION, PRETRATAMIENTO Y CONDUCCION) DEL MUNICPIO DE TAME, DEPARTAMENTO DE ARAUCA</v>
      </c>
      <c r="B6585" s="458"/>
      <c r="C6585" s="196"/>
      <c r="D6585" s="198"/>
      <c r="E6585" s="198"/>
      <c r="F6585" s="197"/>
      <c r="G6585" s="197"/>
      <c r="I6585" s="321"/>
      <c r="J6585" s="200"/>
      <c r="O6585" s="297"/>
    </row>
    <row r="6586" spans="1:16" s="199" customFormat="1">
      <c r="A6586" s="196"/>
      <c r="B6586" s="458"/>
      <c r="C6586" s="196"/>
      <c r="D6586" s="198"/>
      <c r="E6586" s="198"/>
      <c r="F6586" s="197"/>
      <c r="G6586" s="197"/>
      <c r="I6586" s="321"/>
      <c r="J6586" s="200"/>
      <c r="O6586" s="297"/>
    </row>
    <row r="6587" spans="1:16" ht="13.5" thickBot="1">
      <c r="A6587" s="201"/>
      <c r="B6587" s="448"/>
      <c r="C6587" s="201"/>
      <c r="D6587" s="203"/>
      <c r="E6587" s="203"/>
      <c r="F6587" s="202"/>
      <c r="G6587" s="202"/>
    </row>
    <row r="6588" spans="1:16" s="211" customFormat="1" ht="13.5" thickTop="1">
      <c r="A6588" s="206"/>
      <c r="B6588" s="457"/>
      <c r="C6588" s="207"/>
      <c r="D6588" s="209"/>
      <c r="E6588" s="209"/>
      <c r="F6588" s="208"/>
      <c r="G6588" s="210" t="s">
        <v>110</v>
      </c>
      <c r="I6588" s="323"/>
      <c r="J6588" s="212"/>
      <c r="O6588" s="297"/>
    </row>
    <row r="6589" spans="1:16">
      <c r="A6589" s="213" t="s">
        <v>62</v>
      </c>
      <c r="B6589" s="750">
        <f>Proponente</f>
        <v>0</v>
      </c>
      <c r="C6589" s="750"/>
      <c r="D6589" s="750"/>
      <c r="E6589" s="750"/>
      <c r="F6589" s="750"/>
      <c r="G6589" s="751"/>
    </row>
    <row r="6590" spans="1:16" ht="12.75" customHeight="1">
      <c r="A6590" s="213" t="s">
        <v>63</v>
      </c>
      <c r="B6590" s="470">
        <v>18.7</v>
      </c>
      <c r="C6590" s="750" t="e">
        <f>VLOOKUP(B6590,Presupuesto!$A$4:$B$106,2,FALSE)</f>
        <v>#N/A</v>
      </c>
      <c r="D6590" s="750"/>
      <c r="E6590" s="750"/>
      <c r="F6590" s="750"/>
      <c r="G6590" s="751"/>
    </row>
    <row r="6591" spans="1:16">
      <c r="A6591" s="214"/>
      <c r="B6591" s="438"/>
      <c r="C6591" s="215"/>
      <c r="D6591" s="217"/>
      <c r="E6591" s="217"/>
      <c r="F6591" s="218" t="s">
        <v>88</v>
      </c>
      <c r="G6591" s="584" t="s">
        <v>179</v>
      </c>
      <c r="H6591" s="582"/>
      <c r="I6591" s="582"/>
      <c r="J6591" s="582"/>
      <c r="K6591" s="583"/>
    </row>
    <row r="6592" spans="1:16" ht="13.5" thickBot="1">
      <c r="A6592" s="213" t="s">
        <v>64</v>
      </c>
      <c r="B6592" s="438"/>
      <c r="C6592" s="215"/>
      <c r="D6592" s="217"/>
      <c r="E6592" s="217"/>
      <c r="F6592" s="216"/>
      <c r="G6592" s="219"/>
      <c r="I6592" s="324"/>
      <c r="J6592" s="295"/>
      <c r="K6592" s="296"/>
      <c r="L6592" s="296"/>
      <c r="M6592" s="296"/>
      <c r="N6592" s="296"/>
      <c r="O6592" s="296"/>
    </row>
    <row r="6593" spans="1:15" s="220" customFormat="1" ht="13.5" thickTop="1">
      <c r="A6593" s="221" t="s">
        <v>57</v>
      </c>
      <c r="B6593" s="447" t="s">
        <v>65</v>
      </c>
      <c r="C6593" s="222" t="s">
        <v>66</v>
      </c>
      <c r="D6593" s="223" t="s">
        <v>74</v>
      </c>
      <c r="E6593" s="224" t="s">
        <v>100</v>
      </c>
      <c r="F6593" s="224" t="s">
        <v>79</v>
      </c>
      <c r="G6593" s="225" t="s">
        <v>70</v>
      </c>
      <c r="I6593" s="325"/>
      <c r="J6593" s="226"/>
      <c r="O6593" s="296"/>
    </row>
    <row r="6594" spans="1:15">
      <c r="A6594" s="227" t="str">
        <f t="shared" ref="A6594:A6605" si="1201">IF(I6594=0,"-",VLOOKUP(I6594,EQUIPOS,2,FALSE))</f>
        <v>-</v>
      </c>
      <c r="B6594" s="228"/>
      <c r="C6594" s="228"/>
      <c r="D6594" s="194"/>
      <c r="E6594" s="229">
        <f t="shared" ref="E6594:E6605" si="1202">IF(I6594=0,0,VLOOKUP(I6594,EQUIPOS,4,FALSE))</f>
        <v>0</v>
      </c>
      <c r="F6594" s="230">
        <f t="shared" ref="F6594:F6605" si="1203">IF(D6594=0,0,E6594/D6594)</f>
        <v>0</v>
      </c>
      <c r="G6594" s="231"/>
      <c r="I6594" s="283"/>
    </row>
    <row r="6595" spans="1:15">
      <c r="A6595" s="227" t="str">
        <f t="shared" si="1201"/>
        <v>-</v>
      </c>
      <c r="B6595" s="228"/>
      <c r="C6595" s="228"/>
      <c r="D6595" s="194"/>
      <c r="E6595" s="229">
        <f t="shared" si="1202"/>
        <v>0</v>
      </c>
      <c r="F6595" s="230">
        <f t="shared" si="1203"/>
        <v>0</v>
      </c>
      <c r="G6595" s="232"/>
      <c r="I6595" s="283"/>
    </row>
    <row r="6596" spans="1:15">
      <c r="A6596" s="227" t="str">
        <f t="shared" si="1201"/>
        <v>-</v>
      </c>
      <c r="B6596" s="228"/>
      <c r="C6596" s="228"/>
      <c r="D6596" s="194"/>
      <c r="E6596" s="229">
        <f t="shared" si="1202"/>
        <v>0</v>
      </c>
      <c r="F6596" s="230">
        <f t="shared" si="1203"/>
        <v>0</v>
      </c>
      <c r="G6596" s="232"/>
      <c r="I6596" s="283"/>
    </row>
    <row r="6597" spans="1:15">
      <c r="A6597" s="227" t="str">
        <f t="shared" si="1201"/>
        <v>-</v>
      </c>
      <c r="B6597" s="228"/>
      <c r="C6597" s="228"/>
      <c r="D6597" s="194"/>
      <c r="E6597" s="229">
        <f t="shared" si="1202"/>
        <v>0</v>
      </c>
      <c r="F6597" s="230">
        <f t="shared" si="1203"/>
        <v>0</v>
      </c>
      <c r="G6597" s="232"/>
      <c r="I6597" s="283"/>
    </row>
    <row r="6598" spans="1:15">
      <c r="A6598" s="227" t="str">
        <f t="shared" si="1201"/>
        <v>-</v>
      </c>
      <c r="B6598" s="228"/>
      <c r="C6598" s="228"/>
      <c r="D6598" s="194"/>
      <c r="E6598" s="229">
        <f t="shared" si="1202"/>
        <v>0</v>
      </c>
      <c r="F6598" s="230">
        <f t="shared" si="1203"/>
        <v>0</v>
      </c>
      <c r="G6598" s="232"/>
      <c r="I6598" s="283"/>
    </row>
    <row r="6599" spans="1:15">
      <c r="A6599" s="227" t="str">
        <f t="shared" si="1201"/>
        <v>-</v>
      </c>
      <c r="B6599" s="228"/>
      <c r="C6599" s="228"/>
      <c r="D6599" s="194"/>
      <c r="E6599" s="229">
        <f t="shared" si="1202"/>
        <v>0</v>
      </c>
      <c r="F6599" s="230">
        <f t="shared" si="1203"/>
        <v>0</v>
      </c>
      <c r="G6599" s="232"/>
      <c r="I6599" s="283"/>
    </row>
    <row r="6600" spans="1:15">
      <c r="A6600" s="227" t="str">
        <f t="shared" si="1201"/>
        <v>-</v>
      </c>
      <c r="B6600" s="228"/>
      <c r="C6600" s="228"/>
      <c r="D6600" s="194"/>
      <c r="E6600" s="229">
        <f t="shared" si="1202"/>
        <v>0</v>
      </c>
      <c r="F6600" s="230">
        <f t="shared" si="1203"/>
        <v>0</v>
      </c>
      <c r="G6600" s="232"/>
      <c r="I6600" s="283"/>
    </row>
    <row r="6601" spans="1:15">
      <c r="A6601" s="227" t="str">
        <f t="shared" si="1201"/>
        <v>-</v>
      </c>
      <c r="B6601" s="228"/>
      <c r="C6601" s="228"/>
      <c r="D6601" s="194"/>
      <c r="E6601" s="229">
        <f t="shared" si="1202"/>
        <v>0</v>
      </c>
      <c r="F6601" s="230">
        <f t="shared" si="1203"/>
        <v>0</v>
      </c>
      <c r="G6601" s="232"/>
      <c r="I6601" s="283"/>
    </row>
    <row r="6602" spans="1:15">
      <c r="A6602" s="227" t="str">
        <f t="shared" si="1201"/>
        <v>-</v>
      </c>
      <c r="B6602" s="228"/>
      <c r="C6602" s="228"/>
      <c r="D6602" s="194"/>
      <c r="E6602" s="229">
        <f t="shared" si="1202"/>
        <v>0</v>
      </c>
      <c r="F6602" s="230">
        <f t="shared" si="1203"/>
        <v>0</v>
      </c>
      <c r="G6602" s="232"/>
      <c r="I6602" s="283"/>
    </row>
    <row r="6603" spans="1:15">
      <c r="A6603" s="227" t="str">
        <f t="shared" si="1201"/>
        <v>-</v>
      </c>
      <c r="B6603" s="228"/>
      <c r="C6603" s="228"/>
      <c r="D6603" s="194"/>
      <c r="E6603" s="229">
        <f t="shared" si="1202"/>
        <v>0</v>
      </c>
      <c r="F6603" s="230">
        <f t="shared" si="1203"/>
        <v>0</v>
      </c>
      <c r="G6603" s="232"/>
      <c r="I6603" s="283"/>
    </row>
    <row r="6604" spans="1:15">
      <c r="A6604" s="227" t="str">
        <f t="shared" si="1201"/>
        <v>-</v>
      </c>
      <c r="B6604" s="228"/>
      <c r="C6604" s="228"/>
      <c r="D6604" s="194"/>
      <c r="E6604" s="229">
        <f t="shared" si="1202"/>
        <v>0</v>
      </c>
      <c r="F6604" s="230">
        <f t="shared" si="1203"/>
        <v>0</v>
      </c>
      <c r="G6604" s="232"/>
      <c r="I6604" s="283"/>
    </row>
    <row r="6605" spans="1:15">
      <c r="A6605" s="227" t="str">
        <f t="shared" si="1201"/>
        <v>-</v>
      </c>
      <c r="B6605" s="228"/>
      <c r="C6605" s="228"/>
      <c r="D6605" s="194"/>
      <c r="E6605" s="229">
        <f t="shared" si="1202"/>
        <v>0</v>
      </c>
      <c r="F6605" s="230">
        <f t="shared" si="1203"/>
        <v>0</v>
      </c>
      <c r="G6605" s="232"/>
      <c r="I6605" s="283"/>
    </row>
    <row r="6606" spans="1:15" ht="13.5" thickBot="1">
      <c r="A6606" s="234"/>
      <c r="B6606" s="456"/>
      <c r="C6606" s="235"/>
      <c r="D6606" s="237"/>
      <c r="E6606" s="237"/>
      <c r="F6606" s="238" t="s">
        <v>80</v>
      </c>
      <c r="G6606" s="239">
        <f>SUM(F6594:F6605)</f>
        <v>0</v>
      </c>
      <c r="I6606" s="326"/>
    </row>
    <row r="6607" spans="1:15" ht="13.5" thickTop="1">
      <c r="A6607" s="240" t="s">
        <v>67</v>
      </c>
      <c r="B6607" s="446"/>
      <c r="C6607" s="241"/>
      <c r="D6607" s="243"/>
      <c r="E6607" s="243"/>
      <c r="F6607" s="242"/>
      <c r="G6607" s="244"/>
      <c r="I6607" s="326"/>
    </row>
    <row r="6608" spans="1:15" s="220" customFormat="1" ht="26">
      <c r="A6608" s="245" t="s">
        <v>57</v>
      </c>
      <c r="B6608" s="455"/>
      <c r="C6608" s="247" t="s">
        <v>58</v>
      </c>
      <c r="D6608" s="316" t="s">
        <v>68</v>
      </c>
      <c r="E6608" s="248" t="s">
        <v>69</v>
      </c>
      <c r="F6608" s="249" t="s">
        <v>79</v>
      </c>
      <c r="G6608" s="250" t="s">
        <v>70</v>
      </c>
      <c r="I6608" s="325"/>
      <c r="J6608" s="226"/>
      <c r="O6608" s="296"/>
    </row>
    <row r="6609" spans="1:9">
      <c r="A6609" s="748" t="str">
        <f t="shared" ref="A6609:A6620" si="1204">IF(I6609=0,"",VLOOKUP(I6609,MATERIALES,2,FALSE))</f>
        <v/>
      </c>
      <c r="B6609" s="749"/>
      <c r="C6609" s="251" t="str">
        <f t="shared" ref="C6609:C6617" si="1205">IF(I6609=0,"",VLOOKUP(I6609,MATERIALES,3,FALSE))</f>
        <v/>
      </c>
      <c r="D6609" s="194"/>
      <c r="E6609" s="252">
        <f t="shared" ref="E6609:E6620" si="1206">IF(I6609=0,0,VLOOKUP(I6609,MATERIALES,4,FALSE))</f>
        <v>0</v>
      </c>
      <c r="F6609" s="230">
        <f>D6609*E6609</f>
        <v>0</v>
      </c>
      <c r="G6609" s="231"/>
      <c r="I6609" s="283"/>
    </row>
    <row r="6610" spans="1:9">
      <c r="A6610" s="748" t="str">
        <f t="shared" si="1204"/>
        <v/>
      </c>
      <c r="B6610" s="749"/>
      <c r="C6610" s="251" t="str">
        <f t="shared" si="1205"/>
        <v/>
      </c>
      <c r="D6610" s="194"/>
      <c r="E6610" s="252">
        <f t="shared" si="1206"/>
        <v>0</v>
      </c>
      <c r="F6610" s="230">
        <f t="shared" ref="F6610:F6620" si="1207">D6610*E6610</f>
        <v>0</v>
      </c>
      <c r="G6610" s="232"/>
      <c r="I6610" s="283"/>
    </row>
    <row r="6611" spans="1:9">
      <c r="A6611" s="748" t="str">
        <f t="shared" si="1204"/>
        <v/>
      </c>
      <c r="B6611" s="749"/>
      <c r="C6611" s="251" t="str">
        <f t="shared" si="1205"/>
        <v/>
      </c>
      <c r="D6611" s="194"/>
      <c r="E6611" s="252">
        <f t="shared" si="1206"/>
        <v>0</v>
      </c>
      <c r="F6611" s="230">
        <f t="shared" si="1207"/>
        <v>0</v>
      </c>
      <c r="G6611" s="232"/>
      <c r="I6611" s="283"/>
    </row>
    <row r="6612" spans="1:9">
      <c r="A6612" s="748">
        <f>Database!B451</f>
        <v>0</v>
      </c>
      <c r="B6612" s="749"/>
      <c r="C6612" s="251">
        <f>Database!C451</f>
        <v>0</v>
      </c>
      <c r="D6612" s="194"/>
      <c r="E6612" s="252">
        <f>Database!D451</f>
        <v>0</v>
      </c>
      <c r="F6612" s="230">
        <f t="shared" si="1207"/>
        <v>0</v>
      </c>
      <c r="G6612" s="232"/>
      <c r="I6612" s="283"/>
    </row>
    <row r="6613" spans="1:9">
      <c r="A6613" s="748" t="str">
        <f t="shared" si="1204"/>
        <v/>
      </c>
      <c r="B6613" s="749"/>
      <c r="C6613" s="251" t="str">
        <f t="shared" si="1205"/>
        <v/>
      </c>
      <c r="D6613" s="194"/>
      <c r="E6613" s="252">
        <f t="shared" si="1206"/>
        <v>0</v>
      </c>
      <c r="F6613" s="230">
        <f t="shared" si="1207"/>
        <v>0</v>
      </c>
      <c r="G6613" s="232"/>
      <c r="I6613" s="283"/>
    </row>
    <row r="6614" spans="1:9">
      <c r="A6614" s="748" t="str">
        <f t="shared" si="1204"/>
        <v/>
      </c>
      <c r="B6614" s="749"/>
      <c r="C6614" s="251" t="str">
        <f t="shared" si="1205"/>
        <v/>
      </c>
      <c r="D6614" s="194"/>
      <c r="E6614" s="252">
        <f t="shared" si="1206"/>
        <v>0</v>
      </c>
      <c r="F6614" s="230">
        <f t="shared" si="1207"/>
        <v>0</v>
      </c>
      <c r="G6614" s="232"/>
      <c r="I6614" s="283"/>
    </row>
    <row r="6615" spans="1:9">
      <c r="A6615" s="748" t="str">
        <f t="shared" si="1204"/>
        <v/>
      </c>
      <c r="B6615" s="749"/>
      <c r="C6615" s="251" t="str">
        <f t="shared" si="1205"/>
        <v/>
      </c>
      <c r="D6615" s="194"/>
      <c r="E6615" s="252">
        <f t="shared" si="1206"/>
        <v>0</v>
      </c>
      <c r="F6615" s="230">
        <f t="shared" si="1207"/>
        <v>0</v>
      </c>
      <c r="G6615" s="232"/>
      <c r="I6615" s="283"/>
    </row>
    <row r="6616" spans="1:9">
      <c r="A6616" s="748" t="str">
        <f t="shared" si="1204"/>
        <v/>
      </c>
      <c r="B6616" s="749"/>
      <c r="C6616" s="251" t="str">
        <f t="shared" si="1205"/>
        <v/>
      </c>
      <c r="D6616" s="194"/>
      <c r="E6616" s="252">
        <f t="shared" si="1206"/>
        <v>0</v>
      </c>
      <c r="F6616" s="230">
        <f t="shared" si="1207"/>
        <v>0</v>
      </c>
      <c r="G6616" s="253"/>
      <c r="I6616" s="283"/>
    </row>
    <row r="6617" spans="1:9">
      <c r="A6617" s="748" t="str">
        <f t="shared" si="1204"/>
        <v/>
      </c>
      <c r="B6617" s="749"/>
      <c r="C6617" s="251" t="str">
        <f t="shared" si="1205"/>
        <v/>
      </c>
      <c r="D6617" s="194"/>
      <c r="E6617" s="252">
        <f t="shared" si="1206"/>
        <v>0</v>
      </c>
      <c r="F6617" s="230">
        <f t="shared" si="1207"/>
        <v>0</v>
      </c>
      <c r="G6617" s="232"/>
      <c r="I6617" s="283"/>
    </row>
    <row r="6618" spans="1:9">
      <c r="A6618" s="748" t="str">
        <f t="shared" si="1204"/>
        <v/>
      </c>
      <c r="B6618" s="749"/>
      <c r="C6618" s="251"/>
      <c r="D6618" s="194"/>
      <c r="E6618" s="252">
        <f t="shared" si="1206"/>
        <v>0</v>
      </c>
      <c r="F6618" s="230">
        <f t="shared" si="1207"/>
        <v>0</v>
      </c>
      <c r="G6618" s="232"/>
      <c r="I6618" s="283"/>
    </row>
    <row r="6619" spans="1:9">
      <c r="A6619" s="748" t="str">
        <f t="shared" si="1204"/>
        <v/>
      </c>
      <c r="B6619" s="749"/>
      <c r="C6619" s="251"/>
      <c r="D6619" s="194"/>
      <c r="E6619" s="252">
        <f t="shared" si="1206"/>
        <v>0</v>
      </c>
      <c r="F6619" s="230">
        <f t="shared" si="1207"/>
        <v>0</v>
      </c>
      <c r="G6619" s="232"/>
      <c r="I6619" s="283"/>
    </row>
    <row r="6620" spans="1:9">
      <c r="A6620" s="748" t="str">
        <f t="shared" si="1204"/>
        <v/>
      </c>
      <c r="B6620" s="749"/>
      <c r="C6620" s="251" t="str">
        <f t="shared" ref="C6620" si="1208">IF(I6620=0,"",VLOOKUP(I6620,MATERIALES,3,FALSE))</f>
        <v/>
      </c>
      <c r="D6620" s="194"/>
      <c r="E6620" s="252">
        <f t="shared" si="1206"/>
        <v>0</v>
      </c>
      <c r="F6620" s="230">
        <f t="shared" si="1207"/>
        <v>0</v>
      </c>
      <c r="G6620" s="233"/>
      <c r="I6620" s="283"/>
    </row>
    <row r="6621" spans="1:9" ht="26.25" customHeight="1" thickBot="1">
      <c r="A6621" s="214"/>
      <c r="B6621" s="438"/>
      <c r="C6621" s="215"/>
      <c r="D6621" s="217"/>
      <c r="E6621" s="254"/>
      <c r="F6621" s="255" t="s">
        <v>81</v>
      </c>
      <c r="G6621" s="253">
        <f>ROUND(SUM(F6609:F6620),0)</f>
        <v>0</v>
      </c>
      <c r="I6621" s="326"/>
    </row>
    <row r="6622" spans="1:9" ht="14" thickTop="1" thickBot="1">
      <c r="A6622" s="256" t="s">
        <v>72</v>
      </c>
      <c r="B6622" s="445"/>
      <c r="C6622" s="257"/>
      <c r="D6622" s="259"/>
      <c r="E6622" s="259"/>
      <c r="F6622" s="258"/>
      <c r="G6622" s="260"/>
      <c r="I6622" s="326"/>
    </row>
    <row r="6623" spans="1:9" ht="13.5" thickTop="1">
      <c r="A6623" s="245" t="s">
        <v>57</v>
      </c>
      <c r="B6623" s="455"/>
      <c r="C6623" s="248" t="s">
        <v>71</v>
      </c>
      <c r="D6623" s="316" t="s">
        <v>75</v>
      </c>
      <c r="E6623" s="248" t="s">
        <v>98</v>
      </c>
      <c r="F6623" s="249" t="s">
        <v>79</v>
      </c>
      <c r="G6623" s="250" t="s">
        <v>70</v>
      </c>
      <c r="I6623" s="326"/>
    </row>
    <row r="6624" spans="1:9">
      <c r="A6624" s="748" t="str">
        <f>IF(I6624=0,"",VLOOKUP(I6624,EQUIPOS,2,FALSE))</f>
        <v/>
      </c>
      <c r="B6624" s="749"/>
      <c r="C6624" s="195"/>
      <c r="D6624" s="194"/>
      <c r="E6624" s="252">
        <f>IF(I6624=0,0,VLOOKUP(I6624,EQUIPOS,4,FALSE))</f>
        <v>0</v>
      </c>
      <c r="F6624" s="230">
        <f>C6624*D6624*E6624</f>
        <v>0</v>
      </c>
      <c r="G6624" s="231"/>
      <c r="I6624" s="283"/>
    </row>
    <row r="6625" spans="1:9">
      <c r="A6625" s="748" t="str">
        <f>IF(I6625=0,"",VLOOKUP(I6625,EQUIPOS,2,FALSE))</f>
        <v/>
      </c>
      <c r="B6625" s="749"/>
      <c r="C6625" s="195"/>
      <c r="D6625" s="194"/>
      <c r="E6625" s="252">
        <f>IF(I6625=0,0,VLOOKUP(I6625,EQUIPOS,4,FALSE))</f>
        <v>0</v>
      </c>
      <c r="F6625" s="230">
        <f t="shared" ref="F6625:F6628" si="1209">C6625*D6625*E6625</f>
        <v>0</v>
      </c>
      <c r="G6625" s="232"/>
      <c r="I6625" s="283"/>
    </row>
    <row r="6626" spans="1:9">
      <c r="A6626" s="748" t="str">
        <f>IF(I6626=0,"",VLOOKUP(I6626,EQUIPOS,2,FALSE))</f>
        <v/>
      </c>
      <c r="B6626" s="749"/>
      <c r="C6626" s="195"/>
      <c r="D6626" s="194"/>
      <c r="E6626" s="252">
        <f>IF(I6626=0,0,VLOOKUP(I6626,EQUIPOS,4,FALSE))</f>
        <v>0</v>
      </c>
      <c r="F6626" s="230">
        <f t="shared" si="1209"/>
        <v>0</v>
      </c>
      <c r="G6626" s="232"/>
      <c r="I6626" s="283"/>
    </row>
    <row r="6627" spans="1:9">
      <c r="A6627" s="748" t="str">
        <f>IF(I6627=0,"",VLOOKUP(I6627,EQUIPOS,2,FALSE))</f>
        <v/>
      </c>
      <c r="B6627" s="749"/>
      <c r="C6627" s="195"/>
      <c r="D6627" s="194"/>
      <c r="E6627" s="252">
        <f>IF(I6627=0,0,VLOOKUP(I6627,EQUIPOS,4,FALSE))</f>
        <v>0</v>
      </c>
      <c r="F6627" s="230">
        <f t="shared" si="1209"/>
        <v>0</v>
      </c>
      <c r="G6627" s="232"/>
      <c r="I6627" s="283"/>
    </row>
    <row r="6628" spans="1:9">
      <c r="A6628" s="748" t="str">
        <f>IF(I6628=0,"",VLOOKUP(I6628,EQUIPOS,2,FALSE))</f>
        <v/>
      </c>
      <c r="B6628" s="749"/>
      <c r="C6628" s="195"/>
      <c r="D6628" s="194"/>
      <c r="E6628" s="252">
        <f>IF(I6628=0,0,VLOOKUP(I6628,EQUIPOS,4,FALSE))</f>
        <v>0</v>
      </c>
      <c r="F6628" s="230">
        <f t="shared" si="1209"/>
        <v>0</v>
      </c>
      <c r="G6628" s="233"/>
      <c r="I6628" s="283"/>
    </row>
    <row r="6629" spans="1:9" ht="30.75" customHeight="1" thickBot="1">
      <c r="A6629" s="234"/>
      <c r="B6629" s="456"/>
      <c r="C6629" s="235"/>
      <c r="D6629" s="237"/>
      <c r="E6629" s="261"/>
      <c r="F6629" s="238" t="s">
        <v>82</v>
      </c>
      <c r="G6629" s="262">
        <f>ROUND(SUM(F6624:F6628),0)</f>
        <v>0</v>
      </c>
      <c r="I6629" s="326"/>
    </row>
    <row r="6630" spans="1:9" ht="13.5" thickTop="1">
      <c r="A6630" s="240" t="s">
        <v>73</v>
      </c>
      <c r="B6630" s="446"/>
      <c r="C6630" s="241"/>
      <c r="D6630" s="243"/>
      <c r="E6630" s="243"/>
      <c r="F6630" s="242"/>
      <c r="G6630" s="244"/>
      <c r="I6630" s="326"/>
    </row>
    <row r="6631" spans="1:9" ht="26">
      <c r="A6631" s="245" t="s">
        <v>57</v>
      </c>
      <c r="B6631" s="454" t="s">
        <v>58</v>
      </c>
      <c r="C6631" s="247" t="s">
        <v>68</v>
      </c>
      <c r="D6631" s="316" t="s">
        <v>74</v>
      </c>
      <c r="E6631" s="248" t="s">
        <v>69</v>
      </c>
      <c r="F6631" s="249" t="s">
        <v>79</v>
      </c>
      <c r="G6631" s="250" t="s">
        <v>70</v>
      </c>
      <c r="H6631" s="220"/>
      <c r="I6631" s="325"/>
    </row>
    <row r="6632" spans="1:9">
      <c r="A6632" s="263" t="str">
        <f t="shared" ref="A6632:A6643" si="1210">IF(I6632=0,"",VLOOKUP(I6632,MANOOBRA,2,FALSE))</f>
        <v/>
      </c>
      <c r="B6632" s="444" t="str">
        <f t="shared" ref="B6632:B6643" si="1211">IF(I6632=0,"",VLOOKUP(I6632,MANOOBRA,3,FALSE))</f>
        <v/>
      </c>
      <c r="C6632" s="195"/>
      <c r="D6632" s="466"/>
      <c r="E6632" s="252">
        <f t="shared" ref="E6632:E6643" si="1212">IF(I6632=0,0,VLOOKUP(I6632,MANOOBRA,4,FALSE))</f>
        <v>0</v>
      </c>
      <c r="F6632" s="230">
        <f>IF(D6632=0,0,C6632*E6632/D6632)</f>
        <v>0</v>
      </c>
      <c r="G6632" s="231"/>
      <c r="I6632" s="283"/>
    </row>
    <row r="6633" spans="1:9">
      <c r="A6633" s="263" t="str">
        <f t="shared" si="1210"/>
        <v/>
      </c>
      <c r="B6633" s="444" t="str">
        <f t="shared" si="1211"/>
        <v/>
      </c>
      <c r="C6633" s="195"/>
      <c r="D6633" s="466"/>
      <c r="E6633" s="252">
        <f t="shared" si="1212"/>
        <v>0</v>
      </c>
      <c r="F6633" s="230">
        <f t="shared" ref="F6633:F6643" si="1213">IF(D6633=0,0,C6633*E6633/D6633)</f>
        <v>0</v>
      </c>
      <c r="G6633" s="232"/>
      <c r="I6633" s="283"/>
    </row>
    <row r="6634" spans="1:9">
      <c r="A6634" s="263" t="str">
        <f t="shared" si="1210"/>
        <v/>
      </c>
      <c r="B6634" s="444" t="str">
        <f t="shared" si="1211"/>
        <v/>
      </c>
      <c r="C6634" s="195"/>
      <c r="D6634" s="309"/>
      <c r="E6634" s="252">
        <f t="shared" si="1212"/>
        <v>0</v>
      </c>
      <c r="F6634" s="230">
        <f t="shared" si="1213"/>
        <v>0</v>
      </c>
      <c r="G6634" s="232"/>
      <c r="I6634" s="283"/>
    </row>
    <row r="6635" spans="1:9">
      <c r="A6635" s="263" t="str">
        <f t="shared" si="1210"/>
        <v/>
      </c>
      <c r="B6635" s="444" t="str">
        <f t="shared" si="1211"/>
        <v/>
      </c>
      <c r="C6635" s="195"/>
      <c r="D6635" s="195"/>
      <c r="E6635" s="252">
        <f t="shared" si="1212"/>
        <v>0</v>
      </c>
      <c r="F6635" s="230">
        <f t="shared" si="1213"/>
        <v>0</v>
      </c>
      <c r="G6635" s="232"/>
      <c r="I6635" s="283"/>
    </row>
    <row r="6636" spans="1:9">
      <c r="A6636" s="263" t="str">
        <f t="shared" si="1210"/>
        <v/>
      </c>
      <c r="B6636" s="444" t="str">
        <f t="shared" si="1211"/>
        <v/>
      </c>
      <c r="C6636" s="195"/>
      <c r="D6636" s="195"/>
      <c r="E6636" s="252">
        <f t="shared" si="1212"/>
        <v>0</v>
      </c>
      <c r="F6636" s="230">
        <f t="shared" si="1213"/>
        <v>0</v>
      </c>
      <c r="G6636" s="232"/>
      <c r="I6636" s="283"/>
    </row>
    <row r="6637" spans="1:9">
      <c r="A6637" s="263" t="str">
        <f t="shared" si="1210"/>
        <v/>
      </c>
      <c r="B6637" s="444" t="str">
        <f t="shared" si="1211"/>
        <v/>
      </c>
      <c r="C6637" s="195"/>
      <c r="D6637" s="195"/>
      <c r="E6637" s="252">
        <f t="shared" si="1212"/>
        <v>0</v>
      </c>
      <c r="F6637" s="230">
        <f t="shared" si="1213"/>
        <v>0</v>
      </c>
      <c r="G6637" s="232"/>
      <c r="I6637" s="283"/>
    </row>
    <row r="6638" spans="1:9">
      <c r="A6638" s="263" t="str">
        <f t="shared" si="1210"/>
        <v/>
      </c>
      <c r="B6638" s="444" t="str">
        <f t="shared" si="1211"/>
        <v/>
      </c>
      <c r="C6638" s="195"/>
      <c r="D6638" s="195"/>
      <c r="E6638" s="252">
        <f t="shared" si="1212"/>
        <v>0</v>
      </c>
      <c r="F6638" s="230">
        <f t="shared" si="1213"/>
        <v>0</v>
      </c>
      <c r="G6638" s="232"/>
      <c r="I6638" s="283"/>
    </row>
    <row r="6639" spans="1:9">
      <c r="A6639" s="263" t="str">
        <f t="shared" si="1210"/>
        <v/>
      </c>
      <c r="B6639" s="444" t="str">
        <f t="shared" si="1211"/>
        <v/>
      </c>
      <c r="C6639" s="195"/>
      <c r="D6639" s="195"/>
      <c r="E6639" s="252">
        <f t="shared" si="1212"/>
        <v>0</v>
      </c>
      <c r="F6639" s="230">
        <f t="shared" si="1213"/>
        <v>0</v>
      </c>
      <c r="G6639" s="232"/>
      <c r="I6639" s="283"/>
    </row>
    <row r="6640" spans="1:9">
      <c r="A6640" s="263" t="str">
        <f t="shared" si="1210"/>
        <v/>
      </c>
      <c r="B6640" s="444" t="str">
        <f t="shared" si="1211"/>
        <v/>
      </c>
      <c r="C6640" s="195"/>
      <c r="D6640" s="195"/>
      <c r="E6640" s="252">
        <f t="shared" si="1212"/>
        <v>0</v>
      </c>
      <c r="F6640" s="230">
        <f t="shared" si="1213"/>
        <v>0</v>
      </c>
      <c r="G6640" s="232"/>
      <c r="I6640" s="283"/>
    </row>
    <row r="6641" spans="1:16">
      <c r="A6641" s="263" t="str">
        <f t="shared" si="1210"/>
        <v/>
      </c>
      <c r="B6641" s="444" t="str">
        <f t="shared" si="1211"/>
        <v/>
      </c>
      <c r="C6641" s="195"/>
      <c r="D6641" s="195"/>
      <c r="E6641" s="252">
        <f t="shared" si="1212"/>
        <v>0</v>
      </c>
      <c r="F6641" s="230">
        <f t="shared" si="1213"/>
        <v>0</v>
      </c>
      <c r="G6641" s="232"/>
      <c r="I6641" s="283"/>
    </row>
    <row r="6642" spans="1:16">
      <c r="A6642" s="263" t="str">
        <f t="shared" si="1210"/>
        <v/>
      </c>
      <c r="B6642" s="444" t="str">
        <f t="shared" si="1211"/>
        <v/>
      </c>
      <c r="C6642" s="195"/>
      <c r="D6642" s="195"/>
      <c r="E6642" s="252">
        <f t="shared" si="1212"/>
        <v>0</v>
      </c>
      <c r="F6642" s="230">
        <f t="shared" si="1213"/>
        <v>0</v>
      </c>
      <c r="G6642" s="232"/>
      <c r="I6642" s="283"/>
    </row>
    <row r="6643" spans="1:16">
      <c r="A6643" s="263" t="str">
        <f t="shared" si="1210"/>
        <v/>
      </c>
      <c r="B6643" s="444" t="str">
        <f t="shared" si="1211"/>
        <v/>
      </c>
      <c r="C6643" s="195"/>
      <c r="D6643" s="195"/>
      <c r="E6643" s="252">
        <f t="shared" si="1212"/>
        <v>0</v>
      </c>
      <c r="F6643" s="230">
        <f t="shared" si="1213"/>
        <v>0</v>
      </c>
      <c r="G6643" s="233"/>
      <c r="I6643" s="283"/>
    </row>
    <row r="6644" spans="1:16" ht="31.5" customHeight="1" thickBot="1">
      <c r="A6644" s="234"/>
      <c r="B6644" s="456"/>
      <c r="C6644" s="235"/>
      <c r="D6644" s="237"/>
      <c r="E6644" s="237"/>
      <c r="F6644" s="238" t="s">
        <v>83</v>
      </c>
      <c r="G6644" s="262">
        <f>ROUND(SUM(F6632:F6643),0)</f>
        <v>0</v>
      </c>
      <c r="I6644" s="326"/>
    </row>
    <row r="6645" spans="1:16" ht="13.5" thickTop="1">
      <c r="A6645" s="186" t="s">
        <v>76</v>
      </c>
      <c r="B6645" s="446"/>
      <c r="C6645" s="241"/>
      <c r="D6645" s="243"/>
      <c r="E6645" s="243"/>
      <c r="F6645" s="242"/>
      <c r="G6645" s="244"/>
      <c r="I6645" s="326"/>
    </row>
    <row r="6646" spans="1:16">
      <c r="A6646" s="245" t="s">
        <v>57</v>
      </c>
      <c r="B6646" s="455"/>
      <c r="C6646" s="246"/>
      <c r="D6646" s="317"/>
      <c r="E6646" s="248" t="s">
        <v>77</v>
      </c>
      <c r="F6646" s="249" t="s">
        <v>78</v>
      </c>
      <c r="G6646" s="264" t="s">
        <v>77</v>
      </c>
      <c r="H6646" s="220"/>
      <c r="I6646" s="325"/>
    </row>
    <row r="6647" spans="1:16">
      <c r="A6647" s="185" t="s">
        <v>87</v>
      </c>
      <c r="B6647" s="453"/>
      <c r="C6647" s="265"/>
      <c r="D6647" s="318"/>
      <c r="E6647" s="229">
        <f>ROUND(SUM(G6606,G6621,G6629,G6644),2)</f>
        <v>0</v>
      </c>
      <c r="F6647" s="266">
        <f>A</f>
        <v>0</v>
      </c>
      <c r="G6647" s="267">
        <f>E6647*F6647</f>
        <v>0</v>
      </c>
      <c r="I6647" s="326"/>
    </row>
    <row r="6648" spans="1:16">
      <c r="A6648" s="185" t="s">
        <v>85</v>
      </c>
      <c r="B6648" s="453"/>
      <c r="C6648" s="265"/>
      <c r="D6648" s="318"/>
      <c r="E6648" s="229">
        <f>SUM(G6606,G6621,G6629,G6644)</f>
        <v>0</v>
      </c>
      <c r="F6648" s="266">
        <f>I</f>
        <v>0</v>
      </c>
      <c r="G6648" s="267">
        <f>E6648*F6648</f>
        <v>0</v>
      </c>
      <c r="I6648" s="326"/>
    </row>
    <row r="6649" spans="1:16">
      <c r="A6649" s="185" t="s">
        <v>86</v>
      </c>
      <c r="B6649" s="453"/>
      <c r="C6649" s="265"/>
      <c r="D6649" s="318"/>
      <c r="E6649" s="229">
        <f>SUM(G6606,G6621,G6629,G6644)</f>
        <v>0</v>
      </c>
      <c r="F6649" s="266">
        <f>U</f>
        <v>0</v>
      </c>
      <c r="G6649" s="267">
        <f>E6649*F6649</f>
        <v>0</v>
      </c>
      <c r="I6649" s="326"/>
    </row>
    <row r="6650" spans="1:16" ht="33" customHeight="1" thickBot="1">
      <c r="A6650" s="234"/>
      <c r="B6650" s="456"/>
      <c r="C6650" s="235"/>
      <c r="D6650" s="237"/>
      <c r="E6650" s="237"/>
      <c r="F6650" s="268" t="s">
        <v>84</v>
      </c>
      <c r="G6650" s="262">
        <f>SUM(G6647:G6649)</f>
        <v>0</v>
      </c>
      <c r="I6650" s="326"/>
      <c r="J6650" s="295"/>
      <c r="K6650" s="296"/>
      <c r="L6650" s="296"/>
      <c r="M6650" s="296"/>
      <c r="N6650" s="296"/>
      <c r="O6650" s="296"/>
    </row>
    <row r="6651" spans="1:16" s="211" customFormat="1" ht="14" thickTop="1" thickBot="1">
      <c r="A6651" s="269"/>
      <c r="B6651" s="443"/>
      <c r="C6651" s="270"/>
      <c r="D6651" s="319"/>
      <c r="E6651" s="271" t="s">
        <v>89</v>
      </c>
      <c r="F6651" s="272"/>
      <c r="G6651" s="273">
        <f>ROUND(SUM(G6606,G6621,G6629,G6644,G6650),0)</f>
        <v>0</v>
      </c>
      <c r="I6651" s="327"/>
      <c r="J6651" s="212">
        <f>B6590</f>
        <v>18.7</v>
      </c>
      <c r="K6651" s="274">
        <f>E6647</f>
        <v>0</v>
      </c>
      <c r="L6651" s="294">
        <f>G6647</f>
        <v>0</v>
      </c>
      <c r="M6651" s="294">
        <f>G6648</f>
        <v>0</v>
      </c>
      <c r="N6651" s="294">
        <f>G6649</f>
        <v>0</v>
      </c>
      <c r="O6651" s="299">
        <f>SUM(K6651:N6651)</f>
        <v>0</v>
      </c>
      <c r="P6651" s="294"/>
    </row>
    <row r="6652" spans="1:16" ht="13.5" thickTop="1">
      <c r="A6652" s="275" t="s">
        <v>97</v>
      </c>
      <c r="B6652" s="438"/>
      <c r="C6652" s="215"/>
      <c r="D6652" s="217"/>
      <c r="E6652" s="217"/>
      <c r="F6652" s="216"/>
      <c r="G6652" s="219"/>
      <c r="I6652" s="326"/>
      <c r="P6652" s="294"/>
    </row>
    <row r="6653" spans="1:16">
      <c r="A6653" s="275"/>
      <c r="B6653" s="452"/>
      <c r="C6653" s="276"/>
      <c r="D6653" s="320"/>
      <c r="E6653" s="217"/>
      <c r="F6653" s="216"/>
      <c r="G6653" s="277">
        <f ca="1">TODAY()</f>
        <v>44839</v>
      </c>
      <c r="I6653" s="326"/>
      <c r="P6653" s="294"/>
    </row>
    <row r="6654" spans="1:16" ht="13.5" thickBot="1">
      <c r="A6654" s="234"/>
      <c r="B6654" s="456"/>
      <c r="C6654" s="235"/>
      <c r="D6654" s="237"/>
      <c r="E6654" s="237"/>
      <c r="F6654" s="236"/>
      <c r="G6654" s="278"/>
      <c r="I6654" s="326"/>
      <c r="P6654" s="294"/>
    </row>
    <row r="6655" spans="1:16" ht="13.5" thickTop="1">
      <c r="A6655" s="215"/>
      <c r="B6655" s="438"/>
      <c r="C6655" s="215"/>
      <c r="D6655" s="217"/>
      <c r="E6655" s="217"/>
      <c r="F6655" s="216"/>
      <c r="G6655" s="216"/>
      <c r="I6655" s="434"/>
      <c r="P6655" s="294"/>
    </row>
    <row r="6656" spans="1:16" s="199" customFormat="1">
      <c r="A6656" s="196" t="s">
        <v>109</v>
      </c>
      <c r="B6656" s="458"/>
      <c r="C6656" s="196"/>
      <c r="D6656" s="198"/>
      <c r="E6656" s="198"/>
      <c r="F6656" s="197"/>
      <c r="G6656" s="197"/>
      <c r="I6656" s="321"/>
      <c r="J6656" s="200"/>
      <c r="O6656" s="297"/>
    </row>
    <row r="6657" spans="1:15" s="199" customFormat="1">
      <c r="A6657" s="196" t="str">
        <f>CONCATENATE('Prestaciones y AIU'!A7300," ANALISIS DE PRECIOS UNITARIOS")</f>
        <v xml:space="preserve"> ANALISIS DE PRECIOS UNITARIOS</v>
      </c>
      <c r="B6657" s="458"/>
      <c r="C6657" s="196"/>
      <c r="D6657" s="198"/>
      <c r="E6657" s="198"/>
      <c r="F6657" s="197"/>
      <c r="G6657" s="197"/>
      <c r="I6657" s="321"/>
      <c r="J6657" s="200"/>
      <c r="O6657" s="297"/>
    </row>
    <row r="6658" spans="1:15" s="199" customFormat="1">
      <c r="A6658" s="196" t="str">
        <f>Objeto_LIC</f>
        <v>OPTIMIZACION DEL SISTEMA DE ABASTECIMIENTO (ADUCCION, PRETRATAMIENTO Y CONDUCCION) DEL MUNICPIO DE TAME, DEPARTAMENTO DE ARAUCA</v>
      </c>
      <c r="B6658" s="458"/>
      <c r="C6658" s="196"/>
      <c r="D6658" s="198"/>
      <c r="E6658" s="198"/>
      <c r="F6658" s="197"/>
      <c r="G6658" s="197"/>
      <c r="I6658" s="321"/>
      <c r="J6658" s="200"/>
      <c r="O6658" s="297"/>
    </row>
    <row r="6659" spans="1:15" s="199" customFormat="1">
      <c r="A6659" s="196"/>
      <c r="B6659" s="458"/>
      <c r="C6659" s="196"/>
      <c r="D6659" s="198"/>
      <c r="E6659" s="198"/>
      <c r="F6659" s="197"/>
      <c r="G6659" s="197"/>
      <c r="I6659" s="321"/>
      <c r="J6659" s="200"/>
      <c r="O6659" s="297"/>
    </row>
    <row r="6660" spans="1:15" ht="13.5" thickBot="1">
      <c r="A6660" s="201"/>
      <c r="B6660" s="448"/>
      <c r="C6660" s="201"/>
      <c r="D6660" s="203"/>
      <c r="E6660" s="203"/>
      <c r="F6660" s="202"/>
      <c r="G6660" s="202"/>
    </row>
    <row r="6661" spans="1:15" s="211" customFormat="1" ht="13.5" thickTop="1">
      <c r="A6661" s="206"/>
      <c r="B6661" s="457"/>
      <c r="C6661" s="207"/>
      <c r="D6661" s="209"/>
      <c r="E6661" s="209"/>
      <c r="F6661" s="208"/>
      <c r="G6661" s="210" t="s">
        <v>110</v>
      </c>
      <c r="I6661" s="323"/>
      <c r="J6661" s="212"/>
      <c r="O6661" s="297"/>
    </row>
    <row r="6662" spans="1:15">
      <c r="A6662" s="213" t="s">
        <v>62</v>
      </c>
      <c r="B6662" s="750">
        <f>Proponente</f>
        <v>0</v>
      </c>
      <c r="C6662" s="750"/>
      <c r="D6662" s="750"/>
      <c r="E6662" s="750"/>
      <c r="F6662" s="750"/>
      <c r="G6662" s="751"/>
    </row>
    <row r="6663" spans="1:15" ht="12.75" customHeight="1">
      <c r="A6663" s="213" t="s">
        <v>63</v>
      </c>
      <c r="B6663" s="470">
        <v>18.8</v>
      </c>
      <c r="C6663" s="750" t="e">
        <f>VLOOKUP(B6663,Presupuesto!$A$4:$B$106,2,FALSE)</f>
        <v>#N/A</v>
      </c>
      <c r="D6663" s="750"/>
      <c r="E6663" s="750"/>
      <c r="F6663" s="750"/>
      <c r="G6663" s="751"/>
    </row>
    <row r="6664" spans="1:15">
      <c r="A6664" s="214"/>
      <c r="B6664" s="438"/>
      <c r="C6664" s="215"/>
      <c r="D6664" s="217"/>
      <c r="E6664" s="217"/>
      <c r="F6664" s="218" t="s">
        <v>88</v>
      </c>
      <c r="G6664" s="755" t="s">
        <v>179</v>
      </c>
      <c r="H6664" s="750"/>
      <c r="I6664" s="750"/>
      <c r="J6664" s="750"/>
      <c r="K6664" s="751"/>
    </row>
    <row r="6665" spans="1:15" ht="13.5" thickBot="1">
      <c r="A6665" s="213" t="s">
        <v>64</v>
      </c>
      <c r="B6665" s="438"/>
      <c r="C6665" s="215"/>
      <c r="D6665" s="217"/>
      <c r="E6665" s="217"/>
      <c r="F6665" s="216"/>
      <c r="G6665" s="219"/>
      <c r="I6665" s="324"/>
      <c r="J6665" s="295"/>
      <c r="K6665" s="296"/>
      <c r="L6665" s="296"/>
      <c r="M6665" s="296"/>
      <c r="N6665" s="296"/>
      <c r="O6665" s="296"/>
    </row>
    <row r="6666" spans="1:15" s="220" customFormat="1" ht="13.5" thickTop="1">
      <c r="A6666" s="221" t="s">
        <v>57</v>
      </c>
      <c r="B6666" s="447" t="s">
        <v>65</v>
      </c>
      <c r="C6666" s="222" t="s">
        <v>66</v>
      </c>
      <c r="D6666" s="223" t="s">
        <v>74</v>
      </c>
      <c r="E6666" s="224" t="s">
        <v>100</v>
      </c>
      <c r="F6666" s="224" t="s">
        <v>79</v>
      </c>
      <c r="G6666" s="225" t="s">
        <v>70</v>
      </c>
      <c r="I6666" s="325"/>
      <c r="J6666" s="226"/>
      <c r="O6666" s="296"/>
    </row>
    <row r="6667" spans="1:15">
      <c r="A6667" s="227" t="str">
        <f t="shared" ref="A6667:A6678" si="1214">IF(I6667=0,"-",VLOOKUP(I6667,EQUIPOS,2,FALSE))</f>
        <v>-</v>
      </c>
      <c r="B6667" s="228"/>
      <c r="C6667" s="228"/>
      <c r="D6667" s="194"/>
      <c r="E6667" s="229">
        <f t="shared" ref="E6667:E6678" si="1215">IF(I6667=0,0,VLOOKUP(I6667,EQUIPOS,4,FALSE))</f>
        <v>0</v>
      </c>
      <c r="F6667" s="230">
        <f t="shared" ref="F6667:F6678" si="1216">IF(D6667=0,0,E6667/D6667)</f>
        <v>0</v>
      </c>
      <c r="G6667" s="231"/>
      <c r="I6667" s="283"/>
    </row>
    <row r="6668" spans="1:15">
      <c r="A6668" s="227" t="str">
        <f t="shared" si="1214"/>
        <v>-</v>
      </c>
      <c r="B6668" s="228"/>
      <c r="C6668" s="228"/>
      <c r="D6668" s="194"/>
      <c r="E6668" s="229">
        <f t="shared" si="1215"/>
        <v>0</v>
      </c>
      <c r="F6668" s="230">
        <f t="shared" si="1216"/>
        <v>0</v>
      </c>
      <c r="G6668" s="232"/>
      <c r="I6668" s="283"/>
    </row>
    <row r="6669" spans="1:15">
      <c r="A6669" s="227" t="str">
        <f t="shared" si="1214"/>
        <v>-</v>
      </c>
      <c r="B6669" s="228"/>
      <c r="C6669" s="228"/>
      <c r="D6669" s="194"/>
      <c r="E6669" s="229">
        <f t="shared" si="1215"/>
        <v>0</v>
      </c>
      <c r="F6669" s="230">
        <f t="shared" si="1216"/>
        <v>0</v>
      </c>
      <c r="G6669" s="232"/>
      <c r="I6669" s="283"/>
    </row>
    <row r="6670" spans="1:15">
      <c r="A6670" s="227" t="str">
        <f t="shared" si="1214"/>
        <v>-</v>
      </c>
      <c r="B6670" s="228"/>
      <c r="C6670" s="228"/>
      <c r="D6670" s="194"/>
      <c r="E6670" s="229">
        <f t="shared" si="1215"/>
        <v>0</v>
      </c>
      <c r="F6670" s="230">
        <f t="shared" si="1216"/>
        <v>0</v>
      </c>
      <c r="G6670" s="232"/>
      <c r="I6670" s="283"/>
    </row>
    <row r="6671" spans="1:15">
      <c r="A6671" s="227" t="str">
        <f t="shared" si="1214"/>
        <v>-</v>
      </c>
      <c r="B6671" s="228"/>
      <c r="C6671" s="228"/>
      <c r="D6671" s="194"/>
      <c r="E6671" s="229">
        <f t="shared" si="1215"/>
        <v>0</v>
      </c>
      <c r="F6671" s="230">
        <f t="shared" si="1216"/>
        <v>0</v>
      </c>
      <c r="G6671" s="232"/>
      <c r="I6671" s="283"/>
    </row>
    <row r="6672" spans="1:15">
      <c r="A6672" s="227" t="str">
        <f t="shared" si="1214"/>
        <v>-</v>
      </c>
      <c r="B6672" s="228"/>
      <c r="C6672" s="228"/>
      <c r="D6672" s="194"/>
      <c r="E6672" s="229">
        <f t="shared" si="1215"/>
        <v>0</v>
      </c>
      <c r="F6672" s="230">
        <f t="shared" si="1216"/>
        <v>0</v>
      </c>
      <c r="G6672" s="232"/>
      <c r="I6672" s="283"/>
    </row>
    <row r="6673" spans="1:15">
      <c r="A6673" s="227" t="str">
        <f t="shared" si="1214"/>
        <v>-</v>
      </c>
      <c r="B6673" s="228"/>
      <c r="C6673" s="228"/>
      <c r="D6673" s="194"/>
      <c r="E6673" s="229">
        <f t="shared" si="1215"/>
        <v>0</v>
      </c>
      <c r="F6673" s="230">
        <f t="shared" si="1216"/>
        <v>0</v>
      </c>
      <c r="G6673" s="232"/>
      <c r="I6673" s="283"/>
    </row>
    <row r="6674" spans="1:15">
      <c r="A6674" s="227" t="str">
        <f t="shared" si="1214"/>
        <v>-</v>
      </c>
      <c r="B6674" s="228"/>
      <c r="C6674" s="228"/>
      <c r="D6674" s="194"/>
      <c r="E6674" s="229">
        <f t="shared" si="1215"/>
        <v>0</v>
      </c>
      <c r="F6674" s="230">
        <f t="shared" si="1216"/>
        <v>0</v>
      </c>
      <c r="G6674" s="232"/>
      <c r="I6674" s="283"/>
    </row>
    <row r="6675" spans="1:15">
      <c r="A6675" s="227" t="str">
        <f t="shared" si="1214"/>
        <v>-</v>
      </c>
      <c r="B6675" s="228"/>
      <c r="C6675" s="228"/>
      <c r="D6675" s="194"/>
      <c r="E6675" s="229">
        <f t="shared" si="1215"/>
        <v>0</v>
      </c>
      <c r="F6675" s="230">
        <f t="shared" si="1216"/>
        <v>0</v>
      </c>
      <c r="G6675" s="232"/>
      <c r="I6675" s="283"/>
    </row>
    <row r="6676" spans="1:15">
      <c r="A6676" s="227" t="str">
        <f t="shared" si="1214"/>
        <v>-</v>
      </c>
      <c r="B6676" s="228"/>
      <c r="C6676" s="228"/>
      <c r="D6676" s="194"/>
      <c r="E6676" s="229">
        <f t="shared" si="1215"/>
        <v>0</v>
      </c>
      <c r="F6676" s="230">
        <f t="shared" si="1216"/>
        <v>0</v>
      </c>
      <c r="G6676" s="232"/>
      <c r="I6676" s="283"/>
    </row>
    <row r="6677" spans="1:15">
      <c r="A6677" s="227" t="str">
        <f t="shared" si="1214"/>
        <v>-</v>
      </c>
      <c r="B6677" s="228"/>
      <c r="C6677" s="228"/>
      <c r="D6677" s="194"/>
      <c r="E6677" s="229">
        <f t="shared" si="1215"/>
        <v>0</v>
      </c>
      <c r="F6677" s="230">
        <f t="shared" si="1216"/>
        <v>0</v>
      </c>
      <c r="G6677" s="232"/>
      <c r="I6677" s="283"/>
    </row>
    <row r="6678" spans="1:15">
      <c r="A6678" s="227" t="str">
        <f t="shared" si="1214"/>
        <v>-</v>
      </c>
      <c r="B6678" s="228"/>
      <c r="C6678" s="228"/>
      <c r="D6678" s="194"/>
      <c r="E6678" s="229">
        <f t="shared" si="1215"/>
        <v>0</v>
      </c>
      <c r="F6678" s="230">
        <f t="shared" si="1216"/>
        <v>0</v>
      </c>
      <c r="G6678" s="232"/>
      <c r="I6678" s="283"/>
    </row>
    <row r="6679" spans="1:15" ht="13.5" thickBot="1">
      <c r="A6679" s="234"/>
      <c r="B6679" s="456"/>
      <c r="C6679" s="235"/>
      <c r="D6679" s="237"/>
      <c r="E6679" s="237"/>
      <c r="F6679" s="238" t="s">
        <v>80</v>
      </c>
      <c r="G6679" s="239">
        <f>SUM(F6667:F6678)</f>
        <v>0</v>
      </c>
      <c r="I6679" s="326"/>
    </row>
    <row r="6680" spans="1:15" ht="13.5" thickTop="1">
      <c r="A6680" s="240" t="s">
        <v>67</v>
      </c>
      <c r="B6680" s="446"/>
      <c r="C6680" s="241"/>
      <c r="D6680" s="243"/>
      <c r="E6680" s="243"/>
      <c r="F6680" s="242"/>
      <c r="G6680" s="244"/>
      <c r="I6680" s="326"/>
    </row>
    <row r="6681" spans="1:15" s="220" customFormat="1" ht="26">
      <c r="A6681" s="245" t="s">
        <v>57</v>
      </c>
      <c r="B6681" s="455"/>
      <c r="C6681" s="247" t="s">
        <v>58</v>
      </c>
      <c r="D6681" s="316" t="s">
        <v>68</v>
      </c>
      <c r="E6681" s="248" t="s">
        <v>69</v>
      </c>
      <c r="F6681" s="249" t="s">
        <v>79</v>
      </c>
      <c r="G6681" s="250" t="s">
        <v>70</v>
      </c>
      <c r="I6681" s="325"/>
      <c r="J6681" s="226"/>
      <c r="O6681" s="296"/>
    </row>
    <row r="6682" spans="1:15">
      <c r="A6682" s="748" t="str">
        <f t="shared" ref="A6682:A6692" si="1217">IF(I6682=0,"",VLOOKUP(I6682,MATERIALES,2,FALSE))</f>
        <v/>
      </c>
      <c r="B6682" s="749"/>
      <c r="C6682" s="251" t="str">
        <f t="shared" ref="C6682:C6689" si="1218">IF(I6682=0,"",VLOOKUP(I6682,MATERIALES,3,FALSE))</f>
        <v/>
      </c>
      <c r="D6682" s="194"/>
      <c r="E6682" s="252">
        <f t="shared" ref="E6682:E6692" si="1219">IF(I6682=0,0,VLOOKUP(I6682,MATERIALES,4,FALSE))</f>
        <v>0</v>
      </c>
      <c r="F6682" s="230">
        <f>D6682*E6682</f>
        <v>0</v>
      </c>
      <c r="G6682" s="231"/>
      <c r="I6682" s="283"/>
    </row>
    <row r="6683" spans="1:15">
      <c r="A6683" s="748" t="str">
        <f t="shared" si="1217"/>
        <v/>
      </c>
      <c r="B6683" s="749"/>
      <c r="C6683" s="251" t="str">
        <f t="shared" si="1218"/>
        <v/>
      </c>
      <c r="D6683" s="194"/>
      <c r="E6683" s="252">
        <f t="shared" si="1219"/>
        <v>0</v>
      </c>
      <c r="F6683" s="230">
        <f t="shared" ref="F6683:F6692" si="1220">D6683*E6683</f>
        <v>0</v>
      </c>
      <c r="G6683" s="232"/>
      <c r="I6683" s="283"/>
    </row>
    <row r="6684" spans="1:15">
      <c r="A6684" s="748" t="str">
        <f t="shared" si="1217"/>
        <v/>
      </c>
      <c r="B6684" s="749"/>
      <c r="C6684" s="251" t="str">
        <f t="shared" si="1218"/>
        <v/>
      </c>
      <c r="D6684" s="194"/>
      <c r="E6684" s="252">
        <f t="shared" si="1219"/>
        <v>0</v>
      </c>
      <c r="F6684" s="230">
        <f t="shared" si="1220"/>
        <v>0</v>
      </c>
      <c r="G6684" s="232"/>
      <c r="I6684" s="283"/>
    </row>
    <row r="6685" spans="1:15">
      <c r="A6685" s="748" t="str">
        <f t="shared" si="1217"/>
        <v/>
      </c>
      <c r="B6685" s="749"/>
      <c r="C6685" s="251" t="str">
        <f t="shared" si="1218"/>
        <v/>
      </c>
      <c r="D6685" s="194"/>
      <c r="E6685" s="252">
        <f t="shared" si="1219"/>
        <v>0</v>
      </c>
      <c r="F6685" s="230">
        <f t="shared" si="1220"/>
        <v>0</v>
      </c>
      <c r="G6685" s="232"/>
      <c r="I6685" s="283"/>
    </row>
    <row r="6686" spans="1:15">
      <c r="A6686" s="748" t="str">
        <f t="shared" si="1217"/>
        <v/>
      </c>
      <c r="B6686" s="749"/>
      <c r="C6686" s="251" t="str">
        <f t="shared" si="1218"/>
        <v/>
      </c>
      <c r="D6686" s="194"/>
      <c r="E6686" s="252">
        <f t="shared" si="1219"/>
        <v>0</v>
      </c>
      <c r="F6686" s="230">
        <f t="shared" si="1220"/>
        <v>0</v>
      </c>
      <c r="G6686" s="232"/>
      <c r="I6686" s="283"/>
    </row>
    <row r="6687" spans="1:15">
      <c r="A6687" s="748" t="str">
        <f t="shared" si="1217"/>
        <v/>
      </c>
      <c r="B6687" s="749"/>
      <c r="C6687" s="251" t="str">
        <f t="shared" si="1218"/>
        <v/>
      </c>
      <c r="D6687" s="194"/>
      <c r="E6687" s="252">
        <f t="shared" si="1219"/>
        <v>0</v>
      </c>
      <c r="F6687" s="230">
        <f t="shared" si="1220"/>
        <v>0</v>
      </c>
      <c r="G6687" s="232"/>
      <c r="I6687" s="283"/>
    </row>
    <row r="6688" spans="1:15">
      <c r="A6688" s="748" t="str">
        <f t="shared" si="1217"/>
        <v/>
      </c>
      <c r="B6688" s="749"/>
      <c r="C6688" s="251" t="str">
        <f t="shared" si="1218"/>
        <v/>
      </c>
      <c r="D6688" s="194"/>
      <c r="E6688" s="252">
        <f t="shared" si="1219"/>
        <v>0</v>
      </c>
      <c r="F6688" s="230">
        <f t="shared" si="1220"/>
        <v>0</v>
      </c>
      <c r="G6688" s="253"/>
      <c r="I6688" s="283"/>
    </row>
    <row r="6689" spans="1:9">
      <c r="A6689" s="748" t="str">
        <f t="shared" si="1217"/>
        <v/>
      </c>
      <c r="B6689" s="749"/>
      <c r="C6689" s="251" t="str">
        <f t="shared" si="1218"/>
        <v/>
      </c>
      <c r="D6689" s="194"/>
      <c r="E6689" s="252">
        <f t="shared" si="1219"/>
        <v>0</v>
      </c>
      <c r="F6689" s="230">
        <f t="shared" si="1220"/>
        <v>0</v>
      </c>
      <c r="G6689" s="232"/>
      <c r="I6689" s="283"/>
    </row>
    <row r="6690" spans="1:9">
      <c r="A6690" s="748" t="str">
        <f t="shared" si="1217"/>
        <v/>
      </c>
      <c r="B6690" s="749"/>
      <c r="C6690" s="251"/>
      <c r="D6690" s="194"/>
      <c r="E6690" s="252">
        <f t="shared" si="1219"/>
        <v>0</v>
      </c>
      <c r="F6690" s="230">
        <f t="shared" si="1220"/>
        <v>0</v>
      </c>
      <c r="G6690" s="232"/>
      <c r="I6690" s="283"/>
    </row>
    <row r="6691" spans="1:9">
      <c r="A6691" s="748" t="str">
        <f t="shared" si="1217"/>
        <v/>
      </c>
      <c r="B6691" s="749"/>
      <c r="C6691" s="251"/>
      <c r="D6691" s="194"/>
      <c r="E6691" s="252">
        <f t="shared" si="1219"/>
        <v>0</v>
      </c>
      <c r="F6691" s="230">
        <f t="shared" si="1220"/>
        <v>0</v>
      </c>
      <c r="G6691" s="232"/>
      <c r="I6691" s="283"/>
    </row>
    <row r="6692" spans="1:9">
      <c r="A6692" s="748" t="str">
        <f t="shared" si="1217"/>
        <v/>
      </c>
      <c r="B6692" s="749"/>
      <c r="C6692" s="251" t="str">
        <f t="shared" ref="C6692" si="1221">IF(I6692=0,"",VLOOKUP(I6692,MATERIALES,3,FALSE))</f>
        <v/>
      </c>
      <c r="D6692" s="194"/>
      <c r="E6692" s="252">
        <f t="shared" si="1219"/>
        <v>0</v>
      </c>
      <c r="F6692" s="230">
        <f t="shared" si="1220"/>
        <v>0</v>
      </c>
      <c r="G6692" s="233"/>
      <c r="I6692" s="283"/>
    </row>
    <row r="6693" spans="1:9" ht="26.25" customHeight="1" thickBot="1">
      <c r="A6693" s="214"/>
      <c r="B6693" s="438"/>
      <c r="C6693" s="215"/>
      <c r="D6693" s="217"/>
      <c r="E6693" s="254"/>
      <c r="F6693" s="255" t="s">
        <v>81</v>
      </c>
      <c r="G6693" s="253">
        <f>ROUND(SUM(F6682:F6692),0)</f>
        <v>0</v>
      </c>
      <c r="I6693" s="326"/>
    </row>
    <row r="6694" spans="1:9" ht="14" thickTop="1" thickBot="1">
      <c r="A6694" s="256" t="s">
        <v>72</v>
      </c>
      <c r="B6694" s="445"/>
      <c r="C6694" s="257"/>
      <c r="D6694" s="259"/>
      <c r="E6694" s="259"/>
      <c r="F6694" s="258"/>
      <c r="G6694" s="260"/>
      <c r="I6694" s="326"/>
    </row>
    <row r="6695" spans="1:9" ht="13.5" thickTop="1">
      <c r="A6695" s="245" t="s">
        <v>57</v>
      </c>
      <c r="B6695" s="455"/>
      <c r="C6695" s="248" t="s">
        <v>71</v>
      </c>
      <c r="D6695" s="316" t="s">
        <v>75</v>
      </c>
      <c r="E6695" s="248" t="s">
        <v>98</v>
      </c>
      <c r="F6695" s="249" t="s">
        <v>79</v>
      </c>
      <c r="G6695" s="250" t="s">
        <v>70</v>
      </c>
      <c r="I6695" s="326"/>
    </row>
    <row r="6696" spans="1:9">
      <c r="A6696" s="748" t="str">
        <f>IF(I6696=0,"",VLOOKUP(I6696,EQUIPOS,2,FALSE))</f>
        <v/>
      </c>
      <c r="B6696" s="749"/>
      <c r="C6696" s="195"/>
      <c r="D6696" s="194"/>
      <c r="E6696" s="252">
        <f>IF(I6696=0,0,VLOOKUP(I6696,EQUIPOS,4,FALSE))</f>
        <v>0</v>
      </c>
      <c r="F6696" s="230">
        <f>C6696*D6696*E6696</f>
        <v>0</v>
      </c>
      <c r="G6696" s="231"/>
      <c r="I6696" s="283"/>
    </row>
    <row r="6697" spans="1:9">
      <c r="A6697" s="748" t="str">
        <f>IF(I6697=0,"",VLOOKUP(I6697,EQUIPOS,2,FALSE))</f>
        <v/>
      </c>
      <c r="B6697" s="749"/>
      <c r="C6697" s="195"/>
      <c r="D6697" s="194"/>
      <c r="E6697" s="252">
        <f>IF(I6697=0,0,VLOOKUP(I6697,EQUIPOS,4,FALSE))</f>
        <v>0</v>
      </c>
      <c r="F6697" s="230">
        <f t="shared" ref="F6697:F6700" si="1222">C6697*D6697*E6697</f>
        <v>0</v>
      </c>
      <c r="G6697" s="232"/>
      <c r="I6697" s="283"/>
    </row>
    <row r="6698" spans="1:9">
      <c r="A6698" s="748" t="str">
        <f>IF(I6698=0,"",VLOOKUP(I6698,EQUIPOS,2,FALSE))</f>
        <v/>
      </c>
      <c r="B6698" s="749"/>
      <c r="C6698" s="195"/>
      <c r="D6698" s="194"/>
      <c r="E6698" s="252">
        <f>IF(I6698=0,0,VLOOKUP(I6698,EQUIPOS,4,FALSE))</f>
        <v>0</v>
      </c>
      <c r="F6698" s="230">
        <f t="shared" si="1222"/>
        <v>0</v>
      </c>
      <c r="G6698" s="232"/>
      <c r="I6698" s="283"/>
    </row>
    <row r="6699" spans="1:9">
      <c r="A6699" s="748" t="str">
        <f>IF(I6699=0,"",VLOOKUP(I6699,EQUIPOS,2,FALSE))</f>
        <v/>
      </c>
      <c r="B6699" s="749"/>
      <c r="C6699" s="195"/>
      <c r="D6699" s="194"/>
      <c r="E6699" s="252">
        <f>IF(I6699=0,0,VLOOKUP(I6699,EQUIPOS,4,FALSE))</f>
        <v>0</v>
      </c>
      <c r="F6699" s="230">
        <f t="shared" si="1222"/>
        <v>0</v>
      </c>
      <c r="G6699" s="232"/>
      <c r="I6699" s="283"/>
    </row>
    <row r="6700" spans="1:9">
      <c r="A6700" s="748" t="str">
        <f>IF(I6700=0,"",VLOOKUP(I6700,EQUIPOS,2,FALSE))</f>
        <v/>
      </c>
      <c r="B6700" s="749"/>
      <c r="C6700" s="195"/>
      <c r="D6700" s="194"/>
      <c r="E6700" s="252">
        <f>IF(I6700=0,0,VLOOKUP(I6700,EQUIPOS,4,FALSE))</f>
        <v>0</v>
      </c>
      <c r="F6700" s="230">
        <f t="shared" si="1222"/>
        <v>0</v>
      </c>
      <c r="G6700" s="233"/>
      <c r="I6700" s="283"/>
    </row>
    <row r="6701" spans="1:9" ht="30.75" customHeight="1" thickBot="1">
      <c r="A6701" s="234"/>
      <c r="B6701" s="456"/>
      <c r="C6701" s="235"/>
      <c r="D6701" s="237"/>
      <c r="E6701" s="261"/>
      <c r="F6701" s="238" t="s">
        <v>82</v>
      </c>
      <c r="G6701" s="262">
        <f>ROUND(SUM(F6696:F6700),0)</f>
        <v>0</v>
      </c>
      <c r="I6701" s="326"/>
    </row>
    <row r="6702" spans="1:9" ht="13.5" thickTop="1">
      <c r="A6702" s="240" t="s">
        <v>73</v>
      </c>
      <c r="B6702" s="446"/>
      <c r="C6702" s="241"/>
      <c r="D6702" s="243"/>
      <c r="E6702" s="243"/>
      <c r="F6702" s="242"/>
      <c r="G6702" s="244"/>
      <c r="I6702" s="326"/>
    </row>
    <row r="6703" spans="1:9" ht="26">
      <c r="A6703" s="245" t="s">
        <v>57</v>
      </c>
      <c r="B6703" s="454" t="s">
        <v>58</v>
      </c>
      <c r="C6703" s="247" t="s">
        <v>68</v>
      </c>
      <c r="D6703" s="316" t="s">
        <v>74</v>
      </c>
      <c r="E6703" s="248" t="s">
        <v>69</v>
      </c>
      <c r="F6703" s="249" t="s">
        <v>79</v>
      </c>
      <c r="G6703" s="250" t="s">
        <v>70</v>
      </c>
      <c r="H6703" s="220"/>
      <c r="I6703" s="325"/>
    </row>
    <row r="6704" spans="1:9">
      <c r="A6704" s="263" t="str">
        <f t="shared" ref="A6704:A6715" si="1223">IF(I6704=0,"",VLOOKUP(I6704,MANOOBRA,2,FALSE))</f>
        <v/>
      </c>
      <c r="B6704" s="444" t="str">
        <f t="shared" ref="B6704:B6715" si="1224">IF(I6704=0,"",VLOOKUP(I6704,MANOOBRA,3,FALSE))</f>
        <v/>
      </c>
      <c r="C6704" s="195"/>
      <c r="D6704" s="466"/>
      <c r="E6704" s="252">
        <f t="shared" ref="E6704:E6715" si="1225">IF(I6704=0,0,VLOOKUP(I6704,MANOOBRA,4,FALSE))</f>
        <v>0</v>
      </c>
      <c r="F6704" s="230">
        <f>IF(D6704=0,0,C6704*E6704/D6704)</f>
        <v>0</v>
      </c>
      <c r="G6704" s="231"/>
      <c r="I6704" s="283"/>
    </row>
    <row r="6705" spans="1:9">
      <c r="A6705" s="263" t="str">
        <f t="shared" si="1223"/>
        <v/>
      </c>
      <c r="B6705" s="444" t="str">
        <f t="shared" si="1224"/>
        <v/>
      </c>
      <c r="C6705" s="195"/>
      <c r="D6705" s="466"/>
      <c r="E6705" s="252">
        <f t="shared" si="1225"/>
        <v>0</v>
      </c>
      <c r="F6705" s="230">
        <f t="shared" ref="F6705:F6715" si="1226">IF(D6705=0,0,C6705*E6705/D6705)</f>
        <v>0</v>
      </c>
      <c r="G6705" s="232"/>
      <c r="I6705" s="283"/>
    </row>
    <row r="6706" spans="1:9">
      <c r="A6706" s="263" t="str">
        <f t="shared" si="1223"/>
        <v/>
      </c>
      <c r="B6706" s="444" t="str">
        <f t="shared" si="1224"/>
        <v/>
      </c>
      <c r="C6706" s="195"/>
      <c r="D6706" s="309"/>
      <c r="E6706" s="252">
        <f t="shared" si="1225"/>
        <v>0</v>
      </c>
      <c r="F6706" s="230">
        <f t="shared" si="1226"/>
        <v>0</v>
      </c>
      <c r="G6706" s="232"/>
      <c r="I6706" s="283"/>
    </row>
    <row r="6707" spans="1:9">
      <c r="A6707" s="263" t="str">
        <f t="shared" si="1223"/>
        <v/>
      </c>
      <c r="B6707" s="444" t="str">
        <f t="shared" si="1224"/>
        <v/>
      </c>
      <c r="C6707" s="195"/>
      <c r="D6707" s="195"/>
      <c r="E6707" s="252">
        <f t="shared" si="1225"/>
        <v>0</v>
      </c>
      <c r="F6707" s="230">
        <f t="shared" si="1226"/>
        <v>0</v>
      </c>
      <c r="G6707" s="232"/>
      <c r="I6707" s="283"/>
    </row>
    <row r="6708" spans="1:9">
      <c r="A6708" s="263" t="str">
        <f t="shared" si="1223"/>
        <v/>
      </c>
      <c r="B6708" s="444" t="str">
        <f t="shared" si="1224"/>
        <v/>
      </c>
      <c r="C6708" s="195"/>
      <c r="D6708" s="195"/>
      <c r="E6708" s="252">
        <f t="shared" si="1225"/>
        <v>0</v>
      </c>
      <c r="F6708" s="230">
        <f t="shared" si="1226"/>
        <v>0</v>
      </c>
      <c r="G6708" s="232"/>
      <c r="I6708" s="283"/>
    </row>
    <row r="6709" spans="1:9">
      <c r="A6709" s="263" t="str">
        <f t="shared" si="1223"/>
        <v/>
      </c>
      <c r="B6709" s="444" t="str">
        <f t="shared" si="1224"/>
        <v/>
      </c>
      <c r="C6709" s="195"/>
      <c r="D6709" s="195"/>
      <c r="E6709" s="252">
        <f t="shared" si="1225"/>
        <v>0</v>
      </c>
      <c r="F6709" s="230">
        <f t="shared" si="1226"/>
        <v>0</v>
      </c>
      <c r="G6709" s="232"/>
      <c r="I6709" s="283"/>
    </row>
    <row r="6710" spans="1:9">
      <c r="A6710" s="263" t="str">
        <f t="shared" si="1223"/>
        <v/>
      </c>
      <c r="B6710" s="444" t="str">
        <f t="shared" si="1224"/>
        <v/>
      </c>
      <c r="C6710" s="195"/>
      <c r="D6710" s="195"/>
      <c r="E6710" s="252">
        <f t="shared" si="1225"/>
        <v>0</v>
      </c>
      <c r="F6710" s="230">
        <f t="shared" si="1226"/>
        <v>0</v>
      </c>
      <c r="G6710" s="232"/>
      <c r="I6710" s="283"/>
    </row>
    <row r="6711" spans="1:9">
      <c r="A6711" s="263" t="str">
        <f t="shared" si="1223"/>
        <v/>
      </c>
      <c r="B6711" s="444" t="str">
        <f t="shared" si="1224"/>
        <v/>
      </c>
      <c r="C6711" s="195"/>
      <c r="D6711" s="195"/>
      <c r="E6711" s="252">
        <f t="shared" si="1225"/>
        <v>0</v>
      </c>
      <c r="F6711" s="230">
        <f t="shared" si="1226"/>
        <v>0</v>
      </c>
      <c r="G6711" s="232"/>
      <c r="I6711" s="283"/>
    </row>
    <row r="6712" spans="1:9">
      <c r="A6712" s="263" t="str">
        <f t="shared" si="1223"/>
        <v/>
      </c>
      <c r="B6712" s="444" t="str">
        <f t="shared" si="1224"/>
        <v/>
      </c>
      <c r="C6712" s="195"/>
      <c r="D6712" s="195"/>
      <c r="E6712" s="252">
        <f t="shared" si="1225"/>
        <v>0</v>
      </c>
      <c r="F6712" s="230">
        <f t="shared" si="1226"/>
        <v>0</v>
      </c>
      <c r="G6712" s="232"/>
      <c r="I6712" s="283"/>
    </row>
    <row r="6713" spans="1:9">
      <c r="A6713" s="263" t="str">
        <f t="shared" si="1223"/>
        <v/>
      </c>
      <c r="B6713" s="444" t="str">
        <f t="shared" si="1224"/>
        <v/>
      </c>
      <c r="C6713" s="195"/>
      <c r="D6713" s="195"/>
      <c r="E6713" s="252">
        <f t="shared" si="1225"/>
        <v>0</v>
      </c>
      <c r="F6713" s="230">
        <f t="shared" si="1226"/>
        <v>0</v>
      </c>
      <c r="G6713" s="232"/>
      <c r="I6713" s="283"/>
    </row>
    <row r="6714" spans="1:9">
      <c r="A6714" s="263" t="str">
        <f t="shared" si="1223"/>
        <v/>
      </c>
      <c r="B6714" s="444" t="str">
        <f t="shared" si="1224"/>
        <v/>
      </c>
      <c r="C6714" s="195"/>
      <c r="D6714" s="195"/>
      <c r="E6714" s="252">
        <f t="shared" si="1225"/>
        <v>0</v>
      </c>
      <c r="F6714" s="230">
        <f t="shared" si="1226"/>
        <v>0</v>
      </c>
      <c r="G6714" s="232"/>
      <c r="I6714" s="283"/>
    </row>
    <row r="6715" spans="1:9">
      <c r="A6715" s="263" t="str">
        <f t="shared" si="1223"/>
        <v/>
      </c>
      <c r="B6715" s="444" t="str">
        <f t="shared" si="1224"/>
        <v/>
      </c>
      <c r="C6715" s="195"/>
      <c r="D6715" s="195"/>
      <c r="E6715" s="252">
        <f t="shared" si="1225"/>
        <v>0</v>
      </c>
      <c r="F6715" s="230">
        <f t="shared" si="1226"/>
        <v>0</v>
      </c>
      <c r="G6715" s="233"/>
      <c r="I6715" s="283"/>
    </row>
    <row r="6716" spans="1:9" ht="31.5" customHeight="1" thickBot="1">
      <c r="A6716" s="234"/>
      <c r="B6716" s="456"/>
      <c r="C6716" s="235"/>
      <c r="D6716" s="237"/>
      <c r="E6716" s="237"/>
      <c r="F6716" s="238" t="s">
        <v>83</v>
      </c>
      <c r="G6716" s="262">
        <f>ROUND(SUM(F6704:F6715),0)</f>
        <v>0</v>
      </c>
      <c r="I6716" s="326"/>
    </row>
    <row r="6717" spans="1:9" ht="13.5" thickTop="1">
      <c r="A6717" s="186" t="s">
        <v>76</v>
      </c>
      <c r="B6717" s="446"/>
      <c r="C6717" s="241"/>
      <c r="D6717" s="243"/>
      <c r="E6717" s="243"/>
      <c r="F6717" s="242"/>
      <c r="G6717" s="244"/>
      <c r="I6717" s="326"/>
    </row>
    <row r="6718" spans="1:9">
      <c r="A6718" s="245" t="s">
        <v>57</v>
      </c>
      <c r="B6718" s="455"/>
      <c r="C6718" s="246"/>
      <c r="D6718" s="317"/>
      <c r="E6718" s="248" t="s">
        <v>77</v>
      </c>
      <c r="F6718" s="249" t="s">
        <v>78</v>
      </c>
      <c r="G6718" s="264" t="s">
        <v>77</v>
      </c>
      <c r="H6718" s="220"/>
      <c r="I6718" s="325"/>
    </row>
    <row r="6719" spans="1:9">
      <c r="A6719" s="185" t="s">
        <v>87</v>
      </c>
      <c r="B6719" s="453"/>
      <c r="C6719" s="265"/>
      <c r="D6719" s="318"/>
      <c r="E6719" s="229">
        <f>ROUND(SUM(G6679,G6693,G6701,G6716),2)</f>
        <v>0</v>
      </c>
      <c r="F6719" s="266">
        <f>A</f>
        <v>0</v>
      </c>
      <c r="G6719" s="267">
        <f>E6719*F6719</f>
        <v>0</v>
      </c>
      <c r="I6719" s="326"/>
    </row>
    <row r="6720" spans="1:9">
      <c r="A6720" s="185" t="s">
        <v>85</v>
      </c>
      <c r="B6720" s="453"/>
      <c r="C6720" s="265"/>
      <c r="D6720" s="318"/>
      <c r="E6720" s="229">
        <f>SUM(G6679,G6693,G6701,G6716)</f>
        <v>0</v>
      </c>
      <c r="F6720" s="266">
        <f>I</f>
        <v>0</v>
      </c>
      <c r="G6720" s="267">
        <f>E6720*F6720</f>
        <v>0</v>
      </c>
      <c r="I6720" s="326"/>
    </row>
    <row r="6721" spans="1:16">
      <c r="A6721" s="185" t="s">
        <v>86</v>
      </c>
      <c r="B6721" s="453"/>
      <c r="C6721" s="265"/>
      <c r="D6721" s="318"/>
      <c r="E6721" s="229">
        <f>SUM(G6679,G6693,G6701,G6716)</f>
        <v>0</v>
      </c>
      <c r="F6721" s="266">
        <f>U</f>
        <v>0</v>
      </c>
      <c r="G6721" s="267">
        <f>E6721*F6721</f>
        <v>0</v>
      </c>
      <c r="I6721" s="326"/>
    </row>
    <row r="6722" spans="1:16" ht="33" customHeight="1" thickBot="1">
      <c r="A6722" s="234"/>
      <c r="B6722" s="456"/>
      <c r="C6722" s="235"/>
      <c r="D6722" s="237"/>
      <c r="E6722" s="237"/>
      <c r="F6722" s="268" t="s">
        <v>84</v>
      </c>
      <c r="G6722" s="262">
        <f>SUM(G6719:G6721)</f>
        <v>0</v>
      </c>
      <c r="I6722" s="326"/>
      <c r="J6722" s="295"/>
      <c r="K6722" s="296"/>
      <c r="L6722" s="296"/>
      <c r="M6722" s="296"/>
      <c r="N6722" s="296"/>
      <c r="O6722" s="296"/>
    </row>
    <row r="6723" spans="1:16" s="211" customFormat="1" ht="14" thickTop="1" thickBot="1">
      <c r="A6723" s="269"/>
      <c r="B6723" s="443"/>
      <c r="C6723" s="270"/>
      <c r="D6723" s="319"/>
      <c r="E6723" s="271" t="s">
        <v>89</v>
      </c>
      <c r="F6723" s="272"/>
      <c r="G6723" s="273">
        <f>ROUND(SUM(G6679,G6693,G6701,G6716,G6722),0)</f>
        <v>0</v>
      </c>
      <c r="I6723" s="327"/>
      <c r="J6723" s="212">
        <f>B6663</f>
        <v>18.8</v>
      </c>
      <c r="K6723" s="274">
        <f>E6719</f>
        <v>0</v>
      </c>
      <c r="L6723" s="294">
        <f>G6719</f>
        <v>0</v>
      </c>
      <c r="M6723" s="294">
        <f>G6720</f>
        <v>0</v>
      </c>
      <c r="N6723" s="294">
        <f>G6721</f>
        <v>0</v>
      </c>
      <c r="O6723" s="299">
        <f>SUM(K6723:N6723)</f>
        <v>0</v>
      </c>
      <c r="P6723" s="294"/>
    </row>
    <row r="6724" spans="1:16" ht="13.5" thickTop="1">
      <c r="A6724" s="275" t="s">
        <v>97</v>
      </c>
      <c r="B6724" s="438"/>
      <c r="C6724" s="215"/>
      <c r="D6724" s="217"/>
      <c r="E6724" s="217"/>
      <c r="F6724" s="216"/>
      <c r="G6724" s="219"/>
      <c r="I6724" s="326"/>
      <c r="P6724" s="294"/>
    </row>
    <row r="6725" spans="1:16">
      <c r="A6725" s="275"/>
      <c r="B6725" s="452"/>
      <c r="C6725" s="276"/>
      <c r="D6725" s="320"/>
      <c r="E6725" s="217"/>
      <c r="F6725" s="216"/>
      <c r="G6725" s="277">
        <f ca="1">TODAY()</f>
        <v>44839</v>
      </c>
      <c r="I6725" s="326"/>
      <c r="P6725" s="294"/>
    </row>
    <row r="6726" spans="1:16" ht="13.5" thickBot="1">
      <c r="A6726" s="234"/>
      <c r="B6726" s="456"/>
      <c r="C6726" s="235"/>
      <c r="D6726" s="237"/>
      <c r="E6726" s="237"/>
      <c r="F6726" s="236"/>
      <c r="G6726" s="278"/>
      <c r="I6726" s="326"/>
      <c r="P6726" s="294"/>
    </row>
    <row r="6727" spans="1:16" ht="13.5" thickTop="1">
      <c r="A6727" s="215"/>
      <c r="B6727" s="438"/>
      <c r="C6727" s="215"/>
      <c r="D6727" s="217"/>
      <c r="E6727" s="217"/>
      <c r="F6727" s="216"/>
      <c r="G6727" s="216"/>
      <c r="I6727" s="434"/>
      <c r="P6727" s="294"/>
    </row>
    <row r="6728" spans="1:16" s="199" customFormat="1">
      <c r="A6728" s="196" t="s">
        <v>109</v>
      </c>
      <c r="B6728" s="458"/>
      <c r="C6728" s="196"/>
      <c r="D6728" s="198"/>
      <c r="E6728" s="198"/>
      <c r="F6728" s="197"/>
      <c r="G6728" s="197"/>
      <c r="I6728" s="321"/>
      <c r="J6728" s="200"/>
      <c r="O6728" s="297"/>
    </row>
    <row r="6729" spans="1:16" s="199" customFormat="1">
      <c r="A6729" s="196" t="str">
        <f>CONCATENATE('Prestaciones y AIU'!A7300," ANALISIS DE PRECIOS UNITARIOS")</f>
        <v xml:space="preserve"> ANALISIS DE PRECIOS UNITARIOS</v>
      </c>
      <c r="B6729" s="458"/>
      <c r="C6729" s="196"/>
      <c r="D6729" s="198"/>
      <c r="E6729" s="198"/>
      <c r="F6729" s="197"/>
      <c r="G6729" s="197"/>
      <c r="I6729" s="321"/>
      <c r="J6729" s="200"/>
      <c r="O6729" s="297"/>
    </row>
    <row r="6730" spans="1:16" s="199" customFormat="1">
      <c r="A6730" s="196" t="str">
        <f>Objeto_LIC</f>
        <v>OPTIMIZACION DEL SISTEMA DE ABASTECIMIENTO (ADUCCION, PRETRATAMIENTO Y CONDUCCION) DEL MUNICPIO DE TAME, DEPARTAMENTO DE ARAUCA</v>
      </c>
      <c r="B6730" s="458"/>
      <c r="C6730" s="196"/>
      <c r="D6730" s="198"/>
      <c r="E6730" s="198"/>
      <c r="F6730" s="197"/>
      <c r="G6730" s="197"/>
      <c r="I6730" s="321"/>
      <c r="J6730" s="200"/>
      <c r="O6730" s="297"/>
    </row>
    <row r="6731" spans="1:16" s="199" customFormat="1">
      <c r="A6731" s="196"/>
      <c r="B6731" s="458"/>
      <c r="C6731" s="196"/>
      <c r="D6731" s="198"/>
      <c r="E6731" s="198"/>
      <c r="F6731" s="197"/>
      <c r="G6731" s="197"/>
      <c r="I6731" s="321"/>
      <c r="J6731" s="200"/>
      <c r="O6731" s="297"/>
    </row>
    <row r="6732" spans="1:16" ht="13.5" thickBot="1">
      <c r="A6732" s="201"/>
      <c r="B6732" s="448"/>
      <c r="C6732" s="201"/>
      <c r="D6732" s="203"/>
      <c r="E6732" s="203"/>
      <c r="F6732" s="202"/>
      <c r="G6732" s="202"/>
    </row>
    <row r="6733" spans="1:16" s="211" customFormat="1" ht="13.5" thickTop="1">
      <c r="A6733" s="206"/>
      <c r="B6733" s="457"/>
      <c r="C6733" s="207"/>
      <c r="D6733" s="209"/>
      <c r="E6733" s="209"/>
      <c r="F6733" s="208"/>
      <c r="G6733" s="210" t="s">
        <v>110</v>
      </c>
      <c r="I6733" s="323"/>
      <c r="J6733" s="212"/>
      <c r="O6733" s="297"/>
    </row>
    <row r="6734" spans="1:16">
      <c r="A6734" s="213" t="s">
        <v>62</v>
      </c>
      <c r="B6734" s="750">
        <f>Proponente</f>
        <v>0</v>
      </c>
      <c r="C6734" s="750"/>
      <c r="D6734" s="750"/>
      <c r="E6734" s="750"/>
      <c r="F6734" s="750"/>
      <c r="G6734" s="751"/>
    </row>
    <row r="6735" spans="1:16" ht="12.75" customHeight="1">
      <c r="A6735" s="213" t="s">
        <v>63</v>
      </c>
      <c r="B6735" s="470">
        <v>18.899999999999999</v>
      </c>
      <c r="C6735" s="750" t="e">
        <f>VLOOKUP(B6735,Presupuesto!$A$4:$B$106,2,FALSE)</f>
        <v>#N/A</v>
      </c>
      <c r="D6735" s="750"/>
      <c r="E6735" s="750"/>
      <c r="F6735" s="750"/>
      <c r="G6735" s="751"/>
    </row>
    <row r="6736" spans="1:16">
      <c r="A6736" s="214"/>
      <c r="B6736" s="438"/>
      <c r="C6736" s="215"/>
      <c r="D6736" s="217"/>
      <c r="E6736" s="217"/>
      <c r="F6736" s="218" t="s">
        <v>88</v>
      </c>
      <c r="G6736" s="755" t="s">
        <v>179</v>
      </c>
      <c r="H6736" s="750"/>
      <c r="I6736" s="750"/>
      <c r="J6736" s="750"/>
      <c r="K6736" s="751"/>
    </row>
    <row r="6737" spans="1:15" ht="13.5" thickBot="1">
      <c r="A6737" s="213" t="s">
        <v>64</v>
      </c>
      <c r="B6737" s="438"/>
      <c r="C6737" s="215"/>
      <c r="D6737" s="217"/>
      <c r="E6737" s="217"/>
      <c r="F6737" s="216"/>
      <c r="G6737" s="219"/>
      <c r="I6737" s="324"/>
      <c r="J6737" s="295"/>
      <c r="K6737" s="296"/>
      <c r="L6737" s="296"/>
      <c r="M6737" s="296"/>
      <c r="N6737" s="296"/>
      <c r="O6737" s="296"/>
    </row>
    <row r="6738" spans="1:15" s="220" customFormat="1" ht="13.5" thickTop="1">
      <c r="A6738" s="221" t="s">
        <v>57</v>
      </c>
      <c r="B6738" s="447" t="s">
        <v>65</v>
      </c>
      <c r="C6738" s="222" t="s">
        <v>66</v>
      </c>
      <c r="D6738" s="223" t="s">
        <v>74</v>
      </c>
      <c r="E6738" s="224" t="s">
        <v>100</v>
      </c>
      <c r="F6738" s="224" t="s">
        <v>79</v>
      </c>
      <c r="G6738" s="225" t="s">
        <v>70</v>
      </c>
      <c r="I6738" s="325"/>
      <c r="J6738" s="226"/>
      <c r="O6738" s="296"/>
    </row>
    <row r="6739" spans="1:15">
      <c r="A6739" s="227" t="str">
        <f t="shared" ref="A6739:A6750" si="1227">IF(I6739=0,"-",VLOOKUP(I6739,EQUIPOS,2,FALSE))</f>
        <v>-</v>
      </c>
      <c r="B6739" s="228"/>
      <c r="C6739" s="228"/>
      <c r="D6739" s="194"/>
      <c r="E6739" s="229">
        <f t="shared" ref="E6739:E6750" si="1228">IF(I6739=0,0,VLOOKUP(I6739,EQUIPOS,4,FALSE))</f>
        <v>0</v>
      </c>
      <c r="F6739" s="230">
        <f t="shared" ref="F6739:F6750" si="1229">IF(D6739=0,0,E6739/D6739)</f>
        <v>0</v>
      </c>
      <c r="G6739" s="231"/>
      <c r="I6739" s="283"/>
    </row>
    <row r="6740" spans="1:15">
      <c r="A6740" s="227" t="str">
        <f t="shared" si="1227"/>
        <v>-</v>
      </c>
      <c r="B6740" s="228"/>
      <c r="C6740" s="228"/>
      <c r="D6740" s="194"/>
      <c r="E6740" s="229">
        <f t="shared" si="1228"/>
        <v>0</v>
      </c>
      <c r="F6740" s="230">
        <f t="shared" si="1229"/>
        <v>0</v>
      </c>
      <c r="G6740" s="232"/>
      <c r="I6740" s="283"/>
    </row>
    <row r="6741" spans="1:15">
      <c r="A6741" s="227" t="str">
        <f t="shared" si="1227"/>
        <v>-</v>
      </c>
      <c r="B6741" s="228"/>
      <c r="C6741" s="228"/>
      <c r="D6741" s="194"/>
      <c r="E6741" s="229">
        <f t="shared" si="1228"/>
        <v>0</v>
      </c>
      <c r="F6741" s="230">
        <f t="shared" si="1229"/>
        <v>0</v>
      </c>
      <c r="G6741" s="232"/>
      <c r="I6741" s="283"/>
    </row>
    <row r="6742" spans="1:15">
      <c r="A6742" s="227" t="str">
        <f t="shared" si="1227"/>
        <v>-</v>
      </c>
      <c r="B6742" s="228"/>
      <c r="C6742" s="228"/>
      <c r="D6742" s="194"/>
      <c r="E6742" s="229">
        <f t="shared" si="1228"/>
        <v>0</v>
      </c>
      <c r="F6742" s="230">
        <f t="shared" si="1229"/>
        <v>0</v>
      </c>
      <c r="G6742" s="232"/>
      <c r="I6742" s="283"/>
    </row>
    <row r="6743" spans="1:15">
      <c r="A6743" s="227" t="str">
        <f t="shared" si="1227"/>
        <v>-</v>
      </c>
      <c r="B6743" s="228"/>
      <c r="C6743" s="228"/>
      <c r="D6743" s="194"/>
      <c r="E6743" s="229">
        <f t="shared" si="1228"/>
        <v>0</v>
      </c>
      <c r="F6743" s="230">
        <f t="shared" si="1229"/>
        <v>0</v>
      </c>
      <c r="G6743" s="232"/>
      <c r="I6743" s="283"/>
    </row>
    <row r="6744" spans="1:15">
      <c r="A6744" s="227" t="str">
        <f t="shared" si="1227"/>
        <v>-</v>
      </c>
      <c r="B6744" s="228"/>
      <c r="C6744" s="228"/>
      <c r="D6744" s="194"/>
      <c r="E6744" s="229">
        <f t="shared" si="1228"/>
        <v>0</v>
      </c>
      <c r="F6744" s="230">
        <f t="shared" si="1229"/>
        <v>0</v>
      </c>
      <c r="G6744" s="232"/>
      <c r="I6744" s="283"/>
    </row>
    <row r="6745" spans="1:15">
      <c r="A6745" s="227" t="str">
        <f t="shared" si="1227"/>
        <v>-</v>
      </c>
      <c r="B6745" s="228"/>
      <c r="C6745" s="228"/>
      <c r="D6745" s="194"/>
      <c r="E6745" s="229">
        <f t="shared" si="1228"/>
        <v>0</v>
      </c>
      <c r="F6745" s="230">
        <f t="shared" si="1229"/>
        <v>0</v>
      </c>
      <c r="G6745" s="232"/>
      <c r="I6745" s="283"/>
    </row>
    <row r="6746" spans="1:15">
      <c r="A6746" s="227" t="str">
        <f t="shared" si="1227"/>
        <v>-</v>
      </c>
      <c r="B6746" s="228"/>
      <c r="C6746" s="228"/>
      <c r="D6746" s="194"/>
      <c r="E6746" s="229">
        <f t="shared" si="1228"/>
        <v>0</v>
      </c>
      <c r="F6746" s="230">
        <f t="shared" si="1229"/>
        <v>0</v>
      </c>
      <c r="G6746" s="232"/>
      <c r="I6746" s="283"/>
    </row>
    <row r="6747" spans="1:15">
      <c r="A6747" s="227" t="str">
        <f t="shared" si="1227"/>
        <v>-</v>
      </c>
      <c r="B6747" s="228"/>
      <c r="C6747" s="228"/>
      <c r="D6747" s="194"/>
      <c r="E6747" s="229">
        <f t="shared" si="1228"/>
        <v>0</v>
      </c>
      <c r="F6747" s="230">
        <f t="shared" si="1229"/>
        <v>0</v>
      </c>
      <c r="G6747" s="232"/>
      <c r="I6747" s="283"/>
    </row>
    <row r="6748" spans="1:15">
      <c r="A6748" s="227" t="str">
        <f t="shared" si="1227"/>
        <v>-</v>
      </c>
      <c r="B6748" s="228"/>
      <c r="C6748" s="228"/>
      <c r="D6748" s="194"/>
      <c r="E6748" s="229">
        <f t="shared" si="1228"/>
        <v>0</v>
      </c>
      <c r="F6748" s="230">
        <f t="shared" si="1229"/>
        <v>0</v>
      </c>
      <c r="G6748" s="232"/>
      <c r="I6748" s="283"/>
    </row>
    <row r="6749" spans="1:15">
      <c r="A6749" s="227" t="str">
        <f t="shared" si="1227"/>
        <v>-</v>
      </c>
      <c r="B6749" s="228"/>
      <c r="C6749" s="228"/>
      <c r="D6749" s="194"/>
      <c r="E6749" s="229">
        <f t="shared" si="1228"/>
        <v>0</v>
      </c>
      <c r="F6749" s="230">
        <f t="shared" si="1229"/>
        <v>0</v>
      </c>
      <c r="G6749" s="232"/>
      <c r="I6749" s="283"/>
    </row>
    <row r="6750" spans="1:15">
      <c r="A6750" s="227" t="str">
        <f t="shared" si="1227"/>
        <v>-</v>
      </c>
      <c r="B6750" s="228"/>
      <c r="C6750" s="228"/>
      <c r="D6750" s="194"/>
      <c r="E6750" s="229">
        <f t="shared" si="1228"/>
        <v>0</v>
      </c>
      <c r="F6750" s="230">
        <f t="shared" si="1229"/>
        <v>0</v>
      </c>
      <c r="G6750" s="232"/>
      <c r="I6750" s="283"/>
    </row>
    <row r="6751" spans="1:15" ht="13.5" thickBot="1">
      <c r="A6751" s="234"/>
      <c r="B6751" s="456"/>
      <c r="C6751" s="235"/>
      <c r="D6751" s="237"/>
      <c r="E6751" s="237"/>
      <c r="F6751" s="238" t="s">
        <v>80</v>
      </c>
      <c r="G6751" s="239">
        <f>SUM(F6739:F6750)</f>
        <v>0</v>
      </c>
      <c r="I6751" s="326"/>
    </row>
    <row r="6752" spans="1:15" ht="13.5" thickTop="1">
      <c r="A6752" s="240" t="s">
        <v>67</v>
      </c>
      <c r="B6752" s="446"/>
      <c r="C6752" s="241"/>
      <c r="D6752" s="243"/>
      <c r="E6752" s="243"/>
      <c r="F6752" s="242"/>
      <c r="G6752" s="244"/>
      <c r="I6752" s="326"/>
    </row>
    <row r="6753" spans="1:15" s="220" customFormat="1" ht="26">
      <c r="A6753" s="245" t="s">
        <v>57</v>
      </c>
      <c r="B6753" s="455"/>
      <c r="C6753" s="247" t="s">
        <v>58</v>
      </c>
      <c r="D6753" s="316" t="s">
        <v>68</v>
      </c>
      <c r="E6753" s="248" t="s">
        <v>69</v>
      </c>
      <c r="F6753" s="249" t="s">
        <v>79</v>
      </c>
      <c r="G6753" s="250" t="s">
        <v>70</v>
      </c>
      <c r="I6753" s="325"/>
      <c r="J6753" s="226"/>
      <c r="O6753" s="296"/>
    </row>
    <row r="6754" spans="1:15">
      <c r="A6754" s="748" t="str">
        <f t="shared" ref="A6754:A6765" si="1230">IF(I6754=0,"",VLOOKUP(I6754,MATERIALES,2,FALSE))</f>
        <v/>
      </c>
      <c r="B6754" s="749"/>
      <c r="C6754" s="251" t="str">
        <f t="shared" ref="C6754:C6762" si="1231">IF(I6754=0,"",VLOOKUP(I6754,MATERIALES,3,FALSE))</f>
        <v/>
      </c>
      <c r="D6754" s="194"/>
      <c r="E6754" s="252">
        <f t="shared" ref="E6754:E6765" si="1232">IF(I6754=0,0,VLOOKUP(I6754,MATERIALES,4,FALSE))</f>
        <v>0</v>
      </c>
      <c r="F6754" s="230">
        <f>D6754*E6754</f>
        <v>0</v>
      </c>
      <c r="G6754" s="231"/>
      <c r="I6754" s="283"/>
    </row>
    <row r="6755" spans="1:15">
      <c r="A6755" s="748" t="str">
        <f t="shared" si="1230"/>
        <v/>
      </c>
      <c r="B6755" s="749"/>
      <c r="C6755" s="251" t="str">
        <f t="shared" si="1231"/>
        <v/>
      </c>
      <c r="D6755" s="194"/>
      <c r="E6755" s="252">
        <f t="shared" si="1232"/>
        <v>0</v>
      </c>
      <c r="F6755" s="230">
        <f t="shared" ref="F6755:F6765" si="1233">D6755*E6755</f>
        <v>0</v>
      </c>
      <c r="G6755" s="232"/>
      <c r="I6755" s="283"/>
    </row>
    <row r="6756" spans="1:15">
      <c r="A6756" s="748" t="str">
        <f t="shared" si="1230"/>
        <v/>
      </c>
      <c r="B6756" s="749"/>
      <c r="C6756" s="251" t="str">
        <f t="shared" si="1231"/>
        <v/>
      </c>
      <c r="D6756" s="194"/>
      <c r="E6756" s="252">
        <f t="shared" si="1232"/>
        <v>0</v>
      </c>
      <c r="F6756" s="230">
        <f t="shared" si="1233"/>
        <v>0</v>
      </c>
      <c r="G6756" s="232"/>
      <c r="I6756" s="283"/>
    </row>
    <row r="6757" spans="1:15">
      <c r="A6757" s="748" t="str">
        <f t="shared" si="1230"/>
        <v/>
      </c>
      <c r="B6757" s="749"/>
      <c r="C6757" s="251" t="str">
        <f t="shared" si="1231"/>
        <v/>
      </c>
      <c r="D6757" s="194"/>
      <c r="E6757" s="252">
        <f t="shared" si="1232"/>
        <v>0</v>
      </c>
      <c r="F6757" s="230">
        <f t="shared" si="1233"/>
        <v>0</v>
      </c>
      <c r="G6757" s="232"/>
      <c r="I6757" s="283"/>
    </row>
    <row r="6758" spans="1:15">
      <c r="A6758" s="748" t="str">
        <f t="shared" si="1230"/>
        <v/>
      </c>
      <c r="B6758" s="749"/>
      <c r="C6758" s="251" t="str">
        <f t="shared" si="1231"/>
        <v/>
      </c>
      <c r="D6758" s="194"/>
      <c r="E6758" s="252">
        <f t="shared" si="1232"/>
        <v>0</v>
      </c>
      <c r="F6758" s="230">
        <f t="shared" si="1233"/>
        <v>0</v>
      </c>
      <c r="G6758" s="232"/>
      <c r="I6758" s="283"/>
    </row>
    <row r="6759" spans="1:15">
      <c r="A6759" s="748" t="str">
        <f t="shared" si="1230"/>
        <v/>
      </c>
      <c r="B6759" s="749"/>
      <c r="C6759" s="251" t="str">
        <f t="shared" si="1231"/>
        <v/>
      </c>
      <c r="D6759" s="194"/>
      <c r="E6759" s="252">
        <f t="shared" si="1232"/>
        <v>0</v>
      </c>
      <c r="F6759" s="230">
        <f t="shared" si="1233"/>
        <v>0</v>
      </c>
      <c r="G6759" s="232"/>
      <c r="I6759" s="283"/>
    </row>
    <row r="6760" spans="1:15">
      <c r="A6760" s="748" t="str">
        <f t="shared" si="1230"/>
        <v/>
      </c>
      <c r="B6760" s="749"/>
      <c r="C6760" s="251" t="str">
        <f t="shared" si="1231"/>
        <v/>
      </c>
      <c r="D6760" s="194"/>
      <c r="E6760" s="252">
        <f t="shared" si="1232"/>
        <v>0</v>
      </c>
      <c r="F6760" s="230">
        <f t="shared" si="1233"/>
        <v>0</v>
      </c>
      <c r="G6760" s="232"/>
      <c r="I6760" s="283"/>
    </row>
    <row r="6761" spans="1:15">
      <c r="A6761" s="748" t="str">
        <f t="shared" si="1230"/>
        <v/>
      </c>
      <c r="B6761" s="749"/>
      <c r="C6761" s="251" t="str">
        <f t="shared" si="1231"/>
        <v/>
      </c>
      <c r="D6761" s="194"/>
      <c r="E6761" s="252">
        <f t="shared" si="1232"/>
        <v>0</v>
      </c>
      <c r="F6761" s="230">
        <f t="shared" si="1233"/>
        <v>0</v>
      </c>
      <c r="G6761" s="253"/>
      <c r="I6761" s="283"/>
    </row>
    <row r="6762" spans="1:15">
      <c r="A6762" s="748" t="str">
        <f t="shared" si="1230"/>
        <v/>
      </c>
      <c r="B6762" s="749"/>
      <c r="C6762" s="251" t="str">
        <f t="shared" si="1231"/>
        <v/>
      </c>
      <c r="D6762" s="194"/>
      <c r="E6762" s="252">
        <f t="shared" si="1232"/>
        <v>0</v>
      </c>
      <c r="F6762" s="230">
        <f t="shared" si="1233"/>
        <v>0</v>
      </c>
      <c r="G6762" s="232"/>
      <c r="I6762" s="283"/>
    </row>
    <row r="6763" spans="1:15">
      <c r="A6763" s="748" t="str">
        <f t="shared" si="1230"/>
        <v/>
      </c>
      <c r="B6763" s="749"/>
      <c r="C6763" s="251"/>
      <c r="D6763" s="194"/>
      <c r="E6763" s="252">
        <f t="shared" si="1232"/>
        <v>0</v>
      </c>
      <c r="F6763" s="230">
        <f t="shared" si="1233"/>
        <v>0</v>
      </c>
      <c r="G6763" s="232"/>
      <c r="I6763" s="283"/>
    </row>
    <row r="6764" spans="1:15">
      <c r="A6764" s="748" t="str">
        <f t="shared" si="1230"/>
        <v/>
      </c>
      <c r="B6764" s="749"/>
      <c r="C6764" s="251"/>
      <c r="D6764" s="194"/>
      <c r="E6764" s="252">
        <f t="shared" si="1232"/>
        <v>0</v>
      </c>
      <c r="F6764" s="230">
        <f t="shared" si="1233"/>
        <v>0</v>
      </c>
      <c r="G6764" s="232"/>
      <c r="I6764" s="283"/>
    </row>
    <row r="6765" spans="1:15">
      <c r="A6765" s="748" t="str">
        <f t="shared" si="1230"/>
        <v/>
      </c>
      <c r="B6765" s="749"/>
      <c r="C6765" s="251" t="str">
        <f t="shared" ref="C6765" si="1234">IF(I6765=0,"",VLOOKUP(I6765,MATERIALES,3,FALSE))</f>
        <v/>
      </c>
      <c r="D6765" s="194"/>
      <c r="E6765" s="252">
        <f t="shared" si="1232"/>
        <v>0</v>
      </c>
      <c r="F6765" s="230">
        <f t="shared" si="1233"/>
        <v>0</v>
      </c>
      <c r="G6765" s="233"/>
      <c r="I6765" s="283"/>
    </row>
    <row r="6766" spans="1:15" ht="26.25" customHeight="1" thickBot="1">
      <c r="A6766" s="214"/>
      <c r="B6766" s="438"/>
      <c r="C6766" s="215"/>
      <c r="D6766" s="217"/>
      <c r="E6766" s="254"/>
      <c r="F6766" s="255" t="s">
        <v>81</v>
      </c>
      <c r="G6766" s="253">
        <f>ROUND(SUM(F6754:F6765),0)</f>
        <v>0</v>
      </c>
      <c r="I6766" s="326"/>
    </row>
    <row r="6767" spans="1:15" ht="14" thickTop="1" thickBot="1">
      <c r="A6767" s="256" t="s">
        <v>72</v>
      </c>
      <c r="B6767" s="445"/>
      <c r="C6767" s="257"/>
      <c r="D6767" s="259"/>
      <c r="E6767" s="259"/>
      <c r="F6767" s="258"/>
      <c r="G6767" s="260"/>
      <c r="I6767" s="326"/>
    </row>
    <row r="6768" spans="1:15" ht="13.5" thickTop="1">
      <c r="A6768" s="245" t="s">
        <v>57</v>
      </c>
      <c r="B6768" s="455"/>
      <c r="C6768" s="248" t="s">
        <v>71</v>
      </c>
      <c r="D6768" s="316" t="s">
        <v>75</v>
      </c>
      <c r="E6768" s="248" t="s">
        <v>98</v>
      </c>
      <c r="F6768" s="249" t="s">
        <v>79</v>
      </c>
      <c r="G6768" s="250" t="s">
        <v>70</v>
      </c>
      <c r="I6768" s="326"/>
    </row>
    <row r="6769" spans="1:9">
      <c r="A6769" s="748" t="str">
        <f>IF(I6769=0,"",VLOOKUP(I6769,EQUIPOS,2,FALSE))</f>
        <v/>
      </c>
      <c r="B6769" s="749"/>
      <c r="C6769" s="195"/>
      <c r="D6769" s="194"/>
      <c r="E6769" s="252">
        <f>IF(I6769=0,0,VLOOKUP(I6769,EQUIPOS,4,FALSE))</f>
        <v>0</v>
      </c>
      <c r="F6769" s="230">
        <f>C6769*D6769*E6769</f>
        <v>0</v>
      </c>
      <c r="G6769" s="231"/>
      <c r="I6769" s="283"/>
    </row>
    <row r="6770" spans="1:9">
      <c r="A6770" s="748" t="str">
        <f>IF(I6770=0,"",VLOOKUP(I6770,EQUIPOS,2,FALSE))</f>
        <v/>
      </c>
      <c r="B6770" s="749"/>
      <c r="C6770" s="195"/>
      <c r="D6770" s="194"/>
      <c r="E6770" s="252">
        <f>IF(I6770=0,0,VLOOKUP(I6770,EQUIPOS,4,FALSE))</f>
        <v>0</v>
      </c>
      <c r="F6770" s="230">
        <f t="shared" ref="F6770:F6773" si="1235">C6770*D6770*E6770</f>
        <v>0</v>
      </c>
      <c r="G6770" s="232"/>
      <c r="I6770" s="283"/>
    </row>
    <row r="6771" spans="1:9">
      <c r="A6771" s="748" t="str">
        <f>IF(I6771=0,"",VLOOKUP(I6771,EQUIPOS,2,FALSE))</f>
        <v/>
      </c>
      <c r="B6771" s="749"/>
      <c r="C6771" s="195"/>
      <c r="D6771" s="194"/>
      <c r="E6771" s="252">
        <f>IF(I6771=0,0,VLOOKUP(I6771,EQUIPOS,4,FALSE))</f>
        <v>0</v>
      </c>
      <c r="F6771" s="230">
        <f t="shared" si="1235"/>
        <v>0</v>
      </c>
      <c r="G6771" s="232"/>
      <c r="I6771" s="283"/>
    </row>
    <row r="6772" spans="1:9">
      <c r="A6772" s="748" t="str">
        <f>IF(I6772=0,"",VLOOKUP(I6772,EQUIPOS,2,FALSE))</f>
        <v/>
      </c>
      <c r="B6772" s="749"/>
      <c r="C6772" s="195"/>
      <c r="D6772" s="194"/>
      <c r="E6772" s="252">
        <f>IF(I6772=0,0,VLOOKUP(I6772,EQUIPOS,4,FALSE))</f>
        <v>0</v>
      </c>
      <c r="F6772" s="230">
        <f t="shared" si="1235"/>
        <v>0</v>
      </c>
      <c r="G6772" s="232"/>
      <c r="I6772" s="283"/>
    </row>
    <row r="6773" spans="1:9">
      <c r="A6773" s="748" t="str">
        <f>IF(I6773=0,"",VLOOKUP(I6773,EQUIPOS,2,FALSE))</f>
        <v/>
      </c>
      <c r="B6773" s="749"/>
      <c r="C6773" s="195"/>
      <c r="D6773" s="194"/>
      <c r="E6773" s="252">
        <f>IF(I6773=0,0,VLOOKUP(I6773,EQUIPOS,4,FALSE))</f>
        <v>0</v>
      </c>
      <c r="F6773" s="230">
        <f t="shared" si="1235"/>
        <v>0</v>
      </c>
      <c r="G6773" s="233"/>
      <c r="I6773" s="283"/>
    </row>
    <row r="6774" spans="1:9" ht="30.75" customHeight="1" thickBot="1">
      <c r="A6774" s="234"/>
      <c r="B6774" s="456"/>
      <c r="C6774" s="235"/>
      <c r="D6774" s="237"/>
      <c r="E6774" s="261"/>
      <c r="F6774" s="238" t="s">
        <v>82</v>
      </c>
      <c r="G6774" s="262">
        <f>ROUND(SUM(F6769:F6773),0)</f>
        <v>0</v>
      </c>
      <c r="I6774" s="326"/>
    </row>
    <row r="6775" spans="1:9" ht="13.5" thickTop="1">
      <c r="A6775" s="240" t="s">
        <v>73</v>
      </c>
      <c r="B6775" s="446"/>
      <c r="C6775" s="241"/>
      <c r="D6775" s="243"/>
      <c r="E6775" s="243"/>
      <c r="F6775" s="242"/>
      <c r="G6775" s="244"/>
      <c r="I6775" s="326"/>
    </row>
    <row r="6776" spans="1:9" ht="26">
      <c r="A6776" s="245" t="s">
        <v>57</v>
      </c>
      <c r="B6776" s="454" t="s">
        <v>58</v>
      </c>
      <c r="C6776" s="247" t="s">
        <v>68</v>
      </c>
      <c r="D6776" s="316" t="s">
        <v>74</v>
      </c>
      <c r="E6776" s="248" t="s">
        <v>69</v>
      </c>
      <c r="F6776" s="249" t="s">
        <v>79</v>
      </c>
      <c r="G6776" s="250" t="s">
        <v>70</v>
      </c>
      <c r="H6776" s="220"/>
      <c r="I6776" s="325"/>
    </row>
    <row r="6777" spans="1:9">
      <c r="A6777" s="263" t="str">
        <f t="shared" ref="A6777:A6788" si="1236">IF(I6777=0,"",VLOOKUP(I6777,MANOOBRA,2,FALSE))</f>
        <v/>
      </c>
      <c r="B6777" s="444" t="str">
        <f t="shared" ref="B6777:B6788" si="1237">IF(I6777=0,"",VLOOKUP(I6777,MANOOBRA,3,FALSE))</f>
        <v/>
      </c>
      <c r="C6777" s="195"/>
      <c r="D6777" s="466"/>
      <c r="E6777" s="252">
        <f t="shared" ref="E6777:E6788" si="1238">IF(I6777=0,0,VLOOKUP(I6777,MANOOBRA,4,FALSE))</f>
        <v>0</v>
      </c>
      <c r="F6777" s="230">
        <f>IF(D6777=0,0,C6777*E6777/D6777)</f>
        <v>0</v>
      </c>
      <c r="G6777" s="231"/>
      <c r="I6777" s="283"/>
    </row>
    <row r="6778" spans="1:9">
      <c r="A6778" s="263" t="str">
        <f t="shared" si="1236"/>
        <v/>
      </c>
      <c r="B6778" s="444" t="str">
        <f t="shared" si="1237"/>
        <v/>
      </c>
      <c r="C6778" s="195"/>
      <c r="D6778" s="466"/>
      <c r="E6778" s="252">
        <f t="shared" si="1238"/>
        <v>0</v>
      </c>
      <c r="F6778" s="230">
        <f t="shared" ref="F6778:F6788" si="1239">IF(D6778=0,0,C6778*E6778/D6778)</f>
        <v>0</v>
      </c>
      <c r="G6778" s="232"/>
      <c r="I6778" s="283"/>
    </row>
    <row r="6779" spans="1:9">
      <c r="A6779" s="263" t="str">
        <f t="shared" si="1236"/>
        <v/>
      </c>
      <c r="B6779" s="444" t="str">
        <f t="shared" si="1237"/>
        <v/>
      </c>
      <c r="C6779" s="195"/>
      <c r="D6779" s="309"/>
      <c r="E6779" s="252">
        <f t="shared" si="1238"/>
        <v>0</v>
      </c>
      <c r="F6779" s="230">
        <f t="shared" si="1239"/>
        <v>0</v>
      </c>
      <c r="G6779" s="232"/>
      <c r="I6779" s="283"/>
    </row>
    <row r="6780" spans="1:9">
      <c r="A6780" s="263" t="str">
        <f t="shared" si="1236"/>
        <v/>
      </c>
      <c r="B6780" s="444" t="str">
        <f t="shared" si="1237"/>
        <v/>
      </c>
      <c r="C6780" s="195"/>
      <c r="D6780" s="195"/>
      <c r="E6780" s="252">
        <f t="shared" si="1238"/>
        <v>0</v>
      </c>
      <c r="F6780" s="230">
        <f t="shared" si="1239"/>
        <v>0</v>
      </c>
      <c r="G6780" s="232"/>
      <c r="I6780" s="283"/>
    </row>
    <row r="6781" spans="1:9">
      <c r="A6781" s="263" t="str">
        <f t="shared" si="1236"/>
        <v/>
      </c>
      <c r="B6781" s="444" t="str">
        <f t="shared" si="1237"/>
        <v/>
      </c>
      <c r="C6781" s="195"/>
      <c r="D6781" s="195"/>
      <c r="E6781" s="252">
        <f t="shared" si="1238"/>
        <v>0</v>
      </c>
      <c r="F6781" s="230">
        <f t="shared" si="1239"/>
        <v>0</v>
      </c>
      <c r="G6781" s="232"/>
      <c r="I6781" s="283"/>
    </row>
    <row r="6782" spans="1:9">
      <c r="A6782" s="263" t="str">
        <f t="shared" si="1236"/>
        <v/>
      </c>
      <c r="B6782" s="444" t="str">
        <f t="shared" si="1237"/>
        <v/>
      </c>
      <c r="C6782" s="195"/>
      <c r="D6782" s="195"/>
      <c r="E6782" s="252">
        <f t="shared" si="1238"/>
        <v>0</v>
      </c>
      <c r="F6782" s="230">
        <f t="shared" si="1239"/>
        <v>0</v>
      </c>
      <c r="G6782" s="232"/>
      <c r="I6782" s="283"/>
    </row>
    <row r="6783" spans="1:9">
      <c r="A6783" s="263" t="str">
        <f t="shared" si="1236"/>
        <v/>
      </c>
      <c r="B6783" s="444" t="str">
        <f t="shared" si="1237"/>
        <v/>
      </c>
      <c r="C6783" s="195"/>
      <c r="D6783" s="195"/>
      <c r="E6783" s="252">
        <f t="shared" si="1238"/>
        <v>0</v>
      </c>
      <c r="F6783" s="230">
        <f t="shared" si="1239"/>
        <v>0</v>
      </c>
      <c r="G6783" s="232"/>
      <c r="I6783" s="283"/>
    </row>
    <row r="6784" spans="1:9">
      <c r="A6784" s="263" t="str">
        <f t="shared" si="1236"/>
        <v/>
      </c>
      <c r="B6784" s="444" t="str">
        <f t="shared" si="1237"/>
        <v/>
      </c>
      <c r="C6784" s="195"/>
      <c r="D6784" s="195"/>
      <c r="E6784" s="252">
        <f t="shared" si="1238"/>
        <v>0</v>
      </c>
      <c r="F6784" s="230">
        <f t="shared" si="1239"/>
        <v>0</v>
      </c>
      <c r="G6784" s="232"/>
      <c r="I6784" s="283"/>
    </row>
    <row r="6785" spans="1:16">
      <c r="A6785" s="263" t="str">
        <f t="shared" si="1236"/>
        <v/>
      </c>
      <c r="B6785" s="444" t="str">
        <f t="shared" si="1237"/>
        <v/>
      </c>
      <c r="C6785" s="195"/>
      <c r="D6785" s="195"/>
      <c r="E6785" s="252">
        <f t="shared" si="1238"/>
        <v>0</v>
      </c>
      <c r="F6785" s="230">
        <f t="shared" si="1239"/>
        <v>0</v>
      </c>
      <c r="G6785" s="232"/>
      <c r="I6785" s="283"/>
    </row>
    <row r="6786" spans="1:16">
      <c r="A6786" s="263" t="str">
        <f t="shared" si="1236"/>
        <v/>
      </c>
      <c r="B6786" s="444" t="str">
        <f t="shared" si="1237"/>
        <v/>
      </c>
      <c r="C6786" s="195"/>
      <c r="D6786" s="195"/>
      <c r="E6786" s="252">
        <f t="shared" si="1238"/>
        <v>0</v>
      </c>
      <c r="F6786" s="230">
        <f t="shared" si="1239"/>
        <v>0</v>
      </c>
      <c r="G6786" s="232"/>
      <c r="I6786" s="283"/>
    </row>
    <row r="6787" spans="1:16">
      <c r="A6787" s="263" t="str">
        <f t="shared" si="1236"/>
        <v/>
      </c>
      <c r="B6787" s="444" t="str">
        <f t="shared" si="1237"/>
        <v/>
      </c>
      <c r="C6787" s="195"/>
      <c r="D6787" s="195"/>
      <c r="E6787" s="252">
        <f t="shared" si="1238"/>
        <v>0</v>
      </c>
      <c r="F6787" s="230">
        <f t="shared" si="1239"/>
        <v>0</v>
      </c>
      <c r="G6787" s="232"/>
      <c r="I6787" s="283"/>
    </row>
    <row r="6788" spans="1:16">
      <c r="A6788" s="263" t="str">
        <f t="shared" si="1236"/>
        <v/>
      </c>
      <c r="B6788" s="444" t="str">
        <f t="shared" si="1237"/>
        <v/>
      </c>
      <c r="C6788" s="195"/>
      <c r="D6788" s="195"/>
      <c r="E6788" s="252">
        <f t="shared" si="1238"/>
        <v>0</v>
      </c>
      <c r="F6788" s="230">
        <f t="shared" si="1239"/>
        <v>0</v>
      </c>
      <c r="G6788" s="233"/>
      <c r="I6788" s="283"/>
    </row>
    <row r="6789" spans="1:16" ht="31.5" customHeight="1" thickBot="1">
      <c r="A6789" s="234"/>
      <c r="B6789" s="456"/>
      <c r="C6789" s="235"/>
      <c r="D6789" s="237"/>
      <c r="E6789" s="237"/>
      <c r="F6789" s="238" t="s">
        <v>83</v>
      </c>
      <c r="G6789" s="262">
        <f>ROUND(SUM(F6777:F6788),0)</f>
        <v>0</v>
      </c>
      <c r="I6789" s="326"/>
    </row>
    <row r="6790" spans="1:16" ht="13.5" thickTop="1">
      <c r="A6790" s="186" t="s">
        <v>76</v>
      </c>
      <c r="B6790" s="446"/>
      <c r="C6790" s="241"/>
      <c r="D6790" s="243"/>
      <c r="E6790" s="243"/>
      <c r="F6790" s="242"/>
      <c r="G6790" s="244"/>
      <c r="I6790" s="326"/>
    </row>
    <row r="6791" spans="1:16">
      <c r="A6791" s="245" t="s">
        <v>57</v>
      </c>
      <c r="B6791" s="455"/>
      <c r="C6791" s="246"/>
      <c r="D6791" s="317"/>
      <c r="E6791" s="248" t="s">
        <v>77</v>
      </c>
      <c r="F6791" s="249" t="s">
        <v>78</v>
      </c>
      <c r="G6791" s="264" t="s">
        <v>77</v>
      </c>
      <c r="H6791" s="220"/>
      <c r="I6791" s="325"/>
    </row>
    <row r="6792" spans="1:16">
      <c r="A6792" s="185" t="s">
        <v>87</v>
      </c>
      <c r="B6792" s="453"/>
      <c r="C6792" s="265"/>
      <c r="D6792" s="318"/>
      <c r="E6792" s="229">
        <f>ROUND(SUM(G6751,G6766,G6774,G6789),2)</f>
        <v>0</v>
      </c>
      <c r="F6792" s="266">
        <f>A</f>
        <v>0</v>
      </c>
      <c r="G6792" s="267">
        <f>E6792*F6792</f>
        <v>0</v>
      </c>
      <c r="I6792" s="326"/>
    </row>
    <row r="6793" spans="1:16">
      <c r="A6793" s="185" t="s">
        <v>85</v>
      </c>
      <c r="B6793" s="453"/>
      <c r="C6793" s="265"/>
      <c r="D6793" s="318"/>
      <c r="E6793" s="229">
        <f>SUM(G6751,G6766,G6774,G6789)</f>
        <v>0</v>
      </c>
      <c r="F6793" s="266">
        <f>I</f>
        <v>0</v>
      </c>
      <c r="G6793" s="267">
        <f>E6793*F6793</f>
        <v>0</v>
      </c>
      <c r="I6793" s="326"/>
    </row>
    <row r="6794" spans="1:16">
      <c r="A6794" s="185" t="s">
        <v>86</v>
      </c>
      <c r="B6794" s="453"/>
      <c r="C6794" s="265"/>
      <c r="D6794" s="318"/>
      <c r="E6794" s="229">
        <f>SUM(G6751,G6766,G6774,G6789)</f>
        <v>0</v>
      </c>
      <c r="F6794" s="266">
        <f>U</f>
        <v>0</v>
      </c>
      <c r="G6794" s="267">
        <f>E6794*F6794</f>
        <v>0</v>
      </c>
      <c r="I6794" s="326"/>
    </row>
    <row r="6795" spans="1:16" ht="33" customHeight="1" thickBot="1">
      <c r="A6795" s="234"/>
      <c r="B6795" s="456"/>
      <c r="C6795" s="235"/>
      <c r="D6795" s="237"/>
      <c r="E6795" s="237"/>
      <c r="F6795" s="268" t="s">
        <v>84</v>
      </c>
      <c r="G6795" s="262">
        <f>SUM(G6792:G6794)</f>
        <v>0</v>
      </c>
      <c r="I6795" s="326"/>
      <c r="J6795" s="295"/>
      <c r="K6795" s="296"/>
      <c r="L6795" s="296"/>
      <c r="M6795" s="296"/>
      <c r="N6795" s="296"/>
      <c r="O6795" s="296"/>
    </row>
    <row r="6796" spans="1:16" s="211" customFormat="1" ht="14" thickTop="1" thickBot="1">
      <c r="A6796" s="269"/>
      <c r="B6796" s="443"/>
      <c r="C6796" s="270"/>
      <c r="D6796" s="319"/>
      <c r="E6796" s="271" t="s">
        <v>89</v>
      </c>
      <c r="F6796" s="272"/>
      <c r="G6796" s="273">
        <f>ROUND(SUM(G6751,G6766,G6774,G6789,G6795),0)</f>
        <v>0</v>
      </c>
      <c r="I6796" s="327"/>
      <c r="J6796" s="212">
        <f>B6735</f>
        <v>18.899999999999999</v>
      </c>
      <c r="K6796" s="274">
        <f>E6792</f>
        <v>0</v>
      </c>
      <c r="L6796" s="294">
        <f>G6792</f>
        <v>0</v>
      </c>
      <c r="M6796" s="294">
        <f>G6793</f>
        <v>0</v>
      </c>
      <c r="N6796" s="294">
        <f>G6794</f>
        <v>0</v>
      </c>
      <c r="O6796" s="299">
        <f>SUM(K6796:N6796)</f>
        <v>0</v>
      </c>
      <c r="P6796" s="294"/>
    </row>
    <row r="6797" spans="1:16" ht="13.5" thickTop="1">
      <c r="A6797" s="275" t="s">
        <v>97</v>
      </c>
      <c r="B6797" s="438"/>
      <c r="C6797" s="215"/>
      <c r="D6797" s="217"/>
      <c r="E6797" s="217"/>
      <c r="F6797" s="216"/>
      <c r="G6797" s="219"/>
      <c r="I6797" s="326"/>
      <c r="P6797" s="294"/>
    </row>
    <row r="6798" spans="1:16">
      <c r="A6798" s="275"/>
      <c r="B6798" s="452"/>
      <c r="C6798" s="276"/>
      <c r="D6798" s="320"/>
      <c r="E6798" s="217"/>
      <c r="F6798" s="216"/>
      <c r="G6798" s="277">
        <f ca="1">TODAY()</f>
        <v>44839</v>
      </c>
      <c r="I6798" s="326"/>
      <c r="P6798" s="294"/>
    </row>
    <row r="6799" spans="1:16" ht="13.5" thickBot="1">
      <c r="A6799" s="234"/>
      <c r="B6799" s="456"/>
      <c r="C6799" s="235"/>
      <c r="D6799" s="237"/>
      <c r="E6799" s="237"/>
      <c r="F6799" s="236"/>
      <c r="G6799" s="278"/>
      <c r="I6799" s="326"/>
      <c r="P6799" s="294"/>
    </row>
    <row r="6800" spans="1:16" s="199" customFormat="1" ht="13.5" thickTop="1">
      <c r="A6800" s="196" t="s">
        <v>109</v>
      </c>
      <c r="B6800" s="458"/>
      <c r="C6800" s="196"/>
      <c r="D6800" s="198"/>
      <c r="E6800" s="198"/>
      <c r="F6800" s="197"/>
      <c r="G6800" s="197"/>
      <c r="I6800" s="321"/>
      <c r="J6800" s="200"/>
      <c r="O6800" s="297"/>
    </row>
    <row r="6801" spans="1:15" s="199" customFormat="1">
      <c r="A6801" s="196" t="str">
        <f>CONCATENATE('Prestaciones y AIU'!A7372," ANALISIS DE PRECIOS UNITARIOS")</f>
        <v xml:space="preserve"> ANALISIS DE PRECIOS UNITARIOS</v>
      </c>
      <c r="B6801" s="458"/>
      <c r="C6801" s="196"/>
      <c r="D6801" s="198"/>
      <c r="E6801" s="198"/>
      <c r="F6801" s="197"/>
      <c r="G6801" s="197"/>
      <c r="I6801" s="321"/>
      <c r="J6801" s="200"/>
      <c r="O6801" s="297"/>
    </row>
    <row r="6802" spans="1:15" s="199" customFormat="1">
      <c r="A6802" s="196" t="str">
        <f>Objeto_LIC</f>
        <v>OPTIMIZACION DEL SISTEMA DE ABASTECIMIENTO (ADUCCION, PRETRATAMIENTO Y CONDUCCION) DEL MUNICPIO DE TAME, DEPARTAMENTO DE ARAUCA</v>
      </c>
      <c r="B6802" s="458"/>
      <c r="C6802" s="196"/>
      <c r="D6802" s="198"/>
      <c r="E6802" s="198"/>
      <c r="F6802" s="197"/>
      <c r="G6802" s="197"/>
      <c r="I6802" s="321"/>
      <c r="J6802" s="200"/>
      <c r="O6802" s="297"/>
    </row>
    <row r="6803" spans="1:15" s="199" customFormat="1">
      <c r="A6803" s="196"/>
      <c r="B6803" s="458"/>
      <c r="C6803" s="196"/>
      <c r="D6803" s="198"/>
      <c r="E6803" s="198"/>
      <c r="F6803" s="197"/>
      <c r="G6803" s="197"/>
      <c r="I6803" s="321"/>
      <c r="J6803" s="200"/>
      <c r="O6803" s="297"/>
    </row>
    <row r="6804" spans="1:15" ht="13.5" thickBot="1">
      <c r="A6804" s="201"/>
      <c r="B6804" s="448"/>
      <c r="C6804" s="201"/>
      <c r="D6804" s="203"/>
      <c r="E6804" s="203"/>
      <c r="F6804" s="202"/>
      <c r="G6804" s="202"/>
    </row>
    <row r="6805" spans="1:15" s="211" customFormat="1" ht="13.5" thickTop="1">
      <c r="A6805" s="206"/>
      <c r="B6805" s="457"/>
      <c r="C6805" s="207"/>
      <c r="D6805" s="209"/>
      <c r="E6805" s="209"/>
      <c r="F6805" s="208"/>
      <c r="G6805" s="210" t="s">
        <v>110</v>
      </c>
      <c r="I6805" s="323"/>
      <c r="J6805" s="212"/>
      <c r="O6805" s="297"/>
    </row>
    <row r="6806" spans="1:15">
      <c r="A6806" s="213" t="s">
        <v>62</v>
      </c>
      <c r="B6806" s="750">
        <f>Proponente</f>
        <v>0</v>
      </c>
      <c r="C6806" s="750"/>
      <c r="D6806" s="750"/>
      <c r="E6806" s="750"/>
      <c r="F6806" s="750"/>
      <c r="G6806" s="751"/>
    </row>
    <row r="6807" spans="1:15" ht="12.75" customHeight="1">
      <c r="A6807" s="213" t="s">
        <v>63</v>
      </c>
      <c r="B6807" s="449" t="s">
        <v>190</v>
      </c>
      <c r="C6807" s="750" t="e">
        <f>VLOOKUP(B6807,Presupuesto!$A$4:$B$106,2,FALSE)</f>
        <v>#N/A</v>
      </c>
      <c r="D6807" s="750"/>
      <c r="E6807" s="750"/>
      <c r="F6807" s="750"/>
      <c r="G6807" s="751"/>
    </row>
    <row r="6808" spans="1:15">
      <c r="A6808" s="214"/>
      <c r="B6808" s="438"/>
      <c r="C6808" s="215"/>
      <c r="D6808" s="217"/>
      <c r="E6808" s="217"/>
      <c r="F6808" s="218" t="s">
        <v>88</v>
      </c>
      <c r="G6808" s="755" t="s">
        <v>179</v>
      </c>
      <c r="H6808" s="750"/>
      <c r="I6808" s="750"/>
      <c r="J6808" s="750"/>
      <c r="K6808" s="751"/>
    </row>
    <row r="6809" spans="1:15" ht="13.5" thickBot="1">
      <c r="A6809" s="213" t="s">
        <v>64</v>
      </c>
      <c r="B6809" s="438"/>
      <c r="C6809" s="215"/>
      <c r="D6809" s="217"/>
      <c r="E6809" s="217"/>
      <c r="F6809" s="216"/>
      <c r="G6809" s="219"/>
      <c r="I6809" s="324"/>
      <c r="J6809" s="295"/>
      <c r="K6809" s="296"/>
      <c r="L6809" s="296"/>
      <c r="M6809" s="296"/>
      <c r="N6809" s="296"/>
      <c r="O6809" s="296"/>
    </row>
    <row r="6810" spans="1:15" s="220" customFormat="1" ht="13.5" thickTop="1">
      <c r="A6810" s="221" t="s">
        <v>57</v>
      </c>
      <c r="B6810" s="447" t="s">
        <v>65</v>
      </c>
      <c r="C6810" s="222" t="s">
        <v>66</v>
      </c>
      <c r="D6810" s="223" t="s">
        <v>74</v>
      </c>
      <c r="E6810" s="224" t="s">
        <v>100</v>
      </c>
      <c r="F6810" s="224" t="s">
        <v>79</v>
      </c>
      <c r="G6810" s="225" t="s">
        <v>70</v>
      </c>
      <c r="I6810" s="325"/>
      <c r="J6810" s="226"/>
      <c r="O6810" s="296"/>
    </row>
    <row r="6811" spans="1:15">
      <c r="A6811" s="227" t="str">
        <f t="shared" ref="A6811:A6822" si="1240">IF(I6811=0,"-",VLOOKUP(I6811,EQUIPOS,2,FALSE))</f>
        <v>-</v>
      </c>
      <c r="B6811" s="228"/>
      <c r="C6811" s="228"/>
      <c r="D6811" s="194"/>
      <c r="E6811" s="229">
        <f t="shared" ref="E6811:E6822" si="1241">IF(I6811=0,0,VLOOKUP(I6811,EQUIPOS,4,FALSE))</f>
        <v>0</v>
      </c>
      <c r="F6811" s="230">
        <f t="shared" ref="F6811:F6822" si="1242">IF(D6811=0,0,E6811/D6811)</f>
        <v>0</v>
      </c>
      <c r="G6811" s="231"/>
      <c r="I6811" s="283"/>
    </row>
    <row r="6812" spans="1:15">
      <c r="A6812" s="227" t="str">
        <f t="shared" si="1240"/>
        <v>-</v>
      </c>
      <c r="B6812" s="228"/>
      <c r="C6812" s="228"/>
      <c r="D6812" s="194"/>
      <c r="E6812" s="229">
        <f t="shared" si="1241"/>
        <v>0</v>
      </c>
      <c r="F6812" s="230">
        <f t="shared" si="1242"/>
        <v>0</v>
      </c>
      <c r="G6812" s="232"/>
      <c r="I6812" s="283"/>
    </row>
    <row r="6813" spans="1:15">
      <c r="A6813" s="227" t="str">
        <f t="shared" si="1240"/>
        <v>-</v>
      </c>
      <c r="B6813" s="228"/>
      <c r="C6813" s="228"/>
      <c r="D6813" s="194"/>
      <c r="E6813" s="229">
        <f t="shared" si="1241"/>
        <v>0</v>
      </c>
      <c r="F6813" s="230">
        <f t="shared" si="1242"/>
        <v>0</v>
      </c>
      <c r="G6813" s="232"/>
      <c r="I6813" s="283"/>
    </row>
    <row r="6814" spans="1:15">
      <c r="A6814" s="227" t="str">
        <f t="shared" si="1240"/>
        <v>-</v>
      </c>
      <c r="B6814" s="228"/>
      <c r="C6814" s="228"/>
      <c r="D6814" s="194"/>
      <c r="E6814" s="229">
        <f t="shared" si="1241"/>
        <v>0</v>
      </c>
      <c r="F6814" s="230">
        <f t="shared" si="1242"/>
        <v>0</v>
      </c>
      <c r="G6814" s="232"/>
      <c r="I6814" s="283"/>
    </row>
    <row r="6815" spans="1:15">
      <c r="A6815" s="227" t="str">
        <f t="shared" si="1240"/>
        <v>-</v>
      </c>
      <c r="B6815" s="228"/>
      <c r="C6815" s="228"/>
      <c r="D6815" s="194"/>
      <c r="E6815" s="229">
        <f t="shared" si="1241"/>
        <v>0</v>
      </c>
      <c r="F6815" s="230">
        <f t="shared" si="1242"/>
        <v>0</v>
      </c>
      <c r="G6815" s="232"/>
      <c r="I6815" s="283"/>
    </row>
    <row r="6816" spans="1:15">
      <c r="A6816" s="227" t="str">
        <f t="shared" si="1240"/>
        <v>-</v>
      </c>
      <c r="B6816" s="228"/>
      <c r="C6816" s="228"/>
      <c r="D6816" s="194"/>
      <c r="E6816" s="229">
        <f t="shared" si="1241"/>
        <v>0</v>
      </c>
      <c r="F6816" s="230">
        <f t="shared" si="1242"/>
        <v>0</v>
      </c>
      <c r="G6816" s="232"/>
      <c r="I6816" s="283"/>
    </row>
    <row r="6817" spans="1:15">
      <c r="A6817" s="227" t="str">
        <f t="shared" si="1240"/>
        <v>-</v>
      </c>
      <c r="B6817" s="228"/>
      <c r="C6817" s="228"/>
      <c r="D6817" s="194"/>
      <c r="E6817" s="229">
        <f t="shared" si="1241"/>
        <v>0</v>
      </c>
      <c r="F6817" s="230">
        <f t="shared" si="1242"/>
        <v>0</v>
      </c>
      <c r="G6817" s="232"/>
      <c r="I6817" s="283"/>
    </row>
    <row r="6818" spans="1:15">
      <c r="A6818" s="227" t="str">
        <f t="shared" si="1240"/>
        <v>-</v>
      </c>
      <c r="B6818" s="228"/>
      <c r="C6818" s="228"/>
      <c r="D6818" s="194"/>
      <c r="E6818" s="229">
        <f t="shared" si="1241"/>
        <v>0</v>
      </c>
      <c r="F6818" s="230">
        <f t="shared" si="1242"/>
        <v>0</v>
      </c>
      <c r="G6818" s="232"/>
      <c r="I6818" s="283"/>
    </row>
    <row r="6819" spans="1:15">
      <c r="A6819" s="227" t="str">
        <f t="shared" si="1240"/>
        <v>-</v>
      </c>
      <c r="B6819" s="228"/>
      <c r="C6819" s="228"/>
      <c r="D6819" s="194"/>
      <c r="E6819" s="229">
        <f t="shared" si="1241"/>
        <v>0</v>
      </c>
      <c r="F6819" s="230">
        <f t="shared" si="1242"/>
        <v>0</v>
      </c>
      <c r="G6819" s="232"/>
      <c r="I6819" s="283"/>
    </row>
    <row r="6820" spans="1:15">
      <c r="A6820" s="227" t="str">
        <f t="shared" si="1240"/>
        <v>-</v>
      </c>
      <c r="B6820" s="228"/>
      <c r="C6820" s="228"/>
      <c r="D6820" s="194"/>
      <c r="E6820" s="229">
        <f t="shared" si="1241"/>
        <v>0</v>
      </c>
      <c r="F6820" s="230">
        <f t="shared" si="1242"/>
        <v>0</v>
      </c>
      <c r="G6820" s="232"/>
      <c r="I6820" s="283"/>
    </row>
    <row r="6821" spans="1:15">
      <c r="A6821" s="227" t="str">
        <f t="shared" si="1240"/>
        <v>-</v>
      </c>
      <c r="B6821" s="228"/>
      <c r="C6821" s="228"/>
      <c r="D6821" s="194"/>
      <c r="E6821" s="229">
        <f t="shared" si="1241"/>
        <v>0</v>
      </c>
      <c r="F6821" s="230">
        <f t="shared" si="1242"/>
        <v>0</v>
      </c>
      <c r="G6821" s="232"/>
      <c r="I6821" s="283"/>
    </row>
    <row r="6822" spans="1:15">
      <c r="A6822" s="227" t="str">
        <f t="shared" si="1240"/>
        <v>-</v>
      </c>
      <c r="B6822" s="228"/>
      <c r="C6822" s="228"/>
      <c r="D6822" s="194"/>
      <c r="E6822" s="229">
        <f t="shared" si="1241"/>
        <v>0</v>
      </c>
      <c r="F6822" s="230">
        <f t="shared" si="1242"/>
        <v>0</v>
      </c>
      <c r="G6822" s="232"/>
      <c r="I6822" s="283"/>
    </row>
    <row r="6823" spans="1:15" ht="13.5" thickBot="1">
      <c r="A6823" s="234"/>
      <c r="B6823" s="456"/>
      <c r="C6823" s="235"/>
      <c r="D6823" s="237"/>
      <c r="E6823" s="237"/>
      <c r="F6823" s="238" t="s">
        <v>80</v>
      </c>
      <c r="G6823" s="239">
        <f>SUM(F6811:F6822)</f>
        <v>0</v>
      </c>
      <c r="I6823" s="326"/>
    </row>
    <row r="6824" spans="1:15" ht="13.5" thickTop="1">
      <c r="A6824" s="240" t="s">
        <v>67</v>
      </c>
      <c r="B6824" s="446"/>
      <c r="C6824" s="241"/>
      <c r="D6824" s="243"/>
      <c r="E6824" s="243"/>
      <c r="F6824" s="242"/>
      <c r="G6824" s="244"/>
      <c r="I6824" s="326"/>
    </row>
    <row r="6825" spans="1:15" s="220" customFormat="1" ht="26">
      <c r="A6825" s="245" t="s">
        <v>57</v>
      </c>
      <c r="B6825" s="455"/>
      <c r="C6825" s="247" t="s">
        <v>58</v>
      </c>
      <c r="D6825" s="316" t="s">
        <v>68</v>
      </c>
      <c r="E6825" s="248" t="s">
        <v>69</v>
      </c>
      <c r="F6825" s="249" t="s">
        <v>79</v>
      </c>
      <c r="G6825" s="250" t="s">
        <v>70</v>
      </c>
      <c r="I6825" s="325"/>
      <c r="J6825" s="226"/>
      <c r="O6825" s="296"/>
    </row>
    <row r="6826" spans="1:15">
      <c r="A6826" s="748" t="str">
        <f t="shared" ref="A6826:A6837" si="1243">IF(I6826=0,"",VLOOKUP(I6826,MATERIALES,2,FALSE))</f>
        <v/>
      </c>
      <c r="B6826" s="749"/>
      <c r="C6826" s="251" t="str">
        <f t="shared" ref="C6826:C6834" si="1244">IF(I6826=0,"",VLOOKUP(I6826,MATERIALES,3,FALSE))</f>
        <v/>
      </c>
      <c r="D6826" s="194"/>
      <c r="E6826" s="252">
        <f t="shared" ref="E6826:E6837" si="1245">IF(I6826=0,0,VLOOKUP(I6826,MATERIALES,4,FALSE))</f>
        <v>0</v>
      </c>
      <c r="F6826" s="230">
        <f>D6826*E6826</f>
        <v>0</v>
      </c>
      <c r="G6826" s="231"/>
      <c r="I6826" s="283"/>
    </row>
    <row r="6827" spans="1:15">
      <c r="A6827" s="748" t="str">
        <f t="shared" si="1243"/>
        <v/>
      </c>
      <c r="B6827" s="749"/>
      <c r="C6827" s="251" t="str">
        <f t="shared" si="1244"/>
        <v/>
      </c>
      <c r="D6827" s="194"/>
      <c r="E6827" s="252">
        <f t="shared" si="1245"/>
        <v>0</v>
      </c>
      <c r="F6827" s="230">
        <f t="shared" ref="F6827:F6837" si="1246">D6827*E6827</f>
        <v>0</v>
      </c>
      <c r="G6827" s="232"/>
      <c r="I6827" s="283"/>
    </row>
    <row r="6828" spans="1:15">
      <c r="A6828" s="748" t="str">
        <f t="shared" si="1243"/>
        <v/>
      </c>
      <c r="B6828" s="749"/>
      <c r="C6828" s="251" t="str">
        <f t="shared" si="1244"/>
        <v/>
      </c>
      <c r="D6828" s="194"/>
      <c r="E6828" s="252">
        <f t="shared" si="1245"/>
        <v>0</v>
      </c>
      <c r="F6828" s="230">
        <f t="shared" si="1246"/>
        <v>0</v>
      </c>
      <c r="G6828" s="232"/>
      <c r="I6828" s="283"/>
    </row>
    <row r="6829" spans="1:15">
      <c r="A6829" s="748" t="str">
        <f t="shared" si="1243"/>
        <v/>
      </c>
      <c r="B6829" s="749"/>
      <c r="C6829" s="251" t="str">
        <f t="shared" si="1244"/>
        <v/>
      </c>
      <c r="D6829" s="194"/>
      <c r="E6829" s="252">
        <f t="shared" si="1245"/>
        <v>0</v>
      </c>
      <c r="F6829" s="230">
        <f t="shared" si="1246"/>
        <v>0</v>
      </c>
      <c r="G6829" s="232"/>
      <c r="I6829" s="283"/>
    </row>
    <row r="6830" spans="1:15">
      <c r="A6830" s="748" t="str">
        <f t="shared" si="1243"/>
        <v/>
      </c>
      <c r="B6830" s="749"/>
      <c r="C6830" s="251" t="str">
        <f t="shared" si="1244"/>
        <v/>
      </c>
      <c r="D6830" s="194"/>
      <c r="E6830" s="252">
        <f t="shared" si="1245"/>
        <v>0</v>
      </c>
      <c r="F6830" s="230">
        <f t="shared" si="1246"/>
        <v>0</v>
      </c>
      <c r="G6830" s="232"/>
      <c r="I6830" s="283"/>
    </row>
    <row r="6831" spans="1:15">
      <c r="A6831" s="748" t="str">
        <f t="shared" si="1243"/>
        <v/>
      </c>
      <c r="B6831" s="749"/>
      <c r="C6831" s="251" t="str">
        <f t="shared" si="1244"/>
        <v/>
      </c>
      <c r="D6831" s="194"/>
      <c r="E6831" s="252">
        <f t="shared" si="1245"/>
        <v>0</v>
      </c>
      <c r="F6831" s="230">
        <f t="shared" si="1246"/>
        <v>0</v>
      </c>
      <c r="G6831" s="232"/>
      <c r="I6831" s="283"/>
    </row>
    <row r="6832" spans="1:15">
      <c r="A6832" s="748" t="str">
        <f t="shared" si="1243"/>
        <v/>
      </c>
      <c r="B6832" s="749"/>
      <c r="C6832" s="251" t="str">
        <f t="shared" si="1244"/>
        <v/>
      </c>
      <c r="D6832" s="194"/>
      <c r="E6832" s="252">
        <f t="shared" si="1245"/>
        <v>0</v>
      </c>
      <c r="F6832" s="230">
        <f t="shared" si="1246"/>
        <v>0</v>
      </c>
      <c r="G6832" s="232"/>
      <c r="I6832" s="283"/>
    </row>
    <row r="6833" spans="1:9">
      <c r="A6833" s="748" t="str">
        <f t="shared" si="1243"/>
        <v/>
      </c>
      <c r="B6833" s="749"/>
      <c r="C6833" s="251" t="str">
        <f t="shared" si="1244"/>
        <v/>
      </c>
      <c r="D6833" s="194"/>
      <c r="E6833" s="252">
        <f t="shared" si="1245"/>
        <v>0</v>
      </c>
      <c r="F6833" s="230">
        <f t="shared" si="1246"/>
        <v>0</v>
      </c>
      <c r="G6833" s="253"/>
      <c r="I6833" s="283"/>
    </row>
    <row r="6834" spans="1:9">
      <c r="A6834" s="748" t="str">
        <f t="shared" si="1243"/>
        <v/>
      </c>
      <c r="B6834" s="749"/>
      <c r="C6834" s="251" t="str">
        <f t="shared" si="1244"/>
        <v/>
      </c>
      <c r="D6834" s="194"/>
      <c r="E6834" s="252">
        <f t="shared" si="1245"/>
        <v>0</v>
      </c>
      <c r="F6834" s="230">
        <f t="shared" si="1246"/>
        <v>0</v>
      </c>
      <c r="G6834" s="232"/>
      <c r="I6834" s="283"/>
    </row>
    <row r="6835" spans="1:9">
      <c r="A6835" s="748" t="str">
        <f t="shared" si="1243"/>
        <v/>
      </c>
      <c r="B6835" s="749"/>
      <c r="C6835" s="251"/>
      <c r="D6835" s="194"/>
      <c r="E6835" s="252">
        <f t="shared" si="1245"/>
        <v>0</v>
      </c>
      <c r="F6835" s="230">
        <f t="shared" si="1246"/>
        <v>0</v>
      </c>
      <c r="G6835" s="232"/>
      <c r="I6835" s="283"/>
    </row>
    <row r="6836" spans="1:9">
      <c r="A6836" s="748" t="str">
        <f t="shared" si="1243"/>
        <v/>
      </c>
      <c r="B6836" s="749"/>
      <c r="C6836" s="251"/>
      <c r="D6836" s="194"/>
      <c r="E6836" s="252">
        <f t="shared" si="1245"/>
        <v>0</v>
      </c>
      <c r="F6836" s="230">
        <f t="shared" si="1246"/>
        <v>0</v>
      </c>
      <c r="G6836" s="232"/>
      <c r="I6836" s="283"/>
    </row>
    <row r="6837" spans="1:9">
      <c r="A6837" s="748" t="str">
        <f t="shared" si="1243"/>
        <v/>
      </c>
      <c r="B6837" s="749"/>
      <c r="C6837" s="251" t="str">
        <f t="shared" ref="C6837" si="1247">IF(I6837=0,"",VLOOKUP(I6837,MATERIALES,3,FALSE))</f>
        <v/>
      </c>
      <c r="D6837" s="194"/>
      <c r="E6837" s="252">
        <f t="shared" si="1245"/>
        <v>0</v>
      </c>
      <c r="F6837" s="230">
        <f t="shared" si="1246"/>
        <v>0</v>
      </c>
      <c r="G6837" s="233"/>
      <c r="I6837" s="283"/>
    </row>
    <row r="6838" spans="1:9" ht="26.25" customHeight="1" thickBot="1">
      <c r="A6838" s="214"/>
      <c r="B6838" s="438"/>
      <c r="C6838" s="215"/>
      <c r="D6838" s="217"/>
      <c r="E6838" s="254"/>
      <c r="F6838" s="255" t="s">
        <v>81</v>
      </c>
      <c r="G6838" s="253">
        <f>ROUND(SUM(F6826:F6837),0)</f>
        <v>0</v>
      </c>
      <c r="I6838" s="326"/>
    </row>
    <row r="6839" spans="1:9" ht="14" thickTop="1" thickBot="1">
      <c r="A6839" s="256" t="s">
        <v>72</v>
      </c>
      <c r="B6839" s="445"/>
      <c r="C6839" s="257"/>
      <c r="D6839" s="259"/>
      <c r="E6839" s="259"/>
      <c r="F6839" s="258"/>
      <c r="G6839" s="260"/>
      <c r="I6839" s="326"/>
    </row>
    <row r="6840" spans="1:9" ht="13.5" thickTop="1">
      <c r="A6840" s="245" t="s">
        <v>57</v>
      </c>
      <c r="B6840" s="455"/>
      <c r="C6840" s="248" t="s">
        <v>71</v>
      </c>
      <c r="D6840" s="316" t="s">
        <v>75</v>
      </c>
      <c r="E6840" s="248" t="s">
        <v>98</v>
      </c>
      <c r="F6840" s="249" t="s">
        <v>79</v>
      </c>
      <c r="G6840" s="250" t="s">
        <v>70</v>
      </c>
      <c r="I6840" s="326"/>
    </row>
    <row r="6841" spans="1:9">
      <c r="A6841" s="748" t="str">
        <f>IF(I6841=0,"",VLOOKUP(I6841,EQUIPOS,2,FALSE))</f>
        <v/>
      </c>
      <c r="B6841" s="749"/>
      <c r="C6841" s="195"/>
      <c r="D6841" s="194"/>
      <c r="E6841" s="252">
        <f>IF(I6841=0,0,VLOOKUP(I6841,EQUIPOS,4,FALSE))</f>
        <v>0</v>
      </c>
      <c r="F6841" s="230">
        <f>C6841*D6841*E6841</f>
        <v>0</v>
      </c>
      <c r="G6841" s="231"/>
      <c r="I6841" s="283"/>
    </row>
    <row r="6842" spans="1:9">
      <c r="A6842" s="748" t="str">
        <f>IF(I6842=0,"",VLOOKUP(I6842,EQUIPOS,2,FALSE))</f>
        <v/>
      </c>
      <c r="B6842" s="749"/>
      <c r="C6842" s="195"/>
      <c r="D6842" s="194"/>
      <c r="E6842" s="252">
        <f>IF(I6842=0,0,VLOOKUP(I6842,EQUIPOS,4,FALSE))</f>
        <v>0</v>
      </c>
      <c r="F6842" s="230">
        <f t="shared" ref="F6842:F6845" si="1248">C6842*D6842*E6842</f>
        <v>0</v>
      </c>
      <c r="G6842" s="232"/>
      <c r="I6842" s="283"/>
    </row>
    <row r="6843" spans="1:9">
      <c r="A6843" s="748" t="str">
        <f>IF(I6843=0,"",VLOOKUP(I6843,EQUIPOS,2,FALSE))</f>
        <v/>
      </c>
      <c r="B6843" s="749"/>
      <c r="C6843" s="195"/>
      <c r="D6843" s="194"/>
      <c r="E6843" s="252">
        <f>IF(I6843=0,0,VLOOKUP(I6843,EQUIPOS,4,FALSE))</f>
        <v>0</v>
      </c>
      <c r="F6843" s="230">
        <f t="shared" si="1248"/>
        <v>0</v>
      </c>
      <c r="G6843" s="232"/>
      <c r="I6843" s="283"/>
    </row>
    <row r="6844" spans="1:9">
      <c r="A6844" s="748" t="str">
        <f>IF(I6844=0,"",VLOOKUP(I6844,EQUIPOS,2,FALSE))</f>
        <v/>
      </c>
      <c r="B6844" s="749"/>
      <c r="C6844" s="195"/>
      <c r="D6844" s="194"/>
      <c r="E6844" s="252">
        <f>IF(I6844=0,0,VLOOKUP(I6844,EQUIPOS,4,FALSE))</f>
        <v>0</v>
      </c>
      <c r="F6844" s="230">
        <f t="shared" si="1248"/>
        <v>0</v>
      </c>
      <c r="G6844" s="232"/>
      <c r="I6844" s="283"/>
    </row>
    <row r="6845" spans="1:9">
      <c r="A6845" s="748" t="str">
        <f>IF(I6845=0,"",VLOOKUP(I6845,EQUIPOS,2,FALSE))</f>
        <v/>
      </c>
      <c r="B6845" s="749"/>
      <c r="C6845" s="195"/>
      <c r="D6845" s="194"/>
      <c r="E6845" s="252">
        <f>IF(I6845=0,0,VLOOKUP(I6845,EQUIPOS,4,FALSE))</f>
        <v>0</v>
      </c>
      <c r="F6845" s="230">
        <f t="shared" si="1248"/>
        <v>0</v>
      </c>
      <c r="G6845" s="233"/>
      <c r="I6845" s="283"/>
    </row>
    <row r="6846" spans="1:9" ht="30.75" customHeight="1" thickBot="1">
      <c r="A6846" s="234"/>
      <c r="B6846" s="456"/>
      <c r="C6846" s="235"/>
      <c r="D6846" s="237"/>
      <c r="E6846" s="261"/>
      <c r="F6846" s="238" t="s">
        <v>82</v>
      </c>
      <c r="G6846" s="262">
        <f>ROUND(SUM(F6841:F6845),0)</f>
        <v>0</v>
      </c>
      <c r="I6846" s="326"/>
    </row>
    <row r="6847" spans="1:9" ht="13.5" thickTop="1">
      <c r="A6847" s="240" t="s">
        <v>73</v>
      </c>
      <c r="B6847" s="446"/>
      <c r="C6847" s="241"/>
      <c r="D6847" s="243"/>
      <c r="E6847" s="243"/>
      <c r="F6847" s="242"/>
      <c r="G6847" s="244"/>
      <c r="I6847" s="326"/>
    </row>
    <row r="6848" spans="1:9" ht="26">
      <c r="A6848" s="245" t="s">
        <v>57</v>
      </c>
      <c r="B6848" s="454" t="s">
        <v>58</v>
      </c>
      <c r="C6848" s="247" t="s">
        <v>68</v>
      </c>
      <c r="D6848" s="316" t="s">
        <v>74</v>
      </c>
      <c r="E6848" s="248" t="s">
        <v>69</v>
      </c>
      <c r="F6848" s="249" t="s">
        <v>79</v>
      </c>
      <c r="G6848" s="250" t="s">
        <v>70</v>
      </c>
      <c r="H6848" s="220"/>
      <c r="I6848" s="325"/>
    </row>
    <row r="6849" spans="1:9">
      <c r="A6849" s="263" t="str">
        <f t="shared" ref="A6849:A6860" si="1249">IF(I6849=0,"",VLOOKUP(I6849,MANOOBRA,2,FALSE))</f>
        <v/>
      </c>
      <c r="B6849" s="444" t="str">
        <f t="shared" ref="B6849:B6860" si="1250">IF(I6849=0,"",VLOOKUP(I6849,MANOOBRA,3,FALSE))</f>
        <v/>
      </c>
      <c r="C6849" s="195"/>
      <c r="D6849" s="466"/>
      <c r="E6849" s="252">
        <f t="shared" ref="E6849:E6860" si="1251">IF(I6849=0,0,VLOOKUP(I6849,MANOOBRA,4,FALSE))</f>
        <v>0</v>
      </c>
      <c r="F6849" s="230">
        <f>IF(D6849=0,0,C6849*E6849/D6849)</f>
        <v>0</v>
      </c>
      <c r="G6849" s="231"/>
      <c r="I6849" s="283"/>
    </row>
    <row r="6850" spans="1:9">
      <c r="A6850" s="263" t="str">
        <f t="shared" si="1249"/>
        <v/>
      </c>
      <c r="B6850" s="444" t="str">
        <f t="shared" si="1250"/>
        <v/>
      </c>
      <c r="C6850" s="195"/>
      <c r="D6850" s="466"/>
      <c r="E6850" s="252">
        <f t="shared" si="1251"/>
        <v>0</v>
      </c>
      <c r="F6850" s="230">
        <f t="shared" ref="F6850:F6860" si="1252">IF(D6850=0,0,C6850*E6850/D6850)</f>
        <v>0</v>
      </c>
      <c r="G6850" s="232"/>
      <c r="I6850" s="283"/>
    </row>
    <row r="6851" spans="1:9">
      <c r="A6851" s="263" t="str">
        <f t="shared" si="1249"/>
        <v/>
      </c>
      <c r="B6851" s="444" t="str">
        <f t="shared" si="1250"/>
        <v/>
      </c>
      <c r="C6851" s="195"/>
      <c r="D6851" s="309"/>
      <c r="E6851" s="252">
        <f t="shared" si="1251"/>
        <v>0</v>
      </c>
      <c r="F6851" s="230">
        <f t="shared" si="1252"/>
        <v>0</v>
      </c>
      <c r="G6851" s="232"/>
      <c r="I6851" s="283"/>
    </row>
    <row r="6852" spans="1:9">
      <c r="A6852" s="263" t="str">
        <f t="shared" si="1249"/>
        <v/>
      </c>
      <c r="B6852" s="444" t="str">
        <f t="shared" si="1250"/>
        <v/>
      </c>
      <c r="C6852" s="195"/>
      <c r="D6852" s="195"/>
      <c r="E6852" s="252">
        <f t="shared" si="1251"/>
        <v>0</v>
      </c>
      <c r="F6852" s="230">
        <f t="shared" si="1252"/>
        <v>0</v>
      </c>
      <c r="G6852" s="232"/>
      <c r="I6852" s="283"/>
    </row>
    <row r="6853" spans="1:9">
      <c r="A6853" s="263" t="str">
        <f t="shared" si="1249"/>
        <v/>
      </c>
      <c r="B6853" s="444" t="str">
        <f t="shared" si="1250"/>
        <v/>
      </c>
      <c r="C6853" s="195"/>
      <c r="D6853" s="195"/>
      <c r="E6853" s="252">
        <f t="shared" si="1251"/>
        <v>0</v>
      </c>
      <c r="F6853" s="230">
        <f t="shared" si="1252"/>
        <v>0</v>
      </c>
      <c r="G6853" s="232"/>
      <c r="I6853" s="283"/>
    </row>
    <row r="6854" spans="1:9">
      <c r="A6854" s="263" t="str">
        <f t="shared" si="1249"/>
        <v/>
      </c>
      <c r="B6854" s="444" t="str">
        <f t="shared" si="1250"/>
        <v/>
      </c>
      <c r="C6854" s="195"/>
      <c r="D6854" s="195"/>
      <c r="E6854" s="252">
        <f t="shared" si="1251"/>
        <v>0</v>
      </c>
      <c r="F6854" s="230">
        <f t="shared" si="1252"/>
        <v>0</v>
      </c>
      <c r="G6854" s="232"/>
      <c r="I6854" s="283"/>
    </row>
    <row r="6855" spans="1:9">
      <c r="A6855" s="263" t="str">
        <f t="shared" si="1249"/>
        <v/>
      </c>
      <c r="B6855" s="444" t="str">
        <f t="shared" si="1250"/>
        <v/>
      </c>
      <c r="C6855" s="195"/>
      <c r="D6855" s="195"/>
      <c r="E6855" s="252">
        <f t="shared" si="1251"/>
        <v>0</v>
      </c>
      <c r="F6855" s="230">
        <f t="shared" si="1252"/>
        <v>0</v>
      </c>
      <c r="G6855" s="232"/>
      <c r="I6855" s="283"/>
    </row>
    <row r="6856" spans="1:9">
      <c r="A6856" s="263" t="str">
        <f t="shared" si="1249"/>
        <v/>
      </c>
      <c r="B6856" s="444" t="str">
        <f t="shared" si="1250"/>
        <v/>
      </c>
      <c r="C6856" s="195"/>
      <c r="D6856" s="195"/>
      <c r="E6856" s="252">
        <f t="shared" si="1251"/>
        <v>0</v>
      </c>
      <c r="F6856" s="230">
        <f t="shared" si="1252"/>
        <v>0</v>
      </c>
      <c r="G6856" s="232"/>
      <c r="I6856" s="283"/>
    </row>
    <row r="6857" spans="1:9">
      <c r="A6857" s="263" t="str">
        <f t="shared" si="1249"/>
        <v/>
      </c>
      <c r="B6857" s="444" t="str">
        <f t="shared" si="1250"/>
        <v/>
      </c>
      <c r="C6857" s="195"/>
      <c r="D6857" s="195"/>
      <c r="E6857" s="252">
        <f t="shared" si="1251"/>
        <v>0</v>
      </c>
      <c r="F6857" s="230">
        <f t="shared" si="1252"/>
        <v>0</v>
      </c>
      <c r="G6857" s="232"/>
      <c r="I6857" s="283"/>
    </row>
    <row r="6858" spans="1:9">
      <c r="A6858" s="263" t="str">
        <f t="shared" si="1249"/>
        <v/>
      </c>
      <c r="B6858" s="444" t="str">
        <f t="shared" si="1250"/>
        <v/>
      </c>
      <c r="C6858" s="195"/>
      <c r="D6858" s="195"/>
      <c r="E6858" s="252">
        <f t="shared" si="1251"/>
        <v>0</v>
      </c>
      <c r="F6858" s="230">
        <f t="shared" si="1252"/>
        <v>0</v>
      </c>
      <c r="G6858" s="232"/>
      <c r="I6858" s="283"/>
    </row>
    <row r="6859" spans="1:9">
      <c r="A6859" s="263" t="str">
        <f t="shared" si="1249"/>
        <v/>
      </c>
      <c r="B6859" s="444" t="str">
        <f t="shared" si="1250"/>
        <v/>
      </c>
      <c r="C6859" s="195"/>
      <c r="D6859" s="195"/>
      <c r="E6859" s="252">
        <f t="shared" si="1251"/>
        <v>0</v>
      </c>
      <c r="F6859" s="230">
        <f t="shared" si="1252"/>
        <v>0</v>
      </c>
      <c r="G6859" s="232"/>
      <c r="I6859" s="283"/>
    </row>
    <row r="6860" spans="1:9">
      <c r="A6860" s="263" t="str">
        <f t="shared" si="1249"/>
        <v/>
      </c>
      <c r="B6860" s="444" t="str">
        <f t="shared" si="1250"/>
        <v/>
      </c>
      <c r="C6860" s="195"/>
      <c r="D6860" s="195"/>
      <c r="E6860" s="252">
        <f t="shared" si="1251"/>
        <v>0</v>
      </c>
      <c r="F6860" s="230">
        <f t="shared" si="1252"/>
        <v>0</v>
      </c>
      <c r="G6860" s="233"/>
      <c r="I6860" s="283"/>
    </row>
    <row r="6861" spans="1:9" ht="31.5" customHeight="1" thickBot="1">
      <c r="A6861" s="234"/>
      <c r="B6861" s="456"/>
      <c r="C6861" s="235"/>
      <c r="D6861" s="237"/>
      <c r="E6861" s="237"/>
      <c r="F6861" s="238" t="s">
        <v>83</v>
      </c>
      <c r="G6861" s="262">
        <f>ROUND(SUM(F6849:F6860),0)</f>
        <v>0</v>
      </c>
      <c r="I6861" s="326"/>
    </row>
    <row r="6862" spans="1:9" ht="13.5" thickTop="1">
      <c r="A6862" s="186" t="s">
        <v>76</v>
      </c>
      <c r="B6862" s="446"/>
      <c r="C6862" s="241"/>
      <c r="D6862" s="243"/>
      <c r="E6862" s="243"/>
      <c r="F6862" s="242"/>
      <c r="G6862" s="244"/>
      <c r="I6862" s="326"/>
    </row>
    <row r="6863" spans="1:9">
      <c r="A6863" s="245" t="s">
        <v>57</v>
      </c>
      <c r="B6863" s="455"/>
      <c r="C6863" s="246"/>
      <c r="D6863" s="317"/>
      <c r="E6863" s="248" t="s">
        <v>77</v>
      </c>
      <c r="F6863" s="249" t="s">
        <v>78</v>
      </c>
      <c r="G6863" s="264" t="s">
        <v>77</v>
      </c>
      <c r="H6863" s="220"/>
      <c r="I6863" s="325"/>
    </row>
    <row r="6864" spans="1:9">
      <c r="A6864" s="185" t="s">
        <v>87</v>
      </c>
      <c r="B6864" s="453"/>
      <c r="C6864" s="265"/>
      <c r="D6864" s="318"/>
      <c r="E6864" s="229">
        <f>ROUND(SUM(G6823,G6838,G6846,G6861),2)</f>
        <v>0</v>
      </c>
      <c r="F6864" s="266">
        <f>A</f>
        <v>0</v>
      </c>
      <c r="G6864" s="267">
        <f>E6864*F6864</f>
        <v>0</v>
      </c>
      <c r="I6864" s="326"/>
    </row>
    <row r="6865" spans="1:16">
      <c r="A6865" s="185" t="s">
        <v>85</v>
      </c>
      <c r="B6865" s="453"/>
      <c r="C6865" s="265"/>
      <c r="D6865" s="318"/>
      <c r="E6865" s="229">
        <f>SUM(G6823,G6838,G6846,G6861)</f>
        <v>0</v>
      </c>
      <c r="F6865" s="266">
        <f>I</f>
        <v>0</v>
      </c>
      <c r="G6865" s="267">
        <f>E6865*F6865</f>
        <v>0</v>
      </c>
      <c r="I6865" s="326"/>
    </row>
    <row r="6866" spans="1:16">
      <c r="A6866" s="185" t="s">
        <v>86</v>
      </c>
      <c r="B6866" s="453"/>
      <c r="C6866" s="265"/>
      <c r="D6866" s="318"/>
      <c r="E6866" s="229">
        <f>SUM(G6823,G6838,G6846,G6861)</f>
        <v>0</v>
      </c>
      <c r="F6866" s="266">
        <f>U</f>
        <v>0</v>
      </c>
      <c r="G6866" s="267">
        <f>E6866*F6866</f>
        <v>0</v>
      </c>
      <c r="I6866" s="326"/>
    </row>
    <row r="6867" spans="1:16" ht="33" customHeight="1" thickBot="1">
      <c r="A6867" s="234"/>
      <c r="B6867" s="456"/>
      <c r="C6867" s="235"/>
      <c r="D6867" s="237"/>
      <c r="E6867" s="237"/>
      <c r="F6867" s="268" t="s">
        <v>84</v>
      </c>
      <c r="G6867" s="262">
        <f>SUM(G6864:G6866)</f>
        <v>0</v>
      </c>
      <c r="I6867" s="326"/>
      <c r="J6867" s="295"/>
      <c r="K6867" s="296"/>
      <c r="L6867" s="296"/>
      <c r="M6867" s="296"/>
      <c r="N6867" s="296"/>
      <c r="O6867" s="296"/>
    </row>
    <row r="6868" spans="1:16" s="211" customFormat="1" ht="14" thickTop="1" thickBot="1">
      <c r="A6868" s="269"/>
      <c r="B6868" s="443"/>
      <c r="C6868" s="270"/>
      <c r="D6868" s="319"/>
      <c r="E6868" s="271" t="s">
        <v>89</v>
      </c>
      <c r="F6868" s="272"/>
      <c r="G6868" s="273">
        <f>ROUND(SUM(G6823,G6838,G6846,G6861,G6867),0)</f>
        <v>0</v>
      </c>
      <c r="I6868" s="327"/>
      <c r="J6868" s="212" t="str">
        <f>B6807</f>
        <v>18,10</v>
      </c>
      <c r="K6868" s="274">
        <f>E6864</f>
        <v>0</v>
      </c>
      <c r="L6868" s="294">
        <f>G6864</f>
        <v>0</v>
      </c>
      <c r="M6868" s="294">
        <f>G6865</f>
        <v>0</v>
      </c>
      <c r="N6868" s="294">
        <f>G6866</f>
        <v>0</v>
      </c>
      <c r="O6868" s="299">
        <f>SUM(K6868:N6868)</f>
        <v>0</v>
      </c>
      <c r="P6868" s="294"/>
    </row>
    <row r="6869" spans="1:16" ht="13.5" thickTop="1">
      <c r="A6869" s="275" t="s">
        <v>97</v>
      </c>
      <c r="B6869" s="438"/>
      <c r="C6869" s="215"/>
      <c r="D6869" s="217"/>
      <c r="E6869" s="217"/>
      <c r="F6869" s="216"/>
      <c r="G6869" s="219"/>
      <c r="I6869" s="326"/>
      <c r="P6869" s="294"/>
    </row>
    <row r="6870" spans="1:16">
      <c r="A6870" s="275"/>
      <c r="B6870" s="452"/>
      <c r="C6870" s="276"/>
      <c r="D6870" s="320"/>
      <c r="E6870" s="217"/>
      <c r="F6870" s="216"/>
      <c r="G6870" s="277">
        <f ca="1">TODAY()</f>
        <v>44839</v>
      </c>
      <c r="I6870" s="326"/>
      <c r="P6870" s="294"/>
    </row>
    <row r="6871" spans="1:16" ht="13.5" thickBot="1">
      <c r="A6871" s="234"/>
      <c r="B6871" s="456"/>
      <c r="C6871" s="235"/>
      <c r="D6871" s="237"/>
      <c r="E6871" s="237"/>
      <c r="F6871" s="236"/>
      <c r="G6871" s="278"/>
      <c r="I6871" s="326"/>
      <c r="P6871" s="294"/>
    </row>
    <row r="6872" spans="1:16" s="199" customFormat="1" ht="13.5" thickTop="1">
      <c r="A6872" s="196" t="s">
        <v>109</v>
      </c>
      <c r="B6872" s="458"/>
      <c r="C6872" s="196"/>
      <c r="D6872" s="198"/>
      <c r="E6872" s="198"/>
      <c r="F6872" s="197"/>
      <c r="G6872" s="197"/>
      <c r="I6872" s="321"/>
      <c r="J6872" s="200"/>
      <c r="O6872" s="297"/>
    </row>
    <row r="6873" spans="1:16" s="199" customFormat="1">
      <c r="A6873" s="196" t="str">
        <f>CONCATENATE('Prestaciones y AIU'!A7444," ANALISIS DE PRECIOS UNITARIOS")</f>
        <v xml:space="preserve"> ANALISIS DE PRECIOS UNITARIOS</v>
      </c>
      <c r="B6873" s="458"/>
      <c r="C6873" s="196"/>
      <c r="D6873" s="198"/>
      <c r="E6873" s="198"/>
      <c r="F6873" s="197"/>
      <c r="G6873" s="197"/>
      <c r="I6873" s="321"/>
      <c r="J6873" s="200"/>
      <c r="O6873" s="297"/>
    </row>
    <row r="6874" spans="1:16" s="199" customFormat="1">
      <c r="A6874" s="196" t="str">
        <f>Objeto_LIC</f>
        <v>OPTIMIZACION DEL SISTEMA DE ABASTECIMIENTO (ADUCCION, PRETRATAMIENTO Y CONDUCCION) DEL MUNICPIO DE TAME, DEPARTAMENTO DE ARAUCA</v>
      </c>
      <c r="B6874" s="458"/>
      <c r="C6874" s="196"/>
      <c r="D6874" s="198"/>
      <c r="E6874" s="198"/>
      <c r="F6874" s="197"/>
      <c r="G6874" s="197"/>
      <c r="I6874" s="321"/>
      <c r="J6874" s="200"/>
      <c r="O6874" s="297"/>
    </row>
    <row r="6875" spans="1:16" s="199" customFormat="1">
      <c r="A6875" s="196"/>
      <c r="B6875" s="458"/>
      <c r="C6875" s="196"/>
      <c r="D6875" s="198"/>
      <c r="E6875" s="198"/>
      <c r="F6875" s="197"/>
      <c r="G6875" s="197"/>
      <c r="I6875" s="321"/>
      <c r="J6875" s="200"/>
      <c r="O6875" s="297"/>
    </row>
    <row r="6876" spans="1:16" ht="13.5" thickBot="1">
      <c r="A6876" s="201"/>
      <c r="B6876" s="448"/>
      <c r="C6876" s="201"/>
      <c r="D6876" s="203"/>
      <c r="E6876" s="203"/>
      <c r="F6876" s="202"/>
      <c r="G6876" s="202"/>
    </row>
    <row r="6877" spans="1:16" s="211" customFormat="1" ht="13.5" thickTop="1">
      <c r="A6877" s="206"/>
      <c r="B6877" s="457"/>
      <c r="C6877" s="207"/>
      <c r="D6877" s="209"/>
      <c r="E6877" s="209"/>
      <c r="F6877" s="208"/>
      <c r="G6877" s="210" t="s">
        <v>110</v>
      </c>
      <c r="I6877" s="323"/>
      <c r="J6877" s="212"/>
      <c r="O6877" s="297"/>
    </row>
    <row r="6878" spans="1:16">
      <c r="A6878" s="213" t="s">
        <v>62</v>
      </c>
      <c r="B6878" s="750">
        <f>Proponente</f>
        <v>0</v>
      </c>
      <c r="C6878" s="750"/>
      <c r="D6878" s="750"/>
      <c r="E6878" s="750"/>
      <c r="F6878" s="750"/>
      <c r="G6878" s="751"/>
    </row>
    <row r="6879" spans="1:16" ht="12.75" customHeight="1">
      <c r="A6879" s="213" t="s">
        <v>63</v>
      </c>
      <c r="B6879" s="449" t="s">
        <v>191</v>
      </c>
      <c r="C6879" s="750" t="e">
        <f>VLOOKUP(B6879,Presupuesto!$A$4:$B$106,2,FALSE)</f>
        <v>#N/A</v>
      </c>
      <c r="D6879" s="750"/>
      <c r="E6879" s="750"/>
      <c r="F6879" s="750"/>
      <c r="G6879" s="751"/>
    </row>
    <row r="6880" spans="1:16">
      <c r="A6880" s="214"/>
      <c r="B6880" s="438"/>
      <c r="C6880" s="215"/>
      <c r="D6880" s="217"/>
      <c r="E6880" s="217"/>
      <c r="F6880" s="218" t="s">
        <v>88</v>
      </c>
      <c r="G6880" s="755" t="s">
        <v>179</v>
      </c>
      <c r="H6880" s="750"/>
      <c r="I6880" s="750"/>
      <c r="J6880" s="750"/>
      <c r="K6880" s="751"/>
    </row>
    <row r="6881" spans="1:15" ht="13.5" thickBot="1">
      <c r="A6881" s="213" t="s">
        <v>64</v>
      </c>
      <c r="B6881" s="438"/>
      <c r="C6881" s="215"/>
      <c r="D6881" s="217"/>
      <c r="E6881" s="217"/>
      <c r="F6881" s="216"/>
      <c r="G6881" s="219"/>
      <c r="I6881" s="324"/>
      <c r="J6881" s="295"/>
      <c r="K6881" s="296"/>
      <c r="L6881" s="296"/>
      <c r="M6881" s="296"/>
      <c r="N6881" s="296"/>
      <c r="O6881" s="296"/>
    </row>
    <row r="6882" spans="1:15" s="220" customFormat="1" ht="13.5" thickTop="1">
      <c r="A6882" s="221" t="s">
        <v>57</v>
      </c>
      <c r="B6882" s="447" t="s">
        <v>65</v>
      </c>
      <c r="C6882" s="222" t="s">
        <v>66</v>
      </c>
      <c r="D6882" s="223" t="s">
        <v>74</v>
      </c>
      <c r="E6882" s="224" t="s">
        <v>100</v>
      </c>
      <c r="F6882" s="224" t="s">
        <v>79</v>
      </c>
      <c r="G6882" s="225" t="s">
        <v>70</v>
      </c>
      <c r="I6882" s="325"/>
      <c r="J6882" s="226"/>
      <c r="O6882" s="296"/>
    </row>
    <row r="6883" spans="1:15">
      <c r="A6883" s="227" t="str">
        <f t="shared" ref="A6883:A6894" si="1253">IF(I6883=0,"-",VLOOKUP(I6883,EQUIPOS,2,FALSE))</f>
        <v>-</v>
      </c>
      <c r="B6883" s="228"/>
      <c r="C6883" s="228"/>
      <c r="D6883" s="194"/>
      <c r="E6883" s="229">
        <f t="shared" ref="E6883:E6894" si="1254">IF(I6883=0,0,VLOOKUP(I6883,EQUIPOS,4,FALSE))</f>
        <v>0</v>
      </c>
      <c r="F6883" s="230">
        <f t="shared" ref="F6883:F6894" si="1255">IF(D6883=0,0,E6883/D6883)</f>
        <v>0</v>
      </c>
      <c r="G6883" s="231"/>
      <c r="I6883" s="283"/>
    </row>
    <row r="6884" spans="1:15">
      <c r="A6884" s="227" t="str">
        <f t="shared" si="1253"/>
        <v>-</v>
      </c>
      <c r="B6884" s="228"/>
      <c r="C6884" s="228"/>
      <c r="D6884" s="194"/>
      <c r="E6884" s="229">
        <f t="shared" si="1254"/>
        <v>0</v>
      </c>
      <c r="F6884" s="230">
        <f t="shared" si="1255"/>
        <v>0</v>
      </c>
      <c r="G6884" s="232"/>
      <c r="I6884" s="283"/>
    </row>
    <row r="6885" spans="1:15">
      <c r="A6885" s="227" t="str">
        <f t="shared" si="1253"/>
        <v>-</v>
      </c>
      <c r="B6885" s="228"/>
      <c r="C6885" s="228"/>
      <c r="D6885" s="194"/>
      <c r="E6885" s="229">
        <f t="shared" si="1254"/>
        <v>0</v>
      </c>
      <c r="F6885" s="230">
        <f t="shared" si="1255"/>
        <v>0</v>
      </c>
      <c r="G6885" s="232"/>
      <c r="I6885" s="283"/>
    </row>
    <row r="6886" spans="1:15">
      <c r="A6886" s="227" t="str">
        <f t="shared" si="1253"/>
        <v>-</v>
      </c>
      <c r="B6886" s="228"/>
      <c r="C6886" s="228"/>
      <c r="D6886" s="194"/>
      <c r="E6886" s="229">
        <f t="shared" si="1254"/>
        <v>0</v>
      </c>
      <c r="F6886" s="230">
        <f t="shared" si="1255"/>
        <v>0</v>
      </c>
      <c r="G6886" s="232"/>
      <c r="I6886" s="283"/>
    </row>
    <row r="6887" spans="1:15">
      <c r="A6887" s="227" t="str">
        <f t="shared" si="1253"/>
        <v>-</v>
      </c>
      <c r="B6887" s="228"/>
      <c r="C6887" s="228"/>
      <c r="D6887" s="194"/>
      <c r="E6887" s="229">
        <f t="shared" si="1254"/>
        <v>0</v>
      </c>
      <c r="F6887" s="230">
        <f t="shared" si="1255"/>
        <v>0</v>
      </c>
      <c r="G6887" s="232"/>
      <c r="I6887" s="283"/>
    </row>
    <row r="6888" spans="1:15">
      <c r="A6888" s="227" t="str">
        <f t="shared" si="1253"/>
        <v>-</v>
      </c>
      <c r="B6888" s="228"/>
      <c r="C6888" s="228"/>
      <c r="D6888" s="194"/>
      <c r="E6888" s="229">
        <f t="shared" si="1254"/>
        <v>0</v>
      </c>
      <c r="F6888" s="230">
        <f t="shared" si="1255"/>
        <v>0</v>
      </c>
      <c r="G6888" s="232"/>
      <c r="I6888" s="283"/>
    </row>
    <row r="6889" spans="1:15">
      <c r="A6889" s="227" t="str">
        <f t="shared" si="1253"/>
        <v>-</v>
      </c>
      <c r="B6889" s="228"/>
      <c r="C6889" s="228"/>
      <c r="D6889" s="194"/>
      <c r="E6889" s="229">
        <f t="shared" si="1254"/>
        <v>0</v>
      </c>
      <c r="F6889" s="230">
        <f t="shared" si="1255"/>
        <v>0</v>
      </c>
      <c r="G6889" s="232"/>
      <c r="I6889" s="283"/>
    </row>
    <row r="6890" spans="1:15">
      <c r="A6890" s="227" t="str">
        <f t="shared" si="1253"/>
        <v>-</v>
      </c>
      <c r="B6890" s="228"/>
      <c r="C6890" s="228"/>
      <c r="D6890" s="194"/>
      <c r="E6890" s="229">
        <f t="shared" si="1254"/>
        <v>0</v>
      </c>
      <c r="F6890" s="230">
        <f t="shared" si="1255"/>
        <v>0</v>
      </c>
      <c r="G6890" s="232"/>
      <c r="I6890" s="283"/>
    </row>
    <row r="6891" spans="1:15">
      <c r="A6891" s="227" t="str">
        <f t="shared" si="1253"/>
        <v>-</v>
      </c>
      <c r="B6891" s="228"/>
      <c r="C6891" s="228"/>
      <c r="D6891" s="194"/>
      <c r="E6891" s="229">
        <f t="shared" si="1254"/>
        <v>0</v>
      </c>
      <c r="F6891" s="230">
        <f t="shared" si="1255"/>
        <v>0</v>
      </c>
      <c r="G6891" s="232"/>
      <c r="I6891" s="283"/>
    </row>
    <row r="6892" spans="1:15">
      <c r="A6892" s="227" t="str">
        <f t="shared" si="1253"/>
        <v>-</v>
      </c>
      <c r="B6892" s="228"/>
      <c r="C6892" s="228"/>
      <c r="D6892" s="194"/>
      <c r="E6892" s="229">
        <f t="shared" si="1254"/>
        <v>0</v>
      </c>
      <c r="F6892" s="230">
        <f t="shared" si="1255"/>
        <v>0</v>
      </c>
      <c r="G6892" s="232"/>
      <c r="I6892" s="283"/>
    </row>
    <row r="6893" spans="1:15">
      <c r="A6893" s="227" t="str">
        <f t="shared" si="1253"/>
        <v>-</v>
      </c>
      <c r="B6893" s="228"/>
      <c r="C6893" s="228"/>
      <c r="D6893" s="194"/>
      <c r="E6893" s="229">
        <f t="shared" si="1254"/>
        <v>0</v>
      </c>
      <c r="F6893" s="230">
        <f t="shared" si="1255"/>
        <v>0</v>
      </c>
      <c r="G6893" s="232"/>
      <c r="I6893" s="283"/>
    </row>
    <row r="6894" spans="1:15">
      <c r="A6894" s="227" t="str">
        <f t="shared" si="1253"/>
        <v>-</v>
      </c>
      <c r="B6894" s="228"/>
      <c r="C6894" s="228"/>
      <c r="D6894" s="194"/>
      <c r="E6894" s="229">
        <f t="shared" si="1254"/>
        <v>0</v>
      </c>
      <c r="F6894" s="230">
        <f t="shared" si="1255"/>
        <v>0</v>
      </c>
      <c r="G6894" s="232"/>
      <c r="I6894" s="283"/>
    </row>
    <row r="6895" spans="1:15" ht="13.5" thickBot="1">
      <c r="A6895" s="234"/>
      <c r="B6895" s="456"/>
      <c r="C6895" s="235"/>
      <c r="D6895" s="237"/>
      <c r="E6895" s="237"/>
      <c r="F6895" s="238" t="s">
        <v>80</v>
      </c>
      <c r="G6895" s="239">
        <f>SUM(F6883:F6894)</f>
        <v>0</v>
      </c>
      <c r="I6895" s="326"/>
    </row>
    <row r="6896" spans="1:15" ht="13.5" thickTop="1">
      <c r="A6896" s="240" t="s">
        <v>67</v>
      </c>
      <c r="B6896" s="446"/>
      <c r="C6896" s="241"/>
      <c r="D6896" s="243"/>
      <c r="E6896" s="243"/>
      <c r="F6896" s="242"/>
      <c r="G6896" s="244"/>
      <c r="I6896" s="326"/>
    </row>
    <row r="6897" spans="1:15" s="220" customFormat="1" ht="26">
      <c r="A6897" s="245" t="s">
        <v>57</v>
      </c>
      <c r="B6897" s="455"/>
      <c r="C6897" s="247" t="s">
        <v>58</v>
      </c>
      <c r="D6897" s="316" t="s">
        <v>68</v>
      </c>
      <c r="E6897" s="248" t="s">
        <v>69</v>
      </c>
      <c r="F6897" s="249" t="s">
        <v>79</v>
      </c>
      <c r="G6897" s="250" t="s">
        <v>70</v>
      </c>
      <c r="I6897" s="325"/>
      <c r="J6897" s="226"/>
      <c r="O6897" s="296"/>
    </row>
    <row r="6898" spans="1:15">
      <c r="A6898" s="748" t="str">
        <f t="shared" ref="A6898:A6909" si="1256">IF(I6898=0,"",VLOOKUP(I6898,MATERIALES,2,FALSE))</f>
        <v/>
      </c>
      <c r="B6898" s="749"/>
      <c r="C6898" s="251" t="str">
        <f t="shared" ref="C6898:C6906" si="1257">IF(I6898=0,"",VLOOKUP(I6898,MATERIALES,3,FALSE))</f>
        <v/>
      </c>
      <c r="D6898" s="194"/>
      <c r="E6898" s="252">
        <f t="shared" ref="E6898:E6909" si="1258">IF(I6898=0,0,VLOOKUP(I6898,MATERIALES,4,FALSE))</f>
        <v>0</v>
      </c>
      <c r="F6898" s="230">
        <f>D6898*E6898</f>
        <v>0</v>
      </c>
      <c r="G6898" s="231"/>
      <c r="I6898" s="283"/>
    </row>
    <row r="6899" spans="1:15">
      <c r="A6899" s="748" t="str">
        <f t="shared" si="1256"/>
        <v/>
      </c>
      <c r="B6899" s="749"/>
      <c r="C6899" s="251" t="str">
        <f t="shared" si="1257"/>
        <v/>
      </c>
      <c r="D6899" s="194"/>
      <c r="E6899" s="252">
        <f t="shared" si="1258"/>
        <v>0</v>
      </c>
      <c r="F6899" s="230">
        <f t="shared" ref="F6899:F6909" si="1259">D6899*E6899</f>
        <v>0</v>
      </c>
      <c r="G6899" s="232"/>
      <c r="I6899" s="283"/>
    </row>
    <row r="6900" spans="1:15">
      <c r="A6900" s="748" t="str">
        <f t="shared" si="1256"/>
        <v/>
      </c>
      <c r="B6900" s="749"/>
      <c r="C6900" s="251" t="str">
        <f t="shared" si="1257"/>
        <v/>
      </c>
      <c r="D6900" s="194"/>
      <c r="E6900" s="252">
        <f t="shared" si="1258"/>
        <v>0</v>
      </c>
      <c r="F6900" s="230">
        <f t="shared" si="1259"/>
        <v>0</v>
      </c>
      <c r="G6900" s="232"/>
      <c r="I6900" s="283"/>
    </row>
    <row r="6901" spans="1:15">
      <c r="A6901" s="748" t="str">
        <f t="shared" si="1256"/>
        <v/>
      </c>
      <c r="B6901" s="749"/>
      <c r="C6901" s="251" t="str">
        <f t="shared" si="1257"/>
        <v/>
      </c>
      <c r="D6901" s="194"/>
      <c r="E6901" s="252">
        <f t="shared" si="1258"/>
        <v>0</v>
      </c>
      <c r="F6901" s="230">
        <f t="shared" si="1259"/>
        <v>0</v>
      </c>
      <c r="G6901" s="232"/>
      <c r="I6901" s="283"/>
    </row>
    <row r="6902" spans="1:15">
      <c r="A6902" s="748" t="str">
        <f t="shared" si="1256"/>
        <v/>
      </c>
      <c r="B6902" s="749"/>
      <c r="C6902" s="251" t="str">
        <f t="shared" si="1257"/>
        <v/>
      </c>
      <c r="D6902" s="194"/>
      <c r="E6902" s="252">
        <f t="shared" si="1258"/>
        <v>0</v>
      </c>
      <c r="F6902" s="230">
        <f t="shared" si="1259"/>
        <v>0</v>
      </c>
      <c r="G6902" s="232"/>
      <c r="I6902" s="283"/>
    </row>
    <row r="6903" spans="1:15">
      <c r="A6903" s="748" t="str">
        <f t="shared" si="1256"/>
        <v/>
      </c>
      <c r="B6903" s="749"/>
      <c r="C6903" s="251" t="str">
        <f t="shared" si="1257"/>
        <v/>
      </c>
      <c r="D6903" s="194"/>
      <c r="E6903" s="252">
        <f t="shared" si="1258"/>
        <v>0</v>
      </c>
      <c r="F6903" s="230">
        <f t="shared" si="1259"/>
        <v>0</v>
      </c>
      <c r="G6903" s="232"/>
      <c r="I6903" s="283"/>
    </row>
    <row r="6904" spans="1:15">
      <c r="A6904" s="748" t="str">
        <f t="shared" si="1256"/>
        <v/>
      </c>
      <c r="B6904" s="749"/>
      <c r="C6904" s="251" t="str">
        <f t="shared" si="1257"/>
        <v/>
      </c>
      <c r="D6904" s="194"/>
      <c r="E6904" s="252">
        <f t="shared" si="1258"/>
        <v>0</v>
      </c>
      <c r="F6904" s="230">
        <f t="shared" si="1259"/>
        <v>0</v>
      </c>
      <c r="G6904" s="232"/>
      <c r="I6904" s="283"/>
    </row>
    <row r="6905" spans="1:15">
      <c r="A6905" s="748" t="str">
        <f t="shared" si="1256"/>
        <v/>
      </c>
      <c r="B6905" s="749"/>
      <c r="C6905" s="251" t="str">
        <f t="shared" si="1257"/>
        <v/>
      </c>
      <c r="D6905" s="194"/>
      <c r="E6905" s="252">
        <f t="shared" si="1258"/>
        <v>0</v>
      </c>
      <c r="F6905" s="230">
        <f t="shared" si="1259"/>
        <v>0</v>
      </c>
      <c r="G6905" s="253"/>
      <c r="I6905" s="283"/>
    </row>
    <row r="6906" spans="1:15">
      <c r="A6906" s="748" t="str">
        <f t="shared" si="1256"/>
        <v/>
      </c>
      <c r="B6906" s="749"/>
      <c r="C6906" s="251" t="str">
        <f t="shared" si="1257"/>
        <v/>
      </c>
      <c r="D6906" s="194"/>
      <c r="E6906" s="252">
        <f t="shared" si="1258"/>
        <v>0</v>
      </c>
      <c r="F6906" s="230">
        <f t="shared" si="1259"/>
        <v>0</v>
      </c>
      <c r="G6906" s="232"/>
      <c r="I6906" s="283"/>
    </row>
    <row r="6907" spans="1:15">
      <c r="A6907" s="748" t="str">
        <f t="shared" si="1256"/>
        <v/>
      </c>
      <c r="B6907" s="749"/>
      <c r="C6907" s="251"/>
      <c r="D6907" s="194"/>
      <c r="E6907" s="252">
        <f t="shared" si="1258"/>
        <v>0</v>
      </c>
      <c r="F6907" s="230">
        <f t="shared" si="1259"/>
        <v>0</v>
      </c>
      <c r="G6907" s="232"/>
      <c r="I6907" s="283"/>
    </row>
    <row r="6908" spans="1:15">
      <c r="A6908" s="748" t="str">
        <f t="shared" si="1256"/>
        <v/>
      </c>
      <c r="B6908" s="749"/>
      <c r="C6908" s="251"/>
      <c r="D6908" s="194"/>
      <c r="E6908" s="252">
        <f t="shared" si="1258"/>
        <v>0</v>
      </c>
      <c r="F6908" s="230">
        <f t="shared" si="1259"/>
        <v>0</v>
      </c>
      <c r="G6908" s="232"/>
      <c r="I6908" s="283"/>
    </row>
    <row r="6909" spans="1:15">
      <c r="A6909" s="748" t="str">
        <f t="shared" si="1256"/>
        <v/>
      </c>
      <c r="B6909" s="749"/>
      <c r="C6909" s="251" t="str">
        <f t="shared" ref="C6909" si="1260">IF(I6909=0,"",VLOOKUP(I6909,MATERIALES,3,FALSE))</f>
        <v/>
      </c>
      <c r="D6909" s="194"/>
      <c r="E6909" s="252">
        <f t="shared" si="1258"/>
        <v>0</v>
      </c>
      <c r="F6909" s="230">
        <f t="shared" si="1259"/>
        <v>0</v>
      </c>
      <c r="G6909" s="233"/>
      <c r="I6909" s="283"/>
    </row>
    <row r="6910" spans="1:15" ht="26.25" customHeight="1" thickBot="1">
      <c r="A6910" s="214"/>
      <c r="B6910" s="438"/>
      <c r="C6910" s="215"/>
      <c r="D6910" s="217"/>
      <c r="E6910" s="254"/>
      <c r="F6910" s="255" t="s">
        <v>81</v>
      </c>
      <c r="G6910" s="253">
        <f>ROUND(SUM(F6898:F6909),0)</f>
        <v>0</v>
      </c>
      <c r="I6910" s="326"/>
    </row>
    <row r="6911" spans="1:15" ht="14" thickTop="1" thickBot="1">
      <c r="A6911" s="256" t="s">
        <v>72</v>
      </c>
      <c r="B6911" s="445"/>
      <c r="C6911" s="257"/>
      <c r="D6911" s="259"/>
      <c r="E6911" s="259"/>
      <c r="F6911" s="258"/>
      <c r="G6911" s="260"/>
      <c r="I6911" s="326"/>
    </row>
    <row r="6912" spans="1:15" ht="13.5" thickTop="1">
      <c r="A6912" s="245" t="s">
        <v>57</v>
      </c>
      <c r="B6912" s="455"/>
      <c r="C6912" s="248" t="s">
        <v>71</v>
      </c>
      <c r="D6912" s="316" t="s">
        <v>75</v>
      </c>
      <c r="E6912" s="248" t="s">
        <v>98</v>
      </c>
      <c r="F6912" s="249" t="s">
        <v>79</v>
      </c>
      <c r="G6912" s="250" t="s">
        <v>70</v>
      </c>
      <c r="I6912" s="326"/>
    </row>
    <row r="6913" spans="1:9">
      <c r="A6913" s="748" t="str">
        <f>IF(I6913=0,"",VLOOKUP(I6913,EQUIPOS,2,FALSE))</f>
        <v/>
      </c>
      <c r="B6913" s="749"/>
      <c r="C6913" s="195"/>
      <c r="D6913" s="194"/>
      <c r="E6913" s="252">
        <f>IF(I6913=0,0,VLOOKUP(I6913,EQUIPOS,4,FALSE))</f>
        <v>0</v>
      </c>
      <c r="F6913" s="230">
        <f>C6913*D6913*E6913</f>
        <v>0</v>
      </c>
      <c r="G6913" s="231"/>
      <c r="I6913" s="283"/>
    </row>
    <row r="6914" spans="1:9">
      <c r="A6914" s="748" t="str">
        <f>IF(I6914=0,"",VLOOKUP(I6914,EQUIPOS,2,FALSE))</f>
        <v/>
      </c>
      <c r="B6914" s="749"/>
      <c r="C6914" s="195"/>
      <c r="D6914" s="194"/>
      <c r="E6914" s="252">
        <f>IF(I6914=0,0,VLOOKUP(I6914,EQUIPOS,4,FALSE))</f>
        <v>0</v>
      </c>
      <c r="F6914" s="230">
        <f t="shared" ref="F6914:F6917" si="1261">C6914*D6914*E6914</f>
        <v>0</v>
      </c>
      <c r="G6914" s="232"/>
      <c r="I6914" s="283"/>
    </row>
    <row r="6915" spans="1:9">
      <c r="A6915" s="748" t="str">
        <f>IF(I6915=0,"",VLOOKUP(I6915,EQUIPOS,2,FALSE))</f>
        <v/>
      </c>
      <c r="B6915" s="749"/>
      <c r="C6915" s="195"/>
      <c r="D6915" s="194"/>
      <c r="E6915" s="252">
        <f>IF(I6915=0,0,VLOOKUP(I6915,EQUIPOS,4,FALSE))</f>
        <v>0</v>
      </c>
      <c r="F6915" s="230">
        <f t="shared" si="1261"/>
        <v>0</v>
      </c>
      <c r="G6915" s="232"/>
      <c r="I6915" s="283"/>
    </row>
    <row r="6916" spans="1:9">
      <c r="A6916" s="748" t="str">
        <f>IF(I6916=0,"",VLOOKUP(I6916,EQUIPOS,2,FALSE))</f>
        <v/>
      </c>
      <c r="B6916" s="749"/>
      <c r="C6916" s="195"/>
      <c r="D6916" s="194"/>
      <c r="E6916" s="252">
        <f>IF(I6916=0,0,VLOOKUP(I6916,EQUIPOS,4,FALSE))</f>
        <v>0</v>
      </c>
      <c r="F6916" s="230">
        <f t="shared" si="1261"/>
        <v>0</v>
      </c>
      <c r="G6916" s="232"/>
      <c r="I6916" s="283"/>
    </row>
    <row r="6917" spans="1:9">
      <c r="A6917" s="748" t="str">
        <f>IF(I6917=0,"",VLOOKUP(I6917,EQUIPOS,2,FALSE))</f>
        <v/>
      </c>
      <c r="B6917" s="749"/>
      <c r="C6917" s="195"/>
      <c r="D6917" s="194"/>
      <c r="E6917" s="252">
        <f>IF(I6917=0,0,VLOOKUP(I6917,EQUIPOS,4,FALSE))</f>
        <v>0</v>
      </c>
      <c r="F6917" s="230">
        <f t="shared" si="1261"/>
        <v>0</v>
      </c>
      <c r="G6917" s="233"/>
      <c r="I6917" s="283"/>
    </row>
    <row r="6918" spans="1:9" ht="30.75" customHeight="1" thickBot="1">
      <c r="A6918" s="234"/>
      <c r="B6918" s="456"/>
      <c r="C6918" s="235"/>
      <c r="D6918" s="237"/>
      <c r="E6918" s="261"/>
      <c r="F6918" s="238" t="s">
        <v>82</v>
      </c>
      <c r="G6918" s="262">
        <f>ROUND(SUM(F6913:F6917),0)</f>
        <v>0</v>
      </c>
      <c r="I6918" s="326"/>
    </row>
    <row r="6919" spans="1:9" ht="13.5" thickTop="1">
      <c r="A6919" s="240" t="s">
        <v>73</v>
      </c>
      <c r="B6919" s="446"/>
      <c r="C6919" s="241"/>
      <c r="D6919" s="243"/>
      <c r="E6919" s="243"/>
      <c r="F6919" s="242"/>
      <c r="G6919" s="244"/>
      <c r="I6919" s="326"/>
    </row>
    <row r="6920" spans="1:9" ht="26">
      <c r="A6920" s="245" t="s">
        <v>57</v>
      </c>
      <c r="B6920" s="454" t="s">
        <v>58</v>
      </c>
      <c r="C6920" s="247" t="s">
        <v>68</v>
      </c>
      <c r="D6920" s="316" t="s">
        <v>74</v>
      </c>
      <c r="E6920" s="248" t="s">
        <v>69</v>
      </c>
      <c r="F6920" s="249" t="s">
        <v>79</v>
      </c>
      <c r="G6920" s="250" t="s">
        <v>70</v>
      </c>
      <c r="H6920" s="220"/>
      <c r="I6920" s="325"/>
    </row>
    <row r="6921" spans="1:9">
      <c r="A6921" s="263" t="str">
        <f t="shared" ref="A6921:A6932" si="1262">IF(I6921=0,"",VLOOKUP(I6921,MANOOBRA,2,FALSE))</f>
        <v/>
      </c>
      <c r="B6921" s="444" t="str">
        <f t="shared" ref="B6921:B6932" si="1263">IF(I6921=0,"",VLOOKUP(I6921,MANOOBRA,3,FALSE))</f>
        <v/>
      </c>
      <c r="C6921" s="195"/>
      <c r="D6921" s="466"/>
      <c r="E6921" s="252">
        <f t="shared" ref="E6921:E6932" si="1264">IF(I6921=0,0,VLOOKUP(I6921,MANOOBRA,4,FALSE))</f>
        <v>0</v>
      </c>
      <c r="F6921" s="230">
        <f>IF(D6921=0,0,C6921*E6921/D6921)</f>
        <v>0</v>
      </c>
      <c r="G6921" s="231"/>
      <c r="I6921" s="283"/>
    </row>
    <row r="6922" spans="1:9">
      <c r="A6922" s="263" t="str">
        <f t="shared" si="1262"/>
        <v/>
      </c>
      <c r="B6922" s="444" t="str">
        <f t="shared" si="1263"/>
        <v/>
      </c>
      <c r="C6922" s="195"/>
      <c r="D6922" s="466"/>
      <c r="E6922" s="252">
        <f t="shared" si="1264"/>
        <v>0</v>
      </c>
      <c r="F6922" s="230">
        <f t="shared" ref="F6922:F6932" si="1265">IF(D6922=0,0,C6922*E6922/D6922)</f>
        <v>0</v>
      </c>
      <c r="G6922" s="232"/>
      <c r="I6922" s="283"/>
    </row>
    <row r="6923" spans="1:9">
      <c r="A6923" s="263" t="str">
        <f t="shared" si="1262"/>
        <v/>
      </c>
      <c r="B6923" s="444" t="str">
        <f t="shared" si="1263"/>
        <v/>
      </c>
      <c r="C6923" s="195"/>
      <c r="D6923" s="309"/>
      <c r="E6923" s="252">
        <f t="shared" si="1264"/>
        <v>0</v>
      </c>
      <c r="F6923" s="230">
        <f t="shared" si="1265"/>
        <v>0</v>
      </c>
      <c r="G6923" s="232"/>
      <c r="I6923" s="283"/>
    </row>
    <row r="6924" spans="1:9">
      <c r="A6924" s="263" t="str">
        <f t="shared" si="1262"/>
        <v/>
      </c>
      <c r="B6924" s="444" t="str">
        <f t="shared" si="1263"/>
        <v/>
      </c>
      <c r="C6924" s="195"/>
      <c r="D6924" s="195"/>
      <c r="E6924" s="252">
        <f t="shared" si="1264"/>
        <v>0</v>
      </c>
      <c r="F6924" s="230">
        <f t="shared" si="1265"/>
        <v>0</v>
      </c>
      <c r="G6924" s="232"/>
      <c r="I6924" s="283"/>
    </row>
    <row r="6925" spans="1:9">
      <c r="A6925" s="263" t="str">
        <f t="shared" si="1262"/>
        <v/>
      </c>
      <c r="B6925" s="444" t="str">
        <f t="shared" si="1263"/>
        <v/>
      </c>
      <c r="C6925" s="195"/>
      <c r="D6925" s="195"/>
      <c r="E6925" s="252">
        <f t="shared" si="1264"/>
        <v>0</v>
      </c>
      <c r="F6925" s="230">
        <f t="shared" si="1265"/>
        <v>0</v>
      </c>
      <c r="G6925" s="232"/>
      <c r="I6925" s="283"/>
    </row>
    <row r="6926" spans="1:9">
      <c r="A6926" s="263" t="str">
        <f t="shared" si="1262"/>
        <v/>
      </c>
      <c r="B6926" s="444" t="str">
        <f t="shared" si="1263"/>
        <v/>
      </c>
      <c r="C6926" s="195"/>
      <c r="D6926" s="195"/>
      <c r="E6926" s="252">
        <f t="shared" si="1264"/>
        <v>0</v>
      </c>
      <c r="F6926" s="230">
        <f t="shared" si="1265"/>
        <v>0</v>
      </c>
      <c r="G6926" s="232"/>
      <c r="I6926" s="283"/>
    </row>
    <row r="6927" spans="1:9">
      <c r="A6927" s="263" t="str">
        <f t="shared" si="1262"/>
        <v/>
      </c>
      <c r="B6927" s="444" t="str">
        <f t="shared" si="1263"/>
        <v/>
      </c>
      <c r="C6927" s="195"/>
      <c r="D6927" s="195"/>
      <c r="E6927" s="252">
        <f t="shared" si="1264"/>
        <v>0</v>
      </c>
      <c r="F6927" s="230">
        <f t="shared" si="1265"/>
        <v>0</v>
      </c>
      <c r="G6927" s="232"/>
      <c r="I6927" s="283"/>
    </row>
    <row r="6928" spans="1:9">
      <c r="A6928" s="263" t="str">
        <f t="shared" si="1262"/>
        <v/>
      </c>
      <c r="B6928" s="444" t="str">
        <f t="shared" si="1263"/>
        <v/>
      </c>
      <c r="C6928" s="195"/>
      <c r="D6928" s="195"/>
      <c r="E6928" s="252">
        <f t="shared" si="1264"/>
        <v>0</v>
      </c>
      <c r="F6928" s="230">
        <f t="shared" si="1265"/>
        <v>0</v>
      </c>
      <c r="G6928" s="232"/>
      <c r="I6928" s="283"/>
    </row>
    <row r="6929" spans="1:16">
      <c r="A6929" s="263" t="str">
        <f t="shared" si="1262"/>
        <v/>
      </c>
      <c r="B6929" s="444" t="str">
        <f t="shared" si="1263"/>
        <v/>
      </c>
      <c r="C6929" s="195"/>
      <c r="D6929" s="195"/>
      <c r="E6929" s="252">
        <f t="shared" si="1264"/>
        <v>0</v>
      </c>
      <c r="F6929" s="230">
        <f t="shared" si="1265"/>
        <v>0</v>
      </c>
      <c r="G6929" s="232"/>
      <c r="I6929" s="283"/>
    </row>
    <row r="6930" spans="1:16">
      <c r="A6930" s="263" t="str">
        <f t="shared" si="1262"/>
        <v/>
      </c>
      <c r="B6930" s="444" t="str">
        <f t="shared" si="1263"/>
        <v/>
      </c>
      <c r="C6930" s="195"/>
      <c r="D6930" s="195"/>
      <c r="E6930" s="252">
        <f t="shared" si="1264"/>
        <v>0</v>
      </c>
      <c r="F6930" s="230">
        <f t="shared" si="1265"/>
        <v>0</v>
      </c>
      <c r="G6930" s="232"/>
      <c r="I6930" s="283"/>
    </row>
    <row r="6931" spans="1:16">
      <c r="A6931" s="263" t="str">
        <f t="shared" si="1262"/>
        <v/>
      </c>
      <c r="B6931" s="444" t="str">
        <f t="shared" si="1263"/>
        <v/>
      </c>
      <c r="C6931" s="195"/>
      <c r="D6931" s="195"/>
      <c r="E6931" s="252">
        <f t="shared" si="1264"/>
        <v>0</v>
      </c>
      <c r="F6931" s="230">
        <f t="shared" si="1265"/>
        <v>0</v>
      </c>
      <c r="G6931" s="232"/>
      <c r="I6931" s="283"/>
    </row>
    <row r="6932" spans="1:16">
      <c r="A6932" s="263" t="str">
        <f t="shared" si="1262"/>
        <v/>
      </c>
      <c r="B6932" s="444" t="str">
        <f t="shared" si="1263"/>
        <v/>
      </c>
      <c r="C6932" s="195"/>
      <c r="D6932" s="195"/>
      <c r="E6932" s="252">
        <f t="shared" si="1264"/>
        <v>0</v>
      </c>
      <c r="F6932" s="230">
        <f t="shared" si="1265"/>
        <v>0</v>
      </c>
      <c r="G6932" s="233"/>
      <c r="I6932" s="283"/>
    </row>
    <row r="6933" spans="1:16" ht="31.5" customHeight="1" thickBot="1">
      <c r="A6933" s="234"/>
      <c r="B6933" s="456"/>
      <c r="C6933" s="235"/>
      <c r="D6933" s="237"/>
      <c r="E6933" s="237"/>
      <c r="F6933" s="238" t="s">
        <v>83</v>
      </c>
      <c r="G6933" s="262">
        <f>ROUND(SUM(F6921:F6932),0)</f>
        <v>0</v>
      </c>
      <c r="I6933" s="326"/>
    </row>
    <row r="6934" spans="1:16" ht="13.5" thickTop="1">
      <c r="A6934" s="186" t="s">
        <v>76</v>
      </c>
      <c r="B6934" s="446"/>
      <c r="C6934" s="241"/>
      <c r="D6934" s="243"/>
      <c r="E6934" s="243"/>
      <c r="F6934" s="242"/>
      <c r="G6934" s="244"/>
      <c r="I6934" s="326"/>
    </row>
    <row r="6935" spans="1:16">
      <c r="A6935" s="245" t="s">
        <v>57</v>
      </c>
      <c r="B6935" s="455"/>
      <c r="C6935" s="246"/>
      <c r="D6935" s="317"/>
      <c r="E6935" s="248" t="s">
        <v>77</v>
      </c>
      <c r="F6935" s="249" t="s">
        <v>78</v>
      </c>
      <c r="G6935" s="264" t="s">
        <v>77</v>
      </c>
      <c r="H6935" s="220"/>
      <c r="I6935" s="325"/>
    </row>
    <row r="6936" spans="1:16">
      <c r="A6936" s="185" t="s">
        <v>87</v>
      </c>
      <c r="B6936" s="453"/>
      <c r="C6936" s="265"/>
      <c r="D6936" s="318"/>
      <c r="E6936" s="229">
        <f>ROUND(SUM(G6895,G6910,G6918,G6933),2)</f>
        <v>0</v>
      </c>
      <c r="F6936" s="266">
        <f>A</f>
        <v>0</v>
      </c>
      <c r="G6936" s="267">
        <f>E6936*F6936</f>
        <v>0</v>
      </c>
      <c r="I6936" s="326"/>
    </row>
    <row r="6937" spans="1:16">
      <c r="A6937" s="185" t="s">
        <v>85</v>
      </c>
      <c r="B6937" s="453"/>
      <c r="C6937" s="265"/>
      <c r="D6937" s="318"/>
      <c r="E6937" s="229">
        <f>SUM(G6895,G6910,G6918,G6933)</f>
        <v>0</v>
      </c>
      <c r="F6937" s="266">
        <f>I</f>
        <v>0</v>
      </c>
      <c r="G6937" s="267">
        <f>E6937*F6937</f>
        <v>0</v>
      </c>
      <c r="I6937" s="326"/>
    </row>
    <row r="6938" spans="1:16">
      <c r="A6938" s="185" t="s">
        <v>86</v>
      </c>
      <c r="B6938" s="453"/>
      <c r="C6938" s="265"/>
      <c r="D6938" s="318"/>
      <c r="E6938" s="229">
        <f>SUM(G6895,G6910,G6918,G6933)</f>
        <v>0</v>
      </c>
      <c r="F6938" s="266">
        <f>U</f>
        <v>0</v>
      </c>
      <c r="G6938" s="267">
        <f>E6938*F6938</f>
        <v>0</v>
      </c>
      <c r="I6938" s="326"/>
    </row>
    <row r="6939" spans="1:16" ht="33" customHeight="1" thickBot="1">
      <c r="A6939" s="234"/>
      <c r="B6939" s="456"/>
      <c r="C6939" s="235"/>
      <c r="D6939" s="237"/>
      <c r="E6939" s="237"/>
      <c r="F6939" s="268" t="s">
        <v>84</v>
      </c>
      <c r="G6939" s="262">
        <f>SUM(G6936:G6938)</f>
        <v>0</v>
      </c>
      <c r="I6939" s="326"/>
      <c r="J6939" s="295"/>
      <c r="K6939" s="296"/>
      <c r="L6939" s="296"/>
      <c r="M6939" s="296"/>
      <c r="N6939" s="296"/>
      <c r="O6939" s="296"/>
    </row>
    <row r="6940" spans="1:16" s="211" customFormat="1" ht="14" thickTop="1" thickBot="1">
      <c r="A6940" s="269"/>
      <c r="B6940" s="443"/>
      <c r="C6940" s="270"/>
      <c r="D6940" s="319"/>
      <c r="E6940" s="271" t="s">
        <v>89</v>
      </c>
      <c r="F6940" s="272"/>
      <c r="G6940" s="273">
        <f>ROUND(SUM(G6895,G6910,G6918,G6933,G6939),0)</f>
        <v>0</v>
      </c>
      <c r="I6940" s="327"/>
      <c r="J6940" s="212" t="str">
        <f>B6879</f>
        <v>18,11</v>
      </c>
      <c r="K6940" s="274">
        <f>E6936</f>
        <v>0</v>
      </c>
      <c r="L6940" s="294">
        <f>G6936</f>
        <v>0</v>
      </c>
      <c r="M6940" s="294">
        <f>G6937</f>
        <v>0</v>
      </c>
      <c r="N6940" s="294">
        <f>G6938</f>
        <v>0</v>
      </c>
      <c r="O6940" s="299">
        <f>SUM(K6940:N6940)</f>
        <v>0</v>
      </c>
      <c r="P6940" s="294"/>
    </row>
    <row r="6941" spans="1:16" ht="13.5" thickTop="1">
      <c r="A6941" s="275" t="s">
        <v>97</v>
      </c>
      <c r="B6941" s="438"/>
      <c r="C6941" s="215"/>
      <c r="D6941" s="217"/>
      <c r="E6941" s="217"/>
      <c r="F6941" s="216"/>
      <c r="G6941" s="219"/>
      <c r="I6941" s="326"/>
      <c r="P6941" s="294"/>
    </row>
    <row r="6942" spans="1:16">
      <c r="A6942" s="275"/>
      <c r="B6942" s="452"/>
      <c r="C6942" s="276"/>
      <c r="D6942" s="320"/>
      <c r="E6942" s="217"/>
      <c r="F6942" s="216"/>
      <c r="G6942" s="277">
        <f ca="1">TODAY()</f>
        <v>44839</v>
      </c>
      <c r="I6942" s="326"/>
      <c r="P6942" s="294"/>
    </row>
    <row r="6943" spans="1:16" ht="13.5" thickBot="1">
      <c r="A6943" s="234"/>
      <c r="B6943" s="456"/>
      <c r="C6943" s="235"/>
      <c r="D6943" s="237"/>
      <c r="E6943" s="237"/>
      <c r="F6943" s="236"/>
      <c r="G6943" s="278"/>
      <c r="I6943" s="326"/>
      <c r="P6943" s="294"/>
    </row>
    <row r="6944" spans="1:16" ht="13.5" thickTop="1">
      <c r="A6944" s="215"/>
      <c r="B6944" s="438"/>
      <c r="C6944" s="215"/>
      <c r="D6944" s="217"/>
      <c r="E6944" s="217"/>
      <c r="F6944" s="216"/>
      <c r="G6944" s="216"/>
      <c r="I6944" s="434"/>
      <c r="P6944" s="294"/>
    </row>
    <row r="6945" spans="1:15" s="199" customFormat="1">
      <c r="A6945" s="196" t="s">
        <v>109</v>
      </c>
      <c r="B6945" s="458"/>
      <c r="C6945" s="196"/>
      <c r="D6945" s="198"/>
      <c r="E6945" s="198"/>
      <c r="F6945" s="197"/>
      <c r="G6945" s="197"/>
      <c r="I6945" s="321"/>
      <c r="J6945" s="200"/>
      <c r="O6945" s="297"/>
    </row>
    <row r="6946" spans="1:15" s="199" customFormat="1">
      <c r="A6946" s="196" t="str">
        <f>CONCATENATE('Prestaciones y AIU'!A7517," ANALISIS DE PRECIOS UNITARIOS")</f>
        <v xml:space="preserve"> ANALISIS DE PRECIOS UNITARIOS</v>
      </c>
      <c r="B6946" s="458"/>
      <c r="C6946" s="196"/>
      <c r="D6946" s="198"/>
      <c r="E6946" s="198"/>
      <c r="F6946" s="197"/>
      <c r="G6946" s="197"/>
      <c r="I6946" s="321"/>
      <c r="J6946" s="200"/>
      <c r="O6946" s="297"/>
    </row>
    <row r="6947" spans="1:15" s="199" customFormat="1">
      <c r="A6947" s="196" t="str">
        <f>Objeto_LIC</f>
        <v>OPTIMIZACION DEL SISTEMA DE ABASTECIMIENTO (ADUCCION, PRETRATAMIENTO Y CONDUCCION) DEL MUNICPIO DE TAME, DEPARTAMENTO DE ARAUCA</v>
      </c>
      <c r="B6947" s="458"/>
      <c r="C6947" s="196"/>
      <c r="D6947" s="198"/>
      <c r="E6947" s="198"/>
      <c r="F6947" s="197"/>
      <c r="G6947" s="197"/>
      <c r="I6947" s="321"/>
      <c r="J6947" s="200"/>
      <c r="O6947" s="297"/>
    </row>
    <row r="6948" spans="1:15" s="199" customFormat="1">
      <c r="A6948" s="196"/>
      <c r="B6948" s="458"/>
      <c r="C6948" s="196"/>
      <c r="D6948" s="198"/>
      <c r="E6948" s="198"/>
      <c r="F6948" s="197"/>
      <c r="G6948" s="197"/>
      <c r="I6948" s="321"/>
      <c r="J6948" s="200"/>
      <c r="O6948" s="297"/>
    </row>
    <row r="6949" spans="1:15" ht="13.5" thickBot="1">
      <c r="A6949" s="201"/>
      <c r="B6949" s="448"/>
      <c r="C6949" s="201"/>
      <c r="D6949" s="203"/>
      <c r="E6949" s="203"/>
      <c r="F6949" s="202"/>
      <c r="G6949" s="202"/>
    </row>
    <row r="6950" spans="1:15" s="211" customFormat="1" ht="13.5" thickTop="1">
      <c r="A6950" s="206"/>
      <c r="B6950" s="457"/>
      <c r="C6950" s="207"/>
      <c r="D6950" s="209"/>
      <c r="E6950" s="209"/>
      <c r="F6950" s="208"/>
      <c r="G6950" s="210" t="s">
        <v>110</v>
      </c>
      <c r="I6950" s="323"/>
      <c r="J6950" s="212"/>
      <c r="O6950" s="297"/>
    </row>
    <row r="6951" spans="1:15">
      <c r="A6951" s="213" t="s">
        <v>62</v>
      </c>
      <c r="B6951" s="750">
        <f>Proponente</f>
        <v>0</v>
      </c>
      <c r="C6951" s="750"/>
      <c r="D6951" s="750"/>
      <c r="E6951" s="750"/>
      <c r="F6951" s="750"/>
      <c r="G6951" s="751"/>
    </row>
    <row r="6952" spans="1:15" ht="12.75" customHeight="1">
      <c r="A6952" s="213" t="s">
        <v>63</v>
      </c>
      <c r="B6952" s="449" t="s">
        <v>192</v>
      </c>
      <c r="C6952" s="750" t="e">
        <f>VLOOKUP(B6952,Presupuesto!$A$4:$B$106,2,FALSE)</f>
        <v>#N/A</v>
      </c>
      <c r="D6952" s="750"/>
      <c r="E6952" s="750"/>
      <c r="F6952" s="750"/>
      <c r="G6952" s="751"/>
    </row>
    <row r="6953" spans="1:15">
      <c r="A6953" s="214"/>
      <c r="B6953" s="438"/>
      <c r="C6953" s="215"/>
      <c r="D6953" s="217"/>
      <c r="E6953" s="217"/>
      <c r="F6953" s="218" t="s">
        <v>88</v>
      </c>
      <c r="G6953" s="755" t="s">
        <v>179</v>
      </c>
      <c r="H6953" s="750"/>
      <c r="I6953" s="750"/>
      <c r="J6953" s="750"/>
      <c r="K6953" s="751"/>
    </row>
    <row r="6954" spans="1:15" ht="13.5" thickBot="1">
      <c r="A6954" s="213" t="s">
        <v>64</v>
      </c>
      <c r="B6954" s="438"/>
      <c r="C6954" s="215"/>
      <c r="D6954" s="217"/>
      <c r="E6954" s="217"/>
      <c r="F6954" s="216"/>
      <c r="G6954" s="219"/>
      <c r="I6954" s="324"/>
      <c r="J6954" s="295"/>
      <c r="K6954" s="296"/>
      <c r="L6954" s="296"/>
      <c r="M6954" s="296"/>
      <c r="N6954" s="296"/>
      <c r="O6954" s="296"/>
    </row>
    <row r="6955" spans="1:15" s="220" customFormat="1" ht="13.5" thickTop="1">
      <c r="A6955" s="221" t="s">
        <v>57</v>
      </c>
      <c r="B6955" s="447" t="s">
        <v>65</v>
      </c>
      <c r="C6955" s="222" t="s">
        <v>66</v>
      </c>
      <c r="D6955" s="223" t="s">
        <v>74</v>
      </c>
      <c r="E6955" s="224" t="s">
        <v>100</v>
      </c>
      <c r="F6955" s="224" t="s">
        <v>79</v>
      </c>
      <c r="G6955" s="225" t="s">
        <v>70</v>
      </c>
      <c r="I6955" s="325"/>
      <c r="J6955" s="226"/>
      <c r="O6955" s="296"/>
    </row>
    <row r="6956" spans="1:15">
      <c r="A6956" s="227" t="str">
        <f t="shared" ref="A6956:A6967" si="1266">IF(I6956=0,"-",VLOOKUP(I6956,EQUIPOS,2,FALSE))</f>
        <v>-</v>
      </c>
      <c r="B6956" s="228"/>
      <c r="C6956" s="228"/>
      <c r="D6956" s="194"/>
      <c r="E6956" s="229">
        <f t="shared" ref="E6956:E6967" si="1267">IF(I6956=0,0,VLOOKUP(I6956,EQUIPOS,4,FALSE))</f>
        <v>0</v>
      </c>
      <c r="F6956" s="230">
        <f t="shared" ref="F6956:F6967" si="1268">IF(D6956=0,0,E6956/D6956)</f>
        <v>0</v>
      </c>
      <c r="G6956" s="231"/>
      <c r="I6956" s="283"/>
    </row>
    <row r="6957" spans="1:15">
      <c r="A6957" s="227" t="str">
        <f t="shared" si="1266"/>
        <v>-</v>
      </c>
      <c r="B6957" s="228"/>
      <c r="C6957" s="228"/>
      <c r="D6957" s="194"/>
      <c r="E6957" s="229">
        <f t="shared" si="1267"/>
        <v>0</v>
      </c>
      <c r="F6957" s="230">
        <f t="shared" si="1268"/>
        <v>0</v>
      </c>
      <c r="G6957" s="232"/>
      <c r="I6957" s="283"/>
    </row>
    <row r="6958" spans="1:15">
      <c r="A6958" s="227" t="str">
        <f t="shared" si="1266"/>
        <v>-</v>
      </c>
      <c r="B6958" s="228"/>
      <c r="C6958" s="228"/>
      <c r="D6958" s="194"/>
      <c r="E6958" s="229">
        <f t="shared" si="1267"/>
        <v>0</v>
      </c>
      <c r="F6958" s="230">
        <f t="shared" si="1268"/>
        <v>0</v>
      </c>
      <c r="G6958" s="232"/>
      <c r="I6958" s="283"/>
    </row>
    <row r="6959" spans="1:15">
      <c r="A6959" s="227" t="str">
        <f t="shared" si="1266"/>
        <v>-</v>
      </c>
      <c r="B6959" s="228"/>
      <c r="C6959" s="228"/>
      <c r="D6959" s="194"/>
      <c r="E6959" s="229">
        <f t="shared" si="1267"/>
        <v>0</v>
      </c>
      <c r="F6959" s="230">
        <f t="shared" si="1268"/>
        <v>0</v>
      </c>
      <c r="G6959" s="232"/>
      <c r="I6959" s="283"/>
    </row>
    <row r="6960" spans="1:15">
      <c r="A6960" s="227" t="str">
        <f t="shared" si="1266"/>
        <v>-</v>
      </c>
      <c r="B6960" s="228"/>
      <c r="C6960" s="228"/>
      <c r="D6960" s="194"/>
      <c r="E6960" s="229">
        <f t="shared" si="1267"/>
        <v>0</v>
      </c>
      <c r="F6960" s="230">
        <f t="shared" si="1268"/>
        <v>0</v>
      </c>
      <c r="G6960" s="232"/>
      <c r="I6960" s="283"/>
    </row>
    <row r="6961" spans="1:15">
      <c r="A6961" s="227" t="str">
        <f t="shared" si="1266"/>
        <v>-</v>
      </c>
      <c r="B6961" s="228"/>
      <c r="C6961" s="228"/>
      <c r="D6961" s="194"/>
      <c r="E6961" s="229">
        <f t="shared" si="1267"/>
        <v>0</v>
      </c>
      <c r="F6961" s="230">
        <f t="shared" si="1268"/>
        <v>0</v>
      </c>
      <c r="G6961" s="232"/>
      <c r="I6961" s="283"/>
    </row>
    <row r="6962" spans="1:15">
      <c r="A6962" s="227" t="str">
        <f t="shared" si="1266"/>
        <v>-</v>
      </c>
      <c r="B6962" s="228"/>
      <c r="C6962" s="228"/>
      <c r="D6962" s="194"/>
      <c r="E6962" s="229">
        <f t="shared" si="1267"/>
        <v>0</v>
      </c>
      <c r="F6962" s="230">
        <f t="shared" si="1268"/>
        <v>0</v>
      </c>
      <c r="G6962" s="232"/>
      <c r="I6962" s="283"/>
    </row>
    <row r="6963" spans="1:15">
      <c r="A6963" s="227" t="str">
        <f t="shared" si="1266"/>
        <v>-</v>
      </c>
      <c r="B6963" s="228"/>
      <c r="C6963" s="228"/>
      <c r="D6963" s="194"/>
      <c r="E6963" s="229">
        <f t="shared" si="1267"/>
        <v>0</v>
      </c>
      <c r="F6963" s="230">
        <f t="shared" si="1268"/>
        <v>0</v>
      </c>
      <c r="G6963" s="232"/>
      <c r="I6963" s="283"/>
    </row>
    <row r="6964" spans="1:15">
      <c r="A6964" s="227" t="str">
        <f t="shared" si="1266"/>
        <v>-</v>
      </c>
      <c r="B6964" s="228"/>
      <c r="C6964" s="228"/>
      <c r="D6964" s="194"/>
      <c r="E6964" s="229">
        <f t="shared" si="1267"/>
        <v>0</v>
      </c>
      <c r="F6964" s="230">
        <f t="shared" si="1268"/>
        <v>0</v>
      </c>
      <c r="G6964" s="232"/>
      <c r="I6964" s="283"/>
    </row>
    <row r="6965" spans="1:15">
      <c r="A6965" s="227" t="str">
        <f t="shared" si="1266"/>
        <v>-</v>
      </c>
      <c r="B6965" s="228"/>
      <c r="C6965" s="228"/>
      <c r="D6965" s="194"/>
      <c r="E6965" s="229">
        <f t="shared" si="1267"/>
        <v>0</v>
      </c>
      <c r="F6965" s="230">
        <f t="shared" si="1268"/>
        <v>0</v>
      </c>
      <c r="G6965" s="232"/>
      <c r="I6965" s="283"/>
    </row>
    <row r="6966" spans="1:15">
      <c r="A6966" s="227" t="str">
        <f t="shared" si="1266"/>
        <v>-</v>
      </c>
      <c r="B6966" s="228"/>
      <c r="C6966" s="228"/>
      <c r="D6966" s="194"/>
      <c r="E6966" s="229">
        <f t="shared" si="1267"/>
        <v>0</v>
      </c>
      <c r="F6966" s="230">
        <f t="shared" si="1268"/>
        <v>0</v>
      </c>
      <c r="G6966" s="232"/>
      <c r="I6966" s="283"/>
    </row>
    <row r="6967" spans="1:15">
      <c r="A6967" s="227" t="str">
        <f t="shared" si="1266"/>
        <v>-</v>
      </c>
      <c r="B6967" s="228"/>
      <c r="C6967" s="228"/>
      <c r="D6967" s="194"/>
      <c r="E6967" s="229">
        <f t="shared" si="1267"/>
        <v>0</v>
      </c>
      <c r="F6967" s="230">
        <f t="shared" si="1268"/>
        <v>0</v>
      </c>
      <c r="G6967" s="232"/>
      <c r="I6967" s="283"/>
    </row>
    <row r="6968" spans="1:15" ht="13.5" thickBot="1">
      <c r="A6968" s="234"/>
      <c r="B6968" s="456"/>
      <c r="C6968" s="235"/>
      <c r="D6968" s="237"/>
      <c r="E6968" s="237"/>
      <c r="F6968" s="238" t="s">
        <v>80</v>
      </c>
      <c r="G6968" s="239">
        <f>SUM(F6956:F6967)</f>
        <v>0</v>
      </c>
      <c r="I6968" s="326"/>
    </row>
    <row r="6969" spans="1:15" ht="13.5" thickTop="1">
      <c r="A6969" s="240" t="s">
        <v>67</v>
      </c>
      <c r="B6969" s="446"/>
      <c r="C6969" s="241"/>
      <c r="D6969" s="243"/>
      <c r="E6969" s="243"/>
      <c r="F6969" s="242"/>
      <c r="G6969" s="244"/>
      <c r="I6969" s="326"/>
    </row>
    <row r="6970" spans="1:15" s="220" customFormat="1" ht="26">
      <c r="A6970" s="245" t="s">
        <v>57</v>
      </c>
      <c r="B6970" s="455"/>
      <c r="C6970" s="247" t="s">
        <v>58</v>
      </c>
      <c r="D6970" s="316" t="s">
        <v>68</v>
      </c>
      <c r="E6970" s="248" t="s">
        <v>69</v>
      </c>
      <c r="F6970" s="249" t="s">
        <v>79</v>
      </c>
      <c r="G6970" s="250" t="s">
        <v>70</v>
      </c>
      <c r="I6970" s="325"/>
      <c r="J6970" s="226"/>
      <c r="O6970" s="296"/>
    </row>
    <row r="6971" spans="1:15">
      <c r="A6971" s="748" t="str">
        <f t="shared" ref="A6971:A6982" si="1269">IF(I6971=0,"",VLOOKUP(I6971,MATERIALES,2,FALSE))</f>
        <v/>
      </c>
      <c r="B6971" s="749"/>
      <c r="C6971" s="251" t="str">
        <f t="shared" ref="C6971:C6979" si="1270">IF(I6971=0,"",VLOOKUP(I6971,MATERIALES,3,FALSE))</f>
        <v/>
      </c>
      <c r="D6971" s="194"/>
      <c r="E6971" s="252">
        <f t="shared" ref="E6971:E6982" si="1271">IF(I6971=0,0,VLOOKUP(I6971,MATERIALES,4,FALSE))</f>
        <v>0</v>
      </c>
      <c r="F6971" s="230">
        <f>D6971*E6971</f>
        <v>0</v>
      </c>
      <c r="G6971" s="231"/>
      <c r="I6971" s="283"/>
    </row>
    <row r="6972" spans="1:15">
      <c r="A6972" s="748" t="str">
        <f t="shared" si="1269"/>
        <v/>
      </c>
      <c r="B6972" s="749"/>
      <c r="C6972" s="251" t="str">
        <f t="shared" si="1270"/>
        <v/>
      </c>
      <c r="D6972" s="194"/>
      <c r="E6972" s="252">
        <f t="shared" si="1271"/>
        <v>0</v>
      </c>
      <c r="F6972" s="230">
        <f t="shared" ref="F6972:F6982" si="1272">D6972*E6972</f>
        <v>0</v>
      </c>
      <c r="G6972" s="232"/>
      <c r="I6972" s="283"/>
    </row>
    <row r="6973" spans="1:15">
      <c r="A6973" s="748" t="str">
        <f t="shared" si="1269"/>
        <v/>
      </c>
      <c r="B6973" s="749"/>
      <c r="C6973" s="251" t="str">
        <f t="shared" si="1270"/>
        <v/>
      </c>
      <c r="D6973" s="194"/>
      <c r="E6973" s="252">
        <f t="shared" si="1271"/>
        <v>0</v>
      </c>
      <c r="F6973" s="230">
        <f t="shared" si="1272"/>
        <v>0</v>
      </c>
      <c r="G6973" s="232"/>
      <c r="I6973" s="283"/>
    </row>
    <row r="6974" spans="1:15">
      <c r="A6974" s="748" t="str">
        <f t="shared" si="1269"/>
        <v/>
      </c>
      <c r="B6974" s="749"/>
      <c r="C6974" s="251" t="str">
        <f t="shared" si="1270"/>
        <v/>
      </c>
      <c r="D6974" s="194"/>
      <c r="E6974" s="252">
        <f t="shared" si="1271"/>
        <v>0</v>
      </c>
      <c r="F6974" s="230">
        <f t="shared" si="1272"/>
        <v>0</v>
      </c>
      <c r="G6974" s="232"/>
      <c r="I6974" s="283"/>
    </row>
    <row r="6975" spans="1:15">
      <c r="A6975" s="748" t="str">
        <f t="shared" si="1269"/>
        <v/>
      </c>
      <c r="B6975" s="749"/>
      <c r="C6975" s="251" t="str">
        <f t="shared" si="1270"/>
        <v/>
      </c>
      <c r="D6975" s="194"/>
      <c r="E6975" s="252">
        <f t="shared" si="1271"/>
        <v>0</v>
      </c>
      <c r="F6975" s="230">
        <f t="shared" si="1272"/>
        <v>0</v>
      </c>
      <c r="G6975" s="232"/>
      <c r="I6975" s="283"/>
    </row>
    <row r="6976" spans="1:15">
      <c r="A6976" s="748" t="str">
        <f t="shared" si="1269"/>
        <v/>
      </c>
      <c r="B6976" s="749"/>
      <c r="C6976" s="251" t="str">
        <f t="shared" si="1270"/>
        <v/>
      </c>
      <c r="D6976" s="194"/>
      <c r="E6976" s="252">
        <f t="shared" si="1271"/>
        <v>0</v>
      </c>
      <c r="F6976" s="230">
        <f t="shared" si="1272"/>
        <v>0</v>
      </c>
      <c r="G6976" s="232"/>
      <c r="I6976" s="283"/>
    </row>
    <row r="6977" spans="1:9">
      <c r="A6977" s="748" t="str">
        <f t="shared" si="1269"/>
        <v/>
      </c>
      <c r="B6977" s="749"/>
      <c r="C6977" s="251" t="str">
        <f t="shared" si="1270"/>
        <v/>
      </c>
      <c r="D6977" s="194"/>
      <c r="E6977" s="252">
        <f t="shared" si="1271"/>
        <v>0</v>
      </c>
      <c r="F6977" s="230">
        <f t="shared" si="1272"/>
        <v>0</v>
      </c>
      <c r="G6977" s="232"/>
      <c r="I6977" s="283"/>
    </row>
    <row r="6978" spans="1:9">
      <c r="A6978" s="748" t="str">
        <f t="shared" si="1269"/>
        <v/>
      </c>
      <c r="B6978" s="749"/>
      <c r="C6978" s="251" t="str">
        <f t="shared" si="1270"/>
        <v/>
      </c>
      <c r="D6978" s="194"/>
      <c r="E6978" s="252">
        <f t="shared" si="1271"/>
        <v>0</v>
      </c>
      <c r="F6978" s="230">
        <f t="shared" si="1272"/>
        <v>0</v>
      </c>
      <c r="G6978" s="253"/>
      <c r="I6978" s="283"/>
    </row>
    <row r="6979" spans="1:9">
      <c r="A6979" s="748" t="str">
        <f t="shared" si="1269"/>
        <v/>
      </c>
      <c r="B6979" s="749"/>
      <c r="C6979" s="251" t="str">
        <f t="shared" si="1270"/>
        <v/>
      </c>
      <c r="D6979" s="194"/>
      <c r="E6979" s="252">
        <f t="shared" si="1271"/>
        <v>0</v>
      </c>
      <c r="F6979" s="230">
        <f t="shared" si="1272"/>
        <v>0</v>
      </c>
      <c r="G6979" s="232"/>
      <c r="I6979" s="283"/>
    </row>
    <row r="6980" spans="1:9">
      <c r="A6980" s="748" t="str">
        <f t="shared" si="1269"/>
        <v/>
      </c>
      <c r="B6980" s="749"/>
      <c r="C6980" s="251"/>
      <c r="D6980" s="194"/>
      <c r="E6980" s="252">
        <f t="shared" si="1271"/>
        <v>0</v>
      </c>
      <c r="F6980" s="230">
        <f t="shared" si="1272"/>
        <v>0</v>
      </c>
      <c r="G6980" s="232"/>
      <c r="I6980" s="283"/>
    </row>
    <row r="6981" spans="1:9">
      <c r="A6981" s="748" t="str">
        <f t="shared" si="1269"/>
        <v/>
      </c>
      <c r="B6981" s="749"/>
      <c r="C6981" s="251"/>
      <c r="D6981" s="194"/>
      <c r="E6981" s="252">
        <f t="shared" si="1271"/>
        <v>0</v>
      </c>
      <c r="F6981" s="230">
        <f t="shared" si="1272"/>
        <v>0</v>
      </c>
      <c r="G6981" s="232"/>
      <c r="I6981" s="283"/>
    </row>
    <row r="6982" spans="1:9">
      <c r="A6982" s="748" t="str">
        <f t="shared" si="1269"/>
        <v/>
      </c>
      <c r="B6982" s="749"/>
      <c r="C6982" s="251" t="str">
        <f t="shared" ref="C6982" si="1273">IF(I6982=0,"",VLOOKUP(I6982,MATERIALES,3,FALSE))</f>
        <v/>
      </c>
      <c r="D6982" s="194"/>
      <c r="E6982" s="252">
        <f t="shared" si="1271"/>
        <v>0</v>
      </c>
      <c r="F6982" s="230">
        <f t="shared" si="1272"/>
        <v>0</v>
      </c>
      <c r="G6982" s="233"/>
      <c r="I6982" s="283"/>
    </row>
    <row r="6983" spans="1:9" ht="26.25" customHeight="1" thickBot="1">
      <c r="A6983" s="214"/>
      <c r="B6983" s="438"/>
      <c r="C6983" s="215"/>
      <c r="D6983" s="217"/>
      <c r="E6983" s="254"/>
      <c r="F6983" s="255" t="s">
        <v>81</v>
      </c>
      <c r="G6983" s="253">
        <f>ROUND(SUM(F6971:F6982),0)</f>
        <v>0</v>
      </c>
      <c r="I6983" s="326"/>
    </row>
    <row r="6984" spans="1:9" ht="14" thickTop="1" thickBot="1">
      <c r="A6984" s="256" t="s">
        <v>72</v>
      </c>
      <c r="B6984" s="445"/>
      <c r="C6984" s="257"/>
      <c r="D6984" s="259"/>
      <c r="E6984" s="259"/>
      <c r="F6984" s="258"/>
      <c r="G6984" s="260"/>
      <c r="I6984" s="326"/>
    </row>
    <row r="6985" spans="1:9" ht="13.5" thickTop="1">
      <c r="A6985" s="245" t="s">
        <v>57</v>
      </c>
      <c r="B6985" s="455"/>
      <c r="C6985" s="248" t="s">
        <v>71</v>
      </c>
      <c r="D6985" s="316" t="s">
        <v>75</v>
      </c>
      <c r="E6985" s="248" t="s">
        <v>98</v>
      </c>
      <c r="F6985" s="249" t="s">
        <v>79</v>
      </c>
      <c r="G6985" s="250" t="s">
        <v>70</v>
      </c>
      <c r="I6985" s="326"/>
    </row>
    <row r="6986" spans="1:9">
      <c r="A6986" s="748" t="str">
        <f>IF(I6986=0,"",VLOOKUP(I6986,EQUIPOS,2,FALSE))</f>
        <v/>
      </c>
      <c r="B6986" s="749"/>
      <c r="C6986" s="195"/>
      <c r="D6986" s="194"/>
      <c r="E6986" s="252">
        <f>IF(I6986=0,0,VLOOKUP(I6986,EQUIPOS,4,FALSE))</f>
        <v>0</v>
      </c>
      <c r="F6986" s="230">
        <f>C6986*D6986*E6986</f>
        <v>0</v>
      </c>
      <c r="G6986" s="231"/>
      <c r="I6986" s="283"/>
    </row>
    <row r="6987" spans="1:9">
      <c r="A6987" s="748" t="str">
        <f>IF(I6987=0,"",VLOOKUP(I6987,EQUIPOS,2,FALSE))</f>
        <v/>
      </c>
      <c r="B6987" s="749"/>
      <c r="C6987" s="195"/>
      <c r="D6987" s="194"/>
      <c r="E6987" s="252">
        <f>IF(I6987=0,0,VLOOKUP(I6987,EQUIPOS,4,FALSE))</f>
        <v>0</v>
      </c>
      <c r="F6987" s="230">
        <f t="shared" ref="F6987:F6990" si="1274">C6987*D6987*E6987</f>
        <v>0</v>
      </c>
      <c r="G6987" s="232"/>
      <c r="I6987" s="283"/>
    </row>
    <row r="6988" spans="1:9">
      <c r="A6988" s="748" t="str">
        <f>IF(I6988=0,"",VLOOKUP(I6988,EQUIPOS,2,FALSE))</f>
        <v/>
      </c>
      <c r="B6988" s="749"/>
      <c r="C6988" s="195"/>
      <c r="D6988" s="194"/>
      <c r="E6988" s="252">
        <f>IF(I6988=0,0,VLOOKUP(I6988,EQUIPOS,4,FALSE))</f>
        <v>0</v>
      </c>
      <c r="F6988" s="230">
        <f t="shared" si="1274"/>
        <v>0</v>
      </c>
      <c r="G6988" s="232"/>
      <c r="I6988" s="283"/>
    </row>
    <row r="6989" spans="1:9">
      <c r="A6989" s="748" t="str">
        <f>IF(I6989=0,"",VLOOKUP(I6989,EQUIPOS,2,FALSE))</f>
        <v/>
      </c>
      <c r="B6989" s="749"/>
      <c r="C6989" s="195"/>
      <c r="D6989" s="194"/>
      <c r="E6989" s="252">
        <f>IF(I6989=0,0,VLOOKUP(I6989,EQUIPOS,4,FALSE))</f>
        <v>0</v>
      </c>
      <c r="F6989" s="230">
        <f t="shared" si="1274"/>
        <v>0</v>
      </c>
      <c r="G6989" s="232"/>
      <c r="I6989" s="283"/>
    </row>
    <row r="6990" spans="1:9">
      <c r="A6990" s="748" t="str">
        <f>IF(I6990=0,"",VLOOKUP(I6990,EQUIPOS,2,FALSE))</f>
        <v/>
      </c>
      <c r="B6990" s="749"/>
      <c r="C6990" s="195"/>
      <c r="D6990" s="194"/>
      <c r="E6990" s="252">
        <f>IF(I6990=0,0,VLOOKUP(I6990,EQUIPOS,4,FALSE))</f>
        <v>0</v>
      </c>
      <c r="F6990" s="230">
        <f t="shared" si="1274"/>
        <v>0</v>
      </c>
      <c r="G6990" s="233"/>
      <c r="I6990" s="283"/>
    </row>
    <row r="6991" spans="1:9" ht="30.75" customHeight="1" thickBot="1">
      <c r="A6991" s="234"/>
      <c r="B6991" s="456"/>
      <c r="C6991" s="235"/>
      <c r="D6991" s="237"/>
      <c r="E6991" s="261"/>
      <c r="F6991" s="238" t="s">
        <v>82</v>
      </c>
      <c r="G6991" s="262">
        <f>ROUND(SUM(F6986:F6990),0)</f>
        <v>0</v>
      </c>
      <c r="I6991" s="326"/>
    </row>
    <row r="6992" spans="1:9" ht="13.5" thickTop="1">
      <c r="A6992" s="240" t="s">
        <v>73</v>
      </c>
      <c r="B6992" s="446"/>
      <c r="C6992" s="241"/>
      <c r="D6992" s="243"/>
      <c r="E6992" s="243"/>
      <c r="F6992" s="242"/>
      <c r="G6992" s="244"/>
      <c r="I6992" s="326"/>
    </row>
    <row r="6993" spans="1:9" ht="26">
      <c r="A6993" s="245" t="s">
        <v>57</v>
      </c>
      <c r="B6993" s="454" t="s">
        <v>58</v>
      </c>
      <c r="C6993" s="247" t="s">
        <v>68</v>
      </c>
      <c r="D6993" s="316" t="s">
        <v>74</v>
      </c>
      <c r="E6993" s="248" t="s">
        <v>69</v>
      </c>
      <c r="F6993" s="249" t="s">
        <v>79</v>
      </c>
      <c r="G6993" s="250" t="s">
        <v>70</v>
      </c>
      <c r="H6993" s="220"/>
      <c r="I6993" s="325"/>
    </row>
    <row r="6994" spans="1:9">
      <c r="A6994" s="263" t="str">
        <f t="shared" ref="A6994:A7005" si="1275">IF(I6994=0,"",VLOOKUP(I6994,MANOOBRA,2,FALSE))</f>
        <v/>
      </c>
      <c r="B6994" s="444" t="str">
        <f t="shared" ref="B6994:B7005" si="1276">IF(I6994=0,"",VLOOKUP(I6994,MANOOBRA,3,FALSE))</f>
        <v/>
      </c>
      <c r="C6994" s="195"/>
      <c r="D6994" s="466"/>
      <c r="E6994" s="252">
        <f t="shared" ref="E6994:E7005" si="1277">IF(I6994=0,0,VLOOKUP(I6994,MANOOBRA,4,FALSE))</f>
        <v>0</v>
      </c>
      <c r="F6994" s="230">
        <f>IF(D6994=0,0,C6994*E6994/D6994)</f>
        <v>0</v>
      </c>
      <c r="G6994" s="231"/>
      <c r="I6994" s="283"/>
    </row>
    <row r="6995" spans="1:9">
      <c r="A6995" s="263" t="str">
        <f t="shared" si="1275"/>
        <v/>
      </c>
      <c r="B6995" s="444" t="str">
        <f t="shared" si="1276"/>
        <v/>
      </c>
      <c r="C6995" s="195"/>
      <c r="D6995" s="466"/>
      <c r="E6995" s="252">
        <f t="shared" si="1277"/>
        <v>0</v>
      </c>
      <c r="F6995" s="230">
        <f t="shared" ref="F6995:F7005" si="1278">IF(D6995=0,0,C6995*E6995/D6995)</f>
        <v>0</v>
      </c>
      <c r="G6995" s="232"/>
      <c r="I6995" s="283"/>
    </row>
    <row r="6996" spans="1:9">
      <c r="A6996" s="263" t="str">
        <f t="shared" si="1275"/>
        <v/>
      </c>
      <c r="B6996" s="444" t="str">
        <f t="shared" si="1276"/>
        <v/>
      </c>
      <c r="C6996" s="195"/>
      <c r="D6996" s="309"/>
      <c r="E6996" s="252">
        <f t="shared" si="1277"/>
        <v>0</v>
      </c>
      <c r="F6996" s="230">
        <f t="shared" si="1278"/>
        <v>0</v>
      </c>
      <c r="G6996" s="232"/>
      <c r="I6996" s="283"/>
    </row>
    <row r="6997" spans="1:9">
      <c r="A6997" s="263" t="str">
        <f t="shared" si="1275"/>
        <v/>
      </c>
      <c r="B6997" s="444" t="str">
        <f t="shared" si="1276"/>
        <v/>
      </c>
      <c r="C6997" s="195"/>
      <c r="D6997" s="195"/>
      <c r="E6997" s="252">
        <f t="shared" si="1277"/>
        <v>0</v>
      </c>
      <c r="F6997" s="230">
        <f t="shared" si="1278"/>
        <v>0</v>
      </c>
      <c r="G6997" s="232"/>
      <c r="I6997" s="283"/>
    </row>
    <row r="6998" spans="1:9">
      <c r="A6998" s="263" t="str">
        <f t="shared" si="1275"/>
        <v/>
      </c>
      <c r="B6998" s="444" t="str">
        <f t="shared" si="1276"/>
        <v/>
      </c>
      <c r="C6998" s="195"/>
      <c r="D6998" s="195"/>
      <c r="E6998" s="252">
        <f t="shared" si="1277"/>
        <v>0</v>
      </c>
      <c r="F6998" s="230">
        <f t="shared" si="1278"/>
        <v>0</v>
      </c>
      <c r="G6998" s="232"/>
      <c r="I6998" s="283"/>
    </row>
    <row r="6999" spans="1:9">
      <c r="A6999" s="263" t="str">
        <f t="shared" si="1275"/>
        <v/>
      </c>
      <c r="B6999" s="444" t="str">
        <f t="shared" si="1276"/>
        <v/>
      </c>
      <c r="C6999" s="195"/>
      <c r="D6999" s="195"/>
      <c r="E6999" s="252">
        <f t="shared" si="1277"/>
        <v>0</v>
      </c>
      <c r="F6999" s="230">
        <f t="shared" si="1278"/>
        <v>0</v>
      </c>
      <c r="G6999" s="232"/>
      <c r="I6999" s="283"/>
    </row>
    <row r="7000" spans="1:9">
      <c r="A7000" s="263" t="str">
        <f t="shared" si="1275"/>
        <v/>
      </c>
      <c r="B7000" s="444" t="str">
        <f t="shared" si="1276"/>
        <v/>
      </c>
      <c r="C7000" s="195"/>
      <c r="D7000" s="195"/>
      <c r="E7000" s="252">
        <f t="shared" si="1277"/>
        <v>0</v>
      </c>
      <c r="F7000" s="230">
        <f t="shared" si="1278"/>
        <v>0</v>
      </c>
      <c r="G7000" s="232"/>
      <c r="I7000" s="283"/>
    </row>
    <row r="7001" spans="1:9">
      <c r="A7001" s="263" t="str">
        <f t="shared" si="1275"/>
        <v/>
      </c>
      <c r="B7001" s="444" t="str">
        <f t="shared" si="1276"/>
        <v/>
      </c>
      <c r="C7001" s="195"/>
      <c r="D7001" s="195"/>
      <c r="E7001" s="252">
        <f t="shared" si="1277"/>
        <v>0</v>
      </c>
      <c r="F7001" s="230">
        <f t="shared" si="1278"/>
        <v>0</v>
      </c>
      <c r="G7001" s="232"/>
      <c r="I7001" s="283"/>
    </row>
    <row r="7002" spans="1:9">
      <c r="A7002" s="263" t="str">
        <f t="shared" si="1275"/>
        <v/>
      </c>
      <c r="B7002" s="444" t="str">
        <f t="shared" si="1276"/>
        <v/>
      </c>
      <c r="C7002" s="195"/>
      <c r="D7002" s="195"/>
      <c r="E7002" s="252">
        <f t="shared" si="1277"/>
        <v>0</v>
      </c>
      <c r="F7002" s="230">
        <f t="shared" si="1278"/>
        <v>0</v>
      </c>
      <c r="G7002" s="232"/>
      <c r="I7002" s="283"/>
    </row>
    <row r="7003" spans="1:9">
      <c r="A7003" s="263" t="str">
        <f t="shared" si="1275"/>
        <v/>
      </c>
      <c r="B7003" s="444" t="str">
        <f t="shared" si="1276"/>
        <v/>
      </c>
      <c r="C7003" s="195"/>
      <c r="D7003" s="195"/>
      <c r="E7003" s="252">
        <f t="shared" si="1277"/>
        <v>0</v>
      </c>
      <c r="F7003" s="230">
        <f t="shared" si="1278"/>
        <v>0</v>
      </c>
      <c r="G7003" s="232"/>
      <c r="I7003" s="283"/>
    </row>
    <row r="7004" spans="1:9">
      <c r="A7004" s="263" t="str">
        <f t="shared" si="1275"/>
        <v/>
      </c>
      <c r="B7004" s="444" t="str">
        <f t="shared" si="1276"/>
        <v/>
      </c>
      <c r="C7004" s="195"/>
      <c r="D7004" s="195"/>
      <c r="E7004" s="252">
        <f t="shared" si="1277"/>
        <v>0</v>
      </c>
      <c r="F7004" s="230">
        <f t="shared" si="1278"/>
        <v>0</v>
      </c>
      <c r="G7004" s="232"/>
      <c r="I7004" s="283"/>
    </row>
    <row r="7005" spans="1:9">
      <c r="A7005" s="263" t="str">
        <f t="shared" si="1275"/>
        <v/>
      </c>
      <c r="B7005" s="444" t="str">
        <f t="shared" si="1276"/>
        <v/>
      </c>
      <c r="C7005" s="195"/>
      <c r="D7005" s="195"/>
      <c r="E7005" s="252">
        <f t="shared" si="1277"/>
        <v>0</v>
      </c>
      <c r="F7005" s="230">
        <f t="shared" si="1278"/>
        <v>0</v>
      </c>
      <c r="G7005" s="233"/>
      <c r="I7005" s="283"/>
    </row>
    <row r="7006" spans="1:9" ht="31.5" customHeight="1" thickBot="1">
      <c r="A7006" s="234"/>
      <c r="B7006" s="456"/>
      <c r="C7006" s="235"/>
      <c r="D7006" s="237"/>
      <c r="E7006" s="237"/>
      <c r="F7006" s="238" t="s">
        <v>83</v>
      </c>
      <c r="G7006" s="262">
        <f>ROUND(SUM(F6994:F7005),0)</f>
        <v>0</v>
      </c>
      <c r="I7006" s="326"/>
    </row>
    <row r="7007" spans="1:9" ht="13.5" thickTop="1">
      <c r="A7007" s="186" t="s">
        <v>76</v>
      </c>
      <c r="B7007" s="446"/>
      <c r="C7007" s="241"/>
      <c r="D7007" s="243"/>
      <c r="E7007" s="243"/>
      <c r="F7007" s="242"/>
      <c r="G7007" s="244"/>
      <c r="I7007" s="326"/>
    </row>
    <row r="7008" spans="1:9">
      <c r="A7008" s="245" t="s">
        <v>57</v>
      </c>
      <c r="B7008" s="455"/>
      <c r="C7008" s="246"/>
      <c r="D7008" s="317"/>
      <c r="E7008" s="248" t="s">
        <v>77</v>
      </c>
      <c r="F7008" s="249" t="s">
        <v>78</v>
      </c>
      <c r="G7008" s="264" t="s">
        <v>77</v>
      </c>
      <c r="H7008" s="220"/>
      <c r="I7008" s="325"/>
    </row>
    <row r="7009" spans="1:16">
      <c r="A7009" s="185" t="s">
        <v>87</v>
      </c>
      <c r="B7009" s="453"/>
      <c r="C7009" s="265"/>
      <c r="D7009" s="318"/>
      <c r="E7009" s="229">
        <f>ROUND(SUM(G6968,G6983,G6991,G7006),2)</f>
        <v>0</v>
      </c>
      <c r="F7009" s="266">
        <f>A</f>
        <v>0</v>
      </c>
      <c r="G7009" s="267">
        <f>E7009*F7009</f>
        <v>0</v>
      </c>
      <c r="I7009" s="326"/>
    </row>
    <row r="7010" spans="1:16">
      <c r="A7010" s="185" t="s">
        <v>85</v>
      </c>
      <c r="B7010" s="453"/>
      <c r="C7010" s="265"/>
      <c r="D7010" s="318"/>
      <c r="E7010" s="229">
        <f>SUM(G6968,G6983,G6991,G7006)</f>
        <v>0</v>
      </c>
      <c r="F7010" s="266">
        <f>I</f>
        <v>0</v>
      </c>
      <c r="G7010" s="267">
        <f>E7010*F7010</f>
        <v>0</v>
      </c>
      <c r="I7010" s="326"/>
    </row>
    <row r="7011" spans="1:16">
      <c r="A7011" s="185" t="s">
        <v>86</v>
      </c>
      <c r="B7011" s="453"/>
      <c r="C7011" s="265"/>
      <c r="D7011" s="318"/>
      <c r="E7011" s="229">
        <f>SUM(G6968,G6983,G6991,G7006)</f>
        <v>0</v>
      </c>
      <c r="F7011" s="266">
        <f>U</f>
        <v>0</v>
      </c>
      <c r="G7011" s="267">
        <f>E7011*F7011</f>
        <v>0</v>
      </c>
      <c r="I7011" s="326"/>
    </row>
    <row r="7012" spans="1:16" ht="33" customHeight="1" thickBot="1">
      <c r="A7012" s="234"/>
      <c r="B7012" s="456"/>
      <c r="C7012" s="235"/>
      <c r="D7012" s="237"/>
      <c r="E7012" s="237"/>
      <c r="F7012" s="268" t="s">
        <v>84</v>
      </c>
      <c r="G7012" s="262">
        <f>SUM(G7009:G7011)</f>
        <v>0</v>
      </c>
      <c r="I7012" s="326"/>
      <c r="J7012" s="295"/>
      <c r="K7012" s="296"/>
      <c r="L7012" s="296"/>
      <c r="M7012" s="296"/>
      <c r="N7012" s="296"/>
      <c r="O7012" s="296"/>
    </row>
    <row r="7013" spans="1:16" s="211" customFormat="1" ht="14" thickTop="1" thickBot="1">
      <c r="A7013" s="269"/>
      <c r="B7013" s="443"/>
      <c r="C7013" s="270"/>
      <c r="D7013" s="319"/>
      <c r="E7013" s="271" t="s">
        <v>89</v>
      </c>
      <c r="F7013" s="272"/>
      <c r="G7013" s="273">
        <f>ROUND(SUM(G6968,G6983,G6991,G7006,G7012),0)</f>
        <v>0</v>
      </c>
      <c r="I7013" s="327"/>
      <c r="J7013" s="212" t="str">
        <f>B6952</f>
        <v>18,12</v>
      </c>
      <c r="K7013" s="274">
        <f>E7009</f>
        <v>0</v>
      </c>
      <c r="L7013" s="294">
        <f>G7009</f>
        <v>0</v>
      </c>
      <c r="M7013" s="294">
        <f>G7010</f>
        <v>0</v>
      </c>
      <c r="N7013" s="294">
        <f>G7011</f>
        <v>0</v>
      </c>
      <c r="O7013" s="299">
        <f>SUM(K7013:N7013)</f>
        <v>0</v>
      </c>
      <c r="P7013" s="294"/>
    </row>
    <row r="7014" spans="1:16" ht="13.5" thickTop="1">
      <c r="A7014" s="275" t="s">
        <v>97</v>
      </c>
      <c r="B7014" s="438"/>
      <c r="C7014" s="215"/>
      <c r="D7014" s="217"/>
      <c r="E7014" s="217"/>
      <c r="F7014" s="216"/>
      <c r="G7014" s="219"/>
      <c r="I7014" s="326"/>
      <c r="P7014" s="294"/>
    </row>
    <row r="7015" spans="1:16">
      <c r="A7015" s="275"/>
      <c r="B7015" s="452"/>
      <c r="C7015" s="276"/>
      <c r="D7015" s="320"/>
      <c r="E7015" s="217"/>
      <c r="F7015" s="216"/>
      <c r="G7015" s="277">
        <f ca="1">TODAY()</f>
        <v>44839</v>
      </c>
      <c r="I7015" s="326"/>
      <c r="P7015" s="294"/>
    </row>
    <row r="7016" spans="1:16" ht="13.5" thickBot="1">
      <c r="A7016" s="234"/>
      <c r="B7016" s="456"/>
      <c r="C7016" s="235"/>
      <c r="D7016" s="237"/>
      <c r="E7016" s="237"/>
      <c r="F7016" s="236"/>
      <c r="G7016" s="278"/>
      <c r="I7016" s="326"/>
      <c r="P7016" s="294"/>
    </row>
    <row r="7017" spans="1:16" ht="13.5" thickTop="1">
      <c r="A7017" s="215"/>
      <c r="B7017" s="438"/>
      <c r="C7017" s="215"/>
      <c r="D7017" s="217"/>
      <c r="E7017" s="217"/>
      <c r="F7017" s="216"/>
      <c r="G7017" s="216"/>
      <c r="I7017" s="434"/>
      <c r="P7017" s="294"/>
    </row>
    <row r="7018" spans="1:16" s="199" customFormat="1">
      <c r="A7018" s="196" t="s">
        <v>109</v>
      </c>
      <c r="B7018" s="458"/>
      <c r="C7018" s="196"/>
      <c r="D7018" s="198"/>
      <c r="E7018" s="198"/>
      <c r="F7018" s="197"/>
      <c r="G7018" s="197"/>
      <c r="I7018" s="321"/>
      <c r="J7018" s="200"/>
      <c r="O7018" s="297"/>
    </row>
    <row r="7019" spans="1:16" s="199" customFormat="1">
      <c r="A7019" s="196" t="str">
        <f>CONCATENATE('Prestaciones y AIU'!A7663," ANALISIS DE PRECIOS UNITARIOS")</f>
        <v xml:space="preserve"> ANALISIS DE PRECIOS UNITARIOS</v>
      </c>
      <c r="B7019" s="458"/>
      <c r="C7019" s="196"/>
      <c r="D7019" s="198"/>
      <c r="E7019" s="198"/>
      <c r="F7019" s="197"/>
      <c r="G7019" s="197"/>
      <c r="I7019" s="321"/>
      <c r="J7019" s="200"/>
      <c r="O7019" s="297"/>
    </row>
    <row r="7020" spans="1:16" s="199" customFormat="1">
      <c r="A7020" s="196" t="str">
        <f>Objeto_LIC</f>
        <v>OPTIMIZACION DEL SISTEMA DE ABASTECIMIENTO (ADUCCION, PRETRATAMIENTO Y CONDUCCION) DEL MUNICPIO DE TAME, DEPARTAMENTO DE ARAUCA</v>
      </c>
      <c r="B7020" s="458"/>
      <c r="C7020" s="196"/>
      <c r="D7020" s="198"/>
      <c r="E7020" s="198"/>
      <c r="F7020" s="197"/>
      <c r="G7020" s="197"/>
      <c r="I7020" s="321"/>
      <c r="J7020" s="200"/>
      <c r="O7020" s="297"/>
    </row>
    <row r="7021" spans="1:16" s="199" customFormat="1">
      <c r="A7021" s="196"/>
      <c r="B7021" s="458"/>
      <c r="C7021" s="196"/>
      <c r="D7021" s="198"/>
      <c r="E7021" s="198"/>
      <c r="F7021" s="197"/>
      <c r="G7021" s="197"/>
      <c r="I7021" s="321"/>
      <c r="J7021" s="200"/>
      <c r="O7021" s="297"/>
    </row>
    <row r="7022" spans="1:16" ht="13.5" thickBot="1">
      <c r="A7022" s="201"/>
      <c r="B7022" s="448"/>
      <c r="C7022" s="201"/>
      <c r="D7022" s="203"/>
      <c r="E7022" s="203"/>
      <c r="F7022" s="202"/>
      <c r="G7022" s="202"/>
    </row>
    <row r="7023" spans="1:16" s="211" customFormat="1" ht="13.5" thickTop="1">
      <c r="A7023" s="206"/>
      <c r="B7023" s="457"/>
      <c r="C7023" s="207"/>
      <c r="D7023" s="209"/>
      <c r="E7023" s="209"/>
      <c r="F7023" s="208"/>
      <c r="G7023" s="210" t="s">
        <v>110</v>
      </c>
      <c r="I7023" s="323"/>
      <c r="J7023" s="212"/>
      <c r="O7023" s="297"/>
    </row>
    <row r="7024" spans="1:16">
      <c r="A7024" s="213" t="s">
        <v>62</v>
      </c>
      <c r="B7024" s="750">
        <f>Proponente</f>
        <v>0</v>
      </c>
      <c r="C7024" s="750"/>
      <c r="D7024" s="750"/>
      <c r="E7024" s="750"/>
      <c r="F7024" s="750"/>
      <c r="G7024" s="751"/>
    </row>
    <row r="7025" spans="1:15" ht="12.75" customHeight="1">
      <c r="A7025" s="213" t="s">
        <v>63</v>
      </c>
      <c r="B7025" s="449" t="s">
        <v>193</v>
      </c>
      <c r="C7025" s="750" t="e">
        <f>VLOOKUP(B7025,Presupuesto!$A$4:$B$106,2,FALSE)</f>
        <v>#N/A</v>
      </c>
      <c r="D7025" s="750"/>
      <c r="E7025" s="750"/>
      <c r="F7025" s="750"/>
      <c r="G7025" s="751"/>
    </row>
    <row r="7026" spans="1:15">
      <c r="A7026" s="214"/>
      <c r="B7026" s="438"/>
      <c r="C7026" s="215"/>
      <c r="D7026" s="217"/>
      <c r="E7026" s="217"/>
      <c r="F7026" s="218" t="s">
        <v>88</v>
      </c>
      <c r="G7026" s="755" t="s">
        <v>179</v>
      </c>
      <c r="H7026" s="750"/>
      <c r="I7026" s="750"/>
      <c r="J7026" s="750"/>
      <c r="K7026" s="751"/>
    </row>
    <row r="7027" spans="1:15" ht="13.5" thickBot="1">
      <c r="A7027" s="213" t="s">
        <v>64</v>
      </c>
      <c r="B7027" s="438"/>
      <c r="C7027" s="215"/>
      <c r="D7027" s="217"/>
      <c r="E7027" s="217"/>
      <c r="F7027" s="216"/>
      <c r="G7027" s="219"/>
      <c r="I7027" s="324"/>
      <c r="J7027" s="295"/>
      <c r="K7027" s="296"/>
      <c r="L7027" s="296"/>
      <c r="M7027" s="296"/>
      <c r="N7027" s="296"/>
      <c r="O7027" s="296"/>
    </row>
    <row r="7028" spans="1:15" s="220" customFormat="1" ht="13.5" thickTop="1">
      <c r="A7028" s="221" t="s">
        <v>57</v>
      </c>
      <c r="B7028" s="447" t="s">
        <v>65</v>
      </c>
      <c r="C7028" s="222" t="s">
        <v>66</v>
      </c>
      <c r="D7028" s="223" t="s">
        <v>74</v>
      </c>
      <c r="E7028" s="224" t="s">
        <v>100</v>
      </c>
      <c r="F7028" s="224" t="s">
        <v>79</v>
      </c>
      <c r="G7028" s="225" t="s">
        <v>70</v>
      </c>
      <c r="I7028" s="325"/>
      <c r="J7028" s="226"/>
      <c r="O7028" s="296"/>
    </row>
    <row r="7029" spans="1:15">
      <c r="A7029" s="227" t="str">
        <f t="shared" ref="A7029:A7040" si="1279">IF(I7029=0,"-",VLOOKUP(I7029,EQUIPOS,2,FALSE))</f>
        <v>-</v>
      </c>
      <c r="B7029" s="228"/>
      <c r="C7029" s="228"/>
      <c r="D7029" s="194"/>
      <c r="E7029" s="229">
        <f t="shared" ref="E7029:E7040" si="1280">IF(I7029=0,0,VLOOKUP(I7029,EQUIPOS,4,FALSE))</f>
        <v>0</v>
      </c>
      <c r="F7029" s="230">
        <f t="shared" ref="F7029:F7040" si="1281">IF(D7029=0,0,E7029/D7029)</f>
        <v>0</v>
      </c>
      <c r="G7029" s="231"/>
      <c r="I7029" s="283"/>
    </row>
    <row r="7030" spans="1:15">
      <c r="A7030" s="227" t="str">
        <f t="shared" si="1279"/>
        <v>-</v>
      </c>
      <c r="B7030" s="228"/>
      <c r="C7030" s="228"/>
      <c r="D7030" s="194"/>
      <c r="E7030" s="229">
        <f t="shared" si="1280"/>
        <v>0</v>
      </c>
      <c r="F7030" s="230">
        <f t="shared" si="1281"/>
        <v>0</v>
      </c>
      <c r="G7030" s="232"/>
      <c r="I7030" s="283"/>
    </row>
    <row r="7031" spans="1:15">
      <c r="A7031" s="227" t="str">
        <f t="shared" si="1279"/>
        <v>-</v>
      </c>
      <c r="B7031" s="228"/>
      <c r="C7031" s="228"/>
      <c r="D7031" s="194"/>
      <c r="E7031" s="229">
        <f t="shared" si="1280"/>
        <v>0</v>
      </c>
      <c r="F7031" s="230">
        <f t="shared" si="1281"/>
        <v>0</v>
      </c>
      <c r="G7031" s="232"/>
      <c r="I7031" s="283"/>
    </row>
    <row r="7032" spans="1:15">
      <c r="A7032" s="227" t="str">
        <f t="shared" si="1279"/>
        <v>-</v>
      </c>
      <c r="B7032" s="228"/>
      <c r="C7032" s="228"/>
      <c r="D7032" s="194"/>
      <c r="E7032" s="229">
        <f t="shared" si="1280"/>
        <v>0</v>
      </c>
      <c r="F7032" s="230">
        <f t="shared" si="1281"/>
        <v>0</v>
      </c>
      <c r="G7032" s="232"/>
      <c r="I7032" s="283"/>
    </row>
    <row r="7033" spans="1:15">
      <c r="A7033" s="227" t="str">
        <f t="shared" si="1279"/>
        <v>-</v>
      </c>
      <c r="B7033" s="228"/>
      <c r="C7033" s="228"/>
      <c r="D7033" s="194"/>
      <c r="E7033" s="229">
        <f t="shared" si="1280"/>
        <v>0</v>
      </c>
      <c r="F7033" s="230">
        <f t="shared" si="1281"/>
        <v>0</v>
      </c>
      <c r="G7033" s="232"/>
      <c r="I7033" s="283"/>
    </row>
    <row r="7034" spans="1:15">
      <c r="A7034" s="227" t="str">
        <f t="shared" si="1279"/>
        <v>-</v>
      </c>
      <c r="B7034" s="228"/>
      <c r="C7034" s="228"/>
      <c r="D7034" s="194"/>
      <c r="E7034" s="229">
        <f t="shared" si="1280"/>
        <v>0</v>
      </c>
      <c r="F7034" s="230">
        <f t="shared" si="1281"/>
        <v>0</v>
      </c>
      <c r="G7034" s="232"/>
      <c r="I7034" s="283"/>
    </row>
    <row r="7035" spans="1:15">
      <c r="A7035" s="227" t="str">
        <f t="shared" si="1279"/>
        <v>-</v>
      </c>
      <c r="B7035" s="228"/>
      <c r="C7035" s="228"/>
      <c r="D7035" s="194"/>
      <c r="E7035" s="229">
        <f t="shared" si="1280"/>
        <v>0</v>
      </c>
      <c r="F7035" s="230">
        <f t="shared" si="1281"/>
        <v>0</v>
      </c>
      <c r="G7035" s="232"/>
      <c r="I7035" s="283"/>
    </row>
    <row r="7036" spans="1:15">
      <c r="A7036" s="227" t="str">
        <f t="shared" si="1279"/>
        <v>-</v>
      </c>
      <c r="B7036" s="228"/>
      <c r="C7036" s="228"/>
      <c r="D7036" s="194"/>
      <c r="E7036" s="229">
        <f t="shared" si="1280"/>
        <v>0</v>
      </c>
      <c r="F7036" s="230">
        <f t="shared" si="1281"/>
        <v>0</v>
      </c>
      <c r="G7036" s="232"/>
      <c r="I7036" s="283"/>
    </row>
    <row r="7037" spans="1:15">
      <c r="A7037" s="227" t="str">
        <f t="shared" si="1279"/>
        <v>-</v>
      </c>
      <c r="B7037" s="228"/>
      <c r="C7037" s="228"/>
      <c r="D7037" s="194"/>
      <c r="E7037" s="229">
        <f t="shared" si="1280"/>
        <v>0</v>
      </c>
      <c r="F7037" s="230">
        <f t="shared" si="1281"/>
        <v>0</v>
      </c>
      <c r="G7037" s="232"/>
      <c r="I7037" s="283"/>
    </row>
    <row r="7038" spans="1:15">
      <c r="A7038" s="227" t="str">
        <f t="shared" si="1279"/>
        <v>-</v>
      </c>
      <c r="B7038" s="228"/>
      <c r="C7038" s="228"/>
      <c r="D7038" s="194"/>
      <c r="E7038" s="229">
        <f t="shared" si="1280"/>
        <v>0</v>
      </c>
      <c r="F7038" s="230">
        <f t="shared" si="1281"/>
        <v>0</v>
      </c>
      <c r="G7038" s="232"/>
      <c r="I7038" s="283"/>
    </row>
    <row r="7039" spans="1:15">
      <c r="A7039" s="227" t="str">
        <f t="shared" si="1279"/>
        <v>-</v>
      </c>
      <c r="B7039" s="228"/>
      <c r="C7039" s="228"/>
      <c r="D7039" s="194"/>
      <c r="E7039" s="229">
        <f t="shared" si="1280"/>
        <v>0</v>
      </c>
      <c r="F7039" s="230">
        <f t="shared" si="1281"/>
        <v>0</v>
      </c>
      <c r="G7039" s="232"/>
      <c r="I7039" s="283"/>
    </row>
    <row r="7040" spans="1:15">
      <c r="A7040" s="227" t="str">
        <f t="shared" si="1279"/>
        <v>-</v>
      </c>
      <c r="B7040" s="228"/>
      <c r="C7040" s="228"/>
      <c r="D7040" s="194"/>
      <c r="E7040" s="229">
        <f t="shared" si="1280"/>
        <v>0</v>
      </c>
      <c r="F7040" s="230">
        <f t="shared" si="1281"/>
        <v>0</v>
      </c>
      <c r="G7040" s="232"/>
      <c r="I7040" s="283"/>
    </row>
    <row r="7041" spans="1:15" ht="13.5" thickBot="1">
      <c r="A7041" s="234"/>
      <c r="B7041" s="456"/>
      <c r="C7041" s="235"/>
      <c r="D7041" s="237"/>
      <c r="E7041" s="237"/>
      <c r="F7041" s="238" t="s">
        <v>80</v>
      </c>
      <c r="G7041" s="239">
        <f>SUM(F7029:F7040)</f>
        <v>0</v>
      </c>
      <c r="I7041" s="326"/>
    </row>
    <row r="7042" spans="1:15" ht="13.5" thickTop="1">
      <c r="A7042" s="240" t="s">
        <v>67</v>
      </c>
      <c r="B7042" s="446"/>
      <c r="C7042" s="241"/>
      <c r="D7042" s="243"/>
      <c r="E7042" s="243"/>
      <c r="F7042" s="242"/>
      <c r="G7042" s="244"/>
      <c r="I7042" s="326"/>
    </row>
    <row r="7043" spans="1:15" s="220" customFormat="1" ht="26">
      <c r="A7043" s="245" t="s">
        <v>57</v>
      </c>
      <c r="B7043" s="455"/>
      <c r="C7043" s="247" t="s">
        <v>58</v>
      </c>
      <c r="D7043" s="316" t="s">
        <v>68</v>
      </c>
      <c r="E7043" s="248" t="s">
        <v>69</v>
      </c>
      <c r="F7043" s="249" t="s">
        <v>79</v>
      </c>
      <c r="G7043" s="250" t="s">
        <v>70</v>
      </c>
      <c r="I7043" s="325"/>
      <c r="J7043" s="226"/>
      <c r="O7043" s="296"/>
    </row>
    <row r="7044" spans="1:15">
      <c r="A7044" s="748" t="str">
        <f t="shared" ref="A7044:A7055" si="1282">IF(I7044=0,"",VLOOKUP(I7044,MATERIALES,2,FALSE))</f>
        <v/>
      </c>
      <c r="B7044" s="749"/>
      <c r="C7044" s="251" t="str">
        <f t="shared" ref="C7044:C7052" si="1283">IF(I7044=0,"",VLOOKUP(I7044,MATERIALES,3,FALSE))</f>
        <v/>
      </c>
      <c r="D7044" s="194"/>
      <c r="E7044" s="252">
        <f t="shared" ref="E7044:E7055" si="1284">IF(I7044=0,0,VLOOKUP(I7044,MATERIALES,4,FALSE))</f>
        <v>0</v>
      </c>
      <c r="F7044" s="230">
        <f>D7044*E7044</f>
        <v>0</v>
      </c>
      <c r="G7044" s="231"/>
      <c r="I7044" s="283"/>
    </row>
    <row r="7045" spans="1:15">
      <c r="A7045" s="748" t="str">
        <f t="shared" si="1282"/>
        <v/>
      </c>
      <c r="B7045" s="749"/>
      <c r="C7045" s="251" t="str">
        <f t="shared" si="1283"/>
        <v/>
      </c>
      <c r="D7045" s="194"/>
      <c r="E7045" s="252">
        <f t="shared" si="1284"/>
        <v>0</v>
      </c>
      <c r="F7045" s="230">
        <f t="shared" ref="F7045:F7055" si="1285">D7045*E7045</f>
        <v>0</v>
      </c>
      <c r="G7045" s="232"/>
      <c r="I7045" s="283"/>
    </row>
    <row r="7046" spans="1:15">
      <c r="A7046" s="748" t="str">
        <f t="shared" si="1282"/>
        <v/>
      </c>
      <c r="B7046" s="749"/>
      <c r="C7046" s="251" t="str">
        <f t="shared" si="1283"/>
        <v/>
      </c>
      <c r="D7046" s="194"/>
      <c r="E7046" s="252">
        <f t="shared" si="1284"/>
        <v>0</v>
      </c>
      <c r="F7046" s="230">
        <f t="shared" si="1285"/>
        <v>0</v>
      </c>
      <c r="G7046" s="232"/>
      <c r="I7046" s="283"/>
    </row>
    <row r="7047" spans="1:15">
      <c r="A7047" s="748" t="str">
        <f t="shared" si="1282"/>
        <v/>
      </c>
      <c r="B7047" s="749"/>
      <c r="C7047" s="251" t="str">
        <f t="shared" si="1283"/>
        <v/>
      </c>
      <c r="D7047" s="194"/>
      <c r="E7047" s="252">
        <f t="shared" si="1284"/>
        <v>0</v>
      </c>
      <c r="F7047" s="230">
        <f t="shared" si="1285"/>
        <v>0</v>
      </c>
      <c r="G7047" s="232"/>
      <c r="I7047" s="283"/>
    </row>
    <row r="7048" spans="1:15">
      <c r="A7048" s="748" t="str">
        <f t="shared" si="1282"/>
        <v/>
      </c>
      <c r="B7048" s="749"/>
      <c r="C7048" s="251" t="str">
        <f t="shared" si="1283"/>
        <v/>
      </c>
      <c r="D7048" s="194"/>
      <c r="E7048" s="252">
        <f t="shared" si="1284"/>
        <v>0</v>
      </c>
      <c r="F7048" s="230">
        <f t="shared" si="1285"/>
        <v>0</v>
      </c>
      <c r="G7048" s="232"/>
      <c r="I7048" s="283"/>
    </row>
    <row r="7049" spans="1:15">
      <c r="A7049" s="748" t="str">
        <f t="shared" si="1282"/>
        <v/>
      </c>
      <c r="B7049" s="749"/>
      <c r="C7049" s="251" t="str">
        <f t="shared" si="1283"/>
        <v/>
      </c>
      <c r="D7049" s="194"/>
      <c r="E7049" s="252">
        <f t="shared" si="1284"/>
        <v>0</v>
      </c>
      <c r="F7049" s="230">
        <f t="shared" si="1285"/>
        <v>0</v>
      </c>
      <c r="G7049" s="232"/>
      <c r="I7049" s="283"/>
    </row>
    <row r="7050" spans="1:15">
      <c r="A7050" s="748" t="str">
        <f t="shared" si="1282"/>
        <v/>
      </c>
      <c r="B7050" s="749"/>
      <c r="C7050" s="251" t="str">
        <f t="shared" si="1283"/>
        <v/>
      </c>
      <c r="D7050" s="194"/>
      <c r="E7050" s="252">
        <f t="shared" si="1284"/>
        <v>0</v>
      </c>
      <c r="F7050" s="230">
        <f t="shared" si="1285"/>
        <v>0</v>
      </c>
      <c r="G7050" s="232"/>
      <c r="I7050" s="283"/>
    </row>
    <row r="7051" spans="1:15">
      <c r="A7051" s="748" t="str">
        <f t="shared" si="1282"/>
        <v/>
      </c>
      <c r="B7051" s="749"/>
      <c r="C7051" s="251" t="str">
        <f t="shared" si="1283"/>
        <v/>
      </c>
      <c r="D7051" s="194"/>
      <c r="E7051" s="252">
        <f t="shared" si="1284"/>
        <v>0</v>
      </c>
      <c r="F7051" s="230">
        <f t="shared" si="1285"/>
        <v>0</v>
      </c>
      <c r="G7051" s="253"/>
      <c r="I7051" s="283"/>
    </row>
    <row r="7052" spans="1:15">
      <c r="A7052" s="748" t="str">
        <f t="shared" si="1282"/>
        <v/>
      </c>
      <c r="B7052" s="749"/>
      <c r="C7052" s="251" t="str">
        <f t="shared" si="1283"/>
        <v/>
      </c>
      <c r="D7052" s="194"/>
      <c r="E7052" s="252">
        <f t="shared" si="1284"/>
        <v>0</v>
      </c>
      <c r="F7052" s="230">
        <f t="shared" si="1285"/>
        <v>0</v>
      </c>
      <c r="G7052" s="232"/>
      <c r="I7052" s="283"/>
    </row>
    <row r="7053" spans="1:15">
      <c r="A7053" s="748" t="str">
        <f t="shared" si="1282"/>
        <v/>
      </c>
      <c r="B7053" s="749"/>
      <c r="C7053" s="251"/>
      <c r="D7053" s="194"/>
      <c r="E7053" s="252">
        <f t="shared" si="1284"/>
        <v>0</v>
      </c>
      <c r="F7053" s="230">
        <f t="shared" si="1285"/>
        <v>0</v>
      </c>
      <c r="G7053" s="232"/>
      <c r="I7053" s="283"/>
    </row>
    <row r="7054" spans="1:15">
      <c r="A7054" s="748" t="str">
        <f t="shared" si="1282"/>
        <v/>
      </c>
      <c r="B7054" s="749"/>
      <c r="C7054" s="251"/>
      <c r="D7054" s="194"/>
      <c r="E7054" s="252">
        <f t="shared" si="1284"/>
        <v>0</v>
      </c>
      <c r="F7054" s="230">
        <f t="shared" si="1285"/>
        <v>0</v>
      </c>
      <c r="G7054" s="232"/>
      <c r="I7054" s="283"/>
    </row>
    <row r="7055" spans="1:15">
      <c r="A7055" s="748" t="str">
        <f t="shared" si="1282"/>
        <v/>
      </c>
      <c r="B7055" s="749"/>
      <c r="C7055" s="251" t="str">
        <f t="shared" ref="C7055" si="1286">IF(I7055=0,"",VLOOKUP(I7055,MATERIALES,3,FALSE))</f>
        <v/>
      </c>
      <c r="D7055" s="194"/>
      <c r="E7055" s="252">
        <f t="shared" si="1284"/>
        <v>0</v>
      </c>
      <c r="F7055" s="230">
        <f t="shared" si="1285"/>
        <v>0</v>
      </c>
      <c r="G7055" s="233"/>
      <c r="I7055" s="283"/>
    </row>
    <row r="7056" spans="1:15" ht="26.25" customHeight="1" thickBot="1">
      <c r="A7056" s="214"/>
      <c r="B7056" s="438"/>
      <c r="C7056" s="215"/>
      <c r="D7056" s="217"/>
      <c r="E7056" s="254"/>
      <c r="F7056" s="255" t="s">
        <v>81</v>
      </c>
      <c r="G7056" s="253">
        <f>ROUND(SUM(F7044:F7055),0)</f>
        <v>0</v>
      </c>
      <c r="I7056" s="326"/>
    </row>
    <row r="7057" spans="1:9" ht="14" thickTop="1" thickBot="1">
      <c r="A7057" s="256" t="s">
        <v>72</v>
      </c>
      <c r="B7057" s="445"/>
      <c r="C7057" s="257"/>
      <c r="D7057" s="259"/>
      <c r="E7057" s="259"/>
      <c r="F7057" s="258"/>
      <c r="G7057" s="260"/>
      <c r="I7057" s="326"/>
    </row>
    <row r="7058" spans="1:9" ht="13.5" thickTop="1">
      <c r="A7058" s="245" t="s">
        <v>57</v>
      </c>
      <c r="B7058" s="455"/>
      <c r="C7058" s="248" t="s">
        <v>71</v>
      </c>
      <c r="D7058" s="316" t="s">
        <v>75</v>
      </c>
      <c r="E7058" s="248" t="s">
        <v>98</v>
      </c>
      <c r="F7058" s="249" t="s">
        <v>79</v>
      </c>
      <c r="G7058" s="250" t="s">
        <v>70</v>
      </c>
      <c r="I7058" s="326"/>
    </row>
    <row r="7059" spans="1:9">
      <c r="A7059" s="748" t="str">
        <f>IF(I7059=0,"",VLOOKUP(I7059,EQUIPOS,2,FALSE))</f>
        <v/>
      </c>
      <c r="B7059" s="749"/>
      <c r="C7059" s="195"/>
      <c r="D7059" s="194"/>
      <c r="E7059" s="252">
        <f>IF(I7059=0,0,VLOOKUP(I7059,EQUIPOS,4,FALSE))</f>
        <v>0</v>
      </c>
      <c r="F7059" s="230">
        <f>C7059*D7059*E7059</f>
        <v>0</v>
      </c>
      <c r="G7059" s="231"/>
      <c r="I7059" s="283"/>
    </row>
    <row r="7060" spans="1:9">
      <c r="A7060" s="748" t="str">
        <f>IF(I7060=0,"",VLOOKUP(I7060,EQUIPOS,2,FALSE))</f>
        <v/>
      </c>
      <c r="B7060" s="749"/>
      <c r="C7060" s="195"/>
      <c r="D7060" s="194"/>
      <c r="E7060" s="252">
        <f>IF(I7060=0,0,VLOOKUP(I7060,EQUIPOS,4,FALSE))</f>
        <v>0</v>
      </c>
      <c r="F7060" s="230">
        <f t="shared" ref="F7060:F7063" si="1287">C7060*D7060*E7060</f>
        <v>0</v>
      </c>
      <c r="G7060" s="232"/>
      <c r="I7060" s="283"/>
    </row>
    <row r="7061" spans="1:9">
      <c r="A7061" s="748" t="str">
        <f>IF(I7061=0,"",VLOOKUP(I7061,EQUIPOS,2,FALSE))</f>
        <v/>
      </c>
      <c r="B7061" s="749"/>
      <c r="C7061" s="195"/>
      <c r="D7061" s="194"/>
      <c r="E7061" s="252">
        <f>IF(I7061=0,0,VLOOKUP(I7061,EQUIPOS,4,FALSE))</f>
        <v>0</v>
      </c>
      <c r="F7061" s="230">
        <f t="shared" si="1287"/>
        <v>0</v>
      </c>
      <c r="G7061" s="232"/>
      <c r="I7061" s="283"/>
    </row>
    <row r="7062" spans="1:9">
      <c r="A7062" s="748" t="str">
        <f>IF(I7062=0,"",VLOOKUP(I7062,EQUIPOS,2,FALSE))</f>
        <v/>
      </c>
      <c r="B7062" s="749"/>
      <c r="C7062" s="195"/>
      <c r="D7062" s="194"/>
      <c r="E7062" s="252">
        <f>IF(I7062=0,0,VLOOKUP(I7062,EQUIPOS,4,FALSE))</f>
        <v>0</v>
      </c>
      <c r="F7062" s="230">
        <f t="shared" si="1287"/>
        <v>0</v>
      </c>
      <c r="G7062" s="232"/>
      <c r="I7062" s="283"/>
    </row>
    <row r="7063" spans="1:9">
      <c r="A7063" s="748" t="str">
        <f>IF(I7063=0,"",VLOOKUP(I7063,EQUIPOS,2,FALSE))</f>
        <v/>
      </c>
      <c r="B7063" s="749"/>
      <c r="C7063" s="195"/>
      <c r="D7063" s="194"/>
      <c r="E7063" s="252">
        <f>IF(I7063=0,0,VLOOKUP(I7063,EQUIPOS,4,FALSE))</f>
        <v>0</v>
      </c>
      <c r="F7063" s="230">
        <f t="shared" si="1287"/>
        <v>0</v>
      </c>
      <c r="G7063" s="233"/>
      <c r="I7063" s="283"/>
    </row>
    <row r="7064" spans="1:9" ht="30.75" customHeight="1" thickBot="1">
      <c r="A7064" s="234"/>
      <c r="B7064" s="456"/>
      <c r="C7064" s="235"/>
      <c r="D7064" s="237"/>
      <c r="E7064" s="261"/>
      <c r="F7064" s="238" t="s">
        <v>82</v>
      </c>
      <c r="G7064" s="262">
        <f>ROUND(SUM(F7059:F7063),0)</f>
        <v>0</v>
      </c>
      <c r="I7064" s="326"/>
    </row>
    <row r="7065" spans="1:9" ht="13.5" thickTop="1">
      <c r="A7065" s="240" t="s">
        <v>73</v>
      </c>
      <c r="B7065" s="446"/>
      <c r="C7065" s="241"/>
      <c r="D7065" s="243"/>
      <c r="E7065" s="243"/>
      <c r="F7065" s="242"/>
      <c r="G7065" s="244"/>
      <c r="I7065" s="326"/>
    </row>
    <row r="7066" spans="1:9" ht="26">
      <c r="A7066" s="245" t="s">
        <v>57</v>
      </c>
      <c r="B7066" s="454" t="s">
        <v>58</v>
      </c>
      <c r="C7066" s="247" t="s">
        <v>68</v>
      </c>
      <c r="D7066" s="316" t="s">
        <v>74</v>
      </c>
      <c r="E7066" s="248" t="s">
        <v>69</v>
      </c>
      <c r="F7066" s="249" t="s">
        <v>79</v>
      </c>
      <c r="G7066" s="250" t="s">
        <v>70</v>
      </c>
      <c r="H7066" s="220"/>
      <c r="I7066" s="325"/>
    </row>
    <row r="7067" spans="1:9">
      <c r="A7067" s="263" t="str">
        <f t="shared" ref="A7067:A7078" si="1288">IF(I7067=0,"",VLOOKUP(I7067,MANOOBRA,2,FALSE))</f>
        <v/>
      </c>
      <c r="B7067" s="444" t="str">
        <f t="shared" ref="B7067:B7078" si="1289">IF(I7067=0,"",VLOOKUP(I7067,MANOOBRA,3,FALSE))</f>
        <v/>
      </c>
      <c r="C7067" s="195"/>
      <c r="D7067" s="466"/>
      <c r="E7067" s="252">
        <f t="shared" ref="E7067:E7078" si="1290">IF(I7067=0,0,VLOOKUP(I7067,MANOOBRA,4,FALSE))</f>
        <v>0</v>
      </c>
      <c r="F7067" s="230">
        <f>IF(D7067=0,0,C7067*E7067/D7067)</f>
        <v>0</v>
      </c>
      <c r="G7067" s="231"/>
      <c r="I7067" s="283"/>
    </row>
    <row r="7068" spans="1:9">
      <c r="A7068" s="263" t="str">
        <f t="shared" si="1288"/>
        <v/>
      </c>
      <c r="B7068" s="444" t="str">
        <f t="shared" si="1289"/>
        <v/>
      </c>
      <c r="C7068" s="195"/>
      <c r="D7068" s="466"/>
      <c r="E7068" s="252">
        <f t="shared" si="1290"/>
        <v>0</v>
      </c>
      <c r="F7068" s="230">
        <f t="shared" ref="F7068:F7078" si="1291">IF(D7068=0,0,C7068*E7068/D7068)</f>
        <v>0</v>
      </c>
      <c r="G7068" s="232"/>
      <c r="I7068" s="283"/>
    </row>
    <row r="7069" spans="1:9">
      <c r="A7069" s="263" t="str">
        <f t="shared" si="1288"/>
        <v/>
      </c>
      <c r="B7069" s="444" t="str">
        <f t="shared" si="1289"/>
        <v/>
      </c>
      <c r="C7069" s="195"/>
      <c r="D7069" s="309"/>
      <c r="E7069" s="252">
        <f t="shared" si="1290"/>
        <v>0</v>
      </c>
      <c r="F7069" s="230">
        <f t="shared" si="1291"/>
        <v>0</v>
      </c>
      <c r="G7069" s="232"/>
      <c r="I7069" s="283"/>
    </row>
    <row r="7070" spans="1:9">
      <c r="A7070" s="263" t="str">
        <f t="shared" si="1288"/>
        <v/>
      </c>
      <c r="B7070" s="444" t="str">
        <f t="shared" si="1289"/>
        <v/>
      </c>
      <c r="C7070" s="195"/>
      <c r="D7070" s="195"/>
      <c r="E7070" s="252">
        <f t="shared" si="1290"/>
        <v>0</v>
      </c>
      <c r="F7070" s="230">
        <f t="shared" si="1291"/>
        <v>0</v>
      </c>
      <c r="G7070" s="232"/>
      <c r="I7070" s="283"/>
    </row>
    <row r="7071" spans="1:9">
      <c r="A7071" s="263" t="str">
        <f t="shared" si="1288"/>
        <v/>
      </c>
      <c r="B7071" s="444" t="str">
        <f t="shared" si="1289"/>
        <v/>
      </c>
      <c r="C7071" s="195"/>
      <c r="D7071" s="195"/>
      <c r="E7071" s="252">
        <f t="shared" si="1290"/>
        <v>0</v>
      </c>
      <c r="F7071" s="230">
        <f t="shared" si="1291"/>
        <v>0</v>
      </c>
      <c r="G7071" s="232"/>
      <c r="I7071" s="283"/>
    </row>
    <row r="7072" spans="1:9">
      <c r="A7072" s="263" t="str">
        <f t="shared" si="1288"/>
        <v/>
      </c>
      <c r="B7072" s="444" t="str">
        <f t="shared" si="1289"/>
        <v/>
      </c>
      <c r="C7072" s="195"/>
      <c r="D7072" s="195"/>
      <c r="E7072" s="252">
        <f t="shared" si="1290"/>
        <v>0</v>
      </c>
      <c r="F7072" s="230">
        <f t="shared" si="1291"/>
        <v>0</v>
      </c>
      <c r="G7072" s="232"/>
      <c r="I7072" s="283"/>
    </row>
    <row r="7073" spans="1:16">
      <c r="A7073" s="263" t="str">
        <f t="shared" si="1288"/>
        <v/>
      </c>
      <c r="B7073" s="444" t="str">
        <f t="shared" si="1289"/>
        <v/>
      </c>
      <c r="C7073" s="195"/>
      <c r="D7073" s="195"/>
      <c r="E7073" s="252">
        <f t="shared" si="1290"/>
        <v>0</v>
      </c>
      <c r="F7073" s="230">
        <f t="shared" si="1291"/>
        <v>0</v>
      </c>
      <c r="G7073" s="232"/>
      <c r="I7073" s="283"/>
    </row>
    <row r="7074" spans="1:16">
      <c r="A7074" s="263" t="str">
        <f t="shared" si="1288"/>
        <v/>
      </c>
      <c r="B7074" s="444" t="str">
        <f t="shared" si="1289"/>
        <v/>
      </c>
      <c r="C7074" s="195"/>
      <c r="D7074" s="195"/>
      <c r="E7074" s="252">
        <f t="shared" si="1290"/>
        <v>0</v>
      </c>
      <c r="F7074" s="230">
        <f t="shared" si="1291"/>
        <v>0</v>
      </c>
      <c r="G7074" s="232"/>
      <c r="I7074" s="283"/>
    </row>
    <row r="7075" spans="1:16">
      <c r="A7075" s="263" t="str">
        <f t="shared" si="1288"/>
        <v/>
      </c>
      <c r="B7075" s="444" t="str">
        <f t="shared" si="1289"/>
        <v/>
      </c>
      <c r="C7075" s="195"/>
      <c r="D7075" s="195"/>
      <c r="E7075" s="252">
        <f t="shared" si="1290"/>
        <v>0</v>
      </c>
      <c r="F7075" s="230">
        <f t="shared" si="1291"/>
        <v>0</v>
      </c>
      <c r="G7075" s="232"/>
      <c r="I7075" s="283"/>
    </row>
    <row r="7076" spans="1:16">
      <c r="A7076" s="263" t="str">
        <f t="shared" si="1288"/>
        <v/>
      </c>
      <c r="B7076" s="444" t="str">
        <f t="shared" si="1289"/>
        <v/>
      </c>
      <c r="C7076" s="195"/>
      <c r="D7076" s="195"/>
      <c r="E7076" s="252">
        <f t="shared" si="1290"/>
        <v>0</v>
      </c>
      <c r="F7076" s="230">
        <f t="shared" si="1291"/>
        <v>0</v>
      </c>
      <c r="G7076" s="232"/>
      <c r="I7076" s="283"/>
    </row>
    <row r="7077" spans="1:16">
      <c r="A7077" s="263" t="str">
        <f t="shared" si="1288"/>
        <v/>
      </c>
      <c r="B7077" s="444" t="str">
        <f t="shared" si="1289"/>
        <v/>
      </c>
      <c r="C7077" s="195"/>
      <c r="D7077" s="195"/>
      <c r="E7077" s="252">
        <f t="shared" si="1290"/>
        <v>0</v>
      </c>
      <c r="F7077" s="230">
        <f t="shared" si="1291"/>
        <v>0</v>
      </c>
      <c r="G7077" s="232"/>
      <c r="I7077" s="283"/>
    </row>
    <row r="7078" spans="1:16">
      <c r="A7078" s="263" t="str">
        <f t="shared" si="1288"/>
        <v/>
      </c>
      <c r="B7078" s="444" t="str">
        <f t="shared" si="1289"/>
        <v/>
      </c>
      <c r="C7078" s="195"/>
      <c r="D7078" s="195"/>
      <c r="E7078" s="252">
        <f t="shared" si="1290"/>
        <v>0</v>
      </c>
      <c r="F7078" s="230">
        <f t="shared" si="1291"/>
        <v>0</v>
      </c>
      <c r="G7078" s="233"/>
      <c r="I7078" s="283"/>
    </row>
    <row r="7079" spans="1:16" ht="31.5" customHeight="1" thickBot="1">
      <c r="A7079" s="234"/>
      <c r="B7079" s="456"/>
      <c r="C7079" s="235"/>
      <c r="D7079" s="237"/>
      <c r="E7079" s="237"/>
      <c r="F7079" s="238" t="s">
        <v>83</v>
      </c>
      <c r="G7079" s="262">
        <f>ROUND(SUM(F7067:F7078),0)</f>
        <v>0</v>
      </c>
      <c r="I7079" s="326"/>
    </row>
    <row r="7080" spans="1:16" ht="13.5" thickTop="1">
      <c r="A7080" s="186" t="s">
        <v>76</v>
      </c>
      <c r="B7080" s="446"/>
      <c r="C7080" s="241"/>
      <c r="D7080" s="243"/>
      <c r="E7080" s="243"/>
      <c r="F7080" s="242"/>
      <c r="G7080" s="244"/>
      <c r="I7080" s="326"/>
    </row>
    <row r="7081" spans="1:16">
      <c r="A7081" s="245" t="s">
        <v>57</v>
      </c>
      <c r="B7081" s="455"/>
      <c r="C7081" s="246"/>
      <c r="D7081" s="317"/>
      <c r="E7081" s="248" t="s">
        <v>77</v>
      </c>
      <c r="F7081" s="249" t="s">
        <v>78</v>
      </c>
      <c r="G7081" s="264" t="s">
        <v>77</v>
      </c>
      <c r="H7081" s="220"/>
      <c r="I7081" s="325"/>
    </row>
    <row r="7082" spans="1:16">
      <c r="A7082" s="185" t="s">
        <v>87</v>
      </c>
      <c r="B7082" s="453"/>
      <c r="C7082" s="265"/>
      <c r="D7082" s="318"/>
      <c r="E7082" s="229">
        <f>ROUND(SUM(G7041,G7056,G7064,G7079),2)</f>
        <v>0</v>
      </c>
      <c r="F7082" s="266">
        <f>A</f>
        <v>0</v>
      </c>
      <c r="G7082" s="267">
        <f>E7082*F7082</f>
        <v>0</v>
      </c>
      <c r="I7082" s="326"/>
    </row>
    <row r="7083" spans="1:16">
      <c r="A7083" s="185" t="s">
        <v>85</v>
      </c>
      <c r="B7083" s="453"/>
      <c r="C7083" s="265"/>
      <c r="D7083" s="318"/>
      <c r="E7083" s="229">
        <f>SUM(G7041,G7056,G7064,G7079)</f>
        <v>0</v>
      </c>
      <c r="F7083" s="266">
        <f>I</f>
        <v>0</v>
      </c>
      <c r="G7083" s="267">
        <f>E7083*F7083</f>
        <v>0</v>
      </c>
      <c r="I7083" s="326"/>
    </row>
    <row r="7084" spans="1:16">
      <c r="A7084" s="185" t="s">
        <v>86</v>
      </c>
      <c r="B7084" s="453"/>
      <c r="C7084" s="265"/>
      <c r="D7084" s="318"/>
      <c r="E7084" s="229">
        <f>SUM(G7041,G7056,G7064,G7079)</f>
        <v>0</v>
      </c>
      <c r="F7084" s="266">
        <f>U</f>
        <v>0</v>
      </c>
      <c r="G7084" s="267">
        <f>E7084*F7084</f>
        <v>0</v>
      </c>
      <c r="I7084" s="326"/>
    </row>
    <row r="7085" spans="1:16" ht="33" customHeight="1" thickBot="1">
      <c r="A7085" s="234"/>
      <c r="B7085" s="456"/>
      <c r="C7085" s="235"/>
      <c r="D7085" s="237"/>
      <c r="E7085" s="237"/>
      <c r="F7085" s="268" t="s">
        <v>84</v>
      </c>
      <c r="G7085" s="262">
        <f>SUM(G7082:G7084)</f>
        <v>0</v>
      </c>
      <c r="I7085" s="326"/>
      <c r="J7085" s="295"/>
      <c r="K7085" s="296"/>
      <c r="L7085" s="296"/>
      <c r="M7085" s="296"/>
      <c r="N7085" s="296"/>
      <c r="O7085" s="296"/>
    </row>
    <row r="7086" spans="1:16" s="211" customFormat="1" ht="14" thickTop="1" thickBot="1">
      <c r="A7086" s="269"/>
      <c r="B7086" s="443"/>
      <c r="C7086" s="270"/>
      <c r="D7086" s="319"/>
      <c r="E7086" s="271" t="s">
        <v>89</v>
      </c>
      <c r="F7086" s="272"/>
      <c r="G7086" s="273">
        <f>ROUND(SUM(G7041,G7056,G7064,G7079,G7085),0)</f>
        <v>0</v>
      </c>
      <c r="I7086" s="327"/>
      <c r="J7086" s="212" t="str">
        <f>B7025</f>
        <v>18,13</v>
      </c>
      <c r="K7086" s="274">
        <f>E7082</f>
        <v>0</v>
      </c>
      <c r="L7086" s="294">
        <f>G7082</f>
        <v>0</v>
      </c>
      <c r="M7086" s="294">
        <f>G7083</f>
        <v>0</v>
      </c>
      <c r="N7086" s="294">
        <f>G7084</f>
        <v>0</v>
      </c>
      <c r="O7086" s="299">
        <f>SUM(K7086:N7086)</f>
        <v>0</v>
      </c>
      <c r="P7086" s="294"/>
    </row>
    <row r="7087" spans="1:16" ht="13.5" thickTop="1">
      <c r="A7087" s="275" t="s">
        <v>97</v>
      </c>
      <c r="B7087" s="438"/>
      <c r="C7087" s="215"/>
      <c r="D7087" s="217"/>
      <c r="E7087" s="217"/>
      <c r="F7087" s="216"/>
      <c r="G7087" s="219"/>
      <c r="I7087" s="326"/>
      <c r="P7087" s="294"/>
    </row>
    <row r="7088" spans="1:16">
      <c r="A7088" s="275"/>
      <c r="B7088" s="452"/>
      <c r="C7088" s="276"/>
      <c r="D7088" s="320"/>
      <c r="E7088" s="217"/>
      <c r="F7088" s="216"/>
      <c r="G7088" s="277">
        <f ca="1">TODAY()</f>
        <v>44839</v>
      </c>
      <c r="I7088" s="326"/>
      <c r="P7088" s="294"/>
    </row>
    <row r="7089" spans="1:16" ht="13.5" thickBot="1">
      <c r="A7089" s="234"/>
      <c r="B7089" s="456"/>
      <c r="C7089" s="235"/>
      <c r="D7089" s="237"/>
      <c r="E7089" s="237"/>
      <c r="F7089" s="236"/>
      <c r="G7089" s="278"/>
      <c r="I7089" s="326"/>
      <c r="P7089" s="294"/>
    </row>
    <row r="7090" spans="1:16" ht="13.5" thickTop="1">
      <c r="A7090" s="215"/>
      <c r="B7090" s="438"/>
      <c r="C7090" s="215"/>
      <c r="D7090" s="217"/>
      <c r="E7090" s="217"/>
      <c r="F7090" s="216"/>
      <c r="G7090" s="216"/>
      <c r="I7090" s="434"/>
      <c r="P7090" s="294"/>
    </row>
    <row r="7091" spans="1:16" s="199" customFormat="1">
      <c r="A7091" s="196" t="s">
        <v>109</v>
      </c>
      <c r="B7091" s="458"/>
      <c r="C7091" s="196"/>
      <c r="D7091" s="198"/>
      <c r="E7091" s="198"/>
      <c r="F7091" s="197"/>
      <c r="G7091" s="197"/>
      <c r="I7091" s="321"/>
      <c r="J7091" s="200"/>
      <c r="O7091" s="297"/>
    </row>
    <row r="7092" spans="1:16" s="199" customFormat="1">
      <c r="A7092" s="196" t="str">
        <f>CONCATENATE('Prestaciones y AIU'!A7663," ANALISIS DE PRECIOS UNITARIOS")</f>
        <v xml:space="preserve"> ANALISIS DE PRECIOS UNITARIOS</v>
      </c>
      <c r="B7092" s="458"/>
      <c r="C7092" s="196"/>
      <c r="D7092" s="198"/>
      <c r="E7092" s="198"/>
      <c r="F7092" s="197"/>
      <c r="G7092" s="197"/>
      <c r="I7092" s="321"/>
      <c r="J7092" s="200"/>
      <c r="O7092" s="297"/>
    </row>
    <row r="7093" spans="1:16" s="199" customFormat="1">
      <c r="A7093" s="196" t="str">
        <f>Objeto_LIC</f>
        <v>OPTIMIZACION DEL SISTEMA DE ABASTECIMIENTO (ADUCCION, PRETRATAMIENTO Y CONDUCCION) DEL MUNICPIO DE TAME, DEPARTAMENTO DE ARAUCA</v>
      </c>
      <c r="B7093" s="458"/>
      <c r="C7093" s="196"/>
      <c r="D7093" s="198"/>
      <c r="E7093" s="198"/>
      <c r="F7093" s="197"/>
      <c r="G7093" s="197"/>
      <c r="I7093" s="321"/>
      <c r="J7093" s="200"/>
      <c r="O7093" s="297"/>
    </row>
    <row r="7094" spans="1:16" s="199" customFormat="1">
      <c r="A7094" s="196"/>
      <c r="B7094" s="458"/>
      <c r="C7094" s="196"/>
      <c r="D7094" s="198"/>
      <c r="E7094" s="198"/>
      <c r="F7094" s="197"/>
      <c r="G7094" s="197"/>
      <c r="I7094" s="321"/>
      <c r="J7094" s="200"/>
      <c r="O7094" s="297"/>
    </row>
    <row r="7095" spans="1:16" ht="13.5" thickBot="1">
      <c r="A7095" s="201"/>
      <c r="B7095" s="448"/>
      <c r="C7095" s="201"/>
      <c r="D7095" s="203"/>
      <c r="E7095" s="203"/>
      <c r="F7095" s="202"/>
      <c r="G7095" s="202"/>
    </row>
    <row r="7096" spans="1:16" s="211" customFormat="1" ht="13.5" thickTop="1">
      <c r="A7096" s="206"/>
      <c r="B7096" s="457"/>
      <c r="C7096" s="207"/>
      <c r="D7096" s="209"/>
      <c r="E7096" s="209"/>
      <c r="F7096" s="208"/>
      <c r="G7096" s="210" t="s">
        <v>110</v>
      </c>
      <c r="I7096" s="323"/>
      <c r="J7096" s="212"/>
      <c r="O7096" s="297"/>
    </row>
    <row r="7097" spans="1:16">
      <c r="A7097" s="213" t="s">
        <v>62</v>
      </c>
      <c r="B7097" s="750">
        <f>Proponente</f>
        <v>0</v>
      </c>
      <c r="C7097" s="750"/>
      <c r="D7097" s="750"/>
      <c r="E7097" s="750"/>
      <c r="F7097" s="750"/>
      <c r="G7097" s="751"/>
    </row>
    <row r="7098" spans="1:16" ht="12.75" customHeight="1">
      <c r="A7098" s="213" t="s">
        <v>63</v>
      </c>
      <c r="B7098" s="449" t="s">
        <v>194</v>
      </c>
      <c r="C7098" s="750" t="e">
        <f>VLOOKUP(B7098,Presupuesto!$A$4:$B$106,2,FALSE)</f>
        <v>#N/A</v>
      </c>
      <c r="D7098" s="750"/>
      <c r="E7098" s="750"/>
      <c r="F7098" s="750"/>
      <c r="G7098" s="751"/>
    </row>
    <row r="7099" spans="1:16">
      <c r="A7099" s="214"/>
      <c r="B7099" s="438"/>
      <c r="C7099" s="215"/>
      <c r="D7099" s="217"/>
      <c r="E7099" s="217"/>
      <c r="F7099" s="218" t="s">
        <v>88</v>
      </c>
      <c r="G7099" s="755" t="s">
        <v>179</v>
      </c>
      <c r="H7099" s="750"/>
      <c r="I7099" s="750"/>
      <c r="J7099" s="750"/>
      <c r="K7099" s="751"/>
    </row>
    <row r="7100" spans="1:16" ht="13.5" thickBot="1">
      <c r="A7100" s="213" t="s">
        <v>64</v>
      </c>
      <c r="B7100" s="438"/>
      <c r="C7100" s="215"/>
      <c r="D7100" s="217"/>
      <c r="E7100" s="217"/>
      <c r="F7100" s="216"/>
      <c r="G7100" s="219"/>
      <c r="I7100" s="324"/>
      <c r="J7100" s="295"/>
      <c r="K7100" s="296"/>
      <c r="L7100" s="296"/>
      <c r="M7100" s="296"/>
      <c r="N7100" s="296"/>
      <c r="O7100" s="296"/>
    </row>
    <row r="7101" spans="1:16" s="220" customFormat="1" ht="13.5" thickTop="1">
      <c r="A7101" s="221" t="s">
        <v>57</v>
      </c>
      <c r="B7101" s="447" t="s">
        <v>65</v>
      </c>
      <c r="C7101" s="222" t="s">
        <v>66</v>
      </c>
      <c r="D7101" s="223" t="s">
        <v>74</v>
      </c>
      <c r="E7101" s="224" t="s">
        <v>100</v>
      </c>
      <c r="F7101" s="224" t="s">
        <v>79</v>
      </c>
      <c r="G7101" s="225" t="s">
        <v>70</v>
      </c>
      <c r="I7101" s="325"/>
      <c r="J7101" s="226"/>
      <c r="O7101" s="296"/>
    </row>
    <row r="7102" spans="1:16">
      <c r="A7102" s="227" t="str">
        <f t="shared" ref="A7102:A7113" si="1292">IF(I7102=0,"-",VLOOKUP(I7102,EQUIPOS,2,FALSE))</f>
        <v>-</v>
      </c>
      <c r="B7102" s="228"/>
      <c r="C7102" s="228"/>
      <c r="D7102" s="194"/>
      <c r="E7102" s="229">
        <f t="shared" ref="E7102:E7113" si="1293">IF(I7102=0,0,VLOOKUP(I7102,EQUIPOS,4,FALSE))</f>
        <v>0</v>
      </c>
      <c r="F7102" s="230">
        <f t="shared" ref="F7102:F7113" si="1294">IF(D7102=0,0,E7102/D7102)</f>
        <v>0</v>
      </c>
      <c r="G7102" s="231"/>
      <c r="I7102" s="283"/>
    </row>
    <row r="7103" spans="1:16">
      <c r="A7103" s="227" t="str">
        <f t="shared" si="1292"/>
        <v>-</v>
      </c>
      <c r="B7103" s="228"/>
      <c r="C7103" s="228"/>
      <c r="D7103" s="194"/>
      <c r="E7103" s="229">
        <f t="shared" si="1293"/>
        <v>0</v>
      </c>
      <c r="F7103" s="230">
        <f t="shared" si="1294"/>
        <v>0</v>
      </c>
      <c r="G7103" s="232"/>
      <c r="I7103" s="283"/>
    </row>
    <row r="7104" spans="1:16">
      <c r="A7104" s="227" t="str">
        <f t="shared" si="1292"/>
        <v>-</v>
      </c>
      <c r="B7104" s="228"/>
      <c r="C7104" s="228"/>
      <c r="D7104" s="194"/>
      <c r="E7104" s="229">
        <f t="shared" si="1293"/>
        <v>0</v>
      </c>
      <c r="F7104" s="230">
        <f t="shared" si="1294"/>
        <v>0</v>
      </c>
      <c r="G7104" s="232"/>
      <c r="I7104" s="283"/>
    </row>
    <row r="7105" spans="1:15">
      <c r="A7105" s="227" t="str">
        <f t="shared" si="1292"/>
        <v>-</v>
      </c>
      <c r="B7105" s="228"/>
      <c r="C7105" s="228"/>
      <c r="D7105" s="194"/>
      <c r="E7105" s="229">
        <f t="shared" si="1293"/>
        <v>0</v>
      </c>
      <c r="F7105" s="230">
        <f t="shared" si="1294"/>
        <v>0</v>
      </c>
      <c r="G7105" s="232"/>
      <c r="I7105" s="283"/>
    </row>
    <row r="7106" spans="1:15">
      <c r="A7106" s="227" t="str">
        <f t="shared" si="1292"/>
        <v>-</v>
      </c>
      <c r="B7106" s="228"/>
      <c r="C7106" s="228"/>
      <c r="D7106" s="194"/>
      <c r="E7106" s="229">
        <f t="shared" si="1293"/>
        <v>0</v>
      </c>
      <c r="F7106" s="230">
        <f t="shared" si="1294"/>
        <v>0</v>
      </c>
      <c r="G7106" s="232"/>
      <c r="I7106" s="283"/>
    </row>
    <row r="7107" spans="1:15">
      <c r="A7107" s="227" t="str">
        <f t="shared" si="1292"/>
        <v>-</v>
      </c>
      <c r="B7107" s="228"/>
      <c r="C7107" s="228"/>
      <c r="D7107" s="194"/>
      <c r="E7107" s="229">
        <f t="shared" si="1293"/>
        <v>0</v>
      </c>
      <c r="F7107" s="230">
        <f t="shared" si="1294"/>
        <v>0</v>
      </c>
      <c r="G7107" s="232"/>
      <c r="I7107" s="283"/>
    </row>
    <row r="7108" spans="1:15">
      <c r="A7108" s="227" t="str">
        <f t="shared" si="1292"/>
        <v>-</v>
      </c>
      <c r="B7108" s="228"/>
      <c r="C7108" s="228"/>
      <c r="D7108" s="194"/>
      <c r="E7108" s="229">
        <f t="shared" si="1293"/>
        <v>0</v>
      </c>
      <c r="F7108" s="230">
        <f t="shared" si="1294"/>
        <v>0</v>
      </c>
      <c r="G7108" s="232"/>
      <c r="I7108" s="283"/>
    </row>
    <row r="7109" spans="1:15">
      <c r="A7109" s="227" t="str">
        <f t="shared" si="1292"/>
        <v>-</v>
      </c>
      <c r="B7109" s="228"/>
      <c r="C7109" s="228"/>
      <c r="D7109" s="194"/>
      <c r="E7109" s="229">
        <f t="shared" si="1293"/>
        <v>0</v>
      </c>
      <c r="F7109" s="230">
        <f t="shared" si="1294"/>
        <v>0</v>
      </c>
      <c r="G7109" s="232"/>
      <c r="I7109" s="283"/>
    </row>
    <row r="7110" spans="1:15">
      <c r="A7110" s="227" t="str">
        <f t="shared" si="1292"/>
        <v>-</v>
      </c>
      <c r="B7110" s="228"/>
      <c r="C7110" s="228"/>
      <c r="D7110" s="194"/>
      <c r="E7110" s="229">
        <f t="shared" si="1293"/>
        <v>0</v>
      </c>
      <c r="F7110" s="230">
        <f t="shared" si="1294"/>
        <v>0</v>
      </c>
      <c r="G7110" s="232"/>
      <c r="I7110" s="283"/>
    </row>
    <row r="7111" spans="1:15">
      <c r="A7111" s="227" t="str">
        <f t="shared" si="1292"/>
        <v>-</v>
      </c>
      <c r="B7111" s="228"/>
      <c r="C7111" s="228"/>
      <c r="D7111" s="194"/>
      <c r="E7111" s="229">
        <f t="shared" si="1293"/>
        <v>0</v>
      </c>
      <c r="F7111" s="230">
        <f t="shared" si="1294"/>
        <v>0</v>
      </c>
      <c r="G7111" s="232"/>
      <c r="I7111" s="283"/>
    </row>
    <row r="7112" spans="1:15">
      <c r="A7112" s="227" t="str">
        <f t="shared" si="1292"/>
        <v>-</v>
      </c>
      <c r="B7112" s="228"/>
      <c r="C7112" s="228"/>
      <c r="D7112" s="194"/>
      <c r="E7112" s="229">
        <f t="shared" si="1293"/>
        <v>0</v>
      </c>
      <c r="F7112" s="230">
        <f t="shared" si="1294"/>
        <v>0</v>
      </c>
      <c r="G7112" s="232"/>
      <c r="I7112" s="283"/>
    </row>
    <row r="7113" spans="1:15">
      <c r="A7113" s="227" t="str">
        <f t="shared" si="1292"/>
        <v>-</v>
      </c>
      <c r="B7113" s="228"/>
      <c r="C7113" s="228"/>
      <c r="D7113" s="194"/>
      <c r="E7113" s="229">
        <f t="shared" si="1293"/>
        <v>0</v>
      </c>
      <c r="F7113" s="230">
        <f t="shared" si="1294"/>
        <v>0</v>
      </c>
      <c r="G7113" s="232"/>
      <c r="I7113" s="283"/>
    </row>
    <row r="7114" spans="1:15" ht="13.5" thickBot="1">
      <c r="A7114" s="234"/>
      <c r="B7114" s="456"/>
      <c r="C7114" s="235"/>
      <c r="D7114" s="237"/>
      <c r="E7114" s="237"/>
      <c r="F7114" s="238" t="s">
        <v>80</v>
      </c>
      <c r="G7114" s="239">
        <f>SUM(F7102:F7113)</f>
        <v>0</v>
      </c>
      <c r="I7114" s="326"/>
    </row>
    <row r="7115" spans="1:15" ht="13.5" thickTop="1">
      <c r="A7115" s="240" t="s">
        <v>67</v>
      </c>
      <c r="B7115" s="446"/>
      <c r="C7115" s="241"/>
      <c r="D7115" s="243"/>
      <c r="E7115" s="243"/>
      <c r="F7115" s="242"/>
      <c r="G7115" s="244"/>
      <c r="I7115" s="326"/>
    </row>
    <row r="7116" spans="1:15" s="220" customFormat="1" ht="26">
      <c r="A7116" s="245" t="s">
        <v>57</v>
      </c>
      <c r="B7116" s="455"/>
      <c r="C7116" s="247" t="s">
        <v>58</v>
      </c>
      <c r="D7116" s="316" t="s">
        <v>68</v>
      </c>
      <c r="E7116" s="248" t="s">
        <v>69</v>
      </c>
      <c r="F7116" s="249" t="s">
        <v>79</v>
      </c>
      <c r="G7116" s="250" t="s">
        <v>70</v>
      </c>
      <c r="I7116" s="325"/>
      <c r="J7116" s="226"/>
      <c r="O7116" s="296"/>
    </row>
    <row r="7117" spans="1:15">
      <c r="A7117" s="748" t="str">
        <f t="shared" ref="A7117:A7128" si="1295">IF(I7117=0,"",VLOOKUP(I7117,MATERIALES,2,FALSE))</f>
        <v/>
      </c>
      <c r="B7117" s="749"/>
      <c r="C7117" s="251" t="str">
        <f t="shared" ref="C7117:C7125" si="1296">IF(I7117=0,"",VLOOKUP(I7117,MATERIALES,3,FALSE))</f>
        <v/>
      </c>
      <c r="D7117" s="194"/>
      <c r="E7117" s="252">
        <f t="shared" ref="E7117:E7128" si="1297">IF(I7117=0,0,VLOOKUP(I7117,MATERIALES,4,FALSE))</f>
        <v>0</v>
      </c>
      <c r="F7117" s="230">
        <f>D7117*E7117</f>
        <v>0</v>
      </c>
      <c r="G7117" s="231"/>
      <c r="I7117" s="283"/>
    </row>
    <row r="7118" spans="1:15">
      <c r="A7118" s="748" t="str">
        <f t="shared" si="1295"/>
        <v/>
      </c>
      <c r="B7118" s="749"/>
      <c r="C7118" s="251" t="str">
        <f t="shared" si="1296"/>
        <v/>
      </c>
      <c r="D7118" s="194"/>
      <c r="E7118" s="252">
        <f t="shared" si="1297"/>
        <v>0</v>
      </c>
      <c r="F7118" s="230">
        <f t="shared" ref="F7118:F7128" si="1298">D7118*E7118</f>
        <v>0</v>
      </c>
      <c r="G7118" s="232"/>
      <c r="I7118" s="283"/>
    </row>
    <row r="7119" spans="1:15">
      <c r="A7119" s="748" t="str">
        <f t="shared" si="1295"/>
        <v/>
      </c>
      <c r="B7119" s="749"/>
      <c r="C7119" s="251" t="str">
        <f t="shared" si="1296"/>
        <v/>
      </c>
      <c r="D7119" s="194"/>
      <c r="E7119" s="252">
        <f t="shared" si="1297"/>
        <v>0</v>
      </c>
      <c r="F7119" s="230">
        <f t="shared" si="1298"/>
        <v>0</v>
      </c>
      <c r="G7119" s="232"/>
      <c r="I7119" s="283"/>
    </row>
    <row r="7120" spans="1:15">
      <c r="A7120" s="748" t="str">
        <f t="shared" si="1295"/>
        <v/>
      </c>
      <c r="B7120" s="749"/>
      <c r="C7120" s="251" t="str">
        <f t="shared" si="1296"/>
        <v/>
      </c>
      <c r="D7120" s="194"/>
      <c r="E7120" s="252">
        <f t="shared" si="1297"/>
        <v>0</v>
      </c>
      <c r="F7120" s="230">
        <f t="shared" si="1298"/>
        <v>0</v>
      </c>
      <c r="G7120" s="232"/>
      <c r="I7120" s="283"/>
    </row>
    <row r="7121" spans="1:9">
      <c r="A7121" s="748" t="str">
        <f t="shared" si="1295"/>
        <v/>
      </c>
      <c r="B7121" s="749"/>
      <c r="C7121" s="251" t="str">
        <f t="shared" si="1296"/>
        <v/>
      </c>
      <c r="D7121" s="194"/>
      <c r="E7121" s="252">
        <f t="shared" si="1297"/>
        <v>0</v>
      </c>
      <c r="F7121" s="230">
        <f t="shared" si="1298"/>
        <v>0</v>
      </c>
      <c r="G7121" s="232"/>
      <c r="I7121" s="283"/>
    </row>
    <row r="7122" spans="1:9">
      <c r="A7122" s="748" t="str">
        <f t="shared" si="1295"/>
        <v/>
      </c>
      <c r="B7122" s="749"/>
      <c r="C7122" s="251" t="str">
        <f t="shared" si="1296"/>
        <v/>
      </c>
      <c r="D7122" s="194"/>
      <c r="E7122" s="252">
        <f t="shared" si="1297"/>
        <v>0</v>
      </c>
      <c r="F7122" s="230">
        <f t="shared" si="1298"/>
        <v>0</v>
      </c>
      <c r="G7122" s="232"/>
      <c r="I7122" s="283"/>
    </row>
    <row r="7123" spans="1:9">
      <c r="A7123" s="748" t="str">
        <f t="shared" si="1295"/>
        <v/>
      </c>
      <c r="B7123" s="749"/>
      <c r="C7123" s="251" t="str">
        <f t="shared" si="1296"/>
        <v/>
      </c>
      <c r="D7123" s="194"/>
      <c r="E7123" s="252">
        <f t="shared" si="1297"/>
        <v>0</v>
      </c>
      <c r="F7123" s="230">
        <f t="shared" si="1298"/>
        <v>0</v>
      </c>
      <c r="G7123" s="232"/>
      <c r="I7123" s="283"/>
    </row>
    <row r="7124" spans="1:9">
      <c r="A7124" s="748" t="str">
        <f t="shared" si="1295"/>
        <v/>
      </c>
      <c r="B7124" s="749"/>
      <c r="C7124" s="251" t="str">
        <f t="shared" si="1296"/>
        <v/>
      </c>
      <c r="D7124" s="194"/>
      <c r="E7124" s="252">
        <f t="shared" si="1297"/>
        <v>0</v>
      </c>
      <c r="F7124" s="230">
        <f t="shared" si="1298"/>
        <v>0</v>
      </c>
      <c r="G7124" s="253"/>
      <c r="I7124" s="283"/>
    </row>
    <row r="7125" spans="1:9">
      <c r="A7125" s="748" t="str">
        <f t="shared" si="1295"/>
        <v/>
      </c>
      <c r="B7125" s="749"/>
      <c r="C7125" s="251" t="str">
        <f t="shared" si="1296"/>
        <v/>
      </c>
      <c r="D7125" s="194"/>
      <c r="E7125" s="252">
        <f t="shared" si="1297"/>
        <v>0</v>
      </c>
      <c r="F7125" s="230">
        <f t="shared" si="1298"/>
        <v>0</v>
      </c>
      <c r="G7125" s="232"/>
      <c r="I7125" s="283"/>
    </row>
    <row r="7126" spans="1:9">
      <c r="A7126" s="748" t="str">
        <f t="shared" si="1295"/>
        <v/>
      </c>
      <c r="B7126" s="749"/>
      <c r="C7126" s="251"/>
      <c r="D7126" s="194"/>
      <c r="E7126" s="252">
        <f t="shared" si="1297"/>
        <v>0</v>
      </c>
      <c r="F7126" s="230">
        <f t="shared" si="1298"/>
        <v>0</v>
      </c>
      <c r="G7126" s="232"/>
      <c r="I7126" s="283"/>
    </row>
    <row r="7127" spans="1:9">
      <c r="A7127" s="748" t="str">
        <f t="shared" si="1295"/>
        <v/>
      </c>
      <c r="B7127" s="749"/>
      <c r="C7127" s="251"/>
      <c r="D7127" s="194"/>
      <c r="E7127" s="252">
        <f t="shared" si="1297"/>
        <v>0</v>
      </c>
      <c r="F7127" s="230">
        <f t="shared" si="1298"/>
        <v>0</v>
      </c>
      <c r="G7127" s="232"/>
      <c r="I7127" s="283"/>
    </row>
    <row r="7128" spans="1:9">
      <c r="A7128" s="748" t="str">
        <f t="shared" si="1295"/>
        <v/>
      </c>
      <c r="B7128" s="749"/>
      <c r="C7128" s="251" t="str">
        <f t="shared" ref="C7128" si="1299">IF(I7128=0,"",VLOOKUP(I7128,MATERIALES,3,FALSE))</f>
        <v/>
      </c>
      <c r="D7128" s="194"/>
      <c r="E7128" s="252">
        <f t="shared" si="1297"/>
        <v>0</v>
      </c>
      <c r="F7128" s="230">
        <f t="shared" si="1298"/>
        <v>0</v>
      </c>
      <c r="G7128" s="233"/>
      <c r="I7128" s="283"/>
    </row>
    <row r="7129" spans="1:9" ht="26.25" customHeight="1" thickBot="1">
      <c r="A7129" s="214"/>
      <c r="B7129" s="438"/>
      <c r="C7129" s="215"/>
      <c r="D7129" s="217"/>
      <c r="E7129" s="254"/>
      <c r="F7129" s="255" t="s">
        <v>81</v>
      </c>
      <c r="G7129" s="253">
        <f>ROUND(SUM(F7117:F7128),0)</f>
        <v>0</v>
      </c>
      <c r="I7129" s="326"/>
    </row>
    <row r="7130" spans="1:9" ht="14" thickTop="1" thickBot="1">
      <c r="A7130" s="256" t="s">
        <v>72</v>
      </c>
      <c r="B7130" s="445"/>
      <c r="C7130" s="257"/>
      <c r="D7130" s="259"/>
      <c r="E7130" s="259"/>
      <c r="F7130" s="258"/>
      <c r="G7130" s="260"/>
      <c r="I7130" s="326"/>
    </row>
    <row r="7131" spans="1:9" ht="13.5" thickTop="1">
      <c r="A7131" s="245" t="s">
        <v>57</v>
      </c>
      <c r="B7131" s="455"/>
      <c r="C7131" s="248" t="s">
        <v>71</v>
      </c>
      <c r="D7131" s="316" t="s">
        <v>75</v>
      </c>
      <c r="E7131" s="248" t="s">
        <v>98</v>
      </c>
      <c r="F7131" s="249" t="s">
        <v>79</v>
      </c>
      <c r="G7131" s="250" t="s">
        <v>70</v>
      </c>
      <c r="I7131" s="326"/>
    </row>
    <row r="7132" spans="1:9">
      <c r="A7132" s="748" t="str">
        <f>IF(I7132=0,"",VLOOKUP(I7132,EQUIPOS,2,FALSE))</f>
        <v/>
      </c>
      <c r="B7132" s="749"/>
      <c r="C7132" s="195"/>
      <c r="D7132" s="194"/>
      <c r="E7132" s="252">
        <f>IF(I7132=0,0,VLOOKUP(I7132,EQUIPOS,4,FALSE))</f>
        <v>0</v>
      </c>
      <c r="F7132" s="230">
        <f>C7132*D7132*E7132</f>
        <v>0</v>
      </c>
      <c r="G7132" s="231"/>
      <c r="I7132" s="283"/>
    </row>
    <row r="7133" spans="1:9">
      <c r="A7133" s="748" t="str">
        <f>IF(I7133=0,"",VLOOKUP(I7133,EQUIPOS,2,FALSE))</f>
        <v/>
      </c>
      <c r="B7133" s="749"/>
      <c r="C7133" s="195"/>
      <c r="D7133" s="194"/>
      <c r="E7133" s="252">
        <f>IF(I7133=0,0,VLOOKUP(I7133,EQUIPOS,4,FALSE))</f>
        <v>0</v>
      </c>
      <c r="F7133" s="230">
        <f t="shared" ref="F7133:F7136" si="1300">C7133*D7133*E7133</f>
        <v>0</v>
      </c>
      <c r="G7133" s="232"/>
      <c r="I7133" s="283"/>
    </row>
    <row r="7134" spans="1:9">
      <c r="A7134" s="748" t="str">
        <f>IF(I7134=0,"",VLOOKUP(I7134,EQUIPOS,2,FALSE))</f>
        <v/>
      </c>
      <c r="B7134" s="749"/>
      <c r="C7134" s="195"/>
      <c r="D7134" s="194"/>
      <c r="E7134" s="252">
        <f>IF(I7134=0,0,VLOOKUP(I7134,EQUIPOS,4,FALSE))</f>
        <v>0</v>
      </c>
      <c r="F7134" s="230">
        <f t="shared" si="1300"/>
        <v>0</v>
      </c>
      <c r="G7134" s="232"/>
      <c r="I7134" s="283"/>
    </row>
    <row r="7135" spans="1:9">
      <c r="A7135" s="748" t="str">
        <f>IF(I7135=0,"",VLOOKUP(I7135,EQUIPOS,2,FALSE))</f>
        <v/>
      </c>
      <c r="B7135" s="749"/>
      <c r="C7135" s="195"/>
      <c r="D7135" s="194"/>
      <c r="E7135" s="252">
        <f>IF(I7135=0,0,VLOOKUP(I7135,EQUIPOS,4,FALSE))</f>
        <v>0</v>
      </c>
      <c r="F7135" s="230">
        <f t="shared" si="1300"/>
        <v>0</v>
      </c>
      <c r="G7135" s="232"/>
      <c r="I7135" s="283"/>
    </row>
    <row r="7136" spans="1:9">
      <c r="A7136" s="748" t="str">
        <f>IF(I7136=0,"",VLOOKUP(I7136,EQUIPOS,2,FALSE))</f>
        <v/>
      </c>
      <c r="B7136" s="749"/>
      <c r="C7136" s="195"/>
      <c r="D7136" s="194"/>
      <c r="E7136" s="252">
        <f>IF(I7136=0,0,VLOOKUP(I7136,EQUIPOS,4,FALSE))</f>
        <v>0</v>
      </c>
      <c r="F7136" s="230">
        <f t="shared" si="1300"/>
        <v>0</v>
      </c>
      <c r="G7136" s="233"/>
      <c r="I7136" s="283"/>
    </row>
    <row r="7137" spans="1:9" ht="30.75" customHeight="1" thickBot="1">
      <c r="A7137" s="234"/>
      <c r="B7137" s="456"/>
      <c r="C7137" s="235"/>
      <c r="D7137" s="237"/>
      <c r="E7137" s="261"/>
      <c r="F7137" s="238" t="s">
        <v>82</v>
      </c>
      <c r="G7137" s="262">
        <f>ROUND(SUM(F7132:F7136),0)</f>
        <v>0</v>
      </c>
      <c r="I7137" s="326"/>
    </row>
    <row r="7138" spans="1:9" ht="13.5" thickTop="1">
      <c r="A7138" s="240" t="s">
        <v>73</v>
      </c>
      <c r="B7138" s="446"/>
      <c r="C7138" s="241"/>
      <c r="D7138" s="243"/>
      <c r="E7138" s="243"/>
      <c r="F7138" s="242"/>
      <c r="G7138" s="244"/>
      <c r="I7138" s="326"/>
    </row>
    <row r="7139" spans="1:9" ht="26">
      <c r="A7139" s="245" t="s">
        <v>57</v>
      </c>
      <c r="B7139" s="454" t="s">
        <v>58</v>
      </c>
      <c r="C7139" s="247" t="s">
        <v>68</v>
      </c>
      <c r="D7139" s="316" t="s">
        <v>74</v>
      </c>
      <c r="E7139" s="248" t="s">
        <v>69</v>
      </c>
      <c r="F7139" s="249" t="s">
        <v>79</v>
      </c>
      <c r="G7139" s="250" t="s">
        <v>70</v>
      </c>
      <c r="H7139" s="220"/>
      <c r="I7139" s="325"/>
    </row>
    <row r="7140" spans="1:9">
      <c r="A7140" s="263" t="str">
        <f t="shared" ref="A7140:A7151" si="1301">IF(I7140=0,"",VLOOKUP(I7140,MANOOBRA,2,FALSE))</f>
        <v/>
      </c>
      <c r="B7140" s="444" t="str">
        <f t="shared" ref="B7140:B7151" si="1302">IF(I7140=0,"",VLOOKUP(I7140,MANOOBRA,3,FALSE))</f>
        <v/>
      </c>
      <c r="C7140" s="195"/>
      <c r="D7140" s="466"/>
      <c r="E7140" s="252">
        <f t="shared" ref="E7140:E7151" si="1303">IF(I7140=0,0,VLOOKUP(I7140,MANOOBRA,4,FALSE))</f>
        <v>0</v>
      </c>
      <c r="F7140" s="230">
        <f>IF(D7140=0,0,C7140*E7140/D7140)</f>
        <v>0</v>
      </c>
      <c r="G7140" s="231"/>
      <c r="I7140" s="283"/>
    </row>
    <row r="7141" spans="1:9">
      <c r="A7141" s="263" t="str">
        <f t="shared" si="1301"/>
        <v/>
      </c>
      <c r="B7141" s="444" t="str">
        <f t="shared" si="1302"/>
        <v/>
      </c>
      <c r="C7141" s="195"/>
      <c r="D7141" s="466"/>
      <c r="E7141" s="252">
        <f t="shared" si="1303"/>
        <v>0</v>
      </c>
      <c r="F7141" s="230">
        <f t="shared" ref="F7141:F7151" si="1304">IF(D7141=0,0,C7141*E7141/D7141)</f>
        <v>0</v>
      </c>
      <c r="G7141" s="232"/>
      <c r="I7141" s="283"/>
    </row>
    <row r="7142" spans="1:9">
      <c r="A7142" s="263" t="str">
        <f t="shared" si="1301"/>
        <v/>
      </c>
      <c r="B7142" s="444" t="str">
        <f t="shared" si="1302"/>
        <v/>
      </c>
      <c r="C7142" s="195"/>
      <c r="D7142" s="309"/>
      <c r="E7142" s="252">
        <f t="shared" si="1303"/>
        <v>0</v>
      </c>
      <c r="F7142" s="230">
        <f t="shared" si="1304"/>
        <v>0</v>
      </c>
      <c r="G7142" s="232"/>
      <c r="I7142" s="283"/>
    </row>
    <row r="7143" spans="1:9">
      <c r="A7143" s="263" t="str">
        <f t="shared" si="1301"/>
        <v/>
      </c>
      <c r="B7143" s="444" t="str">
        <f t="shared" si="1302"/>
        <v/>
      </c>
      <c r="C7143" s="195"/>
      <c r="D7143" s="195"/>
      <c r="E7143" s="252">
        <f t="shared" si="1303"/>
        <v>0</v>
      </c>
      <c r="F7143" s="230">
        <f t="shared" si="1304"/>
        <v>0</v>
      </c>
      <c r="G7143" s="232"/>
      <c r="I7143" s="283"/>
    </row>
    <row r="7144" spans="1:9">
      <c r="A7144" s="263" t="str">
        <f t="shared" si="1301"/>
        <v/>
      </c>
      <c r="B7144" s="444" t="str">
        <f t="shared" si="1302"/>
        <v/>
      </c>
      <c r="C7144" s="195"/>
      <c r="D7144" s="195"/>
      <c r="E7144" s="252">
        <f t="shared" si="1303"/>
        <v>0</v>
      </c>
      <c r="F7144" s="230">
        <f t="shared" si="1304"/>
        <v>0</v>
      </c>
      <c r="G7144" s="232"/>
      <c r="I7144" s="283"/>
    </row>
    <row r="7145" spans="1:9">
      <c r="A7145" s="263" t="str">
        <f t="shared" si="1301"/>
        <v/>
      </c>
      <c r="B7145" s="444" t="str">
        <f t="shared" si="1302"/>
        <v/>
      </c>
      <c r="C7145" s="195"/>
      <c r="D7145" s="195"/>
      <c r="E7145" s="252">
        <f t="shared" si="1303"/>
        <v>0</v>
      </c>
      <c r="F7145" s="230">
        <f t="shared" si="1304"/>
        <v>0</v>
      </c>
      <c r="G7145" s="232"/>
      <c r="I7145" s="283"/>
    </row>
    <row r="7146" spans="1:9">
      <c r="A7146" s="263" t="str">
        <f t="shared" si="1301"/>
        <v/>
      </c>
      <c r="B7146" s="444" t="str">
        <f t="shared" si="1302"/>
        <v/>
      </c>
      <c r="C7146" s="195"/>
      <c r="D7146" s="195"/>
      <c r="E7146" s="252">
        <f t="shared" si="1303"/>
        <v>0</v>
      </c>
      <c r="F7146" s="230">
        <f t="shared" si="1304"/>
        <v>0</v>
      </c>
      <c r="G7146" s="232"/>
      <c r="I7146" s="283"/>
    </row>
    <row r="7147" spans="1:9">
      <c r="A7147" s="263" t="str">
        <f t="shared" si="1301"/>
        <v/>
      </c>
      <c r="B7147" s="444" t="str">
        <f t="shared" si="1302"/>
        <v/>
      </c>
      <c r="C7147" s="195"/>
      <c r="D7147" s="195"/>
      <c r="E7147" s="252">
        <f t="shared" si="1303"/>
        <v>0</v>
      </c>
      <c r="F7147" s="230">
        <f t="shared" si="1304"/>
        <v>0</v>
      </c>
      <c r="G7147" s="232"/>
      <c r="I7147" s="283"/>
    </row>
    <row r="7148" spans="1:9">
      <c r="A7148" s="263" t="str">
        <f t="shared" si="1301"/>
        <v/>
      </c>
      <c r="B7148" s="444" t="str">
        <f t="shared" si="1302"/>
        <v/>
      </c>
      <c r="C7148" s="195"/>
      <c r="D7148" s="195"/>
      <c r="E7148" s="252">
        <f t="shared" si="1303"/>
        <v>0</v>
      </c>
      <c r="F7148" s="230">
        <f t="shared" si="1304"/>
        <v>0</v>
      </c>
      <c r="G7148" s="232"/>
      <c r="I7148" s="283"/>
    </row>
    <row r="7149" spans="1:9">
      <c r="A7149" s="263" t="str">
        <f t="shared" si="1301"/>
        <v/>
      </c>
      <c r="B7149" s="444" t="str">
        <f t="shared" si="1302"/>
        <v/>
      </c>
      <c r="C7149" s="195"/>
      <c r="D7149" s="195"/>
      <c r="E7149" s="252">
        <f t="shared" si="1303"/>
        <v>0</v>
      </c>
      <c r="F7149" s="230">
        <f t="shared" si="1304"/>
        <v>0</v>
      </c>
      <c r="G7149" s="232"/>
      <c r="I7149" s="283"/>
    </row>
    <row r="7150" spans="1:9">
      <c r="A7150" s="263" t="str">
        <f t="shared" si="1301"/>
        <v/>
      </c>
      <c r="B7150" s="444" t="str">
        <f t="shared" si="1302"/>
        <v/>
      </c>
      <c r="C7150" s="195"/>
      <c r="D7150" s="195"/>
      <c r="E7150" s="252">
        <f t="shared" si="1303"/>
        <v>0</v>
      </c>
      <c r="F7150" s="230">
        <f t="shared" si="1304"/>
        <v>0</v>
      </c>
      <c r="G7150" s="232"/>
      <c r="I7150" s="283"/>
    </row>
    <row r="7151" spans="1:9">
      <c r="A7151" s="263" t="str">
        <f t="shared" si="1301"/>
        <v/>
      </c>
      <c r="B7151" s="444" t="str">
        <f t="shared" si="1302"/>
        <v/>
      </c>
      <c r="C7151" s="195"/>
      <c r="D7151" s="195"/>
      <c r="E7151" s="252">
        <f t="shared" si="1303"/>
        <v>0</v>
      </c>
      <c r="F7151" s="230">
        <f t="shared" si="1304"/>
        <v>0</v>
      </c>
      <c r="G7151" s="233"/>
      <c r="I7151" s="283"/>
    </row>
    <row r="7152" spans="1:9" ht="31.5" customHeight="1" thickBot="1">
      <c r="A7152" s="234"/>
      <c r="B7152" s="456"/>
      <c r="C7152" s="235"/>
      <c r="D7152" s="237"/>
      <c r="E7152" s="237"/>
      <c r="F7152" s="238" t="s">
        <v>83</v>
      </c>
      <c r="G7152" s="262">
        <f>ROUND(SUM(F7140:F7151),0)</f>
        <v>0</v>
      </c>
      <c r="I7152" s="326"/>
    </row>
    <row r="7153" spans="1:16" ht="13.5" thickTop="1">
      <c r="A7153" s="186" t="s">
        <v>76</v>
      </c>
      <c r="B7153" s="446"/>
      <c r="C7153" s="241"/>
      <c r="D7153" s="243"/>
      <c r="E7153" s="243"/>
      <c r="F7153" s="242"/>
      <c r="G7153" s="244"/>
      <c r="I7153" s="326"/>
    </row>
    <row r="7154" spans="1:16">
      <c r="A7154" s="245" t="s">
        <v>57</v>
      </c>
      <c r="B7154" s="455"/>
      <c r="C7154" s="246"/>
      <c r="D7154" s="317"/>
      <c r="E7154" s="248" t="s">
        <v>77</v>
      </c>
      <c r="F7154" s="249" t="s">
        <v>78</v>
      </c>
      <c r="G7154" s="264" t="s">
        <v>77</v>
      </c>
      <c r="H7154" s="220"/>
      <c r="I7154" s="325"/>
    </row>
    <row r="7155" spans="1:16">
      <c r="A7155" s="185" t="s">
        <v>87</v>
      </c>
      <c r="B7155" s="453"/>
      <c r="C7155" s="265"/>
      <c r="D7155" s="318"/>
      <c r="E7155" s="229">
        <f>ROUND(SUM(G7114,G7129,G7137,G7152),2)</f>
        <v>0</v>
      </c>
      <c r="F7155" s="266">
        <f>A</f>
        <v>0</v>
      </c>
      <c r="G7155" s="267">
        <f>E7155*F7155</f>
        <v>0</v>
      </c>
      <c r="I7155" s="326"/>
    </row>
    <row r="7156" spans="1:16">
      <c r="A7156" s="185" t="s">
        <v>85</v>
      </c>
      <c r="B7156" s="453"/>
      <c r="C7156" s="265"/>
      <c r="D7156" s="318"/>
      <c r="E7156" s="229">
        <f>SUM(G7114,G7129,G7137,G7152)</f>
        <v>0</v>
      </c>
      <c r="F7156" s="266">
        <f>I</f>
        <v>0</v>
      </c>
      <c r="G7156" s="267">
        <f>E7156*F7156</f>
        <v>0</v>
      </c>
      <c r="I7156" s="326"/>
    </row>
    <row r="7157" spans="1:16">
      <c r="A7157" s="185" t="s">
        <v>86</v>
      </c>
      <c r="B7157" s="453"/>
      <c r="C7157" s="265"/>
      <c r="D7157" s="318"/>
      <c r="E7157" s="229">
        <f>SUM(G7114,G7129,G7137,G7152)</f>
        <v>0</v>
      </c>
      <c r="F7157" s="266">
        <f>U</f>
        <v>0</v>
      </c>
      <c r="G7157" s="267">
        <f>E7157*F7157</f>
        <v>0</v>
      </c>
      <c r="I7157" s="326"/>
    </row>
    <row r="7158" spans="1:16" ht="33" customHeight="1" thickBot="1">
      <c r="A7158" s="234"/>
      <c r="B7158" s="456"/>
      <c r="C7158" s="235"/>
      <c r="D7158" s="237"/>
      <c r="E7158" s="237"/>
      <c r="F7158" s="268" t="s">
        <v>84</v>
      </c>
      <c r="G7158" s="262">
        <f>SUM(G7155:G7157)</f>
        <v>0</v>
      </c>
      <c r="I7158" s="326"/>
      <c r="J7158" s="295"/>
      <c r="K7158" s="296"/>
      <c r="L7158" s="296"/>
      <c r="M7158" s="296"/>
      <c r="N7158" s="296"/>
      <c r="O7158" s="296"/>
    </row>
    <row r="7159" spans="1:16" s="211" customFormat="1" ht="14" thickTop="1" thickBot="1">
      <c r="A7159" s="269"/>
      <c r="B7159" s="443"/>
      <c r="C7159" s="270"/>
      <c r="D7159" s="319"/>
      <c r="E7159" s="271" t="s">
        <v>89</v>
      </c>
      <c r="F7159" s="272"/>
      <c r="G7159" s="273">
        <f>ROUND(SUM(G7114,G7129,G7137,G7152,G7158),0)</f>
        <v>0</v>
      </c>
      <c r="I7159" s="327"/>
      <c r="J7159" s="212" t="str">
        <f>B7098</f>
        <v>18,14</v>
      </c>
      <c r="K7159" s="274">
        <f>E7155</f>
        <v>0</v>
      </c>
      <c r="L7159" s="294">
        <f>G7155</f>
        <v>0</v>
      </c>
      <c r="M7159" s="294">
        <f>G7156</f>
        <v>0</v>
      </c>
      <c r="N7159" s="294">
        <f>G7157</f>
        <v>0</v>
      </c>
      <c r="O7159" s="299">
        <f>SUM(K7159:N7159)</f>
        <v>0</v>
      </c>
      <c r="P7159" s="294"/>
    </row>
    <row r="7160" spans="1:16" ht="13.5" thickTop="1">
      <c r="A7160" s="275" t="s">
        <v>97</v>
      </c>
      <c r="B7160" s="438"/>
      <c r="C7160" s="215"/>
      <c r="D7160" s="217"/>
      <c r="E7160" s="217"/>
      <c r="F7160" s="216"/>
      <c r="G7160" s="219"/>
      <c r="I7160" s="326"/>
      <c r="P7160" s="294"/>
    </row>
    <row r="7161" spans="1:16">
      <c r="A7161" s="275"/>
      <c r="B7161" s="452"/>
      <c r="C7161" s="276"/>
      <c r="D7161" s="320"/>
      <c r="E7161" s="217"/>
      <c r="F7161" s="216"/>
      <c r="G7161" s="277">
        <f ca="1">TODAY()</f>
        <v>44839</v>
      </c>
      <c r="I7161" s="326"/>
      <c r="P7161" s="294"/>
    </row>
    <row r="7162" spans="1:16" ht="13.5" thickBot="1">
      <c r="A7162" s="234"/>
      <c r="B7162" s="456"/>
      <c r="C7162" s="235"/>
      <c r="D7162" s="237"/>
      <c r="E7162" s="237"/>
      <c r="F7162" s="236"/>
      <c r="G7162" s="278"/>
      <c r="I7162" s="326"/>
      <c r="P7162" s="294"/>
    </row>
    <row r="7163" spans="1:16" s="199" customFormat="1" ht="13.5" thickTop="1">
      <c r="A7163" s="196" t="s">
        <v>109</v>
      </c>
      <c r="B7163" s="458"/>
      <c r="C7163" s="196"/>
      <c r="D7163" s="198"/>
      <c r="E7163" s="198"/>
      <c r="F7163" s="197"/>
      <c r="G7163" s="197"/>
      <c r="I7163" s="321"/>
      <c r="J7163" s="200"/>
      <c r="O7163" s="297"/>
    </row>
    <row r="7164" spans="1:16" s="199" customFormat="1">
      <c r="A7164" s="196" t="str">
        <f>CONCATENATE('Prestaciones y AIU'!A7735," ANALISIS DE PRECIOS UNITARIOS")</f>
        <v xml:space="preserve"> ANALISIS DE PRECIOS UNITARIOS</v>
      </c>
      <c r="B7164" s="458"/>
      <c r="C7164" s="196"/>
      <c r="D7164" s="198"/>
      <c r="E7164" s="198"/>
      <c r="F7164" s="197"/>
      <c r="G7164" s="197"/>
      <c r="I7164" s="321"/>
      <c r="J7164" s="200"/>
      <c r="O7164" s="297"/>
    </row>
    <row r="7165" spans="1:16" s="199" customFormat="1">
      <c r="A7165" s="196" t="str">
        <f>Objeto_LIC</f>
        <v>OPTIMIZACION DEL SISTEMA DE ABASTECIMIENTO (ADUCCION, PRETRATAMIENTO Y CONDUCCION) DEL MUNICPIO DE TAME, DEPARTAMENTO DE ARAUCA</v>
      </c>
      <c r="B7165" s="458"/>
      <c r="C7165" s="196"/>
      <c r="D7165" s="198"/>
      <c r="E7165" s="198"/>
      <c r="F7165" s="197"/>
      <c r="G7165" s="197"/>
      <c r="I7165" s="321"/>
      <c r="J7165" s="200"/>
      <c r="O7165" s="297"/>
    </row>
    <row r="7166" spans="1:16" s="199" customFormat="1">
      <c r="A7166" s="196"/>
      <c r="B7166" s="458"/>
      <c r="C7166" s="196"/>
      <c r="D7166" s="198"/>
      <c r="E7166" s="198"/>
      <c r="F7166" s="197"/>
      <c r="G7166" s="197"/>
      <c r="I7166" s="321"/>
      <c r="J7166" s="200"/>
      <c r="O7166" s="297"/>
    </row>
    <row r="7167" spans="1:16" ht="13.5" thickBot="1">
      <c r="A7167" s="201"/>
      <c r="B7167" s="448"/>
      <c r="C7167" s="201"/>
      <c r="D7167" s="203"/>
      <c r="E7167" s="203"/>
      <c r="F7167" s="202"/>
      <c r="G7167" s="202"/>
    </row>
    <row r="7168" spans="1:16" s="211" customFormat="1" ht="13.5" thickTop="1">
      <c r="A7168" s="206"/>
      <c r="B7168" s="457"/>
      <c r="C7168" s="207"/>
      <c r="D7168" s="209"/>
      <c r="E7168" s="209"/>
      <c r="F7168" s="208"/>
      <c r="G7168" s="210" t="s">
        <v>110</v>
      </c>
      <c r="I7168" s="323"/>
      <c r="J7168" s="212"/>
      <c r="O7168" s="297"/>
    </row>
    <row r="7169" spans="1:15">
      <c r="A7169" s="213" t="s">
        <v>62</v>
      </c>
      <c r="B7169" s="750">
        <f>Proponente</f>
        <v>0</v>
      </c>
      <c r="C7169" s="750"/>
      <c r="D7169" s="750"/>
      <c r="E7169" s="750"/>
      <c r="F7169" s="750"/>
      <c r="G7169" s="751"/>
    </row>
    <row r="7170" spans="1:15" ht="12.75" customHeight="1">
      <c r="A7170" s="213" t="s">
        <v>63</v>
      </c>
      <c r="B7170" s="449" t="s">
        <v>195</v>
      </c>
      <c r="C7170" s="750" t="e">
        <f>VLOOKUP(B7170,Presupuesto!$A$4:$B$106,2,FALSE)</f>
        <v>#N/A</v>
      </c>
      <c r="D7170" s="750"/>
      <c r="E7170" s="750"/>
      <c r="F7170" s="750"/>
      <c r="G7170" s="751"/>
    </row>
    <row r="7171" spans="1:15">
      <c r="A7171" s="214"/>
      <c r="B7171" s="438"/>
      <c r="C7171" s="215"/>
      <c r="D7171" s="217"/>
      <c r="E7171" s="217"/>
      <c r="F7171" s="218" t="s">
        <v>88</v>
      </c>
      <c r="G7171" s="755" t="s">
        <v>179</v>
      </c>
      <c r="H7171" s="750"/>
      <c r="I7171" s="750"/>
      <c r="J7171" s="750"/>
      <c r="K7171" s="751"/>
    </row>
    <row r="7172" spans="1:15" ht="13.5" thickBot="1">
      <c r="A7172" s="213" t="s">
        <v>64</v>
      </c>
      <c r="B7172" s="438"/>
      <c r="C7172" s="215"/>
      <c r="D7172" s="217"/>
      <c r="E7172" s="217"/>
      <c r="F7172" s="216"/>
      <c r="G7172" s="219"/>
      <c r="I7172" s="324"/>
      <c r="J7172" s="295"/>
      <c r="K7172" s="296"/>
      <c r="L7172" s="296"/>
      <c r="M7172" s="296"/>
      <c r="N7172" s="296"/>
      <c r="O7172" s="296"/>
    </row>
    <row r="7173" spans="1:15" s="220" customFormat="1" ht="13.5" thickTop="1">
      <c r="A7173" s="221" t="s">
        <v>57</v>
      </c>
      <c r="B7173" s="447" t="s">
        <v>65</v>
      </c>
      <c r="C7173" s="222" t="s">
        <v>66</v>
      </c>
      <c r="D7173" s="223" t="s">
        <v>74</v>
      </c>
      <c r="E7173" s="224" t="s">
        <v>100</v>
      </c>
      <c r="F7173" s="224" t="s">
        <v>79</v>
      </c>
      <c r="G7173" s="225" t="s">
        <v>70</v>
      </c>
      <c r="I7173" s="325"/>
      <c r="J7173" s="226"/>
      <c r="O7173" s="296"/>
    </row>
    <row r="7174" spans="1:15">
      <c r="A7174" s="227" t="str">
        <f t="shared" ref="A7174:A7185" si="1305">IF(I7174=0,"-",VLOOKUP(I7174,EQUIPOS,2,FALSE))</f>
        <v>-</v>
      </c>
      <c r="B7174" s="228"/>
      <c r="C7174" s="228"/>
      <c r="D7174" s="194"/>
      <c r="E7174" s="229">
        <f t="shared" ref="E7174:E7185" si="1306">IF(I7174=0,0,VLOOKUP(I7174,EQUIPOS,4,FALSE))</f>
        <v>0</v>
      </c>
      <c r="F7174" s="230">
        <f t="shared" ref="F7174:F7185" si="1307">IF(D7174=0,0,E7174/D7174)</f>
        <v>0</v>
      </c>
      <c r="G7174" s="231"/>
      <c r="I7174" s="283"/>
    </row>
    <row r="7175" spans="1:15">
      <c r="A7175" s="227" t="str">
        <f t="shared" si="1305"/>
        <v>-</v>
      </c>
      <c r="B7175" s="228"/>
      <c r="C7175" s="228"/>
      <c r="D7175" s="194"/>
      <c r="E7175" s="229">
        <f t="shared" si="1306"/>
        <v>0</v>
      </c>
      <c r="F7175" s="230">
        <f t="shared" si="1307"/>
        <v>0</v>
      </c>
      <c r="G7175" s="232"/>
      <c r="I7175" s="283"/>
    </row>
    <row r="7176" spans="1:15">
      <c r="A7176" s="227" t="str">
        <f t="shared" si="1305"/>
        <v>-</v>
      </c>
      <c r="B7176" s="228"/>
      <c r="C7176" s="228"/>
      <c r="D7176" s="194"/>
      <c r="E7176" s="229">
        <f t="shared" si="1306"/>
        <v>0</v>
      </c>
      <c r="F7176" s="230">
        <f t="shared" si="1307"/>
        <v>0</v>
      </c>
      <c r="G7176" s="232"/>
      <c r="I7176" s="283"/>
    </row>
    <row r="7177" spans="1:15">
      <c r="A7177" s="227" t="str">
        <f t="shared" si="1305"/>
        <v>-</v>
      </c>
      <c r="B7177" s="228"/>
      <c r="C7177" s="228"/>
      <c r="D7177" s="194"/>
      <c r="E7177" s="229">
        <f t="shared" si="1306"/>
        <v>0</v>
      </c>
      <c r="F7177" s="230">
        <f t="shared" si="1307"/>
        <v>0</v>
      </c>
      <c r="G7177" s="232"/>
      <c r="I7177" s="283"/>
    </row>
    <row r="7178" spans="1:15">
      <c r="A7178" s="227" t="str">
        <f t="shared" si="1305"/>
        <v>-</v>
      </c>
      <c r="B7178" s="228"/>
      <c r="C7178" s="228"/>
      <c r="D7178" s="194"/>
      <c r="E7178" s="229">
        <f t="shared" si="1306"/>
        <v>0</v>
      </c>
      <c r="F7178" s="230">
        <f t="shared" si="1307"/>
        <v>0</v>
      </c>
      <c r="G7178" s="232"/>
      <c r="I7178" s="283"/>
    </row>
    <row r="7179" spans="1:15">
      <c r="A7179" s="227" t="str">
        <f t="shared" si="1305"/>
        <v>-</v>
      </c>
      <c r="B7179" s="228"/>
      <c r="C7179" s="228"/>
      <c r="D7179" s="194"/>
      <c r="E7179" s="229">
        <f t="shared" si="1306"/>
        <v>0</v>
      </c>
      <c r="F7179" s="230">
        <f t="shared" si="1307"/>
        <v>0</v>
      </c>
      <c r="G7179" s="232"/>
      <c r="I7179" s="283"/>
    </row>
    <row r="7180" spans="1:15">
      <c r="A7180" s="227" t="str">
        <f t="shared" si="1305"/>
        <v>-</v>
      </c>
      <c r="B7180" s="228"/>
      <c r="C7180" s="228"/>
      <c r="D7180" s="194"/>
      <c r="E7180" s="229">
        <f t="shared" si="1306"/>
        <v>0</v>
      </c>
      <c r="F7180" s="230">
        <f t="shared" si="1307"/>
        <v>0</v>
      </c>
      <c r="G7180" s="232"/>
      <c r="I7180" s="283"/>
    </row>
    <row r="7181" spans="1:15">
      <c r="A7181" s="227" t="str">
        <f t="shared" si="1305"/>
        <v>-</v>
      </c>
      <c r="B7181" s="228"/>
      <c r="C7181" s="228"/>
      <c r="D7181" s="194"/>
      <c r="E7181" s="229">
        <f t="shared" si="1306"/>
        <v>0</v>
      </c>
      <c r="F7181" s="230">
        <f t="shared" si="1307"/>
        <v>0</v>
      </c>
      <c r="G7181" s="232"/>
      <c r="I7181" s="283"/>
    </row>
    <row r="7182" spans="1:15">
      <c r="A7182" s="227" t="str">
        <f t="shared" si="1305"/>
        <v>-</v>
      </c>
      <c r="B7182" s="228"/>
      <c r="C7182" s="228"/>
      <c r="D7182" s="194"/>
      <c r="E7182" s="229">
        <f t="shared" si="1306"/>
        <v>0</v>
      </c>
      <c r="F7182" s="230">
        <f t="shared" si="1307"/>
        <v>0</v>
      </c>
      <c r="G7182" s="232"/>
      <c r="I7182" s="283"/>
    </row>
    <row r="7183" spans="1:15">
      <c r="A7183" s="227" t="str">
        <f t="shared" si="1305"/>
        <v>-</v>
      </c>
      <c r="B7183" s="228"/>
      <c r="C7183" s="228"/>
      <c r="D7183" s="194"/>
      <c r="E7183" s="229">
        <f t="shared" si="1306"/>
        <v>0</v>
      </c>
      <c r="F7183" s="230">
        <f t="shared" si="1307"/>
        <v>0</v>
      </c>
      <c r="G7183" s="232"/>
      <c r="I7183" s="283"/>
    </row>
    <row r="7184" spans="1:15">
      <c r="A7184" s="227" t="str">
        <f t="shared" si="1305"/>
        <v>-</v>
      </c>
      <c r="B7184" s="228"/>
      <c r="C7184" s="228"/>
      <c r="D7184" s="194"/>
      <c r="E7184" s="229">
        <f t="shared" si="1306"/>
        <v>0</v>
      </c>
      <c r="F7184" s="230">
        <f t="shared" si="1307"/>
        <v>0</v>
      </c>
      <c r="G7184" s="232"/>
      <c r="I7184" s="283"/>
    </row>
    <row r="7185" spans="1:15">
      <c r="A7185" s="227" t="str">
        <f t="shared" si="1305"/>
        <v>-</v>
      </c>
      <c r="B7185" s="228"/>
      <c r="C7185" s="228"/>
      <c r="D7185" s="194"/>
      <c r="E7185" s="229">
        <f t="shared" si="1306"/>
        <v>0</v>
      </c>
      <c r="F7185" s="230">
        <f t="shared" si="1307"/>
        <v>0</v>
      </c>
      <c r="G7185" s="232"/>
      <c r="I7185" s="283"/>
    </row>
    <row r="7186" spans="1:15" ht="13.5" thickBot="1">
      <c r="A7186" s="234"/>
      <c r="B7186" s="456"/>
      <c r="C7186" s="235"/>
      <c r="D7186" s="237"/>
      <c r="E7186" s="237"/>
      <c r="F7186" s="238" t="s">
        <v>80</v>
      </c>
      <c r="G7186" s="239">
        <f>SUM(F7174:F7185)</f>
        <v>0</v>
      </c>
      <c r="I7186" s="326"/>
    </row>
    <row r="7187" spans="1:15" ht="13.5" thickTop="1">
      <c r="A7187" s="240" t="s">
        <v>67</v>
      </c>
      <c r="B7187" s="446"/>
      <c r="C7187" s="241"/>
      <c r="D7187" s="243"/>
      <c r="E7187" s="243"/>
      <c r="F7187" s="242"/>
      <c r="G7187" s="244"/>
      <c r="I7187" s="326"/>
    </row>
    <row r="7188" spans="1:15" s="220" customFormat="1" ht="26">
      <c r="A7188" s="245" t="s">
        <v>57</v>
      </c>
      <c r="B7188" s="455"/>
      <c r="C7188" s="247" t="s">
        <v>58</v>
      </c>
      <c r="D7188" s="316" t="s">
        <v>68</v>
      </c>
      <c r="E7188" s="248" t="s">
        <v>69</v>
      </c>
      <c r="F7188" s="249" t="s">
        <v>79</v>
      </c>
      <c r="G7188" s="250" t="s">
        <v>70</v>
      </c>
      <c r="I7188" s="325"/>
      <c r="J7188" s="226"/>
      <c r="O7188" s="296"/>
    </row>
    <row r="7189" spans="1:15">
      <c r="A7189" s="748" t="str">
        <f t="shared" ref="A7189:A7200" si="1308">IF(I7189=0,"",VLOOKUP(I7189,MATERIALES,2,FALSE))</f>
        <v/>
      </c>
      <c r="B7189" s="749"/>
      <c r="C7189" s="251" t="str">
        <f t="shared" ref="C7189:C7197" si="1309">IF(I7189=0,"",VLOOKUP(I7189,MATERIALES,3,FALSE))</f>
        <v/>
      </c>
      <c r="D7189" s="194"/>
      <c r="E7189" s="252">
        <f t="shared" ref="E7189:E7200" si="1310">IF(I7189=0,0,VLOOKUP(I7189,MATERIALES,4,FALSE))</f>
        <v>0</v>
      </c>
      <c r="F7189" s="230">
        <f>D7189*E7189</f>
        <v>0</v>
      </c>
      <c r="G7189" s="231"/>
      <c r="I7189" s="283"/>
    </row>
    <row r="7190" spans="1:15">
      <c r="A7190" s="748" t="str">
        <f t="shared" si="1308"/>
        <v/>
      </c>
      <c r="B7190" s="749"/>
      <c r="C7190" s="251" t="str">
        <f t="shared" si="1309"/>
        <v/>
      </c>
      <c r="D7190" s="194"/>
      <c r="E7190" s="252">
        <f t="shared" si="1310"/>
        <v>0</v>
      </c>
      <c r="F7190" s="230">
        <f t="shared" ref="F7190:F7200" si="1311">D7190*E7190</f>
        <v>0</v>
      </c>
      <c r="G7190" s="232"/>
      <c r="I7190" s="283"/>
    </row>
    <row r="7191" spans="1:15">
      <c r="A7191" s="748" t="str">
        <f t="shared" si="1308"/>
        <v/>
      </c>
      <c r="B7191" s="749"/>
      <c r="C7191" s="251" t="str">
        <f t="shared" si="1309"/>
        <v/>
      </c>
      <c r="D7191" s="194"/>
      <c r="E7191" s="252">
        <f t="shared" si="1310"/>
        <v>0</v>
      </c>
      <c r="F7191" s="230">
        <f t="shared" si="1311"/>
        <v>0</v>
      </c>
      <c r="G7191" s="232"/>
      <c r="I7191" s="283"/>
    </row>
    <row r="7192" spans="1:15">
      <c r="A7192" s="748" t="str">
        <f t="shared" si="1308"/>
        <v/>
      </c>
      <c r="B7192" s="749"/>
      <c r="C7192" s="251" t="str">
        <f t="shared" si="1309"/>
        <v/>
      </c>
      <c r="D7192" s="194"/>
      <c r="E7192" s="252">
        <f t="shared" si="1310"/>
        <v>0</v>
      </c>
      <c r="F7192" s="230">
        <f t="shared" si="1311"/>
        <v>0</v>
      </c>
      <c r="G7192" s="232"/>
      <c r="I7192" s="283"/>
    </row>
    <row r="7193" spans="1:15">
      <c r="A7193" s="748" t="str">
        <f t="shared" si="1308"/>
        <v/>
      </c>
      <c r="B7193" s="749"/>
      <c r="C7193" s="251" t="str">
        <f t="shared" si="1309"/>
        <v/>
      </c>
      <c r="D7193" s="194"/>
      <c r="E7193" s="252">
        <f t="shared" si="1310"/>
        <v>0</v>
      </c>
      <c r="F7193" s="230">
        <f t="shared" si="1311"/>
        <v>0</v>
      </c>
      <c r="G7193" s="232"/>
      <c r="I7193" s="283"/>
    </row>
    <row r="7194" spans="1:15">
      <c r="A7194" s="748" t="str">
        <f t="shared" si="1308"/>
        <v/>
      </c>
      <c r="B7194" s="749"/>
      <c r="C7194" s="251" t="str">
        <f t="shared" si="1309"/>
        <v/>
      </c>
      <c r="D7194" s="194"/>
      <c r="E7194" s="252">
        <f t="shared" si="1310"/>
        <v>0</v>
      </c>
      <c r="F7194" s="230">
        <f t="shared" si="1311"/>
        <v>0</v>
      </c>
      <c r="G7194" s="232"/>
      <c r="I7194" s="283"/>
    </row>
    <row r="7195" spans="1:15">
      <c r="A7195" s="748" t="str">
        <f t="shared" si="1308"/>
        <v/>
      </c>
      <c r="B7195" s="749"/>
      <c r="C7195" s="251" t="str">
        <f t="shared" si="1309"/>
        <v/>
      </c>
      <c r="D7195" s="194"/>
      <c r="E7195" s="252">
        <f t="shared" si="1310"/>
        <v>0</v>
      </c>
      <c r="F7195" s="230">
        <f t="shared" si="1311"/>
        <v>0</v>
      </c>
      <c r="G7195" s="232"/>
      <c r="I7195" s="283"/>
    </row>
    <row r="7196" spans="1:15">
      <c r="A7196" s="748" t="str">
        <f t="shared" si="1308"/>
        <v/>
      </c>
      <c r="B7196" s="749"/>
      <c r="C7196" s="251" t="str">
        <f t="shared" si="1309"/>
        <v/>
      </c>
      <c r="D7196" s="194"/>
      <c r="E7196" s="252">
        <f t="shared" si="1310"/>
        <v>0</v>
      </c>
      <c r="F7196" s="230">
        <f t="shared" si="1311"/>
        <v>0</v>
      </c>
      <c r="G7196" s="253"/>
      <c r="I7196" s="283"/>
    </row>
    <row r="7197" spans="1:15">
      <c r="A7197" s="748" t="str">
        <f t="shared" si="1308"/>
        <v/>
      </c>
      <c r="B7197" s="749"/>
      <c r="C7197" s="251" t="str">
        <f t="shared" si="1309"/>
        <v/>
      </c>
      <c r="D7197" s="194"/>
      <c r="E7197" s="252">
        <f t="shared" si="1310"/>
        <v>0</v>
      </c>
      <c r="F7197" s="230">
        <f t="shared" si="1311"/>
        <v>0</v>
      </c>
      <c r="G7197" s="232"/>
      <c r="I7197" s="283"/>
    </row>
    <row r="7198" spans="1:15">
      <c r="A7198" s="748" t="str">
        <f t="shared" si="1308"/>
        <v/>
      </c>
      <c r="B7198" s="749"/>
      <c r="C7198" s="251"/>
      <c r="D7198" s="194"/>
      <c r="E7198" s="252">
        <f t="shared" si="1310"/>
        <v>0</v>
      </c>
      <c r="F7198" s="230">
        <f t="shared" si="1311"/>
        <v>0</v>
      </c>
      <c r="G7198" s="232"/>
      <c r="I7198" s="283"/>
    </row>
    <row r="7199" spans="1:15">
      <c r="A7199" s="748" t="str">
        <f t="shared" si="1308"/>
        <v/>
      </c>
      <c r="B7199" s="749"/>
      <c r="C7199" s="251"/>
      <c r="D7199" s="194"/>
      <c r="E7199" s="252">
        <f t="shared" si="1310"/>
        <v>0</v>
      </c>
      <c r="F7199" s="230">
        <f t="shared" si="1311"/>
        <v>0</v>
      </c>
      <c r="G7199" s="232"/>
      <c r="I7199" s="283"/>
    </row>
    <row r="7200" spans="1:15">
      <c r="A7200" s="748" t="str">
        <f t="shared" si="1308"/>
        <v/>
      </c>
      <c r="B7200" s="749"/>
      <c r="C7200" s="251" t="str">
        <f t="shared" ref="C7200" si="1312">IF(I7200=0,"",VLOOKUP(I7200,MATERIALES,3,FALSE))</f>
        <v/>
      </c>
      <c r="D7200" s="194"/>
      <c r="E7200" s="252">
        <f t="shared" si="1310"/>
        <v>0</v>
      </c>
      <c r="F7200" s="230">
        <f t="shared" si="1311"/>
        <v>0</v>
      </c>
      <c r="G7200" s="233"/>
      <c r="I7200" s="283"/>
    </row>
    <row r="7201" spans="1:9" ht="26.25" customHeight="1" thickBot="1">
      <c r="A7201" s="214"/>
      <c r="B7201" s="438"/>
      <c r="C7201" s="215"/>
      <c r="D7201" s="217"/>
      <c r="E7201" s="254"/>
      <c r="F7201" s="255" t="s">
        <v>81</v>
      </c>
      <c r="G7201" s="253">
        <f>ROUND(SUM(F7189:F7200),0)</f>
        <v>0</v>
      </c>
      <c r="I7201" s="326"/>
    </row>
    <row r="7202" spans="1:9" ht="14" thickTop="1" thickBot="1">
      <c r="A7202" s="256" t="s">
        <v>72</v>
      </c>
      <c r="B7202" s="445"/>
      <c r="C7202" s="257"/>
      <c r="D7202" s="259"/>
      <c r="E7202" s="259"/>
      <c r="F7202" s="258"/>
      <c r="G7202" s="260"/>
      <c r="I7202" s="326"/>
    </row>
    <row r="7203" spans="1:9" ht="13.5" thickTop="1">
      <c r="A7203" s="245" t="s">
        <v>57</v>
      </c>
      <c r="B7203" s="455"/>
      <c r="C7203" s="248" t="s">
        <v>71</v>
      </c>
      <c r="D7203" s="316" t="s">
        <v>75</v>
      </c>
      <c r="E7203" s="248" t="s">
        <v>98</v>
      </c>
      <c r="F7203" s="249" t="s">
        <v>79</v>
      </c>
      <c r="G7203" s="250" t="s">
        <v>70</v>
      </c>
      <c r="I7203" s="326"/>
    </row>
    <row r="7204" spans="1:9">
      <c r="A7204" s="748" t="str">
        <f>IF(I7204=0,"",VLOOKUP(I7204,EQUIPOS,2,FALSE))</f>
        <v/>
      </c>
      <c r="B7204" s="749"/>
      <c r="C7204" s="195"/>
      <c r="D7204" s="194"/>
      <c r="E7204" s="252">
        <f>IF(I7204=0,0,VLOOKUP(I7204,EQUIPOS,4,FALSE))</f>
        <v>0</v>
      </c>
      <c r="F7204" s="230">
        <f>C7204*D7204*E7204</f>
        <v>0</v>
      </c>
      <c r="G7204" s="231"/>
      <c r="I7204" s="283"/>
    </row>
    <row r="7205" spans="1:9">
      <c r="A7205" s="748" t="str">
        <f>IF(I7205=0,"",VLOOKUP(I7205,EQUIPOS,2,FALSE))</f>
        <v/>
      </c>
      <c r="B7205" s="749"/>
      <c r="C7205" s="195"/>
      <c r="D7205" s="194"/>
      <c r="E7205" s="252">
        <f>IF(I7205=0,0,VLOOKUP(I7205,EQUIPOS,4,FALSE))</f>
        <v>0</v>
      </c>
      <c r="F7205" s="230">
        <f t="shared" ref="F7205:F7208" si="1313">C7205*D7205*E7205</f>
        <v>0</v>
      </c>
      <c r="G7205" s="232"/>
      <c r="I7205" s="283"/>
    </row>
    <row r="7206" spans="1:9">
      <c r="A7206" s="748" t="str">
        <f>IF(I7206=0,"",VLOOKUP(I7206,EQUIPOS,2,FALSE))</f>
        <v/>
      </c>
      <c r="B7206" s="749"/>
      <c r="C7206" s="195"/>
      <c r="D7206" s="194"/>
      <c r="E7206" s="252">
        <f>IF(I7206=0,0,VLOOKUP(I7206,EQUIPOS,4,FALSE))</f>
        <v>0</v>
      </c>
      <c r="F7206" s="230">
        <f t="shared" si="1313"/>
        <v>0</v>
      </c>
      <c r="G7206" s="232"/>
      <c r="I7206" s="283"/>
    </row>
    <row r="7207" spans="1:9">
      <c r="A7207" s="748" t="str">
        <f>IF(I7207=0,"",VLOOKUP(I7207,EQUIPOS,2,FALSE))</f>
        <v/>
      </c>
      <c r="B7207" s="749"/>
      <c r="C7207" s="195"/>
      <c r="D7207" s="194"/>
      <c r="E7207" s="252">
        <f>IF(I7207=0,0,VLOOKUP(I7207,EQUIPOS,4,FALSE))</f>
        <v>0</v>
      </c>
      <c r="F7207" s="230">
        <f t="shared" si="1313"/>
        <v>0</v>
      </c>
      <c r="G7207" s="232"/>
      <c r="I7207" s="283"/>
    </row>
    <row r="7208" spans="1:9">
      <c r="A7208" s="748" t="str">
        <f>IF(I7208=0,"",VLOOKUP(I7208,EQUIPOS,2,FALSE))</f>
        <v/>
      </c>
      <c r="B7208" s="749"/>
      <c r="C7208" s="195"/>
      <c r="D7208" s="194"/>
      <c r="E7208" s="252">
        <f>IF(I7208=0,0,VLOOKUP(I7208,EQUIPOS,4,FALSE))</f>
        <v>0</v>
      </c>
      <c r="F7208" s="230">
        <f t="shared" si="1313"/>
        <v>0</v>
      </c>
      <c r="G7208" s="233"/>
      <c r="I7208" s="283"/>
    </row>
    <row r="7209" spans="1:9" ht="30.75" customHeight="1" thickBot="1">
      <c r="A7209" s="234"/>
      <c r="B7209" s="456"/>
      <c r="C7209" s="235"/>
      <c r="D7209" s="237"/>
      <c r="E7209" s="261"/>
      <c r="F7209" s="238" t="s">
        <v>82</v>
      </c>
      <c r="G7209" s="262">
        <f>ROUND(SUM(F7204:F7208),0)</f>
        <v>0</v>
      </c>
      <c r="I7209" s="326"/>
    </row>
    <row r="7210" spans="1:9" ht="13.5" thickTop="1">
      <c r="A7210" s="240" t="s">
        <v>73</v>
      </c>
      <c r="B7210" s="446"/>
      <c r="C7210" s="241"/>
      <c r="D7210" s="243"/>
      <c r="E7210" s="243"/>
      <c r="F7210" s="242"/>
      <c r="G7210" s="244"/>
      <c r="I7210" s="326"/>
    </row>
    <row r="7211" spans="1:9" ht="26">
      <c r="A7211" s="245" t="s">
        <v>57</v>
      </c>
      <c r="B7211" s="454" t="s">
        <v>58</v>
      </c>
      <c r="C7211" s="247" t="s">
        <v>68</v>
      </c>
      <c r="D7211" s="316" t="s">
        <v>74</v>
      </c>
      <c r="E7211" s="248" t="s">
        <v>69</v>
      </c>
      <c r="F7211" s="249" t="s">
        <v>79</v>
      </c>
      <c r="G7211" s="250" t="s">
        <v>70</v>
      </c>
      <c r="H7211" s="220"/>
      <c r="I7211" s="325"/>
    </row>
    <row r="7212" spans="1:9">
      <c r="A7212" s="263" t="str">
        <f t="shared" ref="A7212:A7223" si="1314">IF(I7212=0,"",VLOOKUP(I7212,MANOOBRA,2,FALSE))</f>
        <v/>
      </c>
      <c r="B7212" s="444" t="str">
        <f t="shared" ref="B7212:B7223" si="1315">IF(I7212=0,"",VLOOKUP(I7212,MANOOBRA,3,FALSE))</f>
        <v/>
      </c>
      <c r="C7212" s="195"/>
      <c r="D7212" s="466"/>
      <c r="E7212" s="252">
        <f t="shared" ref="E7212:E7223" si="1316">IF(I7212=0,0,VLOOKUP(I7212,MANOOBRA,4,FALSE))</f>
        <v>0</v>
      </c>
      <c r="F7212" s="230">
        <f>IF(D7212=0,0,C7212*E7212/D7212)</f>
        <v>0</v>
      </c>
      <c r="G7212" s="231"/>
      <c r="I7212" s="283"/>
    </row>
    <row r="7213" spans="1:9">
      <c r="A7213" s="263" t="str">
        <f t="shared" si="1314"/>
        <v/>
      </c>
      <c r="B7213" s="444" t="str">
        <f t="shared" si="1315"/>
        <v/>
      </c>
      <c r="C7213" s="195"/>
      <c r="D7213" s="466"/>
      <c r="E7213" s="252">
        <f t="shared" si="1316"/>
        <v>0</v>
      </c>
      <c r="F7213" s="230">
        <f t="shared" ref="F7213:F7223" si="1317">IF(D7213=0,0,C7213*E7213/D7213)</f>
        <v>0</v>
      </c>
      <c r="G7213" s="232"/>
      <c r="I7213" s="283"/>
    </row>
    <row r="7214" spans="1:9">
      <c r="A7214" s="263" t="str">
        <f t="shared" si="1314"/>
        <v/>
      </c>
      <c r="B7214" s="444" t="str">
        <f t="shared" si="1315"/>
        <v/>
      </c>
      <c r="C7214" s="195"/>
      <c r="D7214" s="309"/>
      <c r="E7214" s="252">
        <f t="shared" si="1316"/>
        <v>0</v>
      </c>
      <c r="F7214" s="230">
        <f t="shared" si="1317"/>
        <v>0</v>
      </c>
      <c r="G7214" s="232"/>
      <c r="I7214" s="283"/>
    </row>
    <row r="7215" spans="1:9">
      <c r="A7215" s="263" t="str">
        <f t="shared" si="1314"/>
        <v/>
      </c>
      <c r="B7215" s="444" t="str">
        <f t="shared" si="1315"/>
        <v/>
      </c>
      <c r="C7215" s="195"/>
      <c r="D7215" s="195"/>
      <c r="E7215" s="252">
        <f t="shared" si="1316"/>
        <v>0</v>
      </c>
      <c r="F7215" s="230">
        <f t="shared" si="1317"/>
        <v>0</v>
      </c>
      <c r="G7215" s="232"/>
      <c r="I7215" s="283"/>
    </row>
    <row r="7216" spans="1:9">
      <c r="A7216" s="263" t="str">
        <f t="shared" si="1314"/>
        <v/>
      </c>
      <c r="B7216" s="444" t="str">
        <f t="shared" si="1315"/>
        <v/>
      </c>
      <c r="C7216" s="195"/>
      <c r="D7216" s="195"/>
      <c r="E7216" s="252">
        <f t="shared" si="1316"/>
        <v>0</v>
      </c>
      <c r="F7216" s="230">
        <f t="shared" si="1317"/>
        <v>0</v>
      </c>
      <c r="G7216" s="232"/>
      <c r="I7216" s="283"/>
    </row>
    <row r="7217" spans="1:16">
      <c r="A7217" s="263" t="str">
        <f t="shared" si="1314"/>
        <v/>
      </c>
      <c r="B7217" s="444" t="str">
        <f t="shared" si="1315"/>
        <v/>
      </c>
      <c r="C7217" s="195"/>
      <c r="D7217" s="195"/>
      <c r="E7217" s="252">
        <f t="shared" si="1316"/>
        <v>0</v>
      </c>
      <c r="F7217" s="230">
        <f t="shared" si="1317"/>
        <v>0</v>
      </c>
      <c r="G7217" s="232"/>
      <c r="I7217" s="283"/>
    </row>
    <row r="7218" spans="1:16">
      <c r="A7218" s="263" t="str">
        <f t="shared" si="1314"/>
        <v/>
      </c>
      <c r="B7218" s="444" t="str">
        <f t="shared" si="1315"/>
        <v/>
      </c>
      <c r="C7218" s="195"/>
      <c r="D7218" s="195"/>
      <c r="E7218" s="252">
        <f t="shared" si="1316"/>
        <v>0</v>
      </c>
      <c r="F7218" s="230">
        <f t="shared" si="1317"/>
        <v>0</v>
      </c>
      <c r="G7218" s="232"/>
      <c r="I7218" s="283"/>
    </row>
    <row r="7219" spans="1:16">
      <c r="A7219" s="263" t="str">
        <f t="shared" si="1314"/>
        <v/>
      </c>
      <c r="B7219" s="444" t="str">
        <f t="shared" si="1315"/>
        <v/>
      </c>
      <c r="C7219" s="195"/>
      <c r="D7219" s="195"/>
      <c r="E7219" s="252">
        <f t="shared" si="1316"/>
        <v>0</v>
      </c>
      <c r="F7219" s="230">
        <f t="shared" si="1317"/>
        <v>0</v>
      </c>
      <c r="G7219" s="232"/>
      <c r="I7219" s="283"/>
    </row>
    <row r="7220" spans="1:16">
      <c r="A7220" s="263" t="str">
        <f t="shared" si="1314"/>
        <v/>
      </c>
      <c r="B7220" s="444" t="str">
        <f t="shared" si="1315"/>
        <v/>
      </c>
      <c r="C7220" s="195"/>
      <c r="D7220" s="195"/>
      <c r="E7220" s="252">
        <f t="shared" si="1316"/>
        <v>0</v>
      </c>
      <c r="F7220" s="230">
        <f t="shared" si="1317"/>
        <v>0</v>
      </c>
      <c r="G7220" s="232"/>
      <c r="I7220" s="283"/>
    </row>
    <row r="7221" spans="1:16">
      <c r="A7221" s="263" t="str">
        <f t="shared" si="1314"/>
        <v/>
      </c>
      <c r="B7221" s="444" t="str">
        <f t="shared" si="1315"/>
        <v/>
      </c>
      <c r="C7221" s="195"/>
      <c r="D7221" s="195"/>
      <c r="E7221" s="252">
        <f t="shared" si="1316"/>
        <v>0</v>
      </c>
      <c r="F7221" s="230">
        <f t="shared" si="1317"/>
        <v>0</v>
      </c>
      <c r="G7221" s="232"/>
      <c r="I7221" s="283"/>
    </row>
    <row r="7222" spans="1:16">
      <c r="A7222" s="263" t="str">
        <f t="shared" si="1314"/>
        <v/>
      </c>
      <c r="B7222" s="444" t="str">
        <f t="shared" si="1315"/>
        <v/>
      </c>
      <c r="C7222" s="195"/>
      <c r="D7222" s="195"/>
      <c r="E7222" s="252">
        <f t="shared" si="1316"/>
        <v>0</v>
      </c>
      <c r="F7222" s="230">
        <f t="shared" si="1317"/>
        <v>0</v>
      </c>
      <c r="G7222" s="232"/>
      <c r="I7222" s="283"/>
    </row>
    <row r="7223" spans="1:16">
      <c r="A7223" s="263" t="str">
        <f t="shared" si="1314"/>
        <v/>
      </c>
      <c r="B7223" s="444" t="str">
        <f t="shared" si="1315"/>
        <v/>
      </c>
      <c r="C7223" s="195"/>
      <c r="D7223" s="195"/>
      <c r="E7223" s="252">
        <f t="shared" si="1316"/>
        <v>0</v>
      </c>
      <c r="F7223" s="230">
        <f t="shared" si="1317"/>
        <v>0</v>
      </c>
      <c r="G7223" s="233"/>
      <c r="I7223" s="283"/>
    </row>
    <row r="7224" spans="1:16" ht="31.5" customHeight="1" thickBot="1">
      <c r="A7224" s="234"/>
      <c r="B7224" s="456"/>
      <c r="C7224" s="235"/>
      <c r="D7224" s="237"/>
      <c r="E7224" s="237"/>
      <c r="F7224" s="238" t="s">
        <v>83</v>
      </c>
      <c r="G7224" s="262">
        <f>ROUND(SUM(F7212:F7223),0)</f>
        <v>0</v>
      </c>
      <c r="I7224" s="326"/>
    </row>
    <row r="7225" spans="1:16" ht="13.5" thickTop="1">
      <c r="A7225" s="186" t="s">
        <v>76</v>
      </c>
      <c r="B7225" s="446"/>
      <c r="C7225" s="241"/>
      <c r="D7225" s="243"/>
      <c r="E7225" s="243"/>
      <c r="F7225" s="242"/>
      <c r="G7225" s="244"/>
      <c r="I7225" s="326"/>
    </row>
    <row r="7226" spans="1:16">
      <c r="A7226" s="245" t="s">
        <v>57</v>
      </c>
      <c r="B7226" s="455"/>
      <c r="C7226" s="246"/>
      <c r="D7226" s="317"/>
      <c r="E7226" s="248" t="s">
        <v>77</v>
      </c>
      <c r="F7226" s="249" t="s">
        <v>78</v>
      </c>
      <c r="G7226" s="264" t="s">
        <v>77</v>
      </c>
      <c r="H7226" s="220"/>
      <c r="I7226" s="325"/>
    </row>
    <row r="7227" spans="1:16">
      <c r="A7227" s="185" t="s">
        <v>87</v>
      </c>
      <c r="B7227" s="453"/>
      <c r="C7227" s="265"/>
      <c r="D7227" s="318"/>
      <c r="E7227" s="229">
        <f>ROUND(SUM(G7186,G7201,G7209,G7224),2)</f>
        <v>0</v>
      </c>
      <c r="F7227" s="266">
        <f>A</f>
        <v>0</v>
      </c>
      <c r="G7227" s="267">
        <f>E7227*F7227</f>
        <v>0</v>
      </c>
      <c r="I7227" s="326"/>
    </row>
    <row r="7228" spans="1:16">
      <c r="A7228" s="185" t="s">
        <v>85</v>
      </c>
      <c r="B7228" s="453"/>
      <c r="C7228" s="265"/>
      <c r="D7228" s="318"/>
      <c r="E7228" s="229">
        <f>SUM(G7186,G7201,G7209,G7224)</f>
        <v>0</v>
      </c>
      <c r="F7228" s="266">
        <f>I</f>
        <v>0</v>
      </c>
      <c r="G7228" s="267">
        <f>E7228*F7228</f>
        <v>0</v>
      </c>
      <c r="I7228" s="326"/>
    </row>
    <row r="7229" spans="1:16">
      <c r="A7229" s="185" t="s">
        <v>86</v>
      </c>
      <c r="B7229" s="453"/>
      <c r="C7229" s="265"/>
      <c r="D7229" s="318"/>
      <c r="E7229" s="229">
        <f>SUM(G7186,G7201,G7209,G7224)</f>
        <v>0</v>
      </c>
      <c r="F7229" s="266">
        <f>U</f>
        <v>0</v>
      </c>
      <c r="G7229" s="267">
        <f>E7229*F7229</f>
        <v>0</v>
      </c>
      <c r="I7229" s="326"/>
    </row>
    <row r="7230" spans="1:16" ht="33" customHeight="1" thickBot="1">
      <c r="A7230" s="234"/>
      <c r="B7230" s="456"/>
      <c r="C7230" s="235"/>
      <c r="D7230" s="237"/>
      <c r="E7230" s="237"/>
      <c r="F7230" s="268" t="s">
        <v>84</v>
      </c>
      <c r="G7230" s="262">
        <f>SUM(G7227:G7229)</f>
        <v>0</v>
      </c>
      <c r="I7230" s="326"/>
      <c r="J7230" s="295"/>
      <c r="K7230" s="296"/>
      <c r="L7230" s="296"/>
      <c r="M7230" s="296"/>
      <c r="N7230" s="296"/>
      <c r="O7230" s="296"/>
    </row>
    <row r="7231" spans="1:16" s="211" customFormat="1" ht="14" thickTop="1" thickBot="1">
      <c r="A7231" s="269"/>
      <c r="B7231" s="443"/>
      <c r="C7231" s="270"/>
      <c r="D7231" s="319"/>
      <c r="E7231" s="271" t="s">
        <v>89</v>
      </c>
      <c r="F7231" s="272"/>
      <c r="G7231" s="273">
        <f>ROUND(SUM(G7186,G7201,G7209,G7224,G7230),0)</f>
        <v>0</v>
      </c>
      <c r="I7231" s="327"/>
      <c r="J7231" s="212" t="str">
        <f>B7170</f>
        <v>18,15</v>
      </c>
      <c r="K7231" s="274">
        <f>E7227</f>
        <v>0</v>
      </c>
      <c r="L7231" s="294">
        <f>G7227</f>
        <v>0</v>
      </c>
      <c r="M7231" s="294">
        <f>G7228</f>
        <v>0</v>
      </c>
      <c r="N7231" s="294">
        <f>G7229</f>
        <v>0</v>
      </c>
      <c r="O7231" s="299">
        <f>SUM(K7231:N7231)</f>
        <v>0</v>
      </c>
      <c r="P7231" s="294"/>
    </row>
    <row r="7232" spans="1:16" ht="13.5" thickTop="1">
      <c r="A7232" s="275" t="s">
        <v>97</v>
      </c>
      <c r="B7232" s="438"/>
      <c r="C7232" s="215"/>
      <c r="D7232" s="217"/>
      <c r="E7232" s="217"/>
      <c r="F7232" s="216"/>
      <c r="G7232" s="219"/>
      <c r="I7232" s="326"/>
      <c r="P7232" s="294"/>
    </row>
    <row r="7233" spans="1:16">
      <c r="A7233" s="275"/>
      <c r="B7233" s="452"/>
      <c r="C7233" s="276"/>
      <c r="D7233" s="320"/>
      <c r="E7233" s="217"/>
      <c r="F7233" s="216"/>
      <c r="G7233" s="277">
        <f ca="1">TODAY()</f>
        <v>44839</v>
      </c>
      <c r="I7233" s="326"/>
      <c r="P7233" s="294"/>
    </row>
    <row r="7234" spans="1:16" ht="13.5" thickBot="1">
      <c r="A7234" s="234"/>
      <c r="B7234" s="456"/>
      <c r="C7234" s="235"/>
      <c r="D7234" s="237"/>
      <c r="E7234" s="237"/>
      <c r="F7234" s="236"/>
      <c r="G7234" s="278"/>
      <c r="I7234" s="326"/>
      <c r="P7234" s="294"/>
    </row>
    <row r="7235" spans="1:16" s="199" customFormat="1" ht="13.5" thickTop="1">
      <c r="A7235" s="196" t="s">
        <v>109</v>
      </c>
      <c r="B7235" s="458"/>
      <c r="C7235" s="196"/>
      <c r="D7235" s="198"/>
      <c r="E7235" s="198"/>
      <c r="F7235" s="197"/>
      <c r="G7235" s="197"/>
      <c r="I7235" s="321"/>
      <c r="J7235" s="200"/>
      <c r="O7235" s="297"/>
    </row>
    <row r="7236" spans="1:16" s="199" customFormat="1">
      <c r="A7236" s="196" t="str">
        <f>CONCATENATE('Prestaciones y AIU'!A7807," ANALISIS DE PRECIOS UNITARIOS")</f>
        <v xml:space="preserve"> ANALISIS DE PRECIOS UNITARIOS</v>
      </c>
      <c r="B7236" s="458"/>
      <c r="C7236" s="196"/>
      <c r="D7236" s="198"/>
      <c r="E7236" s="198"/>
      <c r="F7236" s="197"/>
      <c r="G7236" s="197"/>
      <c r="I7236" s="321"/>
      <c r="J7236" s="200"/>
      <c r="O7236" s="297"/>
    </row>
    <row r="7237" spans="1:16" s="199" customFormat="1">
      <c r="A7237" s="196" t="str">
        <f>Objeto_LIC</f>
        <v>OPTIMIZACION DEL SISTEMA DE ABASTECIMIENTO (ADUCCION, PRETRATAMIENTO Y CONDUCCION) DEL MUNICPIO DE TAME, DEPARTAMENTO DE ARAUCA</v>
      </c>
      <c r="B7237" s="458"/>
      <c r="C7237" s="196"/>
      <c r="D7237" s="198"/>
      <c r="E7237" s="198"/>
      <c r="F7237" s="197"/>
      <c r="G7237" s="197"/>
      <c r="I7237" s="321"/>
      <c r="J7237" s="200"/>
      <c r="O7237" s="297"/>
    </row>
    <row r="7238" spans="1:16" s="199" customFormat="1">
      <c r="A7238" s="196"/>
      <c r="B7238" s="458"/>
      <c r="C7238" s="196"/>
      <c r="D7238" s="198"/>
      <c r="E7238" s="198"/>
      <c r="F7238" s="197"/>
      <c r="G7238" s="197"/>
      <c r="I7238" s="321"/>
      <c r="J7238" s="200"/>
      <c r="O7238" s="297"/>
    </row>
    <row r="7239" spans="1:16" ht="13.5" thickBot="1">
      <c r="A7239" s="201"/>
      <c r="B7239" s="448"/>
      <c r="C7239" s="201"/>
      <c r="D7239" s="203"/>
      <c r="E7239" s="203"/>
      <c r="F7239" s="202"/>
      <c r="G7239" s="202"/>
    </row>
    <row r="7240" spans="1:16" s="211" customFormat="1" ht="13.5" thickTop="1">
      <c r="A7240" s="206"/>
      <c r="B7240" s="457"/>
      <c r="C7240" s="207"/>
      <c r="D7240" s="209"/>
      <c r="E7240" s="209"/>
      <c r="F7240" s="208"/>
      <c r="G7240" s="210" t="s">
        <v>110</v>
      </c>
      <c r="I7240" s="323"/>
      <c r="J7240" s="212"/>
      <c r="O7240" s="297"/>
    </row>
    <row r="7241" spans="1:16">
      <c r="A7241" s="213" t="s">
        <v>62</v>
      </c>
      <c r="B7241" s="750">
        <f>Proponente</f>
        <v>0</v>
      </c>
      <c r="C7241" s="750"/>
      <c r="D7241" s="750"/>
      <c r="E7241" s="750"/>
      <c r="F7241" s="750"/>
      <c r="G7241" s="751"/>
    </row>
    <row r="7242" spans="1:16" ht="12.75" customHeight="1">
      <c r="A7242" s="213" t="s">
        <v>63</v>
      </c>
      <c r="B7242" s="449" t="s">
        <v>196</v>
      </c>
      <c r="C7242" s="750" t="e">
        <f>VLOOKUP(B7242,Presupuesto!$A$4:$B$106,2,FALSE)</f>
        <v>#N/A</v>
      </c>
      <c r="D7242" s="750"/>
      <c r="E7242" s="750"/>
      <c r="F7242" s="750"/>
      <c r="G7242" s="751"/>
    </row>
    <row r="7243" spans="1:16">
      <c r="A7243" s="214"/>
      <c r="B7243" s="438"/>
      <c r="C7243" s="215"/>
      <c r="D7243" s="217"/>
      <c r="E7243" s="217"/>
      <c r="F7243" s="218" t="s">
        <v>88</v>
      </c>
      <c r="G7243" s="755" t="s">
        <v>179</v>
      </c>
      <c r="H7243" s="750"/>
      <c r="I7243" s="750"/>
      <c r="J7243" s="750"/>
      <c r="K7243" s="751"/>
    </row>
    <row r="7244" spans="1:16" ht="13.5" thickBot="1">
      <c r="A7244" s="213" t="s">
        <v>64</v>
      </c>
      <c r="B7244" s="438"/>
      <c r="C7244" s="215"/>
      <c r="D7244" s="217"/>
      <c r="E7244" s="217"/>
      <c r="F7244" s="216"/>
      <c r="G7244" s="219"/>
      <c r="I7244" s="324"/>
      <c r="J7244" s="295"/>
      <c r="K7244" s="296"/>
      <c r="L7244" s="296"/>
      <c r="M7244" s="296"/>
      <c r="N7244" s="296"/>
      <c r="O7244" s="296"/>
    </row>
    <row r="7245" spans="1:16" s="220" customFormat="1" ht="13.5" thickTop="1">
      <c r="A7245" s="221" t="s">
        <v>57</v>
      </c>
      <c r="B7245" s="447" t="s">
        <v>65</v>
      </c>
      <c r="C7245" s="222" t="s">
        <v>66</v>
      </c>
      <c r="D7245" s="223" t="s">
        <v>74</v>
      </c>
      <c r="E7245" s="224" t="s">
        <v>100</v>
      </c>
      <c r="F7245" s="224" t="s">
        <v>79</v>
      </c>
      <c r="G7245" s="225" t="s">
        <v>70</v>
      </c>
      <c r="I7245" s="325"/>
      <c r="J7245" s="226"/>
      <c r="O7245" s="296"/>
    </row>
    <row r="7246" spans="1:16">
      <c r="A7246" s="227" t="str">
        <f t="shared" ref="A7246:A7257" si="1318">IF(I7246=0,"-",VLOOKUP(I7246,EQUIPOS,2,FALSE))</f>
        <v>-</v>
      </c>
      <c r="B7246" s="228"/>
      <c r="C7246" s="228"/>
      <c r="D7246" s="194"/>
      <c r="E7246" s="229">
        <f t="shared" ref="E7246:E7257" si="1319">IF(I7246=0,0,VLOOKUP(I7246,EQUIPOS,4,FALSE))</f>
        <v>0</v>
      </c>
      <c r="F7246" s="230">
        <f t="shared" ref="F7246:F7257" si="1320">IF(D7246=0,0,E7246/D7246)</f>
        <v>0</v>
      </c>
      <c r="G7246" s="231"/>
      <c r="I7246" s="283"/>
    </row>
    <row r="7247" spans="1:16">
      <c r="A7247" s="227" t="str">
        <f t="shared" si="1318"/>
        <v>-</v>
      </c>
      <c r="B7247" s="228"/>
      <c r="C7247" s="228"/>
      <c r="D7247" s="194"/>
      <c r="E7247" s="229">
        <f t="shared" si="1319"/>
        <v>0</v>
      </c>
      <c r="F7247" s="230">
        <f t="shared" si="1320"/>
        <v>0</v>
      </c>
      <c r="G7247" s="232"/>
      <c r="I7247" s="283"/>
    </row>
    <row r="7248" spans="1:16">
      <c r="A7248" s="227" t="str">
        <f t="shared" si="1318"/>
        <v>-</v>
      </c>
      <c r="B7248" s="228"/>
      <c r="C7248" s="228"/>
      <c r="D7248" s="194"/>
      <c r="E7248" s="229">
        <f t="shared" si="1319"/>
        <v>0</v>
      </c>
      <c r="F7248" s="230">
        <f t="shared" si="1320"/>
        <v>0</v>
      </c>
      <c r="G7248" s="232"/>
      <c r="I7248" s="283"/>
    </row>
    <row r="7249" spans="1:15">
      <c r="A7249" s="227" t="str">
        <f t="shared" si="1318"/>
        <v>-</v>
      </c>
      <c r="B7249" s="228"/>
      <c r="C7249" s="228"/>
      <c r="D7249" s="194"/>
      <c r="E7249" s="229">
        <f t="shared" si="1319"/>
        <v>0</v>
      </c>
      <c r="F7249" s="230">
        <f t="shared" si="1320"/>
        <v>0</v>
      </c>
      <c r="G7249" s="232"/>
      <c r="I7249" s="283"/>
    </row>
    <row r="7250" spans="1:15">
      <c r="A7250" s="227" t="str">
        <f t="shared" si="1318"/>
        <v>-</v>
      </c>
      <c r="B7250" s="228"/>
      <c r="C7250" s="228"/>
      <c r="D7250" s="194"/>
      <c r="E7250" s="229">
        <f t="shared" si="1319"/>
        <v>0</v>
      </c>
      <c r="F7250" s="230">
        <f t="shared" si="1320"/>
        <v>0</v>
      </c>
      <c r="G7250" s="232"/>
      <c r="I7250" s="283"/>
    </row>
    <row r="7251" spans="1:15">
      <c r="A7251" s="227" t="str">
        <f t="shared" si="1318"/>
        <v>-</v>
      </c>
      <c r="B7251" s="228"/>
      <c r="C7251" s="228"/>
      <c r="D7251" s="194"/>
      <c r="E7251" s="229">
        <f t="shared" si="1319"/>
        <v>0</v>
      </c>
      <c r="F7251" s="230">
        <f t="shared" si="1320"/>
        <v>0</v>
      </c>
      <c r="G7251" s="232"/>
      <c r="I7251" s="283"/>
    </row>
    <row r="7252" spans="1:15">
      <c r="A7252" s="227" t="str">
        <f t="shared" si="1318"/>
        <v>-</v>
      </c>
      <c r="B7252" s="228"/>
      <c r="C7252" s="228"/>
      <c r="D7252" s="194"/>
      <c r="E7252" s="229">
        <f t="shared" si="1319"/>
        <v>0</v>
      </c>
      <c r="F7252" s="230">
        <f t="shared" si="1320"/>
        <v>0</v>
      </c>
      <c r="G7252" s="232"/>
      <c r="I7252" s="283"/>
    </row>
    <row r="7253" spans="1:15">
      <c r="A7253" s="227" t="str">
        <f t="shared" si="1318"/>
        <v>-</v>
      </c>
      <c r="B7253" s="228"/>
      <c r="C7253" s="228"/>
      <c r="D7253" s="194"/>
      <c r="E7253" s="229">
        <f t="shared" si="1319"/>
        <v>0</v>
      </c>
      <c r="F7253" s="230">
        <f t="shared" si="1320"/>
        <v>0</v>
      </c>
      <c r="G7253" s="232"/>
      <c r="I7253" s="283"/>
    </row>
    <row r="7254" spans="1:15">
      <c r="A7254" s="227" t="str">
        <f t="shared" si="1318"/>
        <v>-</v>
      </c>
      <c r="B7254" s="228"/>
      <c r="C7254" s="228"/>
      <c r="D7254" s="194"/>
      <c r="E7254" s="229">
        <f t="shared" si="1319"/>
        <v>0</v>
      </c>
      <c r="F7254" s="230">
        <f t="shared" si="1320"/>
        <v>0</v>
      </c>
      <c r="G7254" s="232"/>
      <c r="I7254" s="283"/>
    </row>
    <row r="7255" spans="1:15">
      <c r="A7255" s="227" t="str">
        <f t="shared" si="1318"/>
        <v>-</v>
      </c>
      <c r="B7255" s="228"/>
      <c r="C7255" s="228"/>
      <c r="D7255" s="194"/>
      <c r="E7255" s="229">
        <f t="shared" si="1319"/>
        <v>0</v>
      </c>
      <c r="F7255" s="230">
        <f t="shared" si="1320"/>
        <v>0</v>
      </c>
      <c r="G7255" s="232"/>
      <c r="I7255" s="283"/>
    </row>
    <row r="7256" spans="1:15">
      <c r="A7256" s="227" t="str">
        <f t="shared" si="1318"/>
        <v>-</v>
      </c>
      <c r="B7256" s="228"/>
      <c r="C7256" s="228"/>
      <c r="D7256" s="194"/>
      <c r="E7256" s="229">
        <f t="shared" si="1319"/>
        <v>0</v>
      </c>
      <c r="F7256" s="230">
        <f t="shared" si="1320"/>
        <v>0</v>
      </c>
      <c r="G7256" s="232"/>
      <c r="I7256" s="283"/>
    </row>
    <row r="7257" spans="1:15">
      <c r="A7257" s="227" t="str">
        <f t="shared" si="1318"/>
        <v>-</v>
      </c>
      <c r="B7257" s="228"/>
      <c r="C7257" s="228"/>
      <c r="D7257" s="194"/>
      <c r="E7257" s="229">
        <f t="shared" si="1319"/>
        <v>0</v>
      </c>
      <c r="F7257" s="230">
        <f t="shared" si="1320"/>
        <v>0</v>
      </c>
      <c r="G7257" s="232"/>
      <c r="I7257" s="283"/>
    </row>
    <row r="7258" spans="1:15" ht="13.5" thickBot="1">
      <c r="A7258" s="234"/>
      <c r="B7258" s="456"/>
      <c r="C7258" s="235"/>
      <c r="D7258" s="237"/>
      <c r="E7258" s="237"/>
      <c r="F7258" s="238" t="s">
        <v>80</v>
      </c>
      <c r="G7258" s="239">
        <f>SUM(F7246:F7257)</f>
        <v>0</v>
      </c>
      <c r="I7258" s="326"/>
    </row>
    <row r="7259" spans="1:15" ht="13.5" thickTop="1">
      <c r="A7259" s="240" t="s">
        <v>67</v>
      </c>
      <c r="B7259" s="446"/>
      <c r="C7259" s="241"/>
      <c r="D7259" s="243"/>
      <c r="E7259" s="243"/>
      <c r="F7259" s="242"/>
      <c r="G7259" s="244"/>
      <c r="I7259" s="326"/>
    </row>
    <row r="7260" spans="1:15" s="220" customFormat="1" ht="26">
      <c r="A7260" s="245" t="s">
        <v>57</v>
      </c>
      <c r="B7260" s="455"/>
      <c r="C7260" s="247" t="s">
        <v>58</v>
      </c>
      <c r="D7260" s="316" t="s">
        <v>68</v>
      </c>
      <c r="E7260" s="248" t="s">
        <v>69</v>
      </c>
      <c r="F7260" s="249" t="s">
        <v>79</v>
      </c>
      <c r="G7260" s="250" t="s">
        <v>70</v>
      </c>
      <c r="I7260" s="325"/>
      <c r="J7260" s="226"/>
      <c r="O7260" s="296"/>
    </row>
    <row r="7261" spans="1:15">
      <c r="A7261" s="748" t="str">
        <f t="shared" ref="A7261:A7272" si="1321">IF(I7261=0,"",VLOOKUP(I7261,MATERIALES,2,FALSE))</f>
        <v/>
      </c>
      <c r="B7261" s="749"/>
      <c r="C7261" s="251" t="str">
        <f t="shared" ref="C7261:C7269" si="1322">IF(I7261=0,"",VLOOKUP(I7261,MATERIALES,3,FALSE))</f>
        <v/>
      </c>
      <c r="D7261" s="194"/>
      <c r="E7261" s="252">
        <f t="shared" ref="E7261:E7272" si="1323">IF(I7261=0,0,VLOOKUP(I7261,MATERIALES,4,FALSE))</f>
        <v>0</v>
      </c>
      <c r="F7261" s="230">
        <f>D7261*E7261</f>
        <v>0</v>
      </c>
      <c r="G7261" s="231"/>
      <c r="I7261" s="283"/>
    </row>
    <row r="7262" spans="1:15">
      <c r="A7262" s="748" t="str">
        <f t="shared" si="1321"/>
        <v/>
      </c>
      <c r="B7262" s="749"/>
      <c r="C7262" s="251" t="str">
        <f t="shared" si="1322"/>
        <v/>
      </c>
      <c r="D7262" s="194"/>
      <c r="E7262" s="252">
        <f t="shared" si="1323"/>
        <v>0</v>
      </c>
      <c r="F7262" s="230">
        <f t="shared" ref="F7262:F7272" si="1324">D7262*E7262</f>
        <v>0</v>
      </c>
      <c r="G7262" s="232"/>
      <c r="I7262" s="283"/>
    </row>
    <row r="7263" spans="1:15">
      <c r="A7263" s="748" t="str">
        <f t="shared" si="1321"/>
        <v/>
      </c>
      <c r="B7263" s="749"/>
      <c r="C7263" s="251" t="str">
        <f t="shared" si="1322"/>
        <v/>
      </c>
      <c r="D7263" s="194"/>
      <c r="E7263" s="252">
        <f t="shared" si="1323"/>
        <v>0</v>
      </c>
      <c r="F7263" s="230">
        <f t="shared" si="1324"/>
        <v>0</v>
      </c>
      <c r="G7263" s="232"/>
      <c r="I7263" s="283"/>
    </row>
    <row r="7264" spans="1:15">
      <c r="A7264" s="748" t="str">
        <f t="shared" si="1321"/>
        <v/>
      </c>
      <c r="B7264" s="749"/>
      <c r="C7264" s="251" t="str">
        <f t="shared" si="1322"/>
        <v/>
      </c>
      <c r="D7264" s="194"/>
      <c r="E7264" s="252">
        <f t="shared" si="1323"/>
        <v>0</v>
      </c>
      <c r="F7264" s="230">
        <f t="shared" si="1324"/>
        <v>0</v>
      </c>
      <c r="G7264" s="232"/>
      <c r="I7264" s="283"/>
    </row>
    <row r="7265" spans="1:9">
      <c r="A7265" s="748" t="str">
        <f t="shared" si="1321"/>
        <v/>
      </c>
      <c r="B7265" s="749"/>
      <c r="C7265" s="251" t="str">
        <f t="shared" si="1322"/>
        <v/>
      </c>
      <c r="D7265" s="194"/>
      <c r="E7265" s="252">
        <f t="shared" si="1323"/>
        <v>0</v>
      </c>
      <c r="F7265" s="230">
        <f t="shared" si="1324"/>
        <v>0</v>
      </c>
      <c r="G7265" s="232"/>
      <c r="I7265" s="283"/>
    </row>
    <row r="7266" spans="1:9">
      <c r="A7266" s="748" t="str">
        <f t="shared" si="1321"/>
        <v/>
      </c>
      <c r="B7266" s="749"/>
      <c r="C7266" s="251" t="str">
        <f t="shared" si="1322"/>
        <v/>
      </c>
      <c r="D7266" s="194"/>
      <c r="E7266" s="252">
        <f t="shared" si="1323"/>
        <v>0</v>
      </c>
      <c r="F7266" s="230">
        <f t="shared" si="1324"/>
        <v>0</v>
      </c>
      <c r="G7266" s="232"/>
      <c r="I7266" s="283"/>
    </row>
    <row r="7267" spans="1:9">
      <c r="A7267" s="748" t="str">
        <f t="shared" si="1321"/>
        <v/>
      </c>
      <c r="B7267" s="749"/>
      <c r="C7267" s="251" t="str">
        <f t="shared" si="1322"/>
        <v/>
      </c>
      <c r="D7267" s="194"/>
      <c r="E7267" s="252">
        <f t="shared" si="1323"/>
        <v>0</v>
      </c>
      <c r="F7267" s="230">
        <f t="shared" si="1324"/>
        <v>0</v>
      </c>
      <c r="G7267" s="232"/>
      <c r="I7267" s="283"/>
    </row>
    <row r="7268" spans="1:9">
      <c r="A7268" s="748" t="str">
        <f t="shared" si="1321"/>
        <v/>
      </c>
      <c r="B7268" s="749"/>
      <c r="C7268" s="251" t="str">
        <f t="shared" si="1322"/>
        <v/>
      </c>
      <c r="D7268" s="194"/>
      <c r="E7268" s="252">
        <f t="shared" si="1323"/>
        <v>0</v>
      </c>
      <c r="F7268" s="230">
        <f t="shared" si="1324"/>
        <v>0</v>
      </c>
      <c r="G7268" s="253"/>
      <c r="I7268" s="283"/>
    </row>
    <row r="7269" spans="1:9">
      <c r="A7269" s="748" t="str">
        <f t="shared" si="1321"/>
        <v/>
      </c>
      <c r="B7269" s="749"/>
      <c r="C7269" s="251" t="str">
        <f t="shared" si="1322"/>
        <v/>
      </c>
      <c r="D7269" s="194"/>
      <c r="E7269" s="252">
        <f t="shared" si="1323"/>
        <v>0</v>
      </c>
      <c r="F7269" s="230">
        <f t="shared" si="1324"/>
        <v>0</v>
      </c>
      <c r="G7269" s="232"/>
      <c r="I7269" s="283"/>
    </row>
    <row r="7270" spans="1:9">
      <c r="A7270" s="748" t="str">
        <f t="shared" si="1321"/>
        <v/>
      </c>
      <c r="B7270" s="749"/>
      <c r="C7270" s="251"/>
      <c r="D7270" s="194"/>
      <c r="E7270" s="252">
        <f t="shared" si="1323"/>
        <v>0</v>
      </c>
      <c r="F7270" s="230">
        <f t="shared" si="1324"/>
        <v>0</v>
      </c>
      <c r="G7270" s="232"/>
      <c r="I7270" s="283"/>
    </row>
    <row r="7271" spans="1:9">
      <c r="A7271" s="748" t="str">
        <f t="shared" si="1321"/>
        <v/>
      </c>
      <c r="B7271" s="749"/>
      <c r="C7271" s="251"/>
      <c r="D7271" s="194"/>
      <c r="E7271" s="252">
        <f t="shared" si="1323"/>
        <v>0</v>
      </c>
      <c r="F7271" s="230">
        <f t="shared" si="1324"/>
        <v>0</v>
      </c>
      <c r="G7271" s="232"/>
      <c r="I7271" s="283"/>
    </row>
    <row r="7272" spans="1:9">
      <c r="A7272" s="748" t="str">
        <f t="shared" si="1321"/>
        <v/>
      </c>
      <c r="B7272" s="749"/>
      <c r="C7272" s="251" t="str">
        <f t="shared" ref="C7272" si="1325">IF(I7272=0,"",VLOOKUP(I7272,MATERIALES,3,FALSE))</f>
        <v/>
      </c>
      <c r="D7272" s="194"/>
      <c r="E7272" s="252">
        <f t="shared" si="1323"/>
        <v>0</v>
      </c>
      <c r="F7272" s="230">
        <f t="shared" si="1324"/>
        <v>0</v>
      </c>
      <c r="G7272" s="233"/>
      <c r="I7272" s="283"/>
    </row>
    <row r="7273" spans="1:9" ht="26.25" customHeight="1" thickBot="1">
      <c r="A7273" s="214"/>
      <c r="B7273" s="438"/>
      <c r="C7273" s="215"/>
      <c r="D7273" s="217"/>
      <c r="E7273" s="254"/>
      <c r="F7273" s="255" t="s">
        <v>81</v>
      </c>
      <c r="G7273" s="253">
        <f>ROUND(SUM(F7261:F7272),0)</f>
        <v>0</v>
      </c>
      <c r="I7273" s="326"/>
    </row>
    <row r="7274" spans="1:9" ht="14" thickTop="1" thickBot="1">
      <c r="A7274" s="256" t="s">
        <v>72</v>
      </c>
      <c r="B7274" s="445"/>
      <c r="C7274" s="257"/>
      <c r="D7274" s="259"/>
      <c r="E7274" s="259"/>
      <c r="F7274" s="258"/>
      <c r="G7274" s="260"/>
      <c r="I7274" s="326"/>
    </row>
    <row r="7275" spans="1:9" ht="13.5" thickTop="1">
      <c r="A7275" s="245" t="s">
        <v>57</v>
      </c>
      <c r="B7275" s="455"/>
      <c r="C7275" s="248" t="s">
        <v>71</v>
      </c>
      <c r="D7275" s="316" t="s">
        <v>75</v>
      </c>
      <c r="E7275" s="248" t="s">
        <v>98</v>
      </c>
      <c r="F7275" s="249" t="s">
        <v>79</v>
      </c>
      <c r="G7275" s="250" t="s">
        <v>70</v>
      </c>
      <c r="I7275" s="326"/>
    </row>
    <row r="7276" spans="1:9">
      <c r="A7276" s="748" t="str">
        <f>IF(I7276=0,"",VLOOKUP(I7276,EQUIPOS,2,FALSE))</f>
        <v/>
      </c>
      <c r="B7276" s="749"/>
      <c r="C7276" s="195"/>
      <c r="D7276" s="194"/>
      <c r="E7276" s="252">
        <f>IF(I7276=0,0,VLOOKUP(I7276,EQUIPOS,4,FALSE))</f>
        <v>0</v>
      </c>
      <c r="F7276" s="230">
        <f>C7276*D7276*E7276</f>
        <v>0</v>
      </c>
      <c r="G7276" s="231"/>
      <c r="I7276" s="283"/>
    </row>
    <row r="7277" spans="1:9">
      <c r="A7277" s="748" t="str">
        <f>IF(I7277=0,"",VLOOKUP(I7277,EQUIPOS,2,FALSE))</f>
        <v/>
      </c>
      <c r="B7277" s="749"/>
      <c r="C7277" s="195"/>
      <c r="D7277" s="194"/>
      <c r="E7277" s="252">
        <f>IF(I7277=0,0,VLOOKUP(I7277,EQUIPOS,4,FALSE))</f>
        <v>0</v>
      </c>
      <c r="F7277" s="230">
        <f t="shared" ref="F7277:F7280" si="1326">C7277*D7277*E7277</f>
        <v>0</v>
      </c>
      <c r="G7277" s="232"/>
      <c r="I7277" s="283"/>
    </row>
    <row r="7278" spans="1:9">
      <c r="A7278" s="748" t="str">
        <f>IF(I7278=0,"",VLOOKUP(I7278,EQUIPOS,2,FALSE))</f>
        <v/>
      </c>
      <c r="B7278" s="749"/>
      <c r="C7278" s="195"/>
      <c r="D7278" s="194"/>
      <c r="E7278" s="252">
        <f>IF(I7278=0,0,VLOOKUP(I7278,EQUIPOS,4,FALSE))</f>
        <v>0</v>
      </c>
      <c r="F7278" s="230">
        <f t="shared" si="1326"/>
        <v>0</v>
      </c>
      <c r="G7278" s="232"/>
      <c r="I7278" s="283"/>
    </row>
    <row r="7279" spans="1:9">
      <c r="A7279" s="748" t="str">
        <f>IF(I7279=0,"",VLOOKUP(I7279,EQUIPOS,2,FALSE))</f>
        <v/>
      </c>
      <c r="B7279" s="749"/>
      <c r="C7279" s="195"/>
      <c r="D7279" s="194"/>
      <c r="E7279" s="252">
        <f>IF(I7279=0,0,VLOOKUP(I7279,EQUIPOS,4,FALSE))</f>
        <v>0</v>
      </c>
      <c r="F7279" s="230">
        <f t="shared" si="1326"/>
        <v>0</v>
      </c>
      <c r="G7279" s="232"/>
      <c r="I7279" s="283"/>
    </row>
    <row r="7280" spans="1:9">
      <c r="A7280" s="748" t="str">
        <f>IF(I7280=0,"",VLOOKUP(I7280,EQUIPOS,2,FALSE))</f>
        <v/>
      </c>
      <c r="B7280" s="749"/>
      <c r="C7280" s="195"/>
      <c r="D7280" s="194"/>
      <c r="E7280" s="252">
        <f>IF(I7280=0,0,VLOOKUP(I7280,EQUIPOS,4,FALSE))</f>
        <v>0</v>
      </c>
      <c r="F7280" s="230">
        <f t="shared" si="1326"/>
        <v>0</v>
      </c>
      <c r="G7280" s="233"/>
      <c r="I7280" s="283"/>
    </row>
    <row r="7281" spans="1:9" ht="30.75" customHeight="1" thickBot="1">
      <c r="A7281" s="234"/>
      <c r="B7281" s="456"/>
      <c r="C7281" s="235"/>
      <c r="D7281" s="237"/>
      <c r="E7281" s="261"/>
      <c r="F7281" s="238" t="s">
        <v>82</v>
      </c>
      <c r="G7281" s="262">
        <f>ROUND(SUM(F7276:F7280),0)</f>
        <v>0</v>
      </c>
      <c r="I7281" s="326"/>
    </row>
    <row r="7282" spans="1:9" ht="13.5" thickTop="1">
      <c r="A7282" s="240" t="s">
        <v>73</v>
      </c>
      <c r="B7282" s="446"/>
      <c r="C7282" s="241"/>
      <c r="D7282" s="243"/>
      <c r="E7282" s="243"/>
      <c r="F7282" s="242"/>
      <c r="G7282" s="244"/>
      <c r="I7282" s="326"/>
    </row>
    <row r="7283" spans="1:9" ht="26">
      <c r="A7283" s="245" t="s">
        <v>57</v>
      </c>
      <c r="B7283" s="454" t="s">
        <v>58</v>
      </c>
      <c r="C7283" s="247" t="s">
        <v>68</v>
      </c>
      <c r="D7283" s="316" t="s">
        <v>74</v>
      </c>
      <c r="E7283" s="248" t="s">
        <v>69</v>
      </c>
      <c r="F7283" s="249" t="s">
        <v>79</v>
      </c>
      <c r="G7283" s="250" t="s">
        <v>70</v>
      </c>
      <c r="H7283" s="220"/>
      <c r="I7283" s="325"/>
    </row>
    <row r="7284" spans="1:9">
      <c r="A7284" s="263" t="str">
        <f t="shared" ref="A7284:A7295" si="1327">IF(I7284=0,"",VLOOKUP(I7284,MANOOBRA,2,FALSE))</f>
        <v/>
      </c>
      <c r="B7284" s="444" t="str">
        <f t="shared" ref="B7284:B7295" si="1328">IF(I7284=0,"",VLOOKUP(I7284,MANOOBRA,3,FALSE))</f>
        <v/>
      </c>
      <c r="C7284" s="195"/>
      <c r="D7284" s="466"/>
      <c r="E7284" s="252">
        <f t="shared" ref="E7284:E7295" si="1329">IF(I7284=0,0,VLOOKUP(I7284,MANOOBRA,4,FALSE))</f>
        <v>0</v>
      </c>
      <c r="F7284" s="230">
        <f>IF(D7284=0,0,C7284*E7284/D7284)</f>
        <v>0</v>
      </c>
      <c r="G7284" s="231"/>
      <c r="I7284" s="283"/>
    </row>
    <row r="7285" spans="1:9">
      <c r="A7285" s="263" t="str">
        <f t="shared" si="1327"/>
        <v/>
      </c>
      <c r="B7285" s="444" t="str">
        <f t="shared" si="1328"/>
        <v/>
      </c>
      <c r="C7285" s="195"/>
      <c r="D7285" s="466"/>
      <c r="E7285" s="252">
        <f t="shared" si="1329"/>
        <v>0</v>
      </c>
      <c r="F7285" s="230">
        <f t="shared" ref="F7285:F7295" si="1330">IF(D7285=0,0,C7285*E7285/D7285)</f>
        <v>0</v>
      </c>
      <c r="G7285" s="232"/>
      <c r="I7285" s="283"/>
    </row>
    <row r="7286" spans="1:9">
      <c r="A7286" s="263" t="str">
        <f t="shared" si="1327"/>
        <v/>
      </c>
      <c r="B7286" s="444" t="str">
        <f t="shared" si="1328"/>
        <v/>
      </c>
      <c r="C7286" s="195"/>
      <c r="D7286" s="309"/>
      <c r="E7286" s="252">
        <f t="shared" si="1329"/>
        <v>0</v>
      </c>
      <c r="F7286" s="230">
        <f t="shared" si="1330"/>
        <v>0</v>
      </c>
      <c r="G7286" s="232"/>
      <c r="I7286" s="283"/>
    </row>
    <row r="7287" spans="1:9">
      <c r="A7287" s="263" t="str">
        <f t="shared" si="1327"/>
        <v/>
      </c>
      <c r="B7287" s="444" t="str">
        <f t="shared" si="1328"/>
        <v/>
      </c>
      <c r="C7287" s="195"/>
      <c r="D7287" s="195"/>
      <c r="E7287" s="252">
        <f t="shared" si="1329"/>
        <v>0</v>
      </c>
      <c r="F7287" s="230">
        <f t="shared" si="1330"/>
        <v>0</v>
      </c>
      <c r="G7287" s="232"/>
      <c r="I7287" s="283"/>
    </row>
    <row r="7288" spans="1:9">
      <c r="A7288" s="263" t="str">
        <f t="shared" si="1327"/>
        <v/>
      </c>
      <c r="B7288" s="444" t="str">
        <f t="shared" si="1328"/>
        <v/>
      </c>
      <c r="C7288" s="195"/>
      <c r="D7288" s="195"/>
      <c r="E7288" s="252">
        <f t="shared" si="1329"/>
        <v>0</v>
      </c>
      <c r="F7288" s="230">
        <f t="shared" si="1330"/>
        <v>0</v>
      </c>
      <c r="G7288" s="232"/>
      <c r="I7288" s="283"/>
    </row>
    <row r="7289" spans="1:9">
      <c r="A7289" s="263" t="str">
        <f t="shared" si="1327"/>
        <v/>
      </c>
      <c r="B7289" s="444" t="str">
        <f t="shared" si="1328"/>
        <v/>
      </c>
      <c r="C7289" s="195"/>
      <c r="D7289" s="195"/>
      <c r="E7289" s="252">
        <f t="shared" si="1329"/>
        <v>0</v>
      </c>
      <c r="F7289" s="230">
        <f t="shared" si="1330"/>
        <v>0</v>
      </c>
      <c r="G7289" s="232"/>
      <c r="I7289" s="283"/>
    </row>
    <row r="7290" spans="1:9">
      <c r="A7290" s="263" t="str">
        <f t="shared" si="1327"/>
        <v/>
      </c>
      <c r="B7290" s="444" t="str">
        <f t="shared" si="1328"/>
        <v/>
      </c>
      <c r="C7290" s="195"/>
      <c r="D7290" s="195"/>
      <c r="E7290" s="252">
        <f t="shared" si="1329"/>
        <v>0</v>
      </c>
      <c r="F7290" s="230">
        <f t="shared" si="1330"/>
        <v>0</v>
      </c>
      <c r="G7290" s="232"/>
      <c r="I7290" s="283"/>
    </row>
    <row r="7291" spans="1:9">
      <c r="A7291" s="263" t="str">
        <f t="shared" si="1327"/>
        <v/>
      </c>
      <c r="B7291" s="444" t="str">
        <f t="shared" si="1328"/>
        <v/>
      </c>
      <c r="C7291" s="195"/>
      <c r="D7291" s="195"/>
      <c r="E7291" s="252">
        <f t="shared" si="1329"/>
        <v>0</v>
      </c>
      <c r="F7291" s="230">
        <f t="shared" si="1330"/>
        <v>0</v>
      </c>
      <c r="G7291" s="232"/>
      <c r="I7291" s="283"/>
    </row>
    <row r="7292" spans="1:9">
      <c r="A7292" s="263" t="str">
        <f t="shared" si="1327"/>
        <v/>
      </c>
      <c r="B7292" s="444" t="str">
        <f t="shared" si="1328"/>
        <v/>
      </c>
      <c r="C7292" s="195"/>
      <c r="D7292" s="195"/>
      <c r="E7292" s="252">
        <f t="shared" si="1329"/>
        <v>0</v>
      </c>
      <c r="F7292" s="230">
        <f t="shared" si="1330"/>
        <v>0</v>
      </c>
      <c r="G7292" s="232"/>
      <c r="I7292" s="283"/>
    </row>
    <row r="7293" spans="1:9">
      <c r="A7293" s="263" t="str">
        <f t="shared" si="1327"/>
        <v/>
      </c>
      <c r="B7293" s="444" t="str">
        <f t="shared" si="1328"/>
        <v/>
      </c>
      <c r="C7293" s="195"/>
      <c r="D7293" s="195"/>
      <c r="E7293" s="252">
        <f t="shared" si="1329"/>
        <v>0</v>
      </c>
      <c r="F7293" s="230">
        <f t="shared" si="1330"/>
        <v>0</v>
      </c>
      <c r="G7293" s="232"/>
      <c r="I7293" s="283"/>
    </row>
    <row r="7294" spans="1:9">
      <c r="A7294" s="263" t="str">
        <f t="shared" si="1327"/>
        <v/>
      </c>
      <c r="B7294" s="444" t="str">
        <f t="shared" si="1328"/>
        <v/>
      </c>
      <c r="C7294" s="195"/>
      <c r="D7294" s="195"/>
      <c r="E7294" s="252">
        <f t="shared" si="1329"/>
        <v>0</v>
      </c>
      <c r="F7294" s="230">
        <f t="shared" si="1330"/>
        <v>0</v>
      </c>
      <c r="G7294" s="232"/>
      <c r="I7294" s="283"/>
    </row>
    <row r="7295" spans="1:9">
      <c r="A7295" s="263" t="str">
        <f t="shared" si="1327"/>
        <v/>
      </c>
      <c r="B7295" s="444" t="str">
        <f t="shared" si="1328"/>
        <v/>
      </c>
      <c r="C7295" s="195"/>
      <c r="D7295" s="195"/>
      <c r="E7295" s="252">
        <f t="shared" si="1329"/>
        <v>0</v>
      </c>
      <c r="F7295" s="230">
        <f t="shared" si="1330"/>
        <v>0</v>
      </c>
      <c r="G7295" s="233"/>
      <c r="I7295" s="283"/>
    </row>
    <row r="7296" spans="1:9" ht="31.5" customHeight="1" thickBot="1">
      <c r="A7296" s="234"/>
      <c r="B7296" s="456"/>
      <c r="C7296" s="235"/>
      <c r="D7296" s="237"/>
      <c r="E7296" s="237"/>
      <c r="F7296" s="238" t="s">
        <v>83</v>
      </c>
      <c r="G7296" s="262">
        <f>ROUND(SUM(F7284:F7295),0)</f>
        <v>0</v>
      </c>
      <c r="I7296" s="326"/>
    </row>
    <row r="7297" spans="1:16" ht="13.5" thickTop="1">
      <c r="A7297" s="186" t="s">
        <v>76</v>
      </c>
      <c r="B7297" s="446"/>
      <c r="C7297" s="241"/>
      <c r="D7297" s="243"/>
      <c r="E7297" s="243"/>
      <c r="F7297" s="242"/>
      <c r="G7297" s="244"/>
      <c r="I7297" s="326"/>
    </row>
    <row r="7298" spans="1:16">
      <c r="A7298" s="245" t="s">
        <v>57</v>
      </c>
      <c r="B7298" s="455"/>
      <c r="C7298" s="246"/>
      <c r="D7298" s="317"/>
      <c r="E7298" s="248" t="s">
        <v>77</v>
      </c>
      <c r="F7298" s="249" t="s">
        <v>78</v>
      </c>
      <c r="G7298" s="264" t="s">
        <v>77</v>
      </c>
      <c r="H7298" s="220"/>
      <c r="I7298" s="325"/>
    </row>
    <row r="7299" spans="1:16">
      <c r="A7299" s="185" t="s">
        <v>87</v>
      </c>
      <c r="B7299" s="453"/>
      <c r="C7299" s="265"/>
      <c r="D7299" s="318"/>
      <c r="E7299" s="229">
        <f>ROUND(SUM(G7258,G7273,G7281,G7296),2)</f>
        <v>0</v>
      </c>
      <c r="F7299" s="266">
        <f>A</f>
        <v>0</v>
      </c>
      <c r="G7299" s="267">
        <f>E7299*F7299</f>
        <v>0</v>
      </c>
      <c r="I7299" s="326"/>
    </row>
    <row r="7300" spans="1:16">
      <c r="A7300" s="185" t="s">
        <v>85</v>
      </c>
      <c r="B7300" s="453"/>
      <c r="C7300" s="265"/>
      <c r="D7300" s="318"/>
      <c r="E7300" s="229">
        <f>SUM(G7258,G7273,G7281,G7296)</f>
        <v>0</v>
      </c>
      <c r="F7300" s="266">
        <f>I</f>
        <v>0</v>
      </c>
      <c r="G7300" s="267">
        <f>E7300*F7300</f>
        <v>0</v>
      </c>
      <c r="I7300" s="326"/>
    </row>
    <row r="7301" spans="1:16">
      <c r="A7301" s="185" t="s">
        <v>86</v>
      </c>
      <c r="B7301" s="453"/>
      <c r="C7301" s="265"/>
      <c r="D7301" s="318"/>
      <c r="E7301" s="229">
        <f>SUM(G7258,G7273,G7281,G7296)</f>
        <v>0</v>
      </c>
      <c r="F7301" s="266">
        <f>U</f>
        <v>0</v>
      </c>
      <c r="G7301" s="267">
        <f>E7301*F7301</f>
        <v>0</v>
      </c>
      <c r="I7301" s="326"/>
    </row>
    <row r="7302" spans="1:16" ht="33" customHeight="1" thickBot="1">
      <c r="A7302" s="234"/>
      <c r="B7302" s="456"/>
      <c r="C7302" s="235"/>
      <c r="D7302" s="237"/>
      <c r="E7302" s="237"/>
      <c r="F7302" s="268" t="s">
        <v>84</v>
      </c>
      <c r="G7302" s="262">
        <f>SUM(G7299:G7301)</f>
        <v>0</v>
      </c>
      <c r="I7302" s="326"/>
      <c r="J7302" s="295"/>
      <c r="K7302" s="296"/>
      <c r="L7302" s="296"/>
      <c r="M7302" s="296"/>
      <c r="N7302" s="296"/>
      <c r="O7302" s="296"/>
    </row>
    <row r="7303" spans="1:16" s="211" customFormat="1" ht="14" thickTop="1" thickBot="1">
      <c r="A7303" s="269"/>
      <c r="B7303" s="443"/>
      <c r="C7303" s="270"/>
      <c r="D7303" s="319"/>
      <c r="E7303" s="271" t="s">
        <v>89</v>
      </c>
      <c r="F7303" s="272"/>
      <c r="G7303" s="273">
        <f>ROUND(SUM(G7258,G7273,G7281,G7296,G7302),0)</f>
        <v>0</v>
      </c>
      <c r="I7303" s="327"/>
      <c r="J7303" s="212" t="str">
        <f>B7242</f>
        <v>18,16</v>
      </c>
      <c r="K7303" s="274">
        <f>E7299</f>
        <v>0</v>
      </c>
      <c r="L7303" s="294">
        <f>G7299</f>
        <v>0</v>
      </c>
      <c r="M7303" s="294">
        <f>G7300</f>
        <v>0</v>
      </c>
      <c r="N7303" s="294">
        <f>G7301</f>
        <v>0</v>
      </c>
      <c r="O7303" s="299">
        <f>SUM(K7303:N7303)</f>
        <v>0</v>
      </c>
      <c r="P7303" s="294"/>
    </row>
    <row r="7304" spans="1:16" ht="13.5" thickTop="1">
      <c r="A7304" s="275" t="s">
        <v>97</v>
      </c>
      <c r="B7304" s="438"/>
      <c r="C7304" s="215"/>
      <c r="D7304" s="217"/>
      <c r="E7304" s="217"/>
      <c r="F7304" s="216"/>
      <c r="G7304" s="219"/>
      <c r="I7304" s="326"/>
      <c r="P7304" s="294"/>
    </row>
    <row r="7305" spans="1:16">
      <c r="A7305" s="275"/>
      <c r="B7305" s="452"/>
      <c r="C7305" s="276"/>
      <c r="D7305" s="320"/>
      <c r="E7305" s="217"/>
      <c r="F7305" s="216"/>
      <c r="G7305" s="277">
        <f ca="1">TODAY()</f>
        <v>44839</v>
      </c>
      <c r="I7305" s="326"/>
      <c r="P7305" s="294"/>
    </row>
    <row r="7306" spans="1:16" ht="13.5" thickBot="1">
      <c r="A7306" s="234"/>
      <c r="B7306" s="456"/>
      <c r="C7306" s="235"/>
      <c r="D7306" s="237"/>
      <c r="E7306" s="237"/>
      <c r="F7306" s="236"/>
      <c r="G7306" s="278"/>
      <c r="I7306" s="326"/>
      <c r="P7306" s="294"/>
    </row>
    <row r="7307" spans="1:16" ht="13.5" thickTop="1">
      <c r="A7307" s="215"/>
      <c r="B7307" s="438"/>
      <c r="C7307" s="215"/>
      <c r="D7307" s="217"/>
      <c r="E7307" s="217"/>
      <c r="F7307" s="216"/>
      <c r="G7307" s="216"/>
      <c r="I7307" s="434"/>
      <c r="P7307" s="294"/>
    </row>
    <row r="7308" spans="1:16" s="199" customFormat="1">
      <c r="A7308" s="196" t="s">
        <v>109</v>
      </c>
      <c r="B7308" s="458"/>
      <c r="C7308" s="196"/>
      <c r="D7308" s="198"/>
      <c r="E7308" s="198"/>
      <c r="F7308" s="197"/>
      <c r="G7308" s="197"/>
      <c r="I7308" s="321"/>
      <c r="J7308" s="200"/>
      <c r="O7308" s="297"/>
    </row>
    <row r="7309" spans="1:16" s="199" customFormat="1">
      <c r="A7309" s="196" t="str">
        <f>CONCATENATE('Prestaciones y AIU'!A7880," ANALISIS DE PRECIOS UNITARIOS")</f>
        <v xml:space="preserve"> ANALISIS DE PRECIOS UNITARIOS</v>
      </c>
      <c r="B7309" s="458"/>
      <c r="C7309" s="196"/>
      <c r="D7309" s="198"/>
      <c r="E7309" s="198"/>
      <c r="F7309" s="197"/>
      <c r="G7309" s="197"/>
      <c r="I7309" s="321"/>
      <c r="J7309" s="200"/>
      <c r="O7309" s="297"/>
    </row>
    <row r="7310" spans="1:16" s="199" customFormat="1">
      <c r="A7310" s="196" t="str">
        <f>Objeto_LIC</f>
        <v>OPTIMIZACION DEL SISTEMA DE ABASTECIMIENTO (ADUCCION, PRETRATAMIENTO Y CONDUCCION) DEL MUNICPIO DE TAME, DEPARTAMENTO DE ARAUCA</v>
      </c>
      <c r="B7310" s="458"/>
      <c r="C7310" s="196"/>
      <c r="D7310" s="198"/>
      <c r="E7310" s="198"/>
      <c r="F7310" s="197"/>
      <c r="G7310" s="197"/>
      <c r="I7310" s="321"/>
      <c r="J7310" s="200"/>
      <c r="O7310" s="297"/>
    </row>
    <row r="7311" spans="1:16" s="199" customFormat="1">
      <c r="A7311" s="196"/>
      <c r="B7311" s="458"/>
      <c r="C7311" s="196"/>
      <c r="D7311" s="198"/>
      <c r="E7311" s="198"/>
      <c r="F7311" s="197"/>
      <c r="G7311" s="197"/>
      <c r="I7311" s="321"/>
      <c r="J7311" s="200"/>
      <c r="O7311" s="297"/>
    </row>
    <row r="7312" spans="1:16" ht="13.5" thickBot="1">
      <c r="A7312" s="201"/>
      <c r="B7312" s="448"/>
      <c r="C7312" s="201"/>
      <c r="D7312" s="203"/>
      <c r="E7312" s="203"/>
      <c r="F7312" s="202"/>
      <c r="G7312" s="202"/>
    </row>
    <row r="7313" spans="1:15" s="211" customFormat="1" ht="13.5" thickTop="1">
      <c r="A7313" s="206"/>
      <c r="B7313" s="457"/>
      <c r="C7313" s="207"/>
      <c r="D7313" s="209"/>
      <c r="E7313" s="209"/>
      <c r="F7313" s="208"/>
      <c r="G7313" s="210" t="s">
        <v>110</v>
      </c>
      <c r="I7313" s="323"/>
      <c r="J7313" s="212"/>
      <c r="O7313" s="297"/>
    </row>
    <row r="7314" spans="1:15">
      <c r="A7314" s="213" t="s">
        <v>62</v>
      </c>
      <c r="B7314" s="750">
        <f>Proponente</f>
        <v>0</v>
      </c>
      <c r="C7314" s="750"/>
      <c r="D7314" s="750"/>
      <c r="E7314" s="750"/>
      <c r="F7314" s="750"/>
      <c r="G7314" s="751"/>
    </row>
    <row r="7315" spans="1:15" ht="12.75" customHeight="1">
      <c r="A7315" s="213" t="s">
        <v>63</v>
      </c>
      <c r="B7315" s="449" t="s">
        <v>197</v>
      </c>
      <c r="C7315" s="750" t="e">
        <f>VLOOKUP(B7315,Presupuesto!$A$4:$B$106,2,FALSE)</f>
        <v>#N/A</v>
      </c>
      <c r="D7315" s="750"/>
      <c r="E7315" s="750"/>
      <c r="F7315" s="750"/>
      <c r="G7315" s="751"/>
    </row>
    <row r="7316" spans="1:15">
      <c r="A7316" s="214"/>
      <c r="B7316" s="438"/>
      <c r="C7316" s="215"/>
      <c r="D7316" s="217"/>
      <c r="E7316" s="217"/>
      <c r="F7316" s="218" t="s">
        <v>88</v>
      </c>
      <c r="G7316" s="755" t="s">
        <v>179</v>
      </c>
      <c r="H7316" s="750"/>
      <c r="I7316" s="750"/>
      <c r="J7316" s="750"/>
      <c r="K7316" s="751"/>
    </row>
    <row r="7317" spans="1:15" ht="13.5" thickBot="1">
      <c r="A7317" s="213" t="s">
        <v>64</v>
      </c>
      <c r="B7317" s="438"/>
      <c r="C7317" s="215"/>
      <c r="D7317" s="217"/>
      <c r="E7317" s="217"/>
      <c r="F7317" s="216"/>
      <c r="G7317" s="219"/>
      <c r="I7317" s="324"/>
      <c r="J7317" s="295"/>
      <c r="K7317" s="296"/>
      <c r="L7317" s="296"/>
      <c r="M7317" s="296"/>
      <c r="N7317" s="296"/>
      <c r="O7317" s="296"/>
    </row>
    <row r="7318" spans="1:15" s="220" customFormat="1" ht="13.5" thickTop="1">
      <c r="A7318" s="221" t="s">
        <v>57</v>
      </c>
      <c r="B7318" s="447" t="s">
        <v>65</v>
      </c>
      <c r="C7318" s="222" t="s">
        <v>66</v>
      </c>
      <c r="D7318" s="223" t="s">
        <v>74</v>
      </c>
      <c r="E7318" s="224" t="s">
        <v>100</v>
      </c>
      <c r="F7318" s="224" t="s">
        <v>79</v>
      </c>
      <c r="G7318" s="225" t="s">
        <v>70</v>
      </c>
      <c r="I7318" s="325"/>
      <c r="J7318" s="226"/>
      <c r="O7318" s="296"/>
    </row>
    <row r="7319" spans="1:15">
      <c r="A7319" s="227" t="str">
        <f t="shared" ref="A7319:A7330" si="1331">IF(I7319=0,"-",VLOOKUP(I7319,EQUIPOS,2,FALSE))</f>
        <v>-</v>
      </c>
      <c r="B7319" s="228"/>
      <c r="C7319" s="228"/>
      <c r="D7319" s="194"/>
      <c r="E7319" s="229">
        <f t="shared" ref="E7319:E7330" si="1332">IF(I7319=0,0,VLOOKUP(I7319,EQUIPOS,4,FALSE))</f>
        <v>0</v>
      </c>
      <c r="F7319" s="230">
        <f t="shared" ref="F7319:F7330" si="1333">IF(D7319=0,0,E7319/D7319)</f>
        <v>0</v>
      </c>
      <c r="G7319" s="231"/>
      <c r="I7319" s="283"/>
    </row>
    <row r="7320" spans="1:15">
      <c r="A7320" s="227" t="str">
        <f t="shared" si="1331"/>
        <v>-</v>
      </c>
      <c r="B7320" s="228"/>
      <c r="C7320" s="228"/>
      <c r="D7320" s="194"/>
      <c r="E7320" s="229">
        <f t="shared" si="1332"/>
        <v>0</v>
      </c>
      <c r="F7320" s="230">
        <f t="shared" si="1333"/>
        <v>0</v>
      </c>
      <c r="G7320" s="232"/>
      <c r="I7320" s="283"/>
    </row>
    <row r="7321" spans="1:15">
      <c r="A7321" s="227" t="str">
        <f t="shared" si="1331"/>
        <v>-</v>
      </c>
      <c r="B7321" s="228"/>
      <c r="C7321" s="228"/>
      <c r="D7321" s="194"/>
      <c r="E7321" s="229">
        <f t="shared" si="1332"/>
        <v>0</v>
      </c>
      <c r="F7321" s="230">
        <f t="shared" si="1333"/>
        <v>0</v>
      </c>
      <c r="G7321" s="232"/>
      <c r="I7321" s="283"/>
    </row>
    <row r="7322" spans="1:15">
      <c r="A7322" s="227" t="str">
        <f t="shared" si="1331"/>
        <v>-</v>
      </c>
      <c r="B7322" s="228"/>
      <c r="C7322" s="228"/>
      <c r="D7322" s="194"/>
      <c r="E7322" s="229">
        <f t="shared" si="1332"/>
        <v>0</v>
      </c>
      <c r="F7322" s="230">
        <f t="shared" si="1333"/>
        <v>0</v>
      </c>
      <c r="G7322" s="232"/>
      <c r="I7322" s="283"/>
    </row>
    <row r="7323" spans="1:15">
      <c r="A7323" s="227" t="str">
        <f t="shared" si="1331"/>
        <v>-</v>
      </c>
      <c r="B7323" s="228"/>
      <c r="C7323" s="228"/>
      <c r="D7323" s="194"/>
      <c r="E7323" s="229">
        <f t="shared" si="1332"/>
        <v>0</v>
      </c>
      <c r="F7323" s="230">
        <f t="shared" si="1333"/>
        <v>0</v>
      </c>
      <c r="G7323" s="232"/>
      <c r="I7323" s="283"/>
    </row>
    <row r="7324" spans="1:15">
      <c r="A7324" s="227" t="str">
        <f t="shared" si="1331"/>
        <v>-</v>
      </c>
      <c r="B7324" s="228"/>
      <c r="C7324" s="228"/>
      <c r="D7324" s="194"/>
      <c r="E7324" s="229">
        <f t="shared" si="1332"/>
        <v>0</v>
      </c>
      <c r="F7324" s="230">
        <f t="shared" si="1333"/>
        <v>0</v>
      </c>
      <c r="G7324" s="232"/>
      <c r="I7324" s="283"/>
    </row>
    <row r="7325" spans="1:15">
      <c r="A7325" s="227" t="str">
        <f t="shared" si="1331"/>
        <v>-</v>
      </c>
      <c r="B7325" s="228"/>
      <c r="C7325" s="228"/>
      <c r="D7325" s="194"/>
      <c r="E7325" s="229">
        <f t="shared" si="1332"/>
        <v>0</v>
      </c>
      <c r="F7325" s="230">
        <f t="shared" si="1333"/>
        <v>0</v>
      </c>
      <c r="G7325" s="232"/>
      <c r="I7325" s="283"/>
    </row>
    <row r="7326" spans="1:15">
      <c r="A7326" s="227" t="str">
        <f t="shared" si="1331"/>
        <v>-</v>
      </c>
      <c r="B7326" s="228"/>
      <c r="C7326" s="228"/>
      <c r="D7326" s="194"/>
      <c r="E7326" s="229">
        <f t="shared" si="1332"/>
        <v>0</v>
      </c>
      <c r="F7326" s="230">
        <f t="shared" si="1333"/>
        <v>0</v>
      </c>
      <c r="G7326" s="232"/>
      <c r="I7326" s="283"/>
    </row>
    <row r="7327" spans="1:15">
      <c r="A7327" s="227" t="str">
        <f t="shared" si="1331"/>
        <v>-</v>
      </c>
      <c r="B7327" s="228"/>
      <c r="C7327" s="228"/>
      <c r="D7327" s="194"/>
      <c r="E7327" s="229">
        <f t="shared" si="1332"/>
        <v>0</v>
      </c>
      <c r="F7327" s="230">
        <f t="shared" si="1333"/>
        <v>0</v>
      </c>
      <c r="G7327" s="232"/>
      <c r="I7327" s="283"/>
    </row>
    <row r="7328" spans="1:15">
      <c r="A7328" s="227" t="str">
        <f t="shared" si="1331"/>
        <v>-</v>
      </c>
      <c r="B7328" s="228"/>
      <c r="C7328" s="228"/>
      <c r="D7328" s="194"/>
      <c r="E7328" s="229">
        <f t="shared" si="1332"/>
        <v>0</v>
      </c>
      <c r="F7328" s="230">
        <f t="shared" si="1333"/>
        <v>0</v>
      </c>
      <c r="G7328" s="232"/>
      <c r="I7328" s="283"/>
    </row>
    <row r="7329" spans="1:15">
      <c r="A7329" s="227" t="str">
        <f t="shared" si="1331"/>
        <v>-</v>
      </c>
      <c r="B7329" s="228"/>
      <c r="C7329" s="228"/>
      <c r="D7329" s="194"/>
      <c r="E7329" s="229">
        <f t="shared" si="1332"/>
        <v>0</v>
      </c>
      <c r="F7329" s="230">
        <f t="shared" si="1333"/>
        <v>0</v>
      </c>
      <c r="G7329" s="232"/>
      <c r="I7329" s="283"/>
    </row>
    <row r="7330" spans="1:15">
      <c r="A7330" s="227" t="str">
        <f t="shared" si="1331"/>
        <v>-</v>
      </c>
      <c r="B7330" s="228"/>
      <c r="C7330" s="228"/>
      <c r="D7330" s="194"/>
      <c r="E7330" s="229">
        <f t="shared" si="1332"/>
        <v>0</v>
      </c>
      <c r="F7330" s="230">
        <f t="shared" si="1333"/>
        <v>0</v>
      </c>
      <c r="G7330" s="232"/>
      <c r="I7330" s="283"/>
    </row>
    <row r="7331" spans="1:15" ht="13.5" thickBot="1">
      <c r="A7331" s="234"/>
      <c r="B7331" s="456"/>
      <c r="C7331" s="235"/>
      <c r="D7331" s="237"/>
      <c r="E7331" s="237"/>
      <c r="F7331" s="238" t="s">
        <v>80</v>
      </c>
      <c r="G7331" s="239">
        <f>SUM(F7319:F7330)</f>
        <v>0</v>
      </c>
      <c r="I7331" s="326"/>
    </row>
    <row r="7332" spans="1:15" ht="13.5" thickTop="1">
      <c r="A7332" s="240" t="s">
        <v>67</v>
      </c>
      <c r="B7332" s="446"/>
      <c r="C7332" s="241"/>
      <c r="D7332" s="243"/>
      <c r="E7332" s="243"/>
      <c r="F7332" s="242"/>
      <c r="G7332" s="244"/>
      <c r="I7332" s="326"/>
    </row>
    <row r="7333" spans="1:15" s="220" customFormat="1" ht="26">
      <c r="A7333" s="245" t="s">
        <v>57</v>
      </c>
      <c r="B7333" s="455"/>
      <c r="C7333" s="247" t="s">
        <v>58</v>
      </c>
      <c r="D7333" s="316" t="s">
        <v>68</v>
      </c>
      <c r="E7333" s="248" t="s">
        <v>69</v>
      </c>
      <c r="F7333" s="249" t="s">
        <v>79</v>
      </c>
      <c r="G7333" s="250" t="s">
        <v>70</v>
      </c>
      <c r="I7333" s="325"/>
      <c r="J7333" s="226"/>
      <c r="O7333" s="296"/>
    </row>
    <row r="7334" spans="1:15">
      <c r="A7334" s="748" t="str">
        <f t="shared" ref="A7334:A7345" si="1334">IF(I7334=0,"",VLOOKUP(I7334,MATERIALES,2,FALSE))</f>
        <v/>
      </c>
      <c r="B7334" s="749"/>
      <c r="C7334" s="251" t="str">
        <f t="shared" ref="C7334:C7342" si="1335">IF(I7334=0,"",VLOOKUP(I7334,MATERIALES,3,FALSE))</f>
        <v/>
      </c>
      <c r="D7334" s="194"/>
      <c r="E7334" s="252">
        <f t="shared" ref="E7334:E7345" si="1336">IF(I7334=0,0,VLOOKUP(I7334,MATERIALES,4,FALSE))</f>
        <v>0</v>
      </c>
      <c r="F7334" s="230">
        <f>D7334*E7334</f>
        <v>0</v>
      </c>
      <c r="G7334" s="231"/>
      <c r="I7334" s="283"/>
    </row>
    <row r="7335" spans="1:15">
      <c r="A7335" s="748" t="str">
        <f t="shared" si="1334"/>
        <v/>
      </c>
      <c r="B7335" s="749"/>
      <c r="C7335" s="251" t="str">
        <f t="shared" si="1335"/>
        <v/>
      </c>
      <c r="D7335" s="194"/>
      <c r="E7335" s="252">
        <f t="shared" si="1336"/>
        <v>0</v>
      </c>
      <c r="F7335" s="230">
        <f t="shared" ref="F7335:F7345" si="1337">D7335*E7335</f>
        <v>0</v>
      </c>
      <c r="G7335" s="232"/>
      <c r="I7335" s="283"/>
    </row>
    <row r="7336" spans="1:15">
      <c r="A7336" s="748" t="str">
        <f t="shared" si="1334"/>
        <v/>
      </c>
      <c r="B7336" s="749"/>
      <c r="C7336" s="251" t="str">
        <f t="shared" si="1335"/>
        <v/>
      </c>
      <c r="D7336" s="194"/>
      <c r="E7336" s="252">
        <f t="shared" si="1336"/>
        <v>0</v>
      </c>
      <c r="F7336" s="230">
        <f t="shared" si="1337"/>
        <v>0</v>
      </c>
      <c r="G7336" s="232"/>
      <c r="I7336" s="283"/>
    </row>
    <row r="7337" spans="1:15">
      <c r="A7337" s="748" t="str">
        <f t="shared" si="1334"/>
        <v/>
      </c>
      <c r="B7337" s="749"/>
      <c r="C7337" s="251" t="str">
        <f t="shared" si="1335"/>
        <v/>
      </c>
      <c r="D7337" s="194"/>
      <c r="E7337" s="252">
        <f t="shared" si="1336"/>
        <v>0</v>
      </c>
      <c r="F7337" s="230">
        <f t="shared" si="1337"/>
        <v>0</v>
      </c>
      <c r="G7337" s="232"/>
      <c r="I7337" s="283"/>
    </row>
    <row r="7338" spans="1:15">
      <c r="A7338" s="748" t="str">
        <f t="shared" si="1334"/>
        <v/>
      </c>
      <c r="B7338" s="749"/>
      <c r="C7338" s="251" t="str">
        <f t="shared" si="1335"/>
        <v/>
      </c>
      <c r="D7338" s="194"/>
      <c r="E7338" s="252">
        <f t="shared" si="1336"/>
        <v>0</v>
      </c>
      <c r="F7338" s="230">
        <f t="shared" si="1337"/>
        <v>0</v>
      </c>
      <c r="G7338" s="232"/>
      <c r="I7338" s="283"/>
    </row>
    <row r="7339" spans="1:15">
      <c r="A7339" s="748" t="str">
        <f t="shared" si="1334"/>
        <v/>
      </c>
      <c r="B7339" s="749"/>
      <c r="C7339" s="251" t="str">
        <f t="shared" si="1335"/>
        <v/>
      </c>
      <c r="D7339" s="194"/>
      <c r="E7339" s="252">
        <f t="shared" si="1336"/>
        <v>0</v>
      </c>
      <c r="F7339" s="230">
        <f t="shared" si="1337"/>
        <v>0</v>
      </c>
      <c r="G7339" s="232"/>
      <c r="I7339" s="283"/>
    </row>
    <row r="7340" spans="1:15">
      <c r="A7340" s="748" t="str">
        <f t="shared" si="1334"/>
        <v/>
      </c>
      <c r="B7340" s="749"/>
      <c r="C7340" s="251" t="str">
        <f t="shared" si="1335"/>
        <v/>
      </c>
      <c r="D7340" s="194"/>
      <c r="E7340" s="252">
        <f t="shared" si="1336"/>
        <v>0</v>
      </c>
      <c r="F7340" s="230">
        <f t="shared" si="1337"/>
        <v>0</v>
      </c>
      <c r="G7340" s="232"/>
      <c r="I7340" s="283"/>
    </row>
    <row r="7341" spans="1:15">
      <c r="A7341" s="748" t="str">
        <f t="shared" si="1334"/>
        <v/>
      </c>
      <c r="B7341" s="749"/>
      <c r="C7341" s="251" t="str">
        <f t="shared" si="1335"/>
        <v/>
      </c>
      <c r="D7341" s="194"/>
      <c r="E7341" s="252">
        <f t="shared" si="1336"/>
        <v>0</v>
      </c>
      <c r="F7341" s="230">
        <f t="shared" si="1337"/>
        <v>0</v>
      </c>
      <c r="G7341" s="253"/>
      <c r="I7341" s="283"/>
    </row>
    <row r="7342" spans="1:15">
      <c r="A7342" s="748" t="str">
        <f t="shared" si="1334"/>
        <v/>
      </c>
      <c r="B7342" s="749"/>
      <c r="C7342" s="251" t="str">
        <f t="shared" si="1335"/>
        <v/>
      </c>
      <c r="D7342" s="194"/>
      <c r="E7342" s="252">
        <f t="shared" si="1336"/>
        <v>0</v>
      </c>
      <c r="F7342" s="230">
        <f t="shared" si="1337"/>
        <v>0</v>
      </c>
      <c r="G7342" s="232"/>
      <c r="I7342" s="283"/>
    </row>
    <row r="7343" spans="1:15">
      <c r="A7343" s="748" t="str">
        <f t="shared" si="1334"/>
        <v/>
      </c>
      <c r="B7343" s="749"/>
      <c r="C7343" s="251"/>
      <c r="D7343" s="194"/>
      <c r="E7343" s="252">
        <f t="shared" si="1336"/>
        <v>0</v>
      </c>
      <c r="F7343" s="230">
        <f t="shared" si="1337"/>
        <v>0</v>
      </c>
      <c r="G7343" s="232"/>
      <c r="I7343" s="283"/>
    </row>
    <row r="7344" spans="1:15">
      <c r="A7344" s="748" t="str">
        <f t="shared" si="1334"/>
        <v/>
      </c>
      <c r="B7344" s="749"/>
      <c r="C7344" s="251"/>
      <c r="D7344" s="194"/>
      <c r="E7344" s="252">
        <f t="shared" si="1336"/>
        <v>0</v>
      </c>
      <c r="F7344" s="230">
        <f t="shared" si="1337"/>
        <v>0</v>
      </c>
      <c r="G7344" s="232"/>
      <c r="I7344" s="283"/>
    </row>
    <row r="7345" spans="1:9">
      <c r="A7345" s="748" t="str">
        <f t="shared" si="1334"/>
        <v/>
      </c>
      <c r="B7345" s="749"/>
      <c r="C7345" s="251" t="str">
        <f t="shared" ref="C7345" si="1338">IF(I7345=0,"",VLOOKUP(I7345,MATERIALES,3,FALSE))</f>
        <v/>
      </c>
      <c r="D7345" s="194"/>
      <c r="E7345" s="252">
        <f t="shared" si="1336"/>
        <v>0</v>
      </c>
      <c r="F7345" s="230">
        <f t="shared" si="1337"/>
        <v>0</v>
      </c>
      <c r="G7345" s="233"/>
      <c r="I7345" s="283"/>
    </row>
    <row r="7346" spans="1:9" ht="26.25" customHeight="1" thickBot="1">
      <c r="A7346" s="214"/>
      <c r="B7346" s="438"/>
      <c r="C7346" s="215"/>
      <c r="D7346" s="217"/>
      <c r="E7346" s="254"/>
      <c r="F7346" s="255" t="s">
        <v>81</v>
      </c>
      <c r="G7346" s="253">
        <f>ROUND(SUM(F7334:F7345),0)</f>
        <v>0</v>
      </c>
      <c r="I7346" s="326"/>
    </row>
    <row r="7347" spans="1:9" ht="14" thickTop="1" thickBot="1">
      <c r="A7347" s="256" t="s">
        <v>72</v>
      </c>
      <c r="B7347" s="445"/>
      <c r="C7347" s="257"/>
      <c r="D7347" s="259"/>
      <c r="E7347" s="259"/>
      <c r="F7347" s="258"/>
      <c r="G7347" s="260"/>
      <c r="I7347" s="326"/>
    </row>
    <row r="7348" spans="1:9" ht="13.5" thickTop="1">
      <c r="A7348" s="245" t="s">
        <v>57</v>
      </c>
      <c r="B7348" s="455"/>
      <c r="C7348" s="248" t="s">
        <v>71</v>
      </c>
      <c r="D7348" s="316" t="s">
        <v>75</v>
      </c>
      <c r="E7348" s="248" t="s">
        <v>98</v>
      </c>
      <c r="F7348" s="249" t="s">
        <v>79</v>
      </c>
      <c r="G7348" s="250" t="s">
        <v>70</v>
      </c>
      <c r="I7348" s="326"/>
    </row>
    <row r="7349" spans="1:9">
      <c r="A7349" s="748" t="str">
        <f>IF(I7349=0,"",VLOOKUP(I7349,EQUIPOS,2,FALSE))</f>
        <v/>
      </c>
      <c r="B7349" s="749"/>
      <c r="C7349" s="195"/>
      <c r="D7349" s="194"/>
      <c r="E7349" s="252">
        <f>IF(I7349=0,0,VLOOKUP(I7349,EQUIPOS,4,FALSE))</f>
        <v>0</v>
      </c>
      <c r="F7349" s="230">
        <f>C7349*D7349*E7349</f>
        <v>0</v>
      </c>
      <c r="G7349" s="231"/>
      <c r="I7349" s="283"/>
    </row>
    <row r="7350" spans="1:9">
      <c r="A7350" s="748" t="str">
        <f>IF(I7350=0,"",VLOOKUP(I7350,EQUIPOS,2,FALSE))</f>
        <v/>
      </c>
      <c r="B7350" s="749"/>
      <c r="C7350" s="195"/>
      <c r="D7350" s="194"/>
      <c r="E7350" s="252">
        <f>IF(I7350=0,0,VLOOKUP(I7350,EQUIPOS,4,FALSE))</f>
        <v>0</v>
      </c>
      <c r="F7350" s="230">
        <f t="shared" ref="F7350:F7353" si="1339">C7350*D7350*E7350</f>
        <v>0</v>
      </c>
      <c r="G7350" s="232"/>
      <c r="I7350" s="283"/>
    </row>
    <row r="7351" spans="1:9">
      <c r="A7351" s="748" t="str">
        <f>IF(I7351=0,"",VLOOKUP(I7351,EQUIPOS,2,FALSE))</f>
        <v/>
      </c>
      <c r="B7351" s="749"/>
      <c r="C7351" s="195"/>
      <c r="D7351" s="194"/>
      <c r="E7351" s="252">
        <f>IF(I7351=0,0,VLOOKUP(I7351,EQUIPOS,4,FALSE))</f>
        <v>0</v>
      </c>
      <c r="F7351" s="230">
        <f t="shared" si="1339"/>
        <v>0</v>
      </c>
      <c r="G7351" s="232"/>
      <c r="I7351" s="283"/>
    </row>
    <row r="7352" spans="1:9">
      <c r="A7352" s="748" t="str">
        <f>IF(I7352=0,"",VLOOKUP(I7352,EQUIPOS,2,FALSE))</f>
        <v/>
      </c>
      <c r="B7352" s="749"/>
      <c r="C7352" s="195"/>
      <c r="D7352" s="194"/>
      <c r="E7352" s="252">
        <f>IF(I7352=0,0,VLOOKUP(I7352,EQUIPOS,4,FALSE))</f>
        <v>0</v>
      </c>
      <c r="F7352" s="230">
        <f t="shared" si="1339"/>
        <v>0</v>
      </c>
      <c r="G7352" s="232"/>
      <c r="I7352" s="283"/>
    </row>
    <row r="7353" spans="1:9">
      <c r="A7353" s="748" t="str">
        <f>IF(I7353=0,"",VLOOKUP(I7353,EQUIPOS,2,FALSE))</f>
        <v/>
      </c>
      <c r="B7353" s="749"/>
      <c r="C7353" s="195"/>
      <c r="D7353" s="194"/>
      <c r="E7353" s="252">
        <f>IF(I7353=0,0,VLOOKUP(I7353,EQUIPOS,4,FALSE))</f>
        <v>0</v>
      </c>
      <c r="F7353" s="230">
        <f t="shared" si="1339"/>
        <v>0</v>
      </c>
      <c r="G7353" s="233"/>
      <c r="I7353" s="283"/>
    </row>
    <row r="7354" spans="1:9" ht="30.75" customHeight="1" thickBot="1">
      <c r="A7354" s="234"/>
      <c r="B7354" s="456"/>
      <c r="C7354" s="235"/>
      <c r="D7354" s="237"/>
      <c r="E7354" s="261"/>
      <c r="F7354" s="238" t="s">
        <v>82</v>
      </c>
      <c r="G7354" s="262">
        <f>ROUND(SUM(F7349:F7353),0)</f>
        <v>0</v>
      </c>
      <c r="I7354" s="326"/>
    </row>
    <row r="7355" spans="1:9" ht="13.5" thickTop="1">
      <c r="A7355" s="240" t="s">
        <v>73</v>
      </c>
      <c r="B7355" s="446"/>
      <c r="C7355" s="241"/>
      <c r="D7355" s="243"/>
      <c r="E7355" s="243"/>
      <c r="F7355" s="242"/>
      <c r="G7355" s="244"/>
      <c r="I7355" s="326"/>
    </row>
    <row r="7356" spans="1:9" ht="26">
      <c r="A7356" s="245" t="s">
        <v>57</v>
      </c>
      <c r="B7356" s="454" t="s">
        <v>58</v>
      </c>
      <c r="C7356" s="247" t="s">
        <v>68</v>
      </c>
      <c r="D7356" s="316" t="s">
        <v>74</v>
      </c>
      <c r="E7356" s="248" t="s">
        <v>69</v>
      </c>
      <c r="F7356" s="249" t="s">
        <v>79</v>
      </c>
      <c r="G7356" s="250" t="s">
        <v>70</v>
      </c>
      <c r="H7356" s="220"/>
      <c r="I7356" s="325"/>
    </row>
    <row r="7357" spans="1:9">
      <c r="A7357" s="263" t="str">
        <f t="shared" ref="A7357:A7368" si="1340">IF(I7357=0,"",VLOOKUP(I7357,MANOOBRA,2,FALSE))</f>
        <v/>
      </c>
      <c r="B7357" s="444" t="str">
        <f t="shared" ref="B7357:B7368" si="1341">IF(I7357=0,"",VLOOKUP(I7357,MANOOBRA,3,FALSE))</f>
        <v/>
      </c>
      <c r="C7357" s="195"/>
      <c r="D7357" s="466"/>
      <c r="E7357" s="252">
        <f t="shared" ref="E7357:E7368" si="1342">IF(I7357=0,0,VLOOKUP(I7357,MANOOBRA,4,FALSE))</f>
        <v>0</v>
      </c>
      <c r="F7357" s="230">
        <f>IF(D7357=0,0,C7357*E7357/D7357)</f>
        <v>0</v>
      </c>
      <c r="G7357" s="231"/>
      <c r="I7357" s="283"/>
    </row>
    <row r="7358" spans="1:9">
      <c r="A7358" s="263" t="str">
        <f t="shared" si="1340"/>
        <v/>
      </c>
      <c r="B7358" s="444" t="str">
        <f t="shared" si="1341"/>
        <v/>
      </c>
      <c r="C7358" s="195"/>
      <c r="D7358" s="466"/>
      <c r="E7358" s="252">
        <f t="shared" si="1342"/>
        <v>0</v>
      </c>
      <c r="F7358" s="230">
        <f t="shared" ref="F7358:F7368" si="1343">IF(D7358=0,0,C7358*E7358/D7358)</f>
        <v>0</v>
      </c>
      <c r="G7358" s="232"/>
      <c r="I7358" s="283"/>
    </row>
    <row r="7359" spans="1:9">
      <c r="A7359" s="263" t="str">
        <f t="shared" si="1340"/>
        <v/>
      </c>
      <c r="B7359" s="444" t="str">
        <f t="shared" si="1341"/>
        <v/>
      </c>
      <c r="C7359" s="195"/>
      <c r="D7359" s="309"/>
      <c r="E7359" s="252">
        <f t="shared" si="1342"/>
        <v>0</v>
      </c>
      <c r="F7359" s="230">
        <f t="shared" si="1343"/>
        <v>0</v>
      </c>
      <c r="G7359" s="232"/>
      <c r="I7359" s="283"/>
    </row>
    <row r="7360" spans="1:9">
      <c r="A7360" s="263" t="str">
        <f t="shared" si="1340"/>
        <v/>
      </c>
      <c r="B7360" s="444" t="str">
        <f t="shared" si="1341"/>
        <v/>
      </c>
      <c r="C7360" s="195"/>
      <c r="D7360" s="195"/>
      <c r="E7360" s="252">
        <f t="shared" si="1342"/>
        <v>0</v>
      </c>
      <c r="F7360" s="230">
        <f t="shared" si="1343"/>
        <v>0</v>
      </c>
      <c r="G7360" s="232"/>
      <c r="I7360" s="283"/>
    </row>
    <row r="7361" spans="1:16">
      <c r="A7361" s="263" t="str">
        <f t="shared" si="1340"/>
        <v/>
      </c>
      <c r="B7361" s="444" t="str">
        <f t="shared" si="1341"/>
        <v/>
      </c>
      <c r="C7361" s="195"/>
      <c r="D7361" s="195"/>
      <c r="E7361" s="252">
        <f t="shared" si="1342"/>
        <v>0</v>
      </c>
      <c r="F7361" s="230">
        <f t="shared" si="1343"/>
        <v>0</v>
      </c>
      <c r="G7361" s="232"/>
      <c r="I7361" s="283"/>
    </row>
    <row r="7362" spans="1:16">
      <c r="A7362" s="263" t="str">
        <f t="shared" si="1340"/>
        <v/>
      </c>
      <c r="B7362" s="444" t="str">
        <f t="shared" si="1341"/>
        <v/>
      </c>
      <c r="C7362" s="195"/>
      <c r="D7362" s="195"/>
      <c r="E7362" s="252">
        <f t="shared" si="1342"/>
        <v>0</v>
      </c>
      <c r="F7362" s="230">
        <f t="shared" si="1343"/>
        <v>0</v>
      </c>
      <c r="G7362" s="232"/>
      <c r="I7362" s="283"/>
    </row>
    <row r="7363" spans="1:16">
      <c r="A7363" s="263" t="str">
        <f t="shared" si="1340"/>
        <v/>
      </c>
      <c r="B7363" s="444" t="str">
        <f t="shared" si="1341"/>
        <v/>
      </c>
      <c r="C7363" s="195"/>
      <c r="D7363" s="195"/>
      <c r="E7363" s="252">
        <f t="shared" si="1342"/>
        <v>0</v>
      </c>
      <c r="F7363" s="230">
        <f t="shared" si="1343"/>
        <v>0</v>
      </c>
      <c r="G7363" s="232"/>
      <c r="I7363" s="283"/>
    </row>
    <row r="7364" spans="1:16">
      <c r="A7364" s="263" t="str">
        <f t="shared" si="1340"/>
        <v/>
      </c>
      <c r="B7364" s="444" t="str">
        <f t="shared" si="1341"/>
        <v/>
      </c>
      <c r="C7364" s="195"/>
      <c r="D7364" s="195"/>
      <c r="E7364" s="252">
        <f t="shared" si="1342"/>
        <v>0</v>
      </c>
      <c r="F7364" s="230">
        <f t="shared" si="1343"/>
        <v>0</v>
      </c>
      <c r="G7364" s="232"/>
      <c r="I7364" s="283"/>
    </row>
    <row r="7365" spans="1:16">
      <c r="A7365" s="263" t="str">
        <f t="shared" si="1340"/>
        <v/>
      </c>
      <c r="B7365" s="444" t="str">
        <f t="shared" si="1341"/>
        <v/>
      </c>
      <c r="C7365" s="195"/>
      <c r="D7365" s="195"/>
      <c r="E7365" s="252">
        <f t="shared" si="1342"/>
        <v>0</v>
      </c>
      <c r="F7365" s="230">
        <f t="shared" si="1343"/>
        <v>0</v>
      </c>
      <c r="G7365" s="232"/>
      <c r="I7365" s="283"/>
    </row>
    <row r="7366" spans="1:16">
      <c r="A7366" s="263" t="str">
        <f t="shared" si="1340"/>
        <v/>
      </c>
      <c r="B7366" s="444" t="str">
        <f t="shared" si="1341"/>
        <v/>
      </c>
      <c r="C7366" s="195"/>
      <c r="D7366" s="195"/>
      <c r="E7366" s="252">
        <f t="shared" si="1342"/>
        <v>0</v>
      </c>
      <c r="F7366" s="230">
        <f t="shared" si="1343"/>
        <v>0</v>
      </c>
      <c r="G7366" s="232"/>
      <c r="I7366" s="283"/>
    </row>
    <row r="7367" spans="1:16">
      <c r="A7367" s="263" t="str">
        <f t="shared" si="1340"/>
        <v/>
      </c>
      <c r="B7367" s="444" t="str">
        <f t="shared" si="1341"/>
        <v/>
      </c>
      <c r="C7367" s="195"/>
      <c r="D7367" s="195"/>
      <c r="E7367" s="252">
        <f t="shared" si="1342"/>
        <v>0</v>
      </c>
      <c r="F7367" s="230">
        <f t="shared" si="1343"/>
        <v>0</v>
      </c>
      <c r="G7367" s="232"/>
      <c r="I7367" s="283"/>
    </row>
    <row r="7368" spans="1:16">
      <c r="A7368" s="263" t="str">
        <f t="shared" si="1340"/>
        <v/>
      </c>
      <c r="B7368" s="444" t="str">
        <f t="shared" si="1341"/>
        <v/>
      </c>
      <c r="C7368" s="195"/>
      <c r="D7368" s="195"/>
      <c r="E7368" s="252">
        <f t="shared" si="1342"/>
        <v>0</v>
      </c>
      <c r="F7368" s="230">
        <f t="shared" si="1343"/>
        <v>0</v>
      </c>
      <c r="G7368" s="233"/>
      <c r="I7368" s="283"/>
    </row>
    <row r="7369" spans="1:16" ht="31.5" customHeight="1" thickBot="1">
      <c r="A7369" s="234"/>
      <c r="B7369" s="456"/>
      <c r="C7369" s="235"/>
      <c r="D7369" s="237"/>
      <c r="E7369" s="237"/>
      <c r="F7369" s="238" t="s">
        <v>83</v>
      </c>
      <c r="G7369" s="262">
        <f>ROUND(SUM(F7357:F7368),0)</f>
        <v>0</v>
      </c>
      <c r="I7369" s="326"/>
    </row>
    <row r="7370" spans="1:16" ht="13.5" thickTop="1">
      <c r="A7370" s="186" t="s">
        <v>76</v>
      </c>
      <c r="B7370" s="446"/>
      <c r="C7370" s="241"/>
      <c r="D7370" s="243"/>
      <c r="E7370" s="243"/>
      <c r="F7370" s="242"/>
      <c r="G7370" s="244"/>
      <c r="I7370" s="326"/>
    </row>
    <row r="7371" spans="1:16">
      <c r="A7371" s="245" t="s">
        <v>57</v>
      </c>
      <c r="B7371" s="455"/>
      <c r="C7371" s="246"/>
      <c r="D7371" s="317"/>
      <c r="E7371" s="248" t="s">
        <v>77</v>
      </c>
      <c r="F7371" s="249" t="s">
        <v>78</v>
      </c>
      <c r="G7371" s="264" t="s">
        <v>77</v>
      </c>
      <c r="H7371" s="220"/>
      <c r="I7371" s="325"/>
    </row>
    <row r="7372" spans="1:16">
      <c r="A7372" s="185" t="s">
        <v>87</v>
      </c>
      <c r="B7372" s="453"/>
      <c r="C7372" s="265"/>
      <c r="D7372" s="318"/>
      <c r="E7372" s="229">
        <f>ROUND(SUM(G7331,G7346,G7354,G7369),2)</f>
        <v>0</v>
      </c>
      <c r="F7372" s="266">
        <f>A</f>
        <v>0</v>
      </c>
      <c r="G7372" s="267">
        <f>E7372*F7372</f>
        <v>0</v>
      </c>
      <c r="I7372" s="326"/>
    </row>
    <row r="7373" spans="1:16">
      <c r="A7373" s="185" t="s">
        <v>85</v>
      </c>
      <c r="B7373" s="453"/>
      <c r="C7373" s="265"/>
      <c r="D7373" s="318"/>
      <c r="E7373" s="229">
        <f>SUM(G7331,G7346,G7354,G7369)</f>
        <v>0</v>
      </c>
      <c r="F7373" s="266">
        <f>I</f>
        <v>0</v>
      </c>
      <c r="G7373" s="267">
        <f>E7373*F7373</f>
        <v>0</v>
      </c>
      <c r="I7373" s="326"/>
    </row>
    <row r="7374" spans="1:16">
      <c r="A7374" s="185" t="s">
        <v>86</v>
      </c>
      <c r="B7374" s="453"/>
      <c r="C7374" s="265"/>
      <c r="D7374" s="318"/>
      <c r="E7374" s="229">
        <f>SUM(G7331,G7346,G7354,G7369)</f>
        <v>0</v>
      </c>
      <c r="F7374" s="266">
        <f>U</f>
        <v>0</v>
      </c>
      <c r="G7374" s="267">
        <f>E7374*F7374</f>
        <v>0</v>
      </c>
      <c r="I7374" s="326"/>
    </row>
    <row r="7375" spans="1:16" ht="33" customHeight="1" thickBot="1">
      <c r="A7375" s="234"/>
      <c r="B7375" s="456"/>
      <c r="C7375" s="235"/>
      <c r="D7375" s="237"/>
      <c r="E7375" s="237"/>
      <c r="F7375" s="268" t="s">
        <v>84</v>
      </c>
      <c r="G7375" s="262">
        <f>SUM(G7372:G7374)</f>
        <v>0</v>
      </c>
      <c r="I7375" s="326"/>
      <c r="J7375" s="295"/>
      <c r="K7375" s="296"/>
      <c r="L7375" s="296"/>
      <c r="M7375" s="296"/>
      <c r="N7375" s="296"/>
      <c r="O7375" s="296"/>
    </row>
    <row r="7376" spans="1:16" s="211" customFormat="1" ht="14" thickTop="1" thickBot="1">
      <c r="A7376" s="269"/>
      <c r="B7376" s="443"/>
      <c r="C7376" s="270"/>
      <c r="D7376" s="319"/>
      <c r="E7376" s="271" t="s">
        <v>89</v>
      </c>
      <c r="F7376" s="272"/>
      <c r="G7376" s="273">
        <f>ROUND(SUM(G7331,G7346,G7354,G7369,G7375),0)</f>
        <v>0</v>
      </c>
      <c r="I7376" s="327"/>
      <c r="J7376" s="212" t="str">
        <f>B7315</f>
        <v>18,17</v>
      </c>
      <c r="K7376" s="274">
        <f>E7372</f>
        <v>0</v>
      </c>
      <c r="L7376" s="294">
        <f>G7372</f>
        <v>0</v>
      </c>
      <c r="M7376" s="294">
        <f>G7373</f>
        <v>0</v>
      </c>
      <c r="N7376" s="294">
        <f>G7374</f>
        <v>0</v>
      </c>
      <c r="O7376" s="299">
        <f>SUM(K7376:N7376)</f>
        <v>0</v>
      </c>
      <c r="P7376" s="294"/>
    </row>
    <row r="7377" spans="1:16" ht="13.5" thickTop="1">
      <c r="A7377" s="275" t="s">
        <v>97</v>
      </c>
      <c r="B7377" s="438"/>
      <c r="C7377" s="215"/>
      <c r="D7377" s="217"/>
      <c r="E7377" s="217"/>
      <c r="F7377" s="216"/>
      <c r="G7377" s="219"/>
      <c r="I7377" s="326"/>
      <c r="P7377" s="294"/>
    </row>
    <row r="7378" spans="1:16">
      <c r="A7378" s="275"/>
      <c r="B7378" s="452"/>
      <c r="C7378" s="276"/>
      <c r="D7378" s="320"/>
      <c r="E7378" s="217"/>
      <c r="F7378" s="216"/>
      <c r="G7378" s="277">
        <f ca="1">TODAY()</f>
        <v>44839</v>
      </c>
      <c r="I7378" s="326"/>
      <c r="P7378" s="294"/>
    </row>
    <row r="7379" spans="1:16" ht="13.5" thickBot="1">
      <c r="A7379" s="234"/>
      <c r="B7379" s="456"/>
      <c r="C7379" s="235"/>
      <c r="D7379" s="237"/>
      <c r="E7379" s="237"/>
      <c r="F7379" s="236"/>
      <c r="G7379" s="278"/>
      <c r="I7379" s="326"/>
      <c r="P7379" s="294"/>
    </row>
    <row r="7380" spans="1:16" ht="13.5" thickTop="1">
      <c r="A7380" s="215"/>
      <c r="B7380" s="438"/>
      <c r="C7380" s="215"/>
      <c r="D7380" s="217"/>
      <c r="E7380" s="217"/>
      <c r="F7380" s="216"/>
      <c r="G7380" s="216"/>
      <c r="I7380" s="434"/>
      <c r="P7380" s="294"/>
    </row>
    <row r="7381" spans="1:16" s="199" customFormat="1">
      <c r="A7381" s="196" t="s">
        <v>109</v>
      </c>
      <c r="B7381" s="458"/>
      <c r="C7381" s="196"/>
      <c r="D7381" s="198"/>
      <c r="E7381" s="198"/>
      <c r="F7381" s="197"/>
      <c r="G7381" s="197"/>
      <c r="I7381" s="321"/>
      <c r="J7381" s="200"/>
      <c r="O7381" s="297"/>
    </row>
    <row r="7382" spans="1:16" s="199" customFormat="1">
      <c r="A7382" s="196" t="str">
        <f>CONCATENATE('Prestaciones y AIU'!A8026," ANALISIS DE PRECIOS UNITARIOS")</f>
        <v xml:space="preserve"> ANALISIS DE PRECIOS UNITARIOS</v>
      </c>
      <c r="B7382" s="458"/>
      <c r="C7382" s="196"/>
      <c r="D7382" s="198"/>
      <c r="E7382" s="198"/>
      <c r="F7382" s="197"/>
      <c r="G7382" s="197"/>
      <c r="I7382" s="321"/>
      <c r="J7382" s="200"/>
      <c r="O7382" s="297"/>
    </row>
    <row r="7383" spans="1:16" s="199" customFormat="1">
      <c r="A7383" s="196" t="str">
        <f>Objeto_LIC</f>
        <v>OPTIMIZACION DEL SISTEMA DE ABASTECIMIENTO (ADUCCION, PRETRATAMIENTO Y CONDUCCION) DEL MUNICPIO DE TAME, DEPARTAMENTO DE ARAUCA</v>
      </c>
      <c r="B7383" s="458"/>
      <c r="C7383" s="196"/>
      <c r="D7383" s="198"/>
      <c r="E7383" s="198"/>
      <c r="F7383" s="197"/>
      <c r="G7383" s="197"/>
      <c r="I7383" s="321"/>
      <c r="J7383" s="200"/>
      <c r="O7383" s="297"/>
    </row>
    <row r="7384" spans="1:16" s="199" customFormat="1">
      <c r="A7384" s="196"/>
      <c r="B7384" s="458"/>
      <c r="C7384" s="196"/>
      <c r="D7384" s="198"/>
      <c r="E7384" s="198"/>
      <c r="F7384" s="197"/>
      <c r="G7384" s="197"/>
      <c r="I7384" s="321"/>
      <c r="J7384" s="200"/>
      <c r="O7384" s="297"/>
    </row>
    <row r="7385" spans="1:16" ht="13.5" thickBot="1">
      <c r="A7385" s="201"/>
      <c r="B7385" s="448"/>
      <c r="C7385" s="201"/>
      <c r="D7385" s="203"/>
      <c r="E7385" s="203"/>
      <c r="F7385" s="202"/>
      <c r="G7385" s="202"/>
    </row>
    <row r="7386" spans="1:16" s="211" customFormat="1" ht="13.5" thickTop="1">
      <c r="A7386" s="206"/>
      <c r="B7386" s="457"/>
      <c r="C7386" s="207"/>
      <c r="D7386" s="209"/>
      <c r="E7386" s="209"/>
      <c r="F7386" s="208"/>
      <c r="G7386" s="210" t="s">
        <v>110</v>
      </c>
      <c r="I7386" s="323"/>
      <c r="J7386" s="212"/>
      <c r="O7386" s="297"/>
    </row>
    <row r="7387" spans="1:16">
      <c r="A7387" s="213" t="s">
        <v>62</v>
      </c>
      <c r="B7387" s="750">
        <f>Proponente</f>
        <v>0</v>
      </c>
      <c r="C7387" s="750"/>
      <c r="D7387" s="750"/>
      <c r="E7387" s="750"/>
      <c r="F7387" s="750"/>
      <c r="G7387" s="751"/>
    </row>
    <row r="7388" spans="1:16" ht="12.75" customHeight="1">
      <c r="A7388" s="213" t="s">
        <v>63</v>
      </c>
      <c r="B7388" s="449" t="s">
        <v>198</v>
      </c>
      <c r="C7388" s="750" t="e">
        <f>VLOOKUP(B7388,Presupuesto!$A$4:$B$106,2,FALSE)</f>
        <v>#N/A</v>
      </c>
      <c r="D7388" s="750"/>
      <c r="E7388" s="750"/>
      <c r="F7388" s="750"/>
      <c r="G7388" s="751"/>
    </row>
    <row r="7389" spans="1:16">
      <c r="A7389" s="214"/>
      <c r="B7389" s="438"/>
      <c r="C7389" s="215"/>
      <c r="D7389" s="217"/>
      <c r="E7389" s="217"/>
      <c r="F7389" s="218" t="s">
        <v>88</v>
      </c>
      <c r="G7389" s="755" t="s">
        <v>179</v>
      </c>
      <c r="H7389" s="750"/>
      <c r="I7389" s="750"/>
      <c r="J7389" s="750"/>
      <c r="K7389" s="751"/>
    </row>
    <row r="7390" spans="1:16" ht="13.5" thickBot="1">
      <c r="A7390" s="213" t="s">
        <v>64</v>
      </c>
      <c r="B7390" s="438"/>
      <c r="C7390" s="215"/>
      <c r="D7390" s="217"/>
      <c r="E7390" s="217"/>
      <c r="F7390" s="216"/>
      <c r="G7390" s="219"/>
      <c r="I7390" s="324"/>
      <c r="J7390" s="295"/>
      <c r="K7390" s="296"/>
      <c r="L7390" s="296"/>
      <c r="M7390" s="296"/>
      <c r="N7390" s="296"/>
      <c r="O7390" s="296"/>
    </row>
    <row r="7391" spans="1:16" s="220" customFormat="1" ht="13.5" thickTop="1">
      <c r="A7391" s="221" t="s">
        <v>57</v>
      </c>
      <c r="B7391" s="447" t="s">
        <v>65</v>
      </c>
      <c r="C7391" s="222" t="s">
        <v>66</v>
      </c>
      <c r="D7391" s="223" t="s">
        <v>74</v>
      </c>
      <c r="E7391" s="224" t="s">
        <v>100</v>
      </c>
      <c r="F7391" s="224" t="s">
        <v>79</v>
      </c>
      <c r="G7391" s="225" t="s">
        <v>70</v>
      </c>
      <c r="I7391" s="325"/>
      <c r="J7391" s="226"/>
      <c r="O7391" s="296"/>
    </row>
    <row r="7392" spans="1:16">
      <c r="A7392" s="227" t="str">
        <f t="shared" ref="A7392:A7403" si="1344">IF(I7392=0,"-",VLOOKUP(I7392,EQUIPOS,2,FALSE))</f>
        <v>-</v>
      </c>
      <c r="B7392" s="228"/>
      <c r="C7392" s="228"/>
      <c r="D7392" s="194"/>
      <c r="E7392" s="229">
        <f t="shared" ref="E7392:E7403" si="1345">IF(I7392=0,0,VLOOKUP(I7392,EQUIPOS,4,FALSE))</f>
        <v>0</v>
      </c>
      <c r="F7392" s="230">
        <f t="shared" ref="F7392:F7403" si="1346">IF(D7392=0,0,E7392/D7392)</f>
        <v>0</v>
      </c>
      <c r="G7392" s="231"/>
      <c r="I7392" s="283"/>
    </row>
    <row r="7393" spans="1:15">
      <c r="A7393" s="227" t="str">
        <f t="shared" si="1344"/>
        <v>-</v>
      </c>
      <c r="B7393" s="228"/>
      <c r="C7393" s="228"/>
      <c r="D7393" s="194"/>
      <c r="E7393" s="229">
        <f t="shared" si="1345"/>
        <v>0</v>
      </c>
      <c r="F7393" s="230">
        <f t="shared" si="1346"/>
        <v>0</v>
      </c>
      <c r="G7393" s="232"/>
      <c r="I7393" s="283"/>
    </row>
    <row r="7394" spans="1:15">
      <c r="A7394" s="227" t="str">
        <f t="shared" si="1344"/>
        <v>-</v>
      </c>
      <c r="B7394" s="228"/>
      <c r="C7394" s="228"/>
      <c r="D7394" s="194"/>
      <c r="E7394" s="229">
        <f t="shared" si="1345"/>
        <v>0</v>
      </c>
      <c r="F7394" s="230">
        <f t="shared" si="1346"/>
        <v>0</v>
      </c>
      <c r="G7394" s="232"/>
      <c r="I7394" s="283"/>
    </row>
    <row r="7395" spans="1:15">
      <c r="A7395" s="227" t="str">
        <f t="shared" si="1344"/>
        <v>-</v>
      </c>
      <c r="B7395" s="228"/>
      <c r="C7395" s="228"/>
      <c r="D7395" s="194"/>
      <c r="E7395" s="229">
        <f t="shared" si="1345"/>
        <v>0</v>
      </c>
      <c r="F7395" s="230">
        <f t="shared" si="1346"/>
        <v>0</v>
      </c>
      <c r="G7395" s="232"/>
      <c r="I7395" s="283"/>
    </row>
    <row r="7396" spans="1:15">
      <c r="A7396" s="227" t="str">
        <f t="shared" si="1344"/>
        <v>-</v>
      </c>
      <c r="B7396" s="228"/>
      <c r="C7396" s="228"/>
      <c r="D7396" s="194"/>
      <c r="E7396" s="229">
        <f t="shared" si="1345"/>
        <v>0</v>
      </c>
      <c r="F7396" s="230">
        <f t="shared" si="1346"/>
        <v>0</v>
      </c>
      <c r="G7396" s="232"/>
      <c r="I7396" s="283"/>
    </row>
    <row r="7397" spans="1:15">
      <c r="A7397" s="227" t="str">
        <f t="shared" si="1344"/>
        <v>-</v>
      </c>
      <c r="B7397" s="228"/>
      <c r="C7397" s="228"/>
      <c r="D7397" s="194"/>
      <c r="E7397" s="229">
        <f t="shared" si="1345"/>
        <v>0</v>
      </c>
      <c r="F7397" s="230">
        <f t="shared" si="1346"/>
        <v>0</v>
      </c>
      <c r="G7397" s="232"/>
      <c r="I7397" s="283"/>
    </row>
    <row r="7398" spans="1:15">
      <c r="A7398" s="227" t="str">
        <f t="shared" si="1344"/>
        <v>-</v>
      </c>
      <c r="B7398" s="228"/>
      <c r="C7398" s="228"/>
      <c r="D7398" s="194"/>
      <c r="E7398" s="229">
        <f t="shared" si="1345"/>
        <v>0</v>
      </c>
      <c r="F7398" s="230">
        <f t="shared" si="1346"/>
        <v>0</v>
      </c>
      <c r="G7398" s="232"/>
      <c r="I7398" s="283"/>
    </row>
    <row r="7399" spans="1:15">
      <c r="A7399" s="227" t="str">
        <f t="shared" si="1344"/>
        <v>-</v>
      </c>
      <c r="B7399" s="228"/>
      <c r="C7399" s="228"/>
      <c r="D7399" s="194"/>
      <c r="E7399" s="229">
        <f t="shared" si="1345"/>
        <v>0</v>
      </c>
      <c r="F7399" s="230">
        <f t="shared" si="1346"/>
        <v>0</v>
      </c>
      <c r="G7399" s="232"/>
      <c r="I7399" s="283"/>
    </row>
    <row r="7400" spans="1:15">
      <c r="A7400" s="227" t="str">
        <f t="shared" si="1344"/>
        <v>-</v>
      </c>
      <c r="B7400" s="228"/>
      <c r="C7400" s="228"/>
      <c r="D7400" s="194"/>
      <c r="E7400" s="229">
        <f t="shared" si="1345"/>
        <v>0</v>
      </c>
      <c r="F7400" s="230">
        <f t="shared" si="1346"/>
        <v>0</v>
      </c>
      <c r="G7400" s="232"/>
      <c r="I7400" s="283"/>
    </row>
    <row r="7401" spans="1:15">
      <c r="A7401" s="227" t="str">
        <f t="shared" si="1344"/>
        <v>-</v>
      </c>
      <c r="B7401" s="228"/>
      <c r="C7401" s="228"/>
      <c r="D7401" s="194"/>
      <c r="E7401" s="229">
        <f t="shared" si="1345"/>
        <v>0</v>
      </c>
      <c r="F7401" s="230">
        <f t="shared" si="1346"/>
        <v>0</v>
      </c>
      <c r="G7401" s="232"/>
      <c r="I7401" s="283"/>
    </row>
    <row r="7402" spans="1:15">
      <c r="A7402" s="227" t="str">
        <f t="shared" si="1344"/>
        <v>-</v>
      </c>
      <c r="B7402" s="228"/>
      <c r="C7402" s="228"/>
      <c r="D7402" s="194"/>
      <c r="E7402" s="229">
        <f t="shared" si="1345"/>
        <v>0</v>
      </c>
      <c r="F7402" s="230">
        <f t="shared" si="1346"/>
        <v>0</v>
      </c>
      <c r="G7402" s="232"/>
      <c r="I7402" s="283"/>
    </row>
    <row r="7403" spans="1:15">
      <c r="A7403" s="227" t="str">
        <f t="shared" si="1344"/>
        <v>-</v>
      </c>
      <c r="B7403" s="228"/>
      <c r="C7403" s="228"/>
      <c r="D7403" s="194"/>
      <c r="E7403" s="229">
        <f t="shared" si="1345"/>
        <v>0</v>
      </c>
      <c r="F7403" s="230">
        <f t="shared" si="1346"/>
        <v>0</v>
      </c>
      <c r="G7403" s="232"/>
      <c r="I7403" s="283"/>
    </row>
    <row r="7404" spans="1:15" ht="13.5" thickBot="1">
      <c r="A7404" s="234"/>
      <c r="B7404" s="456"/>
      <c r="C7404" s="235"/>
      <c r="D7404" s="237"/>
      <c r="E7404" s="237"/>
      <c r="F7404" s="238" t="s">
        <v>80</v>
      </c>
      <c r="G7404" s="239">
        <f>SUM(F7392:F7403)</f>
        <v>0</v>
      </c>
      <c r="I7404" s="326"/>
    </row>
    <row r="7405" spans="1:15" ht="13.5" thickTop="1">
      <c r="A7405" s="240" t="s">
        <v>67</v>
      </c>
      <c r="B7405" s="446"/>
      <c r="C7405" s="241"/>
      <c r="D7405" s="243"/>
      <c r="E7405" s="243"/>
      <c r="F7405" s="242"/>
      <c r="G7405" s="244"/>
      <c r="I7405" s="326"/>
    </row>
    <row r="7406" spans="1:15" s="220" customFormat="1" ht="26">
      <c r="A7406" s="245" t="s">
        <v>57</v>
      </c>
      <c r="B7406" s="455"/>
      <c r="C7406" s="247" t="s">
        <v>58</v>
      </c>
      <c r="D7406" s="316" t="s">
        <v>68</v>
      </c>
      <c r="E7406" s="248" t="s">
        <v>69</v>
      </c>
      <c r="F7406" s="249" t="s">
        <v>79</v>
      </c>
      <c r="G7406" s="250" t="s">
        <v>70</v>
      </c>
      <c r="I7406" s="325"/>
      <c r="J7406" s="226"/>
      <c r="O7406" s="296"/>
    </row>
    <row r="7407" spans="1:15">
      <c r="A7407" s="748" t="str">
        <f t="shared" ref="A7407:A7418" si="1347">IF(I7407=0,"",VLOOKUP(I7407,MATERIALES,2,FALSE))</f>
        <v/>
      </c>
      <c r="B7407" s="749"/>
      <c r="C7407" s="251" t="str">
        <f t="shared" ref="C7407:C7415" si="1348">IF(I7407=0,"",VLOOKUP(I7407,MATERIALES,3,FALSE))</f>
        <v/>
      </c>
      <c r="D7407" s="194"/>
      <c r="E7407" s="252">
        <f t="shared" ref="E7407:E7418" si="1349">IF(I7407=0,0,VLOOKUP(I7407,MATERIALES,4,FALSE))</f>
        <v>0</v>
      </c>
      <c r="F7407" s="230">
        <f>D7407*E7407</f>
        <v>0</v>
      </c>
      <c r="G7407" s="231"/>
      <c r="I7407" s="283"/>
    </row>
    <row r="7408" spans="1:15">
      <c r="A7408" s="748" t="str">
        <f t="shared" si="1347"/>
        <v/>
      </c>
      <c r="B7408" s="749"/>
      <c r="C7408" s="251" t="str">
        <f t="shared" si="1348"/>
        <v/>
      </c>
      <c r="D7408" s="194"/>
      <c r="E7408" s="252">
        <f t="shared" si="1349"/>
        <v>0</v>
      </c>
      <c r="F7408" s="230">
        <f t="shared" ref="F7408:F7418" si="1350">D7408*E7408</f>
        <v>0</v>
      </c>
      <c r="G7408" s="232"/>
      <c r="I7408" s="283"/>
    </row>
    <row r="7409" spans="1:9">
      <c r="A7409" s="748" t="str">
        <f t="shared" si="1347"/>
        <v/>
      </c>
      <c r="B7409" s="749"/>
      <c r="C7409" s="251" t="str">
        <f t="shared" si="1348"/>
        <v/>
      </c>
      <c r="D7409" s="194"/>
      <c r="E7409" s="252">
        <f t="shared" si="1349"/>
        <v>0</v>
      </c>
      <c r="F7409" s="230">
        <f t="shared" si="1350"/>
        <v>0</v>
      </c>
      <c r="G7409" s="232"/>
      <c r="I7409" s="283"/>
    </row>
    <row r="7410" spans="1:9">
      <c r="A7410" s="748" t="str">
        <f t="shared" si="1347"/>
        <v/>
      </c>
      <c r="B7410" s="749"/>
      <c r="C7410" s="251" t="str">
        <f t="shared" si="1348"/>
        <v/>
      </c>
      <c r="D7410" s="194"/>
      <c r="E7410" s="252">
        <f t="shared" si="1349"/>
        <v>0</v>
      </c>
      <c r="F7410" s="230">
        <f t="shared" si="1350"/>
        <v>0</v>
      </c>
      <c r="G7410" s="232"/>
      <c r="I7410" s="283"/>
    </row>
    <row r="7411" spans="1:9">
      <c r="A7411" s="748" t="str">
        <f t="shared" si="1347"/>
        <v/>
      </c>
      <c r="B7411" s="749"/>
      <c r="C7411" s="251" t="str">
        <f t="shared" si="1348"/>
        <v/>
      </c>
      <c r="D7411" s="194"/>
      <c r="E7411" s="252">
        <f t="shared" si="1349"/>
        <v>0</v>
      </c>
      <c r="F7411" s="230">
        <f t="shared" si="1350"/>
        <v>0</v>
      </c>
      <c r="G7411" s="232"/>
      <c r="I7411" s="283"/>
    </row>
    <row r="7412" spans="1:9">
      <c r="A7412" s="748" t="str">
        <f t="shared" si="1347"/>
        <v/>
      </c>
      <c r="B7412" s="749"/>
      <c r="C7412" s="251" t="str">
        <f t="shared" si="1348"/>
        <v/>
      </c>
      <c r="D7412" s="194"/>
      <c r="E7412" s="252">
        <f t="shared" si="1349"/>
        <v>0</v>
      </c>
      <c r="F7412" s="230">
        <f t="shared" si="1350"/>
        <v>0</v>
      </c>
      <c r="G7412" s="232"/>
      <c r="I7412" s="283"/>
    </row>
    <row r="7413" spans="1:9">
      <c r="A7413" s="748" t="str">
        <f t="shared" si="1347"/>
        <v/>
      </c>
      <c r="B7413" s="749"/>
      <c r="C7413" s="251" t="str">
        <f t="shared" si="1348"/>
        <v/>
      </c>
      <c r="D7413" s="194"/>
      <c r="E7413" s="252">
        <f t="shared" si="1349"/>
        <v>0</v>
      </c>
      <c r="F7413" s="230">
        <f t="shared" si="1350"/>
        <v>0</v>
      </c>
      <c r="G7413" s="232"/>
      <c r="I7413" s="283"/>
    </row>
    <row r="7414" spans="1:9">
      <c r="A7414" s="748" t="str">
        <f t="shared" si="1347"/>
        <v/>
      </c>
      <c r="B7414" s="749"/>
      <c r="C7414" s="251" t="str">
        <f t="shared" si="1348"/>
        <v/>
      </c>
      <c r="D7414" s="194"/>
      <c r="E7414" s="252">
        <f t="shared" si="1349"/>
        <v>0</v>
      </c>
      <c r="F7414" s="230">
        <f t="shared" si="1350"/>
        <v>0</v>
      </c>
      <c r="G7414" s="253"/>
      <c r="I7414" s="283"/>
    </row>
    <row r="7415" spans="1:9">
      <c r="A7415" s="748" t="str">
        <f t="shared" si="1347"/>
        <v/>
      </c>
      <c r="B7415" s="749"/>
      <c r="C7415" s="251" t="str">
        <f t="shared" si="1348"/>
        <v/>
      </c>
      <c r="D7415" s="194"/>
      <c r="E7415" s="252">
        <f t="shared" si="1349"/>
        <v>0</v>
      </c>
      <c r="F7415" s="230">
        <f t="shared" si="1350"/>
        <v>0</v>
      </c>
      <c r="G7415" s="232"/>
      <c r="I7415" s="283"/>
    </row>
    <row r="7416" spans="1:9">
      <c r="A7416" s="748" t="str">
        <f t="shared" si="1347"/>
        <v/>
      </c>
      <c r="B7416" s="749"/>
      <c r="C7416" s="251"/>
      <c r="D7416" s="194"/>
      <c r="E7416" s="252">
        <f t="shared" si="1349"/>
        <v>0</v>
      </c>
      <c r="F7416" s="230">
        <f t="shared" si="1350"/>
        <v>0</v>
      </c>
      <c r="G7416" s="232"/>
      <c r="I7416" s="283"/>
    </row>
    <row r="7417" spans="1:9">
      <c r="A7417" s="748" t="str">
        <f t="shared" si="1347"/>
        <v/>
      </c>
      <c r="B7417" s="749"/>
      <c r="C7417" s="251"/>
      <c r="D7417" s="194"/>
      <c r="E7417" s="252">
        <f t="shared" si="1349"/>
        <v>0</v>
      </c>
      <c r="F7417" s="230">
        <f t="shared" si="1350"/>
        <v>0</v>
      </c>
      <c r="G7417" s="232"/>
      <c r="I7417" s="283"/>
    </row>
    <row r="7418" spans="1:9">
      <c r="A7418" s="748" t="str">
        <f t="shared" si="1347"/>
        <v/>
      </c>
      <c r="B7418" s="749"/>
      <c r="C7418" s="251" t="str">
        <f t="shared" ref="C7418" si="1351">IF(I7418=0,"",VLOOKUP(I7418,MATERIALES,3,FALSE))</f>
        <v/>
      </c>
      <c r="D7418" s="194"/>
      <c r="E7418" s="252">
        <f t="shared" si="1349"/>
        <v>0</v>
      </c>
      <c r="F7418" s="230">
        <f t="shared" si="1350"/>
        <v>0</v>
      </c>
      <c r="G7418" s="233"/>
      <c r="I7418" s="283"/>
    </row>
    <row r="7419" spans="1:9" ht="26.25" customHeight="1" thickBot="1">
      <c r="A7419" s="214"/>
      <c r="B7419" s="438"/>
      <c r="C7419" s="215"/>
      <c r="D7419" s="217"/>
      <c r="E7419" s="254"/>
      <c r="F7419" s="255" t="s">
        <v>81</v>
      </c>
      <c r="G7419" s="253">
        <f>ROUND(SUM(F7407:F7418),0)</f>
        <v>0</v>
      </c>
      <c r="I7419" s="326"/>
    </row>
    <row r="7420" spans="1:9" ht="14" thickTop="1" thickBot="1">
      <c r="A7420" s="256" t="s">
        <v>72</v>
      </c>
      <c r="B7420" s="445"/>
      <c r="C7420" s="257"/>
      <c r="D7420" s="259"/>
      <c r="E7420" s="259"/>
      <c r="F7420" s="258"/>
      <c r="G7420" s="260"/>
      <c r="I7420" s="326"/>
    </row>
    <row r="7421" spans="1:9" ht="13.5" thickTop="1">
      <c r="A7421" s="245" t="s">
        <v>57</v>
      </c>
      <c r="B7421" s="455"/>
      <c r="C7421" s="248" t="s">
        <v>71</v>
      </c>
      <c r="D7421" s="316" t="s">
        <v>75</v>
      </c>
      <c r="E7421" s="248" t="s">
        <v>98</v>
      </c>
      <c r="F7421" s="249" t="s">
        <v>79</v>
      </c>
      <c r="G7421" s="250" t="s">
        <v>70</v>
      </c>
      <c r="I7421" s="326"/>
    </row>
    <row r="7422" spans="1:9">
      <c r="A7422" s="748" t="str">
        <f>IF(I7422=0,"",VLOOKUP(I7422,EQUIPOS,2,FALSE))</f>
        <v/>
      </c>
      <c r="B7422" s="749"/>
      <c r="C7422" s="195"/>
      <c r="D7422" s="194"/>
      <c r="E7422" s="252">
        <f>IF(I7422=0,0,VLOOKUP(I7422,EQUIPOS,4,FALSE))</f>
        <v>0</v>
      </c>
      <c r="F7422" s="230">
        <f>C7422*D7422*E7422</f>
        <v>0</v>
      </c>
      <c r="G7422" s="231"/>
      <c r="I7422" s="283"/>
    </row>
    <row r="7423" spans="1:9">
      <c r="A7423" s="748" t="str">
        <f>IF(I7423=0,"",VLOOKUP(I7423,EQUIPOS,2,FALSE))</f>
        <v/>
      </c>
      <c r="B7423" s="749"/>
      <c r="C7423" s="195"/>
      <c r="D7423" s="194"/>
      <c r="E7423" s="252">
        <f>IF(I7423=0,0,VLOOKUP(I7423,EQUIPOS,4,FALSE))</f>
        <v>0</v>
      </c>
      <c r="F7423" s="230">
        <f t="shared" ref="F7423:F7426" si="1352">C7423*D7423*E7423</f>
        <v>0</v>
      </c>
      <c r="G7423" s="232"/>
      <c r="I7423" s="283"/>
    </row>
    <row r="7424" spans="1:9">
      <c r="A7424" s="748" t="str">
        <f>IF(I7424=0,"",VLOOKUP(I7424,EQUIPOS,2,FALSE))</f>
        <v/>
      </c>
      <c r="B7424" s="749"/>
      <c r="C7424" s="195"/>
      <c r="D7424" s="194"/>
      <c r="E7424" s="252">
        <f>IF(I7424=0,0,VLOOKUP(I7424,EQUIPOS,4,FALSE))</f>
        <v>0</v>
      </c>
      <c r="F7424" s="230">
        <f t="shared" si="1352"/>
        <v>0</v>
      </c>
      <c r="G7424" s="232"/>
      <c r="I7424" s="283"/>
    </row>
    <row r="7425" spans="1:9">
      <c r="A7425" s="748" t="str">
        <f>IF(I7425=0,"",VLOOKUP(I7425,EQUIPOS,2,FALSE))</f>
        <v/>
      </c>
      <c r="B7425" s="749"/>
      <c r="C7425" s="195"/>
      <c r="D7425" s="194"/>
      <c r="E7425" s="252">
        <f>IF(I7425=0,0,VLOOKUP(I7425,EQUIPOS,4,FALSE))</f>
        <v>0</v>
      </c>
      <c r="F7425" s="230">
        <f t="shared" si="1352"/>
        <v>0</v>
      </c>
      <c r="G7425" s="232"/>
      <c r="I7425" s="283"/>
    </row>
    <row r="7426" spans="1:9">
      <c r="A7426" s="748" t="str">
        <f>IF(I7426=0,"",VLOOKUP(I7426,EQUIPOS,2,FALSE))</f>
        <v/>
      </c>
      <c r="B7426" s="749"/>
      <c r="C7426" s="195"/>
      <c r="D7426" s="194"/>
      <c r="E7426" s="252">
        <f>IF(I7426=0,0,VLOOKUP(I7426,EQUIPOS,4,FALSE))</f>
        <v>0</v>
      </c>
      <c r="F7426" s="230">
        <f t="shared" si="1352"/>
        <v>0</v>
      </c>
      <c r="G7426" s="233"/>
      <c r="I7426" s="283"/>
    </row>
    <row r="7427" spans="1:9" ht="30.75" customHeight="1" thickBot="1">
      <c r="A7427" s="234"/>
      <c r="B7427" s="456"/>
      <c r="C7427" s="235"/>
      <c r="D7427" s="237"/>
      <c r="E7427" s="261"/>
      <c r="F7427" s="238" t="s">
        <v>82</v>
      </c>
      <c r="G7427" s="262">
        <f>ROUND(SUM(F7422:F7426),0)</f>
        <v>0</v>
      </c>
      <c r="I7427" s="326"/>
    </row>
    <row r="7428" spans="1:9" ht="13.5" thickTop="1">
      <c r="A7428" s="240" t="s">
        <v>73</v>
      </c>
      <c r="B7428" s="446"/>
      <c r="C7428" s="241"/>
      <c r="D7428" s="243"/>
      <c r="E7428" s="243"/>
      <c r="F7428" s="242"/>
      <c r="G7428" s="244"/>
      <c r="I7428" s="326"/>
    </row>
    <row r="7429" spans="1:9" ht="26">
      <c r="A7429" s="245" t="s">
        <v>57</v>
      </c>
      <c r="B7429" s="454" t="s">
        <v>58</v>
      </c>
      <c r="C7429" s="247" t="s">
        <v>68</v>
      </c>
      <c r="D7429" s="316" t="s">
        <v>74</v>
      </c>
      <c r="E7429" s="248" t="s">
        <v>69</v>
      </c>
      <c r="F7429" s="249" t="s">
        <v>79</v>
      </c>
      <c r="G7429" s="250" t="s">
        <v>70</v>
      </c>
      <c r="H7429" s="220"/>
      <c r="I7429" s="325"/>
    </row>
    <row r="7430" spans="1:9">
      <c r="A7430" s="263" t="str">
        <f t="shared" ref="A7430:A7441" si="1353">IF(I7430=0,"",VLOOKUP(I7430,MANOOBRA,2,FALSE))</f>
        <v/>
      </c>
      <c r="B7430" s="444" t="str">
        <f t="shared" ref="B7430:B7441" si="1354">IF(I7430=0,"",VLOOKUP(I7430,MANOOBRA,3,FALSE))</f>
        <v/>
      </c>
      <c r="C7430" s="195"/>
      <c r="D7430" s="466"/>
      <c r="E7430" s="252">
        <f t="shared" ref="E7430:E7441" si="1355">IF(I7430=0,0,VLOOKUP(I7430,MANOOBRA,4,FALSE))</f>
        <v>0</v>
      </c>
      <c r="F7430" s="230">
        <f>IF(D7430=0,0,C7430*E7430/D7430)</f>
        <v>0</v>
      </c>
      <c r="G7430" s="231"/>
      <c r="I7430" s="283"/>
    </row>
    <row r="7431" spans="1:9">
      <c r="A7431" s="263" t="str">
        <f t="shared" si="1353"/>
        <v/>
      </c>
      <c r="B7431" s="444" t="str">
        <f t="shared" si="1354"/>
        <v/>
      </c>
      <c r="C7431" s="195"/>
      <c r="D7431" s="466"/>
      <c r="E7431" s="252">
        <f t="shared" si="1355"/>
        <v>0</v>
      </c>
      <c r="F7431" s="230">
        <f t="shared" ref="F7431:F7441" si="1356">IF(D7431=0,0,C7431*E7431/D7431)</f>
        <v>0</v>
      </c>
      <c r="G7431" s="232"/>
      <c r="I7431" s="283"/>
    </row>
    <row r="7432" spans="1:9">
      <c r="A7432" s="263" t="str">
        <f t="shared" si="1353"/>
        <v/>
      </c>
      <c r="B7432" s="444" t="str">
        <f t="shared" si="1354"/>
        <v/>
      </c>
      <c r="C7432" s="195"/>
      <c r="D7432" s="309"/>
      <c r="E7432" s="252">
        <f t="shared" si="1355"/>
        <v>0</v>
      </c>
      <c r="F7432" s="230">
        <f t="shared" si="1356"/>
        <v>0</v>
      </c>
      <c r="G7432" s="232"/>
      <c r="I7432" s="283"/>
    </row>
    <row r="7433" spans="1:9">
      <c r="A7433" s="263" t="str">
        <f t="shared" si="1353"/>
        <v/>
      </c>
      <c r="B7433" s="444" t="str">
        <f t="shared" si="1354"/>
        <v/>
      </c>
      <c r="C7433" s="195"/>
      <c r="D7433" s="195"/>
      <c r="E7433" s="252">
        <f t="shared" si="1355"/>
        <v>0</v>
      </c>
      <c r="F7433" s="230">
        <f t="shared" si="1356"/>
        <v>0</v>
      </c>
      <c r="G7433" s="232"/>
      <c r="I7433" s="283"/>
    </row>
    <row r="7434" spans="1:9">
      <c r="A7434" s="263" t="str">
        <f t="shared" si="1353"/>
        <v/>
      </c>
      <c r="B7434" s="444" t="str">
        <f t="shared" si="1354"/>
        <v/>
      </c>
      <c r="C7434" s="195"/>
      <c r="D7434" s="195"/>
      <c r="E7434" s="252">
        <f t="shared" si="1355"/>
        <v>0</v>
      </c>
      <c r="F7434" s="230">
        <f t="shared" si="1356"/>
        <v>0</v>
      </c>
      <c r="G7434" s="232"/>
      <c r="I7434" s="283"/>
    </row>
    <row r="7435" spans="1:9">
      <c r="A7435" s="263" t="str">
        <f t="shared" si="1353"/>
        <v/>
      </c>
      <c r="B7435" s="444" t="str">
        <f t="shared" si="1354"/>
        <v/>
      </c>
      <c r="C7435" s="195"/>
      <c r="D7435" s="195"/>
      <c r="E7435" s="252">
        <f t="shared" si="1355"/>
        <v>0</v>
      </c>
      <c r="F7435" s="230">
        <f t="shared" si="1356"/>
        <v>0</v>
      </c>
      <c r="G7435" s="232"/>
      <c r="I7435" s="283"/>
    </row>
    <row r="7436" spans="1:9">
      <c r="A7436" s="263" t="str">
        <f t="shared" si="1353"/>
        <v/>
      </c>
      <c r="B7436" s="444" t="str">
        <f t="shared" si="1354"/>
        <v/>
      </c>
      <c r="C7436" s="195"/>
      <c r="D7436" s="195"/>
      <c r="E7436" s="252">
        <f t="shared" si="1355"/>
        <v>0</v>
      </c>
      <c r="F7436" s="230">
        <f t="shared" si="1356"/>
        <v>0</v>
      </c>
      <c r="G7436" s="232"/>
      <c r="I7436" s="283"/>
    </row>
    <row r="7437" spans="1:9">
      <c r="A7437" s="263" t="str">
        <f t="shared" si="1353"/>
        <v/>
      </c>
      <c r="B7437" s="444" t="str">
        <f t="shared" si="1354"/>
        <v/>
      </c>
      <c r="C7437" s="195"/>
      <c r="D7437" s="195"/>
      <c r="E7437" s="252">
        <f t="shared" si="1355"/>
        <v>0</v>
      </c>
      <c r="F7437" s="230">
        <f t="shared" si="1356"/>
        <v>0</v>
      </c>
      <c r="G7437" s="232"/>
      <c r="I7437" s="283"/>
    </row>
    <row r="7438" spans="1:9">
      <c r="A7438" s="263" t="str">
        <f t="shared" si="1353"/>
        <v/>
      </c>
      <c r="B7438" s="444" t="str">
        <f t="shared" si="1354"/>
        <v/>
      </c>
      <c r="C7438" s="195"/>
      <c r="D7438" s="195"/>
      <c r="E7438" s="252">
        <f t="shared" si="1355"/>
        <v>0</v>
      </c>
      <c r="F7438" s="230">
        <f t="shared" si="1356"/>
        <v>0</v>
      </c>
      <c r="G7438" s="232"/>
      <c r="I7438" s="283"/>
    </row>
    <row r="7439" spans="1:9">
      <c r="A7439" s="263" t="str">
        <f t="shared" si="1353"/>
        <v/>
      </c>
      <c r="B7439" s="444" t="str">
        <f t="shared" si="1354"/>
        <v/>
      </c>
      <c r="C7439" s="195"/>
      <c r="D7439" s="195"/>
      <c r="E7439" s="252">
        <f t="shared" si="1355"/>
        <v>0</v>
      </c>
      <c r="F7439" s="230">
        <f t="shared" si="1356"/>
        <v>0</v>
      </c>
      <c r="G7439" s="232"/>
      <c r="I7439" s="283"/>
    </row>
    <row r="7440" spans="1:9">
      <c r="A7440" s="263" t="str">
        <f t="shared" si="1353"/>
        <v/>
      </c>
      <c r="B7440" s="444" t="str">
        <f t="shared" si="1354"/>
        <v/>
      </c>
      <c r="C7440" s="195"/>
      <c r="D7440" s="195"/>
      <c r="E7440" s="252">
        <f t="shared" si="1355"/>
        <v>0</v>
      </c>
      <c r="F7440" s="230">
        <f t="shared" si="1356"/>
        <v>0</v>
      </c>
      <c r="G7440" s="232"/>
      <c r="I7440" s="283"/>
    </row>
    <row r="7441" spans="1:16">
      <c r="A7441" s="263" t="str">
        <f t="shared" si="1353"/>
        <v/>
      </c>
      <c r="B7441" s="444" t="str">
        <f t="shared" si="1354"/>
        <v/>
      </c>
      <c r="C7441" s="195"/>
      <c r="D7441" s="195"/>
      <c r="E7441" s="252">
        <f t="shared" si="1355"/>
        <v>0</v>
      </c>
      <c r="F7441" s="230">
        <f t="shared" si="1356"/>
        <v>0</v>
      </c>
      <c r="G7441" s="233"/>
      <c r="I7441" s="283"/>
    </row>
    <row r="7442" spans="1:16" ht="31.5" customHeight="1" thickBot="1">
      <c r="A7442" s="234"/>
      <c r="B7442" s="456"/>
      <c r="C7442" s="235"/>
      <c r="D7442" s="237"/>
      <c r="E7442" s="237"/>
      <c r="F7442" s="238" t="s">
        <v>83</v>
      </c>
      <c r="G7442" s="262">
        <f>ROUND(SUM(F7430:F7441),0)</f>
        <v>0</v>
      </c>
      <c r="I7442" s="326"/>
    </row>
    <row r="7443" spans="1:16" ht="13.5" thickTop="1">
      <c r="A7443" s="186" t="s">
        <v>76</v>
      </c>
      <c r="B7443" s="446"/>
      <c r="C7443" s="241"/>
      <c r="D7443" s="243"/>
      <c r="E7443" s="243"/>
      <c r="F7443" s="242"/>
      <c r="G7443" s="244"/>
      <c r="I7443" s="326"/>
    </row>
    <row r="7444" spans="1:16">
      <c r="A7444" s="245" t="s">
        <v>57</v>
      </c>
      <c r="B7444" s="455"/>
      <c r="C7444" s="246"/>
      <c r="D7444" s="317"/>
      <c r="E7444" s="248" t="s">
        <v>77</v>
      </c>
      <c r="F7444" s="249" t="s">
        <v>78</v>
      </c>
      <c r="G7444" s="264" t="s">
        <v>77</v>
      </c>
      <c r="H7444" s="220"/>
      <c r="I7444" s="325"/>
    </row>
    <row r="7445" spans="1:16">
      <c r="A7445" s="185" t="s">
        <v>87</v>
      </c>
      <c r="B7445" s="453"/>
      <c r="C7445" s="265"/>
      <c r="D7445" s="318"/>
      <c r="E7445" s="229">
        <f>ROUND(SUM(G7404,G7419,G7427,G7442),2)</f>
        <v>0</v>
      </c>
      <c r="F7445" s="266">
        <f>A</f>
        <v>0</v>
      </c>
      <c r="G7445" s="267">
        <f>E7445*F7445</f>
        <v>0</v>
      </c>
      <c r="I7445" s="326"/>
    </row>
    <row r="7446" spans="1:16">
      <c r="A7446" s="185" t="s">
        <v>85</v>
      </c>
      <c r="B7446" s="453"/>
      <c r="C7446" s="265"/>
      <c r="D7446" s="318"/>
      <c r="E7446" s="229">
        <f>SUM(G7404,G7419,G7427,G7442)</f>
        <v>0</v>
      </c>
      <c r="F7446" s="266">
        <f>I</f>
        <v>0</v>
      </c>
      <c r="G7446" s="267">
        <f>E7446*F7446</f>
        <v>0</v>
      </c>
      <c r="I7446" s="326"/>
    </row>
    <row r="7447" spans="1:16">
      <c r="A7447" s="185" t="s">
        <v>86</v>
      </c>
      <c r="B7447" s="453"/>
      <c r="C7447" s="265"/>
      <c r="D7447" s="318"/>
      <c r="E7447" s="229">
        <f>SUM(G7404,G7419,G7427,G7442)</f>
        <v>0</v>
      </c>
      <c r="F7447" s="266">
        <f>U</f>
        <v>0</v>
      </c>
      <c r="G7447" s="267">
        <f>E7447*F7447</f>
        <v>0</v>
      </c>
      <c r="I7447" s="326"/>
    </row>
    <row r="7448" spans="1:16" ht="33" customHeight="1" thickBot="1">
      <c r="A7448" s="234"/>
      <c r="B7448" s="456"/>
      <c r="C7448" s="235"/>
      <c r="D7448" s="237"/>
      <c r="E7448" s="237"/>
      <c r="F7448" s="268" t="s">
        <v>84</v>
      </c>
      <c r="G7448" s="262">
        <f>SUM(G7445:G7447)</f>
        <v>0</v>
      </c>
      <c r="I7448" s="326"/>
      <c r="J7448" s="295"/>
      <c r="K7448" s="296"/>
      <c r="L7448" s="296"/>
      <c r="M7448" s="296"/>
      <c r="N7448" s="296"/>
      <c r="O7448" s="296"/>
    </row>
    <row r="7449" spans="1:16" s="211" customFormat="1" ht="14" thickTop="1" thickBot="1">
      <c r="A7449" s="269"/>
      <c r="B7449" s="443"/>
      <c r="C7449" s="270"/>
      <c r="D7449" s="319"/>
      <c r="E7449" s="271" t="s">
        <v>89</v>
      </c>
      <c r="F7449" s="272"/>
      <c r="G7449" s="273">
        <f>ROUND(SUM(G7404,G7419,G7427,G7442,G7448),0)</f>
        <v>0</v>
      </c>
      <c r="I7449" s="327"/>
      <c r="J7449" s="212" t="str">
        <f>B7388</f>
        <v>18,18</v>
      </c>
      <c r="K7449" s="274">
        <f>E7445</f>
        <v>0</v>
      </c>
      <c r="L7449" s="294">
        <f>G7445</f>
        <v>0</v>
      </c>
      <c r="M7449" s="294">
        <f>G7446</f>
        <v>0</v>
      </c>
      <c r="N7449" s="294">
        <f>G7447</f>
        <v>0</v>
      </c>
      <c r="O7449" s="299">
        <f>SUM(K7449:N7449)</f>
        <v>0</v>
      </c>
      <c r="P7449" s="294"/>
    </row>
    <row r="7450" spans="1:16" ht="13.5" thickTop="1">
      <c r="A7450" s="275" t="s">
        <v>97</v>
      </c>
      <c r="B7450" s="438"/>
      <c r="C7450" s="215"/>
      <c r="D7450" s="217"/>
      <c r="E7450" s="217"/>
      <c r="F7450" s="216"/>
      <c r="G7450" s="219"/>
      <c r="I7450" s="326"/>
      <c r="P7450" s="294"/>
    </row>
    <row r="7451" spans="1:16">
      <c r="A7451" s="275"/>
      <c r="B7451" s="452"/>
      <c r="C7451" s="276"/>
      <c r="D7451" s="320"/>
      <c r="E7451" s="217"/>
      <c r="F7451" s="216"/>
      <c r="G7451" s="277">
        <f ca="1">TODAY()</f>
        <v>44839</v>
      </c>
      <c r="I7451" s="326"/>
      <c r="P7451" s="294"/>
    </row>
    <row r="7452" spans="1:16" ht="13.5" thickBot="1">
      <c r="A7452" s="234"/>
      <c r="B7452" s="456"/>
      <c r="C7452" s="235"/>
      <c r="D7452" s="237"/>
      <c r="E7452" s="237"/>
      <c r="F7452" s="236"/>
      <c r="G7452" s="278"/>
      <c r="I7452" s="326"/>
      <c r="P7452" s="294"/>
    </row>
    <row r="7453" spans="1:16" ht="13.5" thickTop="1">
      <c r="A7453" s="215"/>
      <c r="B7453" s="438"/>
      <c r="C7453" s="215"/>
      <c r="D7453" s="217"/>
      <c r="E7453" s="217"/>
      <c r="F7453" s="216"/>
      <c r="G7453" s="216"/>
      <c r="I7453" s="434"/>
      <c r="P7453" s="294"/>
    </row>
    <row r="7454" spans="1:16" s="199" customFormat="1">
      <c r="A7454" s="196" t="s">
        <v>109</v>
      </c>
      <c r="B7454" s="458"/>
      <c r="C7454" s="196"/>
      <c r="D7454" s="198"/>
      <c r="E7454" s="198"/>
      <c r="F7454" s="197"/>
      <c r="G7454" s="197"/>
      <c r="I7454" s="321"/>
      <c r="J7454" s="200"/>
      <c r="O7454" s="297"/>
    </row>
    <row r="7455" spans="1:16" s="199" customFormat="1">
      <c r="A7455" s="196" t="str">
        <f>CONCATENATE('Prestaciones y AIU'!A7129," ANALISIS DE PRECIOS UNITARIOS")</f>
        <v xml:space="preserve"> ANALISIS DE PRECIOS UNITARIOS</v>
      </c>
      <c r="B7455" s="458"/>
      <c r="C7455" s="196"/>
      <c r="D7455" s="198"/>
      <c r="E7455" s="198"/>
      <c r="F7455" s="197"/>
      <c r="G7455" s="197"/>
      <c r="I7455" s="321"/>
      <c r="J7455" s="200"/>
      <c r="O7455" s="297"/>
    </row>
    <row r="7456" spans="1:16" s="199" customFormat="1">
      <c r="A7456" s="196" t="str">
        <f>Objeto_LIC</f>
        <v>OPTIMIZACION DEL SISTEMA DE ABASTECIMIENTO (ADUCCION, PRETRATAMIENTO Y CONDUCCION) DEL MUNICPIO DE TAME, DEPARTAMENTO DE ARAUCA</v>
      </c>
      <c r="B7456" s="458"/>
      <c r="C7456" s="196"/>
      <c r="D7456" s="198"/>
      <c r="E7456" s="198"/>
      <c r="F7456" s="197"/>
      <c r="G7456" s="197"/>
      <c r="I7456" s="321"/>
      <c r="J7456" s="200"/>
      <c r="O7456" s="297"/>
    </row>
    <row r="7457" spans="1:15" s="199" customFormat="1">
      <c r="A7457" s="196"/>
      <c r="B7457" s="458"/>
      <c r="C7457" s="196"/>
      <c r="D7457" s="198"/>
      <c r="E7457" s="198"/>
      <c r="F7457" s="197"/>
      <c r="G7457" s="197"/>
      <c r="I7457" s="321"/>
      <c r="J7457" s="200"/>
      <c r="O7457" s="297"/>
    </row>
    <row r="7458" spans="1:15" ht="13.5" thickBot="1">
      <c r="A7458" s="201"/>
      <c r="B7458" s="448"/>
      <c r="C7458" s="201"/>
      <c r="D7458" s="203"/>
      <c r="E7458" s="203"/>
      <c r="F7458" s="202"/>
      <c r="G7458" s="202"/>
    </row>
    <row r="7459" spans="1:15" s="211" customFormat="1" ht="13.5" thickTop="1">
      <c r="A7459" s="206"/>
      <c r="B7459" s="457"/>
      <c r="C7459" s="207"/>
      <c r="D7459" s="209"/>
      <c r="E7459" s="209"/>
      <c r="F7459" s="208"/>
      <c r="G7459" s="210" t="s">
        <v>110</v>
      </c>
      <c r="I7459" s="323"/>
      <c r="J7459" s="212"/>
      <c r="O7459" s="297"/>
    </row>
    <row r="7460" spans="1:15" ht="12.75" customHeight="1">
      <c r="A7460" s="213" t="s">
        <v>62</v>
      </c>
      <c r="B7460" s="750">
        <f>Proponente</f>
        <v>0</v>
      </c>
      <c r="C7460" s="750"/>
      <c r="D7460" s="750"/>
      <c r="E7460" s="750"/>
      <c r="F7460" s="750"/>
      <c r="G7460" s="751"/>
    </row>
    <row r="7461" spans="1:15" ht="12.75" customHeight="1">
      <c r="A7461" s="213" t="s">
        <v>63</v>
      </c>
      <c r="B7461" s="470">
        <v>19.100000000000001</v>
      </c>
      <c r="C7461" s="750" t="e">
        <f>VLOOKUP(B7461,Presupuesto!$A$4:$B$106,2,FALSE)</f>
        <v>#N/A</v>
      </c>
      <c r="D7461" s="750"/>
      <c r="E7461" s="750"/>
      <c r="F7461" s="750"/>
      <c r="G7461" s="751"/>
    </row>
    <row r="7462" spans="1:15">
      <c r="A7462" s="214"/>
      <c r="B7462" s="438"/>
      <c r="C7462" s="215"/>
      <c r="D7462" s="217"/>
      <c r="E7462" s="217"/>
      <c r="F7462" s="218" t="s">
        <v>88</v>
      </c>
      <c r="G7462" s="750" t="str">
        <f ca="1">LOOKUP('U-P1'!B7461,Presupuesto!$1:$1048576,Presupuesto!$C$1:$C$105)</f>
        <v>ML</v>
      </c>
      <c r="H7462" s="750"/>
      <c r="I7462" s="750"/>
      <c r="J7462" s="750"/>
      <c r="K7462" s="751"/>
    </row>
    <row r="7463" spans="1:15" ht="13.5" thickBot="1">
      <c r="A7463" s="213" t="s">
        <v>64</v>
      </c>
      <c r="B7463" s="438"/>
      <c r="C7463" s="215"/>
      <c r="D7463" s="217"/>
      <c r="E7463" s="217"/>
      <c r="F7463" s="216"/>
      <c r="G7463" s="219"/>
      <c r="I7463" s="324"/>
      <c r="J7463" s="295"/>
      <c r="K7463" s="296"/>
      <c r="L7463" s="296"/>
      <c r="M7463" s="296"/>
      <c r="N7463" s="296"/>
      <c r="O7463" s="296"/>
    </row>
    <row r="7464" spans="1:15" s="220" customFormat="1" ht="13.5" thickTop="1">
      <c r="A7464" s="221" t="s">
        <v>57</v>
      </c>
      <c r="B7464" s="447" t="s">
        <v>65</v>
      </c>
      <c r="C7464" s="222" t="s">
        <v>66</v>
      </c>
      <c r="D7464" s="223" t="s">
        <v>74</v>
      </c>
      <c r="E7464" s="224" t="s">
        <v>100</v>
      </c>
      <c r="F7464" s="224" t="s">
        <v>79</v>
      </c>
      <c r="G7464" s="225" t="s">
        <v>70</v>
      </c>
      <c r="I7464" s="325"/>
      <c r="J7464" s="226"/>
      <c r="O7464" s="296"/>
    </row>
    <row r="7465" spans="1:15">
      <c r="A7465" s="227" t="str">
        <f t="shared" ref="A7465:A7476" si="1357">IF(I7465=0,"-",VLOOKUP(I7465,EQUIPOS,2,FALSE))</f>
        <v>-</v>
      </c>
      <c r="B7465" s="228"/>
      <c r="C7465" s="228"/>
      <c r="D7465" s="194"/>
      <c r="E7465" s="229">
        <f t="shared" ref="E7465:E7476" si="1358">IF(I7465=0,0,VLOOKUP(I7465,EQUIPOS,4,FALSE))</f>
        <v>0</v>
      </c>
      <c r="F7465" s="230">
        <f t="shared" ref="F7465:F7476" si="1359">IF(D7465=0,0,E7465/D7465)</f>
        <v>0</v>
      </c>
      <c r="G7465" s="231"/>
      <c r="I7465" s="283"/>
    </row>
    <row r="7466" spans="1:15">
      <c r="A7466" s="227" t="str">
        <f t="shared" si="1357"/>
        <v>-</v>
      </c>
      <c r="B7466" s="228"/>
      <c r="C7466" s="228"/>
      <c r="D7466" s="194"/>
      <c r="E7466" s="229">
        <f t="shared" si="1358"/>
        <v>0</v>
      </c>
      <c r="F7466" s="230">
        <f t="shared" si="1359"/>
        <v>0</v>
      </c>
      <c r="G7466" s="232"/>
      <c r="I7466" s="283"/>
    </row>
    <row r="7467" spans="1:15">
      <c r="A7467" s="227" t="str">
        <f t="shared" si="1357"/>
        <v>-</v>
      </c>
      <c r="B7467" s="228"/>
      <c r="C7467" s="228"/>
      <c r="D7467" s="194"/>
      <c r="E7467" s="229">
        <f t="shared" si="1358"/>
        <v>0</v>
      </c>
      <c r="F7467" s="230">
        <f t="shared" si="1359"/>
        <v>0</v>
      </c>
      <c r="G7467" s="232"/>
      <c r="I7467" s="283"/>
    </row>
    <row r="7468" spans="1:15">
      <c r="A7468" s="227" t="str">
        <f t="shared" si="1357"/>
        <v>-</v>
      </c>
      <c r="B7468" s="228"/>
      <c r="C7468" s="228"/>
      <c r="D7468" s="194"/>
      <c r="E7468" s="229">
        <f t="shared" si="1358"/>
        <v>0</v>
      </c>
      <c r="F7468" s="230">
        <f t="shared" si="1359"/>
        <v>0</v>
      </c>
      <c r="G7468" s="232"/>
      <c r="I7468" s="283"/>
    </row>
    <row r="7469" spans="1:15">
      <c r="A7469" s="227" t="str">
        <f t="shared" si="1357"/>
        <v>-</v>
      </c>
      <c r="B7469" s="228"/>
      <c r="C7469" s="228"/>
      <c r="D7469" s="194"/>
      <c r="E7469" s="229">
        <f t="shared" si="1358"/>
        <v>0</v>
      </c>
      <c r="F7469" s="230">
        <f t="shared" si="1359"/>
        <v>0</v>
      </c>
      <c r="G7469" s="232"/>
      <c r="I7469" s="283"/>
    </row>
    <row r="7470" spans="1:15">
      <c r="A7470" s="227" t="str">
        <f t="shared" si="1357"/>
        <v>-</v>
      </c>
      <c r="B7470" s="228"/>
      <c r="C7470" s="228"/>
      <c r="D7470" s="194"/>
      <c r="E7470" s="229">
        <f t="shared" si="1358"/>
        <v>0</v>
      </c>
      <c r="F7470" s="230">
        <f t="shared" si="1359"/>
        <v>0</v>
      </c>
      <c r="G7470" s="232"/>
      <c r="I7470" s="283"/>
    </row>
    <row r="7471" spans="1:15">
      <c r="A7471" s="227" t="str">
        <f t="shared" si="1357"/>
        <v>-</v>
      </c>
      <c r="B7471" s="228"/>
      <c r="C7471" s="228"/>
      <c r="D7471" s="194"/>
      <c r="E7471" s="229">
        <f t="shared" si="1358"/>
        <v>0</v>
      </c>
      <c r="F7471" s="230">
        <f t="shared" si="1359"/>
        <v>0</v>
      </c>
      <c r="G7471" s="232"/>
      <c r="I7471" s="283"/>
    </row>
    <row r="7472" spans="1:15">
      <c r="A7472" s="227" t="str">
        <f t="shared" si="1357"/>
        <v>-</v>
      </c>
      <c r="B7472" s="228"/>
      <c r="C7472" s="228"/>
      <c r="D7472" s="194"/>
      <c r="E7472" s="229">
        <f t="shared" si="1358"/>
        <v>0</v>
      </c>
      <c r="F7472" s="230">
        <f t="shared" si="1359"/>
        <v>0</v>
      </c>
      <c r="G7472" s="232"/>
      <c r="I7472" s="283"/>
    </row>
    <row r="7473" spans="1:15">
      <c r="A7473" s="227" t="str">
        <f t="shared" si="1357"/>
        <v>-</v>
      </c>
      <c r="B7473" s="228"/>
      <c r="C7473" s="228"/>
      <c r="D7473" s="194"/>
      <c r="E7473" s="229">
        <f t="shared" si="1358"/>
        <v>0</v>
      </c>
      <c r="F7473" s="230">
        <f t="shared" si="1359"/>
        <v>0</v>
      </c>
      <c r="G7473" s="232"/>
      <c r="I7473" s="283"/>
    </row>
    <row r="7474" spans="1:15">
      <c r="A7474" s="227" t="str">
        <f t="shared" si="1357"/>
        <v>-</v>
      </c>
      <c r="B7474" s="228"/>
      <c r="C7474" s="228"/>
      <c r="D7474" s="194"/>
      <c r="E7474" s="229">
        <f t="shared" si="1358"/>
        <v>0</v>
      </c>
      <c r="F7474" s="230">
        <f t="shared" si="1359"/>
        <v>0</v>
      </c>
      <c r="G7474" s="232"/>
      <c r="I7474" s="283"/>
    </row>
    <row r="7475" spans="1:15">
      <c r="A7475" s="227" t="str">
        <f t="shared" si="1357"/>
        <v>-</v>
      </c>
      <c r="B7475" s="228"/>
      <c r="C7475" s="228"/>
      <c r="D7475" s="194"/>
      <c r="E7475" s="229">
        <f t="shared" si="1358"/>
        <v>0</v>
      </c>
      <c r="F7475" s="230">
        <f t="shared" si="1359"/>
        <v>0</v>
      </c>
      <c r="G7475" s="232"/>
      <c r="I7475" s="283"/>
    </row>
    <row r="7476" spans="1:15">
      <c r="A7476" s="227" t="str">
        <f t="shared" si="1357"/>
        <v>-</v>
      </c>
      <c r="B7476" s="228"/>
      <c r="C7476" s="228"/>
      <c r="D7476" s="194"/>
      <c r="E7476" s="229">
        <f t="shared" si="1358"/>
        <v>0</v>
      </c>
      <c r="F7476" s="230">
        <f t="shared" si="1359"/>
        <v>0</v>
      </c>
      <c r="G7476" s="232"/>
      <c r="I7476" s="283"/>
    </row>
    <row r="7477" spans="1:15" ht="13.5" thickBot="1">
      <c r="A7477" s="234"/>
      <c r="B7477" s="456"/>
      <c r="C7477" s="235"/>
      <c r="D7477" s="237"/>
      <c r="E7477" s="237"/>
      <c r="F7477" s="238" t="s">
        <v>80</v>
      </c>
      <c r="G7477" s="239">
        <f>ROUND(SUM(F7465:F7476),0)</f>
        <v>0</v>
      </c>
      <c r="I7477" s="326"/>
    </row>
    <row r="7478" spans="1:15" ht="13.5" thickTop="1">
      <c r="A7478" s="240" t="s">
        <v>67</v>
      </c>
      <c r="B7478" s="446"/>
      <c r="C7478" s="241"/>
      <c r="D7478" s="243"/>
      <c r="E7478" s="243"/>
      <c r="F7478" s="242"/>
      <c r="G7478" s="244"/>
      <c r="I7478" s="326"/>
    </row>
    <row r="7479" spans="1:15" s="220" customFormat="1" ht="26">
      <c r="A7479" s="245" t="s">
        <v>57</v>
      </c>
      <c r="B7479" s="455"/>
      <c r="C7479" s="247" t="s">
        <v>58</v>
      </c>
      <c r="D7479" s="316" t="s">
        <v>68</v>
      </c>
      <c r="E7479" s="248" t="s">
        <v>69</v>
      </c>
      <c r="F7479" s="249" t="s">
        <v>79</v>
      </c>
      <c r="G7479" s="250" t="s">
        <v>70</v>
      </c>
      <c r="I7479" s="325"/>
      <c r="J7479" s="226"/>
      <c r="O7479" s="296"/>
    </row>
    <row r="7480" spans="1:15">
      <c r="A7480" s="748" t="str">
        <f t="shared" ref="A7480:A7491" si="1360">IF(I7480=0,"",VLOOKUP(I7480,MATERIALES,2,FALSE))</f>
        <v/>
      </c>
      <c r="B7480" s="749"/>
      <c r="C7480" s="251" t="str">
        <f t="shared" ref="C7480:C7488" si="1361">IF(I7480=0,"",VLOOKUP(I7480,MATERIALES,3,FALSE))</f>
        <v/>
      </c>
      <c r="D7480" s="194"/>
      <c r="E7480" s="252">
        <f t="shared" ref="E7480:E7491" si="1362">IF(I7480=0,0,VLOOKUP(I7480,MATERIALES,4,FALSE))</f>
        <v>0</v>
      </c>
      <c r="F7480" s="230">
        <f>D7480*E7480</f>
        <v>0</v>
      </c>
      <c r="G7480" s="231"/>
      <c r="I7480" s="283"/>
    </row>
    <row r="7481" spans="1:15">
      <c r="A7481" s="748" t="str">
        <f t="shared" si="1360"/>
        <v/>
      </c>
      <c r="B7481" s="749"/>
      <c r="C7481" s="251" t="str">
        <f t="shared" si="1361"/>
        <v/>
      </c>
      <c r="D7481" s="194"/>
      <c r="E7481" s="252">
        <f t="shared" si="1362"/>
        <v>0</v>
      </c>
      <c r="F7481" s="230">
        <f t="shared" ref="F7481:F7491" si="1363">D7481*E7481</f>
        <v>0</v>
      </c>
      <c r="G7481" s="232"/>
      <c r="I7481" s="283"/>
    </row>
    <row r="7482" spans="1:15">
      <c r="A7482" s="748" t="str">
        <f t="shared" si="1360"/>
        <v/>
      </c>
      <c r="B7482" s="749"/>
      <c r="C7482" s="251" t="str">
        <f t="shared" si="1361"/>
        <v/>
      </c>
      <c r="D7482" s="194"/>
      <c r="E7482" s="252">
        <f t="shared" si="1362"/>
        <v>0</v>
      </c>
      <c r="F7482" s="230">
        <f t="shared" si="1363"/>
        <v>0</v>
      </c>
      <c r="G7482" s="232"/>
      <c r="I7482" s="283"/>
    </row>
    <row r="7483" spans="1:15">
      <c r="A7483" s="748" t="str">
        <f t="shared" si="1360"/>
        <v/>
      </c>
      <c r="B7483" s="749"/>
      <c r="C7483" s="251" t="str">
        <f t="shared" si="1361"/>
        <v/>
      </c>
      <c r="D7483" s="194"/>
      <c r="E7483" s="252">
        <f t="shared" si="1362"/>
        <v>0</v>
      </c>
      <c r="F7483" s="230">
        <f t="shared" si="1363"/>
        <v>0</v>
      </c>
      <c r="G7483" s="232"/>
      <c r="I7483" s="283"/>
    </row>
    <row r="7484" spans="1:15">
      <c r="A7484" s="748" t="str">
        <f t="shared" si="1360"/>
        <v/>
      </c>
      <c r="B7484" s="749"/>
      <c r="C7484" s="251" t="str">
        <f t="shared" si="1361"/>
        <v/>
      </c>
      <c r="D7484" s="194"/>
      <c r="E7484" s="252">
        <f t="shared" si="1362"/>
        <v>0</v>
      </c>
      <c r="F7484" s="230">
        <f t="shared" si="1363"/>
        <v>0</v>
      </c>
      <c r="G7484" s="232"/>
      <c r="I7484" s="283"/>
    </row>
    <row r="7485" spans="1:15">
      <c r="A7485" s="748" t="str">
        <f t="shared" si="1360"/>
        <v/>
      </c>
      <c r="B7485" s="749"/>
      <c r="C7485" s="251" t="str">
        <f t="shared" si="1361"/>
        <v/>
      </c>
      <c r="D7485" s="194"/>
      <c r="E7485" s="252">
        <f t="shared" si="1362"/>
        <v>0</v>
      </c>
      <c r="F7485" s="230">
        <f t="shared" si="1363"/>
        <v>0</v>
      </c>
      <c r="G7485" s="232"/>
      <c r="I7485" s="283"/>
    </row>
    <row r="7486" spans="1:15">
      <c r="A7486" s="748" t="str">
        <f t="shared" si="1360"/>
        <v/>
      </c>
      <c r="B7486" s="749"/>
      <c r="C7486" s="251" t="str">
        <f t="shared" si="1361"/>
        <v/>
      </c>
      <c r="D7486" s="194"/>
      <c r="E7486" s="252">
        <f t="shared" si="1362"/>
        <v>0</v>
      </c>
      <c r="F7486" s="230">
        <f t="shared" si="1363"/>
        <v>0</v>
      </c>
      <c r="G7486" s="232"/>
      <c r="I7486" s="283"/>
    </row>
    <row r="7487" spans="1:15">
      <c r="A7487" s="748" t="str">
        <f t="shared" si="1360"/>
        <v/>
      </c>
      <c r="B7487" s="749"/>
      <c r="C7487" s="251" t="str">
        <f t="shared" si="1361"/>
        <v/>
      </c>
      <c r="D7487" s="194"/>
      <c r="E7487" s="252">
        <f t="shared" si="1362"/>
        <v>0</v>
      </c>
      <c r="F7487" s="230">
        <f t="shared" si="1363"/>
        <v>0</v>
      </c>
      <c r="G7487" s="253"/>
      <c r="I7487" s="283"/>
    </row>
    <row r="7488" spans="1:15">
      <c r="A7488" s="748" t="str">
        <f t="shared" si="1360"/>
        <v/>
      </c>
      <c r="B7488" s="749"/>
      <c r="C7488" s="251" t="str">
        <f t="shared" si="1361"/>
        <v/>
      </c>
      <c r="D7488" s="194"/>
      <c r="E7488" s="252">
        <f t="shared" si="1362"/>
        <v>0</v>
      </c>
      <c r="F7488" s="230">
        <f t="shared" si="1363"/>
        <v>0</v>
      </c>
      <c r="G7488" s="232"/>
      <c r="I7488" s="283"/>
    </row>
    <row r="7489" spans="1:9">
      <c r="A7489" s="748" t="str">
        <f t="shared" si="1360"/>
        <v/>
      </c>
      <c r="B7489" s="749"/>
      <c r="C7489" s="251"/>
      <c r="D7489" s="194"/>
      <c r="E7489" s="252">
        <f t="shared" si="1362"/>
        <v>0</v>
      </c>
      <c r="F7489" s="230">
        <f t="shared" si="1363"/>
        <v>0</v>
      </c>
      <c r="G7489" s="232"/>
      <c r="I7489" s="283"/>
    </row>
    <row r="7490" spans="1:9">
      <c r="A7490" s="748" t="str">
        <f t="shared" si="1360"/>
        <v/>
      </c>
      <c r="B7490" s="749"/>
      <c r="C7490" s="251"/>
      <c r="D7490" s="194"/>
      <c r="E7490" s="252">
        <f t="shared" si="1362"/>
        <v>0</v>
      </c>
      <c r="F7490" s="230">
        <f t="shared" si="1363"/>
        <v>0</v>
      </c>
      <c r="G7490" s="232"/>
      <c r="I7490" s="283"/>
    </row>
    <row r="7491" spans="1:9">
      <c r="A7491" s="748" t="str">
        <f t="shared" si="1360"/>
        <v/>
      </c>
      <c r="B7491" s="749"/>
      <c r="C7491" s="251" t="str">
        <f t="shared" ref="C7491" si="1364">IF(I7491=0,"",VLOOKUP(I7491,MATERIALES,3,FALSE))</f>
        <v/>
      </c>
      <c r="D7491" s="194"/>
      <c r="E7491" s="252">
        <f t="shared" si="1362"/>
        <v>0</v>
      </c>
      <c r="F7491" s="230">
        <f t="shared" si="1363"/>
        <v>0</v>
      </c>
      <c r="G7491" s="233"/>
      <c r="I7491" s="283"/>
    </row>
    <row r="7492" spans="1:9" ht="26.25" customHeight="1" thickBot="1">
      <c r="A7492" s="214"/>
      <c r="B7492" s="438"/>
      <c r="C7492" s="215"/>
      <c r="D7492" s="217"/>
      <c r="E7492" s="254"/>
      <c r="F7492" s="255" t="s">
        <v>81</v>
      </c>
      <c r="G7492" s="253">
        <f>ROUND(SUM(F7480:F7491),0)</f>
        <v>0</v>
      </c>
      <c r="I7492" s="326"/>
    </row>
    <row r="7493" spans="1:9" ht="14" thickTop="1" thickBot="1">
      <c r="A7493" s="256" t="s">
        <v>72</v>
      </c>
      <c r="B7493" s="445"/>
      <c r="C7493" s="257"/>
      <c r="D7493" s="259"/>
      <c r="E7493" s="259"/>
      <c r="F7493" s="258"/>
      <c r="G7493" s="260"/>
      <c r="I7493" s="326"/>
    </row>
    <row r="7494" spans="1:9" ht="13.5" thickTop="1">
      <c r="A7494" s="245" t="s">
        <v>57</v>
      </c>
      <c r="B7494" s="455"/>
      <c r="C7494" s="248" t="s">
        <v>71</v>
      </c>
      <c r="D7494" s="316" t="s">
        <v>75</v>
      </c>
      <c r="E7494" s="248" t="s">
        <v>98</v>
      </c>
      <c r="F7494" s="249" t="s">
        <v>79</v>
      </c>
      <c r="G7494" s="250" t="s">
        <v>70</v>
      </c>
      <c r="I7494" s="326"/>
    </row>
    <row r="7495" spans="1:9">
      <c r="A7495" s="748" t="str">
        <f>IF(I7495=0,"",VLOOKUP(I7495,EQUIPOS,2,FALSE))</f>
        <v/>
      </c>
      <c r="B7495" s="749"/>
      <c r="C7495" s="467"/>
      <c r="D7495" s="194"/>
      <c r="E7495" s="252">
        <f>IF(I7495=0,0,VLOOKUP(I7495,EQUIPOS,4,FALSE))</f>
        <v>0</v>
      </c>
      <c r="F7495" s="230">
        <f>C7495*D7495*E7495</f>
        <v>0</v>
      </c>
      <c r="G7495" s="231"/>
      <c r="I7495" s="283"/>
    </row>
    <row r="7496" spans="1:9">
      <c r="A7496" s="748" t="str">
        <f>IF(I7496=0,"",VLOOKUP(I7496,EQUIPOS,2,FALSE))</f>
        <v/>
      </c>
      <c r="B7496" s="749"/>
      <c r="C7496" s="195"/>
      <c r="D7496" s="194"/>
      <c r="E7496" s="252">
        <f>IF(I7496=0,0,VLOOKUP(I7496,EQUIPOS,4,FALSE))</f>
        <v>0</v>
      </c>
      <c r="F7496" s="230">
        <f t="shared" ref="F7496:F7499" si="1365">C7496*D7496*E7496</f>
        <v>0</v>
      </c>
      <c r="G7496" s="232"/>
      <c r="I7496" s="283"/>
    </row>
    <row r="7497" spans="1:9">
      <c r="A7497" s="748" t="str">
        <f>IF(I7497=0,"",VLOOKUP(I7497,EQUIPOS,2,FALSE))</f>
        <v/>
      </c>
      <c r="B7497" s="749"/>
      <c r="C7497" s="195"/>
      <c r="D7497" s="194"/>
      <c r="E7497" s="252">
        <f>IF(I7497=0,0,VLOOKUP(I7497,EQUIPOS,4,FALSE))</f>
        <v>0</v>
      </c>
      <c r="F7497" s="230">
        <f t="shared" si="1365"/>
        <v>0</v>
      </c>
      <c r="G7497" s="232"/>
      <c r="I7497" s="283"/>
    </row>
    <row r="7498" spans="1:9">
      <c r="A7498" s="748" t="str">
        <f>IF(I7498=0,"",VLOOKUP(I7498,EQUIPOS,2,FALSE))</f>
        <v/>
      </c>
      <c r="B7498" s="749"/>
      <c r="C7498" s="195"/>
      <c r="D7498" s="194"/>
      <c r="E7498" s="252">
        <f>IF(I7498=0,0,VLOOKUP(I7498,EQUIPOS,4,FALSE))</f>
        <v>0</v>
      </c>
      <c r="F7498" s="230">
        <f t="shared" si="1365"/>
        <v>0</v>
      </c>
      <c r="G7498" s="232"/>
      <c r="I7498" s="283"/>
    </row>
    <row r="7499" spans="1:9">
      <c r="A7499" s="748" t="str">
        <f>IF(I7499=0,"",VLOOKUP(I7499,EQUIPOS,2,FALSE))</f>
        <v/>
      </c>
      <c r="B7499" s="749"/>
      <c r="C7499" s="195"/>
      <c r="D7499" s="194"/>
      <c r="E7499" s="252">
        <f>IF(I7499=0,0,VLOOKUP(I7499,EQUIPOS,4,FALSE))</f>
        <v>0</v>
      </c>
      <c r="F7499" s="230">
        <f t="shared" si="1365"/>
        <v>0</v>
      </c>
      <c r="G7499" s="233"/>
      <c r="I7499" s="283"/>
    </row>
    <row r="7500" spans="1:9" ht="30.75" customHeight="1" thickBot="1">
      <c r="A7500" s="234"/>
      <c r="B7500" s="456"/>
      <c r="C7500" s="235"/>
      <c r="D7500" s="237"/>
      <c r="E7500" s="261"/>
      <c r="F7500" s="238" t="s">
        <v>82</v>
      </c>
      <c r="G7500" s="262">
        <f>ROUND(SUM(F7495:F7499),0)</f>
        <v>0</v>
      </c>
      <c r="I7500" s="326"/>
    </row>
    <row r="7501" spans="1:9" ht="13.5" thickTop="1">
      <c r="A7501" s="240" t="s">
        <v>73</v>
      </c>
      <c r="B7501" s="446"/>
      <c r="C7501" s="241"/>
      <c r="D7501" s="243"/>
      <c r="E7501" s="243"/>
      <c r="F7501" s="242"/>
      <c r="G7501" s="244"/>
      <c r="I7501" s="326"/>
    </row>
    <row r="7502" spans="1:9" ht="26">
      <c r="A7502" s="245" t="s">
        <v>57</v>
      </c>
      <c r="B7502" s="454" t="s">
        <v>58</v>
      </c>
      <c r="C7502" s="247" t="s">
        <v>68</v>
      </c>
      <c r="D7502" s="316" t="s">
        <v>74</v>
      </c>
      <c r="E7502" s="248" t="s">
        <v>69</v>
      </c>
      <c r="F7502" s="249" t="s">
        <v>79</v>
      </c>
      <c r="G7502" s="250" t="s">
        <v>70</v>
      </c>
      <c r="H7502" s="220"/>
      <c r="I7502" s="325"/>
    </row>
    <row r="7503" spans="1:9">
      <c r="A7503" s="263" t="str">
        <f t="shared" ref="A7503:A7514" si="1366">IF(I7503=0,"",VLOOKUP(I7503,MANOOBRA,2,FALSE))</f>
        <v/>
      </c>
      <c r="B7503" s="444" t="str">
        <f t="shared" ref="B7503:B7514" si="1367">IF(I7503=0,"",VLOOKUP(I7503,MANOOBRA,3,FALSE))</f>
        <v/>
      </c>
      <c r="C7503" s="195"/>
      <c r="D7503" s="195"/>
      <c r="E7503" s="252">
        <f t="shared" ref="E7503:E7514" si="1368">IF(I7503=0,0,VLOOKUP(I7503,MANOOBRA,4,FALSE))</f>
        <v>0</v>
      </c>
      <c r="F7503" s="230">
        <f>IF(D7503=0,0,C7503*E7503/D7503)</f>
        <v>0</v>
      </c>
      <c r="G7503" s="231"/>
      <c r="I7503" s="283"/>
    </row>
    <row r="7504" spans="1:9">
      <c r="A7504" s="263" t="str">
        <f t="shared" si="1366"/>
        <v/>
      </c>
      <c r="B7504" s="444" t="str">
        <f t="shared" si="1367"/>
        <v/>
      </c>
      <c r="C7504" s="195"/>
      <c r="D7504" s="195"/>
      <c r="E7504" s="252">
        <f t="shared" si="1368"/>
        <v>0</v>
      </c>
      <c r="F7504" s="230">
        <f t="shared" ref="F7504:F7514" si="1369">IF(D7504=0,0,C7504*E7504/D7504)</f>
        <v>0</v>
      </c>
      <c r="G7504" s="232"/>
      <c r="I7504" s="283"/>
    </row>
    <row r="7505" spans="1:9">
      <c r="A7505" s="263" t="str">
        <f t="shared" si="1366"/>
        <v/>
      </c>
      <c r="B7505" s="444" t="str">
        <f t="shared" si="1367"/>
        <v/>
      </c>
      <c r="C7505" s="195"/>
      <c r="D7505" s="309"/>
      <c r="E7505" s="252">
        <f t="shared" si="1368"/>
        <v>0</v>
      </c>
      <c r="F7505" s="230">
        <f t="shared" si="1369"/>
        <v>0</v>
      </c>
      <c r="G7505" s="232"/>
      <c r="I7505" s="283"/>
    </row>
    <row r="7506" spans="1:9">
      <c r="A7506" s="263" t="str">
        <f t="shared" si="1366"/>
        <v/>
      </c>
      <c r="B7506" s="444" t="str">
        <f t="shared" si="1367"/>
        <v/>
      </c>
      <c r="C7506" s="195"/>
      <c r="D7506" s="195"/>
      <c r="E7506" s="252">
        <f t="shared" si="1368"/>
        <v>0</v>
      </c>
      <c r="F7506" s="230">
        <f t="shared" si="1369"/>
        <v>0</v>
      </c>
      <c r="G7506" s="232"/>
      <c r="I7506" s="283"/>
    </row>
    <row r="7507" spans="1:9">
      <c r="A7507" s="263" t="str">
        <f t="shared" si="1366"/>
        <v/>
      </c>
      <c r="B7507" s="444" t="str">
        <f t="shared" si="1367"/>
        <v/>
      </c>
      <c r="C7507" s="195"/>
      <c r="D7507" s="195"/>
      <c r="E7507" s="252">
        <f t="shared" si="1368"/>
        <v>0</v>
      </c>
      <c r="F7507" s="230">
        <f t="shared" si="1369"/>
        <v>0</v>
      </c>
      <c r="G7507" s="232"/>
      <c r="I7507" s="283"/>
    </row>
    <row r="7508" spans="1:9">
      <c r="A7508" s="263" t="str">
        <f t="shared" si="1366"/>
        <v/>
      </c>
      <c r="B7508" s="444" t="str">
        <f t="shared" si="1367"/>
        <v/>
      </c>
      <c r="C7508" s="195"/>
      <c r="D7508" s="195"/>
      <c r="E7508" s="252">
        <f t="shared" si="1368"/>
        <v>0</v>
      </c>
      <c r="F7508" s="230">
        <f t="shared" si="1369"/>
        <v>0</v>
      </c>
      <c r="G7508" s="232"/>
      <c r="I7508" s="283"/>
    </row>
    <row r="7509" spans="1:9">
      <c r="A7509" s="263" t="str">
        <f t="shared" si="1366"/>
        <v/>
      </c>
      <c r="B7509" s="444" t="str">
        <f t="shared" si="1367"/>
        <v/>
      </c>
      <c r="C7509" s="195"/>
      <c r="D7509" s="195"/>
      <c r="E7509" s="252">
        <f t="shared" si="1368"/>
        <v>0</v>
      </c>
      <c r="F7509" s="230">
        <f t="shared" si="1369"/>
        <v>0</v>
      </c>
      <c r="G7509" s="232"/>
      <c r="I7509" s="283"/>
    </row>
    <row r="7510" spans="1:9">
      <c r="A7510" s="263" t="str">
        <f t="shared" si="1366"/>
        <v/>
      </c>
      <c r="B7510" s="444" t="str">
        <f t="shared" si="1367"/>
        <v/>
      </c>
      <c r="C7510" s="195"/>
      <c r="D7510" s="195"/>
      <c r="E7510" s="252">
        <f t="shared" si="1368"/>
        <v>0</v>
      </c>
      <c r="F7510" s="230">
        <f t="shared" si="1369"/>
        <v>0</v>
      </c>
      <c r="G7510" s="232"/>
      <c r="I7510" s="283"/>
    </row>
    <row r="7511" spans="1:9">
      <c r="A7511" s="263" t="str">
        <f t="shared" si="1366"/>
        <v/>
      </c>
      <c r="B7511" s="444" t="str">
        <f t="shared" si="1367"/>
        <v/>
      </c>
      <c r="C7511" s="195"/>
      <c r="D7511" s="195"/>
      <c r="E7511" s="252">
        <f t="shared" si="1368"/>
        <v>0</v>
      </c>
      <c r="F7511" s="230">
        <f t="shared" si="1369"/>
        <v>0</v>
      </c>
      <c r="G7511" s="232"/>
      <c r="I7511" s="283"/>
    </row>
    <row r="7512" spans="1:9">
      <c r="A7512" s="263" t="str">
        <f t="shared" si="1366"/>
        <v/>
      </c>
      <c r="B7512" s="444" t="str">
        <f t="shared" si="1367"/>
        <v/>
      </c>
      <c r="C7512" s="195"/>
      <c r="D7512" s="195"/>
      <c r="E7512" s="252">
        <f t="shared" si="1368"/>
        <v>0</v>
      </c>
      <c r="F7512" s="230">
        <f t="shared" si="1369"/>
        <v>0</v>
      </c>
      <c r="G7512" s="232"/>
      <c r="I7512" s="283"/>
    </row>
    <row r="7513" spans="1:9">
      <c r="A7513" s="263" t="str">
        <f t="shared" si="1366"/>
        <v/>
      </c>
      <c r="B7513" s="444" t="str">
        <f t="shared" si="1367"/>
        <v/>
      </c>
      <c r="C7513" s="195"/>
      <c r="D7513" s="195"/>
      <c r="E7513" s="252">
        <f t="shared" si="1368"/>
        <v>0</v>
      </c>
      <c r="F7513" s="230">
        <f t="shared" si="1369"/>
        <v>0</v>
      </c>
      <c r="G7513" s="232"/>
      <c r="I7513" s="283"/>
    </row>
    <row r="7514" spans="1:9">
      <c r="A7514" s="263" t="str">
        <f t="shared" si="1366"/>
        <v/>
      </c>
      <c r="B7514" s="444" t="str">
        <f t="shared" si="1367"/>
        <v/>
      </c>
      <c r="C7514" s="195"/>
      <c r="D7514" s="195"/>
      <c r="E7514" s="252">
        <f t="shared" si="1368"/>
        <v>0</v>
      </c>
      <c r="F7514" s="230">
        <f t="shared" si="1369"/>
        <v>0</v>
      </c>
      <c r="G7514" s="233"/>
      <c r="I7514" s="283"/>
    </row>
    <row r="7515" spans="1:9" ht="31.5" customHeight="1" thickBot="1">
      <c r="A7515" s="234"/>
      <c r="B7515" s="456"/>
      <c r="C7515" s="235"/>
      <c r="D7515" s="237"/>
      <c r="E7515" s="237"/>
      <c r="F7515" s="238" t="s">
        <v>83</v>
      </c>
      <c r="G7515" s="262">
        <f>ROUND(SUM(F7503:F7514),0)</f>
        <v>0</v>
      </c>
      <c r="I7515" s="326"/>
    </row>
    <row r="7516" spans="1:9" ht="13.5" thickTop="1">
      <c r="A7516" s="186" t="s">
        <v>76</v>
      </c>
      <c r="B7516" s="446"/>
      <c r="C7516" s="241"/>
      <c r="D7516" s="243"/>
      <c r="E7516" s="243"/>
      <c r="F7516" s="242"/>
      <c r="G7516" s="244"/>
      <c r="I7516" s="326"/>
    </row>
    <row r="7517" spans="1:9">
      <c r="A7517" s="245" t="s">
        <v>57</v>
      </c>
      <c r="B7517" s="455"/>
      <c r="C7517" s="246"/>
      <c r="D7517" s="317"/>
      <c r="E7517" s="248" t="s">
        <v>77</v>
      </c>
      <c r="F7517" s="249" t="s">
        <v>78</v>
      </c>
      <c r="G7517" s="264" t="s">
        <v>77</v>
      </c>
      <c r="H7517" s="220"/>
      <c r="I7517" s="325"/>
    </row>
    <row r="7518" spans="1:9">
      <c r="A7518" s="185" t="s">
        <v>87</v>
      </c>
      <c r="B7518" s="453"/>
      <c r="C7518" s="265"/>
      <c r="D7518" s="318"/>
      <c r="E7518" s="229">
        <f>ROUND(SUM(G7477,G7492,G7500,G7515),2)</f>
        <v>0</v>
      </c>
      <c r="F7518" s="266">
        <f>A</f>
        <v>0</v>
      </c>
      <c r="G7518" s="267">
        <f>E7518*F7518</f>
        <v>0</v>
      </c>
      <c r="I7518" s="326"/>
    </row>
    <row r="7519" spans="1:9">
      <c r="A7519" s="185" t="s">
        <v>85</v>
      </c>
      <c r="B7519" s="453"/>
      <c r="C7519" s="265"/>
      <c r="D7519" s="318"/>
      <c r="E7519" s="229">
        <f>SUM(G7477,G7492,G7500,G7515)</f>
        <v>0</v>
      </c>
      <c r="F7519" s="266">
        <f>I</f>
        <v>0</v>
      </c>
      <c r="G7519" s="267">
        <f>E7519*F7519</f>
        <v>0</v>
      </c>
      <c r="I7519" s="326"/>
    </row>
    <row r="7520" spans="1:9">
      <c r="A7520" s="185" t="s">
        <v>86</v>
      </c>
      <c r="B7520" s="453"/>
      <c r="C7520" s="265"/>
      <c r="D7520" s="318"/>
      <c r="E7520" s="229">
        <f>SUM(G7477,G7492,G7500,G7515)</f>
        <v>0</v>
      </c>
      <c r="F7520" s="266">
        <f>U</f>
        <v>0</v>
      </c>
      <c r="G7520" s="267">
        <f>E7520*F7520</f>
        <v>0</v>
      </c>
      <c r="I7520" s="326"/>
    </row>
    <row r="7521" spans="1:16" ht="33" customHeight="1" thickBot="1">
      <c r="A7521" s="234"/>
      <c r="B7521" s="456"/>
      <c r="C7521" s="235"/>
      <c r="D7521" s="237"/>
      <c r="E7521" s="237"/>
      <c r="F7521" s="268" t="s">
        <v>84</v>
      </c>
      <c r="G7521" s="262">
        <f>SUM(G7518:G7520)</f>
        <v>0</v>
      </c>
      <c r="I7521" s="326"/>
      <c r="J7521" s="295"/>
      <c r="K7521" s="296"/>
      <c r="L7521" s="296"/>
      <c r="M7521" s="296"/>
      <c r="N7521" s="296"/>
      <c r="O7521" s="296"/>
    </row>
    <row r="7522" spans="1:16" s="211" customFormat="1" ht="14" thickTop="1" thickBot="1">
      <c r="A7522" s="269"/>
      <c r="B7522" s="443"/>
      <c r="C7522" s="270"/>
      <c r="D7522" s="319"/>
      <c r="E7522" s="271" t="s">
        <v>89</v>
      </c>
      <c r="F7522" s="272"/>
      <c r="G7522" s="273">
        <f>ROUND(SUM(G7477,G7492,G7500,G7515,G7521),0)</f>
        <v>0</v>
      </c>
      <c r="I7522" s="327"/>
      <c r="J7522" s="212">
        <f>B7461</f>
        <v>19.100000000000001</v>
      </c>
      <c r="K7522" s="274">
        <f>E7518</f>
        <v>0</v>
      </c>
      <c r="L7522" s="294">
        <f>G7518</f>
        <v>0</v>
      </c>
      <c r="M7522" s="294">
        <f>G7519</f>
        <v>0</v>
      </c>
      <c r="N7522" s="294">
        <f>G7520</f>
        <v>0</v>
      </c>
      <c r="O7522" s="299">
        <f>SUM(K7522:N7522)</f>
        <v>0</v>
      </c>
      <c r="P7522" s="294"/>
    </row>
    <row r="7523" spans="1:16" ht="13.5" thickTop="1">
      <c r="A7523" s="275" t="s">
        <v>97</v>
      </c>
      <c r="B7523" s="438"/>
      <c r="C7523" s="215"/>
      <c r="D7523" s="217"/>
      <c r="E7523" s="217"/>
      <c r="F7523" s="216"/>
      <c r="G7523" s="219"/>
      <c r="I7523" s="326"/>
      <c r="P7523" s="294"/>
    </row>
    <row r="7524" spans="1:16">
      <c r="A7524" s="275"/>
      <c r="B7524" s="452"/>
      <c r="C7524" s="276"/>
      <c r="D7524" s="320"/>
      <c r="E7524" s="217"/>
      <c r="F7524" s="216"/>
      <c r="G7524" s="277">
        <f ca="1">TODAY()</f>
        <v>44839</v>
      </c>
      <c r="I7524" s="326"/>
      <c r="P7524" s="294"/>
    </row>
    <row r="7525" spans="1:16" ht="13.5" thickBot="1">
      <c r="A7525" s="234"/>
      <c r="B7525" s="456"/>
      <c r="C7525" s="235"/>
      <c r="D7525" s="237"/>
      <c r="E7525" s="237"/>
      <c r="F7525" s="236"/>
      <c r="G7525" s="278"/>
      <c r="I7525" s="326"/>
      <c r="P7525" s="294"/>
    </row>
    <row r="7526" spans="1:16" s="199" customFormat="1" ht="13.5" thickTop="1">
      <c r="A7526" s="196" t="s">
        <v>109</v>
      </c>
      <c r="B7526" s="458"/>
      <c r="C7526" s="196"/>
      <c r="D7526" s="198"/>
      <c r="E7526" s="198"/>
      <c r="F7526" s="197"/>
      <c r="G7526" s="197"/>
      <c r="I7526" s="321"/>
      <c r="J7526" s="200"/>
      <c r="O7526" s="297"/>
    </row>
    <row r="7527" spans="1:16" s="199" customFormat="1">
      <c r="A7527" s="196" t="str">
        <f>CONCATENATE('Prestaciones y AIU'!A7201," ANALISIS DE PRECIOS UNITARIOS")</f>
        <v xml:space="preserve"> ANALISIS DE PRECIOS UNITARIOS</v>
      </c>
      <c r="B7527" s="458"/>
      <c r="C7527" s="196"/>
      <c r="D7527" s="198"/>
      <c r="E7527" s="198"/>
      <c r="F7527" s="197"/>
      <c r="G7527" s="197"/>
      <c r="I7527" s="321"/>
      <c r="J7527" s="200"/>
      <c r="O7527" s="297"/>
    </row>
    <row r="7528" spans="1:16" s="199" customFormat="1">
      <c r="A7528" s="196" t="str">
        <f>Objeto_LIC</f>
        <v>OPTIMIZACION DEL SISTEMA DE ABASTECIMIENTO (ADUCCION, PRETRATAMIENTO Y CONDUCCION) DEL MUNICPIO DE TAME, DEPARTAMENTO DE ARAUCA</v>
      </c>
      <c r="B7528" s="458"/>
      <c r="C7528" s="196"/>
      <c r="D7528" s="198"/>
      <c r="E7528" s="198"/>
      <c r="F7528" s="197"/>
      <c r="G7528" s="197"/>
      <c r="I7528" s="321"/>
      <c r="J7528" s="200"/>
      <c r="O7528" s="297"/>
    </row>
    <row r="7529" spans="1:16" s="199" customFormat="1">
      <c r="A7529" s="196"/>
      <c r="B7529" s="458"/>
      <c r="C7529" s="196"/>
      <c r="D7529" s="198"/>
      <c r="E7529" s="198"/>
      <c r="F7529" s="197"/>
      <c r="G7529" s="197"/>
      <c r="I7529" s="321"/>
      <c r="J7529" s="200"/>
      <c r="O7529" s="297"/>
    </row>
    <row r="7530" spans="1:16" ht="13.5" thickBot="1">
      <c r="A7530" s="201"/>
      <c r="B7530" s="448"/>
      <c r="C7530" s="201"/>
      <c r="D7530" s="203"/>
      <c r="E7530" s="203"/>
      <c r="F7530" s="202"/>
      <c r="G7530" s="202"/>
    </row>
    <row r="7531" spans="1:16" s="211" customFormat="1" ht="13.5" thickTop="1">
      <c r="A7531" s="206"/>
      <c r="B7531" s="457"/>
      <c r="C7531" s="207"/>
      <c r="D7531" s="209"/>
      <c r="E7531" s="209"/>
      <c r="F7531" s="208"/>
      <c r="G7531" s="210" t="s">
        <v>110</v>
      </c>
      <c r="I7531" s="323"/>
      <c r="J7531" s="212"/>
      <c r="O7531" s="297"/>
    </row>
    <row r="7532" spans="1:16" ht="12.75" customHeight="1">
      <c r="A7532" s="213" t="s">
        <v>62</v>
      </c>
      <c r="B7532" s="750">
        <f>Proponente</f>
        <v>0</v>
      </c>
      <c r="C7532" s="750"/>
      <c r="D7532" s="750"/>
      <c r="E7532" s="750"/>
      <c r="F7532" s="750"/>
      <c r="G7532" s="751"/>
    </row>
    <row r="7533" spans="1:16" ht="12.75" customHeight="1">
      <c r="A7533" s="213" t="s">
        <v>63</v>
      </c>
      <c r="B7533" s="470">
        <v>19.2</v>
      </c>
      <c r="C7533" s="750" t="e">
        <f>VLOOKUP(B7533,Presupuesto!$A$4:$B$106,2,FALSE)</f>
        <v>#N/A</v>
      </c>
      <c r="D7533" s="750"/>
      <c r="E7533" s="750"/>
      <c r="F7533" s="750"/>
      <c r="G7533" s="751"/>
    </row>
    <row r="7534" spans="1:16">
      <c r="A7534" s="214"/>
      <c r="B7534" s="438"/>
      <c r="C7534" s="215"/>
      <c r="D7534" s="217"/>
      <c r="E7534" s="217"/>
      <c r="F7534" s="218" t="s">
        <v>88</v>
      </c>
      <c r="G7534" s="750" t="str">
        <f ca="1">LOOKUP('U-P1'!B7533,Presupuesto!$1:$1048576,Presupuesto!$C$1:$C$105)</f>
        <v>ML</v>
      </c>
      <c r="H7534" s="750"/>
      <c r="I7534" s="750"/>
      <c r="J7534" s="750"/>
      <c r="K7534" s="751"/>
    </row>
    <row r="7535" spans="1:16" ht="13.5" thickBot="1">
      <c r="A7535" s="213" t="s">
        <v>64</v>
      </c>
      <c r="B7535" s="438"/>
      <c r="C7535" s="215"/>
      <c r="D7535" s="217"/>
      <c r="E7535" s="217"/>
      <c r="F7535" s="216"/>
      <c r="G7535" s="219"/>
      <c r="I7535" s="324"/>
      <c r="J7535" s="295"/>
      <c r="K7535" s="296"/>
      <c r="L7535" s="296"/>
      <c r="M7535" s="296"/>
      <c r="N7535" s="296"/>
      <c r="O7535" s="296"/>
    </row>
    <row r="7536" spans="1:16" s="220" customFormat="1" ht="13.5" thickTop="1">
      <c r="A7536" s="221" t="s">
        <v>57</v>
      </c>
      <c r="B7536" s="447" t="s">
        <v>65</v>
      </c>
      <c r="C7536" s="222" t="s">
        <v>66</v>
      </c>
      <c r="D7536" s="223" t="s">
        <v>74</v>
      </c>
      <c r="E7536" s="224" t="s">
        <v>100</v>
      </c>
      <c r="F7536" s="224" t="s">
        <v>79</v>
      </c>
      <c r="G7536" s="225" t="s">
        <v>70</v>
      </c>
      <c r="I7536" s="325"/>
      <c r="J7536" s="226"/>
      <c r="O7536" s="296"/>
    </row>
    <row r="7537" spans="1:15">
      <c r="A7537" s="227" t="str">
        <f t="shared" ref="A7537:A7548" si="1370">IF(I7537=0,"-",VLOOKUP(I7537,EQUIPOS,2,FALSE))</f>
        <v>-</v>
      </c>
      <c r="B7537" s="228"/>
      <c r="C7537" s="228"/>
      <c r="D7537" s="194"/>
      <c r="E7537" s="229">
        <f t="shared" ref="E7537:E7548" si="1371">IF(I7537=0,0,VLOOKUP(I7537,EQUIPOS,4,FALSE))</f>
        <v>0</v>
      </c>
      <c r="F7537" s="230">
        <f t="shared" ref="F7537:F7548" si="1372">IF(D7537=0,0,E7537/D7537)</f>
        <v>0</v>
      </c>
      <c r="G7537" s="231"/>
      <c r="I7537" s="283"/>
    </row>
    <row r="7538" spans="1:15">
      <c r="A7538" s="227" t="str">
        <f t="shared" si="1370"/>
        <v>-</v>
      </c>
      <c r="B7538" s="228"/>
      <c r="C7538" s="228"/>
      <c r="D7538" s="194"/>
      <c r="E7538" s="229">
        <f t="shared" si="1371"/>
        <v>0</v>
      </c>
      <c r="F7538" s="230">
        <f t="shared" si="1372"/>
        <v>0</v>
      </c>
      <c r="G7538" s="232"/>
      <c r="I7538" s="283"/>
    </row>
    <row r="7539" spans="1:15">
      <c r="A7539" s="227" t="str">
        <f t="shared" si="1370"/>
        <v>-</v>
      </c>
      <c r="B7539" s="228"/>
      <c r="C7539" s="228"/>
      <c r="D7539" s="194"/>
      <c r="E7539" s="229">
        <f t="shared" si="1371"/>
        <v>0</v>
      </c>
      <c r="F7539" s="230">
        <f t="shared" si="1372"/>
        <v>0</v>
      </c>
      <c r="G7539" s="232"/>
      <c r="I7539" s="283"/>
    </row>
    <row r="7540" spans="1:15">
      <c r="A7540" s="227" t="str">
        <f t="shared" si="1370"/>
        <v>-</v>
      </c>
      <c r="B7540" s="228"/>
      <c r="C7540" s="228"/>
      <c r="D7540" s="194"/>
      <c r="E7540" s="229">
        <f t="shared" si="1371"/>
        <v>0</v>
      </c>
      <c r="F7540" s="230">
        <f t="shared" si="1372"/>
        <v>0</v>
      </c>
      <c r="G7540" s="232"/>
      <c r="I7540" s="283"/>
    </row>
    <row r="7541" spans="1:15">
      <c r="A7541" s="227" t="str">
        <f t="shared" si="1370"/>
        <v>-</v>
      </c>
      <c r="B7541" s="228"/>
      <c r="C7541" s="228"/>
      <c r="D7541" s="194"/>
      <c r="E7541" s="229">
        <f t="shared" si="1371"/>
        <v>0</v>
      </c>
      <c r="F7541" s="230">
        <f t="shared" si="1372"/>
        <v>0</v>
      </c>
      <c r="G7541" s="232"/>
      <c r="I7541" s="283"/>
    </row>
    <row r="7542" spans="1:15">
      <c r="A7542" s="227" t="str">
        <f t="shared" si="1370"/>
        <v>-</v>
      </c>
      <c r="B7542" s="228"/>
      <c r="C7542" s="228"/>
      <c r="D7542" s="194"/>
      <c r="E7542" s="229">
        <f t="shared" si="1371"/>
        <v>0</v>
      </c>
      <c r="F7542" s="230">
        <f t="shared" si="1372"/>
        <v>0</v>
      </c>
      <c r="G7542" s="232"/>
      <c r="I7542" s="283"/>
    </row>
    <row r="7543" spans="1:15">
      <c r="A7543" s="227" t="str">
        <f t="shared" si="1370"/>
        <v>-</v>
      </c>
      <c r="B7543" s="228"/>
      <c r="C7543" s="228"/>
      <c r="D7543" s="194"/>
      <c r="E7543" s="229">
        <f t="shared" si="1371"/>
        <v>0</v>
      </c>
      <c r="F7543" s="230">
        <f t="shared" si="1372"/>
        <v>0</v>
      </c>
      <c r="G7543" s="232"/>
      <c r="I7543" s="283"/>
    </row>
    <row r="7544" spans="1:15">
      <c r="A7544" s="227" t="str">
        <f t="shared" si="1370"/>
        <v>-</v>
      </c>
      <c r="B7544" s="228"/>
      <c r="C7544" s="228"/>
      <c r="D7544" s="194"/>
      <c r="E7544" s="229">
        <f t="shared" si="1371"/>
        <v>0</v>
      </c>
      <c r="F7544" s="230">
        <f t="shared" si="1372"/>
        <v>0</v>
      </c>
      <c r="G7544" s="232"/>
      <c r="I7544" s="283"/>
    </row>
    <row r="7545" spans="1:15">
      <c r="A7545" s="227" t="str">
        <f t="shared" si="1370"/>
        <v>-</v>
      </c>
      <c r="B7545" s="228"/>
      <c r="C7545" s="228"/>
      <c r="D7545" s="194"/>
      <c r="E7545" s="229">
        <f t="shared" si="1371"/>
        <v>0</v>
      </c>
      <c r="F7545" s="230">
        <f t="shared" si="1372"/>
        <v>0</v>
      </c>
      <c r="G7545" s="232"/>
      <c r="I7545" s="283"/>
    </row>
    <row r="7546" spans="1:15">
      <c r="A7546" s="227" t="str">
        <f t="shared" si="1370"/>
        <v>-</v>
      </c>
      <c r="B7546" s="228"/>
      <c r="C7546" s="228"/>
      <c r="D7546" s="194"/>
      <c r="E7546" s="229">
        <f t="shared" si="1371"/>
        <v>0</v>
      </c>
      <c r="F7546" s="230">
        <f t="shared" si="1372"/>
        <v>0</v>
      </c>
      <c r="G7546" s="232"/>
      <c r="I7546" s="283"/>
    </row>
    <row r="7547" spans="1:15">
      <c r="A7547" s="227" t="str">
        <f t="shared" si="1370"/>
        <v>-</v>
      </c>
      <c r="B7547" s="228"/>
      <c r="C7547" s="228"/>
      <c r="D7547" s="194"/>
      <c r="E7547" s="229">
        <f t="shared" si="1371"/>
        <v>0</v>
      </c>
      <c r="F7547" s="230">
        <f t="shared" si="1372"/>
        <v>0</v>
      </c>
      <c r="G7547" s="232"/>
      <c r="I7547" s="283"/>
    </row>
    <row r="7548" spans="1:15">
      <c r="A7548" s="227" t="str">
        <f t="shared" si="1370"/>
        <v>-</v>
      </c>
      <c r="B7548" s="228"/>
      <c r="C7548" s="228"/>
      <c r="D7548" s="194"/>
      <c r="E7548" s="229">
        <f t="shared" si="1371"/>
        <v>0</v>
      </c>
      <c r="F7548" s="230">
        <f t="shared" si="1372"/>
        <v>0</v>
      </c>
      <c r="G7548" s="232"/>
      <c r="I7548" s="283"/>
    </row>
    <row r="7549" spans="1:15" ht="13.5" thickBot="1">
      <c r="A7549" s="234"/>
      <c r="B7549" s="456"/>
      <c r="C7549" s="235"/>
      <c r="D7549" s="237"/>
      <c r="E7549" s="237"/>
      <c r="F7549" s="238" t="s">
        <v>80</v>
      </c>
      <c r="G7549" s="239">
        <f>SUM(F7537:F7548)</f>
        <v>0</v>
      </c>
      <c r="I7549" s="326"/>
    </row>
    <row r="7550" spans="1:15" ht="13.5" thickTop="1">
      <c r="A7550" s="240" t="s">
        <v>67</v>
      </c>
      <c r="B7550" s="446"/>
      <c r="C7550" s="241"/>
      <c r="D7550" s="243"/>
      <c r="E7550" s="243"/>
      <c r="F7550" s="242"/>
      <c r="G7550" s="244"/>
      <c r="I7550" s="326"/>
    </row>
    <row r="7551" spans="1:15" s="220" customFormat="1" ht="26">
      <c r="A7551" s="245" t="s">
        <v>57</v>
      </c>
      <c r="B7551" s="455"/>
      <c r="C7551" s="247" t="s">
        <v>58</v>
      </c>
      <c r="D7551" s="316" t="s">
        <v>68</v>
      </c>
      <c r="E7551" s="248" t="s">
        <v>69</v>
      </c>
      <c r="F7551" s="249" t="s">
        <v>79</v>
      </c>
      <c r="G7551" s="250" t="s">
        <v>70</v>
      </c>
      <c r="I7551" s="325"/>
      <c r="J7551" s="226"/>
      <c r="O7551" s="296"/>
    </row>
    <row r="7552" spans="1:15">
      <c r="A7552" s="748" t="str">
        <f t="shared" ref="A7552:A7563" si="1373">IF(I7552=0,"",VLOOKUP(I7552,MATERIALES,2,FALSE))</f>
        <v/>
      </c>
      <c r="B7552" s="749"/>
      <c r="C7552" s="251" t="str">
        <f t="shared" ref="C7552:C7560" si="1374">IF(I7552=0,"",VLOOKUP(I7552,MATERIALES,3,FALSE))</f>
        <v/>
      </c>
      <c r="D7552" s="194"/>
      <c r="E7552" s="252">
        <f t="shared" ref="E7552:E7563" si="1375">IF(I7552=0,0,VLOOKUP(I7552,MATERIALES,4,FALSE))</f>
        <v>0</v>
      </c>
      <c r="F7552" s="230">
        <f>D7552*E7552</f>
        <v>0</v>
      </c>
      <c r="G7552" s="231"/>
      <c r="I7552" s="283"/>
    </row>
    <row r="7553" spans="1:9">
      <c r="A7553" s="748" t="str">
        <f t="shared" si="1373"/>
        <v/>
      </c>
      <c r="B7553" s="749"/>
      <c r="C7553" s="251" t="str">
        <f t="shared" si="1374"/>
        <v/>
      </c>
      <c r="D7553" s="194"/>
      <c r="E7553" s="252">
        <f t="shared" si="1375"/>
        <v>0</v>
      </c>
      <c r="F7553" s="230">
        <f t="shared" ref="F7553:F7563" si="1376">D7553*E7553</f>
        <v>0</v>
      </c>
      <c r="G7553" s="232"/>
      <c r="I7553" s="283"/>
    </row>
    <row r="7554" spans="1:9">
      <c r="A7554" s="748" t="str">
        <f t="shared" si="1373"/>
        <v/>
      </c>
      <c r="B7554" s="749"/>
      <c r="C7554" s="251" t="str">
        <f t="shared" si="1374"/>
        <v/>
      </c>
      <c r="D7554" s="194"/>
      <c r="E7554" s="252">
        <f t="shared" si="1375"/>
        <v>0</v>
      </c>
      <c r="F7554" s="230">
        <f t="shared" si="1376"/>
        <v>0</v>
      </c>
      <c r="G7554" s="232"/>
      <c r="I7554" s="283"/>
    </row>
    <row r="7555" spans="1:9">
      <c r="A7555" s="748" t="str">
        <f t="shared" si="1373"/>
        <v/>
      </c>
      <c r="B7555" s="749"/>
      <c r="C7555" s="251" t="str">
        <f t="shared" si="1374"/>
        <v/>
      </c>
      <c r="D7555" s="194"/>
      <c r="E7555" s="252">
        <f t="shared" si="1375"/>
        <v>0</v>
      </c>
      <c r="F7555" s="230">
        <f t="shared" si="1376"/>
        <v>0</v>
      </c>
      <c r="G7555" s="232"/>
      <c r="I7555" s="283"/>
    </row>
    <row r="7556" spans="1:9">
      <c r="A7556" s="748" t="str">
        <f t="shared" si="1373"/>
        <v/>
      </c>
      <c r="B7556" s="749"/>
      <c r="C7556" s="251" t="str">
        <f t="shared" si="1374"/>
        <v/>
      </c>
      <c r="D7556" s="194"/>
      <c r="E7556" s="252">
        <f t="shared" si="1375"/>
        <v>0</v>
      </c>
      <c r="F7556" s="230">
        <f t="shared" si="1376"/>
        <v>0</v>
      </c>
      <c r="G7556" s="232"/>
      <c r="I7556" s="283"/>
    </row>
    <row r="7557" spans="1:9">
      <c r="A7557" s="748" t="str">
        <f t="shared" si="1373"/>
        <v/>
      </c>
      <c r="B7557" s="749"/>
      <c r="C7557" s="251" t="str">
        <f t="shared" si="1374"/>
        <v/>
      </c>
      <c r="D7557" s="194"/>
      <c r="E7557" s="252">
        <f t="shared" si="1375"/>
        <v>0</v>
      </c>
      <c r="F7557" s="230">
        <f t="shared" si="1376"/>
        <v>0</v>
      </c>
      <c r="G7557" s="232"/>
      <c r="I7557" s="283"/>
    </row>
    <row r="7558" spans="1:9">
      <c r="A7558" s="748" t="str">
        <f t="shared" si="1373"/>
        <v/>
      </c>
      <c r="B7558" s="749"/>
      <c r="C7558" s="251" t="str">
        <f t="shared" si="1374"/>
        <v/>
      </c>
      <c r="D7558" s="194"/>
      <c r="E7558" s="252">
        <f t="shared" si="1375"/>
        <v>0</v>
      </c>
      <c r="F7558" s="230">
        <f t="shared" si="1376"/>
        <v>0</v>
      </c>
      <c r="G7558" s="232"/>
      <c r="I7558" s="283"/>
    </row>
    <row r="7559" spans="1:9">
      <c r="A7559" s="748" t="str">
        <f t="shared" si="1373"/>
        <v/>
      </c>
      <c r="B7559" s="749"/>
      <c r="C7559" s="251" t="str">
        <f t="shared" si="1374"/>
        <v/>
      </c>
      <c r="D7559" s="194"/>
      <c r="E7559" s="252">
        <f t="shared" si="1375"/>
        <v>0</v>
      </c>
      <c r="F7559" s="230">
        <f t="shared" si="1376"/>
        <v>0</v>
      </c>
      <c r="G7559" s="253"/>
      <c r="I7559" s="283"/>
    </row>
    <row r="7560" spans="1:9">
      <c r="A7560" s="748" t="str">
        <f t="shared" si="1373"/>
        <v/>
      </c>
      <c r="B7560" s="749"/>
      <c r="C7560" s="251" t="str">
        <f t="shared" si="1374"/>
        <v/>
      </c>
      <c r="D7560" s="194"/>
      <c r="E7560" s="252">
        <f t="shared" si="1375"/>
        <v>0</v>
      </c>
      <c r="F7560" s="230">
        <f t="shared" si="1376"/>
        <v>0</v>
      </c>
      <c r="G7560" s="232"/>
      <c r="I7560" s="283"/>
    </row>
    <row r="7561" spans="1:9">
      <c r="A7561" s="748" t="str">
        <f t="shared" si="1373"/>
        <v/>
      </c>
      <c r="B7561" s="749"/>
      <c r="C7561" s="251"/>
      <c r="D7561" s="194"/>
      <c r="E7561" s="252">
        <f t="shared" si="1375"/>
        <v>0</v>
      </c>
      <c r="F7561" s="230">
        <f t="shared" si="1376"/>
        <v>0</v>
      </c>
      <c r="G7561" s="232"/>
      <c r="I7561" s="283"/>
    </row>
    <row r="7562" spans="1:9">
      <c r="A7562" s="748" t="str">
        <f t="shared" si="1373"/>
        <v/>
      </c>
      <c r="B7562" s="749"/>
      <c r="C7562" s="251"/>
      <c r="D7562" s="194"/>
      <c r="E7562" s="252">
        <f t="shared" si="1375"/>
        <v>0</v>
      </c>
      <c r="F7562" s="230">
        <f t="shared" si="1376"/>
        <v>0</v>
      </c>
      <c r="G7562" s="232"/>
      <c r="I7562" s="283"/>
    </row>
    <row r="7563" spans="1:9">
      <c r="A7563" s="748" t="str">
        <f t="shared" si="1373"/>
        <v/>
      </c>
      <c r="B7563" s="749"/>
      <c r="C7563" s="251" t="str">
        <f t="shared" ref="C7563" si="1377">IF(I7563=0,"",VLOOKUP(I7563,MATERIALES,3,FALSE))</f>
        <v/>
      </c>
      <c r="D7563" s="194"/>
      <c r="E7563" s="252">
        <f t="shared" si="1375"/>
        <v>0</v>
      </c>
      <c r="F7563" s="230">
        <f t="shared" si="1376"/>
        <v>0</v>
      </c>
      <c r="G7563" s="233"/>
      <c r="I7563" s="283"/>
    </row>
    <row r="7564" spans="1:9" ht="26.25" customHeight="1" thickBot="1">
      <c r="A7564" s="214"/>
      <c r="B7564" s="438"/>
      <c r="C7564" s="215"/>
      <c r="D7564" s="217"/>
      <c r="E7564" s="254"/>
      <c r="F7564" s="255" t="s">
        <v>81</v>
      </c>
      <c r="G7564" s="253">
        <f>ROUND(SUM(F7552:F7563),0)</f>
        <v>0</v>
      </c>
      <c r="I7564" s="326"/>
    </row>
    <row r="7565" spans="1:9" ht="14" thickTop="1" thickBot="1">
      <c r="A7565" s="256" t="s">
        <v>72</v>
      </c>
      <c r="B7565" s="445"/>
      <c r="C7565" s="257"/>
      <c r="D7565" s="259"/>
      <c r="E7565" s="259"/>
      <c r="F7565" s="258"/>
      <c r="G7565" s="260"/>
      <c r="I7565" s="326"/>
    </row>
    <row r="7566" spans="1:9" ht="13.5" thickTop="1">
      <c r="A7566" s="245" t="s">
        <v>57</v>
      </c>
      <c r="B7566" s="455"/>
      <c r="C7566" s="248" t="s">
        <v>71</v>
      </c>
      <c r="D7566" s="316" t="s">
        <v>75</v>
      </c>
      <c r="E7566" s="248" t="s">
        <v>98</v>
      </c>
      <c r="F7566" s="249" t="s">
        <v>79</v>
      </c>
      <c r="G7566" s="250" t="s">
        <v>70</v>
      </c>
      <c r="I7566" s="326"/>
    </row>
    <row r="7567" spans="1:9">
      <c r="A7567" s="748" t="str">
        <f>IF(I7567=0,"",VLOOKUP(I7567,EQUIPOS,2,FALSE))</f>
        <v/>
      </c>
      <c r="B7567" s="749"/>
      <c r="C7567" s="195"/>
      <c r="D7567" s="194"/>
      <c r="E7567" s="252">
        <f>IF(I7567=0,0,VLOOKUP(I7567,EQUIPOS,4,FALSE))</f>
        <v>0</v>
      </c>
      <c r="F7567" s="230">
        <f>C7567*D7567*E7567</f>
        <v>0</v>
      </c>
      <c r="G7567" s="231"/>
      <c r="I7567" s="283"/>
    </row>
    <row r="7568" spans="1:9">
      <c r="A7568" s="748" t="str">
        <f>IF(I7568=0,"",VLOOKUP(I7568,EQUIPOS,2,FALSE))</f>
        <v/>
      </c>
      <c r="B7568" s="749"/>
      <c r="C7568" s="195"/>
      <c r="D7568" s="194"/>
      <c r="E7568" s="252">
        <f>IF(I7568=0,0,VLOOKUP(I7568,EQUIPOS,4,FALSE))</f>
        <v>0</v>
      </c>
      <c r="F7568" s="230">
        <f t="shared" ref="F7568:F7571" si="1378">C7568*D7568*E7568</f>
        <v>0</v>
      </c>
      <c r="G7568" s="232"/>
      <c r="I7568" s="283"/>
    </row>
    <row r="7569" spans="1:9">
      <c r="A7569" s="748" t="str">
        <f>IF(I7569=0,"",VLOOKUP(I7569,EQUIPOS,2,FALSE))</f>
        <v/>
      </c>
      <c r="B7569" s="749"/>
      <c r="C7569" s="195"/>
      <c r="D7569" s="194"/>
      <c r="E7569" s="252">
        <f>IF(I7569=0,0,VLOOKUP(I7569,EQUIPOS,4,FALSE))</f>
        <v>0</v>
      </c>
      <c r="F7569" s="230">
        <f t="shared" si="1378"/>
        <v>0</v>
      </c>
      <c r="G7569" s="232"/>
      <c r="I7569" s="283"/>
    </row>
    <row r="7570" spans="1:9">
      <c r="A7570" s="748" t="str">
        <f>IF(I7570=0,"",VLOOKUP(I7570,EQUIPOS,2,FALSE))</f>
        <v/>
      </c>
      <c r="B7570" s="749"/>
      <c r="C7570" s="195"/>
      <c r="D7570" s="194"/>
      <c r="E7570" s="252">
        <f>IF(I7570=0,0,VLOOKUP(I7570,EQUIPOS,4,FALSE))</f>
        <v>0</v>
      </c>
      <c r="F7570" s="230">
        <f t="shared" si="1378"/>
        <v>0</v>
      </c>
      <c r="G7570" s="232"/>
      <c r="I7570" s="283"/>
    </row>
    <row r="7571" spans="1:9">
      <c r="A7571" s="748" t="str">
        <f>IF(I7571=0,"",VLOOKUP(I7571,EQUIPOS,2,FALSE))</f>
        <v/>
      </c>
      <c r="B7571" s="749"/>
      <c r="C7571" s="195"/>
      <c r="D7571" s="194"/>
      <c r="E7571" s="252">
        <f>IF(I7571=0,0,VLOOKUP(I7571,EQUIPOS,4,FALSE))</f>
        <v>0</v>
      </c>
      <c r="F7571" s="230">
        <f t="shared" si="1378"/>
        <v>0</v>
      </c>
      <c r="G7571" s="233"/>
      <c r="I7571" s="283"/>
    </row>
    <row r="7572" spans="1:9" ht="30.75" customHeight="1" thickBot="1">
      <c r="A7572" s="234"/>
      <c r="B7572" s="456"/>
      <c r="C7572" s="235"/>
      <c r="D7572" s="237"/>
      <c r="E7572" s="261"/>
      <c r="F7572" s="238" t="s">
        <v>82</v>
      </c>
      <c r="G7572" s="262">
        <f>ROUND(SUM(F7567:F7571),0)</f>
        <v>0</v>
      </c>
      <c r="I7572" s="326"/>
    </row>
    <row r="7573" spans="1:9" ht="13.5" thickTop="1">
      <c r="A7573" s="240" t="s">
        <v>73</v>
      </c>
      <c r="B7573" s="446"/>
      <c r="C7573" s="241"/>
      <c r="D7573" s="243"/>
      <c r="E7573" s="243"/>
      <c r="F7573" s="242"/>
      <c r="G7573" s="244"/>
      <c r="I7573" s="326"/>
    </row>
    <row r="7574" spans="1:9" ht="26">
      <c r="A7574" s="245" t="s">
        <v>57</v>
      </c>
      <c r="B7574" s="454" t="s">
        <v>58</v>
      </c>
      <c r="C7574" s="247" t="s">
        <v>68</v>
      </c>
      <c r="D7574" s="316" t="s">
        <v>74</v>
      </c>
      <c r="E7574" s="248" t="s">
        <v>69</v>
      </c>
      <c r="F7574" s="249" t="s">
        <v>79</v>
      </c>
      <c r="G7574" s="250" t="s">
        <v>70</v>
      </c>
      <c r="H7574" s="220"/>
      <c r="I7574" s="325"/>
    </row>
    <row r="7575" spans="1:9">
      <c r="A7575" s="263" t="str">
        <f t="shared" ref="A7575:A7586" si="1379">IF(I7575=0,"",VLOOKUP(I7575,MANOOBRA,2,FALSE))</f>
        <v/>
      </c>
      <c r="B7575" s="444" t="str">
        <f t="shared" ref="B7575:B7586" si="1380">IF(I7575=0,"",VLOOKUP(I7575,MANOOBRA,3,FALSE))</f>
        <v/>
      </c>
      <c r="C7575" s="195"/>
      <c r="D7575" s="466"/>
      <c r="E7575" s="252">
        <f t="shared" ref="E7575:E7586" si="1381">IF(I7575=0,0,VLOOKUP(I7575,MANOOBRA,4,FALSE))</f>
        <v>0</v>
      </c>
      <c r="F7575" s="230">
        <f>IF(D7575=0,0,C7575*E7575/D7575)</f>
        <v>0</v>
      </c>
      <c r="G7575" s="231"/>
      <c r="I7575" s="283"/>
    </row>
    <row r="7576" spans="1:9">
      <c r="A7576" s="263" t="str">
        <f t="shared" si="1379"/>
        <v/>
      </c>
      <c r="B7576" s="444" t="str">
        <f t="shared" si="1380"/>
        <v/>
      </c>
      <c r="C7576" s="195"/>
      <c r="D7576" s="466"/>
      <c r="E7576" s="252">
        <f t="shared" si="1381"/>
        <v>0</v>
      </c>
      <c r="F7576" s="230">
        <f t="shared" ref="F7576:F7586" si="1382">IF(D7576=0,0,C7576*E7576/D7576)</f>
        <v>0</v>
      </c>
      <c r="G7576" s="232"/>
      <c r="I7576" s="283"/>
    </row>
    <row r="7577" spans="1:9">
      <c r="A7577" s="263" t="str">
        <f t="shared" si="1379"/>
        <v/>
      </c>
      <c r="B7577" s="444" t="str">
        <f t="shared" si="1380"/>
        <v/>
      </c>
      <c r="C7577" s="195"/>
      <c r="D7577" s="309"/>
      <c r="E7577" s="252">
        <f t="shared" si="1381"/>
        <v>0</v>
      </c>
      <c r="F7577" s="230">
        <f t="shared" si="1382"/>
        <v>0</v>
      </c>
      <c r="G7577" s="232"/>
      <c r="I7577" s="283"/>
    </row>
    <row r="7578" spans="1:9">
      <c r="A7578" s="263" t="str">
        <f t="shared" si="1379"/>
        <v/>
      </c>
      <c r="B7578" s="444" t="str">
        <f t="shared" si="1380"/>
        <v/>
      </c>
      <c r="C7578" s="195"/>
      <c r="D7578" s="195"/>
      <c r="E7578" s="252">
        <f t="shared" si="1381"/>
        <v>0</v>
      </c>
      <c r="F7578" s="230">
        <f t="shared" si="1382"/>
        <v>0</v>
      </c>
      <c r="G7578" s="232"/>
      <c r="I7578" s="283"/>
    </row>
    <row r="7579" spans="1:9">
      <c r="A7579" s="263" t="str">
        <f t="shared" si="1379"/>
        <v/>
      </c>
      <c r="B7579" s="444" t="str">
        <f t="shared" si="1380"/>
        <v/>
      </c>
      <c r="C7579" s="195"/>
      <c r="D7579" s="195"/>
      <c r="E7579" s="252">
        <f t="shared" si="1381"/>
        <v>0</v>
      </c>
      <c r="F7579" s="230">
        <f t="shared" si="1382"/>
        <v>0</v>
      </c>
      <c r="G7579" s="232"/>
      <c r="I7579" s="283"/>
    </row>
    <row r="7580" spans="1:9">
      <c r="A7580" s="263" t="str">
        <f t="shared" si="1379"/>
        <v/>
      </c>
      <c r="B7580" s="444" t="str">
        <f t="shared" si="1380"/>
        <v/>
      </c>
      <c r="C7580" s="195"/>
      <c r="D7580" s="195"/>
      <c r="E7580" s="252">
        <f t="shared" si="1381"/>
        <v>0</v>
      </c>
      <c r="F7580" s="230">
        <f t="shared" si="1382"/>
        <v>0</v>
      </c>
      <c r="G7580" s="232"/>
      <c r="I7580" s="283"/>
    </row>
    <row r="7581" spans="1:9">
      <c r="A7581" s="263" t="str">
        <f t="shared" si="1379"/>
        <v/>
      </c>
      <c r="B7581" s="444" t="str">
        <f t="shared" si="1380"/>
        <v/>
      </c>
      <c r="C7581" s="195"/>
      <c r="D7581" s="195"/>
      <c r="E7581" s="252">
        <f t="shared" si="1381"/>
        <v>0</v>
      </c>
      <c r="F7581" s="230">
        <f t="shared" si="1382"/>
        <v>0</v>
      </c>
      <c r="G7581" s="232"/>
      <c r="I7581" s="283"/>
    </row>
    <row r="7582" spans="1:9">
      <c r="A7582" s="263" t="str">
        <f t="shared" si="1379"/>
        <v/>
      </c>
      <c r="B7582" s="444" t="str">
        <f t="shared" si="1380"/>
        <v/>
      </c>
      <c r="C7582" s="195"/>
      <c r="D7582" s="195"/>
      <c r="E7582" s="252">
        <f t="shared" si="1381"/>
        <v>0</v>
      </c>
      <c r="F7582" s="230">
        <f t="shared" si="1382"/>
        <v>0</v>
      </c>
      <c r="G7582" s="232"/>
      <c r="I7582" s="283"/>
    </row>
    <row r="7583" spans="1:9">
      <c r="A7583" s="263" t="str">
        <f t="shared" si="1379"/>
        <v/>
      </c>
      <c r="B7583" s="444" t="str">
        <f t="shared" si="1380"/>
        <v/>
      </c>
      <c r="C7583" s="195"/>
      <c r="D7583" s="195"/>
      <c r="E7583" s="252">
        <f t="shared" si="1381"/>
        <v>0</v>
      </c>
      <c r="F7583" s="230">
        <f t="shared" si="1382"/>
        <v>0</v>
      </c>
      <c r="G7583" s="232"/>
      <c r="I7583" s="283"/>
    </row>
    <row r="7584" spans="1:9">
      <c r="A7584" s="263" t="str">
        <f t="shared" si="1379"/>
        <v/>
      </c>
      <c r="B7584" s="444" t="str">
        <f t="shared" si="1380"/>
        <v/>
      </c>
      <c r="C7584" s="195"/>
      <c r="D7584" s="195"/>
      <c r="E7584" s="252">
        <f t="shared" si="1381"/>
        <v>0</v>
      </c>
      <c r="F7584" s="230">
        <f t="shared" si="1382"/>
        <v>0</v>
      </c>
      <c r="G7584" s="232"/>
      <c r="I7584" s="283"/>
    </row>
    <row r="7585" spans="1:16">
      <c r="A7585" s="263" t="str">
        <f t="shared" si="1379"/>
        <v/>
      </c>
      <c r="B7585" s="444" t="str">
        <f t="shared" si="1380"/>
        <v/>
      </c>
      <c r="C7585" s="195"/>
      <c r="D7585" s="195"/>
      <c r="E7585" s="252">
        <f t="shared" si="1381"/>
        <v>0</v>
      </c>
      <c r="F7585" s="230">
        <f t="shared" si="1382"/>
        <v>0</v>
      </c>
      <c r="G7585" s="232"/>
      <c r="I7585" s="283"/>
    </row>
    <row r="7586" spans="1:16">
      <c r="A7586" s="263" t="str">
        <f t="shared" si="1379"/>
        <v/>
      </c>
      <c r="B7586" s="444" t="str">
        <f t="shared" si="1380"/>
        <v/>
      </c>
      <c r="C7586" s="195"/>
      <c r="D7586" s="195"/>
      <c r="E7586" s="252">
        <f t="shared" si="1381"/>
        <v>0</v>
      </c>
      <c r="F7586" s="230">
        <f t="shared" si="1382"/>
        <v>0</v>
      </c>
      <c r="G7586" s="233"/>
      <c r="I7586" s="283"/>
    </row>
    <row r="7587" spans="1:16" ht="31.5" customHeight="1" thickBot="1">
      <c r="A7587" s="234"/>
      <c r="B7587" s="456"/>
      <c r="C7587" s="235"/>
      <c r="D7587" s="237"/>
      <c r="E7587" s="237"/>
      <c r="F7587" s="238" t="s">
        <v>83</v>
      </c>
      <c r="G7587" s="262">
        <f>ROUND(SUM(F7575:F7586),0)</f>
        <v>0</v>
      </c>
      <c r="I7587" s="326"/>
    </row>
    <row r="7588" spans="1:16" ht="13.5" thickTop="1">
      <c r="A7588" s="186" t="s">
        <v>76</v>
      </c>
      <c r="B7588" s="446"/>
      <c r="C7588" s="241"/>
      <c r="D7588" s="243"/>
      <c r="E7588" s="243"/>
      <c r="F7588" s="242"/>
      <c r="G7588" s="244"/>
      <c r="I7588" s="326"/>
    </row>
    <row r="7589" spans="1:16">
      <c r="A7589" s="245" t="s">
        <v>57</v>
      </c>
      <c r="B7589" s="455"/>
      <c r="C7589" s="246"/>
      <c r="D7589" s="317"/>
      <c r="E7589" s="248" t="s">
        <v>77</v>
      </c>
      <c r="F7589" s="249" t="s">
        <v>78</v>
      </c>
      <c r="G7589" s="264" t="s">
        <v>77</v>
      </c>
      <c r="H7589" s="220"/>
      <c r="I7589" s="325"/>
    </row>
    <row r="7590" spans="1:16">
      <c r="A7590" s="185" t="s">
        <v>87</v>
      </c>
      <c r="B7590" s="453"/>
      <c r="C7590" s="265"/>
      <c r="D7590" s="318"/>
      <c r="E7590" s="229">
        <f>ROUND(SUM(G7549,G7564,G7572,G7587),2)</f>
        <v>0</v>
      </c>
      <c r="F7590" s="266">
        <f>A</f>
        <v>0</v>
      </c>
      <c r="G7590" s="267">
        <f>E7590*F7590</f>
        <v>0</v>
      </c>
      <c r="I7590" s="326"/>
    </row>
    <row r="7591" spans="1:16">
      <c r="A7591" s="185" t="s">
        <v>85</v>
      </c>
      <c r="B7591" s="453"/>
      <c r="C7591" s="265"/>
      <c r="D7591" s="318"/>
      <c r="E7591" s="229">
        <f>SUM(G7549,G7564,G7572,G7587)</f>
        <v>0</v>
      </c>
      <c r="F7591" s="266">
        <f>I</f>
        <v>0</v>
      </c>
      <c r="G7591" s="267">
        <f>E7591*F7591</f>
        <v>0</v>
      </c>
      <c r="I7591" s="326"/>
    </row>
    <row r="7592" spans="1:16">
      <c r="A7592" s="185" t="s">
        <v>86</v>
      </c>
      <c r="B7592" s="453"/>
      <c r="C7592" s="265"/>
      <c r="D7592" s="318"/>
      <c r="E7592" s="229">
        <f>SUM(G7549,G7564,G7572,G7587)</f>
        <v>0</v>
      </c>
      <c r="F7592" s="266">
        <f>U</f>
        <v>0</v>
      </c>
      <c r="G7592" s="267">
        <f>E7592*F7592</f>
        <v>0</v>
      </c>
      <c r="I7592" s="326"/>
    </row>
    <row r="7593" spans="1:16" ht="33" customHeight="1" thickBot="1">
      <c r="A7593" s="234"/>
      <c r="B7593" s="456"/>
      <c r="C7593" s="235"/>
      <c r="D7593" s="237"/>
      <c r="E7593" s="237"/>
      <c r="F7593" s="268" t="s">
        <v>84</v>
      </c>
      <c r="G7593" s="262">
        <f>SUM(G7590:G7592)</f>
        <v>0</v>
      </c>
      <c r="I7593" s="326"/>
      <c r="J7593" s="295"/>
      <c r="K7593" s="296"/>
      <c r="L7593" s="296"/>
      <c r="M7593" s="296"/>
      <c r="N7593" s="296"/>
      <c r="O7593" s="296"/>
    </row>
    <row r="7594" spans="1:16" s="211" customFormat="1" ht="14" thickTop="1" thickBot="1">
      <c r="A7594" s="269"/>
      <c r="B7594" s="443"/>
      <c r="C7594" s="270"/>
      <c r="D7594" s="319"/>
      <c r="E7594" s="271" t="s">
        <v>89</v>
      </c>
      <c r="F7594" s="272"/>
      <c r="G7594" s="273">
        <f>ROUND(SUM(G7549,G7564,G7572,G7587,G7593),0)</f>
        <v>0</v>
      </c>
      <c r="I7594" s="327"/>
      <c r="J7594" s="212">
        <f>B7533</f>
        <v>19.2</v>
      </c>
      <c r="K7594" s="274">
        <f>E7590</f>
        <v>0</v>
      </c>
      <c r="L7594" s="294">
        <f>G7590</f>
        <v>0</v>
      </c>
      <c r="M7594" s="294">
        <f>G7591</f>
        <v>0</v>
      </c>
      <c r="N7594" s="294">
        <f>G7592</f>
        <v>0</v>
      </c>
      <c r="O7594" s="299">
        <f>SUM(K7594:N7594)</f>
        <v>0</v>
      </c>
      <c r="P7594" s="294"/>
    </row>
    <row r="7595" spans="1:16" ht="13.5" thickTop="1">
      <c r="A7595" s="275" t="s">
        <v>97</v>
      </c>
      <c r="B7595" s="438"/>
      <c r="C7595" s="215"/>
      <c r="D7595" s="217"/>
      <c r="E7595" s="217"/>
      <c r="F7595" s="216"/>
      <c r="G7595" s="219"/>
      <c r="I7595" s="326"/>
      <c r="P7595" s="294"/>
    </row>
    <row r="7596" spans="1:16">
      <c r="A7596" s="275"/>
      <c r="B7596" s="452"/>
      <c r="C7596" s="276"/>
      <c r="D7596" s="320"/>
      <c r="E7596" s="217"/>
      <c r="F7596" s="216"/>
      <c r="G7596" s="277">
        <f ca="1">TODAY()</f>
        <v>44839</v>
      </c>
      <c r="I7596" s="326"/>
      <c r="P7596" s="294"/>
    </row>
    <row r="7597" spans="1:16" ht="13.5" thickBot="1">
      <c r="A7597" s="234"/>
      <c r="B7597" s="456"/>
      <c r="C7597" s="235"/>
      <c r="D7597" s="237"/>
      <c r="E7597" s="237"/>
      <c r="F7597" s="236"/>
      <c r="G7597" s="278"/>
      <c r="I7597" s="326"/>
      <c r="P7597" s="294"/>
    </row>
    <row r="7598" spans="1:16" s="199" customFormat="1" ht="13.5" thickTop="1">
      <c r="A7598" s="196" t="s">
        <v>109</v>
      </c>
      <c r="B7598" s="458"/>
      <c r="C7598" s="196"/>
      <c r="D7598" s="198"/>
      <c r="E7598" s="198"/>
      <c r="F7598" s="197"/>
      <c r="G7598" s="197"/>
      <c r="I7598" s="321"/>
      <c r="J7598" s="200"/>
      <c r="O7598" s="297"/>
    </row>
    <row r="7599" spans="1:16" s="199" customFormat="1">
      <c r="A7599" s="196" t="str">
        <f>CONCATENATE('Prestaciones y AIU'!A7718," ANALISIS DE PRECIOS UNITARIOS")</f>
        <v xml:space="preserve"> ANALISIS DE PRECIOS UNITARIOS</v>
      </c>
      <c r="B7599" s="458"/>
      <c r="C7599" s="196"/>
      <c r="D7599" s="198"/>
      <c r="E7599" s="198"/>
      <c r="F7599" s="197"/>
      <c r="G7599" s="197"/>
      <c r="I7599" s="321"/>
      <c r="J7599" s="200"/>
      <c r="O7599" s="297"/>
    </row>
    <row r="7600" spans="1:16" s="199" customFormat="1">
      <c r="A7600" s="196" t="str">
        <f>Objeto_LIC</f>
        <v>OPTIMIZACION DEL SISTEMA DE ABASTECIMIENTO (ADUCCION, PRETRATAMIENTO Y CONDUCCION) DEL MUNICPIO DE TAME, DEPARTAMENTO DE ARAUCA</v>
      </c>
      <c r="B7600" s="458"/>
      <c r="C7600" s="196"/>
      <c r="D7600" s="198"/>
      <c r="E7600" s="198"/>
      <c r="F7600" s="197"/>
      <c r="G7600" s="197"/>
      <c r="I7600" s="321"/>
      <c r="J7600" s="200"/>
      <c r="O7600" s="297"/>
    </row>
    <row r="7601" spans="1:15" s="199" customFormat="1">
      <c r="A7601" s="196"/>
      <c r="B7601" s="458"/>
      <c r="C7601" s="196"/>
      <c r="D7601" s="198"/>
      <c r="E7601" s="198"/>
      <c r="F7601" s="197"/>
      <c r="G7601" s="197"/>
      <c r="I7601" s="321"/>
      <c r="J7601" s="200"/>
      <c r="O7601" s="297"/>
    </row>
    <row r="7602" spans="1:15" ht="13.5" thickBot="1">
      <c r="A7602" s="201"/>
      <c r="B7602" s="448"/>
      <c r="C7602" s="201"/>
      <c r="D7602" s="203"/>
      <c r="E7602" s="203"/>
      <c r="F7602" s="202"/>
      <c r="G7602" s="202"/>
    </row>
    <row r="7603" spans="1:15" s="211" customFormat="1" ht="13.5" thickTop="1">
      <c r="A7603" s="206"/>
      <c r="B7603" s="457"/>
      <c r="C7603" s="207"/>
      <c r="D7603" s="209"/>
      <c r="E7603" s="209"/>
      <c r="F7603" s="208"/>
      <c r="G7603" s="210" t="s">
        <v>110</v>
      </c>
      <c r="I7603" s="323"/>
      <c r="J7603" s="212"/>
      <c r="O7603" s="297"/>
    </row>
    <row r="7604" spans="1:15" ht="12.75" customHeight="1">
      <c r="A7604" s="213" t="s">
        <v>62</v>
      </c>
      <c r="B7604" s="750">
        <f>Proponente</f>
        <v>0</v>
      </c>
      <c r="C7604" s="750"/>
      <c r="D7604" s="750"/>
      <c r="E7604" s="750"/>
      <c r="F7604" s="750"/>
      <c r="G7604" s="751"/>
    </row>
    <row r="7605" spans="1:15" ht="12.75" customHeight="1">
      <c r="A7605" s="213" t="s">
        <v>63</v>
      </c>
      <c r="B7605" s="470">
        <v>20.100000000000001</v>
      </c>
      <c r="C7605" s="750" t="e">
        <f>VLOOKUP(B7605,Presupuesto!$A$4:$B$106,2,FALSE)</f>
        <v>#N/A</v>
      </c>
      <c r="D7605" s="750"/>
      <c r="E7605" s="750"/>
      <c r="F7605" s="750"/>
      <c r="G7605" s="751"/>
    </row>
    <row r="7606" spans="1:15">
      <c r="A7606" s="214"/>
      <c r="B7606" s="438"/>
      <c r="C7606" s="215"/>
      <c r="D7606" s="217"/>
      <c r="E7606" s="217"/>
      <c r="F7606" s="218" t="s">
        <v>88</v>
      </c>
      <c r="G7606" s="750" t="str">
        <f ca="1">LOOKUP('U-P1'!B7605,Presupuesto!$1:$1048576,Presupuesto!$C$1:$C$105)</f>
        <v>ML</v>
      </c>
      <c r="H7606" s="750"/>
      <c r="I7606" s="750"/>
      <c r="J7606" s="750"/>
      <c r="K7606" s="751"/>
    </row>
    <row r="7607" spans="1:15" ht="13.5" thickBot="1">
      <c r="A7607" s="213" t="s">
        <v>64</v>
      </c>
      <c r="B7607" s="438"/>
      <c r="C7607" s="215"/>
      <c r="D7607" s="217"/>
      <c r="E7607" s="217"/>
      <c r="F7607" s="216"/>
      <c r="G7607" s="219"/>
      <c r="I7607" s="324"/>
      <c r="J7607" s="295"/>
      <c r="K7607" s="296"/>
      <c r="L7607" s="296"/>
      <c r="M7607" s="296"/>
      <c r="N7607" s="296"/>
      <c r="O7607" s="296"/>
    </row>
    <row r="7608" spans="1:15" s="220" customFormat="1" ht="13.5" thickTop="1">
      <c r="A7608" s="221" t="s">
        <v>57</v>
      </c>
      <c r="B7608" s="447" t="s">
        <v>65</v>
      </c>
      <c r="C7608" s="222" t="s">
        <v>66</v>
      </c>
      <c r="D7608" s="223" t="s">
        <v>74</v>
      </c>
      <c r="E7608" s="224" t="s">
        <v>100</v>
      </c>
      <c r="F7608" s="224" t="s">
        <v>79</v>
      </c>
      <c r="G7608" s="225" t="s">
        <v>70</v>
      </c>
      <c r="I7608" s="325"/>
      <c r="J7608" s="226"/>
      <c r="O7608" s="296"/>
    </row>
    <row r="7609" spans="1:15">
      <c r="A7609" s="227" t="str">
        <f t="shared" ref="A7609:A7620" si="1383">IF(I7609=0,"-",VLOOKUP(I7609,EQUIPOS,2,FALSE))</f>
        <v>-</v>
      </c>
      <c r="B7609" s="228"/>
      <c r="C7609" s="228"/>
      <c r="D7609" s="194"/>
      <c r="E7609" s="229">
        <f t="shared" ref="E7609:E7620" si="1384">IF(I7609=0,0,VLOOKUP(I7609,EQUIPOS,4,FALSE))</f>
        <v>0</v>
      </c>
      <c r="F7609" s="230">
        <f t="shared" ref="F7609:F7620" si="1385">IF(D7609=0,0,E7609/D7609)</f>
        <v>0</v>
      </c>
      <c r="G7609" s="231"/>
      <c r="I7609" s="283"/>
    </row>
    <row r="7610" spans="1:15">
      <c r="A7610" s="227" t="str">
        <f t="shared" si="1383"/>
        <v>-</v>
      </c>
      <c r="B7610" s="228"/>
      <c r="C7610" s="228"/>
      <c r="D7610" s="194"/>
      <c r="E7610" s="229">
        <f t="shared" si="1384"/>
        <v>0</v>
      </c>
      <c r="F7610" s="230">
        <f t="shared" si="1385"/>
        <v>0</v>
      </c>
      <c r="G7610" s="232"/>
      <c r="I7610" s="283"/>
    </row>
    <row r="7611" spans="1:15">
      <c r="A7611" s="227" t="str">
        <f t="shared" si="1383"/>
        <v>-</v>
      </c>
      <c r="B7611" s="228"/>
      <c r="C7611" s="228"/>
      <c r="D7611" s="194"/>
      <c r="E7611" s="229">
        <f t="shared" si="1384"/>
        <v>0</v>
      </c>
      <c r="F7611" s="230">
        <f t="shared" si="1385"/>
        <v>0</v>
      </c>
      <c r="G7611" s="232"/>
      <c r="I7611" s="283"/>
    </row>
    <row r="7612" spans="1:15">
      <c r="A7612" s="227" t="str">
        <f t="shared" si="1383"/>
        <v>-</v>
      </c>
      <c r="B7612" s="228"/>
      <c r="C7612" s="228"/>
      <c r="D7612" s="194"/>
      <c r="E7612" s="229">
        <f t="shared" si="1384"/>
        <v>0</v>
      </c>
      <c r="F7612" s="230">
        <f t="shared" si="1385"/>
        <v>0</v>
      </c>
      <c r="G7612" s="232"/>
      <c r="I7612" s="283"/>
    </row>
    <row r="7613" spans="1:15">
      <c r="A7613" s="227" t="str">
        <f t="shared" si="1383"/>
        <v>-</v>
      </c>
      <c r="B7613" s="228"/>
      <c r="C7613" s="228"/>
      <c r="D7613" s="194"/>
      <c r="E7613" s="229">
        <f t="shared" si="1384"/>
        <v>0</v>
      </c>
      <c r="F7613" s="230">
        <f t="shared" si="1385"/>
        <v>0</v>
      </c>
      <c r="G7613" s="232"/>
      <c r="I7613" s="283"/>
    </row>
    <row r="7614" spans="1:15">
      <c r="A7614" s="227" t="str">
        <f t="shared" si="1383"/>
        <v>-</v>
      </c>
      <c r="B7614" s="228"/>
      <c r="C7614" s="228"/>
      <c r="D7614" s="194"/>
      <c r="E7614" s="229">
        <f t="shared" si="1384"/>
        <v>0</v>
      </c>
      <c r="F7614" s="230">
        <f t="shared" si="1385"/>
        <v>0</v>
      </c>
      <c r="G7614" s="232"/>
      <c r="I7614" s="283"/>
    </row>
    <row r="7615" spans="1:15">
      <c r="A7615" s="227" t="str">
        <f t="shared" si="1383"/>
        <v>-</v>
      </c>
      <c r="B7615" s="228"/>
      <c r="C7615" s="228"/>
      <c r="D7615" s="194"/>
      <c r="E7615" s="229">
        <f t="shared" si="1384"/>
        <v>0</v>
      </c>
      <c r="F7615" s="230">
        <f t="shared" si="1385"/>
        <v>0</v>
      </c>
      <c r="G7615" s="232"/>
      <c r="I7615" s="283"/>
    </row>
    <row r="7616" spans="1:15">
      <c r="A7616" s="227" t="str">
        <f t="shared" si="1383"/>
        <v>-</v>
      </c>
      <c r="B7616" s="228"/>
      <c r="C7616" s="228"/>
      <c r="D7616" s="194"/>
      <c r="E7616" s="229">
        <f t="shared" si="1384"/>
        <v>0</v>
      </c>
      <c r="F7616" s="230">
        <f t="shared" si="1385"/>
        <v>0</v>
      </c>
      <c r="G7616" s="232"/>
      <c r="I7616" s="283"/>
    </row>
    <row r="7617" spans="1:15">
      <c r="A7617" s="227" t="str">
        <f t="shared" si="1383"/>
        <v>-</v>
      </c>
      <c r="B7617" s="228"/>
      <c r="C7617" s="228"/>
      <c r="D7617" s="194"/>
      <c r="E7617" s="229">
        <f t="shared" si="1384"/>
        <v>0</v>
      </c>
      <c r="F7617" s="230">
        <f t="shared" si="1385"/>
        <v>0</v>
      </c>
      <c r="G7617" s="232"/>
      <c r="I7617" s="283"/>
    </row>
    <row r="7618" spans="1:15">
      <c r="A7618" s="227" t="str">
        <f t="shared" si="1383"/>
        <v>-</v>
      </c>
      <c r="B7618" s="228"/>
      <c r="C7618" s="228"/>
      <c r="D7618" s="194"/>
      <c r="E7618" s="229">
        <f t="shared" si="1384"/>
        <v>0</v>
      </c>
      <c r="F7618" s="230">
        <f t="shared" si="1385"/>
        <v>0</v>
      </c>
      <c r="G7618" s="232"/>
      <c r="I7618" s="283"/>
    </row>
    <row r="7619" spans="1:15">
      <c r="A7619" s="227" t="str">
        <f t="shared" si="1383"/>
        <v>-</v>
      </c>
      <c r="B7619" s="228"/>
      <c r="C7619" s="228"/>
      <c r="D7619" s="194"/>
      <c r="E7619" s="229">
        <f t="shared" si="1384"/>
        <v>0</v>
      </c>
      <c r="F7619" s="230">
        <f t="shared" si="1385"/>
        <v>0</v>
      </c>
      <c r="G7619" s="232"/>
      <c r="I7619" s="283"/>
    </row>
    <row r="7620" spans="1:15">
      <c r="A7620" s="227" t="str">
        <f t="shared" si="1383"/>
        <v>-</v>
      </c>
      <c r="B7620" s="228"/>
      <c r="C7620" s="228"/>
      <c r="D7620" s="194"/>
      <c r="E7620" s="229">
        <f t="shared" si="1384"/>
        <v>0</v>
      </c>
      <c r="F7620" s="230">
        <f t="shared" si="1385"/>
        <v>0</v>
      </c>
      <c r="G7620" s="232"/>
      <c r="I7620" s="283"/>
    </row>
    <row r="7621" spans="1:15" ht="13.5" thickBot="1">
      <c r="A7621" s="234"/>
      <c r="B7621" s="456"/>
      <c r="C7621" s="235"/>
      <c r="D7621" s="237"/>
      <c r="E7621" s="237"/>
      <c r="F7621" s="238" t="s">
        <v>80</v>
      </c>
      <c r="G7621" s="239">
        <f>SUM(F7609:F7620)</f>
        <v>0</v>
      </c>
      <c r="I7621" s="326"/>
    </row>
    <row r="7622" spans="1:15" ht="13.5" thickTop="1">
      <c r="A7622" s="240" t="s">
        <v>67</v>
      </c>
      <c r="B7622" s="446"/>
      <c r="C7622" s="241"/>
      <c r="D7622" s="243"/>
      <c r="E7622" s="243"/>
      <c r="F7622" s="242"/>
      <c r="G7622" s="244"/>
      <c r="I7622" s="326"/>
    </row>
    <row r="7623" spans="1:15" s="220" customFormat="1" ht="26">
      <c r="A7623" s="245" t="s">
        <v>57</v>
      </c>
      <c r="B7623" s="455"/>
      <c r="C7623" s="247" t="s">
        <v>58</v>
      </c>
      <c r="D7623" s="316" t="s">
        <v>68</v>
      </c>
      <c r="E7623" s="248" t="s">
        <v>69</v>
      </c>
      <c r="F7623" s="249" t="s">
        <v>79</v>
      </c>
      <c r="G7623" s="250" t="s">
        <v>70</v>
      </c>
      <c r="I7623" s="325"/>
      <c r="J7623" s="226"/>
      <c r="O7623" s="296"/>
    </row>
    <row r="7624" spans="1:15">
      <c r="A7624" s="748" t="str">
        <f t="shared" ref="A7624:A7635" si="1386">IF(I7624=0,"",VLOOKUP(I7624,MATERIALES,2,FALSE))</f>
        <v/>
      </c>
      <c r="B7624" s="749"/>
      <c r="C7624" s="251" t="str">
        <f t="shared" ref="C7624:C7632" si="1387">IF(I7624=0,"",VLOOKUP(I7624,MATERIALES,3,FALSE))</f>
        <v/>
      </c>
      <c r="D7624" s="194"/>
      <c r="E7624" s="252">
        <f t="shared" ref="E7624:E7635" si="1388">IF(I7624=0,0,VLOOKUP(I7624,MATERIALES,4,FALSE))</f>
        <v>0</v>
      </c>
      <c r="F7624" s="230">
        <f>D7624*E7624</f>
        <v>0</v>
      </c>
      <c r="G7624" s="231"/>
      <c r="I7624" s="283"/>
    </row>
    <row r="7625" spans="1:15">
      <c r="A7625" s="748" t="str">
        <f t="shared" si="1386"/>
        <v/>
      </c>
      <c r="B7625" s="749"/>
      <c r="C7625" s="251" t="str">
        <f t="shared" si="1387"/>
        <v/>
      </c>
      <c r="D7625" s="194"/>
      <c r="E7625" s="252">
        <f t="shared" si="1388"/>
        <v>0</v>
      </c>
      <c r="F7625" s="230">
        <f t="shared" ref="F7625:F7635" si="1389">D7625*E7625</f>
        <v>0</v>
      </c>
      <c r="G7625" s="232"/>
      <c r="I7625" s="283"/>
    </row>
    <row r="7626" spans="1:15">
      <c r="A7626" s="748" t="str">
        <f t="shared" si="1386"/>
        <v/>
      </c>
      <c r="B7626" s="749"/>
      <c r="C7626" s="251" t="str">
        <f t="shared" si="1387"/>
        <v/>
      </c>
      <c r="D7626" s="194"/>
      <c r="E7626" s="252">
        <f t="shared" si="1388"/>
        <v>0</v>
      </c>
      <c r="F7626" s="230">
        <f t="shared" si="1389"/>
        <v>0</v>
      </c>
      <c r="G7626" s="232"/>
      <c r="I7626" s="283"/>
    </row>
    <row r="7627" spans="1:15">
      <c r="A7627" s="748" t="str">
        <f t="shared" si="1386"/>
        <v/>
      </c>
      <c r="B7627" s="749"/>
      <c r="C7627" s="251" t="str">
        <f t="shared" si="1387"/>
        <v/>
      </c>
      <c r="D7627" s="194"/>
      <c r="E7627" s="252">
        <f t="shared" si="1388"/>
        <v>0</v>
      </c>
      <c r="F7627" s="230">
        <f t="shared" si="1389"/>
        <v>0</v>
      </c>
      <c r="G7627" s="232"/>
      <c r="I7627" s="283"/>
    </row>
    <row r="7628" spans="1:15">
      <c r="A7628" s="748" t="str">
        <f t="shared" si="1386"/>
        <v/>
      </c>
      <c r="B7628" s="749"/>
      <c r="C7628" s="251" t="str">
        <f t="shared" si="1387"/>
        <v/>
      </c>
      <c r="D7628" s="194"/>
      <c r="E7628" s="252">
        <f t="shared" si="1388"/>
        <v>0</v>
      </c>
      <c r="F7628" s="230">
        <f t="shared" si="1389"/>
        <v>0</v>
      </c>
      <c r="G7628" s="232"/>
      <c r="I7628" s="283"/>
    </row>
    <row r="7629" spans="1:15">
      <c r="A7629" s="748" t="str">
        <f t="shared" si="1386"/>
        <v/>
      </c>
      <c r="B7629" s="749"/>
      <c r="C7629" s="251" t="str">
        <f t="shared" si="1387"/>
        <v/>
      </c>
      <c r="D7629" s="194"/>
      <c r="E7629" s="252">
        <f t="shared" si="1388"/>
        <v>0</v>
      </c>
      <c r="F7629" s="230">
        <f t="shared" si="1389"/>
        <v>0</v>
      </c>
      <c r="G7629" s="232"/>
      <c r="I7629" s="283"/>
    </row>
    <row r="7630" spans="1:15">
      <c r="A7630" s="748" t="str">
        <f t="shared" si="1386"/>
        <v/>
      </c>
      <c r="B7630" s="749"/>
      <c r="C7630" s="251" t="str">
        <f t="shared" si="1387"/>
        <v/>
      </c>
      <c r="D7630" s="194"/>
      <c r="E7630" s="252">
        <f t="shared" si="1388"/>
        <v>0</v>
      </c>
      <c r="F7630" s="230">
        <f t="shared" si="1389"/>
        <v>0</v>
      </c>
      <c r="G7630" s="232"/>
      <c r="I7630" s="283"/>
    </row>
    <row r="7631" spans="1:15">
      <c r="A7631" s="748" t="str">
        <f t="shared" si="1386"/>
        <v/>
      </c>
      <c r="B7631" s="749"/>
      <c r="C7631" s="251" t="str">
        <f t="shared" si="1387"/>
        <v/>
      </c>
      <c r="D7631" s="194"/>
      <c r="E7631" s="252">
        <f t="shared" si="1388"/>
        <v>0</v>
      </c>
      <c r="F7631" s="230">
        <f t="shared" si="1389"/>
        <v>0</v>
      </c>
      <c r="G7631" s="253"/>
      <c r="I7631" s="283"/>
    </row>
    <row r="7632" spans="1:15">
      <c r="A7632" s="748" t="str">
        <f t="shared" si="1386"/>
        <v/>
      </c>
      <c r="B7632" s="749"/>
      <c r="C7632" s="251" t="str">
        <f t="shared" si="1387"/>
        <v/>
      </c>
      <c r="D7632" s="194"/>
      <c r="E7632" s="252">
        <f t="shared" si="1388"/>
        <v>0</v>
      </c>
      <c r="F7632" s="230">
        <f t="shared" si="1389"/>
        <v>0</v>
      </c>
      <c r="G7632" s="232"/>
      <c r="I7632" s="283"/>
    </row>
    <row r="7633" spans="1:9">
      <c r="A7633" s="748" t="str">
        <f t="shared" si="1386"/>
        <v/>
      </c>
      <c r="B7633" s="749"/>
      <c r="C7633" s="251"/>
      <c r="D7633" s="194"/>
      <c r="E7633" s="252">
        <f t="shared" si="1388"/>
        <v>0</v>
      </c>
      <c r="F7633" s="230">
        <f t="shared" si="1389"/>
        <v>0</v>
      </c>
      <c r="G7633" s="232"/>
      <c r="I7633" s="283"/>
    </row>
    <row r="7634" spans="1:9">
      <c r="A7634" s="748" t="str">
        <f t="shared" si="1386"/>
        <v/>
      </c>
      <c r="B7634" s="749"/>
      <c r="C7634" s="251"/>
      <c r="D7634" s="194"/>
      <c r="E7634" s="252">
        <f t="shared" si="1388"/>
        <v>0</v>
      </c>
      <c r="F7634" s="230">
        <f t="shared" si="1389"/>
        <v>0</v>
      </c>
      <c r="G7634" s="232"/>
      <c r="I7634" s="283"/>
    </row>
    <row r="7635" spans="1:9">
      <c r="A7635" s="748" t="str">
        <f t="shared" si="1386"/>
        <v/>
      </c>
      <c r="B7635" s="749"/>
      <c r="C7635" s="251" t="str">
        <f t="shared" ref="C7635" si="1390">IF(I7635=0,"",VLOOKUP(I7635,MATERIALES,3,FALSE))</f>
        <v/>
      </c>
      <c r="D7635" s="194"/>
      <c r="E7635" s="252">
        <f t="shared" si="1388"/>
        <v>0</v>
      </c>
      <c r="F7635" s="230">
        <f t="shared" si="1389"/>
        <v>0</v>
      </c>
      <c r="G7635" s="233"/>
      <c r="I7635" s="283"/>
    </row>
    <row r="7636" spans="1:9" ht="26.25" customHeight="1" thickBot="1">
      <c r="A7636" s="214"/>
      <c r="B7636" s="438"/>
      <c r="C7636" s="215"/>
      <c r="D7636" s="217"/>
      <c r="E7636" s="254"/>
      <c r="F7636" s="255" t="s">
        <v>81</v>
      </c>
      <c r="G7636" s="253">
        <f>ROUND(SUM(F7624:F7635),0)</f>
        <v>0</v>
      </c>
      <c r="I7636" s="326"/>
    </row>
    <row r="7637" spans="1:9" ht="14" thickTop="1" thickBot="1">
      <c r="A7637" s="256" t="s">
        <v>72</v>
      </c>
      <c r="B7637" s="445"/>
      <c r="C7637" s="257"/>
      <c r="D7637" s="259"/>
      <c r="E7637" s="259"/>
      <c r="F7637" s="258"/>
      <c r="G7637" s="260"/>
      <c r="I7637" s="326"/>
    </row>
    <row r="7638" spans="1:9" ht="13.5" thickTop="1">
      <c r="A7638" s="245" t="s">
        <v>57</v>
      </c>
      <c r="B7638" s="455"/>
      <c r="C7638" s="248" t="s">
        <v>71</v>
      </c>
      <c r="D7638" s="316" t="s">
        <v>75</v>
      </c>
      <c r="E7638" s="248" t="s">
        <v>98</v>
      </c>
      <c r="F7638" s="249" t="s">
        <v>79</v>
      </c>
      <c r="G7638" s="250" t="s">
        <v>70</v>
      </c>
      <c r="I7638" s="326"/>
    </row>
    <row r="7639" spans="1:9">
      <c r="A7639" s="748" t="str">
        <f>IF(I7639=0,"",VLOOKUP(I7639,EQUIPOS,2,FALSE))</f>
        <v/>
      </c>
      <c r="B7639" s="749"/>
      <c r="C7639" s="195"/>
      <c r="D7639" s="194"/>
      <c r="E7639" s="252">
        <f>IF(I7639=0,0,VLOOKUP(I7639,EQUIPOS,4,FALSE))</f>
        <v>0</v>
      </c>
      <c r="F7639" s="230">
        <f>C7639*D7639*E7639</f>
        <v>0</v>
      </c>
      <c r="G7639" s="231"/>
      <c r="I7639" s="283"/>
    </row>
    <row r="7640" spans="1:9">
      <c r="A7640" s="748" t="str">
        <f>IF(I7640=0,"",VLOOKUP(I7640,EQUIPOS,2,FALSE))</f>
        <v/>
      </c>
      <c r="B7640" s="749"/>
      <c r="C7640" s="195"/>
      <c r="D7640" s="194"/>
      <c r="E7640" s="252">
        <f>IF(I7640=0,0,VLOOKUP(I7640,EQUIPOS,4,FALSE))</f>
        <v>0</v>
      </c>
      <c r="F7640" s="230">
        <f t="shared" ref="F7640:F7643" si="1391">C7640*D7640*E7640</f>
        <v>0</v>
      </c>
      <c r="G7640" s="232"/>
      <c r="I7640" s="283"/>
    </row>
    <row r="7641" spans="1:9">
      <c r="A7641" s="748" t="str">
        <f>IF(I7641=0,"",VLOOKUP(I7641,EQUIPOS,2,FALSE))</f>
        <v/>
      </c>
      <c r="B7641" s="749"/>
      <c r="C7641" s="195"/>
      <c r="D7641" s="194"/>
      <c r="E7641" s="252">
        <f>IF(I7641=0,0,VLOOKUP(I7641,EQUIPOS,4,FALSE))</f>
        <v>0</v>
      </c>
      <c r="F7641" s="230">
        <f t="shared" si="1391"/>
        <v>0</v>
      </c>
      <c r="G7641" s="232"/>
      <c r="I7641" s="283"/>
    </row>
    <row r="7642" spans="1:9">
      <c r="A7642" s="748" t="str">
        <f>IF(I7642=0,"",VLOOKUP(I7642,EQUIPOS,2,FALSE))</f>
        <v/>
      </c>
      <c r="B7642" s="749"/>
      <c r="C7642" s="195"/>
      <c r="D7642" s="194"/>
      <c r="E7642" s="252">
        <f>IF(I7642=0,0,VLOOKUP(I7642,EQUIPOS,4,FALSE))</f>
        <v>0</v>
      </c>
      <c r="F7642" s="230">
        <f t="shared" si="1391"/>
        <v>0</v>
      </c>
      <c r="G7642" s="232"/>
      <c r="I7642" s="283"/>
    </row>
    <row r="7643" spans="1:9">
      <c r="A7643" s="748" t="str">
        <f>IF(I7643=0,"",VLOOKUP(I7643,EQUIPOS,2,FALSE))</f>
        <v/>
      </c>
      <c r="B7643" s="749"/>
      <c r="C7643" s="195"/>
      <c r="D7643" s="194"/>
      <c r="E7643" s="252">
        <f>IF(I7643=0,0,VLOOKUP(I7643,EQUIPOS,4,FALSE))</f>
        <v>0</v>
      </c>
      <c r="F7643" s="230">
        <f t="shared" si="1391"/>
        <v>0</v>
      </c>
      <c r="G7643" s="233"/>
      <c r="I7643" s="283"/>
    </row>
    <row r="7644" spans="1:9" ht="30.75" customHeight="1" thickBot="1">
      <c r="A7644" s="234"/>
      <c r="B7644" s="456"/>
      <c r="C7644" s="235"/>
      <c r="D7644" s="237"/>
      <c r="E7644" s="261"/>
      <c r="F7644" s="238" t="s">
        <v>82</v>
      </c>
      <c r="G7644" s="262">
        <f>ROUND(SUM(F7639:F7643),0)</f>
        <v>0</v>
      </c>
      <c r="I7644" s="326"/>
    </row>
    <row r="7645" spans="1:9" ht="13.5" thickTop="1">
      <c r="A7645" s="240" t="s">
        <v>73</v>
      </c>
      <c r="B7645" s="446"/>
      <c r="C7645" s="241"/>
      <c r="D7645" s="243"/>
      <c r="E7645" s="243"/>
      <c r="F7645" s="242"/>
      <c r="G7645" s="244"/>
      <c r="I7645" s="326"/>
    </row>
    <row r="7646" spans="1:9" ht="26">
      <c r="A7646" s="245" t="s">
        <v>57</v>
      </c>
      <c r="B7646" s="454" t="s">
        <v>58</v>
      </c>
      <c r="C7646" s="247" t="s">
        <v>68</v>
      </c>
      <c r="D7646" s="316" t="s">
        <v>74</v>
      </c>
      <c r="E7646" s="248" t="s">
        <v>69</v>
      </c>
      <c r="F7646" s="249" t="s">
        <v>79</v>
      </c>
      <c r="G7646" s="250" t="s">
        <v>70</v>
      </c>
      <c r="H7646" s="220"/>
      <c r="I7646" s="325"/>
    </row>
    <row r="7647" spans="1:9">
      <c r="A7647" s="263" t="str">
        <f t="shared" ref="A7647:A7658" si="1392">IF(I7647=0,"",VLOOKUP(I7647,MANOOBRA,2,FALSE))</f>
        <v/>
      </c>
      <c r="B7647" s="444" t="str">
        <f t="shared" ref="B7647:B7658" si="1393">IF(I7647=0,"",VLOOKUP(I7647,MANOOBRA,3,FALSE))</f>
        <v/>
      </c>
      <c r="C7647" s="195"/>
      <c r="D7647" s="466"/>
      <c r="E7647" s="252">
        <f t="shared" ref="E7647:E7658" si="1394">IF(I7647=0,0,VLOOKUP(I7647,MANOOBRA,4,FALSE))</f>
        <v>0</v>
      </c>
      <c r="F7647" s="230">
        <f>IF(D7647=0,0,C7647*E7647/D7647)</f>
        <v>0</v>
      </c>
      <c r="G7647" s="231"/>
      <c r="I7647" s="283"/>
    </row>
    <row r="7648" spans="1:9">
      <c r="A7648" s="263" t="str">
        <f t="shared" si="1392"/>
        <v/>
      </c>
      <c r="B7648" s="444" t="str">
        <f t="shared" si="1393"/>
        <v/>
      </c>
      <c r="C7648" s="195"/>
      <c r="D7648" s="466"/>
      <c r="E7648" s="252">
        <f t="shared" si="1394"/>
        <v>0</v>
      </c>
      <c r="F7648" s="230">
        <f t="shared" ref="F7648:F7658" si="1395">IF(D7648=0,0,C7648*E7648/D7648)</f>
        <v>0</v>
      </c>
      <c r="G7648" s="232"/>
      <c r="I7648" s="283"/>
    </row>
    <row r="7649" spans="1:11">
      <c r="A7649" s="263" t="str">
        <f t="shared" si="1392"/>
        <v/>
      </c>
      <c r="B7649" s="444" t="str">
        <f t="shared" si="1393"/>
        <v/>
      </c>
      <c r="C7649" s="195"/>
      <c r="D7649" s="309"/>
      <c r="E7649" s="252">
        <f t="shared" si="1394"/>
        <v>0</v>
      </c>
      <c r="F7649" s="230">
        <f t="shared" si="1395"/>
        <v>0</v>
      </c>
      <c r="G7649" s="232"/>
      <c r="I7649" s="283"/>
    </row>
    <row r="7650" spans="1:11">
      <c r="A7650" s="263" t="str">
        <f t="shared" si="1392"/>
        <v/>
      </c>
      <c r="B7650" s="444" t="str">
        <f t="shared" si="1393"/>
        <v/>
      </c>
      <c r="C7650" s="195"/>
      <c r="D7650" s="195"/>
      <c r="E7650" s="252">
        <f t="shared" si="1394"/>
        <v>0</v>
      </c>
      <c r="F7650" s="230">
        <f t="shared" si="1395"/>
        <v>0</v>
      </c>
      <c r="G7650" s="232"/>
      <c r="I7650" s="283"/>
    </row>
    <row r="7651" spans="1:11">
      <c r="A7651" s="263" t="str">
        <f t="shared" si="1392"/>
        <v/>
      </c>
      <c r="B7651" s="444" t="str">
        <f t="shared" si="1393"/>
        <v/>
      </c>
      <c r="C7651" s="195"/>
      <c r="D7651" s="195"/>
      <c r="E7651" s="252">
        <f t="shared" si="1394"/>
        <v>0</v>
      </c>
      <c r="F7651" s="230">
        <f t="shared" si="1395"/>
        <v>0</v>
      </c>
      <c r="G7651" s="232"/>
      <c r="I7651" s="283"/>
    </row>
    <row r="7652" spans="1:11">
      <c r="A7652" s="263" t="str">
        <f t="shared" si="1392"/>
        <v/>
      </c>
      <c r="B7652" s="444" t="str">
        <f t="shared" si="1393"/>
        <v/>
      </c>
      <c r="C7652" s="195"/>
      <c r="D7652" s="195"/>
      <c r="E7652" s="252">
        <f t="shared" si="1394"/>
        <v>0</v>
      </c>
      <c r="F7652" s="230">
        <f t="shared" si="1395"/>
        <v>0</v>
      </c>
      <c r="G7652" s="232"/>
      <c r="I7652" s="283"/>
    </row>
    <row r="7653" spans="1:11">
      <c r="A7653" s="263" t="str">
        <f t="shared" si="1392"/>
        <v/>
      </c>
      <c r="B7653" s="444" t="str">
        <f t="shared" si="1393"/>
        <v/>
      </c>
      <c r="C7653" s="195"/>
      <c r="D7653" s="195"/>
      <c r="E7653" s="252">
        <f t="shared" si="1394"/>
        <v>0</v>
      </c>
      <c r="F7653" s="230">
        <f t="shared" si="1395"/>
        <v>0</v>
      </c>
      <c r="G7653" s="232"/>
      <c r="I7653" s="283"/>
    </row>
    <row r="7654" spans="1:11">
      <c r="A7654" s="263" t="str">
        <f t="shared" si="1392"/>
        <v/>
      </c>
      <c r="B7654" s="444" t="str">
        <f t="shared" si="1393"/>
        <v/>
      </c>
      <c r="C7654" s="195"/>
      <c r="D7654" s="195"/>
      <c r="E7654" s="252">
        <f t="shared" si="1394"/>
        <v>0</v>
      </c>
      <c r="F7654" s="230">
        <f t="shared" si="1395"/>
        <v>0</v>
      </c>
      <c r="G7654" s="232"/>
      <c r="I7654" s="283"/>
    </row>
    <row r="7655" spans="1:11">
      <c r="A7655" s="263" t="str">
        <f t="shared" si="1392"/>
        <v/>
      </c>
      <c r="B7655" s="444" t="str">
        <f t="shared" si="1393"/>
        <v/>
      </c>
      <c r="C7655" s="195"/>
      <c r="D7655" s="195"/>
      <c r="E7655" s="252">
        <f t="shared" si="1394"/>
        <v>0</v>
      </c>
      <c r="F7655" s="230">
        <f t="shared" si="1395"/>
        <v>0</v>
      </c>
      <c r="G7655" s="232"/>
      <c r="I7655" s="283"/>
    </row>
    <row r="7656" spans="1:11">
      <c r="A7656" s="263" t="str">
        <f t="shared" si="1392"/>
        <v/>
      </c>
      <c r="B7656" s="444" t="str">
        <f t="shared" si="1393"/>
        <v/>
      </c>
      <c r="C7656" s="195"/>
      <c r="D7656" s="195"/>
      <c r="E7656" s="252">
        <f t="shared" si="1394"/>
        <v>0</v>
      </c>
      <c r="F7656" s="230">
        <f t="shared" si="1395"/>
        <v>0</v>
      </c>
      <c r="G7656" s="232"/>
      <c r="I7656" s="283"/>
    </row>
    <row r="7657" spans="1:11">
      <c r="A7657" s="263" t="str">
        <f t="shared" si="1392"/>
        <v/>
      </c>
      <c r="B7657" s="444" t="str">
        <f t="shared" si="1393"/>
        <v/>
      </c>
      <c r="C7657" s="195"/>
      <c r="D7657" s="195"/>
      <c r="E7657" s="252">
        <f t="shared" si="1394"/>
        <v>0</v>
      </c>
      <c r="F7657" s="230">
        <f t="shared" si="1395"/>
        <v>0</v>
      </c>
      <c r="G7657" s="232"/>
      <c r="I7657" s="283"/>
    </row>
    <row r="7658" spans="1:11">
      <c r="A7658" s="263" t="str">
        <f t="shared" si="1392"/>
        <v/>
      </c>
      <c r="B7658" s="444" t="str">
        <f t="shared" si="1393"/>
        <v/>
      </c>
      <c r="C7658" s="195"/>
      <c r="D7658" s="195"/>
      <c r="E7658" s="252">
        <f t="shared" si="1394"/>
        <v>0</v>
      </c>
      <c r="F7658" s="230">
        <f t="shared" si="1395"/>
        <v>0</v>
      </c>
      <c r="G7658" s="233"/>
      <c r="I7658" s="283"/>
    </row>
    <row r="7659" spans="1:11" ht="31.5" customHeight="1" thickBot="1">
      <c r="A7659" s="234"/>
      <c r="B7659" s="456"/>
      <c r="C7659" s="235"/>
      <c r="D7659" s="237"/>
      <c r="E7659" s="237"/>
      <c r="F7659" s="238" t="s">
        <v>83</v>
      </c>
      <c r="G7659" s="262">
        <f>ROUND(SUM(F7647:F7658),0)</f>
        <v>0</v>
      </c>
      <c r="I7659" s="326"/>
    </row>
    <row r="7660" spans="1:11" ht="13.5" thickTop="1">
      <c r="A7660" s="186" t="s">
        <v>76</v>
      </c>
      <c r="B7660" s="446"/>
      <c r="C7660" s="241"/>
      <c r="D7660" s="243"/>
      <c r="E7660" s="243"/>
      <c r="F7660" s="242"/>
      <c r="G7660" s="244"/>
      <c r="I7660" s="326"/>
    </row>
    <row r="7661" spans="1:11">
      <c r="A7661" s="245" t="s">
        <v>57</v>
      </c>
      <c r="B7661" s="455"/>
      <c r="C7661" s="246"/>
      <c r="D7661" s="317"/>
      <c r="E7661" s="248" t="s">
        <v>77</v>
      </c>
      <c r="F7661" s="249" t="s">
        <v>78</v>
      </c>
      <c r="G7661" s="264" t="s">
        <v>77</v>
      </c>
      <c r="H7661" s="220"/>
      <c r="I7661" s="325"/>
    </row>
    <row r="7662" spans="1:11">
      <c r="A7662" s="185" t="s">
        <v>87</v>
      </c>
      <c r="B7662" s="453"/>
      <c r="C7662" s="265"/>
      <c r="D7662" s="318"/>
      <c r="E7662" s="229">
        <f>ROUND(SUM(G7621,G7636,G7644,G7659),2)</f>
        <v>0</v>
      </c>
      <c r="F7662" s="266">
        <f>A</f>
        <v>0</v>
      </c>
      <c r="G7662" s="267">
        <f>E7662*F7662</f>
        <v>0</v>
      </c>
      <c r="I7662" s="326"/>
    </row>
    <row r="7663" spans="1:11">
      <c r="A7663" s="185" t="s">
        <v>85</v>
      </c>
      <c r="B7663" s="453"/>
      <c r="C7663" s="265"/>
      <c r="D7663" s="318"/>
      <c r="E7663" s="229">
        <f>SUM(G7621,G7636,G7644,G7659)</f>
        <v>0</v>
      </c>
      <c r="F7663" s="266">
        <f>I</f>
        <v>0</v>
      </c>
      <c r="G7663" s="267">
        <f>E7663*F7663</f>
        <v>0</v>
      </c>
      <c r="I7663" s="326"/>
    </row>
    <row r="7664" spans="1:11">
      <c r="A7664" s="185" t="s">
        <v>86</v>
      </c>
      <c r="B7664" s="453"/>
      <c r="C7664" s="265"/>
      <c r="D7664" s="318"/>
      <c r="E7664" s="229">
        <f>SUM(G7621,G7636,G7644,G7659)</f>
        <v>0</v>
      </c>
      <c r="F7664" s="266">
        <f>U</f>
        <v>0</v>
      </c>
      <c r="G7664" s="267">
        <f>E7664*F7664</f>
        <v>0</v>
      </c>
      <c r="I7664" s="326"/>
      <c r="K7664" s="476"/>
    </row>
    <row r="7665" spans="1:16" ht="33" customHeight="1" thickBot="1">
      <c r="A7665" s="234"/>
      <c r="B7665" s="456"/>
      <c r="C7665" s="235"/>
      <c r="D7665" s="237"/>
      <c r="E7665" s="237"/>
      <c r="F7665" s="268" t="s">
        <v>84</v>
      </c>
      <c r="G7665" s="262">
        <f>SUM(G7662:G7664)</f>
        <v>0</v>
      </c>
      <c r="I7665" s="326"/>
      <c r="J7665" s="295"/>
      <c r="K7665" s="296"/>
      <c r="L7665" s="296"/>
      <c r="M7665" s="296"/>
      <c r="N7665" s="296"/>
      <c r="O7665" s="296"/>
    </row>
    <row r="7666" spans="1:16" s="211" customFormat="1" ht="14" thickTop="1" thickBot="1">
      <c r="A7666" s="269"/>
      <c r="B7666" s="443"/>
      <c r="C7666" s="270"/>
      <c r="D7666" s="319"/>
      <c r="E7666" s="271" t="s">
        <v>89</v>
      </c>
      <c r="F7666" s="272"/>
      <c r="G7666" s="273">
        <f>ROUND(SUM(G7621,G7636,G7644,G7659,G7665),0)</f>
        <v>0</v>
      </c>
      <c r="I7666" s="327"/>
      <c r="J7666" s="212">
        <f>B7605</f>
        <v>20.100000000000001</v>
      </c>
      <c r="K7666" s="274">
        <f>E7662</f>
        <v>0</v>
      </c>
      <c r="L7666" s="294">
        <f>G7662</f>
        <v>0</v>
      </c>
      <c r="M7666" s="294">
        <f>G7663</f>
        <v>0</v>
      </c>
      <c r="N7666" s="294">
        <f>G7664</f>
        <v>0</v>
      </c>
      <c r="O7666" s="299">
        <f>SUM(K7666:N7666)</f>
        <v>0</v>
      </c>
      <c r="P7666" s="294"/>
    </row>
    <row r="7667" spans="1:16" ht="13.5" thickTop="1">
      <c r="A7667" s="275" t="s">
        <v>97</v>
      </c>
      <c r="B7667" s="438"/>
      <c r="C7667" s="215"/>
      <c r="D7667" s="217"/>
      <c r="E7667" s="217"/>
      <c r="F7667" s="216"/>
      <c r="G7667" s="219"/>
      <c r="I7667" s="326"/>
      <c r="P7667" s="294"/>
    </row>
    <row r="7668" spans="1:16">
      <c r="A7668" s="275"/>
      <c r="B7668" s="452"/>
      <c r="C7668" s="276"/>
      <c r="D7668" s="320"/>
      <c r="E7668" s="217"/>
      <c r="F7668" s="216"/>
      <c r="G7668" s="277">
        <f ca="1">TODAY()</f>
        <v>44839</v>
      </c>
      <c r="I7668" s="326"/>
      <c r="P7668" s="294"/>
    </row>
    <row r="7669" spans="1:16" ht="13.5" thickBot="1">
      <c r="A7669" s="234"/>
      <c r="B7669" s="456"/>
      <c r="C7669" s="235"/>
      <c r="D7669" s="237"/>
      <c r="E7669" s="237"/>
      <c r="F7669" s="236"/>
      <c r="G7669" s="278"/>
      <c r="I7669" s="326"/>
      <c r="P7669" s="294"/>
    </row>
    <row r="7670" spans="1:16" s="199" customFormat="1" ht="13.5" thickTop="1">
      <c r="A7670" s="196" t="s">
        <v>109</v>
      </c>
      <c r="B7670" s="458"/>
      <c r="C7670" s="196"/>
      <c r="D7670" s="198"/>
      <c r="E7670" s="198"/>
      <c r="F7670" s="197"/>
      <c r="G7670" s="197"/>
      <c r="I7670" s="321"/>
      <c r="J7670" s="200"/>
      <c r="O7670" s="297"/>
    </row>
    <row r="7671" spans="1:16" s="199" customFormat="1">
      <c r="A7671" s="196" t="str">
        <f>CONCATENATE('Prestaciones y AIU'!A7345," ANALISIS DE PRECIOS UNITARIOS")</f>
        <v xml:space="preserve"> ANALISIS DE PRECIOS UNITARIOS</v>
      </c>
      <c r="B7671" s="458"/>
      <c r="C7671" s="196"/>
      <c r="D7671" s="198"/>
      <c r="E7671" s="198"/>
      <c r="F7671" s="197"/>
      <c r="G7671" s="197"/>
      <c r="I7671" s="321"/>
      <c r="J7671" s="200"/>
      <c r="O7671" s="297"/>
    </row>
    <row r="7672" spans="1:16" s="199" customFormat="1">
      <c r="A7672" s="196" t="str">
        <f>Objeto_LIC</f>
        <v>OPTIMIZACION DEL SISTEMA DE ABASTECIMIENTO (ADUCCION, PRETRATAMIENTO Y CONDUCCION) DEL MUNICPIO DE TAME, DEPARTAMENTO DE ARAUCA</v>
      </c>
      <c r="B7672" s="458"/>
      <c r="C7672" s="196"/>
      <c r="D7672" s="198"/>
      <c r="E7672" s="198"/>
      <c r="F7672" s="197"/>
      <c r="G7672" s="197"/>
      <c r="I7672" s="321"/>
      <c r="J7672" s="200"/>
      <c r="O7672" s="297"/>
    </row>
    <row r="7673" spans="1:16" s="199" customFormat="1">
      <c r="A7673" s="196"/>
      <c r="B7673" s="458"/>
      <c r="C7673" s="196"/>
      <c r="D7673" s="198"/>
      <c r="E7673" s="198"/>
      <c r="F7673" s="197"/>
      <c r="G7673" s="197"/>
      <c r="I7673" s="321"/>
      <c r="J7673" s="200"/>
      <c r="O7673" s="297"/>
    </row>
    <row r="7674" spans="1:16" ht="13.5" thickBot="1">
      <c r="A7674" s="201"/>
      <c r="B7674" s="448"/>
      <c r="C7674" s="201"/>
      <c r="D7674" s="203"/>
      <c r="E7674" s="203"/>
      <c r="F7674" s="202"/>
      <c r="G7674" s="202"/>
    </row>
    <row r="7675" spans="1:16" s="211" customFormat="1" ht="13.5" thickTop="1">
      <c r="A7675" s="206"/>
      <c r="B7675" s="457"/>
      <c r="C7675" s="207"/>
      <c r="D7675" s="209"/>
      <c r="E7675" s="209"/>
      <c r="F7675" s="208"/>
      <c r="G7675" s="210" t="s">
        <v>110</v>
      </c>
      <c r="I7675" s="323"/>
      <c r="J7675" s="212"/>
      <c r="O7675" s="297"/>
    </row>
    <row r="7676" spans="1:16" ht="12.75" customHeight="1">
      <c r="A7676" s="213" t="s">
        <v>62</v>
      </c>
      <c r="B7676" s="750">
        <f>Proponente</f>
        <v>0</v>
      </c>
      <c r="C7676" s="750"/>
      <c r="D7676" s="750"/>
      <c r="E7676" s="750"/>
      <c r="F7676" s="750"/>
      <c r="G7676" s="751"/>
    </row>
    <row r="7677" spans="1:16" ht="12.75" customHeight="1">
      <c r="A7677" s="213" t="s">
        <v>63</v>
      </c>
      <c r="B7677" s="470">
        <v>20.2</v>
      </c>
      <c r="C7677" s="750" t="e">
        <f>VLOOKUP(B7677,Presupuesto!$A$4:$B$106,2,FALSE)</f>
        <v>#N/A</v>
      </c>
      <c r="D7677" s="750"/>
      <c r="E7677" s="750"/>
      <c r="F7677" s="750"/>
      <c r="G7677" s="751"/>
    </row>
    <row r="7678" spans="1:16">
      <c r="A7678" s="214"/>
      <c r="B7678" s="438"/>
      <c r="C7678" s="215"/>
      <c r="D7678" s="217"/>
      <c r="E7678" s="217"/>
      <c r="F7678" s="218" t="s">
        <v>88</v>
      </c>
      <c r="G7678" s="750" t="str">
        <f ca="1">LOOKUP('U-P1'!B7677,Presupuesto!$1:$1048576,Presupuesto!$C$1:$C$105)</f>
        <v>ML</v>
      </c>
      <c r="H7678" s="750"/>
      <c r="I7678" s="750"/>
      <c r="J7678" s="750"/>
      <c r="K7678" s="751"/>
    </row>
    <row r="7679" spans="1:16" ht="13.5" thickBot="1">
      <c r="A7679" s="213" t="s">
        <v>64</v>
      </c>
      <c r="B7679" s="438"/>
      <c r="C7679" s="215"/>
      <c r="D7679" s="217"/>
      <c r="E7679" s="217"/>
      <c r="F7679" s="216"/>
      <c r="G7679" s="219"/>
      <c r="I7679" s="324"/>
      <c r="J7679" s="295"/>
      <c r="K7679" s="296"/>
      <c r="L7679" s="296"/>
      <c r="M7679" s="296"/>
      <c r="N7679" s="296"/>
      <c r="O7679" s="296"/>
    </row>
    <row r="7680" spans="1:16" s="220" customFormat="1" ht="13.5" thickTop="1">
      <c r="A7680" s="221" t="s">
        <v>57</v>
      </c>
      <c r="B7680" s="447" t="s">
        <v>65</v>
      </c>
      <c r="C7680" s="222" t="s">
        <v>66</v>
      </c>
      <c r="D7680" s="223" t="s">
        <v>74</v>
      </c>
      <c r="E7680" s="224" t="s">
        <v>100</v>
      </c>
      <c r="F7680" s="224" t="s">
        <v>79</v>
      </c>
      <c r="G7680" s="225" t="s">
        <v>70</v>
      </c>
      <c r="I7680" s="325"/>
      <c r="J7680" s="226"/>
      <c r="O7680" s="296"/>
    </row>
    <row r="7681" spans="1:15">
      <c r="A7681" s="227" t="str">
        <f t="shared" ref="A7681:A7692" si="1396">IF(I7681=0,"-",VLOOKUP(I7681,EQUIPOS,2,FALSE))</f>
        <v>-</v>
      </c>
      <c r="B7681" s="228"/>
      <c r="C7681" s="228"/>
      <c r="D7681" s="194"/>
      <c r="E7681" s="229">
        <f t="shared" ref="E7681:E7692" si="1397">IF(I7681=0,0,VLOOKUP(I7681,EQUIPOS,4,FALSE))</f>
        <v>0</v>
      </c>
      <c r="F7681" s="230">
        <f t="shared" ref="F7681:F7692" si="1398">IF(D7681=0,0,E7681/D7681)</f>
        <v>0</v>
      </c>
      <c r="G7681" s="231"/>
      <c r="I7681" s="283"/>
    </row>
    <row r="7682" spans="1:15">
      <c r="A7682" s="227" t="str">
        <f t="shared" si="1396"/>
        <v>-</v>
      </c>
      <c r="B7682" s="228"/>
      <c r="C7682" s="228"/>
      <c r="D7682" s="194"/>
      <c r="E7682" s="229">
        <f t="shared" si="1397"/>
        <v>0</v>
      </c>
      <c r="F7682" s="230">
        <f t="shared" si="1398"/>
        <v>0</v>
      </c>
      <c r="G7682" s="232"/>
      <c r="I7682" s="283"/>
    </row>
    <row r="7683" spans="1:15">
      <c r="A7683" s="227" t="str">
        <f t="shared" si="1396"/>
        <v>-</v>
      </c>
      <c r="B7683" s="228"/>
      <c r="C7683" s="228"/>
      <c r="D7683" s="194"/>
      <c r="E7683" s="229">
        <f t="shared" si="1397"/>
        <v>0</v>
      </c>
      <c r="F7683" s="230">
        <f t="shared" si="1398"/>
        <v>0</v>
      </c>
      <c r="G7683" s="232"/>
      <c r="I7683" s="283"/>
    </row>
    <row r="7684" spans="1:15">
      <c r="A7684" s="227" t="str">
        <f t="shared" si="1396"/>
        <v>-</v>
      </c>
      <c r="B7684" s="228"/>
      <c r="C7684" s="228"/>
      <c r="D7684" s="194"/>
      <c r="E7684" s="229">
        <f t="shared" si="1397"/>
        <v>0</v>
      </c>
      <c r="F7684" s="230">
        <f t="shared" si="1398"/>
        <v>0</v>
      </c>
      <c r="G7684" s="232"/>
      <c r="I7684" s="283"/>
    </row>
    <row r="7685" spans="1:15">
      <c r="A7685" s="227" t="str">
        <f t="shared" si="1396"/>
        <v>-</v>
      </c>
      <c r="B7685" s="228"/>
      <c r="C7685" s="228"/>
      <c r="D7685" s="194"/>
      <c r="E7685" s="229">
        <f t="shared" si="1397"/>
        <v>0</v>
      </c>
      <c r="F7685" s="230">
        <f t="shared" si="1398"/>
        <v>0</v>
      </c>
      <c r="G7685" s="232"/>
      <c r="I7685" s="283"/>
    </row>
    <row r="7686" spans="1:15">
      <c r="A7686" s="227" t="str">
        <f t="shared" si="1396"/>
        <v>-</v>
      </c>
      <c r="B7686" s="228"/>
      <c r="C7686" s="228"/>
      <c r="D7686" s="194"/>
      <c r="E7686" s="229">
        <f t="shared" si="1397"/>
        <v>0</v>
      </c>
      <c r="F7686" s="230">
        <f t="shared" si="1398"/>
        <v>0</v>
      </c>
      <c r="G7686" s="232"/>
      <c r="I7686" s="283"/>
    </row>
    <row r="7687" spans="1:15">
      <c r="A7687" s="227" t="str">
        <f t="shared" si="1396"/>
        <v>-</v>
      </c>
      <c r="B7687" s="228"/>
      <c r="C7687" s="228"/>
      <c r="D7687" s="194"/>
      <c r="E7687" s="229">
        <f t="shared" si="1397"/>
        <v>0</v>
      </c>
      <c r="F7687" s="230">
        <f t="shared" si="1398"/>
        <v>0</v>
      </c>
      <c r="G7687" s="232"/>
      <c r="I7687" s="283"/>
    </row>
    <row r="7688" spans="1:15">
      <c r="A7688" s="227" t="str">
        <f t="shared" si="1396"/>
        <v>-</v>
      </c>
      <c r="B7688" s="228"/>
      <c r="C7688" s="228"/>
      <c r="D7688" s="194"/>
      <c r="E7688" s="229">
        <f t="shared" si="1397"/>
        <v>0</v>
      </c>
      <c r="F7688" s="230">
        <f t="shared" si="1398"/>
        <v>0</v>
      </c>
      <c r="G7688" s="232"/>
      <c r="I7688" s="283"/>
    </row>
    <row r="7689" spans="1:15">
      <c r="A7689" s="227" t="str">
        <f t="shared" si="1396"/>
        <v>-</v>
      </c>
      <c r="B7689" s="228"/>
      <c r="C7689" s="228"/>
      <c r="D7689" s="194"/>
      <c r="E7689" s="229">
        <f t="shared" si="1397"/>
        <v>0</v>
      </c>
      <c r="F7689" s="230">
        <f t="shared" si="1398"/>
        <v>0</v>
      </c>
      <c r="G7689" s="232"/>
      <c r="I7689" s="283"/>
    </row>
    <row r="7690" spans="1:15">
      <c r="A7690" s="227" t="str">
        <f t="shared" si="1396"/>
        <v>-</v>
      </c>
      <c r="B7690" s="228"/>
      <c r="C7690" s="228"/>
      <c r="D7690" s="194"/>
      <c r="E7690" s="229">
        <f t="shared" si="1397"/>
        <v>0</v>
      </c>
      <c r="F7690" s="230">
        <f t="shared" si="1398"/>
        <v>0</v>
      </c>
      <c r="G7690" s="232"/>
      <c r="I7690" s="283"/>
    </row>
    <row r="7691" spans="1:15">
      <c r="A7691" s="227" t="str">
        <f t="shared" si="1396"/>
        <v>-</v>
      </c>
      <c r="B7691" s="228"/>
      <c r="C7691" s="228"/>
      <c r="D7691" s="194"/>
      <c r="E7691" s="229">
        <f t="shared" si="1397"/>
        <v>0</v>
      </c>
      <c r="F7691" s="230">
        <f t="shared" si="1398"/>
        <v>0</v>
      </c>
      <c r="G7691" s="232"/>
      <c r="I7691" s="283"/>
    </row>
    <row r="7692" spans="1:15">
      <c r="A7692" s="227" t="str">
        <f t="shared" si="1396"/>
        <v>-</v>
      </c>
      <c r="B7692" s="228"/>
      <c r="C7692" s="228"/>
      <c r="D7692" s="194"/>
      <c r="E7692" s="229">
        <f t="shared" si="1397"/>
        <v>0</v>
      </c>
      <c r="F7692" s="230">
        <f t="shared" si="1398"/>
        <v>0</v>
      </c>
      <c r="G7692" s="232"/>
      <c r="I7692" s="283"/>
    </row>
    <row r="7693" spans="1:15" ht="13.5" thickBot="1">
      <c r="A7693" s="234"/>
      <c r="B7693" s="456"/>
      <c r="C7693" s="235"/>
      <c r="D7693" s="237"/>
      <c r="E7693" s="237"/>
      <c r="F7693" s="238" t="s">
        <v>80</v>
      </c>
      <c r="G7693" s="239">
        <f>SUM(F7681:F7692)</f>
        <v>0</v>
      </c>
      <c r="I7693" s="326"/>
    </row>
    <row r="7694" spans="1:15" ht="13.5" thickTop="1">
      <c r="A7694" s="240" t="s">
        <v>67</v>
      </c>
      <c r="B7694" s="446"/>
      <c r="C7694" s="241"/>
      <c r="D7694" s="243"/>
      <c r="E7694" s="243"/>
      <c r="F7694" s="242"/>
      <c r="G7694" s="244"/>
      <c r="I7694" s="326"/>
    </row>
    <row r="7695" spans="1:15" s="220" customFormat="1" ht="26">
      <c r="A7695" s="245" t="s">
        <v>57</v>
      </c>
      <c r="B7695" s="455"/>
      <c r="C7695" s="247" t="s">
        <v>58</v>
      </c>
      <c r="D7695" s="316" t="s">
        <v>68</v>
      </c>
      <c r="E7695" s="248" t="s">
        <v>69</v>
      </c>
      <c r="F7695" s="249" t="s">
        <v>79</v>
      </c>
      <c r="G7695" s="250" t="s">
        <v>70</v>
      </c>
      <c r="I7695" s="325"/>
      <c r="J7695" s="226"/>
      <c r="O7695" s="296"/>
    </row>
    <row r="7696" spans="1:15">
      <c r="A7696" s="748" t="str">
        <f t="shared" ref="A7696:A7707" si="1399">IF(I7696=0,"",VLOOKUP(I7696,MATERIALES,2,FALSE))</f>
        <v/>
      </c>
      <c r="B7696" s="749"/>
      <c r="C7696" s="251" t="str">
        <f t="shared" ref="C7696:C7704" si="1400">IF(I7696=0,"",VLOOKUP(I7696,MATERIALES,3,FALSE))</f>
        <v/>
      </c>
      <c r="D7696" s="194"/>
      <c r="E7696" s="252">
        <f t="shared" ref="E7696:E7707" si="1401">IF(I7696=0,0,VLOOKUP(I7696,MATERIALES,4,FALSE))</f>
        <v>0</v>
      </c>
      <c r="F7696" s="230">
        <f>D7696*E7696</f>
        <v>0</v>
      </c>
      <c r="G7696" s="231"/>
      <c r="I7696" s="283"/>
    </row>
    <row r="7697" spans="1:9">
      <c r="A7697" s="748" t="str">
        <f t="shared" si="1399"/>
        <v/>
      </c>
      <c r="B7697" s="749"/>
      <c r="C7697" s="251" t="str">
        <f t="shared" si="1400"/>
        <v/>
      </c>
      <c r="D7697" s="194"/>
      <c r="E7697" s="252">
        <f t="shared" si="1401"/>
        <v>0</v>
      </c>
      <c r="F7697" s="230">
        <f t="shared" ref="F7697:F7707" si="1402">D7697*E7697</f>
        <v>0</v>
      </c>
      <c r="G7697" s="232"/>
      <c r="I7697" s="283"/>
    </row>
    <row r="7698" spans="1:9">
      <c r="A7698" s="748" t="str">
        <f t="shared" si="1399"/>
        <v/>
      </c>
      <c r="B7698" s="749"/>
      <c r="C7698" s="251" t="str">
        <f t="shared" si="1400"/>
        <v/>
      </c>
      <c r="D7698" s="194"/>
      <c r="E7698" s="252">
        <f t="shared" si="1401"/>
        <v>0</v>
      </c>
      <c r="F7698" s="230">
        <f t="shared" si="1402"/>
        <v>0</v>
      </c>
      <c r="G7698" s="232"/>
      <c r="I7698" s="283"/>
    </row>
    <row r="7699" spans="1:9">
      <c r="A7699" s="748" t="str">
        <f t="shared" si="1399"/>
        <v/>
      </c>
      <c r="B7699" s="749"/>
      <c r="C7699" s="251" t="str">
        <f t="shared" si="1400"/>
        <v/>
      </c>
      <c r="D7699" s="194"/>
      <c r="E7699" s="252">
        <f t="shared" si="1401"/>
        <v>0</v>
      </c>
      <c r="F7699" s="230">
        <f t="shared" si="1402"/>
        <v>0</v>
      </c>
      <c r="G7699" s="232"/>
      <c r="I7699" s="283"/>
    </row>
    <row r="7700" spans="1:9">
      <c r="A7700" s="748" t="str">
        <f t="shared" si="1399"/>
        <v/>
      </c>
      <c r="B7700" s="749"/>
      <c r="C7700" s="251" t="str">
        <f t="shared" si="1400"/>
        <v/>
      </c>
      <c r="D7700" s="194"/>
      <c r="E7700" s="252">
        <f t="shared" si="1401"/>
        <v>0</v>
      </c>
      <c r="F7700" s="230">
        <f t="shared" si="1402"/>
        <v>0</v>
      </c>
      <c r="G7700" s="232"/>
      <c r="I7700" s="283"/>
    </row>
    <row r="7701" spans="1:9">
      <c r="A7701" s="748" t="str">
        <f t="shared" si="1399"/>
        <v/>
      </c>
      <c r="B7701" s="749"/>
      <c r="C7701" s="251" t="str">
        <f t="shared" si="1400"/>
        <v/>
      </c>
      <c r="D7701" s="194"/>
      <c r="E7701" s="252">
        <f t="shared" si="1401"/>
        <v>0</v>
      </c>
      <c r="F7701" s="230">
        <f t="shared" si="1402"/>
        <v>0</v>
      </c>
      <c r="G7701" s="232"/>
      <c r="I7701" s="283"/>
    </row>
    <row r="7702" spans="1:9">
      <c r="A7702" s="748" t="str">
        <f t="shared" si="1399"/>
        <v/>
      </c>
      <c r="B7702" s="749"/>
      <c r="C7702" s="251" t="str">
        <f t="shared" si="1400"/>
        <v/>
      </c>
      <c r="D7702" s="194"/>
      <c r="E7702" s="252">
        <f t="shared" si="1401"/>
        <v>0</v>
      </c>
      <c r="F7702" s="230">
        <f t="shared" si="1402"/>
        <v>0</v>
      </c>
      <c r="G7702" s="232"/>
      <c r="I7702" s="283"/>
    </row>
    <row r="7703" spans="1:9">
      <c r="A7703" s="748" t="str">
        <f t="shared" si="1399"/>
        <v/>
      </c>
      <c r="B7703" s="749"/>
      <c r="C7703" s="251" t="str">
        <f t="shared" si="1400"/>
        <v/>
      </c>
      <c r="D7703" s="194"/>
      <c r="E7703" s="252">
        <f t="shared" si="1401"/>
        <v>0</v>
      </c>
      <c r="F7703" s="230">
        <f t="shared" si="1402"/>
        <v>0</v>
      </c>
      <c r="G7703" s="253"/>
      <c r="I7703" s="283"/>
    </row>
    <row r="7704" spans="1:9">
      <c r="A7704" s="748" t="str">
        <f t="shared" si="1399"/>
        <v/>
      </c>
      <c r="B7704" s="749"/>
      <c r="C7704" s="251" t="str">
        <f t="shared" si="1400"/>
        <v/>
      </c>
      <c r="D7704" s="194"/>
      <c r="E7704" s="252">
        <f t="shared" si="1401"/>
        <v>0</v>
      </c>
      <c r="F7704" s="230">
        <f t="shared" si="1402"/>
        <v>0</v>
      </c>
      <c r="G7704" s="232"/>
      <c r="I7704" s="283"/>
    </row>
    <row r="7705" spans="1:9">
      <c r="A7705" s="748" t="str">
        <f t="shared" si="1399"/>
        <v/>
      </c>
      <c r="B7705" s="749"/>
      <c r="C7705" s="251"/>
      <c r="D7705" s="194"/>
      <c r="E7705" s="252">
        <f t="shared" si="1401"/>
        <v>0</v>
      </c>
      <c r="F7705" s="230">
        <f t="shared" si="1402"/>
        <v>0</v>
      </c>
      <c r="G7705" s="232"/>
      <c r="I7705" s="283"/>
    </row>
    <row r="7706" spans="1:9">
      <c r="A7706" s="748" t="str">
        <f t="shared" si="1399"/>
        <v/>
      </c>
      <c r="B7706" s="749"/>
      <c r="C7706" s="251"/>
      <c r="D7706" s="194"/>
      <c r="E7706" s="252">
        <f t="shared" si="1401"/>
        <v>0</v>
      </c>
      <c r="F7706" s="230">
        <f t="shared" si="1402"/>
        <v>0</v>
      </c>
      <c r="G7706" s="232"/>
      <c r="I7706" s="283"/>
    </row>
    <row r="7707" spans="1:9">
      <c r="A7707" s="748" t="str">
        <f t="shared" si="1399"/>
        <v/>
      </c>
      <c r="B7707" s="749"/>
      <c r="C7707" s="251" t="str">
        <f t="shared" ref="C7707" si="1403">IF(I7707=0,"",VLOOKUP(I7707,MATERIALES,3,FALSE))</f>
        <v/>
      </c>
      <c r="D7707" s="194"/>
      <c r="E7707" s="252">
        <f t="shared" si="1401"/>
        <v>0</v>
      </c>
      <c r="F7707" s="230">
        <f t="shared" si="1402"/>
        <v>0</v>
      </c>
      <c r="G7707" s="233"/>
      <c r="I7707" s="283"/>
    </row>
    <row r="7708" spans="1:9" ht="26.25" customHeight="1" thickBot="1">
      <c r="A7708" s="214"/>
      <c r="B7708" s="438"/>
      <c r="C7708" s="215"/>
      <c r="D7708" s="217"/>
      <c r="E7708" s="254"/>
      <c r="F7708" s="255" t="s">
        <v>81</v>
      </c>
      <c r="G7708" s="253">
        <f>ROUND(SUM(F7696:F7707),0)</f>
        <v>0</v>
      </c>
      <c r="I7708" s="326"/>
    </row>
    <row r="7709" spans="1:9" ht="14" thickTop="1" thickBot="1">
      <c r="A7709" s="256" t="s">
        <v>72</v>
      </c>
      <c r="B7709" s="445"/>
      <c r="C7709" s="257"/>
      <c r="D7709" s="259"/>
      <c r="E7709" s="259"/>
      <c r="F7709" s="258"/>
      <c r="G7709" s="260"/>
      <c r="I7709" s="326"/>
    </row>
    <row r="7710" spans="1:9" ht="13.5" thickTop="1">
      <c r="A7710" s="245" t="s">
        <v>57</v>
      </c>
      <c r="B7710" s="455"/>
      <c r="C7710" s="248" t="s">
        <v>71</v>
      </c>
      <c r="D7710" s="316" t="s">
        <v>75</v>
      </c>
      <c r="E7710" s="248" t="s">
        <v>98</v>
      </c>
      <c r="F7710" s="249" t="s">
        <v>79</v>
      </c>
      <c r="G7710" s="250" t="s">
        <v>70</v>
      </c>
      <c r="I7710" s="326"/>
    </row>
    <row r="7711" spans="1:9">
      <c r="A7711" s="748" t="str">
        <f>IF(I7711=0,"",VLOOKUP(I7711,EQUIPOS,2,FALSE))</f>
        <v/>
      </c>
      <c r="B7711" s="749"/>
      <c r="C7711" s="195"/>
      <c r="D7711" s="194"/>
      <c r="E7711" s="252">
        <f>IF(I7711=0,0,VLOOKUP(I7711,EQUIPOS,4,FALSE))</f>
        <v>0</v>
      </c>
      <c r="F7711" s="230">
        <f>C7711*D7711*E7711</f>
        <v>0</v>
      </c>
      <c r="G7711" s="231"/>
      <c r="I7711" s="283"/>
    </row>
    <row r="7712" spans="1:9">
      <c r="A7712" s="748" t="str">
        <f>IF(I7712=0,"",VLOOKUP(I7712,EQUIPOS,2,FALSE))</f>
        <v/>
      </c>
      <c r="B7712" s="749"/>
      <c r="C7712" s="195"/>
      <c r="D7712" s="194"/>
      <c r="E7712" s="252">
        <f>IF(I7712=0,0,VLOOKUP(I7712,EQUIPOS,4,FALSE))</f>
        <v>0</v>
      </c>
      <c r="F7712" s="230">
        <f t="shared" ref="F7712:F7715" si="1404">C7712*D7712*E7712</f>
        <v>0</v>
      </c>
      <c r="G7712" s="232"/>
      <c r="I7712" s="283"/>
    </row>
    <row r="7713" spans="1:9">
      <c r="A7713" s="748" t="str">
        <f>IF(I7713=0,"",VLOOKUP(I7713,EQUIPOS,2,FALSE))</f>
        <v/>
      </c>
      <c r="B7713" s="749"/>
      <c r="C7713" s="195"/>
      <c r="D7713" s="194"/>
      <c r="E7713" s="252">
        <f>IF(I7713=0,0,VLOOKUP(I7713,EQUIPOS,4,FALSE))</f>
        <v>0</v>
      </c>
      <c r="F7713" s="230">
        <f t="shared" si="1404"/>
        <v>0</v>
      </c>
      <c r="G7713" s="232"/>
      <c r="I7713" s="283"/>
    </row>
    <row r="7714" spans="1:9">
      <c r="A7714" s="748" t="str">
        <f>IF(I7714=0,"",VLOOKUP(I7714,EQUIPOS,2,FALSE))</f>
        <v/>
      </c>
      <c r="B7714" s="749"/>
      <c r="C7714" s="195"/>
      <c r="D7714" s="194"/>
      <c r="E7714" s="252">
        <f>IF(I7714=0,0,VLOOKUP(I7714,EQUIPOS,4,FALSE))</f>
        <v>0</v>
      </c>
      <c r="F7714" s="230">
        <f t="shared" si="1404"/>
        <v>0</v>
      </c>
      <c r="G7714" s="232"/>
      <c r="I7714" s="283"/>
    </row>
    <row r="7715" spans="1:9">
      <c r="A7715" s="748" t="str">
        <f>IF(I7715=0,"",VLOOKUP(I7715,EQUIPOS,2,FALSE))</f>
        <v/>
      </c>
      <c r="B7715" s="749"/>
      <c r="C7715" s="195"/>
      <c r="D7715" s="194"/>
      <c r="E7715" s="252">
        <f>IF(I7715=0,0,VLOOKUP(I7715,EQUIPOS,4,FALSE))</f>
        <v>0</v>
      </c>
      <c r="F7715" s="230">
        <f t="shared" si="1404"/>
        <v>0</v>
      </c>
      <c r="G7715" s="233"/>
      <c r="I7715" s="283"/>
    </row>
    <row r="7716" spans="1:9" ht="30.75" customHeight="1" thickBot="1">
      <c r="A7716" s="234"/>
      <c r="B7716" s="456"/>
      <c r="C7716" s="235"/>
      <c r="D7716" s="237"/>
      <c r="E7716" s="261"/>
      <c r="F7716" s="238" t="s">
        <v>82</v>
      </c>
      <c r="G7716" s="262">
        <f>ROUND(SUM(F7711:F7715),0)</f>
        <v>0</v>
      </c>
      <c r="I7716" s="326"/>
    </row>
    <row r="7717" spans="1:9" ht="13.5" thickTop="1">
      <c r="A7717" s="240" t="s">
        <v>73</v>
      </c>
      <c r="B7717" s="446"/>
      <c r="C7717" s="241"/>
      <c r="D7717" s="243"/>
      <c r="E7717" s="243"/>
      <c r="F7717" s="242"/>
      <c r="G7717" s="244"/>
      <c r="I7717" s="326"/>
    </row>
    <row r="7718" spans="1:9" ht="26">
      <c r="A7718" s="245" t="s">
        <v>57</v>
      </c>
      <c r="B7718" s="454" t="s">
        <v>58</v>
      </c>
      <c r="C7718" s="247" t="s">
        <v>68</v>
      </c>
      <c r="D7718" s="316" t="s">
        <v>74</v>
      </c>
      <c r="E7718" s="248" t="s">
        <v>69</v>
      </c>
      <c r="F7718" s="249" t="s">
        <v>79</v>
      </c>
      <c r="G7718" s="250" t="s">
        <v>70</v>
      </c>
      <c r="H7718" s="220"/>
      <c r="I7718" s="325"/>
    </row>
    <row r="7719" spans="1:9">
      <c r="A7719" s="263" t="str">
        <f t="shared" ref="A7719:A7730" si="1405">IF(I7719=0,"",VLOOKUP(I7719,MANOOBRA,2,FALSE))</f>
        <v/>
      </c>
      <c r="B7719" s="444" t="str">
        <f t="shared" ref="B7719:B7730" si="1406">IF(I7719=0,"",VLOOKUP(I7719,MANOOBRA,3,FALSE))</f>
        <v/>
      </c>
      <c r="C7719" s="195"/>
      <c r="D7719" s="466"/>
      <c r="E7719" s="252">
        <f t="shared" ref="E7719:E7730" si="1407">IF(I7719=0,0,VLOOKUP(I7719,MANOOBRA,4,FALSE))</f>
        <v>0</v>
      </c>
      <c r="F7719" s="230">
        <f>IF(D7719=0,0,C7719*E7719/D7719)</f>
        <v>0</v>
      </c>
      <c r="G7719" s="231"/>
      <c r="I7719" s="283"/>
    </row>
    <row r="7720" spans="1:9">
      <c r="A7720" s="263" t="str">
        <f t="shared" si="1405"/>
        <v/>
      </c>
      <c r="B7720" s="444" t="str">
        <f t="shared" si="1406"/>
        <v/>
      </c>
      <c r="C7720" s="195"/>
      <c r="D7720" s="466"/>
      <c r="E7720" s="252">
        <f t="shared" si="1407"/>
        <v>0</v>
      </c>
      <c r="F7720" s="230">
        <f t="shared" ref="F7720:F7730" si="1408">IF(D7720=0,0,C7720*E7720/D7720)</f>
        <v>0</v>
      </c>
      <c r="G7720" s="232"/>
      <c r="I7720" s="283"/>
    </row>
    <row r="7721" spans="1:9">
      <c r="A7721" s="263" t="str">
        <f t="shared" si="1405"/>
        <v/>
      </c>
      <c r="B7721" s="444" t="str">
        <f t="shared" si="1406"/>
        <v/>
      </c>
      <c r="C7721" s="195"/>
      <c r="D7721" s="309"/>
      <c r="E7721" s="252">
        <f t="shared" si="1407"/>
        <v>0</v>
      </c>
      <c r="F7721" s="230">
        <f t="shared" si="1408"/>
        <v>0</v>
      </c>
      <c r="G7721" s="232"/>
      <c r="I7721" s="283"/>
    </row>
    <row r="7722" spans="1:9">
      <c r="A7722" s="263" t="str">
        <f t="shared" si="1405"/>
        <v/>
      </c>
      <c r="B7722" s="444" t="str">
        <f t="shared" si="1406"/>
        <v/>
      </c>
      <c r="C7722" s="195"/>
      <c r="D7722" s="195"/>
      <c r="E7722" s="252">
        <f t="shared" si="1407"/>
        <v>0</v>
      </c>
      <c r="F7722" s="230">
        <f t="shared" si="1408"/>
        <v>0</v>
      </c>
      <c r="G7722" s="232"/>
      <c r="I7722" s="283"/>
    </row>
    <row r="7723" spans="1:9">
      <c r="A7723" s="263" t="str">
        <f t="shared" si="1405"/>
        <v/>
      </c>
      <c r="B7723" s="444" t="str">
        <f t="shared" si="1406"/>
        <v/>
      </c>
      <c r="C7723" s="195"/>
      <c r="D7723" s="195"/>
      <c r="E7723" s="252">
        <f t="shared" si="1407"/>
        <v>0</v>
      </c>
      <c r="F7723" s="230">
        <f t="shared" si="1408"/>
        <v>0</v>
      </c>
      <c r="G7723" s="232"/>
      <c r="I7723" s="283"/>
    </row>
    <row r="7724" spans="1:9">
      <c r="A7724" s="263" t="str">
        <f t="shared" si="1405"/>
        <v/>
      </c>
      <c r="B7724" s="444" t="str">
        <f t="shared" si="1406"/>
        <v/>
      </c>
      <c r="C7724" s="195"/>
      <c r="D7724" s="195"/>
      <c r="E7724" s="252">
        <f t="shared" si="1407"/>
        <v>0</v>
      </c>
      <c r="F7724" s="230">
        <f t="shared" si="1408"/>
        <v>0</v>
      </c>
      <c r="G7724" s="232"/>
      <c r="I7724" s="283"/>
    </row>
    <row r="7725" spans="1:9">
      <c r="A7725" s="263" t="str">
        <f t="shared" si="1405"/>
        <v/>
      </c>
      <c r="B7725" s="444" t="str">
        <f t="shared" si="1406"/>
        <v/>
      </c>
      <c r="C7725" s="195"/>
      <c r="D7725" s="195"/>
      <c r="E7725" s="252">
        <f t="shared" si="1407"/>
        <v>0</v>
      </c>
      <c r="F7725" s="230">
        <f t="shared" si="1408"/>
        <v>0</v>
      </c>
      <c r="G7725" s="232"/>
      <c r="I7725" s="283"/>
    </row>
    <row r="7726" spans="1:9">
      <c r="A7726" s="263" t="str">
        <f t="shared" si="1405"/>
        <v/>
      </c>
      <c r="B7726" s="444" t="str">
        <f t="shared" si="1406"/>
        <v/>
      </c>
      <c r="C7726" s="195"/>
      <c r="D7726" s="195"/>
      <c r="E7726" s="252">
        <f t="shared" si="1407"/>
        <v>0</v>
      </c>
      <c r="F7726" s="230">
        <f t="shared" si="1408"/>
        <v>0</v>
      </c>
      <c r="G7726" s="232"/>
      <c r="I7726" s="283"/>
    </row>
    <row r="7727" spans="1:9">
      <c r="A7727" s="263" t="str">
        <f t="shared" si="1405"/>
        <v/>
      </c>
      <c r="B7727" s="444" t="str">
        <f t="shared" si="1406"/>
        <v/>
      </c>
      <c r="C7727" s="195"/>
      <c r="D7727" s="195"/>
      <c r="E7727" s="252">
        <f t="shared" si="1407"/>
        <v>0</v>
      </c>
      <c r="F7727" s="230">
        <f t="shared" si="1408"/>
        <v>0</v>
      </c>
      <c r="G7727" s="232"/>
      <c r="I7727" s="283"/>
    </row>
    <row r="7728" spans="1:9">
      <c r="A7728" s="263" t="str">
        <f t="shared" si="1405"/>
        <v/>
      </c>
      <c r="B7728" s="444" t="str">
        <f t="shared" si="1406"/>
        <v/>
      </c>
      <c r="C7728" s="195"/>
      <c r="D7728" s="195"/>
      <c r="E7728" s="252">
        <f t="shared" si="1407"/>
        <v>0</v>
      </c>
      <c r="F7728" s="230">
        <f t="shared" si="1408"/>
        <v>0</v>
      </c>
      <c r="G7728" s="232"/>
      <c r="I7728" s="283"/>
    </row>
    <row r="7729" spans="1:16">
      <c r="A7729" s="263" t="str">
        <f t="shared" si="1405"/>
        <v/>
      </c>
      <c r="B7729" s="444" t="str">
        <f t="shared" si="1406"/>
        <v/>
      </c>
      <c r="C7729" s="195"/>
      <c r="D7729" s="195"/>
      <c r="E7729" s="252">
        <f t="shared" si="1407"/>
        <v>0</v>
      </c>
      <c r="F7729" s="230">
        <f t="shared" si="1408"/>
        <v>0</v>
      </c>
      <c r="G7729" s="232"/>
      <c r="I7729" s="283"/>
    </row>
    <row r="7730" spans="1:16">
      <c r="A7730" s="263" t="str">
        <f t="shared" si="1405"/>
        <v/>
      </c>
      <c r="B7730" s="444" t="str">
        <f t="shared" si="1406"/>
        <v/>
      </c>
      <c r="C7730" s="195"/>
      <c r="D7730" s="195"/>
      <c r="E7730" s="252">
        <f t="shared" si="1407"/>
        <v>0</v>
      </c>
      <c r="F7730" s="230">
        <f t="shared" si="1408"/>
        <v>0</v>
      </c>
      <c r="G7730" s="233"/>
      <c r="I7730" s="283"/>
    </row>
    <row r="7731" spans="1:16" ht="31.5" customHeight="1" thickBot="1">
      <c r="A7731" s="234"/>
      <c r="B7731" s="456"/>
      <c r="C7731" s="235"/>
      <c r="D7731" s="237"/>
      <c r="E7731" s="237"/>
      <c r="F7731" s="238" t="s">
        <v>83</v>
      </c>
      <c r="G7731" s="262">
        <f>ROUND(SUM(F7719:F7730),0)</f>
        <v>0</v>
      </c>
      <c r="I7731" s="326"/>
    </row>
    <row r="7732" spans="1:16" ht="13.5" thickTop="1">
      <c r="A7732" s="186" t="s">
        <v>76</v>
      </c>
      <c r="B7732" s="446"/>
      <c r="C7732" s="241"/>
      <c r="D7732" s="243"/>
      <c r="E7732" s="243"/>
      <c r="F7732" s="242"/>
      <c r="G7732" s="244"/>
      <c r="I7732" s="326"/>
    </row>
    <row r="7733" spans="1:16">
      <c r="A7733" s="245" t="s">
        <v>57</v>
      </c>
      <c r="B7733" s="455"/>
      <c r="C7733" s="246"/>
      <c r="D7733" s="317"/>
      <c r="E7733" s="248" t="s">
        <v>77</v>
      </c>
      <c r="F7733" s="249" t="s">
        <v>78</v>
      </c>
      <c r="G7733" s="264" t="s">
        <v>77</v>
      </c>
      <c r="H7733" s="220"/>
      <c r="I7733" s="325"/>
    </row>
    <row r="7734" spans="1:16">
      <c r="A7734" s="185" t="s">
        <v>87</v>
      </c>
      <c r="B7734" s="453"/>
      <c r="C7734" s="265"/>
      <c r="D7734" s="318"/>
      <c r="E7734" s="229">
        <f>ROUND(SUM(G7693,G7708,G7716,G7731),2)</f>
        <v>0</v>
      </c>
      <c r="F7734" s="266">
        <f>A</f>
        <v>0</v>
      </c>
      <c r="G7734" s="267">
        <f>E7734*F7734</f>
        <v>0</v>
      </c>
      <c r="I7734" s="326"/>
    </row>
    <row r="7735" spans="1:16">
      <c r="A7735" s="185" t="s">
        <v>85</v>
      </c>
      <c r="B7735" s="453"/>
      <c r="C7735" s="265"/>
      <c r="D7735" s="318"/>
      <c r="E7735" s="229">
        <f>SUM(G7693,G7708,G7716,G7731)</f>
        <v>0</v>
      </c>
      <c r="F7735" s="266">
        <f>I</f>
        <v>0</v>
      </c>
      <c r="G7735" s="267">
        <f>E7735*F7735</f>
        <v>0</v>
      </c>
      <c r="I7735" s="326"/>
    </row>
    <row r="7736" spans="1:16">
      <c r="A7736" s="185" t="s">
        <v>86</v>
      </c>
      <c r="B7736" s="453"/>
      <c r="C7736" s="265"/>
      <c r="D7736" s="318"/>
      <c r="E7736" s="229">
        <f>SUM(G7693,G7708,G7716,G7731)</f>
        <v>0</v>
      </c>
      <c r="F7736" s="266">
        <f>U</f>
        <v>0</v>
      </c>
      <c r="G7736" s="267">
        <f>E7736*F7736</f>
        <v>0</v>
      </c>
      <c r="I7736" s="326"/>
    </row>
    <row r="7737" spans="1:16" ht="33" customHeight="1" thickBot="1">
      <c r="A7737" s="234"/>
      <c r="B7737" s="456"/>
      <c r="C7737" s="235"/>
      <c r="D7737" s="237"/>
      <c r="E7737" s="237"/>
      <c r="F7737" s="268" t="s">
        <v>84</v>
      </c>
      <c r="G7737" s="262">
        <f>SUM(G7734:G7736)</f>
        <v>0</v>
      </c>
      <c r="I7737" s="326"/>
      <c r="J7737" s="295"/>
      <c r="K7737" s="296"/>
      <c r="L7737" s="296"/>
      <c r="M7737" s="296"/>
      <c r="N7737" s="296"/>
      <c r="O7737" s="296"/>
    </row>
    <row r="7738" spans="1:16" s="211" customFormat="1" ht="14" thickTop="1" thickBot="1">
      <c r="A7738" s="269"/>
      <c r="B7738" s="443"/>
      <c r="C7738" s="270"/>
      <c r="D7738" s="319"/>
      <c r="E7738" s="271" t="s">
        <v>89</v>
      </c>
      <c r="F7738" s="272"/>
      <c r="G7738" s="273">
        <f>ROUND(SUM(G7693,G7708,G7716,G7731,G7737),0)</f>
        <v>0</v>
      </c>
      <c r="I7738" s="327"/>
      <c r="J7738" s="212">
        <f>B7677</f>
        <v>20.2</v>
      </c>
      <c r="K7738" s="274">
        <f>E7734</f>
        <v>0</v>
      </c>
      <c r="L7738" s="294">
        <f>G7734</f>
        <v>0</v>
      </c>
      <c r="M7738" s="294">
        <f>G7735</f>
        <v>0</v>
      </c>
      <c r="N7738" s="294">
        <f>G7736</f>
        <v>0</v>
      </c>
      <c r="O7738" s="299">
        <f>SUM(K7738:N7738)</f>
        <v>0</v>
      </c>
      <c r="P7738" s="294"/>
    </row>
    <row r="7739" spans="1:16" ht="13.5" thickTop="1">
      <c r="A7739" s="275" t="s">
        <v>97</v>
      </c>
      <c r="B7739" s="438"/>
      <c r="C7739" s="215"/>
      <c r="D7739" s="217"/>
      <c r="E7739" s="217"/>
      <c r="F7739" s="216"/>
      <c r="G7739" s="219"/>
      <c r="I7739" s="326"/>
      <c r="P7739" s="294"/>
    </row>
    <row r="7740" spans="1:16">
      <c r="A7740" s="275"/>
      <c r="B7740" s="452"/>
      <c r="C7740" s="276"/>
      <c r="D7740" s="320"/>
      <c r="E7740" s="217"/>
      <c r="F7740" s="216"/>
      <c r="G7740" s="277">
        <f ca="1">TODAY()</f>
        <v>44839</v>
      </c>
      <c r="I7740" s="326"/>
      <c r="P7740" s="294"/>
    </row>
    <row r="7741" spans="1:16" ht="13.5" thickBot="1">
      <c r="A7741" s="234"/>
      <c r="B7741" s="456"/>
      <c r="C7741" s="235"/>
      <c r="D7741" s="237"/>
      <c r="E7741" s="237"/>
      <c r="F7741" s="236"/>
      <c r="G7741" s="278"/>
      <c r="I7741" s="326"/>
      <c r="P7741" s="294"/>
    </row>
    <row r="7742" spans="1:16" s="199" customFormat="1" ht="13.5" thickTop="1">
      <c r="A7742" s="196" t="s">
        <v>109</v>
      </c>
      <c r="B7742" s="458"/>
      <c r="C7742" s="196"/>
      <c r="D7742" s="198"/>
      <c r="E7742" s="198"/>
      <c r="F7742" s="197"/>
      <c r="G7742" s="197"/>
      <c r="I7742" s="321"/>
      <c r="J7742" s="200"/>
      <c r="O7742" s="297"/>
    </row>
    <row r="7743" spans="1:16" s="199" customFormat="1">
      <c r="A7743" s="196" t="str">
        <f>CONCATENATE('Prestaciones y AIU'!A7321," ANALISIS DE PRECIOS UNITARIOS")</f>
        <v xml:space="preserve"> ANALISIS DE PRECIOS UNITARIOS</v>
      </c>
      <c r="B7743" s="458"/>
      <c r="C7743" s="196"/>
      <c r="D7743" s="198"/>
      <c r="E7743" s="198"/>
      <c r="F7743" s="197"/>
      <c r="G7743" s="197"/>
      <c r="I7743" s="321"/>
      <c r="J7743" s="200"/>
      <c r="O7743" s="297"/>
    </row>
    <row r="7744" spans="1:16" s="199" customFormat="1">
      <c r="A7744" s="196" t="str">
        <f>Objeto_LIC</f>
        <v>OPTIMIZACION DEL SISTEMA DE ABASTECIMIENTO (ADUCCION, PRETRATAMIENTO Y CONDUCCION) DEL MUNICPIO DE TAME, DEPARTAMENTO DE ARAUCA</v>
      </c>
      <c r="B7744" s="458"/>
      <c r="C7744" s="196"/>
      <c r="D7744" s="198"/>
      <c r="E7744" s="198"/>
      <c r="F7744" s="197"/>
      <c r="G7744" s="197"/>
      <c r="I7744" s="321"/>
      <c r="J7744" s="200"/>
      <c r="O7744" s="297"/>
    </row>
    <row r="7745" spans="1:15" s="199" customFormat="1">
      <c r="A7745" s="196"/>
      <c r="B7745" s="458"/>
      <c r="C7745" s="196"/>
      <c r="D7745" s="198"/>
      <c r="E7745" s="198"/>
      <c r="F7745" s="197"/>
      <c r="G7745" s="197"/>
      <c r="I7745" s="321"/>
      <c r="J7745" s="200"/>
      <c r="O7745" s="297"/>
    </row>
    <row r="7746" spans="1:15" ht="13.5" thickBot="1">
      <c r="A7746" s="201"/>
      <c r="B7746" s="448"/>
      <c r="C7746" s="201"/>
      <c r="D7746" s="203"/>
      <c r="E7746" s="203"/>
      <c r="F7746" s="202"/>
      <c r="G7746" s="202"/>
    </row>
    <row r="7747" spans="1:15" s="211" customFormat="1" ht="13.5" thickTop="1">
      <c r="A7747" s="206"/>
      <c r="B7747" s="457"/>
      <c r="C7747" s="207"/>
      <c r="D7747" s="209"/>
      <c r="E7747" s="209"/>
      <c r="F7747" s="208"/>
      <c r="G7747" s="210" t="s">
        <v>110</v>
      </c>
      <c r="I7747" s="323"/>
      <c r="J7747" s="212"/>
      <c r="O7747" s="297"/>
    </row>
    <row r="7748" spans="1:15" ht="12.75" customHeight="1">
      <c r="A7748" s="213" t="s">
        <v>62</v>
      </c>
      <c r="B7748" s="750">
        <f>Proponente</f>
        <v>0</v>
      </c>
      <c r="C7748" s="750"/>
      <c r="D7748" s="750"/>
      <c r="E7748" s="750"/>
      <c r="F7748" s="750"/>
      <c r="G7748" s="751"/>
    </row>
    <row r="7749" spans="1:15" ht="12.75" customHeight="1">
      <c r="A7749" s="213" t="s">
        <v>63</v>
      </c>
      <c r="B7749" s="470">
        <v>20.3</v>
      </c>
      <c r="C7749" s="750" t="e">
        <f>VLOOKUP(B7749,Presupuesto!$A$4:$B$106,2,FALSE)</f>
        <v>#N/A</v>
      </c>
      <c r="D7749" s="750"/>
      <c r="E7749" s="750"/>
      <c r="F7749" s="750"/>
      <c r="G7749" s="751"/>
    </row>
    <row r="7750" spans="1:15">
      <c r="A7750" s="214"/>
      <c r="B7750" s="438"/>
      <c r="C7750" s="215"/>
      <c r="D7750" s="217"/>
      <c r="E7750" s="217"/>
      <c r="F7750" s="218" t="s">
        <v>88</v>
      </c>
      <c r="G7750" s="750" t="str">
        <f ca="1">LOOKUP('U-P1'!B7749,Presupuesto!$1:$1048576,Presupuesto!$C$1:$C$105)</f>
        <v>ML</v>
      </c>
      <c r="H7750" s="750"/>
      <c r="I7750" s="750"/>
      <c r="J7750" s="750"/>
      <c r="K7750" s="751"/>
    </row>
    <row r="7751" spans="1:15" ht="13.5" thickBot="1">
      <c r="A7751" s="213" t="s">
        <v>64</v>
      </c>
      <c r="B7751" s="438"/>
      <c r="C7751" s="215"/>
      <c r="D7751" s="217"/>
      <c r="E7751" s="217"/>
      <c r="F7751" s="216"/>
      <c r="G7751" s="219"/>
      <c r="I7751" s="324"/>
      <c r="J7751" s="295"/>
      <c r="K7751" s="296"/>
      <c r="L7751" s="296"/>
      <c r="M7751" s="296"/>
      <c r="N7751" s="296"/>
      <c r="O7751" s="296"/>
    </row>
    <row r="7752" spans="1:15" s="220" customFormat="1" ht="13.5" thickTop="1">
      <c r="A7752" s="221" t="s">
        <v>57</v>
      </c>
      <c r="B7752" s="447" t="s">
        <v>65</v>
      </c>
      <c r="C7752" s="222" t="s">
        <v>66</v>
      </c>
      <c r="D7752" s="223" t="s">
        <v>74</v>
      </c>
      <c r="E7752" s="224" t="s">
        <v>100</v>
      </c>
      <c r="F7752" s="224" t="s">
        <v>79</v>
      </c>
      <c r="G7752" s="225" t="s">
        <v>70</v>
      </c>
      <c r="I7752" s="325"/>
      <c r="J7752" s="226"/>
      <c r="O7752" s="296"/>
    </row>
    <row r="7753" spans="1:15">
      <c r="A7753" s="227" t="str">
        <f t="shared" ref="A7753:A7764" si="1409">IF(I7753=0,"-",VLOOKUP(I7753,EQUIPOS,2,FALSE))</f>
        <v>-</v>
      </c>
      <c r="B7753" s="228"/>
      <c r="C7753" s="228"/>
      <c r="D7753" s="194"/>
      <c r="E7753" s="229">
        <f t="shared" ref="E7753:E7764" si="1410">IF(I7753=0,0,VLOOKUP(I7753,EQUIPOS,4,FALSE))</f>
        <v>0</v>
      </c>
      <c r="F7753" s="230">
        <f t="shared" ref="F7753:F7764" si="1411">IF(D7753=0,0,E7753/D7753)</f>
        <v>0</v>
      </c>
      <c r="G7753" s="231"/>
      <c r="I7753" s="283"/>
    </row>
    <row r="7754" spans="1:15">
      <c r="A7754" s="227" t="str">
        <f t="shared" si="1409"/>
        <v>-</v>
      </c>
      <c r="B7754" s="228"/>
      <c r="C7754" s="228"/>
      <c r="D7754" s="194"/>
      <c r="E7754" s="229">
        <f t="shared" si="1410"/>
        <v>0</v>
      </c>
      <c r="F7754" s="230">
        <f t="shared" si="1411"/>
        <v>0</v>
      </c>
      <c r="G7754" s="232"/>
      <c r="I7754" s="283"/>
    </row>
    <row r="7755" spans="1:15">
      <c r="A7755" s="227" t="str">
        <f t="shared" si="1409"/>
        <v>-</v>
      </c>
      <c r="B7755" s="228"/>
      <c r="C7755" s="228"/>
      <c r="D7755" s="194"/>
      <c r="E7755" s="229">
        <f t="shared" si="1410"/>
        <v>0</v>
      </c>
      <c r="F7755" s="230">
        <f t="shared" si="1411"/>
        <v>0</v>
      </c>
      <c r="G7755" s="232"/>
      <c r="I7755" s="283"/>
    </row>
    <row r="7756" spans="1:15">
      <c r="A7756" s="227" t="str">
        <f t="shared" si="1409"/>
        <v>-</v>
      </c>
      <c r="B7756" s="228"/>
      <c r="C7756" s="228"/>
      <c r="D7756" s="194"/>
      <c r="E7756" s="229">
        <f t="shared" si="1410"/>
        <v>0</v>
      </c>
      <c r="F7756" s="230">
        <f t="shared" si="1411"/>
        <v>0</v>
      </c>
      <c r="G7756" s="232"/>
      <c r="I7756" s="283"/>
    </row>
    <row r="7757" spans="1:15">
      <c r="A7757" s="227" t="str">
        <f t="shared" si="1409"/>
        <v>-</v>
      </c>
      <c r="B7757" s="228"/>
      <c r="C7757" s="228"/>
      <c r="D7757" s="194"/>
      <c r="E7757" s="229">
        <f t="shared" si="1410"/>
        <v>0</v>
      </c>
      <c r="F7757" s="230">
        <f t="shared" si="1411"/>
        <v>0</v>
      </c>
      <c r="G7757" s="232"/>
      <c r="I7757" s="283"/>
    </row>
    <row r="7758" spans="1:15">
      <c r="A7758" s="227" t="str">
        <f t="shared" si="1409"/>
        <v>-</v>
      </c>
      <c r="B7758" s="228"/>
      <c r="C7758" s="228"/>
      <c r="D7758" s="194"/>
      <c r="E7758" s="229">
        <f t="shared" si="1410"/>
        <v>0</v>
      </c>
      <c r="F7758" s="230">
        <f t="shared" si="1411"/>
        <v>0</v>
      </c>
      <c r="G7758" s="232"/>
      <c r="I7758" s="283"/>
    </row>
    <row r="7759" spans="1:15">
      <c r="A7759" s="227" t="str">
        <f t="shared" si="1409"/>
        <v>-</v>
      </c>
      <c r="B7759" s="228"/>
      <c r="C7759" s="228"/>
      <c r="D7759" s="194"/>
      <c r="E7759" s="229">
        <f t="shared" si="1410"/>
        <v>0</v>
      </c>
      <c r="F7759" s="230">
        <f t="shared" si="1411"/>
        <v>0</v>
      </c>
      <c r="G7759" s="232"/>
      <c r="I7759" s="283"/>
    </row>
    <row r="7760" spans="1:15">
      <c r="A7760" s="227" t="str">
        <f t="shared" si="1409"/>
        <v>-</v>
      </c>
      <c r="B7760" s="228"/>
      <c r="C7760" s="228"/>
      <c r="D7760" s="194"/>
      <c r="E7760" s="229">
        <f t="shared" si="1410"/>
        <v>0</v>
      </c>
      <c r="F7760" s="230">
        <f t="shared" si="1411"/>
        <v>0</v>
      </c>
      <c r="G7760" s="232"/>
      <c r="I7760" s="283"/>
    </row>
    <row r="7761" spans="1:15">
      <c r="A7761" s="227" t="str">
        <f t="shared" si="1409"/>
        <v>-</v>
      </c>
      <c r="B7761" s="228"/>
      <c r="C7761" s="228"/>
      <c r="D7761" s="194"/>
      <c r="E7761" s="229">
        <f t="shared" si="1410"/>
        <v>0</v>
      </c>
      <c r="F7761" s="230">
        <f t="shared" si="1411"/>
        <v>0</v>
      </c>
      <c r="G7761" s="232"/>
      <c r="I7761" s="283"/>
    </row>
    <row r="7762" spans="1:15">
      <c r="A7762" s="227" t="str">
        <f t="shared" si="1409"/>
        <v>-</v>
      </c>
      <c r="B7762" s="228"/>
      <c r="C7762" s="228"/>
      <c r="D7762" s="194"/>
      <c r="E7762" s="229">
        <f t="shared" si="1410"/>
        <v>0</v>
      </c>
      <c r="F7762" s="230">
        <f t="shared" si="1411"/>
        <v>0</v>
      </c>
      <c r="G7762" s="232"/>
      <c r="I7762" s="283"/>
    </row>
    <row r="7763" spans="1:15">
      <c r="A7763" s="227" t="str">
        <f t="shared" si="1409"/>
        <v>-</v>
      </c>
      <c r="B7763" s="228"/>
      <c r="C7763" s="228"/>
      <c r="D7763" s="194"/>
      <c r="E7763" s="229">
        <f t="shared" si="1410"/>
        <v>0</v>
      </c>
      <c r="F7763" s="230">
        <f t="shared" si="1411"/>
        <v>0</v>
      </c>
      <c r="G7763" s="232"/>
      <c r="I7763" s="283"/>
    </row>
    <row r="7764" spans="1:15">
      <c r="A7764" s="227" t="str">
        <f t="shared" si="1409"/>
        <v>-</v>
      </c>
      <c r="B7764" s="228"/>
      <c r="C7764" s="228"/>
      <c r="D7764" s="194"/>
      <c r="E7764" s="229">
        <f t="shared" si="1410"/>
        <v>0</v>
      </c>
      <c r="F7764" s="230">
        <f t="shared" si="1411"/>
        <v>0</v>
      </c>
      <c r="G7764" s="232"/>
      <c r="I7764" s="283"/>
    </row>
    <row r="7765" spans="1:15" ht="13.5" thickBot="1">
      <c r="A7765" s="234"/>
      <c r="B7765" s="456"/>
      <c r="C7765" s="235"/>
      <c r="D7765" s="237"/>
      <c r="E7765" s="237"/>
      <c r="F7765" s="238" t="s">
        <v>80</v>
      </c>
      <c r="G7765" s="239">
        <f>SUM(F7753:F7764)</f>
        <v>0</v>
      </c>
      <c r="I7765" s="326"/>
    </row>
    <row r="7766" spans="1:15" ht="13.5" thickTop="1">
      <c r="A7766" s="240" t="s">
        <v>67</v>
      </c>
      <c r="B7766" s="446"/>
      <c r="C7766" s="241"/>
      <c r="D7766" s="243"/>
      <c r="E7766" s="243"/>
      <c r="F7766" s="242"/>
      <c r="G7766" s="244"/>
      <c r="I7766" s="326"/>
    </row>
    <row r="7767" spans="1:15" s="220" customFormat="1" ht="26">
      <c r="A7767" s="245" t="s">
        <v>57</v>
      </c>
      <c r="B7767" s="455"/>
      <c r="C7767" s="247" t="s">
        <v>58</v>
      </c>
      <c r="D7767" s="316" t="s">
        <v>68</v>
      </c>
      <c r="E7767" s="248" t="s">
        <v>69</v>
      </c>
      <c r="F7767" s="249" t="s">
        <v>79</v>
      </c>
      <c r="G7767" s="250" t="s">
        <v>70</v>
      </c>
      <c r="I7767" s="325"/>
      <c r="J7767" s="226"/>
      <c r="O7767" s="296"/>
    </row>
    <row r="7768" spans="1:15">
      <c r="A7768" s="748" t="str">
        <f t="shared" ref="A7768:A7779" si="1412">IF(I7768=0,"",VLOOKUP(I7768,MATERIALES,2,FALSE))</f>
        <v/>
      </c>
      <c r="B7768" s="749"/>
      <c r="C7768" s="251" t="str">
        <f t="shared" ref="C7768:C7776" si="1413">IF(I7768=0,"",VLOOKUP(I7768,MATERIALES,3,FALSE))</f>
        <v/>
      </c>
      <c r="D7768" s="194"/>
      <c r="E7768" s="252">
        <f t="shared" ref="E7768:E7779" si="1414">IF(I7768=0,0,VLOOKUP(I7768,MATERIALES,4,FALSE))</f>
        <v>0</v>
      </c>
      <c r="F7768" s="230">
        <f>D7768*E7768</f>
        <v>0</v>
      </c>
      <c r="G7768" s="231"/>
      <c r="I7768" s="283"/>
    </row>
    <row r="7769" spans="1:15">
      <c r="A7769" s="748" t="str">
        <f t="shared" si="1412"/>
        <v/>
      </c>
      <c r="B7769" s="749"/>
      <c r="C7769" s="251" t="str">
        <f t="shared" si="1413"/>
        <v/>
      </c>
      <c r="D7769" s="194"/>
      <c r="E7769" s="252">
        <f t="shared" si="1414"/>
        <v>0</v>
      </c>
      <c r="F7769" s="230">
        <f t="shared" ref="F7769:F7779" si="1415">D7769*E7769</f>
        <v>0</v>
      </c>
      <c r="G7769" s="232"/>
      <c r="I7769" s="283"/>
    </row>
    <row r="7770" spans="1:15">
      <c r="A7770" s="748" t="str">
        <f t="shared" si="1412"/>
        <v/>
      </c>
      <c r="B7770" s="749"/>
      <c r="C7770" s="251" t="str">
        <f t="shared" si="1413"/>
        <v/>
      </c>
      <c r="D7770" s="194"/>
      <c r="E7770" s="252">
        <f t="shared" si="1414"/>
        <v>0</v>
      </c>
      <c r="F7770" s="230">
        <f t="shared" si="1415"/>
        <v>0</v>
      </c>
      <c r="G7770" s="232"/>
      <c r="I7770" s="283"/>
    </row>
    <row r="7771" spans="1:15">
      <c r="A7771" s="748" t="str">
        <f t="shared" si="1412"/>
        <v/>
      </c>
      <c r="B7771" s="749"/>
      <c r="C7771" s="251" t="str">
        <f t="shared" si="1413"/>
        <v/>
      </c>
      <c r="D7771" s="194"/>
      <c r="E7771" s="252">
        <f t="shared" si="1414"/>
        <v>0</v>
      </c>
      <c r="F7771" s="230">
        <f t="shared" si="1415"/>
        <v>0</v>
      </c>
      <c r="G7771" s="232"/>
      <c r="I7771" s="283"/>
    </row>
    <row r="7772" spans="1:15">
      <c r="A7772" s="748" t="str">
        <f t="shared" si="1412"/>
        <v/>
      </c>
      <c r="B7772" s="749"/>
      <c r="C7772" s="251" t="str">
        <f t="shared" si="1413"/>
        <v/>
      </c>
      <c r="D7772" s="194"/>
      <c r="E7772" s="252">
        <f t="shared" si="1414"/>
        <v>0</v>
      </c>
      <c r="F7772" s="230">
        <f t="shared" si="1415"/>
        <v>0</v>
      </c>
      <c r="G7772" s="232"/>
      <c r="I7772" s="283"/>
    </row>
    <row r="7773" spans="1:15">
      <c r="A7773" s="748" t="str">
        <f t="shared" si="1412"/>
        <v/>
      </c>
      <c r="B7773" s="749"/>
      <c r="C7773" s="251" t="str">
        <f t="shared" si="1413"/>
        <v/>
      </c>
      <c r="D7773" s="194"/>
      <c r="E7773" s="252">
        <f t="shared" si="1414"/>
        <v>0</v>
      </c>
      <c r="F7773" s="230">
        <f t="shared" si="1415"/>
        <v>0</v>
      </c>
      <c r="G7773" s="232"/>
      <c r="I7773" s="283"/>
    </row>
    <row r="7774" spans="1:15">
      <c r="A7774" s="748" t="str">
        <f t="shared" si="1412"/>
        <v/>
      </c>
      <c r="B7774" s="749"/>
      <c r="C7774" s="251" t="str">
        <f t="shared" si="1413"/>
        <v/>
      </c>
      <c r="D7774" s="194"/>
      <c r="E7774" s="252">
        <f t="shared" si="1414"/>
        <v>0</v>
      </c>
      <c r="F7774" s="230">
        <f t="shared" si="1415"/>
        <v>0</v>
      </c>
      <c r="G7774" s="232"/>
      <c r="I7774" s="283"/>
    </row>
    <row r="7775" spans="1:15">
      <c r="A7775" s="748" t="str">
        <f t="shared" si="1412"/>
        <v/>
      </c>
      <c r="B7775" s="749"/>
      <c r="C7775" s="251" t="str">
        <f t="shared" si="1413"/>
        <v/>
      </c>
      <c r="D7775" s="194"/>
      <c r="E7775" s="252">
        <f t="shared" si="1414"/>
        <v>0</v>
      </c>
      <c r="F7775" s="230">
        <f t="shared" si="1415"/>
        <v>0</v>
      </c>
      <c r="G7775" s="253"/>
      <c r="I7775" s="283"/>
    </row>
    <row r="7776" spans="1:15">
      <c r="A7776" s="748" t="str">
        <f t="shared" si="1412"/>
        <v/>
      </c>
      <c r="B7776" s="749"/>
      <c r="C7776" s="251" t="str">
        <f t="shared" si="1413"/>
        <v/>
      </c>
      <c r="D7776" s="194"/>
      <c r="E7776" s="252">
        <f t="shared" si="1414"/>
        <v>0</v>
      </c>
      <c r="F7776" s="230">
        <f t="shared" si="1415"/>
        <v>0</v>
      </c>
      <c r="G7776" s="232"/>
      <c r="I7776" s="283"/>
    </row>
    <row r="7777" spans="1:9">
      <c r="A7777" s="748" t="str">
        <f t="shared" si="1412"/>
        <v/>
      </c>
      <c r="B7777" s="749"/>
      <c r="C7777" s="251"/>
      <c r="D7777" s="194"/>
      <c r="E7777" s="252">
        <f t="shared" si="1414"/>
        <v>0</v>
      </c>
      <c r="F7777" s="230">
        <f t="shared" si="1415"/>
        <v>0</v>
      </c>
      <c r="G7777" s="232"/>
      <c r="I7777" s="283"/>
    </row>
    <row r="7778" spans="1:9">
      <c r="A7778" s="748" t="str">
        <f t="shared" si="1412"/>
        <v/>
      </c>
      <c r="B7778" s="749"/>
      <c r="C7778" s="251"/>
      <c r="D7778" s="194"/>
      <c r="E7778" s="252">
        <f t="shared" si="1414"/>
        <v>0</v>
      </c>
      <c r="F7778" s="230">
        <f t="shared" si="1415"/>
        <v>0</v>
      </c>
      <c r="G7778" s="232"/>
      <c r="I7778" s="283"/>
    </row>
    <row r="7779" spans="1:9">
      <c r="A7779" s="748" t="str">
        <f t="shared" si="1412"/>
        <v/>
      </c>
      <c r="B7779" s="749"/>
      <c r="C7779" s="251" t="str">
        <f t="shared" ref="C7779" si="1416">IF(I7779=0,"",VLOOKUP(I7779,MATERIALES,3,FALSE))</f>
        <v/>
      </c>
      <c r="D7779" s="194"/>
      <c r="E7779" s="252">
        <f t="shared" si="1414"/>
        <v>0</v>
      </c>
      <c r="F7779" s="230">
        <f t="shared" si="1415"/>
        <v>0</v>
      </c>
      <c r="G7779" s="233"/>
      <c r="I7779" s="283"/>
    </row>
    <row r="7780" spans="1:9" ht="26.25" customHeight="1" thickBot="1">
      <c r="A7780" s="214"/>
      <c r="B7780" s="438"/>
      <c r="C7780" s="215"/>
      <c r="D7780" s="217"/>
      <c r="E7780" s="254"/>
      <c r="F7780" s="255" t="s">
        <v>81</v>
      </c>
      <c r="G7780" s="253">
        <f>ROUND(SUM(F7768:F7779),0)</f>
        <v>0</v>
      </c>
      <c r="I7780" s="326"/>
    </row>
    <row r="7781" spans="1:9" ht="14" thickTop="1" thickBot="1">
      <c r="A7781" s="256" t="s">
        <v>72</v>
      </c>
      <c r="B7781" s="445"/>
      <c r="C7781" s="257"/>
      <c r="D7781" s="259"/>
      <c r="E7781" s="259"/>
      <c r="F7781" s="258"/>
      <c r="G7781" s="260"/>
      <c r="I7781" s="326"/>
    </row>
    <row r="7782" spans="1:9" ht="13.5" thickTop="1">
      <c r="A7782" s="245" t="s">
        <v>57</v>
      </c>
      <c r="B7782" s="455"/>
      <c r="C7782" s="248" t="s">
        <v>71</v>
      </c>
      <c r="D7782" s="316" t="s">
        <v>75</v>
      </c>
      <c r="E7782" s="248" t="s">
        <v>98</v>
      </c>
      <c r="F7782" s="249" t="s">
        <v>79</v>
      </c>
      <c r="G7782" s="250" t="s">
        <v>70</v>
      </c>
      <c r="I7782" s="326"/>
    </row>
    <row r="7783" spans="1:9">
      <c r="A7783" s="748" t="str">
        <f>IF(I7783=0,"",VLOOKUP(I7783,EQUIPOS,2,FALSE))</f>
        <v/>
      </c>
      <c r="B7783" s="749"/>
      <c r="C7783" s="195"/>
      <c r="D7783" s="194"/>
      <c r="E7783" s="252">
        <f>IF(I7783=0,0,VLOOKUP(I7783,EQUIPOS,4,FALSE))</f>
        <v>0</v>
      </c>
      <c r="F7783" s="230">
        <f>C7783*D7783*E7783</f>
        <v>0</v>
      </c>
      <c r="G7783" s="231"/>
      <c r="I7783" s="283"/>
    </row>
    <row r="7784" spans="1:9">
      <c r="A7784" s="748" t="str">
        <f>IF(I7784=0,"",VLOOKUP(I7784,EQUIPOS,2,FALSE))</f>
        <v/>
      </c>
      <c r="B7784" s="749"/>
      <c r="C7784" s="195"/>
      <c r="D7784" s="194"/>
      <c r="E7784" s="252">
        <f>IF(I7784=0,0,VLOOKUP(I7784,EQUIPOS,4,FALSE))</f>
        <v>0</v>
      </c>
      <c r="F7784" s="230">
        <f t="shared" ref="F7784:F7787" si="1417">C7784*D7784*E7784</f>
        <v>0</v>
      </c>
      <c r="G7784" s="232"/>
      <c r="I7784" s="283"/>
    </row>
    <row r="7785" spans="1:9">
      <c r="A7785" s="748" t="str">
        <f>IF(I7785=0,"",VLOOKUP(I7785,EQUIPOS,2,FALSE))</f>
        <v/>
      </c>
      <c r="B7785" s="749"/>
      <c r="C7785" s="195"/>
      <c r="D7785" s="194"/>
      <c r="E7785" s="252">
        <f>IF(I7785=0,0,VLOOKUP(I7785,EQUIPOS,4,FALSE))</f>
        <v>0</v>
      </c>
      <c r="F7785" s="230">
        <f t="shared" si="1417"/>
        <v>0</v>
      </c>
      <c r="G7785" s="232"/>
      <c r="I7785" s="283"/>
    </row>
    <row r="7786" spans="1:9">
      <c r="A7786" s="748" t="str">
        <f>IF(I7786=0,"",VLOOKUP(I7786,EQUIPOS,2,FALSE))</f>
        <v/>
      </c>
      <c r="B7786" s="749"/>
      <c r="C7786" s="195"/>
      <c r="D7786" s="194"/>
      <c r="E7786" s="252">
        <f>IF(I7786=0,0,VLOOKUP(I7786,EQUIPOS,4,FALSE))</f>
        <v>0</v>
      </c>
      <c r="F7786" s="230">
        <f t="shared" si="1417"/>
        <v>0</v>
      </c>
      <c r="G7786" s="232"/>
      <c r="I7786" s="283"/>
    </row>
    <row r="7787" spans="1:9">
      <c r="A7787" s="748" t="str">
        <f>IF(I7787=0,"",VLOOKUP(I7787,EQUIPOS,2,FALSE))</f>
        <v/>
      </c>
      <c r="B7787" s="749"/>
      <c r="C7787" s="195"/>
      <c r="D7787" s="194"/>
      <c r="E7787" s="252">
        <f>IF(I7787=0,0,VLOOKUP(I7787,EQUIPOS,4,FALSE))</f>
        <v>0</v>
      </c>
      <c r="F7787" s="230">
        <f t="shared" si="1417"/>
        <v>0</v>
      </c>
      <c r="G7787" s="233"/>
      <c r="I7787" s="283"/>
    </row>
    <row r="7788" spans="1:9" ht="30.75" customHeight="1" thickBot="1">
      <c r="A7788" s="234"/>
      <c r="B7788" s="456"/>
      <c r="C7788" s="235"/>
      <c r="D7788" s="237"/>
      <c r="E7788" s="261"/>
      <c r="F7788" s="238" t="s">
        <v>82</v>
      </c>
      <c r="G7788" s="262">
        <f>ROUND(SUM(F7783:F7787),0)</f>
        <v>0</v>
      </c>
      <c r="I7788" s="326"/>
    </row>
    <row r="7789" spans="1:9" ht="13.5" thickTop="1">
      <c r="A7789" s="240" t="s">
        <v>73</v>
      </c>
      <c r="B7789" s="446"/>
      <c r="C7789" s="241"/>
      <c r="D7789" s="243"/>
      <c r="E7789" s="243"/>
      <c r="F7789" s="242"/>
      <c r="G7789" s="244"/>
      <c r="I7789" s="326"/>
    </row>
    <row r="7790" spans="1:9" ht="26">
      <c r="A7790" s="245" t="s">
        <v>57</v>
      </c>
      <c r="B7790" s="454" t="s">
        <v>58</v>
      </c>
      <c r="C7790" s="247" t="s">
        <v>68</v>
      </c>
      <c r="D7790" s="316" t="s">
        <v>74</v>
      </c>
      <c r="E7790" s="248" t="s">
        <v>69</v>
      </c>
      <c r="F7790" s="249" t="s">
        <v>79</v>
      </c>
      <c r="G7790" s="250" t="s">
        <v>70</v>
      </c>
      <c r="H7790" s="220"/>
      <c r="I7790" s="325"/>
    </row>
    <row r="7791" spans="1:9">
      <c r="A7791" s="263" t="str">
        <f t="shared" ref="A7791:A7802" si="1418">IF(I7791=0,"",VLOOKUP(I7791,MANOOBRA,2,FALSE))</f>
        <v/>
      </c>
      <c r="B7791" s="444" t="str">
        <f t="shared" ref="B7791:B7802" si="1419">IF(I7791=0,"",VLOOKUP(I7791,MANOOBRA,3,FALSE))</f>
        <v/>
      </c>
      <c r="C7791" s="195"/>
      <c r="D7791" s="466"/>
      <c r="E7791" s="252">
        <f t="shared" ref="E7791:E7802" si="1420">IF(I7791=0,0,VLOOKUP(I7791,MANOOBRA,4,FALSE))</f>
        <v>0</v>
      </c>
      <c r="F7791" s="230">
        <f>IF(D7791=0,0,C7791*E7791/D7791)</f>
        <v>0</v>
      </c>
      <c r="G7791" s="231"/>
      <c r="I7791" s="283"/>
    </row>
    <row r="7792" spans="1:9">
      <c r="A7792" s="263" t="str">
        <f t="shared" si="1418"/>
        <v/>
      </c>
      <c r="B7792" s="444" t="str">
        <f t="shared" si="1419"/>
        <v/>
      </c>
      <c r="C7792" s="195"/>
      <c r="D7792" s="466"/>
      <c r="E7792" s="252">
        <f t="shared" si="1420"/>
        <v>0</v>
      </c>
      <c r="F7792" s="230">
        <f t="shared" ref="F7792:F7802" si="1421">IF(D7792=0,0,C7792*E7792/D7792)</f>
        <v>0</v>
      </c>
      <c r="G7792" s="232"/>
      <c r="I7792" s="283"/>
    </row>
    <row r="7793" spans="1:9">
      <c r="A7793" s="263" t="str">
        <f t="shared" si="1418"/>
        <v/>
      </c>
      <c r="B7793" s="444" t="str">
        <f t="shared" si="1419"/>
        <v/>
      </c>
      <c r="C7793" s="195"/>
      <c r="D7793" s="309"/>
      <c r="E7793" s="252">
        <f t="shared" si="1420"/>
        <v>0</v>
      </c>
      <c r="F7793" s="230">
        <f t="shared" si="1421"/>
        <v>0</v>
      </c>
      <c r="G7793" s="232"/>
      <c r="I7793" s="283"/>
    </row>
    <row r="7794" spans="1:9">
      <c r="A7794" s="263" t="str">
        <f t="shared" si="1418"/>
        <v/>
      </c>
      <c r="B7794" s="444" t="str">
        <f t="shared" si="1419"/>
        <v/>
      </c>
      <c r="C7794" s="195"/>
      <c r="D7794" s="195"/>
      <c r="E7794" s="252">
        <f t="shared" si="1420"/>
        <v>0</v>
      </c>
      <c r="F7794" s="230">
        <f t="shared" si="1421"/>
        <v>0</v>
      </c>
      <c r="G7794" s="232"/>
      <c r="I7794" s="283"/>
    </row>
    <row r="7795" spans="1:9">
      <c r="A7795" s="263" t="str">
        <f t="shared" si="1418"/>
        <v/>
      </c>
      <c r="B7795" s="444" t="str">
        <f t="shared" si="1419"/>
        <v/>
      </c>
      <c r="C7795" s="195"/>
      <c r="D7795" s="195"/>
      <c r="E7795" s="252">
        <f t="shared" si="1420"/>
        <v>0</v>
      </c>
      <c r="F7795" s="230">
        <f t="shared" si="1421"/>
        <v>0</v>
      </c>
      <c r="G7795" s="232"/>
      <c r="I7795" s="283"/>
    </row>
    <row r="7796" spans="1:9">
      <c r="A7796" s="263" t="str">
        <f t="shared" si="1418"/>
        <v/>
      </c>
      <c r="B7796" s="444" t="str">
        <f t="shared" si="1419"/>
        <v/>
      </c>
      <c r="C7796" s="195"/>
      <c r="D7796" s="195"/>
      <c r="E7796" s="252">
        <f t="shared" si="1420"/>
        <v>0</v>
      </c>
      <c r="F7796" s="230">
        <f t="shared" si="1421"/>
        <v>0</v>
      </c>
      <c r="G7796" s="232"/>
      <c r="I7796" s="283"/>
    </row>
    <row r="7797" spans="1:9">
      <c r="A7797" s="263" t="str">
        <f t="shared" si="1418"/>
        <v/>
      </c>
      <c r="B7797" s="444" t="str">
        <f t="shared" si="1419"/>
        <v/>
      </c>
      <c r="C7797" s="195"/>
      <c r="D7797" s="195"/>
      <c r="E7797" s="252">
        <f t="shared" si="1420"/>
        <v>0</v>
      </c>
      <c r="F7797" s="230">
        <f t="shared" si="1421"/>
        <v>0</v>
      </c>
      <c r="G7797" s="232"/>
      <c r="I7797" s="283"/>
    </row>
    <row r="7798" spans="1:9">
      <c r="A7798" s="263" t="str">
        <f t="shared" si="1418"/>
        <v/>
      </c>
      <c r="B7798" s="444" t="str">
        <f t="shared" si="1419"/>
        <v/>
      </c>
      <c r="C7798" s="195"/>
      <c r="D7798" s="195"/>
      <c r="E7798" s="252">
        <f t="shared" si="1420"/>
        <v>0</v>
      </c>
      <c r="F7798" s="230">
        <f t="shared" si="1421"/>
        <v>0</v>
      </c>
      <c r="G7798" s="232"/>
      <c r="I7798" s="283"/>
    </row>
    <row r="7799" spans="1:9">
      <c r="A7799" s="263" t="str">
        <f t="shared" si="1418"/>
        <v/>
      </c>
      <c r="B7799" s="444" t="str">
        <f t="shared" si="1419"/>
        <v/>
      </c>
      <c r="C7799" s="195"/>
      <c r="D7799" s="195"/>
      <c r="E7799" s="252">
        <f t="shared" si="1420"/>
        <v>0</v>
      </c>
      <c r="F7799" s="230">
        <f t="shared" si="1421"/>
        <v>0</v>
      </c>
      <c r="G7799" s="232"/>
      <c r="I7799" s="283"/>
    </row>
    <row r="7800" spans="1:9">
      <c r="A7800" s="263" t="str">
        <f t="shared" si="1418"/>
        <v/>
      </c>
      <c r="B7800" s="444" t="str">
        <f t="shared" si="1419"/>
        <v/>
      </c>
      <c r="C7800" s="195"/>
      <c r="D7800" s="195"/>
      <c r="E7800" s="252">
        <f t="shared" si="1420"/>
        <v>0</v>
      </c>
      <c r="F7800" s="230">
        <f t="shared" si="1421"/>
        <v>0</v>
      </c>
      <c r="G7800" s="232"/>
      <c r="I7800" s="283"/>
    </row>
    <row r="7801" spans="1:9">
      <c r="A7801" s="263" t="str">
        <f t="shared" si="1418"/>
        <v/>
      </c>
      <c r="B7801" s="444" t="str">
        <f t="shared" si="1419"/>
        <v/>
      </c>
      <c r="C7801" s="195"/>
      <c r="D7801" s="195"/>
      <c r="E7801" s="252">
        <f t="shared" si="1420"/>
        <v>0</v>
      </c>
      <c r="F7801" s="230">
        <f t="shared" si="1421"/>
        <v>0</v>
      </c>
      <c r="G7801" s="232"/>
      <c r="I7801" s="283"/>
    </row>
    <row r="7802" spans="1:9">
      <c r="A7802" s="263" t="str">
        <f t="shared" si="1418"/>
        <v/>
      </c>
      <c r="B7802" s="444" t="str">
        <f t="shared" si="1419"/>
        <v/>
      </c>
      <c r="C7802" s="195"/>
      <c r="D7802" s="195"/>
      <c r="E7802" s="252">
        <f t="shared" si="1420"/>
        <v>0</v>
      </c>
      <c r="F7802" s="230">
        <f t="shared" si="1421"/>
        <v>0</v>
      </c>
      <c r="G7802" s="233"/>
      <c r="I7802" s="283"/>
    </row>
    <row r="7803" spans="1:9" ht="31.5" customHeight="1" thickBot="1">
      <c r="A7803" s="234"/>
      <c r="B7803" s="456"/>
      <c r="C7803" s="235"/>
      <c r="D7803" s="237"/>
      <c r="E7803" s="237"/>
      <c r="F7803" s="238" t="s">
        <v>83</v>
      </c>
      <c r="G7803" s="262">
        <f>ROUND(SUM(F7791:F7802),0)</f>
        <v>0</v>
      </c>
      <c r="I7803" s="326"/>
    </row>
    <row r="7804" spans="1:9" ht="13.5" thickTop="1">
      <c r="A7804" s="186" t="s">
        <v>76</v>
      </c>
      <c r="B7804" s="446"/>
      <c r="C7804" s="241"/>
      <c r="D7804" s="243"/>
      <c r="E7804" s="243"/>
      <c r="F7804" s="242"/>
      <c r="G7804" s="244"/>
      <c r="I7804" s="326"/>
    </row>
    <row r="7805" spans="1:9">
      <c r="A7805" s="245" t="s">
        <v>57</v>
      </c>
      <c r="B7805" s="455"/>
      <c r="C7805" s="246"/>
      <c r="D7805" s="317"/>
      <c r="E7805" s="248" t="s">
        <v>77</v>
      </c>
      <c r="F7805" s="249" t="s">
        <v>78</v>
      </c>
      <c r="G7805" s="264" t="s">
        <v>77</v>
      </c>
      <c r="H7805" s="220"/>
      <c r="I7805" s="325"/>
    </row>
    <row r="7806" spans="1:9">
      <c r="A7806" s="185" t="s">
        <v>87</v>
      </c>
      <c r="B7806" s="453"/>
      <c r="C7806" s="265"/>
      <c r="D7806" s="318"/>
      <c r="E7806" s="229">
        <f>ROUND(SUM(G7765,G7780,G7788,G7803),2)</f>
        <v>0</v>
      </c>
      <c r="F7806" s="266">
        <f>A</f>
        <v>0</v>
      </c>
      <c r="G7806" s="267">
        <f>E7806*F7806</f>
        <v>0</v>
      </c>
      <c r="I7806" s="326"/>
    </row>
    <row r="7807" spans="1:9">
      <c r="A7807" s="185" t="s">
        <v>85</v>
      </c>
      <c r="B7807" s="453"/>
      <c r="C7807" s="265"/>
      <c r="D7807" s="318"/>
      <c r="E7807" s="229">
        <f>SUM(G7765,G7780,G7788,G7803)</f>
        <v>0</v>
      </c>
      <c r="F7807" s="266">
        <f>I</f>
        <v>0</v>
      </c>
      <c r="G7807" s="267">
        <f>E7807*F7807</f>
        <v>0</v>
      </c>
      <c r="I7807" s="326"/>
    </row>
    <row r="7808" spans="1:9">
      <c r="A7808" s="185" t="s">
        <v>86</v>
      </c>
      <c r="B7808" s="453"/>
      <c r="C7808" s="265"/>
      <c r="D7808" s="318"/>
      <c r="E7808" s="229">
        <f>SUM(G7765,G7780,G7788,G7803)</f>
        <v>0</v>
      </c>
      <c r="F7808" s="266">
        <f>U</f>
        <v>0</v>
      </c>
      <c r="G7808" s="267">
        <f>E7808*F7808</f>
        <v>0</v>
      </c>
      <c r="I7808" s="326"/>
    </row>
    <row r="7809" spans="1:16" ht="33" customHeight="1" thickBot="1">
      <c r="A7809" s="234"/>
      <c r="B7809" s="456"/>
      <c r="C7809" s="235"/>
      <c r="D7809" s="237"/>
      <c r="E7809" s="237"/>
      <c r="F7809" s="268" t="s">
        <v>84</v>
      </c>
      <c r="G7809" s="262">
        <f>SUM(G7806:G7808)</f>
        <v>0</v>
      </c>
      <c r="I7809" s="326"/>
      <c r="J7809" s="295"/>
      <c r="K7809" s="296"/>
      <c r="L7809" s="296"/>
      <c r="M7809" s="296"/>
      <c r="N7809" s="296"/>
      <c r="O7809" s="296"/>
    </row>
    <row r="7810" spans="1:16" s="211" customFormat="1" ht="14" thickTop="1" thickBot="1">
      <c r="A7810" s="269"/>
      <c r="B7810" s="443"/>
      <c r="C7810" s="270"/>
      <c r="D7810" s="319"/>
      <c r="E7810" s="271" t="s">
        <v>89</v>
      </c>
      <c r="F7810" s="272"/>
      <c r="G7810" s="273">
        <f>ROUND(SUM(G7765,G7780,G7788,G7803,G7809),0)</f>
        <v>0</v>
      </c>
      <c r="I7810" s="327"/>
      <c r="J7810" s="212">
        <f>B7749</f>
        <v>20.3</v>
      </c>
      <c r="K7810" s="274">
        <f>E7806</f>
        <v>0</v>
      </c>
      <c r="L7810" s="294">
        <f>G7806</f>
        <v>0</v>
      </c>
      <c r="M7810" s="294">
        <f>G7807</f>
        <v>0</v>
      </c>
      <c r="N7810" s="294">
        <f>G7808</f>
        <v>0</v>
      </c>
      <c r="O7810" s="299">
        <f>SUM(K7810:N7810)</f>
        <v>0</v>
      </c>
      <c r="P7810" s="294"/>
    </row>
    <row r="7811" spans="1:16" ht="13.5" thickTop="1">
      <c r="A7811" s="275" t="s">
        <v>97</v>
      </c>
      <c r="B7811" s="438"/>
      <c r="C7811" s="215"/>
      <c r="D7811" s="217"/>
      <c r="E7811" s="217"/>
      <c r="F7811" s="216"/>
      <c r="G7811" s="219"/>
      <c r="I7811" s="326"/>
      <c r="P7811" s="294"/>
    </row>
    <row r="7812" spans="1:16">
      <c r="A7812" s="275"/>
      <c r="B7812" s="452"/>
      <c r="C7812" s="276"/>
      <c r="D7812" s="320"/>
      <c r="E7812" s="217"/>
      <c r="F7812" s="216"/>
      <c r="G7812" s="277">
        <f ca="1">TODAY()</f>
        <v>44839</v>
      </c>
      <c r="I7812" s="326"/>
      <c r="P7812" s="294"/>
    </row>
    <row r="7813" spans="1:16" ht="13.5" thickBot="1">
      <c r="A7813" s="234"/>
      <c r="B7813" s="456"/>
      <c r="C7813" s="235"/>
      <c r="D7813" s="237"/>
      <c r="E7813" s="237"/>
      <c r="F7813" s="236"/>
      <c r="G7813" s="278"/>
      <c r="I7813" s="326"/>
      <c r="P7813" s="294"/>
    </row>
    <row r="7814" spans="1:16" ht="13.5" thickTop="1">
      <c r="A7814" s="215"/>
      <c r="B7814" s="438"/>
      <c r="C7814" s="215"/>
      <c r="D7814" s="217"/>
      <c r="E7814" s="217"/>
      <c r="F7814" s="216"/>
      <c r="G7814" s="216"/>
      <c r="I7814" s="434"/>
      <c r="P7814" s="294"/>
    </row>
    <row r="7815" spans="1:16" s="199" customFormat="1">
      <c r="A7815" s="196" t="s">
        <v>109</v>
      </c>
      <c r="B7815" s="458"/>
      <c r="C7815" s="196"/>
      <c r="D7815" s="198"/>
      <c r="E7815" s="198"/>
      <c r="F7815" s="197"/>
      <c r="G7815" s="197"/>
      <c r="I7815" s="321"/>
      <c r="J7815" s="200"/>
      <c r="O7815" s="297"/>
    </row>
    <row r="7816" spans="1:16" s="199" customFormat="1">
      <c r="A7816" s="196" t="str">
        <f>CONCATENATE('Prestaciones y AIU'!A7394," ANALISIS DE PRECIOS UNITARIOS")</f>
        <v xml:space="preserve"> ANALISIS DE PRECIOS UNITARIOS</v>
      </c>
      <c r="B7816" s="458"/>
      <c r="C7816" s="196"/>
      <c r="D7816" s="198"/>
      <c r="E7816" s="198"/>
      <c r="F7816" s="197"/>
      <c r="G7816" s="197"/>
      <c r="I7816" s="321"/>
      <c r="J7816" s="200"/>
      <c r="O7816" s="297"/>
    </row>
    <row r="7817" spans="1:16" s="199" customFormat="1">
      <c r="A7817" s="196" t="str">
        <f>Objeto_LIC</f>
        <v>OPTIMIZACION DEL SISTEMA DE ABASTECIMIENTO (ADUCCION, PRETRATAMIENTO Y CONDUCCION) DEL MUNICPIO DE TAME, DEPARTAMENTO DE ARAUCA</v>
      </c>
      <c r="B7817" s="458"/>
      <c r="C7817" s="196"/>
      <c r="D7817" s="198"/>
      <c r="E7817" s="198"/>
      <c r="F7817" s="197"/>
      <c r="G7817" s="197"/>
      <c r="I7817" s="321"/>
      <c r="J7817" s="200"/>
      <c r="O7817" s="297"/>
    </row>
    <row r="7818" spans="1:16" s="199" customFormat="1">
      <c r="A7818" s="196"/>
      <c r="B7818" s="458"/>
      <c r="C7818" s="196"/>
      <c r="D7818" s="198"/>
      <c r="E7818" s="198"/>
      <c r="F7818" s="197"/>
      <c r="G7818" s="197"/>
      <c r="I7818" s="321"/>
      <c r="J7818" s="200"/>
      <c r="O7818" s="297"/>
    </row>
    <row r="7819" spans="1:16" ht="13.5" thickBot="1">
      <c r="A7819" s="201"/>
      <c r="B7819" s="448"/>
      <c r="C7819" s="201"/>
      <c r="D7819" s="203"/>
      <c r="E7819" s="203"/>
      <c r="F7819" s="202"/>
      <c r="G7819" s="202"/>
    </row>
    <row r="7820" spans="1:16" s="211" customFormat="1" ht="13.5" thickTop="1">
      <c r="A7820" s="206"/>
      <c r="B7820" s="457"/>
      <c r="C7820" s="207"/>
      <c r="D7820" s="209"/>
      <c r="E7820" s="209"/>
      <c r="F7820" s="208"/>
      <c r="G7820" s="210" t="s">
        <v>110</v>
      </c>
      <c r="I7820" s="323"/>
      <c r="J7820" s="212"/>
      <c r="O7820" s="297"/>
    </row>
    <row r="7821" spans="1:16" ht="12.75" customHeight="1">
      <c r="A7821" s="213" t="s">
        <v>62</v>
      </c>
      <c r="B7821" s="750">
        <f>Proponente</f>
        <v>0</v>
      </c>
      <c r="C7821" s="750"/>
      <c r="D7821" s="750"/>
      <c r="E7821" s="750"/>
      <c r="F7821" s="750"/>
      <c r="G7821" s="751"/>
    </row>
    <row r="7822" spans="1:16" ht="12.75" customHeight="1">
      <c r="A7822" s="213" t="s">
        <v>63</v>
      </c>
      <c r="B7822" s="470">
        <v>20.399999999999999</v>
      </c>
      <c r="C7822" s="750" t="e">
        <f>VLOOKUP(B7822,Presupuesto!$A$4:$B$106,2,FALSE)</f>
        <v>#N/A</v>
      </c>
      <c r="D7822" s="750"/>
      <c r="E7822" s="750"/>
      <c r="F7822" s="750"/>
      <c r="G7822" s="751"/>
    </row>
    <row r="7823" spans="1:16">
      <c r="A7823" s="214"/>
      <c r="B7823" s="438"/>
      <c r="C7823" s="215"/>
      <c r="D7823" s="217"/>
      <c r="E7823" s="217"/>
      <c r="F7823" s="218" t="s">
        <v>88</v>
      </c>
      <c r="G7823" s="750" t="str">
        <f ca="1">LOOKUP('U-P1'!B7822,Presupuesto!$1:$1048576,Presupuesto!$C$1:$C$105)</f>
        <v>ML</v>
      </c>
      <c r="H7823" s="750"/>
      <c r="I7823" s="750"/>
      <c r="J7823" s="750"/>
      <c r="K7823" s="751"/>
    </row>
    <row r="7824" spans="1:16" ht="13.5" thickBot="1">
      <c r="A7824" s="213" t="s">
        <v>64</v>
      </c>
      <c r="B7824" s="438"/>
      <c r="C7824" s="215"/>
      <c r="D7824" s="217"/>
      <c r="E7824" s="217"/>
      <c r="F7824" s="216"/>
      <c r="G7824" s="219"/>
      <c r="I7824" s="324"/>
      <c r="J7824" s="295"/>
      <c r="K7824" s="296"/>
      <c r="L7824" s="296"/>
      <c r="M7824" s="296"/>
      <c r="N7824" s="296"/>
      <c r="O7824" s="296"/>
    </row>
    <row r="7825" spans="1:15" s="220" customFormat="1" ht="13.5" thickTop="1">
      <c r="A7825" s="221" t="s">
        <v>57</v>
      </c>
      <c r="B7825" s="447" t="s">
        <v>65</v>
      </c>
      <c r="C7825" s="222" t="s">
        <v>66</v>
      </c>
      <c r="D7825" s="223" t="s">
        <v>74</v>
      </c>
      <c r="E7825" s="224" t="s">
        <v>100</v>
      </c>
      <c r="F7825" s="224" t="s">
        <v>79</v>
      </c>
      <c r="G7825" s="225" t="s">
        <v>70</v>
      </c>
      <c r="I7825" s="325"/>
      <c r="J7825" s="226"/>
      <c r="O7825" s="296"/>
    </row>
    <row r="7826" spans="1:15">
      <c r="A7826" s="227" t="str">
        <f t="shared" ref="A7826:A7837" si="1422">IF(I7826=0,"-",VLOOKUP(I7826,EQUIPOS,2,FALSE))</f>
        <v>-</v>
      </c>
      <c r="B7826" s="228"/>
      <c r="C7826" s="228"/>
      <c r="D7826" s="194"/>
      <c r="E7826" s="229">
        <f t="shared" ref="E7826:E7837" si="1423">IF(I7826=0,0,VLOOKUP(I7826,EQUIPOS,4,FALSE))</f>
        <v>0</v>
      </c>
      <c r="F7826" s="230">
        <f t="shared" ref="F7826:F7837" si="1424">IF(D7826=0,0,E7826/D7826)</f>
        <v>0</v>
      </c>
      <c r="G7826" s="231"/>
      <c r="I7826" s="283"/>
    </row>
    <row r="7827" spans="1:15">
      <c r="A7827" s="227" t="str">
        <f t="shared" si="1422"/>
        <v>-</v>
      </c>
      <c r="B7827" s="228"/>
      <c r="C7827" s="228"/>
      <c r="D7827" s="194"/>
      <c r="E7827" s="229">
        <f t="shared" si="1423"/>
        <v>0</v>
      </c>
      <c r="F7827" s="230">
        <f t="shared" si="1424"/>
        <v>0</v>
      </c>
      <c r="G7827" s="232"/>
      <c r="I7827" s="283"/>
    </row>
    <row r="7828" spans="1:15">
      <c r="A7828" s="227" t="str">
        <f t="shared" si="1422"/>
        <v>-</v>
      </c>
      <c r="B7828" s="228"/>
      <c r="C7828" s="228"/>
      <c r="D7828" s="194"/>
      <c r="E7828" s="229">
        <f t="shared" si="1423"/>
        <v>0</v>
      </c>
      <c r="F7828" s="230">
        <f t="shared" si="1424"/>
        <v>0</v>
      </c>
      <c r="G7828" s="232"/>
      <c r="I7828" s="283"/>
    </row>
    <row r="7829" spans="1:15">
      <c r="A7829" s="227" t="str">
        <f t="shared" si="1422"/>
        <v>-</v>
      </c>
      <c r="B7829" s="228"/>
      <c r="C7829" s="228"/>
      <c r="D7829" s="194"/>
      <c r="E7829" s="229">
        <f t="shared" si="1423"/>
        <v>0</v>
      </c>
      <c r="F7829" s="230">
        <f t="shared" si="1424"/>
        <v>0</v>
      </c>
      <c r="G7829" s="232"/>
      <c r="I7829" s="283"/>
    </row>
    <row r="7830" spans="1:15">
      <c r="A7830" s="227" t="str">
        <f t="shared" si="1422"/>
        <v>-</v>
      </c>
      <c r="B7830" s="228"/>
      <c r="C7830" s="228"/>
      <c r="D7830" s="194"/>
      <c r="E7830" s="229">
        <f t="shared" si="1423"/>
        <v>0</v>
      </c>
      <c r="F7830" s="230">
        <f t="shared" si="1424"/>
        <v>0</v>
      </c>
      <c r="G7830" s="232"/>
      <c r="I7830" s="283"/>
    </row>
    <row r="7831" spans="1:15">
      <c r="A7831" s="227" t="str">
        <f t="shared" si="1422"/>
        <v>-</v>
      </c>
      <c r="B7831" s="228"/>
      <c r="C7831" s="228"/>
      <c r="D7831" s="194"/>
      <c r="E7831" s="229">
        <f t="shared" si="1423"/>
        <v>0</v>
      </c>
      <c r="F7831" s="230">
        <f t="shared" si="1424"/>
        <v>0</v>
      </c>
      <c r="G7831" s="232"/>
      <c r="I7831" s="283"/>
    </row>
    <row r="7832" spans="1:15">
      <c r="A7832" s="227" t="str">
        <f t="shared" si="1422"/>
        <v>-</v>
      </c>
      <c r="B7832" s="228"/>
      <c r="C7832" s="228"/>
      <c r="D7832" s="194"/>
      <c r="E7832" s="229">
        <f t="shared" si="1423"/>
        <v>0</v>
      </c>
      <c r="F7832" s="230">
        <f t="shared" si="1424"/>
        <v>0</v>
      </c>
      <c r="G7832" s="232"/>
      <c r="I7832" s="283"/>
    </row>
    <row r="7833" spans="1:15">
      <c r="A7833" s="227" t="str">
        <f t="shared" si="1422"/>
        <v>-</v>
      </c>
      <c r="B7833" s="228"/>
      <c r="C7833" s="228"/>
      <c r="D7833" s="194"/>
      <c r="E7833" s="229">
        <f t="shared" si="1423"/>
        <v>0</v>
      </c>
      <c r="F7833" s="230">
        <f t="shared" si="1424"/>
        <v>0</v>
      </c>
      <c r="G7833" s="232"/>
      <c r="I7833" s="283"/>
    </row>
    <row r="7834" spans="1:15">
      <c r="A7834" s="227" t="str">
        <f t="shared" si="1422"/>
        <v>-</v>
      </c>
      <c r="B7834" s="228"/>
      <c r="C7834" s="228"/>
      <c r="D7834" s="194"/>
      <c r="E7834" s="229">
        <f t="shared" si="1423"/>
        <v>0</v>
      </c>
      <c r="F7834" s="230">
        <f t="shared" si="1424"/>
        <v>0</v>
      </c>
      <c r="G7834" s="232"/>
      <c r="I7834" s="283"/>
    </row>
    <row r="7835" spans="1:15">
      <c r="A7835" s="227" t="str">
        <f t="shared" si="1422"/>
        <v>-</v>
      </c>
      <c r="B7835" s="228"/>
      <c r="C7835" s="228"/>
      <c r="D7835" s="194"/>
      <c r="E7835" s="229">
        <f t="shared" si="1423"/>
        <v>0</v>
      </c>
      <c r="F7835" s="230">
        <f t="shared" si="1424"/>
        <v>0</v>
      </c>
      <c r="G7835" s="232"/>
      <c r="I7835" s="283"/>
    </row>
    <row r="7836" spans="1:15">
      <c r="A7836" s="227" t="str">
        <f t="shared" si="1422"/>
        <v>-</v>
      </c>
      <c r="B7836" s="228"/>
      <c r="C7836" s="228"/>
      <c r="D7836" s="194"/>
      <c r="E7836" s="229">
        <f t="shared" si="1423"/>
        <v>0</v>
      </c>
      <c r="F7836" s="230">
        <f t="shared" si="1424"/>
        <v>0</v>
      </c>
      <c r="G7836" s="232"/>
      <c r="I7836" s="283"/>
    </row>
    <row r="7837" spans="1:15">
      <c r="A7837" s="227" t="str">
        <f t="shared" si="1422"/>
        <v>-</v>
      </c>
      <c r="B7837" s="228"/>
      <c r="C7837" s="228"/>
      <c r="D7837" s="194"/>
      <c r="E7837" s="229">
        <f t="shared" si="1423"/>
        <v>0</v>
      </c>
      <c r="F7837" s="230">
        <f t="shared" si="1424"/>
        <v>0</v>
      </c>
      <c r="G7837" s="232"/>
      <c r="I7837" s="283"/>
    </row>
    <row r="7838" spans="1:15" ht="13.5" thickBot="1">
      <c r="A7838" s="234"/>
      <c r="B7838" s="456"/>
      <c r="C7838" s="235"/>
      <c r="D7838" s="237"/>
      <c r="E7838" s="237"/>
      <c r="F7838" s="238" t="s">
        <v>80</v>
      </c>
      <c r="G7838" s="239">
        <f>SUM(F7826:F7837)</f>
        <v>0</v>
      </c>
      <c r="I7838" s="326"/>
    </row>
    <row r="7839" spans="1:15" ht="13.5" thickTop="1">
      <c r="A7839" s="240" t="s">
        <v>67</v>
      </c>
      <c r="B7839" s="446"/>
      <c r="C7839" s="241"/>
      <c r="D7839" s="243"/>
      <c r="E7839" s="243"/>
      <c r="F7839" s="242"/>
      <c r="G7839" s="244"/>
      <c r="I7839" s="326"/>
    </row>
    <row r="7840" spans="1:15" s="220" customFormat="1" ht="26">
      <c r="A7840" s="245" t="s">
        <v>57</v>
      </c>
      <c r="B7840" s="455"/>
      <c r="C7840" s="247" t="s">
        <v>58</v>
      </c>
      <c r="D7840" s="316" t="s">
        <v>68</v>
      </c>
      <c r="E7840" s="248" t="s">
        <v>69</v>
      </c>
      <c r="F7840" s="249" t="s">
        <v>79</v>
      </c>
      <c r="G7840" s="250" t="s">
        <v>70</v>
      </c>
      <c r="I7840" s="325"/>
      <c r="J7840" s="226"/>
      <c r="O7840" s="296"/>
    </row>
    <row r="7841" spans="1:9">
      <c r="A7841" s="748" t="str">
        <f t="shared" ref="A7841:A7852" si="1425">IF(I7841=0,"",VLOOKUP(I7841,MATERIALES,2,FALSE))</f>
        <v/>
      </c>
      <c r="B7841" s="749"/>
      <c r="C7841" s="251" t="str">
        <f t="shared" ref="C7841:C7849" si="1426">IF(I7841=0,"",VLOOKUP(I7841,MATERIALES,3,FALSE))</f>
        <v/>
      </c>
      <c r="D7841" s="194"/>
      <c r="E7841" s="252">
        <f t="shared" ref="E7841:E7852" si="1427">IF(I7841=0,0,VLOOKUP(I7841,MATERIALES,4,FALSE))</f>
        <v>0</v>
      </c>
      <c r="F7841" s="230">
        <f>D7841*E7841</f>
        <v>0</v>
      </c>
      <c r="G7841" s="231"/>
      <c r="I7841" s="283"/>
    </row>
    <row r="7842" spans="1:9">
      <c r="A7842" s="748" t="str">
        <f t="shared" si="1425"/>
        <v/>
      </c>
      <c r="B7842" s="749"/>
      <c r="C7842" s="251" t="str">
        <f t="shared" si="1426"/>
        <v/>
      </c>
      <c r="D7842" s="194"/>
      <c r="E7842" s="252">
        <f t="shared" si="1427"/>
        <v>0</v>
      </c>
      <c r="F7842" s="230">
        <f t="shared" ref="F7842:F7852" si="1428">D7842*E7842</f>
        <v>0</v>
      </c>
      <c r="G7842" s="232"/>
      <c r="I7842" s="283"/>
    </row>
    <row r="7843" spans="1:9">
      <c r="A7843" s="748" t="str">
        <f t="shared" si="1425"/>
        <v/>
      </c>
      <c r="B7843" s="749"/>
      <c r="C7843" s="251" t="str">
        <f t="shared" si="1426"/>
        <v/>
      </c>
      <c r="D7843" s="194"/>
      <c r="E7843" s="252">
        <f t="shared" si="1427"/>
        <v>0</v>
      </c>
      <c r="F7843" s="230">
        <f t="shared" si="1428"/>
        <v>0</v>
      </c>
      <c r="G7843" s="232"/>
      <c r="I7843" s="283"/>
    </row>
    <row r="7844" spans="1:9">
      <c r="A7844" s="748" t="str">
        <f t="shared" si="1425"/>
        <v/>
      </c>
      <c r="B7844" s="749"/>
      <c r="C7844" s="251" t="str">
        <f t="shared" si="1426"/>
        <v/>
      </c>
      <c r="D7844" s="194"/>
      <c r="E7844" s="252">
        <f t="shared" si="1427"/>
        <v>0</v>
      </c>
      <c r="F7844" s="230">
        <f t="shared" si="1428"/>
        <v>0</v>
      </c>
      <c r="G7844" s="232"/>
      <c r="I7844" s="283"/>
    </row>
    <row r="7845" spans="1:9">
      <c r="A7845" s="748" t="str">
        <f t="shared" si="1425"/>
        <v/>
      </c>
      <c r="B7845" s="749"/>
      <c r="C7845" s="251" t="str">
        <f t="shared" si="1426"/>
        <v/>
      </c>
      <c r="D7845" s="194"/>
      <c r="E7845" s="252">
        <f t="shared" si="1427"/>
        <v>0</v>
      </c>
      <c r="F7845" s="230">
        <f t="shared" si="1428"/>
        <v>0</v>
      </c>
      <c r="G7845" s="232"/>
      <c r="I7845" s="283"/>
    </row>
    <row r="7846" spans="1:9">
      <c r="A7846" s="748" t="str">
        <f t="shared" si="1425"/>
        <v/>
      </c>
      <c r="B7846" s="749"/>
      <c r="C7846" s="251" t="str">
        <f t="shared" si="1426"/>
        <v/>
      </c>
      <c r="D7846" s="194"/>
      <c r="E7846" s="252">
        <f t="shared" si="1427"/>
        <v>0</v>
      </c>
      <c r="F7846" s="230">
        <f t="shared" si="1428"/>
        <v>0</v>
      </c>
      <c r="G7846" s="232"/>
      <c r="I7846" s="283"/>
    </row>
    <row r="7847" spans="1:9">
      <c r="A7847" s="748" t="str">
        <f t="shared" si="1425"/>
        <v/>
      </c>
      <c r="B7847" s="749"/>
      <c r="C7847" s="251" t="str">
        <f t="shared" si="1426"/>
        <v/>
      </c>
      <c r="D7847" s="194"/>
      <c r="E7847" s="252">
        <f t="shared" si="1427"/>
        <v>0</v>
      </c>
      <c r="F7847" s="230">
        <f t="shared" si="1428"/>
        <v>0</v>
      </c>
      <c r="G7847" s="232"/>
      <c r="I7847" s="283"/>
    </row>
    <row r="7848" spans="1:9">
      <c r="A7848" s="748" t="str">
        <f t="shared" si="1425"/>
        <v/>
      </c>
      <c r="B7848" s="749"/>
      <c r="C7848" s="251" t="str">
        <f t="shared" si="1426"/>
        <v/>
      </c>
      <c r="D7848" s="194"/>
      <c r="E7848" s="252">
        <f t="shared" si="1427"/>
        <v>0</v>
      </c>
      <c r="F7848" s="230">
        <f t="shared" si="1428"/>
        <v>0</v>
      </c>
      <c r="G7848" s="253"/>
      <c r="I7848" s="283"/>
    </row>
    <row r="7849" spans="1:9">
      <c r="A7849" s="748" t="str">
        <f t="shared" si="1425"/>
        <v/>
      </c>
      <c r="B7849" s="749"/>
      <c r="C7849" s="251" t="str">
        <f t="shared" si="1426"/>
        <v/>
      </c>
      <c r="D7849" s="194"/>
      <c r="E7849" s="252">
        <f t="shared" si="1427"/>
        <v>0</v>
      </c>
      <c r="F7849" s="230">
        <f t="shared" si="1428"/>
        <v>0</v>
      </c>
      <c r="G7849" s="232"/>
      <c r="I7849" s="283"/>
    </row>
    <row r="7850" spans="1:9">
      <c r="A7850" s="748" t="str">
        <f t="shared" si="1425"/>
        <v/>
      </c>
      <c r="B7850" s="749"/>
      <c r="C7850" s="251"/>
      <c r="D7850" s="194"/>
      <c r="E7850" s="252">
        <f t="shared" si="1427"/>
        <v>0</v>
      </c>
      <c r="F7850" s="230">
        <f t="shared" si="1428"/>
        <v>0</v>
      </c>
      <c r="G7850" s="232"/>
      <c r="I7850" s="283"/>
    </row>
    <row r="7851" spans="1:9">
      <c r="A7851" s="748" t="str">
        <f t="shared" si="1425"/>
        <v/>
      </c>
      <c r="B7851" s="749"/>
      <c r="C7851" s="251"/>
      <c r="D7851" s="194"/>
      <c r="E7851" s="252">
        <f t="shared" si="1427"/>
        <v>0</v>
      </c>
      <c r="F7851" s="230">
        <f t="shared" si="1428"/>
        <v>0</v>
      </c>
      <c r="G7851" s="232"/>
      <c r="I7851" s="283"/>
    </row>
    <row r="7852" spans="1:9">
      <c r="A7852" s="748" t="str">
        <f t="shared" si="1425"/>
        <v/>
      </c>
      <c r="B7852" s="749"/>
      <c r="C7852" s="251" t="str">
        <f t="shared" ref="C7852" si="1429">IF(I7852=0,"",VLOOKUP(I7852,MATERIALES,3,FALSE))</f>
        <v/>
      </c>
      <c r="D7852" s="194"/>
      <c r="E7852" s="252">
        <f t="shared" si="1427"/>
        <v>0</v>
      </c>
      <c r="F7852" s="230">
        <f t="shared" si="1428"/>
        <v>0</v>
      </c>
      <c r="G7852" s="233"/>
      <c r="I7852" s="283"/>
    </row>
    <row r="7853" spans="1:9" ht="26.25" customHeight="1" thickBot="1">
      <c r="A7853" s="214"/>
      <c r="B7853" s="438"/>
      <c r="C7853" s="215"/>
      <c r="D7853" s="217"/>
      <c r="E7853" s="254"/>
      <c r="F7853" s="255" t="s">
        <v>81</v>
      </c>
      <c r="G7853" s="253">
        <f>ROUND(SUM(F7841:F7852),0)</f>
        <v>0</v>
      </c>
      <c r="I7853" s="326"/>
    </row>
    <row r="7854" spans="1:9" ht="14" thickTop="1" thickBot="1">
      <c r="A7854" s="256" t="s">
        <v>72</v>
      </c>
      <c r="B7854" s="445"/>
      <c r="C7854" s="257"/>
      <c r="D7854" s="259"/>
      <c r="E7854" s="259"/>
      <c r="F7854" s="258"/>
      <c r="G7854" s="260"/>
      <c r="I7854" s="326"/>
    </row>
    <row r="7855" spans="1:9" ht="13.5" thickTop="1">
      <c r="A7855" s="245" t="s">
        <v>57</v>
      </c>
      <c r="B7855" s="455"/>
      <c r="C7855" s="248" t="s">
        <v>71</v>
      </c>
      <c r="D7855" s="316" t="s">
        <v>75</v>
      </c>
      <c r="E7855" s="248" t="s">
        <v>98</v>
      </c>
      <c r="F7855" s="249" t="s">
        <v>79</v>
      </c>
      <c r="G7855" s="250" t="s">
        <v>70</v>
      </c>
      <c r="I7855" s="326"/>
    </row>
    <row r="7856" spans="1:9">
      <c r="A7856" s="748" t="str">
        <f>IF(I7856=0,"",VLOOKUP(I7856,EQUIPOS,2,FALSE))</f>
        <v/>
      </c>
      <c r="B7856" s="749"/>
      <c r="C7856" s="195"/>
      <c r="D7856" s="194"/>
      <c r="E7856" s="252">
        <f>IF(I7856=0,0,VLOOKUP(I7856,EQUIPOS,4,FALSE))</f>
        <v>0</v>
      </c>
      <c r="F7856" s="230">
        <f>C7856*D7856*E7856</f>
        <v>0</v>
      </c>
      <c r="G7856" s="231"/>
      <c r="I7856" s="283"/>
    </row>
    <row r="7857" spans="1:9">
      <c r="A7857" s="748" t="str">
        <f>IF(I7857=0,"",VLOOKUP(I7857,EQUIPOS,2,FALSE))</f>
        <v/>
      </c>
      <c r="B7857" s="749"/>
      <c r="C7857" s="195"/>
      <c r="D7857" s="194"/>
      <c r="E7857" s="252">
        <f>IF(I7857=0,0,VLOOKUP(I7857,EQUIPOS,4,FALSE))</f>
        <v>0</v>
      </c>
      <c r="F7857" s="230">
        <f t="shared" ref="F7857:F7860" si="1430">C7857*D7857*E7857</f>
        <v>0</v>
      </c>
      <c r="G7857" s="232"/>
      <c r="I7857" s="283"/>
    </row>
    <row r="7858" spans="1:9">
      <c r="A7858" s="748" t="str">
        <f>IF(I7858=0,"",VLOOKUP(I7858,EQUIPOS,2,FALSE))</f>
        <v/>
      </c>
      <c r="B7858" s="749"/>
      <c r="C7858" s="195"/>
      <c r="D7858" s="194"/>
      <c r="E7858" s="252">
        <f>IF(I7858=0,0,VLOOKUP(I7858,EQUIPOS,4,FALSE))</f>
        <v>0</v>
      </c>
      <c r="F7858" s="230">
        <f t="shared" si="1430"/>
        <v>0</v>
      </c>
      <c r="G7858" s="232"/>
      <c r="I7858" s="283"/>
    </row>
    <row r="7859" spans="1:9">
      <c r="A7859" s="748" t="str">
        <f>IF(I7859=0,"",VLOOKUP(I7859,EQUIPOS,2,FALSE))</f>
        <v/>
      </c>
      <c r="B7859" s="749"/>
      <c r="C7859" s="195"/>
      <c r="D7859" s="194"/>
      <c r="E7859" s="252">
        <f>IF(I7859=0,0,VLOOKUP(I7859,EQUIPOS,4,FALSE))</f>
        <v>0</v>
      </c>
      <c r="F7859" s="230">
        <f t="shared" si="1430"/>
        <v>0</v>
      </c>
      <c r="G7859" s="232"/>
      <c r="I7859" s="283"/>
    </row>
    <row r="7860" spans="1:9">
      <c r="A7860" s="748" t="str">
        <f>IF(I7860=0,"",VLOOKUP(I7860,EQUIPOS,2,FALSE))</f>
        <v/>
      </c>
      <c r="B7860" s="749"/>
      <c r="C7860" s="195"/>
      <c r="D7860" s="194"/>
      <c r="E7860" s="252">
        <f>IF(I7860=0,0,VLOOKUP(I7860,EQUIPOS,4,FALSE))</f>
        <v>0</v>
      </c>
      <c r="F7860" s="230">
        <f t="shared" si="1430"/>
        <v>0</v>
      </c>
      <c r="G7860" s="233"/>
      <c r="I7860" s="283"/>
    </row>
    <row r="7861" spans="1:9" ht="30.75" customHeight="1" thickBot="1">
      <c r="A7861" s="234"/>
      <c r="B7861" s="456"/>
      <c r="C7861" s="235"/>
      <c r="D7861" s="237"/>
      <c r="E7861" s="261"/>
      <c r="F7861" s="238" t="s">
        <v>82</v>
      </c>
      <c r="G7861" s="262">
        <f>ROUND(SUM(F7856:F7860),0)</f>
        <v>0</v>
      </c>
      <c r="I7861" s="326"/>
    </row>
    <row r="7862" spans="1:9" ht="13.5" thickTop="1">
      <c r="A7862" s="240" t="s">
        <v>73</v>
      </c>
      <c r="B7862" s="446"/>
      <c r="C7862" s="241"/>
      <c r="D7862" s="243"/>
      <c r="E7862" s="243"/>
      <c r="F7862" s="242"/>
      <c r="G7862" s="244"/>
      <c r="I7862" s="326"/>
    </row>
    <row r="7863" spans="1:9" ht="26">
      <c r="A7863" s="245" t="s">
        <v>57</v>
      </c>
      <c r="B7863" s="454" t="s">
        <v>58</v>
      </c>
      <c r="C7863" s="247" t="s">
        <v>68</v>
      </c>
      <c r="D7863" s="316" t="s">
        <v>74</v>
      </c>
      <c r="E7863" s="248" t="s">
        <v>69</v>
      </c>
      <c r="F7863" s="249" t="s">
        <v>79</v>
      </c>
      <c r="G7863" s="250" t="s">
        <v>70</v>
      </c>
      <c r="H7863" s="220"/>
      <c r="I7863" s="325"/>
    </row>
    <row r="7864" spans="1:9">
      <c r="A7864" s="263" t="str">
        <f t="shared" ref="A7864:A7875" si="1431">IF(I7864=0,"",VLOOKUP(I7864,MANOOBRA,2,FALSE))</f>
        <v/>
      </c>
      <c r="B7864" s="444" t="str">
        <f t="shared" ref="B7864:B7875" si="1432">IF(I7864=0,"",VLOOKUP(I7864,MANOOBRA,3,FALSE))</f>
        <v/>
      </c>
      <c r="C7864" s="195"/>
      <c r="D7864" s="466"/>
      <c r="E7864" s="252">
        <f t="shared" ref="E7864:E7875" si="1433">IF(I7864=0,0,VLOOKUP(I7864,MANOOBRA,4,FALSE))</f>
        <v>0</v>
      </c>
      <c r="F7864" s="230">
        <f>IF(D7864=0,0,C7864*E7864/D7864)</f>
        <v>0</v>
      </c>
      <c r="G7864" s="231"/>
      <c r="I7864" s="283"/>
    </row>
    <row r="7865" spans="1:9">
      <c r="A7865" s="263" t="str">
        <f t="shared" si="1431"/>
        <v/>
      </c>
      <c r="B7865" s="444" t="str">
        <f t="shared" si="1432"/>
        <v/>
      </c>
      <c r="C7865" s="195"/>
      <c r="D7865" s="466"/>
      <c r="E7865" s="252">
        <f t="shared" si="1433"/>
        <v>0</v>
      </c>
      <c r="F7865" s="230">
        <f t="shared" ref="F7865:F7875" si="1434">IF(D7865=0,0,C7865*E7865/D7865)</f>
        <v>0</v>
      </c>
      <c r="G7865" s="232"/>
      <c r="I7865" s="283"/>
    </row>
    <row r="7866" spans="1:9">
      <c r="A7866" s="263" t="str">
        <f t="shared" si="1431"/>
        <v/>
      </c>
      <c r="B7866" s="444" t="str">
        <f t="shared" si="1432"/>
        <v/>
      </c>
      <c r="C7866" s="195"/>
      <c r="D7866" s="309"/>
      <c r="E7866" s="252">
        <f t="shared" si="1433"/>
        <v>0</v>
      </c>
      <c r="F7866" s="230">
        <f t="shared" si="1434"/>
        <v>0</v>
      </c>
      <c r="G7866" s="232"/>
      <c r="I7866" s="283"/>
    </row>
    <row r="7867" spans="1:9">
      <c r="A7867" s="263" t="str">
        <f t="shared" si="1431"/>
        <v/>
      </c>
      <c r="B7867" s="444" t="str">
        <f t="shared" si="1432"/>
        <v/>
      </c>
      <c r="C7867" s="195"/>
      <c r="D7867" s="195"/>
      <c r="E7867" s="252">
        <f t="shared" si="1433"/>
        <v>0</v>
      </c>
      <c r="F7867" s="230">
        <f t="shared" si="1434"/>
        <v>0</v>
      </c>
      <c r="G7867" s="232"/>
      <c r="I7867" s="283"/>
    </row>
    <row r="7868" spans="1:9">
      <c r="A7868" s="263" t="str">
        <f t="shared" si="1431"/>
        <v/>
      </c>
      <c r="B7868" s="444" t="str">
        <f t="shared" si="1432"/>
        <v/>
      </c>
      <c r="C7868" s="195"/>
      <c r="D7868" s="195"/>
      <c r="E7868" s="252">
        <f t="shared" si="1433"/>
        <v>0</v>
      </c>
      <c r="F7868" s="230">
        <f t="shared" si="1434"/>
        <v>0</v>
      </c>
      <c r="G7868" s="232"/>
      <c r="I7868" s="283"/>
    </row>
    <row r="7869" spans="1:9">
      <c r="A7869" s="263" t="str">
        <f t="shared" si="1431"/>
        <v/>
      </c>
      <c r="B7869" s="444" t="str">
        <f t="shared" si="1432"/>
        <v/>
      </c>
      <c r="C7869" s="195"/>
      <c r="D7869" s="195"/>
      <c r="E7869" s="252">
        <f t="shared" si="1433"/>
        <v>0</v>
      </c>
      <c r="F7869" s="230">
        <f t="shared" si="1434"/>
        <v>0</v>
      </c>
      <c r="G7869" s="232"/>
      <c r="I7869" s="283"/>
    </row>
    <row r="7870" spans="1:9">
      <c r="A7870" s="263" t="str">
        <f t="shared" si="1431"/>
        <v/>
      </c>
      <c r="B7870" s="444" t="str">
        <f t="shared" si="1432"/>
        <v/>
      </c>
      <c r="C7870" s="195"/>
      <c r="D7870" s="195"/>
      <c r="E7870" s="252">
        <f t="shared" si="1433"/>
        <v>0</v>
      </c>
      <c r="F7870" s="230">
        <f t="shared" si="1434"/>
        <v>0</v>
      </c>
      <c r="G7870" s="232"/>
      <c r="I7870" s="283"/>
    </row>
    <row r="7871" spans="1:9">
      <c r="A7871" s="263" t="str">
        <f t="shared" si="1431"/>
        <v/>
      </c>
      <c r="B7871" s="444" t="str">
        <f t="shared" si="1432"/>
        <v/>
      </c>
      <c r="C7871" s="195"/>
      <c r="D7871" s="195"/>
      <c r="E7871" s="252">
        <f t="shared" si="1433"/>
        <v>0</v>
      </c>
      <c r="F7871" s="230">
        <f t="shared" si="1434"/>
        <v>0</v>
      </c>
      <c r="G7871" s="232"/>
      <c r="I7871" s="283"/>
    </row>
    <row r="7872" spans="1:9">
      <c r="A7872" s="263" t="str">
        <f t="shared" si="1431"/>
        <v/>
      </c>
      <c r="B7872" s="444" t="str">
        <f t="shared" si="1432"/>
        <v/>
      </c>
      <c r="C7872" s="195"/>
      <c r="D7872" s="195"/>
      <c r="E7872" s="252">
        <f t="shared" si="1433"/>
        <v>0</v>
      </c>
      <c r="F7872" s="230">
        <f t="shared" si="1434"/>
        <v>0</v>
      </c>
      <c r="G7872" s="232"/>
      <c r="I7872" s="283"/>
    </row>
    <row r="7873" spans="1:16">
      <c r="A7873" s="263" t="str">
        <f t="shared" si="1431"/>
        <v/>
      </c>
      <c r="B7873" s="444" t="str">
        <f t="shared" si="1432"/>
        <v/>
      </c>
      <c r="C7873" s="195"/>
      <c r="D7873" s="195"/>
      <c r="E7873" s="252">
        <f t="shared" si="1433"/>
        <v>0</v>
      </c>
      <c r="F7873" s="230">
        <f t="shared" si="1434"/>
        <v>0</v>
      </c>
      <c r="G7873" s="232"/>
      <c r="I7873" s="283"/>
    </row>
    <row r="7874" spans="1:16">
      <c r="A7874" s="263" t="str">
        <f t="shared" si="1431"/>
        <v/>
      </c>
      <c r="B7874" s="444" t="str">
        <f t="shared" si="1432"/>
        <v/>
      </c>
      <c r="C7874" s="195"/>
      <c r="D7874" s="195"/>
      <c r="E7874" s="252">
        <f t="shared" si="1433"/>
        <v>0</v>
      </c>
      <c r="F7874" s="230">
        <f t="shared" si="1434"/>
        <v>0</v>
      </c>
      <c r="G7874" s="232"/>
      <c r="I7874" s="283"/>
    </row>
    <row r="7875" spans="1:16">
      <c r="A7875" s="263" t="str">
        <f t="shared" si="1431"/>
        <v/>
      </c>
      <c r="B7875" s="444" t="str">
        <f t="shared" si="1432"/>
        <v/>
      </c>
      <c r="C7875" s="195"/>
      <c r="D7875" s="195"/>
      <c r="E7875" s="252">
        <f t="shared" si="1433"/>
        <v>0</v>
      </c>
      <c r="F7875" s="230">
        <f t="shared" si="1434"/>
        <v>0</v>
      </c>
      <c r="G7875" s="233"/>
      <c r="I7875" s="283"/>
    </row>
    <row r="7876" spans="1:16" ht="31.5" customHeight="1" thickBot="1">
      <c r="A7876" s="234"/>
      <c r="B7876" s="456"/>
      <c r="C7876" s="235"/>
      <c r="D7876" s="237"/>
      <c r="E7876" s="237"/>
      <c r="F7876" s="238" t="s">
        <v>83</v>
      </c>
      <c r="G7876" s="262">
        <f>ROUND(SUM(F7864:F7875),0)</f>
        <v>0</v>
      </c>
      <c r="I7876" s="326"/>
    </row>
    <row r="7877" spans="1:16" ht="13.5" thickTop="1">
      <c r="A7877" s="186" t="s">
        <v>76</v>
      </c>
      <c r="B7877" s="446"/>
      <c r="C7877" s="241"/>
      <c r="D7877" s="243"/>
      <c r="E7877" s="243"/>
      <c r="F7877" s="242"/>
      <c r="G7877" s="244"/>
      <c r="I7877" s="326"/>
    </row>
    <row r="7878" spans="1:16">
      <c r="A7878" s="245" t="s">
        <v>57</v>
      </c>
      <c r="B7878" s="455"/>
      <c r="C7878" s="246"/>
      <c r="D7878" s="317"/>
      <c r="E7878" s="248" t="s">
        <v>77</v>
      </c>
      <c r="F7878" s="249" t="s">
        <v>78</v>
      </c>
      <c r="G7878" s="264" t="s">
        <v>77</v>
      </c>
      <c r="H7878" s="220"/>
      <c r="I7878" s="325"/>
    </row>
    <row r="7879" spans="1:16">
      <c r="A7879" s="185" t="s">
        <v>87</v>
      </c>
      <c r="B7879" s="453"/>
      <c r="C7879" s="265"/>
      <c r="D7879" s="318"/>
      <c r="E7879" s="229">
        <f>ROUND(SUM(G7838,G7853,G7861,G7876),2)</f>
        <v>0</v>
      </c>
      <c r="F7879" s="266">
        <f>A</f>
        <v>0</v>
      </c>
      <c r="G7879" s="267">
        <f>E7879*F7879</f>
        <v>0</v>
      </c>
      <c r="I7879" s="326"/>
    </row>
    <row r="7880" spans="1:16">
      <c r="A7880" s="185" t="s">
        <v>85</v>
      </c>
      <c r="B7880" s="453"/>
      <c r="C7880" s="265"/>
      <c r="D7880" s="318"/>
      <c r="E7880" s="229">
        <f>SUM(G7838,G7853,G7861,G7876)</f>
        <v>0</v>
      </c>
      <c r="F7880" s="266">
        <f>I</f>
        <v>0</v>
      </c>
      <c r="G7880" s="267">
        <f>E7880*F7880</f>
        <v>0</v>
      </c>
      <c r="I7880" s="326"/>
    </row>
    <row r="7881" spans="1:16">
      <c r="A7881" s="185" t="s">
        <v>86</v>
      </c>
      <c r="B7881" s="453"/>
      <c r="C7881" s="265"/>
      <c r="D7881" s="318"/>
      <c r="E7881" s="229">
        <f>SUM(G7838,G7853,G7861,G7876)</f>
        <v>0</v>
      </c>
      <c r="F7881" s="266">
        <f>U</f>
        <v>0</v>
      </c>
      <c r="G7881" s="267">
        <f>E7881*F7881</f>
        <v>0</v>
      </c>
      <c r="I7881" s="326"/>
    </row>
    <row r="7882" spans="1:16" ht="33" customHeight="1" thickBot="1">
      <c r="A7882" s="234"/>
      <c r="B7882" s="456"/>
      <c r="C7882" s="235"/>
      <c r="D7882" s="237"/>
      <c r="E7882" s="237"/>
      <c r="F7882" s="268" t="s">
        <v>84</v>
      </c>
      <c r="G7882" s="262">
        <f>SUM(G7879:G7881)</f>
        <v>0</v>
      </c>
      <c r="I7882" s="326"/>
      <c r="J7882" s="295"/>
      <c r="K7882" s="296"/>
      <c r="L7882" s="296"/>
      <c r="M7882" s="296"/>
      <c r="N7882" s="296"/>
      <c r="O7882" s="296"/>
    </row>
    <row r="7883" spans="1:16" s="211" customFormat="1" ht="14" thickTop="1" thickBot="1">
      <c r="A7883" s="269"/>
      <c r="B7883" s="443"/>
      <c r="C7883" s="270"/>
      <c r="D7883" s="319"/>
      <c r="E7883" s="271" t="s">
        <v>89</v>
      </c>
      <c r="F7883" s="272"/>
      <c r="G7883" s="273">
        <f>ROUND(SUM(G7838,G7853,G7861,G7876,G7882),0)</f>
        <v>0</v>
      </c>
      <c r="I7883" s="327"/>
      <c r="J7883" s="212">
        <f>B7822</f>
        <v>20.399999999999999</v>
      </c>
      <c r="K7883" s="274">
        <f>E7879</f>
        <v>0</v>
      </c>
      <c r="L7883" s="294">
        <f>G7879</f>
        <v>0</v>
      </c>
      <c r="M7883" s="294">
        <f>G7880</f>
        <v>0</v>
      </c>
      <c r="N7883" s="294">
        <f>G7881</f>
        <v>0</v>
      </c>
      <c r="O7883" s="299">
        <f>SUM(K7883:N7883)</f>
        <v>0</v>
      </c>
      <c r="P7883" s="294"/>
    </row>
    <row r="7884" spans="1:16" ht="13.5" thickTop="1">
      <c r="A7884" s="275" t="s">
        <v>97</v>
      </c>
      <c r="B7884" s="438"/>
      <c r="C7884" s="215"/>
      <c r="D7884" s="217"/>
      <c r="E7884" s="217"/>
      <c r="F7884" s="216"/>
      <c r="G7884" s="219"/>
      <c r="I7884" s="326"/>
      <c r="P7884" s="294"/>
    </row>
    <row r="7885" spans="1:16">
      <c r="A7885" s="275"/>
      <c r="B7885" s="452"/>
      <c r="C7885" s="276"/>
      <c r="D7885" s="320"/>
      <c r="E7885" s="217"/>
      <c r="F7885" s="216"/>
      <c r="G7885" s="277">
        <f ca="1">TODAY()</f>
        <v>44839</v>
      </c>
      <c r="I7885" s="326"/>
      <c r="P7885" s="294"/>
    </row>
    <row r="7886" spans="1:16" ht="13.5" thickBot="1">
      <c r="A7886" s="234"/>
      <c r="B7886" s="456"/>
      <c r="C7886" s="235"/>
      <c r="D7886" s="237"/>
      <c r="E7886" s="237"/>
      <c r="F7886" s="236"/>
      <c r="G7886" s="278"/>
      <c r="I7886" s="326"/>
      <c r="P7886" s="294"/>
    </row>
    <row r="7887" spans="1:16" ht="13.5" thickTop="1">
      <c r="A7887" s="215"/>
      <c r="B7887" s="438"/>
      <c r="C7887" s="215"/>
      <c r="D7887" s="217"/>
      <c r="E7887" s="217"/>
      <c r="F7887" s="216"/>
      <c r="G7887" s="216"/>
      <c r="I7887" s="434"/>
      <c r="P7887" s="294"/>
    </row>
    <row r="7888" spans="1:16">
      <c r="A7888" s="215"/>
      <c r="B7888" s="438"/>
      <c r="C7888" s="215"/>
      <c r="D7888" s="217"/>
      <c r="E7888" s="217"/>
      <c r="F7888" s="216"/>
      <c r="G7888" s="216"/>
      <c r="I7888" s="434"/>
      <c r="P7888" s="294"/>
    </row>
    <row r="7889" spans="1:15" s="199" customFormat="1">
      <c r="A7889" s="196" t="s">
        <v>109</v>
      </c>
      <c r="B7889" s="458"/>
      <c r="C7889" s="196"/>
      <c r="D7889" s="198"/>
      <c r="E7889" s="198"/>
      <c r="F7889" s="197"/>
      <c r="G7889" s="197"/>
      <c r="I7889" s="321"/>
      <c r="J7889" s="200"/>
      <c r="O7889" s="297"/>
    </row>
    <row r="7890" spans="1:15" s="199" customFormat="1">
      <c r="A7890" s="196" t="str">
        <f>CONCATENATE('Prestaciones y AIU'!A7419," ANALISIS DE PRECIOS UNITARIOS")</f>
        <v xml:space="preserve"> ANALISIS DE PRECIOS UNITARIOS</v>
      </c>
      <c r="B7890" s="458"/>
      <c r="C7890" s="196"/>
      <c r="D7890" s="198"/>
      <c r="E7890" s="198"/>
      <c r="F7890" s="197"/>
      <c r="G7890" s="197"/>
      <c r="I7890" s="321"/>
      <c r="J7890" s="200"/>
      <c r="O7890" s="297"/>
    </row>
    <row r="7891" spans="1:15" s="199" customFormat="1">
      <c r="A7891" s="196" t="str">
        <f>Objeto_LIC</f>
        <v>OPTIMIZACION DEL SISTEMA DE ABASTECIMIENTO (ADUCCION, PRETRATAMIENTO Y CONDUCCION) DEL MUNICPIO DE TAME, DEPARTAMENTO DE ARAUCA</v>
      </c>
      <c r="B7891" s="458"/>
      <c r="C7891" s="196"/>
      <c r="D7891" s="198"/>
      <c r="E7891" s="198"/>
      <c r="F7891" s="197"/>
      <c r="G7891" s="197"/>
      <c r="I7891" s="321"/>
      <c r="J7891" s="200"/>
      <c r="O7891" s="297"/>
    </row>
    <row r="7892" spans="1:15" s="199" customFormat="1">
      <c r="A7892" s="196"/>
      <c r="B7892" s="458"/>
      <c r="C7892" s="196"/>
      <c r="D7892" s="198"/>
      <c r="E7892" s="198"/>
      <c r="F7892" s="197"/>
      <c r="G7892" s="197"/>
      <c r="I7892" s="321"/>
      <c r="J7892" s="200"/>
      <c r="O7892" s="297"/>
    </row>
    <row r="7893" spans="1:15" ht="13.5" thickBot="1">
      <c r="A7893" s="201"/>
      <c r="B7893" s="448"/>
      <c r="C7893" s="201"/>
      <c r="D7893" s="203"/>
      <c r="E7893" s="203"/>
      <c r="F7893" s="202"/>
      <c r="G7893" s="202"/>
    </row>
    <row r="7894" spans="1:15" s="211" customFormat="1" ht="13.5" thickTop="1">
      <c r="A7894" s="206"/>
      <c r="B7894" s="457"/>
      <c r="C7894" s="207"/>
      <c r="D7894" s="209"/>
      <c r="E7894" s="209"/>
      <c r="F7894" s="208"/>
      <c r="G7894" s="210" t="s">
        <v>110</v>
      </c>
      <c r="I7894" s="323"/>
      <c r="J7894" s="212"/>
      <c r="O7894" s="297"/>
    </row>
    <row r="7895" spans="1:15" ht="12.75" customHeight="1">
      <c r="A7895" s="213" t="s">
        <v>62</v>
      </c>
      <c r="B7895" s="750">
        <f>Proponente</f>
        <v>0</v>
      </c>
      <c r="C7895" s="750"/>
      <c r="D7895" s="750"/>
      <c r="E7895" s="750"/>
      <c r="F7895" s="750"/>
      <c r="G7895" s="751"/>
    </row>
    <row r="7896" spans="1:15" ht="12.75" customHeight="1">
      <c r="A7896" s="213" t="s">
        <v>63</v>
      </c>
      <c r="B7896" s="470">
        <v>20.5</v>
      </c>
      <c r="C7896" s="750" t="e">
        <f>VLOOKUP(B7896,Presupuesto!$A$4:$B$106,2,FALSE)</f>
        <v>#N/A</v>
      </c>
      <c r="D7896" s="750"/>
      <c r="E7896" s="750"/>
      <c r="F7896" s="750"/>
      <c r="G7896" s="751"/>
    </row>
    <row r="7897" spans="1:15">
      <c r="A7897" s="214"/>
      <c r="B7897" s="438"/>
      <c r="C7897" s="215"/>
      <c r="D7897" s="217"/>
      <c r="E7897" s="217"/>
      <c r="F7897" s="218" t="s">
        <v>88</v>
      </c>
      <c r="G7897" s="750" t="str">
        <f ca="1">LOOKUP('U-P1'!B7896,Presupuesto!$1:$1048576,Presupuesto!$C$1:$C$105)</f>
        <v>ML</v>
      </c>
      <c r="H7897" s="750"/>
      <c r="I7897" s="750"/>
      <c r="J7897" s="750"/>
      <c r="K7897" s="751"/>
    </row>
    <row r="7898" spans="1:15" ht="13.5" thickBot="1">
      <c r="A7898" s="213" t="s">
        <v>64</v>
      </c>
      <c r="B7898" s="438"/>
      <c r="C7898" s="215"/>
      <c r="D7898" s="217"/>
      <c r="E7898" s="217"/>
      <c r="F7898" s="216"/>
      <c r="G7898" s="219"/>
      <c r="I7898" s="324"/>
      <c r="J7898" s="295"/>
      <c r="K7898" s="296"/>
      <c r="L7898" s="296"/>
      <c r="M7898" s="296"/>
      <c r="N7898" s="296"/>
      <c r="O7898" s="296"/>
    </row>
    <row r="7899" spans="1:15" s="220" customFormat="1" ht="13.5" thickTop="1">
      <c r="A7899" s="221" t="s">
        <v>57</v>
      </c>
      <c r="B7899" s="447" t="s">
        <v>65</v>
      </c>
      <c r="C7899" s="222" t="s">
        <v>66</v>
      </c>
      <c r="D7899" s="223" t="s">
        <v>74</v>
      </c>
      <c r="E7899" s="224" t="s">
        <v>100</v>
      </c>
      <c r="F7899" s="224" t="s">
        <v>79</v>
      </c>
      <c r="G7899" s="225" t="s">
        <v>70</v>
      </c>
      <c r="I7899" s="325"/>
      <c r="J7899" s="226"/>
      <c r="O7899" s="296"/>
    </row>
    <row r="7900" spans="1:15">
      <c r="A7900" s="227" t="str">
        <f t="shared" ref="A7900:A7911" si="1435">IF(I7900=0,"-",VLOOKUP(I7900,EQUIPOS,2,FALSE))</f>
        <v>-</v>
      </c>
      <c r="B7900" s="228"/>
      <c r="C7900" s="228"/>
      <c r="D7900" s="194"/>
      <c r="E7900" s="229">
        <f t="shared" ref="E7900:E7911" si="1436">IF(I7900=0,0,VLOOKUP(I7900,EQUIPOS,4,FALSE))</f>
        <v>0</v>
      </c>
      <c r="F7900" s="230">
        <f t="shared" ref="F7900:F7911" si="1437">IF(D7900=0,0,E7900/D7900)</f>
        <v>0</v>
      </c>
      <c r="G7900" s="231"/>
      <c r="I7900" s="283"/>
    </row>
    <row r="7901" spans="1:15">
      <c r="A7901" s="227" t="str">
        <f t="shared" si="1435"/>
        <v>-</v>
      </c>
      <c r="B7901" s="228"/>
      <c r="C7901" s="228"/>
      <c r="D7901" s="194"/>
      <c r="E7901" s="229">
        <f t="shared" si="1436"/>
        <v>0</v>
      </c>
      <c r="F7901" s="230">
        <f t="shared" si="1437"/>
        <v>0</v>
      </c>
      <c r="G7901" s="232"/>
      <c r="I7901" s="283"/>
    </row>
    <row r="7902" spans="1:15">
      <c r="A7902" s="227" t="str">
        <f t="shared" si="1435"/>
        <v>-</v>
      </c>
      <c r="B7902" s="228"/>
      <c r="C7902" s="228"/>
      <c r="D7902" s="194"/>
      <c r="E7902" s="229">
        <f t="shared" si="1436"/>
        <v>0</v>
      </c>
      <c r="F7902" s="230">
        <f t="shared" si="1437"/>
        <v>0</v>
      </c>
      <c r="G7902" s="232"/>
      <c r="I7902" s="283"/>
    </row>
    <row r="7903" spans="1:15">
      <c r="A7903" s="227" t="str">
        <f t="shared" si="1435"/>
        <v>-</v>
      </c>
      <c r="B7903" s="228"/>
      <c r="C7903" s="228"/>
      <c r="D7903" s="194"/>
      <c r="E7903" s="229">
        <f t="shared" si="1436"/>
        <v>0</v>
      </c>
      <c r="F7903" s="230">
        <f t="shared" si="1437"/>
        <v>0</v>
      </c>
      <c r="G7903" s="232"/>
      <c r="I7903" s="283"/>
    </row>
    <row r="7904" spans="1:15">
      <c r="A7904" s="227" t="str">
        <f t="shared" si="1435"/>
        <v>-</v>
      </c>
      <c r="B7904" s="228"/>
      <c r="C7904" s="228"/>
      <c r="D7904" s="194"/>
      <c r="E7904" s="229">
        <f t="shared" si="1436"/>
        <v>0</v>
      </c>
      <c r="F7904" s="230">
        <f t="shared" si="1437"/>
        <v>0</v>
      </c>
      <c r="G7904" s="232"/>
      <c r="I7904" s="283"/>
    </row>
    <row r="7905" spans="1:15">
      <c r="A7905" s="227" t="str">
        <f t="shared" si="1435"/>
        <v>-</v>
      </c>
      <c r="B7905" s="228"/>
      <c r="C7905" s="228"/>
      <c r="D7905" s="194"/>
      <c r="E7905" s="229">
        <f t="shared" si="1436"/>
        <v>0</v>
      </c>
      <c r="F7905" s="230">
        <f t="shared" si="1437"/>
        <v>0</v>
      </c>
      <c r="G7905" s="232"/>
      <c r="I7905" s="283"/>
    </row>
    <row r="7906" spans="1:15">
      <c r="A7906" s="227" t="str">
        <f t="shared" si="1435"/>
        <v>-</v>
      </c>
      <c r="B7906" s="228"/>
      <c r="C7906" s="228"/>
      <c r="D7906" s="194"/>
      <c r="E7906" s="229">
        <f t="shared" si="1436"/>
        <v>0</v>
      </c>
      <c r="F7906" s="230">
        <f t="shared" si="1437"/>
        <v>0</v>
      </c>
      <c r="G7906" s="232"/>
      <c r="I7906" s="283"/>
    </row>
    <row r="7907" spans="1:15">
      <c r="A7907" s="227" t="str">
        <f t="shared" si="1435"/>
        <v>-</v>
      </c>
      <c r="B7907" s="228"/>
      <c r="C7907" s="228"/>
      <c r="D7907" s="194"/>
      <c r="E7907" s="229">
        <f t="shared" si="1436"/>
        <v>0</v>
      </c>
      <c r="F7907" s="230">
        <f t="shared" si="1437"/>
        <v>0</v>
      </c>
      <c r="G7907" s="232"/>
      <c r="I7907" s="283"/>
    </row>
    <row r="7908" spans="1:15">
      <c r="A7908" s="227" t="str">
        <f t="shared" si="1435"/>
        <v>-</v>
      </c>
      <c r="B7908" s="228"/>
      <c r="C7908" s="228"/>
      <c r="D7908" s="194"/>
      <c r="E7908" s="229">
        <f t="shared" si="1436"/>
        <v>0</v>
      </c>
      <c r="F7908" s="230">
        <f t="shared" si="1437"/>
        <v>0</v>
      </c>
      <c r="G7908" s="232"/>
      <c r="I7908" s="283"/>
    </row>
    <row r="7909" spans="1:15">
      <c r="A7909" s="227" t="str">
        <f t="shared" si="1435"/>
        <v>-</v>
      </c>
      <c r="B7909" s="228"/>
      <c r="C7909" s="228"/>
      <c r="D7909" s="194"/>
      <c r="E7909" s="229">
        <f t="shared" si="1436"/>
        <v>0</v>
      </c>
      <c r="F7909" s="230">
        <f t="shared" si="1437"/>
        <v>0</v>
      </c>
      <c r="G7909" s="232"/>
      <c r="I7909" s="283"/>
    </row>
    <row r="7910" spans="1:15">
      <c r="A7910" s="227" t="str">
        <f t="shared" si="1435"/>
        <v>-</v>
      </c>
      <c r="B7910" s="228"/>
      <c r="C7910" s="228"/>
      <c r="D7910" s="194"/>
      <c r="E7910" s="229">
        <f t="shared" si="1436"/>
        <v>0</v>
      </c>
      <c r="F7910" s="230">
        <f t="shared" si="1437"/>
        <v>0</v>
      </c>
      <c r="G7910" s="232"/>
      <c r="I7910" s="283"/>
    </row>
    <row r="7911" spans="1:15">
      <c r="A7911" s="227" t="str">
        <f t="shared" si="1435"/>
        <v>-</v>
      </c>
      <c r="B7911" s="228"/>
      <c r="C7911" s="228"/>
      <c r="D7911" s="194"/>
      <c r="E7911" s="229">
        <f t="shared" si="1436"/>
        <v>0</v>
      </c>
      <c r="F7911" s="230">
        <f t="shared" si="1437"/>
        <v>0</v>
      </c>
      <c r="G7911" s="232"/>
      <c r="I7911" s="283"/>
    </row>
    <row r="7912" spans="1:15" ht="13.5" thickBot="1">
      <c r="A7912" s="234"/>
      <c r="B7912" s="456"/>
      <c r="C7912" s="235"/>
      <c r="D7912" s="237"/>
      <c r="E7912" s="237"/>
      <c r="F7912" s="238" t="s">
        <v>80</v>
      </c>
      <c r="G7912" s="239">
        <f>SUM(F7900:F7911)</f>
        <v>0</v>
      </c>
      <c r="I7912" s="326"/>
    </row>
    <row r="7913" spans="1:15" ht="13.5" thickTop="1">
      <c r="A7913" s="240" t="s">
        <v>67</v>
      </c>
      <c r="B7913" s="446"/>
      <c r="C7913" s="241"/>
      <c r="D7913" s="243"/>
      <c r="E7913" s="243"/>
      <c r="F7913" s="242"/>
      <c r="G7913" s="244"/>
      <c r="I7913" s="326"/>
    </row>
    <row r="7914" spans="1:15" s="220" customFormat="1" ht="26">
      <c r="A7914" s="245" t="s">
        <v>57</v>
      </c>
      <c r="B7914" s="455"/>
      <c r="C7914" s="247" t="s">
        <v>58</v>
      </c>
      <c r="D7914" s="316" t="s">
        <v>68</v>
      </c>
      <c r="E7914" s="248" t="s">
        <v>69</v>
      </c>
      <c r="F7914" s="249" t="s">
        <v>79</v>
      </c>
      <c r="G7914" s="250" t="s">
        <v>70</v>
      </c>
      <c r="I7914" s="325"/>
      <c r="J7914" s="226"/>
      <c r="O7914" s="296"/>
    </row>
    <row r="7915" spans="1:15">
      <c r="A7915" s="748" t="str">
        <f t="shared" ref="A7915:A7926" si="1438">IF(I7915=0,"",VLOOKUP(I7915,MATERIALES,2,FALSE))</f>
        <v/>
      </c>
      <c r="B7915" s="749"/>
      <c r="C7915" s="251" t="str">
        <f t="shared" ref="C7915:C7923" si="1439">IF(I7915=0,"",VLOOKUP(I7915,MATERIALES,3,FALSE))</f>
        <v/>
      </c>
      <c r="D7915" s="194"/>
      <c r="E7915" s="252">
        <f t="shared" ref="E7915:E7926" si="1440">IF(I7915=0,0,VLOOKUP(I7915,MATERIALES,4,FALSE))</f>
        <v>0</v>
      </c>
      <c r="F7915" s="230">
        <f>D7915*E7915</f>
        <v>0</v>
      </c>
      <c r="G7915" s="231"/>
      <c r="I7915" s="283"/>
    </row>
    <row r="7916" spans="1:15">
      <c r="A7916" s="748" t="str">
        <f t="shared" si="1438"/>
        <v/>
      </c>
      <c r="B7916" s="749"/>
      <c r="C7916" s="251" t="str">
        <f t="shared" si="1439"/>
        <v/>
      </c>
      <c r="D7916" s="194"/>
      <c r="E7916" s="252">
        <f t="shared" si="1440"/>
        <v>0</v>
      </c>
      <c r="F7916" s="230">
        <f t="shared" ref="F7916:F7926" si="1441">D7916*E7916</f>
        <v>0</v>
      </c>
      <c r="G7916" s="232"/>
      <c r="I7916" s="283"/>
    </row>
    <row r="7917" spans="1:15">
      <c r="A7917" s="748" t="str">
        <f t="shared" si="1438"/>
        <v/>
      </c>
      <c r="B7917" s="749"/>
      <c r="C7917" s="251" t="str">
        <f t="shared" si="1439"/>
        <v/>
      </c>
      <c r="D7917" s="194"/>
      <c r="E7917" s="252">
        <f t="shared" si="1440"/>
        <v>0</v>
      </c>
      <c r="F7917" s="230">
        <f t="shared" si="1441"/>
        <v>0</v>
      </c>
      <c r="G7917" s="232"/>
      <c r="I7917" s="283"/>
    </row>
    <row r="7918" spans="1:15">
      <c r="A7918" s="748" t="str">
        <f t="shared" si="1438"/>
        <v/>
      </c>
      <c r="B7918" s="749"/>
      <c r="C7918" s="251" t="str">
        <f t="shared" si="1439"/>
        <v/>
      </c>
      <c r="D7918" s="194"/>
      <c r="E7918" s="252">
        <f t="shared" si="1440"/>
        <v>0</v>
      </c>
      <c r="F7918" s="230">
        <f t="shared" si="1441"/>
        <v>0</v>
      </c>
      <c r="G7918" s="232"/>
      <c r="I7918" s="283"/>
    </row>
    <row r="7919" spans="1:15">
      <c r="A7919" s="748" t="str">
        <f t="shared" si="1438"/>
        <v/>
      </c>
      <c r="B7919" s="749"/>
      <c r="C7919" s="251" t="str">
        <f t="shared" si="1439"/>
        <v/>
      </c>
      <c r="D7919" s="194"/>
      <c r="E7919" s="252">
        <f t="shared" si="1440"/>
        <v>0</v>
      </c>
      <c r="F7919" s="230">
        <f t="shared" si="1441"/>
        <v>0</v>
      </c>
      <c r="G7919" s="232"/>
      <c r="I7919" s="283"/>
    </row>
    <row r="7920" spans="1:15">
      <c r="A7920" s="748" t="str">
        <f t="shared" si="1438"/>
        <v/>
      </c>
      <c r="B7920" s="749"/>
      <c r="C7920" s="251" t="str">
        <f t="shared" si="1439"/>
        <v/>
      </c>
      <c r="D7920" s="194"/>
      <c r="E7920" s="252">
        <f t="shared" si="1440"/>
        <v>0</v>
      </c>
      <c r="F7920" s="230">
        <f t="shared" si="1441"/>
        <v>0</v>
      </c>
      <c r="G7920" s="232"/>
      <c r="I7920" s="283"/>
    </row>
    <row r="7921" spans="1:9">
      <c r="A7921" s="748" t="str">
        <f t="shared" si="1438"/>
        <v/>
      </c>
      <c r="B7921" s="749"/>
      <c r="C7921" s="251" t="str">
        <f t="shared" si="1439"/>
        <v/>
      </c>
      <c r="D7921" s="194"/>
      <c r="E7921" s="252">
        <f t="shared" si="1440"/>
        <v>0</v>
      </c>
      <c r="F7921" s="230">
        <f t="shared" si="1441"/>
        <v>0</v>
      </c>
      <c r="G7921" s="232"/>
      <c r="I7921" s="283"/>
    </row>
    <row r="7922" spans="1:9">
      <c r="A7922" s="748" t="str">
        <f t="shared" si="1438"/>
        <v/>
      </c>
      <c r="B7922" s="749"/>
      <c r="C7922" s="251" t="str">
        <f t="shared" si="1439"/>
        <v/>
      </c>
      <c r="D7922" s="194"/>
      <c r="E7922" s="252">
        <f t="shared" si="1440"/>
        <v>0</v>
      </c>
      <c r="F7922" s="230">
        <f t="shared" si="1441"/>
        <v>0</v>
      </c>
      <c r="G7922" s="253"/>
      <c r="I7922" s="283"/>
    </row>
    <row r="7923" spans="1:9">
      <c r="A7923" s="748" t="str">
        <f t="shared" si="1438"/>
        <v/>
      </c>
      <c r="B7923" s="749"/>
      <c r="C7923" s="251" t="str">
        <f t="shared" si="1439"/>
        <v/>
      </c>
      <c r="D7923" s="194"/>
      <c r="E7923" s="252">
        <f t="shared" si="1440"/>
        <v>0</v>
      </c>
      <c r="F7923" s="230">
        <f t="shared" si="1441"/>
        <v>0</v>
      </c>
      <c r="G7923" s="232"/>
      <c r="I7923" s="283"/>
    </row>
    <row r="7924" spans="1:9">
      <c r="A7924" s="748" t="str">
        <f t="shared" si="1438"/>
        <v/>
      </c>
      <c r="B7924" s="749"/>
      <c r="C7924" s="251"/>
      <c r="D7924" s="194"/>
      <c r="E7924" s="252">
        <f t="shared" si="1440"/>
        <v>0</v>
      </c>
      <c r="F7924" s="230">
        <f t="shared" si="1441"/>
        <v>0</v>
      </c>
      <c r="G7924" s="232"/>
      <c r="I7924" s="283"/>
    </row>
    <row r="7925" spans="1:9">
      <c r="A7925" s="748" t="str">
        <f t="shared" si="1438"/>
        <v/>
      </c>
      <c r="B7925" s="749"/>
      <c r="C7925" s="251"/>
      <c r="D7925" s="194"/>
      <c r="E7925" s="252">
        <f t="shared" si="1440"/>
        <v>0</v>
      </c>
      <c r="F7925" s="230">
        <f t="shared" si="1441"/>
        <v>0</v>
      </c>
      <c r="G7925" s="232"/>
      <c r="I7925" s="283"/>
    </row>
    <row r="7926" spans="1:9">
      <c r="A7926" s="748" t="str">
        <f t="shared" si="1438"/>
        <v/>
      </c>
      <c r="B7926" s="749"/>
      <c r="C7926" s="251" t="str">
        <f t="shared" ref="C7926" si="1442">IF(I7926=0,"",VLOOKUP(I7926,MATERIALES,3,FALSE))</f>
        <v/>
      </c>
      <c r="D7926" s="194"/>
      <c r="E7926" s="252">
        <f t="shared" si="1440"/>
        <v>0</v>
      </c>
      <c r="F7926" s="230">
        <f t="shared" si="1441"/>
        <v>0</v>
      </c>
      <c r="G7926" s="233"/>
      <c r="I7926" s="283"/>
    </row>
    <row r="7927" spans="1:9" ht="26.25" customHeight="1" thickBot="1">
      <c r="A7927" s="214"/>
      <c r="B7927" s="438"/>
      <c r="C7927" s="215"/>
      <c r="D7927" s="217"/>
      <c r="E7927" s="254"/>
      <c r="F7927" s="255" t="s">
        <v>81</v>
      </c>
      <c r="G7927" s="253">
        <f>ROUND(SUM(F7915:F7926),0)</f>
        <v>0</v>
      </c>
      <c r="I7927" s="326"/>
    </row>
    <row r="7928" spans="1:9" ht="14" thickTop="1" thickBot="1">
      <c r="A7928" s="256" t="s">
        <v>72</v>
      </c>
      <c r="B7928" s="445"/>
      <c r="C7928" s="257"/>
      <c r="D7928" s="259"/>
      <c r="E7928" s="259"/>
      <c r="F7928" s="258"/>
      <c r="G7928" s="260"/>
      <c r="I7928" s="326"/>
    </row>
    <row r="7929" spans="1:9" ht="13.5" thickTop="1">
      <c r="A7929" s="245" t="s">
        <v>57</v>
      </c>
      <c r="B7929" s="455"/>
      <c r="C7929" s="248" t="s">
        <v>71</v>
      </c>
      <c r="D7929" s="316" t="s">
        <v>75</v>
      </c>
      <c r="E7929" s="248" t="s">
        <v>98</v>
      </c>
      <c r="F7929" s="249" t="s">
        <v>79</v>
      </c>
      <c r="G7929" s="250" t="s">
        <v>70</v>
      </c>
      <c r="I7929" s="326"/>
    </row>
    <row r="7930" spans="1:9">
      <c r="A7930" s="748" t="str">
        <f>IF(I7930=0,"",VLOOKUP(I7930,EQUIPOS,2,FALSE))</f>
        <v/>
      </c>
      <c r="B7930" s="749"/>
      <c r="C7930" s="195"/>
      <c r="D7930" s="194"/>
      <c r="E7930" s="252">
        <f>IF(I7930=0,0,VLOOKUP(I7930,EQUIPOS,4,FALSE))</f>
        <v>0</v>
      </c>
      <c r="F7930" s="230">
        <f>C7930*D7930*E7930</f>
        <v>0</v>
      </c>
      <c r="G7930" s="231"/>
      <c r="I7930" s="283"/>
    </row>
    <row r="7931" spans="1:9">
      <c r="A7931" s="748" t="str">
        <f>IF(I7931=0,"",VLOOKUP(I7931,EQUIPOS,2,FALSE))</f>
        <v/>
      </c>
      <c r="B7931" s="749"/>
      <c r="C7931" s="195"/>
      <c r="D7931" s="194"/>
      <c r="E7931" s="252">
        <f>IF(I7931=0,0,VLOOKUP(I7931,EQUIPOS,4,FALSE))</f>
        <v>0</v>
      </c>
      <c r="F7931" s="230">
        <f t="shared" ref="F7931:F7934" si="1443">C7931*D7931*E7931</f>
        <v>0</v>
      </c>
      <c r="G7931" s="232"/>
      <c r="I7931" s="283"/>
    </row>
    <row r="7932" spans="1:9">
      <c r="A7932" s="748" t="str">
        <f>IF(I7932=0,"",VLOOKUP(I7932,EQUIPOS,2,FALSE))</f>
        <v/>
      </c>
      <c r="B7932" s="749"/>
      <c r="C7932" s="195"/>
      <c r="D7932" s="194"/>
      <c r="E7932" s="252">
        <f>IF(I7932=0,0,VLOOKUP(I7932,EQUIPOS,4,FALSE))</f>
        <v>0</v>
      </c>
      <c r="F7932" s="230">
        <f t="shared" si="1443"/>
        <v>0</v>
      </c>
      <c r="G7932" s="232"/>
      <c r="I7932" s="283"/>
    </row>
    <row r="7933" spans="1:9">
      <c r="A7933" s="748" t="str">
        <f>IF(I7933=0,"",VLOOKUP(I7933,EQUIPOS,2,FALSE))</f>
        <v/>
      </c>
      <c r="B7933" s="749"/>
      <c r="C7933" s="195"/>
      <c r="D7933" s="194"/>
      <c r="E7933" s="252">
        <f>IF(I7933=0,0,VLOOKUP(I7933,EQUIPOS,4,FALSE))</f>
        <v>0</v>
      </c>
      <c r="F7933" s="230">
        <f t="shared" si="1443"/>
        <v>0</v>
      </c>
      <c r="G7933" s="232"/>
      <c r="I7933" s="283"/>
    </row>
    <row r="7934" spans="1:9">
      <c r="A7934" s="748" t="str">
        <f>IF(I7934=0,"",VLOOKUP(I7934,EQUIPOS,2,FALSE))</f>
        <v/>
      </c>
      <c r="B7934" s="749"/>
      <c r="C7934" s="195"/>
      <c r="D7934" s="194"/>
      <c r="E7934" s="252">
        <f>IF(I7934=0,0,VLOOKUP(I7934,EQUIPOS,4,FALSE))</f>
        <v>0</v>
      </c>
      <c r="F7934" s="230">
        <f t="shared" si="1443"/>
        <v>0</v>
      </c>
      <c r="G7934" s="233"/>
      <c r="I7934" s="283"/>
    </row>
    <row r="7935" spans="1:9" ht="30.75" customHeight="1" thickBot="1">
      <c r="A7935" s="234"/>
      <c r="B7935" s="456"/>
      <c r="C7935" s="235"/>
      <c r="D7935" s="237"/>
      <c r="E7935" s="261"/>
      <c r="F7935" s="238" t="s">
        <v>82</v>
      </c>
      <c r="G7935" s="262">
        <f>ROUND(SUM(F7930:F7934),0)</f>
        <v>0</v>
      </c>
      <c r="I7935" s="326"/>
    </row>
    <row r="7936" spans="1:9" ht="13.5" thickTop="1">
      <c r="A7936" s="240" t="s">
        <v>73</v>
      </c>
      <c r="B7936" s="446"/>
      <c r="C7936" s="241"/>
      <c r="D7936" s="243"/>
      <c r="E7936" s="243"/>
      <c r="F7936" s="242"/>
      <c r="G7936" s="244"/>
      <c r="I7936" s="326"/>
    </row>
    <row r="7937" spans="1:9" ht="26">
      <c r="A7937" s="245" t="s">
        <v>57</v>
      </c>
      <c r="B7937" s="454" t="s">
        <v>58</v>
      </c>
      <c r="C7937" s="247" t="s">
        <v>68</v>
      </c>
      <c r="D7937" s="316" t="s">
        <v>74</v>
      </c>
      <c r="E7937" s="248" t="s">
        <v>69</v>
      </c>
      <c r="F7937" s="249" t="s">
        <v>79</v>
      </c>
      <c r="G7937" s="250" t="s">
        <v>70</v>
      </c>
      <c r="H7937" s="220"/>
      <c r="I7937" s="325"/>
    </row>
    <row r="7938" spans="1:9">
      <c r="A7938" s="263" t="str">
        <f t="shared" ref="A7938:A7949" si="1444">IF(I7938=0,"",VLOOKUP(I7938,MANOOBRA,2,FALSE))</f>
        <v/>
      </c>
      <c r="B7938" s="444" t="str">
        <f t="shared" ref="B7938:B7949" si="1445">IF(I7938=0,"",VLOOKUP(I7938,MANOOBRA,3,FALSE))</f>
        <v/>
      </c>
      <c r="C7938" s="195"/>
      <c r="D7938" s="466"/>
      <c r="E7938" s="252">
        <f t="shared" ref="E7938:E7949" si="1446">IF(I7938=0,0,VLOOKUP(I7938,MANOOBRA,4,FALSE))</f>
        <v>0</v>
      </c>
      <c r="F7938" s="230">
        <f>IF(D7938=0,0,C7938*E7938/D7938)</f>
        <v>0</v>
      </c>
      <c r="G7938" s="231"/>
      <c r="I7938" s="283"/>
    </row>
    <row r="7939" spans="1:9">
      <c r="A7939" s="263" t="str">
        <f t="shared" si="1444"/>
        <v/>
      </c>
      <c r="B7939" s="444" t="str">
        <f t="shared" si="1445"/>
        <v/>
      </c>
      <c r="C7939" s="195"/>
      <c r="D7939" s="466"/>
      <c r="E7939" s="252">
        <f t="shared" si="1446"/>
        <v>0</v>
      </c>
      <c r="F7939" s="230">
        <f t="shared" ref="F7939:F7949" si="1447">IF(D7939=0,0,C7939*E7939/D7939)</f>
        <v>0</v>
      </c>
      <c r="G7939" s="232"/>
      <c r="I7939" s="283"/>
    </row>
    <row r="7940" spans="1:9">
      <c r="A7940" s="263" t="str">
        <f t="shared" si="1444"/>
        <v/>
      </c>
      <c r="B7940" s="444" t="str">
        <f t="shared" si="1445"/>
        <v/>
      </c>
      <c r="C7940" s="195"/>
      <c r="D7940" s="309"/>
      <c r="E7940" s="252">
        <f t="shared" si="1446"/>
        <v>0</v>
      </c>
      <c r="F7940" s="230">
        <f t="shared" si="1447"/>
        <v>0</v>
      </c>
      <c r="G7940" s="232"/>
      <c r="I7940" s="283"/>
    </row>
    <row r="7941" spans="1:9">
      <c r="A7941" s="263" t="str">
        <f t="shared" si="1444"/>
        <v/>
      </c>
      <c r="B7941" s="444" t="str">
        <f t="shared" si="1445"/>
        <v/>
      </c>
      <c r="C7941" s="195"/>
      <c r="D7941" s="195"/>
      <c r="E7941" s="252">
        <f t="shared" si="1446"/>
        <v>0</v>
      </c>
      <c r="F7941" s="230">
        <f t="shared" si="1447"/>
        <v>0</v>
      </c>
      <c r="G7941" s="232"/>
      <c r="I7941" s="283"/>
    </row>
    <row r="7942" spans="1:9">
      <c r="A7942" s="263" t="str">
        <f t="shared" si="1444"/>
        <v/>
      </c>
      <c r="B7942" s="444" t="str">
        <f t="shared" si="1445"/>
        <v/>
      </c>
      <c r="C7942" s="195"/>
      <c r="D7942" s="195"/>
      <c r="E7942" s="252">
        <f t="shared" si="1446"/>
        <v>0</v>
      </c>
      <c r="F7942" s="230">
        <f t="shared" si="1447"/>
        <v>0</v>
      </c>
      <c r="G7942" s="232"/>
      <c r="I7942" s="283"/>
    </row>
    <row r="7943" spans="1:9">
      <c r="A7943" s="263" t="str">
        <f t="shared" si="1444"/>
        <v/>
      </c>
      <c r="B7943" s="444" t="str">
        <f t="shared" si="1445"/>
        <v/>
      </c>
      <c r="C7943" s="195"/>
      <c r="D7943" s="195"/>
      <c r="E7943" s="252">
        <f t="shared" si="1446"/>
        <v>0</v>
      </c>
      <c r="F7943" s="230">
        <f t="shared" si="1447"/>
        <v>0</v>
      </c>
      <c r="G7943" s="232"/>
      <c r="I7943" s="283"/>
    </row>
    <row r="7944" spans="1:9">
      <c r="A7944" s="263" t="str">
        <f t="shared" si="1444"/>
        <v/>
      </c>
      <c r="B7944" s="444" t="str">
        <f t="shared" si="1445"/>
        <v/>
      </c>
      <c r="C7944" s="195"/>
      <c r="D7944" s="195"/>
      <c r="E7944" s="252">
        <f t="shared" si="1446"/>
        <v>0</v>
      </c>
      <c r="F7944" s="230">
        <f t="shared" si="1447"/>
        <v>0</v>
      </c>
      <c r="G7944" s="232"/>
      <c r="I7944" s="283"/>
    </row>
    <row r="7945" spans="1:9">
      <c r="A7945" s="263" t="str">
        <f t="shared" si="1444"/>
        <v/>
      </c>
      <c r="B7945" s="444" t="str">
        <f t="shared" si="1445"/>
        <v/>
      </c>
      <c r="C7945" s="195"/>
      <c r="D7945" s="195"/>
      <c r="E7945" s="252">
        <f t="shared" si="1446"/>
        <v>0</v>
      </c>
      <c r="F7945" s="230">
        <f t="shared" si="1447"/>
        <v>0</v>
      </c>
      <c r="G7945" s="232"/>
      <c r="I7945" s="283"/>
    </row>
    <row r="7946" spans="1:9">
      <c r="A7946" s="263" t="str">
        <f t="shared" si="1444"/>
        <v/>
      </c>
      <c r="B7946" s="444" t="str">
        <f t="shared" si="1445"/>
        <v/>
      </c>
      <c r="C7946" s="195"/>
      <c r="D7946" s="195"/>
      <c r="E7946" s="252">
        <f t="shared" si="1446"/>
        <v>0</v>
      </c>
      <c r="F7946" s="230">
        <f t="shared" si="1447"/>
        <v>0</v>
      </c>
      <c r="G7946" s="232"/>
      <c r="I7946" s="283"/>
    </row>
    <row r="7947" spans="1:9">
      <c r="A7947" s="263" t="str">
        <f t="shared" si="1444"/>
        <v/>
      </c>
      <c r="B7947" s="444" t="str">
        <f t="shared" si="1445"/>
        <v/>
      </c>
      <c r="C7947" s="195"/>
      <c r="D7947" s="195"/>
      <c r="E7947" s="252">
        <f t="shared" si="1446"/>
        <v>0</v>
      </c>
      <c r="F7947" s="230">
        <f t="shared" si="1447"/>
        <v>0</v>
      </c>
      <c r="G7947" s="232"/>
      <c r="I7947" s="283"/>
    </row>
    <row r="7948" spans="1:9">
      <c r="A7948" s="263" t="str">
        <f t="shared" si="1444"/>
        <v/>
      </c>
      <c r="B7948" s="444" t="str">
        <f t="shared" si="1445"/>
        <v/>
      </c>
      <c r="C7948" s="195"/>
      <c r="D7948" s="195"/>
      <c r="E7948" s="252">
        <f t="shared" si="1446"/>
        <v>0</v>
      </c>
      <c r="F7948" s="230">
        <f t="shared" si="1447"/>
        <v>0</v>
      </c>
      <c r="G7948" s="232"/>
      <c r="I7948" s="283"/>
    </row>
    <row r="7949" spans="1:9">
      <c r="A7949" s="263" t="str">
        <f t="shared" si="1444"/>
        <v/>
      </c>
      <c r="B7949" s="444" t="str">
        <f t="shared" si="1445"/>
        <v/>
      </c>
      <c r="C7949" s="195"/>
      <c r="D7949" s="195"/>
      <c r="E7949" s="252">
        <f t="shared" si="1446"/>
        <v>0</v>
      </c>
      <c r="F7949" s="230">
        <f t="shared" si="1447"/>
        <v>0</v>
      </c>
      <c r="G7949" s="233"/>
      <c r="I7949" s="283"/>
    </row>
    <row r="7950" spans="1:9" ht="31.5" customHeight="1" thickBot="1">
      <c r="A7950" s="234"/>
      <c r="B7950" s="456"/>
      <c r="C7950" s="235"/>
      <c r="D7950" s="237"/>
      <c r="E7950" s="237"/>
      <c r="F7950" s="238" t="s">
        <v>83</v>
      </c>
      <c r="G7950" s="262">
        <f>ROUND(SUM(F7938:F7949),0)</f>
        <v>0</v>
      </c>
      <c r="I7950" s="326"/>
    </row>
    <row r="7951" spans="1:9" ht="13.5" thickTop="1">
      <c r="A7951" s="186" t="s">
        <v>76</v>
      </c>
      <c r="B7951" s="446"/>
      <c r="C7951" s="241"/>
      <c r="D7951" s="243"/>
      <c r="E7951" s="243"/>
      <c r="F7951" s="242"/>
      <c r="G7951" s="244"/>
      <c r="I7951" s="326"/>
    </row>
    <row r="7952" spans="1:9">
      <c r="A7952" s="245" t="s">
        <v>57</v>
      </c>
      <c r="B7952" s="455"/>
      <c r="C7952" s="246"/>
      <c r="D7952" s="317"/>
      <c r="E7952" s="248" t="s">
        <v>77</v>
      </c>
      <c r="F7952" s="249" t="s">
        <v>78</v>
      </c>
      <c r="G7952" s="264" t="s">
        <v>77</v>
      </c>
      <c r="H7952" s="220"/>
      <c r="I7952" s="325"/>
    </row>
    <row r="7953" spans="1:16">
      <c r="A7953" s="185" t="s">
        <v>87</v>
      </c>
      <c r="B7953" s="453"/>
      <c r="C7953" s="265"/>
      <c r="D7953" s="318"/>
      <c r="E7953" s="229">
        <f>ROUND(SUM(G7912,G7927,G7935,G7950),2)</f>
        <v>0</v>
      </c>
      <c r="F7953" s="266">
        <f>A</f>
        <v>0</v>
      </c>
      <c r="G7953" s="267">
        <f>E7953*F7953</f>
        <v>0</v>
      </c>
      <c r="I7953" s="326"/>
    </row>
    <row r="7954" spans="1:16">
      <c r="A7954" s="185" t="s">
        <v>85</v>
      </c>
      <c r="B7954" s="453"/>
      <c r="C7954" s="265"/>
      <c r="D7954" s="318"/>
      <c r="E7954" s="229">
        <f>SUM(G7912,G7927,G7935,G7950)</f>
        <v>0</v>
      </c>
      <c r="F7954" s="266">
        <f>I</f>
        <v>0</v>
      </c>
      <c r="G7954" s="267">
        <f>E7954*F7954</f>
        <v>0</v>
      </c>
      <c r="I7954" s="326"/>
    </row>
    <row r="7955" spans="1:16">
      <c r="A7955" s="185" t="s">
        <v>86</v>
      </c>
      <c r="B7955" s="453"/>
      <c r="C7955" s="265"/>
      <c r="D7955" s="318"/>
      <c r="E7955" s="229">
        <f>SUM(G7912,G7927,G7935,G7950)</f>
        <v>0</v>
      </c>
      <c r="F7955" s="266">
        <f>U</f>
        <v>0</v>
      </c>
      <c r="G7955" s="267">
        <f>E7955*F7955</f>
        <v>0</v>
      </c>
      <c r="I7955" s="326"/>
    </row>
    <row r="7956" spans="1:16" ht="33" customHeight="1" thickBot="1">
      <c r="A7956" s="234"/>
      <c r="B7956" s="456"/>
      <c r="C7956" s="235"/>
      <c r="D7956" s="237"/>
      <c r="E7956" s="237"/>
      <c r="F7956" s="268" t="s">
        <v>84</v>
      </c>
      <c r="G7956" s="262">
        <f>SUM(G7953:G7955)</f>
        <v>0</v>
      </c>
      <c r="I7956" s="326"/>
      <c r="J7956" s="295"/>
      <c r="K7956" s="296"/>
      <c r="L7956" s="296"/>
      <c r="M7956" s="296"/>
      <c r="N7956" s="296"/>
      <c r="O7956" s="296"/>
    </row>
    <row r="7957" spans="1:16" s="211" customFormat="1" ht="14" thickTop="1" thickBot="1">
      <c r="A7957" s="269"/>
      <c r="B7957" s="443"/>
      <c r="C7957" s="270"/>
      <c r="D7957" s="319"/>
      <c r="E7957" s="271" t="s">
        <v>89</v>
      </c>
      <c r="F7957" s="272"/>
      <c r="G7957" s="273">
        <f>ROUND(SUM(G7912,G7927,G7935,G7950,G7956),0)</f>
        <v>0</v>
      </c>
      <c r="I7957" s="327"/>
      <c r="J7957" s="212">
        <f>B7896</f>
        <v>20.5</v>
      </c>
      <c r="K7957" s="274">
        <f>E7953</f>
        <v>0</v>
      </c>
      <c r="L7957" s="294">
        <f>G7953</f>
        <v>0</v>
      </c>
      <c r="M7957" s="294">
        <f>G7954</f>
        <v>0</v>
      </c>
      <c r="N7957" s="294">
        <f>G7955</f>
        <v>0</v>
      </c>
      <c r="O7957" s="299">
        <f>SUM(K7957:N7957)</f>
        <v>0</v>
      </c>
      <c r="P7957" s="294"/>
    </row>
    <row r="7958" spans="1:16" ht="13.5" thickTop="1">
      <c r="A7958" s="275" t="s">
        <v>97</v>
      </c>
      <c r="B7958" s="438"/>
      <c r="C7958" s="215"/>
      <c r="D7958" s="217"/>
      <c r="E7958" s="217"/>
      <c r="F7958" s="216"/>
      <c r="G7958" s="219"/>
      <c r="I7958" s="326"/>
      <c r="P7958" s="294"/>
    </row>
    <row r="7959" spans="1:16">
      <c r="A7959" s="275"/>
      <c r="B7959" s="452"/>
      <c r="C7959" s="276"/>
      <c r="D7959" s="320"/>
      <c r="E7959" s="217"/>
      <c r="F7959" s="216"/>
      <c r="G7959" s="277">
        <f ca="1">TODAY()</f>
        <v>44839</v>
      </c>
      <c r="I7959" s="326"/>
      <c r="P7959" s="294"/>
    </row>
    <row r="7960" spans="1:16">
      <c r="A7960" s="275"/>
      <c r="B7960" s="438"/>
      <c r="C7960" s="215"/>
      <c r="D7960" s="217"/>
      <c r="E7960" s="217"/>
      <c r="F7960" s="216"/>
      <c r="G7960" s="277"/>
      <c r="I7960" s="477"/>
      <c r="P7960" s="294"/>
    </row>
    <row r="7961" spans="1:16" s="199" customFormat="1">
      <c r="A7961" s="196" t="s">
        <v>109</v>
      </c>
      <c r="B7961" s="458"/>
      <c r="C7961" s="196"/>
      <c r="D7961" s="198"/>
      <c r="E7961" s="198"/>
      <c r="F7961" s="197"/>
      <c r="G7961" s="197"/>
      <c r="I7961" s="321"/>
      <c r="J7961" s="200"/>
      <c r="O7961" s="297"/>
    </row>
    <row r="7962" spans="1:16" s="199" customFormat="1">
      <c r="A7962" s="196" t="str">
        <f>CONCATENATE('Prestaciones y AIU'!A7491," ANALISIS DE PRECIOS UNITARIOS")</f>
        <v xml:space="preserve"> ANALISIS DE PRECIOS UNITARIOS</v>
      </c>
      <c r="B7962" s="458"/>
      <c r="C7962" s="196"/>
      <c r="D7962" s="198"/>
      <c r="E7962" s="198"/>
      <c r="F7962" s="197"/>
      <c r="G7962" s="197"/>
      <c r="I7962" s="321"/>
      <c r="J7962" s="200"/>
      <c r="O7962" s="297"/>
    </row>
    <row r="7963" spans="1:16" s="199" customFormat="1">
      <c r="A7963" s="196" t="str">
        <f>Objeto_LIC</f>
        <v>OPTIMIZACION DEL SISTEMA DE ABASTECIMIENTO (ADUCCION, PRETRATAMIENTO Y CONDUCCION) DEL MUNICPIO DE TAME, DEPARTAMENTO DE ARAUCA</v>
      </c>
      <c r="B7963" s="458"/>
      <c r="C7963" s="196"/>
      <c r="D7963" s="198"/>
      <c r="E7963" s="198"/>
      <c r="F7963" s="197"/>
      <c r="G7963" s="197"/>
      <c r="I7963" s="321"/>
      <c r="J7963" s="200"/>
      <c r="O7963" s="297"/>
    </row>
    <row r="7964" spans="1:16" s="199" customFormat="1">
      <c r="A7964" s="196"/>
      <c r="B7964" s="458"/>
      <c r="C7964" s="196"/>
      <c r="D7964" s="198"/>
      <c r="E7964" s="198"/>
      <c r="F7964" s="197"/>
      <c r="G7964" s="197"/>
      <c r="I7964" s="321"/>
      <c r="J7964" s="200"/>
      <c r="O7964" s="297"/>
    </row>
    <row r="7965" spans="1:16" ht="13.5" thickBot="1">
      <c r="A7965" s="201"/>
      <c r="B7965" s="448"/>
      <c r="C7965" s="201"/>
      <c r="D7965" s="203"/>
      <c r="E7965" s="203"/>
      <c r="F7965" s="202"/>
      <c r="G7965" s="202"/>
    </row>
    <row r="7966" spans="1:16" s="211" customFormat="1" ht="13.5" thickTop="1">
      <c r="A7966" s="206"/>
      <c r="B7966" s="457"/>
      <c r="C7966" s="207"/>
      <c r="D7966" s="209"/>
      <c r="E7966" s="209"/>
      <c r="F7966" s="208"/>
      <c r="G7966" s="210" t="s">
        <v>110</v>
      </c>
      <c r="I7966" s="323"/>
      <c r="J7966" s="212"/>
      <c r="O7966" s="297"/>
    </row>
    <row r="7967" spans="1:16" ht="12.75" customHeight="1">
      <c r="A7967" s="213" t="s">
        <v>62</v>
      </c>
      <c r="B7967" s="750">
        <f>Proponente</f>
        <v>0</v>
      </c>
      <c r="C7967" s="750"/>
      <c r="D7967" s="750"/>
      <c r="E7967" s="750"/>
      <c r="F7967" s="750"/>
      <c r="G7967" s="751"/>
    </row>
    <row r="7968" spans="1:16" ht="12.75" customHeight="1">
      <c r="A7968" s="213" t="s">
        <v>63</v>
      </c>
      <c r="B7968" s="470">
        <v>20.6</v>
      </c>
      <c r="C7968" s="750" t="e">
        <f>VLOOKUP(B7968,Presupuesto!$A$4:$B$106,2,FALSE)</f>
        <v>#N/A</v>
      </c>
      <c r="D7968" s="750"/>
      <c r="E7968" s="750"/>
      <c r="F7968" s="750"/>
      <c r="G7968" s="751"/>
    </row>
    <row r="7969" spans="1:15">
      <c r="A7969" s="214"/>
      <c r="B7969" s="438"/>
      <c r="C7969" s="215"/>
      <c r="D7969" s="217"/>
      <c r="E7969" s="217"/>
      <c r="F7969" s="218" t="s">
        <v>88</v>
      </c>
      <c r="G7969" s="750" t="str">
        <f ca="1">LOOKUP('U-P1'!B7968,Presupuesto!$1:$1048576,Presupuesto!$C$1:$C$105)</f>
        <v>ML</v>
      </c>
      <c r="H7969" s="750"/>
      <c r="I7969" s="750"/>
      <c r="J7969" s="750"/>
      <c r="K7969" s="751"/>
    </row>
    <row r="7970" spans="1:15" ht="13.5" thickBot="1">
      <c r="A7970" s="213" t="s">
        <v>64</v>
      </c>
      <c r="B7970" s="438"/>
      <c r="C7970" s="215"/>
      <c r="D7970" s="217"/>
      <c r="E7970" s="217"/>
      <c r="F7970" s="216"/>
      <c r="G7970" s="219"/>
      <c r="I7970" s="324"/>
      <c r="J7970" s="295"/>
      <c r="K7970" s="296"/>
      <c r="L7970" s="296"/>
      <c r="M7970" s="296"/>
      <c r="N7970" s="296"/>
      <c r="O7970" s="296"/>
    </row>
    <row r="7971" spans="1:15" s="220" customFormat="1" ht="13.5" thickTop="1">
      <c r="A7971" s="221" t="s">
        <v>57</v>
      </c>
      <c r="B7971" s="447" t="s">
        <v>65</v>
      </c>
      <c r="C7971" s="222" t="s">
        <v>66</v>
      </c>
      <c r="D7971" s="223" t="s">
        <v>74</v>
      </c>
      <c r="E7971" s="224" t="s">
        <v>100</v>
      </c>
      <c r="F7971" s="224" t="s">
        <v>79</v>
      </c>
      <c r="G7971" s="225" t="s">
        <v>70</v>
      </c>
      <c r="I7971" s="325"/>
      <c r="J7971" s="226"/>
      <c r="O7971" s="296"/>
    </row>
    <row r="7972" spans="1:15">
      <c r="A7972" s="227" t="str">
        <f t="shared" ref="A7972:A7983" si="1448">IF(I7972=0,"-",VLOOKUP(I7972,EQUIPOS,2,FALSE))</f>
        <v>-</v>
      </c>
      <c r="B7972" s="228"/>
      <c r="C7972" s="228"/>
      <c r="D7972" s="194"/>
      <c r="E7972" s="229">
        <f t="shared" ref="E7972:E7983" si="1449">IF(I7972=0,0,VLOOKUP(I7972,EQUIPOS,4,FALSE))</f>
        <v>0</v>
      </c>
      <c r="F7972" s="230">
        <f t="shared" ref="F7972:F7983" si="1450">IF(D7972=0,0,E7972/D7972)</f>
        <v>0</v>
      </c>
      <c r="G7972" s="231"/>
      <c r="I7972" s="283"/>
    </row>
    <row r="7973" spans="1:15">
      <c r="A7973" s="227" t="str">
        <f t="shared" si="1448"/>
        <v>-</v>
      </c>
      <c r="B7973" s="228"/>
      <c r="C7973" s="228"/>
      <c r="D7973" s="194"/>
      <c r="E7973" s="229">
        <f t="shared" si="1449"/>
        <v>0</v>
      </c>
      <c r="F7973" s="230">
        <f t="shared" si="1450"/>
        <v>0</v>
      </c>
      <c r="G7973" s="232"/>
      <c r="I7973" s="283"/>
    </row>
    <row r="7974" spans="1:15">
      <c r="A7974" s="227" t="str">
        <f t="shared" si="1448"/>
        <v>-</v>
      </c>
      <c r="B7974" s="228"/>
      <c r="C7974" s="228"/>
      <c r="D7974" s="194"/>
      <c r="E7974" s="229">
        <f t="shared" si="1449"/>
        <v>0</v>
      </c>
      <c r="F7974" s="230">
        <f t="shared" si="1450"/>
        <v>0</v>
      </c>
      <c r="G7974" s="232"/>
      <c r="I7974" s="283"/>
    </row>
    <row r="7975" spans="1:15">
      <c r="A7975" s="227" t="str">
        <f t="shared" si="1448"/>
        <v>-</v>
      </c>
      <c r="B7975" s="228"/>
      <c r="C7975" s="228"/>
      <c r="D7975" s="194"/>
      <c r="E7975" s="229">
        <f t="shared" si="1449"/>
        <v>0</v>
      </c>
      <c r="F7975" s="230">
        <f t="shared" si="1450"/>
        <v>0</v>
      </c>
      <c r="G7975" s="232"/>
      <c r="I7975" s="283"/>
    </row>
    <row r="7976" spans="1:15">
      <c r="A7976" s="227" t="str">
        <f t="shared" si="1448"/>
        <v>-</v>
      </c>
      <c r="B7976" s="228"/>
      <c r="C7976" s="228"/>
      <c r="D7976" s="194"/>
      <c r="E7976" s="229">
        <f t="shared" si="1449"/>
        <v>0</v>
      </c>
      <c r="F7976" s="230">
        <f t="shared" si="1450"/>
        <v>0</v>
      </c>
      <c r="G7976" s="232"/>
      <c r="I7976" s="283"/>
    </row>
    <row r="7977" spans="1:15">
      <c r="A7977" s="227" t="str">
        <f t="shared" si="1448"/>
        <v>-</v>
      </c>
      <c r="B7977" s="228"/>
      <c r="C7977" s="228"/>
      <c r="D7977" s="194"/>
      <c r="E7977" s="229">
        <f t="shared" si="1449"/>
        <v>0</v>
      </c>
      <c r="F7977" s="230">
        <f t="shared" si="1450"/>
        <v>0</v>
      </c>
      <c r="G7977" s="232"/>
      <c r="I7977" s="283"/>
    </row>
    <row r="7978" spans="1:15">
      <c r="A7978" s="227" t="str">
        <f t="shared" si="1448"/>
        <v>-</v>
      </c>
      <c r="B7978" s="228"/>
      <c r="C7978" s="228"/>
      <c r="D7978" s="194"/>
      <c r="E7978" s="229">
        <f t="shared" si="1449"/>
        <v>0</v>
      </c>
      <c r="F7978" s="230">
        <f t="shared" si="1450"/>
        <v>0</v>
      </c>
      <c r="G7978" s="232"/>
      <c r="I7978" s="283"/>
    </row>
    <row r="7979" spans="1:15">
      <c r="A7979" s="227" t="str">
        <f t="shared" si="1448"/>
        <v>-</v>
      </c>
      <c r="B7979" s="228"/>
      <c r="C7979" s="228"/>
      <c r="D7979" s="194"/>
      <c r="E7979" s="229">
        <f t="shared" si="1449"/>
        <v>0</v>
      </c>
      <c r="F7979" s="230">
        <f t="shared" si="1450"/>
        <v>0</v>
      </c>
      <c r="G7979" s="232"/>
      <c r="I7979" s="283"/>
    </row>
    <row r="7980" spans="1:15">
      <c r="A7980" s="227" t="str">
        <f t="shared" si="1448"/>
        <v>-</v>
      </c>
      <c r="B7980" s="228"/>
      <c r="C7980" s="228"/>
      <c r="D7980" s="194"/>
      <c r="E7980" s="229">
        <f t="shared" si="1449"/>
        <v>0</v>
      </c>
      <c r="F7980" s="230">
        <f t="shared" si="1450"/>
        <v>0</v>
      </c>
      <c r="G7980" s="232"/>
      <c r="I7980" s="283"/>
    </row>
    <row r="7981" spans="1:15">
      <c r="A7981" s="227" t="str">
        <f t="shared" si="1448"/>
        <v>-</v>
      </c>
      <c r="B7981" s="228"/>
      <c r="C7981" s="228"/>
      <c r="D7981" s="194"/>
      <c r="E7981" s="229">
        <f t="shared" si="1449"/>
        <v>0</v>
      </c>
      <c r="F7981" s="230">
        <f t="shared" si="1450"/>
        <v>0</v>
      </c>
      <c r="G7981" s="232"/>
      <c r="I7981" s="283"/>
    </row>
    <row r="7982" spans="1:15">
      <c r="A7982" s="227" t="str">
        <f t="shared" si="1448"/>
        <v>-</v>
      </c>
      <c r="B7982" s="228"/>
      <c r="C7982" s="228"/>
      <c r="D7982" s="194"/>
      <c r="E7982" s="229">
        <f t="shared" si="1449"/>
        <v>0</v>
      </c>
      <c r="F7982" s="230">
        <f t="shared" si="1450"/>
        <v>0</v>
      </c>
      <c r="G7982" s="232"/>
      <c r="I7982" s="283"/>
    </row>
    <row r="7983" spans="1:15">
      <c r="A7983" s="227" t="str">
        <f t="shared" si="1448"/>
        <v>-</v>
      </c>
      <c r="B7983" s="228"/>
      <c r="C7983" s="228"/>
      <c r="D7983" s="194"/>
      <c r="E7983" s="229">
        <f t="shared" si="1449"/>
        <v>0</v>
      </c>
      <c r="F7983" s="230">
        <f t="shared" si="1450"/>
        <v>0</v>
      </c>
      <c r="G7983" s="232"/>
      <c r="I7983" s="283"/>
    </row>
    <row r="7984" spans="1:15" ht="13.5" thickBot="1">
      <c r="A7984" s="234"/>
      <c r="B7984" s="456"/>
      <c r="C7984" s="235"/>
      <c r="D7984" s="237"/>
      <c r="E7984" s="237"/>
      <c r="F7984" s="238" t="s">
        <v>80</v>
      </c>
      <c r="G7984" s="239">
        <f>SUM(F7972:F7983)</f>
        <v>0</v>
      </c>
      <c r="I7984" s="326"/>
    </row>
    <row r="7985" spans="1:15" ht="13.5" thickTop="1">
      <c r="A7985" s="240" t="s">
        <v>67</v>
      </c>
      <c r="B7985" s="446"/>
      <c r="C7985" s="241"/>
      <c r="D7985" s="243"/>
      <c r="E7985" s="243"/>
      <c r="F7985" s="242"/>
      <c r="G7985" s="244"/>
      <c r="I7985" s="326"/>
    </row>
    <row r="7986" spans="1:15" s="220" customFormat="1" ht="26">
      <c r="A7986" s="245" t="s">
        <v>57</v>
      </c>
      <c r="B7986" s="455"/>
      <c r="C7986" s="247" t="s">
        <v>58</v>
      </c>
      <c r="D7986" s="316" t="s">
        <v>68</v>
      </c>
      <c r="E7986" s="248" t="s">
        <v>69</v>
      </c>
      <c r="F7986" s="249" t="s">
        <v>79</v>
      </c>
      <c r="G7986" s="250" t="s">
        <v>70</v>
      </c>
      <c r="I7986" s="325"/>
      <c r="J7986" s="226"/>
      <c r="O7986" s="296"/>
    </row>
    <row r="7987" spans="1:15">
      <c r="A7987" s="748" t="str">
        <f t="shared" ref="A7987:A7998" si="1451">IF(I7987=0,"",VLOOKUP(I7987,MATERIALES,2,FALSE))</f>
        <v/>
      </c>
      <c r="B7987" s="749"/>
      <c r="C7987" s="251" t="str">
        <f t="shared" ref="C7987:C7995" si="1452">IF(I7987=0,"",VLOOKUP(I7987,MATERIALES,3,FALSE))</f>
        <v/>
      </c>
      <c r="D7987" s="194"/>
      <c r="E7987" s="252">
        <f t="shared" ref="E7987:E7998" si="1453">IF(I7987=0,0,VLOOKUP(I7987,MATERIALES,4,FALSE))</f>
        <v>0</v>
      </c>
      <c r="F7987" s="230">
        <f>D7987*E7987</f>
        <v>0</v>
      </c>
      <c r="G7987" s="231"/>
      <c r="I7987" s="283"/>
    </row>
    <row r="7988" spans="1:15">
      <c r="A7988" s="748" t="str">
        <f t="shared" si="1451"/>
        <v/>
      </c>
      <c r="B7988" s="749"/>
      <c r="C7988" s="251" t="str">
        <f t="shared" si="1452"/>
        <v/>
      </c>
      <c r="D7988" s="194"/>
      <c r="E7988" s="252">
        <f t="shared" si="1453"/>
        <v>0</v>
      </c>
      <c r="F7988" s="230">
        <f t="shared" ref="F7988:F7998" si="1454">D7988*E7988</f>
        <v>0</v>
      </c>
      <c r="G7988" s="232"/>
      <c r="I7988" s="283"/>
    </row>
    <row r="7989" spans="1:15">
      <c r="A7989" s="748" t="str">
        <f t="shared" si="1451"/>
        <v/>
      </c>
      <c r="B7989" s="749"/>
      <c r="C7989" s="251" t="str">
        <f t="shared" si="1452"/>
        <v/>
      </c>
      <c r="D7989" s="194"/>
      <c r="E7989" s="252">
        <f t="shared" si="1453"/>
        <v>0</v>
      </c>
      <c r="F7989" s="230">
        <f t="shared" si="1454"/>
        <v>0</v>
      </c>
      <c r="G7989" s="232"/>
      <c r="I7989" s="283"/>
    </row>
    <row r="7990" spans="1:15">
      <c r="A7990" s="748" t="str">
        <f t="shared" si="1451"/>
        <v/>
      </c>
      <c r="B7990" s="749"/>
      <c r="C7990" s="251" t="str">
        <f t="shared" si="1452"/>
        <v/>
      </c>
      <c r="D7990" s="194"/>
      <c r="E7990" s="252">
        <f t="shared" si="1453"/>
        <v>0</v>
      </c>
      <c r="F7990" s="230">
        <f t="shared" si="1454"/>
        <v>0</v>
      </c>
      <c r="G7990" s="232"/>
      <c r="I7990" s="283"/>
    </row>
    <row r="7991" spans="1:15">
      <c r="A7991" s="748" t="str">
        <f t="shared" si="1451"/>
        <v/>
      </c>
      <c r="B7991" s="749"/>
      <c r="C7991" s="251" t="str">
        <f t="shared" si="1452"/>
        <v/>
      </c>
      <c r="D7991" s="194"/>
      <c r="E7991" s="252">
        <f t="shared" si="1453"/>
        <v>0</v>
      </c>
      <c r="F7991" s="230">
        <f t="shared" si="1454"/>
        <v>0</v>
      </c>
      <c r="G7991" s="232"/>
      <c r="I7991" s="283"/>
    </row>
    <row r="7992" spans="1:15">
      <c r="A7992" s="748" t="str">
        <f t="shared" si="1451"/>
        <v/>
      </c>
      <c r="B7992" s="749"/>
      <c r="C7992" s="251" t="str">
        <f t="shared" si="1452"/>
        <v/>
      </c>
      <c r="D7992" s="194"/>
      <c r="E7992" s="252">
        <f t="shared" si="1453"/>
        <v>0</v>
      </c>
      <c r="F7992" s="230">
        <f t="shared" si="1454"/>
        <v>0</v>
      </c>
      <c r="G7992" s="232"/>
      <c r="I7992" s="283"/>
    </row>
    <row r="7993" spans="1:15">
      <c r="A7993" s="748" t="str">
        <f t="shared" si="1451"/>
        <v/>
      </c>
      <c r="B7993" s="749"/>
      <c r="C7993" s="251" t="str">
        <f t="shared" si="1452"/>
        <v/>
      </c>
      <c r="D7993" s="194"/>
      <c r="E7993" s="252">
        <f t="shared" si="1453"/>
        <v>0</v>
      </c>
      <c r="F7993" s="230">
        <f t="shared" si="1454"/>
        <v>0</v>
      </c>
      <c r="G7993" s="232"/>
      <c r="I7993" s="283"/>
    </row>
    <row r="7994" spans="1:15">
      <c r="A7994" s="748" t="str">
        <f t="shared" si="1451"/>
        <v/>
      </c>
      <c r="B7994" s="749"/>
      <c r="C7994" s="251" t="str">
        <f t="shared" si="1452"/>
        <v/>
      </c>
      <c r="D7994" s="194"/>
      <c r="E7994" s="252">
        <f t="shared" si="1453"/>
        <v>0</v>
      </c>
      <c r="F7994" s="230">
        <f t="shared" si="1454"/>
        <v>0</v>
      </c>
      <c r="G7994" s="253"/>
      <c r="I7994" s="283"/>
    </row>
    <row r="7995" spans="1:15">
      <c r="A7995" s="748" t="str">
        <f t="shared" si="1451"/>
        <v/>
      </c>
      <c r="B7995" s="749"/>
      <c r="C7995" s="251" t="str">
        <f t="shared" si="1452"/>
        <v/>
      </c>
      <c r="D7995" s="194"/>
      <c r="E7995" s="252">
        <f t="shared" si="1453"/>
        <v>0</v>
      </c>
      <c r="F7995" s="230">
        <f t="shared" si="1454"/>
        <v>0</v>
      </c>
      <c r="G7995" s="232"/>
      <c r="I7995" s="283"/>
    </row>
    <row r="7996" spans="1:15">
      <c r="A7996" s="748" t="str">
        <f t="shared" si="1451"/>
        <v/>
      </c>
      <c r="B7996" s="749"/>
      <c r="C7996" s="251"/>
      <c r="D7996" s="194"/>
      <c r="E7996" s="252">
        <f t="shared" si="1453"/>
        <v>0</v>
      </c>
      <c r="F7996" s="230">
        <f t="shared" si="1454"/>
        <v>0</v>
      </c>
      <c r="G7996" s="232"/>
      <c r="I7996" s="283"/>
    </row>
    <row r="7997" spans="1:15">
      <c r="A7997" s="748" t="str">
        <f t="shared" si="1451"/>
        <v/>
      </c>
      <c r="B7997" s="749"/>
      <c r="C7997" s="251"/>
      <c r="D7997" s="194"/>
      <c r="E7997" s="252">
        <f t="shared" si="1453"/>
        <v>0</v>
      </c>
      <c r="F7997" s="230">
        <f t="shared" si="1454"/>
        <v>0</v>
      </c>
      <c r="G7997" s="232"/>
      <c r="I7997" s="283"/>
    </row>
    <row r="7998" spans="1:15">
      <c r="A7998" s="748" t="str">
        <f t="shared" si="1451"/>
        <v/>
      </c>
      <c r="B7998" s="749"/>
      <c r="C7998" s="251" t="str">
        <f t="shared" ref="C7998" si="1455">IF(I7998=0,"",VLOOKUP(I7998,MATERIALES,3,FALSE))</f>
        <v/>
      </c>
      <c r="D7998" s="194"/>
      <c r="E7998" s="252">
        <f t="shared" si="1453"/>
        <v>0</v>
      </c>
      <c r="F7998" s="230">
        <f t="shared" si="1454"/>
        <v>0</v>
      </c>
      <c r="G7998" s="233"/>
      <c r="I7998" s="283"/>
    </row>
    <row r="7999" spans="1:15" ht="26.25" customHeight="1" thickBot="1">
      <c r="A7999" s="214"/>
      <c r="B7999" s="438"/>
      <c r="C7999" s="215"/>
      <c r="D7999" s="217"/>
      <c r="E7999" s="254"/>
      <c r="F7999" s="255" t="s">
        <v>81</v>
      </c>
      <c r="G7999" s="253">
        <f>ROUND(SUM(F7987:F7998),0)</f>
        <v>0</v>
      </c>
      <c r="I7999" s="326"/>
    </row>
    <row r="8000" spans="1:15" ht="14" thickTop="1" thickBot="1">
      <c r="A8000" s="256" t="s">
        <v>72</v>
      </c>
      <c r="B8000" s="445"/>
      <c r="C8000" s="257"/>
      <c r="D8000" s="259"/>
      <c r="E8000" s="259"/>
      <c r="F8000" s="258"/>
      <c r="G8000" s="260"/>
      <c r="I8000" s="326"/>
    </row>
    <row r="8001" spans="1:9" ht="13.5" thickTop="1">
      <c r="A8001" s="245" t="s">
        <v>57</v>
      </c>
      <c r="B8001" s="455"/>
      <c r="C8001" s="248" t="s">
        <v>71</v>
      </c>
      <c r="D8001" s="316" t="s">
        <v>75</v>
      </c>
      <c r="E8001" s="248" t="s">
        <v>98</v>
      </c>
      <c r="F8001" s="249" t="s">
        <v>79</v>
      </c>
      <c r="G8001" s="250" t="s">
        <v>70</v>
      </c>
      <c r="I8001" s="326"/>
    </row>
    <row r="8002" spans="1:9">
      <c r="A8002" s="748" t="str">
        <f>IF(I8002=0,"",VLOOKUP(I8002,EQUIPOS,2,FALSE))</f>
        <v/>
      </c>
      <c r="B8002" s="749"/>
      <c r="C8002" s="195"/>
      <c r="D8002" s="194"/>
      <c r="E8002" s="252">
        <f>IF(I8002=0,0,VLOOKUP(I8002,EQUIPOS,4,FALSE))</f>
        <v>0</v>
      </c>
      <c r="F8002" s="230">
        <f>C8002*D8002*E8002</f>
        <v>0</v>
      </c>
      <c r="G8002" s="231"/>
      <c r="I8002" s="283"/>
    </row>
    <row r="8003" spans="1:9">
      <c r="A8003" s="748" t="str">
        <f>IF(I8003=0,"",VLOOKUP(I8003,EQUIPOS,2,FALSE))</f>
        <v/>
      </c>
      <c r="B8003" s="749"/>
      <c r="C8003" s="195"/>
      <c r="D8003" s="194"/>
      <c r="E8003" s="252">
        <f>IF(I8003=0,0,VLOOKUP(I8003,EQUIPOS,4,FALSE))</f>
        <v>0</v>
      </c>
      <c r="F8003" s="230">
        <f t="shared" ref="F8003:F8006" si="1456">C8003*D8003*E8003</f>
        <v>0</v>
      </c>
      <c r="G8003" s="232"/>
      <c r="I8003" s="283"/>
    </row>
    <row r="8004" spans="1:9">
      <c r="A8004" s="748" t="str">
        <f>IF(I8004=0,"",VLOOKUP(I8004,EQUIPOS,2,FALSE))</f>
        <v/>
      </c>
      <c r="B8004" s="749"/>
      <c r="C8004" s="195"/>
      <c r="D8004" s="194"/>
      <c r="E8004" s="252">
        <f>IF(I8004=0,0,VLOOKUP(I8004,EQUIPOS,4,FALSE))</f>
        <v>0</v>
      </c>
      <c r="F8004" s="230">
        <f t="shared" si="1456"/>
        <v>0</v>
      </c>
      <c r="G8004" s="232"/>
      <c r="I8004" s="283"/>
    </row>
    <row r="8005" spans="1:9">
      <c r="A8005" s="748" t="str">
        <f>IF(I8005=0,"",VLOOKUP(I8005,EQUIPOS,2,FALSE))</f>
        <v/>
      </c>
      <c r="B8005" s="749"/>
      <c r="C8005" s="195"/>
      <c r="D8005" s="194"/>
      <c r="E8005" s="252">
        <f>IF(I8005=0,0,VLOOKUP(I8005,EQUIPOS,4,FALSE))</f>
        <v>0</v>
      </c>
      <c r="F8005" s="230">
        <f t="shared" si="1456"/>
        <v>0</v>
      </c>
      <c r="G8005" s="232"/>
      <c r="I8005" s="283"/>
    </row>
    <row r="8006" spans="1:9">
      <c r="A8006" s="748" t="str">
        <f>IF(I8006=0,"",VLOOKUP(I8006,EQUIPOS,2,FALSE))</f>
        <v/>
      </c>
      <c r="B8006" s="749"/>
      <c r="C8006" s="195"/>
      <c r="D8006" s="194"/>
      <c r="E8006" s="252">
        <f>IF(I8006=0,0,VLOOKUP(I8006,EQUIPOS,4,FALSE))</f>
        <v>0</v>
      </c>
      <c r="F8006" s="230">
        <f t="shared" si="1456"/>
        <v>0</v>
      </c>
      <c r="G8006" s="233"/>
      <c r="I8006" s="283"/>
    </row>
    <row r="8007" spans="1:9" ht="30.75" customHeight="1" thickBot="1">
      <c r="A8007" s="234"/>
      <c r="B8007" s="456"/>
      <c r="C8007" s="235"/>
      <c r="D8007" s="237"/>
      <c r="E8007" s="261"/>
      <c r="F8007" s="238" t="s">
        <v>82</v>
      </c>
      <c r="G8007" s="262">
        <f>ROUND(SUM(F8002:F8006),0)</f>
        <v>0</v>
      </c>
      <c r="I8007" s="326"/>
    </row>
    <row r="8008" spans="1:9" ht="13.5" thickTop="1">
      <c r="A8008" s="240" t="s">
        <v>73</v>
      </c>
      <c r="B8008" s="446"/>
      <c r="C8008" s="241"/>
      <c r="D8008" s="243"/>
      <c r="E8008" s="243"/>
      <c r="F8008" s="242"/>
      <c r="G8008" s="244"/>
      <c r="I8008" s="326"/>
    </row>
    <row r="8009" spans="1:9" ht="26">
      <c r="A8009" s="245" t="s">
        <v>57</v>
      </c>
      <c r="B8009" s="454" t="s">
        <v>58</v>
      </c>
      <c r="C8009" s="247" t="s">
        <v>68</v>
      </c>
      <c r="D8009" s="316" t="s">
        <v>74</v>
      </c>
      <c r="E8009" s="248" t="s">
        <v>69</v>
      </c>
      <c r="F8009" s="249" t="s">
        <v>79</v>
      </c>
      <c r="G8009" s="250" t="s">
        <v>70</v>
      </c>
      <c r="H8009" s="220"/>
      <c r="I8009" s="325"/>
    </row>
    <row r="8010" spans="1:9">
      <c r="A8010" s="263" t="str">
        <f t="shared" ref="A8010:A8021" si="1457">IF(I8010=0,"",VLOOKUP(I8010,MANOOBRA,2,FALSE))</f>
        <v/>
      </c>
      <c r="B8010" s="444" t="str">
        <f t="shared" ref="B8010:B8021" si="1458">IF(I8010=0,"",VLOOKUP(I8010,MANOOBRA,3,FALSE))</f>
        <v/>
      </c>
      <c r="C8010" s="195"/>
      <c r="D8010" s="466"/>
      <c r="E8010" s="252">
        <f t="shared" ref="E8010:E8021" si="1459">IF(I8010=0,0,VLOOKUP(I8010,MANOOBRA,4,FALSE))</f>
        <v>0</v>
      </c>
      <c r="F8010" s="230">
        <f>IF(D8010=0,0,C8010*E8010/D8010)</f>
        <v>0</v>
      </c>
      <c r="G8010" s="231"/>
      <c r="I8010" s="283"/>
    </row>
    <row r="8011" spans="1:9">
      <c r="A8011" s="263" t="str">
        <f t="shared" si="1457"/>
        <v/>
      </c>
      <c r="B8011" s="444" t="str">
        <f t="shared" si="1458"/>
        <v/>
      </c>
      <c r="C8011" s="195"/>
      <c r="D8011" s="466"/>
      <c r="E8011" s="252">
        <f t="shared" si="1459"/>
        <v>0</v>
      </c>
      <c r="F8011" s="230">
        <f t="shared" ref="F8011:F8021" si="1460">IF(D8011=0,0,C8011*E8011/D8011)</f>
        <v>0</v>
      </c>
      <c r="G8011" s="232"/>
      <c r="I8011" s="283"/>
    </row>
    <row r="8012" spans="1:9">
      <c r="A8012" s="263" t="str">
        <f t="shared" si="1457"/>
        <v/>
      </c>
      <c r="B8012" s="444" t="str">
        <f t="shared" si="1458"/>
        <v/>
      </c>
      <c r="C8012" s="195"/>
      <c r="D8012" s="309"/>
      <c r="E8012" s="252">
        <f t="shared" si="1459"/>
        <v>0</v>
      </c>
      <c r="F8012" s="230">
        <f t="shared" si="1460"/>
        <v>0</v>
      </c>
      <c r="G8012" s="232"/>
      <c r="I8012" s="283"/>
    </row>
    <row r="8013" spans="1:9">
      <c r="A8013" s="263" t="str">
        <f t="shared" si="1457"/>
        <v/>
      </c>
      <c r="B8013" s="444" t="str">
        <f t="shared" si="1458"/>
        <v/>
      </c>
      <c r="C8013" s="195"/>
      <c r="D8013" s="195"/>
      <c r="E8013" s="252">
        <f t="shared" si="1459"/>
        <v>0</v>
      </c>
      <c r="F8013" s="230">
        <f t="shared" si="1460"/>
        <v>0</v>
      </c>
      <c r="G8013" s="232"/>
      <c r="I8013" s="283"/>
    </row>
    <row r="8014" spans="1:9">
      <c r="A8014" s="263" t="str">
        <f t="shared" si="1457"/>
        <v/>
      </c>
      <c r="B8014" s="444" t="str">
        <f t="shared" si="1458"/>
        <v/>
      </c>
      <c r="C8014" s="195"/>
      <c r="D8014" s="195"/>
      <c r="E8014" s="252">
        <f t="shared" si="1459"/>
        <v>0</v>
      </c>
      <c r="F8014" s="230">
        <f t="shared" si="1460"/>
        <v>0</v>
      </c>
      <c r="G8014" s="232"/>
      <c r="I8014" s="283"/>
    </row>
    <row r="8015" spans="1:9">
      <c r="A8015" s="263" t="str">
        <f t="shared" si="1457"/>
        <v/>
      </c>
      <c r="B8015" s="444" t="str">
        <f t="shared" si="1458"/>
        <v/>
      </c>
      <c r="C8015" s="195"/>
      <c r="D8015" s="195"/>
      <c r="E8015" s="252">
        <f t="shared" si="1459"/>
        <v>0</v>
      </c>
      <c r="F8015" s="230">
        <f t="shared" si="1460"/>
        <v>0</v>
      </c>
      <c r="G8015" s="232"/>
      <c r="I8015" s="283"/>
    </row>
    <row r="8016" spans="1:9">
      <c r="A8016" s="263" t="str">
        <f t="shared" si="1457"/>
        <v/>
      </c>
      <c r="B8016" s="444" t="str">
        <f t="shared" si="1458"/>
        <v/>
      </c>
      <c r="C8016" s="195"/>
      <c r="D8016" s="195"/>
      <c r="E8016" s="252">
        <f t="shared" si="1459"/>
        <v>0</v>
      </c>
      <c r="F8016" s="230">
        <f t="shared" si="1460"/>
        <v>0</v>
      </c>
      <c r="G8016" s="232"/>
      <c r="I8016" s="283"/>
    </row>
    <row r="8017" spans="1:16">
      <c r="A8017" s="263" t="str">
        <f t="shared" si="1457"/>
        <v/>
      </c>
      <c r="B8017" s="444" t="str">
        <f t="shared" si="1458"/>
        <v/>
      </c>
      <c r="C8017" s="195"/>
      <c r="D8017" s="195"/>
      <c r="E8017" s="252">
        <f t="shared" si="1459"/>
        <v>0</v>
      </c>
      <c r="F8017" s="230">
        <f t="shared" si="1460"/>
        <v>0</v>
      </c>
      <c r="G8017" s="232"/>
      <c r="I8017" s="283"/>
    </row>
    <row r="8018" spans="1:16">
      <c r="A8018" s="263" t="str">
        <f t="shared" si="1457"/>
        <v/>
      </c>
      <c r="B8018" s="444" t="str">
        <f t="shared" si="1458"/>
        <v/>
      </c>
      <c r="C8018" s="195"/>
      <c r="D8018" s="195"/>
      <c r="E8018" s="252">
        <f t="shared" si="1459"/>
        <v>0</v>
      </c>
      <c r="F8018" s="230">
        <f t="shared" si="1460"/>
        <v>0</v>
      </c>
      <c r="G8018" s="232"/>
      <c r="I8018" s="283"/>
    </row>
    <row r="8019" spans="1:16">
      <c r="A8019" s="263" t="str">
        <f t="shared" si="1457"/>
        <v/>
      </c>
      <c r="B8019" s="444" t="str">
        <f t="shared" si="1458"/>
        <v/>
      </c>
      <c r="C8019" s="195"/>
      <c r="D8019" s="195"/>
      <c r="E8019" s="252">
        <f t="shared" si="1459"/>
        <v>0</v>
      </c>
      <c r="F8019" s="230">
        <f t="shared" si="1460"/>
        <v>0</v>
      </c>
      <c r="G8019" s="232"/>
      <c r="I8019" s="283"/>
    </row>
    <row r="8020" spans="1:16">
      <c r="A8020" s="263" t="str">
        <f t="shared" si="1457"/>
        <v/>
      </c>
      <c r="B8020" s="444" t="str">
        <f t="shared" si="1458"/>
        <v/>
      </c>
      <c r="C8020" s="195"/>
      <c r="D8020" s="195"/>
      <c r="E8020" s="252">
        <f t="shared" si="1459"/>
        <v>0</v>
      </c>
      <c r="F8020" s="230">
        <f t="shared" si="1460"/>
        <v>0</v>
      </c>
      <c r="G8020" s="232"/>
      <c r="I8020" s="283"/>
    </row>
    <row r="8021" spans="1:16">
      <c r="A8021" s="263" t="str">
        <f t="shared" si="1457"/>
        <v/>
      </c>
      <c r="B8021" s="444" t="str">
        <f t="shared" si="1458"/>
        <v/>
      </c>
      <c r="C8021" s="195"/>
      <c r="D8021" s="195"/>
      <c r="E8021" s="252">
        <f t="shared" si="1459"/>
        <v>0</v>
      </c>
      <c r="F8021" s="230">
        <f t="shared" si="1460"/>
        <v>0</v>
      </c>
      <c r="G8021" s="233"/>
      <c r="I8021" s="283"/>
    </row>
    <row r="8022" spans="1:16" ht="31.5" customHeight="1" thickBot="1">
      <c r="A8022" s="234"/>
      <c r="B8022" s="456"/>
      <c r="C8022" s="235"/>
      <c r="D8022" s="237"/>
      <c r="E8022" s="237"/>
      <c r="F8022" s="238" t="s">
        <v>83</v>
      </c>
      <c r="G8022" s="262">
        <f>ROUND(SUM(F8010:F8021),0)</f>
        <v>0</v>
      </c>
      <c r="I8022" s="326"/>
    </row>
    <row r="8023" spans="1:16" ht="13.5" thickTop="1">
      <c r="A8023" s="186" t="s">
        <v>76</v>
      </c>
      <c r="B8023" s="446"/>
      <c r="C8023" s="241"/>
      <c r="D8023" s="243"/>
      <c r="E8023" s="243"/>
      <c r="F8023" s="242"/>
      <c r="G8023" s="244"/>
      <c r="I8023" s="326"/>
    </row>
    <row r="8024" spans="1:16">
      <c r="A8024" s="245" t="s">
        <v>57</v>
      </c>
      <c r="B8024" s="455"/>
      <c r="C8024" s="246"/>
      <c r="D8024" s="317"/>
      <c r="E8024" s="248" t="s">
        <v>77</v>
      </c>
      <c r="F8024" s="249" t="s">
        <v>78</v>
      </c>
      <c r="G8024" s="264" t="s">
        <v>77</v>
      </c>
      <c r="H8024" s="220"/>
      <c r="I8024" s="325"/>
    </row>
    <row r="8025" spans="1:16">
      <c r="A8025" s="185" t="s">
        <v>87</v>
      </c>
      <c r="B8025" s="453"/>
      <c r="C8025" s="265"/>
      <c r="D8025" s="318"/>
      <c r="E8025" s="229">
        <f>ROUND(SUM(G7984,G7999,G8007,G8022),2)</f>
        <v>0</v>
      </c>
      <c r="F8025" s="266">
        <f>A</f>
        <v>0</v>
      </c>
      <c r="G8025" s="267">
        <f>E8025*F8025</f>
        <v>0</v>
      </c>
      <c r="I8025" s="326"/>
    </row>
    <row r="8026" spans="1:16">
      <c r="A8026" s="185" t="s">
        <v>85</v>
      </c>
      <c r="B8026" s="453"/>
      <c r="C8026" s="265"/>
      <c r="D8026" s="318"/>
      <c r="E8026" s="229">
        <f>SUM(G7984,G7999,G8007,G8022)</f>
        <v>0</v>
      </c>
      <c r="F8026" s="266">
        <f>I</f>
        <v>0</v>
      </c>
      <c r="G8026" s="267">
        <f>E8026*F8026</f>
        <v>0</v>
      </c>
      <c r="I8026" s="326"/>
    </row>
    <row r="8027" spans="1:16">
      <c r="A8027" s="185" t="s">
        <v>86</v>
      </c>
      <c r="B8027" s="453"/>
      <c r="C8027" s="265"/>
      <c r="D8027" s="318"/>
      <c r="E8027" s="229">
        <f>SUM(G7984,G7999,G8007,G8022)</f>
        <v>0</v>
      </c>
      <c r="F8027" s="266">
        <f>U</f>
        <v>0</v>
      </c>
      <c r="G8027" s="267">
        <f>E8027*F8027</f>
        <v>0</v>
      </c>
      <c r="I8027" s="326"/>
    </row>
    <row r="8028" spans="1:16" ht="33" customHeight="1" thickBot="1">
      <c r="A8028" s="234"/>
      <c r="B8028" s="456"/>
      <c r="C8028" s="235"/>
      <c r="D8028" s="237"/>
      <c r="E8028" s="237"/>
      <c r="F8028" s="268" t="s">
        <v>84</v>
      </c>
      <c r="G8028" s="262">
        <f>SUM(G8025:G8027)</f>
        <v>0</v>
      </c>
      <c r="I8028" s="326"/>
      <c r="J8028" s="295"/>
      <c r="K8028" s="296"/>
      <c r="L8028" s="296"/>
      <c r="M8028" s="296"/>
      <c r="N8028" s="296"/>
      <c r="O8028" s="296"/>
    </row>
    <row r="8029" spans="1:16" s="211" customFormat="1" ht="14" thickTop="1" thickBot="1">
      <c r="A8029" s="269"/>
      <c r="B8029" s="443"/>
      <c r="C8029" s="270"/>
      <c r="D8029" s="319"/>
      <c r="E8029" s="271" t="s">
        <v>89</v>
      </c>
      <c r="F8029" s="272"/>
      <c r="G8029" s="273">
        <f>ROUND(SUM(G7984,G7999,G8007,G8022,G8028),0)</f>
        <v>0</v>
      </c>
      <c r="I8029" s="327"/>
      <c r="J8029" s="212">
        <f>B7968</f>
        <v>20.6</v>
      </c>
      <c r="K8029" s="274">
        <f>E8025</f>
        <v>0</v>
      </c>
      <c r="L8029" s="294">
        <f>G8025</f>
        <v>0</v>
      </c>
      <c r="M8029" s="294">
        <f>G8026</f>
        <v>0</v>
      </c>
      <c r="N8029" s="294">
        <f>G8027</f>
        <v>0</v>
      </c>
      <c r="O8029" s="299">
        <f>SUM(K8029:N8029)</f>
        <v>0</v>
      </c>
      <c r="P8029" s="294"/>
    </row>
    <row r="8030" spans="1:16" ht="13.5" thickTop="1">
      <c r="A8030" s="275" t="s">
        <v>97</v>
      </c>
      <c r="B8030" s="438"/>
      <c r="C8030" s="215"/>
      <c r="D8030" s="217"/>
      <c r="E8030" s="217"/>
      <c r="F8030" s="216"/>
      <c r="G8030" s="219"/>
      <c r="I8030" s="326"/>
      <c r="P8030" s="294"/>
    </row>
    <row r="8031" spans="1:16">
      <c r="A8031" s="275"/>
      <c r="B8031" s="452"/>
      <c r="C8031" s="276"/>
      <c r="D8031" s="320"/>
      <c r="E8031" s="217"/>
      <c r="F8031" s="216"/>
      <c r="G8031" s="277">
        <f ca="1">TODAY()</f>
        <v>44839</v>
      </c>
      <c r="I8031" s="326"/>
      <c r="P8031" s="294"/>
    </row>
    <row r="8032" spans="1:16">
      <c r="A8032" s="275"/>
      <c r="B8032" s="438"/>
      <c r="C8032" s="215"/>
      <c r="D8032" s="217"/>
      <c r="E8032" s="217"/>
      <c r="F8032" s="216"/>
      <c r="G8032" s="277"/>
      <c r="I8032" s="477"/>
      <c r="P8032" s="294"/>
    </row>
    <row r="8033" spans="1:15" s="199" customFormat="1">
      <c r="A8033" s="196" t="s">
        <v>109</v>
      </c>
      <c r="B8033" s="458"/>
      <c r="C8033" s="196"/>
      <c r="D8033" s="198"/>
      <c r="E8033" s="198"/>
      <c r="F8033" s="197"/>
      <c r="G8033" s="197"/>
      <c r="I8033" s="321"/>
      <c r="J8033" s="200"/>
      <c r="O8033" s="297"/>
    </row>
    <row r="8034" spans="1:15" s="199" customFormat="1">
      <c r="A8034" s="196" t="str">
        <f>CONCATENATE('Prestaciones y AIU'!A7563," ANALISIS DE PRECIOS UNITARIOS")</f>
        <v xml:space="preserve"> ANALISIS DE PRECIOS UNITARIOS</v>
      </c>
      <c r="B8034" s="458"/>
      <c r="C8034" s="196"/>
      <c r="D8034" s="198"/>
      <c r="E8034" s="198"/>
      <c r="F8034" s="197"/>
      <c r="G8034" s="197"/>
      <c r="I8034" s="321"/>
      <c r="J8034" s="200"/>
      <c r="O8034" s="297"/>
    </row>
    <row r="8035" spans="1:15" s="199" customFormat="1">
      <c r="A8035" s="196" t="str">
        <f>Objeto_LIC</f>
        <v>OPTIMIZACION DEL SISTEMA DE ABASTECIMIENTO (ADUCCION, PRETRATAMIENTO Y CONDUCCION) DEL MUNICPIO DE TAME, DEPARTAMENTO DE ARAUCA</v>
      </c>
      <c r="B8035" s="458"/>
      <c r="C8035" s="196"/>
      <c r="D8035" s="198"/>
      <c r="E8035" s="198"/>
      <c r="F8035" s="197"/>
      <c r="G8035" s="197"/>
      <c r="I8035" s="321"/>
      <c r="J8035" s="200"/>
      <c r="O8035" s="297"/>
    </row>
    <row r="8036" spans="1:15" s="199" customFormat="1">
      <c r="A8036" s="196"/>
      <c r="B8036" s="458"/>
      <c r="C8036" s="196"/>
      <c r="D8036" s="198"/>
      <c r="E8036" s="198"/>
      <c r="F8036" s="197"/>
      <c r="G8036" s="197"/>
      <c r="I8036" s="321"/>
      <c r="J8036" s="200"/>
      <c r="O8036" s="297"/>
    </row>
    <row r="8037" spans="1:15" ht="13.5" thickBot="1">
      <c r="A8037" s="201"/>
      <c r="B8037" s="448"/>
      <c r="C8037" s="201"/>
      <c r="D8037" s="203"/>
      <c r="E8037" s="203"/>
      <c r="F8037" s="202"/>
      <c r="G8037" s="202"/>
    </row>
    <row r="8038" spans="1:15" s="211" customFormat="1" ht="13.5" thickTop="1">
      <c r="A8038" s="206"/>
      <c r="B8038" s="457"/>
      <c r="C8038" s="207"/>
      <c r="D8038" s="209"/>
      <c r="E8038" s="209"/>
      <c r="F8038" s="208"/>
      <c r="G8038" s="210" t="s">
        <v>110</v>
      </c>
      <c r="I8038" s="323"/>
      <c r="J8038" s="212"/>
      <c r="O8038" s="297"/>
    </row>
    <row r="8039" spans="1:15" ht="12.75" customHeight="1">
      <c r="A8039" s="213" t="s">
        <v>62</v>
      </c>
      <c r="B8039" s="750">
        <f>Proponente</f>
        <v>0</v>
      </c>
      <c r="C8039" s="750"/>
      <c r="D8039" s="750"/>
      <c r="E8039" s="750"/>
      <c r="F8039" s="750"/>
      <c r="G8039" s="751"/>
    </row>
    <row r="8040" spans="1:15" ht="12.75" customHeight="1">
      <c r="A8040" s="213" t="s">
        <v>63</v>
      </c>
      <c r="B8040" s="470">
        <v>20.7</v>
      </c>
      <c r="C8040" s="750" t="e">
        <f>VLOOKUP(B8040,Presupuesto!$A$4:$B$106,2,FALSE)</f>
        <v>#N/A</v>
      </c>
      <c r="D8040" s="750"/>
      <c r="E8040" s="750"/>
      <c r="F8040" s="750"/>
      <c r="G8040" s="751"/>
    </row>
    <row r="8041" spans="1:15">
      <c r="A8041" s="214"/>
      <c r="B8041" s="438"/>
      <c r="C8041" s="215"/>
      <c r="D8041" s="217"/>
      <c r="E8041" s="217"/>
      <c r="F8041" s="218" t="s">
        <v>88</v>
      </c>
      <c r="G8041" s="750" t="str">
        <f ca="1">LOOKUP('U-P1'!B8040,Presupuesto!$1:$1048576,Presupuesto!$C$1:$C$105)</f>
        <v>ML</v>
      </c>
      <c r="H8041" s="750"/>
      <c r="I8041" s="750"/>
      <c r="J8041" s="750"/>
      <c r="K8041" s="751"/>
    </row>
    <row r="8042" spans="1:15" ht="13.5" thickBot="1">
      <c r="A8042" s="213" t="s">
        <v>64</v>
      </c>
      <c r="B8042" s="438"/>
      <c r="C8042" s="215"/>
      <c r="D8042" s="217"/>
      <c r="E8042" s="217"/>
      <c r="F8042" s="216"/>
      <c r="G8042" s="219"/>
      <c r="I8042" s="324"/>
      <c r="J8042" s="295"/>
      <c r="K8042" s="296"/>
      <c r="L8042" s="296"/>
      <c r="M8042" s="296"/>
      <c r="N8042" s="296"/>
      <c r="O8042" s="296"/>
    </row>
    <row r="8043" spans="1:15" s="220" customFormat="1" ht="13.5" thickTop="1">
      <c r="A8043" s="221" t="s">
        <v>57</v>
      </c>
      <c r="B8043" s="447" t="s">
        <v>65</v>
      </c>
      <c r="C8043" s="222" t="s">
        <v>66</v>
      </c>
      <c r="D8043" s="223" t="s">
        <v>74</v>
      </c>
      <c r="E8043" s="224" t="s">
        <v>100</v>
      </c>
      <c r="F8043" s="224" t="s">
        <v>79</v>
      </c>
      <c r="G8043" s="225" t="s">
        <v>70</v>
      </c>
      <c r="I8043" s="325"/>
      <c r="J8043" s="226"/>
      <c r="O8043" s="296"/>
    </row>
    <row r="8044" spans="1:15">
      <c r="A8044" s="227" t="str">
        <f t="shared" ref="A8044:A8055" si="1461">IF(I8044=0,"-",VLOOKUP(I8044,EQUIPOS,2,FALSE))</f>
        <v>-</v>
      </c>
      <c r="B8044" s="228"/>
      <c r="C8044" s="228"/>
      <c r="D8044" s="194"/>
      <c r="E8044" s="229">
        <f t="shared" ref="E8044:E8055" si="1462">IF(I8044=0,0,VLOOKUP(I8044,EQUIPOS,4,FALSE))</f>
        <v>0</v>
      </c>
      <c r="F8044" s="230">
        <f t="shared" ref="F8044:F8055" si="1463">IF(D8044=0,0,E8044/D8044)</f>
        <v>0</v>
      </c>
      <c r="G8044" s="231"/>
      <c r="I8044" s="283"/>
    </row>
    <row r="8045" spans="1:15">
      <c r="A8045" s="227" t="str">
        <f t="shared" si="1461"/>
        <v>-</v>
      </c>
      <c r="B8045" s="228"/>
      <c r="C8045" s="228"/>
      <c r="D8045" s="194"/>
      <c r="E8045" s="229">
        <f t="shared" si="1462"/>
        <v>0</v>
      </c>
      <c r="F8045" s="230">
        <f t="shared" si="1463"/>
        <v>0</v>
      </c>
      <c r="G8045" s="232"/>
      <c r="I8045" s="283"/>
    </row>
    <row r="8046" spans="1:15">
      <c r="A8046" s="227" t="str">
        <f t="shared" si="1461"/>
        <v>-</v>
      </c>
      <c r="B8046" s="228"/>
      <c r="C8046" s="228"/>
      <c r="D8046" s="194"/>
      <c r="E8046" s="229">
        <f t="shared" si="1462"/>
        <v>0</v>
      </c>
      <c r="F8046" s="230">
        <f t="shared" si="1463"/>
        <v>0</v>
      </c>
      <c r="G8046" s="232"/>
      <c r="I8046" s="283"/>
    </row>
    <row r="8047" spans="1:15">
      <c r="A8047" s="227" t="str">
        <f t="shared" si="1461"/>
        <v>-</v>
      </c>
      <c r="B8047" s="228"/>
      <c r="C8047" s="228"/>
      <c r="D8047" s="194"/>
      <c r="E8047" s="229">
        <f t="shared" si="1462"/>
        <v>0</v>
      </c>
      <c r="F8047" s="230">
        <f t="shared" si="1463"/>
        <v>0</v>
      </c>
      <c r="G8047" s="232"/>
      <c r="I8047" s="283"/>
    </row>
    <row r="8048" spans="1:15">
      <c r="A8048" s="227" t="str">
        <f t="shared" si="1461"/>
        <v>-</v>
      </c>
      <c r="B8048" s="228"/>
      <c r="C8048" s="228"/>
      <c r="D8048" s="194"/>
      <c r="E8048" s="229">
        <f t="shared" si="1462"/>
        <v>0</v>
      </c>
      <c r="F8048" s="230">
        <f t="shared" si="1463"/>
        <v>0</v>
      </c>
      <c r="G8048" s="232"/>
      <c r="I8048" s="283"/>
    </row>
    <row r="8049" spans="1:15">
      <c r="A8049" s="227" t="str">
        <f t="shared" si="1461"/>
        <v>-</v>
      </c>
      <c r="B8049" s="228"/>
      <c r="C8049" s="228"/>
      <c r="D8049" s="194"/>
      <c r="E8049" s="229">
        <f t="shared" si="1462"/>
        <v>0</v>
      </c>
      <c r="F8049" s="230">
        <f t="shared" si="1463"/>
        <v>0</v>
      </c>
      <c r="G8049" s="232"/>
      <c r="I8049" s="283"/>
    </row>
    <row r="8050" spans="1:15">
      <c r="A8050" s="227" t="str">
        <f t="shared" si="1461"/>
        <v>-</v>
      </c>
      <c r="B8050" s="228"/>
      <c r="C8050" s="228"/>
      <c r="D8050" s="194"/>
      <c r="E8050" s="229">
        <f t="shared" si="1462"/>
        <v>0</v>
      </c>
      <c r="F8050" s="230">
        <f t="shared" si="1463"/>
        <v>0</v>
      </c>
      <c r="G8050" s="232"/>
      <c r="I8050" s="283"/>
    </row>
    <row r="8051" spans="1:15">
      <c r="A8051" s="227" t="str">
        <f t="shared" si="1461"/>
        <v>-</v>
      </c>
      <c r="B8051" s="228"/>
      <c r="C8051" s="228"/>
      <c r="D8051" s="194"/>
      <c r="E8051" s="229">
        <f t="shared" si="1462"/>
        <v>0</v>
      </c>
      <c r="F8051" s="230">
        <f t="shared" si="1463"/>
        <v>0</v>
      </c>
      <c r="G8051" s="232"/>
      <c r="I8051" s="283"/>
    </row>
    <row r="8052" spans="1:15">
      <c r="A8052" s="227" t="str">
        <f t="shared" si="1461"/>
        <v>-</v>
      </c>
      <c r="B8052" s="228"/>
      <c r="C8052" s="228"/>
      <c r="D8052" s="194"/>
      <c r="E8052" s="229">
        <f t="shared" si="1462"/>
        <v>0</v>
      </c>
      <c r="F8052" s="230">
        <f t="shared" si="1463"/>
        <v>0</v>
      </c>
      <c r="G8052" s="232"/>
      <c r="I8052" s="283"/>
    </row>
    <row r="8053" spans="1:15">
      <c r="A8053" s="227" t="str">
        <f t="shared" si="1461"/>
        <v>-</v>
      </c>
      <c r="B8053" s="228"/>
      <c r="C8053" s="228"/>
      <c r="D8053" s="194"/>
      <c r="E8053" s="229">
        <f t="shared" si="1462"/>
        <v>0</v>
      </c>
      <c r="F8053" s="230">
        <f t="shared" si="1463"/>
        <v>0</v>
      </c>
      <c r="G8053" s="232"/>
      <c r="I8053" s="283"/>
    </row>
    <row r="8054" spans="1:15">
      <c r="A8054" s="227" t="str">
        <f t="shared" si="1461"/>
        <v>-</v>
      </c>
      <c r="B8054" s="228"/>
      <c r="C8054" s="228"/>
      <c r="D8054" s="194"/>
      <c r="E8054" s="229">
        <f t="shared" si="1462"/>
        <v>0</v>
      </c>
      <c r="F8054" s="230">
        <f t="shared" si="1463"/>
        <v>0</v>
      </c>
      <c r="G8054" s="232"/>
      <c r="I8054" s="283"/>
    </row>
    <row r="8055" spans="1:15">
      <c r="A8055" s="227" t="str">
        <f t="shared" si="1461"/>
        <v>-</v>
      </c>
      <c r="B8055" s="228"/>
      <c r="C8055" s="228"/>
      <c r="D8055" s="194"/>
      <c r="E8055" s="229">
        <f t="shared" si="1462"/>
        <v>0</v>
      </c>
      <c r="F8055" s="230">
        <f t="shared" si="1463"/>
        <v>0</v>
      </c>
      <c r="G8055" s="232"/>
      <c r="I8055" s="283"/>
    </row>
    <row r="8056" spans="1:15" ht="13.5" thickBot="1">
      <c r="A8056" s="234"/>
      <c r="B8056" s="456"/>
      <c r="C8056" s="235"/>
      <c r="D8056" s="237"/>
      <c r="E8056" s="237"/>
      <c r="F8056" s="238" t="s">
        <v>80</v>
      </c>
      <c r="G8056" s="239">
        <f>SUM(F8044:F8055)</f>
        <v>0</v>
      </c>
      <c r="I8056" s="326"/>
    </row>
    <row r="8057" spans="1:15" ht="13.5" thickTop="1">
      <c r="A8057" s="240" t="s">
        <v>67</v>
      </c>
      <c r="B8057" s="446"/>
      <c r="C8057" s="241"/>
      <c r="D8057" s="243"/>
      <c r="E8057" s="243"/>
      <c r="F8057" s="242"/>
      <c r="G8057" s="244"/>
      <c r="I8057" s="326"/>
    </row>
    <row r="8058" spans="1:15" s="220" customFormat="1" ht="26">
      <c r="A8058" s="245" t="s">
        <v>57</v>
      </c>
      <c r="B8058" s="455"/>
      <c r="C8058" s="247" t="s">
        <v>58</v>
      </c>
      <c r="D8058" s="316" t="s">
        <v>68</v>
      </c>
      <c r="E8058" s="248" t="s">
        <v>69</v>
      </c>
      <c r="F8058" s="249" t="s">
        <v>79</v>
      </c>
      <c r="G8058" s="250" t="s">
        <v>70</v>
      </c>
      <c r="I8058" s="325"/>
      <c r="J8058" s="226"/>
      <c r="O8058" s="296"/>
    </row>
    <row r="8059" spans="1:15">
      <c r="A8059" s="754" t="str">
        <f t="shared" ref="A8059:A8070" si="1464">IF(I8059=0,"",VLOOKUP(I8059,MATERIALES,2,FALSE))</f>
        <v/>
      </c>
      <c r="B8059" s="749"/>
      <c r="C8059" s="251" t="str">
        <f t="shared" ref="C8059:C8067" si="1465">IF(I8059=0,"",VLOOKUP(I8059,MATERIALES,3,FALSE))</f>
        <v/>
      </c>
      <c r="D8059" s="194"/>
      <c r="E8059" s="252">
        <f t="shared" ref="E8059:E8070" si="1466">IF(I8059=0,0,VLOOKUP(I8059,MATERIALES,4,FALSE))</f>
        <v>0</v>
      </c>
      <c r="F8059" s="230">
        <f>D8059*E8059</f>
        <v>0</v>
      </c>
      <c r="G8059" s="231"/>
      <c r="I8059" s="283"/>
    </row>
    <row r="8060" spans="1:15">
      <c r="A8060" s="754" t="str">
        <f t="shared" si="1464"/>
        <v/>
      </c>
      <c r="B8060" s="749"/>
      <c r="C8060" s="251" t="str">
        <f t="shared" si="1465"/>
        <v/>
      </c>
      <c r="D8060" s="194"/>
      <c r="E8060" s="252">
        <f t="shared" si="1466"/>
        <v>0</v>
      </c>
      <c r="F8060" s="230">
        <f t="shared" ref="F8060:F8070" si="1467">D8060*E8060</f>
        <v>0</v>
      </c>
      <c r="G8060" s="232"/>
      <c r="I8060" s="283"/>
    </row>
    <row r="8061" spans="1:15">
      <c r="A8061" s="754" t="str">
        <f t="shared" si="1464"/>
        <v/>
      </c>
      <c r="B8061" s="749"/>
      <c r="C8061" s="251" t="str">
        <f t="shared" si="1465"/>
        <v/>
      </c>
      <c r="D8061" s="194"/>
      <c r="E8061" s="252">
        <f t="shared" si="1466"/>
        <v>0</v>
      </c>
      <c r="F8061" s="230">
        <f t="shared" si="1467"/>
        <v>0</v>
      </c>
      <c r="G8061" s="232"/>
      <c r="I8061" s="283"/>
    </row>
    <row r="8062" spans="1:15">
      <c r="A8062" s="754" t="str">
        <f t="shared" si="1464"/>
        <v/>
      </c>
      <c r="B8062" s="749"/>
      <c r="C8062" s="251" t="str">
        <f t="shared" si="1465"/>
        <v/>
      </c>
      <c r="D8062" s="194"/>
      <c r="E8062" s="252">
        <f t="shared" si="1466"/>
        <v>0</v>
      </c>
      <c r="F8062" s="230">
        <f t="shared" si="1467"/>
        <v>0</v>
      </c>
      <c r="G8062" s="232"/>
      <c r="I8062" s="283"/>
    </row>
    <row r="8063" spans="1:15" ht="12.75" customHeight="1">
      <c r="A8063" s="754" t="str">
        <f t="shared" si="1464"/>
        <v/>
      </c>
      <c r="B8063" s="749"/>
      <c r="C8063" s="251" t="str">
        <f t="shared" si="1465"/>
        <v/>
      </c>
      <c r="D8063" s="194"/>
      <c r="E8063" s="252">
        <f t="shared" si="1466"/>
        <v>0</v>
      </c>
      <c r="F8063" s="230">
        <f t="shared" si="1467"/>
        <v>0</v>
      </c>
      <c r="G8063" s="232"/>
      <c r="I8063" s="283"/>
    </row>
    <row r="8064" spans="1:15" ht="12.75" customHeight="1">
      <c r="A8064" s="754" t="str">
        <f t="shared" si="1464"/>
        <v/>
      </c>
      <c r="B8064" s="749"/>
      <c r="C8064" s="251" t="str">
        <f t="shared" si="1465"/>
        <v/>
      </c>
      <c r="D8064" s="194"/>
      <c r="E8064" s="252">
        <f t="shared" si="1466"/>
        <v>0</v>
      </c>
      <c r="F8064" s="230">
        <f t="shared" si="1467"/>
        <v>0</v>
      </c>
      <c r="G8064" s="232"/>
      <c r="I8064" s="283"/>
    </row>
    <row r="8065" spans="1:9">
      <c r="A8065" s="754" t="str">
        <f t="shared" si="1464"/>
        <v/>
      </c>
      <c r="B8065" s="749"/>
      <c r="C8065" s="251" t="str">
        <f t="shared" si="1465"/>
        <v/>
      </c>
      <c r="D8065" s="194"/>
      <c r="E8065" s="252">
        <f t="shared" si="1466"/>
        <v>0</v>
      </c>
      <c r="F8065" s="230">
        <f t="shared" si="1467"/>
        <v>0</v>
      </c>
      <c r="G8065" s="232"/>
      <c r="I8065" s="283"/>
    </row>
    <row r="8066" spans="1:9">
      <c r="A8066" s="754" t="str">
        <f t="shared" si="1464"/>
        <v/>
      </c>
      <c r="B8066" s="749"/>
      <c r="C8066" s="251" t="str">
        <f t="shared" si="1465"/>
        <v/>
      </c>
      <c r="D8066" s="194"/>
      <c r="E8066" s="252">
        <f t="shared" si="1466"/>
        <v>0</v>
      </c>
      <c r="F8066" s="230">
        <f t="shared" si="1467"/>
        <v>0</v>
      </c>
      <c r="G8066" s="253"/>
      <c r="I8066" s="283"/>
    </row>
    <row r="8067" spans="1:9">
      <c r="A8067" s="754" t="str">
        <f t="shared" si="1464"/>
        <v/>
      </c>
      <c r="B8067" s="749"/>
      <c r="C8067" s="251" t="str">
        <f t="shared" si="1465"/>
        <v/>
      </c>
      <c r="D8067" s="194"/>
      <c r="E8067" s="252">
        <f t="shared" si="1466"/>
        <v>0</v>
      </c>
      <c r="F8067" s="230">
        <f t="shared" si="1467"/>
        <v>0</v>
      </c>
      <c r="G8067" s="232"/>
      <c r="I8067" s="283"/>
    </row>
    <row r="8068" spans="1:9">
      <c r="A8068" s="754" t="str">
        <f t="shared" si="1464"/>
        <v/>
      </c>
      <c r="B8068" s="749"/>
      <c r="C8068" s="251"/>
      <c r="D8068" s="194"/>
      <c r="E8068" s="252">
        <f t="shared" si="1466"/>
        <v>0</v>
      </c>
      <c r="F8068" s="230">
        <f t="shared" si="1467"/>
        <v>0</v>
      </c>
      <c r="G8068" s="232"/>
      <c r="I8068" s="283"/>
    </row>
    <row r="8069" spans="1:9">
      <c r="A8069" s="754" t="str">
        <f t="shared" si="1464"/>
        <v/>
      </c>
      <c r="B8069" s="749"/>
      <c r="C8069" s="251"/>
      <c r="D8069" s="194"/>
      <c r="E8069" s="252">
        <f t="shared" si="1466"/>
        <v>0</v>
      </c>
      <c r="F8069" s="230">
        <f t="shared" si="1467"/>
        <v>0</v>
      </c>
      <c r="G8069" s="232"/>
      <c r="I8069" s="283"/>
    </row>
    <row r="8070" spans="1:9">
      <c r="A8070" s="754" t="str">
        <f t="shared" si="1464"/>
        <v/>
      </c>
      <c r="B8070" s="749"/>
      <c r="C8070" s="251" t="str">
        <f t="shared" ref="C8070" si="1468">IF(I8070=0,"",VLOOKUP(I8070,MATERIALES,3,FALSE))</f>
        <v/>
      </c>
      <c r="D8070" s="194"/>
      <c r="E8070" s="252">
        <f t="shared" si="1466"/>
        <v>0</v>
      </c>
      <c r="F8070" s="230">
        <f t="shared" si="1467"/>
        <v>0</v>
      </c>
      <c r="G8070" s="233"/>
      <c r="I8070" s="283"/>
    </row>
    <row r="8071" spans="1:9" ht="26.25" customHeight="1" thickBot="1">
      <c r="A8071" s="214"/>
      <c r="B8071" s="438"/>
      <c r="C8071" s="215"/>
      <c r="D8071" s="217"/>
      <c r="E8071" s="254"/>
      <c r="F8071" s="255" t="s">
        <v>81</v>
      </c>
      <c r="G8071" s="253">
        <f>ROUND(SUM(F8059:F8070),0)</f>
        <v>0</v>
      </c>
      <c r="I8071" s="326"/>
    </row>
    <row r="8072" spans="1:9" ht="14" thickTop="1" thickBot="1">
      <c r="A8072" s="256" t="s">
        <v>72</v>
      </c>
      <c r="B8072" s="445"/>
      <c r="C8072" s="257"/>
      <c r="D8072" s="259"/>
      <c r="E8072" s="259"/>
      <c r="F8072" s="258"/>
      <c r="G8072" s="260"/>
      <c r="I8072" s="326"/>
    </row>
    <row r="8073" spans="1:9" ht="13.5" thickTop="1">
      <c r="A8073" s="245" t="s">
        <v>57</v>
      </c>
      <c r="B8073" s="455"/>
      <c r="C8073" s="248" t="s">
        <v>71</v>
      </c>
      <c r="D8073" s="316" t="s">
        <v>75</v>
      </c>
      <c r="E8073" s="248" t="s">
        <v>98</v>
      </c>
      <c r="F8073" s="249" t="s">
        <v>79</v>
      </c>
      <c r="G8073" s="250" t="s">
        <v>70</v>
      </c>
      <c r="I8073" s="326"/>
    </row>
    <row r="8074" spans="1:9" ht="12.75" customHeight="1">
      <c r="A8074" s="754" t="str">
        <f>IF(I8074=0,"",VLOOKUP(I8074,EQUIPOS,2,FALSE))</f>
        <v/>
      </c>
      <c r="B8074" s="749"/>
      <c r="C8074" s="195"/>
      <c r="D8074" s="194"/>
      <c r="E8074" s="252">
        <f>IF(I8074=0,0,VLOOKUP(I8074,EQUIPOS,4,FALSE))</f>
        <v>0</v>
      </c>
      <c r="F8074" s="230">
        <f>C8074*D8074*E8074</f>
        <v>0</v>
      </c>
      <c r="G8074" s="231"/>
      <c r="I8074" s="283"/>
    </row>
    <row r="8075" spans="1:9">
      <c r="A8075" s="754" t="str">
        <f>IF(I8075=0,"",VLOOKUP(I8075,EQUIPOS,2,FALSE))</f>
        <v/>
      </c>
      <c r="B8075" s="749"/>
      <c r="C8075" s="195"/>
      <c r="D8075" s="194"/>
      <c r="E8075" s="252">
        <f>IF(I8075=0,0,VLOOKUP(I8075,EQUIPOS,4,FALSE))</f>
        <v>0</v>
      </c>
      <c r="F8075" s="230">
        <f t="shared" ref="F8075:F8078" si="1469">C8075*D8075*E8075</f>
        <v>0</v>
      </c>
      <c r="G8075" s="232"/>
      <c r="I8075" s="283"/>
    </row>
    <row r="8076" spans="1:9">
      <c r="A8076" s="754" t="str">
        <f>IF(I8076=0,"",VLOOKUP(I8076,EQUIPOS,2,FALSE))</f>
        <v/>
      </c>
      <c r="B8076" s="749"/>
      <c r="C8076" s="195"/>
      <c r="D8076" s="194"/>
      <c r="E8076" s="252">
        <f>IF(I8076=0,0,VLOOKUP(I8076,EQUIPOS,4,FALSE))</f>
        <v>0</v>
      </c>
      <c r="F8076" s="230">
        <f t="shared" si="1469"/>
        <v>0</v>
      </c>
      <c r="G8076" s="232"/>
      <c r="I8076" s="283"/>
    </row>
    <row r="8077" spans="1:9">
      <c r="A8077" s="754" t="str">
        <f>IF(I8077=0,"",VLOOKUP(I8077,EQUIPOS,2,FALSE))</f>
        <v/>
      </c>
      <c r="B8077" s="749"/>
      <c r="C8077" s="195"/>
      <c r="D8077" s="194"/>
      <c r="E8077" s="252">
        <f>IF(I8077=0,0,VLOOKUP(I8077,EQUIPOS,4,FALSE))</f>
        <v>0</v>
      </c>
      <c r="F8077" s="230">
        <f t="shared" si="1469"/>
        <v>0</v>
      </c>
      <c r="G8077" s="232"/>
      <c r="I8077" s="283"/>
    </row>
    <row r="8078" spans="1:9">
      <c r="A8078" s="754" t="str">
        <f>IF(I8078=0,"",VLOOKUP(I8078,EQUIPOS,2,FALSE))</f>
        <v/>
      </c>
      <c r="B8078" s="749"/>
      <c r="C8078" s="195"/>
      <c r="D8078" s="194"/>
      <c r="E8078" s="252">
        <f>IF(I8078=0,0,VLOOKUP(I8078,EQUIPOS,4,FALSE))</f>
        <v>0</v>
      </c>
      <c r="F8078" s="230">
        <f t="shared" si="1469"/>
        <v>0</v>
      </c>
      <c r="G8078" s="233"/>
      <c r="I8078" s="283"/>
    </row>
    <row r="8079" spans="1:9" ht="30.75" customHeight="1" thickBot="1">
      <c r="A8079" s="234"/>
      <c r="B8079" s="456"/>
      <c r="C8079" s="235"/>
      <c r="D8079" s="237"/>
      <c r="E8079" s="261"/>
      <c r="F8079" s="238" t="s">
        <v>82</v>
      </c>
      <c r="G8079" s="262">
        <f>ROUND(SUM(F8074:F8078),0)</f>
        <v>0</v>
      </c>
      <c r="I8079" s="326"/>
    </row>
    <row r="8080" spans="1:9" ht="13.5" thickTop="1">
      <c r="A8080" s="240" t="s">
        <v>73</v>
      </c>
      <c r="B8080" s="446"/>
      <c r="C8080" s="241"/>
      <c r="D8080" s="243"/>
      <c r="E8080" s="243"/>
      <c r="F8080" s="242"/>
      <c r="G8080" s="244"/>
      <c r="I8080" s="326"/>
    </row>
    <row r="8081" spans="1:9" ht="26">
      <c r="A8081" s="245" t="s">
        <v>57</v>
      </c>
      <c r="B8081" s="454" t="s">
        <v>58</v>
      </c>
      <c r="C8081" s="247" t="s">
        <v>68</v>
      </c>
      <c r="D8081" s="316" t="s">
        <v>74</v>
      </c>
      <c r="E8081" s="248" t="s">
        <v>69</v>
      </c>
      <c r="F8081" s="249" t="s">
        <v>79</v>
      </c>
      <c r="G8081" s="250" t="s">
        <v>70</v>
      </c>
      <c r="H8081" s="220"/>
      <c r="I8081" s="325"/>
    </row>
    <row r="8082" spans="1:9">
      <c r="A8082" s="263" t="str">
        <f t="shared" ref="A8082:A8093" si="1470">IF(I8082=0,"",VLOOKUP(I8082,MANOOBRA,2,FALSE))</f>
        <v/>
      </c>
      <c r="B8082" s="444" t="str">
        <f t="shared" ref="B8082:B8093" si="1471">IF(I8082=0,"",VLOOKUP(I8082,MANOOBRA,3,FALSE))</f>
        <v/>
      </c>
      <c r="C8082" s="195"/>
      <c r="D8082" s="466"/>
      <c r="E8082" s="252">
        <f t="shared" ref="E8082:E8093" si="1472">IF(I8082=0,0,VLOOKUP(I8082,MANOOBRA,4,FALSE))</f>
        <v>0</v>
      </c>
      <c r="F8082" s="230">
        <f>IF(D8082=0,0,C8082*E8082/D8082)</f>
        <v>0</v>
      </c>
      <c r="G8082" s="231"/>
      <c r="I8082" s="283"/>
    </row>
    <row r="8083" spans="1:9">
      <c r="A8083" s="263" t="str">
        <f t="shared" si="1470"/>
        <v/>
      </c>
      <c r="B8083" s="444" t="str">
        <f t="shared" si="1471"/>
        <v/>
      </c>
      <c r="C8083" s="195"/>
      <c r="D8083" s="466"/>
      <c r="E8083" s="252">
        <f t="shared" si="1472"/>
        <v>0</v>
      </c>
      <c r="F8083" s="230">
        <f t="shared" ref="F8083:F8093" si="1473">IF(D8083=0,0,C8083*E8083/D8083)</f>
        <v>0</v>
      </c>
      <c r="G8083" s="232"/>
      <c r="I8083" s="283"/>
    </row>
    <row r="8084" spans="1:9">
      <c r="A8084" s="263" t="str">
        <f t="shared" si="1470"/>
        <v/>
      </c>
      <c r="B8084" s="444" t="str">
        <f t="shared" si="1471"/>
        <v/>
      </c>
      <c r="C8084" s="195"/>
      <c r="D8084" s="309"/>
      <c r="E8084" s="252">
        <f t="shared" si="1472"/>
        <v>0</v>
      </c>
      <c r="F8084" s="230">
        <f t="shared" si="1473"/>
        <v>0</v>
      </c>
      <c r="G8084" s="232"/>
      <c r="I8084" s="283"/>
    </row>
    <row r="8085" spans="1:9">
      <c r="A8085" s="263" t="str">
        <f t="shared" si="1470"/>
        <v/>
      </c>
      <c r="B8085" s="444" t="str">
        <f t="shared" si="1471"/>
        <v/>
      </c>
      <c r="C8085" s="195"/>
      <c r="D8085" s="195"/>
      <c r="E8085" s="252">
        <f t="shared" si="1472"/>
        <v>0</v>
      </c>
      <c r="F8085" s="230">
        <f t="shared" si="1473"/>
        <v>0</v>
      </c>
      <c r="G8085" s="232"/>
      <c r="I8085" s="283"/>
    </row>
    <row r="8086" spans="1:9">
      <c r="A8086" s="263" t="str">
        <f t="shared" si="1470"/>
        <v/>
      </c>
      <c r="B8086" s="444" t="str">
        <f t="shared" si="1471"/>
        <v/>
      </c>
      <c r="C8086" s="195"/>
      <c r="D8086" s="195"/>
      <c r="E8086" s="252">
        <f t="shared" si="1472"/>
        <v>0</v>
      </c>
      <c r="F8086" s="230">
        <f t="shared" si="1473"/>
        <v>0</v>
      </c>
      <c r="G8086" s="232"/>
      <c r="I8086" s="283"/>
    </row>
    <row r="8087" spans="1:9">
      <c r="A8087" s="263" t="str">
        <f t="shared" si="1470"/>
        <v/>
      </c>
      <c r="B8087" s="444" t="str">
        <f t="shared" si="1471"/>
        <v/>
      </c>
      <c r="C8087" s="195"/>
      <c r="D8087" s="195"/>
      <c r="E8087" s="252">
        <f t="shared" si="1472"/>
        <v>0</v>
      </c>
      <c r="F8087" s="230">
        <f t="shared" si="1473"/>
        <v>0</v>
      </c>
      <c r="G8087" s="232"/>
      <c r="I8087" s="283"/>
    </row>
    <row r="8088" spans="1:9">
      <c r="A8088" s="263" t="str">
        <f t="shared" si="1470"/>
        <v/>
      </c>
      <c r="B8088" s="444" t="str">
        <f t="shared" si="1471"/>
        <v/>
      </c>
      <c r="C8088" s="195"/>
      <c r="D8088" s="195"/>
      <c r="E8088" s="252">
        <f t="shared" si="1472"/>
        <v>0</v>
      </c>
      <c r="F8088" s="230">
        <f t="shared" si="1473"/>
        <v>0</v>
      </c>
      <c r="G8088" s="232"/>
      <c r="I8088" s="283"/>
    </row>
    <row r="8089" spans="1:9">
      <c r="A8089" s="263" t="str">
        <f t="shared" si="1470"/>
        <v/>
      </c>
      <c r="B8089" s="444" t="str">
        <f t="shared" si="1471"/>
        <v/>
      </c>
      <c r="C8089" s="195"/>
      <c r="D8089" s="195"/>
      <c r="E8089" s="252">
        <f t="shared" si="1472"/>
        <v>0</v>
      </c>
      <c r="F8089" s="230">
        <f t="shared" si="1473"/>
        <v>0</v>
      </c>
      <c r="G8089" s="232"/>
      <c r="I8089" s="283"/>
    </row>
    <row r="8090" spans="1:9">
      <c r="A8090" s="263" t="str">
        <f t="shared" si="1470"/>
        <v/>
      </c>
      <c r="B8090" s="444" t="str">
        <f t="shared" si="1471"/>
        <v/>
      </c>
      <c r="C8090" s="195"/>
      <c r="D8090" s="195"/>
      <c r="E8090" s="252">
        <f t="shared" si="1472"/>
        <v>0</v>
      </c>
      <c r="F8090" s="230">
        <f t="shared" si="1473"/>
        <v>0</v>
      </c>
      <c r="G8090" s="232"/>
      <c r="I8090" s="283"/>
    </row>
    <row r="8091" spans="1:9">
      <c r="A8091" s="263" t="str">
        <f t="shared" si="1470"/>
        <v/>
      </c>
      <c r="B8091" s="444" t="str">
        <f t="shared" si="1471"/>
        <v/>
      </c>
      <c r="C8091" s="195"/>
      <c r="D8091" s="195"/>
      <c r="E8091" s="252">
        <f t="shared" si="1472"/>
        <v>0</v>
      </c>
      <c r="F8091" s="230">
        <f t="shared" si="1473"/>
        <v>0</v>
      </c>
      <c r="G8091" s="232"/>
      <c r="I8091" s="283"/>
    </row>
    <row r="8092" spans="1:9">
      <c r="A8092" s="263" t="str">
        <f t="shared" si="1470"/>
        <v/>
      </c>
      <c r="B8092" s="444" t="str">
        <f t="shared" si="1471"/>
        <v/>
      </c>
      <c r="C8092" s="195"/>
      <c r="D8092" s="195"/>
      <c r="E8092" s="252">
        <f t="shared" si="1472"/>
        <v>0</v>
      </c>
      <c r="F8092" s="230">
        <f t="shared" si="1473"/>
        <v>0</v>
      </c>
      <c r="G8092" s="232"/>
      <c r="I8092" s="283"/>
    </row>
    <row r="8093" spans="1:9">
      <c r="A8093" s="263" t="str">
        <f t="shared" si="1470"/>
        <v/>
      </c>
      <c r="B8093" s="444" t="str">
        <f t="shared" si="1471"/>
        <v/>
      </c>
      <c r="C8093" s="195"/>
      <c r="D8093" s="195"/>
      <c r="E8093" s="252">
        <f t="shared" si="1472"/>
        <v>0</v>
      </c>
      <c r="F8093" s="230">
        <f t="shared" si="1473"/>
        <v>0</v>
      </c>
      <c r="G8093" s="233"/>
      <c r="I8093" s="283"/>
    </row>
    <row r="8094" spans="1:9" ht="31.5" customHeight="1" thickBot="1">
      <c r="A8094" s="234"/>
      <c r="B8094" s="456"/>
      <c r="C8094" s="235"/>
      <c r="D8094" s="237"/>
      <c r="E8094" s="237"/>
      <c r="F8094" s="238" t="s">
        <v>83</v>
      </c>
      <c r="G8094" s="262">
        <f>ROUND(SUM(F8082:F8093),0)</f>
        <v>0</v>
      </c>
      <c r="I8094" s="326"/>
    </row>
    <row r="8095" spans="1:9" ht="13.5" thickTop="1">
      <c r="A8095" s="186" t="s">
        <v>76</v>
      </c>
      <c r="B8095" s="446"/>
      <c r="C8095" s="241"/>
      <c r="D8095" s="243"/>
      <c r="E8095" s="243"/>
      <c r="F8095" s="242"/>
      <c r="G8095" s="244"/>
      <c r="I8095" s="326"/>
    </row>
    <row r="8096" spans="1:9">
      <c r="A8096" s="245" t="s">
        <v>57</v>
      </c>
      <c r="B8096" s="455"/>
      <c r="C8096" s="246"/>
      <c r="D8096" s="317"/>
      <c r="E8096" s="248" t="s">
        <v>77</v>
      </c>
      <c r="F8096" s="249" t="s">
        <v>78</v>
      </c>
      <c r="G8096" s="264" t="s">
        <v>77</v>
      </c>
      <c r="H8096" s="220"/>
      <c r="I8096" s="325"/>
    </row>
    <row r="8097" spans="1:16">
      <c r="A8097" s="185" t="s">
        <v>87</v>
      </c>
      <c r="B8097" s="453"/>
      <c r="C8097" s="265"/>
      <c r="D8097" s="318"/>
      <c r="E8097" s="229">
        <f>ROUND(SUM(G8056,G8071,G8079,G8094),2)</f>
        <v>0</v>
      </c>
      <c r="F8097" s="266">
        <f>A</f>
        <v>0</v>
      </c>
      <c r="G8097" s="267">
        <f>E8097*F8097</f>
        <v>0</v>
      </c>
      <c r="I8097" s="326"/>
    </row>
    <row r="8098" spans="1:16">
      <c r="A8098" s="185" t="s">
        <v>85</v>
      </c>
      <c r="B8098" s="453"/>
      <c r="C8098" s="265"/>
      <c r="D8098" s="318"/>
      <c r="E8098" s="229">
        <f>SUM(G8056,G8071,G8079,G8094)</f>
        <v>0</v>
      </c>
      <c r="F8098" s="266">
        <f>I</f>
        <v>0</v>
      </c>
      <c r="G8098" s="267">
        <f>E8098*F8098</f>
        <v>0</v>
      </c>
      <c r="I8098" s="326"/>
    </row>
    <row r="8099" spans="1:16">
      <c r="A8099" s="185" t="s">
        <v>86</v>
      </c>
      <c r="B8099" s="453"/>
      <c r="C8099" s="265"/>
      <c r="D8099" s="318"/>
      <c r="E8099" s="229">
        <f>SUM(G8056,G8071,G8079,G8094)</f>
        <v>0</v>
      </c>
      <c r="F8099" s="266">
        <f>U</f>
        <v>0</v>
      </c>
      <c r="G8099" s="267">
        <f>E8099*F8099</f>
        <v>0</v>
      </c>
      <c r="I8099" s="326"/>
    </row>
    <row r="8100" spans="1:16" ht="33" customHeight="1" thickBot="1">
      <c r="A8100" s="234"/>
      <c r="B8100" s="456"/>
      <c r="C8100" s="235"/>
      <c r="D8100" s="237"/>
      <c r="E8100" s="237"/>
      <c r="F8100" s="268" t="s">
        <v>84</v>
      </c>
      <c r="G8100" s="262">
        <f>SUM(G8097:G8099)</f>
        <v>0</v>
      </c>
      <c r="I8100" s="326"/>
      <c r="J8100" s="295"/>
      <c r="K8100" s="296"/>
      <c r="L8100" s="296"/>
      <c r="M8100" s="296"/>
      <c r="N8100" s="296"/>
      <c r="O8100" s="296"/>
    </row>
    <row r="8101" spans="1:16" s="211" customFormat="1" ht="14" thickTop="1" thickBot="1">
      <c r="A8101" s="269"/>
      <c r="B8101" s="443"/>
      <c r="C8101" s="270"/>
      <c r="D8101" s="319"/>
      <c r="E8101" s="271" t="s">
        <v>89</v>
      </c>
      <c r="F8101" s="272"/>
      <c r="G8101" s="273">
        <f>ROUND(SUM(G8056,G8071,G8079,G8094,G8100),0)</f>
        <v>0</v>
      </c>
      <c r="I8101" s="327"/>
      <c r="J8101" s="212">
        <f>B8040</f>
        <v>20.7</v>
      </c>
      <c r="K8101" s="274">
        <f>E8097</f>
        <v>0</v>
      </c>
      <c r="L8101" s="294">
        <f>G8097</f>
        <v>0</v>
      </c>
      <c r="M8101" s="294">
        <f>G8098</f>
        <v>0</v>
      </c>
      <c r="N8101" s="294">
        <f>G8099</f>
        <v>0</v>
      </c>
      <c r="O8101" s="299">
        <f>SUM(K8101:N8101)</f>
        <v>0</v>
      </c>
      <c r="P8101" s="294"/>
    </row>
    <row r="8102" spans="1:16" ht="13.5" thickTop="1">
      <c r="A8102" s="275" t="s">
        <v>97</v>
      </c>
      <c r="B8102" s="438"/>
      <c r="C8102" s="215"/>
      <c r="D8102" s="217"/>
      <c r="E8102" s="217"/>
      <c r="F8102" s="216"/>
      <c r="G8102" s="219"/>
      <c r="I8102" s="326"/>
      <c r="P8102" s="294"/>
    </row>
    <row r="8103" spans="1:16">
      <c r="A8103" s="275"/>
      <c r="B8103" s="452"/>
      <c r="C8103" s="276"/>
      <c r="D8103" s="320"/>
      <c r="E8103" s="217"/>
      <c r="F8103" s="216"/>
      <c r="G8103" s="277">
        <f ca="1">TODAY()</f>
        <v>44839</v>
      </c>
      <c r="I8103" s="326"/>
      <c r="P8103" s="294"/>
    </row>
    <row r="8104" spans="1:16">
      <c r="A8104" s="275"/>
      <c r="B8104" s="438"/>
      <c r="C8104" s="215"/>
      <c r="D8104" s="217"/>
      <c r="E8104" s="217"/>
      <c r="F8104" s="216"/>
      <c r="G8104" s="277"/>
      <c r="I8104" s="477"/>
      <c r="P8104" s="294"/>
    </row>
    <row r="8105" spans="1:16">
      <c r="A8105" s="275"/>
      <c r="B8105" s="438"/>
      <c r="C8105" s="215"/>
      <c r="D8105" s="217"/>
      <c r="E8105" s="217"/>
      <c r="F8105" s="216"/>
      <c r="G8105" s="277"/>
      <c r="I8105" s="477"/>
      <c r="P8105" s="294"/>
    </row>
    <row r="8106" spans="1:16" s="199" customFormat="1">
      <c r="A8106" s="196" t="s">
        <v>109</v>
      </c>
      <c r="B8106" s="458"/>
      <c r="C8106" s="196"/>
      <c r="D8106" s="198"/>
      <c r="E8106" s="198"/>
      <c r="F8106" s="197"/>
      <c r="G8106" s="197"/>
      <c r="I8106" s="321"/>
      <c r="J8106" s="200"/>
      <c r="O8106" s="297"/>
    </row>
    <row r="8107" spans="1:16" s="199" customFormat="1">
      <c r="A8107" s="196" t="str">
        <f>CONCATENATE('Prestaciones y AIU'!A7561," ANALISIS DE PRECIOS UNITARIOS")</f>
        <v xml:space="preserve"> ANALISIS DE PRECIOS UNITARIOS</v>
      </c>
      <c r="B8107" s="458"/>
      <c r="C8107" s="196"/>
      <c r="D8107" s="198"/>
      <c r="E8107" s="198"/>
      <c r="F8107" s="197"/>
      <c r="G8107" s="197"/>
      <c r="I8107" s="321"/>
      <c r="J8107" s="200"/>
      <c r="O8107" s="297"/>
    </row>
    <row r="8108" spans="1:16" s="199" customFormat="1">
      <c r="A8108" s="196" t="str">
        <f>Objeto_LIC</f>
        <v>OPTIMIZACION DEL SISTEMA DE ABASTECIMIENTO (ADUCCION, PRETRATAMIENTO Y CONDUCCION) DEL MUNICPIO DE TAME, DEPARTAMENTO DE ARAUCA</v>
      </c>
      <c r="B8108" s="458"/>
      <c r="C8108" s="196"/>
      <c r="D8108" s="198"/>
      <c r="E8108" s="198"/>
      <c r="F8108" s="197"/>
      <c r="G8108" s="197"/>
      <c r="I8108" s="321"/>
      <c r="J8108" s="200"/>
      <c r="O8108" s="297"/>
    </row>
    <row r="8109" spans="1:16" s="199" customFormat="1">
      <c r="A8109" s="196"/>
      <c r="B8109" s="458"/>
      <c r="C8109" s="196"/>
      <c r="D8109" s="198"/>
      <c r="E8109" s="198"/>
      <c r="F8109" s="197"/>
      <c r="G8109" s="197"/>
      <c r="I8109" s="321"/>
      <c r="J8109" s="200"/>
      <c r="O8109" s="297"/>
    </row>
    <row r="8110" spans="1:16" ht="13.5" thickBot="1">
      <c r="A8110" s="201"/>
      <c r="B8110" s="448"/>
      <c r="C8110" s="201"/>
      <c r="D8110" s="203"/>
      <c r="E8110" s="203"/>
      <c r="F8110" s="202"/>
      <c r="G8110" s="202"/>
    </row>
    <row r="8111" spans="1:16" s="211" customFormat="1" ht="13.5" thickTop="1">
      <c r="A8111" s="206"/>
      <c r="B8111" s="457"/>
      <c r="C8111" s="207"/>
      <c r="D8111" s="209"/>
      <c r="E8111" s="209"/>
      <c r="F8111" s="208"/>
      <c r="G8111" s="210" t="s">
        <v>110</v>
      </c>
      <c r="I8111" s="323"/>
      <c r="J8111" s="212"/>
      <c r="O8111" s="297"/>
    </row>
    <row r="8112" spans="1:16" ht="12.75" customHeight="1">
      <c r="A8112" s="213" t="s">
        <v>62</v>
      </c>
      <c r="B8112" s="750">
        <f>Proponente</f>
        <v>0</v>
      </c>
      <c r="C8112" s="750"/>
      <c r="D8112" s="750"/>
      <c r="E8112" s="750"/>
      <c r="F8112" s="750"/>
      <c r="G8112" s="751"/>
    </row>
    <row r="8113" spans="1:15" ht="12.75" customHeight="1">
      <c r="A8113" s="213" t="s">
        <v>63</v>
      </c>
      <c r="B8113" s="470">
        <v>21.1</v>
      </c>
      <c r="C8113" s="750" t="e">
        <f>VLOOKUP(B8113,Presupuesto!$A$4:$B$106,2,FALSE)</f>
        <v>#N/A</v>
      </c>
      <c r="D8113" s="750"/>
      <c r="E8113" s="750"/>
      <c r="F8113" s="750"/>
      <c r="G8113" s="751"/>
    </row>
    <row r="8114" spans="1:15">
      <c r="A8114" s="214"/>
      <c r="B8114" s="438"/>
      <c r="C8114" s="215"/>
      <c r="D8114" s="217"/>
      <c r="E8114" s="217"/>
      <c r="F8114" s="218" t="s">
        <v>88</v>
      </c>
      <c r="G8114" s="750" t="str">
        <f ca="1">LOOKUP('U-P1'!B8113,Presupuesto!$1:$1048576,Presupuesto!$C$1:$C$105)</f>
        <v>ML</v>
      </c>
      <c r="H8114" s="750"/>
      <c r="I8114" s="750"/>
      <c r="J8114" s="750"/>
      <c r="K8114" s="751"/>
    </row>
    <row r="8115" spans="1:15" ht="13.5" thickBot="1">
      <c r="A8115" s="213" t="s">
        <v>64</v>
      </c>
      <c r="B8115" s="438"/>
      <c r="C8115" s="215"/>
      <c r="D8115" s="217"/>
      <c r="E8115" s="217"/>
      <c r="F8115" s="216"/>
      <c r="G8115" s="219"/>
      <c r="I8115" s="324"/>
      <c r="J8115" s="295"/>
      <c r="K8115" s="296"/>
      <c r="L8115" s="296"/>
      <c r="M8115" s="296"/>
      <c r="N8115" s="296"/>
      <c r="O8115" s="296"/>
    </row>
    <row r="8116" spans="1:15" s="220" customFormat="1" ht="13.5" thickTop="1">
      <c r="A8116" s="221" t="s">
        <v>57</v>
      </c>
      <c r="B8116" s="447" t="s">
        <v>65</v>
      </c>
      <c r="C8116" s="222" t="s">
        <v>66</v>
      </c>
      <c r="D8116" s="223" t="s">
        <v>74</v>
      </c>
      <c r="E8116" s="224" t="s">
        <v>100</v>
      </c>
      <c r="F8116" s="224" t="s">
        <v>79</v>
      </c>
      <c r="G8116" s="225" t="s">
        <v>70</v>
      </c>
      <c r="I8116" s="325"/>
      <c r="J8116" s="226"/>
      <c r="O8116" s="296"/>
    </row>
    <row r="8117" spans="1:15">
      <c r="A8117" s="227" t="str">
        <f t="shared" ref="A8117:A8128" si="1474">IF(I8117=0,"-",VLOOKUP(I8117,EQUIPOS,2,FALSE))</f>
        <v>-</v>
      </c>
      <c r="B8117" s="228"/>
      <c r="C8117" s="228"/>
      <c r="D8117" s="194"/>
      <c r="E8117" s="229">
        <f t="shared" ref="E8117:E8128" si="1475">IF(I8117=0,0,VLOOKUP(I8117,EQUIPOS,4,FALSE))</f>
        <v>0</v>
      </c>
      <c r="F8117" s="230">
        <f t="shared" ref="F8117:F8128" si="1476">IF(D8117=0,0,E8117/D8117)</f>
        <v>0</v>
      </c>
      <c r="G8117" s="231"/>
      <c r="I8117" s="283"/>
    </row>
    <row r="8118" spans="1:15">
      <c r="A8118" s="227" t="str">
        <f t="shared" si="1474"/>
        <v>-</v>
      </c>
      <c r="B8118" s="228"/>
      <c r="C8118" s="228"/>
      <c r="D8118" s="194"/>
      <c r="E8118" s="229">
        <f t="shared" si="1475"/>
        <v>0</v>
      </c>
      <c r="F8118" s="230">
        <f t="shared" si="1476"/>
        <v>0</v>
      </c>
      <c r="G8118" s="232"/>
      <c r="I8118" s="283"/>
    </row>
    <row r="8119" spans="1:15">
      <c r="A8119" s="227" t="str">
        <f t="shared" si="1474"/>
        <v>-</v>
      </c>
      <c r="B8119" s="228"/>
      <c r="C8119" s="228"/>
      <c r="D8119" s="194"/>
      <c r="E8119" s="229">
        <f t="shared" si="1475"/>
        <v>0</v>
      </c>
      <c r="F8119" s="230">
        <f t="shared" si="1476"/>
        <v>0</v>
      </c>
      <c r="G8119" s="232"/>
      <c r="I8119" s="283"/>
    </row>
    <row r="8120" spans="1:15">
      <c r="A8120" s="227" t="str">
        <f t="shared" si="1474"/>
        <v>-</v>
      </c>
      <c r="B8120" s="228"/>
      <c r="C8120" s="228"/>
      <c r="D8120" s="194"/>
      <c r="E8120" s="229">
        <f t="shared" si="1475"/>
        <v>0</v>
      </c>
      <c r="F8120" s="230">
        <f t="shared" si="1476"/>
        <v>0</v>
      </c>
      <c r="G8120" s="232"/>
      <c r="I8120" s="283"/>
    </row>
    <row r="8121" spans="1:15">
      <c r="A8121" s="227" t="str">
        <f t="shared" si="1474"/>
        <v>-</v>
      </c>
      <c r="B8121" s="228"/>
      <c r="C8121" s="228"/>
      <c r="D8121" s="194"/>
      <c r="E8121" s="229">
        <f t="shared" si="1475"/>
        <v>0</v>
      </c>
      <c r="F8121" s="230">
        <f t="shared" si="1476"/>
        <v>0</v>
      </c>
      <c r="G8121" s="232"/>
      <c r="I8121" s="283"/>
    </row>
    <row r="8122" spans="1:15">
      <c r="A8122" s="227" t="str">
        <f t="shared" si="1474"/>
        <v>-</v>
      </c>
      <c r="B8122" s="228"/>
      <c r="C8122" s="228"/>
      <c r="D8122" s="194"/>
      <c r="E8122" s="229">
        <f t="shared" si="1475"/>
        <v>0</v>
      </c>
      <c r="F8122" s="230">
        <f t="shared" si="1476"/>
        <v>0</v>
      </c>
      <c r="G8122" s="232"/>
      <c r="I8122" s="283"/>
    </row>
    <row r="8123" spans="1:15">
      <c r="A8123" s="227" t="str">
        <f t="shared" si="1474"/>
        <v>-</v>
      </c>
      <c r="B8123" s="228"/>
      <c r="C8123" s="228"/>
      <c r="D8123" s="194"/>
      <c r="E8123" s="229">
        <f t="shared" si="1475"/>
        <v>0</v>
      </c>
      <c r="F8123" s="230">
        <f t="shared" si="1476"/>
        <v>0</v>
      </c>
      <c r="G8123" s="232"/>
      <c r="I8123" s="283"/>
    </row>
    <row r="8124" spans="1:15">
      <c r="A8124" s="227" t="str">
        <f t="shared" si="1474"/>
        <v>-</v>
      </c>
      <c r="B8124" s="228"/>
      <c r="C8124" s="228"/>
      <c r="D8124" s="194"/>
      <c r="E8124" s="229">
        <f t="shared" si="1475"/>
        <v>0</v>
      </c>
      <c r="F8124" s="230">
        <f t="shared" si="1476"/>
        <v>0</v>
      </c>
      <c r="G8124" s="232"/>
      <c r="I8124" s="283"/>
    </row>
    <row r="8125" spans="1:15">
      <c r="A8125" s="227" t="str">
        <f t="shared" si="1474"/>
        <v>-</v>
      </c>
      <c r="B8125" s="228"/>
      <c r="C8125" s="228"/>
      <c r="D8125" s="194"/>
      <c r="E8125" s="229">
        <f t="shared" si="1475"/>
        <v>0</v>
      </c>
      <c r="F8125" s="230">
        <f t="shared" si="1476"/>
        <v>0</v>
      </c>
      <c r="G8125" s="232"/>
      <c r="I8125" s="283"/>
    </row>
    <row r="8126" spans="1:15">
      <c r="A8126" s="227" t="str">
        <f t="shared" si="1474"/>
        <v>-</v>
      </c>
      <c r="B8126" s="228"/>
      <c r="C8126" s="228"/>
      <c r="D8126" s="194"/>
      <c r="E8126" s="229">
        <f t="shared" si="1475"/>
        <v>0</v>
      </c>
      <c r="F8126" s="230">
        <f t="shared" si="1476"/>
        <v>0</v>
      </c>
      <c r="G8126" s="232"/>
      <c r="I8126" s="283"/>
    </row>
    <row r="8127" spans="1:15">
      <c r="A8127" s="227" t="str">
        <f t="shared" si="1474"/>
        <v>-</v>
      </c>
      <c r="B8127" s="228"/>
      <c r="C8127" s="228"/>
      <c r="D8127" s="194"/>
      <c r="E8127" s="229">
        <f t="shared" si="1475"/>
        <v>0</v>
      </c>
      <c r="F8127" s="230">
        <f t="shared" si="1476"/>
        <v>0</v>
      </c>
      <c r="G8127" s="232"/>
      <c r="I8127" s="283"/>
    </row>
    <row r="8128" spans="1:15">
      <c r="A8128" s="227" t="str">
        <f t="shared" si="1474"/>
        <v>-</v>
      </c>
      <c r="B8128" s="228"/>
      <c r="C8128" s="228"/>
      <c r="D8128" s="194"/>
      <c r="E8128" s="229">
        <f t="shared" si="1475"/>
        <v>0</v>
      </c>
      <c r="F8128" s="230">
        <f t="shared" si="1476"/>
        <v>0</v>
      </c>
      <c r="G8128" s="232"/>
      <c r="I8128" s="283"/>
    </row>
    <row r="8129" spans="1:15" ht="13.5" thickBot="1">
      <c r="A8129" s="234"/>
      <c r="B8129" s="456"/>
      <c r="C8129" s="235"/>
      <c r="D8129" s="237"/>
      <c r="E8129" s="237"/>
      <c r="F8129" s="238" t="s">
        <v>80</v>
      </c>
      <c r="G8129" s="239">
        <f>SUM(F8117:F8128)</f>
        <v>0</v>
      </c>
      <c r="I8129" s="326"/>
    </row>
    <row r="8130" spans="1:15" ht="13.5" thickTop="1">
      <c r="A8130" s="240" t="s">
        <v>67</v>
      </c>
      <c r="B8130" s="446"/>
      <c r="C8130" s="241"/>
      <c r="D8130" s="243"/>
      <c r="E8130" s="243"/>
      <c r="F8130" s="242"/>
      <c r="G8130" s="244"/>
      <c r="I8130" s="326"/>
    </row>
    <row r="8131" spans="1:15" s="220" customFormat="1" ht="26">
      <c r="A8131" s="245" t="s">
        <v>57</v>
      </c>
      <c r="B8131" s="455"/>
      <c r="C8131" s="247" t="s">
        <v>58</v>
      </c>
      <c r="D8131" s="316" t="s">
        <v>68</v>
      </c>
      <c r="E8131" s="248" t="s">
        <v>69</v>
      </c>
      <c r="F8131" s="249" t="s">
        <v>79</v>
      </c>
      <c r="G8131" s="250" t="s">
        <v>70</v>
      </c>
      <c r="I8131" s="325"/>
      <c r="J8131" s="226"/>
      <c r="O8131" s="296"/>
    </row>
    <row r="8132" spans="1:15">
      <c r="A8132" s="748" t="str">
        <f t="shared" ref="A8132:A8143" si="1477">IF(I8132=0,"",VLOOKUP(I8132,MATERIALES,2,FALSE))</f>
        <v/>
      </c>
      <c r="B8132" s="749"/>
      <c r="C8132" s="251" t="str">
        <f t="shared" ref="C8132:C8140" si="1478">IF(I8132=0,"",VLOOKUP(I8132,MATERIALES,3,FALSE))</f>
        <v/>
      </c>
      <c r="D8132" s="194"/>
      <c r="E8132" s="252">
        <f t="shared" ref="E8132:E8143" si="1479">IF(I8132=0,0,VLOOKUP(I8132,MATERIALES,4,FALSE))</f>
        <v>0</v>
      </c>
      <c r="F8132" s="230">
        <f>D8132*E8132</f>
        <v>0</v>
      </c>
      <c r="G8132" s="231"/>
      <c r="I8132" s="283"/>
    </row>
    <row r="8133" spans="1:15">
      <c r="A8133" s="748" t="str">
        <f t="shared" si="1477"/>
        <v/>
      </c>
      <c r="B8133" s="749"/>
      <c r="C8133" s="251" t="str">
        <f t="shared" si="1478"/>
        <v/>
      </c>
      <c r="D8133" s="194"/>
      <c r="E8133" s="252">
        <f t="shared" si="1479"/>
        <v>0</v>
      </c>
      <c r="F8133" s="230">
        <f t="shared" ref="F8133:F8143" si="1480">D8133*E8133</f>
        <v>0</v>
      </c>
      <c r="G8133" s="232"/>
      <c r="I8133" s="283"/>
    </row>
    <row r="8134" spans="1:15">
      <c r="A8134" s="748" t="str">
        <f t="shared" si="1477"/>
        <v/>
      </c>
      <c r="B8134" s="749"/>
      <c r="C8134" s="251" t="str">
        <f t="shared" si="1478"/>
        <v/>
      </c>
      <c r="D8134" s="194"/>
      <c r="E8134" s="252">
        <f t="shared" si="1479"/>
        <v>0</v>
      </c>
      <c r="F8134" s="230">
        <f t="shared" si="1480"/>
        <v>0</v>
      </c>
      <c r="G8134" s="232"/>
      <c r="I8134" s="283"/>
    </row>
    <row r="8135" spans="1:15">
      <c r="A8135" s="748" t="str">
        <f t="shared" si="1477"/>
        <v/>
      </c>
      <c r="B8135" s="749"/>
      <c r="C8135" s="251" t="str">
        <f t="shared" si="1478"/>
        <v/>
      </c>
      <c r="D8135" s="194"/>
      <c r="E8135" s="252">
        <f t="shared" si="1479"/>
        <v>0</v>
      </c>
      <c r="F8135" s="230">
        <f t="shared" si="1480"/>
        <v>0</v>
      </c>
      <c r="G8135" s="232"/>
      <c r="I8135" s="283"/>
    </row>
    <row r="8136" spans="1:15">
      <c r="A8136" s="748" t="str">
        <f t="shared" si="1477"/>
        <v/>
      </c>
      <c r="B8136" s="749"/>
      <c r="C8136" s="251" t="str">
        <f t="shared" si="1478"/>
        <v/>
      </c>
      <c r="D8136" s="194"/>
      <c r="E8136" s="252">
        <f t="shared" si="1479"/>
        <v>0</v>
      </c>
      <c r="F8136" s="230">
        <f t="shared" si="1480"/>
        <v>0</v>
      </c>
      <c r="G8136" s="232"/>
      <c r="I8136" s="283"/>
    </row>
    <row r="8137" spans="1:15">
      <c r="A8137" s="748" t="str">
        <f t="shared" si="1477"/>
        <v/>
      </c>
      <c r="B8137" s="749"/>
      <c r="C8137" s="251" t="str">
        <f t="shared" si="1478"/>
        <v/>
      </c>
      <c r="D8137" s="194"/>
      <c r="E8137" s="252">
        <f t="shared" si="1479"/>
        <v>0</v>
      </c>
      <c r="F8137" s="230">
        <f t="shared" si="1480"/>
        <v>0</v>
      </c>
      <c r="G8137" s="232"/>
      <c r="I8137" s="283"/>
    </row>
    <row r="8138" spans="1:15">
      <c r="A8138" s="748" t="str">
        <f t="shared" si="1477"/>
        <v/>
      </c>
      <c r="B8138" s="749"/>
      <c r="C8138" s="251" t="str">
        <f t="shared" si="1478"/>
        <v/>
      </c>
      <c r="D8138" s="194"/>
      <c r="E8138" s="252">
        <f t="shared" si="1479"/>
        <v>0</v>
      </c>
      <c r="F8138" s="230">
        <f t="shared" si="1480"/>
        <v>0</v>
      </c>
      <c r="G8138" s="232"/>
      <c r="I8138" s="283"/>
    </row>
    <row r="8139" spans="1:15">
      <c r="A8139" s="748" t="str">
        <f t="shared" si="1477"/>
        <v/>
      </c>
      <c r="B8139" s="749"/>
      <c r="C8139" s="251" t="str">
        <f t="shared" si="1478"/>
        <v/>
      </c>
      <c r="D8139" s="194"/>
      <c r="E8139" s="252">
        <f t="shared" si="1479"/>
        <v>0</v>
      </c>
      <c r="F8139" s="230">
        <f t="shared" si="1480"/>
        <v>0</v>
      </c>
      <c r="G8139" s="253"/>
      <c r="I8139" s="283"/>
    </row>
    <row r="8140" spans="1:15">
      <c r="A8140" s="748" t="str">
        <f t="shared" si="1477"/>
        <v/>
      </c>
      <c r="B8140" s="749"/>
      <c r="C8140" s="251" t="str">
        <f t="shared" si="1478"/>
        <v/>
      </c>
      <c r="D8140" s="194"/>
      <c r="E8140" s="252">
        <f t="shared" si="1479"/>
        <v>0</v>
      </c>
      <c r="F8140" s="230">
        <f t="shared" si="1480"/>
        <v>0</v>
      </c>
      <c r="G8140" s="232"/>
      <c r="I8140" s="283"/>
    </row>
    <row r="8141" spans="1:15">
      <c r="A8141" s="748" t="str">
        <f t="shared" si="1477"/>
        <v/>
      </c>
      <c r="B8141" s="749"/>
      <c r="C8141" s="251"/>
      <c r="D8141" s="194"/>
      <c r="E8141" s="252">
        <f t="shared" si="1479"/>
        <v>0</v>
      </c>
      <c r="F8141" s="230">
        <f t="shared" si="1480"/>
        <v>0</v>
      </c>
      <c r="G8141" s="232"/>
      <c r="I8141" s="283"/>
    </row>
    <row r="8142" spans="1:15">
      <c r="A8142" s="748" t="str">
        <f t="shared" si="1477"/>
        <v/>
      </c>
      <c r="B8142" s="749"/>
      <c r="C8142" s="251"/>
      <c r="D8142" s="194"/>
      <c r="E8142" s="252">
        <f t="shared" si="1479"/>
        <v>0</v>
      </c>
      <c r="F8142" s="230">
        <f t="shared" si="1480"/>
        <v>0</v>
      </c>
      <c r="G8142" s="232"/>
      <c r="I8142" s="283"/>
    </row>
    <row r="8143" spans="1:15">
      <c r="A8143" s="748" t="str">
        <f t="shared" si="1477"/>
        <v/>
      </c>
      <c r="B8143" s="749"/>
      <c r="C8143" s="251" t="str">
        <f t="shared" ref="C8143" si="1481">IF(I8143=0,"",VLOOKUP(I8143,MATERIALES,3,FALSE))</f>
        <v/>
      </c>
      <c r="D8143" s="194"/>
      <c r="E8143" s="252">
        <f t="shared" si="1479"/>
        <v>0</v>
      </c>
      <c r="F8143" s="230">
        <f t="shared" si="1480"/>
        <v>0</v>
      </c>
      <c r="G8143" s="233"/>
      <c r="I8143" s="283"/>
    </row>
    <row r="8144" spans="1:15" ht="26.25" customHeight="1" thickBot="1">
      <c r="A8144" s="214"/>
      <c r="B8144" s="438"/>
      <c r="C8144" s="215"/>
      <c r="D8144" s="217"/>
      <c r="E8144" s="254"/>
      <c r="F8144" s="255" t="s">
        <v>81</v>
      </c>
      <c r="G8144" s="253">
        <f>ROUND(SUM(F8132:F8143),0)</f>
        <v>0</v>
      </c>
      <c r="I8144" s="326"/>
    </row>
    <row r="8145" spans="1:9" ht="14" thickTop="1" thickBot="1">
      <c r="A8145" s="256" t="s">
        <v>72</v>
      </c>
      <c r="B8145" s="445"/>
      <c r="C8145" s="257"/>
      <c r="D8145" s="259"/>
      <c r="E8145" s="259"/>
      <c r="F8145" s="258"/>
      <c r="G8145" s="260"/>
      <c r="I8145" s="326"/>
    </row>
    <row r="8146" spans="1:9" ht="13.5" thickTop="1">
      <c r="A8146" s="245" t="s">
        <v>57</v>
      </c>
      <c r="B8146" s="455"/>
      <c r="C8146" s="248" t="s">
        <v>71</v>
      </c>
      <c r="D8146" s="316" t="s">
        <v>75</v>
      </c>
      <c r="E8146" s="248" t="s">
        <v>98</v>
      </c>
      <c r="F8146" s="249" t="s">
        <v>79</v>
      </c>
      <c r="G8146" s="250" t="s">
        <v>70</v>
      </c>
      <c r="I8146" s="326"/>
    </row>
    <row r="8147" spans="1:9">
      <c r="A8147" s="748" t="str">
        <f>IF(I8147=0,"",VLOOKUP(I8147,EQUIPOS,2,FALSE))</f>
        <v/>
      </c>
      <c r="B8147" s="749"/>
      <c r="C8147" s="195"/>
      <c r="D8147" s="194"/>
      <c r="E8147" s="252">
        <f>IF(I8147=0,0,VLOOKUP(I8147,EQUIPOS,4,FALSE))</f>
        <v>0</v>
      </c>
      <c r="F8147" s="230">
        <f>C8147*D8147*E8147</f>
        <v>0</v>
      </c>
      <c r="G8147" s="231"/>
      <c r="I8147" s="283"/>
    </row>
    <row r="8148" spans="1:9">
      <c r="A8148" s="748" t="str">
        <f>IF(I8148=0,"",VLOOKUP(I8148,EQUIPOS,2,FALSE))</f>
        <v/>
      </c>
      <c r="B8148" s="749"/>
      <c r="C8148" s="195"/>
      <c r="D8148" s="194"/>
      <c r="E8148" s="252">
        <f>IF(I8148=0,0,VLOOKUP(I8148,EQUIPOS,4,FALSE))</f>
        <v>0</v>
      </c>
      <c r="F8148" s="230">
        <f t="shared" ref="F8148:F8151" si="1482">C8148*D8148*E8148</f>
        <v>0</v>
      </c>
      <c r="G8148" s="232"/>
      <c r="I8148" s="283"/>
    </row>
    <row r="8149" spans="1:9">
      <c r="A8149" s="748" t="str">
        <f>IF(I8149=0,"",VLOOKUP(I8149,EQUIPOS,2,FALSE))</f>
        <v/>
      </c>
      <c r="B8149" s="749"/>
      <c r="C8149" s="195"/>
      <c r="D8149" s="194"/>
      <c r="E8149" s="252">
        <f>IF(I8149=0,0,VLOOKUP(I8149,EQUIPOS,4,FALSE))</f>
        <v>0</v>
      </c>
      <c r="F8149" s="230">
        <f t="shared" si="1482"/>
        <v>0</v>
      </c>
      <c r="G8149" s="232"/>
      <c r="I8149" s="283"/>
    </row>
    <row r="8150" spans="1:9">
      <c r="A8150" s="748" t="str">
        <f>IF(I8150=0,"",VLOOKUP(I8150,EQUIPOS,2,FALSE))</f>
        <v/>
      </c>
      <c r="B8150" s="749"/>
      <c r="C8150" s="195"/>
      <c r="D8150" s="194"/>
      <c r="E8150" s="252">
        <f>IF(I8150=0,0,VLOOKUP(I8150,EQUIPOS,4,FALSE))</f>
        <v>0</v>
      </c>
      <c r="F8150" s="230">
        <f t="shared" si="1482"/>
        <v>0</v>
      </c>
      <c r="G8150" s="232"/>
      <c r="I8150" s="283"/>
    </row>
    <row r="8151" spans="1:9">
      <c r="A8151" s="748" t="str">
        <f>IF(I8151=0,"",VLOOKUP(I8151,EQUIPOS,2,FALSE))</f>
        <v/>
      </c>
      <c r="B8151" s="749"/>
      <c r="C8151" s="195"/>
      <c r="D8151" s="194"/>
      <c r="E8151" s="252">
        <f>IF(I8151=0,0,VLOOKUP(I8151,EQUIPOS,4,FALSE))</f>
        <v>0</v>
      </c>
      <c r="F8151" s="230">
        <f t="shared" si="1482"/>
        <v>0</v>
      </c>
      <c r="G8151" s="233"/>
      <c r="I8151" s="283"/>
    </row>
    <row r="8152" spans="1:9" ht="30.75" customHeight="1" thickBot="1">
      <c r="A8152" s="234"/>
      <c r="B8152" s="456"/>
      <c r="C8152" s="235"/>
      <c r="D8152" s="237"/>
      <c r="E8152" s="261"/>
      <c r="F8152" s="238" t="s">
        <v>82</v>
      </c>
      <c r="G8152" s="262">
        <f>ROUND(SUM(F8147:F8151),0)</f>
        <v>0</v>
      </c>
      <c r="I8152" s="326"/>
    </row>
    <row r="8153" spans="1:9" ht="13.5" thickTop="1">
      <c r="A8153" s="240" t="s">
        <v>73</v>
      </c>
      <c r="B8153" s="446"/>
      <c r="C8153" s="241"/>
      <c r="D8153" s="243"/>
      <c r="E8153" s="243"/>
      <c r="F8153" s="242"/>
      <c r="G8153" s="244"/>
      <c r="I8153" s="326"/>
    </row>
    <row r="8154" spans="1:9" ht="26">
      <c r="A8154" s="245" t="s">
        <v>57</v>
      </c>
      <c r="B8154" s="454" t="s">
        <v>58</v>
      </c>
      <c r="C8154" s="247" t="s">
        <v>68</v>
      </c>
      <c r="D8154" s="316" t="s">
        <v>74</v>
      </c>
      <c r="E8154" s="248" t="s">
        <v>69</v>
      </c>
      <c r="F8154" s="249" t="s">
        <v>79</v>
      </c>
      <c r="G8154" s="250" t="s">
        <v>70</v>
      </c>
      <c r="H8154" s="220"/>
      <c r="I8154" s="325"/>
    </row>
    <row r="8155" spans="1:9">
      <c r="A8155" s="263" t="str">
        <f t="shared" ref="A8155:A8166" si="1483">IF(I8155=0,"",VLOOKUP(I8155,MANOOBRA,2,FALSE))</f>
        <v/>
      </c>
      <c r="B8155" s="444" t="str">
        <f t="shared" ref="B8155:B8166" si="1484">IF(I8155=0,"",VLOOKUP(I8155,MANOOBRA,3,FALSE))</f>
        <v/>
      </c>
      <c r="C8155" s="195"/>
      <c r="D8155" s="466"/>
      <c r="E8155" s="252">
        <f t="shared" ref="E8155:E8166" si="1485">IF(I8155=0,0,VLOOKUP(I8155,MANOOBRA,4,FALSE))</f>
        <v>0</v>
      </c>
      <c r="F8155" s="230">
        <f>IF(D8155=0,0,C8155*E8155/D8155)</f>
        <v>0</v>
      </c>
      <c r="G8155" s="231"/>
      <c r="I8155" s="283"/>
    </row>
    <row r="8156" spans="1:9">
      <c r="A8156" s="263" t="str">
        <f t="shared" si="1483"/>
        <v/>
      </c>
      <c r="B8156" s="444" t="str">
        <f t="shared" si="1484"/>
        <v/>
      </c>
      <c r="C8156" s="195"/>
      <c r="D8156" s="466"/>
      <c r="E8156" s="252">
        <f t="shared" si="1485"/>
        <v>0</v>
      </c>
      <c r="F8156" s="230">
        <f t="shared" ref="F8156:F8166" si="1486">IF(D8156=0,0,C8156*E8156/D8156)</f>
        <v>0</v>
      </c>
      <c r="G8156" s="232"/>
      <c r="I8156" s="283"/>
    </row>
    <row r="8157" spans="1:9">
      <c r="A8157" s="263" t="str">
        <f t="shared" si="1483"/>
        <v/>
      </c>
      <c r="B8157" s="444" t="str">
        <f t="shared" si="1484"/>
        <v/>
      </c>
      <c r="C8157" s="195"/>
      <c r="D8157" s="309"/>
      <c r="E8157" s="252">
        <f t="shared" si="1485"/>
        <v>0</v>
      </c>
      <c r="F8157" s="230">
        <f t="shared" si="1486"/>
        <v>0</v>
      </c>
      <c r="G8157" s="232"/>
      <c r="I8157" s="283"/>
    </row>
    <row r="8158" spans="1:9">
      <c r="A8158" s="263" t="str">
        <f t="shared" si="1483"/>
        <v/>
      </c>
      <c r="B8158" s="444" t="str">
        <f t="shared" si="1484"/>
        <v/>
      </c>
      <c r="C8158" s="195"/>
      <c r="D8158" s="195"/>
      <c r="E8158" s="252">
        <f t="shared" si="1485"/>
        <v>0</v>
      </c>
      <c r="F8158" s="230">
        <f t="shared" si="1486"/>
        <v>0</v>
      </c>
      <c r="G8158" s="232"/>
      <c r="I8158" s="283"/>
    </row>
    <row r="8159" spans="1:9">
      <c r="A8159" s="263" t="str">
        <f t="shared" si="1483"/>
        <v/>
      </c>
      <c r="B8159" s="444" t="str">
        <f t="shared" si="1484"/>
        <v/>
      </c>
      <c r="C8159" s="195"/>
      <c r="D8159" s="195"/>
      <c r="E8159" s="252">
        <f t="shared" si="1485"/>
        <v>0</v>
      </c>
      <c r="F8159" s="230">
        <f t="shared" si="1486"/>
        <v>0</v>
      </c>
      <c r="G8159" s="232"/>
      <c r="I8159" s="283"/>
    </row>
    <row r="8160" spans="1:9">
      <c r="A8160" s="263" t="str">
        <f t="shared" si="1483"/>
        <v/>
      </c>
      <c r="B8160" s="444" t="str">
        <f t="shared" si="1484"/>
        <v/>
      </c>
      <c r="C8160" s="195"/>
      <c r="D8160" s="195"/>
      <c r="E8160" s="252">
        <f t="shared" si="1485"/>
        <v>0</v>
      </c>
      <c r="F8160" s="230">
        <f t="shared" si="1486"/>
        <v>0</v>
      </c>
      <c r="G8160" s="232"/>
      <c r="I8160" s="283"/>
    </row>
    <row r="8161" spans="1:16">
      <c r="A8161" s="263" t="str">
        <f t="shared" si="1483"/>
        <v/>
      </c>
      <c r="B8161" s="444" t="str">
        <f t="shared" si="1484"/>
        <v/>
      </c>
      <c r="C8161" s="195"/>
      <c r="D8161" s="195"/>
      <c r="E8161" s="252">
        <f t="shared" si="1485"/>
        <v>0</v>
      </c>
      <c r="F8161" s="230">
        <f t="shared" si="1486"/>
        <v>0</v>
      </c>
      <c r="G8161" s="232"/>
      <c r="I8161" s="283"/>
    </row>
    <row r="8162" spans="1:16">
      <c r="A8162" s="263" t="str">
        <f t="shared" si="1483"/>
        <v/>
      </c>
      <c r="B8162" s="444" t="str">
        <f t="shared" si="1484"/>
        <v/>
      </c>
      <c r="C8162" s="195"/>
      <c r="D8162" s="195"/>
      <c r="E8162" s="252">
        <f t="shared" si="1485"/>
        <v>0</v>
      </c>
      <c r="F8162" s="230">
        <f t="shared" si="1486"/>
        <v>0</v>
      </c>
      <c r="G8162" s="232"/>
      <c r="I8162" s="283"/>
    </row>
    <row r="8163" spans="1:16">
      <c r="A8163" s="263" t="str">
        <f t="shared" si="1483"/>
        <v/>
      </c>
      <c r="B8163" s="444" t="str">
        <f t="shared" si="1484"/>
        <v/>
      </c>
      <c r="C8163" s="195"/>
      <c r="D8163" s="195"/>
      <c r="E8163" s="252">
        <f t="shared" si="1485"/>
        <v>0</v>
      </c>
      <c r="F8163" s="230">
        <f t="shared" si="1486"/>
        <v>0</v>
      </c>
      <c r="G8163" s="232"/>
      <c r="I8163" s="283"/>
    </row>
    <row r="8164" spans="1:16">
      <c r="A8164" s="263" t="str">
        <f t="shared" si="1483"/>
        <v/>
      </c>
      <c r="B8164" s="444" t="str">
        <f t="shared" si="1484"/>
        <v/>
      </c>
      <c r="C8164" s="195"/>
      <c r="D8164" s="195"/>
      <c r="E8164" s="252">
        <f t="shared" si="1485"/>
        <v>0</v>
      </c>
      <c r="F8164" s="230">
        <f t="shared" si="1486"/>
        <v>0</v>
      </c>
      <c r="G8164" s="232"/>
      <c r="I8164" s="283"/>
    </row>
    <row r="8165" spans="1:16">
      <c r="A8165" s="263" t="str">
        <f t="shared" si="1483"/>
        <v/>
      </c>
      <c r="B8165" s="444" t="str">
        <f t="shared" si="1484"/>
        <v/>
      </c>
      <c r="C8165" s="195"/>
      <c r="D8165" s="195"/>
      <c r="E8165" s="252">
        <f t="shared" si="1485"/>
        <v>0</v>
      </c>
      <c r="F8165" s="230">
        <f t="shared" si="1486"/>
        <v>0</v>
      </c>
      <c r="G8165" s="232"/>
      <c r="I8165" s="283"/>
    </row>
    <row r="8166" spans="1:16">
      <c r="A8166" s="263" t="str">
        <f t="shared" si="1483"/>
        <v/>
      </c>
      <c r="B8166" s="444" t="str">
        <f t="shared" si="1484"/>
        <v/>
      </c>
      <c r="C8166" s="195"/>
      <c r="D8166" s="195"/>
      <c r="E8166" s="252">
        <f t="shared" si="1485"/>
        <v>0</v>
      </c>
      <c r="F8166" s="230">
        <f t="shared" si="1486"/>
        <v>0</v>
      </c>
      <c r="G8166" s="233"/>
      <c r="I8166" s="283"/>
    </row>
    <row r="8167" spans="1:16" ht="31.5" customHeight="1" thickBot="1">
      <c r="A8167" s="234"/>
      <c r="B8167" s="456"/>
      <c r="C8167" s="235"/>
      <c r="D8167" s="237"/>
      <c r="E8167" s="237"/>
      <c r="F8167" s="238" t="s">
        <v>83</v>
      </c>
      <c r="G8167" s="262">
        <f>ROUND(SUM(F8155:F8166),0)</f>
        <v>0</v>
      </c>
      <c r="I8167" s="326"/>
    </row>
    <row r="8168" spans="1:16" ht="13.5" thickTop="1">
      <c r="A8168" s="186" t="s">
        <v>76</v>
      </c>
      <c r="B8168" s="446"/>
      <c r="C8168" s="241"/>
      <c r="D8168" s="243"/>
      <c r="E8168" s="243"/>
      <c r="F8168" s="242"/>
      <c r="G8168" s="244"/>
      <c r="I8168" s="326"/>
    </row>
    <row r="8169" spans="1:16">
      <c r="A8169" s="245" t="s">
        <v>57</v>
      </c>
      <c r="B8169" s="455"/>
      <c r="C8169" s="246"/>
      <c r="D8169" s="317"/>
      <c r="E8169" s="248" t="s">
        <v>77</v>
      </c>
      <c r="F8169" s="249" t="s">
        <v>78</v>
      </c>
      <c r="G8169" s="264" t="s">
        <v>77</v>
      </c>
      <c r="H8169" s="220"/>
      <c r="I8169" s="325"/>
    </row>
    <row r="8170" spans="1:16">
      <c r="A8170" s="185" t="s">
        <v>87</v>
      </c>
      <c r="B8170" s="453"/>
      <c r="C8170" s="265"/>
      <c r="D8170" s="318"/>
      <c r="E8170" s="229">
        <f>ROUND(SUM(G8129,G8144,G8152,G8167),2)</f>
        <v>0</v>
      </c>
      <c r="F8170" s="266">
        <f>A</f>
        <v>0</v>
      </c>
      <c r="G8170" s="267">
        <f>E8170*F8170</f>
        <v>0</v>
      </c>
      <c r="I8170" s="326"/>
    </row>
    <row r="8171" spans="1:16">
      <c r="A8171" s="185" t="s">
        <v>85</v>
      </c>
      <c r="B8171" s="453"/>
      <c r="C8171" s="265"/>
      <c r="D8171" s="318"/>
      <c r="E8171" s="229">
        <f>SUM(G8129,G8144,G8152,G8167)</f>
        <v>0</v>
      </c>
      <c r="F8171" s="266">
        <f>I</f>
        <v>0</v>
      </c>
      <c r="G8171" s="267">
        <f>E8171*F8171</f>
        <v>0</v>
      </c>
      <c r="I8171" s="326"/>
    </row>
    <row r="8172" spans="1:16">
      <c r="A8172" s="185" t="s">
        <v>86</v>
      </c>
      <c r="B8172" s="453"/>
      <c r="C8172" s="265"/>
      <c r="D8172" s="318"/>
      <c r="E8172" s="229">
        <f>SUM(G8129,G8144,G8152,G8167)</f>
        <v>0</v>
      </c>
      <c r="F8172" s="266">
        <f>U</f>
        <v>0</v>
      </c>
      <c r="G8172" s="267">
        <f>E8172*F8172</f>
        <v>0</v>
      </c>
      <c r="I8172" s="326"/>
    </row>
    <row r="8173" spans="1:16" ht="33" customHeight="1" thickBot="1">
      <c r="A8173" s="234"/>
      <c r="B8173" s="456"/>
      <c r="C8173" s="235"/>
      <c r="D8173" s="237"/>
      <c r="E8173" s="237"/>
      <c r="F8173" s="268" t="s">
        <v>84</v>
      </c>
      <c r="G8173" s="262">
        <f>SUM(G8170:G8172)</f>
        <v>0</v>
      </c>
      <c r="I8173" s="326"/>
      <c r="J8173" s="295"/>
      <c r="K8173" s="296"/>
      <c r="L8173" s="296"/>
      <c r="M8173" s="296"/>
      <c r="N8173" s="296"/>
      <c r="O8173" s="296"/>
    </row>
    <row r="8174" spans="1:16" s="211" customFormat="1" ht="14" thickTop="1" thickBot="1">
      <c r="A8174" s="269"/>
      <c r="B8174" s="443"/>
      <c r="C8174" s="270"/>
      <c r="D8174" s="319"/>
      <c r="E8174" s="271" t="s">
        <v>89</v>
      </c>
      <c r="F8174" s="272"/>
      <c r="G8174" s="273">
        <f>ROUND(SUM(G8129,G8144,G8152,G8167,G8173),0)</f>
        <v>0</v>
      </c>
      <c r="I8174" s="327"/>
      <c r="J8174" s="212">
        <f>B8113</f>
        <v>21.1</v>
      </c>
      <c r="K8174" s="274">
        <f>E8170</f>
        <v>0</v>
      </c>
      <c r="L8174" s="294">
        <f>G8170</f>
        <v>0</v>
      </c>
      <c r="M8174" s="294">
        <f>G8171</f>
        <v>0</v>
      </c>
      <c r="N8174" s="294">
        <f>G8172</f>
        <v>0</v>
      </c>
      <c r="O8174" s="299">
        <f>SUM(K8174:N8174)</f>
        <v>0</v>
      </c>
      <c r="P8174" s="294"/>
    </row>
    <row r="8175" spans="1:16" ht="13.5" thickTop="1">
      <c r="A8175" s="275" t="s">
        <v>97</v>
      </c>
      <c r="B8175" s="438"/>
      <c r="C8175" s="215"/>
      <c r="D8175" s="217"/>
      <c r="E8175" s="217"/>
      <c r="F8175" s="216"/>
      <c r="G8175" s="219"/>
      <c r="I8175" s="326"/>
      <c r="P8175" s="294"/>
    </row>
    <row r="8176" spans="1:16">
      <c r="A8176" s="275"/>
      <c r="B8176" s="452"/>
      <c r="C8176" s="276"/>
      <c r="D8176" s="320"/>
      <c r="E8176" s="217"/>
      <c r="F8176" s="216"/>
      <c r="G8176" s="277">
        <f ca="1">TODAY()</f>
        <v>44839</v>
      </c>
      <c r="I8176" s="326"/>
      <c r="P8176" s="294"/>
    </row>
    <row r="8177" spans="1:16" ht="13.5" thickBot="1">
      <c r="A8177" s="234"/>
      <c r="B8177" s="456"/>
      <c r="C8177" s="235"/>
      <c r="D8177" s="237"/>
      <c r="E8177" s="237"/>
      <c r="F8177" s="236"/>
      <c r="G8177" s="278"/>
      <c r="I8177" s="326"/>
      <c r="P8177" s="294"/>
    </row>
    <row r="8178" spans="1:16" s="199" customFormat="1" ht="13.5" thickTop="1">
      <c r="A8178" s="196" t="s">
        <v>109</v>
      </c>
      <c r="B8178" s="458"/>
      <c r="C8178" s="196"/>
      <c r="D8178" s="198"/>
      <c r="E8178" s="198"/>
      <c r="F8178" s="197"/>
      <c r="G8178" s="197"/>
      <c r="I8178" s="321"/>
      <c r="J8178" s="200"/>
      <c r="O8178" s="297"/>
    </row>
    <row r="8179" spans="1:16" s="199" customFormat="1">
      <c r="A8179" s="196" t="str">
        <f>CONCATENATE('Prestaciones y AIU'!A7778," ANALISIS DE PRECIOS UNITARIOS")</f>
        <v xml:space="preserve"> ANALISIS DE PRECIOS UNITARIOS</v>
      </c>
      <c r="B8179" s="458"/>
      <c r="C8179" s="196"/>
      <c r="D8179" s="198"/>
      <c r="E8179" s="198"/>
      <c r="F8179" s="197"/>
      <c r="G8179" s="197"/>
      <c r="I8179" s="321"/>
      <c r="J8179" s="200"/>
      <c r="O8179" s="297"/>
    </row>
    <row r="8180" spans="1:16" s="199" customFormat="1">
      <c r="A8180" s="196" t="str">
        <f>Objeto_LIC</f>
        <v>OPTIMIZACION DEL SISTEMA DE ABASTECIMIENTO (ADUCCION, PRETRATAMIENTO Y CONDUCCION) DEL MUNICPIO DE TAME, DEPARTAMENTO DE ARAUCA</v>
      </c>
      <c r="B8180" s="458"/>
      <c r="C8180" s="196"/>
      <c r="D8180" s="198"/>
      <c r="E8180" s="198"/>
      <c r="F8180" s="197"/>
      <c r="G8180" s="197"/>
      <c r="I8180" s="321"/>
      <c r="J8180" s="200"/>
      <c r="O8180" s="297"/>
    </row>
    <row r="8181" spans="1:16" s="199" customFormat="1">
      <c r="A8181" s="196"/>
      <c r="B8181" s="458"/>
      <c r="C8181" s="196"/>
      <c r="D8181" s="198"/>
      <c r="E8181" s="198"/>
      <c r="F8181" s="197"/>
      <c r="G8181" s="197"/>
      <c r="I8181" s="321"/>
      <c r="J8181" s="200"/>
      <c r="O8181" s="297"/>
    </row>
    <row r="8182" spans="1:16" ht="13.5" thickBot="1">
      <c r="A8182" s="201"/>
      <c r="B8182" s="448"/>
      <c r="C8182" s="201"/>
      <c r="D8182" s="203"/>
      <c r="E8182" s="203"/>
      <c r="F8182" s="202"/>
      <c r="G8182" s="202"/>
    </row>
    <row r="8183" spans="1:16" s="211" customFormat="1" ht="13.5" thickTop="1">
      <c r="A8183" s="206"/>
      <c r="B8183" s="457"/>
      <c r="C8183" s="207"/>
      <c r="D8183" s="209"/>
      <c r="E8183" s="209"/>
      <c r="F8183" s="208"/>
      <c r="G8183" s="210" t="s">
        <v>110</v>
      </c>
      <c r="I8183" s="323"/>
      <c r="J8183" s="212"/>
      <c r="O8183" s="297"/>
    </row>
    <row r="8184" spans="1:16" ht="12.75" customHeight="1">
      <c r="A8184" s="213" t="s">
        <v>62</v>
      </c>
      <c r="B8184" s="750">
        <f>Proponente</f>
        <v>0</v>
      </c>
      <c r="C8184" s="750"/>
      <c r="D8184" s="750"/>
      <c r="E8184" s="750"/>
      <c r="F8184" s="750"/>
      <c r="G8184" s="751"/>
    </row>
    <row r="8185" spans="1:16" ht="12.75" customHeight="1">
      <c r="A8185" s="213" t="s">
        <v>63</v>
      </c>
      <c r="B8185" s="470">
        <v>21.2</v>
      </c>
      <c r="C8185" s="750" t="e">
        <f>VLOOKUP(B8185,Presupuesto!$A$4:$B$106,2,FALSE)</f>
        <v>#N/A</v>
      </c>
      <c r="D8185" s="750"/>
      <c r="E8185" s="750"/>
      <c r="F8185" s="750"/>
      <c r="G8185" s="751"/>
    </row>
    <row r="8186" spans="1:16">
      <c r="A8186" s="214"/>
      <c r="B8186" s="438"/>
      <c r="C8186" s="215"/>
      <c r="D8186" s="217"/>
      <c r="E8186" s="217"/>
      <c r="F8186" s="218" t="s">
        <v>88</v>
      </c>
      <c r="G8186" s="750" t="str">
        <f ca="1">LOOKUP('U-P1'!B8185,Presupuesto!$1:$1048576,Presupuesto!$C$1:$C$105)</f>
        <v>ML</v>
      </c>
      <c r="H8186" s="750"/>
      <c r="I8186" s="750"/>
      <c r="J8186" s="750"/>
      <c r="K8186" s="751"/>
    </row>
    <row r="8187" spans="1:16" ht="13.5" thickBot="1">
      <c r="A8187" s="213" t="s">
        <v>64</v>
      </c>
      <c r="B8187" s="438"/>
      <c r="C8187" s="215"/>
      <c r="D8187" s="217"/>
      <c r="E8187" s="217"/>
      <c r="F8187" s="216"/>
      <c r="G8187" s="219"/>
      <c r="I8187" s="324"/>
      <c r="J8187" s="295"/>
      <c r="K8187" s="296"/>
      <c r="L8187" s="296"/>
      <c r="M8187" s="296"/>
      <c r="N8187" s="296"/>
      <c r="O8187" s="296"/>
    </row>
    <row r="8188" spans="1:16" s="220" customFormat="1" ht="13.5" thickTop="1">
      <c r="A8188" s="221" t="s">
        <v>57</v>
      </c>
      <c r="B8188" s="447" t="s">
        <v>65</v>
      </c>
      <c r="C8188" s="222" t="s">
        <v>66</v>
      </c>
      <c r="D8188" s="223" t="s">
        <v>74</v>
      </c>
      <c r="E8188" s="224" t="s">
        <v>100</v>
      </c>
      <c r="F8188" s="224" t="s">
        <v>79</v>
      </c>
      <c r="G8188" s="225" t="s">
        <v>70</v>
      </c>
      <c r="I8188" s="325"/>
      <c r="J8188" s="226"/>
      <c r="O8188" s="296"/>
    </row>
    <row r="8189" spans="1:16">
      <c r="A8189" s="227" t="str">
        <f t="shared" ref="A8189:A8200" si="1487">IF(I8189=0,"-",VLOOKUP(I8189,EQUIPOS,2,FALSE))</f>
        <v>-</v>
      </c>
      <c r="B8189" s="228"/>
      <c r="C8189" s="228"/>
      <c r="D8189" s="194"/>
      <c r="E8189" s="229">
        <f t="shared" ref="E8189:E8200" si="1488">IF(I8189=0,0,VLOOKUP(I8189,EQUIPOS,4,FALSE))</f>
        <v>0</v>
      </c>
      <c r="F8189" s="230">
        <f t="shared" ref="F8189:F8200" si="1489">IF(D8189=0,0,E8189/D8189)</f>
        <v>0</v>
      </c>
      <c r="G8189" s="231"/>
      <c r="I8189" s="283"/>
    </row>
    <row r="8190" spans="1:16">
      <c r="A8190" s="227" t="str">
        <f t="shared" si="1487"/>
        <v>-</v>
      </c>
      <c r="B8190" s="228"/>
      <c r="C8190" s="228"/>
      <c r="D8190" s="194"/>
      <c r="E8190" s="229">
        <f t="shared" si="1488"/>
        <v>0</v>
      </c>
      <c r="F8190" s="230">
        <f t="shared" si="1489"/>
        <v>0</v>
      </c>
      <c r="G8190" s="232"/>
      <c r="I8190" s="283"/>
    </row>
    <row r="8191" spans="1:16">
      <c r="A8191" s="227" t="str">
        <f t="shared" si="1487"/>
        <v>-</v>
      </c>
      <c r="B8191" s="228"/>
      <c r="C8191" s="228"/>
      <c r="D8191" s="194"/>
      <c r="E8191" s="229">
        <f t="shared" si="1488"/>
        <v>0</v>
      </c>
      <c r="F8191" s="230">
        <f t="shared" si="1489"/>
        <v>0</v>
      </c>
      <c r="G8191" s="232"/>
      <c r="I8191" s="283"/>
    </row>
    <row r="8192" spans="1:16">
      <c r="A8192" s="227" t="str">
        <f t="shared" si="1487"/>
        <v>-</v>
      </c>
      <c r="B8192" s="228"/>
      <c r="C8192" s="228"/>
      <c r="D8192" s="194"/>
      <c r="E8192" s="229">
        <f t="shared" si="1488"/>
        <v>0</v>
      </c>
      <c r="F8192" s="230">
        <f t="shared" si="1489"/>
        <v>0</v>
      </c>
      <c r="G8192" s="232"/>
      <c r="I8192" s="283"/>
    </row>
    <row r="8193" spans="1:15">
      <c r="A8193" s="227" t="str">
        <f t="shared" si="1487"/>
        <v>-</v>
      </c>
      <c r="B8193" s="228"/>
      <c r="C8193" s="228"/>
      <c r="D8193" s="194"/>
      <c r="E8193" s="229">
        <f t="shared" si="1488"/>
        <v>0</v>
      </c>
      <c r="F8193" s="230">
        <f t="shared" si="1489"/>
        <v>0</v>
      </c>
      <c r="G8193" s="232"/>
      <c r="I8193" s="283"/>
    </row>
    <row r="8194" spans="1:15">
      <c r="A8194" s="227" t="str">
        <f t="shared" si="1487"/>
        <v>-</v>
      </c>
      <c r="B8194" s="228"/>
      <c r="C8194" s="228"/>
      <c r="D8194" s="194"/>
      <c r="E8194" s="229">
        <f t="shared" si="1488"/>
        <v>0</v>
      </c>
      <c r="F8194" s="230">
        <f t="shared" si="1489"/>
        <v>0</v>
      </c>
      <c r="G8194" s="232"/>
      <c r="I8194" s="283"/>
    </row>
    <row r="8195" spans="1:15">
      <c r="A8195" s="227" t="str">
        <f t="shared" si="1487"/>
        <v>-</v>
      </c>
      <c r="B8195" s="228"/>
      <c r="C8195" s="228"/>
      <c r="D8195" s="194"/>
      <c r="E8195" s="229">
        <f t="shared" si="1488"/>
        <v>0</v>
      </c>
      <c r="F8195" s="230">
        <f t="shared" si="1489"/>
        <v>0</v>
      </c>
      <c r="G8195" s="232"/>
      <c r="I8195" s="283"/>
    </row>
    <row r="8196" spans="1:15">
      <c r="A8196" s="227" t="str">
        <f t="shared" si="1487"/>
        <v>-</v>
      </c>
      <c r="B8196" s="228"/>
      <c r="C8196" s="228"/>
      <c r="D8196" s="194"/>
      <c r="E8196" s="229">
        <f t="shared" si="1488"/>
        <v>0</v>
      </c>
      <c r="F8196" s="230">
        <f t="shared" si="1489"/>
        <v>0</v>
      </c>
      <c r="G8196" s="232"/>
      <c r="I8196" s="283"/>
    </row>
    <row r="8197" spans="1:15">
      <c r="A8197" s="227" t="str">
        <f t="shared" si="1487"/>
        <v>-</v>
      </c>
      <c r="B8197" s="228"/>
      <c r="C8197" s="228"/>
      <c r="D8197" s="194"/>
      <c r="E8197" s="229">
        <f t="shared" si="1488"/>
        <v>0</v>
      </c>
      <c r="F8197" s="230">
        <f t="shared" si="1489"/>
        <v>0</v>
      </c>
      <c r="G8197" s="232"/>
      <c r="I8197" s="283"/>
    </row>
    <row r="8198" spans="1:15">
      <c r="A8198" s="227" t="str">
        <f t="shared" si="1487"/>
        <v>-</v>
      </c>
      <c r="B8198" s="228"/>
      <c r="C8198" s="228"/>
      <c r="D8198" s="194"/>
      <c r="E8198" s="229">
        <f t="shared" si="1488"/>
        <v>0</v>
      </c>
      <c r="F8198" s="230">
        <f t="shared" si="1489"/>
        <v>0</v>
      </c>
      <c r="G8198" s="232"/>
      <c r="I8198" s="283"/>
    </row>
    <row r="8199" spans="1:15">
      <c r="A8199" s="227" t="str">
        <f t="shared" si="1487"/>
        <v>-</v>
      </c>
      <c r="B8199" s="228"/>
      <c r="C8199" s="228"/>
      <c r="D8199" s="194"/>
      <c r="E8199" s="229">
        <f t="shared" si="1488"/>
        <v>0</v>
      </c>
      <c r="F8199" s="230">
        <f t="shared" si="1489"/>
        <v>0</v>
      </c>
      <c r="G8199" s="232"/>
      <c r="I8199" s="283"/>
    </row>
    <row r="8200" spans="1:15">
      <c r="A8200" s="227" t="str">
        <f t="shared" si="1487"/>
        <v>-</v>
      </c>
      <c r="B8200" s="228"/>
      <c r="C8200" s="228"/>
      <c r="D8200" s="194"/>
      <c r="E8200" s="229">
        <f t="shared" si="1488"/>
        <v>0</v>
      </c>
      <c r="F8200" s="230">
        <f t="shared" si="1489"/>
        <v>0</v>
      </c>
      <c r="G8200" s="232"/>
      <c r="I8200" s="283"/>
    </row>
    <row r="8201" spans="1:15" ht="13.5" thickBot="1">
      <c r="A8201" s="234"/>
      <c r="B8201" s="456"/>
      <c r="C8201" s="235"/>
      <c r="D8201" s="237"/>
      <c r="E8201" s="237"/>
      <c r="F8201" s="238" t="s">
        <v>80</v>
      </c>
      <c r="G8201" s="239">
        <f>SUM(F8189:F8200)</f>
        <v>0</v>
      </c>
      <c r="I8201" s="326"/>
    </row>
    <row r="8202" spans="1:15" ht="13.5" thickTop="1">
      <c r="A8202" s="240" t="s">
        <v>67</v>
      </c>
      <c r="B8202" s="446"/>
      <c r="C8202" s="241"/>
      <c r="D8202" s="243"/>
      <c r="E8202" s="243"/>
      <c r="F8202" s="242"/>
      <c r="G8202" s="244"/>
      <c r="I8202" s="326"/>
    </row>
    <row r="8203" spans="1:15" s="220" customFormat="1" ht="26">
      <c r="A8203" s="245" t="s">
        <v>57</v>
      </c>
      <c r="B8203" s="455"/>
      <c r="C8203" s="247" t="s">
        <v>58</v>
      </c>
      <c r="D8203" s="316" t="s">
        <v>68</v>
      </c>
      <c r="E8203" s="248" t="s">
        <v>69</v>
      </c>
      <c r="F8203" s="249" t="s">
        <v>79</v>
      </c>
      <c r="G8203" s="250" t="s">
        <v>70</v>
      </c>
      <c r="I8203" s="325"/>
      <c r="J8203" s="226"/>
      <c r="O8203" s="296"/>
    </row>
    <row r="8204" spans="1:15">
      <c r="A8204" s="748" t="str">
        <f t="shared" ref="A8204:A8215" si="1490">IF(I8204=0,"",VLOOKUP(I8204,MATERIALES,2,FALSE))</f>
        <v/>
      </c>
      <c r="B8204" s="749"/>
      <c r="C8204" s="251" t="str">
        <f t="shared" ref="C8204:C8212" si="1491">IF(I8204=0,"",VLOOKUP(I8204,MATERIALES,3,FALSE))</f>
        <v/>
      </c>
      <c r="D8204" s="194"/>
      <c r="E8204" s="252">
        <f t="shared" ref="E8204:E8215" si="1492">IF(I8204=0,0,VLOOKUP(I8204,MATERIALES,4,FALSE))</f>
        <v>0</v>
      </c>
      <c r="F8204" s="230">
        <f>D8204*E8204</f>
        <v>0</v>
      </c>
      <c r="G8204" s="231"/>
      <c r="I8204" s="283"/>
    </row>
    <row r="8205" spans="1:15">
      <c r="A8205" s="748" t="str">
        <f t="shared" si="1490"/>
        <v/>
      </c>
      <c r="B8205" s="749"/>
      <c r="C8205" s="251" t="str">
        <f t="shared" si="1491"/>
        <v/>
      </c>
      <c r="D8205" s="194"/>
      <c r="E8205" s="252">
        <f t="shared" si="1492"/>
        <v>0</v>
      </c>
      <c r="F8205" s="230">
        <f t="shared" ref="F8205:F8215" si="1493">D8205*E8205</f>
        <v>0</v>
      </c>
      <c r="G8205" s="232"/>
      <c r="I8205" s="283"/>
    </row>
    <row r="8206" spans="1:15">
      <c r="A8206" s="748" t="str">
        <f t="shared" si="1490"/>
        <v/>
      </c>
      <c r="B8206" s="749"/>
      <c r="C8206" s="251" t="str">
        <f t="shared" si="1491"/>
        <v/>
      </c>
      <c r="D8206" s="194"/>
      <c r="E8206" s="252">
        <f t="shared" si="1492"/>
        <v>0</v>
      </c>
      <c r="F8206" s="230">
        <f t="shared" si="1493"/>
        <v>0</v>
      </c>
      <c r="G8206" s="232"/>
      <c r="I8206" s="283"/>
    </row>
    <row r="8207" spans="1:15">
      <c r="A8207" s="748" t="str">
        <f t="shared" si="1490"/>
        <v/>
      </c>
      <c r="B8207" s="749"/>
      <c r="C8207" s="251" t="str">
        <f t="shared" si="1491"/>
        <v/>
      </c>
      <c r="D8207" s="194"/>
      <c r="E8207" s="252">
        <f t="shared" si="1492"/>
        <v>0</v>
      </c>
      <c r="F8207" s="230">
        <f t="shared" si="1493"/>
        <v>0</v>
      </c>
      <c r="G8207" s="232"/>
      <c r="I8207" s="283"/>
    </row>
    <row r="8208" spans="1:15">
      <c r="A8208" s="748" t="str">
        <f t="shared" si="1490"/>
        <v/>
      </c>
      <c r="B8208" s="749"/>
      <c r="C8208" s="251" t="str">
        <f t="shared" si="1491"/>
        <v/>
      </c>
      <c r="D8208" s="194"/>
      <c r="E8208" s="252">
        <f t="shared" si="1492"/>
        <v>0</v>
      </c>
      <c r="F8208" s="230">
        <f t="shared" si="1493"/>
        <v>0</v>
      </c>
      <c r="G8208" s="232"/>
      <c r="I8208" s="283"/>
    </row>
    <row r="8209" spans="1:9">
      <c r="A8209" s="748" t="str">
        <f t="shared" si="1490"/>
        <v/>
      </c>
      <c r="B8209" s="749"/>
      <c r="C8209" s="251" t="str">
        <f t="shared" si="1491"/>
        <v/>
      </c>
      <c r="D8209" s="194"/>
      <c r="E8209" s="252">
        <f t="shared" si="1492"/>
        <v>0</v>
      </c>
      <c r="F8209" s="230">
        <f t="shared" si="1493"/>
        <v>0</v>
      </c>
      <c r="G8209" s="232"/>
      <c r="I8209" s="283"/>
    </row>
    <row r="8210" spans="1:9">
      <c r="A8210" s="748" t="str">
        <f t="shared" si="1490"/>
        <v/>
      </c>
      <c r="B8210" s="749"/>
      <c r="C8210" s="251" t="str">
        <f t="shared" si="1491"/>
        <v/>
      </c>
      <c r="D8210" s="194"/>
      <c r="E8210" s="252">
        <f t="shared" si="1492"/>
        <v>0</v>
      </c>
      <c r="F8210" s="230">
        <f t="shared" si="1493"/>
        <v>0</v>
      </c>
      <c r="G8210" s="232"/>
      <c r="I8210" s="283"/>
    </row>
    <row r="8211" spans="1:9">
      <c r="A8211" s="748" t="str">
        <f t="shared" si="1490"/>
        <v/>
      </c>
      <c r="B8211" s="749"/>
      <c r="C8211" s="251" t="str">
        <f t="shared" si="1491"/>
        <v/>
      </c>
      <c r="D8211" s="194"/>
      <c r="E8211" s="252">
        <f t="shared" si="1492"/>
        <v>0</v>
      </c>
      <c r="F8211" s="230">
        <f t="shared" si="1493"/>
        <v>0</v>
      </c>
      <c r="G8211" s="253"/>
      <c r="I8211" s="283"/>
    </row>
    <row r="8212" spans="1:9">
      <c r="A8212" s="748" t="str">
        <f t="shared" si="1490"/>
        <v/>
      </c>
      <c r="B8212" s="749"/>
      <c r="C8212" s="251" t="str">
        <f t="shared" si="1491"/>
        <v/>
      </c>
      <c r="D8212" s="194"/>
      <c r="E8212" s="252">
        <f t="shared" si="1492"/>
        <v>0</v>
      </c>
      <c r="F8212" s="230">
        <f t="shared" si="1493"/>
        <v>0</v>
      </c>
      <c r="G8212" s="232"/>
      <c r="I8212" s="283"/>
    </row>
    <row r="8213" spans="1:9">
      <c r="A8213" s="748" t="str">
        <f t="shared" si="1490"/>
        <v/>
      </c>
      <c r="B8213" s="749"/>
      <c r="C8213" s="251"/>
      <c r="D8213" s="194"/>
      <c r="E8213" s="252">
        <f t="shared" si="1492"/>
        <v>0</v>
      </c>
      <c r="F8213" s="230">
        <f t="shared" si="1493"/>
        <v>0</v>
      </c>
      <c r="G8213" s="232"/>
      <c r="I8213" s="283"/>
    </row>
    <row r="8214" spans="1:9">
      <c r="A8214" s="748" t="str">
        <f t="shared" si="1490"/>
        <v/>
      </c>
      <c r="B8214" s="749"/>
      <c r="C8214" s="251"/>
      <c r="D8214" s="194"/>
      <c r="E8214" s="252">
        <f t="shared" si="1492"/>
        <v>0</v>
      </c>
      <c r="F8214" s="230">
        <f t="shared" si="1493"/>
        <v>0</v>
      </c>
      <c r="G8214" s="232"/>
      <c r="I8214" s="283"/>
    </row>
    <row r="8215" spans="1:9">
      <c r="A8215" s="748" t="str">
        <f t="shared" si="1490"/>
        <v/>
      </c>
      <c r="B8215" s="749"/>
      <c r="C8215" s="251" t="str">
        <f t="shared" ref="C8215" si="1494">IF(I8215=0,"",VLOOKUP(I8215,MATERIALES,3,FALSE))</f>
        <v/>
      </c>
      <c r="D8215" s="194"/>
      <c r="E8215" s="252">
        <f t="shared" si="1492"/>
        <v>0</v>
      </c>
      <c r="F8215" s="230">
        <f t="shared" si="1493"/>
        <v>0</v>
      </c>
      <c r="G8215" s="233"/>
      <c r="I8215" s="283"/>
    </row>
    <row r="8216" spans="1:9" ht="26.25" customHeight="1" thickBot="1">
      <c r="A8216" s="214"/>
      <c r="B8216" s="438"/>
      <c r="C8216" s="215"/>
      <c r="D8216" s="217"/>
      <c r="E8216" s="254"/>
      <c r="F8216" s="255" t="s">
        <v>81</v>
      </c>
      <c r="G8216" s="253">
        <f>ROUND(SUM(F8204:F8215),0)</f>
        <v>0</v>
      </c>
      <c r="I8216" s="326"/>
    </row>
    <row r="8217" spans="1:9" ht="14" thickTop="1" thickBot="1">
      <c r="A8217" s="256" t="s">
        <v>72</v>
      </c>
      <c r="B8217" s="445"/>
      <c r="C8217" s="257"/>
      <c r="D8217" s="259"/>
      <c r="E8217" s="259"/>
      <c r="F8217" s="258"/>
      <c r="G8217" s="260"/>
      <c r="I8217" s="326"/>
    </row>
    <row r="8218" spans="1:9" ht="13.5" thickTop="1">
      <c r="A8218" s="245" t="s">
        <v>57</v>
      </c>
      <c r="B8218" s="455"/>
      <c r="C8218" s="248" t="s">
        <v>71</v>
      </c>
      <c r="D8218" s="316" t="s">
        <v>75</v>
      </c>
      <c r="E8218" s="248" t="s">
        <v>98</v>
      </c>
      <c r="F8218" s="249" t="s">
        <v>79</v>
      </c>
      <c r="G8218" s="250" t="s">
        <v>70</v>
      </c>
      <c r="I8218" s="326"/>
    </row>
    <row r="8219" spans="1:9">
      <c r="A8219" s="748" t="str">
        <f>IF(I8219=0,"",VLOOKUP(I8219,EQUIPOS,2,FALSE))</f>
        <v/>
      </c>
      <c r="B8219" s="749"/>
      <c r="C8219" s="195"/>
      <c r="D8219" s="194"/>
      <c r="E8219" s="252">
        <f>IF(I8219=0,0,VLOOKUP(I8219,EQUIPOS,4,FALSE))</f>
        <v>0</v>
      </c>
      <c r="F8219" s="230">
        <f>C8219*D8219*E8219</f>
        <v>0</v>
      </c>
      <c r="G8219" s="231"/>
      <c r="I8219" s="283"/>
    </row>
    <row r="8220" spans="1:9">
      <c r="A8220" s="748" t="str">
        <f>IF(I8220=0,"",VLOOKUP(I8220,EQUIPOS,2,FALSE))</f>
        <v/>
      </c>
      <c r="B8220" s="749"/>
      <c r="C8220" s="195"/>
      <c r="D8220" s="194"/>
      <c r="E8220" s="252">
        <f>IF(I8220=0,0,VLOOKUP(I8220,EQUIPOS,4,FALSE))</f>
        <v>0</v>
      </c>
      <c r="F8220" s="230">
        <f t="shared" ref="F8220:F8223" si="1495">C8220*D8220*E8220</f>
        <v>0</v>
      </c>
      <c r="G8220" s="232"/>
      <c r="I8220" s="283"/>
    </row>
    <row r="8221" spans="1:9">
      <c r="A8221" s="748" t="str">
        <f>IF(I8221=0,"",VLOOKUP(I8221,EQUIPOS,2,FALSE))</f>
        <v/>
      </c>
      <c r="B8221" s="749"/>
      <c r="C8221" s="195"/>
      <c r="D8221" s="194"/>
      <c r="E8221" s="252">
        <f>IF(I8221=0,0,VLOOKUP(I8221,EQUIPOS,4,FALSE))</f>
        <v>0</v>
      </c>
      <c r="F8221" s="230">
        <f t="shared" si="1495"/>
        <v>0</v>
      </c>
      <c r="G8221" s="232"/>
      <c r="I8221" s="283"/>
    </row>
    <row r="8222" spans="1:9">
      <c r="A8222" s="748" t="str">
        <f>IF(I8222=0,"",VLOOKUP(I8222,EQUIPOS,2,FALSE))</f>
        <v/>
      </c>
      <c r="B8222" s="749"/>
      <c r="C8222" s="195"/>
      <c r="D8222" s="194"/>
      <c r="E8222" s="252">
        <f>IF(I8222=0,0,VLOOKUP(I8222,EQUIPOS,4,FALSE))</f>
        <v>0</v>
      </c>
      <c r="F8222" s="230">
        <f t="shared" si="1495"/>
        <v>0</v>
      </c>
      <c r="G8222" s="232"/>
      <c r="I8222" s="283"/>
    </row>
    <row r="8223" spans="1:9">
      <c r="A8223" s="748" t="str">
        <f>IF(I8223=0,"",VLOOKUP(I8223,EQUIPOS,2,FALSE))</f>
        <v/>
      </c>
      <c r="B8223" s="749"/>
      <c r="C8223" s="195"/>
      <c r="D8223" s="194"/>
      <c r="E8223" s="252">
        <f>IF(I8223=0,0,VLOOKUP(I8223,EQUIPOS,4,FALSE))</f>
        <v>0</v>
      </c>
      <c r="F8223" s="230">
        <f t="shared" si="1495"/>
        <v>0</v>
      </c>
      <c r="G8223" s="233"/>
      <c r="I8223" s="283"/>
    </row>
    <row r="8224" spans="1:9" ht="30.75" customHeight="1" thickBot="1">
      <c r="A8224" s="234"/>
      <c r="B8224" s="456"/>
      <c r="C8224" s="235"/>
      <c r="D8224" s="237"/>
      <c r="E8224" s="261"/>
      <c r="F8224" s="238" t="s">
        <v>82</v>
      </c>
      <c r="G8224" s="262">
        <f>ROUND(SUM(F8219:F8223),0)</f>
        <v>0</v>
      </c>
      <c r="I8224" s="326"/>
    </row>
    <row r="8225" spans="1:9" ht="13.5" thickTop="1">
      <c r="A8225" s="240" t="s">
        <v>73</v>
      </c>
      <c r="B8225" s="446"/>
      <c r="C8225" s="241"/>
      <c r="D8225" s="243"/>
      <c r="E8225" s="243"/>
      <c r="F8225" s="242"/>
      <c r="G8225" s="244"/>
      <c r="I8225" s="326"/>
    </row>
    <row r="8226" spans="1:9" ht="26">
      <c r="A8226" s="245" t="s">
        <v>57</v>
      </c>
      <c r="B8226" s="454" t="s">
        <v>58</v>
      </c>
      <c r="C8226" s="247" t="s">
        <v>68</v>
      </c>
      <c r="D8226" s="316" t="s">
        <v>74</v>
      </c>
      <c r="E8226" s="248" t="s">
        <v>69</v>
      </c>
      <c r="F8226" s="249" t="s">
        <v>79</v>
      </c>
      <c r="G8226" s="250" t="s">
        <v>70</v>
      </c>
      <c r="H8226" s="220"/>
      <c r="I8226" s="325"/>
    </row>
    <row r="8227" spans="1:9">
      <c r="A8227" s="263" t="str">
        <f t="shared" ref="A8227:A8238" si="1496">IF(I8227=0,"",VLOOKUP(I8227,MANOOBRA,2,FALSE))</f>
        <v/>
      </c>
      <c r="B8227" s="444" t="str">
        <f t="shared" ref="B8227:B8238" si="1497">IF(I8227=0,"",VLOOKUP(I8227,MANOOBRA,3,FALSE))</f>
        <v/>
      </c>
      <c r="C8227" s="195"/>
      <c r="D8227" s="466"/>
      <c r="E8227" s="252">
        <f t="shared" ref="E8227:E8238" si="1498">IF(I8227=0,0,VLOOKUP(I8227,MANOOBRA,4,FALSE))</f>
        <v>0</v>
      </c>
      <c r="F8227" s="230">
        <f>IF(D8227=0,0,C8227*E8227/D8227)</f>
        <v>0</v>
      </c>
      <c r="G8227" s="231"/>
      <c r="I8227" s="283"/>
    </row>
    <row r="8228" spans="1:9">
      <c r="A8228" s="263" t="str">
        <f t="shared" si="1496"/>
        <v/>
      </c>
      <c r="B8228" s="444" t="str">
        <f t="shared" si="1497"/>
        <v/>
      </c>
      <c r="C8228" s="195"/>
      <c r="D8228" s="466"/>
      <c r="E8228" s="252">
        <f t="shared" si="1498"/>
        <v>0</v>
      </c>
      <c r="F8228" s="230">
        <f t="shared" ref="F8228:F8238" si="1499">IF(D8228=0,0,C8228*E8228/D8228)</f>
        <v>0</v>
      </c>
      <c r="G8228" s="232"/>
      <c r="I8228" s="283"/>
    </row>
    <row r="8229" spans="1:9">
      <c r="A8229" s="263" t="str">
        <f t="shared" si="1496"/>
        <v/>
      </c>
      <c r="B8229" s="444" t="str">
        <f t="shared" si="1497"/>
        <v/>
      </c>
      <c r="C8229" s="195"/>
      <c r="D8229" s="309"/>
      <c r="E8229" s="252">
        <f t="shared" si="1498"/>
        <v>0</v>
      </c>
      <c r="F8229" s="230">
        <f t="shared" si="1499"/>
        <v>0</v>
      </c>
      <c r="G8229" s="232"/>
      <c r="I8229" s="283"/>
    </row>
    <row r="8230" spans="1:9">
      <c r="A8230" s="263" t="str">
        <f t="shared" si="1496"/>
        <v/>
      </c>
      <c r="B8230" s="444" t="str">
        <f t="shared" si="1497"/>
        <v/>
      </c>
      <c r="C8230" s="195"/>
      <c r="D8230" s="195"/>
      <c r="E8230" s="252">
        <f t="shared" si="1498"/>
        <v>0</v>
      </c>
      <c r="F8230" s="230">
        <f t="shared" si="1499"/>
        <v>0</v>
      </c>
      <c r="G8230" s="232"/>
      <c r="I8230" s="283"/>
    </row>
    <row r="8231" spans="1:9">
      <c r="A8231" s="263" t="str">
        <f t="shared" si="1496"/>
        <v/>
      </c>
      <c r="B8231" s="444" t="str">
        <f t="shared" si="1497"/>
        <v/>
      </c>
      <c r="C8231" s="195"/>
      <c r="D8231" s="195"/>
      <c r="E8231" s="252">
        <f t="shared" si="1498"/>
        <v>0</v>
      </c>
      <c r="F8231" s="230">
        <f t="shared" si="1499"/>
        <v>0</v>
      </c>
      <c r="G8231" s="232"/>
      <c r="I8231" s="283"/>
    </row>
    <row r="8232" spans="1:9">
      <c r="A8232" s="263" t="str">
        <f t="shared" si="1496"/>
        <v/>
      </c>
      <c r="B8232" s="444" t="str">
        <f t="shared" si="1497"/>
        <v/>
      </c>
      <c r="C8232" s="195"/>
      <c r="D8232" s="195"/>
      <c r="E8232" s="252">
        <f t="shared" si="1498"/>
        <v>0</v>
      </c>
      <c r="F8232" s="230">
        <f t="shared" si="1499"/>
        <v>0</v>
      </c>
      <c r="G8232" s="232"/>
      <c r="I8232" s="283"/>
    </row>
    <row r="8233" spans="1:9">
      <c r="A8233" s="263" t="str">
        <f t="shared" si="1496"/>
        <v/>
      </c>
      <c r="B8233" s="444" t="str">
        <f t="shared" si="1497"/>
        <v/>
      </c>
      <c r="C8233" s="195"/>
      <c r="D8233" s="195"/>
      <c r="E8233" s="252">
        <f t="shared" si="1498"/>
        <v>0</v>
      </c>
      <c r="F8233" s="230">
        <f t="shared" si="1499"/>
        <v>0</v>
      </c>
      <c r="G8233" s="232"/>
      <c r="I8233" s="283"/>
    </row>
    <row r="8234" spans="1:9">
      <c r="A8234" s="263" t="str">
        <f t="shared" si="1496"/>
        <v/>
      </c>
      <c r="B8234" s="444" t="str">
        <f t="shared" si="1497"/>
        <v/>
      </c>
      <c r="C8234" s="195"/>
      <c r="D8234" s="195"/>
      <c r="E8234" s="252">
        <f t="shared" si="1498"/>
        <v>0</v>
      </c>
      <c r="F8234" s="230">
        <f t="shared" si="1499"/>
        <v>0</v>
      </c>
      <c r="G8234" s="232"/>
      <c r="I8234" s="283"/>
    </row>
    <row r="8235" spans="1:9">
      <c r="A8235" s="263" t="str">
        <f t="shared" si="1496"/>
        <v/>
      </c>
      <c r="B8235" s="444" t="str">
        <f t="shared" si="1497"/>
        <v/>
      </c>
      <c r="C8235" s="195"/>
      <c r="D8235" s="195"/>
      <c r="E8235" s="252">
        <f t="shared" si="1498"/>
        <v>0</v>
      </c>
      <c r="F8235" s="230">
        <f t="shared" si="1499"/>
        <v>0</v>
      </c>
      <c r="G8235" s="232"/>
      <c r="I8235" s="283"/>
    </row>
    <row r="8236" spans="1:9">
      <c r="A8236" s="263" t="str">
        <f t="shared" si="1496"/>
        <v/>
      </c>
      <c r="B8236" s="444" t="str">
        <f t="shared" si="1497"/>
        <v/>
      </c>
      <c r="C8236" s="195"/>
      <c r="D8236" s="195"/>
      <c r="E8236" s="252">
        <f t="shared" si="1498"/>
        <v>0</v>
      </c>
      <c r="F8236" s="230">
        <f t="shared" si="1499"/>
        <v>0</v>
      </c>
      <c r="G8236" s="232"/>
      <c r="I8236" s="283"/>
    </row>
    <row r="8237" spans="1:9">
      <c r="A8237" s="263" t="str">
        <f t="shared" si="1496"/>
        <v/>
      </c>
      <c r="B8237" s="444" t="str">
        <f t="shared" si="1497"/>
        <v/>
      </c>
      <c r="C8237" s="195"/>
      <c r="D8237" s="195"/>
      <c r="E8237" s="252">
        <f t="shared" si="1498"/>
        <v>0</v>
      </c>
      <c r="F8237" s="230">
        <f t="shared" si="1499"/>
        <v>0</v>
      </c>
      <c r="G8237" s="232"/>
      <c r="I8237" s="283"/>
    </row>
    <row r="8238" spans="1:9">
      <c r="A8238" s="263" t="str">
        <f t="shared" si="1496"/>
        <v/>
      </c>
      <c r="B8238" s="444" t="str">
        <f t="shared" si="1497"/>
        <v/>
      </c>
      <c r="C8238" s="195"/>
      <c r="D8238" s="195"/>
      <c r="E8238" s="252">
        <f t="shared" si="1498"/>
        <v>0</v>
      </c>
      <c r="F8238" s="230">
        <f t="shared" si="1499"/>
        <v>0</v>
      </c>
      <c r="G8238" s="233"/>
      <c r="I8238" s="283"/>
    </row>
    <row r="8239" spans="1:9" ht="31.5" customHeight="1" thickBot="1">
      <c r="A8239" s="234"/>
      <c r="B8239" s="456"/>
      <c r="C8239" s="235"/>
      <c r="D8239" s="237"/>
      <c r="E8239" s="237"/>
      <c r="F8239" s="238" t="s">
        <v>83</v>
      </c>
      <c r="G8239" s="262">
        <f>ROUND(SUM(F8227:F8238),0)</f>
        <v>0</v>
      </c>
      <c r="I8239" s="326"/>
    </row>
    <row r="8240" spans="1:9" ht="13.5" thickTop="1">
      <c r="A8240" s="186" t="s">
        <v>76</v>
      </c>
      <c r="B8240" s="446"/>
      <c r="C8240" s="241"/>
      <c r="D8240" s="243"/>
      <c r="E8240" s="243"/>
      <c r="F8240" s="242"/>
      <c r="G8240" s="244"/>
      <c r="I8240" s="326"/>
    </row>
    <row r="8241" spans="1:16">
      <c r="A8241" s="245" t="s">
        <v>57</v>
      </c>
      <c r="B8241" s="455"/>
      <c r="C8241" s="246"/>
      <c r="D8241" s="317"/>
      <c r="E8241" s="248" t="s">
        <v>77</v>
      </c>
      <c r="F8241" s="249" t="s">
        <v>78</v>
      </c>
      <c r="G8241" s="264" t="s">
        <v>77</v>
      </c>
      <c r="H8241" s="220"/>
      <c r="I8241" s="325"/>
    </row>
    <row r="8242" spans="1:16">
      <c r="A8242" s="185" t="s">
        <v>87</v>
      </c>
      <c r="B8242" s="453"/>
      <c r="C8242" s="265"/>
      <c r="D8242" s="318"/>
      <c r="E8242" s="229">
        <f>ROUND(SUM(G8201,G8216,G8224,G8239),2)</f>
        <v>0</v>
      </c>
      <c r="F8242" s="266">
        <f>A</f>
        <v>0</v>
      </c>
      <c r="G8242" s="267">
        <f>E8242*F8242</f>
        <v>0</v>
      </c>
      <c r="I8242" s="326"/>
    </row>
    <row r="8243" spans="1:16">
      <c r="A8243" s="185" t="s">
        <v>85</v>
      </c>
      <c r="B8243" s="453"/>
      <c r="C8243" s="265"/>
      <c r="D8243" s="318"/>
      <c r="E8243" s="229">
        <f>SUM(G8201,G8216,G8224,G8239)</f>
        <v>0</v>
      </c>
      <c r="F8243" s="266">
        <f>I</f>
        <v>0</v>
      </c>
      <c r="G8243" s="267">
        <f>E8243*F8243</f>
        <v>0</v>
      </c>
      <c r="I8243" s="326"/>
    </row>
    <row r="8244" spans="1:16">
      <c r="A8244" s="185" t="s">
        <v>86</v>
      </c>
      <c r="B8244" s="453"/>
      <c r="C8244" s="265"/>
      <c r="D8244" s="318"/>
      <c r="E8244" s="229">
        <f>SUM(G8201,G8216,G8224,G8239)</f>
        <v>0</v>
      </c>
      <c r="F8244" s="266">
        <f>U</f>
        <v>0</v>
      </c>
      <c r="G8244" s="267">
        <f>E8244*F8244</f>
        <v>0</v>
      </c>
      <c r="I8244" s="326"/>
    </row>
    <row r="8245" spans="1:16" ht="33" customHeight="1" thickBot="1">
      <c r="A8245" s="234"/>
      <c r="B8245" s="456"/>
      <c r="C8245" s="235"/>
      <c r="D8245" s="237"/>
      <c r="E8245" s="237"/>
      <c r="F8245" s="268" t="s">
        <v>84</v>
      </c>
      <c r="G8245" s="262">
        <f>SUM(G8242:G8244)</f>
        <v>0</v>
      </c>
      <c r="I8245" s="326"/>
      <c r="J8245" s="295"/>
      <c r="K8245" s="296"/>
      <c r="L8245" s="296"/>
      <c r="M8245" s="296"/>
      <c r="N8245" s="296"/>
      <c r="O8245" s="296"/>
    </row>
    <row r="8246" spans="1:16" s="211" customFormat="1" ht="14" thickTop="1" thickBot="1">
      <c r="A8246" s="269"/>
      <c r="B8246" s="443"/>
      <c r="C8246" s="270"/>
      <c r="D8246" s="319"/>
      <c r="E8246" s="271" t="s">
        <v>89</v>
      </c>
      <c r="F8246" s="272"/>
      <c r="G8246" s="273">
        <f>ROUND(SUM(G8201,G8216,G8224,G8239,G8245),0)</f>
        <v>0</v>
      </c>
      <c r="I8246" s="327"/>
      <c r="J8246" s="212">
        <f>B8185</f>
        <v>21.2</v>
      </c>
      <c r="K8246" s="274">
        <f>E8242</f>
        <v>0</v>
      </c>
      <c r="L8246" s="294">
        <f>G8242</f>
        <v>0</v>
      </c>
      <c r="M8246" s="294">
        <f>G8243</f>
        <v>0</v>
      </c>
      <c r="N8246" s="294">
        <f>G8244</f>
        <v>0</v>
      </c>
      <c r="O8246" s="299">
        <f>SUM(K8246:N8246)</f>
        <v>0</v>
      </c>
      <c r="P8246" s="294"/>
    </row>
    <row r="8247" spans="1:16" ht="13.5" thickTop="1">
      <c r="A8247" s="275" t="s">
        <v>97</v>
      </c>
      <c r="B8247" s="438"/>
      <c r="C8247" s="215"/>
      <c r="D8247" s="217"/>
      <c r="E8247" s="217"/>
      <c r="F8247" s="216"/>
      <c r="G8247" s="219"/>
      <c r="I8247" s="326"/>
      <c r="P8247" s="294"/>
    </row>
    <row r="8248" spans="1:16">
      <c r="A8248" s="275"/>
      <c r="B8248" s="452"/>
      <c r="C8248" s="276"/>
      <c r="D8248" s="320"/>
      <c r="E8248" s="217"/>
      <c r="F8248" s="216"/>
      <c r="G8248" s="277">
        <f ca="1">TODAY()</f>
        <v>44839</v>
      </c>
      <c r="I8248" s="326"/>
      <c r="P8248" s="294"/>
    </row>
    <row r="8249" spans="1:16" ht="13.5" thickBot="1">
      <c r="A8249" s="234"/>
      <c r="B8249" s="456"/>
      <c r="C8249" s="235"/>
      <c r="D8249" s="237"/>
      <c r="E8249" s="237"/>
      <c r="F8249" s="236"/>
      <c r="G8249" s="278"/>
      <c r="I8249" s="326"/>
      <c r="P8249" s="294"/>
    </row>
    <row r="8250" spans="1:16" s="199" customFormat="1" ht="13.5" thickTop="1">
      <c r="A8250" s="196" t="s">
        <v>109</v>
      </c>
      <c r="B8250" s="458"/>
      <c r="C8250" s="196"/>
      <c r="D8250" s="198"/>
      <c r="E8250" s="198"/>
      <c r="F8250" s="197"/>
      <c r="G8250" s="197"/>
      <c r="I8250" s="321"/>
      <c r="J8250" s="200"/>
      <c r="O8250" s="297"/>
    </row>
    <row r="8251" spans="1:16" s="199" customFormat="1">
      <c r="A8251" s="196" t="str">
        <f>CONCATENATE('Prestaciones y AIU'!A7633," ANALISIS DE PRECIOS UNITARIOS")</f>
        <v xml:space="preserve"> ANALISIS DE PRECIOS UNITARIOS</v>
      </c>
      <c r="B8251" s="458"/>
      <c r="C8251" s="196"/>
      <c r="D8251" s="198"/>
      <c r="E8251" s="198"/>
      <c r="F8251" s="197"/>
      <c r="G8251" s="197"/>
      <c r="I8251" s="321"/>
      <c r="J8251" s="200"/>
      <c r="O8251" s="297"/>
    </row>
    <row r="8252" spans="1:16" s="199" customFormat="1">
      <c r="A8252" s="196" t="str">
        <f>Objeto_LIC</f>
        <v>OPTIMIZACION DEL SISTEMA DE ABASTECIMIENTO (ADUCCION, PRETRATAMIENTO Y CONDUCCION) DEL MUNICPIO DE TAME, DEPARTAMENTO DE ARAUCA</v>
      </c>
      <c r="B8252" s="458"/>
      <c r="C8252" s="196"/>
      <c r="D8252" s="198"/>
      <c r="E8252" s="198"/>
      <c r="F8252" s="197"/>
      <c r="G8252" s="197"/>
      <c r="I8252" s="321"/>
      <c r="J8252" s="200"/>
      <c r="O8252" s="297"/>
    </row>
    <row r="8253" spans="1:16" s="199" customFormat="1">
      <c r="A8253" s="196"/>
      <c r="B8253" s="458"/>
      <c r="C8253" s="196"/>
      <c r="D8253" s="198"/>
      <c r="E8253" s="198"/>
      <c r="F8253" s="197"/>
      <c r="G8253" s="197"/>
      <c r="I8253" s="321"/>
      <c r="J8253" s="200"/>
      <c r="O8253" s="297"/>
    </row>
    <row r="8254" spans="1:16" ht="13.5" thickBot="1">
      <c r="A8254" s="201"/>
      <c r="B8254" s="448"/>
      <c r="C8254" s="201"/>
      <c r="D8254" s="203"/>
      <c r="E8254" s="203"/>
      <c r="F8254" s="202"/>
      <c r="G8254" s="202"/>
    </row>
    <row r="8255" spans="1:16" s="211" customFormat="1" ht="13.5" thickTop="1">
      <c r="A8255" s="206"/>
      <c r="B8255" s="457"/>
      <c r="C8255" s="207"/>
      <c r="D8255" s="209"/>
      <c r="E8255" s="209"/>
      <c r="F8255" s="208"/>
      <c r="G8255" s="210" t="s">
        <v>110</v>
      </c>
      <c r="I8255" s="323"/>
      <c r="J8255" s="212"/>
      <c r="O8255" s="297"/>
    </row>
    <row r="8256" spans="1:16" ht="12.75" customHeight="1">
      <c r="A8256" s="213" t="s">
        <v>62</v>
      </c>
      <c r="B8256" s="750">
        <f>Proponente</f>
        <v>0</v>
      </c>
      <c r="C8256" s="750"/>
      <c r="D8256" s="750"/>
      <c r="E8256" s="750"/>
      <c r="F8256" s="750"/>
      <c r="G8256" s="751"/>
    </row>
    <row r="8257" spans="1:15" ht="12.75" customHeight="1">
      <c r="A8257" s="213" t="s">
        <v>63</v>
      </c>
      <c r="B8257" s="470">
        <v>22.1</v>
      </c>
      <c r="C8257" s="750" t="e">
        <f>VLOOKUP(B8257,Presupuesto!$A$4:$B$106,2,FALSE)</f>
        <v>#N/A</v>
      </c>
      <c r="D8257" s="750"/>
      <c r="E8257" s="750"/>
      <c r="F8257" s="750"/>
      <c r="G8257" s="751"/>
    </row>
    <row r="8258" spans="1:15">
      <c r="A8258" s="214"/>
      <c r="B8258" s="438"/>
      <c r="C8258" s="215"/>
      <c r="D8258" s="217"/>
      <c r="E8258" s="217"/>
      <c r="F8258" s="218" t="s">
        <v>88</v>
      </c>
      <c r="G8258" s="750" t="str">
        <f ca="1">LOOKUP('U-P1'!B8257,Presupuesto!$1:$1048576,Presupuesto!$C$1:$C$105)</f>
        <v>ML</v>
      </c>
      <c r="H8258" s="750"/>
      <c r="I8258" s="750"/>
      <c r="J8258" s="750"/>
      <c r="K8258" s="751"/>
    </row>
    <row r="8259" spans="1:15" ht="13.5" thickBot="1">
      <c r="A8259" s="213" t="s">
        <v>64</v>
      </c>
      <c r="B8259" s="438"/>
      <c r="C8259" s="215"/>
      <c r="D8259" s="217"/>
      <c r="E8259" s="217"/>
      <c r="F8259" s="216"/>
      <c r="G8259" s="219"/>
      <c r="I8259" s="324"/>
      <c r="J8259" s="295"/>
      <c r="K8259" s="296"/>
      <c r="L8259" s="296"/>
      <c r="M8259" s="296"/>
      <c r="N8259" s="296"/>
      <c r="O8259" s="296"/>
    </row>
    <row r="8260" spans="1:15" s="220" customFormat="1" ht="13.5" thickTop="1">
      <c r="A8260" s="221" t="s">
        <v>57</v>
      </c>
      <c r="B8260" s="447" t="s">
        <v>65</v>
      </c>
      <c r="C8260" s="222" t="s">
        <v>66</v>
      </c>
      <c r="D8260" s="223" t="s">
        <v>74</v>
      </c>
      <c r="E8260" s="224" t="s">
        <v>100</v>
      </c>
      <c r="F8260" s="224" t="s">
        <v>79</v>
      </c>
      <c r="G8260" s="225" t="s">
        <v>70</v>
      </c>
      <c r="I8260" s="325"/>
      <c r="J8260" s="226"/>
      <c r="O8260" s="296"/>
    </row>
    <row r="8261" spans="1:15">
      <c r="A8261" s="227" t="str">
        <f t="shared" ref="A8261:A8272" si="1500">IF(I8261=0,"-",VLOOKUP(I8261,EQUIPOS,2,FALSE))</f>
        <v>-</v>
      </c>
      <c r="B8261" s="228"/>
      <c r="C8261" s="228"/>
      <c r="D8261" s="194"/>
      <c r="E8261" s="229">
        <f t="shared" ref="E8261:E8272" si="1501">IF(I8261=0,0,VLOOKUP(I8261,EQUIPOS,4,FALSE))</f>
        <v>0</v>
      </c>
      <c r="F8261" s="230">
        <f t="shared" ref="F8261:F8272" si="1502">IF(D8261=0,0,E8261/D8261)</f>
        <v>0</v>
      </c>
      <c r="G8261" s="231"/>
      <c r="I8261" s="283"/>
    </row>
    <row r="8262" spans="1:15">
      <c r="A8262" s="227" t="str">
        <f t="shared" si="1500"/>
        <v>-</v>
      </c>
      <c r="B8262" s="228"/>
      <c r="C8262" s="228"/>
      <c r="D8262" s="194"/>
      <c r="E8262" s="229">
        <f t="shared" si="1501"/>
        <v>0</v>
      </c>
      <c r="F8262" s="230">
        <f t="shared" si="1502"/>
        <v>0</v>
      </c>
      <c r="G8262" s="232"/>
      <c r="I8262" s="283"/>
    </row>
    <row r="8263" spans="1:15">
      <c r="A8263" s="227" t="str">
        <f t="shared" si="1500"/>
        <v>-</v>
      </c>
      <c r="B8263" s="228"/>
      <c r="C8263" s="228"/>
      <c r="D8263" s="194"/>
      <c r="E8263" s="229">
        <f t="shared" si="1501"/>
        <v>0</v>
      </c>
      <c r="F8263" s="230">
        <f t="shared" si="1502"/>
        <v>0</v>
      </c>
      <c r="G8263" s="232"/>
      <c r="I8263" s="283"/>
    </row>
    <row r="8264" spans="1:15">
      <c r="A8264" s="227" t="str">
        <f t="shared" si="1500"/>
        <v>-</v>
      </c>
      <c r="B8264" s="228"/>
      <c r="C8264" s="228"/>
      <c r="D8264" s="194"/>
      <c r="E8264" s="229">
        <f t="shared" si="1501"/>
        <v>0</v>
      </c>
      <c r="F8264" s="230">
        <f t="shared" si="1502"/>
        <v>0</v>
      </c>
      <c r="G8264" s="232"/>
      <c r="I8264" s="283"/>
    </row>
    <row r="8265" spans="1:15">
      <c r="A8265" s="227" t="str">
        <f t="shared" si="1500"/>
        <v>-</v>
      </c>
      <c r="B8265" s="228"/>
      <c r="C8265" s="228"/>
      <c r="D8265" s="194"/>
      <c r="E8265" s="229">
        <f t="shared" si="1501"/>
        <v>0</v>
      </c>
      <c r="F8265" s="230">
        <f t="shared" si="1502"/>
        <v>0</v>
      </c>
      <c r="G8265" s="232"/>
      <c r="I8265" s="283"/>
    </row>
    <row r="8266" spans="1:15">
      <c r="A8266" s="227" t="str">
        <f t="shared" si="1500"/>
        <v>-</v>
      </c>
      <c r="B8266" s="228"/>
      <c r="C8266" s="228"/>
      <c r="D8266" s="194"/>
      <c r="E8266" s="229">
        <f t="shared" si="1501"/>
        <v>0</v>
      </c>
      <c r="F8266" s="230">
        <f t="shared" si="1502"/>
        <v>0</v>
      </c>
      <c r="G8266" s="232"/>
      <c r="I8266" s="283"/>
    </row>
    <row r="8267" spans="1:15">
      <c r="A8267" s="227" t="str">
        <f t="shared" si="1500"/>
        <v>-</v>
      </c>
      <c r="B8267" s="228"/>
      <c r="C8267" s="228"/>
      <c r="D8267" s="194"/>
      <c r="E8267" s="229">
        <f t="shared" si="1501"/>
        <v>0</v>
      </c>
      <c r="F8267" s="230">
        <f t="shared" si="1502"/>
        <v>0</v>
      </c>
      <c r="G8267" s="232"/>
      <c r="I8267" s="283"/>
    </row>
    <row r="8268" spans="1:15">
      <c r="A8268" s="227" t="str">
        <f t="shared" si="1500"/>
        <v>-</v>
      </c>
      <c r="B8268" s="228"/>
      <c r="C8268" s="228"/>
      <c r="D8268" s="194"/>
      <c r="E8268" s="229">
        <f t="shared" si="1501"/>
        <v>0</v>
      </c>
      <c r="F8268" s="230">
        <f t="shared" si="1502"/>
        <v>0</v>
      </c>
      <c r="G8268" s="232"/>
      <c r="I8268" s="283"/>
    </row>
    <row r="8269" spans="1:15">
      <c r="A8269" s="227" t="str">
        <f t="shared" si="1500"/>
        <v>-</v>
      </c>
      <c r="B8269" s="228"/>
      <c r="C8269" s="228"/>
      <c r="D8269" s="194"/>
      <c r="E8269" s="229">
        <f t="shared" si="1501"/>
        <v>0</v>
      </c>
      <c r="F8269" s="230">
        <f t="shared" si="1502"/>
        <v>0</v>
      </c>
      <c r="G8269" s="232"/>
      <c r="I8269" s="283"/>
    </row>
    <row r="8270" spans="1:15">
      <c r="A8270" s="227" t="str">
        <f t="shared" si="1500"/>
        <v>-</v>
      </c>
      <c r="B8270" s="228"/>
      <c r="C8270" s="228"/>
      <c r="D8270" s="194"/>
      <c r="E8270" s="229">
        <f t="shared" si="1501"/>
        <v>0</v>
      </c>
      <c r="F8270" s="230">
        <f t="shared" si="1502"/>
        <v>0</v>
      </c>
      <c r="G8270" s="232"/>
      <c r="I8270" s="283"/>
    </row>
    <row r="8271" spans="1:15">
      <c r="A8271" s="227" t="str">
        <f t="shared" si="1500"/>
        <v>-</v>
      </c>
      <c r="B8271" s="228"/>
      <c r="C8271" s="228"/>
      <c r="D8271" s="194"/>
      <c r="E8271" s="229">
        <f t="shared" si="1501"/>
        <v>0</v>
      </c>
      <c r="F8271" s="230">
        <f t="shared" si="1502"/>
        <v>0</v>
      </c>
      <c r="G8271" s="232"/>
      <c r="I8271" s="283"/>
    </row>
    <row r="8272" spans="1:15">
      <c r="A8272" s="227" t="str">
        <f t="shared" si="1500"/>
        <v>-</v>
      </c>
      <c r="B8272" s="228"/>
      <c r="C8272" s="228"/>
      <c r="D8272" s="194"/>
      <c r="E8272" s="229">
        <f t="shared" si="1501"/>
        <v>0</v>
      </c>
      <c r="F8272" s="230">
        <f t="shared" si="1502"/>
        <v>0</v>
      </c>
      <c r="G8272" s="232"/>
      <c r="I8272" s="283"/>
    </row>
    <row r="8273" spans="1:15" ht="13.5" thickBot="1">
      <c r="A8273" s="234"/>
      <c r="B8273" s="456"/>
      <c r="C8273" s="235"/>
      <c r="D8273" s="237"/>
      <c r="E8273" s="237"/>
      <c r="F8273" s="238" t="s">
        <v>80</v>
      </c>
      <c r="G8273" s="239">
        <f>ROUND(SUM(F8261:F8272),0)</f>
        <v>0</v>
      </c>
      <c r="I8273" s="326"/>
    </row>
    <row r="8274" spans="1:15" ht="13.5" thickTop="1">
      <c r="A8274" s="240" t="s">
        <v>67</v>
      </c>
      <c r="B8274" s="446"/>
      <c r="C8274" s="241"/>
      <c r="D8274" s="243"/>
      <c r="E8274" s="243"/>
      <c r="F8274" s="242"/>
      <c r="G8274" s="244"/>
      <c r="I8274" s="326"/>
    </row>
    <row r="8275" spans="1:15" s="220" customFormat="1" ht="26">
      <c r="A8275" s="245" t="s">
        <v>57</v>
      </c>
      <c r="B8275" s="455"/>
      <c r="C8275" s="247" t="s">
        <v>58</v>
      </c>
      <c r="D8275" s="316" t="s">
        <v>68</v>
      </c>
      <c r="E8275" s="248" t="s">
        <v>69</v>
      </c>
      <c r="F8275" s="249" t="s">
        <v>79</v>
      </c>
      <c r="G8275" s="250" t="s">
        <v>70</v>
      </c>
      <c r="I8275" s="325"/>
      <c r="J8275" s="226"/>
      <c r="O8275" s="296"/>
    </row>
    <row r="8276" spans="1:15">
      <c r="A8276" s="748" t="str">
        <f t="shared" ref="A8276:A8287" si="1503">IF(I8276=0,"",VLOOKUP(I8276,MATERIALES,2,FALSE))</f>
        <v/>
      </c>
      <c r="B8276" s="749"/>
      <c r="C8276" s="251" t="str">
        <f t="shared" ref="C8276:C8284" si="1504">IF(I8276=0,"",VLOOKUP(I8276,MATERIALES,3,FALSE))</f>
        <v/>
      </c>
      <c r="D8276" s="194"/>
      <c r="E8276" s="252">
        <f t="shared" ref="E8276:E8287" si="1505">IF(I8276=0,0,VLOOKUP(I8276,MATERIALES,4,FALSE))</f>
        <v>0</v>
      </c>
      <c r="F8276" s="230">
        <f>D8276*E8276</f>
        <v>0</v>
      </c>
      <c r="G8276" s="231"/>
      <c r="I8276" s="283"/>
    </row>
    <row r="8277" spans="1:15">
      <c r="A8277" s="748" t="str">
        <f t="shared" si="1503"/>
        <v/>
      </c>
      <c r="B8277" s="749"/>
      <c r="C8277" s="251" t="str">
        <f t="shared" si="1504"/>
        <v/>
      </c>
      <c r="D8277" s="194"/>
      <c r="E8277" s="252">
        <f t="shared" si="1505"/>
        <v>0</v>
      </c>
      <c r="F8277" s="230">
        <f t="shared" ref="F8277:F8287" si="1506">D8277*E8277</f>
        <v>0</v>
      </c>
      <c r="G8277" s="232"/>
      <c r="I8277" s="283"/>
    </row>
    <row r="8278" spans="1:15">
      <c r="A8278" s="748" t="str">
        <f t="shared" si="1503"/>
        <v/>
      </c>
      <c r="B8278" s="749"/>
      <c r="C8278" s="251" t="str">
        <f t="shared" si="1504"/>
        <v/>
      </c>
      <c r="D8278" s="194"/>
      <c r="E8278" s="252">
        <f t="shared" si="1505"/>
        <v>0</v>
      </c>
      <c r="F8278" s="230">
        <f t="shared" si="1506"/>
        <v>0</v>
      </c>
      <c r="G8278" s="232"/>
      <c r="I8278" s="283"/>
    </row>
    <row r="8279" spans="1:15">
      <c r="A8279" s="748" t="str">
        <f t="shared" si="1503"/>
        <v/>
      </c>
      <c r="B8279" s="749"/>
      <c r="C8279" s="251" t="str">
        <f t="shared" si="1504"/>
        <v/>
      </c>
      <c r="D8279" s="194"/>
      <c r="E8279" s="252">
        <f t="shared" si="1505"/>
        <v>0</v>
      </c>
      <c r="F8279" s="230">
        <f t="shared" si="1506"/>
        <v>0</v>
      </c>
      <c r="G8279" s="232"/>
      <c r="I8279" s="283"/>
    </row>
    <row r="8280" spans="1:15">
      <c r="A8280" s="748" t="str">
        <f t="shared" si="1503"/>
        <v/>
      </c>
      <c r="B8280" s="749"/>
      <c r="C8280" s="251" t="str">
        <f t="shared" si="1504"/>
        <v/>
      </c>
      <c r="D8280" s="194"/>
      <c r="E8280" s="252">
        <f t="shared" si="1505"/>
        <v>0</v>
      </c>
      <c r="F8280" s="230">
        <f t="shared" si="1506"/>
        <v>0</v>
      </c>
      <c r="G8280" s="232"/>
      <c r="I8280" s="283"/>
    </row>
    <row r="8281" spans="1:15">
      <c r="A8281" s="748" t="str">
        <f t="shared" si="1503"/>
        <v/>
      </c>
      <c r="B8281" s="749"/>
      <c r="C8281" s="251" t="str">
        <f t="shared" si="1504"/>
        <v/>
      </c>
      <c r="D8281" s="194"/>
      <c r="E8281" s="252">
        <f t="shared" si="1505"/>
        <v>0</v>
      </c>
      <c r="F8281" s="230">
        <f t="shared" si="1506"/>
        <v>0</v>
      </c>
      <c r="G8281" s="232"/>
      <c r="I8281" s="283"/>
    </row>
    <row r="8282" spans="1:15">
      <c r="A8282" s="748" t="str">
        <f t="shared" si="1503"/>
        <v/>
      </c>
      <c r="B8282" s="749"/>
      <c r="C8282" s="251" t="str">
        <f t="shared" si="1504"/>
        <v/>
      </c>
      <c r="D8282" s="194"/>
      <c r="E8282" s="252">
        <f t="shared" si="1505"/>
        <v>0</v>
      </c>
      <c r="F8282" s="230">
        <f t="shared" si="1506"/>
        <v>0</v>
      </c>
      <c r="G8282" s="232"/>
      <c r="I8282" s="283"/>
    </row>
    <row r="8283" spans="1:15">
      <c r="A8283" s="748" t="str">
        <f t="shared" si="1503"/>
        <v/>
      </c>
      <c r="B8283" s="749"/>
      <c r="C8283" s="251" t="str">
        <f t="shared" si="1504"/>
        <v/>
      </c>
      <c r="D8283" s="194"/>
      <c r="E8283" s="252">
        <f t="shared" si="1505"/>
        <v>0</v>
      </c>
      <c r="F8283" s="230">
        <f t="shared" si="1506"/>
        <v>0</v>
      </c>
      <c r="G8283" s="253"/>
      <c r="I8283" s="283"/>
    </row>
    <row r="8284" spans="1:15">
      <c r="A8284" s="748" t="str">
        <f t="shared" si="1503"/>
        <v/>
      </c>
      <c r="B8284" s="749"/>
      <c r="C8284" s="251" t="str">
        <f t="shared" si="1504"/>
        <v/>
      </c>
      <c r="D8284" s="194"/>
      <c r="E8284" s="252">
        <f t="shared" si="1505"/>
        <v>0</v>
      </c>
      <c r="F8284" s="230">
        <f t="shared" si="1506"/>
        <v>0</v>
      </c>
      <c r="G8284" s="232"/>
      <c r="I8284" s="283"/>
    </row>
    <row r="8285" spans="1:15">
      <c r="A8285" s="748" t="str">
        <f t="shared" si="1503"/>
        <v/>
      </c>
      <c r="B8285" s="749"/>
      <c r="C8285" s="251"/>
      <c r="D8285" s="194"/>
      <c r="E8285" s="252">
        <f t="shared" si="1505"/>
        <v>0</v>
      </c>
      <c r="F8285" s="230">
        <f t="shared" si="1506"/>
        <v>0</v>
      </c>
      <c r="G8285" s="232"/>
      <c r="I8285" s="283"/>
    </row>
    <row r="8286" spans="1:15">
      <c r="A8286" s="748" t="str">
        <f t="shared" si="1503"/>
        <v/>
      </c>
      <c r="B8286" s="749"/>
      <c r="C8286" s="251"/>
      <c r="D8286" s="194"/>
      <c r="E8286" s="252">
        <f t="shared" si="1505"/>
        <v>0</v>
      </c>
      <c r="F8286" s="230">
        <f t="shared" si="1506"/>
        <v>0</v>
      </c>
      <c r="G8286" s="232"/>
      <c r="I8286" s="283"/>
    </row>
    <row r="8287" spans="1:15">
      <c r="A8287" s="748" t="str">
        <f t="shared" si="1503"/>
        <v/>
      </c>
      <c r="B8287" s="749"/>
      <c r="C8287" s="251" t="str">
        <f t="shared" ref="C8287" si="1507">IF(I8287=0,"",VLOOKUP(I8287,MATERIALES,3,FALSE))</f>
        <v/>
      </c>
      <c r="D8287" s="194"/>
      <c r="E8287" s="252">
        <f t="shared" si="1505"/>
        <v>0</v>
      </c>
      <c r="F8287" s="230">
        <f t="shared" si="1506"/>
        <v>0</v>
      </c>
      <c r="G8287" s="233"/>
      <c r="I8287" s="283"/>
    </row>
    <row r="8288" spans="1:15" ht="26.25" customHeight="1" thickBot="1">
      <c r="A8288" s="214"/>
      <c r="B8288" s="438"/>
      <c r="C8288" s="215"/>
      <c r="D8288" s="217"/>
      <c r="E8288" s="254"/>
      <c r="F8288" s="255" t="s">
        <v>81</v>
      </c>
      <c r="G8288" s="253">
        <f>ROUND(SUM(F8276:F8287),0)</f>
        <v>0</v>
      </c>
      <c r="I8288" s="326"/>
    </row>
    <row r="8289" spans="1:9" ht="14" thickTop="1" thickBot="1">
      <c r="A8289" s="256" t="s">
        <v>72</v>
      </c>
      <c r="B8289" s="445"/>
      <c r="C8289" s="257"/>
      <c r="D8289" s="259"/>
      <c r="E8289" s="259"/>
      <c r="F8289" s="258"/>
      <c r="G8289" s="260"/>
      <c r="I8289" s="326"/>
    </row>
    <row r="8290" spans="1:9" ht="13.5" thickTop="1">
      <c r="A8290" s="245" t="s">
        <v>57</v>
      </c>
      <c r="B8290" s="455"/>
      <c r="C8290" s="248" t="s">
        <v>71</v>
      </c>
      <c r="D8290" s="316" t="s">
        <v>75</v>
      </c>
      <c r="E8290" s="248" t="s">
        <v>98</v>
      </c>
      <c r="F8290" s="249" t="s">
        <v>79</v>
      </c>
      <c r="G8290" s="250" t="s">
        <v>70</v>
      </c>
      <c r="I8290" s="326"/>
    </row>
    <row r="8291" spans="1:9">
      <c r="A8291" s="748" t="str">
        <f>IF(I8291=0,"",VLOOKUP(I8291,EQUIPOS,2,FALSE))</f>
        <v/>
      </c>
      <c r="B8291" s="749"/>
      <c r="C8291" s="467"/>
      <c r="D8291" s="194"/>
      <c r="E8291" s="252">
        <f>IF(I8291=0,0,VLOOKUP(I8291,EQUIPOS,4,FALSE))</f>
        <v>0</v>
      </c>
      <c r="F8291" s="230">
        <f>C8291*D8291*E8291</f>
        <v>0</v>
      </c>
      <c r="G8291" s="231"/>
      <c r="I8291" s="283"/>
    </row>
    <row r="8292" spans="1:9">
      <c r="A8292" s="748" t="str">
        <f>IF(I8292=0,"",VLOOKUP(I8292,EQUIPOS,2,FALSE))</f>
        <v/>
      </c>
      <c r="B8292" s="749"/>
      <c r="C8292" s="195"/>
      <c r="D8292" s="194"/>
      <c r="E8292" s="252">
        <f>IF(I8292=0,0,VLOOKUP(I8292,EQUIPOS,4,FALSE))</f>
        <v>0</v>
      </c>
      <c r="F8292" s="230">
        <f t="shared" ref="F8292:F8295" si="1508">C8292*D8292*E8292</f>
        <v>0</v>
      </c>
      <c r="G8292" s="232"/>
      <c r="I8292" s="283"/>
    </row>
    <row r="8293" spans="1:9">
      <c r="A8293" s="748" t="str">
        <f>IF(I8293=0,"",VLOOKUP(I8293,EQUIPOS,2,FALSE))</f>
        <v/>
      </c>
      <c r="B8293" s="749"/>
      <c r="C8293" s="195"/>
      <c r="D8293" s="194"/>
      <c r="E8293" s="252">
        <f>IF(I8293=0,0,VLOOKUP(I8293,EQUIPOS,4,FALSE))</f>
        <v>0</v>
      </c>
      <c r="F8293" s="230">
        <f t="shared" si="1508"/>
        <v>0</v>
      </c>
      <c r="G8293" s="232"/>
      <c r="I8293" s="283"/>
    </row>
    <row r="8294" spans="1:9">
      <c r="A8294" s="748" t="str">
        <f>IF(I8294=0,"",VLOOKUP(I8294,EQUIPOS,2,FALSE))</f>
        <v/>
      </c>
      <c r="B8294" s="749"/>
      <c r="C8294" s="195"/>
      <c r="D8294" s="194"/>
      <c r="E8294" s="252">
        <f>IF(I8294=0,0,VLOOKUP(I8294,EQUIPOS,4,FALSE))</f>
        <v>0</v>
      </c>
      <c r="F8294" s="230">
        <f t="shared" si="1508"/>
        <v>0</v>
      </c>
      <c r="G8294" s="232"/>
      <c r="I8294" s="283"/>
    </row>
    <row r="8295" spans="1:9">
      <c r="A8295" s="748" t="str">
        <f>IF(I8295=0,"",VLOOKUP(I8295,EQUIPOS,2,FALSE))</f>
        <v/>
      </c>
      <c r="B8295" s="749"/>
      <c r="C8295" s="195"/>
      <c r="D8295" s="194"/>
      <c r="E8295" s="252">
        <f>IF(I8295=0,0,VLOOKUP(I8295,EQUIPOS,4,FALSE))</f>
        <v>0</v>
      </c>
      <c r="F8295" s="230">
        <f t="shared" si="1508"/>
        <v>0</v>
      </c>
      <c r="G8295" s="233"/>
      <c r="I8295" s="283"/>
    </row>
    <row r="8296" spans="1:9" ht="30.75" customHeight="1" thickBot="1">
      <c r="A8296" s="234"/>
      <c r="B8296" s="456"/>
      <c r="C8296" s="235"/>
      <c r="D8296" s="237"/>
      <c r="E8296" s="261"/>
      <c r="F8296" s="238" t="s">
        <v>82</v>
      </c>
      <c r="G8296" s="262">
        <f>ROUND(SUM(F8291:F8295),0)</f>
        <v>0</v>
      </c>
      <c r="I8296" s="326"/>
    </row>
    <row r="8297" spans="1:9" ht="13.5" thickTop="1">
      <c r="A8297" s="240" t="s">
        <v>73</v>
      </c>
      <c r="B8297" s="446"/>
      <c r="C8297" s="241"/>
      <c r="D8297" s="243"/>
      <c r="E8297" s="243"/>
      <c r="F8297" s="242"/>
      <c r="G8297" s="244"/>
      <c r="I8297" s="326"/>
    </row>
    <row r="8298" spans="1:9" ht="26">
      <c r="A8298" s="245" t="s">
        <v>57</v>
      </c>
      <c r="B8298" s="454" t="s">
        <v>58</v>
      </c>
      <c r="C8298" s="247" t="s">
        <v>68</v>
      </c>
      <c r="D8298" s="316" t="s">
        <v>74</v>
      </c>
      <c r="E8298" s="248" t="s">
        <v>69</v>
      </c>
      <c r="F8298" s="249" t="s">
        <v>79</v>
      </c>
      <c r="G8298" s="250" t="s">
        <v>70</v>
      </c>
      <c r="H8298" s="220"/>
      <c r="I8298" s="325"/>
    </row>
    <row r="8299" spans="1:9">
      <c r="A8299" s="263" t="str">
        <f t="shared" ref="A8299:A8310" si="1509">IF(I8299=0,"",VLOOKUP(I8299,MANOOBRA,2,FALSE))</f>
        <v/>
      </c>
      <c r="B8299" s="444" t="str">
        <f t="shared" ref="B8299:B8310" si="1510">IF(I8299=0,"",VLOOKUP(I8299,MANOOBRA,3,FALSE))</f>
        <v/>
      </c>
      <c r="C8299" s="195"/>
      <c r="D8299" s="195"/>
      <c r="E8299" s="252">
        <f t="shared" ref="E8299:E8310" si="1511">IF(I8299=0,0,VLOOKUP(I8299,MANOOBRA,4,FALSE))</f>
        <v>0</v>
      </c>
      <c r="F8299" s="230">
        <f>IF(D8299=0,0,C8299*E8299/D8299)</f>
        <v>0</v>
      </c>
      <c r="G8299" s="231"/>
      <c r="I8299" s="283"/>
    </row>
    <row r="8300" spans="1:9">
      <c r="A8300" s="263" t="str">
        <f t="shared" si="1509"/>
        <v/>
      </c>
      <c r="B8300" s="444" t="str">
        <f t="shared" si="1510"/>
        <v/>
      </c>
      <c r="C8300" s="195"/>
      <c r="D8300" s="195"/>
      <c r="E8300" s="252">
        <f t="shared" si="1511"/>
        <v>0</v>
      </c>
      <c r="F8300" s="230">
        <f t="shared" ref="F8300:F8310" si="1512">IF(D8300=0,0,C8300*E8300/D8300)</f>
        <v>0</v>
      </c>
      <c r="G8300" s="232"/>
      <c r="I8300" s="283"/>
    </row>
    <row r="8301" spans="1:9">
      <c r="A8301" s="263" t="str">
        <f t="shared" si="1509"/>
        <v/>
      </c>
      <c r="B8301" s="444" t="str">
        <f t="shared" si="1510"/>
        <v/>
      </c>
      <c r="C8301" s="195"/>
      <c r="D8301" s="309"/>
      <c r="E8301" s="252">
        <f t="shared" si="1511"/>
        <v>0</v>
      </c>
      <c r="F8301" s="230">
        <f t="shared" si="1512"/>
        <v>0</v>
      </c>
      <c r="G8301" s="232"/>
      <c r="I8301" s="283"/>
    </row>
    <row r="8302" spans="1:9">
      <c r="A8302" s="263" t="str">
        <f t="shared" si="1509"/>
        <v/>
      </c>
      <c r="B8302" s="444" t="str">
        <f t="shared" si="1510"/>
        <v/>
      </c>
      <c r="C8302" s="195"/>
      <c r="D8302" s="195"/>
      <c r="E8302" s="252">
        <f t="shared" si="1511"/>
        <v>0</v>
      </c>
      <c r="F8302" s="230">
        <f t="shared" si="1512"/>
        <v>0</v>
      </c>
      <c r="G8302" s="232"/>
      <c r="I8302" s="283"/>
    </row>
    <row r="8303" spans="1:9">
      <c r="A8303" s="263" t="str">
        <f t="shared" si="1509"/>
        <v/>
      </c>
      <c r="B8303" s="444" t="str">
        <f t="shared" si="1510"/>
        <v/>
      </c>
      <c r="C8303" s="195"/>
      <c r="D8303" s="195"/>
      <c r="E8303" s="252">
        <f t="shared" si="1511"/>
        <v>0</v>
      </c>
      <c r="F8303" s="230">
        <f t="shared" si="1512"/>
        <v>0</v>
      </c>
      <c r="G8303" s="232"/>
      <c r="I8303" s="283"/>
    </row>
    <row r="8304" spans="1:9">
      <c r="A8304" s="263" t="str">
        <f t="shared" si="1509"/>
        <v/>
      </c>
      <c r="B8304" s="444" t="str">
        <f t="shared" si="1510"/>
        <v/>
      </c>
      <c r="C8304" s="195"/>
      <c r="D8304" s="195"/>
      <c r="E8304" s="252">
        <f t="shared" si="1511"/>
        <v>0</v>
      </c>
      <c r="F8304" s="230">
        <f t="shared" si="1512"/>
        <v>0</v>
      </c>
      <c r="G8304" s="232"/>
      <c r="I8304" s="283"/>
    </row>
    <row r="8305" spans="1:16">
      <c r="A8305" s="263" t="str">
        <f t="shared" si="1509"/>
        <v/>
      </c>
      <c r="B8305" s="444" t="str">
        <f t="shared" si="1510"/>
        <v/>
      </c>
      <c r="C8305" s="195"/>
      <c r="D8305" s="195"/>
      <c r="E8305" s="252">
        <f t="shared" si="1511"/>
        <v>0</v>
      </c>
      <c r="F8305" s="230">
        <f t="shared" si="1512"/>
        <v>0</v>
      </c>
      <c r="G8305" s="232"/>
      <c r="I8305" s="283"/>
    </row>
    <row r="8306" spans="1:16">
      <c r="A8306" s="263" t="str">
        <f t="shared" si="1509"/>
        <v/>
      </c>
      <c r="B8306" s="444" t="str">
        <f t="shared" si="1510"/>
        <v/>
      </c>
      <c r="C8306" s="195"/>
      <c r="D8306" s="195"/>
      <c r="E8306" s="252">
        <f t="shared" si="1511"/>
        <v>0</v>
      </c>
      <c r="F8306" s="230">
        <f t="shared" si="1512"/>
        <v>0</v>
      </c>
      <c r="G8306" s="232"/>
      <c r="I8306" s="283"/>
    </row>
    <row r="8307" spans="1:16">
      <c r="A8307" s="263" t="str">
        <f t="shared" si="1509"/>
        <v/>
      </c>
      <c r="B8307" s="444" t="str">
        <f t="shared" si="1510"/>
        <v/>
      </c>
      <c r="C8307" s="195"/>
      <c r="D8307" s="195"/>
      <c r="E8307" s="252">
        <f t="shared" si="1511"/>
        <v>0</v>
      </c>
      <c r="F8307" s="230">
        <f t="shared" si="1512"/>
        <v>0</v>
      </c>
      <c r="G8307" s="232"/>
      <c r="I8307" s="283"/>
    </row>
    <row r="8308" spans="1:16">
      <c r="A8308" s="263" t="str">
        <f t="shared" si="1509"/>
        <v/>
      </c>
      <c r="B8308" s="444" t="str">
        <f t="shared" si="1510"/>
        <v/>
      </c>
      <c r="C8308" s="195"/>
      <c r="D8308" s="195"/>
      <c r="E8308" s="252">
        <f t="shared" si="1511"/>
        <v>0</v>
      </c>
      <c r="F8308" s="230">
        <f t="shared" si="1512"/>
        <v>0</v>
      </c>
      <c r="G8308" s="232"/>
      <c r="I8308" s="283"/>
    </row>
    <row r="8309" spans="1:16">
      <c r="A8309" s="263" t="str">
        <f t="shared" si="1509"/>
        <v/>
      </c>
      <c r="B8309" s="444" t="str">
        <f t="shared" si="1510"/>
        <v/>
      </c>
      <c r="C8309" s="195"/>
      <c r="D8309" s="195"/>
      <c r="E8309" s="252">
        <f t="shared" si="1511"/>
        <v>0</v>
      </c>
      <c r="F8309" s="230">
        <f t="shared" si="1512"/>
        <v>0</v>
      </c>
      <c r="G8309" s="232"/>
      <c r="I8309" s="283"/>
    </row>
    <row r="8310" spans="1:16">
      <c r="A8310" s="263" t="str">
        <f t="shared" si="1509"/>
        <v/>
      </c>
      <c r="B8310" s="444" t="str">
        <f t="shared" si="1510"/>
        <v/>
      </c>
      <c r="C8310" s="195"/>
      <c r="D8310" s="195"/>
      <c r="E8310" s="252">
        <f t="shared" si="1511"/>
        <v>0</v>
      </c>
      <c r="F8310" s="230">
        <f t="shared" si="1512"/>
        <v>0</v>
      </c>
      <c r="G8310" s="233"/>
      <c r="I8310" s="283"/>
    </row>
    <row r="8311" spans="1:16" ht="31.5" customHeight="1" thickBot="1">
      <c r="A8311" s="234"/>
      <c r="B8311" s="456"/>
      <c r="C8311" s="235"/>
      <c r="D8311" s="237"/>
      <c r="E8311" s="237"/>
      <c r="F8311" s="238" t="s">
        <v>83</v>
      </c>
      <c r="G8311" s="262">
        <f>ROUND(SUM(F8299:F8310),0)</f>
        <v>0</v>
      </c>
      <c r="I8311" s="326"/>
    </row>
    <row r="8312" spans="1:16" ht="13.5" thickTop="1">
      <c r="A8312" s="186" t="s">
        <v>76</v>
      </c>
      <c r="B8312" s="446"/>
      <c r="C8312" s="241"/>
      <c r="D8312" s="243"/>
      <c r="E8312" s="243"/>
      <c r="F8312" s="242"/>
      <c r="G8312" s="244"/>
      <c r="I8312" s="326"/>
    </row>
    <row r="8313" spans="1:16">
      <c r="A8313" s="245" t="s">
        <v>57</v>
      </c>
      <c r="B8313" s="455"/>
      <c r="C8313" s="246"/>
      <c r="D8313" s="317"/>
      <c r="E8313" s="248" t="s">
        <v>77</v>
      </c>
      <c r="F8313" s="249" t="s">
        <v>78</v>
      </c>
      <c r="G8313" s="264" t="s">
        <v>77</v>
      </c>
      <c r="H8313" s="220"/>
      <c r="I8313" s="325"/>
    </row>
    <row r="8314" spans="1:16">
      <c r="A8314" s="185" t="s">
        <v>87</v>
      </c>
      <c r="B8314" s="453"/>
      <c r="C8314" s="265"/>
      <c r="D8314" s="318"/>
      <c r="E8314" s="229">
        <f>ROUND(SUM(G8273,G8288,G8296,G8311),2)</f>
        <v>0</v>
      </c>
      <c r="F8314" s="266">
        <f>A</f>
        <v>0</v>
      </c>
      <c r="G8314" s="267">
        <f>E8314*F8314</f>
        <v>0</v>
      </c>
      <c r="I8314" s="326"/>
    </row>
    <row r="8315" spans="1:16">
      <c r="A8315" s="185" t="s">
        <v>85</v>
      </c>
      <c r="B8315" s="453"/>
      <c r="C8315" s="265"/>
      <c r="D8315" s="318"/>
      <c r="E8315" s="229">
        <f>SUM(G8273,G8288,G8296,G8311)</f>
        <v>0</v>
      </c>
      <c r="F8315" s="266">
        <f>I</f>
        <v>0</v>
      </c>
      <c r="G8315" s="267">
        <f>E8315*F8315</f>
        <v>0</v>
      </c>
      <c r="I8315" s="326"/>
    </row>
    <row r="8316" spans="1:16">
      <c r="A8316" s="185" t="s">
        <v>86</v>
      </c>
      <c r="B8316" s="453"/>
      <c r="C8316" s="265"/>
      <c r="D8316" s="318"/>
      <c r="E8316" s="229">
        <f>SUM(G8273,G8288,G8296,G8311)</f>
        <v>0</v>
      </c>
      <c r="F8316" s="266">
        <f>U</f>
        <v>0</v>
      </c>
      <c r="G8316" s="267">
        <f>E8316*F8316</f>
        <v>0</v>
      </c>
      <c r="I8316" s="326"/>
    </row>
    <row r="8317" spans="1:16" ht="33" customHeight="1" thickBot="1">
      <c r="A8317" s="234"/>
      <c r="B8317" s="456"/>
      <c r="C8317" s="235"/>
      <c r="D8317" s="237"/>
      <c r="E8317" s="237"/>
      <c r="F8317" s="268" t="s">
        <v>84</v>
      </c>
      <c r="G8317" s="262">
        <f>SUM(G8314:G8316)</f>
        <v>0</v>
      </c>
      <c r="I8317" s="326"/>
      <c r="J8317" s="295"/>
      <c r="K8317" s="296"/>
      <c r="L8317" s="296"/>
      <c r="M8317" s="296"/>
      <c r="N8317" s="296"/>
      <c r="O8317" s="296"/>
    </row>
    <row r="8318" spans="1:16" s="211" customFormat="1" ht="14" thickTop="1" thickBot="1">
      <c r="A8318" s="269"/>
      <c r="B8318" s="443"/>
      <c r="C8318" s="270"/>
      <c r="D8318" s="319"/>
      <c r="E8318" s="271" t="s">
        <v>89</v>
      </c>
      <c r="F8318" s="272"/>
      <c r="G8318" s="273">
        <f>ROUND(SUM(G8273,G8288,G8296,G8311,G8317),0)</f>
        <v>0</v>
      </c>
      <c r="I8318" s="327"/>
      <c r="J8318" s="212">
        <f>B8257</f>
        <v>22.1</v>
      </c>
      <c r="K8318" s="274">
        <f>E8314</f>
        <v>0</v>
      </c>
      <c r="L8318" s="294">
        <f>G8314</f>
        <v>0</v>
      </c>
      <c r="M8318" s="294">
        <f>G8315</f>
        <v>0</v>
      </c>
      <c r="N8318" s="294">
        <f>G8316</f>
        <v>0</v>
      </c>
      <c r="O8318" s="299">
        <f>SUM(K8318:N8318)</f>
        <v>0</v>
      </c>
      <c r="P8318" s="294"/>
    </row>
    <row r="8319" spans="1:16" ht="13.5" thickTop="1">
      <c r="A8319" s="275" t="s">
        <v>97</v>
      </c>
      <c r="B8319" s="438"/>
      <c r="C8319" s="215"/>
      <c r="D8319" s="217"/>
      <c r="E8319" s="217"/>
      <c r="F8319" s="216"/>
      <c r="G8319" s="219"/>
      <c r="I8319" s="326"/>
      <c r="P8319" s="294"/>
    </row>
    <row r="8320" spans="1:16">
      <c r="A8320" s="275"/>
      <c r="B8320" s="452"/>
      <c r="C8320" s="276"/>
      <c r="D8320" s="320"/>
      <c r="E8320" s="217"/>
      <c r="F8320" s="216"/>
      <c r="G8320" s="277">
        <f ca="1">TODAY()</f>
        <v>44839</v>
      </c>
      <c r="I8320" s="326"/>
      <c r="P8320" s="294"/>
    </row>
    <row r="8321" spans="1:16" ht="13.5" thickBot="1">
      <c r="A8321" s="234"/>
      <c r="B8321" s="456"/>
      <c r="C8321" s="235"/>
      <c r="D8321" s="237"/>
      <c r="E8321" s="237"/>
      <c r="F8321" s="236"/>
      <c r="G8321" s="278"/>
      <c r="I8321" s="326"/>
      <c r="P8321" s="294"/>
    </row>
    <row r="8322" spans="1:16" s="199" customFormat="1" ht="13.5" thickTop="1">
      <c r="A8322" s="196" t="s">
        <v>109</v>
      </c>
      <c r="B8322" s="458"/>
      <c r="C8322" s="196"/>
      <c r="D8322" s="198"/>
      <c r="E8322" s="198"/>
      <c r="F8322" s="197"/>
      <c r="G8322" s="197"/>
      <c r="I8322" s="321"/>
      <c r="J8322" s="200"/>
      <c r="O8322" s="297"/>
    </row>
    <row r="8323" spans="1:16" s="199" customFormat="1">
      <c r="A8323" s="196" t="str">
        <f>CONCATENATE('Prestaciones y AIU'!A8158," ANALISIS DE PRECIOS UNITARIOS")</f>
        <v xml:space="preserve"> ANALISIS DE PRECIOS UNITARIOS</v>
      </c>
      <c r="B8323" s="458"/>
      <c r="C8323" s="196"/>
      <c r="D8323" s="198"/>
      <c r="E8323" s="198"/>
      <c r="F8323" s="197"/>
      <c r="G8323" s="197"/>
      <c r="I8323" s="321"/>
      <c r="J8323" s="200"/>
      <c r="O8323" s="297"/>
    </row>
    <row r="8324" spans="1:16" s="199" customFormat="1">
      <c r="A8324" s="196" t="str">
        <f>Objeto_LIC</f>
        <v>OPTIMIZACION DEL SISTEMA DE ABASTECIMIENTO (ADUCCION, PRETRATAMIENTO Y CONDUCCION) DEL MUNICPIO DE TAME, DEPARTAMENTO DE ARAUCA</v>
      </c>
      <c r="B8324" s="458"/>
      <c r="C8324" s="196"/>
      <c r="D8324" s="198"/>
      <c r="E8324" s="198"/>
      <c r="F8324" s="197"/>
      <c r="G8324" s="197"/>
      <c r="I8324" s="321"/>
      <c r="J8324" s="200"/>
      <c r="O8324" s="297"/>
    </row>
    <row r="8325" spans="1:16" s="199" customFormat="1">
      <c r="A8325" s="196"/>
      <c r="B8325" s="458"/>
      <c r="C8325" s="196"/>
      <c r="D8325" s="198"/>
      <c r="E8325" s="198"/>
      <c r="F8325" s="197"/>
      <c r="G8325" s="197"/>
      <c r="I8325" s="321"/>
      <c r="J8325" s="200"/>
      <c r="O8325" s="297"/>
    </row>
    <row r="8326" spans="1:16" ht="13.5" thickBot="1">
      <c r="A8326" s="201"/>
      <c r="B8326" s="448"/>
      <c r="C8326" s="201"/>
      <c r="D8326" s="203"/>
      <c r="E8326" s="203"/>
      <c r="F8326" s="202"/>
      <c r="G8326" s="202"/>
    </row>
    <row r="8327" spans="1:16" s="211" customFormat="1" ht="13.5" thickTop="1">
      <c r="A8327" s="206"/>
      <c r="B8327" s="457"/>
      <c r="C8327" s="207"/>
      <c r="D8327" s="209"/>
      <c r="E8327" s="209"/>
      <c r="F8327" s="208"/>
      <c r="G8327" s="210" t="s">
        <v>110</v>
      </c>
      <c r="I8327" s="323"/>
      <c r="J8327" s="212"/>
      <c r="O8327" s="297"/>
    </row>
    <row r="8328" spans="1:16">
      <c r="A8328" s="213" t="s">
        <v>62</v>
      </c>
      <c r="B8328" s="750">
        <f>Proponente</f>
        <v>0</v>
      </c>
      <c r="C8328" s="750"/>
      <c r="D8328" s="750"/>
      <c r="E8328" s="750"/>
      <c r="F8328" s="750"/>
      <c r="G8328" s="751"/>
    </row>
    <row r="8329" spans="1:16" ht="12.75" customHeight="1">
      <c r="A8329" s="213" t="s">
        <v>63</v>
      </c>
      <c r="B8329" s="470">
        <v>22.2</v>
      </c>
      <c r="C8329" s="750" t="e">
        <f>VLOOKUP(B8329,Presupuesto!$A$4:$B$106,2,FALSE)</f>
        <v>#N/A</v>
      </c>
      <c r="D8329" s="750"/>
      <c r="E8329" s="750"/>
      <c r="F8329" s="750"/>
      <c r="G8329" s="751"/>
    </row>
    <row r="8330" spans="1:16">
      <c r="A8330" s="214"/>
      <c r="B8330" s="438"/>
      <c r="C8330" s="215"/>
      <c r="D8330" s="217"/>
      <c r="E8330" s="217"/>
      <c r="F8330" s="218" t="s">
        <v>88</v>
      </c>
      <c r="G8330" s="750" t="str">
        <f ca="1">LOOKUP('U-P1'!B8329,Presupuesto!$1:$1048576,Presupuesto!$C$1:$C$105)</f>
        <v>ML</v>
      </c>
      <c r="H8330" s="750"/>
      <c r="I8330" s="750"/>
      <c r="J8330" s="750"/>
      <c r="K8330" s="751"/>
    </row>
    <row r="8331" spans="1:16" ht="13.5" thickBot="1">
      <c r="A8331" s="213" t="s">
        <v>64</v>
      </c>
      <c r="B8331" s="438"/>
      <c r="C8331" s="215"/>
      <c r="D8331" s="217"/>
      <c r="E8331" s="217"/>
      <c r="F8331" s="216"/>
      <c r="G8331" s="219"/>
      <c r="I8331" s="324"/>
      <c r="J8331" s="295"/>
      <c r="K8331" s="296"/>
      <c r="L8331" s="296"/>
      <c r="M8331" s="296"/>
      <c r="N8331" s="296"/>
      <c r="O8331" s="296"/>
    </row>
    <row r="8332" spans="1:16" s="220" customFormat="1" ht="13.5" thickTop="1">
      <c r="A8332" s="221" t="s">
        <v>57</v>
      </c>
      <c r="B8332" s="447" t="s">
        <v>65</v>
      </c>
      <c r="C8332" s="222" t="s">
        <v>66</v>
      </c>
      <c r="D8332" s="223" t="s">
        <v>74</v>
      </c>
      <c r="E8332" s="224" t="s">
        <v>100</v>
      </c>
      <c r="F8332" s="224" t="s">
        <v>79</v>
      </c>
      <c r="G8332" s="225" t="s">
        <v>70</v>
      </c>
      <c r="I8332" s="325"/>
      <c r="J8332" s="226"/>
      <c r="O8332" s="296"/>
    </row>
    <row r="8333" spans="1:16">
      <c r="A8333" s="227" t="str">
        <f t="shared" ref="A8333:A8344" si="1513">IF(I8333=0,"-",VLOOKUP(I8333,EQUIPOS,2,FALSE))</f>
        <v>-</v>
      </c>
      <c r="B8333" s="228"/>
      <c r="C8333" s="228"/>
      <c r="D8333" s="194"/>
      <c r="E8333" s="229">
        <f t="shared" ref="E8333:E8344" si="1514">IF(I8333=0,0,VLOOKUP(I8333,EQUIPOS,4,FALSE))</f>
        <v>0</v>
      </c>
      <c r="F8333" s="230">
        <f t="shared" ref="F8333:F8344" si="1515">IF(D8333=0,0,E8333/D8333)</f>
        <v>0</v>
      </c>
      <c r="G8333" s="231"/>
      <c r="I8333" s="283"/>
    </row>
    <row r="8334" spans="1:16">
      <c r="A8334" s="227" t="str">
        <f t="shared" si="1513"/>
        <v>-</v>
      </c>
      <c r="B8334" s="228"/>
      <c r="C8334" s="228"/>
      <c r="D8334" s="194"/>
      <c r="E8334" s="229">
        <f t="shared" si="1514"/>
        <v>0</v>
      </c>
      <c r="F8334" s="230">
        <f t="shared" si="1515"/>
        <v>0</v>
      </c>
      <c r="G8334" s="232"/>
      <c r="I8334" s="283"/>
    </row>
    <row r="8335" spans="1:16">
      <c r="A8335" s="227" t="str">
        <f t="shared" si="1513"/>
        <v>-</v>
      </c>
      <c r="B8335" s="228"/>
      <c r="C8335" s="228"/>
      <c r="D8335" s="194"/>
      <c r="E8335" s="229">
        <f t="shared" si="1514"/>
        <v>0</v>
      </c>
      <c r="F8335" s="230">
        <f t="shared" si="1515"/>
        <v>0</v>
      </c>
      <c r="G8335" s="232"/>
      <c r="I8335" s="283"/>
    </row>
    <row r="8336" spans="1:16">
      <c r="A8336" s="227" t="str">
        <f t="shared" si="1513"/>
        <v>-</v>
      </c>
      <c r="B8336" s="228"/>
      <c r="C8336" s="228"/>
      <c r="D8336" s="194"/>
      <c r="E8336" s="229">
        <f t="shared" si="1514"/>
        <v>0</v>
      </c>
      <c r="F8336" s="230">
        <f t="shared" si="1515"/>
        <v>0</v>
      </c>
      <c r="G8336" s="232"/>
      <c r="I8336" s="283"/>
    </row>
    <row r="8337" spans="1:15">
      <c r="A8337" s="227" t="str">
        <f t="shared" si="1513"/>
        <v>-</v>
      </c>
      <c r="B8337" s="228"/>
      <c r="C8337" s="228"/>
      <c r="D8337" s="194"/>
      <c r="E8337" s="229">
        <f t="shared" si="1514"/>
        <v>0</v>
      </c>
      <c r="F8337" s="230">
        <f t="shared" si="1515"/>
        <v>0</v>
      </c>
      <c r="G8337" s="232"/>
      <c r="I8337" s="283"/>
    </row>
    <row r="8338" spans="1:15">
      <c r="A8338" s="227" t="str">
        <f t="shared" si="1513"/>
        <v>-</v>
      </c>
      <c r="B8338" s="228"/>
      <c r="C8338" s="228"/>
      <c r="D8338" s="194"/>
      <c r="E8338" s="229">
        <f t="shared" si="1514"/>
        <v>0</v>
      </c>
      <c r="F8338" s="230">
        <f t="shared" si="1515"/>
        <v>0</v>
      </c>
      <c r="G8338" s="232"/>
      <c r="I8338" s="283"/>
    </row>
    <row r="8339" spans="1:15">
      <c r="A8339" s="227" t="str">
        <f t="shared" si="1513"/>
        <v>-</v>
      </c>
      <c r="B8339" s="228"/>
      <c r="C8339" s="228"/>
      <c r="D8339" s="194"/>
      <c r="E8339" s="229">
        <f t="shared" si="1514"/>
        <v>0</v>
      </c>
      <c r="F8339" s="230">
        <f t="shared" si="1515"/>
        <v>0</v>
      </c>
      <c r="G8339" s="232"/>
      <c r="I8339" s="283"/>
    </row>
    <row r="8340" spans="1:15">
      <c r="A8340" s="227" t="str">
        <f t="shared" si="1513"/>
        <v>-</v>
      </c>
      <c r="B8340" s="228"/>
      <c r="C8340" s="228"/>
      <c r="D8340" s="194"/>
      <c r="E8340" s="229">
        <f t="shared" si="1514"/>
        <v>0</v>
      </c>
      <c r="F8340" s="230">
        <f t="shared" si="1515"/>
        <v>0</v>
      </c>
      <c r="G8340" s="232"/>
      <c r="I8340" s="283"/>
    </row>
    <row r="8341" spans="1:15">
      <c r="A8341" s="227" t="str">
        <f t="shared" si="1513"/>
        <v>-</v>
      </c>
      <c r="B8341" s="228"/>
      <c r="C8341" s="228"/>
      <c r="D8341" s="194"/>
      <c r="E8341" s="229">
        <f t="shared" si="1514"/>
        <v>0</v>
      </c>
      <c r="F8341" s="230">
        <f t="shared" si="1515"/>
        <v>0</v>
      </c>
      <c r="G8341" s="232"/>
      <c r="I8341" s="283"/>
    </row>
    <row r="8342" spans="1:15">
      <c r="A8342" s="227" t="str">
        <f t="shared" si="1513"/>
        <v>-</v>
      </c>
      <c r="B8342" s="228"/>
      <c r="C8342" s="228"/>
      <c r="D8342" s="194"/>
      <c r="E8342" s="229">
        <f t="shared" si="1514"/>
        <v>0</v>
      </c>
      <c r="F8342" s="230">
        <f t="shared" si="1515"/>
        <v>0</v>
      </c>
      <c r="G8342" s="232"/>
      <c r="I8342" s="283"/>
    </row>
    <row r="8343" spans="1:15">
      <c r="A8343" s="227" t="str">
        <f t="shared" si="1513"/>
        <v>-</v>
      </c>
      <c r="B8343" s="228"/>
      <c r="C8343" s="228"/>
      <c r="D8343" s="194"/>
      <c r="E8343" s="229">
        <f t="shared" si="1514"/>
        <v>0</v>
      </c>
      <c r="F8343" s="230">
        <f t="shared" si="1515"/>
        <v>0</v>
      </c>
      <c r="G8343" s="232"/>
      <c r="I8343" s="283"/>
    </row>
    <row r="8344" spans="1:15">
      <c r="A8344" s="227" t="str">
        <f t="shared" si="1513"/>
        <v>-</v>
      </c>
      <c r="B8344" s="228"/>
      <c r="C8344" s="228"/>
      <c r="D8344" s="194"/>
      <c r="E8344" s="229">
        <f t="shared" si="1514"/>
        <v>0</v>
      </c>
      <c r="F8344" s="230">
        <f t="shared" si="1515"/>
        <v>0</v>
      </c>
      <c r="G8344" s="232"/>
      <c r="I8344" s="283"/>
    </row>
    <row r="8345" spans="1:15" ht="13.5" thickBot="1">
      <c r="A8345" s="234"/>
      <c r="B8345" s="456"/>
      <c r="C8345" s="235"/>
      <c r="D8345" s="237"/>
      <c r="E8345" s="237"/>
      <c r="F8345" s="238" t="s">
        <v>80</v>
      </c>
      <c r="G8345" s="239">
        <f>ROUND(SUM(F8333:F8344),0)</f>
        <v>0</v>
      </c>
      <c r="I8345" s="326"/>
    </row>
    <row r="8346" spans="1:15" ht="13.5" thickTop="1">
      <c r="A8346" s="240" t="s">
        <v>67</v>
      </c>
      <c r="B8346" s="446"/>
      <c r="C8346" s="241"/>
      <c r="D8346" s="243"/>
      <c r="E8346" s="243"/>
      <c r="F8346" s="242"/>
      <c r="G8346" s="244"/>
      <c r="I8346" s="326"/>
    </row>
    <row r="8347" spans="1:15" s="220" customFormat="1" ht="26">
      <c r="A8347" s="245" t="s">
        <v>57</v>
      </c>
      <c r="B8347" s="455"/>
      <c r="C8347" s="247" t="s">
        <v>58</v>
      </c>
      <c r="D8347" s="316" t="s">
        <v>68</v>
      </c>
      <c r="E8347" s="248" t="s">
        <v>69</v>
      </c>
      <c r="F8347" s="249" t="s">
        <v>79</v>
      </c>
      <c r="G8347" s="250" t="s">
        <v>70</v>
      </c>
      <c r="I8347" s="325"/>
      <c r="J8347" s="226"/>
      <c r="O8347" s="296"/>
    </row>
    <row r="8348" spans="1:15">
      <c r="A8348" s="748" t="str">
        <f t="shared" ref="A8348:A8359" si="1516">IF(I8348=0,"",VLOOKUP(I8348,MATERIALES,2,FALSE))</f>
        <v/>
      </c>
      <c r="B8348" s="749"/>
      <c r="C8348" s="251" t="str">
        <f t="shared" ref="C8348:C8356" si="1517">IF(I8348=0,"",VLOOKUP(I8348,MATERIALES,3,FALSE))</f>
        <v/>
      </c>
      <c r="D8348" s="194"/>
      <c r="E8348" s="252">
        <f t="shared" ref="E8348:E8359" si="1518">IF(I8348=0,0,VLOOKUP(I8348,MATERIALES,4,FALSE))</f>
        <v>0</v>
      </c>
      <c r="F8348" s="230">
        <f>D8348*E8348</f>
        <v>0</v>
      </c>
      <c r="G8348" s="231"/>
      <c r="I8348" s="283"/>
    </row>
    <row r="8349" spans="1:15">
      <c r="A8349" s="748" t="str">
        <f t="shared" si="1516"/>
        <v/>
      </c>
      <c r="B8349" s="749"/>
      <c r="C8349" s="251" t="str">
        <f t="shared" si="1517"/>
        <v/>
      </c>
      <c r="D8349" s="194"/>
      <c r="E8349" s="252">
        <f t="shared" si="1518"/>
        <v>0</v>
      </c>
      <c r="F8349" s="230">
        <f t="shared" ref="F8349:F8359" si="1519">D8349*E8349</f>
        <v>0</v>
      </c>
      <c r="G8349" s="232"/>
      <c r="I8349" s="283"/>
    </row>
    <row r="8350" spans="1:15">
      <c r="A8350" s="748" t="str">
        <f t="shared" si="1516"/>
        <v/>
      </c>
      <c r="B8350" s="749"/>
      <c r="C8350" s="251" t="str">
        <f t="shared" si="1517"/>
        <v/>
      </c>
      <c r="D8350" s="194"/>
      <c r="E8350" s="252">
        <f t="shared" si="1518"/>
        <v>0</v>
      </c>
      <c r="F8350" s="230">
        <f t="shared" si="1519"/>
        <v>0</v>
      </c>
      <c r="G8350" s="232"/>
      <c r="I8350" s="283"/>
    </row>
    <row r="8351" spans="1:15">
      <c r="A8351" s="748" t="str">
        <f t="shared" si="1516"/>
        <v/>
      </c>
      <c r="B8351" s="749"/>
      <c r="C8351" s="251" t="str">
        <f t="shared" si="1517"/>
        <v/>
      </c>
      <c r="D8351" s="194"/>
      <c r="E8351" s="252">
        <f t="shared" si="1518"/>
        <v>0</v>
      </c>
      <c r="F8351" s="230">
        <f t="shared" si="1519"/>
        <v>0</v>
      </c>
      <c r="G8351" s="232"/>
      <c r="I8351" s="283"/>
    </row>
    <row r="8352" spans="1:15">
      <c r="A8352" s="748" t="str">
        <f t="shared" si="1516"/>
        <v/>
      </c>
      <c r="B8352" s="749"/>
      <c r="C8352" s="251" t="str">
        <f t="shared" si="1517"/>
        <v/>
      </c>
      <c r="D8352" s="194"/>
      <c r="E8352" s="252">
        <f t="shared" si="1518"/>
        <v>0</v>
      </c>
      <c r="F8352" s="230">
        <f t="shared" si="1519"/>
        <v>0</v>
      </c>
      <c r="G8352" s="232"/>
      <c r="I8352" s="283"/>
    </row>
    <row r="8353" spans="1:9">
      <c r="A8353" s="748" t="str">
        <f t="shared" si="1516"/>
        <v/>
      </c>
      <c r="B8353" s="749"/>
      <c r="C8353" s="251" t="str">
        <f t="shared" si="1517"/>
        <v/>
      </c>
      <c r="D8353" s="194"/>
      <c r="E8353" s="252">
        <f t="shared" si="1518"/>
        <v>0</v>
      </c>
      <c r="F8353" s="230">
        <f t="shared" si="1519"/>
        <v>0</v>
      </c>
      <c r="G8353" s="232"/>
      <c r="I8353" s="283"/>
    </row>
    <row r="8354" spans="1:9">
      <c r="A8354" s="748" t="str">
        <f t="shared" si="1516"/>
        <v/>
      </c>
      <c r="B8354" s="749"/>
      <c r="C8354" s="251" t="str">
        <f t="shared" si="1517"/>
        <v/>
      </c>
      <c r="D8354" s="194"/>
      <c r="E8354" s="252">
        <f t="shared" si="1518"/>
        <v>0</v>
      </c>
      <c r="F8354" s="230">
        <f t="shared" si="1519"/>
        <v>0</v>
      </c>
      <c r="G8354" s="232"/>
      <c r="I8354" s="283"/>
    </row>
    <row r="8355" spans="1:9">
      <c r="A8355" s="748" t="str">
        <f t="shared" si="1516"/>
        <v/>
      </c>
      <c r="B8355" s="749"/>
      <c r="C8355" s="251" t="str">
        <f t="shared" si="1517"/>
        <v/>
      </c>
      <c r="D8355" s="194"/>
      <c r="E8355" s="252">
        <f t="shared" si="1518"/>
        <v>0</v>
      </c>
      <c r="F8355" s="230">
        <f t="shared" si="1519"/>
        <v>0</v>
      </c>
      <c r="G8355" s="253"/>
      <c r="I8355" s="283"/>
    </row>
    <row r="8356" spans="1:9">
      <c r="A8356" s="748" t="str">
        <f t="shared" si="1516"/>
        <v/>
      </c>
      <c r="B8356" s="749"/>
      <c r="C8356" s="251" t="str">
        <f t="shared" si="1517"/>
        <v/>
      </c>
      <c r="D8356" s="194"/>
      <c r="E8356" s="252">
        <f t="shared" si="1518"/>
        <v>0</v>
      </c>
      <c r="F8356" s="230">
        <f t="shared" si="1519"/>
        <v>0</v>
      </c>
      <c r="G8356" s="232"/>
      <c r="I8356" s="283"/>
    </row>
    <row r="8357" spans="1:9">
      <c r="A8357" s="748" t="str">
        <f t="shared" si="1516"/>
        <v/>
      </c>
      <c r="B8357" s="749"/>
      <c r="C8357" s="251"/>
      <c r="D8357" s="194"/>
      <c r="E8357" s="252">
        <f t="shared" si="1518"/>
        <v>0</v>
      </c>
      <c r="F8357" s="230">
        <f t="shared" si="1519"/>
        <v>0</v>
      </c>
      <c r="G8357" s="232"/>
      <c r="I8357" s="283"/>
    </row>
    <row r="8358" spans="1:9">
      <c r="A8358" s="748" t="str">
        <f t="shared" si="1516"/>
        <v/>
      </c>
      <c r="B8358" s="749"/>
      <c r="C8358" s="251"/>
      <c r="D8358" s="194"/>
      <c r="E8358" s="252">
        <f t="shared" si="1518"/>
        <v>0</v>
      </c>
      <c r="F8358" s="230">
        <f t="shared" si="1519"/>
        <v>0</v>
      </c>
      <c r="G8358" s="232"/>
      <c r="I8358" s="283"/>
    </row>
    <row r="8359" spans="1:9">
      <c r="A8359" s="748" t="str">
        <f t="shared" si="1516"/>
        <v/>
      </c>
      <c r="B8359" s="749"/>
      <c r="C8359" s="251" t="str">
        <f t="shared" ref="C8359" si="1520">IF(I8359=0,"",VLOOKUP(I8359,MATERIALES,3,FALSE))</f>
        <v/>
      </c>
      <c r="D8359" s="194"/>
      <c r="E8359" s="252">
        <f t="shared" si="1518"/>
        <v>0</v>
      </c>
      <c r="F8359" s="230">
        <f t="shared" si="1519"/>
        <v>0</v>
      </c>
      <c r="G8359" s="233"/>
      <c r="I8359" s="283"/>
    </row>
    <row r="8360" spans="1:9" ht="26.25" customHeight="1" thickBot="1">
      <c r="A8360" s="214"/>
      <c r="B8360" s="438"/>
      <c r="C8360" s="215"/>
      <c r="D8360" s="217"/>
      <c r="E8360" s="254"/>
      <c r="F8360" s="255" t="s">
        <v>81</v>
      </c>
      <c r="G8360" s="253">
        <f>ROUND(SUM(F8348:F8359),0)</f>
        <v>0</v>
      </c>
      <c r="I8360" s="326"/>
    </row>
    <row r="8361" spans="1:9" ht="14" thickTop="1" thickBot="1">
      <c r="A8361" s="256" t="s">
        <v>72</v>
      </c>
      <c r="B8361" s="445"/>
      <c r="C8361" s="257"/>
      <c r="D8361" s="259"/>
      <c r="E8361" s="259"/>
      <c r="F8361" s="258"/>
      <c r="G8361" s="260"/>
      <c r="I8361" s="326"/>
    </row>
    <row r="8362" spans="1:9" ht="13.5" thickTop="1">
      <c r="A8362" s="245" t="s">
        <v>57</v>
      </c>
      <c r="B8362" s="455"/>
      <c r="C8362" s="248" t="s">
        <v>71</v>
      </c>
      <c r="D8362" s="316" t="s">
        <v>75</v>
      </c>
      <c r="E8362" s="248" t="s">
        <v>98</v>
      </c>
      <c r="F8362" s="249" t="s">
        <v>79</v>
      </c>
      <c r="G8362" s="250" t="s">
        <v>70</v>
      </c>
      <c r="I8362" s="326"/>
    </row>
    <row r="8363" spans="1:9">
      <c r="A8363" s="748" t="str">
        <f>IF(I8363=0,"",VLOOKUP(I8363,EQUIPOS,2,FALSE))</f>
        <v/>
      </c>
      <c r="B8363" s="749"/>
      <c r="C8363" s="467"/>
      <c r="D8363" s="194"/>
      <c r="E8363" s="252">
        <f>IF(I8363=0,0,VLOOKUP(I8363,EQUIPOS,4,FALSE))</f>
        <v>0</v>
      </c>
      <c r="F8363" s="230">
        <f>C8363*D8363*E8363</f>
        <v>0</v>
      </c>
      <c r="G8363" s="231"/>
      <c r="I8363" s="283"/>
    </row>
    <row r="8364" spans="1:9">
      <c r="A8364" s="748" t="str">
        <f>IF(I8364=0,"",VLOOKUP(I8364,EQUIPOS,2,FALSE))</f>
        <v/>
      </c>
      <c r="B8364" s="749"/>
      <c r="C8364" s="195"/>
      <c r="D8364" s="194"/>
      <c r="E8364" s="252">
        <f>IF(I8364=0,0,VLOOKUP(I8364,EQUIPOS,4,FALSE))</f>
        <v>0</v>
      </c>
      <c r="F8364" s="230">
        <f t="shared" ref="F8364:F8367" si="1521">C8364*D8364*E8364</f>
        <v>0</v>
      </c>
      <c r="G8364" s="232"/>
      <c r="I8364" s="283"/>
    </row>
    <row r="8365" spans="1:9">
      <c r="A8365" s="748" t="str">
        <f>IF(I8365=0,"",VLOOKUP(I8365,EQUIPOS,2,FALSE))</f>
        <v/>
      </c>
      <c r="B8365" s="749"/>
      <c r="C8365" s="195"/>
      <c r="D8365" s="194"/>
      <c r="E8365" s="252">
        <f>IF(I8365=0,0,VLOOKUP(I8365,EQUIPOS,4,FALSE))</f>
        <v>0</v>
      </c>
      <c r="F8365" s="230">
        <f t="shared" si="1521"/>
        <v>0</v>
      </c>
      <c r="G8365" s="232"/>
      <c r="I8365" s="283"/>
    </row>
    <row r="8366" spans="1:9">
      <c r="A8366" s="748" t="str">
        <f>IF(I8366=0,"",VLOOKUP(I8366,EQUIPOS,2,FALSE))</f>
        <v/>
      </c>
      <c r="B8366" s="749"/>
      <c r="C8366" s="195"/>
      <c r="D8366" s="194"/>
      <c r="E8366" s="252">
        <f>IF(I8366=0,0,VLOOKUP(I8366,EQUIPOS,4,FALSE))</f>
        <v>0</v>
      </c>
      <c r="F8366" s="230">
        <f t="shared" si="1521"/>
        <v>0</v>
      </c>
      <c r="G8366" s="232"/>
      <c r="I8366" s="283"/>
    </row>
    <row r="8367" spans="1:9">
      <c r="A8367" s="748" t="str">
        <f>IF(I8367=0,"",VLOOKUP(I8367,EQUIPOS,2,FALSE))</f>
        <v/>
      </c>
      <c r="B8367" s="749"/>
      <c r="C8367" s="195"/>
      <c r="D8367" s="194"/>
      <c r="E8367" s="252">
        <f>IF(I8367=0,0,VLOOKUP(I8367,EQUIPOS,4,FALSE))</f>
        <v>0</v>
      </c>
      <c r="F8367" s="230">
        <f t="shared" si="1521"/>
        <v>0</v>
      </c>
      <c r="G8367" s="233"/>
      <c r="I8367" s="283"/>
    </row>
    <row r="8368" spans="1:9" ht="30.75" customHeight="1" thickBot="1">
      <c r="A8368" s="234"/>
      <c r="B8368" s="456"/>
      <c r="C8368" s="235"/>
      <c r="D8368" s="237"/>
      <c r="E8368" s="261"/>
      <c r="F8368" s="238" t="s">
        <v>82</v>
      </c>
      <c r="G8368" s="262">
        <f>ROUND(SUM(F8363:F8367),0)</f>
        <v>0</v>
      </c>
      <c r="I8368" s="326"/>
    </row>
    <row r="8369" spans="1:9" ht="13.5" thickTop="1">
      <c r="A8369" s="240" t="s">
        <v>73</v>
      </c>
      <c r="B8369" s="446"/>
      <c r="C8369" s="241"/>
      <c r="D8369" s="243"/>
      <c r="E8369" s="243"/>
      <c r="F8369" s="242"/>
      <c r="G8369" s="244"/>
      <c r="I8369" s="326"/>
    </row>
    <row r="8370" spans="1:9" ht="26">
      <c r="A8370" s="245" t="s">
        <v>57</v>
      </c>
      <c r="B8370" s="454" t="s">
        <v>58</v>
      </c>
      <c r="C8370" s="247" t="s">
        <v>68</v>
      </c>
      <c r="D8370" s="316" t="s">
        <v>74</v>
      </c>
      <c r="E8370" s="248" t="s">
        <v>69</v>
      </c>
      <c r="F8370" s="249" t="s">
        <v>79</v>
      </c>
      <c r="G8370" s="250" t="s">
        <v>70</v>
      </c>
      <c r="H8370" s="220"/>
      <c r="I8370" s="325"/>
    </row>
    <row r="8371" spans="1:9">
      <c r="A8371" s="263" t="str">
        <f t="shared" ref="A8371:A8382" si="1522">IF(I8371=0,"",VLOOKUP(I8371,MANOOBRA,2,FALSE))</f>
        <v/>
      </c>
      <c r="B8371" s="444" t="str">
        <f t="shared" ref="B8371:B8382" si="1523">IF(I8371=0,"",VLOOKUP(I8371,MANOOBRA,3,FALSE))</f>
        <v/>
      </c>
      <c r="C8371" s="195"/>
      <c r="D8371" s="466"/>
      <c r="E8371" s="252">
        <f t="shared" ref="E8371:E8382" si="1524">IF(I8371=0,0,VLOOKUP(I8371,MANOOBRA,4,FALSE))</f>
        <v>0</v>
      </c>
      <c r="F8371" s="230">
        <f>IF(D8371=0,0,C8371*E8371/D8371)</f>
        <v>0</v>
      </c>
      <c r="G8371" s="231"/>
      <c r="I8371" s="283"/>
    </row>
    <row r="8372" spans="1:9">
      <c r="A8372" s="263" t="str">
        <f t="shared" si="1522"/>
        <v/>
      </c>
      <c r="B8372" s="444" t="str">
        <f t="shared" si="1523"/>
        <v/>
      </c>
      <c r="C8372" s="195"/>
      <c r="D8372" s="466"/>
      <c r="E8372" s="252">
        <f t="shared" si="1524"/>
        <v>0</v>
      </c>
      <c r="F8372" s="230">
        <f t="shared" ref="F8372:F8382" si="1525">IF(D8372=0,0,C8372*E8372/D8372)</f>
        <v>0</v>
      </c>
      <c r="G8372" s="232"/>
      <c r="I8372" s="283"/>
    </row>
    <row r="8373" spans="1:9">
      <c r="A8373" s="263" t="str">
        <f t="shared" si="1522"/>
        <v/>
      </c>
      <c r="B8373" s="444" t="str">
        <f t="shared" si="1523"/>
        <v/>
      </c>
      <c r="C8373" s="195"/>
      <c r="D8373" s="309"/>
      <c r="E8373" s="252">
        <f t="shared" si="1524"/>
        <v>0</v>
      </c>
      <c r="F8373" s="230">
        <f t="shared" si="1525"/>
        <v>0</v>
      </c>
      <c r="G8373" s="232"/>
      <c r="I8373" s="283"/>
    </row>
    <row r="8374" spans="1:9">
      <c r="A8374" s="263" t="str">
        <f t="shared" si="1522"/>
        <v/>
      </c>
      <c r="B8374" s="444" t="str">
        <f t="shared" si="1523"/>
        <v/>
      </c>
      <c r="C8374" s="195"/>
      <c r="D8374" s="195"/>
      <c r="E8374" s="252">
        <f t="shared" si="1524"/>
        <v>0</v>
      </c>
      <c r="F8374" s="230">
        <f t="shared" si="1525"/>
        <v>0</v>
      </c>
      <c r="G8374" s="232"/>
      <c r="I8374" s="283"/>
    </row>
    <row r="8375" spans="1:9">
      <c r="A8375" s="263" t="str">
        <f t="shared" si="1522"/>
        <v/>
      </c>
      <c r="B8375" s="444" t="str">
        <f t="shared" si="1523"/>
        <v/>
      </c>
      <c r="C8375" s="195"/>
      <c r="D8375" s="195"/>
      <c r="E8375" s="252">
        <f t="shared" si="1524"/>
        <v>0</v>
      </c>
      <c r="F8375" s="230">
        <f t="shared" si="1525"/>
        <v>0</v>
      </c>
      <c r="G8375" s="232"/>
      <c r="I8375" s="283"/>
    </row>
    <row r="8376" spans="1:9">
      <c r="A8376" s="263" t="str">
        <f t="shared" si="1522"/>
        <v/>
      </c>
      <c r="B8376" s="444" t="str">
        <f t="shared" si="1523"/>
        <v/>
      </c>
      <c r="C8376" s="195"/>
      <c r="D8376" s="195"/>
      <c r="E8376" s="252">
        <f t="shared" si="1524"/>
        <v>0</v>
      </c>
      <c r="F8376" s="230">
        <f t="shared" si="1525"/>
        <v>0</v>
      </c>
      <c r="G8376" s="232"/>
      <c r="I8376" s="283"/>
    </row>
    <row r="8377" spans="1:9">
      <c r="A8377" s="263" t="str">
        <f t="shared" si="1522"/>
        <v/>
      </c>
      <c r="B8377" s="444" t="str">
        <f t="shared" si="1523"/>
        <v/>
      </c>
      <c r="C8377" s="195"/>
      <c r="D8377" s="195"/>
      <c r="E8377" s="252">
        <f t="shared" si="1524"/>
        <v>0</v>
      </c>
      <c r="F8377" s="230">
        <f t="shared" si="1525"/>
        <v>0</v>
      </c>
      <c r="G8377" s="232"/>
      <c r="I8377" s="283"/>
    </row>
    <row r="8378" spans="1:9">
      <c r="A8378" s="263" t="str">
        <f t="shared" si="1522"/>
        <v/>
      </c>
      <c r="B8378" s="444" t="str">
        <f t="shared" si="1523"/>
        <v/>
      </c>
      <c r="C8378" s="195"/>
      <c r="D8378" s="195"/>
      <c r="E8378" s="252">
        <f t="shared" si="1524"/>
        <v>0</v>
      </c>
      <c r="F8378" s="230">
        <f t="shared" si="1525"/>
        <v>0</v>
      </c>
      <c r="G8378" s="232"/>
      <c r="I8378" s="283"/>
    </row>
    <row r="8379" spans="1:9">
      <c r="A8379" s="263" t="str">
        <f t="shared" si="1522"/>
        <v/>
      </c>
      <c r="B8379" s="444" t="str">
        <f t="shared" si="1523"/>
        <v/>
      </c>
      <c r="C8379" s="195"/>
      <c r="D8379" s="195"/>
      <c r="E8379" s="252">
        <f t="shared" si="1524"/>
        <v>0</v>
      </c>
      <c r="F8379" s="230">
        <f t="shared" si="1525"/>
        <v>0</v>
      </c>
      <c r="G8379" s="232"/>
      <c r="I8379" s="283"/>
    </row>
    <row r="8380" spans="1:9">
      <c r="A8380" s="263" t="str">
        <f t="shared" si="1522"/>
        <v/>
      </c>
      <c r="B8380" s="444" t="str">
        <f t="shared" si="1523"/>
        <v/>
      </c>
      <c r="C8380" s="195"/>
      <c r="D8380" s="195"/>
      <c r="E8380" s="252">
        <f t="shared" si="1524"/>
        <v>0</v>
      </c>
      <c r="F8380" s="230">
        <f t="shared" si="1525"/>
        <v>0</v>
      </c>
      <c r="G8380" s="232"/>
      <c r="I8380" s="283"/>
    </row>
    <row r="8381" spans="1:9">
      <c r="A8381" s="263" t="str">
        <f t="shared" si="1522"/>
        <v/>
      </c>
      <c r="B8381" s="444" t="str">
        <f t="shared" si="1523"/>
        <v/>
      </c>
      <c r="C8381" s="195"/>
      <c r="D8381" s="195"/>
      <c r="E8381" s="252">
        <f t="shared" si="1524"/>
        <v>0</v>
      </c>
      <c r="F8381" s="230">
        <f t="shared" si="1525"/>
        <v>0</v>
      </c>
      <c r="G8381" s="232"/>
      <c r="I8381" s="283"/>
    </row>
    <row r="8382" spans="1:9">
      <c r="A8382" s="263" t="str">
        <f t="shared" si="1522"/>
        <v/>
      </c>
      <c r="B8382" s="444" t="str">
        <f t="shared" si="1523"/>
        <v/>
      </c>
      <c r="C8382" s="195"/>
      <c r="D8382" s="195"/>
      <c r="E8382" s="252">
        <f t="shared" si="1524"/>
        <v>0</v>
      </c>
      <c r="F8382" s="230">
        <f t="shared" si="1525"/>
        <v>0</v>
      </c>
      <c r="G8382" s="233"/>
      <c r="I8382" s="283"/>
    </row>
    <row r="8383" spans="1:9" ht="31.5" customHeight="1" thickBot="1">
      <c r="A8383" s="234"/>
      <c r="B8383" s="456"/>
      <c r="C8383" s="235"/>
      <c r="D8383" s="237"/>
      <c r="E8383" s="237"/>
      <c r="F8383" s="238" t="s">
        <v>83</v>
      </c>
      <c r="G8383" s="262">
        <f>ROUND(SUM(F8371:F8382),0)</f>
        <v>0</v>
      </c>
      <c r="I8383" s="326"/>
    </row>
    <row r="8384" spans="1:9" ht="13.5" thickTop="1">
      <c r="A8384" s="186" t="s">
        <v>76</v>
      </c>
      <c r="B8384" s="446"/>
      <c r="C8384" s="241"/>
      <c r="D8384" s="243"/>
      <c r="E8384" s="243"/>
      <c r="F8384" s="242"/>
      <c r="G8384" s="244"/>
      <c r="I8384" s="326"/>
    </row>
    <row r="8385" spans="1:16">
      <c r="A8385" s="245" t="s">
        <v>57</v>
      </c>
      <c r="B8385" s="455"/>
      <c r="C8385" s="246"/>
      <c r="D8385" s="317"/>
      <c r="E8385" s="248" t="s">
        <v>77</v>
      </c>
      <c r="F8385" s="249" t="s">
        <v>78</v>
      </c>
      <c r="G8385" s="264" t="s">
        <v>77</v>
      </c>
      <c r="H8385" s="220"/>
      <c r="I8385" s="325"/>
    </row>
    <row r="8386" spans="1:16">
      <c r="A8386" s="185" t="s">
        <v>87</v>
      </c>
      <c r="B8386" s="453"/>
      <c r="C8386" s="265"/>
      <c r="D8386" s="318"/>
      <c r="E8386" s="229">
        <f>ROUND(SUM(G8345,G8360,G8368,G8383),2)</f>
        <v>0</v>
      </c>
      <c r="F8386" s="266">
        <f>A</f>
        <v>0</v>
      </c>
      <c r="G8386" s="267">
        <f>E8386*F8386</f>
        <v>0</v>
      </c>
      <c r="I8386" s="326"/>
    </row>
    <row r="8387" spans="1:16">
      <c r="A8387" s="185" t="s">
        <v>85</v>
      </c>
      <c r="B8387" s="453"/>
      <c r="C8387" s="265"/>
      <c r="D8387" s="318"/>
      <c r="E8387" s="229">
        <f>SUM(G8345,G8360,G8368,G8383)</f>
        <v>0</v>
      </c>
      <c r="F8387" s="266">
        <f>I</f>
        <v>0</v>
      </c>
      <c r="G8387" s="267">
        <f>E8387*F8387</f>
        <v>0</v>
      </c>
      <c r="I8387" s="326"/>
    </row>
    <row r="8388" spans="1:16">
      <c r="A8388" s="185" t="s">
        <v>86</v>
      </c>
      <c r="B8388" s="453"/>
      <c r="C8388" s="265"/>
      <c r="D8388" s="318"/>
      <c r="E8388" s="229">
        <f>SUM(G8345,G8360,G8368,G8383)</f>
        <v>0</v>
      </c>
      <c r="F8388" s="266">
        <f>U</f>
        <v>0</v>
      </c>
      <c r="G8388" s="267">
        <f>E8388*F8388</f>
        <v>0</v>
      </c>
      <c r="I8388" s="326"/>
    </row>
    <row r="8389" spans="1:16" ht="33" customHeight="1" thickBot="1">
      <c r="A8389" s="234"/>
      <c r="B8389" s="456"/>
      <c r="C8389" s="235"/>
      <c r="D8389" s="237"/>
      <c r="E8389" s="237"/>
      <c r="F8389" s="268" t="s">
        <v>84</v>
      </c>
      <c r="G8389" s="262">
        <f>SUM(G8386:G8388)</f>
        <v>0</v>
      </c>
      <c r="I8389" s="326"/>
      <c r="J8389" s="295"/>
      <c r="K8389" s="296"/>
      <c r="L8389" s="296"/>
      <c r="M8389" s="296"/>
      <c r="N8389" s="296"/>
      <c r="O8389" s="296"/>
    </row>
    <row r="8390" spans="1:16" s="211" customFormat="1" ht="14" thickTop="1" thickBot="1">
      <c r="A8390" s="269"/>
      <c r="B8390" s="443"/>
      <c r="C8390" s="270"/>
      <c r="D8390" s="319"/>
      <c r="E8390" s="271" t="s">
        <v>89</v>
      </c>
      <c r="F8390" s="272"/>
      <c r="G8390" s="273">
        <f>ROUND(SUM(G8345,G8360,G8368,G8383,G8389),0)</f>
        <v>0</v>
      </c>
      <c r="I8390" s="327"/>
      <c r="J8390" s="212">
        <f>B8329</f>
        <v>22.2</v>
      </c>
      <c r="K8390" s="274">
        <f>E8386</f>
        <v>0</v>
      </c>
      <c r="L8390" s="294">
        <f>G8386</f>
        <v>0</v>
      </c>
      <c r="M8390" s="294">
        <f>G8387</f>
        <v>0</v>
      </c>
      <c r="N8390" s="294">
        <f>G8388</f>
        <v>0</v>
      </c>
      <c r="O8390" s="299">
        <f>SUM(K8390:N8390)</f>
        <v>0</v>
      </c>
      <c r="P8390" s="294"/>
    </row>
    <row r="8391" spans="1:16" ht="13.5" thickTop="1">
      <c r="A8391" s="275" t="s">
        <v>97</v>
      </c>
      <c r="B8391" s="438"/>
      <c r="C8391" s="215"/>
      <c r="D8391" s="217"/>
      <c r="E8391" s="217"/>
      <c r="F8391" s="216"/>
      <c r="G8391" s="219"/>
      <c r="I8391" s="326"/>
      <c r="P8391" s="294"/>
    </row>
    <row r="8392" spans="1:16">
      <c r="A8392" s="275"/>
      <c r="B8392" s="452"/>
      <c r="C8392" s="276"/>
      <c r="D8392" s="320"/>
      <c r="E8392" s="217"/>
      <c r="F8392" s="216"/>
      <c r="G8392" s="277">
        <f ca="1">TODAY()</f>
        <v>44839</v>
      </c>
      <c r="I8392" s="326"/>
      <c r="P8392" s="294"/>
    </row>
    <row r="8393" spans="1:16" ht="13.5" thickBot="1">
      <c r="A8393" s="234"/>
      <c r="B8393" s="456"/>
      <c r="C8393" s="235"/>
      <c r="D8393" s="237"/>
      <c r="E8393" s="237"/>
      <c r="F8393" s="236"/>
      <c r="G8393" s="278"/>
      <c r="I8393" s="326"/>
      <c r="P8393" s="294"/>
    </row>
    <row r="8394" spans="1:16" s="199" customFormat="1" ht="13.5" thickTop="1">
      <c r="A8394" s="196" t="s">
        <v>109</v>
      </c>
      <c r="B8394" s="458"/>
      <c r="C8394" s="196"/>
      <c r="D8394" s="198"/>
      <c r="E8394" s="198"/>
      <c r="F8394" s="197"/>
      <c r="G8394" s="197"/>
      <c r="I8394" s="321"/>
      <c r="J8394" s="200"/>
      <c r="O8394" s="297"/>
    </row>
    <row r="8395" spans="1:16" s="199" customFormat="1">
      <c r="A8395" s="196" t="str">
        <f>CONCATENATE('Prestaciones y AIU'!A8088," ANALISIS DE PRECIOS UNITARIOS")</f>
        <v xml:space="preserve"> ANALISIS DE PRECIOS UNITARIOS</v>
      </c>
      <c r="B8395" s="458"/>
      <c r="C8395" s="196"/>
      <c r="D8395" s="198"/>
      <c r="E8395" s="198"/>
      <c r="F8395" s="197"/>
      <c r="G8395" s="197"/>
      <c r="I8395" s="321"/>
      <c r="J8395" s="200"/>
      <c r="O8395" s="297"/>
    </row>
    <row r="8396" spans="1:16" s="199" customFormat="1">
      <c r="A8396" s="196" t="str">
        <f>Objeto_LIC</f>
        <v>OPTIMIZACION DEL SISTEMA DE ABASTECIMIENTO (ADUCCION, PRETRATAMIENTO Y CONDUCCION) DEL MUNICPIO DE TAME, DEPARTAMENTO DE ARAUCA</v>
      </c>
      <c r="B8396" s="458"/>
      <c r="C8396" s="196"/>
      <c r="D8396" s="198"/>
      <c r="E8396" s="198"/>
      <c r="F8396" s="197"/>
      <c r="G8396" s="197"/>
      <c r="I8396" s="321"/>
      <c r="J8396" s="200"/>
      <c r="O8396" s="297"/>
    </row>
    <row r="8397" spans="1:16" s="199" customFormat="1">
      <c r="A8397" s="196"/>
      <c r="B8397" s="458"/>
      <c r="C8397" s="196"/>
      <c r="D8397" s="198"/>
      <c r="E8397" s="198"/>
      <c r="F8397" s="197"/>
      <c r="G8397" s="197"/>
      <c r="I8397" s="321"/>
      <c r="J8397" s="200"/>
      <c r="O8397" s="297"/>
    </row>
    <row r="8398" spans="1:16" ht="13.5" thickBot="1">
      <c r="A8398" s="201"/>
      <c r="B8398" s="448"/>
      <c r="C8398" s="201"/>
      <c r="D8398" s="203"/>
      <c r="E8398" s="203"/>
      <c r="F8398" s="202"/>
      <c r="G8398" s="202"/>
    </row>
    <row r="8399" spans="1:16" s="211" customFormat="1" ht="13.5" thickTop="1">
      <c r="A8399" s="206"/>
      <c r="B8399" s="457"/>
      <c r="C8399" s="207"/>
      <c r="D8399" s="209"/>
      <c r="E8399" s="209"/>
      <c r="F8399" s="208"/>
      <c r="G8399" s="210" t="s">
        <v>110</v>
      </c>
      <c r="I8399" s="323"/>
      <c r="J8399" s="212"/>
      <c r="O8399" s="297"/>
    </row>
    <row r="8400" spans="1:16">
      <c r="A8400" s="213" t="s">
        <v>62</v>
      </c>
      <c r="B8400" s="750">
        <f>Proponente</f>
        <v>0</v>
      </c>
      <c r="C8400" s="750"/>
      <c r="D8400" s="750"/>
      <c r="E8400" s="750"/>
      <c r="F8400" s="750"/>
      <c r="G8400" s="751"/>
    </row>
    <row r="8401" spans="1:15" ht="12.75" customHeight="1">
      <c r="A8401" s="213" t="s">
        <v>63</v>
      </c>
      <c r="B8401" s="470">
        <v>22.3</v>
      </c>
      <c r="C8401" s="750" t="e">
        <f>VLOOKUP(B8401,Presupuesto!$A$4:$B$106,2,FALSE)</f>
        <v>#N/A</v>
      </c>
      <c r="D8401" s="750"/>
      <c r="E8401" s="750"/>
      <c r="F8401" s="750"/>
      <c r="G8401" s="751"/>
    </row>
    <row r="8402" spans="1:15">
      <c r="A8402" s="214"/>
      <c r="B8402" s="438"/>
      <c r="C8402" s="215"/>
      <c r="D8402" s="217"/>
      <c r="E8402" s="217"/>
      <c r="F8402" s="218" t="s">
        <v>88</v>
      </c>
      <c r="G8402" s="750" t="str">
        <f ca="1">LOOKUP('U-P1'!B8401,Presupuesto!$1:$1048576,Presupuesto!$C$1:$C$105)</f>
        <v>ML</v>
      </c>
      <c r="H8402" s="750"/>
      <c r="I8402" s="750"/>
      <c r="J8402" s="750"/>
      <c r="K8402" s="751"/>
    </row>
    <row r="8403" spans="1:15" ht="13.5" thickBot="1">
      <c r="A8403" s="213" t="s">
        <v>64</v>
      </c>
      <c r="B8403" s="438"/>
      <c r="C8403" s="215"/>
      <c r="D8403" s="217"/>
      <c r="E8403" s="217"/>
      <c r="F8403" s="216"/>
      <c r="G8403" s="219"/>
      <c r="I8403" s="324"/>
      <c r="J8403" s="295"/>
      <c r="K8403" s="296"/>
      <c r="L8403" s="296"/>
      <c r="M8403" s="296"/>
      <c r="N8403" s="296"/>
      <c r="O8403" s="296"/>
    </row>
    <row r="8404" spans="1:15" s="220" customFormat="1" ht="13.5" thickTop="1">
      <c r="A8404" s="221" t="s">
        <v>57</v>
      </c>
      <c r="B8404" s="447" t="s">
        <v>65</v>
      </c>
      <c r="C8404" s="222" t="s">
        <v>66</v>
      </c>
      <c r="D8404" s="223" t="s">
        <v>74</v>
      </c>
      <c r="E8404" s="224" t="s">
        <v>100</v>
      </c>
      <c r="F8404" s="224" t="s">
        <v>79</v>
      </c>
      <c r="G8404" s="225" t="s">
        <v>70</v>
      </c>
      <c r="I8404" s="325"/>
      <c r="J8404" s="226"/>
      <c r="O8404" s="296"/>
    </row>
    <row r="8405" spans="1:15">
      <c r="A8405" s="227" t="str">
        <f t="shared" ref="A8405:A8416" si="1526">IF(I8405=0,"-",VLOOKUP(I8405,EQUIPOS,2,FALSE))</f>
        <v>-</v>
      </c>
      <c r="B8405" s="228"/>
      <c r="C8405" s="228"/>
      <c r="D8405" s="194"/>
      <c r="E8405" s="229">
        <f t="shared" ref="E8405:E8416" si="1527">IF(I8405=0,0,VLOOKUP(I8405,EQUIPOS,4,FALSE))</f>
        <v>0</v>
      </c>
      <c r="F8405" s="230">
        <f t="shared" ref="F8405:F8416" si="1528">IF(D8405=0,0,E8405/D8405)</f>
        <v>0</v>
      </c>
      <c r="G8405" s="231"/>
      <c r="I8405" s="283"/>
    </row>
    <row r="8406" spans="1:15">
      <c r="A8406" s="227" t="str">
        <f t="shared" si="1526"/>
        <v>-</v>
      </c>
      <c r="B8406" s="228"/>
      <c r="C8406" s="228"/>
      <c r="D8406" s="194"/>
      <c r="E8406" s="229">
        <f t="shared" si="1527"/>
        <v>0</v>
      </c>
      <c r="F8406" s="230">
        <f t="shared" si="1528"/>
        <v>0</v>
      </c>
      <c r="G8406" s="232"/>
      <c r="I8406" s="283"/>
    </row>
    <row r="8407" spans="1:15">
      <c r="A8407" s="227" t="str">
        <f t="shared" si="1526"/>
        <v>-</v>
      </c>
      <c r="B8407" s="228"/>
      <c r="C8407" s="228"/>
      <c r="D8407" s="194"/>
      <c r="E8407" s="229">
        <f t="shared" si="1527"/>
        <v>0</v>
      </c>
      <c r="F8407" s="230">
        <f t="shared" si="1528"/>
        <v>0</v>
      </c>
      <c r="G8407" s="232"/>
      <c r="I8407" s="283"/>
    </row>
    <row r="8408" spans="1:15">
      <c r="A8408" s="227" t="str">
        <f t="shared" si="1526"/>
        <v>-</v>
      </c>
      <c r="B8408" s="228"/>
      <c r="C8408" s="228"/>
      <c r="D8408" s="194"/>
      <c r="E8408" s="229">
        <f t="shared" si="1527"/>
        <v>0</v>
      </c>
      <c r="F8408" s="230">
        <f t="shared" si="1528"/>
        <v>0</v>
      </c>
      <c r="G8408" s="232"/>
      <c r="I8408" s="283"/>
    </row>
    <row r="8409" spans="1:15">
      <c r="A8409" s="227" t="str">
        <f t="shared" si="1526"/>
        <v>-</v>
      </c>
      <c r="B8409" s="228"/>
      <c r="C8409" s="228"/>
      <c r="D8409" s="194"/>
      <c r="E8409" s="229">
        <f t="shared" si="1527"/>
        <v>0</v>
      </c>
      <c r="F8409" s="230">
        <f t="shared" si="1528"/>
        <v>0</v>
      </c>
      <c r="G8409" s="232"/>
      <c r="I8409" s="283"/>
    </row>
    <row r="8410" spans="1:15">
      <c r="A8410" s="227" t="str">
        <f t="shared" si="1526"/>
        <v>-</v>
      </c>
      <c r="B8410" s="228"/>
      <c r="C8410" s="228"/>
      <c r="D8410" s="194"/>
      <c r="E8410" s="229">
        <f t="shared" si="1527"/>
        <v>0</v>
      </c>
      <c r="F8410" s="230">
        <f t="shared" si="1528"/>
        <v>0</v>
      </c>
      <c r="G8410" s="232"/>
      <c r="I8410" s="283"/>
    </row>
    <row r="8411" spans="1:15">
      <c r="A8411" s="227" t="str">
        <f t="shared" si="1526"/>
        <v>-</v>
      </c>
      <c r="B8411" s="228"/>
      <c r="C8411" s="228"/>
      <c r="D8411" s="194"/>
      <c r="E8411" s="229">
        <f t="shared" si="1527"/>
        <v>0</v>
      </c>
      <c r="F8411" s="230">
        <f t="shared" si="1528"/>
        <v>0</v>
      </c>
      <c r="G8411" s="232"/>
      <c r="I8411" s="283"/>
    </row>
    <row r="8412" spans="1:15">
      <c r="A8412" s="227" t="str">
        <f t="shared" si="1526"/>
        <v>-</v>
      </c>
      <c r="B8412" s="228"/>
      <c r="C8412" s="228"/>
      <c r="D8412" s="194"/>
      <c r="E8412" s="229">
        <f t="shared" si="1527"/>
        <v>0</v>
      </c>
      <c r="F8412" s="230">
        <f t="shared" si="1528"/>
        <v>0</v>
      </c>
      <c r="G8412" s="232"/>
      <c r="I8412" s="283"/>
    </row>
    <row r="8413" spans="1:15">
      <c r="A8413" s="227" t="str">
        <f t="shared" si="1526"/>
        <v>-</v>
      </c>
      <c r="B8413" s="228"/>
      <c r="C8413" s="228"/>
      <c r="D8413" s="194"/>
      <c r="E8413" s="229">
        <f t="shared" si="1527"/>
        <v>0</v>
      </c>
      <c r="F8413" s="230">
        <f t="shared" si="1528"/>
        <v>0</v>
      </c>
      <c r="G8413" s="232"/>
      <c r="I8413" s="283"/>
    </row>
    <row r="8414" spans="1:15">
      <c r="A8414" s="227" t="str">
        <f t="shared" si="1526"/>
        <v>-</v>
      </c>
      <c r="B8414" s="228"/>
      <c r="C8414" s="228"/>
      <c r="D8414" s="194"/>
      <c r="E8414" s="229">
        <f t="shared" si="1527"/>
        <v>0</v>
      </c>
      <c r="F8414" s="230">
        <f t="shared" si="1528"/>
        <v>0</v>
      </c>
      <c r="G8414" s="232"/>
      <c r="I8414" s="283"/>
    </row>
    <row r="8415" spans="1:15">
      <c r="A8415" s="227" t="str">
        <f t="shared" si="1526"/>
        <v>-</v>
      </c>
      <c r="B8415" s="228"/>
      <c r="C8415" s="228"/>
      <c r="D8415" s="194"/>
      <c r="E8415" s="229">
        <f t="shared" si="1527"/>
        <v>0</v>
      </c>
      <c r="F8415" s="230">
        <f t="shared" si="1528"/>
        <v>0</v>
      </c>
      <c r="G8415" s="232"/>
      <c r="I8415" s="283"/>
    </row>
    <row r="8416" spans="1:15">
      <c r="A8416" s="227" t="str">
        <f t="shared" si="1526"/>
        <v>-</v>
      </c>
      <c r="B8416" s="228"/>
      <c r="C8416" s="228"/>
      <c r="D8416" s="194"/>
      <c r="E8416" s="229">
        <f t="shared" si="1527"/>
        <v>0</v>
      </c>
      <c r="F8416" s="230">
        <f t="shared" si="1528"/>
        <v>0</v>
      </c>
      <c r="G8416" s="232"/>
      <c r="I8416" s="283"/>
    </row>
    <row r="8417" spans="1:15" ht="13.5" thickBot="1">
      <c r="A8417" s="234"/>
      <c r="B8417" s="456"/>
      <c r="C8417" s="235"/>
      <c r="D8417" s="237"/>
      <c r="E8417" s="237"/>
      <c r="F8417" s="238" t="s">
        <v>80</v>
      </c>
      <c r="G8417" s="239">
        <f>SUM(F8405:F8416)</f>
        <v>0</v>
      </c>
      <c r="I8417" s="326"/>
    </row>
    <row r="8418" spans="1:15" ht="13.5" thickTop="1">
      <c r="A8418" s="240" t="s">
        <v>67</v>
      </c>
      <c r="B8418" s="446"/>
      <c r="C8418" s="241"/>
      <c r="D8418" s="243"/>
      <c r="E8418" s="243"/>
      <c r="F8418" s="242"/>
      <c r="G8418" s="244"/>
      <c r="I8418" s="326"/>
    </row>
    <row r="8419" spans="1:15" s="220" customFormat="1" ht="26">
      <c r="A8419" s="245" t="s">
        <v>57</v>
      </c>
      <c r="B8419" s="455"/>
      <c r="C8419" s="247" t="s">
        <v>58</v>
      </c>
      <c r="D8419" s="316" t="s">
        <v>68</v>
      </c>
      <c r="E8419" s="248" t="s">
        <v>69</v>
      </c>
      <c r="F8419" s="249" t="s">
        <v>79</v>
      </c>
      <c r="G8419" s="250" t="s">
        <v>70</v>
      </c>
      <c r="I8419" s="325"/>
      <c r="J8419" s="226"/>
      <c r="O8419" s="296"/>
    </row>
    <row r="8420" spans="1:15">
      <c r="A8420" s="748" t="str">
        <f t="shared" ref="A8420:A8431" si="1529">IF(I8420=0,"",VLOOKUP(I8420,MATERIALES,2,FALSE))</f>
        <v/>
      </c>
      <c r="B8420" s="749"/>
      <c r="C8420" s="251" t="str">
        <f t="shared" ref="C8420:C8428" si="1530">IF(I8420=0,"",VLOOKUP(I8420,MATERIALES,3,FALSE))</f>
        <v/>
      </c>
      <c r="D8420" s="194"/>
      <c r="E8420" s="252">
        <f t="shared" ref="E8420:E8431" si="1531">IF(I8420=0,0,VLOOKUP(I8420,MATERIALES,4,FALSE))</f>
        <v>0</v>
      </c>
      <c r="F8420" s="230">
        <f>D8420*E8420</f>
        <v>0</v>
      </c>
      <c r="G8420" s="231"/>
      <c r="I8420" s="283"/>
    </row>
    <row r="8421" spans="1:15">
      <c r="A8421" s="748" t="str">
        <f t="shared" si="1529"/>
        <v/>
      </c>
      <c r="B8421" s="749"/>
      <c r="C8421" s="251" t="str">
        <f t="shared" si="1530"/>
        <v/>
      </c>
      <c r="D8421" s="194"/>
      <c r="E8421" s="252">
        <f t="shared" si="1531"/>
        <v>0</v>
      </c>
      <c r="F8421" s="230">
        <f t="shared" ref="F8421:F8431" si="1532">D8421*E8421</f>
        <v>0</v>
      </c>
      <c r="G8421" s="232"/>
      <c r="I8421" s="283"/>
    </row>
    <row r="8422" spans="1:15">
      <c r="A8422" s="748" t="str">
        <f t="shared" si="1529"/>
        <v/>
      </c>
      <c r="B8422" s="749"/>
      <c r="C8422" s="251" t="str">
        <f t="shared" si="1530"/>
        <v/>
      </c>
      <c r="D8422" s="194"/>
      <c r="E8422" s="252">
        <f t="shared" si="1531"/>
        <v>0</v>
      </c>
      <c r="F8422" s="230">
        <f t="shared" si="1532"/>
        <v>0</v>
      </c>
      <c r="G8422" s="232"/>
      <c r="I8422" s="283"/>
    </row>
    <row r="8423" spans="1:15">
      <c r="A8423" s="748" t="str">
        <f t="shared" si="1529"/>
        <v/>
      </c>
      <c r="B8423" s="749"/>
      <c r="C8423" s="251" t="str">
        <f t="shared" si="1530"/>
        <v/>
      </c>
      <c r="D8423" s="194"/>
      <c r="E8423" s="252">
        <f t="shared" si="1531"/>
        <v>0</v>
      </c>
      <c r="F8423" s="230">
        <f t="shared" si="1532"/>
        <v>0</v>
      </c>
      <c r="G8423" s="232"/>
      <c r="I8423" s="283"/>
    </row>
    <row r="8424" spans="1:15">
      <c r="A8424" s="748" t="str">
        <f t="shared" si="1529"/>
        <v/>
      </c>
      <c r="B8424" s="749"/>
      <c r="C8424" s="251" t="str">
        <f t="shared" si="1530"/>
        <v/>
      </c>
      <c r="D8424" s="194"/>
      <c r="E8424" s="252">
        <f t="shared" si="1531"/>
        <v>0</v>
      </c>
      <c r="F8424" s="230">
        <f t="shared" si="1532"/>
        <v>0</v>
      </c>
      <c r="G8424" s="232"/>
      <c r="I8424" s="283"/>
    </row>
    <row r="8425" spans="1:15">
      <c r="A8425" s="748" t="str">
        <f t="shared" si="1529"/>
        <v/>
      </c>
      <c r="B8425" s="749"/>
      <c r="C8425" s="251" t="str">
        <f t="shared" si="1530"/>
        <v/>
      </c>
      <c r="D8425" s="194"/>
      <c r="E8425" s="252">
        <f t="shared" si="1531"/>
        <v>0</v>
      </c>
      <c r="F8425" s="230">
        <f t="shared" si="1532"/>
        <v>0</v>
      </c>
      <c r="G8425" s="232"/>
      <c r="I8425" s="283"/>
    </row>
    <row r="8426" spans="1:15">
      <c r="A8426" s="748" t="str">
        <f t="shared" si="1529"/>
        <v/>
      </c>
      <c r="B8426" s="749"/>
      <c r="C8426" s="251" t="str">
        <f t="shared" si="1530"/>
        <v/>
      </c>
      <c r="D8426" s="194"/>
      <c r="E8426" s="252">
        <f t="shared" si="1531"/>
        <v>0</v>
      </c>
      <c r="F8426" s="230">
        <f t="shared" si="1532"/>
        <v>0</v>
      </c>
      <c r="G8426" s="232"/>
      <c r="I8426" s="283"/>
    </row>
    <row r="8427" spans="1:15">
      <c r="A8427" s="748" t="str">
        <f t="shared" si="1529"/>
        <v/>
      </c>
      <c r="B8427" s="749"/>
      <c r="C8427" s="251" t="str">
        <f t="shared" si="1530"/>
        <v/>
      </c>
      <c r="D8427" s="194"/>
      <c r="E8427" s="252">
        <f t="shared" si="1531"/>
        <v>0</v>
      </c>
      <c r="F8427" s="230">
        <f t="shared" si="1532"/>
        <v>0</v>
      </c>
      <c r="G8427" s="253"/>
      <c r="I8427" s="283"/>
    </row>
    <row r="8428" spans="1:15">
      <c r="A8428" s="748" t="str">
        <f t="shared" si="1529"/>
        <v/>
      </c>
      <c r="B8428" s="749"/>
      <c r="C8428" s="251" t="str">
        <f t="shared" si="1530"/>
        <v/>
      </c>
      <c r="D8428" s="194"/>
      <c r="E8428" s="252">
        <f t="shared" si="1531"/>
        <v>0</v>
      </c>
      <c r="F8428" s="230">
        <f t="shared" si="1532"/>
        <v>0</v>
      </c>
      <c r="G8428" s="232"/>
      <c r="I8428" s="283"/>
    </row>
    <row r="8429" spans="1:15">
      <c r="A8429" s="748" t="str">
        <f t="shared" si="1529"/>
        <v/>
      </c>
      <c r="B8429" s="749"/>
      <c r="C8429" s="251"/>
      <c r="D8429" s="194"/>
      <c r="E8429" s="252">
        <f t="shared" si="1531"/>
        <v>0</v>
      </c>
      <c r="F8429" s="230">
        <f t="shared" si="1532"/>
        <v>0</v>
      </c>
      <c r="G8429" s="232"/>
      <c r="I8429" s="283"/>
    </row>
    <row r="8430" spans="1:15">
      <c r="A8430" s="748" t="str">
        <f t="shared" si="1529"/>
        <v/>
      </c>
      <c r="B8430" s="749"/>
      <c r="C8430" s="251"/>
      <c r="D8430" s="194"/>
      <c r="E8430" s="252">
        <f t="shared" si="1531"/>
        <v>0</v>
      </c>
      <c r="F8430" s="230">
        <f t="shared" si="1532"/>
        <v>0</v>
      </c>
      <c r="G8430" s="232"/>
      <c r="I8430" s="283"/>
    </row>
    <row r="8431" spans="1:15">
      <c r="A8431" s="748" t="str">
        <f t="shared" si="1529"/>
        <v/>
      </c>
      <c r="B8431" s="749"/>
      <c r="C8431" s="251" t="str">
        <f t="shared" ref="C8431" si="1533">IF(I8431=0,"",VLOOKUP(I8431,MATERIALES,3,FALSE))</f>
        <v/>
      </c>
      <c r="D8431" s="194"/>
      <c r="E8431" s="252">
        <f t="shared" si="1531"/>
        <v>0</v>
      </c>
      <c r="F8431" s="230">
        <f t="shared" si="1532"/>
        <v>0</v>
      </c>
      <c r="G8431" s="233"/>
      <c r="I8431" s="283"/>
    </row>
    <row r="8432" spans="1:15" ht="26.25" customHeight="1" thickBot="1">
      <c r="A8432" s="214"/>
      <c r="B8432" s="438"/>
      <c r="C8432" s="215"/>
      <c r="D8432" s="217"/>
      <c r="E8432" s="254"/>
      <c r="F8432" s="255" t="s">
        <v>81</v>
      </c>
      <c r="G8432" s="253">
        <f>ROUND(SUM(F8420:F8431),0)</f>
        <v>0</v>
      </c>
      <c r="I8432" s="326"/>
    </row>
    <row r="8433" spans="1:9" ht="14" thickTop="1" thickBot="1">
      <c r="A8433" s="256" t="s">
        <v>72</v>
      </c>
      <c r="B8433" s="445"/>
      <c r="C8433" s="257"/>
      <c r="D8433" s="259"/>
      <c r="E8433" s="259"/>
      <c r="F8433" s="258"/>
      <c r="G8433" s="260"/>
      <c r="I8433" s="326"/>
    </row>
    <row r="8434" spans="1:9" ht="13.5" thickTop="1">
      <c r="A8434" s="245" t="s">
        <v>57</v>
      </c>
      <c r="B8434" s="455"/>
      <c r="C8434" s="248" t="s">
        <v>71</v>
      </c>
      <c r="D8434" s="316" t="s">
        <v>75</v>
      </c>
      <c r="E8434" s="248" t="s">
        <v>98</v>
      </c>
      <c r="F8434" s="249" t="s">
        <v>79</v>
      </c>
      <c r="G8434" s="250" t="s">
        <v>70</v>
      </c>
      <c r="I8434" s="326"/>
    </row>
    <row r="8435" spans="1:9">
      <c r="A8435" s="748" t="str">
        <f>IF(I8435=0,"",VLOOKUP(I8435,EQUIPOS,2,FALSE))</f>
        <v/>
      </c>
      <c r="B8435" s="749"/>
      <c r="C8435" s="195"/>
      <c r="D8435" s="194"/>
      <c r="E8435" s="252">
        <f>IF(I8435=0,0,VLOOKUP(I8435,EQUIPOS,4,FALSE))</f>
        <v>0</v>
      </c>
      <c r="F8435" s="230">
        <f>C8435*D8435*E8435</f>
        <v>0</v>
      </c>
      <c r="G8435" s="231"/>
      <c r="I8435" s="283"/>
    </row>
    <row r="8436" spans="1:9">
      <c r="A8436" s="748" t="str">
        <f>IF(I8436=0,"",VLOOKUP(I8436,EQUIPOS,2,FALSE))</f>
        <v/>
      </c>
      <c r="B8436" s="749"/>
      <c r="C8436" s="195"/>
      <c r="D8436" s="194"/>
      <c r="E8436" s="252">
        <f>IF(I8436=0,0,VLOOKUP(I8436,EQUIPOS,4,FALSE))</f>
        <v>0</v>
      </c>
      <c r="F8436" s="230">
        <f t="shared" ref="F8436:F8439" si="1534">C8436*D8436*E8436</f>
        <v>0</v>
      </c>
      <c r="G8436" s="232"/>
      <c r="I8436" s="283"/>
    </row>
    <row r="8437" spans="1:9">
      <c r="A8437" s="748" t="str">
        <f>IF(I8437=0,"",VLOOKUP(I8437,EQUIPOS,2,FALSE))</f>
        <v/>
      </c>
      <c r="B8437" s="749"/>
      <c r="C8437" s="195"/>
      <c r="D8437" s="194"/>
      <c r="E8437" s="252">
        <f>IF(I8437=0,0,VLOOKUP(I8437,EQUIPOS,4,FALSE))</f>
        <v>0</v>
      </c>
      <c r="F8437" s="230">
        <f t="shared" si="1534"/>
        <v>0</v>
      </c>
      <c r="G8437" s="232"/>
      <c r="I8437" s="283"/>
    </row>
    <row r="8438" spans="1:9">
      <c r="A8438" s="748" t="str">
        <f>IF(I8438=0,"",VLOOKUP(I8438,EQUIPOS,2,FALSE))</f>
        <v/>
      </c>
      <c r="B8438" s="749"/>
      <c r="C8438" s="195"/>
      <c r="D8438" s="194"/>
      <c r="E8438" s="252">
        <f>IF(I8438=0,0,VLOOKUP(I8438,EQUIPOS,4,FALSE))</f>
        <v>0</v>
      </c>
      <c r="F8438" s="230">
        <f t="shared" si="1534"/>
        <v>0</v>
      </c>
      <c r="G8438" s="232"/>
      <c r="I8438" s="283"/>
    </row>
    <row r="8439" spans="1:9">
      <c r="A8439" s="748" t="str">
        <f>IF(I8439=0,"",VLOOKUP(I8439,EQUIPOS,2,FALSE))</f>
        <v/>
      </c>
      <c r="B8439" s="749"/>
      <c r="C8439" s="195"/>
      <c r="D8439" s="194"/>
      <c r="E8439" s="252">
        <f>IF(I8439=0,0,VLOOKUP(I8439,EQUIPOS,4,FALSE))</f>
        <v>0</v>
      </c>
      <c r="F8439" s="230">
        <f t="shared" si="1534"/>
        <v>0</v>
      </c>
      <c r="G8439" s="233"/>
      <c r="I8439" s="283"/>
    </row>
    <row r="8440" spans="1:9" ht="30.75" customHeight="1" thickBot="1">
      <c r="A8440" s="234"/>
      <c r="B8440" s="456"/>
      <c r="C8440" s="235"/>
      <c r="D8440" s="237"/>
      <c r="E8440" s="261"/>
      <c r="F8440" s="238" t="s">
        <v>82</v>
      </c>
      <c r="G8440" s="262">
        <f>ROUND(SUM(F8435:F8439),0)</f>
        <v>0</v>
      </c>
      <c r="I8440" s="326"/>
    </row>
    <row r="8441" spans="1:9" ht="13.5" thickTop="1">
      <c r="A8441" s="240" t="s">
        <v>73</v>
      </c>
      <c r="B8441" s="446"/>
      <c r="C8441" s="241"/>
      <c r="D8441" s="243"/>
      <c r="E8441" s="243"/>
      <c r="F8441" s="242"/>
      <c r="G8441" s="244"/>
      <c r="I8441" s="326"/>
    </row>
    <row r="8442" spans="1:9" ht="26">
      <c r="A8442" s="245" t="s">
        <v>57</v>
      </c>
      <c r="B8442" s="454" t="s">
        <v>58</v>
      </c>
      <c r="C8442" s="247" t="s">
        <v>68</v>
      </c>
      <c r="D8442" s="316" t="s">
        <v>74</v>
      </c>
      <c r="E8442" s="248" t="s">
        <v>69</v>
      </c>
      <c r="F8442" s="249" t="s">
        <v>79</v>
      </c>
      <c r="G8442" s="250" t="s">
        <v>70</v>
      </c>
      <c r="H8442" s="220"/>
      <c r="I8442" s="325"/>
    </row>
    <row r="8443" spans="1:9">
      <c r="A8443" s="263" t="str">
        <f t="shared" ref="A8443:A8454" si="1535">IF(I8443=0,"",VLOOKUP(I8443,MANOOBRA,2,FALSE))</f>
        <v/>
      </c>
      <c r="B8443" s="444" t="str">
        <f t="shared" ref="B8443:B8454" si="1536">IF(I8443=0,"",VLOOKUP(I8443,MANOOBRA,3,FALSE))</f>
        <v/>
      </c>
      <c r="C8443" s="195"/>
      <c r="D8443" s="466"/>
      <c r="E8443" s="252">
        <f t="shared" ref="E8443:E8454" si="1537">IF(I8443=0,0,VLOOKUP(I8443,MANOOBRA,4,FALSE))</f>
        <v>0</v>
      </c>
      <c r="F8443" s="230">
        <f>IF(D8443=0,0,C8443*E8443/D8443)</f>
        <v>0</v>
      </c>
      <c r="G8443" s="231"/>
      <c r="I8443" s="283"/>
    </row>
    <row r="8444" spans="1:9">
      <c r="A8444" s="263" t="str">
        <f t="shared" si="1535"/>
        <v/>
      </c>
      <c r="B8444" s="444" t="str">
        <f t="shared" si="1536"/>
        <v/>
      </c>
      <c r="C8444" s="195"/>
      <c r="D8444" s="466"/>
      <c r="E8444" s="252">
        <f t="shared" si="1537"/>
        <v>0</v>
      </c>
      <c r="F8444" s="230">
        <f t="shared" ref="F8444:F8454" si="1538">IF(D8444=0,0,C8444*E8444/D8444)</f>
        <v>0</v>
      </c>
      <c r="G8444" s="232"/>
      <c r="I8444" s="283"/>
    </row>
    <row r="8445" spans="1:9">
      <c r="A8445" s="263" t="str">
        <f t="shared" si="1535"/>
        <v/>
      </c>
      <c r="B8445" s="444" t="str">
        <f t="shared" si="1536"/>
        <v/>
      </c>
      <c r="C8445" s="195"/>
      <c r="D8445" s="309"/>
      <c r="E8445" s="252">
        <f t="shared" si="1537"/>
        <v>0</v>
      </c>
      <c r="F8445" s="230">
        <f t="shared" si="1538"/>
        <v>0</v>
      </c>
      <c r="G8445" s="232"/>
      <c r="I8445" s="283"/>
    </row>
    <row r="8446" spans="1:9">
      <c r="A8446" s="263" t="str">
        <f t="shared" si="1535"/>
        <v/>
      </c>
      <c r="B8446" s="444" t="str">
        <f t="shared" si="1536"/>
        <v/>
      </c>
      <c r="C8446" s="195"/>
      <c r="D8446" s="195"/>
      <c r="E8446" s="252">
        <f t="shared" si="1537"/>
        <v>0</v>
      </c>
      <c r="F8446" s="230">
        <f t="shared" si="1538"/>
        <v>0</v>
      </c>
      <c r="G8446" s="232"/>
      <c r="I8446" s="283"/>
    </row>
    <row r="8447" spans="1:9">
      <c r="A8447" s="263" t="str">
        <f t="shared" si="1535"/>
        <v/>
      </c>
      <c r="B8447" s="444" t="str">
        <f t="shared" si="1536"/>
        <v/>
      </c>
      <c r="C8447" s="195"/>
      <c r="D8447" s="195"/>
      <c r="E8447" s="252">
        <f t="shared" si="1537"/>
        <v>0</v>
      </c>
      <c r="F8447" s="230">
        <f t="shared" si="1538"/>
        <v>0</v>
      </c>
      <c r="G8447" s="232"/>
      <c r="I8447" s="283"/>
    </row>
    <row r="8448" spans="1:9">
      <c r="A8448" s="263" t="str">
        <f t="shared" si="1535"/>
        <v/>
      </c>
      <c r="B8448" s="444" t="str">
        <f t="shared" si="1536"/>
        <v/>
      </c>
      <c r="C8448" s="195"/>
      <c r="D8448" s="195"/>
      <c r="E8448" s="252">
        <f t="shared" si="1537"/>
        <v>0</v>
      </c>
      <c r="F8448" s="230">
        <f t="shared" si="1538"/>
        <v>0</v>
      </c>
      <c r="G8448" s="232"/>
      <c r="I8448" s="283"/>
    </row>
    <row r="8449" spans="1:16">
      <c r="A8449" s="263" t="str">
        <f t="shared" si="1535"/>
        <v/>
      </c>
      <c r="B8449" s="444" t="str">
        <f t="shared" si="1536"/>
        <v/>
      </c>
      <c r="C8449" s="195"/>
      <c r="D8449" s="195"/>
      <c r="E8449" s="252">
        <f t="shared" si="1537"/>
        <v>0</v>
      </c>
      <c r="F8449" s="230">
        <f t="shared" si="1538"/>
        <v>0</v>
      </c>
      <c r="G8449" s="232"/>
      <c r="I8449" s="283"/>
    </row>
    <row r="8450" spans="1:16">
      <c r="A8450" s="263" t="str">
        <f t="shared" si="1535"/>
        <v/>
      </c>
      <c r="B8450" s="444" t="str">
        <f t="shared" si="1536"/>
        <v/>
      </c>
      <c r="C8450" s="195"/>
      <c r="D8450" s="195"/>
      <c r="E8450" s="252">
        <f t="shared" si="1537"/>
        <v>0</v>
      </c>
      <c r="F8450" s="230">
        <f t="shared" si="1538"/>
        <v>0</v>
      </c>
      <c r="G8450" s="232"/>
      <c r="I8450" s="283"/>
    </row>
    <row r="8451" spans="1:16">
      <c r="A8451" s="263" t="str">
        <f t="shared" si="1535"/>
        <v/>
      </c>
      <c r="B8451" s="444" t="str">
        <f t="shared" si="1536"/>
        <v/>
      </c>
      <c r="C8451" s="195"/>
      <c r="D8451" s="195"/>
      <c r="E8451" s="252">
        <f t="shared" si="1537"/>
        <v>0</v>
      </c>
      <c r="F8451" s="230">
        <f t="shared" si="1538"/>
        <v>0</v>
      </c>
      <c r="G8451" s="232"/>
      <c r="I8451" s="283"/>
    </row>
    <row r="8452" spans="1:16">
      <c r="A8452" s="263" t="str">
        <f t="shared" si="1535"/>
        <v/>
      </c>
      <c r="B8452" s="444" t="str">
        <f t="shared" si="1536"/>
        <v/>
      </c>
      <c r="C8452" s="195"/>
      <c r="D8452" s="195"/>
      <c r="E8452" s="252">
        <f t="shared" si="1537"/>
        <v>0</v>
      </c>
      <c r="F8452" s="230">
        <f t="shared" si="1538"/>
        <v>0</v>
      </c>
      <c r="G8452" s="232"/>
      <c r="I8452" s="283"/>
    </row>
    <row r="8453" spans="1:16">
      <c r="A8453" s="263" t="str">
        <f t="shared" si="1535"/>
        <v/>
      </c>
      <c r="B8453" s="444" t="str">
        <f t="shared" si="1536"/>
        <v/>
      </c>
      <c r="C8453" s="195"/>
      <c r="D8453" s="195"/>
      <c r="E8453" s="252">
        <f t="shared" si="1537"/>
        <v>0</v>
      </c>
      <c r="F8453" s="230">
        <f t="shared" si="1538"/>
        <v>0</v>
      </c>
      <c r="G8453" s="232"/>
      <c r="I8453" s="283"/>
    </row>
    <row r="8454" spans="1:16">
      <c r="A8454" s="263" t="str">
        <f t="shared" si="1535"/>
        <v/>
      </c>
      <c r="B8454" s="444" t="str">
        <f t="shared" si="1536"/>
        <v/>
      </c>
      <c r="C8454" s="195"/>
      <c r="D8454" s="195"/>
      <c r="E8454" s="252">
        <f t="shared" si="1537"/>
        <v>0</v>
      </c>
      <c r="F8454" s="230">
        <f t="shared" si="1538"/>
        <v>0</v>
      </c>
      <c r="G8454" s="233"/>
      <c r="I8454" s="283"/>
    </row>
    <row r="8455" spans="1:16" ht="31.5" customHeight="1" thickBot="1">
      <c r="A8455" s="234"/>
      <c r="B8455" s="456"/>
      <c r="C8455" s="235"/>
      <c r="D8455" s="237"/>
      <c r="E8455" s="237"/>
      <c r="F8455" s="238" t="s">
        <v>83</v>
      </c>
      <c r="G8455" s="262">
        <f>ROUND(SUM(F8443:F8454),0)</f>
        <v>0</v>
      </c>
      <c r="I8455" s="326"/>
    </row>
    <row r="8456" spans="1:16" ht="13.5" thickTop="1">
      <c r="A8456" s="186" t="s">
        <v>76</v>
      </c>
      <c r="B8456" s="446"/>
      <c r="C8456" s="241"/>
      <c r="D8456" s="243"/>
      <c r="E8456" s="243"/>
      <c r="F8456" s="242"/>
      <c r="G8456" s="244"/>
      <c r="I8456" s="326"/>
    </row>
    <row r="8457" spans="1:16">
      <c r="A8457" s="245" t="s">
        <v>57</v>
      </c>
      <c r="B8457" s="455"/>
      <c r="C8457" s="246"/>
      <c r="D8457" s="317"/>
      <c r="E8457" s="248" t="s">
        <v>77</v>
      </c>
      <c r="F8457" s="249" t="s">
        <v>78</v>
      </c>
      <c r="G8457" s="264" t="s">
        <v>77</v>
      </c>
      <c r="H8457" s="220"/>
      <c r="I8457" s="325"/>
    </row>
    <row r="8458" spans="1:16">
      <c r="A8458" s="185" t="s">
        <v>87</v>
      </c>
      <c r="B8458" s="453"/>
      <c r="C8458" s="265"/>
      <c r="D8458" s="318"/>
      <c r="E8458" s="229">
        <f>ROUND(SUM(G8417,G8432,G8440,G8455),2)</f>
        <v>0</v>
      </c>
      <c r="F8458" s="266">
        <f>A</f>
        <v>0</v>
      </c>
      <c r="G8458" s="267">
        <f>E8458*F8458</f>
        <v>0</v>
      </c>
      <c r="I8458" s="326"/>
    </row>
    <row r="8459" spans="1:16">
      <c r="A8459" s="185" t="s">
        <v>85</v>
      </c>
      <c r="B8459" s="453"/>
      <c r="C8459" s="265"/>
      <c r="D8459" s="318"/>
      <c r="E8459" s="229">
        <f>SUM(G8417,G8432,G8440,G8455)</f>
        <v>0</v>
      </c>
      <c r="F8459" s="266">
        <f>I</f>
        <v>0</v>
      </c>
      <c r="G8459" s="267">
        <f>E8459*F8459</f>
        <v>0</v>
      </c>
      <c r="I8459" s="326"/>
    </row>
    <row r="8460" spans="1:16">
      <c r="A8460" s="185" t="s">
        <v>86</v>
      </c>
      <c r="B8460" s="453"/>
      <c r="C8460" s="265"/>
      <c r="D8460" s="318"/>
      <c r="E8460" s="229">
        <f>SUM(G8417,G8432,G8440,G8455)</f>
        <v>0</v>
      </c>
      <c r="F8460" s="266">
        <f>U</f>
        <v>0</v>
      </c>
      <c r="G8460" s="267">
        <f>E8460*F8460</f>
        <v>0</v>
      </c>
      <c r="I8460" s="326"/>
    </row>
    <row r="8461" spans="1:16" ht="33" customHeight="1" thickBot="1">
      <c r="A8461" s="234"/>
      <c r="B8461" s="456"/>
      <c r="C8461" s="235"/>
      <c r="D8461" s="237"/>
      <c r="E8461" s="237"/>
      <c r="F8461" s="268" t="s">
        <v>84</v>
      </c>
      <c r="G8461" s="262">
        <f>SUM(G8458:G8460)</f>
        <v>0</v>
      </c>
      <c r="I8461" s="326"/>
      <c r="J8461" s="295"/>
      <c r="K8461" s="296"/>
      <c r="L8461" s="296"/>
      <c r="M8461" s="296"/>
      <c r="N8461" s="296"/>
      <c r="O8461" s="296"/>
    </row>
    <row r="8462" spans="1:16" s="211" customFormat="1" ht="14" thickTop="1" thickBot="1">
      <c r="A8462" s="269"/>
      <c r="B8462" s="443"/>
      <c r="C8462" s="270"/>
      <c r="D8462" s="319"/>
      <c r="E8462" s="271" t="s">
        <v>89</v>
      </c>
      <c r="F8462" s="272"/>
      <c r="G8462" s="273">
        <f>ROUND(SUM(G8417,G8432,G8440,G8455,G8461),0)</f>
        <v>0</v>
      </c>
      <c r="I8462" s="327"/>
      <c r="J8462" s="212">
        <f>B8401</f>
        <v>22.3</v>
      </c>
      <c r="K8462" s="274">
        <f>E8458</f>
        <v>0</v>
      </c>
      <c r="L8462" s="294">
        <f>G8458</f>
        <v>0</v>
      </c>
      <c r="M8462" s="294">
        <f>G8459</f>
        <v>0</v>
      </c>
      <c r="N8462" s="294">
        <f>G8460</f>
        <v>0</v>
      </c>
      <c r="O8462" s="299">
        <f>SUM(K8462:N8462)</f>
        <v>0</v>
      </c>
      <c r="P8462" s="294"/>
    </row>
    <row r="8463" spans="1:16" ht="13.5" thickTop="1">
      <c r="A8463" s="275" t="s">
        <v>97</v>
      </c>
      <c r="B8463" s="438"/>
      <c r="C8463" s="215"/>
      <c r="D8463" s="217"/>
      <c r="E8463" s="217"/>
      <c r="F8463" s="216"/>
      <c r="G8463" s="219"/>
      <c r="I8463" s="326"/>
      <c r="P8463" s="294"/>
    </row>
    <row r="8464" spans="1:16">
      <c r="A8464" s="275"/>
      <c r="B8464" s="452"/>
      <c r="C8464" s="276"/>
      <c r="D8464" s="320"/>
      <c r="E8464" s="217"/>
      <c r="F8464" s="216"/>
      <c r="G8464" s="277">
        <f ca="1">TODAY()</f>
        <v>44839</v>
      </c>
      <c r="I8464" s="326"/>
      <c r="P8464" s="294"/>
    </row>
    <row r="8465" spans="1:16" ht="13.5" thickBot="1">
      <c r="A8465" s="234"/>
      <c r="B8465" s="456"/>
      <c r="C8465" s="235"/>
      <c r="D8465" s="237"/>
      <c r="E8465" s="237"/>
      <c r="F8465" s="236"/>
      <c r="G8465" s="278"/>
      <c r="I8465" s="326"/>
      <c r="P8465" s="294"/>
    </row>
    <row r="8466" spans="1:16" s="199" customFormat="1" ht="13.5" thickTop="1">
      <c r="A8466" s="196" t="s">
        <v>109</v>
      </c>
      <c r="B8466" s="458"/>
      <c r="C8466" s="196"/>
      <c r="D8466" s="198"/>
      <c r="E8466" s="198"/>
      <c r="F8466" s="197"/>
      <c r="G8466" s="197"/>
      <c r="I8466" s="321"/>
      <c r="J8466" s="200"/>
      <c r="O8466" s="297"/>
    </row>
    <row r="8467" spans="1:16" s="199" customFormat="1">
      <c r="A8467" s="196" t="str">
        <f>CONCATENATE('Prestaciones y AIU'!A8434," ANALISIS DE PRECIOS UNITARIOS")</f>
        <v xml:space="preserve"> ANALISIS DE PRECIOS UNITARIOS</v>
      </c>
      <c r="B8467" s="458"/>
      <c r="C8467" s="196"/>
      <c r="D8467" s="198"/>
      <c r="E8467" s="198"/>
      <c r="F8467" s="197"/>
      <c r="G8467" s="197"/>
      <c r="I8467" s="321"/>
      <c r="J8467" s="200"/>
      <c r="O8467" s="297"/>
    </row>
    <row r="8468" spans="1:16" s="199" customFormat="1">
      <c r="A8468" s="196" t="str">
        <f>Objeto_LIC</f>
        <v>OPTIMIZACION DEL SISTEMA DE ABASTECIMIENTO (ADUCCION, PRETRATAMIENTO Y CONDUCCION) DEL MUNICPIO DE TAME, DEPARTAMENTO DE ARAUCA</v>
      </c>
      <c r="B8468" s="458"/>
      <c r="C8468" s="196"/>
      <c r="D8468" s="198"/>
      <c r="E8468" s="198"/>
      <c r="F8468" s="197"/>
      <c r="G8468" s="197"/>
      <c r="I8468" s="321"/>
      <c r="J8468" s="200"/>
      <c r="O8468" s="297"/>
    </row>
    <row r="8469" spans="1:16" s="199" customFormat="1">
      <c r="A8469" s="196"/>
      <c r="B8469" s="458"/>
      <c r="C8469" s="196"/>
      <c r="D8469" s="198"/>
      <c r="E8469" s="198"/>
      <c r="F8469" s="197"/>
      <c r="G8469" s="197"/>
      <c r="I8469" s="321"/>
      <c r="J8469" s="200"/>
      <c r="O8469" s="297"/>
    </row>
    <row r="8470" spans="1:16" ht="13.5" thickBot="1">
      <c r="A8470" s="201"/>
      <c r="B8470" s="448"/>
      <c r="C8470" s="201"/>
      <c r="D8470" s="203"/>
      <c r="E8470" s="203"/>
      <c r="F8470" s="202"/>
      <c r="G8470" s="202"/>
    </row>
    <row r="8471" spans="1:16" s="211" customFormat="1" ht="13.5" thickTop="1">
      <c r="A8471" s="206"/>
      <c r="B8471" s="457"/>
      <c r="C8471" s="207"/>
      <c r="D8471" s="209"/>
      <c r="E8471" s="209"/>
      <c r="F8471" s="208"/>
      <c r="G8471" s="210" t="s">
        <v>110</v>
      </c>
      <c r="I8471" s="323"/>
      <c r="J8471" s="212"/>
      <c r="O8471" s="297"/>
    </row>
    <row r="8472" spans="1:16">
      <c r="A8472" s="213" t="s">
        <v>62</v>
      </c>
      <c r="B8472" s="750">
        <f>Proponente</f>
        <v>0</v>
      </c>
      <c r="C8472" s="750"/>
      <c r="D8472" s="750"/>
      <c r="E8472" s="750"/>
      <c r="F8472" s="750"/>
      <c r="G8472" s="751"/>
    </row>
    <row r="8473" spans="1:16" ht="12.75" customHeight="1">
      <c r="A8473" s="213" t="s">
        <v>63</v>
      </c>
      <c r="B8473" s="470">
        <v>22.4</v>
      </c>
      <c r="C8473" s="750" t="e">
        <f>VLOOKUP(B8473,Presupuesto!$A$4:$B$106,2,FALSE)</f>
        <v>#N/A</v>
      </c>
      <c r="D8473" s="750"/>
      <c r="E8473" s="750"/>
      <c r="F8473" s="750"/>
      <c r="G8473" s="751"/>
    </row>
    <row r="8474" spans="1:16">
      <c r="A8474" s="214"/>
      <c r="B8474" s="438"/>
      <c r="C8474" s="215"/>
      <c r="D8474" s="217"/>
      <c r="E8474" s="217"/>
      <c r="F8474" s="218" t="s">
        <v>88</v>
      </c>
      <c r="G8474" s="750" t="str">
        <f ca="1">LOOKUP('U-P1'!B8473,Presupuesto!$1:$1048576,Presupuesto!$C$1:$C$105)</f>
        <v>ML</v>
      </c>
      <c r="H8474" s="750"/>
      <c r="I8474" s="750"/>
      <c r="J8474" s="750"/>
      <c r="K8474" s="751"/>
    </row>
    <row r="8475" spans="1:16" ht="13.5" thickBot="1">
      <c r="A8475" s="213" t="s">
        <v>64</v>
      </c>
      <c r="B8475" s="438"/>
      <c r="C8475" s="215"/>
      <c r="D8475" s="217"/>
      <c r="E8475" s="217"/>
      <c r="F8475" s="216"/>
      <c r="G8475" s="219"/>
      <c r="I8475" s="324"/>
      <c r="J8475" s="295"/>
      <c r="K8475" s="296"/>
      <c r="L8475" s="296"/>
      <c r="M8475" s="296"/>
      <c r="N8475" s="296"/>
      <c r="O8475" s="296"/>
    </row>
    <row r="8476" spans="1:16" s="220" customFormat="1" ht="13.5" thickTop="1">
      <c r="A8476" s="221" t="s">
        <v>57</v>
      </c>
      <c r="B8476" s="447" t="s">
        <v>65</v>
      </c>
      <c r="C8476" s="222" t="s">
        <v>66</v>
      </c>
      <c r="D8476" s="223" t="s">
        <v>74</v>
      </c>
      <c r="E8476" s="224" t="s">
        <v>100</v>
      </c>
      <c r="F8476" s="224" t="s">
        <v>79</v>
      </c>
      <c r="G8476" s="225" t="s">
        <v>70</v>
      </c>
      <c r="I8476" s="325"/>
      <c r="J8476" s="226"/>
      <c r="O8476" s="296"/>
    </row>
    <row r="8477" spans="1:16">
      <c r="A8477" s="227" t="str">
        <f t="shared" ref="A8477:A8488" si="1539">IF(I8477=0,"-",VLOOKUP(I8477,EQUIPOS,2,FALSE))</f>
        <v>-</v>
      </c>
      <c r="B8477" s="228"/>
      <c r="C8477" s="228"/>
      <c r="D8477" s="194"/>
      <c r="E8477" s="229">
        <f t="shared" ref="E8477:E8488" si="1540">IF(I8477=0,0,VLOOKUP(I8477,EQUIPOS,4,FALSE))</f>
        <v>0</v>
      </c>
      <c r="F8477" s="230">
        <f t="shared" ref="F8477:F8488" si="1541">IF(D8477=0,0,E8477/D8477)</f>
        <v>0</v>
      </c>
      <c r="G8477" s="231"/>
      <c r="I8477" s="283"/>
    </row>
    <row r="8478" spans="1:16">
      <c r="A8478" s="227" t="str">
        <f t="shared" si="1539"/>
        <v>-</v>
      </c>
      <c r="B8478" s="228"/>
      <c r="C8478" s="228"/>
      <c r="D8478" s="194"/>
      <c r="E8478" s="229">
        <f t="shared" si="1540"/>
        <v>0</v>
      </c>
      <c r="F8478" s="230">
        <f t="shared" si="1541"/>
        <v>0</v>
      </c>
      <c r="G8478" s="232"/>
      <c r="I8478" s="283"/>
    </row>
    <row r="8479" spans="1:16">
      <c r="A8479" s="227" t="str">
        <f t="shared" si="1539"/>
        <v>-</v>
      </c>
      <c r="B8479" s="228"/>
      <c r="C8479" s="228"/>
      <c r="D8479" s="194"/>
      <c r="E8479" s="229">
        <f t="shared" si="1540"/>
        <v>0</v>
      </c>
      <c r="F8479" s="230">
        <f t="shared" si="1541"/>
        <v>0</v>
      </c>
      <c r="G8479" s="232"/>
      <c r="I8479" s="283"/>
    </row>
    <row r="8480" spans="1:16">
      <c r="A8480" s="227" t="str">
        <f t="shared" si="1539"/>
        <v>-</v>
      </c>
      <c r="B8480" s="228"/>
      <c r="C8480" s="228"/>
      <c r="D8480" s="194"/>
      <c r="E8480" s="229">
        <f t="shared" si="1540"/>
        <v>0</v>
      </c>
      <c r="F8480" s="230">
        <f t="shared" si="1541"/>
        <v>0</v>
      </c>
      <c r="G8480" s="232"/>
      <c r="I8480" s="283"/>
    </row>
    <row r="8481" spans="1:15">
      <c r="A8481" s="227" t="str">
        <f t="shared" si="1539"/>
        <v>-</v>
      </c>
      <c r="B8481" s="228"/>
      <c r="C8481" s="228"/>
      <c r="D8481" s="194"/>
      <c r="E8481" s="229">
        <f t="shared" si="1540"/>
        <v>0</v>
      </c>
      <c r="F8481" s="230">
        <f t="shared" si="1541"/>
        <v>0</v>
      </c>
      <c r="G8481" s="232"/>
      <c r="I8481" s="283"/>
    </row>
    <row r="8482" spans="1:15">
      <c r="A8482" s="227" t="str">
        <f t="shared" si="1539"/>
        <v>-</v>
      </c>
      <c r="B8482" s="228"/>
      <c r="C8482" s="228"/>
      <c r="D8482" s="194"/>
      <c r="E8482" s="229">
        <f t="shared" si="1540"/>
        <v>0</v>
      </c>
      <c r="F8482" s="230">
        <f t="shared" si="1541"/>
        <v>0</v>
      </c>
      <c r="G8482" s="232"/>
      <c r="I8482" s="283"/>
    </row>
    <row r="8483" spans="1:15">
      <c r="A8483" s="227" t="str">
        <f t="shared" si="1539"/>
        <v>-</v>
      </c>
      <c r="B8483" s="228"/>
      <c r="C8483" s="228"/>
      <c r="D8483" s="194"/>
      <c r="E8483" s="229">
        <f t="shared" si="1540"/>
        <v>0</v>
      </c>
      <c r="F8483" s="230">
        <f t="shared" si="1541"/>
        <v>0</v>
      </c>
      <c r="G8483" s="232"/>
      <c r="I8483" s="283"/>
    </row>
    <row r="8484" spans="1:15">
      <c r="A8484" s="227" t="str">
        <f t="shared" si="1539"/>
        <v>-</v>
      </c>
      <c r="B8484" s="228"/>
      <c r="C8484" s="228"/>
      <c r="D8484" s="194"/>
      <c r="E8484" s="229">
        <f t="shared" si="1540"/>
        <v>0</v>
      </c>
      <c r="F8484" s="230">
        <f t="shared" si="1541"/>
        <v>0</v>
      </c>
      <c r="G8484" s="232"/>
      <c r="I8484" s="283"/>
    </row>
    <row r="8485" spans="1:15">
      <c r="A8485" s="227" t="str">
        <f t="shared" si="1539"/>
        <v>-</v>
      </c>
      <c r="B8485" s="228"/>
      <c r="C8485" s="228"/>
      <c r="D8485" s="194"/>
      <c r="E8485" s="229">
        <f t="shared" si="1540"/>
        <v>0</v>
      </c>
      <c r="F8485" s="230">
        <f t="shared" si="1541"/>
        <v>0</v>
      </c>
      <c r="G8485" s="232"/>
      <c r="I8485" s="283"/>
    </row>
    <row r="8486" spans="1:15">
      <c r="A8486" s="227" t="str">
        <f t="shared" si="1539"/>
        <v>-</v>
      </c>
      <c r="B8486" s="228"/>
      <c r="C8486" s="228"/>
      <c r="D8486" s="194"/>
      <c r="E8486" s="229">
        <f t="shared" si="1540"/>
        <v>0</v>
      </c>
      <c r="F8486" s="230">
        <f t="shared" si="1541"/>
        <v>0</v>
      </c>
      <c r="G8486" s="232"/>
      <c r="I8486" s="283"/>
    </row>
    <row r="8487" spans="1:15">
      <c r="A8487" s="227" t="str">
        <f t="shared" si="1539"/>
        <v>-</v>
      </c>
      <c r="B8487" s="228"/>
      <c r="C8487" s="228"/>
      <c r="D8487" s="194"/>
      <c r="E8487" s="229">
        <f t="shared" si="1540"/>
        <v>0</v>
      </c>
      <c r="F8487" s="230">
        <f t="shared" si="1541"/>
        <v>0</v>
      </c>
      <c r="G8487" s="232"/>
      <c r="I8487" s="283"/>
    </row>
    <row r="8488" spans="1:15">
      <c r="A8488" s="227" t="str">
        <f t="shared" si="1539"/>
        <v>-</v>
      </c>
      <c r="B8488" s="228"/>
      <c r="C8488" s="228"/>
      <c r="D8488" s="194"/>
      <c r="E8488" s="229">
        <f t="shared" si="1540"/>
        <v>0</v>
      </c>
      <c r="F8488" s="230">
        <f t="shared" si="1541"/>
        <v>0</v>
      </c>
      <c r="G8488" s="232"/>
      <c r="I8488" s="283"/>
    </row>
    <row r="8489" spans="1:15" ht="13.5" thickBot="1">
      <c r="A8489" s="234"/>
      <c r="B8489" s="456"/>
      <c r="C8489" s="235"/>
      <c r="D8489" s="237"/>
      <c r="E8489" s="237"/>
      <c r="F8489" s="238" t="s">
        <v>80</v>
      </c>
      <c r="G8489" s="239">
        <f>SUM(F8477:F8488)</f>
        <v>0</v>
      </c>
      <c r="I8489" s="326"/>
    </row>
    <row r="8490" spans="1:15" ht="13.5" thickTop="1">
      <c r="A8490" s="240" t="s">
        <v>67</v>
      </c>
      <c r="B8490" s="446"/>
      <c r="C8490" s="241"/>
      <c r="D8490" s="243"/>
      <c r="E8490" s="243"/>
      <c r="F8490" s="242"/>
      <c r="G8490" s="244"/>
      <c r="I8490" s="326"/>
    </row>
    <row r="8491" spans="1:15" s="220" customFormat="1" ht="26">
      <c r="A8491" s="245" t="s">
        <v>57</v>
      </c>
      <c r="B8491" s="455"/>
      <c r="C8491" s="247" t="s">
        <v>58</v>
      </c>
      <c r="D8491" s="316" t="s">
        <v>68</v>
      </c>
      <c r="E8491" s="248" t="s">
        <v>69</v>
      </c>
      <c r="F8491" s="249" t="s">
        <v>79</v>
      </c>
      <c r="G8491" s="250" t="s">
        <v>70</v>
      </c>
      <c r="I8491" s="325"/>
      <c r="J8491" s="226"/>
      <c r="O8491" s="296"/>
    </row>
    <row r="8492" spans="1:15">
      <c r="A8492" s="748" t="str">
        <f t="shared" ref="A8492:A8503" si="1542">IF(I8492=0,"",VLOOKUP(I8492,MATERIALES,2,FALSE))</f>
        <v/>
      </c>
      <c r="B8492" s="749"/>
      <c r="C8492" s="251" t="str">
        <f t="shared" ref="C8492:C8500" si="1543">IF(I8492=0,"",VLOOKUP(I8492,MATERIALES,3,FALSE))</f>
        <v/>
      </c>
      <c r="D8492" s="194"/>
      <c r="E8492" s="252">
        <f t="shared" ref="E8492:E8503" si="1544">IF(I8492=0,0,VLOOKUP(I8492,MATERIALES,4,FALSE))</f>
        <v>0</v>
      </c>
      <c r="F8492" s="230">
        <f>D8492*E8492</f>
        <v>0</v>
      </c>
      <c r="G8492" s="231"/>
      <c r="I8492" s="283"/>
    </row>
    <row r="8493" spans="1:15">
      <c r="A8493" s="748" t="str">
        <f t="shared" si="1542"/>
        <v/>
      </c>
      <c r="B8493" s="749"/>
      <c r="C8493" s="251" t="str">
        <f t="shared" si="1543"/>
        <v/>
      </c>
      <c r="D8493" s="194"/>
      <c r="E8493" s="252">
        <f t="shared" si="1544"/>
        <v>0</v>
      </c>
      <c r="F8493" s="230">
        <f t="shared" ref="F8493:F8503" si="1545">D8493*E8493</f>
        <v>0</v>
      </c>
      <c r="G8493" s="232"/>
      <c r="I8493" s="283"/>
    </row>
    <row r="8494" spans="1:15">
      <c r="A8494" s="748" t="str">
        <f t="shared" si="1542"/>
        <v/>
      </c>
      <c r="B8494" s="749"/>
      <c r="C8494" s="251" t="str">
        <f t="shared" si="1543"/>
        <v/>
      </c>
      <c r="D8494" s="194"/>
      <c r="E8494" s="252">
        <f t="shared" si="1544"/>
        <v>0</v>
      </c>
      <c r="F8494" s="230">
        <f t="shared" si="1545"/>
        <v>0</v>
      </c>
      <c r="G8494" s="232"/>
      <c r="I8494" s="283"/>
    </row>
    <row r="8495" spans="1:15">
      <c r="A8495" s="748" t="str">
        <f t="shared" si="1542"/>
        <v/>
      </c>
      <c r="B8495" s="749"/>
      <c r="C8495" s="251" t="str">
        <f t="shared" si="1543"/>
        <v/>
      </c>
      <c r="D8495" s="194"/>
      <c r="E8495" s="252">
        <f t="shared" si="1544"/>
        <v>0</v>
      </c>
      <c r="F8495" s="230">
        <f t="shared" si="1545"/>
        <v>0</v>
      </c>
      <c r="G8495" s="232"/>
      <c r="I8495" s="283"/>
    </row>
    <row r="8496" spans="1:15">
      <c r="A8496" s="748" t="str">
        <f t="shared" si="1542"/>
        <v/>
      </c>
      <c r="B8496" s="749"/>
      <c r="C8496" s="251" t="str">
        <f t="shared" si="1543"/>
        <v/>
      </c>
      <c r="D8496" s="194"/>
      <c r="E8496" s="252">
        <f t="shared" si="1544"/>
        <v>0</v>
      </c>
      <c r="F8496" s="230">
        <f t="shared" si="1545"/>
        <v>0</v>
      </c>
      <c r="G8496" s="232"/>
      <c r="I8496" s="283"/>
    </row>
    <row r="8497" spans="1:9">
      <c r="A8497" s="748" t="str">
        <f t="shared" si="1542"/>
        <v/>
      </c>
      <c r="B8497" s="749"/>
      <c r="C8497" s="251" t="str">
        <f t="shared" si="1543"/>
        <v/>
      </c>
      <c r="D8497" s="194"/>
      <c r="E8497" s="252">
        <f t="shared" si="1544"/>
        <v>0</v>
      </c>
      <c r="F8497" s="230">
        <f t="shared" si="1545"/>
        <v>0</v>
      </c>
      <c r="G8497" s="232"/>
      <c r="I8497" s="283"/>
    </row>
    <row r="8498" spans="1:9">
      <c r="A8498" s="748" t="str">
        <f t="shared" si="1542"/>
        <v/>
      </c>
      <c r="B8498" s="749"/>
      <c r="C8498" s="251" t="str">
        <f t="shared" si="1543"/>
        <v/>
      </c>
      <c r="D8498" s="194"/>
      <c r="E8498" s="252">
        <f t="shared" si="1544"/>
        <v>0</v>
      </c>
      <c r="F8498" s="230">
        <f t="shared" si="1545"/>
        <v>0</v>
      </c>
      <c r="G8498" s="232"/>
      <c r="I8498" s="283"/>
    </row>
    <row r="8499" spans="1:9">
      <c r="A8499" s="748" t="str">
        <f t="shared" si="1542"/>
        <v/>
      </c>
      <c r="B8499" s="749"/>
      <c r="C8499" s="251" t="str">
        <f t="shared" si="1543"/>
        <v/>
      </c>
      <c r="D8499" s="194"/>
      <c r="E8499" s="252">
        <f t="shared" si="1544"/>
        <v>0</v>
      </c>
      <c r="F8499" s="230">
        <f t="shared" si="1545"/>
        <v>0</v>
      </c>
      <c r="G8499" s="253"/>
      <c r="I8499" s="283"/>
    </row>
    <row r="8500" spans="1:9">
      <c r="A8500" s="748" t="str">
        <f t="shared" si="1542"/>
        <v/>
      </c>
      <c r="B8500" s="749"/>
      <c r="C8500" s="251" t="str">
        <f t="shared" si="1543"/>
        <v/>
      </c>
      <c r="D8500" s="194"/>
      <c r="E8500" s="252">
        <f t="shared" si="1544"/>
        <v>0</v>
      </c>
      <c r="F8500" s="230">
        <f t="shared" si="1545"/>
        <v>0</v>
      </c>
      <c r="G8500" s="232"/>
      <c r="I8500" s="283"/>
    </row>
    <row r="8501" spans="1:9">
      <c r="A8501" s="748" t="str">
        <f t="shared" si="1542"/>
        <v/>
      </c>
      <c r="B8501" s="749"/>
      <c r="C8501" s="251"/>
      <c r="D8501" s="194"/>
      <c r="E8501" s="252">
        <f t="shared" si="1544"/>
        <v>0</v>
      </c>
      <c r="F8501" s="230">
        <f t="shared" si="1545"/>
        <v>0</v>
      </c>
      <c r="G8501" s="232"/>
      <c r="I8501" s="283"/>
    </row>
    <row r="8502" spans="1:9">
      <c r="A8502" s="748" t="str">
        <f t="shared" si="1542"/>
        <v/>
      </c>
      <c r="B8502" s="749"/>
      <c r="C8502" s="251"/>
      <c r="D8502" s="194"/>
      <c r="E8502" s="252">
        <f t="shared" si="1544"/>
        <v>0</v>
      </c>
      <c r="F8502" s="230">
        <f t="shared" si="1545"/>
        <v>0</v>
      </c>
      <c r="G8502" s="232"/>
      <c r="I8502" s="283"/>
    </row>
    <row r="8503" spans="1:9">
      <c r="A8503" s="748" t="str">
        <f t="shared" si="1542"/>
        <v/>
      </c>
      <c r="B8503" s="749"/>
      <c r="C8503" s="251" t="str">
        <f t="shared" ref="C8503" si="1546">IF(I8503=0,"",VLOOKUP(I8503,MATERIALES,3,FALSE))</f>
        <v/>
      </c>
      <c r="D8503" s="194"/>
      <c r="E8503" s="252">
        <f t="shared" si="1544"/>
        <v>0</v>
      </c>
      <c r="F8503" s="230">
        <f t="shared" si="1545"/>
        <v>0</v>
      </c>
      <c r="G8503" s="233"/>
      <c r="I8503" s="283"/>
    </row>
    <row r="8504" spans="1:9" ht="26.25" customHeight="1" thickBot="1">
      <c r="A8504" s="214"/>
      <c r="B8504" s="438"/>
      <c r="C8504" s="215"/>
      <c r="D8504" s="217"/>
      <c r="E8504" s="254"/>
      <c r="F8504" s="255" t="s">
        <v>81</v>
      </c>
      <c r="G8504" s="253">
        <f>ROUND(SUM(F8492:F8503),0)</f>
        <v>0</v>
      </c>
      <c r="I8504" s="326"/>
    </row>
    <row r="8505" spans="1:9" ht="14" thickTop="1" thickBot="1">
      <c r="A8505" s="256" t="s">
        <v>72</v>
      </c>
      <c r="B8505" s="445"/>
      <c r="C8505" s="257"/>
      <c r="D8505" s="259"/>
      <c r="E8505" s="259"/>
      <c r="F8505" s="258"/>
      <c r="G8505" s="260"/>
      <c r="I8505" s="326"/>
    </row>
    <row r="8506" spans="1:9" ht="13.5" thickTop="1">
      <c r="A8506" s="245" t="s">
        <v>57</v>
      </c>
      <c r="B8506" s="455"/>
      <c r="C8506" s="248" t="s">
        <v>71</v>
      </c>
      <c r="D8506" s="316" t="s">
        <v>75</v>
      </c>
      <c r="E8506" s="248" t="s">
        <v>98</v>
      </c>
      <c r="F8506" s="249" t="s">
        <v>79</v>
      </c>
      <c r="G8506" s="250" t="s">
        <v>70</v>
      </c>
      <c r="I8506" s="326"/>
    </row>
    <row r="8507" spans="1:9">
      <c r="A8507" s="748" t="str">
        <f>IF(I8507=0,"",VLOOKUP(I8507,EQUIPOS,2,FALSE))</f>
        <v/>
      </c>
      <c r="B8507" s="749"/>
      <c r="C8507" s="195"/>
      <c r="D8507" s="194"/>
      <c r="E8507" s="252">
        <f>IF(I8507=0,0,VLOOKUP(I8507,EQUIPOS,4,FALSE))</f>
        <v>0</v>
      </c>
      <c r="F8507" s="230">
        <f>C8507*D8507*E8507</f>
        <v>0</v>
      </c>
      <c r="G8507" s="231"/>
      <c r="I8507" s="283"/>
    </row>
    <row r="8508" spans="1:9">
      <c r="A8508" s="748" t="str">
        <f>IF(I8508=0,"",VLOOKUP(I8508,EQUIPOS,2,FALSE))</f>
        <v/>
      </c>
      <c r="B8508" s="749"/>
      <c r="C8508" s="195"/>
      <c r="D8508" s="194"/>
      <c r="E8508" s="252">
        <f>IF(I8508=0,0,VLOOKUP(I8508,EQUIPOS,4,FALSE))</f>
        <v>0</v>
      </c>
      <c r="F8508" s="230">
        <f t="shared" ref="F8508:F8511" si="1547">C8508*D8508*E8508</f>
        <v>0</v>
      </c>
      <c r="G8508" s="232"/>
      <c r="I8508" s="283"/>
    </row>
    <row r="8509" spans="1:9">
      <c r="A8509" s="748" t="str">
        <f>IF(I8509=0,"",VLOOKUP(I8509,EQUIPOS,2,FALSE))</f>
        <v/>
      </c>
      <c r="B8509" s="749"/>
      <c r="C8509" s="195"/>
      <c r="D8509" s="194"/>
      <c r="E8509" s="252">
        <f>IF(I8509=0,0,VLOOKUP(I8509,EQUIPOS,4,FALSE))</f>
        <v>0</v>
      </c>
      <c r="F8509" s="230">
        <f t="shared" si="1547"/>
        <v>0</v>
      </c>
      <c r="G8509" s="232"/>
      <c r="I8509" s="283"/>
    </row>
    <row r="8510" spans="1:9">
      <c r="A8510" s="748" t="str">
        <f>IF(I8510=0,"",VLOOKUP(I8510,EQUIPOS,2,FALSE))</f>
        <v/>
      </c>
      <c r="B8510" s="749"/>
      <c r="C8510" s="195"/>
      <c r="D8510" s="194"/>
      <c r="E8510" s="252">
        <f>IF(I8510=0,0,VLOOKUP(I8510,EQUIPOS,4,FALSE))</f>
        <v>0</v>
      </c>
      <c r="F8510" s="230">
        <f t="shared" si="1547"/>
        <v>0</v>
      </c>
      <c r="G8510" s="232"/>
      <c r="I8510" s="283"/>
    </row>
    <row r="8511" spans="1:9">
      <c r="A8511" s="748" t="str">
        <f>IF(I8511=0,"",VLOOKUP(I8511,EQUIPOS,2,FALSE))</f>
        <v/>
      </c>
      <c r="B8511" s="749"/>
      <c r="C8511" s="195"/>
      <c r="D8511" s="194"/>
      <c r="E8511" s="252">
        <f>IF(I8511=0,0,VLOOKUP(I8511,EQUIPOS,4,FALSE))</f>
        <v>0</v>
      </c>
      <c r="F8511" s="230">
        <f t="shared" si="1547"/>
        <v>0</v>
      </c>
      <c r="G8511" s="233"/>
      <c r="I8511" s="283"/>
    </row>
    <row r="8512" spans="1:9" ht="30.75" customHeight="1" thickBot="1">
      <c r="A8512" s="234"/>
      <c r="B8512" s="456"/>
      <c r="C8512" s="235"/>
      <c r="D8512" s="237"/>
      <c r="E8512" s="261"/>
      <c r="F8512" s="238" t="s">
        <v>82</v>
      </c>
      <c r="G8512" s="262">
        <f>ROUND(SUM(F8507:F8511),0)</f>
        <v>0</v>
      </c>
      <c r="I8512" s="326"/>
    </row>
    <row r="8513" spans="1:9" ht="13.5" thickTop="1">
      <c r="A8513" s="240" t="s">
        <v>73</v>
      </c>
      <c r="B8513" s="446"/>
      <c r="C8513" s="241"/>
      <c r="D8513" s="243"/>
      <c r="E8513" s="243"/>
      <c r="F8513" s="242"/>
      <c r="G8513" s="244"/>
      <c r="I8513" s="326"/>
    </row>
    <row r="8514" spans="1:9" ht="26">
      <c r="A8514" s="245" t="s">
        <v>57</v>
      </c>
      <c r="B8514" s="454" t="s">
        <v>58</v>
      </c>
      <c r="C8514" s="247" t="s">
        <v>68</v>
      </c>
      <c r="D8514" s="316" t="s">
        <v>74</v>
      </c>
      <c r="E8514" s="248" t="s">
        <v>69</v>
      </c>
      <c r="F8514" s="249" t="s">
        <v>79</v>
      </c>
      <c r="G8514" s="250" t="s">
        <v>70</v>
      </c>
      <c r="H8514" s="220"/>
      <c r="I8514" s="325"/>
    </row>
    <row r="8515" spans="1:9">
      <c r="A8515" s="263" t="str">
        <f t="shared" ref="A8515:A8526" si="1548">IF(I8515=0,"",VLOOKUP(I8515,MANOOBRA,2,FALSE))</f>
        <v/>
      </c>
      <c r="B8515" s="444" t="str">
        <f t="shared" ref="B8515:B8526" si="1549">IF(I8515=0,"",VLOOKUP(I8515,MANOOBRA,3,FALSE))</f>
        <v/>
      </c>
      <c r="C8515" s="195"/>
      <c r="D8515" s="466"/>
      <c r="E8515" s="252">
        <f t="shared" ref="E8515:E8526" si="1550">IF(I8515=0,0,VLOOKUP(I8515,MANOOBRA,4,FALSE))</f>
        <v>0</v>
      </c>
      <c r="F8515" s="230">
        <f>IF(D8515=0,0,C8515*E8515/D8515)</f>
        <v>0</v>
      </c>
      <c r="G8515" s="231"/>
      <c r="I8515" s="283"/>
    </row>
    <row r="8516" spans="1:9">
      <c r="A8516" s="263" t="str">
        <f t="shared" si="1548"/>
        <v/>
      </c>
      <c r="B8516" s="444" t="str">
        <f t="shared" si="1549"/>
        <v/>
      </c>
      <c r="C8516" s="195"/>
      <c r="D8516" s="466"/>
      <c r="E8516" s="252">
        <f t="shared" si="1550"/>
        <v>0</v>
      </c>
      <c r="F8516" s="230">
        <f t="shared" ref="F8516:F8526" si="1551">IF(D8516=0,0,C8516*E8516/D8516)</f>
        <v>0</v>
      </c>
      <c r="G8516" s="232"/>
      <c r="I8516" s="283"/>
    </row>
    <row r="8517" spans="1:9">
      <c r="A8517" s="263" t="str">
        <f t="shared" si="1548"/>
        <v/>
      </c>
      <c r="B8517" s="444" t="str">
        <f t="shared" si="1549"/>
        <v/>
      </c>
      <c r="C8517" s="195"/>
      <c r="D8517" s="309"/>
      <c r="E8517" s="252">
        <f t="shared" si="1550"/>
        <v>0</v>
      </c>
      <c r="F8517" s="230">
        <f t="shared" si="1551"/>
        <v>0</v>
      </c>
      <c r="G8517" s="232"/>
      <c r="I8517" s="283"/>
    </row>
    <row r="8518" spans="1:9">
      <c r="A8518" s="263" t="str">
        <f t="shared" si="1548"/>
        <v/>
      </c>
      <c r="B8518" s="444" t="str">
        <f t="shared" si="1549"/>
        <v/>
      </c>
      <c r="C8518" s="195"/>
      <c r="D8518" s="195"/>
      <c r="E8518" s="252">
        <f t="shared" si="1550"/>
        <v>0</v>
      </c>
      <c r="F8518" s="230">
        <f t="shared" si="1551"/>
        <v>0</v>
      </c>
      <c r="G8518" s="232"/>
      <c r="I8518" s="283"/>
    </row>
    <row r="8519" spans="1:9">
      <c r="A8519" s="263" t="str">
        <f t="shared" si="1548"/>
        <v/>
      </c>
      <c r="B8519" s="444" t="str">
        <f t="shared" si="1549"/>
        <v/>
      </c>
      <c r="C8519" s="195"/>
      <c r="D8519" s="195"/>
      <c r="E8519" s="252">
        <f t="shared" si="1550"/>
        <v>0</v>
      </c>
      <c r="F8519" s="230">
        <f t="shared" si="1551"/>
        <v>0</v>
      </c>
      <c r="G8519" s="232"/>
      <c r="I8519" s="283"/>
    </row>
    <row r="8520" spans="1:9">
      <c r="A8520" s="263" t="str">
        <f t="shared" si="1548"/>
        <v/>
      </c>
      <c r="B8520" s="444" t="str">
        <f t="shared" si="1549"/>
        <v/>
      </c>
      <c r="C8520" s="195"/>
      <c r="D8520" s="195"/>
      <c r="E8520" s="252">
        <f t="shared" si="1550"/>
        <v>0</v>
      </c>
      <c r="F8520" s="230">
        <f t="shared" si="1551"/>
        <v>0</v>
      </c>
      <c r="G8520" s="232"/>
      <c r="I8520" s="283"/>
    </row>
    <row r="8521" spans="1:9">
      <c r="A8521" s="263" t="str">
        <f t="shared" si="1548"/>
        <v/>
      </c>
      <c r="B8521" s="444" t="str">
        <f t="shared" si="1549"/>
        <v/>
      </c>
      <c r="C8521" s="195"/>
      <c r="D8521" s="195"/>
      <c r="E8521" s="252">
        <f t="shared" si="1550"/>
        <v>0</v>
      </c>
      <c r="F8521" s="230">
        <f t="shared" si="1551"/>
        <v>0</v>
      </c>
      <c r="G8521" s="232"/>
      <c r="I8521" s="283"/>
    </row>
    <row r="8522" spans="1:9">
      <c r="A8522" s="263" t="str">
        <f t="shared" si="1548"/>
        <v/>
      </c>
      <c r="B8522" s="444" t="str">
        <f t="shared" si="1549"/>
        <v/>
      </c>
      <c r="C8522" s="195"/>
      <c r="D8522" s="195"/>
      <c r="E8522" s="252">
        <f t="shared" si="1550"/>
        <v>0</v>
      </c>
      <c r="F8522" s="230">
        <f t="shared" si="1551"/>
        <v>0</v>
      </c>
      <c r="G8522" s="232"/>
      <c r="I8522" s="283"/>
    </row>
    <row r="8523" spans="1:9">
      <c r="A8523" s="263" t="str">
        <f t="shared" si="1548"/>
        <v/>
      </c>
      <c r="B8523" s="444" t="str">
        <f t="shared" si="1549"/>
        <v/>
      </c>
      <c r="C8523" s="195"/>
      <c r="D8523" s="195"/>
      <c r="E8523" s="252">
        <f t="shared" si="1550"/>
        <v>0</v>
      </c>
      <c r="F8523" s="230">
        <f t="shared" si="1551"/>
        <v>0</v>
      </c>
      <c r="G8523" s="232"/>
      <c r="I8523" s="283"/>
    </row>
    <row r="8524" spans="1:9">
      <c r="A8524" s="263" t="str">
        <f t="shared" si="1548"/>
        <v/>
      </c>
      <c r="B8524" s="444" t="str">
        <f t="shared" si="1549"/>
        <v/>
      </c>
      <c r="C8524" s="195"/>
      <c r="D8524" s="195"/>
      <c r="E8524" s="252">
        <f t="shared" si="1550"/>
        <v>0</v>
      </c>
      <c r="F8524" s="230">
        <f t="shared" si="1551"/>
        <v>0</v>
      </c>
      <c r="G8524" s="232"/>
      <c r="I8524" s="283"/>
    </row>
    <row r="8525" spans="1:9">
      <c r="A8525" s="263" t="str">
        <f t="shared" si="1548"/>
        <v/>
      </c>
      <c r="B8525" s="444" t="str">
        <f t="shared" si="1549"/>
        <v/>
      </c>
      <c r="C8525" s="195"/>
      <c r="D8525" s="195"/>
      <c r="E8525" s="252">
        <f t="shared" si="1550"/>
        <v>0</v>
      </c>
      <c r="F8525" s="230">
        <f t="shared" si="1551"/>
        <v>0</v>
      </c>
      <c r="G8525" s="232"/>
      <c r="I8525" s="283"/>
    </row>
    <row r="8526" spans="1:9">
      <c r="A8526" s="263" t="str">
        <f t="shared" si="1548"/>
        <v/>
      </c>
      <c r="B8526" s="444" t="str">
        <f t="shared" si="1549"/>
        <v/>
      </c>
      <c r="C8526" s="195"/>
      <c r="D8526" s="195"/>
      <c r="E8526" s="252">
        <f t="shared" si="1550"/>
        <v>0</v>
      </c>
      <c r="F8526" s="230">
        <f t="shared" si="1551"/>
        <v>0</v>
      </c>
      <c r="G8526" s="233"/>
      <c r="I8526" s="283"/>
    </row>
    <row r="8527" spans="1:9" ht="31.5" customHeight="1" thickBot="1">
      <c r="A8527" s="234"/>
      <c r="B8527" s="456"/>
      <c r="C8527" s="235"/>
      <c r="D8527" s="237"/>
      <c r="E8527" s="237"/>
      <c r="F8527" s="238" t="s">
        <v>83</v>
      </c>
      <c r="G8527" s="262">
        <f>ROUND(SUM(F8515:F8526),0)</f>
        <v>0</v>
      </c>
      <c r="I8527" s="326"/>
    </row>
    <row r="8528" spans="1:9" ht="13.5" thickTop="1">
      <c r="A8528" s="186" t="s">
        <v>76</v>
      </c>
      <c r="B8528" s="446"/>
      <c r="C8528" s="241"/>
      <c r="D8528" s="243"/>
      <c r="E8528" s="243"/>
      <c r="F8528" s="242"/>
      <c r="G8528" s="244"/>
      <c r="I8528" s="326"/>
    </row>
    <row r="8529" spans="1:16">
      <c r="A8529" s="245" t="s">
        <v>57</v>
      </c>
      <c r="B8529" s="455"/>
      <c r="C8529" s="246"/>
      <c r="D8529" s="317"/>
      <c r="E8529" s="248" t="s">
        <v>77</v>
      </c>
      <c r="F8529" s="249" t="s">
        <v>78</v>
      </c>
      <c r="G8529" s="264" t="s">
        <v>77</v>
      </c>
      <c r="H8529" s="220"/>
      <c r="I8529" s="325"/>
    </row>
    <row r="8530" spans="1:16">
      <c r="A8530" s="185" t="s">
        <v>87</v>
      </c>
      <c r="B8530" s="453"/>
      <c r="C8530" s="265"/>
      <c r="D8530" s="318"/>
      <c r="E8530" s="229">
        <f>ROUND(SUM(G8489,G8504,G8512,G8527),2)</f>
        <v>0</v>
      </c>
      <c r="F8530" s="266">
        <f>A</f>
        <v>0</v>
      </c>
      <c r="G8530" s="267">
        <f>E8530*F8530</f>
        <v>0</v>
      </c>
      <c r="I8530" s="326"/>
    </row>
    <row r="8531" spans="1:16">
      <c r="A8531" s="185" t="s">
        <v>85</v>
      </c>
      <c r="B8531" s="453"/>
      <c r="C8531" s="265"/>
      <c r="D8531" s="318"/>
      <c r="E8531" s="229">
        <f>SUM(G8489,G8504,G8512,G8527)</f>
        <v>0</v>
      </c>
      <c r="F8531" s="266">
        <f>I</f>
        <v>0</v>
      </c>
      <c r="G8531" s="267">
        <f>E8531*F8531</f>
        <v>0</v>
      </c>
      <c r="I8531" s="326"/>
    </row>
    <row r="8532" spans="1:16">
      <c r="A8532" s="185" t="s">
        <v>86</v>
      </c>
      <c r="B8532" s="453"/>
      <c r="C8532" s="265"/>
      <c r="D8532" s="318"/>
      <c r="E8532" s="229">
        <f>SUM(G8489,G8504,G8512,G8527)</f>
        <v>0</v>
      </c>
      <c r="F8532" s="266">
        <f>U</f>
        <v>0</v>
      </c>
      <c r="G8532" s="267">
        <f>E8532*F8532</f>
        <v>0</v>
      </c>
      <c r="I8532" s="326"/>
    </row>
    <row r="8533" spans="1:16" ht="33" customHeight="1" thickBot="1">
      <c r="A8533" s="234"/>
      <c r="B8533" s="456"/>
      <c r="C8533" s="235"/>
      <c r="D8533" s="237"/>
      <c r="E8533" s="237"/>
      <c r="F8533" s="268" t="s">
        <v>84</v>
      </c>
      <c r="G8533" s="262">
        <f>SUM(G8530:G8532)</f>
        <v>0</v>
      </c>
      <c r="I8533" s="326"/>
      <c r="J8533" s="295"/>
      <c r="K8533" s="296"/>
      <c r="L8533" s="296"/>
      <c r="M8533" s="296"/>
      <c r="N8533" s="296"/>
      <c r="O8533" s="296"/>
    </row>
    <row r="8534" spans="1:16" s="211" customFormat="1" ht="14" thickTop="1" thickBot="1">
      <c r="A8534" s="269"/>
      <c r="B8534" s="443"/>
      <c r="C8534" s="270"/>
      <c r="D8534" s="319"/>
      <c r="E8534" s="271" t="s">
        <v>89</v>
      </c>
      <c r="F8534" s="272"/>
      <c r="G8534" s="273">
        <f>ROUND(SUM(G8489,G8504,G8512,G8527,G8533),0)</f>
        <v>0</v>
      </c>
      <c r="I8534" s="327"/>
      <c r="J8534" s="212">
        <f>B8473</f>
        <v>22.4</v>
      </c>
      <c r="K8534" s="274">
        <f>E8530</f>
        <v>0</v>
      </c>
      <c r="L8534" s="294">
        <f>G8530</f>
        <v>0</v>
      </c>
      <c r="M8534" s="294">
        <f>G8531</f>
        <v>0</v>
      </c>
      <c r="N8534" s="294">
        <f>G8532</f>
        <v>0</v>
      </c>
      <c r="O8534" s="299">
        <f>SUM(K8534:N8534)</f>
        <v>0</v>
      </c>
      <c r="P8534" s="294"/>
    </row>
    <row r="8535" spans="1:16" ht="13.5" thickTop="1">
      <c r="A8535" s="275" t="s">
        <v>97</v>
      </c>
      <c r="B8535" s="438"/>
      <c r="C8535" s="215"/>
      <c r="D8535" s="217"/>
      <c r="E8535" s="217"/>
      <c r="F8535" s="216"/>
      <c r="G8535" s="219"/>
      <c r="I8535" s="326"/>
      <c r="P8535" s="294"/>
    </row>
    <row r="8536" spans="1:16">
      <c r="A8536" s="275"/>
      <c r="B8536" s="452"/>
      <c r="C8536" s="276"/>
      <c r="D8536" s="320"/>
      <c r="E8536" s="217"/>
      <c r="F8536" s="216"/>
      <c r="G8536" s="277">
        <f ca="1">TODAY()</f>
        <v>44839</v>
      </c>
      <c r="I8536" s="326"/>
      <c r="P8536" s="294"/>
    </row>
    <row r="8537" spans="1:16">
      <c r="A8537" s="555"/>
      <c r="B8537" s="438"/>
      <c r="C8537" s="215"/>
      <c r="D8537" s="217"/>
      <c r="E8537" s="217"/>
      <c r="F8537" s="216"/>
      <c r="G8537" s="556"/>
      <c r="I8537" s="434"/>
      <c r="P8537" s="294"/>
    </row>
    <row r="8538" spans="1:16" s="199" customFormat="1">
      <c r="A8538" s="196" t="s">
        <v>109</v>
      </c>
      <c r="B8538" s="458"/>
      <c r="C8538" s="196"/>
      <c r="D8538" s="198"/>
      <c r="E8538" s="198"/>
      <c r="F8538" s="197"/>
      <c r="G8538" s="197"/>
      <c r="I8538" s="321"/>
      <c r="J8538" s="200"/>
      <c r="O8538" s="297"/>
    </row>
    <row r="8539" spans="1:16" s="199" customFormat="1">
      <c r="A8539" s="196" t="str">
        <f>CONCATENATE('Prestaciones y AIU'!A8578," ANALISIS DE PRECIOS UNITARIOS")</f>
        <v xml:space="preserve"> ANALISIS DE PRECIOS UNITARIOS</v>
      </c>
      <c r="B8539" s="458"/>
      <c r="C8539" s="196"/>
      <c r="D8539" s="198"/>
      <c r="E8539" s="198"/>
      <c r="F8539" s="197"/>
      <c r="G8539" s="197"/>
      <c r="I8539" s="321"/>
      <c r="J8539" s="200"/>
      <c r="O8539" s="297"/>
    </row>
    <row r="8540" spans="1:16" s="199" customFormat="1">
      <c r="A8540" s="196" t="str">
        <f>Objeto_LIC</f>
        <v>OPTIMIZACION DEL SISTEMA DE ABASTECIMIENTO (ADUCCION, PRETRATAMIENTO Y CONDUCCION) DEL MUNICPIO DE TAME, DEPARTAMENTO DE ARAUCA</v>
      </c>
      <c r="B8540" s="458"/>
      <c r="C8540" s="196"/>
      <c r="D8540" s="198"/>
      <c r="E8540" s="198"/>
      <c r="F8540" s="197"/>
      <c r="G8540" s="197"/>
      <c r="I8540" s="321"/>
      <c r="J8540" s="200"/>
      <c r="O8540" s="297"/>
    </row>
    <row r="8541" spans="1:16" s="199" customFormat="1">
      <c r="A8541" s="196"/>
      <c r="B8541" s="458"/>
      <c r="C8541" s="196"/>
      <c r="D8541" s="198"/>
      <c r="E8541" s="198"/>
      <c r="F8541" s="197"/>
      <c r="G8541" s="197"/>
      <c r="I8541" s="321"/>
      <c r="J8541" s="200"/>
      <c r="O8541" s="297"/>
    </row>
    <row r="8542" spans="1:16" ht="13.5" thickBot="1">
      <c r="A8542" s="201"/>
      <c r="B8542" s="448"/>
      <c r="C8542" s="201"/>
      <c r="D8542" s="203"/>
      <c r="E8542" s="203"/>
      <c r="F8542" s="202"/>
      <c r="G8542" s="202"/>
    </row>
    <row r="8543" spans="1:16" s="211" customFormat="1" ht="13.5" thickTop="1">
      <c r="A8543" s="206"/>
      <c r="B8543" s="457"/>
      <c r="C8543" s="207"/>
      <c r="D8543" s="209"/>
      <c r="E8543" s="209"/>
      <c r="F8543" s="208"/>
      <c r="G8543" s="210" t="s">
        <v>110</v>
      </c>
      <c r="I8543" s="323"/>
      <c r="J8543" s="212"/>
      <c r="O8543" s="297"/>
    </row>
    <row r="8544" spans="1:16">
      <c r="A8544" s="213" t="s">
        <v>62</v>
      </c>
      <c r="B8544" s="750">
        <f>Proponente</f>
        <v>0</v>
      </c>
      <c r="C8544" s="750"/>
      <c r="D8544" s="750"/>
      <c r="E8544" s="750"/>
      <c r="F8544" s="750"/>
      <c r="G8544" s="751"/>
    </row>
    <row r="8545" spans="1:15" ht="34.5" customHeight="1">
      <c r="A8545" s="213" t="s">
        <v>63</v>
      </c>
      <c r="B8545" s="470">
        <v>22.5</v>
      </c>
      <c r="C8545" s="750" t="e">
        <f>VLOOKUP(B8545,Presupuesto!$A$4:$B$106,2,FALSE)</f>
        <v>#N/A</v>
      </c>
      <c r="D8545" s="750"/>
      <c r="E8545" s="750"/>
      <c r="F8545" s="750"/>
      <c r="G8545" s="751"/>
    </row>
    <row r="8546" spans="1:15">
      <c r="A8546" s="214"/>
      <c r="B8546" s="438"/>
      <c r="C8546" s="215"/>
      <c r="D8546" s="217"/>
      <c r="E8546" s="217"/>
      <c r="F8546" s="218" t="s">
        <v>88</v>
      </c>
      <c r="G8546" s="750" t="str">
        <f ca="1">LOOKUP('U-P1'!B8545,Presupuesto!$1:$1048576,Presupuesto!$C$1:$C$105)</f>
        <v>ML</v>
      </c>
      <c r="H8546" s="750"/>
      <c r="I8546" s="750"/>
      <c r="J8546" s="750"/>
      <c r="K8546" s="751"/>
    </row>
    <row r="8547" spans="1:15" ht="13.5" thickBot="1">
      <c r="A8547" s="213" t="s">
        <v>64</v>
      </c>
      <c r="B8547" s="438"/>
      <c r="C8547" s="215"/>
      <c r="D8547" s="217"/>
      <c r="E8547" s="217"/>
      <c r="F8547" s="216"/>
      <c r="G8547" s="219"/>
      <c r="I8547" s="324"/>
      <c r="J8547" s="295"/>
      <c r="K8547" s="296"/>
      <c r="L8547" s="296"/>
      <c r="M8547" s="296"/>
      <c r="N8547" s="296"/>
      <c r="O8547" s="296"/>
    </row>
    <row r="8548" spans="1:15" s="220" customFormat="1" ht="13.5" thickTop="1">
      <c r="A8548" s="221" t="s">
        <v>57</v>
      </c>
      <c r="B8548" s="447" t="s">
        <v>65</v>
      </c>
      <c r="C8548" s="222" t="s">
        <v>66</v>
      </c>
      <c r="D8548" s="223" t="s">
        <v>74</v>
      </c>
      <c r="E8548" s="224" t="s">
        <v>100</v>
      </c>
      <c r="F8548" s="224" t="s">
        <v>79</v>
      </c>
      <c r="G8548" s="225" t="s">
        <v>70</v>
      </c>
      <c r="I8548" s="325"/>
      <c r="J8548" s="226"/>
      <c r="O8548" s="296"/>
    </row>
    <row r="8549" spans="1:15">
      <c r="A8549" s="227" t="str">
        <f t="shared" ref="A8549:A8560" si="1552">IF(I8549=0,"-",VLOOKUP(I8549,EQUIPOS,2,FALSE))</f>
        <v>-</v>
      </c>
      <c r="B8549" s="228"/>
      <c r="C8549" s="228"/>
      <c r="D8549" s="194"/>
      <c r="E8549" s="229">
        <f t="shared" ref="E8549:E8560" si="1553">IF(I8549=0,0,VLOOKUP(I8549,EQUIPOS,4,FALSE))</f>
        <v>0</v>
      </c>
      <c r="F8549" s="230">
        <f t="shared" ref="F8549:F8560" si="1554">IF(D8549=0,0,E8549/D8549)</f>
        <v>0</v>
      </c>
      <c r="G8549" s="231"/>
      <c r="I8549" s="283"/>
    </row>
    <row r="8550" spans="1:15">
      <c r="A8550" s="227" t="str">
        <f t="shared" si="1552"/>
        <v>-</v>
      </c>
      <c r="B8550" s="228"/>
      <c r="C8550" s="228"/>
      <c r="D8550" s="194"/>
      <c r="E8550" s="229">
        <f t="shared" si="1553"/>
        <v>0</v>
      </c>
      <c r="F8550" s="230">
        <f t="shared" si="1554"/>
        <v>0</v>
      </c>
      <c r="G8550" s="232"/>
      <c r="I8550" s="283"/>
    </row>
    <row r="8551" spans="1:15">
      <c r="A8551" s="227" t="str">
        <f t="shared" si="1552"/>
        <v>-</v>
      </c>
      <c r="B8551" s="228"/>
      <c r="C8551" s="228"/>
      <c r="D8551" s="194"/>
      <c r="E8551" s="229">
        <f t="shared" si="1553"/>
        <v>0</v>
      </c>
      <c r="F8551" s="230">
        <f t="shared" si="1554"/>
        <v>0</v>
      </c>
      <c r="G8551" s="232"/>
      <c r="I8551" s="283"/>
    </row>
    <row r="8552" spans="1:15">
      <c r="A8552" s="227" t="str">
        <f t="shared" si="1552"/>
        <v>-</v>
      </c>
      <c r="B8552" s="228"/>
      <c r="C8552" s="228"/>
      <c r="D8552" s="194"/>
      <c r="E8552" s="229">
        <f t="shared" si="1553"/>
        <v>0</v>
      </c>
      <c r="F8552" s="230">
        <f t="shared" si="1554"/>
        <v>0</v>
      </c>
      <c r="G8552" s="232"/>
      <c r="I8552" s="283"/>
    </row>
    <row r="8553" spans="1:15">
      <c r="A8553" s="227" t="str">
        <f t="shared" si="1552"/>
        <v>-</v>
      </c>
      <c r="B8553" s="228"/>
      <c r="C8553" s="228"/>
      <c r="D8553" s="194"/>
      <c r="E8553" s="229">
        <f t="shared" si="1553"/>
        <v>0</v>
      </c>
      <c r="F8553" s="230">
        <f t="shared" si="1554"/>
        <v>0</v>
      </c>
      <c r="G8553" s="232"/>
      <c r="I8553" s="283"/>
    </row>
    <row r="8554" spans="1:15">
      <c r="A8554" s="227" t="str">
        <f t="shared" si="1552"/>
        <v>-</v>
      </c>
      <c r="B8554" s="228"/>
      <c r="C8554" s="228"/>
      <c r="D8554" s="194"/>
      <c r="E8554" s="229">
        <f t="shared" si="1553"/>
        <v>0</v>
      </c>
      <c r="F8554" s="230">
        <f t="shared" si="1554"/>
        <v>0</v>
      </c>
      <c r="G8554" s="232"/>
      <c r="I8554" s="283"/>
    </row>
    <row r="8555" spans="1:15">
      <c r="A8555" s="227" t="str">
        <f t="shared" si="1552"/>
        <v>-</v>
      </c>
      <c r="B8555" s="228"/>
      <c r="C8555" s="228"/>
      <c r="D8555" s="194"/>
      <c r="E8555" s="229">
        <f t="shared" si="1553"/>
        <v>0</v>
      </c>
      <c r="F8555" s="230">
        <f t="shared" si="1554"/>
        <v>0</v>
      </c>
      <c r="G8555" s="232"/>
      <c r="I8555" s="283"/>
    </row>
    <row r="8556" spans="1:15">
      <c r="A8556" s="227" t="str">
        <f t="shared" si="1552"/>
        <v>-</v>
      </c>
      <c r="B8556" s="228"/>
      <c r="C8556" s="228"/>
      <c r="D8556" s="194"/>
      <c r="E8556" s="229">
        <f t="shared" si="1553"/>
        <v>0</v>
      </c>
      <c r="F8556" s="230">
        <f t="shared" si="1554"/>
        <v>0</v>
      </c>
      <c r="G8556" s="232"/>
      <c r="I8556" s="283"/>
    </row>
    <row r="8557" spans="1:15">
      <c r="A8557" s="227" t="str">
        <f t="shared" si="1552"/>
        <v>-</v>
      </c>
      <c r="B8557" s="228"/>
      <c r="C8557" s="228"/>
      <c r="D8557" s="194"/>
      <c r="E8557" s="229">
        <f t="shared" si="1553"/>
        <v>0</v>
      </c>
      <c r="F8557" s="230">
        <f t="shared" si="1554"/>
        <v>0</v>
      </c>
      <c r="G8557" s="232"/>
      <c r="I8557" s="283"/>
    </row>
    <row r="8558" spans="1:15">
      <c r="A8558" s="227" t="str">
        <f t="shared" si="1552"/>
        <v>-</v>
      </c>
      <c r="B8558" s="228"/>
      <c r="C8558" s="228"/>
      <c r="D8558" s="194"/>
      <c r="E8558" s="229">
        <f t="shared" si="1553"/>
        <v>0</v>
      </c>
      <c r="F8558" s="230">
        <f t="shared" si="1554"/>
        <v>0</v>
      </c>
      <c r="G8558" s="232"/>
      <c r="I8558" s="283"/>
    </row>
    <row r="8559" spans="1:15">
      <c r="A8559" s="227" t="str">
        <f t="shared" si="1552"/>
        <v>-</v>
      </c>
      <c r="B8559" s="228"/>
      <c r="C8559" s="228"/>
      <c r="D8559" s="194"/>
      <c r="E8559" s="229">
        <f t="shared" si="1553"/>
        <v>0</v>
      </c>
      <c r="F8559" s="230">
        <f t="shared" si="1554"/>
        <v>0</v>
      </c>
      <c r="G8559" s="232"/>
      <c r="I8559" s="283"/>
    </row>
    <row r="8560" spans="1:15">
      <c r="A8560" s="227" t="str">
        <f t="shared" si="1552"/>
        <v>-</v>
      </c>
      <c r="B8560" s="228"/>
      <c r="C8560" s="228"/>
      <c r="D8560" s="194"/>
      <c r="E8560" s="229">
        <f t="shared" si="1553"/>
        <v>0</v>
      </c>
      <c r="F8560" s="230">
        <f t="shared" si="1554"/>
        <v>0</v>
      </c>
      <c r="G8560" s="232"/>
      <c r="I8560" s="283"/>
    </row>
    <row r="8561" spans="1:15" ht="13.5" thickBot="1">
      <c r="A8561" s="234"/>
      <c r="B8561" s="456"/>
      <c r="C8561" s="235"/>
      <c r="D8561" s="237"/>
      <c r="E8561" s="237"/>
      <c r="F8561" s="238" t="s">
        <v>80</v>
      </c>
      <c r="G8561" s="239">
        <f>SUM(F8549:F8560)</f>
        <v>0</v>
      </c>
      <c r="I8561" s="326"/>
    </row>
    <row r="8562" spans="1:15" ht="13.5" thickTop="1">
      <c r="A8562" s="240" t="s">
        <v>67</v>
      </c>
      <c r="B8562" s="446"/>
      <c r="C8562" s="241"/>
      <c r="D8562" s="243"/>
      <c r="E8562" s="243"/>
      <c r="F8562" s="242"/>
      <c r="G8562" s="244"/>
      <c r="I8562" s="326"/>
    </row>
    <row r="8563" spans="1:15" s="220" customFormat="1" ht="26">
      <c r="A8563" s="245" t="s">
        <v>57</v>
      </c>
      <c r="B8563" s="455"/>
      <c r="C8563" s="247" t="s">
        <v>58</v>
      </c>
      <c r="D8563" s="316" t="s">
        <v>68</v>
      </c>
      <c r="E8563" s="248" t="s">
        <v>69</v>
      </c>
      <c r="F8563" s="249" t="s">
        <v>79</v>
      </c>
      <c r="G8563" s="250" t="s">
        <v>70</v>
      </c>
      <c r="I8563" s="325"/>
      <c r="J8563" s="226"/>
      <c r="O8563" s="296"/>
    </row>
    <row r="8564" spans="1:15">
      <c r="A8564" s="748" t="str">
        <f t="shared" ref="A8564:A8575" si="1555">IF(I8564=0,"",VLOOKUP(I8564,MATERIALES,2,FALSE))</f>
        <v/>
      </c>
      <c r="B8564" s="749"/>
      <c r="C8564" s="251" t="str">
        <f t="shared" ref="C8564:C8572" si="1556">IF(I8564=0,"",VLOOKUP(I8564,MATERIALES,3,FALSE))</f>
        <v/>
      </c>
      <c r="D8564" s="194"/>
      <c r="E8564" s="252">
        <f t="shared" ref="E8564:E8575" si="1557">IF(I8564=0,0,VLOOKUP(I8564,MATERIALES,4,FALSE))</f>
        <v>0</v>
      </c>
      <c r="F8564" s="230">
        <f>D8564*E8564</f>
        <v>0</v>
      </c>
      <c r="G8564" s="231"/>
      <c r="I8564" s="283"/>
    </row>
    <row r="8565" spans="1:15">
      <c r="A8565" s="748" t="str">
        <f t="shared" si="1555"/>
        <v/>
      </c>
      <c r="B8565" s="749"/>
      <c r="C8565" s="251" t="str">
        <f t="shared" si="1556"/>
        <v/>
      </c>
      <c r="D8565" s="194"/>
      <c r="E8565" s="252">
        <f t="shared" si="1557"/>
        <v>0</v>
      </c>
      <c r="F8565" s="230">
        <f t="shared" ref="F8565:F8575" si="1558">D8565*E8565</f>
        <v>0</v>
      </c>
      <c r="G8565" s="232"/>
      <c r="I8565" s="283"/>
    </row>
    <row r="8566" spans="1:15">
      <c r="A8566" s="748" t="str">
        <f t="shared" si="1555"/>
        <v/>
      </c>
      <c r="B8566" s="749"/>
      <c r="C8566" s="251" t="str">
        <f t="shared" si="1556"/>
        <v/>
      </c>
      <c r="D8566" s="194"/>
      <c r="E8566" s="252">
        <f t="shared" si="1557"/>
        <v>0</v>
      </c>
      <c r="F8566" s="230">
        <f t="shared" si="1558"/>
        <v>0</v>
      </c>
      <c r="G8566" s="232"/>
      <c r="I8566" s="283"/>
    </row>
    <row r="8567" spans="1:15">
      <c r="A8567" s="748" t="str">
        <f t="shared" si="1555"/>
        <v/>
      </c>
      <c r="B8567" s="749"/>
      <c r="C8567" s="251" t="str">
        <f t="shared" si="1556"/>
        <v/>
      </c>
      <c r="D8567" s="194"/>
      <c r="E8567" s="252">
        <f t="shared" si="1557"/>
        <v>0</v>
      </c>
      <c r="F8567" s="230">
        <f t="shared" si="1558"/>
        <v>0</v>
      </c>
      <c r="G8567" s="232"/>
      <c r="I8567" s="283"/>
    </row>
    <row r="8568" spans="1:15">
      <c r="A8568" s="748" t="str">
        <f t="shared" si="1555"/>
        <v/>
      </c>
      <c r="B8568" s="749"/>
      <c r="C8568" s="251" t="str">
        <f t="shared" si="1556"/>
        <v/>
      </c>
      <c r="D8568" s="194"/>
      <c r="E8568" s="252">
        <f t="shared" si="1557"/>
        <v>0</v>
      </c>
      <c r="F8568" s="230">
        <f t="shared" si="1558"/>
        <v>0</v>
      </c>
      <c r="G8568" s="232"/>
      <c r="I8568" s="283"/>
    </row>
    <row r="8569" spans="1:15">
      <c r="A8569" s="748" t="str">
        <f t="shared" si="1555"/>
        <v/>
      </c>
      <c r="B8569" s="749"/>
      <c r="C8569" s="251" t="str">
        <f t="shared" si="1556"/>
        <v/>
      </c>
      <c r="D8569" s="194"/>
      <c r="E8569" s="252">
        <f t="shared" si="1557"/>
        <v>0</v>
      </c>
      <c r="F8569" s="230">
        <f t="shared" si="1558"/>
        <v>0</v>
      </c>
      <c r="G8569" s="232"/>
      <c r="I8569" s="283"/>
    </row>
    <row r="8570" spans="1:15">
      <c r="A8570" s="748" t="str">
        <f t="shared" si="1555"/>
        <v/>
      </c>
      <c r="B8570" s="749"/>
      <c r="C8570" s="251" t="str">
        <f t="shared" si="1556"/>
        <v/>
      </c>
      <c r="D8570" s="194"/>
      <c r="E8570" s="252">
        <f t="shared" si="1557"/>
        <v>0</v>
      </c>
      <c r="F8570" s="230">
        <f t="shared" si="1558"/>
        <v>0</v>
      </c>
      <c r="G8570" s="232"/>
      <c r="I8570" s="283"/>
    </row>
    <row r="8571" spans="1:15">
      <c r="A8571" s="748" t="str">
        <f t="shared" si="1555"/>
        <v/>
      </c>
      <c r="B8571" s="749"/>
      <c r="C8571" s="251" t="str">
        <f t="shared" si="1556"/>
        <v/>
      </c>
      <c r="D8571" s="194"/>
      <c r="E8571" s="252">
        <f t="shared" si="1557"/>
        <v>0</v>
      </c>
      <c r="F8571" s="230">
        <f t="shared" si="1558"/>
        <v>0</v>
      </c>
      <c r="G8571" s="253"/>
      <c r="I8571" s="283"/>
    </row>
    <row r="8572" spans="1:15">
      <c r="A8572" s="748" t="str">
        <f t="shared" si="1555"/>
        <v/>
      </c>
      <c r="B8572" s="749"/>
      <c r="C8572" s="251" t="str">
        <f t="shared" si="1556"/>
        <v/>
      </c>
      <c r="D8572" s="194"/>
      <c r="E8572" s="252">
        <f t="shared" si="1557"/>
        <v>0</v>
      </c>
      <c r="F8572" s="230">
        <f t="shared" si="1558"/>
        <v>0</v>
      </c>
      <c r="G8572" s="232"/>
      <c r="I8572" s="283"/>
    </row>
    <row r="8573" spans="1:15">
      <c r="A8573" s="748" t="str">
        <f t="shared" si="1555"/>
        <v/>
      </c>
      <c r="B8573" s="749"/>
      <c r="C8573" s="251"/>
      <c r="D8573" s="194"/>
      <c r="E8573" s="252">
        <f t="shared" si="1557"/>
        <v>0</v>
      </c>
      <c r="F8573" s="230">
        <f t="shared" si="1558"/>
        <v>0</v>
      </c>
      <c r="G8573" s="232"/>
      <c r="I8573" s="283"/>
    </row>
    <row r="8574" spans="1:15">
      <c r="A8574" s="748" t="str">
        <f t="shared" si="1555"/>
        <v/>
      </c>
      <c r="B8574" s="749"/>
      <c r="C8574" s="251"/>
      <c r="D8574" s="194"/>
      <c r="E8574" s="252">
        <f t="shared" si="1557"/>
        <v>0</v>
      </c>
      <c r="F8574" s="230">
        <f t="shared" si="1558"/>
        <v>0</v>
      </c>
      <c r="G8574" s="232"/>
      <c r="I8574" s="283"/>
    </row>
    <row r="8575" spans="1:15">
      <c r="A8575" s="748" t="str">
        <f t="shared" si="1555"/>
        <v/>
      </c>
      <c r="B8575" s="749"/>
      <c r="C8575" s="251" t="str">
        <f t="shared" ref="C8575" si="1559">IF(I8575=0,"",VLOOKUP(I8575,MATERIALES,3,FALSE))</f>
        <v/>
      </c>
      <c r="D8575" s="194"/>
      <c r="E8575" s="252">
        <f t="shared" si="1557"/>
        <v>0</v>
      </c>
      <c r="F8575" s="230">
        <f t="shared" si="1558"/>
        <v>0</v>
      </c>
      <c r="G8575" s="233"/>
      <c r="I8575" s="283"/>
    </row>
    <row r="8576" spans="1:15" ht="26.25" customHeight="1" thickBot="1">
      <c r="A8576" s="214"/>
      <c r="B8576" s="438"/>
      <c r="C8576" s="215"/>
      <c r="D8576" s="217"/>
      <c r="E8576" s="254"/>
      <c r="F8576" s="255" t="s">
        <v>81</v>
      </c>
      <c r="G8576" s="253">
        <f>ROUND(SUM(F8564:F8575),0)</f>
        <v>0</v>
      </c>
      <c r="I8576" s="326"/>
    </row>
    <row r="8577" spans="1:9" ht="14" thickTop="1" thickBot="1">
      <c r="A8577" s="256" t="s">
        <v>72</v>
      </c>
      <c r="B8577" s="445"/>
      <c r="C8577" s="257"/>
      <c r="D8577" s="259"/>
      <c r="E8577" s="259"/>
      <c r="F8577" s="258"/>
      <c r="G8577" s="260"/>
      <c r="I8577" s="326"/>
    </row>
    <row r="8578" spans="1:9" ht="13.5" thickTop="1">
      <c r="A8578" s="245" t="s">
        <v>57</v>
      </c>
      <c r="B8578" s="455"/>
      <c r="C8578" s="248" t="s">
        <v>71</v>
      </c>
      <c r="D8578" s="316" t="s">
        <v>75</v>
      </c>
      <c r="E8578" s="248" t="s">
        <v>98</v>
      </c>
      <c r="F8578" s="249" t="s">
        <v>79</v>
      </c>
      <c r="G8578" s="250" t="s">
        <v>70</v>
      </c>
      <c r="I8578" s="326"/>
    </row>
    <row r="8579" spans="1:9">
      <c r="A8579" s="748" t="str">
        <f>IF(I8579=0,"",VLOOKUP(I8579,EQUIPOS,2,FALSE))</f>
        <v/>
      </c>
      <c r="B8579" s="749"/>
      <c r="C8579" s="195"/>
      <c r="D8579" s="194"/>
      <c r="E8579" s="252">
        <f>IF(I8579=0,0,VLOOKUP(I8579,EQUIPOS,4,FALSE))</f>
        <v>0</v>
      </c>
      <c r="F8579" s="230">
        <f>C8579*D8579*E8579</f>
        <v>0</v>
      </c>
      <c r="G8579" s="231"/>
      <c r="I8579" s="283"/>
    </row>
    <row r="8580" spans="1:9">
      <c r="A8580" s="748" t="str">
        <f>IF(I8580=0,"",VLOOKUP(I8580,EQUIPOS,2,FALSE))</f>
        <v/>
      </c>
      <c r="B8580" s="749"/>
      <c r="C8580" s="195"/>
      <c r="D8580" s="194"/>
      <c r="E8580" s="252">
        <f>IF(I8580=0,0,VLOOKUP(I8580,EQUIPOS,4,FALSE))</f>
        <v>0</v>
      </c>
      <c r="F8580" s="230">
        <f t="shared" ref="F8580:F8583" si="1560">C8580*D8580*E8580</f>
        <v>0</v>
      </c>
      <c r="G8580" s="232"/>
      <c r="I8580" s="283"/>
    </row>
    <row r="8581" spans="1:9">
      <c r="A8581" s="748" t="str">
        <f>IF(I8581=0,"",VLOOKUP(I8581,EQUIPOS,2,FALSE))</f>
        <v/>
      </c>
      <c r="B8581" s="749"/>
      <c r="C8581" s="195"/>
      <c r="D8581" s="194"/>
      <c r="E8581" s="252">
        <f>IF(I8581=0,0,VLOOKUP(I8581,EQUIPOS,4,FALSE))</f>
        <v>0</v>
      </c>
      <c r="F8581" s="230">
        <f t="shared" si="1560"/>
        <v>0</v>
      </c>
      <c r="G8581" s="232"/>
      <c r="I8581" s="283"/>
    </row>
    <row r="8582" spans="1:9">
      <c r="A8582" s="748" t="str">
        <f>IF(I8582=0,"",VLOOKUP(I8582,EQUIPOS,2,FALSE))</f>
        <v/>
      </c>
      <c r="B8582" s="749"/>
      <c r="C8582" s="195"/>
      <c r="D8582" s="194"/>
      <c r="E8582" s="252">
        <f>IF(I8582=0,0,VLOOKUP(I8582,EQUIPOS,4,FALSE))</f>
        <v>0</v>
      </c>
      <c r="F8582" s="230">
        <f t="shared" si="1560"/>
        <v>0</v>
      </c>
      <c r="G8582" s="232"/>
      <c r="I8582" s="283"/>
    </row>
    <row r="8583" spans="1:9">
      <c r="A8583" s="748" t="str">
        <f>IF(I8583=0,"",VLOOKUP(I8583,EQUIPOS,2,FALSE))</f>
        <v/>
      </c>
      <c r="B8583" s="749"/>
      <c r="C8583" s="195"/>
      <c r="D8583" s="194"/>
      <c r="E8583" s="252">
        <f>IF(I8583=0,0,VLOOKUP(I8583,EQUIPOS,4,FALSE))</f>
        <v>0</v>
      </c>
      <c r="F8583" s="230">
        <f t="shared" si="1560"/>
        <v>0</v>
      </c>
      <c r="G8583" s="233"/>
      <c r="I8583" s="283"/>
    </row>
    <row r="8584" spans="1:9" ht="30.75" customHeight="1" thickBot="1">
      <c r="A8584" s="234"/>
      <c r="B8584" s="456"/>
      <c r="C8584" s="235"/>
      <c r="D8584" s="237"/>
      <c r="E8584" s="261"/>
      <c r="F8584" s="238" t="s">
        <v>82</v>
      </c>
      <c r="G8584" s="262">
        <f>ROUND(SUM(F8579:F8583),0)</f>
        <v>0</v>
      </c>
      <c r="I8584" s="326"/>
    </row>
    <row r="8585" spans="1:9" ht="13.5" thickTop="1">
      <c r="A8585" s="240" t="s">
        <v>73</v>
      </c>
      <c r="B8585" s="446"/>
      <c r="C8585" s="241"/>
      <c r="D8585" s="243"/>
      <c r="E8585" s="243"/>
      <c r="F8585" s="242"/>
      <c r="G8585" s="244"/>
      <c r="I8585" s="326"/>
    </row>
    <row r="8586" spans="1:9" ht="26">
      <c r="A8586" s="245" t="s">
        <v>57</v>
      </c>
      <c r="B8586" s="454" t="s">
        <v>58</v>
      </c>
      <c r="C8586" s="247" t="s">
        <v>68</v>
      </c>
      <c r="D8586" s="316" t="s">
        <v>74</v>
      </c>
      <c r="E8586" s="248" t="s">
        <v>69</v>
      </c>
      <c r="F8586" s="249" t="s">
        <v>79</v>
      </c>
      <c r="G8586" s="250" t="s">
        <v>70</v>
      </c>
      <c r="H8586" s="220"/>
      <c r="I8586" s="325"/>
    </row>
    <row r="8587" spans="1:9">
      <c r="A8587" s="263" t="str">
        <f t="shared" ref="A8587:A8598" si="1561">IF(I8587=0,"",VLOOKUP(I8587,MANOOBRA,2,FALSE))</f>
        <v/>
      </c>
      <c r="B8587" s="444" t="str">
        <f t="shared" ref="B8587:B8598" si="1562">IF(I8587=0,"",VLOOKUP(I8587,MANOOBRA,3,FALSE))</f>
        <v/>
      </c>
      <c r="C8587" s="195"/>
      <c r="D8587" s="465"/>
      <c r="E8587" s="252">
        <f t="shared" ref="E8587:E8598" si="1563">IF(I8587=0,0,VLOOKUP(I8587,MANOOBRA,4,FALSE))</f>
        <v>0</v>
      </c>
      <c r="F8587" s="230">
        <f>IF(D8587=0,0,C8587*E8587/D8587)</f>
        <v>0</v>
      </c>
      <c r="G8587" s="231"/>
      <c r="I8587" s="283"/>
    </row>
    <row r="8588" spans="1:9">
      <c r="A8588" s="263" t="str">
        <f t="shared" si="1561"/>
        <v/>
      </c>
      <c r="B8588" s="444" t="str">
        <f t="shared" si="1562"/>
        <v/>
      </c>
      <c r="C8588" s="195"/>
      <c r="D8588" s="465"/>
      <c r="E8588" s="252">
        <f t="shared" si="1563"/>
        <v>0</v>
      </c>
      <c r="F8588" s="230">
        <f t="shared" ref="F8588:F8598" si="1564">IF(D8588=0,0,C8588*E8588/D8588)</f>
        <v>0</v>
      </c>
      <c r="G8588" s="232"/>
      <c r="I8588" s="283"/>
    </row>
    <row r="8589" spans="1:9">
      <c r="A8589" s="263" t="str">
        <f t="shared" si="1561"/>
        <v/>
      </c>
      <c r="B8589" s="444" t="str">
        <f t="shared" si="1562"/>
        <v/>
      </c>
      <c r="C8589" s="195"/>
      <c r="D8589" s="309"/>
      <c r="E8589" s="252">
        <f t="shared" si="1563"/>
        <v>0</v>
      </c>
      <c r="F8589" s="230">
        <f t="shared" si="1564"/>
        <v>0</v>
      </c>
      <c r="G8589" s="232"/>
      <c r="I8589" s="283"/>
    </row>
    <row r="8590" spans="1:9">
      <c r="A8590" s="263" t="str">
        <f t="shared" si="1561"/>
        <v/>
      </c>
      <c r="B8590" s="444" t="str">
        <f t="shared" si="1562"/>
        <v/>
      </c>
      <c r="C8590" s="195"/>
      <c r="D8590" s="195"/>
      <c r="E8590" s="252">
        <f t="shared" si="1563"/>
        <v>0</v>
      </c>
      <c r="F8590" s="230">
        <f t="shared" si="1564"/>
        <v>0</v>
      </c>
      <c r="G8590" s="232"/>
      <c r="I8590" s="283"/>
    </row>
    <row r="8591" spans="1:9">
      <c r="A8591" s="263" t="str">
        <f t="shared" si="1561"/>
        <v/>
      </c>
      <c r="B8591" s="444" t="str">
        <f t="shared" si="1562"/>
        <v/>
      </c>
      <c r="C8591" s="195"/>
      <c r="D8591" s="195"/>
      <c r="E8591" s="252">
        <f t="shared" si="1563"/>
        <v>0</v>
      </c>
      <c r="F8591" s="230">
        <f t="shared" si="1564"/>
        <v>0</v>
      </c>
      <c r="G8591" s="232"/>
      <c r="I8591" s="283"/>
    </row>
    <row r="8592" spans="1:9">
      <c r="A8592" s="263" t="str">
        <f t="shared" si="1561"/>
        <v/>
      </c>
      <c r="B8592" s="444" t="str">
        <f t="shared" si="1562"/>
        <v/>
      </c>
      <c r="C8592" s="195"/>
      <c r="D8592" s="195"/>
      <c r="E8592" s="252">
        <f t="shared" si="1563"/>
        <v>0</v>
      </c>
      <c r="F8592" s="230">
        <f t="shared" si="1564"/>
        <v>0</v>
      </c>
      <c r="G8592" s="232"/>
      <c r="I8592" s="283"/>
    </row>
    <row r="8593" spans="1:16">
      <c r="A8593" s="263" t="str">
        <f t="shared" si="1561"/>
        <v/>
      </c>
      <c r="B8593" s="444" t="str">
        <f t="shared" si="1562"/>
        <v/>
      </c>
      <c r="C8593" s="195"/>
      <c r="D8593" s="195"/>
      <c r="E8593" s="252">
        <f t="shared" si="1563"/>
        <v>0</v>
      </c>
      <c r="F8593" s="230">
        <f t="shared" si="1564"/>
        <v>0</v>
      </c>
      <c r="G8593" s="232"/>
      <c r="I8593" s="283"/>
    </row>
    <row r="8594" spans="1:16">
      <c r="A8594" s="263" t="str">
        <f t="shared" si="1561"/>
        <v/>
      </c>
      <c r="B8594" s="444" t="str">
        <f t="shared" si="1562"/>
        <v/>
      </c>
      <c r="C8594" s="195"/>
      <c r="D8594" s="195"/>
      <c r="E8594" s="252">
        <f t="shared" si="1563"/>
        <v>0</v>
      </c>
      <c r="F8594" s="230">
        <f t="shared" si="1564"/>
        <v>0</v>
      </c>
      <c r="G8594" s="232"/>
      <c r="I8594" s="283"/>
    </row>
    <row r="8595" spans="1:16">
      <c r="A8595" s="263" t="str">
        <f t="shared" si="1561"/>
        <v/>
      </c>
      <c r="B8595" s="444" t="str">
        <f t="shared" si="1562"/>
        <v/>
      </c>
      <c r="C8595" s="195"/>
      <c r="D8595" s="195"/>
      <c r="E8595" s="252">
        <f t="shared" si="1563"/>
        <v>0</v>
      </c>
      <c r="F8595" s="230">
        <f t="shared" si="1564"/>
        <v>0</v>
      </c>
      <c r="G8595" s="232"/>
      <c r="I8595" s="283"/>
    </row>
    <row r="8596" spans="1:16">
      <c r="A8596" s="263" t="str">
        <f t="shared" si="1561"/>
        <v/>
      </c>
      <c r="B8596" s="444" t="str">
        <f t="shared" si="1562"/>
        <v/>
      </c>
      <c r="C8596" s="195"/>
      <c r="D8596" s="195"/>
      <c r="E8596" s="252">
        <f t="shared" si="1563"/>
        <v>0</v>
      </c>
      <c r="F8596" s="230">
        <f t="shared" si="1564"/>
        <v>0</v>
      </c>
      <c r="G8596" s="232"/>
      <c r="I8596" s="283"/>
    </row>
    <row r="8597" spans="1:16">
      <c r="A8597" s="263" t="str">
        <f t="shared" si="1561"/>
        <v/>
      </c>
      <c r="B8597" s="444" t="str">
        <f t="shared" si="1562"/>
        <v/>
      </c>
      <c r="C8597" s="195"/>
      <c r="D8597" s="195"/>
      <c r="E8597" s="252">
        <f t="shared" si="1563"/>
        <v>0</v>
      </c>
      <c r="F8597" s="230">
        <f t="shared" si="1564"/>
        <v>0</v>
      </c>
      <c r="G8597" s="232"/>
      <c r="I8597" s="283"/>
    </row>
    <row r="8598" spans="1:16">
      <c r="A8598" s="263" t="str">
        <f t="shared" si="1561"/>
        <v/>
      </c>
      <c r="B8598" s="444" t="str">
        <f t="shared" si="1562"/>
        <v/>
      </c>
      <c r="C8598" s="195"/>
      <c r="D8598" s="195"/>
      <c r="E8598" s="252">
        <f t="shared" si="1563"/>
        <v>0</v>
      </c>
      <c r="F8598" s="230">
        <f t="shared" si="1564"/>
        <v>0</v>
      </c>
      <c r="G8598" s="233"/>
      <c r="I8598" s="283"/>
    </row>
    <row r="8599" spans="1:16" ht="31.5" customHeight="1" thickBot="1">
      <c r="A8599" s="234"/>
      <c r="B8599" s="456"/>
      <c r="C8599" s="235"/>
      <c r="D8599" s="237"/>
      <c r="E8599" s="237"/>
      <c r="F8599" s="238" t="s">
        <v>83</v>
      </c>
      <c r="G8599" s="262">
        <f>ROUND(SUM(F8587:F8598),0)</f>
        <v>0</v>
      </c>
      <c r="I8599" s="326"/>
    </row>
    <row r="8600" spans="1:16" ht="13.5" thickTop="1">
      <c r="A8600" s="186" t="s">
        <v>76</v>
      </c>
      <c r="B8600" s="446"/>
      <c r="C8600" s="241"/>
      <c r="D8600" s="243"/>
      <c r="E8600" s="243"/>
      <c r="F8600" s="242"/>
      <c r="G8600" s="244"/>
      <c r="I8600" s="326"/>
    </row>
    <row r="8601" spans="1:16">
      <c r="A8601" s="245" t="s">
        <v>57</v>
      </c>
      <c r="B8601" s="455"/>
      <c r="C8601" s="246"/>
      <c r="D8601" s="317"/>
      <c r="E8601" s="248" t="s">
        <v>77</v>
      </c>
      <c r="F8601" s="249" t="s">
        <v>78</v>
      </c>
      <c r="G8601" s="264" t="s">
        <v>77</v>
      </c>
      <c r="H8601" s="220"/>
      <c r="I8601" s="325"/>
    </row>
    <row r="8602" spans="1:16">
      <c r="A8602" s="185" t="s">
        <v>87</v>
      </c>
      <c r="B8602" s="453"/>
      <c r="C8602" s="265"/>
      <c r="D8602" s="318"/>
      <c r="E8602" s="229">
        <f>ROUND(SUM(G8561,G8576,G8584,G8599),2)</f>
        <v>0</v>
      </c>
      <c r="F8602" s="266">
        <f>A</f>
        <v>0</v>
      </c>
      <c r="G8602" s="267">
        <f>E8602*F8602</f>
        <v>0</v>
      </c>
      <c r="I8602" s="326"/>
    </row>
    <row r="8603" spans="1:16">
      <c r="A8603" s="185" t="s">
        <v>85</v>
      </c>
      <c r="B8603" s="453"/>
      <c r="C8603" s="265"/>
      <c r="D8603" s="318"/>
      <c r="E8603" s="229">
        <f>SUM(G8561,G8576,G8584,G8599)</f>
        <v>0</v>
      </c>
      <c r="F8603" s="266">
        <f>I</f>
        <v>0</v>
      </c>
      <c r="G8603" s="267">
        <f>E8603*F8603</f>
        <v>0</v>
      </c>
      <c r="I8603" s="326"/>
    </row>
    <row r="8604" spans="1:16">
      <c r="A8604" s="185" t="s">
        <v>86</v>
      </c>
      <c r="B8604" s="453"/>
      <c r="C8604" s="265"/>
      <c r="D8604" s="318"/>
      <c r="E8604" s="229">
        <f>SUM(G8561,G8576,G8584,G8599)</f>
        <v>0</v>
      </c>
      <c r="F8604" s="266">
        <f>U</f>
        <v>0</v>
      </c>
      <c r="G8604" s="267">
        <f>E8604*F8604</f>
        <v>0</v>
      </c>
      <c r="I8604" s="326"/>
    </row>
    <row r="8605" spans="1:16" ht="33" customHeight="1" thickBot="1">
      <c r="A8605" s="234"/>
      <c r="B8605" s="456"/>
      <c r="C8605" s="235"/>
      <c r="D8605" s="237"/>
      <c r="E8605" s="237"/>
      <c r="F8605" s="268" t="s">
        <v>84</v>
      </c>
      <c r="G8605" s="262">
        <f>SUM(G8602:G8604)</f>
        <v>0</v>
      </c>
      <c r="I8605" s="326"/>
      <c r="J8605" s="295"/>
      <c r="K8605" s="296"/>
      <c r="L8605" s="296"/>
      <c r="M8605" s="296"/>
      <c r="N8605" s="296"/>
      <c r="O8605" s="296"/>
    </row>
    <row r="8606" spans="1:16" s="211" customFormat="1" ht="14" thickTop="1" thickBot="1">
      <c r="A8606" s="269"/>
      <c r="B8606" s="443"/>
      <c r="C8606" s="270"/>
      <c r="D8606" s="319"/>
      <c r="E8606" s="271" t="s">
        <v>89</v>
      </c>
      <c r="F8606" s="272"/>
      <c r="G8606" s="273">
        <f>ROUND(SUM(G8561,G8576,G8584,G8599,G8605),0)</f>
        <v>0</v>
      </c>
      <c r="I8606" s="327"/>
      <c r="J8606" s="212">
        <f>B8545</f>
        <v>22.5</v>
      </c>
      <c r="K8606" s="274">
        <f>E8602</f>
        <v>0</v>
      </c>
      <c r="L8606" s="294">
        <f>G8602</f>
        <v>0</v>
      </c>
      <c r="M8606" s="294">
        <f>G8603</f>
        <v>0</v>
      </c>
      <c r="N8606" s="294">
        <f>G8604</f>
        <v>0</v>
      </c>
      <c r="O8606" s="299">
        <f>SUM(K8606:N8606)</f>
        <v>0</v>
      </c>
      <c r="P8606" s="294"/>
    </row>
    <row r="8607" spans="1:16" ht="13.5" thickTop="1">
      <c r="A8607" s="275" t="s">
        <v>97</v>
      </c>
      <c r="B8607" s="438"/>
      <c r="C8607" s="215"/>
      <c r="D8607" s="217"/>
      <c r="E8607" s="217"/>
      <c r="F8607" s="216"/>
      <c r="G8607" s="219"/>
      <c r="I8607" s="326"/>
      <c r="P8607" s="294"/>
    </row>
    <row r="8608" spans="1:16">
      <c r="A8608" s="275"/>
      <c r="B8608" s="452"/>
      <c r="C8608" s="276"/>
      <c r="D8608" s="320"/>
      <c r="E8608" s="217"/>
      <c r="F8608" s="216"/>
      <c r="G8608" s="277">
        <f ca="1">TODAY()</f>
        <v>44839</v>
      </c>
      <c r="I8608" s="326"/>
      <c r="P8608" s="294"/>
    </row>
    <row r="8609" spans="1:16">
      <c r="A8609" s="275"/>
      <c r="B8609" s="438"/>
      <c r="C8609" s="215"/>
      <c r="D8609" s="217"/>
      <c r="E8609" s="217"/>
      <c r="F8609" s="216"/>
      <c r="G8609" s="277"/>
      <c r="I8609" s="477"/>
      <c r="P8609" s="294"/>
    </row>
    <row r="8610" spans="1:16">
      <c r="A8610" s="555"/>
      <c r="B8610" s="438"/>
      <c r="C8610" s="215"/>
      <c r="D8610" s="217"/>
      <c r="E8610" s="217"/>
      <c r="F8610" s="216"/>
      <c r="G8610" s="556"/>
      <c r="I8610" s="477"/>
      <c r="P8610" s="294"/>
    </row>
    <row r="8611" spans="1:16">
      <c r="A8611" s="196" t="s">
        <v>109</v>
      </c>
      <c r="B8611" s="458"/>
      <c r="C8611" s="196"/>
      <c r="D8611" s="198"/>
      <c r="E8611" s="198"/>
      <c r="F8611" s="197"/>
      <c r="G8611" s="197"/>
      <c r="I8611" s="477"/>
      <c r="P8611" s="294"/>
    </row>
    <row r="8612" spans="1:16">
      <c r="A8612" s="196" t="str">
        <f>CONCATENATE('Prestaciones y AIU'!A8651," ANALISIS DE PRECIOS UNITARIOS")</f>
        <v xml:space="preserve"> ANALISIS DE PRECIOS UNITARIOS</v>
      </c>
      <c r="B8612" s="458"/>
      <c r="C8612" s="196"/>
      <c r="D8612" s="198"/>
      <c r="E8612" s="198"/>
      <c r="F8612" s="197"/>
      <c r="G8612" s="197"/>
      <c r="I8612" s="477"/>
      <c r="P8612" s="294"/>
    </row>
    <row r="8613" spans="1:16" ht="13.5" thickBot="1">
      <c r="A8613" s="196" t="str">
        <f>Objeto_LIC</f>
        <v>OPTIMIZACION DEL SISTEMA DE ABASTECIMIENTO (ADUCCION, PRETRATAMIENTO Y CONDUCCION) DEL MUNICPIO DE TAME, DEPARTAMENTO DE ARAUCA</v>
      </c>
      <c r="B8613" s="458"/>
      <c r="C8613" s="196"/>
      <c r="D8613" s="198"/>
      <c r="E8613" s="198"/>
      <c r="F8613" s="197"/>
      <c r="G8613" s="197"/>
      <c r="I8613" s="477"/>
      <c r="P8613" s="294"/>
    </row>
    <row r="8614" spans="1:16" s="211" customFormat="1" ht="13.5" thickTop="1">
      <c r="A8614" s="206"/>
      <c r="B8614" s="457"/>
      <c r="C8614" s="207"/>
      <c r="D8614" s="209"/>
      <c r="E8614" s="209"/>
      <c r="F8614" s="208"/>
      <c r="G8614" s="210" t="s">
        <v>110</v>
      </c>
      <c r="I8614" s="323"/>
      <c r="J8614" s="212"/>
      <c r="O8614" s="297"/>
    </row>
    <row r="8615" spans="1:16">
      <c r="A8615" s="213" t="s">
        <v>62</v>
      </c>
      <c r="B8615" s="750">
        <f>Proponente</f>
        <v>0</v>
      </c>
      <c r="C8615" s="750"/>
      <c r="D8615" s="750"/>
      <c r="E8615" s="750"/>
      <c r="F8615" s="750"/>
      <c r="G8615" s="751"/>
    </row>
    <row r="8616" spans="1:16" ht="26.25" customHeight="1">
      <c r="A8616" s="213" t="s">
        <v>63</v>
      </c>
      <c r="B8616" s="470">
        <v>22.6</v>
      </c>
      <c r="C8616" s="750" t="e">
        <f>VLOOKUP(B8616,Presupuesto!$A$4:$B$106,2,FALSE)</f>
        <v>#N/A</v>
      </c>
      <c r="D8616" s="750"/>
      <c r="E8616" s="750"/>
      <c r="F8616" s="750"/>
      <c r="G8616" s="751"/>
    </row>
    <row r="8617" spans="1:16">
      <c r="A8617" s="214"/>
      <c r="B8617" s="438"/>
      <c r="C8617" s="215"/>
      <c r="D8617" s="217"/>
      <c r="E8617" s="217"/>
      <c r="F8617" s="218" t="s">
        <v>88</v>
      </c>
      <c r="G8617" s="750" t="str">
        <f ca="1">LOOKUP('U-P1'!B8616,Presupuesto!$1:$1048576,Presupuesto!$C$1:$C$105)</f>
        <v>ML</v>
      </c>
      <c r="H8617" s="750"/>
      <c r="I8617" s="750"/>
      <c r="J8617" s="750"/>
      <c r="K8617" s="751"/>
    </row>
    <row r="8618" spans="1:16" ht="13.5" thickBot="1">
      <c r="A8618" s="213" t="s">
        <v>64</v>
      </c>
      <c r="B8618" s="438"/>
      <c r="C8618" s="215"/>
      <c r="D8618" s="217"/>
      <c r="E8618" s="217"/>
      <c r="F8618" s="216"/>
      <c r="G8618" s="219"/>
      <c r="I8618" s="324"/>
      <c r="J8618" s="295"/>
      <c r="K8618" s="296"/>
      <c r="L8618" s="296"/>
      <c r="M8618" s="296"/>
      <c r="N8618" s="296"/>
      <c r="O8618" s="296"/>
    </row>
    <row r="8619" spans="1:16" s="220" customFormat="1" ht="13.5" thickTop="1">
      <c r="A8619" s="221" t="s">
        <v>57</v>
      </c>
      <c r="B8619" s="447" t="s">
        <v>65</v>
      </c>
      <c r="C8619" s="222" t="s">
        <v>66</v>
      </c>
      <c r="D8619" s="223" t="s">
        <v>74</v>
      </c>
      <c r="E8619" s="224" t="s">
        <v>100</v>
      </c>
      <c r="F8619" s="224" t="s">
        <v>79</v>
      </c>
      <c r="G8619" s="225" t="s">
        <v>70</v>
      </c>
      <c r="I8619" s="325"/>
      <c r="J8619" s="226"/>
      <c r="O8619" s="296"/>
    </row>
    <row r="8620" spans="1:16">
      <c r="A8620" s="227" t="str">
        <f t="shared" ref="A8620:A8631" si="1565">IF(I8620=0,"-",VLOOKUP(I8620,EQUIPOS,2,FALSE))</f>
        <v>-</v>
      </c>
      <c r="B8620" s="228"/>
      <c r="C8620" s="228"/>
      <c r="D8620" s="194"/>
      <c r="E8620" s="229">
        <f t="shared" ref="E8620:E8631" si="1566">IF(I8620=0,0,VLOOKUP(I8620,EQUIPOS,4,FALSE))</f>
        <v>0</v>
      </c>
      <c r="F8620" s="230">
        <f t="shared" ref="F8620:F8631" si="1567">IF(D8620=0,0,E8620/D8620)</f>
        <v>0</v>
      </c>
      <c r="G8620" s="231"/>
      <c r="I8620" s="283"/>
    </row>
    <row r="8621" spans="1:16">
      <c r="A8621" s="227" t="str">
        <f t="shared" si="1565"/>
        <v>-</v>
      </c>
      <c r="B8621" s="228"/>
      <c r="C8621" s="228"/>
      <c r="D8621" s="194"/>
      <c r="E8621" s="229">
        <f t="shared" si="1566"/>
        <v>0</v>
      </c>
      <c r="F8621" s="230">
        <f t="shared" si="1567"/>
        <v>0</v>
      </c>
      <c r="G8621" s="232"/>
      <c r="I8621" s="283"/>
    </row>
    <row r="8622" spans="1:16">
      <c r="A8622" s="227" t="str">
        <f t="shared" si="1565"/>
        <v>-</v>
      </c>
      <c r="B8622" s="228"/>
      <c r="C8622" s="228"/>
      <c r="D8622" s="194"/>
      <c r="E8622" s="229">
        <f t="shared" si="1566"/>
        <v>0</v>
      </c>
      <c r="F8622" s="230">
        <f t="shared" si="1567"/>
        <v>0</v>
      </c>
      <c r="G8622" s="232"/>
      <c r="I8622" s="283"/>
    </row>
    <row r="8623" spans="1:16">
      <c r="A8623" s="227" t="str">
        <f t="shared" si="1565"/>
        <v>-</v>
      </c>
      <c r="B8623" s="228"/>
      <c r="C8623" s="228"/>
      <c r="D8623" s="194"/>
      <c r="E8623" s="229">
        <f t="shared" si="1566"/>
        <v>0</v>
      </c>
      <c r="F8623" s="230">
        <f t="shared" si="1567"/>
        <v>0</v>
      </c>
      <c r="G8623" s="232"/>
      <c r="I8623" s="283"/>
    </row>
    <row r="8624" spans="1:16">
      <c r="A8624" s="227" t="str">
        <f t="shared" si="1565"/>
        <v>-</v>
      </c>
      <c r="B8624" s="228"/>
      <c r="C8624" s="228"/>
      <c r="D8624" s="194"/>
      <c r="E8624" s="229">
        <f t="shared" si="1566"/>
        <v>0</v>
      </c>
      <c r="F8624" s="230">
        <f t="shared" si="1567"/>
        <v>0</v>
      </c>
      <c r="G8624" s="232"/>
      <c r="I8624" s="283"/>
    </row>
    <row r="8625" spans="1:15">
      <c r="A8625" s="227" t="str">
        <f t="shared" si="1565"/>
        <v>-</v>
      </c>
      <c r="B8625" s="228"/>
      <c r="C8625" s="228"/>
      <c r="D8625" s="194"/>
      <c r="E8625" s="229">
        <f t="shared" si="1566"/>
        <v>0</v>
      </c>
      <c r="F8625" s="230">
        <f t="shared" si="1567"/>
        <v>0</v>
      </c>
      <c r="G8625" s="232"/>
      <c r="I8625" s="283"/>
    </row>
    <row r="8626" spans="1:15">
      <c r="A8626" s="227" t="str">
        <f t="shared" si="1565"/>
        <v>-</v>
      </c>
      <c r="B8626" s="228"/>
      <c r="C8626" s="228"/>
      <c r="D8626" s="194"/>
      <c r="E8626" s="229">
        <f t="shared" si="1566"/>
        <v>0</v>
      </c>
      <c r="F8626" s="230">
        <f t="shared" si="1567"/>
        <v>0</v>
      </c>
      <c r="G8626" s="232"/>
      <c r="I8626" s="283"/>
    </row>
    <row r="8627" spans="1:15">
      <c r="A8627" s="227" t="str">
        <f t="shared" si="1565"/>
        <v>-</v>
      </c>
      <c r="B8627" s="228"/>
      <c r="C8627" s="228"/>
      <c r="D8627" s="194"/>
      <c r="E8627" s="229">
        <f t="shared" si="1566"/>
        <v>0</v>
      </c>
      <c r="F8627" s="230">
        <f t="shared" si="1567"/>
        <v>0</v>
      </c>
      <c r="G8627" s="232"/>
      <c r="I8627" s="283"/>
    </row>
    <row r="8628" spans="1:15">
      <c r="A8628" s="227" t="str">
        <f t="shared" si="1565"/>
        <v>-</v>
      </c>
      <c r="B8628" s="228"/>
      <c r="C8628" s="228"/>
      <c r="D8628" s="194"/>
      <c r="E8628" s="229">
        <f t="shared" si="1566"/>
        <v>0</v>
      </c>
      <c r="F8628" s="230">
        <f t="shared" si="1567"/>
        <v>0</v>
      </c>
      <c r="G8628" s="232"/>
      <c r="I8628" s="283"/>
    </row>
    <row r="8629" spans="1:15">
      <c r="A8629" s="227" t="str">
        <f t="shared" si="1565"/>
        <v>-</v>
      </c>
      <c r="B8629" s="228"/>
      <c r="C8629" s="228"/>
      <c r="D8629" s="194"/>
      <c r="E8629" s="229">
        <f t="shared" si="1566"/>
        <v>0</v>
      </c>
      <c r="F8629" s="230">
        <f t="shared" si="1567"/>
        <v>0</v>
      </c>
      <c r="G8629" s="232"/>
      <c r="I8629" s="283"/>
    </row>
    <row r="8630" spans="1:15">
      <c r="A8630" s="227" t="str">
        <f t="shared" si="1565"/>
        <v>-</v>
      </c>
      <c r="B8630" s="228"/>
      <c r="C8630" s="228"/>
      <c r="D8630" s="194"/>
      <c r="E8630" s="229">
        <f t="shared" si="1566"/>
        <v>0</v>
      </c>
      <c r="F8630" s="230">
        <f t="shared" si="1567"/>
        <v>0</v>
      </c>
      <c r="G8630" s="232"/>
      <c r="I8630" s="283"/>
    </row>
    <row r="8631" spans="1:15">
      <c r="A8631" s="227" t="str">
        <f t="shared" si="1565"/>
        <v>-</v>
      </c>
      <c r="B8631" s="228"/>
      <c r="C8631" s="228"/>
      <c r="D8631" s="194"/>
      <c r="E8631" s="229">
        <f t="shared" si="1566"/>
        <v>0</v>
      </c>
      <c r="F8631" s="230">
        <f t="shared" si="1567"/>
        <v>0</v>
      </c>
      <c r="G8631" s="232"/>
      <c r="I8631" s="283"/>
    </row>
    <row r="8632" spans="1:15" ht="13.5" thickBot="1">
      <c r="A8632" s="234"/>
      <c r="B8632" s="456"/>
      <c r="C8632" s="235"/>
      <c r="D8632" s="237"/>
      <c r="E8632" s="237"/>
      <c r="F8632" s="238" t="s">
        <v>80</v>
      </c>
      <c r="G8632" s="239">
        <f>SUM(F8620:F8631)</f>
        <v>0</v>
      </c>
      <c r="I8632" s="326"/>
    </row>
    <row r="8633" spans="1:15" ht="13.5" thickTop="1">
      <c r="A8633" s="240" t="s">
        <v>67</v>
      </c>
      <c r="B8633" s="446"/>
      <c r="C8633" s="241"/>
      <c r="D8633" s="243"/>
      <c r="E8633" s="243"/>
      <c r="F8633" s="242"/>
      <c r="G8633" s="244"/>
      <c r="I8633" s="326"/>
    </row>
    <row r="8634" spans="1:15" s="220" customFormat="1" ht="26">
      <c r="A8634" s="245" t="s">
        <v>57</v>
      </c>
      <c r="B8634" s="455"/>
      <c r="C8634" s="247" t="s">
        <v>58</v>
      </c>
      <c r="D8634" s="316" t="s">
        <v>68</v>
      </c>
      <c r="E8634" s="248" t="s">
        <v>69</v>
      </c>
      <c r="F8634" s="249" t="s">
        <v>79</v>
      </c>
      <c r="G8634" s="250" t="s">
        <v>70</v>
      </c>
      <c r="I8634" s="325"/>
      <c r="J8634" s="226"/>
      <c r="O8634" s="296"/>
    </row>
    <row r="8635" spans="1:15">
      <c r="A8635" s="748" t="str">
        <f t="shared" ref="A8635:A8646" si="1568">IF(I8635=0,"",VLOOKUP(I8635,MATERIALES,2,FALSE))</f>
        <v/>
      </c>
      <c r="B8635" s="749"/>
      <c r="C8635" s="251" t="str">
        <f t="shared" ref="C8635:C8643" si="1569">IF(I8635=0,"",VLOOKUP(I8635,MATERIALES,3,FALSE))</f>
        <v/>
      </c>
      <c r="D8635" s="194"/>
      <c r="E8635" s="252">
        <f t="shared" ref="E8635:E8646" si="1570">IF(I8635=0,0,VLOOKUP(I8635,MATERIALES,4,FALSE))</f>
        <v>0</v>
      </c>
      <c r="F8635" s="230">
        <f>D8635*E8635</f>
        <v>0</v>
      </c>
      <c r="G8635" s="231"/>
      <c r="I8635" s="283"/>
    </row>
    <row r="8636" spans="1:15">
      <c r="A8636" s="748" t="str">
        <f t="shared" si="1568"/>
        <v/>
      </c>
      <c r="B8636" s="749"/>
      <c r="C8636" s="251" t="str">
        <f t="shared" si="1569"/>
        <v/>
      </c>
      <c r="D8636" s="194"/>
      <c r="E8636" s="252">
        <f t="shared" si="1570"/>
        <v>0</v>
      </c>
      <c r="F8636" s="230">
        <f t="shared" ref="F8636:F8646" si="1571">D8636*E8636</f>
        <v>0</v>
      </c>
      <c r="G8636" s="232"/>
      <c r="I8636" s="283"/>
    </row>
    <row r="8637" spans="1:15">
      <c r="A8637" s="748" t="str">
        <f t="shared" si="1568"/>
        <v/>
      </c>
      <c r="B8637" s="749"/>
      <c r="C8637" s="251" t="str">
        <f t="shared" si="1569"/>
        <v/>
      </c>
      <c r="D8637" s="194"/>
      <c r="E8637" s="252">
        <f t="shared" si="1570"/>
        <v>0</v>
      </c>
      <c r="F8637" s="230">
        <f t="shared" si="1571"/>
        <v>0</v>
      </c>
      <c r="G8637" s="232"/>
      <c r="I8637" s="283"/>
    </row>
    <row r="8638" spans="1:15">
      <c r="A8638" s="748" t="str">
        <f t="shared" si="1568"/>
        <v/>
      </c>
      <c r="B8638" s="749"/>
      <c r="C8638" s="251" t="str">
        <f t="shared" si="1569"/>
        <v/>
      </c>
      <c r="D8638" s="194"/>
      <c r="E8638" s="252">
        <f t="shared" si="1570"/>
        <v>0</v>
      </c>
      <c r="F8638" s="230">
        <f t="shared" si="1571"/>
        <v>0</v>
      </c>
      <c r="G8638" s="232"/>
      <c r="I8638" s="283"/>
    </row>
    <row r="8639" spans="1:15">
      <c r="A8639" s="748" t="str">
        <f t="shared" si="1568"/>
        <v/>
      </c>
      <c r="B8639" s="749"/>
      <c r="C8639" s="251" t="str">
        <f t="shared" si="1569"/>
        <v/>
      </c>
      <c r="D8639" s="194"/>
      <c r="E8639" s="252">
        <f t="shared" si="1570"/>
        <v>0</v>
      </c>
      <c r="F8639" s="230">
        <f t="shared" si="1571"/>
        <v>0</v>
      </c>
      <c r="G8639" s="232"/>
      <c r="I8639" s="283"/>
    </row>
    <row r="8640" spans="1:15">
      <c r="A8640" s="748" t="str">
        <f t="shared" si="1568"/>
        <v/>
      </c>
      <c r="B8640" s="749"/>
      <c r="C8640" s="251" t="str">
        <f t="shared" si="1569"/>
        <v/>
      </c>
      <c r="D8640" s="194"/>
      <c r="E8640" s="252">
        <f t="shared" si="1570"/>
        <v>0</v>
      </c>
      <c r="F8640" s="230">
        <f t="shared" si="1571"/>
        <v>0</v>
      </c>
      <c r="G8640" s="232"/>
      <c r="I8640" s="283"/>
    </row>
    <row r="8641" spans="1:9">
      <c r="A8641" s="748" t="str">
        <f t="shared" si="1568"/>
        <v/>
      </c>
      <c r="B8641" s="749"/>
      <c r="C8641" s="251" t="str">
        <f t="shared" si="1569"/>
        <v/>
      </c>
      <c r="D8641" s="194"/>
      <c r="E8641" s="252">
        <f t="shared" si="1570"/>
        <v>0</v>
      </c>
      <c r="F8641" s="230">
        <f t="shared" si="1571"/>
        <v>0</v>
      </c>
      <c r="G8641" s="232"/>
      <c r="I8641" s="283"/>
    </row>
    <row r="8642" spans="1:9">
      <c r="A8642" s="748" t="str">
        <f t="shared" si="1568"/>
        <v/>
      </c>
      <c r="B8642" s="749"/>
      <c r="C8642" s="251" t="str">
        <f t="shared" si="1569"/>
        <v/>
      </c>
      <c r="D8642" s="194"/>
      <c r="E8642" s="252">
        <f t="shared" si="1570"/>
        <v>0</v>
      </c>
      <c r="F8642" s="230">
        <f t="shared" si="1571"/>
        <v>0</v>
      </c>
      <c r="G8642" s="253"/>
      <c r="I8642" s="283"/>
    </row>
    <row r="8643" spans="1:9">
      <c r="A8643" s="748" t="str">
        <f t="shared" si="1568"/>
        <v/>
      </c>
      <c r="B8643" s="749"/>
      <c r="C8643" s="251" t="str">
        <f t="shared" si="1569"/>
        <v/>
      </c>
      <c r="D8643" s="194"/>
      <c r="E8643" s="252">
        <f t="shared" si="1570"/>
        <v>0</v>
      </c>
      <c r="F8643" s="230">
        <f t="shared" si="1571"/>
        <v>0</v>
      </c>
      <c r="G8643" s="232"/>
      <c r="I8643" s="283"/>
    </row>
    <row r="8644" spans="1:9">
      <c r="A8644" s="748" t="str">
        <f t="shared" si="1568"/>
        <v/>
      </c>
      <c r="B8644" s="749"/>
      <c r="C8644" s="251"/>
      <c r="D8644" s="194"/>
      <c r="E8644" s="252">
        <f t="shared" si="1570"/>
        <v>0</v>
      </c>
      <c r="F8644" s="230">
        <f t="shared" si="1571"/>
        <v>0</v>
      </c>
      <c r="G8644" s="232"/>
      <c r="I8644" s="283"/>
    </row>
    <row r="8645" spans="1:9">
      <c r="A8645" s="748" t="str">
        <f t="shared" si="1568"/>
        <v/>
      </c>
      <c r="B8645" s="749"/>
      <c r="C8645" s="251"/>
      <c r="D8645" s="194"/>
      <c r="E8645" s="252">
        <f t="shared" si="1570"/>
        <v>0</v>
      </c>
      <c r="F8645" s="230">
        <f t="shared" si="1571"/>
        <v>0</v>
      </c>
      <c r="G8645" s="232"/>
      <c r="I8645" s="283"/>
    </row>
    <row r="8646" spans="1:9">
      <c r="A8646" s="748" t="str">
        <f t="shared" si="1568"/>
        <v/>
      </c>
      <c r="B8646" s="749"/>
      <c r="C8646" s="251" t="str">
        <f t="shared" ref="C8646" si="1572">IF(I8646=0,"",VLOOKUP(I8646,MATERIALES,3,FALSE))</f>
        <v/>
      </c>
      <c r="D8646" s="194"/>
      <c r="E8646" s="252">
        <f t="shared" si="1570"/>
        <v>0</v>
      </c>
      <c r="F8646" s="230">
        <f t="shared" si="1571"/>
        <v>0</v>
      </c>
      <c r="G8646" s="233"/>
      <c r="I8646" s="283"/>
    </row>
    <row r="8647" spans="1:9" ht="26.25" customHeight="1" thickBot="1">
      <c r="A8647" s="214"/>
      <c r="B8647" s="438"/>
      <c r="C8647" s="215"/>
      <c r="D8647" s="217"/>
      <c r="E8647" s="254"/>
      <c r="F8647" s="255" t="s">
        <v>81</v>
      </c>
      <c r="G8647" s="253">
        <f>SUM(F8635:F8646)</f>
        <v>0</v>
      </c>
      <c r="I8647" s="326"/>
    </row>
    <row r="8648" spans="1:9" ht="14" thickTop="1" thickBot="1">
      <c r="A8648" s="256" t="s">
        <v>72</v>
      </c>
      <c r="B8648" s="445"/>
      <c r="C8648" s="257"/>
      <c r="D8648" s="259"/>
      <c r="E8648" s="259"/>
      <c r="F8648" s="258"/>
      <c r="G8648" s="260"/>
      <c r="I8648" s="326"/>
    </row>
    <row r="8649" spans="1:9" ht="13.5" thickTop="1">
      <c r="A8649" s="245" t="s">
        <v>57</v>
      </c>
      <c r="B8649" s="455"/>
      <c r="C8649" s="248" t="s">
        <v>71</v>
      </c>
      <c r="D8649" s="316" t="s">
        <v>75</v>
      </c>
      <c r="E8649" s="248" t="s">
        <v>98</v>
      </c>
      <c r="F8649" s="249" t="s">
        <v>79</v>
      </c>
      <c r="G8649" s="250" t="s">
        <v>70</v>
      </c>
      <c r="I8649" s="326"/>
    </row>
    <row r="8650" spans="1:9">
      <c r="A8650" s="748" t="str">
        <f>IF(I8650=0,"",VLOOKUP(I8650,EQUIPOS,2,FALSE))</f>
        <v/>
      </c>
      <c r="B8650" s="749"/>
      <c r="C8650" s="195"/>
      <c r="D8650" s="194"/>
      <c r="E8650" s="252">
        <f>IF(I8650=0,0,VLOOKUP(I8650,EQUIPOS,4,FALSE))</f>
        <v>0</v>
      </c>
      <c r="F8650" s="230">
        <f>C8650*D8650*E8650</f>
        <v>0</v>
      </c>
      <c r="G8650" s="231"/>
      <c r="I8650" s="283"/>
    </row>
    <row r="8651" spans="1:9">
      <c r="A8651" s="748" t="str">
        <f>IF(I8651=0,"",VLOOKUP(I8651,EQUIPOS,2,FALSE))</f>
        <v/>
      </c>
      <c r="B8651" s="749"/>
      <c r="C8651" s="195"/>
      <c r="D8651" s="194"/>
      <c r="E8651" s="252">
        <f>IF(I8651=0,0,VLOOKUP(I8651,EQUIPOS,4,FALSE))</f>
        <v>0</v>
      </c>
      <c r="F8651" s="230">
        <f t="shared" ref="F8651:F8654" si="1573">C8651*D8651*E8651</f>
        <v>0</v>
      </c>
      <c r="G8651" s="232"/>
      <c r="I8651" s="283"/>
    </row>
    <row r="8652" spans="1:9">
      <c r="A8652" s="748" t="str">
        <f>IF(I8652=0,"",VLOOKUP(I8652,EQUIPOS,2,FALSE))</f>
        <v/>
      </c>
      <c r="B8652" s="749"/>
      <c r="C8652" s="195"/>
      <c r="D8652" s="194"/>
      <c r="E8652" s="252">
        <f>IF(I8652=0,0,VLOOKUP(I8652,EQUIPOS,4,FALSE))</f>
        <v>0</v>
      </c>
      <c r="F8652" s="230">
        <f t="shared" si="1573"/>
        <v>0</v>
      </c>
      <c r="G8652" s="232"/>
      <c r="I8652" s="283"/>
    </row>
    <row r="8653" spans="1:9">
      <c r="A8653" s="748" t="str">
        <f>IF(I8653=0,"",VLOOKUP(I8653,EQUIPOS,2,FALSE))</f>
        <v/>
      </c>
      <c r="B8653" s="749"/>
      <c r="C8653" s="195"/>
      <c r="D8653" s="194"/>
      <c r="E8653" s="252">
        <f>IF(I8653=0,0,VLOOKUP(I8653,EQUIPOS,4,FALSE))</f>
        <v>0</v>
      </c>
      <c r="F8653" s="230">
        <f t="shared" si="1573"/>
        <v>0</v>
      </c>
      <c r="G8653" s="232"/>
      <c r="I8653" s="283"/>
    </row>
    <row r="8654" spans="1:9">
      <c r="A8654" s="748" t="str">
        <f>IF(I8654=0,"",VLOOKUP(I8654,EQUIPOS,2,FALSE))</f>
        <v/>
      </c>
      <c r="B8654" s="749"/>
      <c r="C8654" s="195"/>
      <c r="D8654" s="194"/>
      <c r="E8654" s="252">
        <f>IF(I8654=0,0,VLOOKUP(I8654,EQUIPOS,4,FALSE))</f>
        <v>0</v>
      </c>
      <c r="F8654" s="230">
        <f t="shared" si="1573"/>
        <v>0</v>
      </c>
      <c r="G8654" s="233"/>
      <c r="I8654" s="283"/>
    </row>
    <row r="8655" spans="1:9" ht="30.75" customHeight="1" thickBot="1">
      <c r="A8655" s="234"/>
      <c r="B8655" s="456"/>
      <c r="C8655" s="235"/>
      <c r="D8655" s="237"/>
      <c r="E8655" s="261"/>
      <c r="F8655" s="238" t="s">
        <v>82</v>
      </c>
      <c r="G8655" s="262">
        <f>SUM(F8650:F8654)</f>
        <v>0</v>
      </c>
      <c r="I8655" s="326"/>
    </row>
    <row r="8656" spans="1:9" ht="13.5" thickTop="1">
      <c r="A8656" s="240" t="s">
        <v>73</v>
      </c>
      <c r="B8656" s="446"/>
      <c r="C8656" s="241"/>
      <c r="D8656" s="243"/>
      <c r="E8656" s="243"/>
      <c r="F8656" s="242"/>
      <c r="G8656" s="244"/>
      <c r="I8656" s="326"/>
    </row>
    <row r="8657" spans="1:9" ht="26">
      <c r="A8657" s="245" t="s">
        <v>57</v>
      </c>
      <c r="B8657" s="454" t="s">
        <v>58</v>
      </c>
      <c r="C8657" s="247" t="s">
        <v>68</v>
      </c>
      <c r="D8657" s="316" t="s">
        <v>74</v>
      </c>
      <c r="E8657" s="248" t="s">
        <v>69</v>
      </c>
      <c r="F8657" s="249" t="s">
        <v>79</v>
      </c>
      <c r="G8657" s="250" t="s">
        <v>70</v>
      </c>
      <c r="H8657" s="220"/>
      <c r="I8657" s="325"/>
    </row>
    <row r="8658" spans="1:9">
      <c r="A8658" s="263" t="str">
        <f t="shared" ref="A8658:A8669" si="1574">IF(I8658=0,"",VLOOKUP(I8658,MANOOBRA,2,FALSE))</f>
        <v/>
      </c>
      <c r="B8658" s="444" t="str">
        <f t="shared" ref="B8658:B8669" si="1575">IF(I8658=0,"",VLOOKUP(I8658,MANOOBRA,3,FALSE))</f>
        <v/>
      </c>
      <c r="C8658" s="195"/>
      <c r="D8658" s="465"/>
      <c r="E8658" s="252">
        <f t="shared" ref="E8658:E8669" si="1576">IF(I8658=0,0,VLOOKUP(I8658,MANOOBRA,4,FALSE))</f>
        <v>0</v>
      </c>
      <c r="F8658" s="230">
        <f>IF(D8658=0,0,C8658*E8658/D8658)</f>
        <v>0</v>
      </c>
      <c r="G8658" s="231"/>
      <c r="I8658" s="283"/>
    </row>
    <row r="8659" spans="1:9">
      <c r="A8659" s="263" t="str">
        <f t="shared" si="1574"/>
        <v/>
      </c>
      <c r="B8659" s="444" t="str">
        <f t="shared" si="1575"/>
        <v/>
      </c>
      <c r="C8659" s="195"/>
      <c r="D8659" s="465"/>
      <c r="E8659" s="252">
        <f t="shared" si="1576"/>
        <v>0</v>
      </c>
      <c r="F8659" s="230">
        <f t="shared" ref="F8659:F8669" si="1577">IF(D8659=0,0,C8659*E8659/D8659)</f>
        <v>0</v>
      </c>
      <c r="G8659" s="232"/>
      <c r="I8659" s="283"/>
    </row>
    <row r="8660" spans="1:9">
      <c r="A8660" s="263" t="str">
        <f t="shared" si="1574"/>
        <v/>
      </c>
      <c r="B8660" s="444" t="str">
        <f t="shared" si="1575"/>
        <v/>
      </c>
      <c r="C8660" s="195"/>
      <c r="D8660" s="309"/>
      <c r="E8660" s="252">
        <f t="shared" si="1576"/>
        <v>0</v>
      </c>
      <c r="F8660" s="230">
        <f t="shared" si="1577"/>
        <v>0</v>
      </c>
      <c r="G8660" s="232"/>
      <c r="I8660" s="283"/>
    </row>
    <row r="8661" spans="1:9">
      <c r="A8661" s="263" t="str">
        <f t="shared" si="1574"/>
        <v/>
      </c>
      <c r="B8661" s="444" t="str">
        <f t="shared" si="1575"/>
        <v/>
      </c>
      <c r="C8661" s="195"/>
      <c r="D8661" s="195"/>
      <c r="E8661" s="252">
        <f t="shared" si="1576"/>
        <v>0</v>
      </c>
      <c r="F8661" s="230">
        <f t="shared" si="1577"/>
        <v>0</v>
      </c>
      <c r="G8661" s="232"/>
      <c r="I8661" s="283"/>
    </row>
    <row r="8662" spans="1:9">
      <c r="A8662" s="263" t="str">
        <f t="shared" si="1574"/>
        <v/>
      </c>
      <c r="B8662" s="444" t="str">
        <f t="shared" si="1575"/>
        <v/>
      </c>
      <c r="C8662" s="195"/>
      <c r="D8662" s="195"/>
      <c r="E8662" s="252">
        <f t="shared" si="1576"/>
        <v>0</v>
      </c>
      <c r="F8662" s="230">
        <f t="shared" si="1577"/>
        <v>0</v>
      </c>
      <c r="G8662" s="232"/>
      <c r="I8662" s="283"/>
    </row>
    <row r="8663" spans="1:9">
      <c r="A8663" s="263" t="str">
        <f t="shared" si="1574"/>
        <v/>
      </c>
      <c r="B8663" s="444" t="str">
        <f t="shared" si="1575"/>
        <v/>
      </c>
      <c r="C8663" s="195"/>
      <c r="D8663" s="195"/>
      <c r="E8663" s="252">
        <f t="shared" si="1576"/>
        <v>0</v>
      </c>
      <c r="F8663" s="230">
        <f t="shared" si="1577"/>
        <v>0</v>
      </c>
      <c r="G8663" s="232"/>
      <c r="I8663" s="283"/>
    </row>
    <row r="8664" spans="1:9">
      <c r="A8664" s="263" t="str">
        <f t="shared" si="1574"/>
        <v/>
      </c>
      <c r="B8664" s="444" t="str">
        <f t="shared" si="1575"/>
        <v/>
      </c>
      <c r="C8664" s="195"/>
      <c r="D8664" s="195"/>
      <c r="E8664" s="252">
        <f t="shared" si="1576"/>
        <v>0</v>
      </c>
      <c r="F8664" s="230">
        <f t="shared" si="1577"/>
        <v>0</v>
      </c>
      <c r="G8664" s="232"/>
      <c r="I8664" s="283"/>
    </row>
    <row r="8665" spans="1:9">
      <c r="A8665" s="263" t="str">
        <f t="shared" si="1574"/>
        <v/>
      </c>
      <c r="B8665" s="444" t="str">
        <f t="shared" si="1575"/>
        <v/>
      </c>
      <c r="C8665" s="195"/>
      <c r="D8665" s="195"/>
      <c r="E8665" s="252">
        <f t="shared" si="1576"/>
        <v>0</v>
      </c>
      <c r="F8665" s="230">
        <f t="shared" si="1577"/>
        <v>0</v>
      </c>
      <c r="G8665" s="232"/>
      <c r="I8665" s="283"/>
    </row>
    <row r="8666" spans="1:9">
      <c r="A8666" s="263" t="str">
        <f t="shared" si="1574"/>
        <v/>
      </c>
      <c r="B8666" s="444" t="str">
        <f t="shared" si="1575"/>
        <v/>
      </c>
      <c r="C8666" s="195"/>
      <c r="D8666" s="195"/>
      <c r="E8666" s="252">
        <f t="shared" si="1576"/>
        <v>0</v>
      </c>
      <c r="F8666" s="230">
        <f t="shared" si="1577"/>
        <v>0</v>
      </c>
      <c r="G8666" s="232"/>
      <c r="I8666" s="283"/>
    </row>
    <row r="8667" spans="1:9">
      <c r="A8667" s="263" t="str">
        <f t="shared" si="1574"/>
        <v/>
      </c>
      <c r="B8667" s="444" t="str">
        <f t="shared" si="1575"/>
        <v/>
      </c>
      <c r="C8667" s="195"/>
      <c r="D8667" s="195"/>
      <c r="E8667" s="252">
        <f t="shared" si="1576"/>
        <v>0</v>
      </c>
      <c r="F8667" s="230">
        <f t="shared" si="1577"/>
        <v>0</v>
      </c>
      <c r="G8667" s="232"/>
      <c r="I8667" s="283"/>
    </row>
    <row r="8668" spans="1:9">
      <c r="A8668" s="263" t="str">
        <f t="shared" si="1574"/>
        <v/>
      </c>
      <c r="B8668" s="444" t="str">
        <f t="shared" si="1575"/>
        <v/>
      </c>
      <c r="C8668" s="195"/>
      <c r="D8668" s="195"/>
      <c r="E8668" s="252">
        <f t="shared" si="1576"/>
        <v>0</v>
      </c>
      <c r="F8668" s="230">
        <f t="shared" si="1577"/>
        <v>0</v>
      </c>
      <c r="G8668" s="232"/>
      <c r="I8668" s="283"/>
    </row>
    <row r="8669" spans="1:9">
      <c r="A8669" s="263" t="str">
        <f t="shared" si="1574"/>
        <v/>
      </c>
      <c r="B8669" s="444" t="str">
        <f t="shared" si="1575"/>
        <v/>
      </c>
      <c r="C8669" s="195"/>
      <c r="D8669" s="195"/>
      <c r="E8669" s="252">
        <f t="shared" si="1576"/>
        <v>0</v>
      </c>
      <c r="F8669" s="230">
        <f t="shared" si="1577"/>
        <v>0</v>
      </c>
      <c r="G8669" s="233"/>
      <c r="I8669" s="283"/>
    </row>
    <row r="8670" spans="1:9" ht="31.5" customHeight="1" thickBot="1">
      <c r="A8670" s="234"/>
      <c r="B8670" s="456"/>
      <c r="C8670" s="235"/>
      <c r="D8670" s="237"/>
      <c r="E8670" s="237"/>
      <c r="F8670" s="238" t="s">
        <v>83</v>
      </c>
      <c r="G8670" s="262">
        <f>SUM(F8658:F8669)</f>
        <v>0</v>
      </c>
      <c r="I8670" s="326"/>
    </row>
    <row r="8671" spans="1:9" ht="13.5" thickTop="1">
      <c r="A8671" s="186" t="s">
        <v>76</v>
      </c>
      <c r="B8671" s="446"/>
      <c r="C8671" s="241"/>
      <c r="D8671" s="243"/>
      <c r="E8671" s="243"/>
      <c r="F8671" s="242"/>
      <c r="G8671" s="244"/>
      <c r="I8671" s="326"/>
    </row>
    <row r="8672" spans="1:9">
      <c r="A8672" s="245" t="s">
        <v>57</v>
      </c>
      <c r="B8672" s="455"/>
      <c r="C8672" s="246"/>
      <c r="D8672" s="317"/>
      <c r="E8672" s="248" t="s">
        <v>77</v>
      </c>
      <c r="F8672" s="249" t="s">
        <v>78</v>
      </c>
      <c r="G8672" s="264" t="s">
        <v>77</v>
      </c>
      <c r="H8672" s="220"/>
      <c r="I8672" s="325"/>
    </row>
    <row r="8673" spans="1:16">
      <c r="A8673" s="185" t="s">
        <v>87</v>
      </c>
      <c r="B8673" s="453"/>
      <c r="C8673" s="265"/>
      <c r="D8673" s="318"/>
      <c r="E8673" s="229">
        <f>SUM(G8632,G8647,G8655,G8670)</f>
        <v>0</v>
      </c>
      <c r="F8673" s="266">
        <f>A</f>
        <v>0</v>
      </c>
      <c r="G8673" s="267">
        <f>E8673*F8673</f>
        <v>0</v>
      </c>
      <c r="I8673" s="326"/>
    </row>
    <row r="8674" spans="1:16">
      <c r="A8674" s="185" t="s">
        <v>85</v>
      </c>
      <c r="B8674" s="453"/>
      <c r="C8674" s="265"/>
      <c r="D8674" s="318"/>
      <c r="E8674" s="229">
        <f>SUM(G8632,G8647,G8655,G8670)</f>
        <v>0</v>
      </c>
      <c r="F8674" s="266">
        <f>I</f>
        <v>0</v>
      </c>
      <c r="G8674" s="267">
        <f>E8674*F8674</f>
        <v>0</v>
      </c>
      <c r="I8674" s="326"/>
    </row>
    <row r="8675" spans="1:16">
      <c r="A8675" s="185" t="s">
        <v>86</v>
      </c>
      <c r="B8675" s="453"/>
      <c r="C8675" s="265"/>
      <c r="D8675" s="318"/>
      <c r="E8675" s="229">
        <f>SUM(G8632,G8647,G8655,G8670)</f>
        <v>0</v>
      </c>
      <c r="F8675" s="266">
        <f>U</f>
        <v>0</v>
      </c>
      <c r="G8675" s="267">
        <f>E8675*F8675</f>
        <v>0</v>
      </c>
      <c r="I8675" s="326"/>
    </row>
    <row r="8676" spans="1:16" ht="33" customHeight="1" thickBot="1">
      <c r="A8676" s="234"/>
      <c r="B8676" s="456"/>
      <c r="C8676" s="235"/>
      <c r="D8676" s="237"/>
      <c r="E8676" s="237"/>
      <c r="F8676" s="268" t="s">
        <v>84</v>
      </c>
      <c r="G8676" s="262">
        <f>SUM(G8673:G8675)</f>
        <v>0</v>
      </c>
      <c r="I8676" s="326"/>
      <c r="J8676" s="295"/>
      <c r="K8676" s="296"/>
      <c r="L8676" s="296"/>
      <c r="M8676" s="296"/>
      <c r="N8676" s="296"/>
      <c r="O8676" s="296"/>
    </row>
    <row r="8677" spans="1:16" s="211" customFormat="1" ht="14" thickTop="1" thickBot="1">
      <c r="A8677" s="269"/>
      <c r="B8677" s="443"/>
      <c r="C8677" s="270"/>
      <c r="D8677" s="319"/>
      <c r="E8677" s="271" t="s">
        <v>89</v>
      </c>
      <c r="F8677" s="272"/>
      <c r="G8677" s="273">
        <f>ROUND(SUM(G8632,G8647,G8655,G8670,G8676),0)</f>
        <v>0</v>
      </c>
      <c r="I8677" s="327"/>
      <c r="J8677" s="212">
        <f>B8616</f>
        <v>22.6</v>
      </c>
      <c r="K8677" s="274">
        <f>E8673</f>
        <v>0</v>
      </c>
      <c r="L8677" s="294">
        <f>G8673</f>
        <v>0</v>
      </c>
      <c r="M8677" s="294">
        <f>G8674</f>
        <v>0</v>
      </c>
      <c r="N8677" s="294">
        <f>G8675</f>
        <v>0</v>
      </c>
      <c r="O8677" s="299">
        <f>SUM(K8677:N8677)</f>
        <v>0</v>
      </c>
      <c r="P8677" s="294"/>
    </row>
    <row r="8678" spans="1:16" ht="13.5" thickTop="1">
      <c r="A8678" s="275" t="s">
        <v>97</v>
      </c>
      <c r="B8678" s="438"/>
      <c r="C8678" s="215"/>
      <c r="D8678" s="217"/>
      <c r="E8678" s="217"/>
      <c r="F8678" s="216"/>
      <c r="G8678" s="219"/>
      <c r="I8678" s="326"/>
      <c r="P8678" s="294"/>
    </row>
    <row r="8679" spans="1:16">
      <c r="A8679" s="275"/>
      <c r="B8679" s="452"/>
      <c r="C8679" s="276"/>
      <c r="D8679" s="320"/>
      <c r="E8679" s="217"/>
      <c r="F8679" s="216"/>
      <c r="G8679" s="277">
        <f ca="1">TODAY()</f>
        <v>44839</v>
      </c>
      <c r="I8679" s="326"/>
      <c r="P8679" s="294"/>
    </row>
    <row r="8680" spans="1:16">
      <c r="A8680" s="555"/>
      <c r="B8680" s="438"/>
      <c r="C8680" s="215"/>
      <c r="D8680" s="217"/>
      <c r="E8680" s="217"/>
      <c r="F8680" s="216"/>
      <c r="G8680" s="556"/>
      <c r="I8680" s="434"/>
      <c r="P8680" s="294"/>
    </row>
    <row r="8681" spans="1:16">
      <c r="A8681" s="555"/>
      <c r="B8681" s="438"/>
      <c r="C8681" s="215"/>
      <c r="D8681" s="217"/>
      <c r="E8681" s="217"/>
      <c r="F8681" s="216"/>
      <c r="G8681" s="556"/>
      <c r="I8681" s="434"/>
      <c r="P8681" s="294"/>
    </row>
    <row r="8682" spans="1:16" s="199" customFormat="1">
      <c r="A8682" s="196" t="s">
        <v>109</v>
      </c>
      <c r="B8682" s="458"/>
      <c r="C8682" s="196"/>
      <c r="D8682" s="198"/>
      <c r="E8682" s="198"/>
      <c r="F8682" s="197"/>
      <c r="G8682" s="197"/>
      <c r="I8682" s="321"/>
      <c r="J8682" s="200"/>
      <c r="O8682" s="297"/>
    </row>
    <row r="8683" spans="1:16" s="199" customFormat="1">
      <c r="A8683" s="196" t="str">
        <f>CONCATENATE('Prestaciones y AIU'!A9009," ANALISIS DE PRECIOS UNITARIOS")</f>
        <v xml:space="preserve"> ANALISIS DE PRECIOS UNITARIOS</v>
      </c>
      <c r="B8683" s="458"/>
      <c r="C8683" s="196"/>
      <c r="D8683" s="198"/>
      <c r="E8683" s="198"/>
      <c r="F8683" s="197"/>
      <c r="G8683" s="197"/>
      <c r="I8683" s="321"/>
      <c r="J8683" s="200"/>
      <c r="O8683" s="297"/>
    </row>
    <row r="8684" spans="1:16" s="199" customFormat="1">
      <c r="A8684" s="196" t="str">
        <f>Objeto_LIC</f>
        <v>OPTIMIZACION DEL SISTEMA DE ABASTECIMIENTO (ADUCCION, PRETRATAMIENTO Y CONDUCCION) DEL MUNICPIO DE TAME, DEPARTAMENTO DE ARAUCA</v>
      </c>
      <c r="B8684" s="458"/>
      <c r="C8684" s="196"/>
      <c r="D8684" s="198"/>
      <c r="E8684" s="198"/>
      <c r="F8684" s="197"/>
      <c r="G8684" s="197"/>
      <c r="I8684" s="321"/>
      <c r="J8684" s="200"/>
      <c r="O8684" s="297"/>
    </row>
    <row r="8685" spans="1:16" s="199" customFormat="1">
      <c r="A8685" s="196"/>
      <c r="B8685" s="458"/>
      <c r="C8685" s="196"/>
      <c r="D8685" s="198"/>
      <c r="E8685" s="198"/>
      <c r="F8685" s="197"/>
      <c r="G8685" s="197"/>
      <c r="I8685" s="321"/>
      <c r="J8685" s="200"/>
      <c r="O8685" s="297"/>
    </row>
    <row r="8686" spans="1:16" ht="13.5" thickBot="1">
      <c r="A8686" s="201"/>
      <c r="B8686" s="448"/>
      <c r="C8686" s="201"/>
      <c r="D8686" s="203"/>
      <c r="E8686" s="203"/>
      <c r="F8686" s="202"/>
      <c r="G8686" s="202"/>
    </row>
    <row r="8687" spans="1:16" s="211" customFormat="1" ht="13.5" thickTop="1">
      <c r="A8687" s="206"/>
      <c r="B8687" s="457"/>
      <c r="C8687" s="207"/>
      <c r="D8687" s="209"/>
      <c r="E8687" s="209"/>
      <c r="F8687" s="208"/>
      <c r="G8687" s="210" t="s">
        <v>110</v>
      </c>
      <c r="I8687" s="323"/>
      <c r="J8687" s="212"/>
      <c r="O8687" s="297"/>
    </row>
    <row r="8688" spans="1:16">
      <c r="A8688" s="213" t="s">
        <v>62</v>
      </c>
      <c r="B8688" s="750">
        <f>Proponente</f>
        <v>0</v>
      </c>
      <c r="C8688" s="750"/>
      <c r="D8688" s="750"/>
      <c r="E8688" s="750"/>
      <c r="F8688" s="750"/>
      <c r="G8688" s="751"/>
    </row>
    <row r="8689" spans="1:15" ht="26.25" customHeight="1">
      <c r="A8689" s="213" t="s">
        <v>63</v>
      </c>
      <c r="B8689" s="470">
        <v>22.7</v>
      </c>
      <c r="C8689" s="750" t="e">
        <f>VLOOKUP(B8689,Presupuesto!$A$4:$B$106,2,FALSE)</f>
        <v>#N/A</v>
      </c>
      <c r="D8689" s="750"/>
      <c r="E8689" s="750"/>
      <c r="F8689" s="750"/>
      <c r="G8689" s="751"/>
    </row>
    <row r="8690" spans="1:15">
      <c r="A8690" s="214"/>
      <c r="B8690" s="438"/>
      <c r="C8690" s="215"/>
      <c r="D8690" s="217"/>
      <c r="E8690" s="217"/>
      <c r="F8690" s="218" t="s">
        <v>88</v>
      </c>
      <c r="G8690" s="750" t="str">
        <f ca="1">LOOKUP('U-P1'!B8689,Presupuesto!$1:$1048576,Presupuesto!$C$1:$C$105)</f>
        <v>ML</v>
      </c>
      <c r="H8690" s="750"/>
      <c r="I8690" s="750"/>
      <c r="J8690" s="750"/>
      <c r="K8690" s="751"/>
    </row>
    <row r="8691" spans="1:15" ht="13.5" thickBot="1">
      <c r="A8691" s="213" t="s">
        <v>64</v>
      </c>
      <c r="B8691" s="438"/>
      <c r="C8691" s="215"/>
      <c r="D8691" s="217"/>
      <c r="E8691" s="217"/>
      <c r="F8691" s="216"/>
      <c r="G8691" s="219"/>
      <c r="I8691" s="324"/>
      <c r="J8691" s="295"/>
      <c r="K8691" s="296"/>
      <c r="L8691" s="296"/>
      <c r="M8691" s="296"/>
      <c r="N8691" s="296"/>
      <c r="O8691" s="296"/>
    </row>
    <row r="8692" spans="1:15" s="220" customFormat="1" ht="13.5" thickTop="1">
      <c r="A8692" s="221" t="s">
        <v>57</v>
      </c>
      <c r="B8692" s="447" t="s">
        <v>65</v>
      </c>
      <c r="C8692" s="222" t="s">
        <v>66</v>
      </c>
      <c r="D8692" s="223" t="s">
        <v>74</v>
      </c>
      <c r="E8692" s="224" t="s">
        <v>100</v>
      </c>
      <c r="F8692" s="224" t="s">
        <v>79</v>
      </c>
      <c r="G8692" s="225" t="s">
        <v>70</v>
      </c>
      <c r="I8692" s="325"/>
      <c r="J8692" s="226"/>
      <c r="O8692" s="296"/>
    </row>
    <row r="8693" spans="1:15">
      <c r="A8693" s="227" t="str">
        <f t="shared" ref="A8693:A8704" si="1578">IF(I8693=0,"-",VLOOKUP(I8693,EQUIPOS,2,FALSE))</f>
        <v>-</v>
      </c>
      <c r="B8693" s="228"/>
      <c r="C8693" s="228"/>
      <c r="D8693" s="194"/>
      <c r="E8693" s="229">
        <f t="shared" ref="E8693:E8704" si="1579">IF(I8693=0,0,VLOOKUP(I8693,EQUIPOS,4,FALSE))</f>
        <v>0</v>
      </c>
      <c r="F8693" s="230">
        <f t="shared" ref="F8693:F8704" si="1580">IF(D8693=0,0,E8693/D8693)</f>
        <v>0</v>
      </c>
      <c r="G8693" s="231"/>
      <c r="I8693" s="283"/>
    </row>
    <row r="8694" spans="1:15">
      <c r="A8694" s="227" t="str">
        <f t="shared" si="1578"/>
        <v>-</v>
      </c>
      <c r="B8694" s="228"/>
      <c r="C8694" s="228"/>
      <c r="D8694" s="194"/>
      <c r="E8694" s="229">
        <f t="shared" si="1579"/>
        <v>0</v>
      </c>
      <c r="F8694" s="230">
        <f t="shared" si="1580"/>
        <v>0</v>
      </c>
      <c r="G8694" s="232"/>
      <c r="I8694" s="283"/>
    </row>
    <row r="8695" spans="1:15">
      <c r="A8695" s="227" t="str">
        <f t="shared" si="1578"/>
        <v>-</v>
      </c>
      <c r="B8695" s="228"/>
      <c r="C8695" s="228"/>
      <c r="D8695" s="194"/>
      <c r="E8695" s="229">
        <f t="shared" si="1579"/>
        <v>0</v>
      </c>
      <c r="F8695" s="230">
        <f t="shared" si="1580"/>
        <v>0</v>
      </c>
      <c r="G8695" s="232"/>
      <c r="I8695" s="283"/>
    </row>
    <row r="8696" spans="1:15">
      <c r="A8696" s="227" t="str">
        <f t="shared" si="1578"/>
        <v>-</v>
      </c>
      <c r="B8696" s="228"/>
      <c r="C8696" s="228"/>
      <c r="D8696" s="194"/>
      <c r="E8696" s="229">
        <f t="shared" si="1579"/>
        <v>0</v>
      </c>
      <c r="F8696" s="230">
        <f t="shared" si="1580"/>
        <v>0</v>
      </c>
      <c r="G8696" s="232"/>
      <c r="I8696" s="283"/>
    </row>
    <row r="8697" spans="1:15">
      <c r="A8697" s="227" t="str">
        <f t="shared" si="1578"/>
        <v>-</v>
      </c>
      <c r="B8697" s="228"/>
      <c r="C8697" s="228"/>
      <c r="D8697" s="194"/>
      <c r="E8697" s="229">
        <f t="shared" si="1579"/>
        <v>0</v>
      </c>
      <c r="F8697" s="230">
        <f t="shared" si="1580"/>
        <v>0</v>
      </c>
      <c r="G8697" s="232"/>
      <c r="I8697" s="283"/>
    </row>
    <row r="8698" spans="1:15">
      <c r="A8698" s="227" t="str">
        <f t="shared" si="1578"/>
        <v>-</v>
      </c>
      <c r="B8698" s="228"/>
      <c r="C8698" s="228"/>
      <c r="D8698" s="194"/>
      <c r="E8698" s="229">
        <f t="shared" si="1579"/>
        <v>0</v>
      </c>
      <c r="F8698" s="230">
        <f t="shared" si="1580"/>
        <v>0</v>
      </c>
      <c r="G8698" s="232"/>
      <c r="I8698" s="283"/>
    </row>
    <row r="8699" spans="1:15">
      <c r="A8699" s="227" t="str">
        <f t="shared" si="1578"/>
        <v>-</v>
      </c>
      <c r="B8699" s="228"/>
      <c r="C8699" s="228"/>
      <c r="D8699" s="194"/>
      <c r="E8699" s="229">
        <f t="shared" si="1579"/>
        <v>0</v>
      </c>
      <c r="F8699" s="230">
        <f t="shared" si="1580"/>
        <v>0</v>
      </c>
      <c r="G8699" s="232"/>
      <c r="I8699" s="283"/>
    </row>
    <row r="8700" spans="1:15">
      <c r="A8700" s="227" t="str">
        <f t="shared" si="1578"/>
        <v>-</v>
      </c>
      <c r="B8700" s="228"/>
      <c r="C8700" s="228"/>
      <c r="D8700" s="194"/>
      <c r="E8700" s="229">
        <f t="shared" si="1579"/>
        <v>0</v>
      </c>
      <c r="F8700" s="230">
        <f t="shared" si="1580"/>
        <v>0</v>
      </c>
      <c r="G8700" s="232"/>
      <c r="I8700" s="283"/>
    </row>
    <row r="8701" spans="1:15">
      <c r="A8701" s="227" t="str">
        <f t="shared" si="1578"/>
        <v>-</v>
      </c>
      <c r="B8701" s="228"/>
      <c r="C8701" s="228"/>
      <c r="D8701" s="194"/>
      <c r="E8701" s="229">
        <f t="shared" si="1579"/>
        <v>0</v>
      </c>
      <c r="F8701" s="230">
        <f t="shared" si="1580"/>
        <v>0</v>
      </c>
      <c r="G8701" s="232"/>
      <c r="I8701" s="283"/>
    </row>
    <row r="8702" spans="1:15">
      <c r="A8702" s="227" t="str">
        <f t="shared" si="1578"/>
        <v>-</v>
      </c>
      <c r="B8702" s="228"/>
      <c r="C8702" s="228"/>
      <c r="D8702" s="194"/>
      <c r="E8702" s="229">
        <f t="shared" si="1579"/>
        <v>0</v>
      </c>
      <c r="F8702" s="230">
        <f t="shared" si="1580"/>
        <v>0</v>
      </c>
      <c r="G8702" s="232"/>
      <c r="I8702" s="283"/>
    </row>
    <row r="8703" spans="1:15">
      <c r="A8703" s="227" t="str">
        <f t="shared" si="1578"/>
        <v>-</v>
      </c>
      <c r="B8703" s="228"/>
      <c r="C8703" s="228"/>
      <c r="D8703" s="194"/>
      <c r="E8703" s="229">
        <f t="shared" si="1579"/>
        <v>0</v>
      </c>
      <c r="F8703" s="230">
        <f t="shared" si="1580"/>
        <v>0</v>
      </c>
      <c r="G8703" s="232"/>
      <c r="I8703" s="283"/>
    </row>
    <row r="8704" spans="1:15">
      <c r="A8704" s="227" t="str">
        <f t="shared" si="1578"/>
        <v>-</v>
      </c>
      <c r="B8704" s="228"/>
      <c r="C8704" s="228"/>
      <c r="D8704" s="194"/>
      <c r="E8704" s="229">
        <f t="shared" si="1579"/>
        <v>0</v>
      </c>
      <c r="F8704" s="230">
        <f t="shared" si="1580"/>
        <v>0</v>
      </c>
      <c r="G8704" s="232"/>
      <c r="I8704" s="283"/>
    </row>
    <row r="8705" spans="1:15" ht="13.5" thickBot="1">
      <c r="A8705" s="234"/>
      <c r="B8705" s="456"/>
      <c r="C8705" s="235"/>
      <c r="D8705" s="237"/>
      <c r="E8705" s="237"/>
      <c r="F8705" s="238" t="s">
        <v>80</v>
      </c>
      <c r="G8705" s="239">
        <f>SUM(F8693:F8704)</f>
        <v>0</v>
      </c>
      <c r="I8705" s="326"/>
    </row>
    <row r="8706" spans="1:15" ht="13.5" thickTop="1">
      <c r="A8706" s="240" t="s">
        <v>67</v>
      </c>
      <c r="B8706" s="446"/>
      <c r="C8706" s="241"/>
      <c r="D8706" s="243"/>
      <c r="E8706" s="243"/>
      <c r="F8706" s="242"/>
      <c r="G8706" s="244"/>
      <c r="I8706" s="326"/>
    </row>
    <row r="8707" spans="1:15" s="220" customFormat="1" ht="26">
      <c r="A8707" s="245" t="s">
        <v>57</v>
      </c>
      <c r="B8707" s="455"/>
      <c r="C8707" s="247" t="s">
        <v>58</v>
      </c>
      <c r="D8707" s="316" t="s">
        <v>68</v>
      </c>
      <c r="E8707" s="248" t="s">
        <v>69</v>
      </c>
      <c r="F8707" s="249" t="s">
        <v>79</v>
      </c>
      <c r="G8707" s="250" t="s">
        <v>70</v>
      </c>
      <c r="I8707" s="325"/>
      <c r="J8707" s="226"/>
      <c r="O8707" s="296"/>
    </row>
    <row r="8708" spans="1:15">
      <c r="A8708" s="748" t="str">
        <f t="shared" ref="A8708:A8719" si="1581">IF(I8708=0,"",VLOOKUP(I8708,MATERIALES,2,FALSE))</f>
        <v/>
      </c>
      <c r="B8708" s="749"/>
      <c r="C8708" s="251" t="str">
        <f t="shared" ref="C8708:C8716" si="1582">IF(I8708=0,"",VLOOKUP(I8708,MATERIALES,3,FALSE))</f>
        <v/>
      </c>
      <c r="D8708" s="194"/>
      <c r="E8708" s="252">
        <f t="shared" ref="E8708:E8719" si="1583">IF(I8708=0,0,VLOOKUP(I8708,MATERIALES,4,FALSE))</f>
        <v>0</v>
      </c>
      <c r="F8708" s="230">
        <f>D8708*E8708</f>
        <v>0</v>
      </c>
      <c r="G8708" s="231"/>
      <c r="I8708" s="283"/>
    </row>
    <row r="8709" spans="1:15">
      <c r="A8709" s="748" t="str">
        <f t="shared" si="1581"/>
        <v/>
      </c>
      <c r="B8709" s="749"/>
      <c r="C8709" s="251" t="str">
        <f t="shared" si="1582"/>
        <v/>
      </c>
      <c r="D8709" s="194"/>
      <c r="E8709" s="252">
        <f t="shared" si="1583"/>
        <v>0</v>
      </c>
      <c r="F8709" s="230">
        <f t="shared" ref="F8709:F8719" si="1584">D8709*E8709</f>
        <v>0</v>
      </c>
      <c r="G8709" s="232"/>
      <c r="I8709" s="283"/>
    </row>
    <row r="8710" spans="1:15">
      <c r="A8710" s="748" t="str">
        <f t="shared" si="1581"/>
        <v/>
      </c>
      <c r="B8710" s="749"/>
      <c r="C8710" s="251" t="str">
        <f t="shared" si="1582"/>
        <v/>
      </c>
      <c r="D8710" s="194"/>
      <c r="E8710" s="252">
        <f t="shared" si="1583"/>
        <v>0</v>
      </c>
      <c r="F8710" s="230">
        <f t="shared" si="1584"/>
        <v>0</v>
      </c>
      <c r="G8710" s="232"/>
      <c r="I8710" s="283"/>
    </row>
    <row r="8711" spans="1:15">
      <c r="A8711" s="748" t="str">
        <f t="shared" si="1581"/>
        <v/>
      </c>
      <c r="B8711" s="749"/>
      <c r="C8711" s="251" t="str">
        <f t="shared" si="1582"/>
        <v/>
      </c>
      <c r="D8711" s="194"/>
      <c r="E8711" s="252">
        <f t="shared" si="1583"/>
        <v>0</v>
      </c>
      <c r="F8711" s="230">
        <f t="shared" si="1584"/>
        <v>0</v>
      </c>
      <c r="G8711" s="232"/>
      <c r="I8711" s="283"/>
    </row>
    <row r="8712" spans="1:15">
      <c r="A8712" s="748" t="str">
        <f t="shared" si="1581"/>
        <v/>
      </c>
      <c r="B8712" s="749"/>
      <c r="C8712" s="251" t="str">
        <f t="shared" si="1582"/>
        <v/>
      </c>
      <c r="D8712" s="194"/>
      <c r="E8712" s="252">
        <f t="shared" si="1583"/>
        <v>0</v>
      </c>
      <c r="F8712" s="230">
        <f t="shared" si="1584"/>
        <v>0</v>
      </c>
      <c r="G8712" s="232"/>
      <c r="I8712" s="283"/>
    </row>
    <row r="8713" spans="1:15">
      <c r="A8713" s="748" t="str">
        <f t="shared" si="1581"/>
        <v/>
      </c>
      <c r="B8713" s="749"/>
      <c r="C8713" s="251" t="str">
        <f t="shared" si="1582"/>
        <v/>
      </c>
      <c r="D8713" s="194"/>
      <c r="E8713" s="252">
        <f t="shared" si="1583"/>
        <v>0</v>
      </c>
      <c r="F8713" s="230">
        <f t="shared" si="1584"/>
        <v>0</v>
      </c>
      <c r="G8713" s="232"/>
      <c r="I8713" s="283"/>
    </row>
    <row r="8714" spans="1:15">
      <c r="A8714" s="748" t="str">
        <f t="shared" si="1581"/>
        <v/>
      </c>
      <c r="B8714" s="749"/>
      <c r="C8714" s="251" t="str">
        <f t="shared" si="1582"/>
        <v/>
      </c>
      <c r="D8714" s="194"/>
      <c r="E8714" s="252">
        <f t="shared" si="1583"/>
        <v>0</v>
      </c>
      <c r="F8714" s="230">
        <f t="shared" si="1584"/>
        <v>0</v>
      </c>
      <c r="G8714" s="232"/>
      <c r="I8714" s="283"/>
    </row>
    <row r="8715" spans="1:15">
      <c r="A8715" s="748" t="str">
        <f t="shared" si="1581"/>
        <v/>
      </c>
      <c r="B8715" s="749"/>
      <c r="C8715" s="251" t="str">
        <f t="shared" si="1582"/>
        <v/>
      </c>
      <c r="D8715" s="194"/>
      <c r="E8715" s="252">
        <f t="shared" si="1583"/>
        <v>0</v>
      </c>
      <c r="F8715" s="230">
        <f t="shared" si="1584"/>
        <v>0</v>
      </c>
      <c r="G8715" s="253"/>
      <c r="I8715" s="283"/>
    </row>
    <row r="8716" spans="1:15">
      <c r="A8716" s="748" t="str">
        <f t="shared" si="1581"/>
        <v/>
      </c>
      <c r="B8716" s="749"/>
      <c r="C8716" s="251" t="str">
        <f t="shared" si="1582"/>
        <v/>
      </c>
      <c r="D8716" s="194"/>
      <c r="E8716" s="252">
        <f t="shared" si="1583"/>
        <v>0</v>
      </c>
      <c r="F8716" s="230">
        <f t="shared" si="1584"/>
        <v>0</v>
      </c>
      <c r="G8716" s="232"/>
      <c r="I8716" s="283"/>
    </row>
    <row r="8717" spans="1:15">
      <c r="A8717" s="748" t="str">
        <f t="shared" si="1581"/>
        <v/>
      </c>
      <c r="B8717" s="749"/>
      <c r="C8717" s="251"/>
      <c r="D8717" s="194"/>
      <c r="E8717" s="252">
        <f t="shared" si="1583"/>
        <v>0</v>
      </c>
      <c r="F8717" s="230">
        <f t="shared" si="1584"/>
        <v>0</v>
      </c>
      <c r="G8717" s="232"/>
      <c r="I8717" s="283"/>
    </row>
    <row r="8718" spans="1:15">
      <c r="A8718" s="748" t="str">
        <f t="shared" si="1581"/>
        <v/>
      </c>
      <c r="B8718" s="749"/>
      <c r="C8718" s="251"/>
      <c r="D8718" s="194"/>
      <c r="E8718" s="252">
        <f t="shared" si="1583"/>
        <v>0</v>
      </c>
      <c r="F8718" s="230">
        <f t="shared" si="1584"/>
        <v>0</v>
      </c>
      <c r="G8718" s="232"/>
      <c r="I8718" s="283"/>
    </row>
    <row r="8719" spans="1:15">
      <c r="A8719" s="748" t="str">
        <f t="shared" si="1581"/>
        <v/>
      </c>
      <c r="B8719" s="749"/>
      <c r="C8719" s="251" t="str">
        <f t="shared" ref="C8719" si="1585">IF(I8719=0,"",VLOOKUP(I8719,MATERIALES,3,FALSE))</f>
        <v/>
      </c>
      <c r="D8719" s="194"/>
      <c r="E8719" s="252">
        <f t="shared" si="1583"/>
        <v>0</v>
      </c>
      <c r="F8719" s="230">
        <f t="shared" si="1584"/>
        <v>0</v>
      </c>
      <c r="G8719" s="233"/>
      <c r="I8719" s="283"/>
    </row>
    <row r="8720" spans="1:15" ht="26.25" customHeight="1" thickBot="1">
      <c r="A8720" s="214"/>
      <c r="B8720" s="438"/>
      <c r="C8720" s="215"/>
      <c r="D8720" s="217"/>
      <c r="E8720" s="254"/>
      <c r="F8720" s="255" t="s">
        <v>81</v>
      </c>
      <c r="G8720" s="253">
        <f>SUM(F8708:F8719)</f>
        <v>0</v>
      </c>
      <c r="I8720" s="326"/>
    </row>
    <row r="8721" spans="1:9" ht="14" thickTop="1" thickBot="1">
      <c r="A8721" s="256" t="s">
        <v>72</v>
      </c>
      <c r="B8721" s="445"/>
      <c r="C8721" s="257"/>
      <c r="D8721" s="259"/>
      <c r="E8721" s="259"/>
      <c r="F8721" s="258"/>
      <c r="G8721" s="260"/>
      <c r="I8721" s="326"/>
    </row>
    <row r="8722" spans="1:9" ht="13.5" thickTop="1">
      <c r="A8722" s="245" t="s">
        <v>57</v>
      </c>
      <c r="B8722" s="455"/>
      <c r="C8722" s="248" t="s">
        <v>71</v>
      </c>
      <c r="D8722" s="316" t="s">
        <v>75</v>
      </c>
      <c r="E8722" s="248" t="s">
        <v>98</v>
      </c>
      <c r="F8722" s="249" t="s">
        <v>79</v>
      </c>
      <c r="G8722" s="250" t="s">
        <v>70</v>
      </c>
      <c r="I8722" s="326"/>
    </row>
    <row r="8723" spans="1:9">
      <c r="A8723" s="748" t="str">
        <f>IF(I8723=0,"",VLOOKUP(I8723,EQUIPOS,2,FALSE))</f>
        <v/>
      </c>
      <c r="B8723" s="749"/>
      <c r="C8723" s="195"/>
      <c r="D8723" s="194"/>
      <c r="E8723" s="252">
        <f>IF(I8723=0,0,VLOOKUP(I8723,EQUIPOS,4,FALSE))</f>
        <v>0</v>
      </c>
      <c r="F8723" s="230">
        <f>C8723*D8723*E8723</f>
        <v>0</v>
      </c>
      <c r="G8723" s="231"/>
      <c r="I8723" s="283"/>
    </row>
    <row r="8724" spans="1:9">
      <c r="A8724" s="748" t="str">
        <f>IF(I8724=0,"",VLOOKUP(I8724,EQUIPOS,2,FALSE))</f>
        <v/>
      </c>
      <c r="B8724" s="749"/>
      <c r="C8724" s="195"/>
      <c r="D8724" s="194"/>
      <c r="E8724" s="252">
        <f>IF(I8724=0,0,VLOOKUP(I8724,EQUIPOS,4,FALSE))</f>
        <v>0</v>
      </c>
      <c r="F8724" s="230">
        <f t="shared" ref="F8724:F8727" si="1586">C8724*D8724*E8724</f>
        <v>0</v>
      </c>
      <c r="G8724" s="232"/>
      <c r="I8724" s="283"/>
    </row>
    <row r="8725" spans="1:9">
      <c r="A8725" s="748" t="str">
        <f>IF(I8725=0,"",VLOOKUP(I8725,EQUIPOS,2,FALSE))</f>
        <v/>
      </c>
      <c r="B8725" s="749"/>
      <c r="C8725" s="195"/>
      <c r="D8725" s="194"/>
      <c r="E8725" s="252">
        <f>IF(I8725=0,0,VLOOKUP(I8725,EQUIPOS,4,FALSE))</f>
        <v>0</v>
      </c>
      <c r="F8725" s="230">
        <f t="shared" si="1586"/>
        <v>0</v>
      </c>
      <c r="G8725" s="232"/>
      <c r="I8725" s="283"/>
    </row>
    <row r="8726" spans="1:9">
      <c r="A8726" s="748" t="str">
        <f>IF(I8726=0,"",VLOOKUP(I8726,EQUIPOS,2,FALSE))</f>
        <v/>
      </c>
      <c r="B8726" s="749"/>
      <c r="C8726" s="195"/>
      <c r="D8726" s="194"/>
      <c r="E8726" s="252">
        <f>IF(I8726=0,0,VLOOKUP(I8726,EQUIPOS,4,FALSE))</f>
        <v>0</v>
      </c>
      <c r="F8726" s="230">
        <f t="shared" si="1586"/>
        <v>0</v>
      </c>
      <c r="G8726" s="232"/>
      <c r="I8726" s="283"/>
    </row>
    <row r="8727" spans="1:9">
      <c r="A8727" s="748" t="str">
        <f>IF(I8727=0,"",VLOOKUP(I8727,EQUIPOS,2,FALSE))</f>
        <v/>
      </c>
      <c r="B8727" s="749"/>
      <c r="C8727" s="195"/>
      <c r="D8727" s="194"/>
      <c r="E8727" s="252">
        <f>IF(I8727=0,0,VLOOKUP(I8727,EQUIPOS,4,FALSE))</f>
        <v>0</v>
      </c>
      <c r="F8727" s="230">
        <f t="shared" si="1586"/>
        <v>0</v>
      </c>
      <c r="G8727" s="233"/>
      <c r="I8727" s="283"/>
    </row>
    <row r="8728" spans="1:9" ht="30.75" customHeight="1" thickBot="1">
      <c r="A8728" s="234"/>
      <c r="B8728" s="456"/>
      <c r="C8728" s="235"/>
      <c r="D8728" s="237"/>
      <c r="E8728" s="261"/>
      <c r="F8728" s="238" t="s">
        <v>82</v>
      </c>
      <c r="G8728" s="262">
        <f>SUM(F8723:F8727)</f>
        <v>0</v>
      </c>
      <c r="I8728" s="326"/>
    </row>
    <row r="8729" spans="1:9" ht="13.5" thickTop="1">
      <c r="A8729" s="240" t="s">
        <v>73</v>
      </c>
      <c r="B8729" s="446"/>
      <c r="C8729" s="241"/>
      <c r="D8729" s="243"/>
      <c r="E8729" s="243"/>
      <c r="F8729" s="242"/>
      <c r="G8729" s="244"/>
      <c r="I8729" s="326"/>
    </row>
    <row r="8730" spans="1:9" ht="26">
      <c r="A8730" s="245" t="s">
        <v>57</v>
      </c>
      <c r="B8730" s="454" t="s">
        <v>58</v>
      </c>
      <c r="C8730" s="247" t="s">
        <v>68</v>
      </c>
      <c r="D8730" s="316" t="s">
        <v>74</v>
      </c>
      <c r="E8730" s="248" t="s">
        <v>69</v>
      </c>
      <c r="F8730" s="249" t="s">
        <v>79</v>
      </c>
      <c r="G8730" s="250" t="s">
        <v>70</v>
      </c>
      <c r="H8730" s="220"/>
      <c r="I8730" s="325"/>
    </row>
    <row r="8731" spans="1:9">
      <c r="A8731" s="263" t="str">
        <f t="shared" ref="A8731:A8742" si="1587">IF(I8731=0,"",VLOOKUP(I8731,MANOOBRA,2,FALSE))</f>
        <v/>
      </c>
      <c r="B8731" s="444" t="str">
        <f t="shared" ref="B8731:B8742" si="1588">IF(I8731=0,"",VLOOKUP(I8731,MANOOBRA,3,FALSE))</f>
        <v/>
      </c>
      <c r="C8731" s="195"/>
      <c r="D8731" s="465"/>
      <c r="E8731" s="252">
        <f t="shared" ref="E8731:E8742" si="1589">IF(I8731=0,0,VLOOKUP(I8731,MANOOBRA,4,FALSE))</f>
        <v>0</v>
      </c>
      <c r="F8731" s="230">
        <f>IF(D8731=0,0,C8731*E8731/D8731)</f>
        <v>0</v>
      </c>
      <c r="G8731" s="231"/>
      <c r="I8731" s="283"/>
    </row>
    <row r="8732" spans="1:9">
      <c r="A8732" s="263" t="str">
        <f t="shared" si="1587"/>
        <v/>
      </c>
      <c r="B8732" s="444" t="str">
        <f t="shared" si="1588"/>
        <v/>
      </c>
      <c r="C8732" s="195"/>
      <c r="D8732" s="465"/>
      <c r="E8732" s="252">
        <f t="shared" si="1589"/>
        <v>0</v>
      </c>
      <c r="F8732" s="230">
        <f t="shared" ref="F8732:F8742" si="1590">IF(D8732=0,0,C8732*E8732/D8732)</f>
        <v>0</v>
      </c>
      <c r="G8732" s="232"/>
      <c r="I8732" s="283"/>
    </row>
    <row r="8733" spans="1:9">
      <c r="A8733" s="263" t="str">
        <f t="shared" si="1587"/>
        <v/>
      </c>
      <c r="B8733" s="444" t="str">
        <f t="shared" si="1588"/>
        <v/>
      </c>
      <c r="C8733" s="195"/>
      <c r="D8733" s="309"/>
      <c r="E8733" s="252">
        <f t="shared" si="1589"/>
        <v>0</v>
      </c>
      <c r="F8733" s="230">
        <f t="shared" si="1590"/>
        <v>0</v>
      </c>
      <c r="G8733" s="232"/>
      <c r="I8733" s="283"/>
    </row>
    <row r="8734" spans="1:9">
      <c r="A8734" s="263" t="str">
        <f t="shared" si="1587"/>
        <v/>
      </c>
      <c r="B8734" s="444" t="str">
        <f t="shared" si="1588"/>
        <v/>
      </c>
      <c r="C8734" s="195"/>
      <c r="D8734" s="195"/>
      <c r="E8734" s="252">
        <f t="shared" si="1589"/>
        <v>0</v>
      </c>
      <c r="F8734" s="230">
        <f t="shared" si="1590"/>
        <v>0</v>
      </c>
      <c r="G8734" s="232"/>
      <c r="I8734" s="283"/>
    </row>
    <row r="8735" spans="1:9">
      <c r="A8735" s="263" t="str">
        <f t="shared" si="1587"/>
        <v/>
      </c>
      <c r="B8735" s="444" t="str">
        <f t="shared" si="1588"/>
        <v/>
      </c>
      <c r="C8735" s="195"/>
      <c r="D8735" s="195"/>
      <c r="E8735" s="252">
        <f t="shared" si="1589"/>
        <v>0</v>
      </c>
      <c r="F8735" s="230">
        <f t="shared" si="1590"/>
        <v>0</v>
      </c>
      <c r="G8735" s="232"/>
      <c r="I8735" s="283"/>
    </row>
    <row r="8736" spans="1:9">
      <c r="A8736" s="263" t="str">
        <f t="shared" si="1587"/>
        <v/>
      </c>
      <c r="B8736" s="444" t="str">
        <f t="shared" si="1588"/>
        <v/>
      </c>
      <c r="C8736" s="195"/>
      <c r="D8736" s="195"/>
      <c r="E8736" s="252">
        <f t="shared" si="1589"/>
        <v>0</v>
      </c>
      <c r="F8736" s="230">
        <f t="shared" si="1590"/>
        <v>0</v>
      </c>
      <c r="G8736" s="232"/>
      <c r="I8736" s="283"/>
    </row>
    <row r="8737" spans="1:16">
      <c r="A8737" s="263" t="str">
        <f t="shared" si="1587"/>
        <v/>
      </c>
      <c r="B8737" s="444" t="str">
        <f t="shared" si="1588"/>
        <v/>
      </c>
      <c r="C8737" s="195"/>
      <c r="D8737" s="195"/>
      <c r="E8737" s="252">
        <f t="shared" si="1589"/>
        <v>0</v>
      </c>
      <c r="F8737" s="230">
        <f t="shared" si="1590"/>
        <v>0</v>
      </c>
      <c r="G8737" s="232"/>
      <c r="I8737" s="283"/>
    </row>
    <row r="8738" spans="1:16">
      <c r="A8738" s="263" t="str">
        <f t="shared" si="1587"/>
        <v/>
      </c>
      <c r="B8738" s="444" t="str">
        <f t="shared" si="1588"/>
        <v/>
      </c>
      <c r="C8738" s="195"/>
      <c r="D8738" s="195"/>
      <c r="E8738" s="252">
        <f t="shared" si="1589"/>
        <v>0</v>
      </c>
      <c r="F8738" s="230">
        <f t="shared" si="1590"/>
        <v>0</v>
      </c>
      <c r="G8738" s="232"/>
      <c r="I8738" s="283"/>
    </row>
    <row r="8739" spans="1:16">
      <c r="A8739" s="263" t="str">
        <f t="shared" si="1587"/>
        <v/>
      </c>
      <c r="B8739" s="444" t="str">
        <f t="shared" si="1588"/>
        <v/>
      </c>
      <c r="C8739" s="195"/>
      <c r="D8739" s="195"/>
      <c r="E8739" s="252">
        <f t="shared" si="1589"/>
        <v>0</v>
      </c>
      <c r="F8739" s="230">
        <f t="shared" si="1590"/>
        <v>0</v>
      </c>
      <c r="G8739" s="232"/>
      <c r="I8739" s="283"/>
    </row>
    <row r="8740" spans="1:16">
      <c r="A8740" s="263" t="str">
        <f t="shared" si="1587"/>
        <v/>
      </c>
      <c r="B8740" s="444" t="str">
        <f t="shared" si="1588"/>
        <v/>
      </c>
      <c r="C8740" s="195"/>
      <c r="D8740" s="195"/>
      <c r="E8740" s="252">
        <f t="shared" si="1589"/>
        <v>0</v>
      </c>
      <c r="F8740" s="230">
        <f t="shared" si="1590"/>
        <v>0</v>
      </c>
      <c r="G8740" s="232"/>
      <c r="I8740" s="283"/>
    </row>
    <row r="8741" spans="1:16">
      <c r="A8741" s="263" t="str">
        <f t="shared" si="1587"/>
        <v/>
      </c>
      <c r="B8741" s="444" t="str">
        <f t="shared" si="1588"/>
        <v/>
      </c>
      <c r="C8741" s="195"/>
      <c r="D8741" s="195"/>
      <c r="E8741" s="252">
        <f t="shared" si="1589"/>
        <v>0</v>
      </c>
      <c r="F8741" s="230">
        <f t="shared" si="1590"/>
        <v>0</v>
      </c>
      <c r="G8741" s="232"/>
      <c r="I8741" s="283"/>
    </row>
    <row r="8742" spans="1:16">
      <c r="A8742" s="263" t="str">
        <f t="shared" si="1587"/>
        <v/>
      </c>
      <c r="B8742" s="444" t="str">
        <f t="shared" si="1588"/>
        <v/>
      </c>
      <c r="C8742" s="195"/>
      <c r="D8742" s="195"/>
      <c r="E8742" s="252">
        <f t="shared" si="1589"/>
        <v>0</v>
      </c>
      <c r="F8742" s="230">
        <f t="shared" si="1590"/>
        <v>0</v>
      </c>
      <c r="G8742" s="233"/>
      <c r="I8742" s="283"/>
    </row>
    <row r="8743" spans="1:16" ht="31.5" customHeight="1" thickBot="1">
      <c r="A8743" s="234"/>
      <c r="B8743" s="456"/>
      <c r="C8743" s="235"/>
      <c r="D8743" s="237"/>
      <c r="E8743" s="237"/>
      <c r="F8743" s="238" t="s">
        <v>83</v>
      </c>
      <c r="G8743" s="262">
        <f>SUM(F8731:F8742)</f>
        <v>0</v>
      </c>
      <c r="I8743" s="326"/>
    </row>
    <row r="8744" spans="1:16" ht="13.5" thickTop="1">
      <c r="A8744" s="186" t="s">
        <v>76</v>
      </c>
      <c r="B8744" s="446"/>
      <c r="C8744" s="241"/>
      <c r="D8744" s="243"/>
      <c r="E8744" s="243"/>
      <c r="F8744" s="242"/>
      <c r="G8744" s="244"/>
      <c r="I8744" s="326"/>
    </row>
    <row r="8745" spans="1:16">
      <c r="A8745" s="245" t="s">
        <v>57</v>
      </c>
      <c r="B8745" s="455"/>
      <c r="C8745" s="246"/>
      <c r="D8745" s="317"/>
      <c r="E8745" s="248" t="s">
        <v>77</v>
      </c>
      <c r="F8745" s="249" t="s">
        <v>78</v>
      </c>
      <c r="G8745" s="264" t="s">
        <v>77</v>
      </c>
      <c r="H8745" s="220"/>
      <c r="I8745" s="325"/>
    </row>
    <row r="8746" spans="1:16">
      <c r="A8746" s="185" t="s">
        <v>87</v>
      </c>
      <c r="B8746" s="453"/>
      <c r="C8746" s="265"/>
      <c r="D8746" s="318"/>
      <c r="E8746" s="229">
        <f>SUM(G8705,G8720,G8728,G8743)</f>
        <v>0</v>
      </c>
      <c r="F8746" s="266">
        <f>A</f>
        <v>0</v>
      </c>
      <c r="G8746" s="267">
        <f>E8746*F8746</f>
        <v>0</v>
      </c>
      <c r="I8746" s="326"/>
    </row>
    <row r="8747" spans="1:16">
      <c r="A8747" s="185" t="s">
        <v>85</v>
      </c>
      <c r="B8747" s="453"/>
      <c r="C8747" s="265"/>
      <c r="D8747" s="318"/>
      <c r="E8747" s="229">
        <f>SUM(G8705,G8720,G8728,G8743)</f>
        <v>0</v>
      </c>
      <c r="F8747" s="266">
        <f>I</f>
        <v>0</v>
      </c>
      <c r="G8747" s="267">
        <f>E8747*F8747</f>
        <v>0</v>
      </c>
      <c r="I8747" s="326"/>
    </row>
    <row r="8748" spans="1:16">
      <c r="A8748" s="185" t="s">
        <v>86</v>
      </c>
      <c r="B8748" s="453"/>
      <c r="C8748" s="265"/>
      <c r="D8748" s="318"/>
      <c r="E8748" s="229">
        <f>SUM(G8705,G8720,G8728,G8743)</f>
        <v>0</v>
      </c>
      <c r="F8748" s="266">
        <f>U</f>
        <v>0</v>
      </c>
      <c r="G8748" s="267">
        <f>E8748*F8748</f>
        <v>0</v>
      </c>
      <c r="I8748" s="326"/>
    </row>
    <row r="8749" spans="1:16" ht="33" customHeight="1" thickBot="1">
      <c r="A8749" s="234"/>
      <c r="B8749" s="456"/>
      <c r="C8749" s="235"/>
      <c r="D8749" s="237"/>
      <c r="E8749" s="237"/>
      <c r="F8749" s="268" t="s">
        <v>84</v>
      </c>
      <c r="G8749" s="262">
        <f>SUM(G8746:G8748)</f>
        <v>0</v>
      </c>
      <c r="I8749" s="326"/>
      <c r="J8749" s="295"/>
      <c r="K8749" s="296"/>
      <c r="L8749" s="296"/>
      <c r="M8749" s="296"/>
      <c r="N8749" s="296"/>
      <c r="O8749" s="296"/>
    </row>
    <row r="8750" spans="1:16" s="211" customFormat="1" ht="14" thickTop="1" thickBot="1">
      <c r="A8750" s="269"/>
      <c r="B8750" s="443"/>
      <c r="C8750" s="270"/>
      <c r="D8750" s="319"/>
      <c r="E8750" s="271" t="s">
        <v>89</v>
      </c>
      <c r="F8750" s="272"/>
      <c r="G8750" s="273">
        <f>ROUND(SUM(G8705,G8720,G8728,G8743,G8749),0)</f>
        <v>0</v>
      </c>
      <c r="I8750" s="327"/>
      <c r="J8750" s="212">
        <f>B8689</f>
        <v>22.7</v>
      </c>
      <c r="K8750" s="274">
        <f>E8746</f>
        <v>0</v>
      </c>
      <c r="L8750" s="294">
        <f>G8746</f>
        <v>0</v>
      </c>
      <c r="M8750" s="294">
        <f>G8747</f>
        <v>0</v>
      </c>
      <c r="N8750" s="294">
        <f>G8748</f>
        <v>0</v>
      </c>
      <c r="O8750" s="299">
        <f>SUM(K8750:N8750)</f>
        <v>0</v>
      </c>
      <c r="P8750" s="294"/>
    </row>
    <row r="8751" spans="1:16" ht="13.5" thickTop="1">
      <c r="A8751" s="275" t="s">
        <v>97</v>
      </c>
      <c r="B8751" s="438"/>
      <c r="C8751" s="215"/>
      <c r="D8751" s="217"/>
      <c r="E8751" s="217"/>
      <c r="F8751" s="216"/>
      <c r="G8751" s="219"/>
      <c r="I8751" s="326"/>
      <c r="P8751" s="294"/>
    </row>
    <row r="8752" spans="1:16">
      <c r="A8752" s="275"/>
      <c r="B8752" s="452"/>
      <c r="C8752" s="276"/>
      <c r="D8752" s="320"/>
      <c r="E8752" s="217"/>
      <c r="F8752" s="216"/>
      <c r="G8752" s="277">
        <f ca="1">TODAY()</f>
        <v>44839</v>
      </c>
      <c r="I8752" s="326"/>
      <c r="P8752" s="294"/>
    </row>
    <row r="8753" spans="1:16">
      <c r="A8753" s="555"/>
      <c r="B8753" s="438"/>
      <c r="C8753" s="215"/>
      <c r="D8753" s="217"/>
      <c r="E8753" s="217"/>
      <c r="F8753" s="216"/>
      <c r="G8753" s="556"/>
      <c r="I8753" s="434"/>
      <c r="P8753" s="294"/>
    </row>
    <row r="8754" spans="1:16">
      <c r="A8754" s="555"/>
      <c r="B8754" s="438"/>
      <c r="C8754" s="215"/>
      <c r="D8754" s="217"/>
      <c r="E8754" s="217"/>
      <c r="F8754" s="216"/>
      <c r="G8754" s="556"/>
      <c r="I8754" s="434"/>
      <c r="P8754" s="294"/>
    </row>
    <row r="8755" spans="1:16" s="199" customFormat="1">
      <c r="A8755" s="196" t="s">
        <v>109</v>
      </c>
      <c r="B8755" s="458"/>
      <c r="C8755" s="196"/>
      <c r="D8755" s="198"/>
      <c r="E8755" s="198"/>
      <c r="F8755" s="197"/>
      <c r="G8755" s="197"/>
      <c r="I8755" s="321"/>
      <c r="J8755" s="200"/>
      <c r="O8755" s="297"/>
    </row>
    <row r="8756" spans="1:16" s="199" customFormat="1">
      <c r="A8756" s="196" t="str">
        <f>CONCATENATE('Prestaciones y AIU'!A9009," ANALISIS DE PRECIOS UNITARIOS")</f>
        <v xml:space="preserve"> ANALISIS DE PRECIOS UNITARIOS</v>
      </c>
      <c r="B8756" s="458"/>
      <c r="C8756" s="196"/>
      <c r="D8756" s="198"/>
      <c r="E8756" s="198"/>
      <c r="F8756" s="197"/>
      <c r="G8756" s="197"/>
      <c r="I8756" s="321"/>
      <c r="J8756" s="200"/>
      <c r="O8756" s="297"/>
    </row>
    <row r="8757" spans="1:16" s="199" customFormat="1">
      <c r="A8757" s="196" t="str">
        <f>Objeto_LIC</f>
        <v>OPTIMIZACION DEL SISTEMA DE ABASTECIMIENTO (ADUCCION, PRETRATAMIENTO Y CONDUCCION) DEL MUNICPIO DE TAME, DEPARTAMENTO DE ARAUCA</v>
      </c>
      <c r="B8757" s="458"/>
      <c r="C8757" s="196"/>
      <c r="D8757" s="198"/>
      <c r="E8757" s="198"/>
      <c r="F8757" s="197"/>
      <c r="G8757" s="197"/>
      <c r="I8757" s="321"/>
      <c r="J8757" s="200"/>
      <c r="O8757" s="297"/>
    </row>
    <row r="8758" spans="1:16" s="199" customFormat="1">
      <c r="A8758" s="196"/>
      <c r="B8758" s="458"/>
      <c r="C8758" s="196"/>
      <c r="D8758" s="198"/>
      <c r="E8758" s="198"/>
      <c r="F8758" s="197"/>
      <c r="G8758" s="197"/>
      <c r="I8758" s="321"/>
      <c r="J8758" s="200"/>
      <c r="O8758" s="297"/>
    </row>
    <row r="8759" spans="1:16" ht="13.5" thickBot="1">
      <c r="A8759" s="201"/>
      <c r="B8759" s="448"/>
      <c r="C8759" s="201"/>
      <c r="D8759" s="203"/>
      <c r="E8759" s="203"/>
      <c r="F8759" s="202"/>
      <c r="G8759" s="202"/>
    </row>
    <row r="8760" spans="1:16" s="211" customFormat="1" ht="13.5" thickTop="1">
      <c r="A8760" s="206"/>
      <c r="B8760" s="457"/>
      <c r="C8760" s="207"/>
      <c r="D8760" s="209"/>
      <c r="E8760" s="209"/>
      <c r="F8760" s="208"/>
      <c r="G8760" s="210" t="s">
        <v>110</v>
      </c>
      <c r="I8760" s="323"/>
      <c r="J8760" s="212"/>
      <c r="O8760" s="297"/>
    </row>
    <row r="8761" spans="1:16">
      <c r="A8761" s="213" t="s">
        <v>62</v>
      </c>
      <c r="B8761" s="750">
        <f>Proponente</f>
        <v>0</v>
      </c>
      <c r="C8761" s="750"/>
      <c r="D8761" s="750"/>
      <c r="E8761" s="750"/>
      <c r="F8761" s="750"/>
      <c r="G8761" s="751"/>
    </row>
    <row r="8762" spans="1:16" ht="26.25" customHeight="1">
      <c r="A8762" s="213" t="s">
        <v>63</v>
      </c>
      <c r="B8762" s="470">
        <v>23.1</v>
      </c>
      <c r="C8762" s="750" t="e">
        <f>VLOOKUP(B8762,Presupuesto!$A$4:$B$106,2,FALSE)</f>
        <v>#N/A</v>
      </c>
      <c r="D8762" s="750"/>
      <c r="E8762" s="750"/>
      <c r="F8762" s="750"/>
      <c r="G8762" s="751"/>
    </row>
    <row r="8763" spans="1:16">
      <c r="A8763" s="214"/>
      <c r="B8763" s="438"/>
      <c r="C8763" s="215"/>
      <c r="D8763" s="217"/>
      <c r="E8763" s="217"/>
      <c r="F8763" s="218" t="s">
        <v>88</v>
      </c>
      <c r="G8763" s="750" t="str">
        <f ca="1">LOOKUP('U-P1'!B8762,Presupuesto!$1:$1048576,Presupuesto!$C$1:$C$105)</f>
        <v>ML</v>
      </c>
      <c r="H8763" s="750"/>
      <c r="I8763" s="750"/>
      <c r="J8763" s="750"/>
      <c r="K8763" s="751"/>
    </row>
    <row r="8764" spans="1:16" ht="13.5" thickBot="1">
      <c r="A8764" s="213" t="s">
        <v>64</v>
      </c>
      <c r="B8764" s="438"/>
      <c r="C8764" s="215"/>
      <c r="D8764" s="217"/>
      <c r="E8764" s="217"/>
      <c r="F8764" s="216"/>
      <c r="G8764" s="219"/>
      <c r="I8764" s="324"/>
      <c r="J8764" s="295"/>
      <c r="K8764" s="296"/>
      <c r="L8764" s="296"/>
      <c r="M8764" s="296"/>
      <c r="N8764" s="296"/>
      <c r="O8764" s="296"/>
    </row>
    <row r="8765" spans="1:16" s="220" customFormat="1" ht="13.5" thickTop="1">
      <c r="A8765" s="221" t="s">
        <v>57</v>
      </c>
      <c r="B8765" s="447" t="s">
        <v>65</v>
      </c>
      <c r="C8765" s="222" t="s">
        <v>66</v>
      </c>
      <c r="D8765" s="223" t="s">
        <v>74</v>
      </c>
      <c r="E8765" s="224" t="s">
        <v>100</v>
      </c>
      <c r="F8765" s="224" t="s">
        <v>79</v>
      </c>
      <c r="G8765" s="225" t="s">
        <v>70</v>
      </c>
      <c r="I8765" s="325"/>
      <c r="J8765" s="226"/>
      <c r="O8765" s="296"/>
    </row>
    <row r="8766" spans="1:16">
      <c r="A8766" s="227" t="str">
        <f t="shared" ref="A8766:A8777" si="1591">IF(I8766=0,"-",VLOOKUP(I8766,EQUIPOS,2,FALSE))</f>
        <v>-</v>
      </c>
      <c r="B8766" s="228"/>
      <c r="C8766" s="228"/>
      <c r="D8766" s="194"/>
      <c r="E8766" s="229">
        <f t="shared" ref="E8766:E8777" si="1592">IF(I8766=0,0,VLOOKUP(I8766,EQUIPOS,4,FALSE))</f>
        <v>0</v>
      </c>
      <c r="F8766" s="230">
        <f t="shared" ref="F8766:F8777" si="1593">IF(D8766=0,0,E8766/D8766)</f>
        <v>0</v>
      </c>
      <c r="G8766" s="231"/>
      <c r="I8766" s="283"/>
    </row>
    <row r="8767" spans="1:16">
      <c r="A8767" s="227" t="str">
        <f t="shared" si="1591"/>
        <v>-</v>
      </c>
      <c r="B8767" s="228"/>
      <c r="C8767" s="228"/>
      <c r="D8767" s="194"/>
      <c r="E8767" s="229">
        <f t="shared" si="1592"/>
        <v>0</v>
      </c>
      <c r="F8767" s="230">
        <f t="shared" si="1593"/>
        <v>0</v>
      </c>
      <c r="G8767" s="232"/>
      <c r="I8767" s="283"/>
    </row>
    <row r="8768" spans="1:16">
      <c r="A8768" s="227" t="str">
        <f t="shared" si="1591"/>
        <v>-</v>
      </c>
      <c r="B8768" s="228"/>
      <c r="C8768" s="228"/>
      <c r="D8768" s="194"/>
      <c r="E8768" s="229">
        <f t="shared" si="1592"/>
        <v>0</v>
      </c>
      <c r="F8768" s="230">
        <f t="shared" si="1593"/>
        <v>0</v>
      </c>
      <c r="G8768" s="232"/>
      <c r="I8768" s="283"/>
    </row>
    <row r="8769" spans="1:15">
      <c r="A8769" s="227" t="str">
        <f t="shared" si="1591"/>
        <v>-</v>
      </c>
      <c r="B8769" s="228"/>
      <c r="C8769" s="228"/>
      <c r="D8769" s="194"/>
      <c r="E8769" s="229">
        <f t="shared" si="1592"/>
        <v>0</v>
      </c>
      <c r="F8769" s="230">
        <f t="shared" si="1593"/>
        <v>0</v>
      </c>
      <c r="G8769" s="232"/>
      <c r="I8769" s="283"/>
    </row>
    <row r="8770" spans="1:15">
      <c r="A8770" s="227" t="str">
        <f t="shared" si="1591"/>
        <v>-</v>
      </c>
      <c r="B8770" s="228"/>
      <c r="C8770" s="228"/>
      <c r="D8770" s="194"/>
      <c r="E8770" s="229">
        <f t="shared" si="1592"/>
        <v>0</v>
      </c>
      <c r="F8770" s="230">
        <f t="shared" si="1593"/>
        <v>0</v>
      </c>
      <c r="G8770" s="232"/>
      <c r="I8770" s="283"/>
    </row>
    <row r="8771" spans="1:15">
      <c r="A8771" s="227" t="str">
        <f t="shared" si="1591"/>
        <v>-</v>
      </c>
      <c r="B8771" s="228"/>
      <c r="C8771" s="228"/>
      <c r="D8771" s="194"/>
      <c r="E8771" s="229">
        <f t="shared" si="1592"/>
        <v>0</v>
      </c>
      <c r="F8771" s="230">
        <f t="shared" si="1593"/>
        <v>0</v>
      </c>
      <c r="G8771" s="232"/>
      <c r="I8771" s="283"/>
    </row>
    <row r="8772" spans="1:15">
      <c r="A8772" s="227" t="str">
        <f t="shared" si="1591"/>
        <v>-</v>
      </c>
      <c r="B8772" s="228"/>
      <c r="C8772" s="228"/>
      <c r="D8772" s="194"/>
      <c r="E8772" s="229">
        <f t="shared" si="1592"/>
        <v>0</v>
      </c>
      <c r="F8772" s="230">
        <f t="shared" si="1593"/>
        <v>0</v>
      </c>
      <c r="G8772" s="232"/>
      <c r="I8772" s="283"/>
    </row>
    <row r="8773" spans="1:15">
      <c r="A8773" s="227" t="str">
        <f t="shared" si="1591"/>
        <v>-</v>
      </c>
      <c r="B8773" s="228"/>
      <c r="C8773" s="228"/>
      <c r="D8773" s="194"/>
      <c r="E8773" s="229">
        <f t="shared" si="1592"/>
        <v>0</v>
      </c>
      <c r="F8773" s="230">
        <f t="shared" si="1593"/>
        <v>0</v>
      </c>
      <c r="G8773" s="232"/>
      <c r="I8773" s="283"/>
    </row>
    <row r="8774" spans="1:15">
      <c r="A8774" s="227" t="str">
        <f t="shared" si="1591"/>
        <v>-</v>
      </c>
      <c r="B8774" s="228"/>
      <c r="C8774" s="228"/>
      <c r="D8774" s="194"/>
      <c r="E8774" s="229">
        <f t="shared" si="1592"/>
        <v>0</v>
      </c>
      <c r="F8774" s="230">
        <f t="shared" si="1593"/>
        <v>0</v>
      </c>
      <c r="G8774" s="232"/>
      <c r="I8774" s="283"/>
    </row>
    <row r="8775" spans="1:15">
      <c r="A8775" s="227" t="str">
        <f t="shared" si="1591"/>
        <v>-</v>
      </c>
      <c r="B8775" s="228"/>
      <c r="C8775" s="228"/>
      <c r="D8775" s="194"/>
      <c r="E8775" s="229">
        <f t="shared" si="1592"/>
        <v>0</v>
      </c>
      <c r="F8775" s="230">
        <f t="shared" si="1593"/>
        <v>0</v>
      </c>
      <c r="G8775" s="232"/>
      <c r="I8775" s="283"/>
    </row>
    <row r="8776" spans="1:15">
      <c r="A8776" s="227" t="str">
        <f t="shared" si="1591"/>
        <v>-</v>
      </c>
      <c r="B8776" s="228"/>
      <c r="C8776" s="228"/>
      <c r="D8776" s="194"/>
      <c r="E8776" s="229">
        <f t="shared" si="1592"/>
        <v>0</v>
      </c>
      <c r="F8776" s="230">
        <f t="shared" si="1593"/>
        <v>0</v>
      </c>
      <c r="G8776" s="232"/>
      <c r="I8776" s="283"/>
    </row>
    <row r="8777" spans="1:15">
      <c r="A8777" s="227" t="str">
        <f t="shared" si="1591"/>
        <v>-</v>
      </c>
      <c r="B8777" s="228"/>
      <c r="C8777" s="228"/>
      <c r="D8777" s="194"/>
      <c r="E8777" s="229">
        <f t="shared" si="1592"/>
        <v>0</v>
      </c>
      <c r="F8777" s="230">
        <f t="shared" si="1593"/>
        <v>0</v>
      </c>
      <c r="G8777" s="232"/>
      <c r="I8777" s="283"/>
    </row>
    <row r="8778" spans="1:15" ht="13.5" thickBot="1">
      <c r="A8778" s="234"/>
      <c r="B8778" s="456"/>
      <c r="C8778" s="235"/>
      <c r="D8778" s="237"/>
      <c r="E8778" s="237"/>
      <c r="F8778" s="238" t="s">
        <v>80</v>
      </c>
      <c r="G8778" s="239">
        <f>SUM(F8766:F8777)</f>
        <v>0</v>
      </c>
      <c r="I8778" s="326"/>
    </row>
    <row r="8779" spans="1:15" ht="13.5" thickTop="1">
      <c r="A8779" s="240" t="s">
        <v>67</v>
      </c>
      <c r="B8779" s="446"/>
      <c r="C8779" s="241"/>
      <c r="D8779" s="243"/>
      <c r="E8779" s="243"/>
      <c r="F8779" s="242"/>
      <c r="G8779" s="244"/>
      <c r="I8779" s="326"/>
    </row>
    <row r="8780" spans="1:15" s="220" customFormat="1" ht="26">
      <c r="A8780" s="245" t="s">
        <v>57</v>
      </c>
      <c r="B8780" s="455"/>
      <c r="C8780" s="247" t="s">
        <v>58</v>
      </c>
      <c r="D8780" s="316" t="s">
        <v>68</v>
      </c>
      <c r="E8780" s="248" t="s">
        <v>69</v>
      </c>
      <c r="F8780" s="249" t="s">
        <v>79</v>
      </c>
      <c r="G8780" s="250" t="s">
        <v>70</v>
      </c>
      <c r="I8780" s="325"/>
      <c r="J8780" s="226"/>
      <c r="O8780" s="296"/>
    </row>
    <row r="8781" spans="1:15">
      <c r="A8781" s="748" t="str">
        <f t="shared" ref="A8781:A8792" si="1594">IF(I8781=0,"",VLOOKUP(I8781,MATERIALES,2,FALSE))</f>
        <v/>
      </c>
      <c r="B8781" s="749"/>
      <c r="C8781" s="251" t="str">
        <f t="shared" ref="C8781:C8789" si="1595">IF(I8781=0,"",VLOOKUP(I8781,MATERIALES,3,FALSE))</f>
        <v/>
      </c>
      <c r="D8781" s="194"/>
      <c r="E8781" s="252">
        <f t="shared" ref="E8781:E8792" si="1596">IF(I8781=0,0,VLOOKUP(I8781,MATERIALES,4,FALSE))</f>
        <v>0</v>
      </c>
      <c r="F8781" s="230">
        <f>D8781*E8781</f>
        <v>0</v>
      </c>
      <c r="G8781" s="231"/>
      <c r="I8781" s="283"/>
    </row>
    <row r="8782" spans="1:15">
      <c r="A8782" s="748" t="str">
        <f t="shared" si="1594"/>
        <v/>
      </c>
      <c r="B8782" s="749"/>
      <c r="C8782" s="251" t="str">
        <f t="shared" si="1595"/>
        <v/>
      </c>
      <c r="D8782" s="194"/>
      <c r="E8782" s="252">
        <f t="shared" si="1596"/>
        <v>0</v>
      </c>
      <c r="F8782" s="230">
        <f t="shared" ref="F8782:F8792" si="1597">D8782*E8782</f>
        <v>0</v>
      </c>
      <c r="G8782" s="232"/>
      <c r="I8782" s="283"/>
    </row>
    <row r="8783" spans="1:15">
      <c r="A8783" s="748" t="str">
        <f t="shared" si="1594"/>
        <v/>
      </c>
      <c r="B8783" s="749"/>
      <c r="C8783" s="251" t="str">
        <f t="shared" si="1595"/>
        <v/>
      </c>
      <c r="D8783" s="194"/>
      <c r="E8783" s="252">
        <f t="shared" si="1596"/>
        <v>0</v>
      </c>
      <c r="F8783" s="230">
        <f t="shared" si="1597"/>
        <v>0</v>
      </c>
      <c r="G8783" s="232"/>
      <c r="I8783" s="283"/>
    </row>
    <row r="8784" spans="1:15">
      <c r="A8784" s="748" t="str">
        <f t="shared" si="1594"/>
        <v/>
      </c>
      <c r="B8784" s="749"/>
      <c r="C8784" s="251" t="str">
        <f t="shared" si="1595"/>
        <v/>
      </c>
      <c r="D8784" s="194"/>
      <c r="E8784" s="252">
        <f t="shared" si="1596"/>
        <v>0</v>
      </c>
      <c r="F8784" s="230">
        <f t="shared" si="1597"/>
        <v>0</v>
      </c>
      <c r="G8784" s="232"/>
      <c r="I8784" s="283"/>
    </row>
    <row r="8785" spans="1:9">
      <c r="A8785" s="748" t="str">
        <f t="shared" si="1594"/>
        <v/>
      </c>
      <c r="B8785" s="749"/>
      <c r="C8785" s="251" t="str">
        <f t="shared" si="1595"/>
        <v/>
      </c>
      <c r="D8785" s="194"/>
      <c r="E8785" s="252">
        <f t="shared" si="1596"/>
        <v>0</v>
      </c>
      <c r="F8785" s="230">
        <f t="shared" si="1597"/>
        <v>0</v>
      </c>
      <c r="G8785" s="232"/>
      <c r="I8785" s="283"/>
    </row>
    <row r="8786" spans="1:9">
      <c r="A8786" s="748" t="str">
        <f t="shared" si="1594"/>
        <v/>
      </c>
      <c r="B8786" s="749"/>
      <c r="C8786" s="251" t="str">
        <f t="shared" si="1595"/>
        <v/>
      </c>
      <c r="D8786" s="194"/>
      <c r="E8786" s="252">
        <f t="shared" si="1596"/>
        <v>0</v>
      </c>
      <c r="F8786" s="230">
        <f t="shared" si="1597"/>
        <v>0</v>
      </c>
      <c r="G8786" s="232"/>
      <c r="I8786" s="283"/>
    </row>
    <row r="8787" spans="1:9">
      <c r="A8787" s="748" t="str">
        <f t="shared" si="1594"/>
        <v/>
      </c>
      <c r="B8787" s="749"/>
      <c r="C8787" s="251" t="str">
        <f t="shared" si="1595"/>
        <v/>
      </c>
      <c r="D8787" s="194"/>
      <c r="E8787" s="252">
        <f t="shared" si="1596"/>
        <v>0</v>
      </c>
      <c r="F8787" s="230">
        <f t="shared" si="1597"/>
        <v>0</v>
      </c>
      <c r="G8787" s="232"/>
      <c r="I8787" s="283"/>
    </row>
    <row r="8788" spans="1:9">
      <c r="A8788" s="748" t="str">
        <f t="shared" si="1594"/>
        <v/>
      </c>
      <c r="B8788" s="749"/>
      <c r="C8788" s="251" t="str">
        <f t="shared" si="1595"/>
        <v/>
      </c>
      <c r="D8788" s="194"/>
      <c r="E8788" s="252">
        <f t="shared" si="1596"/>
        <v>0</v>
      </c>
      <c r="F8788" s="230">
        <f t="shared" si="1597"/>
        <v>0</v>
      </c>
      <c r="G8788" s="253"/>
      <c r="I8788" s="283"/>
    </row>
    <row r="8789" spans="1:9">
      <c r="A8789" s="748" t="str">
        <f t="shared" si="1594"/>
        <v/>
      </c>
      <c r="B8789" s="749"/>
      <c r="C8789" s="251" t="str">
        <f t="shared" si="1595"/>
        <v/>
      </c>
      <c r="D8789" s="194"/>
      <c r="E8789" s="252">
        <f t="shared" si="1596"/>
        <v>0</v>
      </c>
      <c r="F8789" s="230">
        <f t="shared" si="1597"/>
        <v>0</v>
      </c>
      <c r="G8789" s="232"/>
      <c r="I8789" s="283"/>
    </row>
    <row r="8790" spans="1:9">
      <c r="A8790" s="748" t="str">
        <f t="shared" si="1594"/>
        <v/>
      </c>
      <c r="B8790" s="749"/>
      <c r="C8790" s="251"/>
      <c r="D8790" s="194"/>
      <c r="E8790" s="252">
        <f t="shared" si="1596"/>
        <v>0</v>
      </c>
      <c r="F8790" s="230">
        <f t="shared" si="1597"/>
        <v>0</v>
      </c>
      <c r="G8790" s="232"/>
      <c r="I8790" s="283"/>
    </row>
    <row r="8791" spans="1:9">
      <c r="A8791" s="748" t="str">
        <f t="shared" si="1594"/>
        <v/>
      </c>
      <c r="B8791" s="749"/>
      <c r="C8791" s="251"/>
      <c r="D8791" s="194"/>
      <c r="E8791" s="252">
        <f t="shared" si="1596"/>
        <v>0</v>
      </c>
      <c r="F8791" s="230">
        <f t="shared" si="1597"/>
        <v>0</v>
      </c>
      <c r="G8791" s="232"/>
      <c r="I8791" s="283"/>
    </row>
    <row r="8792" spans="1:9">
      <c r="A8792" s="748" t="str">
        <f t="shared" si="1594"/>
        <v/>
      </c>
      <c r="B8792" s="749"/>
      <c r="C8792" s="251" t="str">
        <f t="shared" ref="C8792" si="1598">IF(I8792=0,"",VLOOKUP(I8792,MATERIALES,3,FALSE))</f>
        <v/>
      </c>
      <c r="D8792" s="194"/>
      <c r="E8792" s="252">
        <f t="shared" si="1596"/>
        <v>0</v>
      </c>
      <c r="F8792" s="230">
        <f t="shared" si="1597"/>
        <v>0</v>
      </c>
      <c r="G8792" s="233"/>
      <c r="I8792" s="283"/>
    </row>
    <row r="8793" spans="1:9" ht="26.25" customHeight="1" thickBot="1">
      <c r="A8793" s="214"/>
      <c r="B8793" s="438"/>
      <c r="C8793" s="215"/>
      <c r="D8793" s="217"/>
      <c r="E8793" s="254"/>
      <c r="F8793" s="255" t="s">
        <v>81</v>
      </c>
      <c r="G8793" s="253">
        <f>SUM(F8781:F8792)</f>
        <v>0</v>
      </c>
      <c r="I8793" s="326"/>
    </row>
    <row r="8794" spans="1:9" ht="14" thickTop="1" thickBot="1">
      <c r="A8794" s="256" t="s">
        <v>72</v>
      </c>
      <c r="B8794" s="445"/>
      <c r="C8794" s="257"/>
      <c r="D8794" s="259"/>
      <c r="E8794" s="259"/>
      <c r="F8794" s="258"/>
      <c r="G8794" s="260"/>
      <c r="I8794" s="326"/>
    </row>
    <row r="8795" spans="1:9" ht="13.5" thickTop="1">
      <c r="A8795" s="245" t="s">
        <v>57</v>
      </c>
      <c r="B8795" s="455"/>
      <c r="C8795" s="248" t="s">
        <v>71</v>
      </c>
      <c r="D8795" s="316" t="s">
        <v>75</v>
      </c>
      <c r="E8795" s="248" t="s">
        <v>98</v>
      </c>
      <c r="F8795" s="249" t="s">
        <v>79</v>
      </c>
      <c r="G8795" s="250" t="s">
        <v>70</v>
      </c>
      <c r="I8795" s="326"/>
    </row>
    <row r="8796" spans="1:9">
      <c r="A8796" s="748" t="str">
        <f>IF(I8796=0,"",VLOOKUP(I8796,EQUIPOS,2,FALSE))</f>
        <v/>
      </c>
      <c r="B8796" s="749"/>
      <c r="C8796" s="195"/>
      <c r="D8796" s="194"/>
      <c r="E8796" s="252">
        <f>IF(I8796=0,0,VLOOKUP(I8796,EQUIPOS,4,FALSE))</f>
        <v>0</v>
      </c>
      <c r="F8796" s="230">
        <f>C8796*D8796*E8796</f>
        <v>0</v>
      </c>
      <c r="G8796" s="231"/>
      <c r="I8796" s="283"/>
    </row>
    <row r="8797" spans="1:9">
      <c r="A8797" s="748" t="str">
        <f>IF(I8797=0,"",VLOOKUP(I8797,EQUIPOS,2,FALSE))</f>
        <v/>
      </c>
      <c r="B8797" s="749"/>
      <c r="C8797" s="195"/>
      <c r="D8797" s="194"/>
      <c r="E8797" s="252">
        <f>IF(I8797=0,0,VLOOKUP(I8797,EQUIPOS,4,FALSE))</f>
        <v>0</v>
      </c>
      <c r="F8797" s="230">
        <f t="shared" ref="F8797:F8800" si="1599">C8797*D8797*E8797</f>
        <v>0</v>
      </c>
      <c r="G8797" s="232"/>
      <c r="I8797" s="283"/>
    </row>
    <row r="8798" spans="1:9">
      <c r="A8798" s="748" t="str">
        <f>IF(I8798=0,"",VLOOKUP(I8798,EQUIPOS,2,FALSE))</f>
        <v/>
      </c>
      <c r="B8798" s="749"/>
      <c r="C8798" s="195"/>
      <c r="D8798" s="194"/>
      <c r="E8798" s="252">
        <f>IF(I8798=0,0,VLOOKUP(I8798,EQUIPOS,4,FALSE))</f>
        <v>0</v>
      </c>
      <c r="F8798" s="230">
        <f t="shared" si="1599"/>
        <v>0</v>
      </c>
      <c r="G8798" s="232"/>
      <c r="I8798" s="283"/>
    </row>
    <row r="8799" spans="1:9">
      <c r="A8799" s="748" t="str">
        <f>IF(I8799=0,"",VLOOKUP(I8799,EQUIPOS,2,FALSE))</f>
        <v/>
      </c>
      <c r="B8799" s="749"/>
      <c r="C8799" s="195"/>
      <c r="D8799" s="194"/>
      <c r="E8799" s="252">
        <f>IF(I8799=0,0,VLOOKUP(I8799,EQUIPOS,4,FALSE))</f>
        <v>0</v>
      </c>
      <c r="F8799" s="230">
        <f t="shared" si="1599"/>
        <v>0</v>
      </c>
      <c r="G8799" s="232"/>
      <c r="I8799" s="283"/>
    </row>
    <row r="8800" spans="1:9">
      <c r="A8800" s="748" t="str">
        <f>IF(I8800=0,"",VLOOKUP(I8800,EQUIPOS,2,FALSE))</f>
        <v/>
      </c>
      <c r="B8800" s="749"/>
      <c r="C8800" s="195"/>
      <c r="D8800" s="194"/>
      <c r="E8800" s="252">
        <f>IF(I8800=0,0,VLOOKUP(I8800,EQUIPOS,4,FALSE))</f>
        <v>0</v>
      </c>
      <c r="F8800" s="230">
        <f t="shared" si="1599"/>
        <v>0</v>
      </c>
      <c r="G8800" s="233"/>
      <c r="I8800" s="283"/>
    </row>
    <row r="8801" spans="1:9" ht="30.75" customHeight="1" thickBot="1">
      <c r="A8801" s="234"/>
      <c r="B8801" s="456"/>
      <c r="C8801" s="235"/>
      <c r="D8801" s="237"/>
      <c r="E8801" s="261"/>
      <c r="F8801" s="238" t="s">
        <v>82</v>
      </c>
      <c r="G8801" s="262">
        <f>SUM(F8796:F8800)</f>
        <v>0</v>
      </c>
      <c r="I8801" s="326"/>
    </row>
    <row r="8802" spans="1:9" ht="13.5" thickTop="1">
      <c r="A8802" s="240" t="s">
        <v>73</v>
      </c>
      <c r="B8802" s="446"/>
      <c r="C8802" s="241"/>
      <c r="D8802" s="243"/>
      <c r="E8802" s="243"/>
      <c r="F8802" s="242"/>
      <c r="G8802" s="244"/>
      <c r="I8802" s="326"/>
    </row>
    <row r="8803" spans="1:9" ht="26">
      <c r="A8803" s="245" t="s">
        <v>57</v>
      </c>
      <c r="B8803" s="454" t="s">
        <v>58</v>
      </c>
      <c r="C8803" s="247" t="s">
        <v>68</v>
      </c>
      <c r="D8803" s="316" t="s">
        <v>74</v>
      </c>
      <c r="E8803" s="248" t="s">
        <v>69</v>
      </c>
      <c r="F8803" s="249" t="s">
        <v>79</v>
      </c>
      <c r="G8803" s="250" t="s">
        <v>70</v>
      </c>
      <c r="H8803" s="220"/>
      <c r="I8803" s="325"/>
    </row>
    <row r="8804" spans="1:9">
      <c r="A8804" s="263" t="str">
        <f t="shared" ref="A8804:A8815" si="1600">IF(I8804=0,"",VLOOKUP(I8804,MANOOBRA,2,FALSE))</f>
        <v/>
      </c>
      <c r="B8804" s="444" t="str">
        <f t="shared" ref="B8804:B8815" si="1601">IF(I8804=0,"",VLOOKUP(I8804,MANOOBRA,3,FALSE))</f>
        <v/>
      </c>
      <c r="C8804" s="195"/>
      <c r="D8804" s="465"/>
      <c r="E8804" s="252">
        <f t="shared" ref="E8804:E8815" si="1602">IF(I8804=0,0,VLOOKUP(I8804,MANOOBRA,4,FALSE))</f>
        <v>0</v>
      </c>
      <c r="F8804" s="230">
        <f>IF(D8804=0,0,C8804*E8804/D8804)</f>
        <v>0</v>
      </c>
      <c r="G8804" s="231"/>
      <c r="I8804" s="283"/>
    </row>
    <row r="8805" spans="1:9">
      <c r="A8805" s="263" t="str">
        <f t="shared" si="1600"/>
        <v/>
      </c>
      <c r="B8805" s="444" t="str">
        <f t="shared" si="1601"/>
        <v/>
      </c>
      <c r="C8805" s="195"/>
      <c r="D8805" s="465"/>
      <c r="E8805" s="252">
        <f t="shared" si="1602"/>
        <v>0</v>
      </c>
      <c r="F8805" s="230">
        <f t="shared" ref="F8805:F8815" si="1603">IF(D8805=0,0,C8805*E8805/D8805)</f>
        <v>0</v>
      </c>
      <c r="G8805" s="232"/>
      <c r="I8805" s="283"/>
    </row>
    <row r="8806" spans="1:9">
      <c r="A8806" s="263" t="str">
        <f t="shared" si="1600"/>
        <v/>
      </c>
      <c r="B8806" s="444" t="str">
        <f t="shared" si="1601"/>
        <v/>
      </c>
      <c r="C8806" s="195"/>
      <c r="D8806" s="309"/>
      <c r="E8806" s="252">
        <f t="shared" si="1602"/>
        <v>0</v>
      </c>
      <c r="F8806" s="230">
        <f t="shared" si="1603"/>
        <v>0</v>
      </c>
      <c r="G8806" s="232"/>
      <c r="I8806" s="283"/>
    </row>
    <row r="8807" spans="1:9">
      <c r="A8807" s="263" t="str">
        <f t="shared" si="1600"/>
        <v/>
      </c>
      <c r="B8807" s="444" t="str">
        <f t="shared" si="1601"/>
        <v/>
      </c>
      <c r="C8807" s="195"/>
      <c r="D8807" s="195"/>
      <c r="E8807" s="252">
        <f t="shared" si="1602"/>
        <v>0</v>
      </c>
      <c r="F8807" s="230">
        <f t="shared" si="1603"/>
        <v>0</v>
      </c>
      <c r="G8807" s="232"/>
      <c r="I8807" s="283"/>
    </row>
    <row r="8808" spans="1:9">
      <c r="A8808" s="263" t="str">
        <f t="shared" si="1600"/>
        <v/>
      </c>
      <c r="B8808" s="444" t="str">
        <f t="shared" si="1601"/>
        <v/>
      </c>
      <c r="C8808" s="195"/>
      <c r="D8808" s="195"/>
      <c r="E8808" s="252">
        <f t="shared" si="1602"/>
        <v>0</v>
      </c>
      <c r="F8808" s="230">
        <f t="shared" si="1603"/>
        <v>0</v>
      </c>
      <c r="G8808" s="232"/>
      <c r="I8808" s="283"/>
    </row>
    <row r="8809" spans="1:9">
      <c r="A8809" s="263" t="str">
        <f t="shared" si="1600"/>
        <v/>
      </c>
      <c r="B8809" s="444" t="str">
        <f t="shared" si="1601"/>
        <v/>
      </c>
      <c r="C8809" s="195"/>
      <c r="D8809" s="195"/>
      <c r="E8809" s="252">
        <f t="shared" si="1602"/>
        <v>0</v>
      </c>
      <c r="F8809" s="230">
        <f t="shared" si="1603"/>
        <v>0</v>
      </c>
      <c r="G8809" s="232"/>
      <c r="I8809" s="283"/>
    </row>
    <row r="8810" spans="1:9">
      <c r="A8810" s="263" t="str">
        <f t="shared" si="1600"/>
        <v/>
      </c>
      <c r="B8810" s="444" t="str">
        <f t="shared" si="1601"/>
        <v/>
      </c>
      <c r="C8810" s="195"/>
      <c r="D8810" s="195"/>
      <c r="E8810" s="252">
        <f t="shared" si="1602"/>
        <v>0</v>
      </c>
      <c r="F8810" s="230">
        <f t="shared" si="1603"/>
        <v>0</v>
      </c>
      <c r="G8810" s="232"/>
      <c r="I8810" s="283"/>
    </row>
    <row r="8811" spans="1:9">
      <c r="A8811" s="263" t="str">
        <f t="shared" si="1600"/>
        <v/>
      </c>
      <c r="B8811" s="444" t="str">
        <f t="shared" si="1601"/>
        <v/>
      </c>
      <c r="C8811" s="195"/>
      <c r="D8811" s="195"/>
      <c r="E8811" s="252">
        <f t="shared" si="1602"/>
        <v>0</v>
      </c>
      <c r="F8811" s="230">
        <f t="shared" si="1603"/>
        <v>0</v>
      </c>
      <c r="G8811" s="232"/>
      <c r="I8811" s="283"/>
    </row>
    <row r="8812" spans="1:9">
      <c r="A8812" s="263" t="str">
        <f t="shared" si="1600"/>
        <v/>
      </c>
      <c r="B8812" s="444" t="str">
        <f t="shared" si="1601"/>
        <v/>
      </c>
      <c r="C8812" s="195"/>
      <c r="D8812" s="195"/>
      <c r="E8812" s="252">
        <f t="shared" si="1602"/>
        <v>0</v>
      </c>
      <c r="F8812" s="230">
        <f t="shared" si="1603"/>
        <v>0</v>
      </c>
      <c r="G8812" s="232"/>
      <c r="I8812" s="283"/>
    </row>
    <row r="8813" spans="1:9">
      <c r="A8813" s="263" t="str">
        <f t="shared" si="1600"/>
        <v/>
      </c>
      <c r="B8813" s="444" t="str">
        <f t="shared" si="1601"/>
        <v/>
      </c>
      <c r="C8813" s="195"/>
      <c r="D8813" s="195"/>
      <c r="E8813" s="252">
        <f t="shared" si="1602"/>
        <v>0</v>
      </c>
      <c r="F8813" s="230">
        <f t="shared" si="1603"/>
        <v>0</v>
      </c>
      <c r="G8813" s="232"/>
      <c r="I8813" s="283"/>
    </row>
    <row r="8814" spans="1:9">
      <c r="A8814" s="263" t="str">
        <f t="shared" si="1600"/>
        <v/>
      </c>
      <c r="B8814" s="444" t="str">
        <f t="shared" si="1601"/>
        <v/>
      </c>
      <c r="C8814" s="195"/>
      <c r="D8814" s="195"/>
      <c r="E8814" s="252">
        <f t="shared" si="1602"/>
        <v>0</v>
      </c>
      <c r="F8814" s="230">
        <f t="shared" si="1603"/>
        <v>0</v>
      </c>
      <c r="G8814" s="232"/>
      <c r="I8814" s="283"/>
    </row>
    <row r="8815" spans="1:9">
      <c r="A8815" s="263" t="str">
        <f t="shared" si="1600"/>
        <v/>
      </c>
      <c r="B8815" s="444" t="str">
        <f t="shared" si="1601"/>
        <v/>
      </c>
      <c r="C8815" s="195"/>
      <c r="D8815" s="195"/>
      <c r="E8815" s="252">
        <f t="shared" si="1602"/>
        <v>0</v>
      </c>
      <c r="F8815" s="230">
        <f t="shared" si="1603"/>
        <v>0</v>
      </c>
      <c r="G8815" s="233"/>
      <c r="I8815" s="283"/>
    </row>
    <row r="8816" spans="1:9" ht="31.5" customHeight="1" thickBot="1">
      <c r="A8816" s="234"/>
      <c r="B8816" s="456"/>
      <c r="C8816" s="235"/>
      <c r="D8816" s="237"/>
      <c r="E8816" s="237"/>
      <c r="F8816" s="238" t="s">
        <v>83</v>
      </c>
      <c r="G8816" s="262">
        <f>SUM(F8804:F8815)</f>
        <v>0</v>
      </c>
      <c r="I8816" s="326"/>
    </row>
    <row r="8817" spans="1:16" ht="13.5" thickTop="1">
      <c r="A8817" s="186" t="s">
        <v>76</v>
      </c>
      <c r="B8817" s="446"/>
      <c r="C8817" s="241"/>
      <c r="D8817" s="243"/>
      <c r="E8817" s="243"/>
      <c r="F8817" s="242"/>
      <c r="G8817" s="244"/>
      <c r="I8817" s="326"/>
    </row>
    <row r="8818" spans="1:16">
      <c r="A8818" s="245" t="s">
        <v>57</v>
      </c>
      <c r="B8818" s="455"/>
      <c r="C8818" s="246"/>
      <c r="D8818" s="317"/>
      <c r="E8818" s="248" t="s">
        <v>77</v>
      </c>
      <c r="F8818" s="249" t="s">
        <v>78</v>
      </c>
      <c r="G8818" s="264" t="s">
        <v>77</v>
      </c>
      <c r="H8818" s="220"/>
      <c r="I8818" s="325"/>
    </row>
    <row r="8819" spans="1:16">
      <c r="A8819" s="185" t="s">
        <v>87</v>
      </c>
      <c r="B8819" s="453"/>
      <c r="C8819" s="265"/>
      <c r="D8819" s="318"/>
      <c r="E8819" s="229">
        <f>SUM(G8778,G8793,G8801,G8816)</f>
        <v>0</v>
      </c>
      <c r="F8819" s="266">
        <f>A</f>
        <v>0</v>
      </c>
      <c r="G8819" s="267">
        <f>E8819*F8819</f>
        <v>0</v>
      </c>
      <c r="I8819" s="326"/>
    </row>
    <row r="8820" spans="1:16">
      <c r="A8820" s="185" t="s">
        <v>85</v>
      </c>
      <c r="B8820" s="453"/>
      <c r="C8820" s="265"/>
      <c r="D8820" s="318"/>
      <c r="E8820" s="229">
        <f>SUM(G8778,G8793,G8801,G8816)</f>
        <v>0</v>
      </c>
      <c r="F8820" s="266">
        <f>I</f>
        <v>0</v>
      </c>
      <c r="G8820" s="267">
        <f>E8820*F8820</f>
        <v>0</v>
      </c>
      <c r="I8820" s="326"/>
    </row>
    <row r="8821" spans="1:16">
      <c r="A8821" s="185" t="s">
        <v>86</v>
      </c>
      <c r="B8821" s="453"/>
      <c r="C8821" s="265"/>
      <c r="D8821" s="318"/>
      <c r="E8821" s="229">
        <f>SUM(G8778,G8793,G8801,G8816)</f>
        <v>0</v>
      </c>
      <c r="F8821" s="266">
        <f>U</f>
        <v>0</v>
      </c>
      <c r="G8821" s="267">
        <f>E8821*F8821</f>
        <v>0</v>
      </c>
      <c r="I8821" s="326"/>
    </row>
    <row r="8822" spans="1:16" ht="33" customHeight="1" thickBot="1">
      <c r="A8822" s="234"/>
      <c r="B8822" s="456"/>
      <c r="C8822" s="235"/>
      <c r="D8822" s="237"/>
      <c r="E8822" s="237"/>
      <c r="F8822" s="268" t="s">
        <v>84</v>
      </c>
      <c r="G8822" s="262">
        <f>SUM(G8819:G8821)</f>
        <v>0</v>
      </c>
      <c r="I8822" s="326"/>
      <c r="J8822" s="295"/>
      <c r="K8822" s="296"/>
      <c r="L8822" s="296"/>
      <c r="M8822" s="296"/>
      <c r="N8822" s="296"/>
      <c r="O8822" s="296"/>
    </row>
    <row r="8823" spans="1:16" s="211" customFormat="1" ht="14" thickTop="1" thickBot="1">
      <c r="A8823" s="269"/>
      <c r="B8823" s="443"/>
      <c r="C8823" s="270"/>
      <c r="D8823" s="319"/>
      <c r="E8823" s="271" t="s">
        <v>89</v>
      </c>
      <c r="F8823" s="272"/>
      <c r="G8823" s="273">
        <f>ROUND(SUM(G8778,G8793,G8801,G8816,G8822),0)</f>
        <v>0</v>
      </c>
      <c r="I8823" s="327"/>
      <c r="J8823" s="212">
        <f>B8762</f>
        <v>23.1</v>
      </c>
      <c r="K8823" s="274">
        <f>E8819</f>
        <v>0</v>
      </c>
      <c r="L8823" s="294">
        <f>G8819</f>
        <v>0</v>
      </c>
      <c r="M8823" s="294">
        <f>G8820</f>
        <v>0</v>
      </c>
      <c r="N8823" s="294">
        <f>G8821</f>
        <v>0</v>
      </c>
      <c r="O8823" s="299">
        <f>SUM(K8823:N8823)</f>
        <v>0</v>
      </c>
      <c r="P8823" s="294"/>
    </row>
    <row r="8824" spans="1:16" ht="13.5" thickTop="1">
      <c r="A8824" s="275" t="s">
        <v>97</v>
      </c>
      <c r="B8824" s="438"/>
      <c r="C8824" s="215"/>
      <c r="D8824" s="217"/>
      <c r="E8824" s="217"/>
      <c r="F8824" s="216"/>
      <c r="G8824" s="219"/>
      <c r="I8824" s="326"/>
      <c r="P8824" s="294"/>
    </row>
    <row r="8825" spans="1:16">
      <c r="A8825" s="275"/>
      <c r="B8825" s="452"/>
      <c r="C8825" s="276"/>
      <c r="D8825" s="320"/>
      <c r="E8825" s="217"/>
      <c r="F8825" s="216"/>
      <c r="G8825" s="277">
        <f ca="1">TODAY()</f>
        <v>44839</v>
      </c>
      <c r="I8825" s="326"/>
      <c r="P8825" s="294"/>
    </row>
    <row r="8826" spans="1:16">
      <c r="A8826" s="555"/>
      <c r="B8826" s="438"/>
      <c r="C8826" s="215"/>
      <c r="D8826" s="217"/>
      <c r="E8826" s="217"/>
      <c r="F8826" s="216"/>
      <c r="G8826" s="556"/>
      <c r="I8826" s="434"/>
      <c r="P8826" s="294"/>
    </row>
    <row r="8827" spans="1:16" s="199" customFormat="1">
      <c r="A8827" s="196" t="s">
        <v>109</v>
      </c>
      <c r="B8827" s="458"/>
      <c r="C8827" s="196"/>
      <c r="D8827" s="198"/>
      <c r="E8827" s="198"/>
      <c r="F8827" s="197"/>
      <c r="G8827" s="197"/>
      <c r="I8827" s="321"/>
      <c r="J8827" s="200"/>
      <c r="O8827" s="297"/>
    </row>
    <row r="8828" spans="1:16" s="199" customFormat="1">
      <c r="A8828" s="196" t="str">
        <f>CONCATENATE('Prestaciones y AIU'!A9081," ANALISIS DE PRECIOS UNITARIOS")</f>
        <v xml:space="preserve"> ANALISIS DE PRECIOS UNITARIOS</v>
      </c>
      <c r="B8828" s="458"/>
      <c r="C8828" s="196"/>
      <c r="D8828" s="198"/>
      <c r="E8828" s="198"/>
      <c r="F8828" s="197"/>
      <c r="G8828" s="197"/>
      <c r="I8828" s="321"/>
      <c r="J8828" s="200"/>
      <c r="O8828" s="297"/>
    </row>
    <row r="8829" spans="1:16" s="199" customFormat="1">
      <c r="A8829" s="196" t="str">
        <f>Objeto_LIC</f>
        <v>OPTIMIZACION DEL SISTEMA DE ABASTECIMIENTO (ADUCCION, PRETRATAMIENTO Y CONDUCCION) DEL MUNICPIO DE TAME, DEPARTAMENTO DE ARAUCA</v>
      </c>
      <c r="B8829" s="458"/>
      <c r="C8829" s="196"/>
      <c r="D8829" s="198"/>
      <c r="E8829" s="198"/>
      <c r="F8829" s="197"/>
      <c r="G8829" s="197"/>
      <c r="I8829" s="321"/>
      <c r="J8829" s="200"/>
      <c r="O8829" s="297"/>
    </row>
    <row r="8830" spans="1:16" s="199" customFormat="1">
      <c r="A8830" s="196"/>
      <c r="B8830" s="458"/>
      <c r="C8830" s="196"/>
      <c r="D8830" s="198"/>
      <c r="E8830" s="198"/>
      <c r="F8830" s="197"/>
      <c r="G8830" s="197"/>
      <c r="I8830" s="321"/>
      <c r="J8830" s="200"/>
      <c r="O8830" s="297"/>
    </row>
    <row r="8831" spans="1:16" ht="13.5" thickBot="1">
      <c r="A8831" s="201"/>
      <c r="B8831" s="448"/>
      <c r="C8831" s="201"/>
      <c r="D8831" s="203"/>
      <c r="E8831" s="203"/>
      <c r="F8831" s="202"/>
      <c r="G8831" s="202"/>
    </row>
    <row r="8832" spans="1:16" s="211" customFormat="1" ht="13.5" thickTop="1">
      <c r="A8832" s="206"/>
      <c r="B8832" s="457"/>
      <c r="C8832" s="207"/>
      <c r="D8832" s="209"/>
      <c r="E8832" s="209"/>
      <c r="F8832" s="208"/>
      <c r="G8832" s="210" t="s">
        <v>110</v>
      </c>
      <c r="I8832" s="323"/>
      <c r="J8832" s="212"/>
      <c r="O8832" s="297"/>
    </row>
    <row r="8833" spans="1:15">
      <c r="A8833" s="213" t="s">
        <v>62</v>
      </c>
      <c r="B8833" s="750">
        <f>Proponente</f>
        <v>0</v>
      </c>
      <c r="C8833" s="750"/>
      <c r="D8833" s="750"/>
      <c r="E8833" s="750"/>
      <c r="F8833" s="750"/>
      <c r="G8833" s="751"/>
    </row>
    <row r="8834" spans="1:15" ht="26.25" customHeight="1">
      <c r="A8834" s="213" t="s">
        <v>63</v>
      </c>
      <c r="B8834" s="470">
        <v>23.2</v>
      </c>
      <c r="C8834" s="750" t="e">
        <f>VLOOKUP(B8834,Presupuesto!$A$4:$B$106,2,FALSE)</f>
        <v>#N/A</v>
      </c>
      <c r="D8834" s="750"/>
      <c r="E8834" s="750"/>
      <c r="F8834" s="750"/>
      <c r="G8834" s="751"/>
    </row>
    <row r="8835" spans="1:15">
      <c r="A8835" s="214"/>
      <c r="B8835" s="438"/>
      <c r="C8835" s="215"/>
      <c r="D8835" s="217"/>
      <c r="E8835" s="217"/>
      <c r="F8835" s="218" t="s">
        <v>88</v>
      </c>
      <c r="G8835" s="750" t="str">
        <f ca="1">LOOKUP('U-P1'!B8834,Presupuesto!$1:$1048576,Presupuesto!$C$1:$C$105)</f>
        <v>ML</v>
      </c>
      <c r="H8835" s="750"/>
      <c r="I8835" s="750"/>
      <c r="J8835" s="750"/>
      <c r="K8835" s="751"/>
    </row>
    <row r="8836" spans="1:15" ht="13.5" thickBot="1">
      <c r="A8836" s="213" t="s">
        <v>64</v>
      </c>
      <c r="B8836" s="438"/>
      <c r="C8836" s="215"/>
      <c r="D8836" s="217"/>
      <c r="E8836" s="217"/>
      <c r="F8836" s="216"/>
      <c r="G8836" s="219"/>
      <c r="I8836" s="324"/>
      <c r="J8836" s="295"/>
      <c r="K8836" s="296"/>
      <c r="L8836" s="296"/>
      <c r="M8836" s="296"/>
      <c r="N8836" s="296"/>
      <c r="O8836" s="296"/>
    </row>
    <row r="8837" spans="1:15" s="220" customFormat="1" ht="13.5" thickTop="1">
      <c r="A8837" s="221" t="s">
        <v>57</v>
      </c>
      <c r="B8837" s="447" t="s">
        <v>65</v>
      </c>
      <c r="C8837" s="222" t="s">
        <v>66</v>
      </c>
      <c r="D8837" s="223" t="s">
        <v>74</v>
      </c>
      <c r="E8837" s="224" t="s">
        <v>100</v>
      </c>
      <c r="F8837" s="224" t="s">
        <v>79</v>
      </c>
      <c r="G8837" s="225" t="s">
        <v>70</v>
      </c>
      <c r="I8837" s="325"/>
      <c r="J8837" s="226"/>
      <c r="O8837" s="296"/>
    </row>
    <row r="8838" spans="1:15">
      <c r="A8838" s="227" t="str">
        <f t="shared" ref="A8838:A8849" si="1604">IF(I8838=0,"-",VLOOKUP(I8838,EQUIPOS,2,FALSE))</f>
        <v>-</v>
      </c>
      <c r="B8838" s="228"/>
      <c r="C8838" s="228"/>
      <c r="D8838" s="194"/>
      <c r="E8838" s="229">
        <f t="shared" ref="E8838:E8849" si="1605">IF(I8838=0,0,VLOOKUP(I8838,EQUIPOS,4,FALSE))</f>
        <v>0</v>
      </c>
      <c r="F8838" s="230">
        <f t="shared" ref="F8838:F8849" si="1606">IF(D8838=0,0,E8838/D8838)</f>
        <v>0</v>
      </c>
      <c r="G8838" s="231"/>
      <c r="I8838" s="283"/>
    </row>
    <row r="8839" spans="1:15">
      <c r="A8839" s="227" t="str">
        <f t="shared" si="1604"/>
        <v>-</v>
      </c>
      <c r="B8839" s="228"/>
      <c r="C8839" s="228"/>
      <c r="D8839" s="194"/>
      <c r="E8839" s="229">
        <f t="shared" si="1605"/>
        <v>0</v>
      </c>
      <c r="F8839" s="230">
        <f t="shared" si="1606"/>
        <v>0</v>
      </c>
      <c r="G8839" s="232"/>
      <c r="I8839" s="283"/>
    </row>
    <row r="8840" spans="1:15">
      <c r="A8840" s="227" t="str">
        <f t="shared" si="1604"/>
        <v>-</v>
      </c>
      <c r="B8840" s="228"/>
      <c r="C8840" s="228"/>
      <c r="D8840" s="194"/>
      <c r="E8840" s="229">
        <f t="shared" si="1605"/>
        <v>0</v>
      </c>
      <c r="F8840" s="230">
        <f t="shared" si="1606"/>
        <v>0</v>
      </c>
      <c r="G8840" s="232"/>
      <c r="I8840" s="283"/>
    </row>
    <row r="8841" spans="1:15">
      <c r="A8841" s="227" t="str">
        <f t="shared" si="1604"/>
        <v>-</v>
      </c>
      <c r="B8841" s="228"/>
      <c r="C8841" s="228"/>
      <c r="D8841" s="194"/>
      <c r="E8841" s="229">
        <f t="shared" si="1605"/>
        <v>0</v>
      </c>
      <c r="F8841" s="230">
        <f t="shared" si="1606"/>
        <v>0</v>
      </c>
      <c r="G8841" s="232"/>
      <c r="I8841" s="283"/>
    </row>
    <row r="8842" spans="1:15">
      <c r="A8842" s="227" t="str">
        <f t="shared" si="1604"/>
        <v>-</v>
      </c>
      <c r="B8842" s="228"/>
      <c r="C8842" s="228"/>
      <c r="D8842" s="194"/>
      <c r="E8842" s="229">
        <f t="shared" si="1605"/>
        <v>0</v>
      </c>
      <c r="F8842" s="230">
        <f t="shared" si="1606"/>
        <v>0</v>
      </c>
      <c r="G8842" s="232"/>
      <c r="I8842" s="283"/>
    </row>
    <row r="8843" spans="1:15">
      <c r="A8843" s="227" t="str">
        <f t="shared" si="1604"/>
        <v>-</v>
      </c>
      <c r="B8843" s="228"/>
      <c r="C8843" s="228"/>
      <c r="D8843" s="194"/>
      <c r="E8843" s="229">
        <f t="shared" si="1605"/>
        <v>0</v>
      </c>
      <c r="F8843" s="230">
        <f t="shared" si="1606"/>
        <v>0</v>
      </c>
      <c r="G8843" s="232"/>
      <c r="I8843" s="283"/>
    </row>
    <row r="8844" spans="1:15">
      <c r="A8844" s="227" t="str">
        <f t="shared" si="1604"/>
        <v>-</v>
      </c>
      <c r="B8844" s="228"/>
      <c r="C8844" s="228"/>
      <c r="D8844" s="194"/>
      <c r="E8844" s="229">
        <f t="shared" si="1605"/>
        <v>0</v>
      </c>
      <c r="F8844" s="230">
        <f t="shared" si="1606"/>
        <v>0</v>
      </c>
      <c r="G8844" s="232"/>
      <c r="I8844" s="283"/>
    </row>
    <row r="8845" spans="1:15">
      <c r="A8845" s="227" t="str">
        <f t="shared" si="1604"/>
        <v>-</v>
      </c>
      <c r="B8845" s="228"/>
      <c r="C8845" s="228"/>
      <c r="D8845" s="194"/>
      <c r="E8845" s="229">
        <f t="shared" si="1605"/>
        <v>0</v>
      </c>
      <c r="F8845" s="230">
        <f t="shared" si="1606"/>
        <v>0</v>
      </c>
      <c r="G8845" s="232"/>
      <c r="I8845" s="283"/>
    </row>
    <row r="8846" spans="1:15">
      <c r="A8846" s="227" t="str">
        <f t="shared" si="1604"/>
        <v>-</v>
      </c>
      <c r="B8846" s="228"/>
      <c r="C8846" s="228"/>
      <c r="D8846" s="194"/>
      <c r="E8846" s="229">
        <f t="shared" si="1605"/>
        <v>0</v>
      </c>
      <c r="F8846" s="230">
        <f t="shared" si="1606"/>
        <v>0</v>
      </c>
      <c r="G8846" s="232"/>
      <c r="I8846" s="283"/>
    </row>
    <row r="8847" spans="1:15">
      <c r="A8847" s="227" t="str">
        <f t="shared" si="1604"/>
        <v>-</v>
      </c>
      <c r="B8847" s="228"/>
      <c r="C8847" s="228"/>
      <c r="D8847" s="194"/>
      <c r="E8847" s="229">
        <f t="shared" si="1605"/>
        <v>0</v>
      </c>
      <c r="F8847" s="230">
        <f t="shared" si="1606"/>
        <v>0</v>
      </c>
      <c r="G8847" s="232"/>
      <c r="I8847" s="283"/>
    </row>
    <row r="8848" spans="1:15">
      <c r="A8848" s="227" t="str">
        <f t="shared" si="1604"/>
        <v>-</v>
      </c>
      <c r="B8848" s="228"/>
      <c r="C8848" s="228"/>
      <c r="D8848" s="194"/>
      <c r="E8848" s="229">
        <f t="shared" si="1605"/>
        <v>0</v>
      </c>
      <c r="F8848" s="230">
        <f t="shared" si="1606"/>
        <v>0</v>
      </c>
      <c r="G8848" s="232"/>
      <c r="I8848" s="283"/>
    </row>
    <row r="8849" spans="1:15">
      <c r="A8849" s="227" t="str">
        <f t="shared" si="1604"/>
        <v>-</v>
      </c>
      <c r="B8849" s="228"/>
      <c r="C8849" s="228"/>
      <c r="D8849" s="194"/>
      <c r="E8849" s="229">
        <f t="shared" si="1605"/>
        <v>0</v>
      </c>
      <c r="F8849" s="230">
        <f t="shared" si="1606"/>
        <v>0</v>
      </c>
      <c r="G8849" s="232"/>
      <c r="I8849" s="283"/>
    </row>
    <row r="8850" spans="1:15" ht="13.5" thickBot="1">
      <c r="A8850" s="234"/>
      <c r="B8850" s="456"/>
      <c r="C8850" s="235"/>
      <c r="D8850" s="237"/>
      <c r="E8850" s="237"/>
      <c r="F8850" s="238" t="s">
        <v>80</v>
      </c>
      <c r="G8850" s="239">
        <f>SUM(F8838:F8849)</f>
        <v>0</v>
      </c>
      <c r="I8850" s="326"/>
    </row>
    <row r="8851" spans="1:15" ht="13.5" thickTop="1">
      <c r="A8851" s="240" t="s">
        <v>67</v>
      </c>
      <c r="B8851" s="446"/>
      <c r="C8851" s="241"/>
      <c r="D8851" s="243"/>
      <c r="E8851" s="243"/>
      <c r="F8851" s="242"/>
      <c r="G8851" s="244"/>
      <c r="I8851" s="326"/>
    </row>
    <row r="8852" spans="1:15" s="220" customFormat="1" ht="26">
      <c r="A8852" s="245" t="s">
        <v>57</v>
      </c>
      <c r="B8852" s="455"/>
      <c r="C8852" s="247" t="s">
        <v>58</v>
      </c>
      <c r="D8852" s="316" t="s">
        <v>68</v>
      </c>
      <c r="E8852" s="248" t="s">
        <v>69</v>
      </c>
      <c r="F8852" s="249" t="s">
        <v>79</v>
      </c>
      <c r="G8852" s="250" t="s">
        <v>70</v>
      </c>
      <c r="I8852" s="325"/>
      <c r="J8852" s="226"/>
      <c r="O8852" s="296"/>
    </row>
    <row r="8853" spans="1:15">
      <c r="A8853" s="748" t="str">
        <f t="shared" ref="A8853:A8864" si="1607">IF(I8853=0,"",VLOOKUP(I8853,MATERIALES,2,FALSE))</f>
        <v/>
      </c>
      <c r="B8853" s="749"/>
      <c r="C8853" s="251" t="str">
        <f t="shared" ref="C8853:C8861" si="1608">IF(I8853=0,"",VLOOKUP(I8853,MATERIALES,3,FALSE))</f>
        <v/>
      </c>
      <c r="D8853" s="194"/>
      <c r="E8853" s="252">
        <f t="shared" ref="E8853:E8864" si="1609">IF(I8853=0,0,VLOOKUP(I8853,MATERIALES,4,FALSE))</f>
        <v>0</v>
      </c>
      <c r="F8853" s="230">
        <f>D8853*E8853</f>
        <v>0</v>
      </c>
      <c r="G8853" s="231"/>
      <c r="I8853" s="283"/>
    </row>
    <row r="8854" spans="1:15">
      <c r="A8854" s="748" t="str">
        <f t="shared" si="1607"/>
        <v/>
      </c>
      <c r="B8854" s="749"/>
      <c r="C8854" s="251" t="str">
        <f t="shared" si="1608"/>
        <v/>
      </c>
      <c r="D8854" s="194"/>
      <c r="E8854" s="252">
        <f t="shared" si="1609"/>
        <v>0</v>
      </c>
      <c r="F8854" s="230">
        <f t="shared" ref="F8854:F8864" si="1610">D8854*E8854</f>
        <v>0</v>
      </c>
      <c r="G8854" s="232"/>
      <c r="I8854" s="283"/>
    </row>
    <row r="8855" spans="1:15">
      <c r="A8855" s="748" t="str">
        <f t="shared" si="1607"/>
        <v/>
      </c>
      <c r="B8855" s="749"/>
      <c r="C8855" s="251" t="str">
        <f t="shared" si="1608"/>
        <v/>
      </c>
      <c r="D8855" s="194"/>
      <c r="E8855" s="252">
        <f t="shared" si="1609"/>
        <v>0</v>
      </c>
      <c r="F8855" s="230">
        <f t="shared" si="1610"/>
        <v>0</v>
      </c>
      <c r="G8855" s="232"/>
      <c r="I8855" s="283"/>
    </row>
    <row r="8856" spans="1:15">
      <c r="A8856" s="748" t="str">
        <f t="shared" si="1607"/>
        <v/>
      </c>
      <c r="B8856" s="749"/>
      <c r="C8856" s="251" t="str">
        <f t="shared" si="1608"/>
        <v/>
      </c>
      <c r="D8856" s="194"/>
      <c r="E8856" s="252">
        <f t="shared" si="1609"/>
        <v>0</v>
      </c>
      <c r="F8856" s="230">
        <f t="shared" si="1610"/>
        <v>0</v>
      </c>
      <c r="G8856" s="232"/>
      <c r="I8856" s="283"/>
    </row>
    <row r="8857" spans="1:15">
      <c r="A8857" s="748" t="str">
        <f t="shared" si="1607"/>
        <v/>
      </c>
      <c r="B8857" s="749"/>
      <c r="C8857" s="251" t="str">
        <f t="shared" si="1608"/>
        <v/>
      </c>
      <c r="D8857" s="194"/>
      <c r="E8857" s="252">
        <f t="shared" si="1609"/>
        <v>0</v>
      </c>
      <c r="F8857" s="230">
        <f t="shared" si="1610"/>
        <v>0</v>
      </c>
      <c r="G8857" s="232"/>
      <c r="I8857" s="283"/>
    </row>
    <row r="8858" spans="1:15">
      <c r="A8858" s="748" t="str">
        <f t="shared" si="1607"/>
        <v/>
      </c>
      <c r="B8858" s="749"/>
      <c r="C8858" s="251" t="str">
        <f t="shared" si="1608"/>
        <v/>
      </c>
      <c r="D8858" s="194"/>
      <c r="E8858" s="252">
        <f t="shared" si="1609"/>
        <v>0</v>
      </c>
      <c r="F8858" s="230">
        <f t="shared" si="1610"/>
        <v>0</v>
      </c>
      <c r="G8858" s="232"/>
      <c r="I8858" s="283"/>
    </row>
    <row r="8859" spans="1:15">
      <c r="A8859" s="748" t="str">
        <f t="shared" si="1607"/>
        <v/>
      </c>
      <c r="B8859" s="749"/>
      <c r="C8859" s="251" t="str">
        <f t="shared" si="1608"/>
        <v/>
      </c>
      <c r="D8859" s="194"/>
      <c r="E8859" s="252">
        <f t="shared" si="1609"/>
        <v>0</v>
      </c>
      <c r="F8859" s="230">
        <f t="shared" si="1610"/>
        <v>0</v>
      </c>
      <c r="G8859" s="232"/>
      <c r="I8859" s="283"/>
    </row>
    <row r="8860" spans="1:15">
      <c r="A8860" s="748" t="str">
        <f t="shared" si="1607"/>
        <v/>
      </c>
      <c r="B8860" s="749"/>
      <c r="C8860" s="251" t="str">
        <f t="shared" si="1608"/>
        <v/>
      </c>
      <c r="D8860" s="194"/>
      <c r="E8860" s="252">
        <f t="shared" si="1609"/>
        <v>0</v>
      </c>
      <c r="F8860" s="230">
        <f t="shared" si="1610"/>
        <v>0</v>
      </c>
      <c r="G8860" s="253"/>
      <c r="I8860" s="283"/>
    </row>
    <row r="8861" spans="1:15">
      <c r="A8861" s="748" t="str">
        <f t="shared" si="1607"/>
        <v/>
      </c>
      <c r="B8861" s="749"/>
      <c r="C8861" s="251" t="str">
        <f t="shared" si="1608"/>
        <v/>
      </c>
      <c r="D8861" s="194"/>
      <c r="E8861" s="252">
        <f t="shared" si="1609"/>
        <v>0</v>
      </c>
      <c r="F8861" s="230">
        <f t="shared" si="1610"/>
        <v>0</v>
      </c>
      <c r="G8861" s="232"/>
      <c r="I8861" s="283"/>
    </row>
    <row r="8862" spans="1:15">
      <c r="A8862" s="748" t="str">
        <f t="shared" si="1607"/>
        <v/>
      </c>
      <c r="B8862" s="749"/>
      <c r="C8862" s="251"/>
      <c r="D8862" s="194"/>
      <c r="E8862" s="252">
        <f t="shared" si="1609"/>
        <v>0</v>
      </c>
      <c r="F8862" s="230">
        <f t="shared" si="1610"/>
        <v>0</v>
      </c>
      <c r="G8862" s="232"/>
      <c r="I8862" s="283"/>
    </row>
    <row r="8863" spans="1:15">
      <c r="A8863" s="748" t="str">
        <f t="shared" si="1607"/>
        <v/>
      </c>
      <c r="B8863" s="749"/>
      <c r="C8863" s="251"/>
      <c r="D8863" s="194"/>
      <c r="E8863" s="252">
        <f t="shared" si="1609"/>
        <v>0</v>
      </c>
      <c r="F8863" s="230">
        <f t="shared" si="1610"/>
        <v>0</v>
      </c>
      <c r="G8863" s="232"/>
      <c r="I8863" s="283"/>
    </row>
    <row r="8864" spans="1:15">
      <c r="A8864" s="748" t="str">
        <f t="shared" si="1607"/>
        <v/>
      </c>
      <c r="B8864" s="749"/>
      <c r="C8864" s="251" t="str">
        <f t="shared" ref="C8864" si="1611">IF(I8864=0,"",VLOOKUP(I8864,MATERIALES,3,FALSE))</f>
        <v/>
      </c>
      <c r="D8864" s="194"/>
      <c r="E8864" s="252">
        <f t="shared" si="1609"/>
        <v>0</v>
      </c>
      <c r="F8864" s="230">
        <f t="shared" si="1610"/>
        <v>0</v>
      </c>
      <c r="G8864" s="233"/>
      <c r="I8864" s="283"/>
    </row>
    <row r="8865" spans="1:9" ht="26.25" customHeight="1" thickBot="1">
      <c r="A8865" s="214"/>
      <c r="B8865" s="438"/>
      <c r="C8865" s="215"/>
      <c r="D8865" s="217"/>
      <c r="E8865" s="254"/>
      <c r="F8865" s="255" t="s">
        <v>81</v>
      </c>
      <c r="G8865" s="253">
        <f>SUM(F8853:F8864)</f>
        <v>0</v>
      </c>
      <c r="I8865" s="326"/>
    </row>
    <row r="8866" spans="1:9" ht="14" thickTop="1" thickBot="1">
      <c r="A8866" s="256" t="s">
        <v>72</v>
      </c>
      <c r="B8866" s="445"/>
      <c r="C8866" s="257"/>
      <c r="D8866" s="259"/>
      <c r="E8866" s="259"/>
      <c r="F8866" s="258"/>
      <c r="G8866" s="260"/>
      <c r="I8866" s="326"/>
    </row>
    <row r="8867" spans="1:9" ht="13.5" thickTop="1">
      <c r="A8867" s="245" t="s">
        <v>57</v>
      </c>
      <c r="B8867" s="455"/>
      <c r="C8867" s="248" t="s">
        <v>71</v>
      </c>
      <c r="D8867" s="316" t="s">
        <v>75</v>
      </c>
      <c r="E8867" s="248" t="s">
        <v>98</v>
      </c>
      <c r="F8867" s="249" t="s">
        <v>79</v>
      </c>
      <c r="G8867" s="250" t="s">
        <v>70</v>
      </c>
      <c r="I8867" s="326"/>
    </row>
    <row r="8868" spans="1:9">
      <c r="A8868" s="748" t="str">
        <f>IF(I8868=0,"",VLOOKUP(I8868,EQUIPOS,2,FALSE))</f>
        <v/>
      </c>
      <c r="B8868" s="749"/>
      <c r="C8868" s="195"/>
      <c r="D8868" s="194"/>
      <c r="E8868" s="252">
        <f>IF(I8868=0,0,VLOOKUP(I8868,EQUIPOS,4,FALSE))</f>
        <v>0</v>
      </c>
      <c r="F8868" s="230">
        <f>C8868*D8868*E8868</f>
        <v>0</v>
      </c>
      <c r="G8868" s="231"/>
      <c r="I8868" s="283"/>
    </row>
    <row r="8869" spans="1:9">
      <c r="A8869" s="748" t="str">
        <f>IF(I8869=0,"",VLOOKUP(I8869,EQUIPOS,2,FALSE))</f>
        <v/>
      </c>
      <c r="B8869" s="749"/>
      <c r="C8869" s="195"/>
      <c r="D8869" s="194"/>
      <c r="E8869" s="252">
        <f>IF(I8869=0,0,VLOOKUP(I8869,EQUIPOS,4,FALSE))</f>
        <v>0</v>
      </c>
      <c r="F8869" s="230">
        <f t="shared" ref="F8869:F8872" si="1612">C8869*D8869*E8869</f>
        <v>0</v>
      </c>
      <c r="G8869" s="232"/>
      <c r="I8869" s="283"/>
    </row>
    <row r="8870" spans="1:9">
      <c r="A8870" s="748" t="str">
        <f>IF(I8870=0,"",VLOOKUP(I8870,EQUIPOS,2,FALSE))</f>
        <v/>
      </c>
      <c r="B8870" s="749"/>
      <c r="C8870" s="195"/>
      <c r="D8870" s="194"/>
      <c r="E8870" s="252">
        <f>IF(I8870=0,0,VLOOKUP(I8870,EQUIPOS,4,FALSE))</f>
        <v>0</v>
      </c>
      <c r="F8870" s="230">
        <f t="shared" si="1612"/>
        <v>0</v>
      </c>
      <c r="G8870" s="232"/>
      <c r="I8870" s="283"/>
    </row>
    <row r="8871" spans="1:9">
      <c r="A8871" s="748" t="str">
        <f>IF(I8871=0,"",VLOOKUP(I8871,EQUIPOS,2,FALSE))</f>
        <v/>
      </c>
      <c r="B8871" s="749"/>
      <c r="C8871" s="195"/>
      <c r="D8871" s="194"/>
      <c r="E8871" s="252">
        <f>IF(I8871=0,0,VLOOKUP(I8871,EQUIPOS,4,FALSE))</f>
        <v>0</v>
      </c>
      <c r="F8871" s="230">
        <f t="shared" si="1612"/>
        <v>0</v>
      </c>
      <c r="G8871" s="232"/>
      <c r="I8871" s="283"/>
    </row>
    <row r="8872" spans="1:9">
      <c r="A8872" s="748" t="str">
        <f>IF(I8872=0,"",VLOOKUP(I8872,EQUIPOS,2,FALSE))</f>
        <v/>
      </c>
      <c r="B8872" s="749"/>
      <c r="C8872" s="195"/>
      <c r="D8872" s="194"/>
      <c r="E8872" s="252">
        <f>IF(I8872=0,0,VLOOKUP(I8872,EQUIPOS,4,FALSE))</f>
        <v>0</v>
      </c>
      <c r="F8872" s="230">
        <f t="shared" si="1612"/>
        <v>0</v>
      </c>
      <c r="G8872" s="233"/>
      <c r="I8872" s="283"/>
    </row>
    <row r="8873" spans="1:9" ht="30.75" customHeight="1" thickBot="1">
      <c r="A8873" s="234"/>
      <c r="B8873" s="456"/>
      <c r="C8873" s="235"/>
      <c r="D8873" s="237"/>
      <c r="E8873" s="261"/>
      <c r="F8873" s="238" t="s">
        <v>82</v>
      </c>
      <c r="G8873" s="262">
        <f>SUM(F8868:F8872)</f>
        <v>0</v>
      </c>
      <c r="I8873" s="326"/>
    </row>
    <row r="8874" spans="1:9" ht="13.5" thickTop="1">
      <c r="A8874" s="240" t="s">
        <v>73</v>
      </c>
      <c r="B8874" s="446"/>
      <c r="C8874" s="241"/>
      <c r="D8874" s="243"/>
      <c r="E8874" s="243"/>
      <c r="F8874" s="242"/>
      <c r="G8874" s="244"/>
      <c r="I8874" s="326"/>
    </row>
    <row r="8875" spans="1:9" ht="26">
      <c r="A8875" s="245" t="s">
        <v>57</v>
      </c>
      <c r="B8875" s="454" t="s">
        <v>58</v>
      </c>
      <c r="C8875" s="247" t="s">
        <v>68</v>
      </c>
      <c r="D8875" s="316" t="s">
        <v>74</v>
      </c>
      <c r="E8875" s="248" t="s">
        <v>69</v>
      </c>
      <c r="F8875" s="249" t="s">
        <v>79</v>
      </c>
      <c r="G8875" s="250" t="s">
        <v>70</v>
      </c>
      <c r="H8875" s="220"/>
      <c r="I8875" s="325"/>
    </row>
    <row r="8876" spans="1:9">
      <c r="A8876" s="263" t="str">
        <f t="shared" ref="A8876:A8887" si="1613">IF(I8876=0,"",VLOOKUP(I8876,MANOOBRA,2,FALSE))</f>
        <v/>
      </c>
      <c r="B8876" s="444" t="str">
        <f t="shared" ref="B8876:B8887" si="1614">IF(I8876=0,"",VLOOKUP(I8876,MANOOBRA,3,FALSE))</f>
        <v/>
      </c>
      <c r="C8876" s="195"/>
      <c r="D8876" s="465"/>
      <c r="E8876" s="252">
        <f t="shared" ref="E8876:E8887" si="1615">IF(I8876=0,0,VLOOKUP(I8876,MANOOBRA,4,FALSE))</f>
        <v>0</v>
      </c>
      <c r="F8876" s="230">
        <f>IF(D8876=0,0,C8876*E8876/D8876)</f>
        <v>0</v>
      </c>
      <c r="G8876" s="231"/>
      <c r="I8876" s="283"/>
    </row>
    <row r="8877" spans="1:9">
      <c r="A8877" s="263" t="str">
        <f t="shared" si="1613"/>
        <v/>
      </c>
      <c r="B8877" s="444" t="str">
        <f t="shared" si="1614"/>
        <v/>
      </c>
      <c r="C8877" s="195"/>
      <c r="D8877" s="465"/>
      <c r="E8877" s="252">
        <f t="shared" si="1615"/>
        <v>0</v>
      </c>
      <c r="F8877" s="230">
        <f t="shared" ref="F8877:F8887" si="1616">IF(D8877=0,0,C8877*E8877/D8877)</f>
        <v>0</v>
      </c>
      <c r="G8877" s="232"/>
      <c r="I8877" s="283"/>
    </row>
    <row r="8878" spans="1:9">
      <c r="A8878" s="263" t="str">
        <f t="shared" si="1613"/>
        <v/>
      </c>
      <c r="B8878" s="444" t="str">
        <f t="shared" si="1614"/>
        <v/>
      </c>
      <c r="C8878" s="195"/>
      <c r="D8878" s="309"/>
      <c r="E8878" s="252">
        <f t="shared" si="1615"/>
        <v>0</v>
      </c>
      <c r="F8878" s="230">
        <f t="shared" si="1616"/>
        <v>0</v>
      </c>
      <c r="G8878" s="232"/>
      <c r="I8878" s="283"/>
    </row>
    <row r="8879" spans="1:9">
      <c r="A8879" s="263" t="str">
        <f t="shared" si="1613"/>
        <v/>
      </c>
      <c r="B8879" s="444" t="str">
        <f t="shared" si="1614"/>
        <v/>
      </c>
      <c r="C8879" s="195"/>
      <c r="D8879" s="195"/>
      <c r="E8879" s="252">
        <f t="shared" si="1615"/>
        <v>0</v>
      </c>
      <c r="F8879" s="230">
        <f t="shared" si="1616"/>
        <v>0</v>
      </c>
      <c r="G8879" s="232"/>
      <c r="I8879" s="283"/>
    </row>
    <row r="8880" spans="1:9">
      <c r="A8880" s="263" t="str">
        <f t="shared" si="1613"/>
        <v/>
      </c>
      <c r="B8880" s="444" t="str">
        <f t="shared" si="1614"/>
        <v/>
      </c>
      <c r="C8880" s="195"/>
      <c r="D8880" s="195"/>
      <c r="E8880" s="252">
        <f t="shared" si="1615"/>
        <v>0</v>
      </c>
      <c r="F8880" s="230">
        <f t="shared" si="1616"/>
        <v>0</v>
      </c>
      <c r="G8880" s="232"/>
      <c r="I8880" s="283"/>
    </row>
    <row r="8881" spans="1:16">
      <c r="A8881" s="263" t="str">
        <f t="shared" si="1613"/>
        <v/>
      </c>
      <c r="B8881" s="444" t="str">
        <f t="shared" si="1614"/>
        <v/>
      </c>
      <c r="C8881" s="195"/>
      <c r="D8881" s="195"/>
      <c r="E8881" s="252">
        <f t="shared" si="1615"/>
        <v>0</v>
      </c>
      <c r="F8881" s="230">
        <f t="shared" si="1616"/>
        <v>0</v>
      </c>
      <c r="G8881" s="232"/>
      <c r="I8881" s="283"/>
    </row>
    <row r="8882" spans="1:16">
      <c r="A8882" s="263" t="str">
        <f t="shared" si="1613"/>
        <v/>
      </c>
      <c r="B8882" s="444" t="str">
        <f t="shared" si="1614"/>
        <v/>
      </c>
      <c r="C8882" s="195"/>
      <c r="D8882" s="195"/>
      <c r="E8882" s="252">
        <f t="shared" si="1615"/>
        <v>0</v>
      </c>
      <c r="F8882" s="230">
        <f t="shared" si="1616"/>
        <v>0</v>
      </c>
      <c r="G8882" s="232"/>
      <c r="I8882" s="283"/>
    </row>
    <row r="8883" spans="1:16">
      <c r="A8883" s="263" t="str">
        <f t="shared" si="1613"/>
        <v/>
      </c>
      <c r="B8883" s="444" t="str">
        <f t="shared" si="1614"/>
        <v/>
      </c>
      <c r="C8883" s="195"/>
      <c r="D8883" s="195"/>
      <c r="E8883" s="252">
        <f t="shared" si="1615"/>
        <v>0</v>
      </c>
      <c r="F8883" s="230">
        <f t="shared" si="1616"/>
        <v>0</v>
      </c>
      <c r="G8883" s="232"/>
      <c r="I8883" s="283"/>
    </row>
    <row r="8884" spans="1:16">
      <c r="A8884" s="263" t="str">
        <f t="shared" si="1613"/>
        <v/>
      </c>
      <c r="B8884" s="444" t="str">
        <f t="shared" si="1614"/>
        <v/>
      </c>
      <c r="C8884" s="195"/>
      <c r="D8884" s="195"/>
      <c r="E8884" s="252">
        <f t="shared" si="1615"/>
        <v>0</v>
      </c>
      <c r="F8884" s="230">
        <f t="shared" si="1616"/>
        <v>0</v>
      </c>
      <c r="G8884" s="232"/>
      <c r="I8884" s="283"/>
    </row>
    <row r="8885" spans="1:16">
      <c r="A8885" s="263" t="str">
        <f t="shared" si="1613"/>
        <v/>
      </c>
      <c r="B8885" s="444" t="str">
        <f t="shared" si="1614"/>
        <v/>
      </c>
      <c r="C8885" s="195"/>
      <c r="D8885" s="195"/>
      <c r="E8885" s="252">
        <f t="shared" si="1615"/>
        <v>0</v>
      </c>
      <c r="F8885" s="230">
        <f t="shared" si="1616"/>
        <v>0</v>
      </c>
      <c r="G8885" s="232"/>
      <c r="I8885" s="283"/>
    </row>
    <row r="8886" spans="1:16">
      <c r="A8886" s="263" t="str">
        <f t="shared" si="1613"/>
        <v/>
      </c>
      <c r="B8886" s="444" t="str">
        <f t="shared" si="1614"/>
        <v/>
      </c>
      <c r="C8886" s="195"/>
      <c r="D8886" s="195"/>
      <c r="E8886" s="252">
        <f t="shared" si="1615"/>
        <v>0</v>
      </c>
      <c r="F8886" s="230">
        <f t="shared" si="1616"/>
        <v>0</v>
      </c>
      <c r="G8886" s="232"/>
      <c r="I8886" s="283"/>
    </row>
    <row r="8887" spans="1:16">
      <c r="A8887" s="263" t="str">
        <f t="shared" si="1613"/>
        <v/>
      </c>
      <c r="B8887" s="444" t="str">
        <f t="shared" si="1614"/>
        <v/>
      </c>
      <c r="C8887" s="195"/>
      <c r="D8887" s="195"/>
      <c r="E8887" s="252">
        <f t="shared" si="1615"/>
        <v>0</v>
      </c>
      <c r="F8887" s="230">
        <f t="shared" si="1616"/>
        <v>0</v>
      </c>
      <c r="G8887" s="233"/>
      <c r="I8887" s="283"/>
    </row>
    <row r="8888" spans="1:16" ht="31.5" customHeight="1" thickBot="1">
      <c r="A8888" s="234"/>
      <c r="B8888" s="456"/>
      <c r="C8888" s="235"/>
      <c r="D8888" s="237"/>
      <c r="E8888" s="237"/>
      <c r="F8888" s="238" t="s">
        <v>83</v>
      </c>
      <c r="G8888" s="262">
        <f>SUM(F8876:F8887)</f>
        <v>0</v>
      </c>
      <c r="I8888" s="326"/>
    </row>
    <row r="8889" spans="1:16" ht="13.5" thickTop="1">
      <c r="A8889" s="186" t="s">
        <v>76</v>
      </c>
      <c r="B8889" s="446"/>
      <c r="C8889" s="241"/>
      <c r="D8889" s="243"/>
      <c r="E8889" s="243"/>
      <c r="F8889" s="242"/>
      <c r="G8889" s="244"/>
      <c r="I8889" s="326"/>
    </row>
    <row r="8890" spans="1:16">
      <c r="A8890" s="245" t="s">
        <v>57</v>
      </c>
      <c r="B8890" s="455"/>
      <c r="C8890" s="246"/>
      <c r="D8890" s="317"/>
      <c r="E8890" s="248" t="s">
        <v>77</v>
      </c>
      <c r="F8890" s="249" t="s">
        <v>78</v>
      </c>
      <c r="G8890" s="264" t="s">
        <v>77</v>
      </c>
      <c r="H8890" s="220"/>
      <c r="I8890" s="325"/>
    </row>
    <row r="8891" spans="1:16">
      <c r="A8891" s="185" t="s">
        <v>87</v>
      </c>
      <c r="B8891" s="453"/>
      <c r="C8891" s="265"/>
      <c r="D8891" s="318"/>
      <c r="E8891" s="229">
        <f>SUM(G8850,G8865,G8873,G8888)</f>
        <v>0</v>
      </c>
      <c r="F8891" s="266">
        <f>A</f>
        <v>0</v>
      </c>
      <c r="G8891" s="267">
        <f>E8891*F8891</f>
        <v>0</v>
      </c>
      <c r="I8891" s="326"/>
    </row>
    <row r="8892" spans="1:16">
      <c r="A8892" s="185" t="s">
        <v>85</v>
      </c>
      <c r="B8892" s="453"/>
      <c r="C8892" s="265"/>
      <c r="D8892" s="318"/>
      <c r="E8892" s="229">
        <f>SUM(G8850,G8865,G8873,G8888)</f>
        <v>0</v>
      </c>
      <c r="F8892" s="266">
        <f>I</f>
        <v>0</v>
      </c>
      <c r="G8892" s="267">
        <f>E8892*F8892</f>
        <v>0</v>
      </c>
      <c r="I8892" s="326"/>
    </row>
    <row r="8893" spans="1:16">
      <c r="A8893" s="185" t="s">
        <v>86</v>
      </c>
      <c r="B8893" s="453"/>
      <c r="C8893" s="265"/>
      <c r="D8893" s="318"/>
      <c r="E8893" s="229">
        <f>SUM(G8850,G8865,G8873,G8888)</f>
        <v>0</v>
      </c>
      <c r="F8893" s="266">
        <f>U</f>
        <v>0</v>
      </c>
      <c r="G8893" s="267">
        <f>E8893*F8893</f>
        <v>0</v>
      </c>
      <c r="I8893" s="326"/>
    </row>
    <row r="8894" spans="1:16" ht="33" customHeight="1" thickBot="1">
      <c r="A8894" s="234"/>
      <c r="B8894" s="456"/>
      <c r="C8894" s="235"/>
      <c r="D8894" s="237"/>
      <c r="E8894" s="237"/>
      <c r="F8894" s="268" t="s">
        <v>84</v>
      </c>
      <c r="G8894" s="262">
        <f>SUM(G8891:G8893)</f>
        <v>0</v>
      </c>
      <c r="I8894" s="326"/>
      <c r="J8894" s="295"/>
      <c r="K8894" s="296"/>
      <c r="L8894" s="296"/>
      <c r="M8894" s="296"/>
      <c r="N8894" s="296"/>
      <c r="O8894" s="296"/>
    </row>
    <row r="8895" spans="1:16" s="211" customFormat="1" ht="14" thickTop="1" thickBot="1">
      <c r="A8895" s="269"/>
      <c r="B8895" s="443"/>
      <c r="C8895" s="270"/>
      <c r="D8895" s="319"/>
      <c r="E8895" s="271" t="s">
        <v>89</v>
      </c>
      <c r="F8895" s="272"/>
      <c r="G8895" s="273">
        <f>ROUND(SUM(G8850,G8865,G8873,G8888,G8894),0)</f>
        <v>0</v>
      </c>
      <c r="I8895" s="327"/>
      <c r="J8895" s="212">
        <f>B8834</f>
        <v>23.2</v>
      </c>
      <c r="K8895" s="274">
        <f>E8891</f>
        <v>0</v>
      </c>
      <c r="L8895" s="294">
        <f>G8891</f>
        <v>0</v>
      </c>
      <c r="M8895" s="294">
        <f>G8892</f>
        <v>0</v>
      </c>
      <c r="N8895" s="294">
        <f>G8893</f>
        <v>0</v>
      </c>
      <c r="O8895" s="299">
        <f>SUM(K8895:N8895)</f>
        <v>0</v>
      </c>
      <c r="P8895" s="294"/>
    </row>
    <row r="8896" spans="1:16" ht="13.5" thickTop="1">
      <c r="A8896" s="275" t="s">
        <v>97</v>
      </c>
      <c r="B8896" s="438"/>
      <c r="C8896" s="215"/>
      <c r="D8896" s="217"/>
      <c r="E8896" s="217"/>
      <c r="F8896" s="216"/>
      <c r="G8896" s="219"/>
      <c r="I8896" s="326"/>
      <c r="P8896" s="294"/>
    </row>
    <row r="8897" spans="1:16">
      <c r="A8897" s="275"/>
      <c r="B8897" s="452"/>
      <c r="C8897" s="276"/>
      <c r="D8897" s="320"/>
      <c r="E8897" s="217"/>
      <c r="F8897" s="216"/>
      <c r="G8897" s="277">
        <f ca="1">TODAY()</f>
        <v>44839</v>
      </c>
      <c r="I8897" s="326"/>
      <c r="P8897" s="294"/>
    </row>
    <row r="8898" spans="1:16">
      <c r="A8898" s="555"/>
      <c r="B8898" s="438"/>
      <c r="C8898" s="215"/>
      <c r="D8898" s="217"/>
      <c r="E8898" s="217"/>
      <c r="F8898" s="216"/>
      <c r="G8898" s="556"/>
      <c r="I8898" s="434"/>
      <c r="P8898" s="294"/>
    </row>
    <row r="8899" spans="1:16" s="199" customFormat="1">
      <c r="A8899" s="196" t="s">
        <v>109</v>
      </c>
      <c r="B8899" s="458"/>
      <c r="C8899" s="196"/>
      <c r="D8899" s="198"/>
      <c r="E8899" s="198"/>
      <c r="F8899" s="197"/>
      <c r="G8899" s="197"/>
      <c r="I8899" s="321"/>
      <c r="J8899" s="200"/>
      <c r="O8899" s="297"/>
    </row>
    <row r="8900" spans="1:16" s="199" customFormat="1">
      <c r="A8900" s="196" t="str">
        <f>CONCATENATE('Prestaciones y AIU'!A9153," ANALISIS DE PRECIOS UNITARIOS")</f>
        <v xml:space="preserve"> ANALISIS DE PRECIOS UNITARIOS</v>
      </c>
      <c r="B8900" s="458"/>
      <c r="C8900" s="196"/>
      <c r="D8900" s="198"/>
      <c r="E8900" s="198"/>
      <c r="F8900" s="197"/>
      <c r="G8900" s="197"/>
      <c r="I8900" s="321"/>
      <c r="J8900" s="200"/>
      <c r="O8900" s="297"/>
    </row>
    <row r="8901" spans="1:16" s="199" customFormat="1">
      <c r="A8901" s="196" t="str">
        <f>Objeto_LIC</f>
        <v>OPTIMIZACION DEL SISTEMA DE ABASTECIMIENTO (ADUCCION, PRETRATAMIENTO Y CONDUCCION) DEL MUNICPIO DE TAME, DEPARTAMENTO DE ARAUCA</v>
      </c>
      <c r="B8901" s="458"/>
      <c r="C8901" s="196"/>
      <c r="D8901" s="198"/>
      <c r="E8901" s="198"/>
      <c r="F8901" s="197"/>
      <c r="G8901" s="197"/>
      <c r="I8901" s="321"/>
      <c r="J8901" s="200"/>
      <c r="O8901" s="297"/>
    </row>
    <row r="8902" spans="1:16" s="199" customFormat="1">
      <c r="A8902" s="196"/>
      <c r="B8902" s="458"/>
      <c r="C8902" s="196"/>
      <c r="D8902" s="198"/>
      <c r="E8902" s="198"/>
      <c r="F8902" s="197"/>
      <c r="G8902" s="197"/>
      <c r="I8902" s="321"/>
      <c r="J8902" s="200"/>
      <c r="O8902" s="297"/>
    </row>
    <row r="8903" spans="1:16" ht="13.5" thickBot="1">
      <c r="A8903" s="201"/>
      <c r="B8903" s="448"/>
      <c r="C8903" s="201"/>
      <c r="D8903" s="203"/>
      <c r="E8903" s="203"/>
      <c r="F8903" s="202"/>
      <c r="G8903" s="202"/>
    </row>
    <row r="8904" spans="1:16" s="211" customFormat="1" ht="13.5" thickTop="1">
      <c r="A8904" s="206"/>
      <c r="B8904" s="457"/>
      <c r="C8904" s="207"/>
      <c r="D8904" s="209"/>
      <c r="E8904" s="209"/>
      <c r="F8904" s="208"/>
      <c r="G8904" s="210" t="s">
        <v>110</v>
      </c>
      <c r="I8904" s="323"/>
      <c r="J8904" s="212"/>
      <c r="O8904" s="297"/>
    </row>
    <row r="8905" spans="1:16">
      <c r="A8905" s="213" t="s">
        <v>62</v>
      </c>
      <c r="B8905" s="750">
        <f>Proponente</f>
        <v>0</v>
      </c>
      <c r="C8905" s="750"/>
      <c r="D8905" s="750"/>
      <c r="E8905" s="750"/>
      <c r="F8905" s="750"/>
      <c r="G8905" s="751"/>
    </row>
    <row r="8906" spans="1:16" ht="26.25" customHeight="1">
      <c r="A8906" s="213" t="s">
        <v>63</v>
      </c>
      <c r="B8906" s="470">
        <v>23.3</v>
      </c>
      <c r="C8906" s="750" t="e">
        <f>VLOOKUP(B8906,Presupuesto!$A$4:$B$106,2,FALSE)</f>
        <v>#N/A</v>
      </c>
      <c r="D8906" s="750"/>
      <c r="E8906" s="750"/>
      <c r="F8906" s="750"/>
      <c r="G8906" s="751"/>
    </row>
    <row r="8907" spans="1:16">
      <c r="A8907" s="214"/>
      <c r="B8907" s="438"/>
      <c r="C8907" s="215"/>
      <c r="D8907" s="217"/>
      <c r="E8907" s="217"/>
      <c r="F8907" s="218" t="s">
        <v>88</v>
      </c>
      <c r="G8907" s="750" t="str">
        <f ca="1">LOOKUP('U-P1'!B8906,Presupuesto!$1:$1048576,Presupuesto!$C$1:$C$105)</f>
        <v>ML</v>
      </c>
      <c r="H8907" s="750"/>
      <c r="I8907" s="750"/>
      <c r="J8907" s="750"/>
      <c r="K8907" s="751"/>
    </row>
    <row r="8908" spans="1:16" ht="13.5" thickBot="1">
      <c r="A8908" s="213" t="s">
        <v>64</v>
      </c>
      <c r="B8908" s="438"/>
      <c r="C8908" s="215"/>
      <c r="D8908" s="217"/>
      <c r="E8908" s="217"/>
      <c r="F8908" s="216"/>
      <c r="G8908" s="219"/>
      <c r="I8908" s="324"/>
      <c r="J8908" s="295"/>
      <c r="K8908" s="296"/>
      <c r="L8908" s="296"/>
      <c r="M8908" s="296"/>
      <c r="N8908" s="296"/>
      <c r="O8908" s="296"/>
    </row>
    <row r="8909" spans="1:16" s="220" customFormat="1" ht="13.5" thickTop="1">
      <c r="A8909" s="221" t="s">
        <v>57</v>
      </c>
      <c r="B8909" s="447" t="s">
        <v>65</v>
      </c>
      <c r="C8909" s="222" t="s">
        <v>66</v>
      </c>
      <c r="D8909" s="223" t="s">
        <v>74</v>
      </c>
      <c r="E8909" s="224" t="s">
        <v>100</v>
      </c>
      <c r="F8909" s="224" t="s">
        <v>79</v>
      </c>
      <c r="G8909" s="225" t="s">
        <v>70</v>
      </c>
      <c r="I8909" s="325"/>
      <c r="J8909" s="226"/>
      <c r="O8909" s="296"/>
    </row>
    <row r="8910" spans="1:16">
      <c r="A8910" s="227" t="str">
        <f t="shared" ref="A8910:A8921" si="1617">IF(I8910=0,"-",VLOOKUP(I8910,EQUIPOS,2,FALSE))</f>
        <v>-</v>
      </c>
      <c r="B8910" s="228"/>
      <c r="C8910" s="228"/>
      <c r="D8910" s="194"/>
      <c r="E8910" s="229">
        <f t="shared" ref="E8910:E8921" si="1618">IF(I8910=0,0,VLOOKUP(I8910,EQUIPOS,4,FALSE))</f>
        <v>0</v>
      </c>
      <c r="F8910" s="230">
        <f t="shared" ref="F8910:F8921" si="1619">IF(D8910=0,0,E8910/D8910)</f>
        <v>0</v>
      </c>
      <c r="G8910" s="231"/>
      <c r="I8910" s="283"/>
    </row>
    <row r="8911" spans="1:16">
      <c r="A8911" s="227" t="str">
        <f t="shared" si="1617"/>
        <v>-</v>
      </c>
      <c r="B8911" s="228"/>
      <c r="C8911" s="228"/>
      <c r="D8911" s="194"/>
      <c r="E8911" s="229">
        <f t="shared" si="1618"/>
        <v>0</v>
      </c>
      <c r="F8911" s="230">
        <f t="shared" si="1619"/>
        <v>0</v>
      </c>
      <c r="G8911" s="232"/>
      <c r="I8911" s="283"/>
    </row>
    <row r="8912" spans="1:16">
      <c r="A8912" s="227" t="str">
        <f t="shared" si="1617"/>
        <v>-</v>
      </c>
      <c r="B8912" s="228"/>
      <c r="C8912" s="228"/>
      <c r="D8912" s="194"/>
      <c r="E8912" s="229">
        <f t="shared" si="1618"/>
        <v>0</v>
      </c>
      <c r="F8912" s="230">
        <f t="shared" si="1619"/>
        <v>0</v>
      </c>
      <c r="G8912" s="232"/>
      <c r="I8912" s="283"/>
    </row>
    <row r="8913" spans="1:15">
      <c r="A8913" s="227" t="str">
        <f t="shared" si="1617"/>
        <v>-</v>
      </c>
      <c r="B8913" s="228"/>
      <c r="C8913" s="228"/>
      <c r="D8913" s="194"/>
      <c r="E8913" s="229">
        <f t="shared" si="1618"/>
        <v>0</v>
      </c>
      <c r="F8913" s="230">
        <f t="shared" si="1619"/>
        <v>0</v>
      </c>
      <c r="G8913" s="232"/>
      <c r="I8913" s="283"/>
    </row>
    <row r="8914" spans="1:15">
      <c r="A8914" s="227" t="str">
        <f t="shared" si="1617"/>
        <v>-</v>
      </c>
      <c r="B8914" s="228"/>
      <c r="C8914" s="228"/>
      <c r="D8914" s="194"/>
      <c r="E8914" s="229">
        <f t="shared" si="1618"/>
        <v>0</v>
      </c>
      <c r="F8914" s="230">
        <f t="shared" si="1619"/>
        <v>0</v>
      </c>
      <c r="G8914" s="232"/>
      <c r="I8914" s="283"/>
    </row>
    <row r="8915" spans="1:15">
      <c r="A8915" s="227" t="str">
        <f t="shared" si="1617"/>
        <v>-</v>
      </c>
      <c r="B8915" s="228"/>
      <c r="C8915" s="228"/>
      <c r="D8915" s="194"/>
      <c r="E8915" s="229">
        <f t="shared" si="1618"/>
        <v>0</v>
      </c>
      <c r="F8915" s="230">
        <f t="shared" si="1619"/>
        <v>0</v>
      </c>
      <c r="G8915" s="232"/>
      <c r="I8915" s="283"/>
    </row>
    <row r="8916" spans="1:15">
      <c r="A8916" s="227" t="str">
        <f t="shared" si="1617"/>
        <v>-</v>
      </c>
      <c r="B8916" s="228"/>
      <c r="C8916" s="228"/>
      <c r="D8916" s="194"/>
      <c r="E8916" s="229">
        <f t="shared" si="1618"/>
        <v>0</v>
      </c>
      <c r="F8916" s="230">
        <f t="shared" si="1619"/>
        <v>0</v>
      </c>
      <c r="G8916" s="232"/>
      <c r="I8916" s="283"/>
    </row>
    <row r="8917" spans="1:15">
      <c r="A8917" s="227" t="str">
        <f t="shared" si="1617"/>
        <v>-</v>
      </c>
      <c r="B8917" s="228"/>
      <c r="C8917" s="228"/>
      <c r="D8917" s="194"/>
      <c r="E8917" s="229">
        <f t="shared" si="1618"/>
        <v>0</v>
      </c>
      <c r="F8917" s="230">
        <f t="shared" si="1619"/>
        <v>0</v>
      </c>
      <c r="G8917" s="232"/>
      <c r="I8917" s="283"/>
    </row>
    <row r="8918" spans="1:15">
      <c r="A8918" s="227" t="str">
        <f t="shared" si="1617"/>
        <v>-</v>
      </c>
      <c r="B8918" s="228"/>
      <c r="C8918" s="228"/>
      <c r="D8918" s="194"/>
      <c r="E8918" s="229">
        <f t="shared" si="1618"/>
        <v>0</v>
      </c>
      <c r="F8918" s="230">
        <f t="shared" si="1619"/>
        <v>0</v>
      </c>
      <c r="G8918" s="232"/>
      <c r="I8918" s="283"/>
    </row>
    <row r="8919" spans="1:15">
      <c r="A8919" s="227" t="str">
        <f t="shared" si="1617"/>
        <v>-</v>
      </c>
      <c r="B8919" s="228"/>
      <c r="C8919" s="228"/>
      <c r="D8919" s="194"/>
      <c r="E8919" s="229">
        <f t="shared" si="1618"/>
        <v>0</v>
      </c>
      <c r="F8919" s="230">
        <f t="shared" si="1619"/>
        <v>0</v>
      </c>
      <c r="G8919" s="232"/>
      <c r="I8919" s="283"/>
    </row>
    <row r="8920" spans="1:15">
      <c r="A8920" s="227" t="str">
        <f t="shared" si="1617"/>
        <v>-</v>
      </c>
      <c r="B8920" s="228"/>
      <c r="C8920" s="228"/>
      <c r="D8920" s="194"/>
      <c r="E8920" s="229">
        <f t="shared" si="1618"/>
        <v>0</v>
      </c>
      <c r="F8920" s="230">
        <f t="shared" si="1619"/>
        <v>0</v>
      </c>
      <c r="G8920" s="232"/>
      <c r="I8920" s="283"/>
    </row>
    <row r="8921" spans="1:15">
      <c r="A8921" s="227" t="str">
        <f t="shared" si="1617"/>
        <v>-</v>
      </c>
      <c r="B8921" s="228"/>
      <c r="C8921" s="228"/>
      <c r="D8921" s="194"/>
      <c r="E8921" s="229">
        <f t="shared" si="1618"/>
        <v>0</v>
      </c>
      <c r="F8921" s="230">
        <f t="shared" si="1619"/>
        <v>0</v>
      </c>
      <c r="G8921" s="232"/>
      <c r="I8921" s="283"/>
    </row>
    <row r="8922" spans="1:15" ht="13.5" thickBot="1">
      <c r="A8922" s="234"/>
      <c r="B8922" s="456"/>
      <c r="C8922" s="235"/>
      <c r="D8922" s="237"/>
      <c r="E8922" s="237"/>
      <c r="F8922" s="238" t="s">
        <v>80</v>
      </c>
      <c r="G8922" s="239">
        <f>SUM(F8910:F8921)</f>
        <v>0</v>
      </c>
      <c r="I8922" s="326"/>
    </row>
    <row r="8923" spans="1:15" ht="13.5" thickTop="1">
      <c r="A8923" s="240" t="s">
        <v>67</v>
      </c>
      <c r="B8923" s="446"/>
      <c r="C8923" s="241"/>
      <c r="D8923" s="243"/>
      <c r="E8923" s="243"/>
      <c r="F8923" s="242"/>
      <c r="G8923" s="244"/>
      <c r="I8923" s="326"/>
    </row>
    <row r="8924" spans="1:15" s="220" customFormat="1" ht="26">
      <c r="A8924" s="245" t="s">
        <v>57</v>
      </c>
      <c r="B8924" s="455"/>
      <c r="C8924" s="247" t="s">
        <v>58</v>
      </c>
      <c r="D8924" s="316" t="s">
        <v>68</v>
      </c>
      <c r="E8924" s="248" t="s">
        <v>69</v>
      </c>
      <c r="F8924" s="249" t="s">
        <v>79</v>
      </c>
      <c r="G8924" s="250" t="s">
        <v>70</v>
      </c>
      <c r="I8924" s="325"/>
      <c r="J8924" s="226"/>
      <c r="O8924" s="296"/>
    </row>
    <row r="8925" spans="1:15">
      <c r="A8925" s="748" t="str">
        <f t="shared" ref="A8925:A8936" si="1620">IF(I8925=0,"",VLOOKUP(I8925,MATERIALES,2,FALSE))</f>
        <v/>
      </c>
      <c r="B8925" s="749"/>
      <c r="C8925" s="251" t="str">
        <f t="shared" ref="C8925:C8933" si="1621">IF(I8925=0,"",VLOOKUP(I8925,MATERIALES,3,FALSE))</f>
        <v/>
      </c>
      <c r="D8925" s="194"/>
      <c r="E8925" s="252">
        <f t="shared" ref="E8925:E8936" si="1622">IF(I8925=0,0,VLOOKUP(I8925,MATERIALES,4,FALSE))</f>
        <v>0</v>
      </c>
      <c r="F8925" s="230">
        <f>D8925*E8925</f>
        <v>0</v>
      </c>
      <c r="G8925" s="231"/>
      <c r="I8925" s="283"/>
    </row>
    <row r="8926" spans="1:15">
      <c r="A8926" s="748" t="str">
        <f t="shared" si="1620"/>
        <v/>
      </c>
      <c r="B8926" s="749"/>
      <c r="C8926" s="251" t="str">
        <f t="shared" si="1621"/>
        <v/>
      </c>
      <c r="D8926" s="194"/>
      <c r="E8926" s="252">
        <f t="shared" si="1622"/>
        <v>0</v>
      </c>
      <c r="F8926" s="230">
        <f t="shared" ref="F8926:F8936" si="1623">D8926*E8926</f>
        <v>0</v>
      </c>
      <c r="G8926" s="232"/>
      <c r="I8926" s="283"/>
    </row>
    <row r="8927" spans="1:15">
      <c r="A8927" s="748" t="str">
        <f t="shared" si="1620"/>
        <v/>
      </c>
      <c r="B8927" s="749"/>
      <c r="C8927" s="251" t="str">
        <f t="shared" si="1621"/>
        <v/>
      </c>
      <c r="D8927" s="194"/>
      <c r="E8927" s="252">
        <f t="shared" si="1622"/>
        <v>0</v>
      </c>
      <c r="F8927" s="230">
        <f t="shared" si="1623"/>
        <v>0</v>
      </c>
      <c r="G8927" s="232"/>
      <c r="I8927" s="283"/>
    </row>
    <row r="8928" spans="1:15">
      <c r="A8928" s="748" t="str">
        <f t="shared" si="1620"/>
        <v/>
      </c>
      <c r="B8928" s="749"/>
      <c r="C8928" s="251" t="str">
        <f t="shared" si="1621"/>
        <v/>
      </c>
      <c r="D8928" s="194"/>
      <c r="E8928" s="252">
        <f t="shared" si="1622"/>
        <v>0</v>
      </c>
      <c r="F8928" s="230">
        <f t="shared" si="1623"/>
        <v>0</v>
      </c>
      <c r="G8928" s="232"/>
      <c r="I8928" s="283"/>
    </row>
    <row r="8929" spans="1:9">
      <c r="A8929" s="748" t="str">
        <f t="shared" si="1620"/>
        <v/>
      </c>
      <c r="B8929" s="749"/>
      <c r="C8929" s="251" t="str">
        <f t="shared" si="1621"/>
        <v/>
      </c>
      <c r="D8929" s="194"/>
      <c r="E8929" s="252">
        <f t="shared" si="1622"/>
        <v>0</v>
      </c>
      <c r="F8929" s="230">
        <f t="shared" si="1623"/>
        <v>0</v>
      </c>
      <c r="G8929" s="232"/>
      <c r="I8929" s="283"/>
    </row>
    <row r="8930" spans="1:9">
      <c r="A8930" s="748" t="str">
        <f t="shared" si="1620"/>
        <v/>
      </c>
      <c r="B8930" s="749"/>
      <c r="C8930" s="251" t="str">
        <f t="shared" si="1621"/>
        <v/>
      </c>
      <c r="D8930" s="194"/>
      <c r="E8930" s="252">
        <f t="shared" si="1622"/>
        <v>0</v>
      </c>
      <c r="F8930" s="230">
        <f t="shared" si="1623"/>
        <v>0</v>
      </c>
      <c r="G8930" s="232"/>
      <c r="I8930" s="283"/>
    </row>
    <row r="8931" spans="1:9">
      <c r="A8931" s="748" t="str">
        <f t="shared" si="1620"/>
        <v/>
      </c>
      <c r="B8931" s="749"/>
      <c r="C8931" s="251" t="str">
        <f t="shared" si="1621"/>
        <v/>
      </c>
      <c r="D8931" s="194"/>
      <c r="E8931" s="252">
        <f t="shared" si="1622"/>
        <v>0</v>
      </c>
      <c r="F8931" s="230">
        <f t="shared" si="1623"/>
        <v>0</v>
      </c>
      <c r="G8931" s="232"/>
      <c r="I8931" s="283"/>
    </row>
    <row r="8932" spans="1:9">
      <c r="A8932" s="748" t="str">
        <f t="shared" si="1620"/>
        <v/>
      </c>
      <c r="B8932" s="749"/>
      <c r="C8932" s="251" t="str">
        <f t="shared" si="1621"/>
        <v/>
      </c>
      <c r="D8932" s="194"/>
      <c r="E8932" s="252">
        <f t="shared" si="1622"/>
        <v>0</v>
      </c>
      <c r="F8932" s="230">
        <f t="shared" si="1623"/>
        <v>0</v>
      </c>
      <c r="G8932" s="253"/>
      <c r="I8932" s="283"/>
    </row>
    <row r="8933" spans="1:9">
      <c r="A8933" s="748" t="str">
        <f t="shared" si="1620"/>
        <v/>
      </c>
      <c r="B8933" s="749"/>
      <c r="C8933" s="251" t="str">
        <f t="shared" si="1621"/>
        <v/>
      </c>
      <c r="D8933" s="194"/>
      <c r="E8933" s="252">
        <f t="shared" si="1622"/>
        <v>0</v>
      </c>
      <c r="F8933" s="230">
        <f t="shared" si="1623"/>
        <v>0</v>
      </c>
      <c r="G8933" s="232"/>
      <c r="I8933" s="283"/>
    </row>
    <row r="8934" spans="1:9">
      <c r="A8934" s="748" t="str">
        <f t="shared" si="1620"/>
        <v/>
      </c>
      <c r="B8934" s="749"/>
      <c r="C8934" s="251"/>
      <c r="D8934" s="194"/>
      <c r="E8934" s="252">
        <f t="shared" si="1622"/>
        <v>0</v>
      </c>
      <c r="F8934" s="230">
        <f t="shared" si="1623"/>
        <v>0</v>
      </c>
      <c r="G8934" s="232"/>
      <c r="I8934" s="283"/>
    </row>
    <row r="8935" spans="1:9">
      <c r="A8935" s="748" t="str">
        <f t="shared" si="1620"/>
        <v/>
      </c>
      <c r="B8935" s="749"/>
      <c r="C8935" s="251"/>
      <c r="D8935" s="194"/>
      <c r="E8935" s="252">
        <f t="shared" si="1622"/>
        <v>0</v>
      </c>
      <c r="F8935" s="230">
        <f t="shared" si="1623"/>
        <v>0</v>
      </c>
      <c r="G8935" s="232"/>
      <c r="I8935" s="283"/>
    </row>
    <row r="8936" spans="1:9">
      <c r="A8936" s="748" t="str">
        <f t="shared" si="1620"/>
        <v/>
      </c>
      <c r="B8936" s="749"/>
      <c r="C8936" s="251" t="str">
        <f t="shared" ref="C8936" si="1624">IF(I8936=0,"",VLOOKUP(I8936,MATERIALES,3,FALSE))</f>
        <v/>
      </c>
      <c r="D8936" s="194"/>
      <c r="E8936" s="252">
        <f t="shared" si="1622"/>
        <v>0</v>
      </c>
      <c r="F8936" s="230">
        <f t="shared" si="1623"/>
        <v>0</v>
      </c>
      <c r="G8936" s="233"/>
      <c r="I8936" s="283"/>
    </row>
    <row r="8937" spans="1:9" ht="26.25" customHeight="1" thickBot="1">
      <c r="A8937" s="214"/>
      <c r="B8937" s="438"/>
      <c r="C8937" s="215"/>
      <c r="D8937" s="217"/>
      <c r="E8937" s="254"/>
      <c r="F8937" s="255" t="s">
        <v>81</v>
      </c>
      <c r="G8937" s="253">
        <f>SUM(F8925:F8936)</f>
        <v>0</v>
      </c>
      <c r="I8937" s="326"/>
    </row>
    <row r="8938" spans="1:9" ht="14" thickTop="1" thickBot="1">
      <c r="A8938" s="256" t="s">
        <v>72</v>
      </c>
      <c r="B8938" s="445"/>
      <c r="C8938" s="257"/>
      <c r="D8938" s="259"/>
      <c r="E8938" s="259"/>
      <c r="F8938" s="258"/>
      <c r="G8938" s="260"/>
      <c r="I8938" s="326"/>
    </row>
    <row r="8939" spans="1:9" ht="13.5" thickTop="1">
      <c r="A8939" s="245" t="s">
        <v>57</v>
      </c>
      <c r="B8939" s="455"/>
      <c r="C8939" s="248" t="s">
        <v>71</v>
      </c>
      <c r="D8939" s="316" t="s">
        <v>75</v>
      </c>
      <c r="E8939" s="248" t="s">
        <v>98</v>
      </c>
      <c r="F8939" s="249" t="s">
        <v>79</v>
      </c>
      <c r="G8939" s="250" t="s">
        <v>70</v>
      </c>
      <c r="I8939" s="326"/>
    </row>
    <row r="8940" spans="1:9">
      <c r="A8940" s="748" t="str">
        <f>IF(I8940=0,"",VLOOKUP(I8940,EQUIPOS,2,FALSE))</f>
        <v/>
      </c>
      <c r="B8940" s="749"/>
      <c r="C8940" s="195"/>
      <c r="D8940" s="194"/>
      <c r="E8940" s="252">
        <f>IF(I8940=0,0,VLOOKUP(I8940,EQUIPOS,4,FALSE))</f>
        <v>0</v>
      </c>
      <c r="F8940" s="230">
        <f>C8940*D8940*E8940</f>
        <v>0</v>
      </c>
      <c r="G8940" s="231"/>
      <c r="I8940" s="283"/>
    </row>
    <row r="8941" spans="1:9">
      <c r="A8941" s="748" t="str">
        <f>IF(I8941=0,"",VLOOKUP(I8941,EQUIPOS,2,FALSE))</f>
        <v/>
      </c>
      <c r="B8941" s="749"/>
      <c r="C8941" s="195"/>
      <c r="D8941" s="194"/>
      <c r="E8941" s="252">
        <f>IF(I8941=0,0,VLOOKUP(I8941,EQUIPOS,4,FALSE))</f>
        <v>0</v>
      </c>
      <c r="F8941" s="230">
        <f t="shared" ref="F8941:F8944" si="1625">C8941*D8941*E8941</f>
        <v>0</v>
      </c>
      <c r="G8941" s="232"/>
      <c r="I8941" s="283"/>
    </row>
    <row r="8942" spans="1:9">
      <c r="A8942" s="748" t="str">
        <f>IF(I8942=0,"",VLOOKUP(I8942,EQUIPOS,2,FALSE))</f>
        <v/>
      </c>
      <c r="B8942" s="749"/>
      <c r="C8942" s="195"/>
      <c r="D8942" s="194"/>
      <c r="E8942" s="252">
        <f>IF(I8942=0,0,VLOOKUP(I8942,EQUIPOS,4,FALSE))</f>
        <v>0</v>
      </c>
      <c r="F8942" s="230">
        <f t="shared" si="1625"/>
        <v>0</v>
      </c>
      <c r="G8942" s="232"/>
      <c r="I8942" s="283"/>
    </row>
    <row r="8943" spans="1:9">
      <c r="A8943" s="748" t="str">
        <f>IF(I8943=0,"",VLOOKUP(I8943,EQUIPOS,2,FALSE))</f>
        <v/>
      </c>
      <c r="B8943" s="749"/>
      <c r="C8943" s="195"/>
      <c r="D8943" s="194"/>
      <c r="E8943" s="252">
        <f>IF(I8943=0,0,VLOOKUP(I8943,EQUIPOS,4,FALSE))</f>
        <v>0</v>
      </c>
      <c r="F8943" s="230">
        <f t="shared" si="1625"/>
        <v>0</v>
      </c>
      <c r="G8943" s="232"/>
      <c r="I8943" s="283"/>
    </row>
    <row r="8944" spans="1:9">
      <c r="A8944" s="748" t="str">
        <f>IF(I8944=0,"",VLOOKUP(I8944,EQUIPOS,2,FALSE))</f>
        <v/>
      </c>
      <c r="B8944" s="749"/>
      <c r="C8944" s="195"/>
      <c r="D8944" s="194"/>
      <c r="E8944" s="252">
        <f>IF(I8944=0,0,VLOOKUP(I8944,EQUIPOS,4,FALSE))</f>
        <v>0</v>
      </c>
      <c r="F8944" s="230">
        <f t="shared" si="1625"/>
        <v>0</v>
      </c>
      <c r="G8944" s="233"/>
      <c r="I8944" s="283"/>
    </row>
    <row r="8945" spans="1:9" ht="30.75" customHeight="1" thickBot="1">
      <c r="A8945" s="234"/>
      <c r="B8945" s="456"/>
      <c r="C8945" s="235"/>
      <c r="D8945" s="237"/>
      <c r="E8945" s="261"/>
      <c r="F8945" s="238" t="s">
        <v>82</v>
      </c>
      <c r="G8945" s="262">
        <f>SUM(F8940:F8944)</f>
        <v>0</v>
      </c>
      <c r="I8945" s="326"/>
    </row>
    <row r="8946" spans="1:9" ht="13.5" thickTop="1">
      <c r="A8946" s="240" t="s">
        <v>73</v>
      </c>
      <c r="B8946" s="446"/>
      <c r="C8946" s="241"/>
      <c r="D8946" s="243"/>
      <c r="E8946" s="243"/>
      <c r="F8946" s="242"/>
      <c r="G8946" s="244"/>
      <c r="I8946" s="326"/>
    </row>
    <row r="8947" spans="1:9" ht="26">
      <c r="A8947" s="245" t="s">
        <v>57</v>
      </c>
      <c r="B8947" s="454" t="s">
        <v>58</v>
      </c>
      <c r="C8947" s="247" t="s">
        <v>68</v>
      </c>
      <c r="D8947" s="316" t="s">
        <v>74</v>
      </c>
      <c r="E8947" s="248" t="s">
        <v>69</v>
      </c>
      <c r="F8947" s="249" t="s">
        <v>79</v>
      </c>
      <c r="G8947" s="250" t="s">
        <v>70</v>
      </c>
      <c r="H8947" s="220"/>
      <c r="I8947" s="325"/>
    </row>
    <row r="8948" spans="1:9">
      <c r="A8948" s="263" t="str">
        <f t="shared" ref="A8948:A8959" si="1626">IF(I8948=0,"",VLOOKUP(I8948,MANOOBRA,2,FALSE))</f>
        <v/>
      </c>
      <c r="B8948" s="444" t="str">
        <f t="shared" ref="B8948:B8959" si="1627">IF(I8948=0,"",VLOOKUP(I8948,MANOOBRA,3,FALSE))</f>
        <v/>
      </c>
      <c r="C8948" s="195"/>
      <c r="D8948" s="465"/>
      <c r="E8948" s="252">
        <f t="shared" ref="E8948:E8959" si="1628">IF(I8948=0,0,VLOOKUP(I8948,MANOOBRA,4,FALSE))</f>
        <v>0</v>
      </c>
      <c r="F8948" s="230">
        <f>IF(D8948=0,0,C8948*E8948/D8948)</f>
        <v>0</v>
      </c>
      <c r="G8948" s="231"/>
      <c r="I8948" s="283"/>
    </row>
    <row r="8949" spans="1:9">
      <c r="A8949" s="263" t="str">
        <f t="shared" si="1626"/>
        <v/>
      </c>
      <c r="B8949" s="444" t="str">
        <f t="shared" si="1627"/>
        <v/>
      </c>
      <c r="C8949" s="195"/>
      <c r="D8949" s="465"/>
      <c r="E8949" s="252">
        <f t="shared" si="1628"/>
        <v>0</v>
      </c>
      <c r="F8949" s="230">
        <f t="shared" ref="F8949:F8959" si="1629">IF(D8949=0,0,C8949*E8949/D8949)</f>
        <v>0</v>
      </c>
      <c r="G8949" s="232"/>
      <c r="I8949" s="283"/>
    </row>
    <row r="8950" spans="1:9">
      <c r="A8950" s="263" t="str">
        <f t="shared" si="1626"/>
        <v/>
      </c>
      <c r="B8950" s="444" t="str">
        <f t="shared" si="1627"/>
        <v/>
      </c>
      <c r="C8950" s="195"/>
      <c r="D8950" s="309"/>
      <c r="E8950" s="252">
        <f t="shared" si="1628"/>
        <v>0</v>
      </c>
      <c r="F8950" s="230">
        <f t="shared" si="1629"/>
        <v>0</v>
      </c>
      <c r="G8950" s="232"/>
      <c r="I8950" s="283"/>
    </row>
    <row r="8951" spans="1:9">
      <c r="A8951" s="263" t="str">
        <f t="shared" si="1626"/>
        <v/>
      </c>
      <c r="B8951" s="444" t="str">
        <f t="shared" si="1627"/>
        <v/>
      </c>
      <c r="C8951" s="195"/>
      <c r="D8951" s="195"/>
      <c r="E8951" s="252">
        <f t="shared" si="1628"/>
        <v>0</v>
      </c>
      <c r="F8951" s="230">
        <f t="shared" si="1629"/>
        <v>0</v>
      </c>
      <c r="G8951" s="232"/>
      <c r="I8951" s="283"/>
    </row>
    <row r="8952" spans="1:9">
      <c r="A8952" s="263" t="str">
        <f t="shared" si="1626"/>
        <v/>
      </c>
      <c r="B8952" s="444" t="str">
        <f t="shared" si="1627"/>
        <v/>
      </c>
      <c r="C8952" s="195"/>
      <c r="D8952" s="195"/>
      <c r="E8952" s="252">
        <f t="shared" si="1628"/>
        <v>0</v>
      </c>
      <c r="F8952" s="230">
        <f t="shared" si="1629"/>
        <v>0</v>
      </c>
      <c r="G8952" s="232"/>
      <c r="I8952" s="283"/>
    </row>
    <row r="8953" spans="1:9">
      <c r="A8953" s="263" t="str">
        <f t="shared" si="1626"/>
        <v/>
      </c>
      <c r="B8953" s="444" t="str">
        <f t="shared" si="1627"/>
        <v/>
      </c>
      <c r="C8953" s="195"/>
      <c r="D8953" s="195"/>
      <c r="E8953" s="252">
        <f t="shared" si="1628"/>
        <v>0</v>
      </c>
      <c r="F8953" s="230">
        <f t="shared" si="1629"/>
        <v>0</v>
      </c>
      <c r="G8953" s="232"/>
      <c r="I8953" s="283"/>
    </row>
    <row r="8954" spans="1:9">
      <c r="A8954" s="263" t="str">
        <f t="shared" si="1626"/>
        <v/>
      </c>
      <c r="B8954" s="444" t="str">
        <f t="shared" si="1627"/>
        <v/>
      </c>
      <c r="C8954" s="195"/>
      <c r="D8954" s="195"/>
      <c r="E8954" s="252">
        <f t="shared" si="1628"/>
        <v>0</v>
      </c>
      <c r="F8954" s="230">
        <f t="shared" si="1629"/>
        <v>0</v>
      </c>
      <c r="G8954" s="232"/>
      <c r="I8954" s="283"/>
    </row>
    <row r="8955" spans="1:9">
      <c r="A8955" s="263" t="str">
        <f t="shared" si="1626"/>
        <v/>
      </c>
      <c r="B8955" s="444" t="str">
        <f t="shared" si="1627"/>
        <v/>
      </c>
      <c r="C8955" s="195"/>
      <c r="D8955" s="195"/>
      <c r="E8955" s="252">
        <f t="shared" si="1628"/>
        <v>0</v>
      </c>
      <c r="F8955" s="230">
        <f t="shared" si="1629"/>
        <v>0</v>
      </c>
      <c r="G8955" s="232"/>
      <c r="I8955" s="283"/>
    </row>
    <row r="8956" spans="1:9">
      <c r="A8956" s="263" t="str">
        <f t="shared" si="1626"/>
        <v/>
      </c>
      <c r="B8956" s="444" t="str">
        <f t="shared" si="1627"/>
        <v/>
      </c>
      <c r="C8956" s="195"/>
      <c r="D8956" s="195"/>
      <c r="E8956" s="252">
        <f t="shared" si="1628"/>
        <v>0</v>
      </c>
      <c r="F8956" s="230">
        <f t="shared" si="1629"/>
        <v>0</v>
      </c>
      <c r="G8956" s="232"/>
      <c r="I8956" s="283"/>
    </row>
    <row r="8957" spans="1:9">
      <c r="A8957" s="263" t="str">
        <f t="shared" si="1626"/>
        <v/>
      </c>
      <c r="B8957" s="444" t="str">
        <f t="shared" si="1627"/>
        <v/>
      </c>
      <c r="C8957" s="195"/>
      <c r="D8957" s="195"/>
      <c r="E8957" s="252">
        <f t="shared" si="1628"/>
        <v>0</v>
      </c>
      <c r="F8957" s="230">
        <f t="shared" si="1629"/>
        <v>0</v>
      </c>
      <c r="G8957" s="232"/>
      <c r="I8957" s="283"/>
    </row>
    <row r="8958" spans="1:9">
      <c r="A8958" s="263" t="str">
        <f t="shared" si="1626"/>
        <v/>
      </c>
      <c r="B8958" s="444" t="str">
        <f t="shared" si="1627"/>
        <v/>
      </c>
      <c r="C8958" s="195"/>
      <c r="D8958" s="195"/>
      <c r="E8958" s="252">
        <f t="shared" si="1628"/>
        <v>0</v>
      </c>
      <c r="F8958" s="230">
        <f t="shared" si="1629"/>
        <v>0</v>
      </c>
      <c r="G8958" s="232"/>
      <c r="I8958" s="283"/>
    </row>
    <row r="8959" spans="1:9">
      <c r="A8959" s="263" t="str">
        <f t="shared" si="1626"/>
        <v/>
      </c>
      <c r="B8959" s="444" t="str">
        <f t="shared" si="1627"/>
        <v/>
      </c>
      <c r="C8959" s="195"/>
      <c r="D8959" s="195"/>
      <c r="E8959" s="252">
        <f t="shared" si="1628"/>
        <v>0</v>
      </c>
      <c r="F8959" s="230">
        <f t="shared" si="1629"/>
        <v>0</v>
      </c>
      <c r="G8959" s="233"/>
      <c r="I8959" s="283"/>
    </row>
    <row r="8960" spans="1:9" ht="31.5" customHeight="1" thickBot="1">
      <c r="A8960" s="234"/>
      <c r="B8960" s="456"/>
      <c r="C8960" s="235"/>
      <c r="D8960" s="237"/>
      <c r="E8960" s="237"/>
      <c r="F8960" s="238" t="s">
        <v>83</v>
      </c>
      <c r="G8960" s="262">
        <f>SUM(F8948:F8959)</f>
        <v>0</v>
      </c>
      <c r="I8960" s="326"/>
    </row>
    <row r="8961" spans="1:16" ht="13.5" thickTop="1">
      <c r="A8961" s="186" t="s">
        <v>76</v>
      </c>
      <c r="B8961" s="446"/>
      <c r="C8961" s="241"/>
      <c r="D8961" s="243"/>
      <c r="E8961" s="243"/>
      <c r="F8961" s="242"/>
      <c r="G8961" s="244"/>
      <c r="I8961" s="326"/>
    </row>
    <row r="8962" spans="1:16">
      <c r="A8962" s="245" t="s">
        <v>57</v>
      </c>
      <c r="B8962" s="455"/>
      <c r="C8962" s="246"/>
      <c r="D8962" s="317"/>
      <c r="E8962" s="248" t="s">
        <v>77</v>
      </c>
      <c r="F8962" s="249" t="s">
        <v>78</v>
      </c>
      <c r="G8962" s="264" t="s">
        <v>77</v>
      </c>
      <c r="H8962" s="220"/>
      <c r="I8962" s="325"/>
    </row>
    <row r="8963" spans="1:16">
      <c r="A8963" s="185" t="s">
        <v>87</v>
      </c>
      <c r="B8963" s="453"/>
      <c r="C8963" s="265"/>
      <c r="D8963" s="318"/>
      <c r="E8963" s="229">
        <f>SUM(G8922,G8937,G8945,G8960)</f>
        <v>0</v>
      </c>
      <c r="F8963" s="266">
        <f>A</f>
        <v>0</v>
      </c>
      <c r="G8963" s="267">
        <f>E8963*F8963</f>
        <v>0</v>
      </c>
      <c r="I8963" s="326"/>
    </row>
    <row r="8964" spans="1:16">
      <c r="A8964" s="185" t="s">
        <v>85</v>
      </c>
      <c r="B8964" s="453"/>
      <c r="C8964" s="265"/>
      <c r="D8964" s="318"/>
      <c r="E8964" s="229">
        <f>SUM(G8922,G8937,G8945,G8960)</f>
        <v>0</v>
      </c>
      <c r="F8964" s="266">
        <f>I</f>
        <v>0</v>
      </c>
      <c r="G8964" s="267">
        <f>E8964*F8964</f>
        <v>0</v>
      </c>
      <c r="I8964" s="326"/>
    </row>
    <row r="8965" spans="1:16">
      <c r="A8965" s="185" t="s">
        <v>86</v>
      </c>
      <c r="B8965" s="453"/>
      <c r="C8965" s="265"/>
      <c r="D8965" s="318"/>
      <c r="E8965" s="229">
        <f>SUM(G8922,G8937,G8945,G8960)</f>
        <v>0</v>
      </c>
      <c r="F8965" s="266">
        <f>U</f>
        <v>0</v>
      </c>
      <c r="G8965" s="267">
        <f>E8965*F8965</f>
        <v>0</v>
      </c>
      <c r="I8965" s="326"/>
    </row>
    <row r="8966" spans="1:16" ht="33" customHeight="1" thickBot="1">
      <c r="A8966" s="234"/>
      <c r="B8966" s="456"/>
      <c r="C8966" s="235"/>
      <c r="D8966" s="237"/>
      <c r="E8966" s="237"/>
      <c r="F8966" s="268" t="s">
        <v>84</v>
      </c>
      <c r="G8966" s="262">
        <f>SUM(G8963:G8965)</f>
        <v>0</v>
      </c>
      <c r="I8966" s="326"/>
      <c r="J8966" s="295"/>
      <c r="K8966" s="296"/>
      <c r="L8966" s="296"/>
      <c r="M8966" s="296"/>
      <c r="N8966" s="296"/>
      <c r="O8966" s="296"/>
    </row>
    <row r="8967" spans="1:16" s="211" customFormat="1" ht="14" thickTop="1" thickBot="1">
      <c r="A8967" s="269"/>
      <c r="B8967" s="443"/>
      <c r="C8967" s="270"/>
      <c r="D8967" s="319"/>
      <c r="E8967" s="271" t="s">
        <v>89</v>
      </c>
      <c r="F8967" s="272"/>
      <c r="G8967" s="273">
        <f>ROUND(SUM(G8922,G8937,G8945,G8960,G8966),0)</f>
        <v>0</v>
      </c>
      <c r="I8967" s="327"/>
      <c r="J8967" s="212">
        <f>B8906</f>
        <v>23.3</v>
      </c>
      <c r="K8967" s="274">
        <f>E8963</f>
        <v>0</v>
      </c>
      <c r="L8967" s="294">
        <f>G8963</f>
        <v>0</v>
      </c>
      <c r="M8967" s="294">
        <f>G8964</f>
        <v>0</v>
      </c>
      <c r="N8967" s="294">
        <f>G8965</f>
        <v>0</v>
      </c>
      <c r="O8967" s="299">
        <f>SUM(K8967:N8967)</f>
        <v>0</v>
      </c>
      <c r="P8967" s="294"/>
    </row>
    <row r="8968" spans="1:16" ht="13.5" thickTop="1">
      <c r="A8968" s="275" t="s">
        <v>97</v>
      </c>
      <c r="B8968" s="438"/>
      <c r="C8968" s="215"/>
      <c r="D8968" s="217"/>
      <c r="E8968" s="217"/>
      <c r="F8968" s="216"/>
      <c r="G8968" s="219"/>
      <c r="I8968" s="326"/>
      <c r="P8968" s="294"/>
    </row>
    <row r="8969" spans="1:16">
      <c r="A8969" s="275"/>
      <c r="B8969" s="452"/>
      <c r="C8969" s="276"/>
      <c r="D8969" s="320"/>
      <c r="E8969" s="217"/>
      <c r="F8969" s="216"/>
      <c r="G8969" s="277">
        <f ca="1">TODAY()</f>
        <v>44839</v>
      </c>
      <c r="I8969" s="326"/>
      <c r="P8969" s="294"/>
    </row>
    <row r="8970" spans="1:16">
      <c r="A8970" s="555"/>
      <c r="B8970" s="438"/>
      <c r="C8970" s="215"/>
      <c r="D8970" s="217"/>
      <c r="E8970" s="217"/>
      <c r="F8970" s="216"/>
      <c r="G8970" s="556"/>
      <c r="I8970" s="434"/>
      <c r="P8970" s="294"/>
    </row>
    <row r="8971" spans="1:16" s="199" customFormat="1">
      <c r="A8971" s="196" t="s">
        <v>109</v>
      </c>
      <c r="B8971" s="458"/>
      <c r="C8971" s="196"/>
      <c r="D8971" s="198"/>
      <c r="E8971" s="198"/>
      <c r="F8971" s="197"/>
      <c r="G8971" s="197"/>
      <c r="I8971" s="321"/>
      <c r="J8971" s="200"/>
      <c r="O8971" s="297"/>
    </row>
    <row r="8972" spans="1:16" s="199" customFormat="1">
      <c r="A8972" s="196" t="str">
        <f>CONCATENATE('Prestaciones y AIU'!A8281," ANALISIS DE PRECIOS UNITARIOS")</f>
        <v xml:space="preserve"> ANALISIS DE PRECIOS UNITARIOS</v>
      </c>
      <c r="B8972" s="458"/>
      <c r="C8972" s="196"/>
      <c r="D8972" s="198"/>
      <c r="E8972" s="198"/>
      <c r="F8972" s="197"/>
      <c r="G8972" s="197"/>
      <c r="I8972" s="321"/>
      <c r="J8972" s="200"/>
      <c r="O8972" s="297"/>
    </row>
    <row r="8973" spans="1:16" s="199" customFormat="1">
      <c r="A8973" s="196" t="str">
        <f>Objeto_LIC</f>
        <v>OPTIMIZACION DEL SISTEMA DE ABASTECIMIENTO (ADUCCION, PRETRATAMIENTO Y CONDUCCION) DEL MUNICPIO DE TAME, DEPARTAMENTO DE ARAUCA</v>
      </c>
      <c r="B8973" s="458"/>
      <c r="C8973" s="196"/>
      <c r="D8973" s="198"/>
      <c r="E8973" s="198"/>
      <c r="F8973" s="197"/>
      <c r="G8973" s="197"/>
      <c r="I8973" s="321"/>
      <c r="J8973" s="200"/>
      <c r="O8973" s="297"/>
    </row>
    <row r="8974" spans="1:16" s="199" customFormat="1">
      <c r="A8974" s="196"/>
      <c r="B8974" s="458"/>
      <c r="C8974" s="196"/>
      <c r="D8974" s="198"/>
      <c r="E8974" s="198"/>
      <c r="F8974" s="197"/>
      <c r="G8974" s="197"/>
      <c r="I8974" s="321"/>
      <c r="J8974" s="200"/>
      <c r="O8974" s="297"/>
    </row>
    <row r="8975" spans="1:16" ht="13.5" thickBot="1">
      <c r="A8975" s="201"/>
      <c r="B8975" s="448"/>
      <c r="C8975" s="201"/>
      <c r="D8975" s="203"/>
      <c r="E8975" s="203"/>
      <c r="F8975" s="202"/>
      <c r="G8975" s="202"/>
    </row>
    <row r="8976" spans="1:16" s="211" customFormat="1" ht="13.5" thickTop="1">
      <c r="A8976" s="206"/>
      <c r="B8976" s="457"/>
      <c r="C8976" s="207"/>
      <c r="D8976" s="209"/>
      <c r="E8976" s="209"/>
      <c r="F8976" s="208"/>
      <c r="G8976" s="210" t="s">
        <v>110</v>
      </c>
      <c r="I8976" s="323"/>
      <c r="J8976" s="212"/>
      <c r="O8976" s="297"/>
    </row>
    <row r="8977" spans="1:15" ht="12.75" customHeight="1">
      <c r="A8977" s="213" t="s">
        <v>62</v>
      </c>
      <c r="B8977" s="750">
        <f>Proponente</f>
        <v>0</v>
      </c>
      <c r="C8977" s="750"/>
      <c r="D8977" s="750"/>
      <c r="E8977" s="750"/>
      <c r="F8977" s="750"/>
      <c r="G8977" s="751"/>
    </row>
    <row r="8978" spans="1:15" ht="12.75" customHeight="1">
      <c r="A8978" s="213" t="s">
        <v>63</v>
      </c>
      <c r="B8978" s="470">
        <v>24.1</v>
      </c>
      <c r="C8978" s="750" t="e">
        <f>VLOOKUP(B8978,Presupuesto!$A$4:$B$106,2,FALSE)</f>
        <v>#N/A</v>
      </c>
      <c r="D8978" s="750"/>
      <c r="E8978" s="750"/>
      <c r="F8978" s="750"/>
      <c r="G8978" s="751"/>
    </row>
    <row r="8979" spans="1:15">
      <c r="A8979" s="214"/>
      <c r="B8979" s="438"/>
      <c r="C8979" s="215"/>
      <c r="D8979" s="217"/>
      <c r="E8979" s="217"/>
      <c r="F8979" s="218" t="s">
        <v>88</v>
      </c>
      <c r="G8979" s="750" t="str">
        <f ca="1">LOOKUP('U-P1'!B8978,Presupuesto!$1:$1048576,Presupuesto!$C$1:$C$105)</f>
        <v>ML</v>
      </c>
      <c r="H8979" s="750"/>
      <c r="I8979" s="750"/>
      <c r="J8979" s="750"/>
      <c r="K8979" s="751"/>
    </row>
    <row r="8980" spans="1:15" ht="13.5" thickBot="1">
      <c r="A8980" s="213" t="s">
        <v>64</v>
      </c>
      <c r="B8980" s="438"/>
      <c r="C8980" s="215"/>
      <c r="D8980" s="217"/>
      <c r="E8980" s="217"/>
      <c r="F8980" s="216"/>
      <c r="G8980" s="219"/>
      <c r="I8980" s="324"/>
      <c r="J8980" s="295"/>
      <c r="K8980" s="296"/>
      <c r="L8980" s="296"/>
      <c r="M8980" s="296"/>
      <c r="N8980" s="296"/>
      <c r="O8980" s="296"/>
    </row>
    <row r="8981" spans="1:15" s="220" customFormat="1" ht="13.5" thickTop="1">
      <c r="A8981" s="221" t="s">
        <v>57</v>
      </c>
      <c r="B8981" s="447" t="s">
        <v>65</v>
      </c>
      <c r="C8981" s="222" t="s">
        <v>66</v>
      </c>
      <c r="D8981" s="223" t="s">
        <v>74</v>
      </c>
      <c r="E8981" s="224" t="s">
        <v>100</v>
      </c>
      <c r="F8981" s="224" t="s">
        <v>79</v>
      </c>
      <c r="G8981" s="225" t="s">
        <v>70</v>
      </c>
      <c r="I8981" s="325"/>
      <c r="J8981" s="226"/>
      <c r="O8981" s="296"/>
    </row>
    <row r="8982" spans="1:15">
      <c r="A8982" s="227" t="str">
        <f t="shared" ref="A8982:A8993" si="1630">IF(I8982=0,"-",VLOOKUP(I8982,EQUIPOS,2,FALSE))</f>
        <v>-</v>
      </c>
      <c r="B8982" s="228"/>
      <c r="C8982" s="228"/>
      <c r="D8982" s="194"/>
      <c r="E8982" s="229">
        <f t="shared" ref="E8982:E8993" si="1631">IF(I8982=0,0,VLOOKUP(I8982,EQUIPOS,4,FALSE))</f>
        <v>0</v>
      </c>
      <c r="F8982" s="230">
        <f t="shared" ref="F8982:F8993" si="1632">IF(D8982=0,0,E8982/D8982)</f>
        <v>0</v>
      </c>
      <c r="G8982" s="231"/>
      <c r="I8982" s="283"/>
    </row>
    <row r="8983" spans="1:15">
      <c r="A8983" s="227" t="str">
        <f t="shared" si="1630"/>
        <v>-</v>
      </c>
      <c r="B8983" s="228"/>
      <c r="C8983" s="228"/>
      <c r="D8983" s="194"/>
      <c r="E8983" s="229">
        <f t="shared" si="1631"/>
        <v>0</v>
      </c>
      <c r="F8983" s="230">
        <f t="shared" si="1632"/>
        <v>0</v>
      </c>
      <c r="G8983" s="232"/>
      <c r="I8983" s="283"/>
    </row>
    <row r="8984" spans="1:15">
      <c r="A8984" s="227" t="str">
        <f t="shared" si="1630"/>
        <v>-</v>
      </c>
      <c r="B8984" s="228"/>
      <c r="C8984" s="228"/>
      <c r="D8984" s="194"/>
      <c r="E8984" s="229">
        <f t="shared" si="1631"/>
        <v>0</v>
      </c>
      <c r="F8984" s="230">
        <f t="shared" si="1632"/>
        <v>0</v>
      </c>
      <c r="G8984" s="232"/>
      <c r="I8984" s="283"/>
    </row>
    <row r="8985" spans="1:15">
      <c r="A8985" s="227" t="str">
        <f t="shared" si="1630"/>
        <v>-</v>
      </c>
      <c r="B8985" s="228"/>
      <c r="C8985" s="228"/>
      <c r="D8985" s="194"/>
      <c r="E8985" s="229">
        <f t="shared" si="1631"/>
        <v>0</v>
      </c>
      <c r="F8985" s="230">
        <f t="shared" si="1632"/>
        <v>0</v>
      </c>
      <c r="G8985" s="232"/>
      <c r="I8985" s="283"/>
    </row>
    <row r="8986" spans="1:15">
      <c r="A8986" s="227" t="str">
        <f t="shared" si="1630"/>
        <v>-</v>
      </c>
      <c r="B8986" s="228"/>
      <c r="C8986" s="228"/>
      <c r="D8986" s="194"/>
      <c r="E8986" s="229">
        <f t="shared" si="1631"/>
        <v>0</v>
      </c>
      <c r="F8986" s="230">
        <f t="shared" si="1632"/>
        <v>0</v>
      </c>
      <c r="G8986" s="232"/>
      <c r="I8986" s="283"/>
    </row>
    <row r="8987" spans="1:15">
      <c r="A8987" s="227" t="str">
        <f t="shared" si="1630"/>
        <v>-</v>
      </c>
      <c r="B8987" s="228"/>
      <c r="C8987" s="228"/>
      <c r="D8987" s="194"/>
      <c r="E8987" s="229">
        <f t="shared" si="1631"/>
        <v>0</v>
      </c>
      <c r="F8987" s="230">
        <f t="shared" si="1632"/>
        <v>0</v>
      </c>
      <c r="G8987" s="232"/>
      <c r="I8987" s="283"/>
    </row>
    <row r="8988" spans="1:15">
      <c r="A8988" s="227" t="str">
        <f t="shared" si="1630"/>
        <v>-</v>
      </c>
      <c r="B8988" s="228"/>
      <c r="C8988" s="228"/>
      <c r="D8988" s="194"/>
      <c r="E8988" s="229">
        <f t="shared" si="1631"/>
        <v>0</v>
      </c>
      <c r="F8988" s="230">
        <f t="shared" si="1632"/>
        <v>0</v>
      </c>
      <c r="G8988" s="232"/>
      <c r="I8988" s="283"/>
    </row>
    <row r="8989" spans="1:15">
      <c r="A8989" s="227" t="str">
        <f t="shared" si="1630"/>
        <v>-</v>
      </c>
      <c r="B8989" s="228"/>
      <c r="C8989" s="228"/>
      <c r="D8989" s="194"/>
      <c r="E8989" s="229">
        <f t="shared" si="1631"/>
        <v>0</v>
      </c>
      <c r="F8989" s="230">
        <f t="shared" si="1632"/>
        <v>0</v>
      </c>
      <c r="G8989" s="232"/>
      <c r="I8989" s="283"/>
    </row>
    <row r="8990" spans="1:15">
      <c r="A8990" s="227" t="str">
        <f t="shared" si="1630"/>
        <v>-</v>
      </c>
      <c r="B8990" s="228"/>
      <c r="C8990" s="228"/>
      <c r="D8990" s="194"/>
      <c r="E8990" s="229">
        <f t="shared" si="1631"/>
        <v>0</v>
      </c>
      <c r="F8990" s="230">
        <f t="shared" si="1632"/>
        <v>0</v>
      </c>
      <c r="G8990" s="232"/>
      <c r="I8990" s="283"/>
    </row>
    <row r="8991" spans="1:15">
      <c r="A8991" s="227" t="str">
        <f t="shared" si="1630"/>
        <v>-</v>
      </c>
      <c r="B8991" s="228"/>
      <c r="C8991" s="228"/>
      <c r="D8991" s="194"/>
      <c r="E8991" s="229">
        <f t="shared" si="1631"/>
        <v>0</v>
      </c>
      <c r="F8991" s="230">
        <f t="shared" si="1632"/>
        <v>0</v>
      </c>
      <c r="G8991" s="232"/>
      <c r="I8991" s="283"/>
    </row>
    <row r="8992" spans="1:15">
      <c r="A8992" s="227" t="str">
        <f t="shared" si="1630"/>
        <v>-</v>
      </c>
      <c r="B8992" s="228"/>
      <c r="C8992" s="228"/>
      <c r="D8992" s="194"/>
      <c r="E8992" s="229">
        <f t="shared" si="1631"/>
        <v>0</v>
      </c>
      <c r="F8992" s="230">
        <f t="shared" si="1632"/>
        <v>0</v>
      </c>
      <c r="G8992" s="232"/>
      <c r="I8992" s="283"/>
    </row>
    <row r="8993" spans="1:15">
      <c r="A8993" s="227" t="str">
        <f t="shared" si="1630"/>
        <v>-</v>
      </c>
      <c r="B8993" s="228"/>
      <c r="C8993" s="228"/>
      <c r="D8993" s="194"/>
      <c r="E8993" s="229">
        <f t="shared" si="1631"/>
        <v>0</v>
      </c>
      <c r="F8993" s="230">
        <f t="shared" si="1632"/>
        <v>0</v>
      </c>
      <c r="G8993" s="232"/>
      <c r="I8993" s="283"/>
    </row>
    <row r="8994" spans="1:15" ht="13.5" thickBot="1">
      <c r="A8994" s="234"/>
      <c r="B8994" s="456"/>
      <c r="C8994" s="235"/>
      <c r="D8994" s="237"/>
      <c r="E8994" s="237"/>
      <c r="F8994" s="238" t="s">
        <v>80</v>
      </c>
      <c r="G8994" s="239">
        <f>SUM(F8982:F8993)</f>
        <v>0</v>
      </c>
      <c r="I8994" s="326"/>
    </row>
    <row r="8995" spans="1:15" ht="13.5" thickTop="1">
      <c r="A8995" s="240" t="s">
        <v>67</v>
      </c>
      <c r="B8995" s="446"/>
      <c r="C8995" s="241"/>
      <c r="D8995" s="243"/>
      <c r="E8995" s="243"/>
      <c r="F8995" s="242"/>
      <c r="G8995" s="244"/>
      <c r="I8995" s="326"/>
    </row>
    <row r="8996" spans="1:15" s="220" customFormat="1" ht="26">
      <c r="A8996" s="245" t="s">
        <v>57</v>
      </c>
      <c r="B8996" s="455"/>
      <c r="C8996" s="247" t="s">
        <v>58</v>
      </c>
      <c r="D8996" s="316" t="s">
        <v>68</v>
      </c>
      <c r="E8996" s="248" t="s">
        <v>69</v>
      </c>
      <c r="F8996" s="249" t="s">
        <v>79</v>
      </c>
      <c r="G8996" s="250" t="s">
        <v>70</v>
      </c>
      <c r="I8996" s="325"/>
      <c r="J8996" s="226"/>
      <c r="O8996" s="296"/>
    </row>
    <row r="8997" spans="1:15">
      <c r="A8997" s="748" t="str">
        <f t="shared" ref="A8997:A9008" si="1633">IF(I8997=0,"",VLOOKUP(I8997,MATERIALES,2,FALSE))</f>
        <v/>
      </c>
      <c r="B8997" s="749"/>
      <c r="C8997" s="251" t="str">
        <f t="shared" ref="C8997:C9005" si="1634">IF(I8997=0,"",VLOOKUP(I8997,MATERIALES,3,FALSE))</f>
        <v/>
      </c>
      <c r="D8997" s="194"/>
      <c r="E8997" s="252">
        <f t="shared" ref="E8997:E9008" si="1635">IF(I8997=0,0,VLOOKUP(I8997,MATERIALES,4,FALSE))</f>
        <v>0</v>
      </c>
      <c r="F8997" s="230">
        <f>D8997*E8997</f>
        <v>0</v>
      </c>
      <c r="G8997" s="231"/>
      <c r="I8997" s="283"/>
    </row>
    <row r="8998" spans="1:15">
      <c r="A8998" s="748" t="str">
        <f t="shared" si="1633"/>
        <v/>
      </c>
      <c r="B8998" s="749"/>
      <c r="C8998" s="251" t="str">
        <f t="shared" si="1634"/>
        <v/>
      </c>
      <c r="D8998" s="194"/>
      <c r="E8998" s="252">
        <f t="shared" si="1635"/>
        <v>0</v>
      </c>
      <c r="F8998" s="230">
        <f t="shared" ref="F8998:F9008" si="1636">D8998*E8998</f>
        <v>0</v>
      </c>
      <c r="G8998" s="232"/>
      <c r="I8998" s="283"/>
    </row>
    <row r="8999" spans="1:15">
      <c r="A8999" s="748" t="str">
        <f t="shared" si="1633"/>
        <v/>
      </c>
      <c r="B8999" s="749"/>
      <c r="C8999" s="251" t="str">
        <f t="shared" si="1634"/>
        <v/>
      </c>
      <c r="D8999" s="194"/>
      <c r="E8999" s="252">
        <f t="shared" si="1635"/>
        <v>0</v>
      </c>
      <c r="F8999" s="230">
        <f t="shared" si="1636"/>
        <v>0</v>
      </c>
      <c r="G8999" s="232"/>
      <c r="I8999" s="283"/>
    </row>
    <row r="9000" spans="1:15">
      <c r="A9000" s="748" t="str">
        <f t="shared" si="1633"/>
        <v/>
      </c>
      <c r="B9000" s="749"/>
      <c r="C9000" s="251" t="str">
        <f t="shared" si="1634"/>
        <v/>
      </c>
      <c r="D9000" s="194"/>
      <c r="E9000" s="252">
        <f t="shared" si="1635"/>
        <v>0</v>
      </c>
      <c r="F9000" s="230">
        <f t="shared" si="1636"/>
        <v>0</v>
      </c>
      <c r="G9000" s="232"/>
      <c r="I9000" s="283"/>
    </row>
    <row r="9001" spans="1:15">
      <c r="A9001" s="748" t="str">
        <f t="shared" si="1633"/>
        <v/>
      </c>
      <c r="B9001" s="749"/>
      <c r="C9001" s="251" t="str">
        <f t="shared" si="1634"/>
        <v/>
      </c>
      <c r="D9001" s="194"/>
      <c r="E9001" s="252">
        <f t="shared" si="1635"/>
        <v>0</v>
      </c>
      <c r="F9001" s="230">
        <f t="shared" si="1636"/>
        <v>0</v>
      </c>
      <c r="G9001" s="232"/>
      <c r="I9001" s="283"/>
    </row>
    <row r="9002" spans="1:15">
      <c r="A9002" s="748" t="str">
        <f t="shared" si="1633"/>
        <v/>
      </c>
      <c r="B9002" s="749"/>
      <c r="C9002" s="251" t="str">
        <f t="shared" si="1634"/>
        <v/>
      </c>
      <c r="D9002" s="194"/>
      <c r="E9002" s="252">
        <f t="shared" si="1635"/>
        <v>0</v>
      </c>
      <c r="F9002" s="230">
        <f t="shared" si="1636"/>
        <v>0</v>
      </c>
      <c r="G9002" s="232"/>
      <c r="I9002" s="283"/>
    </row>
    <row r="9003" spans="1:15">
      <c r="A9003" s="748" t="str">
        <f t="shared" si="1633"/>
        <v/>
      </c>
      <c r="B9003" s="749"/>
      <c r="C9003" s="251" t="str">
        <f t="shared" si="1634"/>
        <v/>
      </c>
      <c r="D9003" s="194"/>
      <c r="E9003" s="252">
        <f t="shared" si="1635"/>
        <v>0</v>
      </c>
      <c r="F9003" s="230">
        <f t="shared" si="1636"/>
        <v>0</v>
      </c>
      <c r="G9003" s="232"/>
      <c r="I9003" s="283"/>
    </row>
    <row r="9004" spans="1:15">
      <c r="A9004" s="748" t="str">
        <f t="shared" si="1633"/>
        <v/>
      </c>
      <c r="B9004" s="749"/>
      <c r="C9004" s="251" t="str">
        <f t="shared" si="1634"/>
        <v/>
      </c>
      <c r="D9004" s="194"/>
      <c r="E9004" s="252">
        <f t="shared" si="1635"/>
        <v>0</v>
      </c>
      <c r="F9004" s="230">
        <f t="shared" si="1636"/>
        <v>0</v>
      </c>
      <c r="G9004" s="253"/>
      <c r="I9004" s="283"/>
    </row>
    <row r="9005" spans="1:15">
      <c r="A9005" s="748" t="str">
        <f t="shared" si="1633"/>
        <v/>
      </c>
      <c r="B9005" s="749"/>
      <c r="C9005" s="251" t="str">
        <f t="shared" si="1634"/>
        <v/>
      </c>
      <c r="D9005" s="194"/>
      <c r="E9005" s="252">
        <f t="shared" si="1635"/>
        <v>0</v>
      </c>
      <c r="F9005" s="230">
        <f t="shared" si="1636"/>
        <v>0</v>
      </c>
      <c r="G9005" s="232"/>
      <c r="I9005" s="283"/>
    </row>
    <row r="9006" spans="1:15">
      <c r="A9006" s="748" t="str">
        <f t="shared" si="1633"/>
        <v/>
      </c>
      <c r="B9006" s="749"/>
      <c r="C9006" s="251"/>
      <c r="D9006" s="194"/>
      <c r="E9006" s="252">
        <f t="shared" si="1635"/>
        <v>0</v>
      </c>
      <c r="F9006" s="230">
        <f t="shared" si="1636"/>
        <v>0</v>
      </c>
      <c r="G9006" s="232"/>
      <c r="I9006" s="283"/>
    </row>
    <row r="9007" spans="1:15">
      <c r="A9007" s="748" t="str">
        <f t="shared" si="1633"/>
        <v/>
      </c>
      <c r="B9007" s="749"/>
      <c r="C9007" s="251"/>
      <c r="D9007" s="194"/>
      <c r="E9007" s="252">
        <f t="shared" si="1635"/>
        <v>0</v>
      </c>
      <c r="F9007" s="230">
        <f t="shared" si="1636"/>
        <v>0</v>
      </c>
      <c r="G9007" s="232"/>
      <c r="I9007" s="283"/>
    </row>
    <row r="9008" spans="1:15">
      <c r="A9008" s="748" t="str">
        <f t="shared" si="1633"/>
        <v/>
      </c>
      <c r="B9008" s="749"/>
      <c r="C9008" s="251" t="str">
        <f t="shared" ref="C9008" si="1637">IF(I9008=0,"",VLOOKUP(I9008,MATERIALES,3,FALSE))</f>
        <v/>
      </c>
      <c r="D9008" s="194"/>
      <c r="E9008" s="252">
        <f t="shared" si="1635"/>
        <v>0</v>
      </c>
      <c r="F9008" s="230">
        <f t="shared" si="1636"/>
        <v>0</v>
      </c>
      <c r="G9008" s="233"/>
      <c r="I9008" s="283"/>
    </row>
    <row r="9009" spans="1:9" ht="26.25" customHeight="1" thickBot="1">
      <c r="A9009" s="214"/>
      <c r="B9009" s="438"/>
      <c r="C9009" s="215"/>
      <c r="D9009" s="217"/>
      <c r="E9009" s="254"/>
      <c r="F9009" s="255" t="s">
        <v>81</v>
      </c>
      <c r="G9009" s="253">
        <f>SUM(F8997:F9008)</f>
        <v>0</v>
      </c>
      <c r="I9009" s="326"/>
    </row>
    <row r="9010" spans="1:9" ht="14" thickTop="1" thickBot="1">
      <c r="A9010" s="256" t="s">
        <v>72</v>
      </c>
      <c r="B9010" s="445"/>
      <c r="C9010" s="257"/>
      <c r="D9010" s="259"/>
      <c r="E9010" s="259"/>
      <c r="F9010" s="258"/>
      <c r="G9010" s="260"/>
      <c r="I9010" s="326"/>
    </row>
    <row r="9011" spans="1:9" ht="13.5" thickTop="1">
      <c r="A9011" s="245" t="s">
        <v>57</v>
      </c>
      <c r="B9011" s="455"/>
      <c r="C9011" s="248" t="s">
        <v>71</v>
      </c>
      <c r="D9011" s="316" t="s">
        <v>75</v>
      </c>
      <c r="E9011" s="248" t="s">
        <v>98</v>
      </c>
      <c r="F9011" s="249" t="s">
        <v>79</v>
      </c>
      <c r="G9011" s="250" t="s">
        <v>70</v>
      </c>
      <c r="I9011" s="326"/>
    </row>
    <row r="9012" spans="1:9">
      <c r="A9012" s="748" t="str">
        <f>IF(I9012=0,"",VLOOKUP(I9012,EQUIPOS,2,FALSE))</f>
        <v/>
      </c>
      <c r="B9012" s="749"/>
      <c r="C9012" s="195"/>
      <c r="D9012" s="194"/>
      <c r="E9012" s="252">
        <f>IF(I9012=0,0,VLOOKUP(I9012,EQUIPOS,4,FALSE))</f>
        <v>0</v>
      </c>
      <c r="F9012" s="230">
        <f>C9012*D9012*E9012</f>
        <v>0</v>
      </c>
      <c r="G9012" s="231"/>
      <c r="I9012" s="283"/>
    </row>
    <row r="9013" spans="1:9">
      <c r="A9013" s="748" t="str">
        <f>IF(I9013=0,"",VLOOKUP(I9013,EQUIPOS,2,FALSE))</f>
        <v/>
      </c>
      <c r="B9013" s="749"/>
      <c r="C9013" s="195"/>
      <c r="D9013" s="194"/>
      <c r="E9013" s="252">
        <f>IF(I9013=0,0,VLOOKUP(I9013,EQUIPOS,4,FALSE))</f>
        <v>0</v>
      </c>
      <c r="F9013" s="230">
        <f t="shared" ref="F9013:F9016" si="1638">C9013*D9013*E9013</f>
        <v>0</v>
      </c>
      <c r="G9013" s="232"/>
      <c r="I9013" s="283"/>
    </row>
    <row r="9014" spans="1:9">
      <c r="A9014" s="748" t="str">
        <f>IF(I9014=0,"",VLOOKUP(I9014,EQUIPOS,2,FALSE))</f>
        <v/>
      </c>
      <c r="B9014" s="749"/>
      <c r="C9014" s="195"/>
      <c r="D9014" s="194"/>
      <c r="E9014" s="252">
        <f>IF(I9014=0,0,VLOOKUP(I9014,EQUIPOS,4,FALSE))</f>
        <v>0</v>
      </c>
      <c r="F9014" s="230">
        <f t="shared" si="1638"/>
        <v>0</v>
      </c>
      <c r="G9014" s="232"/>
      <c r="I9014" s="283"/>
    </row>
    <row r="9015" spans="1:9">
      <c r="A9015" s="748" t="str">
        <f>IF(I9015=0,"",VLOOKUP(I9015,EQUIPOS,2,FALSE))</f>
        <v/>
      </c>
      <c r="B9015" s="749"/>
      <c r="C9015" s="195"/>
      <c r="D9015" s="194"/>
      <c r="E9015" s="252">
        <f>IF(I9015=0,0,VLOOKUP(I9015,EQUIPOS,4,FALSE))</f>
        <v>0</v>
      </c>
      <c r="F9015" s="230">
        <f t="shared" si="1638"/>
        <v>0</v>
      </c>
      <c r="G9015" s="232"/>
      <c r="I9015" s="283"/>
    </row>
    <row r="9016" spans="1:9">
      <c r="A9016" s="748" t="str">
        <f>IF(I9016=0,"",VLOOKUP(I9016,EQUIPOS,2,FALSE))</f>
        <v/>
      </c>
      <c r="B9016" s="749"/>
      <c r="C9016" s="195"/>
      <c r="D9016" s="194"/>
      <c r="E9016" s="252">
        <f>IF(I9016=0,0,VLOOKUP(I9016,EQUIPOS,4,FALSE))</f>
        <v>0</v>
      </c>
      <c r="F9016" s="230">
        <f t="shared" si="1638"/>
        <v>0</v>
      </c>
      <c r="G9016" s="233"/>
      <c r="I9016" s="283"/>
    </row>
    <row r="9017" spans="1:9" ht="30.75" customHeight="1" thickBot="1">
      <c r="A9017" s="234"/>
      <c r="B9017" s="456"/>
      <c r="C9017" s="235"/>
      <c r="D9017" s="237"/>
      <c r="E9017" s="261"/>
      <c r="F9017" s="238" t="s">
        <v>82</v>
      </c>
      <c r="G9017" s="262">
        <f>SUM(F9012:F9016)</f>
        <v>0</v>
      </c>
      <c r="I9017" s="326"/>
    </row>
    <row r="9018" spans="1:9" ht="13.5" thickTop="1">
      <c r="A9018" s="240" t="s">
        <v>73</v>
      </c>
      <c r="B9018" s="446"/>
      <c r="C9018" s="241"/>
      <c r="D9018" s="243"/>
      <c r="E9018" s="243"/>
      <c r="F9018" s="242"/>
      <c r="G9018" s="244"/>
      <c r="I9018" s="326"/>
    </row>
    <row r="9019" spans="1:9" ht="26">
      <c r="A9019" s="245" t="s">
        <v>57</v>
      </c>
      <c r="B9019" s="454" t="s">
        <v>58</v>
      </c>
      <c r="C9019" s="247" t="s">
        <v>68</v>
      </c>
      <c r="D9019" s="316" t="s">
        <v>74</v>
      </c>
      <c r="E9019" s="248" t="s">
        <v>69</v>
      </c>
      <c r="F9019" s="249" t="s">
        <v>79</v>
      </c>
      <c r="G9019" s="250" t="s">
        <v>70</v>
      </c>
      <c r="H9019" s="220"/>
      <c r="I9019" s="325"/>
    </row>
    <row r="9020" spans="1:9">
      <c r="A9020" s="263" t="str">
        <f t="shared" ref="A9020:A9031" si="1639">IF(I9020=0,"",VLOOKUP(I9020,MANOOBRA,2,FALSE))</f>
        <v/>
      </c>
      <c r="B9020" s="444" t="str">
        <f t="shared" ref="B9020:B9031" si="1640">IF(I9020=0,"",VLOOKUP(I9020,MANOOBRA,3,FALSE))</f>
        <v/>
      </c>
      <c r="C9020" s="195"/>
      <c r="D9020" s="466"/>
      <c r="E9020" s="252">
        <f t="shared" ref="E9020:E9031" si="1641">IF(I9020=0,0,VLOOKUP(I9020,MANOOBRA,4,FALSE))</f>
        <v>0</v>
      </c>
      <c r="F9020" s="230">
        <f>IF(D9020=0,0,C9020*E9020/D9020)</f>
        <v>0</v>
      </c>
      <c r="G9020" s="231"/>
      <c r="I9020" s="283"/>
    </row>
    <row r="9021" spans="1:9">
      <c r="A9021" s="263" t="str">
        <f t="shared" si="1639"/>
        <v/>
      </c>
      <c r="B9021" s="444" t="str">
        <f t="shared" si="1640"/>
        <v/>
      </c>
      <c r="C9021" s="195"/>
      <c r="D9021" s="195"/>
      <c r="E9021" s="252">
        <f t="shared" si="1641"/>
        <v>0</v>
      </c>
      <c r="F9021" s="230">
        <f t="shared" ref="F9021:F9031" si="1642">IF(D9021=0,0,C9021*E9021/D9021)</f>
        <v>0</v>
      </c>
      <c r="G9021" s="232"/>
      <c r="I9021" s="283"/>
    </row>
    <row r="9022" spans="1:9">
      <c r="A9022" s="263" t="str">
        <f t="shared" si="1639"/>
        <v/>
      </c>
      <c r="B9022" s="444" t="str">
        <f t="shared" si="1640"/>
        <v/>
      </c>
      <c r="C9022" s="195"/>
      <c r="D9022" s="309"/>
      <c r="E9022" s="252">
        <f t="shared" si="1641"/>
        <v>0</v>
      </c>
      <c r="F9022" s="230">
        <f t="shared" si="1642"/>
        <v>0</v>
      </c>
      <c r="G9022" s="232"/>
      <c r="I9022" s="283"/>
    </row>
    <row r="9023" spans="1:9">
      <c r="A9023" s="263" t="str">
        <f t="shared" si="1639"/>
        <v/>
      </c>
      <c r="B9023" s="444" t="str">
        <f t="shared" si="1640"/>
        <v/>
      </c>
      <c r="C9023" s="195"/>
      <c r="D9023" s="195"/>
      <c r="E9023" s="252">
        <f t="shared" si="1641"/>
        <v>0</v>
      </c>
      <c r="F9023" s="230">
        <f t="shared" si="1642"/>
        <v>0</v>
      </c>
      <c r="G9023" s="232"/>
      <c r="I9023" s="283"/>
    </row>
    <row r="9024" spans="1:9">
      <c r="A9024" s="263" t="str">
        <f t="shared" si="1639"/>
        <v/>
      </c>
      <c r="B9024" s="444" t="str">
        <f t="shared" si="1640"/>
        <v/>
      </c>
      <c r="C9024" s="195"/>
      <c r="D9024" s="195"/>
      <c r="E9024" s="252">
        <f t="shared" si="1641"/>
        <v>0</v>
      </c>
      <c r="F9024" s="230">
        <f t="shared" si="1642"/>
        <v>0</v>
      </c>
      <c r="G9024" s="232"/>
      <c r="I9024" s="283"/>
    </row>
    <row r="9025" spans="1:16">
      <c r="A9025" s="263" t="str">
        <f t="shared" si="1639"/>
        <v/>
      </c>
      <c r="B9025" s="444" t="str">
        <f t="shared" si="1640"/>
        <v/>
      </c>
      <c r="C9025" s="195"/>
      <c r="D9025" s="195"/>
      <c r="E9025" s="252">
        <f t="shared" si="1641"/>
        <v>0</v>
      </c>
      <c r="F9025" s="230">
        <f t="shared" si="1642"/>
        <v>0</v>
      </c>
      <c r="G9025" s="232"/>
      <c r="I9025" s="283"/>
    </row>
    <row r="9026" spans="1:16">
      <c r="A9026" s="263" t="str">
        <f t="shared" si="1639"/>
        <v/>
      </c>
      <c r="B9026" s="444" t="str">
        <f t="shared" si="1640"/>
        <v/>
      </c>
      <c r="C9026" s="195"/>
      <c r="D9026" s="195"/>
      <c r="E9026" s="252">
        <f t="shared" si="1641"/>
        <v>0</v>
      </c>
      <c r="F9026" s="230">
        <f t="shared" si="1642"/>
        <v>0</v>
      </c>
      <c r="G9026" s="232"/>
      <c r="I9026" s="283"/>
    </row>
    <row r="9027" spans="1:16">
      <c r="A9027" s="263" t="str">
        <f t="shared" si="1639"/>
        <v/>
      </c>
      <c r="B9027" s="444" t="str">
        <f t="shared" si="1640"/>
        <v/>
      </c>
      <c r="C9027" s="195"/>
      <c r="D9027" s="195"/>
      <c r="E9027" s="252">
        <f t="shared" si="1641"/>
        <v>0</v>
      </c>
      <c r="F9027" s="230">
        <f t="shared" si="1642"/>
        <v>0</v>
      </c>
      <c r="G9027" s="232"/>
      <c r="I9027" s="283"/>
    </row>
    <row r="9028" spans="1:16">
      <c r="A9028" s="263" t="str">
        <f t="shared" si="1639"/>
        <v/>
      </c>
      <c r="B9028" s="444" t="str">
        <f t="shared" si="1640"/>
        <v/>
      </c>
      <c r="C9028" s="195"/>
      <c r="D9028" s="195"/>
      <c r="E9028" s="252">
        <f t="shared" si="1641"/>
        <v>0</v>
      </c>
      <c r="F9028" s="230">
        <f t="shared" si="1642"/>
        <v>0</v>
      </c>
      <c r="G9028" s="232"/>
      <c r="I9028" s="283"/>
    </row>
    <row r="9029" spans="1:16">
      <c r="A9029" s="263" t="str">
        <f t="shared" si="1639"/>
        <v/>
      </c>
      <c r="B9029" s="444" t="str">
        <f t="shared" si="1640"/>
        <v/>
      </c>
      <c r="C9029" s="195"/>
      <c r="D9029" s="195"/>
      <c r="E9029" s="252">
        <f t="shared" si="1641"/>
        <v>0</v>
      </c>
      <c r="F9029" s="230">
        <f t="shared" si="1642"/>
        <v>0</v>
      </c>
      <c r="G9029" s="232"/>
      <c r="I9029" s="283"/>
    </row>
    <row r="9030" spans="1:16">
      <c r="A9030" s="263" t="str">
        <f t="shared" si="1639"/>
        <v/>
      </c>
      <c r="B9030" s="444" t="str">
        <f t="shared" si="1640"/>
        <v/>
      </c>
      <c r="C9030" s="195"/>
      <c r="D9030" s="195"/>
      <c r="E9030" s="252">
        <f t="shared" si="1641"/>
        <v>0</v>
      </c>
      <c r="F9030" s="230">
        <f t="shared" si="1642"/>
        <v>0</v>
      </c>
      <c r="G9030" s="232"/>
      <c r="I9030" s="283"/>
    </row>
    <row r="9031" spans="1:16">
      <c r="A9031" s="263" t="str">
        <f t="shared" si="1639"/>
        <v/>
      </c>
      <c r="B9031" s="444" t="str">
        <f t="shared" si="1640"/>
        <v/>
      </c>
      <c r="C9031" s="195"/>
      <c r="D9031" s="195"/>
      <c r="E9031" s="252">
        <f t="shared" si="1641"/>
        <v>0</v>
      </c>
      <c r="F9031" s="230">
        <f t="shared" si="1642"/>
        <v>0</v>
      </c>
      <c r="G9031" s="233"/>
      <c r="I9031" s="283"/>
    </row>
    <row r="9032" spans="1:16" ht="31.5" customHeight="1" thickBot="1">
      <c r="A9032" s="234"/>
      <c r="B9032" s="456"/>
      <c r="C9032" s="235"/>
      <c r="D9032" s="237"/>
      <c r="E9032" s="237"/>
      <c r="F9032" s="238" t="s">
        <v>83</v>
      </c>
      <c r="G9032" s="262">
        <f>ROUND(SUM(F9020:F9031),0)</f>
        <v>0</v>
      </c>
      <c r="I9032" s="326"/>
    </row>
    <row r="9033" spans="1:16" ht="13.5" thickTop="1">
      <c r="A9033" s="186" t="s">
        <v>76</v>
      </c>
      <c r="B9033" s="446"/>
      <c r="C9033" s="241"/>
      <c r="D9033" s="243"/>
      <c r="E9033" s="243"/>
      <c r="F9033" s="242"/>
      <c r="G9033" s="244"/>
      <c r="I9033" s="326"/>
    </row>
    <row r="9034" spans="1:16">
      <c r="A9034" s="245" t="s">
        <v>57</v>
      </c>
      <c r="B9034" s="455"/>
      <c r="C9034" s="246"/>
      <c r="D9034" s="317"/>
      <c r="E9034" s="248" t="s">
        <v>77</v>
      </c>
      <c r="F9034" s="249" t="s">
        <v>78</v>
      </c>
      <c r="G9034" s="264" t="s">
        <v>77</v>
      </c>
      <c r="H9034" s="220"/>
      <c r="I9034" s="325"/>
    </row>
    <row r="9035" spans="1:16">
      <c r="A9035" s="185" t="s">
        <v>87</v>
      </c>
      <c r="B9035" s="453"/>
      <c r="C9035" s="265"/>
      <c r="D9035" s="318"/>
      <c r="E9035" s="229">
        <f>ROUND(SUM(G8994,G9009,G9017,G9032),2)</f>
        <v>0</v>
      </c>
      <c r="F9035" s="266">
        <f>A</f>
        <v>0</v>
      </c>
      <c r="G9035" s="267">
        <f>E9035*F9035</f>
        <v>0</v>
      </c>
      <c r="I9035" s="326"/>
    </row>
    <row r="9036" spans="1:16">
      <c r="A9036" s="185" t="s">
        <v>85</v>
      </c>
      <c r="B9036" s="453"/>
      <c r="C9036" s="265"/>
      <c r="D9036" s="318"/>
      <c r="E9036" s="229">
        <f>SUM(G8994,G9009,G9017,G9032)</f>
        <v>0</v>
      </c>
      <c r="F9036" s="266">
        <f>I</f>
        <v>0</v>
      </c>
      <c r="G9036" s="267">
        <f>E9036*F9036</f>
        <v>0</v>
      </c>
      <c r="I9036" s="326"/>
    </row>
    <row r="9037" spans="1:16">
      <c r="A9037" s="185" t="s">
        <v>86</v>
      </c>
      <c r="B9037" s="453"/>
      <c r="C9037" s="265"/>
      <c r="D9037" s="318"/>
      <c r="E9037" s="229">
        <f>SUM(G8994,G9009,G9017,G9032)</f>
        <v>0</v>
      </c>
      <c r="F9037" s="266">
        <f>U</f>
        <v>0</v>
      </c>
      <c r="G9037" s="267">
        <f>E9037*F9037</f>
        <v>0</v>
      </c>
      <c r="I9037" s="326"/>
    </row>
    <row r="9038" spans="1:16" ht="33" customHeight="1" thickBot="1">
      <c r="A9038" s="234"/>
      <c r="B9038" s="456"/>
      <c r="C9038" s="235"/>
      <c r="D9038" s="237"/>
      <c r="E9038" s="237"/>
      <c r="F9038" s="268" t="s">
        <v>84</v>
      </c>
      <c r="G9038" s="262">
        <f>SUM(G9035:G9037)</f>
        <v>0</v>
      </c>
      <c r="I9038" s="326"/>
      <c r="J9038" s="295"/>
      <c r="K9038" s="296"/>
      <c r="L9038" s="296"/>
      <c r="M9038" s="296"/>
      <c r="N9038" s="296"/>
      <c r="O9038" s="296"/>
    </row>
    <row r="9039" spans="1:16" s="211" customFormat="1" ht="14" thickTop="1" thickBot="1">
      <c r="A9039" s="269"/>
      <c r="B9039" s="443"/>
      <c r="C9039" s="270"/>
      <c r="D9039" s="319"/>
      <c r="E9039" s="271" t="s">
        <v>89</v>
      </c>
      <c r="F9039" s="272"/>
      <c r="G9039" s="273">
        <f>ROUND(SUM(G8994,G9009,G9017,G9032,G9038),0)</f>
        <v>0</v>
      </c>
      <c r="I9039" s="327"/>
      <c r="J9039" s="212">
        <f>B8978</f>
        <v>24.1</v>
      </c>
      <c r="K9039" s="274">
        <f>E9035</f>
        <v>0</v>
      </c>
      <c r="L9039" s="294">
        <f>G9035</f>
        <v>0</v>
      </c>
      <c r="M9039" s="294">
        <f>G9036</f>
        <v>0</v>
      </c>
      <c r="N9039" s="294">
        <f>G9037</f>
        <v>0</v>
      </c>
      <c r="O9039" s="299">
        <f>SUM(K9039:N9039)</f>
        <v>0</v>
      </c>
      <c r="P9039" s="294"/>
    </row>
    <row r="9040" spans="1:16" ht="13.5" thickTop="1">
      <c r="A9040" s="275" t="s">
        <v>97</v>
      </c>
      <c r="B9040" s="438"/>
      <c r="C9040" s="215"/>
      <c r="D9040" s="217"/>
      <c r="E9040" s="217"/>
      <c r="F9040" s="216"/>
      <c r="G9040" s="219"/>
      <c r="I9040" s="326"/>
      <c r="P9040" s="294"/>
    </row>
    <row r="9041" spans="1:16">
      <c r="A9041" s="275"/>
      <c r="B9041" s="452"/>
      <c r="C9041" s="276"/>
      <c r="D9041" s="320"/>
      <c r="E9041" s="217"/>
      <c r="F9041" s="216"/>
      <c r="G9041" s="277">
        <f ca="1">TODAY()</f>
        <v>44839</v>
      </c>
      <c r="I9041" s="326"/>
      <c r="P9041" s="294"/>
    </row>
    <row r="9042" spans="1:16" ht="13.5" thickBot="1">
      <c r="A9042" s="234"/>
      <c r="B9042" s="456"/>
      <c r="C9042" s="235"/>
      <c r="D9042" s="237"/>
      <c r="E9042" s="237"/>
      <c r="F9042" s="236"/>
      <c r="G9042" s="278"/>
      <c r="I9042" s="326"/>
      <c r="P9042" s="294"/>
    </row>
    <row r="9043" spans="1:16" s="199" customFormat="1" ht="13.5" thickTop="1">
      <c r="A9043" s="196" t="s">
        <v>109</v>
      </c>
      <c r="B9043" s="458"/>
      <c r="C9043" s="196"/>
      <c r="D9043" s="198"/>
      <c r="E9043" s="198"/>
      <c r="F9043" s="197"/>
      <c r="G9043" s="197"/>
      <c r="I9043" s="321"/>
      <c r="J9043" s="200"/>
      <c r="O9043" s="297"/>
    </row>
    <row r="9044" spans="1:16" s="199" customFormat="1">
      <c r="A9044" s="196" t="str">
        <f>CONCATENATE('Prestaciones y AIU'!A8353," ANALISIS DE PRECIOS UNITARIOS")</f>
        <v xml:space="preserve"> ANALISIS DE PRECIOS UNITARIOS</v>
      </c>
      <c r="B9044" s="458"/>
      <c r="C9044" s="196"/>
      <c r="D9044" s="198"/>
      <c r="E9044" s="198"/>
      <c r="F9044" s="197"/>
      <c r="G9044" s="197"/>
      <c r="I9044" s="321"/>
      <c r="J9044" s="200"/>
      <c r="O9044" s="297"/>
    </row>
    <row r="9045" spans="1:16" s="199" customFormat="1">
      <c r="A9045" s="196" t="str">
        <f>Objeto_LIC</f>
        <v>OPTIMIZACION DEL SISTEMA DE ABASTECIMIENTO (ADUCCION, PRETRATAMIENTO Y CONDUCCION) DEL MUNICPIO DE TAME, DEPARTAMENTO DE ARAUCA</v>
      </c>
      <c r="B9045" s="458"/>
      <c r="C9045" s="196"/>
      <c r="D9045" s="198"/>
      <c r="E9045" s="198"/>
      <c r="F9045" s="197"/>
      <c r="G9045" s="197"/>
      <c r="I9045" s="321"/>
      <c r="J9045" s="200"/>
      <c r="O9045" s="297"/>
    </row>
    <row r="9046" spans="1:16" s="199" customFormat="1">
      <c r="A9046" s="196"/>
      <c r="B9046" s="458"/>
      <c r="C9046" s="196"/>
      <c r="D9046" s="198"/>
      <c r="E9046" s="198"/>
      <c r="F9046" s="197"/>
      <c r="G9046" s="197"/>
      <c r="I9046" s="321"/>
      <c r="J9046" s="200"/>
      <c r="O9046" s="297"/>
    </row>
    <row r="9047" spans="1:16" ht="13.5" thickBot="1">
      <c r="A9047" s="201"/>
      <c r="B9047" s="448"/>
      <c r="C9047" s="201"/>
      <c r="D9047" s="203"/>
      <c r="E9047" s="203"/>
      <c r="F9047" s="202"/>
      <c r="G9047" s="202"/>
    </row>
    <row r="9048" spans="1:16" s="211" customFormat="1" ht="13.5" thickTop="1">
      <c r="A9048" s="206"/>
      <c r="B9048" s="457"/>
      <c r="C9048" s="207"/>
      <c r="D9048" s="209"/>
      <c r="E9048" s="209"/>
      <c r="F9048" s="208"/>
      <c r="G9048" s="210" t="s">
        <v>110</v>
      </c>
      <c r="I9048" s="323"/>
      <c r="J9048" s="212"/>
      <c r="O9048" s="297"/>
    </row>
    <row r="9049" spans="1:16" ht="12.75" customHeight="1">
      <c r="A9049" s="213" t="s">
        <v>62</v>
      </c>
      <c r="B9049" s="750">
        <f>Proponente</f>
        <v>0</v>
      </c>
      <c r="C9049" s="750"/>
      <c r="D9049" s="750"/>
      <c r="E9049" s="750"/>
      <c r="F9049" s="750"/>
      <c r="G9049" s="751"/>
    </row>
    <row r="9050" spans="1:16" ht="12.75" customHeight="1">
      <c r="A9050" s="213" t="s">
        <v>63</v>
      </c>
      <c r="B9050" s="470">
        <v>24.2</v>
      </c>
      <c r="C9050" s="750" t="e">
        <f>VLOOKUP(B9050,Presupuesto!$A$4:$B$106,2,FALSE)</f>
        <v>#N/A</v>
      </c>
      <c r="D9050" s="750"/>
      <c r="E9050" s="750"/>
      <c r="F9050" s="750"/>
      <c r="G9050" s="751"/>
    </row>
    <row r="9051" spans="1:16">
      <c r="A9051" s="214"/>
      <c r="B9051" s="438"/>
      <c r="C9051" s="215"/>
      <c r="D9051" s="217"/>
      <c r="E9051" s="217"/>
      <c r="F9051" s="218" t="s">
        <v>88</v>
      </c>
      <c r="G9051" s="750" t="str">
        <f ca="1">LOOKUP('U-P1'!B9050,Presupuesto!$1:$1048576,Presupuesto!$C$1:$C$105)</f>
        <v>ML</v>
      </c>
      <c r="H9051" s="750"/>
      <c r="I9051" s="750"/>
      <c r="J9051" s="750"/>
      <c r="K9051" s="751"/>
    </row>
    <row r="9052" spans="1:16" ht="13.5" thickBot="1">
      <c r="A9052" s="213" t="s">
        <v>64</v>
      </c>
      <c r="B9052" s="438"/>
      <c r="C9052" s="215"/>
      <c r="D9052" s="217"/>
      <c r="E9052" s="217"/>
      <c r="F9052" s="216"/>
      <c r="G9052" s="219"/>
      <c r="I9052" s="324"/>
      <c r="J9052" s="295"/>
      <c r="K9052" s="296"/>
      <c r="L9052" s="296"/>
      <c r="M9052" s="296"/>
      <c r="N9052" s="296"/>
      <c r="O9052" s="296"/>
    </row>
    <row r="9053" spans="1:16" s="220" customFormat="1" ht="13.5" thickTop="1">
      <c r="A9053" s="221" t="s">
        <v>57</v>
      </c>
      <c r="B9053" s="447" t="s">
        <v>65</v>
      </c>
      <c r="C9053" s="222" t="s">
        <v>66</v>
      </c>
      <c r="D9053" s="223" t="s">
        <v>74</v>
      </c>
      <c r="E9053" s="224" t="s">
        <v>100</v>
      </c>
      <c r="F9053" s="224" t="s">
        <v>79</v>
      </c>
      <c r="G9053" s="225" t="s">
        <v>70</v>
      </c>
      <c r="I9053" s="325"/>
      <c r="J9053" s="226"/>
      <c r="O9053" s="296"/>
    </row>
    <row r="9054" spans="1:16">
      <c r="A9054" s="227" t="str">
        <f t="shared" ref="A9054:A9065" si="1643">IF(I9054=0,"-",VLOOKUP(I9054,EQUIPOS,2,FALSE))</f>
        <v>-</v>
      </c>
      <c r="B9054" s="228"/>
      <c r="C9054" s="228"/>
      <c r="D9054" s="468"/>
      <c r="E9054" s="229">
        <f t="shared" ref="E9054:E9065" si="1644">IF(I9054=0,0,VLOOKUP(I9054,EQUIPOS,4,FALSE))</f>
        <v>0</v>
      </c>
      <c r="F9054" s="230">
        <f t="shared" ref="F9054:F9065" si="1645">IF(D9054=0,0,E9054/D9054)</f>
        <v>0</v>
      </c>
      <c r="G9054" s="231"/>
      <c r="I9054" s="283"/>
    </row>
    <row r="9055" spans="1:16">
      <c r="A9055" s="227" t="str">
        <f t="shared" si="1643"/>
        <v>-</v>
      </c>
      <c r="B9055" s="228"/>
      <c r="C9055" s="228"/>
      <c r="D9055" s="194"/>
      <c r="E9055" s="229">
        <f t="shared" si="1644"/>
        <v>0</v>
      </c>
      <c r="F9055" s="230">
        <f t="shared" si="1645"/>
        <v>0</v>
      </c>
      <c r="G9055" s="232"/>
      <c r="I9055" s="283"/>
    </row>
    <row r="9056" spans="1:16">
      <c r="A9056" s="227" t="str">
        <f t="shared" si="1643"/>
        <v>-</v>
      </c>
      <c r="B9056" s="228"/>
      <c r="C9056" s="228"/>
      <c r="D9056" s="194"/>
      <c r="E9056" s="229">
        <f t="shared" si="1644"/>
        <v>0</v>
      </c>
      <c r="F9056" s="230">
        <f t="shared" si="1645"/>
        <v>0</v>
      </c>
      <c r="G9056" s="232"/>
      <c r="I9056" s="283"/>
    </row>
    <row r="9057" spans="1:15">
      <c r="A9057" s="227" t="str">
        <f t="shared" si="1643"/>
        <v>-</v>
      </c>
      <c r="B9057" s="228"/>
      <c r="C9057" s="228"/>
      <c r="D9057" s="194"/>
      <c r="E9057" s="229">
        <f t="shared" si="1644"/>
        <v>0</v>
      </c>
      <c r="F9057" s="230">
        <f t="shared" si="1645"/>
        <v>0</v>
      </c>
      <c r="G9057" s="232"/>
      <c r="I9057" s="283"/>
    </row>
    <row r="9058" spans="1:15">
      <c r="A9058" s="227" t="str">
        <f t="shared" si="1643"/>
        <v>-</v>
      </c>
      <c r="B9058" s="228"/>
      <c r="C9058" s="228"/>
      <c r="D9058" s="194"/>
      <c r="E9058" s="229">
        <f t="shared" si="1644"/>
        <v>0</v>
      </c>
      <c r="F9058" s="230">
        <f t="shared" si="1645"/>
        <v>0</v>
      </c>
      <c r="G9058" s="232"/>
      <c r="I9058" s="283"/>
    </row>
    <row r="9059" spans="1:15">
      <c r="A9059" s="227" t="str">
        <f t="shared" si="1643"/>
        <v>-</v>
      </c>
      <c r="B9059" s="228"/>
      <c r="C9059" s="228"/>
      <c r="D9059" s="194"/>
      <c r="E9059" s="229">
        <f t="shared" si="1644"/>
        <v>0</v>
      </c>
      <c r="F9059" s="230">
        <f t="shared" si="1645"/>
        <v>0</v>
      </c>
      <c r="G9059" s="232"/>
      <c r="I9059" s="283"/>
    </row>
    <row r="9060" spans="1:15">
      <c r="A9060" s="227" t="str">
        <f t="shared" si="1643"/>
        <v>-</v>
      </c>
      <c r="B9060" s="228"/>
      <c r="C9060" s="228"/>
      <c r="D9060" s="194"/>
      <c r="E9060" s="229">
        <f t="shared" si="1644"/>
        <v>0</v>
      </c>
      <c r="F9060" s="230">
        <f t="shared" si="1645"/>
        <v>0</v>
      </c>
      <c r="G9060" s="232"/>
      <c r="I9060" s="283"/>
    </row>
    <row r="9061" spans="1:15">
      <c r="A9061" s="227" t="str">
        <f t="shared" si="1643"/>
        <v>-</v>
      </c>
      <c r="B9061" s="228"/>
      <c r="C9061" s="228"/>
      <c r="D9061" s="194"/>
      <c r="E9061" s="229">
        <f t="shared" si="1644"/>
        <v>0</v>
      </c>
      <c r="F9061" s="230">
        <f t="shared" si="1645"/>
        <v>0</v>
      </c>
      <c r="G9061" s="232"/>
      <c r="I9061" s="283"/>
    </row>
    <row r="9062" spans="1:15">
      <c r="A9062" s="227" t="str">
        <f t="shared" si="1643"/>
        <v>-</v>
      </c>
      <c r="B9062" s="228"/>
      <c r="C9062" s="228"/>
      <c r="D9062" s="194"/>
      <c r="E9062" s="229">
        <f t="shared" si="1644"/>
        <v>0</v>
      </c>
      <c r="F9062" s="230">
        <f t="shared" si="1645"/>
        <v>0</v>
      </c>
      <c r="G9062" s="232"/>
      <c r="I9062" s="283"/>
    </row>
    <row r="9063" spans="1:15">
      <c r="A9063" s="227" t="str">
        <f t="shared" si="1643"/>
        <v>-</v>
      </c>
      <c r="B9063" s="228"/>
      <c r="C9063" s="228"/>
      <c r="D9063" s="194"/>
      <c r="E9063" s="229">
        <f t="shared" si="1644"/>
        <v>0</v>
      </c>
      <c r="F9063" s="230">
        <f t="shared" si="1645"/>
        <v>0</v>
      </c>
      <c r="G9063" s="232"/>
      <c r="I9063" s="283"/>
    </row>
    <row r="9064" spans="1:15">
      <c r="A9064" s="227" t="str">
        <f t="shared" si="1643"/>
        <v>-</v>
      </c>
      <c r="B9064" s="228"/>
      <c r="C9064" s="228"/>
      <c r="D9064" s="194"/>
      <c r="E9064" s="229">
        <f t="shared" si="1644"/>
        <v>0</v>
      </c>
      <c r="F9064" s="230">
        <f t="shared" si="1645"/>
        <v>0</v>
      </c>
      <c r="G9064" s="232"/>
      <c r="I9064" s="283"/>
    </row>
    <row r="9065" spans="1:15">
      <c r="A9065" s="227" t="str">
        <f t="shared" si="1643"/>
        <v>-</v>
      </c>
      <c r="B9065" s="228"/>
      <c r="C9065" s="228"/>
      <c r="D9065" s="194"/>
      <c r="E9065" s="229">
        <f t="shared" si="1644"/>
        <v>0</v>
      </c>
      <c r="F9065" s="230">
        <f t="shared" si="1645"/>
        <v>0</v>
      </c>
      <c r="G9065" s="232"/>
      <c r="I9065" s="283"/>
    </row>
    <row r="9066" spans="1:15" ht="13.5" thickBot="1">
      <c r="A9066" s="234"/>
      <c r="B9066" s="456"/>
      <c r="C9066" s="235"/>
      <c r="D9066" s="237"/>
      <c r="E9066" s="237"/>
      <c r="F9066" s="238" t="s">
        <v>80</v>
      </c>
      <c r="G9066" s="239">
        <f>ROUND(SUM(F9054:F9065),0)</f>
        <v>0</v>
      </c>
      <c r="I9066" s="326"/>
    </row>
    <row r="9067" spans="1:15" ht="13.5" thickTop="1">
      <c r="A9067" s="240" t="s">
        <v>67</v>
      </c>
      <c r="B9067" s="446"/>
      <c r="C9067" s="241"/>
      <c r="D9067" s="243"/>
      <c r="E9067" s="243"/>
      <c r="F9067" s="242"/>
      <c r="G9067" s="244"/>
      <c r="I9067" s="326"/>
    </row>
    <row r="9068" spans="1:15" s="220" customFormat="1" ht="26">
      <c r="A9068" s="245" t="s">
        <v>57</v>
      </c>
      <c r="B9068" s="455"/>
      <c r="C9068" s="247" t="s">
        <v>58</v>
      </c>
      <c r="D9068" s="316" t="s">
        <v>68</v>
      </c>
      <c r="E9068" s="248" t="s">
        <v>69</v>
      </c>
      <c r="F9068" s="249" t="s">
        <v>79</v>
      </c>
      <c r="G9068" s="250" t="s">
        <v>70</v>
      </c>
      <c r="I9068" s="325"/>
      <c r="J9068" s="226"/>
      <c r="O9068" s="296"/>
    </row>
    <row r="9069" spans="1:15">
      <c r="A9069" s="748" t="str">
        <f t="shared" ref="A9069:A9080" si="1646">IF(I9069=0,"",VLOOKUP(I9069,MATERIALES,2,FALSE))</f>
        <v/>
      </c>
      <c r="B9069" s="749"/>
      <c r="C9069" s="251" t="str">
        <f t="shared" ref="C9069:C9077" si="1647">IF(I9069=0,"",VLOOKUP(I9069,MATERIALES,3,FALSE))</f>
        <v/>
      </c>
      <c r="D9069" s="194"/>
      <c r="E9069" s="252">
        <f t="shared" ref="E9069:E9080" si="1648">IF(I9069=0,0,VLOOKUP(I9069,MATERIALES,4,FALSE))</f>
        <v>0</v>
      </c>
      <c r="F9069" s="230">
        <f>D9069*E9069</f>
        <v>0</v>
      </c>
      <c r="G9069" s="231"/>
      <c r="I9069" s="283"/>
    </row>
    <row r="9070" spans="1:15">
      <c r="A9070" s="748" t="str">
        <f t="shared" si="1646"/>
        <v/>
      </c>
      <c r="B9070" s="749"/>
      <c r="C9070" s="251" t="str">
        <f t="shared" si="1647"/>
        <v/>
      </c>
      <c r="D9070" s="194"/>
      <c r="E9070" s="252">
        <f t="shared" si="1648"/>
        <v>0</v>
      </c>
      <c r="F9070" s="230">
        <f t="shared" ref="F9070:F9080" si="1649">D9070*E9070</f>
        <v>0</v>
      </c>
      <c r="G9070" s="232"/>
      <c r="I9070" s="283"/>
    </row>
    <row r="9071" spans="1:15">
      <c r="A9071" s="748" t="str">
        <f t="shared" si="1646"/>
        <v/>
      </c>
      <c r="B9071" s="749"/>
      <c r="C9071" s="251" t="str">
        <f t="shared" si="1647"/>
        <v/>
      </c>
      <c r="D9071" s="194"/>
      <c r="E9071" s="252">
        <f t="shared" si="1648"/>
        <v>0</v>
      </c>
      <c r="F9071" s="230">
        <f t="shared" si="1649"/>
        <v>0</v>
      </c>
      <c r="G9071" s="232"/>
      <c r="I9071" s="283"/>
    </row>
    <row r="9072" spans="1:15">
      <c r="A9072" s="748" t="str">
        <f t="shared" si="1646"/>
        <v/>
      </c>
      <c r="B9072" s="749"/>
      <c r="C9072" s="251" t="str">
        <f t="shared" si="1647"/>
        <v/>
      </c>
      <c r="D9072" s="194"/>
      <c r="E9072" s="252">
        <f t="shared" si="1648"/>
        <v>0</v>
      </c>
      <c r="F9072" s="230">
        <f t="shared" si="1649"/>
        <v>0</v>
      </c>
      <c r="G9072" s="232"/>
      <c r="I9072" s="283"/>
    </row>
    <row r="9073" spans="1:9">
      <c r="A9073" s="748" t="str">
        <f t="shared" si="1646"/>
        <v/>
      </c>
      <c r="B9073" s="749"/>
      <c r="C9073" s="251" t="str">
        <f t="shared" si="1647"/>
        <v/>
      </c>
      <c r="D9073" s="194"/>
      <c r="E9073" s="252">
        <f t="shared" si="1648"/>
        <v>0</v>
      </c>
      <c r="F9073" s="230">
        <f t="shared" si="1649"/>
        <v>0</v>
      </c>
      <c r="G9073" s="232"/>
      <c r="I9073" s="283"/>
    </row>
    <row r="9074" spans="1:9">
      <c r="A9074" s="748" t="str">
        <f t="shared" si="1646"/>
        <v/>
      </c>
      <c r="B9074" s="749"/>
      <c r="C9074" s="251" t="str">
        <f t="shared" si="1647"/>
        <v/>
      </c>
      <c r="D9074" s="194"/>
      <c r="E9074" s="252">
        <f t="shared" si="1648"/>
        <v>0</v>
      </c>
      <c r="F9074" s="230">
        <f t="shared" si="1649"/>
        <v>0</v>
      </c>
      <c r="G9074" s="232"/>
      <c r="I9074" s="283"/>
    </row>
    <row r="9075" spans="1:9">
      <c r="A9075" s="748" t="str">
        <f t="shared" si="1646"/>
        <v/>
      </c>
      <c r="B9075" s="749"/>
      <c r="C9075" s="251" t="str">
        <f t="shared" si="1647"/>
        <v/>
      </c>
      <c r="D9075" s="194"/>
      <c r="E9075" s="252">
        <f t="shared" si="1648"/>
        <v>0</v>
      </c>
      <c r="F9075" s="230">
        <f t="shared" si="1649"/>
        <v>0</v>
      </c>
      <c r="G9075" s="232"/>
      <c r="I9075" s="283"/>
    </row>
    <row r="9076" spans="1:9">
      <c r="A9076" s="748" t="str">
        <f t="shared" si="1646"/>
        <v/>
      </c>
      <c r="B9076" s="749"/>
      <c r="C9076" s="251" t="str">
        <f t="shared" si="1647"/>
        <v/>
      </c>
      <c r="D9076" s="194"/>
      <c r="E9076" s="252">
        <f t="shared" si="1648"/>
        <v>0</v>
      </c>
      <c r="F9076" s="230">
        <f t="shared" si="1649"/>
        <v>0</v>
      </c>
      <c r="G9076" s="253"/>
      <c r="I9076" s="283"/>
    </row>
    <row r="9077" spans="1:9">
      <c r="A9077" s="748" t="str">
        <f t="shared" si="1646"/>
        <v/>
      </c>
      <c r="B9077" s="749"/>
      <c r="C9077" s="251" t="str">
        <f t="shared" si="1647"/>
        <v/>
      </c>
      <c r="D9077" s="194"/>
      <c r="E9077" s="252">
        <f t="shared" si="1648"/>
        <v>0</v>
      </c>
      <c r="F9077" s="230">
        <f t="shared" si="1649"/>
        <v>0</v>
      </c>
      <c r="G9077" s="232"/>
      <c r="I9077" s="283"/>
    </row>
    <row r="9078" spans="1:9">
      <c r="A9078" s="748" t="str">
        <f t="shared" si="1646"/>
        <v/>
      </c>
      <c r="B9078" s="749"/>
      <c r="C9078" s="251"/>
      <c r="D9078" s="194"/>
      <c r="E9078" s="252">
        <f t="shared" si="1648"/>
        <v>0</v>
      </c>
      <c r="F9078" s="230">
        <f t="shared" si="1649"/>
        <v>0</v>
      </c>
      <c r="G9078" s="232"/>
      <c r="I9078" s="283"/>
    </row>
    <row r="9079" spans="1:9">
      <c r="A9079" s="748" t="str">
        <f t="shared" si="1646"/>
        <v/>
      </c>
      <c r="B9079" s="749"/>
      <c r="C9079" s="251"/>
      <c r="D9079" s="194"/>
      <c r="E9079" s="252">
        <f t="shared" si="1648"/>
        <v>0</v>
      </c>
      <c r="F9079" s="230">
        <f t="shared" si="1649"/>
        <v>0</v>
      </c>
      <c r="G9079" s="232"/>
      <c r="I9079" s="283"/>
    </row>
    <row r="9080" spans="1:9">
      <c r="A9080" s="748" t="str">
        <f t="shared" si="1646"/>
        <v/>
      </c>
      <c r="B9080" s="749"/>
      <c r="C9080" s="251" t="str">
        <f t="shared" ref="C9080" si="1650">IF(I9080=0,"",VLOOKUP(I9080,MATERIALES,3,FALSE))</f>
        <v/>
      </c>
      <c r="D9080" s="194"/>
      <c r="E9080" s="252">
        <f t="shared" si="1648"/>
        <v>0</v>
      </c>
      <c r="F9080" s="230">
        <f t="shared" si="1649"/>
        <v>0</v>
      </c>
      <c r="G9080" s="233"/>
      <c r="I9080" s="283"/>
    </row>
    <row r="9081" spans="1:9" ht="26.25" customHeight="1" thickBot="1">
      <c r="A9081" s="214"/>
      <c r="B9081" s="438"/>
      <c r="C9081" s="215"/>
      <c r="D9081" s="217"/>
      <c r="E9081" s="254"/>
      <c r="F9081" s="255" t="s">
        <v>81</v>
      </c>
      <c r="G9081" s="253">
        <f>ROUND(SUM(F9069:F9080),0)</f>
        <v>0</v>
      </c>
      <c r="I9081" s="326"/>
    </row>
    <row r="9082" spans="1:9" ht="14" thickTop="1" thickBot="1">
      <c r="A9082" s="256" t="s">
        <v>72</v>
      </c>
      <c r="B9082" s="445"/>
      <c r="C9082" s="257"/>
      <c r="D9082" s="259"/>
      <c r="E9082" s="259"/>
      <c r="F9082" s="258"/>
      <c r="G9082" s="260"/>
      <c r="I9082" s="326"/>
    </row>
    <row r="9083" spans="1:9" ht="13.5" thickTop="1">
      <c r="A9083" s="245" t="s">
        <v>57</v>
      </c>
      <c r="B9083" s="455"/>
      <c r="C9083" s="248" t="s">
        <v>71</v>
      </c>
      <c r="D9083" s="316" t="s">
        <v>75</v>
      </c>
      <c r="E9083" s="248" t="s">
        <v>98</v>
      </c>
      <c r="F9083" s="249" t="s">
        <v>79</v>
      </c>
      <c r="G9083" s="250" t="s">
        <v>70</v>
      </c>
      <c r="I9083" s="326"/>
    </row>
    <row r="9084" spans="1:9">
      <c r="A9084" s="748" t="str">
        <f>IF(I9084=0,"",VLOOKUP(I9084,EQUIPOS,2,FALSE))</f>
        <v/>
      </c>
      <c r="B9084" s="749"/>
      <c r="C9084" s="195"/>
      <c r="D9084" s="194"/>
      <c r="E9084" s="252">
        <f>IF(I9084=0,0,VLOOKUP(I9084,EQUIPOS,4,FALSE))</f>
        <v>0</v>
      </c>
      <c r="F9084" s="230">
        <f>C9084*D9084*E9084</f>
        <v>0</v>
      </c>
      <c r="G9084" s="231"/>
      <c r="I9084" s="283"/>
    </row>
    <row r="9085" spans="1:9">
      <c r="A9085" s="748" t="str">
        <f>IF(I9085=0,"",VLOOKUP(I9085,EQUIPOS,2,FALSE))</f>
        <v/>
      </c>
      <c r="B9085" s="749"/>
      <c r="C9085" s="195"/>
      <c r="D9085" s="194"/>
      <c r="E9085" s="252">
        <f>IF(I9085=0,0,VLOOKUP(I9085,EQUIPOS,4,FALSE))</f>
        <v>0</v>
      </c>
      <c r="F9085" s="230">
        <f t="shared" ref="F9085:F9088" si="1651">C9085*D9085*E9085</f>
        <v>0</v>
      </c>
      <c r="G9085" s="232"/>
      <c r="I9085" s="283"/>
    </row>
    <row r="9086" spans="1:9">
      <c r="A9086" s="748" t="str">
        <f>IF(I9086=0,"",VLOOKUP(I9086,EQUIPOS,2,FALSE))</f>
        <v/>
      </c>
      <c r="B9086" s="749"/>
      <c r="C9086" s="195"/>
      <c r="D9086" s="194"/>
      <c r="E9086" s="252">
        <f>IF(I9086=0,0,VLOOKUP(I9086,EQUIPOS,4,FALSE))</f>
        <v>0</v>
      </c>
      <c r="F9086" s="230">
        <f t="shared" si="1651"/>
        <v>0</v>
      </c>
      <c r="G9086" s="232"/>
      <c r="I9086" s="283"/>
    </row>
    <row r="9087" spans="1:9">
      <c r="A9087" s="748" t="str">
        <f>IF(I9087=0,"",VLOOKUP(I9087,EQUIPOS,2,FALSE))</f>
        <v/>
      </c>
      <c r="B9087" s="749"/>
      <c r="C9087" s="195"/>
      <c r="D9087" s="194"/>
      <c r="E9087" s="252">
        <f>IF(I9087=0,0,VLOOKUP(I9087,EQUIPOS,4,FALSE))</f>
        <v>0</v>
      </c>
      <c r="F9087" s="230">
        <f t="shared" si="1651"/>
        <v>0</v>
      </c>
      <c r="G9087" s="232"/>
      <c r="I9087" s="283"/>
    </row>
    <row r="9088" spans="1:9">
      <c r="A9088" s="748" t="str">
        <f>IF(I9088=0,"",VLOOKUP(I9088,EQUIPOS,2,FALSE))</f>
        <v/>
      </c>
      <c r="B9088" s="749"/>
      <c r="C9088" s="195"/>
      <c r="D9088" s="194"/>
      <c r="E9088" s="252">
        <f>IF(I9088=0,0,VLOOKUP(I9088,EQUIPOS,4,FALSE))</f>
        <v>0</v>
      </c>
      <c r="F9088" s="230">
        <f t="shared" si="1651"/>
        <v>0</v>
      </c>
      <c r="G9088" s="233"/>
      <c r="I9088" s="283"/>
    </row>
    <row r="9089" spans="1:9" ht="30.75" customHeight="1" thickBot="1">
      <c r="A9089" s="234"/>
      <c r="B9089" s="456"/>
      <c r="C9089" s="235"/>
      <c r="D9089" s="237"/>
      <c r="E9089" s="261"/>
      <c r="F9089" s="238" t="s">
        <v>82</v>
      </c>
      <c r="G9089" s="262">
        <f>ROUND(SUM(F9084:F9088),0)</f>
        <v>0</v>
      </c>
      <c r="I9089" s="326"/>
    </row>
    <row r="9090" spans="1:9" ht="13.5" thickTop="1">
      <c r="A9090" s="240" t="s">
        <v>73</v>
      </c>
      <c r="B9090" s="446"/>
      <c r="C9090" s="241"/>
      <c r="D9090" s="243"/>
      <c r="E9090" s="243"/>
      <c r="F9090" s="242"/>
      <c r="G9090" s="244"/>
      <c r="I9090" s="326"/>
    </row>
    <row r="9091" spans="1:9" ht="26">
      <c r="A9091" s="245" t="s">
        <v>57</v>
      </c>
      <c r="B9091" s="454" t="s">
        <v>58</v>
      </c>
      <c r="C9091" s="247" t="s">
        <v>68</v>
      </c>
      <c r="D9091" s="316" t="s">
        <v>74</v>
      </c>
      <c r="E9091" s="248" t="s">
        <v>69</v>
      </c>
      <c r="F9091" s="249" t="s">
        <v>79</v>
      </c>
      <c r="G9091" s="250" t="s">
        <v>70</v>
      </c>
      <c r="H9091" s="220"/>
      <c r="I9091" s="325"/>
    </row>
    <row r="9092" spans="1:9">
      <c r="A9092" s="263" t="str">
        <f t="shared" ref="A9092:A9103" si="1652">IF(I9092=0,"",VLOOKUP(I9092,MANOOBRA,2,FALSE))</f>
        <v/>
      </c>
      <c r="B9092" s="444" t="str">
        <f t="shared" ref="B9092:B9103" si="1653">IF(I9092=0,"",VLOOKUP(I9092,MANOOBRA,3,FALSE))</f>
        <v/>
      </c>
      <c r="C9092" s="195"/>
      <c r="D9092" s="466"/>
      <c r="E9092" s="252">
        <f t="shared" ref="E9092:E9103" si="1654">IF(I9092=0,0,VLOOKUP(I9092,MANOOBRA,4,FALSE))</f>
        <v>0</v>
      </c>
      <c r="F9092" s="230">
        <f>IF(D9092=0,0,C9092*E9092/D9092)</f>
        <v>0</v>
      </c>
      <c r="G9092" s="231"/>
      <c r="I9092" s="283"/>
    </row>
    <row r="9093" spans="1:9">
      <c r="A9093" s="263" t="str">
        <f t="shared" si="1652"/>
        <v/>
      </c>
      <c r="B9093" s="444" t="str">
        <f t="shared" si="1653"/>
        <v/>
      </c>
      <c r="C9093" s="195"/>
      <c r="D9093" s="195"/>
      <c r="E9093" s="252">
        <f t="shared" si="1654"/>
        <v>0</v>
      </c>
      <c r="F9093" s="230">
        <f t="shared" ref="F9093:F9103" si="1655">IF(D9093=0,0,C9093*E9093/D9093)</f>
        <v>0</v>
      </c>
      <c r="G9093" s="232"/>
      <c r="I9093" s="283"/>
    </row>
    <row r="9094" spans="1:9">
      <c r="A9094" s="263" t="str">
        <f t="shared" si="1652"/>
        <v/>
      </c>
      <c r="B9094" s="444" t="str">
        <f t="shared" si="1653"/>
        <v/>
      </c>
      <c r="C9094" s="195"/>
      <c r="D9094" s="309"/>
      <c r="E9094" s="252">
        <f t="shared" si="1654"/>
        <v>0</v>
      </c>
      <c r="F9094" s="230">
        <f t="shared" si="1655"/>
        <v>0</v>
      </c>
      <c r="G9094" s="232"/>
      <c r="I9094" s="283"/>
    </row>
    <row r="9095" spans="1:9">
      <c r="A9095" s="263" t="str">
        <f t="shared" si="1652"/>
        <v/>
      </c>
      <c r="B9095" s="444" t="str">
        <f t="shared" si="1653"/>
        <v/>
      </c>
      <c r="C9095" s="195"/>
      <c r="D9095" s="195"/>
      <c r="E9095" s="252">
        <f t="shared" si="1654"/>
        <v>0</v>
      </c>
      <c r="F9095" s="230">
        <f t="shared" si="1655"/>
        <v>0</v>
      </c>
      <c r="G9095" s="232"/>
      <c r="I9095" s="283"/>
    </row>
    <row r="9096" spans="1:9">
      <c r="A9096" s="263" t="str">
        <f t="shared" si="1652"/>
        <v/>
      </c>
      <c r="B9096" s="444" t="str">
        <f t="shared" si="1653"/>
        <v/>
      </c>
      <c r="C9096" s="195"/>
      <c r="D9096" s="195"/>
      <c r="E9096" s="252">
        <f t="shared" si="1654"/>
        <v>0</v>
      </c>
      <c r="F9096" s="230">
        <f t="shared" si="1655"/>
        <v>0</v>
      </c>
      <c r="G9096" s="232"/>
      <c r="I9096" s="283"/>
    </row>
    <row r="9097" spans="1:9">
      <c r="A9097" s="263" t="str">
        <f t="shared" si="1652"/>
        <v/>
      </c>
      <c r="B9097" s="444" t="str">
        <f t="shared" si="1653"/>
        <v/>
      </c>
      <c r="C9097" s="195"/>
      <c r="D9097" s="195"/>
      <c r="E9097" s="252">
        <f t="shared" si="1654"/>
        <v>0</v>
      </c>
      <c r="F9097" s="230">
        <f t="shared" si="1655"/>
        <v>0</v>
      </c>
      <c r="G9097" s="232"/>
      <c r="I9097" s="283"/>
    </row>
    <row r="9098" spans="1:9">
      <c r="A9098" s="263" t="str">
        <f t="shared" si="1652"/>
        <v/>
      </c>
      <c r="B9098" s="444" t="str">
        <f t="shared" si="1653"/>
        <v/>
      </c>
      <c r="C9098" s="195"/>
      <c r="D9098" s="195"/>
      <c r="E9098" s="252">
        <f t="shared" si="1654"/>
        <v>0</v>
      </c>
      <c r="F9098" s="230">
        <f t="shared" si="1655"/>
        <v>0</v>
      </c>
      <c r="G9098" s="232"/>
      <c r="I9098" s="283"/>
    </row>
    <row r="9099" spans="1:9">
      <c r="A9099" s="263" t="str">
        <f t="shared" si="1652"/>
        <v/>
      </c>
      <c r="B9099" s="444" t="str">
        <f t="shared" si="1653"/>
        <v/>
      </c>
      <c r="C9099" s="195"/>
      <c r="D9099" s="195"/>
      <c r="E9099" s="252">
        <f t="shared" si="1654"/>
        <v>0</v>
      </c>
      <c r="F9099" s="230">
        <f t="shared" si="1655"/>
        <v>0</v>
      </c>
      <c r="G9099" s="232"/>
      <c r="I9099" s="283"/>
    </row>
    <row r="9100" spans="1:9">
      <c r="A9100" s="263" t="str">
        <f t="shared" si="1652"/>
        <v/>
      </c>
      <c r="B9100" s="444" t="str">
        <f t="shared" si="1653"/>
        <v/>
      </c>
      <c r="C9100" s="195"/>
      <c r="D9100" s="195"/>
      <c r="E9100" s="252">
        <f t="shared" si="1654"/>
        <v>0</v>
      </c>
      <c r="F9100" s="230">
        <f t="shared" si="1655"/>
        <v>0</v>
      </c>
      <c r="G9100" s="232"/>
      <c r="I9100" s="283"/>
    </row>
    <row r="9101" spans="1:9">
      <c r="A9101" s="263" t="str">
        <f t="shared" si="1652"/>
        <v/>
      </c>
      <c r="B9101" s="444" t="str">
        <f t="shared" si="1653"/>
        <v/>
      </c>
      <c r="C9101" s="195"/>
      <c r="D9101" s="195"/>
      <c r="E9101" s="252">
        <f t="shared" si="1654"/>
        <v>0</v>
      </c>
      <c r="F9101" s="230">
        <f t="shared" si="1655"/>
        <v>0</v>
      </c>
      <c r="G9101" s="232"/>
      <c r="I9101" s="283"/>
    </row>
    <row r="9102" spans="1:9">
      <c r="A9102" s="263" t="str">
        <f t="shared" si="1652"/>
        <v/>
      </c>
      <c r="B9102" s="444" t="str">
        <f t="shared" si="1653"/>
        <v/>
      </c>
      <c r="C9102" s="195"/>
      <c r="D9102" s="195"/>
      <c r="E9102" s="252">
        <f t="shared" si="1654"/>
        <v>0</v>
      </c>
      <c r="F9102" s="230">
        <f t="shared" si="1655"/>
        <v>0</v>
      </c>
      <c r="G9102" s="232"/>
      <c r="I9102" s="283"/>
    </row>
    <row r="9103" spans="1:9">
      <c r="A9103" s="263" t="str">
        <f t="shared" si="1652"/>
        <v/>
      </c>
      <c r="B9103" s="444" t="str">
        <f t="shared" si="1653"/>
        <v/>
      </c>
      <c r="C9103" s="195"/>
      <c r="D9103" s="195"/>
      <c r="E9103" s="252">
        <f t="shared" si="1654"/>
        <v>0</v>
      </c>
      <c r="F9103" s="230">
        <f t="shared" si="1655"/>
        <v>0</v>
      </c>
      <c r="G9103" s="233"/>
      <c r="I9103" s="283"/>
    </row>
    <row r="9104" spans="1:9" ht="31.5" customHeight="1" thickBot="1">
      <c r="A9104" s="234"/>
      <c r="B9104" s="456"/>
      <c r="C9104" s="235"/>
      <c r="D9104" s="237"/>
      <c r="E9104" s="237"/>
      <c r="F9104" s="238" t="s">
        <v>83</v>
      </c>
      <c r="G9104" s="262">
        <f>ROUND(SUM(F9092:F9103),0)</f>
        <v>0</v>
      </c>
      <c r="I9104" s="326"/>
    </row>
    <row r="9105" spans="1:16" ht="13.5" thickTop="1">
      <c r="A9105" s="186" t="s">
        <v>76</v>
      </c>
      <c r="B9105" s="446"/>
      <c r="C9105" s="241"/>
      <c r="D9105" s="243"/>
      <c r="E9105" s="243"/>
      <c r="F9105" s="242"/>
      <c r="G9105" s="244"/>
      <c r="I9105" s="326"/>
    </row>
    <row r="9106" spans="1:16">
      <c r="A9106" s="245" t="s">
        <v>57</v>
      </c>
      <c r="B9106" s="455"/>
      <c r="C9106" s="246"/>
      <c r="D9106" s="317"/>
      <c r="E9106" s="248" t="s">
        <v>77</v>
      </c>
      <c r="F9106" s="249" t="s">
        <v>78</v>
      </c>
      <c r="G9106" s="264" t="s">
        <v>77</v>
      </c>
      <c r="H9106" s="220"/>
      <c r="I9106" s="325"/>
    </row>
    <row r="9107" spans="1:16">
      <c r="A9107" s="185" t="s">
        <v>87</v>
      </c>
      <c r="B9107" s="453"/>
      <c r="C9107" s="265"/>
      <c r="D9107" s="318"/>
      <c r="E9107" s="229">
        <f>ROUND(SUM(G9066,G9081,G9089,G9104),2)</f>
        <v>0</v>
      </c>
      <c r="F9107" s="266">
        <f>A</f>
        <v>0</v>
      </c>
      <c r="G9107" s="267">
        <f>E9107*F9107</f>
        <v>0</v>
      </c>
      <c r="I9107" s="326"/>
    </row>
    <row r="9108" spans="1:16">
      <c r="A9108" s="185" t="s">
        <v>85</v>
      </c>
      <c r="B9108" s="453"/>
      <c r="C9108" s="265"/>
      <c r="D9108" s="318"/>
      <c r="E9108" s="229">
        <f>SUM(G9066,G9081,G9089,G9104)</f>
        <v>0</v>
      </c>
      <c r="F9108" s="266">
        <f>I</f>
        <v>0</v>
      </c>
      <c r="G9108" s="267">
        <f>E9108*F9108</f>
        <v>0</v>
      </c>
      <c r="I9108" s="326"/>
    </row>
    <row r="9109" spans="1:16">
      <c r="A9109" s="185" t="s">
        <v>86</v>
      </c>
      <c r="B9109" s="453"/>
      <c r="C9109" s="265"/>
      <c r="D9109" s="318"/>
      <c r="E9109" s="229">
        <f>SUM(G9066,G9081,G9089,G9104)</f>
        <v>0</v>
      </c>
      <c r="F9109" s="266">
        <f>U</f>
        <v>0</v>
      </c>
      <c r="G9109" s="267">
        <f>E9109*F9109</f>
        <v>0</v>
      </c>
      <c r="I9109" s="326"/>
    </row>
    <row r="9110" spans="1:16" ht="33" customHeight="1" thickBot="1">
      <c r="A9110" s="234"/>
      <c r="B9110" s="456"/>
      <c r="C9110" s="235"/>
      <c r="D9110" s="237"/>
      <c r="E9110" s="237"/>
      <c r="F9110" s="268" t="s">
        <v>84</v>
      </c>
      <c r="G9110" s="262">
        <f>SUM(G9107:G9109)</f>
        <v>0</v>
      </c>
      <c r="I9110" s="326"/>
      <c r="J9110" s="295"/>
      <c r="K9110" s="296"/>
      <c r="L9110" s="296"/>
      <c r="M9110" s="296"/>
      <c r="N9110" s="296"/>
      <c r="O9110" s="296"/>
    </row>
    <row r="9111" spans="1:16" s="211" customFormat="1" ht="14" thickTop="1" thickBot="1">
      <c r="A9111" s="269"/>
      <c r="B9111" s="443"/>
      <c r="C9111" s="270"/>
      <c r="D9111" s="319"/>
      <c r="E9111" s="271" t="s">
        <v>89</v>
      </c>
      <c r="F9111" s="272"/>
      <c r="G9111" s="273">
        <f>ROUND(SUM(G9066,G9081,G9089,G9104,G9110),0)</f>
        <v>0</v>
      </c>
      <c r="I9111" s="327"/>
      <c r="J9111" s="212">
        <f>B9050</f>
        <v>24.2</v>
      </c>
      <c r="K9111" s="274">
        <f>E9107</f>
        <v>0</v>
      </c>
      <c r="L9111" s="294">
        <f>G9107</f>
        <v>0</v>
      </c>
      <c r="M9111" s="294">
        <f>G9108</f>
        <v>0</v>
      </c>
      <c r="N9111" s="294">
        <f>G9109</f>
        <v>0</v>
      </c>
      <c r="O9111" s="299">
        <f>SUM(K9111:N9111)</f>
        <v>0</v>
      </c>
      <c r="P9111" s="294"/>
    </row>
    <row r="9112" spans="1:16" ht="13.5" thickTop="1">
      <c r="A9112" s="275" t="s">
        <v>97</v>
      </c>
      <c r="B9112" s="438"/>
      <c r="C9112" s="215"/>
      <c r="D9112" s="217"/>
      <c r="E9112" s="217"/>
      <c r="F9112" s="216"/>
      <c r="G9112" s="219"/>
      <c r="I9112" s="326"/>
      <c r="P9112" s="294"/>
    </row>
    <row r="9113" spans="1:16">
      <c r="A9113" s="275"/>
      <c r="B9113" s="452"/>
      <c r="C9113" s="276"/>
      <c r="D9113" s="320"/>
      <c r="E9113" s="217"/>
      <c r="F9113" s="216"/>
      <c r="G9113" s="277">
        <f ca="1">TODAY()</f>
        <v>44839</v>
      </c>
      <c r="I9113" s="326"/>
      <c r="P9113" s="294"/>
    </row>
    <row r="9114" spans="1:16" ht="13.5" thickBot="1">
      <c r="A9114" s="234"/>
      <c r="B9114" s="456"/>
      <c r="C9114" s="235"/>
      <c r="D9114" s="237"/>
      <c r="E9114" s="237"/>
      <c r="F9114" s="236"/>
      <c r="G9114" s="278"/>
      <c r="I9114" s="326"/>
      <c r="P9114" s="294"/>
    </row>
    <row r="9115" spans="1:16" s="199" customFormat="1" ht="13.5" thickTop="1">
      <c r="A9115" s="757" t="s">
        <v>109</v>
      </c>
      <c r="B9115" s="757"/>
      <c r="C9115" s="757"/>
      <c r="D9115" s="757"/>
      <c r="E9115" s="757"/>
      <c r="F9115" s="757"/>
      <c r="G9115" s="757"/>
      <c r="I9115" s="321"/>
      <c r="J9115" s="200"/>
      <c r="O9115" s="297"/>
    </row>
    <row r="9116" spans="1:16" s="199" customFormat="1">
      <c r="A9116" s="756" t="str">
        <f>CONCATENATE('Prestaciones y AIU'!A9689," ANALISIS DE PRECIOS UNITARIOS")</f>
        <v xml:space="preserve"> ANALISIS DE PRECIOS UNITARIOS</v>
      </c>
      <c r="B9116" s="756"/>
      <c r="C9116" s="756"/>
      <c r="D9116" s="756"/>
      <c r="E9116" s="756"/>
      <c r="F9116" s="756"/>
      <c r="G9116" s="756"/>
      <c r="I9116" s="321"/>
      <c r="J9116" s="200"/>
      <c r="O9116" s="297"/>
    </row>
    <row r="9117" spans="1:16" s="199" customFormat="1">
      <c r="A9117" s="756" t="str">
        <f>Objeto_LIC</f>
        <v>OPTIMIZACION DEL SISTEMA DE ABASTECIMIENTO (ADUCCION, PRETRATAMIENTO Y CONDUCCION) DEL MUNICPIO DE TAME, DEPARTAMENTO DE ARAUCA</v>
      </c>
      <c r="B9117" s="756"/>
      <c r="C9117" s="756"/>
      <c r="D9117" s="756"/>
      <c r="E9117" s="756"/>
      <c r="F9117" s="756"/>
      <c r="G9117" s="756"/>
      <c r="I9117" s="321"/>
      <c r="J9117" s="200"/>
      <c r="O9117" s="297"/>
    </row>
    <row r="9118" spans="1:16" s="199" customFormat="1">
      <c r="A9118" s="570"/>
      <c r="B9118" s="442"/>
      <c r="C9118" s="570"/>
      <c r="D9118" s="436"/>
      <c r="E9118" s="436"/>
      <c r="F9118" s="437"/>
      <c r="G9118" s="437"/>
      <c r="I9118" s="321"/>
      <c r="J9118" s="200"/>
      <c r="O9118" s="297"/>
    </row>
    <row r="9119" spans="1:16" ht="13.5" thickBot="1">
      <c r="A9119" s="201"/>
      <c r="B9119" s="448"/>
      <c r="C9119" s="201"/>
      <c r="D9119" s="203"/>
      <c r="E9119" s="203"/>
      <c r="F9119" s="202"/>
      <c r="G9119" s="202"/>
    </row>
    <row r="9120" spans="1:16" s="211" customFormat="1" ht="13.5" thickTop="1">
      <c r="A9120" s="206"/>
      <c r="B9120" s="457"/>
      <c r="C9120" s="207"/>
      <c r="D9120" s="209"/>
      <c r="E9120" s="209"/>
      <c r="F9120" s="208"/>
      <c r="G9120" s="210" t="s">
        <v>110</v>
      </c>
      <c r="I9120" s="323"/>
      <c r="J9120" s="212"/>
      <c r="O9120" s="297"/>
    </row>
    <row r="9121" spans="1:15" ht="12.75" customHeight="1">
      <c r="A9121" s="213" t="s">
        <v>62</v>
      </c>
      <c r="B9121" s="750">
        <f>Proponente</f>
        <v>0</v>
      </c>
      <c r="C9121" s="750"/>
      <c r="D9121" s="750"/>
      <c r="E9121" s="750"/>
      <c r="F9121" s="750"/>
      <c r="G9121" s="751"/>
    </row>
    <row r="9122" spans="1:15" ht="12.75" customHeight="1">
      <c r="A9122" s="213" t="s">
        <v>63</v>
      </c>
      <c r="B9122" s="470">
        <v>25.1</v>
      </c>
      <c r="C9122" s="750" t="e">
        <f>VLOOKUP(B9122,Presupuesto!$A$4:$B$106,2,FALSE)</f>
        <v>#N/A</v>
      </c>
      <c r="D9122" s="750"/>
      <c r="E9122" s="750"/>
      <c r="F9122" s="750"/>
      <c r="G9122" s="751"/>
    </row>
    <row r="9123" spans="1:15">
      <c r="A9123" s="214"/>
      <c r="B9123" s="438"/>
      <c r="C9123" s="215"/>
      <c r="D9123" s="217"/>
      <c r="E9123" s="217"/>
      <c r="F9123" s="218" t="s">
        <v>88</v>
      </c>
      <c r="G9123" s="750" t="str">
        <f ca="1">LOOKUP('U-P1'!B9122,Presupuesto!$1:$1048576,Presupuesto!$C$1:$C$105)</f>
        <v>ML</v>
      </c>
      <c r="H9123" s="750"/>
      <c r="I9123" s="750"/>
      <c r="J9123" s="750"/>
      <c r="K9123" s="751"/>
    </row>
    <row r="9124" spans="1:15" ht="13.5" thickBot="1">
      <c r="A9124" s="213" t="s">
        <v>64</v>
      </c>
      <c r="B9124" s="438"/>
      <c r="C9124" s="215"/>
      <c r="D9124" s="217"/>
      <c r="E9124" s="217"/>
      <c r="F9124" s="216"/>
      <c r="G9124" s="219"/>
      <c r="I9124" s="324"/>
      <c r="J9124" s="295"/>
      <c r="K9124" s="296"/>
      <c r="L9124" s="296"/>
      <c r="M9124" s="296"/>
      <c r="N9124" s="296"/>
      <c r="O9124" s="296"/>
    </row>
    <row r="9125" spans="1:15" s="220" customFormat="1" ht="13.5" thickTop="1">
      <c r="A9125" s="221" t="s">
        <v>57</v>
      </c>
      <c r="B9125" s="447" t="s">
        <v>65</v>
      </c>
      <c r="C9125" s="222" t="s">
        <v>66</v>
      </c>
      <c r="D9125" s="223" t="s">
        <v>74</v>
      </c>
      <c r="E9125" s="224" t="s">
        <v>100</v>
      </c>
      <c r="F9125" s="224" t="s">
        <v>79</v>
      </c>
      <c r="G9125" s="225" t="s">
        <v>70</v>
      </c>
      <c r="I9125" s="325"/>
      <c r="J9125" s="226"/>
      <c r="O9125" s="296"/>
    </row>
    <row r="9126" spans="1:15">
      <c r="A9126" s="227" t="str">
        <f t="shared" ref="A9126:A9137" si="1656">IF(I9126=0,"-",VLOOKUP(I9126,EQUIPOS,2,FALSE))</f>
        <v>-</v>
      </c>
      <c r="B9126" s="228"/>
      <c r="C9126" s="228"/>
      <c r="D9126" s="194"/>
      <c r="E9126" s="229">
        <f t="shared" ref="E9126:E9137" si="1657">IF(I9126=0,0,VLOOKUP(I9126,EQUIPOS,4,FALSE))</f>
        <v>0</v>
      </c>
      <c r="F9126" s="230">
        <f t="shared" ref="F9126:F9137" si="1658">IF(D9126=0,0,E9126/D9126)</f>
        <v>0</v>
      </c>
      <c r="G9126" s="231"/>
      <c r="I9126" s="283"/>
    </row>
    <row r="9127" spans="1:15">
      <c r="A9127" s="227" t="str">
        <f t="shared" si="1656"/>
        <v>-</v>
      </c>
      <c r="B9127" s="228"/>
      <c r="C9127" s="228"/>
      <c r="D9127" s="194"/>
      <c r="E9127" s="229">
        <f t="shared" si="1657"/>
        <v>0</v>
      </c>
      <c r="F9127" s="230">
        <f t="shared" si="1658"/>
        <v>0</v>
      </c>
      <c r="G9127" s="232"/>
      <c r="I9127" s="283"/>
    </row>
    <row r="9128" spans="1:15">
      <c r="A9128" s="227" t="str">
        <f t="shared" si="1656"/>
        <v>-</v>
      </c>
      <c r="B9128" s="228"/>
      <c r="C9128" s="228"/>
      <c r="D9128" s="194"/>
      <c r="E9128" s="229">
        <f t="shared" si="1657"/>
        <v>0</v>
      </c>
      <c r="F9128" s="230">
        <f t="shared" si="1658"/>
        <v>0</v>
      </c>
      <c r="G9128" s="232"/>
      <c r="I9128" s="283"/>
    </row>
    <row r="9129" spans="1:15">
      <c r="A9129" s="227" t="str">
        <f t="shared" si="1656"/>
        <v>-</v>
      </c>
      <c r="B9129" s="228"/>
      <c r="C9129" s="228"/>
      <c r="D9129" s="194"/>
      <c r="E9129" s="229">
        <f t="shared" si="1657"/>
        <v>0</v>
      </c>
      <c r="F9129" s="230">
        <f t="shared" si="1658"/>
        <v>0</v>
      </c>
      <c r="G9129" s="232"/>
      <c r="I9129" s="283"/>
    </row>
    <row r="9130" spans="1:15">
      <c r="A9130" s="227" t="str">
        <f t="shared" si="1656"/>
        <v>-</v>
      </c>
      <c r="B9130" s="228"/>
      <c r="C9130" s="228"/>
      <c r="D9130" s="194"/>
      <c r="E9130" s="229">
        <f t="shared" si="1657"/>
        <v>0</v>
      </c>
      <c r="F9130" s="230">
        <f t="shared" si="1658"/>
        <v>0</v>
      </c>
      <c r="G9130" s="232"/>
      <c r="I9130" s="283"/>
    </row>
    <row r="9131" spans="1:15">
      <c r="A9131" s="227" t="str">
        <f t="shared" si="1656"/>
        <v>-</v>
      </c>
      <c r="B9131" s="228"/>
      <c r="C9131" s="228"/>
      <c r="D9131" s="194"/>
      <c r="E9131" s="229">
        <f t="shared" si="1657"/>
        <v>0</v>
      </c>
      <c r="F9131" s="230">
        <f t="shared" si="1658"/>
        <v>0</v>
      </c>
      <c r="G9131" s="232"/>
      <c r="I9131" s="283"/>
    </row>
    <row r="9132" spans="1:15">
      <c r="A9132" s="227" t="str">
        <f t="shared" si="1656"/>
        <v>-</v>
      </c>
      <c r="B9132" s="228"/>
      <c r="C9132" s="228"/>
      <c r="D9132" s="194"/>
      <c r="E9132" s="229">
        <f t="shared" si="1657"/>
        <v>0</v>
      </c>
      <c r="F9132" s="230">
        <f t="shared" si="1658"/>
        <v>0</v>
      </c>
      <c r="G9132" s="232"/>
      <c r="I9132" s="283"/>
    </row>
    <row r="9133" spans="1:15">
      <c r="A9133" s="227" t="str">
        <f t="shared" si="1656"/>
        <v>-</v>
      </c>
      <c r="B9133" s="228"/>
      <c r="C9133" s="228"/>
      <c r="D9133" s="194"/>
      <c r="E9133" s="229">
        <f t="shared" si="1657"/>
        <v>0</v>
      </c>
      <c r="F9133" s="230">
        <f t="shared" si="1658"/>
        <v>0</v>
      </c>
      <c r="G9133" s="232"/>
      <c r="I9133" s="283"/>
    </row>
    <row r="9134" spans="1:15">
      <c r="A9134" s="227" t="str">
        <f t="shared" si="1656"/>
        <v>-</v>
      </c>
      <c r="B9134" s="228"/>
      <c r="C9134" s="228"/>
      <c r="D9134" s="194"/>
      <c r="E9134" s="229">
        <f t="shared" si="1657"/>
        <v>0</v>
      </c>
      <c r="F9134" s="230">
        <f t="shared" si="1658"/>
        <v>0</v>
      </c>
      <c r="G9134" s="232"/>
      <c r="I9134" s="283"/>
    </row>
    <row r="9135" spans="1:15">
      <c r="A9135" s="227" t="str">
        <f t="shared" si="1656"/>
        <v>-</v>
      </c>
      <c r="B9135" s="228"/>
      <c r="C9135" s="228"/>
      <c r="D9135" s="194"/>
      <c r="E9135" s="229">
        <f t="shared" si="1657"/>
        <v>0</v>
      </c>
      <c r="F9135" s="230">
        <f t="shared" si="1658"/>
        <v>0</v>
      </c>
      <c r="G9135" s="232"/>
      <c r="I9135" s="283"/>
    </row>
    <row r="9136" spans="1:15">
      <c r="A9136" s="227" t="str">
        <f t="shared" si="1656"/>
        <v>-</v>
      </c>
      <c r="B9136" s="228"/>
      <c r="C9136" s="228"/>
      <c r="D9136" s="194"/>
      <c r="E9136" s="229">
        <f t="shared" si="1657"/>
        <v>0</v>
      </c>
      <c r="F9136" s="230">
        <f t="shared" si="1658"/>
        <v>0</v>
      </c>
      <c r="G9136" s="232"/>
      <c r="I9136" s="283"/>
    </row>
    <row r="9137" spans="1:15">
      <c r="A9137" s="227" t="str">
        <f t="shared" si="1656"/>
        <v>-</v>
      </c>
      <c r="B9137" s="228"/>
      <c r="C9137" s="228"/>
      <c r="D9137" s="194"/>
      <c r="E9137" s="229">
        <f t="shared" si="1657"/>
        <v>0</v>
      </c>
      <c r="F9137" s="230">
        <f t="shared" si="1658"/>
        <v>0</v>
      </c>
      <c r="G9137" s="232"/>
      <c r="I9137" s="283"/>
    </row>
    <row r="9138" spans="1:15" ht="13.5" thickBot="1">
      <c r="A9138" s="234"/>
      <c r="B9138" s="456"/>
      <c r="C9138" s="235"/>
      <c r="D9138" s="237"/>
      <c r="E9138" s="237"/>
      <c r="F9138" s="238" t="s">
        <v>80</v>
      </c>
      <c r="G9138" s="239">
        <f>SUM(F9126:F9137)</f>
        <v>0</v>
      </c>
      <c r="I9138" s="326"/>
    </row>
    <row r="9139" spans="1:15" ht="13.5" thickTop="1">
      <c r="A9139" s="240" t="s">
        <v>67</v>
      </c>
      <c r="B9139" s="446"/>
      <c r="C9139" s="241"/>
      <c r="D9139" s="243"/>
      <c r="E9139" s="243"/>
      <c r="F9139" s="242"/>
      <c r="G9139" s="244"/>
      <c r="I9139" s="326"/>
    </row>
    <row r="9140" spans="1:15" s="220" customFormat="1" ht="26">
      <c r="A9140" s="505" t="s">
        <v>57</v>
      </c>
      <c r="B9140" s="454"/>
      <c r="C9140" s="247" t="s">
        <v>58</v>
      </c>
      <c r="D9140" s="316" t="s">
        <v>68</v>
      </c>
      <c r="E9140" s="248" t="s">
        <v>69</v>
      </c>
      <c r="F9140" s="249" t="s">
        <v>79</v>
      </c>
      <c r="G9140" s="250" t="s">
        <v>70</v>
      </c>
      <c r="I9140" s="325"/>
      <c r="J9140" s="226"/>
      <c r="O9140" s="296"/>
    </row>
    <row r="9141" spans="1:15">
      <c r="A9141" s="754" t="str">
        <f t="shared" ref="A9141:A9152" si="1659">IF(I9141=0,"",VLOOKUP(I9141,MATERIALES,2,FALSE))</f>
        <v/>
      </c>
      <c r="B9141" s="749"/>
      <c r="C9141" s="251" t="str">
        <f t="shared" ref="C9141:C9149" si="1660">IF(I9141=0,"",VLOOKUP(I9141,MATERIALES,3,FALSE))</f>
        <v/>
      </c>
      <c r="D9141" s="194"/>
      <c r="E9141" s="252">
        <f t="shared" ref="E9141:E9152" si="1661">IF(I9141=0,0,VLOOKUP(I9141,MATERIALES,4,FALSE))</f>
        <v>0</v>
      </c>
      <c r="F9141" s="230">
        <f>D9141*E9141</f>
        <v>0</v>
      </c>
      <c r="G9141" s="231"/>
      <c r="I9141" s="283"/>
    </row>
    <row r="9142" spans="1:15">
      <c r="A9142" s="754" t="str">
        <f t="shared" si="1659"/>
        <v/>
      </c>
      <c r="B9142" s="749"/>
      <c r="C9142" s="251" t="str">
        <f t="shared" si="1660"/>
        <v/>
      </c>
      <c r="D9142" s="194"/>
      <c r="E9142" s="252">
        <f t="shared" si="1661"/>
        <v>0</v>
      </c>
      <c r="F9142" s="230">
        <f t="shared" ref="F9142:F9152" si="1662">D9142*E9142</f>
        <v>0</v>
      </c>
      <c r="G9142" s="232"/>
      <c r="I9142" s="283"/>
    </row>
    <row r="9143" spans="1:15">
      <c r="A9143" s="754" t="str">
        <f t="shared" si="1659"/>
        <v/>
      </c>
      <c r="B9143" s="749"/>
      <c r="C9143" s="251" t="str">
        <f t="shared" si="1660"/>
        <v/>
      </c>
      <c r="D9143" s="194"/>
      <c r="E9143" s="252">
        <f t="shared" si="1661"/>
        <v>0</v>
      </c>
      <c r="F9143" s="230">
        <f t="shared" si="1662"/>
        <v>0</v>
      </c>
      <c r="G9143" s="232"/>
      <c r="I9143" s="283"/>
    </row>
    <row r="9144" spans="1:15">
      <c r="A9144" s="754" t="str">
        <f t="shared" si="1659"/>
        <v/>
      </c>
      <c r="B9144" s="749"/>
      <c r="C9144" s="251" t="str">
        <f t="shared" si="1660"/>
        <v/>
      </c>
      <c r="D9144" s="194"/>
      <c r="E9144" s="252">
        <f t="shared" si="1661"/>
        <v>0</v>
      </c>
      <c r="F9144" s="230">
        <f t="shared" si="1662"/>
        <v>0</v>
      </c>
      <c r="G9144" s="232"/>
      <c r="I9144" s="283"/>
    </row>
    <row r="9145" spans="1:15">
      <c r="A9145" s="754" t="str">
        <f t="shared" si="1659"/>
        <v/>
      </c>
      <c r="B9145" s="749"/>
      <c r="C9145" s="251" t="str">
        <f t="shared" si="1660"/>
        <v/>
      </c>
      <c r="D9145" s="194"/>
      <c r="E9145" s="252">
        <f t="shared" si="1661"/>
        <v>0</v>
      </c>
      <c r="F9145" s="230">
        <f t="shared" si="1662"/>
        <v>0</v>
      </c>
      <c r="G9145" s="232"/>
      <c r="I9145" s="283"/>
    </row>
    <row r="9146" spans="1:15">
      <c r="A9146" s="754" t="str">
        <f t="shared" si="1659"/>
        <v/>
      </c>
      <c r="B9146" s="749"/>
      <c r="C9146" s="251" t="str">
        <f t="shared" si="1660"/>
        <v/>
      </c>
      <c r="D9146" s="194"/>
      <c r="E9146" s="252">
        <f t="shared" si="1661"/>
        <v>0</v>
      </c>
      <c r="F9146" s="230">
        <f t="shared" si="1662"/>
        <v>0</v>
      </c>
      <c r="G9146" s="232"/>
      <c r="I9146" s="283"/>
    </row>
    <row r="9147" spans="1:15">
      <c r="A9147" s="754" t="str">
        <f t="shared" si="1659"/>
        <v/>
      </c>
      <c r="B9147" s="749"/>
      <c r="C9147" s="251" t="str">
        <f t="shared" si="1660"/>
        <v/>
      </c>
      <c r="D9147" s="194"/>
      <c r="E9147" s="252">
        <f t="shared" si="1661"/>
        <v>0</v>
      </c>
      <c r="F9147" s="230">
        <f t="shared" si="1662"/>
        <v>0</v>
      </c>
      <c r="G9147" s="232"/>
      <c r="I9147" s="283"/>
    </row>
    <row r="9148" spans="1:15">
      <c r="A9148" s="754" t="str">
        <f t="shared" si="1659"/>
        <v/>
      </c>
      <c r="B9148" s="749"/>
      <c r="C9148" s="251" t="str">
        <f t="shared" si="1660"/>
        <v/>
      </c>
      <c r="D9148" s="194"/>
      <c r="E9148" s="252">
        <f t="shared" si="1661"/>
        <v>0</v>
      </c>
      <c r="F9148" s="230">
        <f t="shared" si="1662"/>
        <v>0</v>
      </c>
      <c r="G9148" s="253"/>
      <c r="I9148" s="283"/>
    </row>
    <row r="9149" spans="1:15">
      <c r="A9149" s="754" t="str">
        <f t="shared" si="1659"/>
        <v/>
      </c>
      <c r="B9149" s="749"/>
      <c r="C9149" s="251" t="str">
        <f t="shared" si="1660"/>
        <v/>
      </c>
      <c r="D9149" s="194"/>
      <c r="E9149" s="252">
        <f t="shared" si="1661"/>
        <v>0</v>
      </c>
      <c r="F9149" s="230">
        <f t="shared" si="1662"/>
        <v>0</v>
      </c>
      <c r="G9149" s="232"/>
      <c r="I9149" s="283"/>
    </row>
    <row r="9150" spans="1:15">
      <c r="A9150" s="754" t="str">
        <f t="shared" si="1659"/>
        <v/>
      </c>
      <c r="B9150" s="749"/>
      <c r="C9150" s="251"/>
      <c r="D9150" s="194"/>
      <c r="E9150" s="252">
        <f t="shared" si="1661"/>
        <v>0</v>
      </c>
      <c r="F9150" s="230">
        <f t="shared" si="1662"/>
        <v>0</v>
      </c>
      <c r="G9150" s="232"/>
      <c r="I9150" s="283"/>
    </row>
    <row r="9151" spans="1:15">
      <c r="A9151" s="754" t="str">
        <f t="shared" si="1659"/>
        <v/>
      </c>
      <c r="B9151" s="749"/>
      <c r="C9151" s="251"/>
      <c r="D9151" s="194"/>
      <c r="E9151" s="252">
        <f t="shared" si="1661"/>
        <v>0</v>
      </c>
      <c r="F9151" s="230">
        <f t="shared" si="1662"/>
        <v>0</v>
      </c>
      <c r="G9151" s="232"/>
      <c r="I9151" s="283"/>
    </row>
    <row r="9152" spans="1:15">
      <c r="A9152" s="754" t="str">
        <f t="shared" si="1659"/>
        <v/>
      </c>
      <c r="B9152" s="749"/>
      <c r="C9152" s="251" t="str">
        <f t="shared" ref="C9152" si="1663">IF(I9152=0,"",VLOOKUP(I9152,MATERIALES,3,FALSE))</f>
        <v/>
      </c>
      <c r="D9152" s="194"/>
      <c r="E9152" s="252">
        <f t="shared" si="1661"/>
        <v>0</v>
      </c>
      <c r="F9152" s="230">
        <f t="shared" si="1662"/>
        <v>0</v>
      </c>
      <c r="G9152" s="233"/>
      <c r="I9152" s="283"/>
    </row>
    <row r="9153" spans="1:9" ht="26.25" customHeight="1" thickBot="1">
      <c r="A9153" s="214"/>
      <c r="B9153" s="438"/>
      <c r="C9153" s="215"/>
      <c r="D9153" s="217"/>
      <c r="E9153" s="254"/>
      <c r="F9153" s="255" t="s">
        <v>81</v>
      </c>
      <c r="G9153" s="253">
        <f>ROUND(SUM(F9141:F9152),0)</f>
        <v>0</v>
      </c>
      <c r="I9153" s="326"/>
    </row>
    <row r="9154" spans="1:9" ht="14" thickTop="1" thickBot="1">
      <c r="A9154" s="256" t="s">
        <v>72</v>
      </c>
      <c r="B9154" s="445"/>
      <c r="C9154" s="257"/>
      <c r="D9154" s="259"/>
      <c r="E9154" s="259"/>
      <c r="F9154" s="258"/>
      <c r="G9154" s="260"/>
      <c r="I9154" s="326"/>
    </row>
    <row r="9155" spans="1:9" ht="13.5" thickTop="1">
      <c r="A9155" s="505" t="s">
        <v>57</v>
      </c>
      <c r="B9155" s="454"/>
      <c r="C9155" s="248" t="s">
        <v>71</v>
      </c>
      <c r="D9155" s="316" t="s">
        <v>75</v>
      </c>
      <c r="E9155" s="248" t="s">
        <v>98</v>
      </c>
      <c r="F9155" s="249" t="s">
        <v>79</v>
      </c>
      <c r="G9155" s="250" t="s">
        <v>70</v>
      </c>
      <c r="I9155" s="326"/>
    </row>
    <row r="9156" spans="1:9">
      <c r="A9156" s="754" t="str">
        <f>IF(I9156=0,"",VLOOKUP(I9156,EQUIPOS,2,FALSE))</f>
        <v/>
      </c>
      <c r="B9156" s="749"/>
      <c r="C9156" s="195"/>
      <c r="D9156" s="194"/>
      <c r="E9156" s="252">
        <f>IF(I9156=0,0,VLOOKUP(I9156,EQUIPOS,4,FALSE))</f>
        <v>0</v>
      </c>
      <c r="F9156" s="230">
        <f>C9156*D9156*E9156</f>
        <v>0</v>
      </c>
      <c r="G9156" s="231"/>
      <c r="I9156" s="283"/>
    </row>
    <row r="9157" spans="1:9">
      <c r="A9157" s="754" t="str">
        <f>IF(I9157=0,"",VLOOKUP(I9157,EQUIPOS,2,FALSE))</f>
        <v/>
      </c>
      <c r="B9157" s="749"/>
      <c r="C9157" s="195"/>
      <c r="D9157" s="194"/>
      <c r="E9157" s="252">
        <f>IF(I9157=0,0,VLOOKUP(I9157,EQUIPOS,4,FALSE))</f>
        <v>0</v>
      </c>
      <c r="F9157" s="230">
        <f t="shared" ref="F9157:F9160" si="1664">C9157*D9157*E9157</f>
        <v>0</v>
      </c>
      <c r="G9157" s="232"/>
      <c r="I9157" s="283"/>
    </row>
    <row r="9158" spans="1:9">
      <c r="A9158" s="754" t="str">
        <f>IF(I9158=0,"",VLOOKUP(I9158,EQUIPOS,2,FALSE))</f>
        <v/>
      </c>
      <c r="B9158" s="749"/>
      <c r="C9158" s="195"/>
      <c r="D9158" s="194"/>
      <c r="E9158" s="252">
        <f>IF(I9158=0,0,VLOOKUP(I9158,EQUIPOS,4,FALSE))</f>
        <v>0</v>
      </c>
      <c r="F9158" s="230">
        <f t="shared" si="1664"/>
        <v>0</v>
      </c>
      <c r="G9158" s="232"/>
      <c r="I9158" s="283"/>
    </row>
    <row r="9159" spans="1:9">
      <c r="A9159" s="754" t="str">
        <f>IF(I9159=0,"",VLOOKUP(I9159,EQUIPOS,2,FALSE))</f>
        <v/>
      </c>
      <c r="B9159" s="749"/>
      <c r="C9159" s="195"/>
      <c r="D9159" s="194"/>
      <c r="E9159" s="252">
        <f>IF(I9159=0,0,VLOOKUP(I9159,EQUIPOS,4,FALSE))</f>
        <v>0</v>
      </c>
      <c r="F9159" s="230">
        <f t="shared" si="1664"/>
        <v>0</v>
      </c>
      <c r="G9159" s="232"/>
      <c r="I9159" s="283"/>
    </row>
    <row r="9160" spans="1:9">
      <c r="A9160" s="754" t="str">
        <f>IF(I9160=0,"",VLOOKUP(I9160,EQUIPOS,2,FALSE))</f>
        <v/>
      </c>
      <c r="B9160" s="749"/>
      <c r="C9160" s="195"/>
      <c r="D9160" s="194"/>
      <c r="E9160" s="252">
        <f>IF(I9160=0,0,VLOOKUP(I9160,EQUIPOS,4,FALSE))</f>
        <v>0</v>
      </c>
      <c r="F9160" s="230">
        <f t="shared" si="1664"/>
        <v>0</v>
      </c>
      <c r="G9160" s="233"/>
      <c r="I9160" s="283"/>
    </row>
    <row r="9161" spans="1:9" ht="30.75" customHeight="1" thickBot="1">
      <c r="A9161" s="234"/>
      <c r="B9161" s="456"/>
      <c r="C9161" s="235"/>
      <c r="D9161" s="237"/>
      <c r="E9161" s="261"/>
      <c r="F9161" s="238" t="s">
        <v>82</v>
      </c>
      <c r="G9161" s="262">
        <f>SUM(F9156:F9160)</f>
        <v>0</v>
      </c>
      <c r="I9161" s="326"/>
    </row>
    <row r="9162" spans="1:9" ht="13.5" thickTop="1">
      <c r="A9162" s="240" t="s">
        <v>73</v>
      </c>
      <c r="B9162" s="446"/>
      <c r="C9162" s="241"/>
      <c r="D9162" s="243"/>
      <c r="E9162" s="243"/>
      <c r="F9162" s="242"/>
      <c r="G9162" s="244"/>
      <c r="I9162" s="326"/>
    </row>
    <row r="9163" spans="1:9" ht="26">
      <c r="A9163" s="505" t="s">
        <v>57</v>
      </c>
      <c r="B9163" s="454" t="s">
        <v>58</v>
      </c>
      <c r="C9163" s="247" t="s">
        <v>68</v>
      </c>
      <c r="D9163" s="316" t="s">
        <v>74</v>
      </c>
      <c r="E9163" s="248" t="s">
        <v>69</v>
      </c>
      <c r="F9163" s="249" t="s">
        <v>79</v>
      </c>
      <c r="G9163" s="250" t="s">
        <v>70</v>
      </c>
      <c r="H9163" s="220"/>
      <c r="I9163" s="325"/>
    </row>
    <row r="9164" spans="1:9">
      <c r="A9164" s="263" t="str">
        <f t="shared" ref="A9164:A9175" si="1665">IF(I9164=0,"",VLOOKUP(I9164,MANOOBRA,2,FALSE))</f>
        <v/>
      </c>
      <c r="B9164" s="444" t="str">
        <f t="shared" ref="B9164:B9175" si="1666">IF(I9164=0,"",VLOOKUP(I9164,MANOOBRA,3,FALSE))</f>
        <v/>
      </c>
      <c r="C9164" s="195"/>
      <c r="D9164" s="466"/>
      <c r="E9164" s="252">
        <f t="shared" ref="E9164:E9175" si="1667">IF(I9164=0,0,VLOOKUP(I9164,MANOOBRA,4,FALSE))</f>
        <v>0</v>
      </c>
      <c r="F9164" s="230">
        <f>IF(D9164=0,0,C9164*E9164/D9164)</f>
        <v>0</v>
      </c>
      <c r="G9164" s="231"/>
      <c r="I9164" s="283"/>
    </row>
    <row r="9165" spans="1:9">
      <c r="A9165" s="263" t="str">
        <f t="shared" si="1665"/>
        <v/>
      </c>
      <c r="B9165" s="444" t="str">
        <f t="shared" si="1666"/>
        <v/>
      </c>
      <c r="C9165" s="195"/>
      <c r="D9165" s="466"/>
      <c r="E9165" s="252">
        <f t="shared" si="1667"/>
        <v>0</v>
      </c>
      <c r="F9165" s="230">
        <f t="shared" ref="F9165:F9175" si="1668">IF(D9165=0,0,C9165*E9165/D9165)</f>
        <v>0</v>
      </c>
      <c r="G9165" s="232"/>
      <c r="I9165" s="283"/>
    </row>
    <row r="9166" spans="1:9">
      <c r="A9166" s="263" t="str">
        <f t="shared" si="1665"/>
        <v/>
      </c>
      <c r="B9166" s="444" t="str">
        <f t="shared" si="1666"/>
        <v/>
      </c>
      <c r="C9166" s="195"/>
      <c r="D9166" s="309"/>
      <c r="E9166" s="252">
        <f t="shared" si="1667"/>
        <v>0</v>
      </c>
      <c r="F9166" s="230">
        <f t="shared" si="1668"/>
        <v>0</v>
      </c>
      <c r="G9166" s="232"/>
      <c r="I9166" s="283"/>
    </row>
    <row r="9167" spans="1:9">
      <c r="A9167" s="263" t="str">
        <f t="shared" si="1665"/>
        <v/>
      </c>
      <c r="B9167" s="444" t="str">
        <f t="shared" si="1666"/>
        <v/>
      </c>
      <c r="C9167" s="195"/>
      <c r="D9167" s="195"/>
      <c r="E9167" s="252">
        <f t="shared" si="1667"/>
        <v>0</v>
      </c>
      <c r="F9167" s="230">
        <f t="shared" si="1668"/>
        <v>0</v>
      </c>
      <c r="G9167" s="232"/>
      <c r="I9167" s="283"/>
    </row>
    <row r="9168" spans="1:9">
      <c r="A9168" s="263" t="str">
        <f t="shared" si="1665"/>
        <v/>
      </c>
      <c r="B9168" s="444" t="str">
        <f t="shared" si="1666"/>
        <v/>
      </c>
      <c r="C9168" s="195"/>
      <c r="D9168" s="195"/>
      <c r="E9168" s="252">
        <f t="shared" si="1667"/>
        <v>0</v>
      </c>
      <c r="F9168" s="230">
        <f t="shared" si="1668"/>
        <v>0</v>
      </c>
      <c r="G9168" s="232"/>
      <c r="I9168" s="283"/>
    </row>
    <row r="9169" spans="1:16">
      <c r="A9169" s="263" t="str">
        <f t="shared" si="1665"/>
        <v/>
      </c>
      <c r="B9169" s="444" t="str">
        <f t="shared" si="1666"/>
        <v/>
      </c>
      <c r="C9169" s="195"/>
      <c r="D9169" s="195"/>
      <c r="E9169" s="252">
        <f t="shared" si="1667"/>
        <v>0</v>
      </c>
      <c r="F9169" s="230">
        <f t="shared" si="1668"/>
        <v>0</v>
      </c>
      <c r="G9169" s="232"/>
      <c r="I9169" s="283"/>
    </row>
    <row r="9170" spans="1:16">
      <c r="A9170" s="263" t="str">
        <f t="shared" si="1665"/>
        <v/>
      </c>
      <c r="B9170" s="444" t="str">
        <f t="shared" si="1666"/>
        <v/>
      </c>
      <c r="C9170" s="195"/>
      <c r="D9170" s="195"/>
      <c r="E9170" s="252">
        <f t="shared" si="1667"/>
        <v>0</v>
      </c>
      <c r="F9170" s="230">
        <f t="shared" si="1668"/>
        <v>0</v>
      </c>
      <c r="G9170" s="232"/>
      <c r="I9170" s="283"/>
    </row>
    <row r="9171" spans="1:16">
      <c r="A9171" s="263" t="str">
        <f t="shared" si="1665"/>
        <v/>
      </c>
      <c r="B9171" s="444" t="str">
        <f t="shared" si="1666"/>
        <v/>
      </c>
      <c r="C9171" s="195"/>
      <c r="D9171" s="195"/>
      <c r="E9171" s="252">
        <f t="shared" si="1667"/>
        <v>0</v>
      </c>
      <c r="F9171" s="230">
        <f t="shared" si="1668"/>
        <v>0</v>
      </c>
      <c r="G9171" s="232"/>
      <c r="I9171" s="283"/>
    </row>
    <row r="9172" spans="1:16">
      <c r="A9172" s="263" t="str">
        <f t="shared" si="1665"/>
        <v/>
      </c>
      <c r="B9172" s="444" t="str">
        <f t="shared" si="1666"/>
        <v/>
      </c>
      <c r="C9172" s="195"/>
      <c r="D9172" s="195"/>
      <c r="E9172" s="252">
        <f t="shared" si="1667"/>
        <v>0</v>
      </c>
      <c r="F9172" s="230">
        <f t="shared" si="1668"/>
        <v>0</v>
      </c>
      <c r="G9172" s="232"/>
      <c r="I9172" s="283"/>
    </row>
    <row r="9173" spans="1:16">
      <c r="A9173" s="263" t="str">
        <f t="shared" si="1665"/>
        <v/>
      </c>
      <c r="B9173" s="444" t="str">
        <f t="shared" si="1666"/>
        <v/>
      </c>
      <c r="C9173" s="195"/>
      <c r="D9173" s="195"/>
      <c r="E9173" s="252">
        <f t="shared" si="1667"/>
        <v>0</v>
      </c>
      <c r="F9173" s="230">
        <f t="shared" si="1668"/>
        <v>0</v>
      </c>
      <c r="G9173" s="232"/>
      <c r="I9173" s="283"/>
    </row>
    <row r="9174" spans="1:16">
      <c r="A9174" s="263" t="str">
        <f t="shared" si="1665"/>
        <v/>
      </c>
      <c r="B9174" s="444" t="str">
        <f t="shared" si="1666"/>
        <v/>
      </c>
      <c r="C9174" s="195"/>
      <c r="D9174" s="195"/>
      <c r="E9174" s="252">
        <f t="shared" si="1667"/>
        <v>0</v>
      </c>
      <c r="F9174" s="230">
        <f t="shared" si="1668"/>
        <v>0</v>
      </c>
      <c r="G9174" s="232"/>
      <c r="I9174" s="283"/>
    </row>
    <row r="9175" spans="1:16">
      <c r="A9175" s="263" t="str">
        <f t="shared" si="1665"/>
        <v/>
      </c>
      <c r="B9175" s="444" t="str">
        <f t="shared" si="1666"/>
        <v/>
      </c>
      <c r="C9175" s="195"/>
      <c r="D9175" s="195"/>
      <c r="E9175" s="252">
        <f t="shared" si="1667"/>
        <v>0</v>
      </c>
      <c r="F9175" s="230">
        <f t="shared" si="1668"/>
        <v>0</v>
      </c>
      <c r="G9175" s="233"/>
      <c r="I9175" s="283"/>
    </row>
    <row r="9176" spans="1:16" ht="31.5" customHeight="1" thickBot="1">
      <c r="A9176" s="234"/>
      <c r="B9176" s="456"/>
      <c r="C9176" s="235"/>
      <c r="D9176" s="237"/>
      <c r="E9176" s="237"/>
      <c r="F9176" s="238" t="s">
        <v>83</v>
      </c>
      <c r="G9176" s="262">
        <f>ROUND(SUM(F9164:F9175),0)</f>
        <v>0</v>
      </c>
      <c r="I9176" s="326"/>
    </row>
    <row r="9177" spans="1:16" ht="13.5" thickTop="1">
      <c r="A9177" s="186" t="s">
        <v>76</v>
      </c>
      <c r="B9177" s="446"/>
      <c r="C9177" s="241"/>
      <c r="D9177" s="243"/>
      <c r="E9177" s="243"/>
      <c r="F9177" s="242"/>
      <c r="G9177" s="244"/>
      <c r="I9177" s="326"/>
    </row>
    <row r="9178" spans="1:16">
      <c r="A9178" s="505" t="s">
        <v>57</v>
      </c>
      <c r="B9178" s="454"/>
      <c r="C9178" s="247"/>
      <c r="D9178" s="506"/>
      <c r="E9178" s="248" t="s">
        <v>77</v>
      </c>
      <c r="F9178" s="249" t="s">
        <v>78</v>
      </c>
      <c r="G9178" s="264" t="s">
        <v>77</v>
      </c>
      <c r="H9178" s="220"/>
      <c r="I9178" s="325"/>
    </row>
    <row r="9179" spans="1:16">
      <c r="A9179" s="185" t="s">
        <v>87</v>
      </c>
      <c r="B9179" s="453"/>
      <c r="C9179" s="265"/>
      <c r="D9179" s="318"/>
      <c r="E9179" s="229">
        <f>ROUND(SUM(G9138,G9153,G9161,G9176),2)</f>
        <v>0</v>
      </c>
      <c r="F9179" s="266">
        <f>A</f>
        <v>0</v>
      </c>
      <c r="G9179" s="267">
        <f>E9179*F9179</f>
        <v>0</v>
      </c>
      <c r="I9179" s="326"/>
    </row>
    <row r="9180" spans="1:16">
      <c r="A9180" s="185" t="s">
        <v>85</v>
      </c>
      <c r="B9180" s="453"/>
      <c r="C9180" s="265"/>
      <c r="D9180" s="318"/>
      <c r="E9180" s="229">
        <f>SUM(G9138,G9153,G9161,G9176)</f>
        <v>0</v>
      </c>
      <c r="F9180" s="266">
        <f>I</f>
        <v>0</v>
      </c>
      <c r="G9180" s="267">
        <f>E9180*F9180</f>
        <v>0</v>
      </c>
      <c r="I9180" s="326"/>
    </row>
    <row r="9181" spans="1:16">
      <c r="A9181" s="185" t="s">
        <v>86</v>
      </c>
      <c r="B9181" s="453"/>
      <c r="C9181" s="265"/>
      <c r="D9181" s="318"/>
      <c r="E9181" s="229">
        <f>SUM(G9138,G9153,G9161,G9176)</f>
        <v>0</v>
      </c>
      <c r="F9181" s="266">
        <f>U</f>
        <v>0</v>
      </c>
      <c r="G9181" s="267">
        <f>E9181*F9181</f>
        <v>0</v>
      </c>
      <c r="I9181" s="326"/>
    </row>
    <row r="9182" spans="1:16" ht="33" customHeight="1" thickBot="1">
      <c r="A9182" s="234"/>
      <c r="B9182" s="456"/>
      <c r="C9182" s="235"/>
      <c r="D9182" s="237"/>
      <c r="E9182" s="237"/>
      <c r="F9182" s="268" t="s">
        <v>84</v>
      </c>
      <c r="G9182" s="262">
        <f>SUM(G9179:G9181)</f>
        <v>0</v>
      </c>
      <c r="I9182" s="326"/>
      <c r="J9182" s="295"/>
      <c r="K9182" s="296"/>
      <c r="L9182" s="296"/>
      <c r="M9182" s="296"/>
      <c r="N9182" s="296"/>
      <c r="O9182" s="296"/>
    </row>
    <row r="9183" spans="1:16" s="211" customFormat="1" ht="14" thickTop="1" thickBot="1">
      <c r="A9183" s="269"/>
      <c r="B9183" s="443"/>
      <c r="C9183" s="270"/>
      <c r="D9183" s="319"/>
      <c r="E9183" s="271" t="s">
        <v>89</v>
      </c>
      <c r="F9183" s="272"/>
      <c r="G9183" s="273">
        <f>ROUND(SUM(G9138,G9153,G9161,G9176,G9182),0)</f>
        <v>0</v>
      </c>
      <c r="I9183" s="327"/>
      <c r="J9183" s="212">
        <f>B9122</f>
        <v>25.1</v>
      </c>
      <c r="K9183" s="274">
        <f>E9179</f>
        <v>0</v>
      </c>
      <c r="L9183" s="294">
        <f>G9179</f>
        <v>0</v>
      </c>
      <c r="M9183" s="294">
        <f>G9180</f>
        <v>0</v>
      </c>
      <c r="N9183" s="294">
        <f>G9181</f>
        <v>0</v>
      </c>
      <c r="O9183" s="299">
        <f>SUM(K9183:N9183)</f>
        <v>0</v>
      </c>
      <c r="P9183" s="294"/>
    </row>
    <row r="9184" spans="1:16" ht="13.5" thickTop="1">
      <c r="A9184" s="275" t="s">
        <v>97</v>
      </c>
      <c r="B9184" s="438"/>
      <c r="C9184" s="215"/>
      <c r="D9184" s="217"/>
      <c r="E9184" s="217"/>
      <c r="F9184" s="216"/>
      <c r="G9184" s="219"/>
      <c r="I9184" s="326"/>
      <c r="P9184" s="294"/>
    </row>
    <row r="9185" spans="1:16">
      <c r="A9185" s="275"/>
      <c r="B9185" s="452"/>
      <c r="C9185" s="276"/>
      <c r="D9185" s="320"/>
      <c r="E9185" s="217"/>
      <c r="F9185" s="216"/>
      <c r="G9185" s="277">
        <f ca="1">TODAY()</f>
        <v>44839</v>
      </c>
      <c r="I9185" s="326"/>
      <c r="P9185" s="294"/>
    </row>
    <row r="9186" spans="1:16" ht="13.5" thickBot="1">
      <c r="A9186" s="234"/>
      <c r="B9186" s="456"/>
      <c r="C9186" s="235"/>
      <c r="D9186" s="237"/>
      <c r="E9186" s="237"/>
      <c r="F9186" s="236"/>
      <c r="G9186" s="278"/>
      <c r="I9186" s="326"/>
      <c r="P9186" s="294"/>
    </row>
    <row r="9187" spans="1:16" s="199" customFormat="1" ht="13.5" thickTop="1">
      <c r="A9187" s="196" t="s">
        <v>109</v>
      </c>
      <c r="B9187" s="458"/>
      <c r="C9187" s="196"/>
      <c r="D9187" s="198"/>
      <c r="E9187" s="198"/>
      <c r="F9187" s="197"/>
      <c r="G9187" s="197"/>
      <c r="I9187" s="321"/>
      <c r="J9187" s="200"/>
      <c r="O9187" s="297"/>
    </row>
    <row r="9188" spans="1:16" s="199" customFormat="1">
      <c r="A9188" s="196" t="str">
        <f>CONCATENATE('Prestaciones y AIU'!A8497," ANALISIS DE PRECIOS UNITARIOS")</f>
        <v xml:space="preserve"> ANALISIS DE PRECIOS UNITARIOS</v>
      </c>
      <c r="B9188" s="458"/>
      <c r="C9188" s="196"/>
      <c r="D9188" s="198"/>
      <c r="E9188" s="198"/>
      <c r="F9188" s="197"/>
      <c r="G9188" s="197"/>
      <c r="I9188" s="321"/>
      <c r="J9188" s="200"/>
      <c r="O9188" s="297"/>
    </row>
    <row r="9189" spans="1:16" s="199" customFormat="1">
      <c r="A9189" s="196" t="str">
        <f>Objeto_LIC</f>
        <v>OPTIMIZACION DEL SISTEMA DE ABASTECIMIENTO (ADUCCION, PRETRATAMIENTO Y CONDUCCION) DEL MUNICPIO DE TAME, DEPARTAMENTO DE ARAUCA</v>
      </c>
      <c r="B9189" s="458"/>
      <c r="C9189" s="196"/>
      <c r="D9189" s="198"/>
      <c r="E9189" s="198"/>
      <c r="F9189" s="197"/>
      <c r="G9189" s="197"/>
      <c r="I9189" s="321"/>
      <c r="J9189" s="200"/>
      <c r="O9189" s="297"/>
    </row>
    <row r="9190" spans="1:16" s="199" customFormat="1">
      <c r="A9190" s="196"/>
      <c r="B9190" s="458"/>
      <c r="C9190" s="196"/>
      <c r="D9190" s="198"/>
      <c r="E9190" s="198"/>
      <c r="F9190" s="197"/>
      <c r="G9190" s="197"/>
      <c r="I9190" s="321"/>
      <c r="J9190" s="200"/>
      <c r="O9190" s="297"/>
    </row>
    <row r="9191" spans="1:16" ht="13.5" thickBot="1">
      <c r="A9191" s="201"/>
      <c r="B9191" s="448"/>
      <c r="C9191" s="201"/>
      <c r="D9191" s="203"/>
      <c r="E9191" s="203"/>
      <c r="F9191" s="202"/>
      <c r="G9191" s="202"/>
    </row>
    <row r="9192" spans="1:16" s="211" customFormat="1" ht="13.5" thickTop="1">
      <c r="A9192" s="206"/>
      <c r="B9192" s="457"/>
      <c r="C9192" s="207"/>
      <c r="D9192" s="209"/>
      <c r="E9192" s="209"/>
      <c r="F9192" s="208"/>
      <c r="G9192" s="210" t="s">
        <v>110</v>
      </c>
      <c r="I9192" s="323"/>
      <c r="J9192" s="212"/>
      <c r="O9192" s="297"/>
    </row>
    <row r="9193" spans="1:16" ht="12.75" customHeight="1">
      <c r="A9193" s="213" t="s">
        <v>62</v>
      </c>
      <c r="B9193" s="750">
        <f>Proponente</f>
        <v>0</v>
      </c>
      <c r="C9193" s="750"/>
      <c r="D9193" s="750"/>
      <c r="E9193" s="750"/>
      <c r="F9193" s="750"/>
      <c r="G9193" s="751"/>
    </row>
    <row r="9194" spans="1:16" ht="12.75" customHeight="1">
      <c r="A9194" s="213" t="s">
        <v>63</v>
      </c>
      <c r="B9194" s="470">
        <v>25.2</v>
      </c>
      <c r="C9194" s="750" t="e">
        <f>VLOOKUP(B9194,Presupuesto!$A$4:$B$106,2,FALSE)</f>
        <v>#N/A</v>
      </c>
      <c r="D9194" s="750"/>
      <c r="E9194" s="750"/>
      <c r="F9194" s="750"/>
      <c r="G9194" s="751"/>
    </row>
    <row r="9195" spans="1:16">
      <c r="A9195" s="214"/>
      <c r="B9195" s="438"/>
      <c r="C9195" s="215"/>
      <c r="D9195" s="217"/>
      <c r="E9195" s="217"/>
      <c r="F9195" s="218" t="s">
        <v>88</v>
      </c>
      <c r="G9195" s="750" t="str">
        <f ca="1">LOOKUP('U-P1'!B9194,Presupuesto!$1:$1048576,Presupuesto!$C$1:$C$105)</f>
        <v>ML</v>
      </c>
      <c r="H9195" s="750"/>
      <c r="I9195" s="750"/>
      <c r="J9195" s="750"/>
      <c r="K9195" s="751"/>
    </row>
    <row r="9196" spans="1:16" ht="13.5" thickBot="1">
      <c r="A9196" s="213" t="s">
        <v>64</v>
      </c>
      <c r="B9196" s="438"/>
      <c r="C9196" s="215"/>
      <c r="D9196" s="217"/>
      <c r="E9196" s="217"/>
      <c r="F9196" s="216"/>
      <c r="G9196" s="219"/>
      <c r="I9196" s="324"/>
      <c r="J9196" s="295"/>
      <c r="K9196" s="296"/>
      <c r="L9196" s="296"/>
      <c r="M9196" s="296"/>
      <c r="N9196" s="296"/>
      <c r="O9196" s="296"/>
    </row>
    <row r="9197" spans="1:16" s="220" customFormat="1" ht="13.5" thickTop="1">
      <c r="A9197" s="221" t="s">
        <v>57</v>
      </c>
      <c r="B9197" s="447" t="s">
        <v>65</v>
      </c>
      <c r="C9197" s="222" t="s">
        <v>66</v>
      </c>
      <c r="D9197" s="223" t="s">
        <v>74</v>
      </c>
      <c r="E9197" s="224" t="s">
        <v>100</v>
      </c>
      <c r="F9197" s="224" t="s">
        <v>79</v>
      </c>
      <c r="G9197" s="225" t="s">
        <v>70</v>
      </c>
      <c r="I9197" s="325"/>
      <c r="J9197" s="226"/>
      <c r="O9197" s="296"/>
    </row>
    <row r="9198" spans="1:16">
      <c r="A9198" s="227" t="str">
        <f t="shared" ref="A9198:A9209" si="1669">IF(I9198=0,"-",VLOOKUP(I9198,EQUIPOS,2,FALSE))</f>
        <v>-</v>
      </c>
      <c r="B9198" s="228"/>
      <c r="C9198" s="228"/>
      <c r="D9198" s="194"/>
      <c r="E9198" s="229">
        <f t="shared" ref="E9198:E9209" si="1670">IF(I9198=0,0,VLOOKUP(I9198,EQUIPOS,4,FALSE))</f>
        <v>0</v>
      </c>
      <c r="F9198" s="230">
        <f t="shared" ref="F9198:F9209" si="1671">IF(D9198=0,0,E9198/D9198)</f>
        <v>0</v>
      </c>
      <c r="G9198" s="231"/>
      <c r="I9198" s="283"/>
    </row>
    <row r="9199" spans="1:16">
      <c r="A9199" s="227" t="str">
        <f t="shared" si="1669"/>
        <v>-</v>
      </c>
      <c r="B9199" s="228"/>
      <c r="C9199" s="228"/>
      <c r="D9199" s="194"/>
      <c r="E9199" s="229">
        <f t="shared" si="1670"/>
        <v>0</v>
      </c>
      <c r="F9199" s="230">
        <f t="shared" si="1671"/>
        <v>0</v>
      </c>
      <c r="G9199" s="232"/>
      <c r="I9199" s="283"/>
    </row>
    <row r="9200" spans="1:16">
      <c r="A9200" s="227" t="str">
        <f t="shared" si="1669"/>
        <v>-</v>
      </c>
      <c r="B9200" s="228"/>
      <c r="C9200" s="228"/>
      <c r="D9200" s="194"/>
      <c r="E9200" s="229">
        <f t="shared" si="1670"/>
        <v>0</v>
      </c>
      <c r="F9200" s="230">
        <f t="shared" si="1671"/>
        <v>0</v>
      </c>
      <c r="G9200" s="232"/>
      <c r="I9200" s="283"/>
    </row>
    <row r="9201" spans="1:15">
      <c r="A9201" s="227" t="str">
        <f t="shared" si="1669"/>
        <v>-</v>
      </c>
      <c r="B9201" s="228"/>
      <c r="C9201" s="228"/>
      <c r="D9201" s="194"/>
      <c r="E9201" s="229">
        <f t="shared" si="1670"/>
        <v>0</v>
      </c>
      <c r="F9201" s="230">
        <f t="shared" si="1671"/>
        <v>0</v>
      </c>
      <c r="G9201" s="232"/>
      <c r="I9201" s="283"/>
    </row>
    <row r="9202" spans="1:15">
      <c r="A9202" s="227" t="str">
        <f t="shared" si="1669"/>
        <v>-</v>
      </c>
      <c r="B9202" s="228"/>
      <c r="C9202" s="228"/>
      <c r="D9202" s="194"/>
      <c r="E9202" s="229">
        <f t="shared" si="1670"/>
        <v>0</v>
      </c>
      <c r="F9202" s="230">
        <f t="shared" si="1671"/>
        <v>0</v>
      </c>
      <c r="G9202" s="232"/>
      <c r="I9202" s="283"/>
    </row>
    <row r="9203" spans="1:15">
      <c r="A9203" s="227" t="str">
        <f t="shared" si="1669"/>
        <v>-</v>
      </c>
      <c r="B9203" s="228"/>
      <c r="C9203" s="228"/>
      <c r="D9203" s="194"/>
      <c r="E9203" s="229">
        <f t="shared" si="1670"/>
        <v>0</v>
      </c>
      <c r="F9203" s="230">
        <f t="shared" si="1671"/>
        <v>0</v>
      </c>
      <c r="G9203" s="232"/>
      <c r="I9203" s="283"/>
    </row>
    <row r="9204" spans="1:15">
      <c r="A9204" s="227" t="str">
        <f t="shared" si="1669"/>
        <v>-</v>
      </c>
      <c r="B9204" s="228"/>
      <c r="C9204" s="228"/>
      <c r="D9204" s="194"/>
      <c r="E9204" s="229">
        <f t="shared" si="1670"/>
        <v>0</v>
      </c>
      <c r="F9204" s="230">
        <f t="shared" si="1671"/>
        <v>0</v>
      </c>
      <c r="G9204" s="232"/>
      <c r="I9204" s="283"/>
    </row>
    <row r="9205" spans="1:15">
      <c r="A9205" s="227" t="str">
        <f t="shared" si="1669"/>
        <v>-</v>
      </c>
      <c r="B9205" s="228"/>
      <c r="C9205" s="228"/>
      <c r="D9205" s="194"/>
      <c r="E9205" s="229">
        <f t="shared" si="1670"/>
        <v>0</v>
      </c>
      <c r="F9205" s="230">
        <f t="shared" si="1671"/>
        <v>0</v>
      </c>
      <c r="G9205" s="232"/>
      <c r="I9205" s="283"/>
    </row>
    <row r="9206" spans="1:15">
      <c r="A9206" s="227" t="str">
        <f t="shared" si="1669"/>
        <v>-</v>
      </c>
      <c r="B9206" s="228"/>
      <c r="C9206" s="228"/>
      <c r="D9206" s="194"/>
      <c r="E9206" s="229">
        <f t="shared" si="1670"/>
        <v>0</v>
      </c>
      <c r="F9206" s="230">
        <f t="shared" si="1671"/>
        <v>0</v>
      </c>
      <c r="G9206" s="232"/>
      <c r="I9206" s="283"/>
    </row>
    <row r="9207" spans="1:15">
      <c r="A9207" s="227" t="str">
        <f t="shared" si="1669"/>
        <v>-</v>
      </c>
      <c r="B9207" s="228"/>
      <c r="C9207" s="228"/>
      <c r="D9207" s="194"/>
      <c r="E9207" s="229">
        <f t="shared" si="1670"/>
        <v>0</v>
      </c>
      <c r="F9207" s="230">
        <f t="shared" si="1671"/>
        <v>0</v>
      </c>
      <c r="G9207" s="232"/>
      <c r="I9207" s="283"/>
    </row>
    <row r="9208" spans="1:15">
      <c r="A9208" s="227" t="str">
        <f t="shared" si="1669"/>
        <v>-</v>
      </c>
      <c r="B9208" s="228"/>
      <c r="C9208" s="228"/>
      <c r="D9208" s="194"/>
      <c r="E9208" s="229">
        <f t="shared" si="1670"/>
        <v>0</v>
      </c>
      <c r="F9208" s="230">
        <f t="shared" si="1671"/>
        <v>0</v>
      </c>
      <c r="G9208" s="232"/>
      <c r="I9208" s="283"/>
    </row>
    <row r="9209" spans="1:15">
      <c r="A9209" s="227" t="str">
        <f t="shared" si="1669"/>
        <v>-</v>
      </c>
      <c r="B9209" s="228"/>
      <c r="C9209" s="228"/>
      <c r="D9209" s="194"/>
      <c r="E9209" s="229">
        <f t="shared" si="1670"/>
        <v>0</v>
      </c>
      <c r="F9209" s="230">
        <f t="shared" si="1671"/>
        <v>0</v>
      </c>
      <c r="G9209" s="232"/>
      <c r="I9209" s="283"/>
    </row>
    <row r="9210" spans="1:15" ht="13.5" thickBot="1">
      <c r="A9210" s="234"/>
      <c r="B9210" s="456"/>
      <c r="C9210" s="235"/>
      <c r="D9210" s="237"/>
      <c r="E9210" s="237"/>
      <c r="F9210" s="238" t="s">
        <v>80</v>
      </c>
      <c r="G9210" s="239">
        <f>ROUND(SUM(F9198:F9209),0)</f>
        <v>0</v>
      </c>
      <c r="I9210" s="326"/>
    </row>
    <row r="9211" spans="1:15" ht="13.5" thickTop="1">
      <c r="A9211" s="240" t="s">
        <v>67</v>
      </c>
      <c r="B9211" s="446"/>
      <c r="C9211" s="241"/>
      <c r="D9211" s="243"/>
      <c r="E9211" s="243"/>
      <c r="F9211" s="242"/>
      <c r="G9211" s="244"/>
      <c r="I9211" s="326"/>
    </row>
    <row r="9212" spans="1:15" s="220" customFormat="1" ht="26">
      <c r="A9212" s="245" t="s">
        <v>57</v>
      </c>
      <c r="B9212" s="455"/>
      <c r="C9212" s="247" t="s">
        <v>58</v>
      </c>
      <c r="D9212" s="316" t="s">
        <v>68</v>
      </c>
      <c r="E9212" s="248" t="s">
        <v>69</v>
      </c>
      <c r="F9212" s="249" t="s">
        <v>79</v>
      </c>
      <c r="G9212" s="250" t="s">
        <v>70</v>
      </c>
      <c r="I9212" s="325"/>
      <c r="J9212" s="226"/>
      <c r="O9212" s="296"/>
    </row>
    <row r="9213" spans="1:15">
      <c r="A9213" s="748" t="str">
        <f t="shared" ref="A9213:A9224" si="1672">IF(I9213=0,"",VLOOKUP(I9213,MATERIALES,2,FALSE))</f>
        <v/>
      </c>
      <c r="B9213" s="749"/>
      <c r="C9213" s="251" t="str">
        <f t="shared" ref="C9213:C9221" si="1673">IF(I9213=0,"",VLOOKUP(I9213,MATERIALES,3,FALSE))</f>
        <v/>
      </c>
      <c r="D9213" s="194"/>
      <c r="E9213" s="252">
        <f t="shared" ref="E9213:E9224" si="1674">IF(I9213=0,0,VLOOKUP(I9213,MATERIALES,4,FALSE))</f>
        <v>0</v>
      </c>
      <c r="F9213" s="230">
        <f>D9213*E9213</f>
        <v>0</v>
      </c>
      <c r="G9213" s="231"/>
      <c r="I9213" s="283"/>
    </row>
    <row r="9214" spans="1:15">
      <c r="A9214" s="748" t="str">
        <f t="shared" si="1672"/>
        <v/>
      </c>
      <c r="B9214" s="749"/>
      <c r="C9214" s="251" t="str">
        <f t="shared" si="1673"/>
        <v/>
      </c>
      <c r="D9214" s="194"/>
      <c r="E9214" s="252">
        <f t="shared" si="1674"/>
        <v>0</v>
      </c>
      <c r="F9214" s="230">
        <f t="shared" ref="F9214:F9224" si="1675">D9214*E9214</f>
        <v>0</v>
      </c>
      <c r="G9214" s="232"/>
      <c r="I9214" s="283"/>
    </row>
    <row r="9215" spans="1:15">
      <c r="A9215" s="748" t="str">
        <f t="shared" si="1672"/>
        <v/>
      </c>
      <c r="B9215" s="749"/>
      <c r="C9215" s="251" t="str">
        <f t="shared" si="1673"/>
        <v/>
      </c>
      <c r="D9215" s="194"/>
      <c r="E9215" s="252">
        <f t="shared" si="1674"/>
        <v>0</v>
      </c>
      <c r="F9215" s="230">
        <f t="shared" si="1675"/>
        <v>0</v>
      </c>
      <c r="G9215" s="232"/>
      <c r="I9215" s="283"/>
    </row>
    <row r="9216" spans="1:15">
      <c r="A9216" s="748" t="str">
        <f t="shared" si="1672"/>
        <v/>
      </c>
      <c r="B9216" s="749"/>
      <c r="C9216" s="251" t="str">
        <f t="shared" si="1673"/>
        <v/>
      </c>
      <c r="D9216" s="194"/>
      <c r="E9216" s="252">
        <f t="shared" si="1674"/>
        <v>0</v>
      </c>
      <c r="F9216" s="230">
        <f t="shared" si="1675"/>
        <v>0</v>
      </c>
      <c r="G9216" s="232"/>
      <c r="I9216" s="283"/>
    </row>
    <row r="9217" spans="1:9">
      <c r="A9217" s="748" t="str">
        <f t="shared" si="1672"/>
        <v/>
      </c>
      <c r="B9217" s="749"/>
      <c r="C9217" s="251" t="str">
        <f t="shared" si="1673"/>
        <v/>
      </c>
      <c r="D9217" s="194"/>
      <c r="E9217" s="252">
        <f t="shared" si="1674"/>
        <v>0</v>
      </c>
      <c r="F9217" s="230">
        <f t="shared" si="1675"/>
        <v>0</v>
      </c>
      <c r="G9217" s="232"/>
      <c r="I9217" s="283"/>
    </row>
    <row r="9218" spans="1:9">
      <c r="A9218" s="748" t="str">
        <f t="shared" si="1672"/>
        <v/>
      </c>
      <c r="B9218" s="749"/>
      <c r="C9218" s="251" t="str">
        <f t="shared" si="1673"/>
        <v/>
      </c>
      <c r="D9218" s="194"/>
      <c r="E9218" s="252">
        <f t="shared" si="1674"/>
        <v>0</v>
      </c>
      <c r="F9218" s="230">
        <f t="shared" si="1675"/>
        <v>0</v>
      </c>
      <c r="G9218" s="232"/>
      <c r="I9218" s="283"/>
    </row>
    <row r="9219" spans="1:9">
      <c r="A9219" s="748" t="str">
        <f t="shared" si="1672"/>
        <v/>
      </c>
      <c r="B9219" s="749"/>
      <c r="C9219" s="251" t="str">
        <f t="shared" si="1673"/>
        <v/>
      </c>
      <c r="D9219" s="194"/>
      <c r="E9219" s="252">
        <f t="shared" si="1674"/>
        <v>0</v>
      </c>
      <c r="F9219" s="230">
        <f t="shared" si="1675"/>
        <v>0</v>
      </c>
      <c r="G9219" s="232"/>
      <c r="I9219" s="283"/>
    </row>
    <row r="9220" spans="1:9">
      <c r="A9220" s="748" t="str">
        <f t="shared" si="1672"/>
        <v/>
      </c>
      <c r="B9220" s="749"/>
      <c r="C9220" s="251" t="str">
        <f t="shared" si="1673"/>
        <v/>
      </c>
      <c r="D9220" s="194"/>
      <c r="E9220" s="252">
        <f t="shared" si="1674"/>
        <v>0</v>
      </c>
      <c r="F9220" s="230">
        <f t="shared" si="1675"/>
        <v>0</v>
      </c>
      <c r="G9220" s="253"/>
      <c r="I9220" s="283"/>
    </row>
    <row r="9221" spans="1:9">
      <c r="A9221" s="748" t="str">
        <f t="shared" si="1672"/>
        <v/>
      </c>
      <c r="B9221" s="749"/>
      <c r="C9221" s="251" t="str">
        <f t="shared" si="1673"/>
        <v/>
      </c>
      <c r="D9221" s="194"/>
      <c r="E9221" s="252">
        <f t="shared" si="1674"/>
        <v>0</v>
      </c>
      <c r="F9221" s="230">
        <f t="shared" si="1675"/>
        <v>0</v>
      </c>
      <c r="G9221" s="232"/>
      <c r="I9221" s="283"/>
    </row>
    <row r="9222" spans="1:9">
      <c r="A9222" s="748" t="str">
        <f t="shared" si="1672"/>
        <v/>
      </c>
      <c r="B9222" s="749"/>
      <c r="C9222" s="251"/>
      <c r="D9222" s="194"/>
      <c r="E9222" s="252">
        <f t="shared" si="1674"/>
        <v>0</v>
      </c>
      <c r="F9222" s="230">
        <f t="shared" si="1675"/>
        <v>0</v>
      </c>
      <c r="G9222" s="232"/>
      <c r="I9222" s="283"/>
    </row>
    <row r="9223" spans="1:9">
      <c r="A9223" s="748" t="str">
        <f t="shared" si="1672"/>
        <v/>
      </c>
      <c r="B9223" s="749"/>
      <c r="C9223" s="251"/>
      <c r="D9223" s="194"/>
      <c r="E9223" s="252">
        <f t="shared" si="1674"/>
        <v>0</v>
      </c>
      <c r="F9223" s="230">
        <f t="shared" si="1675"/>
        <v>0</v>
      </c>
      <c r="G9223" s="232"/>
      <c r="I9223" s="283"/>
    </row>
    <row r="9224" spans="1:9">
      <c r="A9224" s="748" t="str">
        <f t="shared" si="1672"/>
        <v/>
      </c>
      <c r="B9224" s="749"/>
      <c r="C9224" s="251" t="str">
        <f t="shared" ref="C9224" si="1676">IF(I9224=0,"",VLOOKUP(I9224,MATERIALES,3,FALSE))</f>
        <v/>
      </c>
      <c r="D9224" s="194"/>
      <c r="E9224" s="252">
        <f t="shared" si="1674"/>
        <v>0</v>
      </c>
      <c r="F9224" s="230">
        <f t="shared" si="1675"/>
        <v>0</v>
      </c>
      <c r="G9224" s="233"/>
      <c r="I9224" s="283"/>
    </row>
    <row r="9225" spans="1:9" ht="26.25" customHeight="1" thickBot="1">
      <c r="A9225" s="214"/>
      <c r="B9225" s="438"/>
      <c r="C9225" s="215"/>
      <c r="D9225" s="217"/>
      <c r="E9225" s="254"/>
      <c r="F9225" s="255" t="s">
        <v>81</v>
      </c>
      <c r="G9225" s="253">
        <f>ROUND(SUM(F9213:F9224),0)</f>
        <v>0</v>
      </c>
      <c r="I9225" s="326"/>
    </row>
    <row r="9226" spans="1:9" ht="14" thickTop="1" thickBot="1">
      <c r="A9226" s="256" t="s">
        <v>72</v>
      </c>
      <c r="B9226" s="445"/>
      <c r="C9226" s="257"/>
      <c r="D9226" s="259"/>
      <c r="E9226" s="259"/>
      <c r="F9226" s="258"/>
      <c r="G9226" s="260"/>
      <c r="I9226" s="326"/>
    </row>
    <row r="9227" spans="1:9" ht="13.5" thickTop="1">
      <c r="A9227" s="245" t="s">
        <v>57</v>
      </c>
      <c r="B9227" s="455"/>
      <c r="C9227" s="248" t="s">
        <v>71</v>
      </c>
      <c r="D9227" s="316" t="s">
        <v>75</v>
      </c>
      <c r="E9227" s="248" t="s">
        <v>98</v>
      </c>
      <c r="F9227" s="249" t="s">
        <v>79</v>
      </c>
      <c r="G9227" s="250" t="s">
        <v>70</v>
      </c>
      <c r="I9227" s="326"/>
    </row>
    <row r="9228" spans="1:9">
      <c r="A9228" s="748" t="str">
        <f>IF(I9228=0,"",VLOOKUP(I9228,EQUIPOS,2,FALSE))</f>
        <v/>
      </c>
      <c r="B9228" s="749"/>
      <c r="C9228" s="195"/>
      <c r="D9228" s="194"/>
      <c r="E9228" s="252">
        <f>IF(I9228=0,0,VLOOKUP(I9228,EQUIPOS,4,FALSE))</f>
        <v>0</v>
      </c>
      <c r="F9228" s="230">
        <f>C9228*D9228*E9228</f>
        <v>0</v>
      </c>
      <c r="G9228" s="231"/>
      <c r="I9228" s="283"/>
    </row>
    <row r="9229" spans="1:9">
      <c r="A9229" s="748" t="str">
        <f>IF(I9229=0,"",VLOOKUP(I9229,EQUIPOS,2,FALSE))</f>
        <v/>
      </c>
      <c r="B9229" s="749"/>
      <c r="C9229" s="195"/>
      <c r="D9229" s="194"/>
      <c r="E9229" s="252">
        <f>IF(I9229=0,0,VLOOKUP(I9229,EQUIPOS,4,FALSE))</f>
        <v>0</v>
      </c>
      <c r="F9229" s="230">
        <f t="shared" ref="F9229:F9232" si="1677">C9229*D9229*E9229</f>
        <v>0</v>
      </c>
      <c r="G9229" s="232"/>
      <c r="I9229" s="283"/>
    </row>
    <row r="9230" spans="1:9">
      <c r="A9230" s="748" t="str">
        <f>IF(I9230=0,"",VLOOKUP(I9230,EQUIPOS,2,FALSE))</f>
        <v/>
      </c>
      <c r="B9230" s="749"/>
      <c r="C9230" s="195"/>
      <c r="D9230" s="194"/>
      <c r="E9230" s="252">
        <f>IF(I9230=0,0,VLOOKUP(I9230,EQUIPOS,4,FALSE))</f>
        <v>0</v>
      </c>
      <c r="F9230" s="230">
        <f t="shared" si="1677"/>
        <v>0</v>
      </c>
      <c r="G9230" s="232"/>
      <c r="I9230" s="283"/>
    </row>
    <row r="9231" spans="1:9">
      <c r="A9231" s="748" t="str">
        <f>IF(I9231=0,"",VLOOKUP(I9231,EQUIPOS,2,FALSE))</f>
        <v/>
      </c>
      <c r="B9231" s="749"/>
      <c r="C9231" s="195"/>
      <c r="D9231" s="194"/>
      <c r="E9231" s="252">
        <f>IF(I9231=0,0,VLOOKUP(I9231,EQUIPOS,4,FALSE))</f>
        <v>0</v>
      </c>
      <c r="F9231" s="230">
        <f t="shared" si="1677"/>
        <v>0</v>
      </c>
      <c r="G9231" s="232"/>
      <c r="I9231" s="283"/>
    </row>
    <row r="9232" spans="1:9">
      <c r="A9232" s="748" t="str">
        <f>IF(I9232=0,"",VLOOKUP(I9232,EQUIPOS,2,FALSE))</f>
        <v/>
      </c>
      <c r="B9232" s="749"/>
      <c r="C9232" s="195"/>
      <c r="D9232" s="194"/>
      <c r="E9232" s="252">
        <f>IF(I9232=0,0,VLOOKUP(I9232,EQUIPOS,4,FALSE))</f>
        <v>0</v>
      </c>
      <c r="F9232" s="230">
        <f t="shared" si="1677"/>
        <v>0</v>
      </c>
      <c r="G9232" s="233"/>
      <c r="I9232" s="283"/>
    </row>
    <row r="9233" spans="1:9" ht="30.75" customHeight="1" thickBot="1">
      <c r="A9233" s="234"/>
      <c r="B9233" s="456"/>
      <c r="C9233" s="235"/>
      <c r="D9233" s="237"/>
      <c r="E9233" s="261"/>
      <c r="F9233" s="238" t="s">
        <v>82</v>
      </c>
      <c r="G9233" s="262">
        <f>SUM(F9228:F9232)</f>
        <v>0</v>
      </c>
      <c r="I9233" s="326"/>
    </row>
    <row r="9234" spans="1:9" ht="13.5" thickTop="1">
      <c r="A9234" s="240" t="s">
        <v>73</v>
      </c>
      <c r="B9234" s="446"/>
      <c r="C9234" s="241"/>
      <c r="D9234" s="243"/>
      <c r="E9234" s="243"/>
      <c r="F9234" s="242"/>
      <c r="G9234" s="244"/>
      <c r="I9234" s="326"/>
    </row>
    <row r="9235" spans="1:9" ht="26">
      <c r="A9235" s="245" t="s">
        <v>57</v>
      </c>
      <c r="B9235" s="454" t="s">
        <v>58</v>
      </c>
      <c r="C9235" s="247" t="s">
        <v>68</v>
      </c>
      <c r="D9235" s="316" t="s">
        <v>74</v>
      </c>
      <c r="E9235" s="248" t="s">
        <v>69</v>
      </c>
      <c r="F9235" s="249" t="s">
        <v>79</v>
      </c>
      <c r="G9235" s="250" t="s">
        <v>70</v>
      </c>
      <c r="H9235" s="220"/>
      <c r="I9235" s="325"/>
    </row>
    <row r="9236" spans="1:9">
      <c r="A9236" s="263" t="str">
        <f t="shared" ref="A9236:A9247" si="1678">IF(I9236=0,"",VLOOKUP(I9236,MANOOBRA,2,FALSE))</f>
        <v/>
      </c>
      <c r="B9236" s="444" t="str">
        <f t="shared" ref="B9236:B9247" si="1679">IF(I9236=0,"",VLOOKUP(I9236,MANOOBRA,3,FALSE))</f>
        <v/>
      </c>
      <c r="C9236" s="195"/>
      <c r="D9236" s="466"/>
      <c r="E9236" s="252">
        <f t="shared" ref="E9236:E9247" si="1680">IF(I9236=0,0,VLOOKUP(I9236,MANOOBRA,4,FALSE))</f>
        <v>0</v>
      </c>
      <c r="F9236" s="230">
        <f>IF(D9236=0,0,C9236*E9236/D9236)</f>
        <v>0</v>
      </c>
      <c r="G9236" s="231"/>
      <c r="I9236" s="283"/>
    </row>
    <row r="9237" spans="1:9">
      <c r="A9237" s="263" t="str">
        <f t="shared" si="1678"/>
        <v/>
      </c>
      <c r="B9237" s="444" t="str">
        <f t="shared" si="1679"/>
        <v/>
      </c>
      <c r="C9237" s="195"/>
      <c r="D9237" s="466"/>
      <c r="E9237" s="252">
        <f t="shared" si="1680"/>
        <v>0</v>
      </c>
      <c r="F9237" s="230">
        <f t="shared" ref="F9237:F9247" si="1681">IF(D9237=0,0,C9237*E9237/D9237)</f>
        <v>0</v>
      </c>
      <c r="G9237" s="232"/>
      <c r="I9237" s="283"/>
    </row>
    <row r="9238" spans="1:9">
      <c r="A9238" s="263" t="str">
        <f t="shared" si="1678"/>
        <v/>
      </c>
      <c r="B9238" s="444" t="str">
        <f t="shared" si="1679"/>
        <v/>
      </c>
      <c r="C9238" s="195"/>
      <c r="D9238" s="309"/>
      <c r="E9238" s="252">
        <f t="shared" si="1680"/>
        <v>0</v>
      </c>
      <c r="F9238" s="230">
        <f t="shared" si="1681"/>
        <v>0</v>
      </c>
      <c r="G9238" s="232"/>
      <c r="I9238" s="283"/>
    </row>
    <row r="9239" spans="1:9">
      <c r="A9239" s="263" t="str">
        <f t="shared" si="1678"/>
        <v/>
      </c>
      <c r="B9239" s="444" t="str">
        <f t="shared" si="1679"/>
        <v/>
      </c>
      <c r="C9239" s="195"/>
      <c r="D9239" s="195"/>
      <c r="E9239" s="252">
        <f t="shared" si="1680"/>
        <v>0</v>
      </c>
      <c r="F9239" s="230">
        <f t="shared" si="1681"/>
        <v>0</v>
      </c>
      <c r="G9239" s="232"/>
      <c r="I9239" s="283"/>
    </row>
    <row r="9240" spans="1:9">
      <c r="A9240" s="263" t="str">
        <f t="shared" si="1678"/>
        <v/>
      </c>
      <c r="B9240" s="444" t="str">
        <f t="shared" si="1679"/>
        <v/>
      </c>
      <c r="C9240" s="195"/>
      <c r="D9240" s="195"/>
      <c r="E9240" s="252">
        <f t="shared" si="1680"/>
        <v>0</v>
      </c>
      <c r="F9240" s="230">
        <f t="shared" si="1681"/>
        <v>0</v>
      </c>
      <c r="G9240" s="232"/>
      <c r="I9240" s="283"/>
    </row>
    <row r="9241" spans="1:9">
      <c r="A9241" s="263" t="str">
        <f t="shared" si="1678"/>
        <v/>
      </c>
      <c r="B9241" s="444" t="str">
        <f t="shared" si="1679"/>
        <v/>
      </c>
      <c r="C9241" s="195"/>
      <c r="D9241" s="195"/>
      <c r="E9241" s="252">
        <f t="shared" si="1680"/>
        <v>0</v>
      </c>
      <c r="F9241" s="230">
        <f t="shared" si="1681"/>
        <v>0</v>
      </c>
      <c r="G9241" s="232"/>
      <c r="I9241" s="283"/>
    </row>
    <row r="9242" spans="1:9">
      <c r="A9242" s="263" t="str">
        <f t="shared" si="1678"/>
        <v/>
      </c>
      <c r="B9242" s="444" t="str">
        <f t="shared" si="1679"/>
        <v/>
      </c>
      <c r="C9242" s="195"/>
      <c r="D9242" s="195"/>
      <c r="E9242" s="252">
        <f t="shared" si="1680"/>
        <v>0</v>
      </c>
      <c r="F9242" s="230">
        <f t="shared" si="1681"/>
        <v>0</v>
      </c>
      <c r="G9242" s="232"/>
      <c r="I9242" s="283"/>
    </row>
    <row r="9243" spans="1:9">
      <c r="A9243" s="263" t="str">
        <f t="shared" si="1678"/>
        <v/>
      </c>
      <c r="B9243" s="444" t="str">
        <f t="shared" si="1679"/>
        <v/>
      </c>
      <c r="C9243" s="195"/>
      <c r="D9243" s="195"/>
      <c r="E9243" s="252">
        <f t="shared" si="1680"/>
        <v>0</v>
      </c>
      <c r="F9243" s="230">
        <f t="shared" si="1681"/>
        <v>0</v>
      </c>
      <c r="G9243" s="232"/>
      <c r="I9243" s="283"/>
    </row>
    <row r="9244" spans="1:9">
      <c r="A9244" s="263" t="str">
        <f t="shared" si="1678"/>
        <v/>
      </c>
      <c r="B9244" s="444" t="str">
        <f t="shared" si="1679"/>
        <v/>
      </c>
      <c r="C9244" s="195"/>
      <c r="D9244" s="195"/>
      <c r="E9244" s="252">
        <f t="shared" si="1680"/>
        <v>0</v>
      </c>
      <c r="F9244" s="230">
        <f t="shared" si="1681"/>
        <v>0</v>
      </c>
      <c r="G9244" s="232"/>
      <c r="I9244" s="283"/>
    </row>
    <row r="9245" spans="1:9">
      <c r="A9245" s="263" t="str">
        <f t="shared" si="1678"/>
        <v/>
      </c>
      <c r="B9245" s="444" t="str">
        <f t="shared" si="1679"/>
        <v/>
      </c>
      <c r="C9245" s="195"/>
      <c r="D9245" s="195"/>
      <c r="E9245" s="252">
        <f t="shared" si="1680"/>
        <v>0</v>
      </c>
      <c r="F9245" s="230">
        <f t="shared" si="1681"/>
        <v>0</v>
      </c>
      <c r="G9245" s="232"/>
      <c r="I9245" s="283"/>
    </row>
    <row r="9246" spans="1:9">
      <c r="A9246" s="263" t="str">
        <f t="shared" si="1678"/>
        <v/>
      </c>
      <c r="B9246" s="444" t="str">
        <f t="shared" si="1679"/>
        <v/>
      </c>
      <c r="C9246" s="195"/>
      <c r="D9246" s="195"/>
      <c r="E9246" s="252">
        <f t="shared" si="1680"/>
        <v>0</v>
      </c>
      <c r="F9246" s="230">
        <f t="shared" si="1681"/>
        <v>0</v>
      </c>
      <c r="G9246" s="232"/>
      <c r="I9246" s="283"/>
    </row>
    <row r="9247" spans="1:9">
      <c r="A9247" s="263" t="str">
        <f t="shared" si="1678"/>
        <v/>
      </c>
      <c r="B9247" s="444" t="str">
        <f t="shared" si="1679"/>
        <v/>
      </c>
      <c r="C9247" s="195"/>
      <c r="D9247" s="195"/>
      <c r="E9247" s="252">
        <f t="shared" si="1680"/>
        <v>0</v>
      </c>
      <c r="F9247" s="230">
        <f t="shared" si="1681"/>
        <v>0</v>
      </c>
      <c r="G9247" s="233"/>
      <c r="I9247" s="283"/>
    </row>
    <row r="9248" spans="1:9" ht="31.5" customHeight="1" thickBot="1">
      <c r="A9248" s="234"/>
      <c r="B9248" s="456"/>
      <c r="C9248" s="235"/>
      <c r="D9248" s="237"/>
      <c r="E9248" s="237"/>
      <c r="F9248" s="238" t="s">
        <v>83</v>
      </c>
      <c r="G9248" s="262">
        <f>ROUND(SUM(F9236:F9247),0)</f>
        <v>0</v>
      </c>
      <c r="I9248" s="326"/>
    </row>
    <row r="9249" spans="1:16" ht="13.5" thickTop="1">
      <c r="A9249" s="186" t="s">
        <v>76</v>
      </c>
      <c r="B9249" s="446"/>
      <c r="C9249" s="241"/>
      <c r="D9249" s="243"/>
      <c r="E9249" s="243"/>
      <c r="F9249" s="242"/>
      <c r="G9249" s="244"/>
      <c r="I9249" s="326"/>
    </row>
    <row r="9250" spans="1:16">
      <c r="A9250" s="245" t="s">
        <v>57</v>
      </c>
      <c r="B9250" s="455"/>
      <c r="C9250" s="246"/>
      <c r="D9250" s="317"/>
      <c r="E9250" s="248" t="s">
        <v>77</v>
      </c>
      <c r="F9250" s="249" t="s">
        <v>78</v>
      </c>
      <c r="G9250" s="264" t="s">
        <v>77</v>
      </c>
      <c r="H9250" s="220"/>
      <c r="I9250" s="325"/>
    </row>
    <row r="9251" spans="1:16">
      <c r="A9251" s="185" t="s">
        <v>87</v>
      </c>
      <c r="B9251" s="453"/>
      <c r="C9251" s="265"/>
      <c r="D9251" s="318"/>
      <c r="E9251" s="229">
        <f>ROUND(SUM(G9210,G9225,G9233,G9248),2)</f>
        <v>0</v>
      </c>
      <c r="F9251" s="266">
        <f>A</f>
        <v>0</v>
      </c>
      <c r="G9251" s="267">
        <f>E9251*F9251</f>
        <v>0</v>
      </c>
      <c r="I9251" s="326"/>
    </row>
    <row r="9252" spans="1:16">
      <c r="A9252" s="185" t="s">
        <v>85</v>
      </c>
      <c r="B9252" s="453"/>
      <c r="C9252" s="265"/>
      <c r="D9252" s="318"/>
      <c r="E9252" s="229">
        <f>SUM(G9210,G9225,G9233,G9248)</f>
        <v>0</v>
      </c>
      <c r="F9252" s="266">
        <f>I</f>
        <v>0</v>
      </c>
      <c r="G9252" s="267">
        <f>E9252*F9252</f>
        <v>0</v>
      </c>
      <c r="I9252" s="326"/>
    </row>
    <row r="9253" spans="1:16">
      <c r="A9253" s="185" t="s">
        <v>86</v>
      </c>
      <c r="B9253" s="453"/>
      <c r="C9253" s="265"/>
      <c r="D9253" s="318"/>
      <c r="E9253" s="229">
        <f>SUM(G9210,G9225,G9233,G9248)</f>
        <v>0</v>
      </c>
      <c r="F9253" s="266">
        <f>U</f>
        <v>0</v>
      </c>
      <c r="G9253" s="267">
        <f>E9253*F9253</f>
        <v>0</v>
      </c>
      <c r="I9253" s="326"/>
    </row>
    <row r="9254" spans="1:16" ht="33" customHeight="1" thickBot="1">
      <c r="A9254" s="234"/>
      <c r="B9254" s="456"/>
      <c r="C9254" s="235"/>
      <c r="D9254" s="237"/>
      <c r="E9254" s="237"/>
      <c r="F9254" s="268" t="s">
        <v>84</v>
      </c>
      <c r="G9254" s="262">
        <f>SUM(G9251:G9253)</f>
        <v>0</v>
      </c>
      <c r="I9254" s="326"/>
      <c r="J9254" s="295"/>
      <c r="K9254" s="296"/>
      <c r="L9254" s="296"/>
      <c r="M9254" s="296"/>
      <c r="N9254" s="296"/>
      <c r="O9254" s="296"/>
    </row>
    <row r="9255" spans="1:16" s="211" customFormat="1" ht="14" thickTop="1" thickBot="1">
      <c r="A9255" s="269"/>
      <c r="B9255" s="443"/>
      <c r="C9255" s="270"/>
      <c r="D9255" s="319"/>
      <c r="E9255" s="271" t="s">
        <v>89</v>
      </c>
      <c r="F9255" s="272"/>
      <c r="G9255" s="273">
        <f>ROUND(SUM(G9210,G9225,G9233,G9248,G9254),0)</f>
        <v>0</v>
      </c>
      <c r="I9255" s="327"/>
      <c r="J9255" s="212">
        <f>B9194</f>
        <v>25.2</v>
      </c>
      <c r="K9255" s="274">
        <f>E9251</f>
        <v>0</v>
      </c>
      <c r="L9255" s="294">
        <f>G9251</f>
        <v>0</v>
      </c>
      <c r="M9255" s="294">
        <f>G9252</f>
        <v>0</v>
      </c>
      <c r="N9255" s="294">
        <f>G9253</f>
        <v>0</v>
      </c>
      <c r="O9255" s="299">
        <f>SUM(K9255:N9255)</f>
        <v>0</v>
      </c>
      <c r="P9255" s="294"/>
    </row>
    <row r="9256" spans="1:16" ht="13.5" thickTop="1">
      <c r="A9256" s="275" t="s">
        <v>97</v>
      </c>
      <c r="B9256" s="438"/>
      <c r="C9256" s="215"/>
      <c r="D9256" s="217"/>
      <c r="E9256" s="217"/>
      <c r="F9256" s="216"/>
      <c r="G9256" s="219"/>
      <c r="I9256" s="326"/>
      <c r="P9256" s="294"/>
    </row>
    <row r="9257" spans="1:16">
      <c r="A9257" s="275"/>
      <c r="B9257" s="452"/>
      <c r="C9257" s="276"/>
      <c r="D9257" s="320"/>
      <c r="E9257" s="217"/>
      <c r="F9257" s="216"/>
      <c r="G9257" s="277">
        <f ca="1">TODAY()</f>
        <v>44839</v>
      </c>
      <c r="I9257" s="326"/>
      <c r="P9257" s="294"/>
    </row>
    <row r="9258" spans="1:16" ht="13.5" thickBot="1">
      <c r="A9258" s="234"/>
      <c r="B9258" s="456"/>
      <c r="C9258" s="235"/>
      <c r="D9258" s="237"/>
      <c r="E9258" s="237"/>
      <c r="F9258" s="236"/>
      <c r="G9258" s="278"/>
      <c r="I9258" s="326"/>
      <c r="P9258" s="294"/>
    </row>
    <row r="9259" spans="1:16" s="199" customFormat="1" ht="13.5" thickTop="1">
      <c r="A9259" s="196" t="s">
        <v>109</v>
      </c>
      <c r="B9259" s="458"/>
      <c r="C9259" s="196"/>
      <c r="D9259" s="198"/>
      <c r="E9259" s="198"/>
      <c r="F9259" s="197"/>
      <c r="G9259" s="197"/>
      <c r="I9259" s="321"/>
      <c r="J9259" s="200"/>
      <c r="O9259" s="297"/>
    </row>
    <row r="9260" spans="1:16" s="199" customFormat="1">
      <c r="A9260" s="196" t="str">
        <f>CONCATENATE('Prestaciones y AIU'!A8569," ANALISIS DE PRECIOS UNITARIOS")</f>
        <v xml:space="preserve"> ANALISIS DE PRECIOS UNITARIOS</v>
      </c>
      <c r="B9260" s="458"/>
      <c r="C9260" s="196"/>
      <c r="D9260" s="198"/>
      <c r="E9260" s="198"/>
      <c r="F9260" s="197"/>
      <c r="G9260" s="197"/>
      <c r="I9260" s="321"/>
      <c r="J9260" s="200"/>
      <c r="O9260" s="297"/>
    </row>
    <row r="9261" spans="1:16" s="199" customFormat="1">
      <c r="A9261" s="196" t="str">
        <f>Objeto_LIC</f>
        <v>OPTIMIZACION DEL SISTEMA DE ABASTECIMIENTO (ADUCCION, PRETRATAMIENTO Y CONDUCCION) DEL MUNICPIO DE TAME, DEPARTAMENTO DE ARAUCA</v>
      </c>
      <c r="B9261" s="458"/>
      <c r="C9261" s="196"/>
      <c r="D9261" s="198"/>
      <c r="E9261" s="198"/>
      <c r="F9261" s="197"/>
      <c r="G9261" s="197"/>
      <c r="I9261" s="321"/>
      <c r="J9261" s="200"/>
      <c r="O9261" s="297"/>
    </row>
    <row r="9262" spans="1:16" s="199" customFormat="1">
      <c r="A9262" s="196"/>
      <c r="B9262" s="458"/>
      <c r="C9262" s="196"/>
      <c r="D9262" s="198"/>
      <c r="E9262" s="198"/>
      <c r="F9262" s="197"/>
      <c r="G9262" s="197"/>
      <c r="I9262" s="321"/>
      <c r="J9262" s="200"/>
      <c r="O9262" s="297"/>
    </row>
    <row r="9263" spans="1:16" ht="13.5" thickBot="1">
      <c r="A9263" s="201"/>
      <c r="B9263" s="448"/>
      <c r="C9263" s="201"/>
      <c r="D9263" s="203"/>
      <c r="E9263" s="203"/>
      <c r="F9263" s="202"/>
      <c r="G9263" s="202"/>
    </row>
    <row r="9264" spans="1:16" s="211" customFormat="1" ht="13.5" thickTop="1">
      <c r="A9264" s="206"/>
      <c r="B9264" s="457"/>
      <c r="C9264" s="207"/>
      <c r="D9264" s="209"/>
      <c r="E9264" s="209"/>
      <c r="F9264" s="208"/>
      <c r="G9264" s="210" t="s">
        <v>110</v>
      </c>
      <c r="I9264" s="323"/>
      <c r="J9264" s="212"/>
      <c r="O9264" s="297"/>
    </row>
    <row r="9265" spans="1:15" ht="12.75" customHeight="1">
      <c r="A9265" s="213" t="s">
        <v>62</v>
      </c>
      <c r="B9265" s="750">
        <f>Proponente</f>
        <v>0</v>
      </c>
      <c r="C9265" s="750"/>
      <c r="D9265" s="750"/>
      <c r="E9265" s="750"/>
      <c r="F9265" s="750"/>
      <c r="G9265" s="751"/>
    </row>
    <row r="9266" spans="1:15" ht="12.75" customHeight="1">
      <c r="A9266" s="213" t="s">
        <v>63</v>
      </c>
      <c r="B9266" s="470">
        <v>25.3</v>
      </c>
      <c r="C9266" s="750" t="e">
        <f>VLOOKUP(B9266,Presupuesto!$A$4:$B$106,2,FALSE)</f>
        <v>#N/A</v>
      </c>
      <c r="D9266" s="750"/>
      <c r="E9266" s="750"/>
      <c r="F9266" s="750"/>
      <c r="G9266" s="751"/>
    </row>
    <row r="9267" spans="1:15">
      <c r="A9267" s="214"/>
      <c r="B9267" s="438"/>
      <c r="C9267" s="215"/>
      <c r="D9267" s="217"/>
      <c r="E9267" s="217"/>
      <c r="F9267" s="218" t="s">
        <v>88</v>
      </c>
      <c r="G9267" s="750" t="str">
        <f ca="1">LOOKUP('U-P1'!B9266,Presupuesto!$1:$1048576,Presupuesto!$C$1:$C$105)</f>
        <v>ML</v>
      </c>
      <c r="H9267" s="750"/>
      <c r="I9267" s="750"/>
      <c r="J9267" s="750"/>
      <c r="K9267" s="751"/>
    </row>
    <row r="9268" spans="1:15" ht="13.5" thickBot="1">
      <c r="A9268" s="213" t="s">
        <v>64</v>
      </c>
      <c r="B9268" s="438"/>
      <c r="C9268" s="215"/>
      <c r="D9268" s="217"/>
      <c r="E9268" s="217"/>
      <c r="F9268" s="216"/>
      <c r="G9268" s="219"/>
      <c r="I9268" s="324"/>
      <c r="J9268" s="295"/>
      <c r="K9268" s="296"/>
      <c r="L9268" s="296"/>
      <c r="M9268" s="296"/>
      <c r="N9268" s="296"/>
      <c r="O9268" s="296"/>
    </row>
    <row r="9269" spans="1:15" s="220" customFormat="1" ht="13.5" thickTop="1">
      <c r="A9269" s="221" t="s">
        <v>57</v>
      </c>
      <c r="B9269" s="447" t="s">
        <v>65</v>
      </c>
      <c r="C9269" s="222" t="s">
        <v>66</v>
      </c>
      <c r="D9269" s="223" t="s">
        <v>74</v>
      </c>
      <c r="E9269" s="224" t="s">
        <v>100</v>
      </c>
      <c r="F9269" s="224" t="s">
        <v>79</v>
      </c>
      <c r="G9269" s="225" t="s">
        <v>70</v>
      </c>
      <c r="I9269" s="325"/>
      <c r="J9269" s="226"/>
      <c r="O9269" s="296"/>
    </row>
    <row r="9270" spans="1:15">
      <c r="A9270" s="227" t="str">
        <f t="shared" ref="A9270:A9281" si="1682">IF(I9270=0,"-",VLOOKUP(I9270,EQUIPOS,2,FALSE))</f>
        <v>-</v>
      </c>
      <c r="B9270" s="228"/>
      <c r="C9270" s="228"/>
      <c r="D9270" s="468"/>
      <c r="E9270" s="229">
        <f t="shared" ref="E9270:E9281" si="1683">IF(I9270=0,0,VLOOKUP(I9270,EQUIPOS,4,FALSE))</f>
        <v>0</v>
      </c>
      <c r="F9270" s="230">
        <f t="shared" ref="F9270:F9281" si="1684">IF(D9270=0,0,E9270/D9270)</f>
        <v>0</v>
      </c>
      <c r="G9270" s="231"/>
      <c r="I9270" s="283"/>
    </row>
    <row r="9271" spans="1:15">
      <c r="A9271" s="227" t="str">
        <f t="shared" si="1682"/>
        <v>-</v>
      </c>
      <c r="B9271" s="228"/>
      <c r="C9271" s="228"/>
      <c r="D9271" s="468"/>
      <c r="E9271" s="229">
        <f t="shared" si="1683"/>
        <v>0</v>
      </c>
      <c r="F9271" s="230">
        <f t="shared" si="1684"/>
        <v>0</v>
      </c>
      <c r="G9271" s="232"/>
      <c r="I9271" s="283"/>
    </row>
    <row r="9272" spans="1:15">
      <c r="A9272" s="227" t="str">
        <f t="shared" si="1682"/>
        <v>-</v>
      </c>
      <c r="B9272" s="228"/>
      <c r="C9272" s="228"/>
      <c r="D9272" s="194"/>
      <c r="E9272" s="229">
        <f t="shared" si="1683"/>
        <v>0</v>
      </c>
      <c r="F9272" s="230">
        <f t="shared" si="1684"/>
        <v>0</v>
      </c>
      <c r="G9272" s="232"/>
      <c r="I9272" s="283"/>
    </row>
    <row r="9273" spans="1:15">
      <c r="A9273" s="227" t="str">
        <f t="shared" si="1682"/>
        <v>-</v>
      </c>
      <c r="B9273" s="228"/>
      <c r="C9273" s="228"/>
      <c r="D9273" s="194"/>
      <c r="E9273" s="229">
        <f t="shared" si="1683"/>
        <v>0</v>
      </c>
      <c r="F9273" s="230">
        <f t="shared" si="1684"/>
        <v>0</v>
      </c>
      <c r="G9273" s="232"/>
      <c r="I9273" s="283"/>
    </row>
    <row r="9274" spans="1:15">
      <c r="A9274" s="227" t="str">
        <f t="shared" si="1682"/>
        <v>-</v>
      </c>
      <c r="B9274" s="228"/>
      <c r="C9274" s="228"/>
      <c r="D9274" s="194"/>
      <c r="E9274" s="229">
        <f t="shared" si="1683"/>
        <v>0</v>
      </c>
      <c r="F9274" s="230">
        <f t="shared" si="1684"/>
        <v>0</v>
      </c>
      <c r="G9274" s="232"/>
      <c r="I9274" s="283"/>
    </row>
    <row r="9275" spans="1:15">
      <c r="A9275" s="227" t="str">
        <f t="shared" si="1682"/>
        <v>-</v>
      </c>
      <c r="B9275" s="228"/>
      <c r="C9275" s="228"/>
      <c r="D9275" s="194"/>
      <c r="E9275" s="229">
        <f t="shared" si="1683"/>
        <v>0</v>
      </c>
      <c r="F9275" s="230">
        <f t="shared" si="1684"/>
        <v>0</v>
      </c>
      <c r="G9275" s="232"/>
      <c r="I9275" s="283"/>
    </row>
    <row r="9276" spans="1:15">
      <c r="A9276" s="227" t="str">
        <f t="shared" si="1682"/>
        <v>-</v>
      </c>
      <c r="B9276" s="228"/>
      <c r="C9276" s="228"/>
      <c r="D9276" s="194"/>
      <c r="E9276" s="229">
        <f t="shared" si="1683"/>
        <v>0</v>
      </c>
      <c r="F9276" s="230">
        <f t="shared" si="1684"/>
        <v>0</v>
      </c>
      <c r="G9276" s="232"/>
      <c r="I9276" s="283"/>
    </row>
    <row r="9277" spans="1:15">
      <c r="A9277" s="227" t="str">
        <f t="shared" si="1682"/>
        <v>-</v>
      </c>
      <c r="B9277" s="228"/>
      <c r="C9277" s="228"/>
      <c r="D9277" s="194"/>
      <c r="E9277" s="229">
        <f t="shared" si="1683"/>
        <v>0</v>
      </c>
      <c r="F9277" s="230">
        <f t="shared" si="1684"/>
        <v>0</v>
      </c>
      <c r="G9277" s="232"/>
      <c r="I9277" s="283"/>
    </row>
    <row r="9278" spans="1:15">
      <c r="A9278" s="227" t="str">
        <f t="shared" si="1682"/>
        <v>-</v>
      </c>
      <c r="B9278" s="228"/>
      <c r="C9278" s="228"/>
      <c r="D9278" s="194"/>
      <c r="E9278" s="229">
        <f t="shared" si="1683"/>
        <v>0</v>
      </c>
      <c r="F9278" s="230">
        <f t="shared" si="1684"/>
        <v>0</v>
      </c>
      <c r="G9278" s="232"/>
      <c r="I9278" s="283"/>
    </row>
    <row r="9279" spans="1:15">
      <c r="A9279" s="227" t="str">
        <f t="shared" si="1682"/>
        <v>-</v>
      </c>
      <c r="B9279" s="228"/>
      <c r="C9279" s="228"/>
      <c r="D9279" s="194"/>
      <c r="E9279" s="229">
        <f t="shared" si="1683"/>
        <v>0</v>
      </c>
      <c r="F9279" s="230">
        <f t="shared" si="1684"/>
        <v>0</v>
      </c>
      <c r="G9279" s="232"/>
      <c r="I9279" s="283"/>
    </row>
    <row r="9280" spans="1:15">
      <c r="A9280" s="227" t="str">
        <f t="shared" si="1682"/>
        <v>-</v>
      </c>
      <c r="B9280" s="228"/>
      <c r="C9280" s="228"/>
      <c r="D9280" s="194"/>
      <c r="E9280" s="229">
        <f t="shared" si="1683"/>
        <v>0</v>
      </c>
      <c r="F9280" s="230">
        <f t="shared" si="1684"/>
        <v>0</v>
      </c>
      <c r="G9280" s="232"/>
      <c r="I9280" s="283"/>
    </row>
    <row r="9281" spans="1:15">
      <c r="A9281" s="227" t="str">
        <f t="shared" si="1682"/>
        <v>-</v>
      </c>
      <c r="B9281" s="228"/>
      <c r="C9281" s="228"/>
      <c r="D9281" s="194"/>
      <c r="E9281" s="229">
        <f t="shared" si="1683"/>
        <v>0</v>
      </c>
      <c r="F9281" s="230">
        <f t="shared" si="1684"/>
        <v>0</v>
      </c>
      <c r="G9281" s="232"/>
      <c r="I9281" s="283"/>
    </row>
    <row r="9282" spans="1:15" ht="13.5" thickBot="1">
      <c r="A9282" s="234"/>
      <c r="B9282" s="456"/>
      <c r="C9282" s="235"/>
      <c r="D9282" s="237"/>
      <c r="E9282" s="237"/>
      <c r="F9282" s="238" t="s">
        <v>80</v>
      </c>
      <c r="G9282" s="239">
        <f>SUM(F9270:F9281)</f>
        <v>0</v>
      </c>
      <c r="I9282" s="326"/>
    </row>
    <row r="9283" spans="1:15" ht="13.5" thickTop="1">
      <c r="A9283" s="240" t="s">
        <v>67</v>
      </c>
      <c r="B9283" s="446"/>
      <c r="C9283" s="241"/>
      <c r="D9283" s="243"/>
      <c r="E9283" s="243"/>
      <c r="F9283" s="242"/>
      <c r="G9283" s="244"/>
      <c r="I9283" s="326"/>
    </row>
    <row r="9284" spans="1:15" s="220" customFormat="1" ht="26">
      <c r="A9284" s="245" t="s">
        <v>57</v>
      </c>
      <c r="B9284" s="455"/>
      <c r="C9284" s="247" t="s">
        <v>58</v>
      </c>
      <c r="D9284" s="316" t="s">
        <v>68</v>
      </c>
      <c r="E9284" s="248" t="s">
        <v>69</v>
      </c>
      <c r="F9284" s="249" t="s">
        <v>79</v>
      </c>
      <c r="G9284" s="250" t="s">
        <v>70</v>
      </c>
      <c r="I9284" s="325"/>
      <c r="J9284" s="226"/>
      <c r="O9284" s="296"/>
    </row>
    <row r="9285" spans="1:15">
      <c r="A9285" s="748" t="str">
        <f t="shared" ref="A9285:A9296" si="1685">IF(I9285=0,"",VLOOKUP(I9285,MATERIALES,2,FALSE))</f>
        <v/>
      </c>
      <c r="B9285" s="749"/>
      <c r="C9285" s="251" t="str">
        <f t="shared" ref="C9285:C9293" si="1686">IF(I9285=0,"",VLOOKUP(I9285,MATERIALES,3,FALSE))</f>
        <v/>
      </c>
      <c r="D9285" s="194"/>
      <c r="E9285" s="252">
        <f t="shared" ref="E9285:E9296" si="1687">IF(I9285=0,0,VLOOKUP(I9285,MATERIALES,4,FALSE))</f>
        <v>0</v>
      </c>
      <c r="F9285" s="230">
        <f>D9285*E9285</f>
        <v>0</v>
      </c>
      <c r="G9285" s="231"/>
      <c r="I9285" s="283"/>
    </row>
    <row r="9286" spans="1:15">
      <c r="A9286" s="748" t="str">
        <f t="shared" si="1685"/>
        <v/>
      </c>
      <c r="B9286" s="749"/>
      <c r="C9286" s="251" t="str">
        <f t="shared" si="1686"/>
        <v/>
      </c>
      <c r="D9286" s="194"/>
      <c r="E9286" s="252">
        <f t="shared" si="1687"/>
        <v>0</v>
      </c>
      <c r="F9286" s="230">
        <f t="shared" ref="F9286:F9296" si="1688">D9286*E9286</f>
        <v>0</v>
      </c>
      <c r="G9286" s="232"/>
      <c r="I9286" s="283"/>
    </row>
    <row r="9287" spans="1:15">
      <c r="A9287" s="748" t="str">
        <f t="shared" si="1685"/>
        <v/>
      </c>
      <c r="B9287" s="749"/>
      <c r="C9287" s="251" t="str">
        <f t="shared" si="1686"/>
        <v/>
      </c>
      <c r="D9287" s="194"/>
      <c r="E9287" s="252">
        <f t="shared" si="1687"/>
        <v>0</v>
      </c>
      <c r="F9287" s="230">
        <f t="shared" si="1688"/>
        <v>0</v>
      </c>
      <c r="G9287" s="232"/>
      <c r="I9287" s="283"/>
    </row>
    <row r="9288" spans="1:15">
      <c r="A9288" s="748" t="str">
        <f t="shared" si="1685"/>
        <v/>
      </c>
      <c r="B9288" s="749"/>
      <c r="C9288" s="251" t="str">
        <f t="shared" si="1686"/>
        <v/>
      </c>
      <c r="D9288" s="194"/>
      <c r="E9288" s="252">
        <f t="shared" si="1687"/>
        <v>0</v>
      </c>
      <c r="F9288" s="230">
        <f t="shared" si="1688"/>
        <v>0</v>
      </c>
      <c r="G9288" s="232"/>
      <c r="I9288" s="283"/>
    </row>
    <row r="9289" spans="1:15">
      <c r="A9289" s="748" t="str">
        <f t="shared" si="1685"/>
        <v/>
      </c>
      <c r="B9289" s="749"/>
      <c r="C9289" s="251" t="str">
        <f t="shared" si="1686"/>
        <v/>
      </c>
      <c r="D9289" s="194"/>
      <c r="E9289" s="252">
        <f t="shared" si="1687"/>
        <v>0</v>
      </c>
      <c r="F9289" s="230">
        <f t="shared" si="1688"/>
        <v>0</v>
      </c>
      <c r="G9289" s="232"/>
      <c r="I9289" s="283"/>
    </row>
    <row r="9290" spans="1:15">
      <c r="A9290" s="748" t="str">
        <f t="shared" si="1685"/>
        <v/>
      </c>
      <c r="B9290" s="749"/>
      <c r="C9290" s="251" t="str">
        <f t="shared" si="1686"/>
        <v/>
      </c>
      <c r="D9290" s="194"/>
      <c r="E9290" s="252">
        <f t="shared" si="1687"/>
        <v>0</v>
      </c>
      <c r="F9290" s="230">
        <f t="shared" si="1688"/>
        <v>0</v>
      </c>
      <c r="G9290" s="232"/>
      <c r="I9290" s="283"/>
    </row>
    <row r="9291" spans="1:15">
      <c r="A9291" s="748" t="str">
        <f t="shared" si="1685"/>
        <v/>
      </c>
      <c r="B9291" s="749"/>
      <c r="C9291" s="251" t="str">
        <f t="shared" si="1686"/>
        <v/>
      </c>
      <c r="D9291" s="194"/>
      <c r="E9291" s="252">
        <f t="shared" si="1687"/>
        <v>0</v>
      </c>
      <c r="F9291" s="230">
        <f t="shared" si="1688"/>
        <v>0</v>
      </c>
      <c r="G9291" s="232"/>
      <c r="I9291" s="283"/>
    </row>
    <row r="9292" spans="1:15">
      <c r="A9292" s="748" t="str">
        <f t="shared" si="1685"/>
        <v/>
      </c>
      <c r="B9292" s="749"/>
      <c r="C9292" s="251" t="str">
        <f t="shared" si="1686"/>
        <v/>
      </c>
      <c r="D9292" s="194"/>
      <c r="E9292" s="252">
        <f t="shared" si="1687"/>
        <v>0</v>
      </c>
      <c r="F9292" s="230">
        <f t="shared" si="1688"/>
        <v>0</v>
      </c>
      <c r="G9292" s="253"/>
      <c r="I9292" s="283"/>
    </row>
    <row r="9293" spans="1:15">
      <c r="A9293" s="748" t="str">
        <f t="shared" si="1685"/>
        <v/>
      </c>
      <c r="B9293" s="749"/>
      <c r="C9293" s="251" t="str">
        <f t="shared" si="1686"/>
        <v/>
      </c>
      <c r="D9293" s="194"/>
      <c r="E9293" s="252">
        <f t="shared" si="1687"/>
        <v>0</v>
      </c>
      <c r="F9293" s="230">
        <f t="shared" si="1688"/>
        <v>0</v>
      </c>
      <c r="G9293" s="232"/>
      <c r="I9293" s="283"/>
    </row>
    <row r="9294" spans="1:15">
      <c r="A9294" s="748" t="str">
        <f t="shared" si="1685"/>
        <v/>
      </c>
      <c r="B9294" s="749"/>
      <c r="C9294" s="251"/>
      <c r="D9294" s="194"/>
      <c r="E9294" s="252">
        <f t="shared" si="1687"/>
        <v>0</v>
      </c>
      <c r="F9294" s="230">
        <f t="shared" si="1688"/>
        <v>0</v>
      </c>
      <c r="G9294" s="232"/>
      <c r="I9294" s="283"/>
    </row>
    <row r="9295" spans="1:15">
      <c r="A9295" s="748" t="str">
        <f t="shared" si="1685"/>
        <v/>
      </c>
      <c r="B9295" s="749"/>
      <c r="C9295" s="251"/>
      <c r="D9295" s="194"/>
      <c r="E9295" s="252">
        <f t="shared" si="1687"/>
        <v>0</v>
      </c>
      <c r="F9295" s="230">
        <f t="shared" si="1688"/>
        <v>0</v>
      </c>
      <c r="G9295" s="232"/>
      <c r="I9295" s="283"/>
    </row>
    <row r="9296" spans="1:15">
      <c r="A9296" s="748" t="str">
        <f t="shared" si="1685"/>
        <v/>
      </c>
      <c r="B9296" s="749"/>
      <c r="C9296" s="251" t="str">
        <f t="shared" ref="C9296" si="1689">IF(I9296=0,"",VLOOKUP(I9296,MATERIALES,3,FALSE))</f>
        <v/>
      </c>
      <c r="D9296" s="194"/>
      <c r="E9296" s="252">
        <f t="shared" si="1687"/>
        <v>0</v>
      </c>
      <c r="F9296" s="230">
        <f t="shared" si="1688"/>
        <v>0</v>
      </c>
      <c r="G9296" s="233"/>
      <c r="I9296" s="283"/>
    </row>
    <row r="9297" spans="1:9" ht="26.25" customHeight="1" thickBot="1">
      <c r="A9297" s="214"/>
      <c r="B9297" s="438"/>
      <c r="C9297" s="215"/>
      <c r="D9297" s="217"/>
      <c r="E9297" s="254"/>
      <c r="F9297" s="255" t="s">
        <v>81</v>
      </c>
      <c r="G9297" s="253">
        <f>SUM(F9285:F9296)</f>
        <v>0</v>
      </c>
      <c r="I9297" s="326"/>
    </row>
    <row r="9298" spans="1:9" ht="14" thickTop="1" thickBot="1">
      <c r="A9298" s="256" t="s">
        <v>72</v>
      </c>
      <c r="B9298" s="445"/>
      <c r="C9298" s="257"/>
      <c r="D9298" s="259"/>
      <c r="E9298" s="259"/>
      <c r="F9298" s="258"/>
      <c r="G9298" s="260"/>
      <c r="I9298" s="326"/>
    </row>
    <row r="9299" spans="1:9" ht="13.5" thickTop="1">
      <c r="A9299" s="245" t="s">
        <v>57</v>
      </c>
      <c r="B9299" s="455"/>
      <c r="C9299" s="248" t="s">
        <v>71</v>
      </c>
      <c r="D9299" s="316" t="s">
        <v>75</v>
      </c>
      <c r="E9299" s="248" t="s">
        <v>98</v>
      </c>
      <c r="F9299" s="249" t="s">
        <v>79</v>
      </c>
      <c r="G9299" s="250" t="s">
        <v>70</v>
      </c>
      <c r="I9299" s="326"/>
    </row>
    <row r="9300" spans="1:9">
      <c r="A9300" s="748" t="str">
        <f>IF(I9300=0,"",VLOOKUP(I9300,EQUIPOS,2,FALSE))</f>
        <v/>
      </c>
      <c r="B9300" s="749"/>
      <c r="C9300" s="195"/>
      <c r="D9300" s="194"/>
      <c r="E9300" s="252">
        <f>IF(I9300=0,0,VLOOKUP(I9300,EQUIPOS,4,FALSE))</f>
        <v>0</v>
      </c>
      <c r="F9300" s="230">
        <f>C9300*D9300*E9300</f>
        <v>0</v>
      </c>
      <c r="G9300" s="231"/>
      <c r="I9300" s="283"/>
    </row>
    <row r="9301" spans="1:9">
      <c r="A9301" s="748" t="str">
        <f>IF(I9301=0,"",VLOOKUP(I9301,EQUIPOS,2,FALSE))</f>
        <v/>
      </c>
      <c r="B9301" s="749"/>
      <c r="C9301" s="195"/>
      <c r="D9301" s="194"/>
      <c r="E9301" s="252">
        <f>IF(I9301=0,0,VLOOKUP(I9301,EQUIPOS,4,FALSE))</f>
        <v>0</v>
      </c>
      <c r="F9301" s="230">
        <f t="shared" ref="F9301:F9304" si="1690">C9301*D9301*E9301</f>
        <v>0</v>
      </c>
      <c r="G9301" s="232"/>
      <c r="I9301" s="283"/>
    </row>
    <row r="9302" spans="1:9">
      <c r="A9302" s="748" t="str">
        <f>IF(I9302=0,"",VLOOKUP(I9302,EQUIPOS,2,FALSE))</f>
        <v/>
      </c>
      <c r="B9302" s="749"/>
      <c r="C9302" s="195"/>
      <c r="D9302" s="194"/>
      <c r="E9302" s="252">
        <f>IF(I9302=0,0,VLOOKUP(I9302,EQUIPOS,4,FALSE))</f>
        <v>0</v>
      </c>
      <c r="F9302" s="230">
        <f t="shared" si="1690"/>
        <v>0</v>
      </c>
      <c r="G9302" s="232"/>
      <c r="I9302" s="283"/>
    </row>
    <row r="9303" spans="1:9">
      <c r="A9303" s="748" t="str">
        <f>IF(I9303=0,"",VLOOKUP(I9303,EQUIPOS,2,FALSE))</f>
        <v/>
      </c>
      <c r="B9303" s="749"/>
      <c r="C9303" s="195"/>
      <c r="D9303" s="194"/>
      <c r="E9303" s="252">
        <f>IF(I9303=0,0,VLOOKUP(I9303,EQUIPOS,4,FALSE))</f>
        <v>0</v>
      </c>
      <c r="F9303" s="230">
        <f t="shared" si="1690"/>
        <v>0</v>
      </c>
      <c r="G9303" s="232"/>
      <c r="I9303" s="283"/>
    </row>
    <row r="9304" spans="1:9">
      <c r="A9304" s="748" t="str">
        <f>IF(I9304=0,"",VLOOKUP(I9304,EQUIPOS,2,FALSE))</f>
        <v/>
      </c>
      <c r="B9304" s="749"/>
      <c r="C9304" s="195"/>
      <c r="D9304" s="194"/>
      <c r="E9304" s="252">
        <f>IF(I9304=0,0,VLOOKUP(I9304,EQUIPOS,4,FALSE))</f>
        <v>0</v>
      </c>
      <c r="F9304" s="230">
        <f t="shared" si="1690"/>
        <v>0</v>
      </c>
      <c r="G9304" s="233"/>
      <c r="I9304" s="283"/>
    </row>
    <row r="9305" spans="1:9" ht="30.75" customHeight="1" thickBot="1">
      <c r="A9305" s="234"/>
      <c r="B9305" s="456"/>
      <c r="C9305" s="235"/>
      <c r="D9305" s="237"/>
      <c r="E9305" s="261"/>
      <c r="F9305" s="238" t="s">
        <v>82</v>
      </c>
      <c r="G9305" s="262">
        <f>SUM(F9300:F9304)</f>
        <v>0</v>
      </c>
      <c r="I9305" s="326"/>
    </row>
    <row r="9306" spans="1:9" ht="13.5" thickTop="1">
      <c r="A9306" s="240" t="s">
        <v>73</v>
      </c>
      <c r="B9306" s="446"/>
      <c r="C9306" s="241"/>
      <c r="D9306" s="243"/>
      <c r="E9306" s="243"/>
      <c r="F9306" s="242"/>
      <c r="G9306" s="244"/>
      <c r="I9306" s="326"/>
    </row>
    <row r="9307" spans="1:9" ht="26">
      <c r="A9307" s="245" t="s">
        <v>57</v>
      </c>
      <c r="B9307" s="454" t="s">
        <v>58</v>
      </c>
      <c r="C9307" s="247" t="s">
        <v>68</v>
      </c>
      <c r="D9307" s="316" t="s">
        <v>74</v>
      </c>
      <c r="E9307" s="248" t="s">
        <v>69</v>
      </c>
      <c r="F9307" s="249" t="s">
        <v>79</v>
      </c>
      <c r="G9307" s="250" t="s">
        <v>70</v>
      </c>
      <c r="H9307" s="220"/>
      <c r="I9307" s="325"/>
    </row>
    <row r="9308" spans="1:9">
      <c r="A9308" s="263" t="str">
        <f t="shared" ref="A9308:A9319" si="1691">IF(I9308=0,"",VLOOKUP(I9308,MANOOBRA,2,FALSE))</f>
        <v/>
      </c>
      <c r="B9308" s="444" t="str">
        <f t="shared" ref="B9308:B9319" si="1692">IF(I9308=0,"",VLOOKUP(I9308,MANOOBRA,3,FALSE))</f>
        <v/>
      </c>
      <c r="C9308" s="195"/>
      <c r="D9308" s="466"/>
      <c r="E9308" s="252">
        <f t="shared" ref="E9308:E9319" si="1693">IF(I9308=0,0,VLOOKUP(I9308,MANOOBRA,4,FALSE))</f>
        <v>0</v>
      </c>
      <c r="F9308" s="230">
        <f>IF(D9308=0,0,C9308*E9308/D9308)</f>
        <v>0</v>
      </c>
      <c r="G9308" s="231"/>
      <c r="I9308" s="283"/>
    </row>
    <row r="9309" spans="1:9">
      <c r="A9309" s="263" t="str">
        <f t="shared" si="1691"/>
        <v/>
      </c>
      <c r="B9309" s="444" t="str">
        <f t="shared" si="1692"/>
        <v/>
      </c>
      <c r="C9309" s="195"/>
      <c r="D9309" s="466"/>
      <c r="E9309" s="252">
        <f t="shared" si="1693"/>
        <v>0</v>
      </c>
      <c r="F9309" s="230">
        <f t="shared" ref="F9309:F9319" si="1694">IF(D9309=0,0,C9309*E9309/D9309)</f>
        <v>0</v>
      </c>
      <c r="G9309" s="232"/>
      <c r="I9309" s="283"/>
    </row>
    <row r="9310" spans="1:9">
      <c r="A9310" s="263" t="str">
        <f t="shared" si="1691"/>
        <v/>
      </c>
      <c r="B9310" s="444" t="str">
        <f t="shared" si="1692"/>
        <v/>
      </c>
      <c r="C9310" s="195"/>
      <c r="D9310" s="309"/>
      <c r="E9310" s="252">
        <f t="shared" si="1693"/>
        <v>0</v>
      </c>
      <c r="F9310" s="230">
        <f t="shared" si="1694"/>
        <v>0</v>
      </c>
      <c r="G9310" s="232"/>
      <c r="I9310" s="283"/>
    </row>
    <row r="9311" spans="1:9">
      <c r="A9311" s="263" t="str">
        <f t="shared" si="1691"/>
        <v/>
      </c>
      <c r="B9311" s="444" t="str">
        <f t="shared" si="1692"/>
        <v/>
      </c>
      <c r="C9311" s="195"/>
      <c r="D9311" s="195"/>
      <c r="E9311" s="252">
        <f t="shared" si="1693"/>
        <v>0</v>
      </c>
      <c r="F9311" s="230">
        <f t="shared" si="1694"/>
        <v>0</v>
      </c>
      <c r="G9311" s="232"/>
      <c r="I9311" s="283"/>
    </row>
    <row r="9312" spans="1:9">
      <c r="A9312" s="263" t="str">
        <f t="shared" si="1691"/>
        <v/>
      </c>
      <c r="B9312" s="444" t="str">
        <f t="shared" si="1692"/>
        <v/>
      </c>
      <c r="C9312" s="195"/>
      <c r="D9312" s="195"/>
      <c r="E9312" s="252">
        <f t="shared" si="1693"/>
        <v>0</v>
      </c>
      <c r="F9312" s="230">
        <f t="shared" si="1694"/>
        <v>0</v>
      </c>
      <c r="G9312" s="232"/>
      <c r="I9312" s="283"/>
    </row>
    <row r="9313" spans="1:16">
      <c r="A9313" s="263" t="str">
        <f t="shared" si="1691"/>
        <v/>
      </c>
      <c r="B9313" s="444" t="str">
        <f t="shared" si="1692"/>
        <v/>
      </c>
      <c r="C9313" s="195"/>
      <c r="D9313" s="195"/>
      <c r="E9313" s="252">
        <f t="shared" si="1693"/>
        <v>0</v>
      </c>
      <c r="F9313" s="230">
        <f t="shared" si="1694"/>
        <v>0</v>
      </c>
      <c r="G9313" s="232"/>
      <c r="I9313" s="283"/>
    </row>
    <row r="9314" spans="1:16">
      <c r="A9314" s="263" t="str">
        <f t="shared" si="1691"/>
        <v/>
      </c>
      <c r="B9314" s="444" t="str">
        <f t="shared" si="1692"/>
        <v/>
      </c>
      <c r="C9314" s="195"/>
      <c r="D9314" s="195"/>
      <c r="E9314" s="252">
        <f t="shared" si="1693"/>
        <v>0</v>
      </c>
      <c r="F9314" s="230">
        <f t="shared" si="1694"/>
        <v>0</v>
      </c>
      <c r="G9314" s="232"/>
      <c r="I9314" s="283"/>
    </row>
    <row r="9315" spans="1:16">
      <c r="A9315" s="263" t="str">
        <f t="shared" si="1691"/>
        <v/>
      </c>
      <c r="B9315" s="444" t="str">
        <f t="shared" si="1692"/>
        <v/>
      </c>
      <c r="C9315" s="195"/>
      <c r="D9315" s="195"/>
      <c r="E9315" s="252">
        <f t="shared" si="1693"/>
        <v>0</v>
      </c>
      <c r="F9315" s="230">
        <f t="shared" si="1694"/>
        <v>0</v>
      </c>
      <c r="G9315" s="232"/>
      <c r="I9315" s="283"/>
    </row>
    <row r="9316" spans="1:16">
      <c r="A9316" s="263" t="str">
        <f t="shared" si="1691"/>
        <v/>
      </c>
      <c r="B9316" s="444" t="str">
        <f t="shared" si="1692"/>
        <v/>
      </c>
      <c r="C9316" s="195"/>
      <c r="D9316" s="195"/>
      <c r="E9316" s="252">
        <f t="shared" si="1693"/>
        <v>0</v>
      </c>
      <c r="F9316" s="230">
        <f t="shared" si="1694"/>
        <v>0</v>
      </c>
      <c r="G9316" s="232"/>
      <c r="I9316" s="283"/>
    </row>
    <row r="9317" spans="1:16">
      <c r="A9317" s="263" t="str">
        <f t="shared" si="1691"/>
        <v/>
      </c>
      <c r="B9317" s="444" t="str">
        <f t="shared" si="1692"/>
        <v/>
      </c>
      <c r="C9317" s="195"/>
      <c r="D9317" s="195"/>
      <c r="E9317" s="252">
        <f t="shared" si="1693"/>
        <v>0</v>
      </c>
      <c r="F9317" s="230">
        <f t="shared" si="1694"/>
        <v>0</v>
      </c>
      <c r="G9317" s="232"/>
      <c r="I9317" s="283"/>
    </row>
    <row r="9318" spans="1:16">
      <c r="A9318" s="263" t="str">
        <f t="shared" si="1691"/>
        <v/>
      </c>
      <c r="B9318" s="444" t="str">
        <f t="shared" si="1692"/>
        <v/>
      </c>
      <c r="C9318" s="195"/>
      <c r="D9318" s="195"/>
      <c r="E9318" s="252">
        <f t="shared" si="1693"/>
        <v>0</v>
      </c>
      <c r="F9318" s="230">
        <f t="shared" si="1694"/>
        <v>0</v>
      </c>
      <c r="G9318" s="232"/>
      <c r="I9318" s="283"/>
    </row>
    <row r="9319" spans="1:16">
      <c r="A9319" s="263" t="str">
        <f t="shared" si="1691"/>
        <v/>
      </c>
      <c r="B9319" s="444" t="str">
        <f t="shared" si="1692"/>
        <v/>
      </c>
      <c r="C9319" s="195"/>
      <c r="D9319" s="195"/>
      <c r="E9319" s="252">
        <f t="shared" si="1693"/>
        <v>0</v>
      </c>
      <c r="F9319" s="230">
        <f t="shared" si="1694"/>
        <v>0</v>
      </c>
      <c r="G9319" s="233"/>
      <c r="I9319" s="283"/>
    </row>
    <row r="9320" spans="1:16" ht="31.5" customHeight="1" thickBot="1">
      <c r="A9320" s="234"/>
      <c r="B9320" s="456"/>
      <c r="C9320" s="235"/>
      <c r="D9320" s="237"/>
      <c r="E9320" s="237"/>
      <c r="F9320" s="238" t="s">
        <v>83</v>
      </c>
      <c r="G9320" s="262">
        <f>SUM(F9308:F9319)</f>
        <v>0</v>
      </c>
      <c r="I9320" s="326"/>
    </row>
    <row r="9321" spans="1:16" ht="13.5" thickTop="1">
      <c r="A9321" s="186" t="s">
        <v>76</v>
      </c>
      <c r="B9321" s="446"/>
      <c r="C9321" s="241"/>
      <c r="D9321" s="243"/>
      <c r="E9321" s="243"/>
      <c r="F9321" s="242"/>
      <c r="G9321" s="244"/>
      <c r="I9321" s="326"/>
    </row>
    <row r="9322" spans="1:16">
      <c r="A9322" s="245" t="s">
        <v>57</v>
      </c>
      <c r="B9322" s="455"/>
      <c r="C9322" s="246"/>
      <c r="D9322" s="317"/>
      <c r="E9322" s="248" t="s">
        <v>77</v>
      </c>
      <c r="F9322" s="249" t="s">
        <v>78</v>
      </c>
      <c r="G9322" s="264" t="s">
        <v>77</v>
      </c>
      <c r="H9322" s="220"/>
      <c r="I9322" s="325"/>
    </row>
    <row r="9323" spans="1:16">
      <c r="A9323" s="185" t="s">
        <v>87</v>
      </c>
      <c r="B9323" s="453"/>
      <c r="C9323" s="265"/>
      <c r="D9323" s="318"/>
      <c r="E9323" s="229">
        <f>ROUND(SUM(G9282,G9297,G9305,G9320),0)</f>
        <v>0</v>
      </c>
      <c r="F9323" s="266">
        <f>A</f>
        <v>0</v>
      </c>
      <c r="G9323" s="267">
        <f>E9323*F9323</f>
        <v>0</v>
      </c>
      <c r="I9323" s="326"/>
    </row>
    <row r="9324" spans="1:16">
      <c r="A9324" s="185" t="s">
        <v>85</v>
      </c>
      <c r="B9324" s="453"/>
      <c r="C9324" s="265"/>
      <c r="D9324" s="318"/>
      <c r="E9324" s="229">
        <f>SUM(G9282,G9297,G9305,G9320)</f>
        <v>0</v>
      </c>
      <c r="F9324" s="266">
        <f>I</f>
        <v>0</v>
      </c>
      <c r="G9324" s="267">
        <f>E9324*F9324</f>
        <v>0</v>
      </c>
      <c r="I9324" s="326"/>
    </row>
    <row r="9325" spans="1:16">
      <c r="A9325" s="185" t="s">
        <v>86</v>
      </c>
      <c r="B9325" s="453"/>
      <c r="C9325" s="265"/>
      <c r="D9325" s="318"/>
      <c r="E9325" s="229">
        <f>SUM(G9282,G9297,G9305,G9320)</f>
        <v>0</v>
      </c>
      <c r="F9325" s="266">
        <f>U</f>
        <v>0</v>
      </c>
      <c r="G9325" s="267">
        <f>E9325*F9325</f>
        <v>0</v>
      </c>
      <c r="I9325" s="326"/>
    </row>
    <row r="9326" spans="1:16" ht="33" customHeight="1" thickBot="1">
      <c r="A9326" s="234"/>
      <c r="B9326" s="456"/>
      <c r="C9326" s="235"/>
      <c r="D9326" s="237"/>
      <c r="E9326" s="237"/>
      <c r="F9326" s="268" t="s">
        <v>84</v>
      </c>
      <c r="G9326" s="262">
        <f>SUM(G9323:G9325)</f>
        <v>0</v>
      </c>
      <c r="I9326" s="326"/>
      <c r="J9326" s="295"/>
      <c r="K9326" s="296"/>
      <c r="L9326" s="296"/>
      <c r="M9326" s="296"/>
      <c r="N9326" s="296"/>
      <c r="O9326" s="296"/>
    </row>
    <row r="9327" spans="1:16" s="211" customFormat="1" ht="14" thickTop="1" thickBot="1">
      <c r="A9327" s="269"/>
      <c r="B9327" s="443"/>
      <c r="C9327" s="270"/>
      <c r="D9327" s="319"/>
      <c r="E9327" s="271" t="s">
        <v>89</v>
      </c>
      <c r="F9327" s="272"/>
      <c r="G9327" s="273">
        <f>ROUND(SUM(G9282,G9297,G9305,G9320,G9326),0)</f>
        <v>0</v>
      </c>
      <c r="I9327" s="327"/>
      <c r="J9327" s="212">
        <f>B9266</f>
        <v>25.3</v>
      </c>
      <c r="K9327" s="274">
        <f>E9323</f>
        <v>0</v>
      </c>
      <c r="L9327" s="294">
        <f>G9323</f>
        <v>0</v>
      </c>
      <c r="M9327" s="294">
        <f>G9324</f>
        <v>0</v>
      </c>
      <c r="N9327" s="294">
        <f>G9325</f>
        <v>0</v>
      </c>
      <c r="O9327" s="299">
        <f>SUM(K9327:N9327)</f>
        <v>0</v>
      </c>
      <c r="P9327" s="294"/>
    </row>
    <row r="9328" spans="1:16" ht="13.5" thickTop="1">
      <c r="A9328" s="275" t="s">
        <v>97</v>
      </c>
      <c r="B9328" s="438"/>
      <c r="C9328" s="215"/>
      <c r="D9328" s="217"/>
      <c r="E9328" s="217"/>
      <c r="F9328" s="216"/>
      <c r="G9328" s="219"/>
      <c r="I9328" s="326"/>
      <c r="P9328" s="294"/>
    </row>
    <row r="9329" spans="1:16">
      <c r="A9329" s="275"/>
      <c r="B9329" s="452"/>
      <c r="C9329" s="276"/>
      <c r="D9329" s="320"/>
      <c r="E9329" s="217"/>
      <c r="F9329" s="216"/>
      <c r="G9329" s="277">
        <f ca="1">TODAY()</f>
        <v>44839</v>
      </c>
      <c r="I9329" s="326"/>
      <c r="P9329" s="294"/>
    </row>
    <row r="9330" spans="1:16" ht="13.5" thickBot="1">
      <c r="A9330" s="234"/>
      <c r="B9330" s="456"/>
      <c r="C9330" s="235"/>
      <c r="D9330" s="237"/>
      <c r="E9330" s="237"/>
      <c r="F9330" s="236"/>
      <c r="G9330" s="278"/>
      <c r="I9330" s="326"/>
      <c r="P9330" s="294"/>
    </row>
    <row r="9331" spans="1:16" s="199" customFormat="1" ht="13.5" thickTop="1">
      <c r="A9331" s="196" t="s">
        <v>109</v>
      </c>
      <c r="B9331" s="458"/>
      <c r="C9331" s="196"/>
      <c r="D9331" s="198"/>
      <c r="E9331" s="198"/>
      <c r="F9331" s="197"/>
      <c r="G9331" s="197"/>
      <c r="I9331" s="321"/>
      <c r="J9331" s="200"/>
      <c r="O9331" s="297"/>
    </row>
    <row r="9332" spans="1:16" s="199" customFormat="1">
      <c r="A9332" s="196" t="str">
        <f>CONCATENATE('Prestaciones y AIU'!A8641," ANALISIS DE PRECIOS UNITARIOS")</f>
        <v xml:space="preserve"> ANALISIS DE PRECIOS UNITARIOS</v>
      </c>
      <c r="B9332" s="458"/>
      <c r="C9332" s="196"/>
      <c r="D9332" s="198"/>
      <c r="E9332" s="198"/>
      <c r="F9332" s="197"/>
      <c r="G9332" s="197"/>
      <c r="I9332" s="321"/>
      <c r="J9332" s="200"/>
      <c r="O9332" s="297"/>
    </row>
    <row r="9333" spans="1:16" s="199" customFormat="1">
      <c r="A9333" s="196" t="str">
        <f>Objeto_LIC</f>
        <v>OPTIMIZACION DEL SISTEMA DE ABASTECIMIENTO (ADUCCION, PRETRATAMIENTO Y CONDUCCION) DEL MUNICPIO DE TAME, DEPARTAMENTO DE ARAUCA</v>
      </c>
      <c r="B9333" s="458"/>
      <c r="C9333" s="196"/>
      <c r="D9333" s="198"/>
      <c r="E9333" s="198"/>
      <c r="F9333" s="197"/>
      <c r="G9333" s="197"/>
      <c r="I9333" s="321"/>
      <c r="J9333" s="200"/>
      <c r="O9333" s="297"/>
    </row>
    <row r="9334" spans="1:16" s="199" customFormat="1">
      <c r="A9334" s="196"/>
      <c r="B9334" s="458"/>
      <c r="C9334" s="196"/>
      <c r="D9334" s="198"/>
      <c r="E9334" s="198"/>
      <c r="F9334" s="197"/>
      <c r="G9334" s="197"/>
      <c r="I9334" s="321"/>
      <c r="J9334" s="200"/>
      <c r="O9334" s="297"/>
    </row>
    <row r="9335" spans="1:16" ht="13.5" thickBot="1">
      <c r="A9335" s="201"/>
      <c r="B9335" s="448"/>
      <c r="C9335" s="201"/>
      <c r="D9335" s="203"/>
      <c r="E9335" s="203"/>
      <c r="F9335" s="202"/>
      <c r="G9335" s="202"/>
    </row>
    <row r="9336" spans="1:16" s="211" customFormat="1" ht="13.5" thickTop="1">
      <c r="A9336" s="206"/>
      <c r="B9336" s="457"/>
      <c r="C9336" s="207"/>
      <c r="D9336" s="209"/>
      <c r="E9336" s="209"/>
      <c r="F9336" s="208"/>
      <c r="G9336" s="210" t="s">
        <v>110</v>
      </c>
      <c r="I9336" s="323"/>
      <c r="J9336" s="212"/>
      <c r="O9336" s="297"/>
    </row>
    <row r="9337" spans="1:16" ht="12.75" customHeight="1">
      <c r="A9337" s="213" t="s">
        <v>62</v>
      </c>
      <c r="B9337" s="750">
        <f>Proponente</f>
        <v>0</v>
      </c>
      <c r="C9337" s="750"/>
      <c r="D9337" s="750"/>
      <c r="E9337" s="750"/>
      <c r="F9337" s="750"/>
      <c r="G9337" s="751"/>
    </row>
    <row r="9338" spans="1:16" ht="12.75" customHeight="1">
      <c r="A9338" s="213" t="s">
        <v>63</v>
      </c>
      <c r="B9338" s="470">
        <v>25.4</v>
      </c>
      <c r="C9338" s="750" t="e">
        <f>VLOOKUP(B9338,Presupuesto!$A$4:$B$106,2,FALSE)</f>
        <v>#N/A</v>
      </c>
      <c r="D9338" s="750"/>
      <c r="E9338" s="750"/>
      <c r="F9338" s="750"/>
      <c r="G9338" s="751"/>
    </row>
    <row r="9339" spans="1:16">
      <c r="A9339" s="214"/>
      <c r="B9339" s="438"/>
      <c r="C9339" s="215"/>
      <c r="D9339" s="217"/>
      <c r="E9339" s="217"/>
      <c r="F9339" s="218" t="s">
        <v>88</v>
      </c>
      <c r="G9339" s="750" t="str">
        <f ca="1">LOOKUP('U-P1'!B9338,Presupuesto!$1:$1048576,Presupuesto!$C$1:$C$105)</f>
        <v>ML</v>
      </c>
      <c r="H9339" s="750"/>
      <c r="I9339" s="750"/>
      <c r="J9339" s="750"/>
      <c r="K9339" s="751"/>
    </row>
    <row r="9340" spans="1:16" ht="13.5" thickBot="1">
      <c r="A9340" s="213" t="s">
        <v>64</v>
      </c>
      <c r="B9340" s="438"/>
      <c r="C9340" s="215"/>
      <c r="D9340" s="217"/>
      <c r="E9340" s="217"/>
      <c r="F9340" s="216"/>
      <c r="G9340" s="219"/>
      <c r="I9340" s="324"/>
      <c r="J9340" s="295"/>
      <c r="K9340" s="296"/>
      <c r="L9340" s="296"/>
      <c r="M9340" s="296"/>
      <c r="N9340" s="296"/>
      <c r="O9340" s="296"/>
    </row>
    <row r="9341" spans="1:16" s="220" customFormat="1" ht="13.5" thickTop="1">
      <c r="A9341" s="221" t="s">
        <v>57</v>
      </c>
      <c r="B9341" s="447" t="s">
        <v>65</v>
      </c>
      <c r="C9341" s="222" t="s">
        <v>66</v>
      </c>
      <c r="D9341" s="223" t="s">
        <v>74</v>
      </c>
      <c r="E9341" s="224" t="s">
        <v>100</v>
      </c>
      <c r="F9341" s="224" t="s">
        <v>79</v>
      </c>
      <c r="G9341" s="225" t="s">
        <v>70</v>
      </c>
      <c r="I9341" s="325"/>
      <c r="J9341" s="226"/>
      <c r="O9341" s="296"/>
    </row>
    <row r="9342" spans="1:16">
      <c r="A9342" s="227" t="str">
        <f t="shared" ref="A9342:A9353" si="1695">IF(I9342=0,"-",VLOOKUP(I9342,EQUIPOS,2,FALSE))</f>
        <v>-</v>
      </c>
      <c r="B9342" s="228"/>
      <c r="C9342" s="228"/>
      <c r="D9342" s="194"/>
      <c r="E9342" s="229">
        <f t="shared" ref="E9342:E9353" si="1696">IF(I9342=0,0,VLOOKUP(I9342,EQUIPOS,4,FALSE))</f>
        <v>0</v>
      </c>
      <c r="F9342" s="230">
        <f t="shared" ref="F9342:F9353" si="1697">IF(D9342=0,0,E9342/D9342)</f>
        <v>0</v>
      </c>
      <c r="G9342" s="231"/>
      <c r="I9342" s="283"/>
    </row>
    <row r="9343" spans="1:16">
      <c r="A9343" s="227" t="str">
        <f t="shared" si="1695"/>
        <v>-</v>
      </c>
      <c r="B9343" s="228"/>
      <c r="C9343" s="228"/>
      <c r="D9343" s="194"/>
      <c r="E9343" s="229">
        <f t="shared" si="1696"/>
        <v>0</v>
      </c>
      <c r="F9343" s="230">
        <f t="shared" si="1697"/>
        <v>0</v>
      </c>
      <c r="G9343" s="232"/>
      <c r="I9343" s="283"/>
    </row>
    <row r="9344" spans="1:16">
      <c r="A9344" s="227" t="str">
        <f t="shared" si="1695"/>
        <v>-</v>
      </c>
      <c r="B9344" s="228"/>
      <c r="C9344" s="228"/>
      <c r="D9344" s="194"/>
      <c r="E9344" s="229">
        <f t="shared" si="1696"/>
        <v>0</v>
      </c>
      <c r="F9344" s="230">
        <f t="shared" si="1697"/>
        <v>0</v>
      </c>
      <c r="G9344" s="232"/>
      <c r="I9344" s="283"/>
    </row>
    <row r="9345" spans="1:15">
      <c r="A9345" s="227" t="str">
        <f t="shared" si="1695"/>
        <v>-</v>
      </c>
      <c r="B9345" s="228"/>
      <c r="C9345" s="228"/>
      <c r="D9345" s="194"/>
      <c r="E9345" s="229">
        <f t="shared" si="1696"/>
        <v>0</v>
      </c>
      <c r="F9345" s="230">
        <f t="shared" si="1697"/>
        <v>0</v>
      </c>
      <c r="G9345" s="232"/>
      <c r="I9345" s="283"/>
    </row>
    <row r="9346" spans="1:15">
      <c r="A9346" s="227" t="str">
        <f t="shared" si="1695"/>
        <v>-</v>
      </c>
      <c r="B9346" s="228"/>
      <c r="C9346" s="228"/>
      <c r="D9346" s="194"/>
      <c r="E9346" s="229">
        <f t="shared" si="1696"/>
        <v>0</v>
      </c>
      <c r="F9346" s="230">
        <f t="shared" si="1697"/>
        <v>0</v>
      </c>
      <c r="G9346" s="232"/>
      <c r="I9346" s="283"/>
    </row>
    <row r="9347" spans="1:15">
      <c r="A9347" s="227" t="str">
        <f t="shared" si="1695"/>
        <v>-</v>
      </c>
      <c r="B9347" s="228"/>
      <c r="C9347" s="228"/>
      <c r="D9347" s="194"/>
      <c r="E9347" s="229">
        <f t="shared" si="1696"/>
        <v>0</v>
      </c>
      <c r="F9347" s="230">
        <f t="shared" si="1697"/>
        <v>0</v>
      </c>
      <c r="G9347" s="232"/>
      <c r="I9347" s="283"/>
    </row>
    <row r="9348" spans="1:15">
      <c r="A9348" s="227" t="str">
        <f t="shared" si="1695"/>
        <v>-</v>
      </c>
      <c r="B9348" s="228"/>
      <c r="C9348" s="228"/>
      <c r="D9348" s="194"/>
      <c r="E9348" s="229">
        <f t="shared" si="1696"/>
        <v>0</v>
      </c>
      <c r="F9348" s="230">
        <f t="shared" si="1697"/>
        <v>0</v>
      </c>
      <c r="G9348" s="232"/>
      <c r="I9348" s="283"/>
    </row>
    <row r="9349" spans="1:15">
      <c r="A9349" s="227" t="str">
        <f t="shared" si="1695"/>
        <v>-</v>
      </c>
      <c r="B9349" s="228"/>
      <c r="C9349" s="228"/>
      <c r="D9349" s="194"/>
      <c r="E9349" s="229">
        <f t="shared" si="1696"/>
        <v>0</v>
      </c>
      <c r="F9349" s="230">
        <f t="shared" si="1697"/>
        <v>0</v>
      </c>
      <c r="G9349" s="232"/>
      <c r="I9349" s="283"/>
    </row>
    <row r="9350" spans="1:15">
      <c r="A9350" s="227" t="str">
        <f t="shared" si="1695"/>
        <v>-</v>
      </c>
      <c r="B9350" s="228"/>
      <c r="C9350" s="228"/>
      <c r="D9350" s="194"/>
      <c r="E9350" s="229">
        <f t="shared" si="1696"/>
        <v>0</v>
      </c>
      <c r="F9350" s="230">
        <f t="shared" si="1697"/>
        <v>0</v>
      </c>
      <c r="G9350" s="232"/>
      <c r="I9350" s="283"/>
    </row>
    <row r="9351" spans="1:15">
      <c r="A9351" s="227" t="str">
        <f t="shared" si="1695"/>
        <v>-</v>
      </c>
      <c r="B9351" s="228"/>
      <c r="C9351" s="228"/>
      <c r="D9351" s="194"/>
      <c r="E9351" s="229">
        <f t="shared" si="1696"/>
        <v>0</v>
      </c>
      <c r="F9351" s="230">
        <f t="shared" si="1697"/>
        <v>0</v>
      </c>
      <c r="G9351" s="232"/>
      <c r="I9351" s="283"/>
    </row>
    <row r="9352" spans="1:15">
      <c r="A9352" s="227" t="str">
        <f t="shared" si="1695"/>
        <v>-</v>
      </c>
      <c r="B9352" s="228"/>
      <c r="C9352" s="228"/>
      <c r="D9352" s="194"/>
      <c r="E9352" s="229">
        <f t="shared" si="1696"/>
        <v>0</v>
      </c>
      <c r="F9352" s="230">
        <f t="shared" si="1697"/>
        <v>0</v>
      </c>
      <c r="G9352" s="232"/>
      <c r="I9352" s="283"/>
    </row>
    <row r="9353" spans="1:15">
      <c r="A9353" s="227" t="str">
        <f t="shared" si="1695"/>
        <v>-</v>
      </c>
      <c r="B9353" s="228"/>
      <c r="C9353" s="228"/>
      <c r="D9353" s="194"/>
      <c r="E9353" s="229">
        <f t="shared" si="1696"/>
        <v>0</v>
      </c>
      <c r="F9353" s="230">
        <f t="shared" si="1697"/>
        <v>0</v>
      </c>
      <c r="G9353" s="232"/>
      <c r="I9353" s="283"/>
    </row>
    <row r="9354" spans="1:15" ht="13.5" thickBot="1">
      <c r="A9354" s="234"/>
      <c r="B9354" s="456"/>
      <c r="C9354" s="235"/>
      <c r="D9354" s="237"/>
      <c r="E9354" s="237"/>
      <c r="F9354" s="238" t="s">
        <v>80</v>
      </c>
      <c r="G9354" s="239">
        <f>SUM(F9342:F9353)</f>
        <v>0</v>
      </c>
      <c r="I9354" s="326"/>
    </row>
    <row r="9355" spans="1:15" ht="13.5" thickTop="1">
      <c r="A9355" s="240" t="s">
        <v>67</v>
      </c>
      <c r="B9355" s="446"/>
      <c r="C9355" s="241"/>
      <c r="D9355" s="243"/>
      <c r="E9355" s="243"/>
      <c r="F9355" s="242"/>
      <c r="G9355" s="244"/>
      <c r="I9355" s="326"/>
    </row>
    <row r="9356" spans="1:15" s="220" customFormat="1" ht="26">
      <c r="A9356" s="245" t="s">
        <v>57</v>
      </c>
      <c r="B9356" s="455"/>
      <c r="C9356" s="247" t="s">
        <v>58</v>
      </c>
      <c r="D9356" s="316" t="s">
        <v>68</v>
      </c>
      <c r="E9356" s="248" t="s">
        <v>69</v>
      </c>
      <c r="F9356" s="249" t="s">
        <v>79</v>
      </c>
      <c r="G9356" s="250" t="s">
        <v>70</v>
      </c>
      <c r="I9356" s="325"/>
      <c r="J9356" s="226"/>
      <c r="O9356" s="296"/>
    </row>
    <row r="9357" spans="1:15">
      <c r="A9357" s="748" t="str">
        <f t="shared" ref="A9357:A9368" si="1698">IF(I9357=0,"",VLOOKUP(I9357,MATERIALES,2,FALSE))</f>
        <v/>
      </c>
      <c r="B9357" s="749"/>
      <c r="C9357" s="251" t="str">
        <f t="shared" ref="C9357:C9365" si="1699">IF(I9357=0,"",VLOOKUP(I9357,MATERIALES,3,FALSE))</f>
        <v/>
      </c>
      <c r="D9357" s="194"/>
      <c r="E9357" s="252">
        <f t="shared" ref="E9357:E9368" si="1700">IF(I9357=0,0,VLOOKUP(I9357,MATERIALES,4,FALSE))</f>
        <v>0</v>
      </c>
      <c r="F9357" s="230">
        <f>D9357*E9357</f>
        <v>0</v>
      </c>
      <c r="G9357" s="231"/>
      <c r="I9357" s="283"/>
    </row>
    <row r="9358" spans="1:15">
      <c r="A9358" s="748" t="str">
        <f t="shared" si="1698"/>
        <v/>
      </c>
      <c r="B9358" s="749"/>
      <c r="C9358" s="251" t="str">
        <f t="shared" si="1699"/>
        <v/>
      </c>
      <c r="D9358" s="194"/>
      <c r="E9358" s="252">
        <f t="shared" si="1700"/>
        <v>0</v>
      </c>
      <c r="F9358" s="230">
        <f t="shared" ref="F9358:F9368" si="1701">D9358*E9358</f>
        <v>0</v>
      </c>
      <c r="G9358" s="232"/>
      <c r="I9358" s="283"/>
    </row>
    <row r="9359" spans="1:15">
      <c r="A9359" s="748" t="str">
        <f t="shared" si="1698"/>
        <v/>
      </c>
      <c r="B9359" s="749"/>
      <c r="C9359" s="251" t="str">
        <f t="shared" si="1699"/>
        <v/>
      </c>
      <c r="D9359" s="194"/>
      <c r="E9359" s="252">
        <f t="shared" si="1700"/>
        <v>0</v>
      </c>
      <c r="F9359" s="230">
        <f t="shared" si="1701"/>
        <v>0</v>
      </c>
      <c r="G9359" s="232"/>
      <c r="I9359" s="283"/>
    </row>
    <row r="9360" spans="1:15">
      <c r="A9360" s="748" t="str">
        <f t="shared" si="1698"/>
        <v/>
      </c>
      <c r="B9360" s="749"/>
      <c r="C9360" s="251" t="str">
        <f t="shared" si="1699"/>
        <v/>
      </c>
      <c r="D9360" s="194"/>
      <c r="E9360" s="252">
        <f t="shared" si="1700"/>
        <v>0</v>
      </c>
      <c r="F9360" s="230">
        <f t="shared" si="1701"/>
        <v>0</v>
      </c>
      <c r="G9360" s="232"/>
      <c r="I9360" s="283"/>
    </row>
    <row r="9361" spans="1:9">
      <c r="A9361" s="748" t="str">
        <f t="shared" si="1698"/>
        <v/>
      </c>
      <c r="B9361" s="749"/>
      <c r="C9361" s="251" t="str">
        <f t="shared" si="1699"/>
        <v/>
      </c>
      <c r="D9361" s="194"/>
      <c r="E9361" s="252">
        <f t="shared" si="1700"/>
        <v>0</v>
      </c>
      <c r="F9361" s="230">
        <f t="shared" si="1701"/>
        <v>0</v>
      </c>
      <c r="G9361" s="232"/>
      <c r="I9361" s="283"/>
    </row>
    <row r="9362" spans="1:9">
      <c r="A9362" s="748" t="str">
        <f t="shared" si="1698"/>
        <v/>
      </c>
      <c r="B9362" s="749"/>
      <c r="C9362" s="251" t="str">
        <f t="shared" si="1699"/>
        <v/>
      </c>
      <c r="D9362" s="194"/>
      <c r="E9362" s="252">
        <f t="shared" si="1700"/>
        <v>0</v>
      </c>
      <c r="F9362" s="230">
        <f t="shared" si="1701"/>
        <v>0</v>
      </c>
      <c r="G9362" s="232"/>
      <c r="I9362" s="283"/>
    </row>
    <row r="9363" spans="1:9">
      <c r="A9363" s="748" t="str">
        <f t="shared" si="1698"/>
        <v/>
      </c>
      <c r="B9363" s="749"/>
      <c r="C9363" s="251" t="str">
        <f t="shared" si="1699"/>
        <v/>
      </c>
      <c r="D9363" s="194"/>
      <c r="E9363" s="252">
        <f t="shared" si="1700"/>
        <v>0</v>
      </c>
      <c r="F9363" s="230">
        <f t="shared" si="1701"/>
        <v>0</v>
      </c>
      <c r="G9363" s="232"/>
      <c r="I9363" s="283"/>
    </row>
    <row r="9364" spans="1:9">
      <c r="A9364" s="748" t="str">
        <f t="shared" si="1698"/>
        <v/>
      </c>
      <c r="B9364" s="749"/>
      <c r="C9364" s="251" t="str">
        <f t="shared" si="1699"/>
        <v/>
      </c>
      <c r="D9364" s="194"/>
      <c r="E9364" s="252">
        <f t="shared" si="1700"/>
        <v>0</v>
      </c>
      <c r="F9364" s="230">
        <f t="shared" si="1701"/>
        <v>0</v>
      </c>
      <c r="G9364" s="253"/>
      <c r="I9364" s="283"/>
    </row>
    <row r="9365" spans="1:9">
      <c r="A9365" s="748" t="str">
        <f t="shared" si="1698"/>
        <v/>
      </c>
      <c r="B9365" s="749"/>
      <c r="C9365" s="251" t="str">
        <f t="shared" si="1699"/>
        <v/>
      </c>
      <c r="D9365" s="194"/>
      <c r="E9365" s="252">
        <f t="shared" si="1700"/>
        <v>0</v>
      </c>
      <c r="F9365" s="230">
        <f t="shared" si="1701"/>
        <v>0</v>
      </c>
      <c r="G9365" s="232"/>
      <c r="I9365" s="283"/>
    </row>
    <row r="9366" spans="1:9">
      <c r="A9366" s="748" t="str">
        <f t="shared" si="1698"/>
        <v/>
      </c>
      <c r="B9366" s="749"/>
      <c r="C9366" s="251"/>
      <c r="D9366" s="194"/>
      <c r="E9366" s="252">
        <f t="shared" si="1700"/>
        <v>0</v>
      </c>
      <c r="F9366" s="230">
        <f t="shared" si="1701"/>
        <v>0</v>
      </c>
      <c r="G9366" s="232"/>
      <c r="I9366" s="283"/>
    </row>
    <row r="9367" spans="1:9">
      <c r="A9367" s="748" t="str">
        <f t="shared" si="1698"/>
        <v/>
      </c>
      <c r="B9367" s="749"/>
      <c r="C9367" s="251"/>
      <c r="D9367" s="194"/>
      <c r="E9367" s="252">
        <f t="shared" si="1700"/>
        <v>0</v>
      </c>
      <c r="F9367" s="230">
        <f t="shared" si="1701"/>
        <v>0</v>
      </c>
      <c r="G9367" s="232"/>
      <c r="I9367" s="283"/>
    </row>
    <row r="9368" spans="1:9">
      <c r="A9368" s="748" t="str">
        <f t="shared" si="1698"/>
        <v/>
      </c>
      <c r="B9368" s="749"/>
      <c r="C9368" s="251" t="str">
        <f t="shared" ref="C9368" si="1702">IF(I9368=0,"",VLOOKUP(I9368,MATERIALES,3,FALSE))</f>
        <v/>
      </c>
      <c r="D9368" s="194"/>
      <c r="E9368" s="252">
        <f t="shared" si="1700"/>
        <v>0</v>
      </c>
      <c r="F9368" s="230">
        <f t="shared" si="1701"/>
        <v>0</v>
      </c>
      <c r="G9368" s="233"/>
      <c r="I9368" s="283"/>
    </row>
    <row r="9369" spans="1:9" ht="26.25" customHeight="1" thickBot="1">
      <c r="A9369" s="214"/>
      <c r="B9369" s="438"/>
      <c r="C9369" s="215"/>
      <c r="D9369" s="217"/>
      <c r="E9369" s="254"/>
      <c r="F9369" s="255" t="s">
        <v>81</v>
      </c>
      <c r="G9369" s="253">
        <f>SUM(F9357:F9368)</f>
        <v>0</v>
      </c>
      <c r="I9369" s="326"/>
    </row>
    <row r="9370" spans="1:9" ht="14" thickTop="1" thickBot="1">
      <c r="A9370" s="256" t="s">
        <v>72</v>
      </c>
      <c r="B9370" s="445"/>
      <c r="C9370" s="257"/>
      <c r="D9370" s="259"/>
      <c r="E9370" s="259"/>
      <c r="F9370" s="258"/>
      <c r="G9370" s="260"/>
      <c r="I9370" s="326"/>
    </row>
    <row r="9371" spans="1:9" ht="13.5" thickTop="1">
      <c r="A9371" s="245" t="s">
        <v>57</v>
      </c>
      <c r="B9371" s="455"/>
      <c r="C9371" s="248" t="s">
        <v>71</v>
      </c>
      <c r="D9371" s="316" t="s">
        <v>75</v>
      </c>
      <c r="E9371" s="248" t="s">
        <v>98</v>
      </c>
      <c r="F9371" s="249" t="s">
        <v>79</v>
      </c>
      <c r="G9371" s="250" t="s">
        <v>70</v>
      </c>
      <c r="I9371" s="326"/>
    </row>
    <row r="9372" spans="1:9">
      <c r="A9372" s="748" t="str">
        <f>IF(I9372=0,"",VLOOKUP(I9372,EQUIPOS,2,FALSE))</f>
        <v/>
      </c>
      <c r="B9372" s="749"/>
      <c r="C9372" s="195"/>
      <c r="D9372" s="194"/>
      <c r="E9372" s="252">
        <f>IF(I9372=0,0,VLOOKUP(I9372,EQUIPOS,4,FALSE))</f>
        <v>0</v>
      </c>
      <c r="F9372" s="230">
        <f>C9372*D9372*E9372</f>
        <v>0</v>
      </c>
      <c r="G9372" s="231"/>
      <c r="I9372" s="283"/>
    </row>
    <row r="9373" spans="1:9">
      <c r="A9373" s="748" t="str">
        <f>IF(I9373=0,"",VLOOKUP(I9373,EQUIPOS,2,FALSE))</f>
        <v/>
      </c>
      <c r="B9373" s="749"/>
      <c r="C9373" s="195"/>
      <c r="D9373" s="194"/>
      <c r="E9373" s="252">
        <f>IF(I9373=0,0,VLOOKUP(I9373,EQUIPOS,4,FALSE))</f>
        <v>0</v>
      </c>
      <c r="F9373" s="230">
        <f t="shared" ref="F9373:F9376" si="1703">C9373*D9373*E9373</f>
        <v>0</v>
      </c>
      <c r="G9373" s="232"/>
      <c r="I9373" s="283"/>
    </row>
    <row r="9374" spans="1:9">
      <c r="A9374" s="748" t="str">
        <f>IF(I9374=0,"",VLOOKUP(I9374,EQUIPOS,2,FALSE))</f>
        <v/>
      </c>
      <c r="B9374" s="749"/>
      <c r="C9374" s="195"/>
      <c r="D9374" s="194"/>
      <c r="E9374" s="252">
        <f>IF(I9374=0,0,VLOOKUP(I9374,EQUIPOS,4,FALSE))</f>
        <v>0</v>
      </c>
      <c r="F9374" s="230">
        <f t="shared" si="1703"/>
        <v>0</v>
      </c>
      <c r="G9374" s="232"/>
      <c r="I9374" s="283"/>
    </row>
    <row r="9375" spans="1:9">
      <c r="A9375" s="748" t="str">
        <f>IF(I9375=0,"",VLOOKUP(I9375,EQUIPOS,2,FALSE))</f>
        <v/>
      </c>
      <c r="B9375" s="749"/>
      <c r="C9375" s="195"/>
      <c r="D9375" s="194"/>
      <c r="E9375" s="252">
        <f>IF(I9375=0,0,VLOOKUP(I9375,EQUIPOS,4,FALSE))</f>
        <v>0</v>
      </c>
      <c r="F9375" s="230">
        <f t="shared" si="1703"/>
        <v>0</v>
      </c>
      <c r="G9375" s="232"/>
      <c r="I9375" s="283"/>
    </row>
    <row r="9376" spans="1:9">
      <c r="A9376" s="748" t="str">
        <f>IF(I9376=0,"",VLOOKUP(I9376,EQUIPOS,2,FALSE))</f>
        <v/>
      </c>
      <c r="B9376" s="749"/>
      <c r="C9376" s="195"/>
      <c r="D9376" s="194"/>
      <c r="E9376" s="252">
        <f>IF(I9376=0,0,VLOOKUP(I9376,EQUIPOS,4,FALSE))</f>
        <v>0</v>
      </c>
      <c r="F9376" s="230">
        <f t="shared" si="1703"/>
        <v>0</v>
      </c>
      <c r="G9376" s="233"/>
      <c r="I9376" s="283"/>
    </row>
    <row r="9377" spans="1:9" ht="30.75" customHeight="1" thickBot="1">
      <c r="A9377" s="234"/>
      <c r="B9377" s="456"/>
      <c r="C9377" s="235"/>
      <c r="D9377" s="237"/>
      <c r="E9377" s="261"/>
      <c r="F9377" s="238" t="s">
        <v>82</v>
      </c>
      <c r="G9377" s="262">
        <f>SUM(F9372:F9376)</f>
        <v>0</v>
      </c>
      <c r="I9377" s="326"/>
    </row>
    <row r="9378" spans="1:9" ht="13.5" thickTop="1">
      <c r="A9378" s="240" t="s">
        <v>73</v>
      </c>
      <c r="B9378" s="446"/>
      <c r="C9378" s="241"/>
      <c r="D9378" s="243"/>
      <c r="E9378" s="243"/>
      <c r="F9378" s="242"/>
      <c r="G9378" s="244"/>
      <c r="I9378" s="326"/>
    </row>
    <row r="9379" spans="1:9" ht="26">
      <c r="A9379" s="245" t="s">
        <v>57</v>
      </c>
      <c r="B9379" s="454" t="s">
        <v>58</v>
      </c>
      <c r="C9379" s="247" t="s">
        <v>68</v>
      </c>
      <c r="D9379" s="316" t="s">
        <v>74</v>
      </c>
      <c r="E9379" s="248" t="s">
        <v>69</v>
      </c>
      <c r="F9379" s="249" t="s">
        <v>79</v>
      </c>
      <c r="G9379" s="250" t="s">
        <v>70</v>
      </c>
      <c r="H9379" s="220"/>
      <c r="I9379" s="325"/>
    </row>
    <row r="9380" spans="1:9">
      <c r="A9380" s="263" t="str">
        <f t="shared" ref="A9380:A9391" si="1704">IF(I9380=0,"",VLOOKUP(I9380,MANOOBRA,2,FALSE))</f>
        <v/>
      </c>
      <c r="B9380" s="444" t="str">
        <f t="shared" ref="B9380:B9391" si="1705">IF(I9380=0,"",VLOOKUP(I9380,MANOOBRA,3,FALSE))</f>
        <v/>
      </c>
      <c r="C9380" s="195"/>
      <c r="D9380" s="195"/>
      <c r="E9380" s="252">
        <f t="shared" ref="E9380:E9391" si="1706">IF(I9380=0,0,VLOOKUP(I9380,MANOOBRA,4,FALSE))</f>
        <v>0</v>
      </c>
      <c r="F9380" s="230">
        <f>IF(D9380=0,0,C9380*E9380/D9380)</f>
        <v>0</v>
      </c>
      <c r="G9380" s="231"/>
      <c r="I9380" s="283"/>
    </row>
    <row r="9381" spans="1:9">
      <c r="A9381" s="263" t="str">
        <f t="shared" si="1704"/>
        <v/>
      </c>
      <c r="B9381" s="444" t="str">
        <f t="shared" si="1705"/>
        <v/>
      </c>
      <c r="C9381" s="195"/>
      <c r="D9381" s="195"/>
      <c r="E9381" s="252">
        <f t="shared" si="1706"/>
        <v>0</v>
      </c>
      <c r="F9381" s="230">
        <f t="shared" ref="F9381:F9391" si="1707">IF(D9381=0,0,C9381*E9381/D9381)</f>
        <v>0</v>
      </c>
      <c r="G9381" s="232"/>
      <c r="I9381" s="283"/>
    </row>
    <row r="9382" spans="1:9">
      <c r="A9382" s="263" t="str">
        <f t="shared" si="1704"/>
        <v/>
      </c>
      <c r="B9382" s="444" t="str">
        <f t="shared" si="1705"/>
        <v/>
      </c>
      <c r="C9382" s="195"/>
      <c r="D9382" s="309"/>
      <c r="E9382" s="252">
        <f t="shared" si="1706"/>
        <v>0</v>
      </c>
      <c r="F9382" s="230">
        <f t="shared" si="1707"/>
        <v>0</v>
      </c>
      <c r="G9382" s="232"/>
      <c r="I9382" s="283"/>
    </row>
    <row r="9383" spans="1:9">
      <c r="A9383" s="263" t="str">
        <f t="shared" si="1704"/>
        <v/>
      </c>
      <c r="B9383" s="444" t="str">
        <f t="shared" si="1705"/>
        <v/>
      </c>
      <c r="C9383" s="195"/>
      <c r="D9383" s="195"/>
      <c r="E9383" s="252">
        <f t="shared" si="1706"/>
        <v>0</v>
      </c>
      <c r="F9383" s="230">
        <f t="shared" si="1707"/>
        <v>0</v>
      </c>
      <c r="G9383" s="232"/>
      <c r="I9383" s="283"/>
    </row>
    <row r="9384" spans="1:9">
      <c r="A9384" s="263" t="str">
        <f t="shared" si="1704"/>
        <v/>
      </c>
      <c r="B9384" s="444" t="str">
        <f t="shared" si="1705"/>
        <v/>
      </c>
      <c r="C9384" s="195"/>
      <c r="D9384" s="195"/>
      <c r="E9384" s="252">
        <f t="shared" si="1706"/>
        <v>0</v>
      </c>
      <c r="F9384" s="230">
        <f t="shared" si="1707"/>
        <v>0</v>
      </c>
      <c r="G9384" s="232"/>
      <c r="I9384" s="283"/>
    </row>
    <row r="9385" spans="1:9">
      <c r="A9385" s="263" t="str">
        <f t="shared" si="1704"/>
        <v/>
      </c>
      <c r="B9385" s="444" t="str">
        <f t="shared" si="1705"/>
        <v/>
      </c>
      <c r="C9385" s="195"/>
      <c r="D9385" s="195"/>
      <c r="E9385" s="252">
        <f t="shared" si="1706"/>
        <v>0</v>
      </c>
      <c r="F9385" s="230">
        <f t="shared" si="1707"/>
        <v>0</v>
      </c>
      <c r="G9385" s="232"/>
      <c r="I9385" s="283"/>
    </row>
    <row r="9386" spans="1:9">
      <c r="A9386" s="263" t="str">
        <f t="shared" si="1704"/>
        <v/>
      </c>
      <c r="B9386" s="444" t="str">
        <f t="shared" si="1705"/>
        <v/>
      </c>
      <c r="C9386" s="195"/>
      <c r="D9386" s="195"/>
      <c r="E9386" s="252">
        <f t="shared" si="1706"/>
        <v>0</v>
      </c>
      <c r="F9386" s="230">
        <f t="shared" si="1707"/>
        <v>0</v>
      </c>
      <c r="G9386" s="232"/>
      <c r="I9386" s="283"/>
    </row>
    <row r="9387" spans="1:9">
      <c r="A9387" s="263" t="str">
        <f t="shared" si="1704"/>
        <v/>
      </c>
      <c r="B9387" s="444" t="str">
        <f t="shared" si="1705"/>
        <v/>
      </c>
      <c r="C9387" s="195"/>
      <c r="D9387" s="195"/>
      <c r="E9387" s="252">
        <f t="shared" si="1706"/>
        <v>0</v>
      </c>
      <c r="F9387" s="230">
        <f t="shared" si="1707"/>
        <v>0</v>
      </c>
      <c r="G9387" s="232"/>
      <c r="I9387" s="283"/>
    </row>
    <row r="9388" spans="1:9">
      <c r="A9388" s="263" t="str">
        <f t="shared" si="1704"/>
        <v/>
      </c>
      <c r="B9388" s="444" t="str">
        <f t="shared" si="1705"/>
        <v/>
      </c>
      <c r="C9388" s="195"/>
      <c r="D9388" s="195"/>
      <c r="E9388" s="252">
        <f t="shared" si="1706"/>
        <v>0</v>
      </c>
      <c r="F9388" s="230">
        <f t="shared" si="1707"/>
        <v>0</v>
      </c>
      <c r="G9388" s="232"/>
      <c r="I9388" s="283"/>
    </row>
    <row r="9389" spans="1:9">
      <c r="A9389" s="263" t="str">
        <f t="shared" si="1704"/>
        <v/>
      </c>
      <c r="B9389" s="444" t="str">
        <f t="shared" si="1705"/>
        <v/>
      </c>
      <c r="C9389" s="195"/>
      <c r="D9389" s="195"/>
      <c r="E9389" s="252">
        <f t="shared" si="1706"/>
        <v>0</v>
      </c>
      <c r="F9389" s="230">
        <f t="shared" si="1707"/>
        <v>0</v>
      </c>
      <c r="G9389" s="232"/>
      <c r="I9389" s="283"/>
    </row>
    <row r="9390" spans="1:9">
      <c r="A9390" s="263" t="str">
        <f t="shared" si="1704"/>
        <v/>
      </c>
      <c r="B9390" s="444" t="str">
        <f t="shared" si="1705"/>
        <v/>
      </c>
      <c r="C9390" s="195"/>
      <c r="D9390" s="195"/>
      <c r="E9390" s="252">
        <f t="shared" si="1706"/>
        <v>0</v>
      </c>
      <c r="F9390" s="230">
        <f t="shared" si="1707"/>
        <v>0</v>
      </c>
      <c r="G9390" s="232"/>
      <c r="I9390" s="283"/>
    </row>
    <row r="9391" spans="1:9">
      <c r="A9391" s="263" t="str">
        <f t="shared" si="1704"/>
        <v/>
      </c>
      <c r="B9391" s="444" t="str">
        <f t="shared" si="1705"/>
        <v/>
      </c>
      <c r="C9391" s="195"/>
      <c r="D9391" s="195"/>
      <c r="E9391" s="252">
        <f t="shared" si="1706"/>
        <v>0</v>
      </c>
      <c r="F9391" s="230">
        <f t="shared" si="1707"/>
        <v>0</v>
      </c>
      <c r="G9391" s="233"/>
      <c r="I9391" s="283"/>
    </row>
    <row r="9392" spans="1:9" ht="31.5" customHeight="1" thickBot="1">
      <c r="A9392" s="234"/>
      <c r="B9392" s="456"/>
      <c r="C9392" s="235"/>
      <c r="D9392" s="237"/>
      <c r="E9392" s="237"/>
      <c r="F9392" s="238" t="s">
        <v>83</v>
      </c>
      <c r="G9392" s="262">
        <f>SUM(F9380:F9391)</f>
        <v>0</v>
      </c>
      <c r="I9392" s="326"/>
    </row>
    <row r="9393" spans="1:16" ht="13.5" thickTop="1">
      <c r="A9393" s="186" t="s">
        <v>76</v>
      </c>
      <c r="B9393" s="446"/>
      <c r="C9393" s="241"/>
      <c r="D9393" s="243"/>
      <c r="E9393" s="243"/>
      <c r="F9393" s="242"/>
      <c r="G9393" s="244"/>
      <c r="I9393" s="326"/>
    </row>
    <row r="9394" spans="1:16">
      <c r="A9394" s="245" t="s">
        <v>57</v>
      </c>
      <c r="B9394" s="455"/>
      <c r="C9394" s="246"/>
      <c r="D9394" s="317"/>
      <c r="E9394" s="248" t="s">
        <v>77</v>
      </c>
      <c r="F9394" s="249" t="s">
        <v>78</v>
      </c>
      <c r="G9394" s="264" t="s">
        <v>77</v>
      </c>
      <c r="H9394" s="220"/>
      <c r="I9394" s="325"/>
    </row>
    <row r="9395" spans="1:16">
      <c r="A9395" s="185" t="s">
        <v>87</v>
      </c>
      <c r="B9395" s="453"/>
      <c r="C9395" s="265"/>
      <c r="D9395" s="318"/>
      <c r="E9395" s="229">
        <f>ROUND(SUM(G9354,G9369,G9377,G9392),0)</f>
        <v>0</v>
      </c>
      <c r="F9395" s="266">
        <f>A</f>
        <v>0</v>
      </c>
      <c r="G9395" s="267">
        <f>E9395*F9395</f>
        <v>0</v>
      </c>
      <c r="I9395" s="326"/>
    </row>
    <row r="9396" spans="1:16">
      <c r="A9396" s="185" t="s">
        <v>85</v>
      </c>
      <c r="B9396" s="453"/>
      <c r="C9396" s="265"/>
      <c r="D9396" s="318"/>
      <c r="E9396" s="229">
        <f>SUM(G9354,G9369,G9377,G9392)</f>
        <v>0</v>
      </c>
      <c r="F9396" s="266">
        <f>I</f>
        <v>0</v>
      </c>
      <c r="G9396" s="267">
        <f>E9396*F9396</f>
        <v>0</v>
      </c>
      <c r="I9396" s="326"/>
    </row>
    <row r="9397" spans="1:16">
      <c r="A9397" s="185" t="s">
        <v>86</v>
      </c>
      <c r="B9397" s="453"/>
      <c r="C9397" s="265"/>
      <c r="D9397" s="318"/>
      <c r="E9397" s="229">
        <f>SUM(G9354,G9369,G9377,G9392)</f>
        <v>0</v>
      </c>
      <c r="F9397" s="266">
        <f>U</f>
        <v>0</v>
      </c>
      <c r="G9397" s="267">
        <f>E9397*F9397</f>
        <v>0</v>
      </c>
      <c r="I9397" s="326"/>
    </row>
    <row r="9398" spans="1:16" ht="33" customHeight="1" thickBot="1">
      <c r="A9398" s="234"/>
      <c r="B9398" s="456"/>
      <c r="C9398" s="235"/>
      <c r="D9398" s="237"/>
      <c r="E9398" s="237"/>
      <c r="F9398" s="268" t="s">
        <v>84</v>
      </c>
      <c r="G9398" s="262">
        <f>SUM(G9395:G9397)</f>
        <v>0</v>
      </c>
      <c r="I9398" s="326"/>
      <c r="J9398" s="295"/>
      <c r="K9398" s="296"/>
      <c r="L9398" s="296"/>
      <c r="M9398" s="296"/>
      <c r="N9398" s="296"/>
      <c r="O9398" s="296"/>
    </row>
    <row r="9399" spans="1:16" s="211" customFormat="1" ht="14" thickTop="1" thickBot="1">
      <c r="A9399" s="269"/>
      <c r="B9399" s="443"/>
      <c r="C9399" s="270"/>
      <c r="D9399" s="319"/>
      <c r="E9399" s="271" t="s">
        <v>89</v>
      </c>
      <c r="F9399" s="272"/>
      <c r="G9399" s="273">
        <f>ROUND(SUM(G9354,G9369,G9377,G9392,G9398),0)</f>
        <v>0</v>
      </c>
      <c r="I9399" s="327"/>
      <c r="J9399" s="212">
        <f>B9338</f>
        <v>25.4</v>
      </c>
      <c r="K9399" s="274">
        <f>E9395</f>
        <v>0</v>
      </c>
      <c r="L9399" s="294">
        <f>G9395</f>
        <v>0</v>
      </c>
      <c r="M9399" s="294">
        <f>G9396</f>
        <v>0</v>
      </c>
      <c r="N9399" s="294">
        <f>G9397</f>
        <v>0</v>
      </c>
      <c r="O9399" s="299">
        <f>SUM(K9399:N9399)</f>
        <v>0</v>
      </c>
      <c r="P9399" s="294"/>
    </row>
    <row r="9400" spans="1:16" ht="13.5" thickTop="1">
      <c r="A9400" s="275" t="s">
        <v>97</v>
      </c>
      <c r="B9400" s="438"/>
      <c r="C9400" s="215"/>
      <c r="D9400" s="217"/>
      <c r="E9400" s="217"/>
      <c r="F9400" s="216"/>
      <c r="G9400" s="219"/>
      <c r="I9400" s="326"/>
      <c r="P9400" s="294"/>
    </row>
    <row r="9401" spans="1:16">
      <c r="A9401" s="275"/>
      <c r="B9401" s="452"/>
      <c r="C9401" s="276"/>
      <c r="D9401" s="320"/>
      <c r="E9401" s="217"/>
      <c r="F9401" s="216"/>
      <c r="G9401" s="277">
        <f ca="1">TODAY()</f>
        <v>44839</v>
      </c>
      <c r="I9401" s="326"/>
      <c r="P9401" s="294"/>
    </row>
    <row r="9402" spans="1:16" ht="13.5" thickBot="1">
      <c r="A9402" s="234"/>
      <c r="B9402" s="456"/>
      <c r="C9402" s="235"/>
      <c r="D9402" s="237"/>
      <c r="E9402" s="237"/>
      <c r="F9402" s="236"/>
      <c r="G9402" s="278"/>
      <c r="I9402" s="326"/>
      <c r="P9402" s="294"/>
    </row>
    <row r="9403" spans="1:16" s="199" customFormat="1" ht="13.5" thickTop="1">
      <c r="A9403" s="196" t="s">
        <v>109</v>
      </c>
      <c r="B9403" s="458"/>
      <c r="C9403" s="196"/>
      <c r="D9403" s="198"/>
      <c r="E9403" s="198"/>
      <c r="F9403" s="197"/>
      <c r="G9403" s="197"/>
      <c r="I9403" s="321"/>
      <c r="J9403" s="200"/>
      <c r="O9403" s="297"/>
    </row>
    <row r="9404" spans="1:16" s="199" customFormat="1">
      <c r="A9404" s="196" t="str">
        <f>CONCATENATE('Prestaciones y AIU'!A8713," ANALISIS DE PRECIOS UNITARIOS")</f>
        <v xml:space="preserve"> ANALISIS DE PRECIOS UNITARIOS</v>
      </c>
      <c r="B9404" s="458"/>
      <c r="C9404" s="196"/>
      <c r="D9404" s="198"/>
      <c r="E9404" s="198"/>
      <c r="F9404" s="197"/>
      <c r="G9404" s="197"/>
      <c r="I9404" s="321"/>
      <c r="J9404" s="200"/>
      <c r="O9404" s="297"/>
    </row>
    <row r="9405" spans="1:16" s="199" customFormat="1">
      <c r="A9405" s="196" t="str">
        <f>Objeto_LIC</f>
        <v>OPTIMIZACION DEL SISTEMA DE ABASTECIMIENTO (ADUCCION, PRETRATAMIENTO Y CONDUCCION) DEL MUNICPIO DE TAME, DEPARTAMENTO DE ARAUCA</v>
      </c>
      <c r="B9405" s="458"/>
      <c r="C9405" s="196"/>
      <c r="D9405" s="198"/>
      <c r="E9405" s="198"/>
      <c r="F9405" s="197"/>
      <c r="G9405" s="197"/>
      <c r="I9405" s="321"/>
      <c r="J9405" s="200"/>
      <c r="O9405" s="297"/>
    </row>
    <row r="9406" spans="1:16" s="199" customFormat="1">
      <c r="A9406" s="196"/>
      <c r="B9406" s="458"/>
      <c r="C9406" s="196"/>
      <c r="D9406" s="198"/>
      <c r="E9406" s="198"/>
      <c r="F9406" s="197"/>
      <c r="G9406" s="197"/>
      <c r="I9406" s="321"/>
      <c r="J9406" s="200"/>
      <c r="O9406" s="297"/>
    </row>
    <row r="9407" spans="1:16" ht="13.5" thickBot="1">
      <c r="A9407" s="201"/>
      <c r="B9407" s="448"/>
      <c r="C9407" s="201"/>
      <c r="D9407" s="203"/>
      <c r="E9407" s="203"/>
      <c r="F9407" s="202"/>
      <c r="G9407" s="202"/>
    </row>
    <row r="9408" spans="1:16" s="211" customFormat="1" ht="13.5" thickTop="1">
      <c r="A9408" s="206"/>
      <c r="B9408" s="457"/>
      <c r="C9408" s="207"/>
      <c r="D9408" s="209"/>
      <c r="E9408" s="209"/>
      <c r="F9408" s="208"/>
      <c r="G9408" s="210" t="s">
        <v>110</v>
      </c>
      <c r="I9408" s="323"/>
      <c r="J9408" s="212"/>
      <c r="O9408" s="297"/>
    </row>
    <row r="9409" spans="1:15" ht="12.75" customHeight="1">
      <c r="A9409" s="213" t="s">
        <v>62</v>
      </c>
      <c r="B9409" s="750">
        <f>Proponente</f>
        <v>0</v>
      </c>
      <c r="C9409" s="750"/>
      <c r="D9409" s="750"/>
      <c r="E9409" s="750"/>
      <c r="F9409" s="750"/>
      <c r="G9409" s="751"/>
    </row>
    <row r="9410" spans="1:15" ht="12.75" customHeight="1">
      <c r="A9410" s="213" t="s">
        <v>63</v>
      </c>
      <c r="B9410" s="470">
        <v>25.5</v>
      </c>
      <c r="C9410" s="750" t="e">
        <f>VLOOKUP(B9410,Presupuesto!$A$4:$B$106,2,FALSE)</f>
        <v>#N/A</v>
      </c>
      <c r="D9410" s="750"/>
      <c r="E9410" s="750"/>
      <c r="F9410" s="750"/>
      <c r="G9410" s="751"/>
    </row>
    <row r="9411" spans="1:15">
      <c r="A9411" s="214"/>
      <c r="B9411" s="438"/>
      <c r="C9411" s="215"/>
      <c r="D9411" s="217"/>
      <c r="E9411" s="217"/>
      <c r="F9411" s="218" t="s">
        <v>88</v>
      </c>
      <c r="G9411" s="750" t="str">
        <f ca="1">LOOKUP('U-P1'!B9410,Presupuesto!$1:$1048576,Presupuesto!$C$1:$C$105)</f>
        <v>ML</v>
      </c>
      <c r="H9411" s="750"/>
      <c r="I9411" s="750"/>
      <c r="J9411" s="750"/>
      <c r="K9411" s="751"/>
    </row>
    <row r="9412" spans="1:15" ht="13.5" thickBot="1">
      <c r="A9412" s="213" t="s">
        <v>64</v>
      </c>
      <c r="B9412" s="438"/>
      <c r="C9412" s="215"/>
      <c r="D9412" s="217"/>
      <c r="E9412" s="217"/>
      <c r="F9412" s="216"/>
      <c r="G9412" s="219"/>
      <c r="I9412" s="324"/>
      <c r="J9412" s="295"/>
      <c r="K9412" s="296"/>
      <c r="L9412" s="296"/>
      <c r="M9412" s="296"/>
      <c r="N9412" s="296"/>
      <c r="O9412" s="296"/>
    </row>
    <row r="9413" spans="1:15" s="220" customFormat="1" ht="13.5" thickTop="1">
      <c r="A9413" s="221" t="s">
        <v>57</v>
      </c>
      <c r="B9413" s="447" t="s">
        <v>65</v>
      </c>
      <c r="C9413" s="222" t="s">
        <v>66</v>
      </c>
      <c r="D9413" s="223" t="s">
        <v>74</v>
      </c>
      <c r="E9413" s="224" t="s">
        <v>100</v>
      </c>
      <c r="F9413" s="224" t="s">
        <v>79</v>
      </c>
      <c r="G9413" s="225" t="s">
        <v>70</v>
      </c>
      <c r="I9413" s="325"/>
      <c r="J9413" s="226"/>
      <c r="O9413" s="296"/>
    </row>
    <row r="9414" spans="1:15">
      <c r="A9414" s="227" t="str">
        <f t="shared" ref="A9414:A9425" si="1708">IF(I9414=0,"-",VLOOKUP(I9414,EQUIPOS,2,FALSE))</f>
        <v>-</v>
      </c>
      <c r="B9414" s="228"/>
      <c r="C9414" s="228"/>
      <c r="D9414" s="468"/>
      <c r="E9414" s="229">
        <f t="shared" ref="E9414:E9425" si="1709">IF(I9414=0,0,VLOOKUP(I9414,EQUIPOS,4,FALSE))</f>
        <v>0</v>
      </c>
      <c r="F9414" s="230">
        <f t="shared" ref="F9414:F9425" si="1710">IF(D9414=0,0,E9414/D9414)</f>
        <v>0</v>
      </c>
      <c r="G9414" s="231"/>
      <c r="I9414" s="283"/>
    </row>
    <row r="9415" spans="1:15">
      <c r="A9415" s="227" t="str">
        <f t="shared" si="1708"/>
        <v>-</v>
      </c>
      <c r="B9415" s="228"/>
      <c r="C9415" s="228"/>
      <c r="D9415" s="468"/>
      <c r="E9415" s="229">
        <f t="shared" si="1709"/>
        <v>0</v>
      </c>
      <c r="F9415" s="230">
        <f t="shared" si="1710"/>
        <v>0</v>
      </c>
      <c r="G9415" s="232"/>
      <c r="I9415" s="283"/>
    </row>
    <row r="9416" spans="1:15">
      <c r="A9416" s="227" t="str">
        <f t="shared" si="1708"/>
        <v>-</v>
      </c>
      <c r="B9416" s="228"/>
      <c r="C9416" s="228"/>
      <c r="D9416" s="468"/>
      <c r="E9416" s="229">
        <f t="shared" si="1709"/>
        <v>0</v>
      </c>
      <c r="F9416" s="230">
        <f t="shared" si="1710"/>
        <v>0</v>
      </c>
      <c r="G9416" s="232"/>
      <c r="I9416" s="283"/>
    </row>
    <row r="9417" spans="1:15">
      <c r="A9417" s="227" t="str">
        <f t="shared" si="1708"/>
        <v>-</v>
      </c>
      <c r="B9417" s="228"/>
      <c r="C9417" s="228"/>
      <c r="D9417" s="194"/>
      <c r="E9417" s="229">
        <f t="shared" si="1709"/>
        <v>0</v>
      </c>
      <c r="F9417" s="230">
        <f t="shared" si="1710"/>
        <v>0</v>
      </c>
      <c r="G9417" s="232"/>
      <c r="I9417" s="283"/>
    </row>
    <row r="9418" spans="1:15">
      <c r="A9418" s="227" t="str">
        <f t="shared" si="1708"/>
        <v>-</v>
      </c>
      <c r="B9418" s="228"/>
      <c r="C9418" s="228"/>
      <c r="D9418" s="194"/>
      <c r="E9418" s="229">
        <f t="shared" si="1709"/>
        <v>0</v>
      </c>
      <c r="F9418" s="230">
        <f t="shared" si="1710"/>
        <v>0</v>
      </c>
      <c r="G9418" s="232"/>
      <c r="I9418" s="283"/>
    </row>
    <row r="9419" spans="1:15">
      <c r="A9419" s="227" t="str">
        <f t="shared" si="1708"/>
        <v>-</v>
      </c>
      <c r="B9419" s="228"/>
      <c r="C9419" s="228"/>
      <c r="D9419" s="194"/>
      <c r="E9419" s="229">
        <f t="shared" si="1709"/>
        <v>0</v>
      </c>
      <c r="F9419" s="230">
        <f t="shared" si="1710"/>
        <v>0</v>
      </c>
      <c r="G9419" s="232"/>
      <c r="I9419" s="283"/>
    </row>
    <row r="9420" spans="1:15">
      <c r="A9420" s="227" t="str">
        <f t="shared" si="1708"/>
        <v>-</v>
      </c>
      <c r="B9420" s="228"/>
      <c r="C9420" s="228"/>
      <c r="D9420" s="194"/>
      <c r="E9420" s="229">
        <f t="shared" si="1709"/>
        <v>0</v>
      </c>
      <c r="F9420" s="230">
        <f t="shared" si="1710"/>
        <v>0</v>
      </c>
      <c r="G9420" s="232"/>
      <c r="I9420" s="283"/>
    </row>
    <row r="9421" spans="1:15">
      <c r="A9421" s="227" t="str">
        <f t="shared" si="1708"/>
        <v>-</v>
      </c>
      <c r="B9421" s="228"/>
      <c r="C9421" s="228"/>
      <c r="D9421" s="194"/>
      <c r="E9421" s="229">
        <f t="shared" si="1709"/>
        <v>0</v>
      </c>
      <c r="F9421" s="230">
        <f t="shared" si="1710"/>
        <v>0</v>
      </c>
      <c r="G9421" s="232"/>
      <c r="I9421" s="283"/>
    </row>
    <row r="9422" spans="1:15">
      <c r="A9422" s="227" t="str">
        <f t="shared" si="1708"/>
        <v>-</v>
      </c>
      <c r="B9422" s="228"/>
      <c r="C9422" s="228"/>
      <c r="D9422" s="194"/>
      <c r="E9422" s="229">
        <f t="shared" si="1709"/>
        <v>0</v>
      </c>
      <c r="F9422" s="230">
        <f t="shared" si="1710"/>
        <v>0</v>
      </c>
      <c r="G9422" s="232"/>
      <c r="I9422" s="283"/>
    </row>
    <row r="9423" spans="1:15">
      <c r="A9423" s="227" t="str">
        <f t="shared" si="1708"/>
        <v>-</v>
      </c>
      <c r="B9423" s="228"/>
      <c r="C9423" s="228"/>
      <c r="D9423" s="194"/>
      <c r="E9423" s="229">
        <f t="shared" si="1709"/>
        <v>0</v>
      </c>
      <c r="F9423" s="230">
        <f t="shared" si="1710"/>
        <v>0</v>
      </c>
      <c r="G9423" s="232"/>
      <c r="I9423" s="283"/>
    </row>
    <row r="9424" spans="1:15">
      <c r="A9424" s="227" t="str">
        <f t="shared" si="1708"/>
        <v>-</v>
      </c>
      <c r="B9424" s="228"/>
      <c r="C9424" s="228"/>
      <c r="D9424" s="194"/>
      <c r="E9424" s="229">
        <f t="shared" si="1709"/>
        <v>0</v>
      </c>
      <c r="F9424" s="230">
        <f t="shared" si="1710"/>
        <v>0</v>
      </c>
      <c r="G9424" s="232"/>
      <c r="I9424" s="283"/>
    </row>
    <row r="9425" spans="1:15">
      <c r="A9425" s="227" t="str">
        <f t="shared" si="1708"/>
        <v>-</v>
      </c>
      <c r="B9425" s="228"/>
      <c r="C9425" s="228"/>
      <c r="D9425" s="194"/>
      <c r="E9425" s="229">
        <f t="shared" si="1709"/>
        <v>0</v>
      </c>
      <c r="F9425" s="230">
        <f t="shared" si="1710"/>
        <v>0</v>
      </c>
      <c r="G9425" s="232"/>
      <c r="I9425" s="283"/>
    </row>
    <row r="9426" spans="1:15" ht="13.5" thickBot="1">
      <c r="A9426" s="234"/>
      <c r="B9426" s="456"/>
      <c r="C9426" s="235"/>
      <c r="D9426" s="237"/>
      <c r="E9426" s="237"/>
      <c r="F9426" s="238" t="s">
        <v>80</v>
      </c>
      <c r="G9426" s="239">
        <f>SUM(F9414:F9425)</f>
        <v>0</v>
      </c>
      <c r="I9426" s="326"/>
    </row>
    <row r="9427" spans="1:15" ht="13.5" thickTop="1">
      <c r="A9427" s="240" t="s">
        <v>67</v>
      </c>
      <c r="B9427" s="446"/>
      <c r="C9427" s="241"/>
      <c r="D9427" s="243"/>
      <c r="E9427" s="243"/>
      <c r="F9427" s="242"/>
      <c r="G9427" s="244"/>
      <c r="I9427" s="326"/>
    </row>
    <row r="9428" spans="1:15" s="220" customFormat="1" ht="26">
      <c r="A9428" s="245" t="s">
        <v>57</v>
      </c>
      <c r="B9428" s="455"/>
      <c r="C9428" s="247" t="s">
        <v>58</v>
      </c>
      <c r="D9428" s="316" t="s">
        <v>68</v>
      </c>
      <c r="E9428" s="248" t="s">
        <v>69</v>
      </c>
      <c r="F9428" s="249" t="s">
        <v>79</v>
      </c>
      <c r="G9428" s="250" t="s">
        <v>70</v>
      </c>
      <c r="I9428" s="325"/>
      <c r="J9428" s="226"/>
      <c r="O9428" s="296"/>
    </row>
    <row r="9429" spans="1:15">
      <c r="A9429" s="748" t="str">
        <f t="shared" ref="A9429:A9440" si="1711">IF(I9429=0,"",VLOOKUP(I9429,MATERIALES,2,FALSE))</f>
        <v/>
      </c>
      <c r="B9429" s="749"/>
      <c r="C9429" s="251" t="str">
        <f t="shared" ref="C9429:C9437" si="1712">IF(I9429=0,"",VLOOKUP(I9429,MATERIALES,3,FALSE))</f>
        <v/>
      </c>
      <c r="D9429" s="194"/>
      <c r="E9429" s="252">
        <f t="shared" ref="E9429:E9440" si="1713">IF(I9429=0,0,VLOOKUP(I9429,MATERIALES,4,FALSE))</f>
        <v>0</v>
      </c>
      <c r="F9429" s="230">
        <f>D9429*E9429</f>
        <v>0</v>
      </c>
      <c r="G9429" s="231"/>
      <c r="I9429" s="283"/>
    </row>
    <row r="9430" spans="1:15">
      <c r="A9430" s="748" t="str">
        <f t="shared" si="1711"/>
        <v/>
      </c>
      <c r="B9430" s="749"/>
      <c r="C9430" s="251" t="str">
        <f t="shared" si="1712"/>
        <v/>
      </c>
      <c r="D9430" s="194"/>
      <c r="E9430" s="252">
        <f t="shared" si="1713"/>
        <v>0</v>
      </c>
      <c r="F9430" s="230">
        <f t="shared" ref="F9430:F9440" si="1714">D9430*E9430</f>
        <v>0</v>
      </c>
      <c r="G9430" s="232"/>
      <c r="I9430" s="283"/>
    </row>
    <row r="9431" spans="1:15">
      <c r="A9431" s="748" t="str">
        <f t="shared" si="1711"/>
        <v/>
      </c>
      <c r="B9431" s="749"/>
      <c r="C9431" s="251" t="str">
        <f t="shared" si="1712"/>
        <v/>
      </c>
      <c r="D9431" s="194"/>
      <c r="E9431" s="252">
        <f t="shared" si="1713"/>
        <v>0</v>
      </c>
      <c r="F9431" s="230">
        <f t="shared" si="1714"/>
        <v>0</v>
      </c>
      <c r="G9431" s="232"/>
      <c r="I9431" s="283"/>
    </row>
    <row r="9432" spans="1:15">
      <c r="A9432" s="748" t="str">
        <f t="shared" si="1711"/>
        <v/>
      </c>
      <c r="B9432" s="749"/>
      <c r="C9432" s="251" t="str">
        <f t="shared" si="1712"/>
        <v/>
      </c>
      <c r="D9432" s="194"/>
      <c r="E9432" s="252">
        <f t="shared" si="1713"/>
        <v>0</v>
      </c>
      <c r="F9432" s="230">
        <f t="shared" si="1714"/>
        <v>0</v>
      </c>
      <c r="G9432" s="232"/>
      <c r="I9432" s="283"/>
    </row>
    <row r="9433" spans="1:15">
      <c r="A9433" s="748" t="str">
        <f t="shared" si="1711"/>
        <v/>
      </c>
      <c r="B9433" s="749"/>
      <c r="C9433" s="251" t="str">
        <f t="shared" si="1712"/>
        <v/>
      </c>
      <c r="D9433" s="194"/>
      <c r="E9433" s="252">
        <f t="shared" si="1713"/>
        <v>0</v>
      </c>
      <c r="F9433" s="230">
        <f t="shared" si="1714"/>
        <v>0</v>
      </c>
      <c r="G9433" s="232"/>
      <c r="I9433" s="283"/>
    </row>
    <row r="9434" spans="1:15">
      <c r="A9434" s="748" t="str">
        <f t="shared" si="1711"/>
        <v/>
      </c>
      <c r="B9434" s="749"/>
      <c r="C9434" s="251" t="str">
        <f t="shared" si="1712"/>
        <v/>
      </c>
      <c r="D9434" s="194"/>
      <c r="E9434" s="252">
        <f t="shared" si="1713"/>
        <v>0</v>
      </c>
      <c r="F9434" s="230">
        <f t="shared" si="1714"/>
        <v>0</v>
      </c>
      <c r="G9434" s="232"/>
      <c r="I9434" s="283"/>
    </row>
    <row r="9435" spans="1:15">
      <c r="A9435" s="748" t="str">
        <f t="shared" si="1711"/>
        <v/>
      </c>
      <c r="B9435" s="749"/>
      <c r="C9435" s="251" t="str">
        <f t="shared" si="1712"/>
        <v/>
      </c>
      <c r="D9435" s="194"/>
      <c r="E9435" s="252">
        <f t="shared" si="1713"/>
        <v>0</v>
      </c>
      <c r="F9435" s="230">
        <f t="shared" si="1714"/>
        <v>0</v>
      </c>
      <c r="G9435" s="232"/>
      <c r="I9435" s="283"/>
    </row>
    <row r="9436" spans="1:15">
      <c r="A9436" s="748" t="str">
        <f t="shared" si="1711"/>
        <v/>
      </c>
      <c r="B9436" s="749"/>
      <c r="C9436" s="251" t="str">
        <f t="shared" si="1712"/>
        <v/>
      </c>
      <c r="D9436" s="194"/>
      <c r="E9436" s="252">
        <f t="shared" si="1713"/>
        <v>0</v>
      </c>
      <c r="F9436" s="230">
        <f t="shared" si="1714"/>
        <v>0</v>
      </c>
      <c r="G9436" s="253"/>
      <c r="I9436" s="283"/>
    </row>
    <row r="9437" spans="1:15">
      <c r="A9437" s="748" t="str">
        <f t="shared" si="1711"/>
        <v/>
      </c>
      <c r="B9437" s="749"/>
      <c r="C9437" s="251" t="str">
        <f t="shared" si="1712"/>
        <v/>
      </c>
      <c r="D9437" s="194"/>
      <c r="E9437" s="252">
        <f t="shared" si="1713"/>
        <v>0</v>
      </c>
      <c r="F9437" s="230">
        <f t="shared" si="1714"/>
        <v>0</v>
      </c>
      <c r="G9437" s="232"/>
      <c r="I9437" s="283"/>
    </row>
    <row r="9438" spans="1:15">
      <c r="A9438" s="748" t="str">
        <f t="shared" si="1711"/>
        <v/>
      </c>
      <c r="B9438" s="749"/>
      <c r="C9438" s="251"/>
      <c r="D9438" s="194"/>
      <c r="E9438" s="252">
        <f t="shared" si="1713"/>
        <v>0</v>
      </c>
      <c r="F9438" s="230">
        <f t="shared" si="1714"/>
        <v>0</v>
      </c>
      <c r="G9438" s="232"/>
      <c r="I9438" s="283"/>
    </row>
    <row r="9439" spans="1:15">
      <c r="A9439" s="748" t="str">
        <f t="shared" si="1711"/>
        <v/>
      </c>
      <c r="B9439" s="749"/>
      <c r="C9439" s="251"/>
      <c r="D9439" s="194"/>
      <c r="E9439" s="252">
        <f t="shared" si="1713"/>
        <v>0</v>
      </c>
      <c r="F9439" s="230">
        <f t="shared" si="1714"/>
        <v>0</v>
      </c>
      <c r="G9439" s="232"/>
      <c r="I9439" s="283"/>
    </row>
    <row r="9440" spans="1:15">
      <c r="A9440" s="748" t="str">
        <f t="shared" si="1711"/>
        <v/>
      </c>
      <c r="B9440" s="749"/>
      <c r="C9440" s="251" t="str">
        <f t="shared" ref="C9440" si="1715">IF(I9440=0,"",VLOOKUP(I9440,MATERIALES,3,FALSE))</f>
        <v/>
      </c>
      <c r="D9440" s="194"/>
      <c r="E9440" s="252">
        <f t="shared" si="1713"/>
        <v>0</v>
      </c>
      <c r="F9440" s="230">
        <f t="shared" si="1714"/>
        <v>0</v>
      </c>
      <c r="G9440" s="233"/>
      <c r="I9440" s="283"/>
    </row>
    <row r="9441" spans="1:9" ht="26.25" customHeight="1" thickBot="1">
      <c r="A9441" s="214"/>
      <c r="B9441" s="438"/>
      <c r="C9441" s="215"/>
      <c r="D9441" s="217"/>
      <c r="E9441" s="254"/>
      <c r="F9441" s="255" t="s">
        <v>81</v>
      </c>
      <c r="G9441" s="253">
        <f>SUM(F9429:F9440)</f>
        <v>0</v>
      </c>
      <c r="I9441" s="326"/>
    </row>
    <row r="9442" spans="1:9" ht="14" thickTop="1" thickBot="1">
      <c r="A9442" s="256" t="s">
        <v>72</v>
      </c>
      <c r="B9442" s="445"/>
      <c r="C9442" s="257"/>
      <c r="D9442" s="259"/>
      <c r="E9442" s="259"/>
      <c r="F9442" s="258"/>
      <c r="G9442" s="260"/>
      <c r="I9442" s="326"/>
    </row>
    <row r="9443" spans="1:9" ht="13.5" thickTop="1">
      <c r="A9443" s="245" t="s">
        <v>57</v>
      </c>
      <c r="B9443" s="455"/>
      <c r="C9443" s="248" t="s">
        <v>71</v>
      </c>
      <c r="D9443" s="316" t="s">
        <v>75</v>
      </c>
      <c r="E9443" s="248" t="s">
        <v>98</v>
      </c>
      <c r="F9443" s="249" t="s">
        <v>79</v>
      </c>
      <c r="G9443" s="250" t="s">
        <v>70</v>
      </c>
      <c r="I9443" s="326"/>
    </row>
    <row r="9444" spans="1:9">
      <c r="A9444" s="748" t="str">
        <f>IF(I9444=0,"",VLOOKUP(I9444,EQUIPOS,2,FALSE))</f>
        <v/>
      </c>
      <c r="B9444" s="749"/>
      <c r="C9444" s="195"/>
      <c r="D9444" s="194"/>
      <c r="E9444" s="252">
        <f>IF(I9444=0,0,VLOOKUP(I9444,EQUIPOS,4,FALSE))</f>
        <v>0</v>
      </c>
      <c r="F9444" s="230">
        <f>C9444*D9444*E9444</f>
        <v>0</v>
      </c>
      <c r="G9444" s="231"/>
      <c r="I9444" s="283"/>
    </row>
    <row r="9445" spans="1:9">
      <c r="A9445" s="748" t="str">
        <f>IF(I9445=0,"",VLOOKUP(I9445,EQUIPOS,2,FALSE))</f>
        <v/>
      </c>
      <c r="B9445" s="749"/>
      <c r="C9445" s="195"/>
      <c r="D9445" s="194"/>
      <c r="E9445" s="252">
        <f>IF(I9445=0,0,VLOOKUP(I9445,EQUIPOS,4,FALSE))</f>
        <v>0</v>
      </c>
      <c r="F9445" s="230">
        <f t="shared" ref="F9445:F9448" si="1716">C9445*D9445*E9445</f>
        <v>0</v>
      </c>
      <c r="G9445" s="232"/>
      <c r="I9445" s="283"/>
    </row>
    <row r="9446" spans="1:9">
      <c r="A9446" s="748" t="str">
        <f>IF(I9446=0,"",VLOOKUP(I9446,EQUIPOS,2,FALSE))</f>
        <v/>
      </c>
      <c r="B9446" s="749"/>
      <c r="C9446" s="195"/>
      <c r="D9446" s="194"/>
      <c r="E9446" s="252">
        <f>IF(I9446=0,0,VLOOKUP(I9446,EQUIPOS,4,FALSE))</f>
        <v>0</v>
      </c>
      <c r="F9446" s="230">
        <f t="shared" si="1716"/>
        <v>0</v>
      </c>
      <c r="G9446" s="232"/>
      <c r="I9446" s="283"/>
    </row>
    <row r="9447" spans="1:9">
      <c r="A9447" s="748" t="str">
        <f>IF(I9447=0,"",VLOOKUP(I9447,EQUIPOS,2,FALSE))</f>
        <v/>
      </c>
      <c r="B9447" s="749"/>
      <c r="C9447" s="195"/>
      <c r="D9447" s="194"/>
      <c r="E9447" s="252">
        <f>IF(I9447=0,0,VLOOKUP(I9447,EQUIPOS,4,FALSE))</f>
        <v>0</v>
      </c>
      <c r="F9447" s="230">
        <f t="shared" si="1716"/>
        <v>0</v>
      </c>
      <c r="G9447" s="232"/>
      <c r="I9447" s="283"/>
    </row>
    <row r="9448" spans="1:9">
      <c r="A9448" s="748" t="str">
        <f>IF(I9448=0,"",VLOOKUP(I9448,EQUIPOS,2,FALSE))</f>
        <v/>
      </c>
      <c r="B9448" s="749"/>
      <c r="C9448" s="195"/>
      <c r="D9448" s="194"/>
      <c r="E9448" s="252">
        <f>IF(I9448=0,0,VLOOKUP(I9448,EQUIPOS,4,FALSE))</f>
        <v>0</v>
      </c>
      <c r="F9448" s="230">
        <f t="shared" si="1716"/>
        <v>0</v>
      </c>
      <c r="G9448" s="233"/>
      <c r="I9448" s="283"/>
    </row>
    <row r="9449" spans="1:9" ht="30.75" customHeight="1" thickBot="1">
      <c r="A9449" s="234"/>
      <c r="B9449" s="456"/>
      <c r="C9449" s="235"/>
      <c r="D9449" s="237"/>
      <c r="E9449" s="261"/>
      <c r="F9449" s="238" t="s">
        <v>82</v>
      </c>
      <c r="G9449" s="262">
        <f>SUM(F9444:F9448)</f>
        <v>0</v>
      </c>
      <c r="I9449" s="326"/>
    </row>
    <row r="9450" spans="1:9" ht="13.5" thickTop="1">
      <c r="A9450" s="240" t="s">
        <v>73</v>
      </c>
      <c r="B9450" s="446"/>
      <c r="C9450" s="241"/>
      <c r="D9450" s="243"/>
      <c r="E9450" s="243"/>
      <c r="F9450" s="242"/>
      <c r="G9450" s="244"/>
      <c r="I9450" s="326"/>
    </row>
    <row r="9451" spans="1:9" ht="26">
      <c r="A9451" s="245" t="s">
        <v>57</v>
      </c>
      <c r="B9451" s="454" t="s">
        <v>58</v>
      </c>
      <c r="C9451" s="247" t="s">
        <v>68</v>
      </c>
      <c r="D9451" s="316" t="s">
        <v>74</v>
      </c>
      <c r="E9451" s="248" t="s">
        <v>69</v>
      </c>
      <c r="F9451" s="249" t="s">
        <v>79</v>
      </c>
      <c r="G9451" s="250" t="s">
        <v>70</v>
      </c>
      <c r="H9451" s="220"/>
      <c r="I9451" s="325"/>
    </row>
    <row r="9452" spans="1:9">
      <c r="A9452" s="263" t="str">
        <f t="shared" ref="A9452:A9463" si="1717">IF(I9452=0,"",VLOOKUP(I9452,MANOOBRA,2,FALSE))</f>
        <v/>
      </c>
      <c r="B9452" s="444" t="str">
        <f t="shared" ref="B9452:B9463" si="1718">IF(I9452=0,"",VLOOKUP(I9452,MANOOBRA,3,FALSE))</f>
        <v/>
      </c>
      <c r="C9452" s="195"/>
      <c r="D9452" s="466"/>
      <c r="E9452" s="252">
        <f t="shared" ref="E9452:E9463" si="1719">IF(I9452=0,0,VLOOKUP(I9452,MANOOBRA,4,FALSE))</f>
        <v>0</v>
      </c>
      <c r="F9452" s="230">
        <f>IF(D9452=0,0,C9452*E9452/D9452)</f>
        <v>0</v>
      </c>
      <c r="G9452" s="231"/>
      <c r="I9452" s="283"/>
    </row>
    <row r="9453" spans="1:9">
      <c r="A9453" s="263" t="str">
        <f t="shared" si="1717"/>
        <v/>
      </c>
      <c r="B9453" s="444" t="str">
        <f t="shared" si="1718"/>
        <v/>
      </c>
      <c r="C9453" s="195"/>
      <c r="D9453" s="466"/>
      <c r="E9453" s="252">
        <f t="shared" si="1719"/>
        <v>0</v>
      </c>
      <c r="F9453" s="230">
        <f t="shared" ref="F9453:F9463" si="1720">IF(D9453=0,0,C9453*E9453/D9453)</f>
        <v>0</v>
      </c>
      <c r="G9453" s="232"/>
      <c r="I9453" s="283"/>
    </row>
    <row r="9454" spans="1:9">
      <c r="A9454" s="263" t="str">
        <f t="shared" si="1717"/>
        <v/>
      </c>
      <c r="B9454" s="444" t="str">
        <f t="shared" si="1718"/>
        <v/>
      </c>
      <c r="C9454" s="195"/>
      <c r="D9454" s="309"/>
      <c r="E9454" s="252">
        <f t="shared" si="1719"/>
        <v>0</v>
      </c>
      <c r="F9454" s="230">
        <f t="shared" si="1720"/>
        <v>0</v>
      </c>
      <c r="G9454" s="232"/>
      <c r="I9454" s="283"/>
    </row>
    <row r="9455" spans="1:9">
      <c r="A9455" s="263" t="str">
        <f t="shared" si="1717"/>
        <v/>
      </c>
      <c r="B9455" s="444" t="str">
        <f t="shared" si="1718"/>
        <v/>
      </c>
      <c r="C9455" s="195"/>
      <c r="D9455" s="195"/>
      <c r="E9455" s="252">
        <f t="shared" si="1719"/>
        <v>0</v>
      </c>
      <c r="F9455" s="230">
        <f t="shared" si="1720"/>
        <v>0</v>
      </c>
      <c r="G9455" s="232"/>
      <c r="I9455" s="283"/>
    </row>
    <row r="9456" spans="1:9">
      <c r="A9456" s="263" t="str">
        <f t="shared" si="1717"/>
        <v/>
      </c>
      <c r="B9456" s="444" t="str">
        <f t="shared" si="1718"/>
        <v/>
      </c>
      <c r="C9456" s="195"/>
      <c r="D9456" s="195"/>
      <c r="E9456" s="252">
        <f t="shared" si="1719"/>
        <v>0</v>
      </c>
      <c r="F9456" s="230">
        <f t="shared" si="1720"/>
        <v>0</v>
      </c>
      <c r="G9456" s="232"/>
      <c r="I9456" s="283"/>
    </row>
    <row r="9457" spans="1:16">
      <c r="A9457" s="263" t="str">
        <f t="shared" si="1717"/>
        <v/>
      </c>
      <c r="B9457" s="444" t="str">
        <f t="shared" si="1718"/>
        <v/>
      </c>
      <c r="C9457" s="195"/>
      <c r="D9457" s="195"/>
      <c r="E9457" s="252">
        <f t="shared" si="1719"/>
        <v>0</v>
      </c>
      <c r="F9457" s="230">
        <f t="shared" si="1720"/>
        <v>0</v>
      </c>
      <c r="G9457" s="232"/>
      <c r="I9457" s="283"/>
    </row>
    <row r="9458" spans="1:16">
      <c r="A9458" s="263" t="str">
        <f t="shared" si="1717"/>
        <v/>
      </c>
      <c r="B9458" s="444" t="str">
        <f t="shared" si="1718"/>
        <v/>
      </c>
      <c r="C9458" s="195"/>
      <c r="D9458" s="195"/>
      <c r="E9458" s="252">
        <f t="shared" si="1719"/>
        <v>0</v>
      </c>
      <c r="F9458" s="230">
        <f t="shared" si="1720"/>
        <v>0</v>
      </c>
      <c r="G9458" s="232"/>
      <c r="I9458" s="283"/>
    </row>
    <row r="9459" spans="1:16">
      <c r="A9459" s="263" t="str">
        <f t="shared" si="1717"/>
        <v/>
      </c>
      <c r="B9459" s="444" t="str">
        <f t="shared" si="1718"/>
        <v/>
      </c>
      <c r="C9459" s="195"/>
      <c r="D9459" s="195"/>
      <c r="E9459" s="252">
        <f t="shared" si="1719"/>
        <v>0</v>
      </c>
      <c r="F9459" s="230">
        <f t="shared" si="1720"/>
        <v>0</v>
      </c>
      <c r="G9459" s="232"/>
      <c r="I9459" s="283"/>
    </row>
    <row r="9460" spans="1:16">
      <c r="A9460" s="263" t="str">
        <f t="shared" si="1717"/>
        <v/>
      </c>
      <c r="B9460" s="444" t="str">
        <f t="shared" si="1718"/>
        <v/>
      </c>
      <c r="C9460" s="195"/>
      <c r="D9460" s="195"/>
      <c r="E9460" s="252">
        <f t="shared" si="1719"/>
        <v>0</v>
      </c>
      <c r="F9460" s="230">
        <f t="shared" si="1720"/>
        <v>0</v>
      </c>
      <c r="G9460" s="232"/>
      <c r="I9460" s="283"/>
    </row>
    <row r="9461" spans="1:16">
      <c r="A9461" s="263" t="str">
        <f t="shared" si="1717"/>
        <v/>
      </c>
      <c r="B9461" s="444" t="str">
        <f t="shared" si="1718"/>
        <v/>
      </c>
      <c r="C9461" s="195"/>
      <c r="D9461" s="195"/>
      <c r="E9461" s="252">
        <f t="shared" si="1719"/>
        <v>0</v>
      </c>
      <c r="F9461" s="230">
        <f t="shared" si="1720"/>
        <v>0</v>
      </c>
      <c r="G9461" s="232"/>
      <c r="I9461" s="283"/>
    </row>
    <row r="9462" spans="1:16">
      <c r="A9462" s="263" t="str">
        <f t="shared" si="1717"/>
        <v/>
      </c>
      <c r="B9462" s="444" t="str">
        <f t="shared" si="1718"/>
        <v/>
      </c>
      <c r="C9462" s="195"/>
      <c r="D9462" s="195"/>
      <c r="E9462" s="252">
        <f t="shared" si="1719"/>
        <v>0</v>
      </c>
      <c r="F9462" s="230">
        <f t="shared" si="1720"/>
        <v>0</v>
      </c>
      <c r="G9462" s="232"/>
      <c r="I9462" s="283"/>
    </row>
    <row r="9463" spans="1:16">
      <c r="A9463" s="263" t="str">
        <f t="shared" si="1717"/>
        <v/>
      </c>
      <c r="B9463" s="444" t="str">
        <f t="shared" si="1718"/>
        <v/>
      </c>
      <c r="C9463" s="195"/>
      <c r="D9463" s="195"/>
      <c r="E9463" s="252">
        <f t="shared" si="1719"/>
        <v>0</v>
      </c>
      <c r="F9463" s="230">
        <f t="shared" si="1720"/>
        <v>0</v>
      </c>
      <c r="G9463" s="233"/>
      <c r="I9463" s="283"/>
    </row>
    <row r="9464" spans="1:16" ht="31.5" customHeight="1" thickBot="1">
      <c r="A9464" s="234"/>
      <c r="B9464" s="456"/>
      <c r="C9464" s="235"/>
      <c r="D9464" s="237"/>
      <c r="E9464" s="237"/>
      <c r="F9464" s="238" t="s">
        <v>83</v>
      </c>
      <c r="G9464" s="262">
        <f>SUM(F9452:F9463)</f>
        <v>0</v>
      </c>
      <c r="I9464" s="326"/>
    </row>
    <row r="9465" spans="1:16" ht="13.5" thickTop="1">
      <c r="A9465" s="186" t="s">
        <v>76</v>
      </c>
      <c r="B9465" s="446"/>
      <c r="C9465" s="241"/>
      <c r="D9465" s="243"/>
      <c r="E9465" s="243"/>
      <c r="F9465" s="242"/>
      <c r="G9465" s="244"/>
      <c r="I9465" s="326"/>
    </row>
    <row r="9466" spans="1:16">
      <c r="A9466" s="245" t="s">
        <v>57</v>
      </c>
      <c r="B9466" s="455"/>
      <c r="C9466" s="246"/>
      <c r="D9466" s="317"/>
      <c r="E9466" s="248" t="s">
        <v>77</v>
      </c>
      <c r="F9466" s="249" t="s">
        <v>78</v>
      </c>
      <c r="G9466" s="264" t="s">
        <v>77</v>
      </c>
      <c r="H9466" s="220"/>
      <c r="I9466" s="325"/>
    </row>
    <row r="9467" spans="1:16">
      <c r="A9467" s="185" t="s">
        <v>87</v>
      </c>
      <c r="B9467" s="453"/>
      <c r="C9467" s="265"/>
      <c r="D9467" s="318"/>
      <c r="E9467" s="229">
        <f>ROUND(SUM(G9426,G9441,G9449,G9464),0)</f>
        <v>0</v>
      </c>
      <c r="F9467" s="266">
        <f>A</f>
        <v>0</v>
      </c>
      <c r="G9467" s="267">
        <f>E9467*F9467</f>
        <v>0</v>
      </c>
      <c r="I9467" s="326"/>
    </row>
    <row r="9468" spans="1:16">
      <c r="A9468" s="185" t="s">
        <v>85</v>
      </c>
      <c r="B9468" s="453"/>
      <c r="C9468" s="265"/>
      <c r="D9468" s="318"/>
      <c r="E9468" s="229">
        <f>SUM(G9426,G9441,G9449,G9464)</f>
        <v>0</v>
      </c>
      <c r="F9468" s="266">
        <f>I</f>
        <v>0</v>
      </c>
      <c r="G9468" s="267">
        <f>E9468*F9468</f>
        <v>0</v>
      </c>
      <c r="I9468" s="326"/>
    </row>
    <row r="9469" spans="1:16">
      <c r="A9469" s="185" t="s">
        <v>86</v>
      </c>
      <c r="B9469" s="453"/>
      <c r="C9469" s="265"/>
      <c r="D9469" s="318"/>
      <c r="E9469" s="229">
        <f>SUM(G9426,G9441,G9449,G9464)</f>
        <v>0</v>
      </c>
      <c r="F9469" s="266">
        <f>U</f>
        <v>0</v>
      </c>
      <c r="G9469" s="267">
        <f>E9469*F9469</f>
        <v>0</v>
      </c>
      <c r="I9469" s="326"/>
    </row>
    <row r="9470" spans="1:16" ht="33" customHeight="1" thickBot="1">
      <c r="A9470" s="234"/>
      <c r="B9470" s="456"/>
      <c r="C9470" s="235"/>
      <c r="D9470" s="237"/>
      <c r="E9470" s="237"/>
      <c r="F9470" s="268" t="s">
        <v>84</v>
      </c>
      <c r="G9470" s="262">
        <f>SUM(G9467:G9469)</f>
        <v>0</v>
      </c>
      <c r="I9470" s="326"/>
      <c r="J9470" s="295"/>
      <c r="K9470" s="296"/>
      <c r="L9470" s="296"/>
      <c r="M9470" s="296"/>
      <c r="N9470" s="296"/>
      <c r="O9470" s="296"/>
    </row>
    <row r="9471" spans="1:16" s="211" customFormat="1" ht="14" thickTop="1" thickBot="1">
      <c r="A9471" s="269"/>
      <c r="B9471" s="443"/>
      <c r="C9471" s="270"/>
      <c r="D9471" s="319"/>
      <c r="E9471" s="271" t="s">
        <v>89</v>
      </c>
      <c r="F9471" s="272"/>
      <c r="G9471" s="273">
        <f>ROUND(SUM(G9426,G9441,G9449,G9464,G9470),0)</f>
        <v>0</v>
      </c>
      <c r="I9471" s="327"/>
      <c r="J9471" s="212">
        <f>B9410</f>
        <v>25.5</v>
      </c>
      <c r="K9471" s="274">
        <f>E9467</f>
        <v>0</v>
      </c>
      <c r="L9471" s="294">
        <f>G9467</f>
        <v>0</v>
      </c>
      <c r="M9471" s="294">
        <f>G9468</f>
        <v>0</v>
      </c>
      <c r="N9471" s="294">
        <f>G9469</f>
        <v>0</v>
      </c>
      <c r="O9471" s="299">
        <f>SUM(K9471:N9471)</f>
        <v>0</v>
      </c>
      <c r="P9471" s="294"/>
    </row>
    <row r="9472" spans="1:16" ht="13.5" thickTop="1">
      <c r="A9472" s="275" t="s">
        <v>97</v>
      </c>
      <c r="B9472" s="438"/>
      <c r="C9472" s="215"/>
      <c r="D9472" s="217"/>
      <c r="E9472" s="217"/>
      <c r="F9472" s="216"/>
      <c r="G9472" s="219"/>
      <c r="I9472" s="326"/>
      <c r="P9472" s="294"/>
    </row>
    <row r="9473" spans="1:16">
      <c r="A9473" s="275"/>
      <c r="B9473" s="452"/>
      <c r="C9473" s="276"/>
      <c r="D9473" s="320"/>
      <c r="E9473" s="217"/>
      <c r="F9473" s="216"/>
      <c r="G9473" s="277">
        <f ca="1">TODAY()</f>
        <v>44839</v>
      </c>
      <c r="I9473" s="326"/>
      <c r="P9473" s="294"/>
    </row>
    <row r="9474" spans="1:16" ht="13.5" thickBot="1">
      <c r="A9474" s="234"/>
      <c r="B9474" s="456"/>
      <c r="C9474" s="235"/>
      <c r="D9474" s="237"/>
      <c r="E9474" s="237"/>
      <c r="F9474" s="236"/>
      <c r="G9474" s="278"/>
      <c r="I9474" s="326"/>
      <c r="P9474" s="294"/>
    </row>
    <row r="9475" spans="1:16" s="199" customFormat="1" ht="13.5" thickTop="1">
      <c r="A9475" s="196" t="s">
        <v>109</v>
      </c>
      <c r="B9475" s="458"/>
      <c r="C9475" s="196"/>
      <c r="D9475" s="198"/>
      <c r="E9475" s="198"/>
      <c r="F9475" s="197"/>
      <c r="G9475" s="197"/>
      <c r="I9475" s="321"/>
      <c r="J9475" s="200"/>
      <c r="O9475" s="297"/>
    </row>
    <row r="9476" spans="1:16" s="199" customFormat="1">
      <c r="A9476" s="196" t="str">
        <f>CONCATENATE('Prestaciones y AIU'!A8785," ANALISIS DE PRECIOS UNITARIOS")</f>
        <v xml:space="preserve"> ANALISIS DE PRECIOS UNITARIOS</v>
      </c>
      <c r="B9476" s="458"/>
      <c r="C9476" s="196"/>
      <c r="D9476" s="198"/>
      <c r="E9476" s="198"/>
      <c r="F9476" s="197"/>
      <c r="G9476" s="197"/>
      <c r="I9476" s="321"/>
      <c r="J9476" s="200"/>
      <c r="O9476" s="297"/>
    </row>
    <row r="9477" spans="1:16" s="199" customFormat="1">
      <c r="A9477" s="196" t="str">
        <f>Objeto_LIC</f>
        <v>OPTIMIZACION DEL SISTEMA DE ABASTECIMIENTO (ADUCCION, PRETRATAMIENTO Y CONDUCCION) DEL MUNICPIO DE TAME, DEPARTAMENTO DE ARAUCA</v>
      </c>
      <c r="B9477" s="458"/>
      <c r="C9477" s="196"/>
      <c r="D9477" s="198"/>
      <c r="E9477" s="198"/>
      <c r="F9477" s="197"/>
      <c r="G9477" s="197"/>
      <c r="I9477" s="321"/>
      <c r="J9477" s="200"/>
      <c r="O9477" s="297"/>
    </row>
    <row r="9478" spans="1:16" s="199" customFormat="1">
      <c r="A9478" s="196"/>
      <c r="B9478" s="458"/>
      <c r="C9478" s="196"/>
      <c r="D9478" s="198"/>
      <c r="E9478" s="198"/>
      <c r="F9478" s="197"/>
      <c r="G9478" s="197"/>
      <c r="I9478" s="321"/>
      <c r="J9478" s="200"/>
      <c r="O9478" s="297"/>
    </row>
    <row r="9479" spans="1:16" ht="13.5" thickBot="1">
      <c r="A9479" s="201"/>
      <c r="B9479" s="448"/>
      <c r="C9479" s="201"/>
      <c r="D9479" s="203"/>
      <c r="E9479" s="203"/>
      <c r="F9479" s="202"/>
      <c r="G9479" s="202"/>
    </row>
    <row r="9480" spans="1:16" s="211" customFormat="1" ht="13.5" thickTop="1">
      <c r="A9480" s="206"/>
      <c r="B9480" s="457"/>
      <c r="C9480" s="207"/>
      <c r="D9480" s="209"/>
      <c r="E9480" s="209"/>
      <c r="F9480" s="208"/>
      <c r="G9480" s="210" t="s">
        <v>110</v>
      </c>
      <c r="I9480" s="323"/>
      <c r="J9480" s="212"/>
      <c r="O9480" s="297"/>
    </row>
    <row r="9481" spans="1:16" ht="12.75" customHeight="1">
      <c r="A9481" s="213" t="s">
        <v>62</v>
      </c>
      <c r="B9481" s="750">
        <f>Proponente</f>
        <v>0</v>
      </c>
      <c r="C9481" s="750"/>
      <c r="D9481" s="750"/>
      <c r="E9481" s="750"/>
      <c r="F9481" s="750"/>
      <c r="G9481" s="751"/>
    </row>
    <row r="9482" spans="1:16" ht="12.75" customHeight="1">
      <c r="A9482" s="213" t="s">
        <v>63</v>
      </c>
      <c r="B9482" s="470">
        <v>25.6</v>
      </c>
      <c r="C9482" s="750" t="e">
        <f>VLOOKUP(B9482,Presupuesto!$A$4:$B$106,2,FALSE)</f>
        <v>#N/A</v>
      </c>
      <c r="D9482" s="750"/>
      <c r="E9482" s="750"/>
      <c r="F9482" s="750"/>
      <c r="G9482" s="751"/>
    </row>
    <row r="9483" spans="1:16">
      <c r="A9483" s="214"/>
      <c r="B9483" s="438"/>
      <c r="C9483" s="215"/>
      <c r="D9483" s="217"/>
      <c r="E9483" s="217"/>
      <c r="F9483" s="218" t="s">
        <v>88</v>
      </c>
      <c r="G9483" s="750" t="str">
        <f ca="1">LOOKUP('U-P1'!B9482,Presupuesto!$1:$1048576,Presupuesto!$C$1:$C$105)</f>
        <v>ML</v>
      </c>
      <c r="H9483" s="750"/>
      <c r="I9483" s="750"/>
      <c r="J9483" s="750"/>
      <c r="K9483" s="751"/>
    </row>
    <row r="9484" spans="1:16" ht="13.5" thickBot="1">
      <c r="A9484" s="213" t="s">
        <v>64</v>
      </c>
      <c r="B9484" s="438"/>
      <c r="C9484" s="215"/>
      <c r="D9484" s="217"/>
      <c r="E9484" s="217"/>
      <c r="F9484" s="216"/>
      <c r="G9484" s="219"/>
      <c r="I9484" s="324"/>
      <c r="J9484" s="295"/>
      <c r="K9484" s="296"/>
      <c r="L9484" s="296"/>
      <c r="M9484" s="296"/>
      <c r="N9484" s="296"/>
      <c r="O9484" s="296"/>
    </row>
    <row r="9485" spans="1:16" s="220" customFormat="1" ht="13.5" thickTop="1">
      <c r="A9485" s="221" t="s">
        <v>57</v>
      </c>
      <c r="B9485" s="447" t="s">
        <v>65</v>
      </c>
      <c r="C9485" s="222" t="s">
        <v>66</v>
      </c>
      <c r="D9485" s="223" t="s">
        <v>74</v>
      </c>
      <c r="E9485" s="224" t="s">
        <v>100</v>
      </c>
      <c r="F9485" s="224" t="s">
        <v>79</v>
      </c>
      <c r="G9485" s="225" t="s">
        <v>70</v>
      </c>
      <c r="I9485" s="325"/>
      <c r="J9485" s="226"/>
      <c r="O9485" s="296"/>
    </row>
    <row r="9486" spans="1:16">
      <c r="A9486" s="227" t="str">
        <f t="shared" ref="A9486:A9497" si="1721">IF(I9486=0,"-",VLOOKUP(I9486,EQUIPOS,2,FALSE))</f>
        <v>-</v>
      </c>
      <c r="B9486" s="228"/>
      <c r="C9486" s="228"/>
      <c r="D9486" s="468"/>
      <c r="E9486" s="229">
        <f t="shared" ref="E9486:E9497" si="1722">IF(I9486=0,0,VLOOKUP(I9486,EQUIPOS,4,FALSE))</f>
        <v>0</v>
      </c>
      <c r="F9486" s="230">
        <f t="shared" ref="F9486:F9497" si="1723">IF(D9486=0,0,E9486/D9486)</f>
        <v>0</v>
      </c>
      <c r="G9486" s="231"/>
      <c r="I9486" s="283"/>
    </row>
    <row r="9487" spans="1:16">
      <c r="A9487" s="227" t="str">
        <f t="shared" si="1721"/>
        <v>-</v>
      </c>
      <c r="B9487" s="228"/>
      <c r="C9487" s="228"/>
      <c r="D9487" s="468"/>
      <c r="E9487" s="229">
        <f t="shared" si="1722"/>
        <v>0</v>
      </c>
      <c r="F9487" s="230">
        <f t="shared" si="1723"/>
        <v>0</v>
      </c>
      <c r="G9487" s="232"/>
      <c r="I9487" s="283"/>
    </row>
    <row r="9488" spans="1:16">
      <c r="A9488" s="227" t="str">
        <f t="shared" si="1721"/>
        <v>-</v>
      </c>
      <c r="B9488" s="228"/>
      <c r="C9488" s="228"/>
      <c r="D9488" s="194"/>
      <c r="E9488" s="229">
        <f t="shared" si="1722"/>
        <v>0</v>
      </c>
      <c r="F9488" s="230">
        <f t="shared" si="1723"/>
        <v>0</v>
      </c>
      <c r="G9488" s="232"/>
      <c r="I9488" s="283"/>
    </row>
    <row r="9489" spans="1:15">
      <c r="A9489" s="227" t="str">
        <f t="shared" si="1721"/>
        <v>-</v>
      </c>
      <c r="B9489" s="228"/>
      <c r="C9489" s="228"/>
      <c r="D9489" s="194"/>
      <c r="E9489" s="229">
        <f t="shared" si="1722"/>
        <v>0</v>
      </c>
      <c r="F9489" s="230">
        <f t="shared" si="1723"/>
        <v>0</v>
      </c>
      <c r="G9489" s="232"/>
      <c r="I9489" s="283"/>
    </row>
    <row r="9490" spans="1:15">
      <c r="A9490" s="227" t="str">
        <f t="shared" si="1721"/>
        <v>-</v>
      </c>
      <c r="B9490" s="228"/>
      <c r="C9490" s="228"/>
      <c r="D9490" s="194"/>
      <c r="E9490" s="229">
        <f t="shared" si="1722"/>
        <v>0</v>
      </c>
      <c r="F9490" s="230">
        <f t="shared" si="1723"/>
        <v>0</v>
      </c>
      <c r="G9490" s="232"/>
      <c r="I9490" s="283"/>
    </row>
    <row r="9491" spans="1:15">
      <c r="A9491" s="227" t="str">
        <f t="shared" si="1721"/>
        <v>-</v>
      </c>
      <c r="B9491" s="228"/>
      <c r="C9491" s="228"/>
      <c r="D9491" s="194"/>
      <c r="E9491" s="229">
        <f t="shared" si="1722"/>
        <v>0</v>
      </c>
      <c r="F9491" s="230">
        <f t="shared" si="1723"/>
        <v>0</v>
      </c>
      <c r="G9491" s="232"/>
      <c r="I9491" s="283"/>
    </row>
    <row r="9492" spans="1:15">
      <c r="A9492" s="227" t="str">
        <f t="shared" si="1721"/>
        <v>-</v>
      </c>
      <c r="B9492" s="228"/>
      <c r="C9492" s="228"/>
      <c r="D9492" s="194"/>
      <c r="E9492" s="229">
        <f t="shared" si="1722"/>
        <v>0</v>
      </c>
      <c r="F9492" s="230">
        <f t="shared" si="1723"/>
        <v>0</v>
      </c>
      <c r="G9492" s="232"/>
      <c r="I9492" s="283"/>
    </row>
    <row r="9493" spans="1:15">
      <c r="A9493" s="227" t="str">
        <f t="shared" si="1721"/>
        <v>-</v>
      </c>
      <c r="B9493" s="228"/>
      <c r="C9493" s="228"/>
      <c r="D9493" s="194"/>
      <c r="E9493" s="229">
        <f t="shared" si="1722"/>
        <v>0</v>
      </c>
      <c r="F9493" s="230">
        <f t="shared" si="1723"/>
        <v>0</v>
      </c>
      <c r="G9493" s="232"/>
      <c r="I9493" s="283"/>
    </row>
    <row r="9494" spans="1:15">
      <c r="A9494" s="227" t="str">
        <f t="shared" si="1721"/>
        <v>-</v>
      </c>
      <c r="B9494" s="228"/>
      <c r="C9494" s="228"/>
      <c r="D9494" s="194"/>
      <c r="E9494" s="229">
        <f t="shared" si="1722"/>
        <v>0</v>
      </c>
      <c r="F9494" s="230">
        <f t="shared" si="1723"/>
        <v>0</v>
      </c>
      <c r="G9494" s="232"/>
      <c r="I9494" s="283"/>
    </row>
    <row r="9495" spans="1:15">
      <c r="A9495" s="227" t="str">
        <f t="shared" si="1721"/>
        <v>-</v>
      </c>
      <c r="B9495" s="228"/>
      <c r="C9495" s="228"/>
      <c r="D9495" s="194"/>
      <c r="E9495" s="229">
        <f t="shared" si="1722"/>
        <v>0</v>
      </c>
      <c r="F9495" s="230">
        <f t="shared" si="1723"/>
        <v>0</v>
      </c>
      <c r="G9495" s="232"/>
      <c r="I9495" s="283"/>
    </row>
    <row r="9496" spans="1:15">
      <c r="A9496" s="227" t="str">
        <f t="shared" si="1721"/>
        <v>-</v>
      </c>
      <c r="B9496" s="228"/>
      <c r="C9496" s="228"/>
      <c r="D9496" s="194"/>
      <c r="E9496" s="229">
        <f t="shared" si="1722"/>
        <v>0</v>
      </c>
      <c r="F9496" s="230">
        <f t="shared" si="1723"/>
        <v>0</v>
      </c>
      <c r="G9496" s="232"/>
      <c r="I9496" s="283"/>
    </row>
    <row r="9497" spans="1:15">
      <c r="A9497" s="227" t="str">
        <f t="shared" si="1721"/>
        <v>-</v>
      </c>
      <c r="B9497" s="228"/>
      <c r="C9497" s="228"/>
      <c r="D9497" s="194"/>
      <c r="E9497" s="229">
        <f t="shared" si="1722"/>
        <v>0</v>
      </c>
      <c r="F9497" s="230">
        <f t="shared" si="1723"/>
        <v>0</v>
      </c>
      <c r="G9497" s="232"/>
      <c r="I9497" s="283"/>
    </row>
    <row r="9498" spans="1:15" ht="13.5" thickBot="1">
      <c r="A9498" s="234"/>
      <c r="B9498" s="456"/>
      <c r="C9498" s="235"/>
      <c r="D9498" s="237"/>
      <c r="E9498" s="237"/>
      <c r="F9498" s="238" t="s">
        <v>80</v>
      </c>
      <c r="G9498" s="239">
        <f>SUM(F9486:F9497)</f>
        <v>0</v>
      </c>
      <c r="I9498" s="326"/>
    </row>
    <row r="9499" spans="1:15" ht="13.5" thickTop="1">
      <c r="A9499" s="240" t="s">
        <v>67</v>
      </c>
      <c r="B9499" s="446"/>
      <c r="C9499" s="241"/>
      <c r="D9499" s="243"/>
      <c r="E9499" s="243"/>
      <c r="F9499" s="242"/>
      <c r="G9499" s="244"/>
      <c r="I9499" s="326"/>
    </row>
    <row r="9500" spans="1:15" s="220" customFormat="1" ht="26">
      <c r="A9500" s="245" t="s">
        <v>57</v>
      </c>
      <c r="B9500" s="455"/>
      <c r="C9500" s="247" t="s">
        <v>58</v>
      </c>
      <c r="D9500" s="316" t="s">
        <v>68</v>
      </c>
      <c r="E9500" s="248" t="s">
        <v>69</v>
      </c>
      <c r="F9500" s="249" t="s">
        <v>79</v>
      </c>
      <c r="G9500" s="250" t="s">
        <v>70</v>
      </c>
      <c r="I9500" s="325"/>
      <c r="J9500" s="226"/>
      <c r="O9500" s="296"/>
    </row>
    <row r="9501" spans="1:15">
      <c r="A9501" s="748" t="str">
        <f t="shared" ref="A9501:A9512" si="1724">IF(I9501=0,"",VLOOKUP(I9501,MATERIALES,2,FALSE))</f>
        <v/>
      </c>
      <c r="B9501" s="749"/>
      <c r="C9501" s="251" t="str">
        <f t="shared" ref="C9501:C9509" si="1725">IF(I9501=0,"",VLOOKUP(I9501,MATERIALES,3,FALSE))</f>
        <v/>
      </c>
      <c r="D9501" s="194"/>
      <c r="E9501" s="252">
        <f t="shared" ref="E9501:E9512" si="1726">IF(I9501=0,0,VLOOKUP(I9501,MATERIALES,4,FALSE))</f>
        <v>0</v>
      </c>
      <c r="F9501" s="230">
        <f>D9501*E9501</f>
        <v>0</v>
      </c>
      <c r="G9501" s="231"/>
      <c r="I9501" s="283"/>
    </row>
    <row r="9502" spans="1:15">
      <c r="A9502" s="748" t="str">
        <f t="shared" si="1724"/>
        <v/>
      </c>
      <c r="B9502" s="749"/>
      <c r="C9502" s="251" t="str">
        <f t="shared" si="1725"/>
        <v/>
      </c>
      <c r="D9502" s="194"/>
      <c r="E9502" s="252">
        <f t="shared" si="1726"/>
        <v>0</v>
      </c>
      <c r="F9502" s="230">
        <f t="shared" ref="F9502:F9512" si="1727">D9502*E9502</f>
        <v>0</v>
      </c>
      <c r="G9502" s="232"/>
      <c r="I9502" s="283"/>
    </row>
    <row r="9503" spans="1:15">
      <c r="A9503" s="748" t="str">
        <f t="shared" si="1724"/>
        <v/>
      </c>
      <c r="B9503" s="749"/>
      <c r="C9503" s="251" t="str">
        <f t="shared" si="1725"/>
        <v/>
      </c>
      <c r="D9503" s="194"/>
      <c r="E9503" s="252">
        <f t="shared" si="1726"/>
        <v>0</v>
      </c>
      <c r="F9503" s="230">
        <f t="shared" si="1727"/>
        <v>0</v>
      </c>
      <c r="G9503" s="232"/>
      <c r="I9503" s="283"/>
    </row>
    <row r="9504" spans="1:15">
      <c r="A9504" s="748" t="str">
        <f t="shared" si="1724"/>
        <v/>
      </c>
      <c r="B9504" s="749"/>
      <c r="C9504" s="251" t="str">
        <f t="shared" si="1725"/>
        <v/>
      </c>
      <c r="D9504" s="194"/>
      <c r="E9504" s="252">
        <f t="shared" si="1726"/>
        <v>0</v>
      </c>
      <c r="F9504" s="230">
        <f t="shared" si="1727"/>
        <v>0</v>
      </c>
      <c r="G9504" s="232"/>
      <c r="I9504" s="283"/>
    </row>
    <row r="9505" spans="1:9">
      <c r="A9505" s="748" t="str">
        <f t="shared" si="1724"/>
        <v/>
      </c>
      <c r="B9505" s="749"/>
      <c r="C9505" s="251" t="str">
        <f t="shared" si="1725"/>
        <v/>
      </c>
      <c r="D9505" s="194"/>
      <c r="E9505" s="252">
        <f t="shared" si="1726"/>
        <v>0</v>
      </c>
      <c r="F9505" s="230">
        <f t="shared" si="1727"/>
        <v>0</v>
      </c>
      <c r="G9505" s="232"/>
      <c r="I9505" s="283"/>
    </row>
    <row r="9506" spans="1:9">
      <c r="A9506" s="748" t="str">
        <f t="shared" si="1724"/>
        <v/>
      </c>
      <c r="B9506" s="749"/>
      <c r="C9506" s="251" t="str">
        <f t="shared" si="1725"/>
        <v/>
      </c>
      <c r="D9506" s="194"/>
      <c r="E9506" s="252">
        <f t="shared" si="1726"/>
        <v>0</v>
      </c>
      <c r="F9506" s="230">
        <f t="shared" si="1727"/>
        <v>0</v>
      </c>
      <c r="G9506" s="232"/>
      <c r="I9506" s="283"/>
    </row>
    <row r="9507" spans="1:9">
      <c r="A9507" s="748" t="str">
        <f t="shared" si="1724"/>
        <v/>
      </c>
      <c r="B9507" s="749"/>
      <c r="C9507" s="251" t="str">
        <f t="shared" si="1725"/>
        <v/>
      </c>
      <c r="D9507" s="194"/>
      <c r="E9507" s="252">
        <f t="shared" si="1726"/>
        <v>0</v>
      </c>
      <c r="F9507" s="230">
        <f t="shared" si="1727"/>
        <v>0</v>
      </c>
      <c r="G9507" s="232"/>
      <c r="I9507" s="283"/>
    </row>
    <row r="9508" spans="1:9">
      <c r="A9508" s="748" t="str">
        <f t="shared" si="1724"/>
        <v/>
      </c>
      <c r="B9508" s="749"/>
      <c r="C9508" s="251" t="str">
        <f t="shared" si="1725"/>
        <v/>
      </c>
      <c r="D9508" s="194"/>
      <c r="E9508" s="252">
        <f t="shared" si="1726"/>
        <v>0</v>
      </c>
      <c r="F9508" s="230">
        <f t="shared" si="1727"/>
        <v>0</v>
      </c>
      <c r="G9508" s="253"/>
      <c r="I9508" s="283"/>
    </row>
    <row r="9509" spans="1:9">
      <c r="A9509" s="748" t="str">
        <f t="shared" si="1724"/>
        <v/>
      </c>
      <c r="B9509" s="749"/>
      <c r="C9509" s="251" t="str">
        <f t="shared" si="1725"/>
        <v/>
      </c>
      <c r="D9509" s="194"/>
      <c r="E9509" s="252">
        <f t="shared" si="1726"/>
        <v>0</v>
      </c>
      <c r="F9509" s="230">
        <f t="shared" si="1727"/>
        <v>0</v>
      </c>
      <c r="G9509" s="232"/>
      <c r="I9509" s="283"/>
    </row>
    <row r="9510" spans="1:9">
      <c r="A9510" s="748" t="str">
        <f t="shared" si="1724"/>
        <v/>
      </c>
      <c r="B9510" s="749"/>
      <c r="C9510" s="251"/>
      <c r="D9510" s="194"/>
      <c r="E9510" s="252">
        <f t="shared" si="1726"/>
        <v>0</v>
      </c>
      <c r="F9510" s="230">
        <f t="shared" si="1727"/>
        <v>0</v>
      </c>
      <c r="G9510" s="232"/>
      <c r="I9510" s="283"/>
    </row>
    <row r="9511" spans="1:9">
      <c r="A9511" s="748" t="str">
        <f t="shared" si="1724"/>
        <v/>
      </c>
      <c r="B9511" s="749"/>
      <c r="C9511" s="251"/>
      <c r="D9511" s="194"/>
      <c r="E9511" s="252">
        <f t="shared" si="1726"/>
        <v>0</v>
      </c>
      <c r="F9511" s="230">
        <f t="shared" si="1727"/>
        <v>0</v>
      </c>
      <c r="G9511" s="232"/>
      <c r="I9511" s="283"/>
    </row>
    <row r="9512" spans="1:9">
      <c r="A9512" s="748" t="str">
        <f t="shared" si="1724"/>
        <v/>
      </c>
      <c r="B9512" s="749"/>
      <c r="C9512" s="251" t="str">
        <f t="shared" ref="C9512" si="1728">IF(I9512=0,"",VLOOKUP(I9512,MATERIALES,3,FALSE))</f>
        <v/>
      </c>
      <c r="D9512" s="194"/>
      <c r="E9512" s="252">
        <f t="shared" si="1726"/>
        <v>0</v>
      </c>
      <c r="F9512" s="230">
        <f t="shared" si="1727"/>
        <v>0</v>
      </c>
      <c r="G9512" s="233"/>
      <c r="I9512" s="283"/>
    </row>
    <row r="9513" spans="1:9" ht="26.25" customHeight="1" thickBot="1">
      <c r="A9513" s="214"/>
      <c r="B9513" s="438"/>
      <c r="C9513" s="215"/>
      <c r="D9513" s="217"/>
      <c r="E9513" s="254"/>
      <c r="F9513" s="255" t="s">
        <v>81</v>
      </c>
      <c r="G9513" s="253">
        <f>SUM(F9501:F9512)</f>
        <v>0</v>
      </c>
      <c r="I9513" s="326"/>
    </row>
    <row r="9514" spans="1:9" ht="14" thickTop="1" thickBot="1">
      <c r="A9514" s="256" t="s">
        <v>72</v>
      </c>
      <c r="B9514" s="445"/>
      <c r="C9514" s="257"/>
      <c r="D9514" s="259"/>
      <c r="E9514" s="259"/>
      <c r="F9514" s="258"/>
      <c r="G9514" s="260"/>
      <c r="I9514" s="326"/>
    </row>
    <row r="9515" spans="1:9" ht="13.5" thickTop="1">
      <c r="A9515" s="245" t="s">
        <v>57</v>
      </c>
      <c r="B9515" s="455"/>
      <c r="C9515" s="248" t="s">
        <v>71</v>
      </c>
      <c r="D9515" s="316" t="s">
        <v>75</v>
      </c>
      <c r="E9515" s="248" t="s">
        <v>98</v>
      </c>
      <c r="F9515" s="249" t="s">
        <v>79</v>
      </c>
      <c r="G9515" s="250" t="s">
        <v>70</v>
      </c>
      <c r="I9515" s="326"/>
    </row>
    <row r="9516" spans="1:9">
      <c r="A9516" s="748" t="str">
        <f>IF(I9516=0,"",VLOOKUP(I9516,EQUIPOS,2,FALSE))</f>
        <v/>
      </c>
      <c r="B9516" s="749"/>
      <c r="C9516" s="195"/>
      <c r="D9516" s="194"/>
      <c r="E9516" s="252">
        <f>IF(I9516=0,0,VLOOKUP(I9516,EQUIPOS,4,FALSE))</f>
        <v>0</v>
      </c>
      <c r="F9516" s="230">
        <f>C9516*D9516*E9516</f>
        <v>0</v>
      </c>
      <c r="G9516" s="231"/>
      <c r="I9516" s="283"/>
    </row>
    <row r="9517" spans="1:9">
      <c r="A9517" s="748" t="str">
        <f>IF(I9517=0,"",VLOOKUP(I9517,EQUIPOS,2,FALSE))</f>
        <v/>
      </c>
      <c r="B9517" s="749"/>
      <c r="C9517" s="195"/>
      <c r="D9517" s="194"/>
      <c r="E9517" s="252">
        <f>IF(I9517=0,0,VLOOKUP(I9517,EQUIPOS,4,FALSE))</f>
        <v>0</v>
      </c>
      <c r="F9517" s="230">
        <f t="shared" ref="F9517:F9520" si="1729">C9517*D9517*E9517</f>
        <v>0</v>
      </c>
      <c r="G9517" s="232"/>
      <c r="I9517" s="283"/>
    </row>
    <row r="9518" spans="1:9">
      <c r="A9518" s="748" t="str">
        <f>IF(I9518=0,"",VLOOKUP(I9518,EQUIPOS,2,FALSE))</f>
        <v/>
      </c>
      <c r="B9518" s="749"/>
      <c r="C9518" s="195"/>
      <c r="D9518" s="194"/>
      <c r="E9518" s="252">
        <f>IF(I9518=0,0,VLOOKUP(I9518,EQUIPOS,4,FALSE))</f>
        <v>0</v>
      </c>
      <c r="F9518" s="230">
        <f t="shared" si="1729"/>
        <v>0</v>
      </c>
      <c r="G9518" s="232"/>
      <c r="I9518" s="283"/>
    </row>
    <row r="9519" spans="1:9">
      <c r="A9519" s="748" t="str">
        <f>IF(I9519=0,"",VLOOKUP(I9519,EQUIPOS,2,FALSE))</f>
        <v/>
      </c>
      <c r="B9519" s="749"/>
      <c r="C9519" s="195"/>
      <c r="D9519" s="194"/>
      <c r="E9519" s="252">
        <f>IF(I9519=0,0,VLOOKUP(I9519,EQUIPOS,4,FALSE))</f>
        <v>0</v>
      </c>
      <c r="F9519" s="230">
        <f t="shared" si="1729"/>
        <v>0</v>
      </c>
      <c r="G9519" s="232"/>
      <c r="I9519" s="283"/>
    </row>
    <row r="9520" spans="1:9">
      <c r="A9520" s="748" t="str">
        <f>IF(I9520=0,"",VLOOKUP(I9520,EQUIPOS,2,FALSE))</f>
        <v/>
      </c>
      <c r="B9520" s="749"/>
      <c r="C9520" s="195"/>
      <c r="D9520" s="194"/>
      <c r="E9520" s="252">
        <f>IF(I9520=0,0,VLOOKUP(I9520,EQUIPOS,4,FALSE))</f>
        <v>0</v>
      </c>
      <c r="F9520" s="230">
        <f t="shared" si="1729"/>
        <v>0</v>
      </c>
      <c r="G9520" s="233"/>
      <c r="I9520" s="283"/>
    </row>
    <row r="9521" spans="1:9" ht="30.75" customHeight="1" thickBot="1">
      <c r="A9521" s="234"/>
      <c r="B9521" s="456"/>
      <c r="C9521" s="235"/>
      <c r="D9521" s="237"/>
      <c r="E9521" s="261"/>
      <c r="F9521" s="238" t="s">
        <v>82</v>
      </c>
      <c r="G9521" s="262">
        <f>SUM(F9516:F9520)</f>
        <v>0</v>
      </c>
      <c r="I9521" s="326"/>
    </row>
    <row r="9522" spans="1:9" ht="13.5" thickTop="1">
      <c r="A9522" s="240" t="s">
        <v>73</v>
      </c>
      <c r="B9522" s="446"/>
      <c r="C9522" s="241"/>
      <c r="D9522" s="243"/>
      <c r="E9522" s="243"/>
      <c r="F9522" s="242"/>
      <c r="G9522" s="244"/>
      <c r="I9522" s="326"/>
    </row>
    <row r="9523" spans="1:9" ht="26">
      <c r="A9523" s="245" t="s">
        <v>57</v>
      </c>
      <c r="B9523" s="454" t="s">
        <v>58</v>
      </c>
      <c r="C9523" s="247" t="s">
        <v>68</v>
      </c>
      <c r="D9523" s="316" t="s">
        <v>74</v>
      </c>
      <c r="E9523" s="248" t="s">
        <v>69</v>
      </c>
      <c r="F9523" s="249" t="s">
        <v>79</v>
      </c>
      <c r="G9523" s="250" t="s">
        <v>70</v>
      </c>
      <c r="H9523" s="220"/>
      <c r="I9523" s="325"/>
    </row>
    <row r="9524" spans="1:9">
      <c r="A9524" s="263" t="str">
        <f t="shared" ref="A9524:A9535" si="1730">IF(I9524=0,"",VLOOKUP(I9524,MANOOBRA,2,FALSE))</f>
        <v/>
      </c>
      <c r="B9524" s="444" t="str">
        <f t="shared" ref="B9524:B9535" si="1731">IF(I9524=0,"",VLOOKUP(I9524,MANOOBRA,3,FALSE))</f>
        <v/>
      </c>
      <c r="C9524" s="195"/>
      <c r="D9524" s="466"/>
      <c r="E9524" s="252">
        <f t="shared" ref="E9524:E9535" si="1732">IF(I9524=0,0,VLOOKUP(I9524,MANOOBRA,4,FALSE))</f>
        <v>0</v>
      </c>
      <c r="F9524" s="230">
        <f>IF(D9524=0,0,C9524*E9524/D9524)</f>
        <v>0</v>
      </c>
      <c r="G9524" s="231"/>
      <c r="I9524" s="283"/>
    </row>
    <row r="9525" spans="1:9">
      <c r="A9525" s="263" t="str">
        <f t="shared" si="1730"/>
        <v/>
      </c>
      <c r="B9525" s="444" t="str">
        <f t="shared" si="1731"/>
        <v/>
      </c>
      <c r="C9525" s="195"/>
      <c r="D9525" s="466"/>
      <c r="E9525" s="252">
        <f t="shared" si="1732"/>
        <v>0</v>
      </c>
      <c r="F9525" s="230">
        <f t="shared" ref="F9525:F9535" si="1733">IF(D9525=0,0,C9525*E9525/D9525)</f>
        <v>0</v>
      </c>
      <c r="G9525" s="232"/>
      <c r="I9525" s="283"/>
    </row>
    <row r="9526" spans="1:9">
      <c r="A9526" s="263" t="str">
        <f t="shared" si="1730"/>
        <v/>
      </c>
      <c r="B9526" s="444" t="str">
        <f t="shared" si="1731"/>
        <v/>
      </c>
      <c r="C9526" s="195"/>
      <c r="D9526" s="309"/>
      <c r="E9526" s="252">
        <f t="shared" si="1732"/>
        <v>0</v>
      </c>
      <c r="F9526" s="230">
        <f t="shared" si="1733"/>
        <v>0</v>
      </c>
      <c r="G9526" s="232"/>
      <c r="I9526" s="283"/>
    </row>
    <row r="9527" spans="1:9">
      <c r="A9527" s="263" t="str">
        <f t="shared" si="1730"/>
        <v/>
      </c>
      <c r="B9527" s="444" t="str">
        <f t="shared" si="1731"/>
        <v/>
      </c>
      <c r="C9527" s="195"/>
      <c r="D9527" s="195"/>
      <c r="E9527" s="252">
        <f t="shared" si="1732"/>
        <v>0</v>
      </c>
      <c r="F9527" s="230">
        <f t="shared" si="1733"/>
        <v>0</v>
      </c>
      <c r="G9527" s="232"/>
      <c r="I9527" s="283"/>
    </row>
    <row r="9528" spans="1:9">
      <c r="A9528" s="263" t="str">
        <f t="shared" si="1730"/>
        <v/>
      </c>
      <c r="B9528" s="444" t="str">
        <f t="shared" si="1731"/>
        <v/>
      </c>
      <c r="C9528" s="195"/>
      <c r="D9528" s="195"/>
      <c r="E9528" s="252">
        <f t="shared" si="1732"/>
        <v>0</v>
      </c>
      <c r="F9528" s="230">
        <f t="shared" si="1733"/>
        <v>0</v>
      </c>
      <c r="G9528" s="232"/>
      <c r="I9528" s="283"/>
    </row>
    <row r="9529" spans="1:9">
      <c r="A9529" s="263" t="str">
        <f t="shared" si="1730"/>
        <v/>
      </c>
      <c r="B9529" s="444" t="str">
        <f t="shared" si="1731"/>
        <v/>
      </c>
      <c r="C9529" s="195"/>
      <c r="D9529" s="195"/>
      <c r="E9529" s="252">
        <f t="shared" si="1732"/>
        <v>0</v>
      </c>
      <c r="F9529" s="230">
        <f t="shared" si="1733"/>
        <v>0</v>
      </c>
      <c r="G9529" s="232"/>
      <c r="I9529" s="283"/>
    </row>
    <row r="9530" spans="1:9">
      <c r="A9530" s="263" t="str">
        <f t="shared" si="1730"/>
        <v/>
      </c>
      <c r="B9530" s="444" t="str">
        <f t="shared" si="1731"/>
        <v/>
      </c>
      <c r="C9530" s="195"/>
      <c r="D9530" s="195"/>
      <c r="E9530" s="252">
        <f t="shared" si="1732"/>
        <v>0</v>
      </c>
      <c r="F9530" s="230">
        <f t="shared" si="1733"/>
        <v>0</v>
      </c>
      <c r="G9530" s="232"/>
      <c r="I9530" s="283"/>
    </row>
    <row r="9531" spans="1:9">
      <c r="A9531" s="263" t="str">
        <f t="shared" si="1730"/>
        <v/>
      </c>
      <c r="B9531" s="444" t="str">
        <f t="shared" si="1731"/>
        <v/>
      </c>
      <c r="C9531" s="195"/>
      <c r="D9531" s="195"/>
      <c r="E9531" s="252">
        <f t="shared" si="1732"/>
        <v>0</v>
      </c>
      <c r="F9531" s="230">
        <f t="shared" si="1733"/>
        <v>0</v>
      </c>
      <c r="G9531" s="232"/>
      <c r="I9531" s="283"/>
    </row>
    <row r="9532" spans="1:9">
      <c r="A9532" s="263" t="str">
        <f t="shared" si="1730"/>
        <v/>
      </c>
      <c r="B9532" s="444" t="str">
        <f t="shared" si="1731"/>
        <v/>
      </c>
      <c r="C9532" s="195"/>
      <c r="D9532" s="195"/>
      <c r="E9532" s="252">
        <f t="shared" si="1732"/>
        <v>0</v>
      </c>
      <c r="F9532" s="230">
        <f t="shared" si="1733"/>
        <v>0</v>
      </c>
      <c r="G9532" s="232"/>
      <c r="I9532" s="283"/>
    </row>
    <row r="9533" spans="1:9">
      <c r="A9533" s="263" t="str">
        <f t="shared" si="1730"/>
        <v/>
      </c>
      <c r="B9533" s="444" t="str">
        <f t="shared" si="1731"/>
        <v/>
      </c>
      <c r="C9533" s="195"/>
      <c r="D9533" s="195"/>
      <c r="E9533" s="252">
        <f t="shared" si="1732"/>
        <v>0</v>
      </c>
      <c r="F9533" s="230">
        <f t="shared" si="1733"/>
        <v>0</v>
      </c>
      <c r="G9533" s="232"/>
      <c r="I9533" s="283"/>
    </row>
    <row r="9534" spans="1:9">
      <c r="A9534" s="263" t="str">
        <f t="shared" si="1730"/>
        <v/>
      </c>
      <c r="B9534" s="444" t="str">
        <f t="shared" si="1731"/>
        <v/>
      </c>
      <c r="C9534" s="195"/>
      <c r="D9534" s="195"/>
      <c r="E9534" s="252">
        <f t="shared" si="1732"/>
        <v>0</v>
      </c>
      <c r="F9534" s="230">
        <f t="shared" si="1733"/>
        <v>0</v>
      </c>
      <c r="G9534" s="232"/>
      <c r="I9534" s="283"/>
    </row>
    <row r="9535" spans="1:9">
      <c r="A9535" s="263" t="str">
        <f t="shared" si="1730"/>
        <v/>
      </c>
      <c r="B9535" s="444" t="str">
        <f t="shared" si="1731"/>
        <v/>
      </c>
      <c r="C9535" s="195"/>
      <c r="D9535" s="195"/>
      <c r="E9535" s="252">
        <f t="shared" si="1732"/>
        <v>0</v>
      </c>
      <c r="F9535" s="230">
        <f t="shared" si="1733"/>
        <v>0</v>
      </c>
      <c r="G9535" s="233"/>
      <c r="I9535" s="283"/>
    </row>
    <row r="9536" spans="1:9" ht="31.5" customHeight="1" thickBot="1">
      <c r="A9536" s="234"/>
      <c r="B9536" s="456"/>
      <c r="C9536" s="235"/>
      <c r="D9536" s="237"/>
      <c r="E9536" s="237"/>
      <c r="F9536" s="238" t="s">
        <v>83</v>
      </c>
      <c r="G9536" s="262">
        <f>SUM(F9524:F9535)</f>
        <v>0</v>
      </c>
      <c r="I9536" s="326"/>
    </row>
    <row r="9537" spans="1:16" ht="13.5" thickTop="1">
      <c r="A9537" s="186" t="s">
        <v>76</v>
      </c>
      <c r="B9537" s="446"/>
      <c r="C9537" s="241"/>
      <c r="D9537" s="243"/>
      <c r="E9537" s="243"/>
      <c r="F9537" s="242"/>
      <c r="G9537" s="244"/>
      <c r="I9537" s="326"/>
    </row>
    <row r="9538" spans="1:16">
      <c r="A9538" s="245" t="s">
        <v>57</v>
      </c>
      <c r="B9538" s="455"/>
      <c r="C9538" s="246"/>
      <c r="D9538" s="317"/>
      <c r="E9538" s="248" t="s">
        <v>77</v>
      </c>
      <c r="F9538" s="249" t="s">
        <v>78</v>
      </c>
      <c r="G9538" s="264" t="s">
        <v>77</v>
      </c>
      <c r="H9538" s="220"/>
      <c r="I9538" s="325"/>
    </row>
    <row r="9539" spans="1:16">
      <c r="A9539" s="185" t="s">
        <v>87</v>
      </c>
      <c r="B9539" s="453"/>
      <c r="C9539" s="265"/>
      <c r="D9539" s="318"/>
      <c r="E9539" s="229">
        <f>ROUND(SUM(G9498,G9513,G9521,G9536),0)</f>
        <v>0</v>
      </c>
      <c r="F9539" s="266">
        <f>A</f>
        <v>0</v>
      </c>
      <c r="G9539" s="267">
        <f>E9539*F9539</f>
        <v>0</v>
      </c>
      <c r="I9539" s="326"/>
    </row>
    <row r="9540" spans="1:16">
      <c r="A9540" s="185" t="s">
        <v>85</v>
      </c>
      <c r="B9540" s="453"/>
      <c r="C9540" s="265"/>
      <c r="D9540" s="318"/>
      <c r="E9540" s="229">
        <f>SUM(G9498,G9513,G9521,G9536)</f>
        <v>0</v>
      </c>
      <c r="F9540" s="266">
        <f>I</f>
        <v>0</v>
      </c>
      <c r="G9540" s="267">
        <f>E9540*F9540</f>
        <v>0</v>
      </c>
      <c r="I9540" s="326"/>
    </row>
    <row r="9541" spans="1:16">
      <c r="A9541" s="185" t="s">
        <v>86</v>
      </c>
      <c r="B9541" s="453"/>
      <c r="C9541" s="265"/>
      <c r="D9541" s="318"/>
      <c r="E9541" s="229">
        <f>SUM(G9498,G9513,G9521,G9536)</f>
        <v>0</v>
      </c>
      <c r="F9541" s="266">
        <f>U</f>
        <v>0</v>
      </c>
      <c r="G9541" s="267">
        <f>E9541*F9541</f>
        <v>0</v>
      </c>
      <c r="I9541" s="326"/>
    </row>
    <row r="9542" spans="1:16" ht="33" customHeight="1" thickBot="1">
      <c r="A9542" s="234"/>
      <c r="B9542" s="456"/>
      <c r="C9542" s="235"/>
      <c r="D9542" s="237"/>
      <c r="E9542" s="237"/>
      <c r="F9542" s="268" t="s">
        <v>84</v>
      </c>
      <c r="G9542" s="262">
        <f>SUM(G9539:G9541)</f>
        <v>0</v>
      </c>
      <c r="I9542" s="326"/>
      <c r="J9542" s="295"/>
      <c r="K9542" s="296"/>
      <c r="L9542" s="296"/>
      <c r="M9542" s="296"/>
      <c r="N9542" s="296"/>
      <c r="O9542" s="296"/>
    </row>
    <row r="9543" spans="1:16" s="211" customFormat="1" ht="14" thickTop="1" thickBot="1">
      <c r="A9543" s="269"/>
      <c r="B9543" s="443"/>
      <c r="C9543" s="270"/>
      <c r="D9543" s="319"/>
      <c r="E9543" s="271" t="s">
        <v>89</v>
      </c>
      <c r="F9543" s="272"/>
      <c r="G9543" s="273">
        <f>ROUND(SUM(G9498,G9513,G9521,G9536,G9542),0)</f>
        <v>0</v>
      </c>
      <c r="I9543" s="327"/>
      <c r="J9543" s="212">
        <f>B9482</f>
        <v>25.6</v>
      </c>
      <c r="K9543" s="274">
        <f>E9539</f>
        <v>0</v>
      </c>
      <c r="L9543" s="294">
        <f>G9539</f>
        <v>0</v>
      </c>
      <c r="M9543" s="294">
        <f>G9540</f>
        <v>0</v>
      </c>
      <c r="N9543" s="294">
        <f>G9541</f>
        <v>0</v>
      </c>
      <c r="O9543" s="299">
        <f>SUM(K9543:N9543)</f>
        <v>0</v>
      </c>
      <c r="P9543" s="294"/>
    </row>
    <row r="9544" spans="1:16" ht="13.5" thickTop="1">
      <c r="A9544" s="275" t="s">
        <v>97</v>
      </c>
      <c r="B9544" s="438"/>
      <c r="C9544" s="215"/>
      <c r="D9544" s="217"/>
      <c r="E9544" s="217"/>
      <c r="F9544" s="216"/>
      <c r="G9544" s="219"/>
      <c r="I9544" s="326"/>
      <c r="P9544" s="294"/>
    </row>
    <row r="9545" spans="1:16">
      <c r="A9545" s="275"/>
      <c r="B9545" s="452"/>
      <c r="C9545" s="276"/>
      <c r="D9545" s="320"/>
      <c r="E9545" s="217"/>
      <c r="F9545" s="216"/>
      <c r="G9545" s="277">
        <f ca="1">TODAY()</f>
        <v>44839</v>
      </c>
      <c r="I9545" s="326"/>
      <c r="P9545" s="294"/>
    </row>
    <row r="9546" spans="1:16" ht="13.5" thickBot="1">
      <c r="A9546" s="234"/>
      <c r="B9546" s="456"/>
      <c r="C9546" s="235"/>
      <c r="D9546" s="237"/>
      <c r="E9546" s="237"/>
      <c r="F9546" s="236"/>
      <c r="G9546" s="278"/>
      <c r="I9546" s="326"/>
      <c r="P9546" s="294"/>
    </row>
    <row r="9547" spans="1:16" s="199" customFormat="1" ht="13.5" thickTop="1">
      <c r="A9547" s="435" t="s">
        <v>109</v>
      </c>
      <c r="B9547" s="442"/>
      <c r="C9547" s="435"/>
      <c r="D9547" s="436"/>
      <c r="E9547" s="436"/>
      <c r="F9547" s="437"/>
      <c r="G9547" s="437"/>
      <c r="I9547" s="321"/>
      <c r="J9547" s="200"/>
      <c r="O9547" s="297"/>
    </row>
    <row r="9548" spans="1:16" s="199" customFormat="1">
      <c r="A9548" s="435" t="str">
        <f>CONCATENATE('Prestaciones y AIU'!A8857," ANALISIS DE PRECIOS UNITARIOS")</f>
        <v xml:space="preserve"> ANALISIS DE PRECIOS UNITARIOS</v>
      </c>
      <c r="B9548" s="442"/>
      <c r="C9548" s="435"/>
      <c r="D9548" s="436"/>
      <c r="E9548" s="436"/>
      <c r="F9548" s="437"/>
      <c r="G9548" s="437"/>
      <c r="I9548" s="321"/>
      <c r="J9548" s="200"/>
      <c r="O9548" s="297"/>
    </row>
    <row r="9549" spans="1:16" s="199" customFormat="1">
      <c r="A9549" s="435" t="str">
        <f>Objeto_LIC</f>
        <v>OPTIMIZACION DEL SISTEMA DE ABASTECIMIENTO (ADUCCION, PRETRATAMIENTO Y CONDUCCION) DEL MUNICPIO DE TAME, DEPARTAMENTO DE ARAUCA</v>
      </c>
      <c r="B9549" s="442"/>
      <c r="C9549" s="435"/>
      <c r="D9549" s="436"/>
      <c r="E9549" s="436"/>
      <c r="F9549" s="437"/>
      <c r="G9549" s="437"/>
      <c r="I9549" s="321"/>
      <c r="J9549" s="200"/>
      <c r="O9549" s="297"/>
    </row>
    <row r="9550" spans="1:16" s="199" customFormat="1">
      <c r="A9550" s="435"/>
      <c r="B9550" s="442"/>
      <c r="C9550" s="435"/>
      <c r="D9550" s="436"/>
      <c r="E9550" s="436"/>
      <c r="F9550" s="437"/>
      <c r="G9550" s="437"/>
      <c r="I9550" s="321"/>
      <c r="J9550" s="200"/>
      <c r="O9550" s="297"/>
    </row>
    <row r="9551" spans="1:16" ht="13.5" thickBot="1">
      <c r="A9551" s="201"/>
      <c r="B9551" s="448"/>
      <c r="C9551" s="201"/>
      <c r="D9551" s="203"/>
      <c r="E9551" s="203"/>
      <c r="F9551" s="202"/>
      <c r="G9551" s="202"/>
    </row>
    <row r="9552" spans="1:16" s="211" customFormat="1" ht="13.5" thickTop="1">
      <c r="A9552" s="206"/>
      <c r="B9552" s="457"/>
      <c r="C9552" s="207"/>
      <c r="D9552" s="209"/>
      <c r="E9552" s="209"/>
      <c r="F9552" s="208"/>
      <c r="G9552" s="210" t="s">
        <v>110</v>
      </c>
      <c r="I9552" s="323"/>
      <c r="J9552" s="212"/>
      <c r="O9552" s="297"/>
    </row>
    <row r="9553" spans="1:15" ht="12.75" customHeight="1">
      <c r="A9553" s="213" t="s">
        <v>62</v>
      </c>
      <c r="B9553" s="750">
        <f>Proponente</f>
        <v>0</v>
      </c>
      <c r="C9553" s="750"/>
      <c r="D9553" s="750"/>
      <c r="E9553" s="750"/>
      <c r="F9553" s="750"/>
      <c r="G9553" s="751"/>
    </row>
    <row r="9554" spans="1:15" ht="12.75" customHeight="1">
      <c r="A9554" s="213" t="s">
        <v>63</v>
      </c>
      <c r="B9554" s="470">
        <v>25.7</v>
      </c>
      <c r="C9554" s="750" t="e">
        <f>VLOOKUP(B9554,Presupuesto!$A$4:$B$106,2,FALSE)</f>
        <v>#N/A</v>
      </c>
      <c r="D9554" s="750"/>
      <c r="E9554" s="750"/>
      <c r="F9554" s="750"/>
      <c r="G9554" s="751"/>
    </row>
    <row r="9555" spans="1:15">
      <c r="A9555" s="214"/>
      <c r="B9555" s="438"/>
      <c r="C9555" s="215"/>
      <c r="D9555" s="217"/>
      <c r="E9555" s="217"/>
      <c r="F9555" s="218" t="s">
        <v>88</v>
      </c>
      <c r="G9555" s="750" t="str">
        <f ca="1">LOOKUP('U-P1'!B9554,Presupuesto!$1:$1048576,Presupuesto!$C$1:$C$105)</f>
        <v>ML</v>
      </c>
      <c r="H9555" s="750"/>
      <c r="I9555" s="750"/>
      <c r="J9555" s="750"/>
      <c r="K9555" s="751"/>
    </row>
    <row r="9556" spans="1:15" ht="13.5" thickBot="1">
      <c r="A9556" s="213" t="s">
        <v>64</v>
      </c>
      <c r="B9556" s="438"/>
      <c r="C9556" s="215"/>
      <c r="D9556" s="217"/>
      <c r="E9556" s="217"/>
      <c r="F9556" s="216"/>
      <c r="G9556" s="219"/>
      <c r="I9556" s="324"/>
      <c r="J9556" s="295"/>
      <c r="K9556" s="296"/>
      <c r="L9556" s="296"/>
      <c r="M9556" s="296"/>
      <c r="N9556" s="296"/>
      <c r="O9556" s="296"/>
    </row>
    <row r="9557" spans="1:15" s="220" customFormat="1" ht="13.5" thickTop="1">
      <c r="A9557" s="221" t="s">
        <v>57</v>
      </c>
      <c r="B9557" s="447" t="s">
        <v>65</v>
      </c>
      <c r="C9557" s="222" t="s">
        <v>66</v>
      </c>
      <c r="D9557" s="223" t="s">
        <v>74</v>
      </c>
      <c r="E9557" s="224" t="s">
        <v>100</v>
      </c>
      <c r="F9557" s="224" t="s">
        <v>79</v>
      </c>
      <c r="G9557" s="225" t="s">
        <v>70</v>
      </c>
      <c r="I9557" s="325"/>
      <c r="J9557" s="226"/>
      <c r="O9557" s="296"/>
    </row>
    <row r="9558" spans="1:15">
      <c r="A9558" s="227" t="str">
        <f t="shared" ref="A9558:A9569" si="1734">IF(I9558=0,"-",VLOOKUP(I9558,EQUIPOS,2,FALSE))</f>
        <v>-</v>
      </c>
      <c r="B9558" s="228"/>
      <c r="C9558" s="228"/>
      <c r="D9558" s="194"/>
      <c r="E9558" s="229">
        <f t="shared" ref="E9558:E9569" si="1735">IF(I9558=0,0,VLOOKUP(I9558,EQUIPOS,4,FALSE))</f>
        <v>0</v>
      </c>
      <c r="F9558" s="230">
        <f t="shared" ref="F9558:F9569" si="1736">IF(D9558=0,0,E9558/D9558)</f>
        <v>0</v>
      </c>
      <c r="G9558" s="231"/>
      <c r="I9558" s="283"/>
    </row>
    <row r="9559" spans="1:15">
      <c r="A9559" s="227" t="str">
        <f t="shared" si="1734"/>
        <v>-</v>
      </c>
      <c r="B9559" s="228"/>
      <c r="C9559" s="228"/>
      <c r="D9559" s="194"/>
      <c r="E9559" s="229">
        <f t="shared" si="1735"/>
        <v>0</v>
      </c>
      <c r="F9559" s="230">
        <f t="shared" si="1736"/>
        <v>0</v>
      </c>
      <c r="G9559" s="232"/>
      <c r="I9559" s="283"/>
    </row>
    <row r="9560" spans="1:15">
      <c r="A9560" s="227" t="str">
        <f t="shared" si="1734"/>
        <v>-</v>
      </c>
      <c r="B9560" s="228"/>
      <c r="C9560" s="228"/>
      <c r="D9560" s="194"/>
      <c r="E9560" s="229">
        <f t="shared" si="1735"/>
        <v>0</v>
      </c>
      <c r="F9560" s="230">
        <f t="shared" si="1736"/>
        <v>0</v>
      </c>
      <c r="G9560" s="232"/>
      <c r="I9560" s="283"/>
    </row>
    <row r="9561" spans="1:15">
      <c r="A9561" s="227" t="str">
        <f t="shared" si="1734"/>
        <v>-</v>
      </c>
      <c r="B9561" s="228"/>
      <c r="C9561" s="228"/>
      <c r="D9561" s="194"/>
      <c r="E9561" s="229">
        <f t="shared" si="1735"/>
        <v>0</v>
      </c>
      <c r="F9561" s="230">
        <f t="shared" si="1736"/>
        <v>0</v>
      </c>
      <c r="G9561" s="232"/>
      <c r="I9561" s="283"/>
    </row>
    <row r="9562" spans="1:15">
      <c r="A9562" s="227" t="str">
        <f t="shared" si="1734"/>
        <v>-</v>
      </c>
      <c r="B9562" s="228"/>
      <c r="C9562" s="228"/>
      <c r="D9562" s="194"/>
      <c r="E9562" s="229">
        <f t="shared" si="1735"/>
        <v>0</v>
      </c>
      <c r="F9562" s="230">
        <f t="shared" si="1736"/>
        <v>0</v>
      </c>
      <c r="G9562" s="232"/>
      <c r="I9562" s="283"/>
    </row>
    <row r="9563" spans="1:15">
      <c r="A9563" s="227" t="str">
        <f t="shared" si="1734"/>
        <v>-</v>
      </c>
      <c r="B9563" s="228"/>
      <c r="C9563" s="228"/>
      <c r="D9563" s="194"/>
      <c r="E9563" s="229">
        <f t="shared" si="1735"/>
        <v>0</v>
      </c>
      <c r="F9563" s="230">
        <f t="shared" si="1736"/>
        <v>0</v>
      </c>
      <c r="G9563" s="232"/>
      <c r="I9563" s="283"/>
    </row>
    <row r="9564" spans="1:15">
      <c r="A9564" s="227" t="str">
        <f t="shared" si="1734"/>
        <v>-</v>
      </c>
      <c r="B9564" s="228"/>
      <c r="C9564" s="228"/>
      <c r="D9564" s="194"/>
      <c r="E9564" s="229">
        <f t="shared" si="1735"/>
        <v>0</v>
      </c>
      <c r="F9564" s="230">
        <f t="shared" si="1736"/>
        <v>0</v>
      </c>
      <c r="G9564" s="232"/>
      <c r="I9564" s="283"/>
    </row>
    <row r="9565" spans="1:15">
      <c r="A9565" s="227" t="str">
        <f t="shared" si="1734"/>
        <v>-</v>
      </c>
      <c r="B9565" s="228"/>
      <c r="C9565" s="228"/>
      <c r="D9565" s="194"/>
      <c r="E9565" s="229">
        <f t="shared" si="1735"/>
        <v>0</v>
      </c>
      <c r="F9565" s="230">
        <f t="shared" si="1736"/>
        <v>0</v>
      </c>
      <c r="G9565" s="232"/>
      <c r="I9565" s="283"/>
    </row>
    <row r="9566" spans="1:15">
      <c r="A9566" s="227" t="str">
        <f t="shared" si="1734"/>
        <v>-</v>
      </c>
      <c r="B9566" s="228"/>
      <c r="C9566" s="228"/>
      <c r="D9566" s="194"/>
      <c r="E9566" s="229">
        <f t="shared" si="1735"/>
        <v>0</v>
      </c>
      <c r="F9566" s="230">
        <f t="shared" si="1736"/>
        <v>0</v>
      </c>
      <c r="G9566" s="232"/>
      <c r="I9566" s="283"/>
    </row>
    <row r="9567" spans="1:15">
      <c r="A9567" s="227" t="str">
        <f t="shared" si="1734"/>
        <v>-</v>
      </c>
      <c r="B9567" s="228"/>
      <c r="C9567" s="228"/>
      <c r="D9567" s="194"/>
      <c r="E9567" s="229">
        <f t="shared" si="1735"/>
        <v>0</v>
      </c>
      <c r="F9567" s="230">
        <f t="shared" si="1736"/>
        <v>0</v>
      </c>
      <c r="G9567" s="232"/>
      <c r="I9567" s="283"/>
    </row>
    <row r="9568" spans="1:15">
      <c r="A9568" s="227" t="str">
        <f t="shared" si="1734"/>
        <v>-</v>
      </c>
      <c r="B9568" s="228"/>
      <c r="C9568" s="228"/>
      <c r="D9568" s="194"/>
      <c r="E9568" s="229">
        <f t="shared" si="1735"/>
        <v>0</v>
      </c>
      <c r="F9568" s="230">
        <f t="shared" si="1736"/>
        <v>0</v>
      </c>
      <c r="G9568" s="232"/>
      <c r="I9568" s="283"/>
    </row>
    <row r="9569" spans="1:15">
      <c r="A9569" s="227" t="str">
        <f t="shared" si="1734"/>
        <v>-</v>
      </c>
      <c r="B9569" s="228"/>
      <c r="C9569" s="228"/>
      <c r="D9569" s="194"/>
      <c r="E9569" s="229">
        <f t="shared" si="1735"/>
        <v>0</v>
      </c>
      <c r="F9569" s="230">
        <f t="shared" si="1736"/>
        <v>0</v>
      </c>
      <c r="G9569" s="232"/>
      <c r="I9569" s="283"/>
    </row>
    <row r="9570" spans="1:15" ht="13.5" thickBot="1">
      <c r="A9570" s="234"/>
      <c r="B9570" s="456"/>
      <c r="C9570" s="235"/>
      <c r="D9570" s="237"/>
      <c r="E9570" s="237"/>
      <c r="F9570" s="238" t="s">
        <v>80</v>
      </c>
      <c r="G9570" s="239">
        <f>SUM(F9558:F9569)</f>
        <v>0</v>
      </c>
      <c r="I9570" s="326"/>
    </row>
    <row r="9571" spans="1:15" ht="13.5" thickTop="1">
      <c r="A9571" s="240" t="s">
        <v>67</v>
      </c>
      <c r="B9571" s="446"/>
      <c r="C9571" s="241"/>
      <c r="D9571" s="243"/>
      <c r="E9571" s="243"/>
      <c r="F9571" s="242"/>
      <c r="G9571" s="244"/>
      <c r="I9571" s="326"/>
    </row>
    <row r="9572" spans="1:15" s="220" customFormat="1" ht="26">
      <c r="A9572" s="505" t="s">
        <v>57</v>
      </c>
      <c r="B9572" s="454"/>
      <c r="C9572" s="247" t="s">
        <v>58</v>
      </c>
      <c r="D9572" s="316" t="s">
        <v>68</v>
      </c>
      <c r="E9572" s="248" t="s">
        <v>69</v>
      </c>
      <c r="F9572" s="249" t="s">
        <v>79</v>
      </c>
      <c r="G9572" s="250" t="s">
        <v>70</v>
      </c>
      <c r="I9572" s="325"/>
      <c r="J9572" s="226"/>
      <c r="O9572" s="296"/>
    </row>
    <row r="9573" spans="1:15" ht="12.75" customHeight="1">
      <c r="A9573" s="754" t="str">
        <f t="shared" ref="A9573:A9584" si="1737">IF(I9573=0,"",VLOOKUP(I9573,MATERIALES,2,FALSE))</f>
        <v/>
      </c>
      <c r="B9573" s="749"/>
      <c r="C9573" s="251" t="str">
        <f t="shared" ref="C9573:C9581" si="1738">IF(I9573=0,"",VLOOKUP(I9573,MATERIALES,3,FALSE))</f>
        <v/>
      </c>
      <c r="D9573" s="194"/>
      <c r="E9573" s="252">
        <f t="shared" ref="E9573:E9584" si="1739">IF(I9573=0,0,VLOOKUP(I9573,MATERIALES,4,FALSE))</f>
        <v>0</v>
      </c>
      <c r="F9573" s="230">
        <f>D9573*E9573</f>
        <v>0</v>
      </c>
      <c r="G9573" s="231"/>
      <c r="I9573" s="283"/>
    </row>
    <row r="9574" spans="1:15">
      <c r="A9574" s="754" t="str">
        <f t="shared" si="1737"/>
        <v/>
      </c>
      <c r="B9574" s="749"/>
      <c r="C9574" s="251" t="str">
        <f t="shared" si="1738"/>
        <v/>
      </c>
      <c r="D9574" s="194"/>
      <c r="E9574" s="252">
        <f t="shared" si="1739"/>
        <v>0</v>
      </c>
      <c r="F9574" s="230">
        <f t="shared" ref="F9574:F9584" si="1740">D9574*E9574</f>
        <v>0</v>
      </c>
      <c r="G9574" s="232"/>
      <c r="I9574" s="283"/>
    </row>
    <row r="9575" spans="1:15">
      <c r="A9575" s="754" t="str">
        <f t="shared" si="1737"/>
        <v/>
      </c>
      <c r="B9575" s="749"/>
      <c r="C9575" s="251" t="str">
        <f t="shared" si="1738"/>
        <v/>
      </c>
      <c r="D9575" s="194"/>
      <c r="E9575" s="252">
        <f t="shared" si="1739"/>
        <v>0</v>
      </c>
      <c r="F9575" s="230">
        <f t="shared" si="1740"/>
        <v>0</v>
      </c>
      <c r="G9575" s="232"/>
      <c r="I9575" s="283"/>
    </row>
    <row r="9576" spans="1:15">
      <c r="A9576" s="754" t="str">
        <f t="shared" si="1737"/>
        <v/>
      </c>
      <c r="B9576" s="749"/>
      <c r="C9576" s="251" t="str">
        <f t="shared" si="1738"/>
        <v/>
      </c>
      <c r="D9576" s="194"/>
      <c r="E9576" s="252">
        <f t="shared" si="1739"/>
        <v>0</v>
      </c>
      <c r="F9576" s="230">
        <f t="shared" si="1740"/>
        <v>0</v>
      </c>
      <c r="G9576" s="232"/>
      <c r="I9576" s="283"/>
    </row>
    <row r="9577" spans="1:15">
      <c r="A9577" s="754" t="str">
        <f t="shared" si="1737"/>
        <v/>
      </c>
      <c r="B9577" s="749"/>
      <c r="C9577" s="251" t="str">
        <f t="shared" si="1738"/>
        <v/>
      </c>
      <c r="D9577" s="194"/>
      <c r="E9577" s="252">
        <f t="shared" si="1739"/>
        <v>0</v>
      </c>
      <c r="F9577" s="230">
        <f t="shared" si="1740"/>
        <v>0</v>
      </c>
      <c r="G9577" s="232"/>
      <c r="I9577" s="283"/>
    </row>
    <row r="9578" spans="1:15">
      <c r="A9578" s="754" t="str">
        <f t="shared" si="1737"/>
        <v/>
      </c>
      <c r="B9578" s="749"/>
      <c r="C9578" s="251" t="str">
        <f t="shared" si="1738"/>
        <v/>
      </c>
      <c r="D9578" s="194"/>
      <c r="E9578" s="252">
        <f t="shared" si="1739"/>
        <v>0</v>
      </c>
      <c r="F9578" s="230">
        <f t="shared" si="1740"/>
        <v>0</v>
      </c>
      <c r="G9578" s="232"/>
      <c r="I9578" s="283"/>
    </row>
    <row r="9579" spans="1:15">
      <c r="A9579" s="754" t="str">
        <f t="shared" si="1737"/>
        <v/>
      </c>
      <c r="B9579" s="749"/>
      <c r="C9579" s="251" t="str">
        <f t="shared" si="1738"/>
        <v/>
      </c>
      <c r="D9579" s="194"/>
      <c r="E9579" s="252">
        <f t="shared" si="1739"/>
        <v>0</v>
      </c>
      <c r="F9579" s="230">
        <f t="shared" si="1740"/>
        <v>0</v>
      </c>
      <c r="G9579" s="232"/>
      <c r="I9579" s="283"/>
    </row>
    <row r="9580" spans="1:15">
      <c r="A9580" s="754" t="str">
        <f t="shared" si="1737"/>
        <v/>
      </c>
      <c r="B9580" s="749"/>
      <c r="C9580" s="251" t="str">
        <f t="shared" si="1738"/>
        <v/>
      </c>
      <c r="D9580" s="194"/>
      <c r="E9580" s="252">
        <f t="shared" si="1739"/>
        <v>0</v>
      </c>
      <c r="F9580" s="230">
        <f t="shared" si="1740"/>
        <v>0</v>
      </c>
      <c r="G9580" s="253"/>
      <c r="I9580" s="283"/>
    </row>
    <row r="9581" spans="1:15">
      <c r="A9581" s="754" t="str">
        <f t="shared" si="1737"/>
        <v/>
      </c>
      <c r="B9581" s="749"/>
      <c r="C9581" s="251" t="str">
        <f t="shared" si="1738"/>
        <v/>
      </c>
      <c r="D9581" s="194"/>
      <c r="E9581" s="252">
        <f t="shared" si="1739"/>
        <v>0</v>
      </c>
      <c r="F9581" s="230">
        <f t="shared" si="1740"/>
        <v>0</v>
      </c>
      <c r="G9581" s="232"/>
      <c r="I9581" s="283"/>
    </row>
    <row r="9582" spans="1:15">
      <c r="A9582" s="754" t="str">
        <f t="shared" si="1737"/>
        <v/>
      </c>
      <c r="B9582" s="749"/>
      <c r="C9582" s="251"/>
      <c r="D9582" s="194"/>
      <c r="E9582" s="252">
        <f t="shared" si="1739"/>
        <v>0</v>
      </c>
      <c r="F9582" s="230">
        <f t="shared" si="1740"/>
        <v>0</v>
      </c>
      <c r="G9582" s="232"/>
      <c r="I9582" s="283"/>
    </row>
    <row r="9583" spans="1:15">
      <c r="A9583" s="754" t="str">
        <f t="shared" si="1737"/>
        <v/>
      </c>
      <c r="B9583" s="749"/>
      <c r="C9583" s="251"/>
      <c r="D9583" s="194"/>
      <c r="E9583" s="252">
        <f t="shared" si="1739"/>
        <v>0</v>
      </c>
      <c r="F9583" s="230">
        <f t="shared" si="1740"/>
        <v>0</v>
      </c>
      <c r="G9583" s="232"/>
      <c r="I9583" s="283"/>
    </row>
    <row r="9584" spans="1:15">
      <c r="A9584" s="754" t="str">
        <f t="shared" si="1737"/>
        <v/>
      </c>
      <c r="B9584" s="749"/>
      <c r="C9584" s="251" t="str">
        <f t="shared" ref="C9584" si="1741">IF(I9584=0,"",VLOOKUP(I9584,MATERIALES,3,FALSE))</f>
        <v/>
      </c>
      <c r="D9584" s="194"/>
      <c r="E9584" s="252">
        <f t="shared" si="1739"/>
        <v>0</v>
      </c>
      <c r="F9584" s="230">
        <f t="shared" si="1740"/>
        <v>0</v>
      </c>
      <c r="G9584" s="233"/>
      <c r="I9584" s="283"/>
    </row>
    <row r="9585" spans="1:9" ht="26.25" customHeight="1" thickBot="1">
      <c r="A9585" s="214"/>
      <c r="B9585" s="438"/>
      <c r="C9585" s="215"/>
      <c r="D9585" s="217"/>
      <c r="E9585" s="254"/>
      <c r="F9585" s="255" t="s">
        <v>81</v>
      </c>
      <c r="G9585" s="253">
        <f>SUM(F9573:F9584)</f>
        <v>0</v>
      </c>
      <c r="I9585" s="326"/>
    </row>
    <row r="9586" spans="1:9" ht="14" thickTop="1" thickBot="1">
      <c r="A9586" s="256" t="s">
        <v>72</v>
      </c>
      <c r="B9586" s="445"/>
      <c r="C9586" s="257"/>
      <c r="D9586" s="259"/>
      <c r="E9586" s="259"/>
      <c r="F9586" s="258"/>
      <c r="G9586" s="260"/>
      <c r="I9586" s="326"/>
    </row>
    <row r="9587" spans="1:9" ht="13.5" thickTop="1">
      <c r="A9587" s="505" t="s">
        <v>57</v>
      </c>
      <c r="B9587" s="454"/>
      <c r="C9587" s="248" t="s">
        <v>71</v>
      </c>
      <c r="D9587" s="316" t="s">
        <v>75</v>
      </c>
      <c r="E9587" s="248" t="s">
        <v>98</v>
      </c>
      <c r="F9587" s="249" t="s">
        <v>79</v>
      </c>
      <c r="G9587" s="250" t="s">
        <v>70</v>
      </c>
      <c r="I9587" s="326"/>
    </row>
    <row r="9588" spans="1:9">
      <c r="A9588" s="754" t="str">
        <f>IF(I9588=0,"",VLOOKUP(I9588,EQUIPOS,2,FALSE))</f>
        <v/>
      </c>
      <c r="B9588" s="749"/>
      <c r="C9588" s="195"/>
      <c r="D9588" s="194"/>
      <c r="E9588" s="252">
        <f>IF(I9588=0,0,VLOOKUP(I9588,EQUIPOS,4,FALSE))</f>
        <v>0</v>
      </c>
      <c r="F9588" s="230">
        <f>C9588*D9588*E9588</f>
        <v>0</v>
      </c>
      <c r="G9588" s="231"/>
      <c r="I9588" s="283"/>
    </row>
    <row r="9589" spans="1:9">
      <c r="A9589" s="754" t="str">
        <f>IF(I9589=0,"",VLOOKUP(I9589,EQUIPOS,2,FALSE))</f>
        <v/>
      </c>
      <c r="B9589" s="749"/>
      <c r="C9589" s="195"/>
      <c r="D9589" s="194"/>
      <c r="E9589" s="252">
        <f>IF(I9589=0,0,VLOOKUP(I9589,EQUIPOS,4,FALSE))</f>
        <v>0</v>
      </c>
      <c r="F9589" s="230">
        <f t="shared" ref="F9589:F9592" si="1742">C9589*D9589*E9589</f>
        <v>0</v>
      </c>
      <c r="G9589" s="232"/>
      <c r="I9589" s="283"/>
    </row>
    <row r="9590" spans="1:9">
      <c r="A9590" s="754" t="str">
        <f>IF(I9590=0,"",VLOOKUP(I9590,EQUIPOS,2,FALSE))</f>
        <v/>
      </c>
      <c r="B9590" s="749"/>
      <c r="C9590" s="195"/>
      <c r="D9590" s="194"/>
      <c r="E9590" s="252">
        <f>IF(I9590=0,0,VLOOKUP(I9590,EQUIPOS,4,FALSE))</f>
        <v>0</v>
      </c>
      <c r="F9590" s="230">
        <f t="shared" si="1742"/>
        <v>0</v>
      </c>
      <c r="G9590" s="232"/>
      <c r="I9590" s="283"/>
    </row>
    <row r="9591" spans="1:9">
      <c r="A9591" s="754" t="str">
        <f>IF(I9591=0,"",VLOOKUP(I9591,EQUIPOS,2,FALSE))</f>
        <v/>
      </c>
      <c r="B9591" s="749"/>
      <c r="C9591" s="195"/>
      <c r="D9591" s="194"/>
      <c r="E9591" s="252">
        <f>IF(I9591=0,0,VLOOKUP(I9591,EQUIPOS,4,FALSE))</f>
        <v>0</v>
      </c>
      <c r="F9591" s="230">
        <f t="shared" si="1742"/>
        <v>0</v>
      </c>
      <c r="G9591" s="232"/>
      <c r="I9591" s="283"/>
    </row>
    <row r="9592" spans="1:9">
      <c r="A9592" s="754" t="str">
        <f>IF(I9592=0,"",VLOOKUP(I9592,EQUIPOS,2,FALSE))</f>
        <v/>
      </c>
      <c r="B9592" s="749"/>
      <c r="C9592" s="195"/>
      <c r="D9592" s="194"/>
      <c r="E9592" s="252">
        <f>IF(I9592=0,0,VLOOKUP(I9592,EQUIPOS,4,FALSE))</f>
        <v>0</v>
      </c>
      <c r="F9592" s="230">
        <f t="shared" si="1742"/>
        <v>0</v>
      </c>
      <c r="G9592" s="233"/>
      <c r="I9592" s="283"/>
    </row>
    <row r="9593" spans="1:9" ht="30.75" customHeight="1" thickBot="1">
      <c r="A9593" s="234"/>
      <c r="B9593" s="456"/>
      <c r="C9593" s="235"/>
      <c r="D9593" s="237"/>
      <c r="E9593" s="261"/>
      <c r="F9593" s="238" t="s">
        <v>82</v>
      </c>
      <c r="G9593" s="262">
        <f>SUM(F9588:F9592)</f>
        <v>0</v>
      </c>
      <c r="I9593" s="326"/>
    </row>
    <row r="9594" spans="1:9" ht="13.5" thickTop="1">
      <c r="A9594" s="240" t="s">
        <v>73</v>
      </c>
      <c r="B9594" s="446"/>
      <c r="C9594" s="241"/>
      <c r="D9594" s="243"/>
      <c r="E9594" s="243"/>
      <c r="F9594" s="242"/>
      <c r="G9594" s="244"/>
      <c r="I9594" s="326"/>
    </row>
    <row r="9595" spans="1:9" ht="26">
      <c r="A9595" s="505" t="s">
        <v>57</v>
      </c>
      <c r="B9595" s="454" t="s">
        <v>58</v>
      </c>
      <c r="C9595" s="247" t="s">
        <v>68</v>
      </c>
      <c r="D9595" s="316" t="s">
        <v>74</v>
      </c>
      <c r="E9595" s="248" t="s">
        <v>69</v>
      </c>
      <c r="F9595" s="249" t="s">
        <v>79</v>
      </c>
      <c r="G9595" s="250" t="s">
        <v>70</v>
      </c>
      <c r="H9595" s="220"/>
      <c r="I9595" s="325"/>
    </row>
    <row r="9596" spans="1:9">
      <c r="A9596" s="263" t="str">
        <f t="shared" ref="A9596:A9607" si="1743">IF(I9596=0,"",VLOOKUP(I9596,MANOOBRA,2,FALSE))</f>
        <v/>
      </c>
      <c r="B9596" s="444" t="str">
        <f t="shared" ref="B9596:B9607" si="1744">IF(I9596=0,"",VLOOKUP(I9596,MANOOBRA,3,FALSE))</f>
        <v/>
      </c>
      <c r="C9596" s="195"/>
      <c r="D9596" s="466"/>
      <c r="E9596" s="252">
        <f t="shared" ref="E9596:E9607" si="1745">IF(I9596=0,0,VLOOKUP(I9596,MANOOBRA,4,FALSE))</f>
        <v>0</v>
      </c>
      <c r="F9596" s="230">
        <f>IF(D9596=0,0,C9596*E9596/D9596)</f>
        <v>0</v>
      </c>
      <c r="G9596" s="231"/>
      <c r="I9596" s="283"/>
    </row>
    <row r="9597" spans="1:9">
      <c r="A9597" s="263" t="str">
        <f t="shared" si="1743"/>
        <v/>
      </c>
      <c r="B9597" s="444" t="str">
        <f t="shared" si="1744"/>
        <v/>
      </c>
      <c r="C9597" s="195"/>
      <c r="D9597" s="466"/>
      <c r="E9597" s="252">
        <f t="shared" si="1745"/>
        <v>0</v>
      </c>
      <c r="F9597" s="230">
        <f t="shared" ref="F9597:F9607" si="1746">IF(D9597=0,0,C9597*E9597/D9597)</f>
        <v>0</v>
      </c>
      <c r="G9597" s="232"/>
      <c r="I9597" s="283"/>
    </row>
    <row r="9598" spans="1:9">
      <c r="A9598" s="263" t="str">
        <f t="shared" si="1743"/>
        <v/>
      </c>
      <c r="B9598" s="444" t="str">
        <f t="shared" si="1744"/>
        <v/>
      </c>
      <c r="C9598" s="195"/>
      <c r="D9598" s="309"/>
      <c r="E9598" s="252">
        <f t="shared" si="1745"/>
        <v>0</v>
      </c>
      <c r="F9598" s="230">
        <f t="shared" si="1746"/>
        <v>0</v>
      </c>
      <c r="G9598" s="232"/>
      <c r="I9598" s="283"/>
    </row>
    <row r="9599" spans="1:9">
      <c r="A9599" s="263" t="str">
        <f t="shared" si="1743"/>
        <v/>
      </c>
      <c r="B9599" s="444" t="str">
        <f t="shared" si="1744"/>
        <v/>
      </c>
      <c r="C9599" s="195"/>
      <c r="D9599" s="195"/>
      <c r="E9599" s="252">
        <f t="shared" si="1745"/>
        <v>0</v>
      </c>
      <c r="F9599" s="230">
        <f t="shared" si="1746"/>
        <v>0</v>
      </c>
      <c r="G9599" s="232"/>
      <c r="I9599" s="283"/>
    </row>
    <row r="9600" spans="1:9">
      <c r="A9600" s="263" t="str">
        <f t="shared" si="1743"/>
        <v/>
      </c>
      <c r="B9600" s="444" t="str">
        <f t="shared" si="1744"/>
        <v/>
      </c>
      <c r="C9600" s="195"/>
      <c r="D9600" s="195"/>
      <c r="E9600" s="252">
        <f t="shared" si="1745"/>
        <v>0</v>
      </c>
      <c r="F9600" s="230">
        <f t="shared" si="1746"/>
        <v>0</v>
      </c>
      <c r="G9600" s="232"/>
      <c r="I9600" s="283"/>
    </row>
    <row r="9601" spans="1:16">
      <c r="A9601" s="263" t="str">
        <f t="shared" si="1743"/>
        <v/>
      </c>
      <c r="B9601" s="444" t="str">
        <f t="shared" si="1744"/>
        <v/>
      </c>
      <c r="C9601" s="195"/>
      <c r="D9601" s="195"/>
      <c r="E9601" s="252">
        <f t="shared" si="1745"/>
        <v>0</v>
      </c>
      <c r="F9601" s="230">
        <f t="shared" si="1746"/>
        <v>0</v>
      </c>
      <c r="G9601" s="232"/>
      <c r="I9601" s="283"/>
    </row>
    <row r="9602" spans="1:16">
      <c r="A9602" s="263" t="str">
        <f t="shared" si="1743"/>
        <v/>
      </c>
      <c r="B9602" s="444" t="str">
        <f t="shared" si="1744"/>
        <v/>
      </c>
      <c r="C9602" s="195"/>
      <c r="D9602" s="195"/>
      <c r="E9602" s="252">
        <f t="shared" si="1745"/>
        <v>0</v>
      </c>
      <c r="F9602" s="230">
        <f t="shared" si="1746"/>
        <v>0</v>
      </c>
      <c r="G9602" s="232"/>
      <c r="I9602" s="283"/>
    </row>
    <row r="9603" spans="1:16">
      <c r="A9603" s="263" t="str">
        <f t="shared" si="1743"/>
        <v/>
      </c>
      <c r="B9603" s="444" t="str">
        <f t="shared" si="1744"/>
        <v/>
      </c>
      <c r="C9603" s="195"/>
      <c r="D9603" s="195"/>
      <c r="E9603" s="252">
        <f t="shared" si="1745"/>
        <v>0</v>
      </c>
      <c r="F9603" s="230">
        <f t="shared" si="1746"/>
        <v>0</v>
      </c>
      <c r="G9603" s="232"/>
      <c r="I9603" s="283"/>
    </row>
    <row r="9604" spans="1:16">
      <c r="A9604" s="263" t="str">
        <f t="shared" si="1743"/>
        <v/>
      </c>
      <c r="B9604" s="444" t="str">
        <f t="shared" si="1744"/>
        <v/>
      </c>
      <c r="C9604" s="195"/>
      <c r="D9604" s="195"/>
      <c r="E9604" s="252">
        <f t="shared" si="1745"/>
        <v>0</v>
      </c>
      <c r="F9604" s="230">
        <f t="shared" si="1746"/>
        <v>0</v>
      </c>
      <c r="G9604" s="232"/>
      <c r="I9604" s="283"/>
    </row>
    <row r="9605" spans="1:16">
      <c r="A9605" s="263" t="str">
        <f t="shared" si="1743"/>
        <v/>
      </c>
      <c r="B9605" s="444" t="str">
        <f t="shared" si="1744"/>
        <v/>
      </c>
      <c r="C9605" s="195"/>
      <c r="D9605" s="195"/>
      <c r="E9605" s="252">
        <f t="shared" si="1745"/>
        <v>0</v>
      </c>
      <c r="F9605" s="230">
        <f t="shared" si="1746"/>
        <v>0</v>
      </c>
      <c r="G9605" s="232"/>
      <c r="I9605" s="283"/>
    </row>
    <row r="9606" spans="1:16">
      <c r="A9606" s="263" t="str">
        <f t="shared" si="1743"/>
        <v/>
      </c>
      <c r="B9606" s="444" t="str">
        <f t="shared" si="1744"/>
        <v/>
      </c>
      <c r="C9606" s="195"/>
      <c r="D9606" s="195"/>
      <c r="E9606" s="252">
        <f t="shared" si="1745"/>
        <v>0</v>
      </c>
      <c r="F9606" s="230">
        <f t="shared" si="1746"/>
        <v>0</v>
      </c>
      <c r="G9606" s="232"/>
      <c r="I9606" s="283"/>
    </row>
    <row r="9607" spans="1:16">
      <c r="A9607" s="263" t="str">
        <f t="shared" si="1743"/>
        <v/>
      </c>
      <c r="B9607" s="444" t="str">
        <f t="shared" si="1744"/>
        <v/>
      </c>
      <c r="C9607" s="195"/>
      <c r="D9607" s="195"/>
      <c r="E9607" s="252">
        <f t="shared" si="1745"/>
        <v>0</v>
      </c>
      <c r="F9607" s="230">
        <f t="shared" si="1746"/>
        <v>0</v>
      </c>
      <c r="G9607" s="233"/>
      <c r="I9607" s="283"/>
    </row>
    <row r="9608" spans="1:16" ht="31.5" customHeight="1" thickBot="1">
      <c r="A9608" s="234"/>
      <c r="B9608" s="456"/>
      <c r="C9608" s="235"/>
      <c r="D9608" s="237"/>
      <c r="E9608" s="237"/>
      <c r="F9608" s="238" t="s">
        <v>83</v>
      </c>
      <c r="G9608" s="262">
        <f>SUM(F9596:F9607)</f>
        <v>0</v>
      </c>
      <c r="I9608" s="326"/>
    </row>
    <row r="9609" spans="1:16" ht="13.5" thickTop="1">
      <c r="A9609" s="186" t="s">
        <v>76</v>
      </c>
      <c r="B9609" s="446"/>
      <c r="C9609" s="241"/>
      <c r="D9609" s="243"/>
      <c r="E9609" s="243"/>
      <c r="F9609" s="242"/>
      <c r="G9609" s="244"/>
      <c r="I9609" s="326"/>
    </row>
    <row r="9610" spans="1:16">
      <c r="A9610" s="505" t="s">
        <v>57</v>
      </c>
      <c r="B9610" s="454"/>
      <c r="C9610" s="247"/>
      <c r="D9610" s="506"/>
      <c r="E9610" s="248" t="s">
        <v>77</v>
      </c>
      <c r="F9610" s="249" t="s">
        <v>78</v>
      </c>
      <c r="G9610" s="264" t="s">
        <v>77</v>
      </c>
      <c r="H9610" s="220"/>
      <c r="I9610" s="325"/>
    </row>
    <row r="9611" spans="1:16">
      <c r="A9611" s="185" t="s">
        <v>87</v>
      </c>
      <c r="B9611" s="453"/>
      <c r="C9611" s="265"/>
      <c r="D9611" s="318"/>
      <c r="E9611" s="229">
        <f>ROUND(SUM(G9570,G9585,G9593,G9608),0)</f>
        <v>0</v>
      </c>
      <c r="F9611" s="266">
        <f>A</f>
        <v>0</v>
      </c>
      <c r="G9611" s="267">
        <f>E9611*F9611</f>
        <v>0</v>
      </c>
      <c r="I9611" s="326"/>
    </row>
    <row r="9612" spans="1:16">
      <c r="A9612" s="185" t="s">
        <v>85</v>
      </c>
      <c r="B9612" s="453"/>
      <c r="C9612" s="265"/>
      <c r="D9612" s="318"/>
      <c r="E9612" s="229">
        <f>SUM(G9570,G9585,G9593,G9608)</f>
        <v>0</v>
      </c>
      <c r="F9612" s="266">
        <f>I</f>
        <v>0</v>
      </c>
      <c r="G9612" s="267">
        <f>E9612*F9612</f>
        <v>0</v>
      </c>
      <c r="I9612" s="326"/>
    </row>
    <row r="9613" spans="1:16">
      <c r="A9613" s="185" t="s">
        <v>86</v>
      </c>
      <c r="B9613" s="453"/>
      <c r="C9613" s="265"/>
      <c r="D9613" s="318"/>
      <c r="E9613" s="229">
        <f>SUM(G9570,G9585,G9593,G9608)</f>
        <v>0</v>
      </c>
      <c r="F9613" s="266">
        <f>U</f>
        <v>0</v>
      </c>
      <c r="G9613" s="267">
        <f>E9613*F9613</f>
        <v>0</v>
      </c>
      <c r="I9613" s="326"/>
    </row>
    <row r="9614" spans="1:16" ht="33" customHeight="1" thickBot="1">
      <c r="A9614" s="234"/>
      <c r="B9614" s="456"/>
      <c r="C9614" s="235"/>
      <c r="D9614" s="237"/>
      <c r="E9614" s="237"/>
      <c r="F9614" s="268" t="s">
        <v>84</v>
      </c>
      <c r="G9614" s="262">
        <f>SUM(G9611:G9613)</f>
        <v>0</v>
      </c>
      <c r="I9614" s="326"/>
      <c r="J9614" s="295"/>
      <c r="K9614" s="296"/>
      <c r="L9614" s="296"/>
      <c r="M9614" s="296"/>
      <c r="N9614" s="296"/>
      <c r="O9614" s="296"/>
    </row>
    <row r="9615" spans="1:16" s="211" customFormat="1" ht="14" thickTop="1" thickBot="1">
      <c r="A9615" s="269"/>
      <c r="B9615" s="443"/>
      <c r="C9615" s="270"/>
      <c r="D9615" s="319"/>
      <c r="E9615" s="271" t="s">
        <v>89</v>
      </c>
      <c r="F9615" s="272"/>
      <c r="G9615" s="273">
        <f>ROUND(SUM(G9570,G9585,G9593,G9608,G9614),0)</f>
        <v>0</v>
      </c>
      <c r="I9615" s="327"/>
      <c r="J9615" s="212">
        <f>B9554</f>
        <v>25.7</v>
      </c>
      <c r="K9615" s="274">
        <f>E9611</f>
        <v>0</v>
      </c>
      <c r="L9615" s="294">
        <f>G9611</f>
        <v>0</v>
      </c>
      <c r="M9615" s="294">
        <f>G9612</f>
        <v>0</v>
      </c>
      <c r="N9615" s="294">
        <f>G9613</f>
        <v>0</v>
      </c>
      <c r="O9615" s="299">
        <f>SUM(K9615:N9615)</f>
        <v>0</v>
      </c>
      <c r="P9615" s="294"/>
    </row>
    <row r="9616" spans="1:16" ht="13.5" thickTop="1">
      <c r="A9616" s="275" t="s">
        <v>97</v>
      </c>
      <c r="B9616" s="438"/>
      <c r="C9616" s="215"/>
      <c r="D9616" s="217"/>
      <c r="E9616" s="217"/>
      <c r="F9616" s="216"/>
      <c r="G9616" s="219"/>
      <c r="I9616" s="326"/>
      <c r="P9616" s="294"/>
    </row>
    <row r="9617" spans="1:16">
      <c r="A9617" s="275"/>
      <c r="B9617" s="452"/>
      <c r="C9617" s="276"/>
      <c r="D9617" s="320"/>
      <c r="E9617" s="217"/>
      <c r="F9617" s="216"/>
      <c r="G9617" s="277">
        <f ca="1">TODAY()</f>
        <v>44839</v>
      </c>
      <c r="I9617" s="326"/>
      <c r="P9617" s="294"/>
    </row>
    <row r="9618" spans="1:16" ht="13.5" thickBot="1">
      <c r="A9618" s="234"/>
      <c r="B9618" s="456"/>
      <c r="C9618" s="235"/>
      <c r="D9618" s="237"/>
      <c r="E9618" s="237"/>
      <c r="F9618" s="236"/>
      <c r="G9618" s="278"/>
      <c r="I9618" s="326"/>
      <c r="P9618" s="294"/>
    </row>
    <row r="9619" spans="1:16" s="199" customFormat="1" ht="13.5" thickTop="1">
      <c r="A9619" s="196" t="s">
        <v>109</v>
      </c>
      <c r="B9619" s="458"/>
      <c r="C9619" s="196"/>
      <c r="D9619" s="198"/>
      <c r="E9619" s="198"/>
      <c r="F9619" s="197"/>
      <c r="G9619" s="197"/>
      <c r="I9619" s="321"/>
      <c r="J9619" s="200"/>
      <c r="O9619" s="297"/>
    </row>
    <row r="9620" spans="1:16" s="199" customFormat="1">
      <c r="A9620" s="580" t="str">
        <f>CONCATENATE('Prestaciones y AIU'!A8929," ANALISIS DE PRECIOS UNITARIOS")</f>
        <v xml:space="preserve"> ANALISIS DE PRECIOS UNITARIOS</v>
      </c>
      <c r="B9620" s="458"/>
      <c r="C9620" s="196"/>
      <c r="D9620" s="198"/>
      <c r="E9620" s="198"/>
      <c r="F9620" s="197"/>
      <c r="G9620" s="197"/>
      <c r="I9620" s="321"/>
      <c r="J9620" s="200"/>
      <c r="O9620" s="297"/>
    </row>
    <row r="9621" spans="1:16" s="199" customFormat="1">
      <c r="A9621" s="196" t="str">
        <f>Objeto_LIC</f>
        <v>OPTIMIZACION DEL SISTEMA DE ABASTECIMIENTO (ADUCCION, PRETRATAMIENTO Y CONDUCCION) DEL MUNICPIO DE TAME, DEPARTAMENTO DE ARAUCA</v>
      </c>
      <c r="B9621" s="458"/>
      <c r="C9621" s="196"/>
      <c r="D9621" s="198"/>
      <c r="E9621" s="198"/>
      <c r="F9621" s="197"/>
      <c r="G9621" s="197"/>
      <c r="I9621" s="321"/>
      <c r="J9621" s="200"/>
      <c r="O9621" s="297"/>
    </row>
    <row r="9622" spans="1:16" s="199" customFormat="1">
      <c r="A9622" s="196"/>
      <c r="B9622" s="458"/>
      <c r="C9622" s="196"/>
      <c r="D9622" s="198"/>
      <c r="E9622" s="198"/>
      <c r="F9622" s="197"/>
      <c r="G9622" s="197"/>
      <c r="I9622" s="321"/>
      <c r="J9622" s="200"/>
      <c r="O9622" s="297"/>
    </row>
    <row r="9623" spans="1:16" s="478" customFormat="1" ht="13.5" thickBot="1">
      <c r="A9623" s="201"/>
      <c r="B9623" s="448"/>
      <c r="C9623" s="201"/>
      <c r="D9623" s="203"/>
      <c r="E9623" s="203"/>
      <c r="F9623" s="202"/>
      <c r="G9623" s="202"/>
      <c r="I9623" s="479"/>
      <c r="J9623" s="480"/>
      <c r="O9623" s="298"/>
    </row>
    <row r="9624" spans="1:16" s="199" customFormat="1" ht="13.5" thickTop="1">
      <c r="A9624" s="206"/>
      <c r="B9624" s="457"/>
      <c r="C9624" s="207"/>
      <c r="D9624" s="209"/>
      <c r="E9624" s="209"/>
      <c r="F9624" s="208"/>
      <c r="G9624" s="210" t="s">
        <v>110</v>
      </c>
      <c r="I9624" s="321"/>
      <c r="J9624" s="200"/>
      <c r="O9624" s="297"/>
    </row>
    <row r="9625" spans="1:16" s="478" customFormat="1" ht="12.75" customHeight="1">
      <c r="A9625" s="481" t="s">
        <v>62</v>
      </c>
      <c r="B9625" s="750">
        <f>Proponente</f>
        <v>0</v>
      </c>
      <c r="C9625" s="750"/>
      <c r="D9625" s="750"/>
      <c r="E9625" s="750"/>
      <c r="F9625" s="750"/>
      <c r="G9625" s="751"/>
      <c r="H9625" s="204"/>
      <c r="I9625" s="322"/>
      <c r="J9625" s="205"/>
      <c r="K9625" s="204"/>
      <c r="O9625" s="298"/>
    </row>
    <row r="9626" spans="1:16" s="478" customFormat="1" ht="18" customHeight="1">
      <c r="A9626" s="481" t="s">
        <v>63</v>
      </c>
      <c r="B9626" s="470">
        <v>25.8</v>
      </c>
      <c r="C9626" s="750" t="e">
        <f>VLOOKUP(B9626,Presupuesto!$A$4:$B$106,2,FALSE)</f>
        <v>#N/A</v>
      </c>
      <c r="D9626" s="750"/>
      <c r="E9626" s="750"/>
      <c r="F9626" s="750"/>
      <c r="G9626" s="751"/>
      <c r="H9626" s="204"/>
      <c r="I9626" s="322"/>
      <c r="J9626" s="205"/>
      <c r="K9626" s="204"/>
      <c r="O9626" s="298"/>
    </row>
    <row r="9627" spans="1:16" s="478" customFormat="1">
      <c r="A9627" s="482"/>
      <c r="B9627" s="438"/>
      <c r="C9627" s="215"/>
      <c r="D9627" s="217"/>
      <c r="E9627" s="217"/>
      <c r="F9627" s="218" t="s">
        <v>88</v>
      </c>
      <c r="G9627" s="750" t="str">
        <f ca="1">LOOKUP('U-P1'!B9626,Presupuesto!$1:$1048576,Presupuesto!$C$1:$C$105)</f>
        <v>ML</v>
      </c>
      <c r="H9627" s="750"/>
      <c r="I9627" s="750"/>
      <c r="J9627" s="750"/>
      <c r="K9627" s="751"/>
      <c r="O9627" s="298"/>
    </row>
    <row r="9628" spans="1:16" s="478" customFormat="1" ht="13.5" thickBot="1">
      <c r="A9628" s="481" t="s">
        <v>64</v>
      </c>
      <c r="B9628" s="449"/>
      <c r="C9628" s="470"/>
      <c r="D9628" s="483"/>
      <c r="E9628" s="483"/>
      <c r="F9628" s="484"/>
      <c r="G9628" s="485"/>
      <c r="I9628" s="486"/>
      <c r="J9628" s="295"/>
      <c r="K9628" s="296"/>
      <c r="L9628" s="296"/>
      <c r="M9628" s="296"/>
      <c r="N9628" s="296"/>
      <c r="O9628" s="296"/>
    </row>
    <row r="9629" spans="1:16" s="296" customFormat="1" ht="13.5" thickTop="1">
      <c r="A9629" s="487" t="s">
        <v>57</v>
      </c>
      <c r="B9629" s="488" t="s">
        <v>65</v>
      </c>
      <c r="C9629" s="489" t="s">
        <v>66</v>
      </c>
      <c r="D9629" s="490" t="s">
        <v>74</v>
      </c>
      <c r="E9629" s="224" t="s">
        <v>100</v>
      </c>
      <c r="F9629" s="224" t="s">
        <v>79</v>
      </c>
      <c r="G9629" s="225" t="s">
        <v>70</v>
      </c>
      <c r="I9629" s="491"/>
      <c r="J9629" s="295"/>
    </row>
    <row r="9630" spans="1:16" s="478" customFormat="1">
      <c r="A9630" s="492" t="str">
        <f t="shared" ref="A9630:A9641" si="1747">IF(I9630=0,"-",VLOOKUP(I9630,EQUIPOS,2,FALSE))</f>
        <v>-</v>
      </c>
      <c r="B9630" s="493"/>
      <c r="C9630" s="493"/>
      <c r="D9630" s="494"/>
      <c r="E9630" s="495">
        <f t="shared" ref="E9630:E9641" si="1748">IF(I9630=0,0,VLOOKUP(I9630,EQUIPOS,4,FALSE))</f>
        <v>0</v>
      </c>
      <c r="F9630" s="496">
        <f t="shared" ref="F9630:F9641" si="1749">IF(D9630=0,0,E9630/D9630)</f>
        <v>0</v>
      </c>
      <c r="G9630" s="497"/>
      <c r="I9630" s="498"/>
      <c r="J9630" s="480"/>
      <c r="O9630" s="298"/>
    </row>
    <row r="9631" spans="1:16" s="478" customFormat="1">
      <c r="A9631" s="492" t="str">
        <f t="shared" si="1747"/>
        <v>-</v>
      </c>
      <c r="B9631" s="493"/>
      <c r="C9631" s="493"/>
      <c r="D9631" s="494"/>
      <c r="E9631" s="495">
        <f t="shared" si="1748"/>
        <v>0</v>
      </c>
      <c r="F9631" s="496">
        <f t="shared" si="1749"/>
        <v>0</v>
      </c>
      <c r="G9631" s="499"/>
      <c r="I9631" s="498"/>
      <c r="J9631" s="480"/>
      <c r="O9631" s="298"/>
    </row>
    <row r="9632" spans="1:16" s="478" customFormat="1">
      <c r="A9632" s="492" t="str">
        <f t="shared" si="1747"/>
        <v>-</v>
      </c>
      <c r="B9632" s="493"/>
      <c r="C9632" s="493"/>
      <c r="D9632" s="494"/>
      <c r="E9632" s="495">
        <f t="shared" si="1748"/>
        <v>0</v>
      </c>
      <c r="F9632" s="496">
        <f t="shared" si="1749"/>
        <v>0</v>
      </c>
      <c r="G9632" s="499"/>
      <c r="I9632" s="498"/>
      <c r="J9632" s="480"/>
      <c r="O9632" s="298"/>
    </row>
    <row r="9633" spans="1:15" s="478" customFormat="1">
      <c r="A9633" s="492" t="str">
        <f t="shared" si="1747"/>
        <v>-</v>
      </c>
      <c r="B9633" s="493"/>
      <c r="C9633" s="493"/>
      <c r="D9633" s="494"/>
      <c r="E9633" s="495">
        <f t="shared" si="1748"/>
        <v>0</v>
      </c>
      <c r="F9633" s="496">
        <f t="shared" si="1749"/>
        <v>0</v>
      </c>
      <c r="G9633" s="499"/>
      <c r="I9633" s="498"/>
      <c r="J9633" s="480"/>
      <c r="O9633" s="298"/>
    </row>
    <row r="9634" spans="1:15" s="478" customFormat="1">
      <c r="A9634" s="492" t="str">
        <f t="shared" si="1747"/>
        <v>-</v>
      </c>
      <c r="B9634" s="493"/>
      <c r="C9634" s="493"/>
      <c r="D9634" s="494"/>
      <c r="E9634" s="495">
        <f t="shared" si="1748"/>
        <v>0</v>
      </c>
      <c r="F9634" s="496">
        <f t="shared" si="1749"/>
        <v>0</v>
      </c>
      <c r="G9634" s="499"/>
      <c r="I9634" s="498"/>
      <c r="J9634" s="480"/>
      <c r="O9634" s="298"/>
    </row>
    <row r="9635" spans="1:15" s="478" customFormat="1">
      <c r="A9635" s="492" t="str">
        <f t="shared" si="1747"/>
        <v>-</v>
      </c>
      <c r="B9635" s="493"/>
      <c r="C9635" s="493"/>
      <c r="D9635" s="494"/>
      <c r="E9635" s="495">
        <f t="shared" si="1748"/>
        <v>0</v>
      </c>
      <c r="F9635" s="496">
        <f t="shared" si="1749"/>
        <v>0</v>
      </c>
      <c r="G9635" s="499"/>
      <c r="I9635" s="498"/>
      <c r="J9635" s="480"/>
      <c r="O9635" s="298"/>
    </row>
    <row r="9636" spans="1:15" s="478" customFormat="1">
      <c r="A9636" s="492" t="str">
        <f t="shared" si="1747"/>
        <v>-</v>
      </c>
      <c r="B9636" s="493"/>
      <c r="C9636" s="493"/>
      <c r="D9636" s="494"/>
      <c r="E9636" s="495">
        <f t="shared" si="1748"/>
        <v>0</v>
      </c>
      <c r="F9636" s="496">
        <f t="shared" si="1749"/>
        <v>0</v>
      </c>
      <c r="G9636" s="499"/>
      <c r="I9636" s="498"/>
      <c r="J9636" s="480"/>
      <c r="O9636" s="298"/>
    </row>
    <row r="9637" spans="1:15" s="478" customFormat="1">
      <c r="A9637" s="492" t="str">
        <f t="shared" si="1747"/>
        <v>-</v>
      </c>
      <c r="B9637" s="493"/>
      <c r="C9637" s="493"/>
      <c r="D9637" s="494"/>
      <c r="E9637" s="495">
        <f t="shared" si="1748"/>
        <v>0</v>
      </c>
      <c r="F9637" s="496">
        <f t="shared" si="1749"/>
        <v>0</v>
      </c>
      <c r="G9637" s="499"/>
      <c r="I9637" s="498"/>
      <c r="J9637" s="480"/>
      <c r="O9637" s="298"/>
    </row>
    <row r="9638" spans="1:15" s="478" customFormat="1">
      <c r="A9638" s="492" t="str">
        <f t="shared" si="1747"/>
        <v>-</v>
      </c>
      <c r="B9638" s="493"/>
      <c r="C9638" s="493"/>
      <c r="D9638" s="494"/>
      <c r="E9638" s="495">
        <f t="shared" si="1748"/>
        <v>0</v>
      </c>
      <c r="F9638" s="496">
        <f t="shared" si="1749"/>
        <v>0</v>
      </c>
      <c r="G9638" s="499"/>
      <c r="I9638" s="498"/>
      <c r="J9638" s="480"/>
      <c r="O9638" s="298"/>
    </row>
    <row r="9639" spans="1:15" s="478" customFormat="1">
      <c r="A9639" s="492" t="str">
        <f t="shared" si="1747"/>
        <v>-</v>
      </c>
      <c r="B9639" s="493"/>
      <c r="C9639" s="493"/>
      <c r="D9639" s="494"/>
      <c r="E9639" s="495">
        <f t="shared" si="1748"/>
        <v>0</v>
      </c>
      <c r="F9639" s="496">
        <f t="shared" si="1749"/>
        <v>0</v>
      </c>
      <c r="G9639" s="499"/>
      <c r="I9639" s="498"/>
      <c r="J9639" s="480"/>
      <c r="O9639" s="298"/>
    </row>
    <row r="9640" spans="1:15" s="478" customFormat="1">
      <c r="A9640" s="492" t="str">
        <f t="shared" si="1747"/>
        <v>-</v>
      </c>
      <c r="B9640" s="493"/>
      <c r="C9640" s="493"/>
      <c r="D9640" s="494"/>
      <c r="E9640" s="495">
        <f t="shared" si="1748"/>
        <v>0</v>
      </c>
      <c r="F9640" s="496">
        <f t="shared" si="1749"/>
        <v>0</v>
      </c>
      <c r="G9640" s="499"/>
      <c r="I9640" s="498"/>
      <c r="J9640" s="480"/>
      <c r="O9640" s="298"/>
    </row>
    <row r="9641" spans="1:15" s="478" customFormat="1">
      <c r="A9641" s="492" t="str">
        <f t="shared" si="1747"/>
        <v>-</v>
      </c>
      <c r="B9641" s="493"/>
      <c r="C9641" s="493"/>
      <c r="D9641" s="494"/>
      <c r="E9641" s="495">
        <f t="shared" si="1748"/>
        <v>0</v>
      </c>
      <c r="F9641" s="496">
        <f t="shared" si="1749"/>
        <v>0</v>
      </c>
      <c r="G9641" s="499"/>
      <c r="I9641" s="498"/>
      <c r="J9641" s="480"/>
      <c r="O9641" s="298"/>
    </row>
    <row r="9642" spans="1:15" s="478" customFormat="1" ht="13.5" thickBot="1">
      <c r="A9642" s="500"/>
      <c r="B9642" s="501"/>
      <c r="C9642" s="502"/>
      <c r="D9642" s="503"/>
      <c r="E9642" s="503"/>
      <c r="F9642" s="238" t="s">
        <v>80</v>
      </c>
      <c r="G9642" s="239">
        <f>ROUND(SUM(F9630:F9641),0)</f>
        <v>0</v>
      </c>
      <c r="I9642" s="504"/>
      <c r="J9642" s="480"/>
      <c r="O9642" s="298"/>
    </row>
    <row r="9643" spans="1:15" s="478" customFormat="1" ht="13.5" thickTop="1">
      <c r="A9643" s="240" t="s">
        <v>67</v>
      </c>
      <c r="B9643" s="507"/>
      <c r="C9643" s="508"/>
      <c r="D9643" s="509"/>
      <c r="E9643" s="509"/>
      <c r="F9643" s="510"/>
      <c r="G9643" s="511"/>
      <c r="I9643" s="504"/>
      <c r="J9643" s="480"/>
      <c r="O9643" s="298"/>
    </row>
    <row r="9644" spans="1:15" s="296" customFormat="1" ht="26">
      <c r="A9644" s="512" t="s">
        <v>57</v>
      </c>
      <c r="B9644" s="513"/>
      <c r="C9644" s="514" t="s">
        <v>58</v>
      </c>
      <c r="D9644" s="515" t="s">
        <v>68</v>
      </c>
      <c r="E9644" s="516" t="s">
        <v>69</v>
      </c>
      <c r="F9644" s="516" t="s">
        <v>79</v>
      </c>
      <c r="G9644" s="250" t="s">
        <v>70</v>
      </c>
      <c r="I9644" s="491"/>
      <c r="J9644" s="295"/>
    </row>
    <row r="9645" spans="1:15" s="478" customFormat="1">
      <c r="A9645" s="752" t="str">
        <f t="shared" ref="A9645:A9656" si="1750">IF(I9645=0,"",VLOOKUP(I9645,MATERIALES,2,FALSE))</f>
        <v/>
      </c>
      <c r="B9645" s="753"/>
      <c r="C9645" s="517" t="str">
        <f t="shared" ref="C9645:C9653" si="1751">IF(I9645=0,"",VLOOKUP(I9645,MATERIALES,3,FALSE))</f>
        <v/>
      </c>
      <c r="D9645" s="494"/>
      <c r="E9645" s="518">
        <f t="shared" ref="E9645:E9656" si="1752">IF(I9645=0,0,VLOOKUP(I9645,MATERIALES,4,FALSE))</f>
        <v>0</v>
      </c>
      <c r="F9645" s="496">
        <f>D9645*E9645</f>
        <v>0</v>
      </c>
      <c r="G9645" s="497"/>
      <c r="I9645" s="498"/>
      <c r="J9645" s="480"/>
      <c r="O9645" s="298"/>
    </row>
    <row r="9646" spans="1:15" s="478" customFormat="1">
      <c r="A9646" s="752" t="str">
        <f t="shared" si="1750"/>
        <v/>
      </c>
      <c r="B9646" s="753"/>
      <c r="C9646" s="517" t="str">
        <f t="shared" si="1751"/>
        <v/>
      </c>
      <c r="D9646" s="494"/>
      <c r="E9646" s="518">
        <f t="shared" si="1752"/>
        <v>0</v>
      </c>
      <c r="F9646" s="496">
        <f t="shared" ref="F9646:F9656" si="1753">D9646*E9646</f>
        <v>0</v>
      </c>
      <c r="G9646" s="499"/>
      <c r="I9646" s="498"/>
      <c r="J9646" s="480"/>
      <c r="O9646" s="298"/>
    </row>
    <row r="9647" spans="1:15" s="478" customFormat="1">
      <c r="A9647" s="752" t="str">
        <f t="shared" si="1750"/>
        <v/>
      </c>
      <c r="B9647" s="753"/>
      <c r="C9647" s="517" t="str">
        <f t="shared" si="1751"/>
        <v/>
      </c>
      <c r="D9647" s="494"/>
      <c r="E9647" s="518">
        <f t="shared" si="1752"/>
        <v>0</v>
      </c>
      <c r="F9647" s="496">
        <f t="shared" si="1753"/>
        <v>0</v>
      </c>
      <c r="G9647" s="499"/>
      <c r="I9647" s="498"/>
      <c r="J9647" s="480"/>
      <c r="O9647" s="298"/>
    </row>
    <row r="9648" spans="1:15" s="478" customFormat="1">
      <c r="A9648" s="752" t="str">
        <f t="shared" si="1750"/>
        <v/>
      </c>
      <c r="B9648" s="753"/>
      <c r="C9648" s="517" t="str">
        <f t="shared" si="1751"/>
        <v/>
      </c>
      <c r="D9648" s="494"/>
      <c r="E9648" s="518">
        <f t="shared" si="1752"/>
        <v>0</v>
      </c>
      <c r="F9648" s="496">
        <f t="shared" si="1753"/>
        <v>0</v>
      </c>
      <c r="G9648" s="499"/>
      <c r="I9648" s="498"/>
      <c r="J9648" s="480"/>
      <c r="O9648" s="298"/>
    </row>
    <row r="9649" spans="1:15" s="478" customFormat="1">
      <c r="A9649" s="752" t="str">
        <f t="shared" si="1750"/>
        <v/>
      </c>
      <c r="B9649" s="753"/>
      <c r="C9649" s="517" t="str">
        <f t="shared" si="1751"/>
        <v/>
      </c>
      <c r="D9649" s="494"/>
      <c r="E9649" s="518">
        <f t="shared" si="1752"/>
        <v>0</v>
      </c>
      <c r="F9649" s="496">
        <f t="shared" si="1753"/>
        <v>0</v>
      </c>
      <c r="G9649" s="499"/>
      <c r="I9649" s="498"/>
      <c r="J9649" s="480"/>
      <c r="O9649" s="298"/>
    </row>
    <row r="9650" spans="1:15" s="478" customFormat="1">
      <c r="A9650" s="752" t="str">
        <f t="shared" si="1750"/>
        <v/>
      </c>
      <c r="B9650" s="753"/>
      <c r="C9650" s="517" t="str">
        <f t="shared" si="1751"/>
        <v/>
      </c>
      <c r="D9650" s="494"/>
      <c r="E9650" s="518">
        <f t="shared" si="1752"/>
        <v>0</v>
      </c>
      <c r="F9650" s="496">
        <f t="shared" si="1753"/>
        <v>0</v>
      </c>
      <c r="G9650" s="499"/>
      <c r="I9650" s="498"/>
      <c r="J9650" s="480"/>
      <c r="O9650" s="298"/>
    </row>
    <row r="9651" spans="1:15" s="478" customFormat="1">
      <c r="A9651" s="752" t="str">
        <f t="shared" si="1750"/>
        <v/>
      </c>
      <c r="B9651" s="753"/>
      <c r="C9651" s="517" t="str">
        <f t="shared" si="1751"/>
        <v/>
      </c>
      <c r="D9651" s="494"/>
      <c r="E9651" s="518">
        <f t="shared" si="1752"/>
        <v>0</v>
      </c>
      <c r="F9651" s="496">
        <f t="shared" si="1753"/>
        <v>0</v>
      </c>
      <c r="G9651" s="499"/>
      <c r="I9651" s="498"/>
      <c r="J9651" s="480"/>
      <c r="O9651" s="298"/>
    </row>
    <row r="9652" spans="1:15" s="478" customFormat="1">
      <c r="A9652" s="752" t="str">
        <f t="shared" si="1750"/>
        <v/>
      </c>
      <c r="B9652" s="753"/>
      <c r="C9652" s="517" t="str">
        <f t="shared" si="1751"/>
        <v/>
      </c>
      <c r="D9652" s="494"/>
      <c r="E9652" s="518">
        <f t="shared" si="1752"/>
        <v>0</v>
      </c>
      <c r="F9652" s="496">
        <f t="shared" si="1753"/>
        <v>0</v>
      </c>
      <c r="G9652" s="253"/>
      <c r="I9652" s="498"/>
      <c r="J9652" s="480"/>
      <c r="O9652" s="298"/>
    </row>
    <row r="9653" spans="1:15" s="478" customFormat="1">
      <c r="A9653" s="752" t="str">
        <f t="shared" si="1750"/>
        <v/>
      </c>
      <c r="B9653" s="753"/>
      <c r="C9653" s="517" t="str">
        <f t="shared" si="1751"/>
        <v/>
      </c>
      <c r="D9653" s="494"/>
      <c r="E9653" s="518">
        <f t="shared" si="1752"/>
        <v>0</v>
      </c>
      <c r="F9653" s="496">
        <f t="shared" si="1753"/>
        <v>0</v>
      </c>
      <c r="G9653" s="499"/>
      <c r="I9653" s="498"/>
      <c r="J9653" s="480"/>
      <c r="O9653" s="298"/>
    </row>
    <row r="9654" spans="1:15" s="478" customFormat="1">
      <c r="A9654" s="752" t="str">
        <f t="shared" si="1750"/>
        <v/>
      </c>
      <c r="B9654" s="753"/>
      <c r="C9654" s="517"/>
      <c r="D9654" s="494"/>
      <c r="E9654" s="518">
        <f t="shared" si="1752"/>
        <v>0</v>
      </c>
      <c r="F9654" s="496">
        <f t="shared" si="1753"/>
        <v>0</v>
      </c>
      <c r="G9654" s="499"/>
      <c r="I9654" s="498"/>
      <c r="J9654" s="480"/>
      <c r="O9654" s="298"/>
    </row>
    <row r="9655" spans="1:15" s="478" customFormat="1">
      <c r="A9655" s="752" t="str">
        <f t="shared" si="1750"/>
        <v/>
      </c>
      <c r="B9655" s="753"/>
      <c r="C9655" s="517"/>
      <c r="D9655" s="494"/>
      <c r="E9655" s="518">
        <f t="shared" si="1752"/>
        <v>0</v>
      </c>
      <c r="F9655" s="496">
        <f t="shared" si="1753"/>
        <v>0</v>
      </c>
      <c r="G9655" s="499"/>
      <c r="I9655" s="498"/>
      <c r="J9655" s="480"/>
      <c r="O9655" s="298"/>
    </row>
    <row r="9656" spans="1:15" s="478" customFormat="1">
      <c r="A9656" s="752" t="str">
        <f t="shared" si="1750"/>
        <v/>
      </c>
      <c r="B9656" s="753"/>
      <c r="C9656" s="517" t="str">
        <f t="shared" ref="C9656" si="1754">IF(I9656=0,"",VLOOKUP(I9656,MATERIALES,3,FALSE))</f>
        <v/>
      </c>
      <c r="D9656" s="494"/>
      <c r="E9656" s="518">
        <f t="shared" si="1752"/>
        <v>0</v>
      </c>
      <c r="F9656" s="496">
        <f t="shared" si="1753"/>
        <v>0</v>
      </c>
      <c r="G9656" s="519"/>
      <c r="I9656" s="498"/>
      <c r="J9656" s="480"/>
      <c r="O9656" s="298"/>
    </row>
    <row r="9657" spans="1:15" s="478" customFormat="1" ht="26.25" customHeight="1" thickBot="1">
      <c r="A9657" s="482"/>
      <c r="B9657" s="449"/>
      <c r="C9657" s="470"/>
      <c r="D9657" s="483"/>
      <c r="E9657" s="520"/>
      <c r="F9657" s="255" t="s">
        <v>81</v>
      </c>
      <c r="G9657" s="253">
        <f>ROUND(SUM(F9645:F9656),0)</f>
        <v>0</v>
      </c>
      <c r="I9657" s="504"/>
      <c r="J9657" s="480"/>
      <c r="O9657" s="298"/>
    </row>
    <row r="9658" spans="1:15" s="478" customFormat="1" ht="14" thickTop="1" thickBot="1">
      <c r="A9658" s="256" t="s">
        <v>72</v>
      </c>
      <c r="B9658" s="521"/>
      <c r="C9658" s="522"/>
      <c r="D9658" s="523"/>
      <c r="E9658" s="523"/>
      <c r="F9658" s="524"/>
      <c r="G9658" s="525"/>
      <c r="I9658" s="504"/>
      <c r="J9658" s="480"/>
      <c r="O9658" s="298"/>
    </row>
    <row r="9659" spans="1:15" s="478" customFormat="1" ht="13.5" thickTop="1">
      <c r="A9659" s="512" t="s">
        <v>57</v>
      </c>
      <c r="B9659" s="513"/>
      <c r="C9659" s="516" t="s">
        <v>71</v>
      </c>
      <c r="D9659" s="515" t="s">
        <v>75</v>
      </c>
      <c r="E9659" s="516" t="s">
        <v>98</v>
      </c>
      <c r="F9659" s="516" t="s">
        <v>79</v>
      </c>
      <c r="G9659" s="250" t="s">
        <v>70</v>
      </c>
      <c r="I9659" s="504"/>
      <c r="J9659" s="480"/>
      <c r="O9659" s="298"/>
    </row>
    <row r="9660" spans="1:15" s="478" customFormat="1">
      <c r="A9660" s="752" t="str">
        <f>IF(I9660=0,"",VLOOKUP(I9660,EQUIPOS,2,FALSE))</f>
        <v/>
      </c>
      <c r="B9660" s="753"/>
      <c r="C9660" s="526"/>
      <c r="D9660" s="494"/>
      <c r="E9660" s="518">
        <f>IF(I9660=0,0,VLOOKUP(I9660,EQUIPOS,4,FALSE))</f>
        <v>0</v>
      </c>
      <c r="F9660" s="496">
        <f>C9660*D9660*E9660</f>
        <v>0</v>
      </c>
      <c r="G9660" s="497"/>
      <c r="I9660" s="498"/>
      <c r="J9660" s="480"/>
      <c r="O9660" s="298"/>
    </row>
    <row r="9661" spans="1:15" s="478" customFormat="1">
      <c r="A9661" s="752" t="str">
        <f>IF(I9661=0,"",VLOOKUP(I9661,EQUIPOS,2,FALSE))</f>
        <v/>
      </c>
      <c r="B9661" s="753"/>
      <c r="C9661" s="527"/>
      <c r="D9661" s="494"/>
      <c r="E9661" s="518">
        <f>IF(I9661=0,0,VLOOKUP(I9661,EQUIPOS,4,FALSE))</f>
        <v>0</v>
      </c>
      <c r="F9661" s="496">
        <f t="shared" ref="F9661:F9664" si="1755">C9661*D9661*E9661</f>
        <v>0</v>
      </c>
      <c r="G9661" s="499"/>
      <c r="I9661" s="498"/>
      <c r="J9661" s="480"/>
      <c r="O9661" s="298"/>
    </row>
    <row r="9662" spans="1:15" s="478" customFormat="1">
      <c r="A9662" s="752" t="str">
        <f>IF(I9662=0,"",VLOOKUP(I9662,EQUIPOS,2,FALSE))</f>
        <v/>
      </c>
      <c r="B9662" s="753"/>
      <c r="C9662" s="527"/>
      <c r="D9662" s="494"/>
      <c r="E9662" s="518">
        <f>IF(I9662=0,0,VLOOKUP(I9662,EQUIPOS,4,FALSE))</f>
        <v>0</v>
      </c>
      <c r="F9662" s="496">
        <f t="shared" si="1755"/>
        <v>0</v>
      </c>
      <c r="G9662" s="499"/>
      <c r="I9662" s="498"/>
      <c r="J9662" s="480"/>
      <c r="O9662" s="298"/>
    </row>
    <row r="9663" spans="1:15" s="478" customFormat="1">
      <c r="A9663" s="752" t="str">
        <f>IF(I9663=0,"",VLOOKUP(I9663,EQUIPOS,2,FALSE))</f>
        <v/>
      </c>
      <c r="B9663" s="753"/>
      <c r="C9663" s="527"/>
      <c r="D9663" s="494"/>
      <c r="E9663" s="518">
        <f>IF(I9663=0,0,VLOOKUP(I9663,EQUIPOS,4,FALSE))</f>
        <v>0</v>
      </c>
      <c r="F9663" s="496">
        <f t="shared" si="1755"/>
        <v>0</v>
      </c>
      <c r="G9663" s="499"/>
      <c r="I9663" s="498"/>
      <c r="J9663" s="480"/>
      <c r="O9663" s="298"/>
    </row>
    <row r="9664" spans="1:15" s="478" customFormat="1">
      <c r="A9664" s="752" t="str">
        <f>IF(I9664=0,"",VLOOKUP(I9664,EQUIPOS,2,FALSE))</f>
        <v/>
      </c>
      <c r="B9664" s="753"/>
      <c r="C9664" s="527"/>
      <c r="D9664" s="494"/>
      <c r="E9664" s="518">
        <f>IF(I9664=0,0,VLOOKUP(I9664,EQUIPOS,4,FALSE))</f>
        <v>0</v>
      </c>
      <c r="F9664" s="496">
        <f t="shared" si="1755"/>
        <v>0</v>
      </c>
      <c r="G9664" s="519"/>
      <c r="I9664" s="498"/>
      <c r="J9664" s="480"/>
      <c r="O9664" s="298"/>
    </row>
    <row r="9665" spans="1:15" s="478" customFormat="1" ht="30.75" customHeight="1" thickBot="1">
      <c r="A9665" s="500"/>
      <c r="B9665" s="501"/>
      <c r="C9665" s="502"/>
      <c r="D9665" s="503"/>
      <c r="E9665" s="528"/>
      <c r="F9665" s="238" t="s">
        <v>82</v>
      </c>
      <c r="G9665" s="262">
        <f>ROUND(SUM(F9660:F9664),0)</f>
        <v>0</v>
      </c>
      <c r="I9665" s="504"/>
      <c r="J9665" s="480"/>
      <c r="O9665" s="298"/>
    </row>
    <row r="9666" spans="1:15" s="478" customFormat="1" ht="13.5" thickTop="1">
      <c r="A9666" s="240" t="s">
        <v>73</v>
      </c>
      <c r="B9666" s="507"/>
      <c r="C9666" s="508"/>
      <c r="D9666" s="509"/>
      <c r="E9666" s="509"/>
      <c r="F9666" s="510"/>
      <c r="G9666" s="511"/>
      <c r="I9666" s="504"/>
      <c r="J9666" s="480"/>
      <c r="O9666" s="298"/>
    </row>
    <row r="9667" spans="1:15" s="478" customFormat="1" ht="26">
      <c r="A9667" s="512" t="s">
        <v>57</v>
      </c>
      <c r="B9667" s="529" t="s">
        <v>58</v>
      </c>
      <c r="C9667" s="514" t="s">
        <v>68</v>
      </c>
      <c r="D9667" s="515" t="s">
        <v>74</v>
      </c>
      <c r="E9667" s="516" t="s">
        <v>69</v>
      </c>
      <c r="F9667" s="516" t="s">
        <v>79</v>
      </c>
      <c r="G9667" s="250" t="s">
        <v>70</v>
      </c>
      <c r="H9667" s="296"/>
      <c r="I9667" s="491"/>
      <c r="J9667" s="480"/>
      <c r="O9667" s="298"/>
    </row>
    <row r="9668" spans="1:15" s="478" customFormat="1">
      <c r="A9668" s="530" t="str">
        <f t="shared" ref="A9668:A9679" si="1756">IF(I9668=0,"",VLOOKUP(I9668,MANOOBRA,2,FALSE))</f>
        <v/>
      </c>
      <c r="B9668" s="531" t="str">
        <f t="shared" ref="B9668:B9679" si="1757">IF(I9668=0,"",VLOOKUP(I9668,MANOOBRA,3,FALSE))</f>
        <v/>
      </c>
      <c r="C9668" s="527"/>
      <c r="D9668" s="527"/>
      <c r="E9668" s="518">
        <f t="shared" ref="E9668:E9679" si="1758">IF(I9668=0,0,VLOOKUP(I9668,MANOOBRA,4,FALSE))</f>
        <v>0</v>
      </c>
      <c r="F9668" s="496">
        <f>IF(D9668=0,0,C9668*E9668/D9668)</f>
        <v>0</v>
      </c>
      <c r="G9668" s="497"/>
      <c r="I9668" s="498"/>
      <c r="J9668" s="480"/>
      <c r="O9668" s="298"/>
    </row>
    <row r="9669" spans="1:15" s="478" customFormat="1">
      <c r="A9669" s="530" t="str">
        <f t="shared" si="1756"/>
        <v/>
      </c>
      <c r="B9669" s="531" t="str">
        <f t="shared" si="1757"/>
        <v/>
      </c>
      <c r="C9669" s="527"/>
      <c r="D9669" s="527"/>
      <c r="E9669" s="518">
        <f t="shared" si="1758"/>
        <v>0</v>
      </c>
      <c r="F9669" s="496">
        <f t="shared" ref="F9669:F9679" si="1759">IF(D9669=0,0,C9669*E9669/D9669)</f>
        <v>0</v>
      </c>
      <c r="G9669" s="499"/>
      <c r="I9669" s="498"/>
      <c r="J9669" s="480"/>
      <c r="O9669" s="298"/>
    </row>
    <row r="9670" spans="1:15" s="478" customFormat="1">
      <c r="A9670" s="530" t="str">
        <f t="shared" si="1756"/>
        <v/>
      </c>
      <c r="B9670" s="531" t="str">
        <f t="shared" si="1757"/>
        <v/>
      </c>
      <c r="C9670" s="527"/>
      <c r="D9670" s="527"/>
      <c r="E9670" s="518">
        <f t="shared" si="1758"/>
        <v>0</v>
      </c>
      <c r="F9670" s="496">
        <f t="shared" si="1759"/>
        <v>0</v>
      </c>
      <c r="G9670" s="499"/>
      <c r="I9670" s="498"/>
      <c r="J9670" s="480"/>
      <c r="O9670" s="298"/>
    </row>
    <row r="9671" spans="1:15" s="478" customFormat="1">
      <c r="A9671" s="530" t="str">
        <f t="shared" si="1756"/>
        <v/>
      </c>
      <c r="B9671" s="531" t="str">
        <f t="shared" si="1757"/>
        <v/>
      </c>
      <c r="C9671" s="527"/>
      <c r="D9671" s="527"/>
      <c r="E9671" s="518">
        <f t="shared" si="1758"/>
        <v>0</v>
      </c>
      <c r="F9671" s="496">
        <f t="shared" si="1759"/>
        <v>0</v>
      </c>
      <c r="G9671" s="499"/>
      <c r="I9671" s="498"/>
      <c r="J9671" s="480"/>
      <c r="O9671" s="298"/>
    </row>
    <row r="9672" spans="1:15" s="478" customFormat="1">
      <c r="A9672" s="530" t="str">
        <f t="shared" si="1756"/>
        <v/>
      </c>
      <c r="B9672" s="531" t="str">
        <f t="shared" si="1757"/>
        <v/>
      </c>
      <c r="C9672" s="527"/>
      <c r="D9672" s="527"/>
      <c r="E9672" s="518">
        <f t="shared" si="1758"/>
        <v>0</v>
      </c>
      <c r="F9672" s="496">
        <f t="shared" si="1759"/>
        <v>0</v>
      </c>
      <c r="G9672" s="499"/>
      <c r="I9672" s="498"/>
      <c r="J9672" s="480"/>
      <c r="O9672" s="298"/>
    </row>
    <row r="9673" spans="1:15" s="478" customFormat="1">
      <c r="A9673" s="530" t="str">
        <f t="shared" si="1756"/>
        <v/>
      </c>
      <c r="B9673" s="531" t="str">
        <f t="shared" si="1757"/>
        <v/>
      </c>
      <c r="C9673" s="527"/>
      <c r="D9673" s="527"/>
      <c r="E9673" s="518">
        <f t="shared" si="1758"/>
        <v>0</v>
      </c>
      <c r="F9673" s="496">
        <f t="shared" si="1759"/>
        <v>0</v>
      </c>
      <c r="G9673" s="499"/>
      <c r="I9673" s="498"/>
      <c r="J9673" s="480"/>
      <c r="O9673" s="298"/>
    </row>
    <row r="9674" spans="1:15" s="478" customFormat="1">
      <c r="A9674" s="530" t="str">
        <f t="shared" si="1756"/>
        <v/>
      </c>
      <c r="B9674" s="531" t="str">
        <f t="shared" si="1757"/>
        <v/>
      </c>
      <c r="C9674" s="527"/>
      <c r="D9674" s="527"/>
      <c r="E9674" s="518">
        <f t="shared" si="1758"/>
        <v>0</v>
      </c>
      <c r="F9674" s="496">
        <f t="shared" si="1759"/>
        <v>0</v>
      </c>
      <c r="G9674" s="499"/>
      <c r="I9674" s="498"/>
      <c r="J9674" s="480"/>
      <c r="O9674" s="298"/>
    </row>
    <row r="9675" spans="1:15" s="478" customFormat="1">
      <c r="A9675" s="530" t="str">
        <f t="shared" si="1756"/>
        <v/>
      </c>
      <c r="B9675" s="531" t="str">
        <f t="shared" si="1757"/>
        <v/>
      </c>
      <c r="C9675" s="527"/>
      <c r="D9675" s="527"/>
      <c r="E9675" s="518">
        <f t="shared" si="1758"/>
        <v>0</v>
      </c>
      <c r="F9675" s="496">
        <f t="shared" si="1759"/>
        <v>0</v>
      </c>
      <c r="G9675" s="499"/>
      <c r="I9675" s="498"/>
      <c r="J9675" s="480"/>
      <c r="O9675" s="298"/>
    </row>
    <row r="9676" spans="1:15" s="478" customFormat="1">
      <c r="A9676" s="530" t="str">
        <f t="shared" si="1756"/>
        <v/>
      </c>
      <c r="B9676" s="531" t="str">
        <f t="shared" si="1757"/>
        <v/>
      </c>
      <c r="C9676" s="527"/>
      <c r="D9676" s="527"/>
      <c r="E9676" s="518">
        <f t="shared" si="1758"/>
        <v>0</v>
      </c>
      <c r="F9676" s="496">
        <f t="shared" si="1759"/>
        <v>0</v>
      </c>
      <c r="G9676" s="499"/>
      <c r="I9676" s="498"/>
      <c r="J9676" s="480"/>
      <c r="O9676" s="298"/>
    </row>
    <row r="9677" spans="1:15" s="478" customFormat="1">
      <c r="A9677" s="530" t="str">
        <f t="shared" si="1756"/>
        <v/>
      </c>
      <c r="B9677" s="531" t="str">
        <f t="shared" si="1757"/>
        <v/>
      </c>
      <c r="C9677" s="527"/>
      <c r="D9677" s="527"/>
      <c r="E9677" s="518">
        <f t="shared" si="1758"/>
        <v>0</v>
      </c>
      <c r="F9677" s="496">
        <f t="shared" si="1759"/>
        <v>0</v>
      </c>
      <c r="G9677" s="499"/>
      <c r="I9677" s="498"/>
      <c r="J9677" s="480"/>
      <c r="O9677" s="298"/>
    </row>
    <row r="9678" spans="1:15" s="478" customFormat="1">
      <c r="A9678" s="530" t="str">
        <f t="shared" si="1756"/>
        <v/>
      </c>
      <c r="B9678" s="531" t="str">
        <f t="shared" si="1757"/>
        <v/>
      </c>
      <c r="C9678" s="527"/>
      <c r="D9678" s="527"/>
      <c r="E9678" s="518">
        <f t="shared" si="1758"/>
        <v>0</v>
      </c>
      <c r="F9678" s="496">
        <f t="shared" si="1759"/>
        <v>0</v>
      </c>
      <c r="G9678" s="499"/>
      <c r="I9678" s="498"/>
      <c r="J9678" s="480"/>
      <c r="O9678" s="298"/>
    </row>
    <row r="9679" spans="1:15" s="478" customFormat="1">
      <c r="A9679" s="530" t="str">
        <f t="shared" si="1756"/>
        <v/>
      </c>
      <c r="B9679" s="531" t="str">
        <f t="shared" si="1757"/>
        <v/>
      </c>
      <c r="C9679" s="527"/>
      <c r="D9679" s="527"/>
      <c r="E9679" s="518">
        <f t="shared" si="1758"/>
        <v>0</v>
      </c>
      <c r="F9679" s="496">
        <f t="shared" si="1759"/>
        <v>0</v>
      </c>
      <c r="G9679" s="519"/>
      <c r="I9679" s="498"/>
      <c r="J9679" s="480"/>
      <c r="O9679" s="298"/>
    </row>
    <row r="9680" spans="1:15" s="478" customFormat="1" ht="31.5" customHeight="1" thickBot="1">
      <c r="A9680" s="500"/>
      <c r="B9680" s="501"/>
      <c r="C9680" s="502"/>
      <c r="D9680" s="503"/>
      <c r="E9680" s="503"/>
      <c r="F9680" s="238" t="s">
        <v>83</v>
      </c>
      <c r="G9680" s="262">
        <f>ROUND(SUM(F9668:F9679),0)</f>
        <v>0</v>
      </c>
      <c r="I9680" s="504"/>
      <c r="J9680" s="480"/>
      <c r="O9680" s="298"/>
    </row>
    <row r="9681" spans="1:16" s="478" customFormat="1" ht="13.5" thickTop="1">
      <c r="A9681" s="186" t="s">
        <v>76</v>
      </c>
      <c r="B9681" s="507"/>
      <c r="C9681" s="508"/>
      <c r="D9681" s="509"/>
      <c r="E9681" s="509"/>
      <c r="F9681" s="510"/>
      <c r="G9681" s="511"/>
      <c r="I9681" s="504"/>
      <c r="J9681" s="480"/>
      <c r="O9681" s="298"/>
    </row>
    <row r="9682" spans="1:16" s="478" customFormat="1">
      <c r="A9682" s="512" t="s">
        <v>57</v>
      </c>
      <c r="B9682" s="513"/>
      <c r="C9682" s="532"/>
      <c r="D9682" s="533"/>
      <c r="E9682" s="516" t="s">
        <v>77</v>
      </c>
      <c r="F9682" s="516" t="s">
        <v>78</v>
      </c>
      <c r="G9682" s="264" t="s">
        <v>77</v>
      </c>
      <c r="H9682" s="296"/>
      <c r="I9682" s="491"/>
      <c r="J9682" s="480"/>
      <c r="O9682" s="298"/>
    </row>
    <row r="9683" spans="1:16" s="478" customFormat="1">
      <c r="A9683" s="534" t="s">
        <v>87</v>
      </c>
      <c r="B9683" s="535"/>
      <c r="C9683" s="536"/>
      <c r="D9683" s="537"/>
      <c r="E9683" s="495">
        <f>ROUND(SUM(G9642,G9657,G9665,G9680),2)</f>
        <v>0</v>
      </c>
      <c r="F9683" s="538">
        <f>A</f>
        <v>0</v>
      </c>
      <c r="G9683" s="539">
        <f>E9683*F9683</f>
        <v>0</v>
      </c>
      <c r="I9683" s="504"/>
      <c r="J9683" s="480"/>
      <c r="O9683" s="298"/>
    </row>
    <row r="9684" spans="1:16" s="478" customFormat="1">
      <c r="A9684" s="534" t="s">
        <v>85</v>
      </c>
      <c r="B9684" s="535"/>
      <c r="C9684" s="536"/>
      <c r="D9684" s="537"/>
      <c r="E9684" s="495">
        <f>SUM(G9642,G9657,G9665,G9680)</f>
        <v>0</v>
      </c>
      <c r="F9684" s="538">
        <f>I</f>
        <v>0</v>
      </c>
      <c r="G9684" s="539">
        <f>E9684*F9684</f>
        <v>0</v>
      </c>
      <c r="I9684" s="504"/>
      <c r="J9684" s="480"/>
      <c r="O9684" s="298"/>
    </row>
    <row r="9685" spans="1:16" s="478" customFormat="1">
      <c r="A9685" s="534" t="s">
        <v>86</v>
      </c>
      <c r="B9685" s="535"/>
      <c r="C9685" s="536"/>
      <c r="D9685" s="537"/>
      <c r="E9685" s="495">
        <f>SUM(G9642,G9657,G9665,G9680)</f>
        <v>0</v>
      </c>
      <c r="F9685" s="538">
        <f>U</f>
        <v>0</v>
      </c>
      <c r="G9685" s="539">
        <f>E9685*F9685</f>
        <v>0</v>
      </c>
      <c r="I9685" s="504"/>
      <c r="J9685" s="480"/>
      <c r="O9685" s="298"/>
    </row>
    <row r="9686" spans="1:16" s="478" customFormat="1" ht="33" customHeight="1" thickBot="1">
      <c r="A9686" s="500"/>
      <c r="B9686" s="501"/>
      <c r="C9686" s="502"/>
      <c r="D9686" s="503"/>
      <c r="E9686" s="503"/>
      <c r="F9686" s="268" t="s">
        <v>84</v>
      </c>
      <c r="G9686" s="262">
        <f>SUM(G9683:G9685)</f>
        <v>0</v>
      </c>
      <c r="I9686" s="504"/>
      <c r="J9686" s="295"/>
      <c r="K9686" s="296"/>
      <c r="L9686" s="296"/>
      <c r="M9686" s="296"/>
      <c r="N9686" s="296"/>
      <c r="O9686" s="296"/>
    </row>
    <row r="9687" spans="1:16" s="199" customFormat="1" ht="14" thickTop="1" thickBot="1">
      <c r="A9687" s="540"/>
      <c r="B9687" s="541"/>
      <c r="C9687" s="542"/>
      <c r="D9687" s="543"/>
      <c r="E9687" s="271" t="s">
        <v>89</v>
      </c>
      <c r="F9687" s="272"/>
      <c r="G9687" s="273">
        <f>ROUND(SUM(G9642,G9657,G9665,G9680,G9686),0)</f>
        <v>0</v>
      </c>
      <c r="I9687" s="544"/>
      <c r="J9687" s="200">
        <f>B9626</f>
        <v>25.8</v>
      </c>
      <c r="K9687" s="545">
        <f>E9683</f>
        <v>0</v>
      </c>
      <c r="L9687" s="546">
        <f>G9683</f>
        <v>0</v>
      </c>
      <c r="M9687" s="546">
        <f>G9684</f>
        <v>0</v>
      </c>
      <c r="N9687" s="546">
        <f>G9685</f>
        <v>0</v>
      </c>
      <c r="O9687" s="299">
        <f>SUM(K9687:N9687)</f>
        <v>0</v>
      </c>
      <c r="P9687" s="546"/>
    </row>
    <row r="9688" spans="1:16" s="478" customFormat="1" ht="13.5" thickTop="1">
      <c r="A9688" s="547" t="s">
        <v>97</v>
      </c>
      <c r="B9688" s="449"/>
      <c r="C9688" s="470"/>
      <c r="D9688" s="483"/>
      <c r="E9688" s="483"/>
      <c r="F9688" s="484"/>
      <c r="G9688" s="485"/>
      <c r="I9688" s="504"/>
      <c r="J9688" s="480"/>
      <c r="O9688" s="298"/>
      <c r="P9688" s="546"/>
    </row>
    <row r="9689" spans="1:16" s="478" customFormat="1">
      <c r="A9689" s="547"/>
      <c r="B9689" s="548"/>
      <c r="C9689" s="549"/>
      <c r="D9689" s="550"/>
      <c r="E9689" s="483"/>
      <c r="F9689" s="484"/>
      <c r="G9689" s="551">
        <f ca="1">TODAY()</f>
        <v>44839</v>
      </c>
      <c r="I9689" s="504"/>
      <c r="J9689" s="480"/>
      <c r="O9689" s="298"/>
      <c r="P9689" s="546"/>
    </row>
    <row r="9690" spans="1:16" s="478" customFormat="1" ht="13.5" thickBot="1">
      <c r="A9690" s="500"/>
      <c r="B9690" s="501"/>
      <c r="C9690" s="502"/>
      <c r="D9690" s="503"/>
      <c r="E9690" s="503"/>
      <c r="F9690" s="552"/>
      <c r="G9690" s="553"/>
      <c r="I9690" s="504"/>
      <c r="J9690" s="480"/>
      <c r="O9690" s="298"/>
      <c r="P9690" s="546"/>
    </row>
    <row r="9691" spans="1:16" s="199" customFormat="1" ht="13.5" thickTop="1">
      <c r="A9691" s="196" t="s">
        <v>109</v>
      </c>
      <c r="B9691" s="458"/>
      <c r="C9691" s="196"/>
      <c r="D9691" s="198"/>
      <c r="E9691" s="198"/>
      <c r="F9691" s="197"/>
      <c r="G9691" s="197"/>
      <c r="I9691" s="321"/>
      <c r="J9691" s="200"/>
      <c r="O9691" s="297"/>
    </row>
    <row r="9692" spans="1:16" s="199" customFormat="1">
      <c r="A9692" s="196" t="str">
        <f>CONCATENATE('Prestaciones y AIU'!A9001," ANALISIS DE PRECIOS UNITARIOS")</f>
        <v xml:space="preserve"> ANALISIS DE PRECIOS UNITARIOS</v>
      </c>
      <c r="B9692" s="458"/>
      <c r="C9692" s="196"/>
      <c r="D9692" s="198"/>
      <c r="E9692" s="198"/>
      <c r="F9692" s="197"/>
      <c r="G9692" s="197"/>
      <c r="I9692" s="321"/>
      <c r="J9692" s="200"/>
      <c r="O9692" s="297"/>
    </row>
    <row r="9693" spans="1:16" s="199" customFormat="1">
      <c r="A9693" s="196" t="str">
        <f>Objeto_LIC</f>
        <v>OPTIMIZACION DEL SISTEMA DE ABASTECIMIENTO (ADUCCION, PRETRATAMIENTO Y CONDUCCION) DEL MUNICPIO DE TAME, DEPARTAMENTO DE ARAUCA</v>
      </c>
      <c r="B9693" s="458"/>
      <c r="C9693" s="196"/>
      <c r="D9693" s="198"/>
      <c r="E9693" s="198"/>
      <c r="F9693" s="197"/>
      <c r="G9693" s="197"/>
      <c r="I9693" s="321"/>
      <c r="J9693" s="200"/>
      <c r="O9693" s="297"/>
    </row>
    <row r="9694" spans="1:16" s="199" customFormat="1">
      <c r="A9694" s="196"/>
      <c r="B9694" s="458"/>
      <c r="C9694" s="196"/>
      <c r="D9694" s="198"/>
      <c r="E9694" s="198"/>
      <c r="F9694" s="197"/>
      <c r="G9694" s="197"/>
      <c r="I9694" s="321"/>
      <c r="J9694" s="200"/>
      <c r="O9694" s="297"/>
    </row>
    <row r="9695" spans="1:16" ht="13.5" thickBot="1">
      <c r="A9695" s="201"/>
      <c r="B9695" s="448"/>
      <c r="C9695" s="201"/>
      <c r="D9695" s="203"/>
      <c r="E9695" s="203"/>
      <c r="F9695" s="202"/>
      <c r="G9695" s="202"/>
    </row>
    <row r="9696" spans="1:16" s="211" customFormat="1" ht="13.5" thickTop="1">
      <c r="A9696" s="206"/>
      <c r="B9696" s="457"/>
      <c r="C9696" s="207"/>
      <c r="D9696" s="209"/>
      <c r="E9696" s="209"/>
      <c r="F9696" s="208"/>
      <c r="G9696" s="210" t="s">
        <v>110</v>
      </c>
      <c r="I9696" s="323"/>
      <c r="J9696" s="212"/>
      <c r="O9696" s="297"/>
    </row>
    <row r="9697" spans="1:15" ht="12.75" customHeight="1">
      <c r="A9697" s="213" t="s">
        <v>62</v>
      </c>
      <c r="B9697" s="750">
        <f>Proponente</f>
        <v>0</v>
      </c>
      <c r="C9697" s="750"/>
      <c r="D9697" s="750"/>
      <c r="E9697" s="750"/>
      <c r="F9697" s="750"/>
      <c r="G9697" s="751"/>
    </row>
    <row r="9698" spans="1:15" ht="12.75" customHeight="1">
      <c r="A9698" s="213" t="s">
        <v>63</v>
      </c>
      <c r="B9698" s="470">
        <v>25.9</v>
      </c>
      <c r="C9698" s="750" t="e">
        <f>VLOOKUP(B9698,Presupuesto!$A$4:$B$106,2,FALSE)</f>
        <v>#N/A</v>
      </c>
      <c r="D9698" s="750"/>
      <c r="E9698" s="750"/>
      <c r="F9698" s="750"/>
      <c r="G9698" s="751"/>
    </row>
    <row r="9699" spans="1:15">
      <c r="A9699" s="214"/>
      <c r="B9699" s="438"/>
      <c r="C9699" s="215"/>
      <c r="D9699" s="217"/>
      <c r="E9699" s="217"/>
      <c r="F9699" s="218" t="s">
        <v>88</v>
      </c>
      <c r="G9699" s="750" t="str">
        <f ca="1">LOOKUP('U-P1'!B9698,Presupuesto!$1:$1048576,Presupuesto!$C$1:$C$105)</f>
        <v>ML</v>
      </c>
      <c r="H9699" s="750"/>
      <c r="I9699" s="750"/>
      <c r="J9699" s="750"/>
      <c r="K9699" s="751"/>
    </row>
    <row r="9700" spans="1:15" ht="13.5" thickBot="1">
      <c r="A9700" s="213" t="s">
        <v>64</v>
      </c>
      <c r="B9700" s="438"/>
      <c r="C9700" s="215"/>
      <c r="D9700" s="217"/>
      <c r="E9700" s="217"/>
      <c r="F9700" s="216"/>
      <c r="G9700" s="219"/>
      <c r="I9700" s="324"/>
      <c r="J9700" s="295"/>
      <c r="K9700" s="296"/>
      <c r="L9700" s="296"/>
      <c r="M9700" s="296"/>
      <c r="N9700" s="296"/>
      <c r="O9700" s="296"/>
    </row>
    <row r="9701" spans="1:15" s="220" customFormat="1" ht="13.5" thickTop="1">
      <c r="A9701" s="221" t="s">
        <v>57</v>
      </c>
      <c r="B9701" s="447" t="s">
        <v>65</v>
      </c>
      <c r="C9701" s="222" t="s">
        <v>66</v>
      </c>
      <c r="D9701" s="223" t="s">
        <v>74</v>
      </c>
      <c r="E9701" s="224" t="s">
        <v>100</v>
      </c>
      <c r="F9701" s="224" t="s">
        <v>79</v>
      </c>
      <c r="G9701" s="225" t="s">
        <v>70</v>
      </c>
      <c r="I9701" s="325"/>
      <c r="J9701" s="226"/>
      <c r="O9701" s="296"/>
    </row>
    <row r="9702" spans="1:15">
      <c r="A9702" s="227" t="str">
        <f t="shared" ref="A9702:A9713" si="1760">IF(I9702=0,"-",VLOOKUP(I9702,EQUIPOS,2,FALSE))</f>
        <v>-</v>
      </c>
      <c r="B9702" s="228"/>
      <c r="C9702" s="228"/>
      <c r="D9702" s="468"/>
      <c r="E9702" s="229">
        <f t="shared" ref="E9702:E9713" si="1761">IF(I9702=0,0,VLOOKUP(I9702,EQUIPOS,4,FALSE))</f>
        <v>0</v>
      </c>
      <c r="F9702" s="230">
        <f t="shared" ref="F9702:F9713" si="1762">IF(D9702=0,0,E9702/D9702)</f>
        <v>0</v>
      </c>
      <c r="G9702" s="231"/>
      <c r="I9702" s="283"/>
    </row>
    <row r="9703" spans="1:15">
      <c r="A9703" s="227" t="str">
        <f t="shared" si="1760"/>
        <v>-</v>
      </c>
      <c r="B9703" s="228"/>
      <c r="C9703" s="228"/>
      <c r="D9703" s="194"/>
      <c r="E9703" s="229">
        <f t="shared" si="1761"/>
        <v>0</v>
      </c>
      <c r="F9703" s="230">
        <f t="shared" si="1762"/>
        <v>0</v>
      </c>
      <c r="G9703" s="232"/>
      <c r="I9703" s="283"/>
    </row>
    <row r="9704" spans="1:15">
      <c r="A9704" s="227" t="str">
        <f t="shared" si="1760"/>
        <v>-</v>
      </c>
      <c r="B9704" s="228"/>
      <c r="C9704" s="228"/>
      <c r="D9704" s="194"/>
      <c r="E9704" s="229">
        <f t="shared" si="1761"/>
        <v>0</v>
      </c>
      <c r="F9704" s="230">
        <f t="shared" si="1762"/>
        <v>0</v>
      </c>
      <c r="G9704" s="232"/>
      <c r="I9704" s="283"/>
    </row>
    <row r="9705" spans="1:15">
      <c r="A9705" s="227" t="str">
        <f t="shared" si="1760"/>
        <v>-</v>
      </c>
      <c r="B9705" s="228"/>
      <c r="C9705" s="228"/>
      <c r="D9705" s="194"/>
      <c r="E9705" s="229">
        <f t="shared" si="1761"/>
        <v>0</v>
      </c>
      <c r="F9705" s="230">
        <f t="shared" si="1762"/>
        <v>0</v>
      </c>
      <c r="G9705" s="232"/>
      <c r="I9705" s="283"/>
    </row>
    <row r="9706" spans="1:15">
      <c r="A9706" s="227" t="str">
        <f t="shared" si="1760"/>
        <v>-</v>
      </c>
      <c r="B9706" s="228"/>
      <c r="C9706" s="228"/>
      <c r="D9706" s="194"/>
      <c r="E9706" s="229">
        <f t="shared" si="1761"/>
        <v>0</v>
      </c>
      <c r="F9706" s="230">
        <f t="shared" si="1762"/>
        <v>0</v>
      </c>
      <c r="G9706" s="232"/>
      <c r="I9706" s="283"/>
    </row>
    <row r="9707" spans="1:15">
      <c r="A9707" s="227" t="str">
        <f t="shared" si="1760"/>
        <v>-</v>
      </c>
      <c r="B9707" s="228"/>
      <c r="C9707" s="228"/>
      <c r="D9707" s="194"/>
      <c r="E9707" s="229">
        <f t="shared" si="1761"/>
        <v>0</v>
      </c>
      <c r="F9707" s="230">
        <f t="shared" si="1762"/>
        <v>0</v>
      </c>
      <c r="G9707" s="232"/>
      <c r="I9707" s="283"/>
    </row>
    <row r="9708" spans="1:15">
      <c r="A9708" s="227" t="str">
        <f t="shared" si="1760"/>
        <v>-</v>
      </c>
      <c r="B9708" s="228"/>
      <c r="C9708" s="228"/>
      <c r="D9708" s="194"/>
      <c r="E9708" s="229">
        <f t="shared" si="1761"/>
        <v>0</v>
      </c>
      <c r="F9708" s="230">
        <f t="shared" si="1762"/>
        <v>0</v>
      </c>
      <c r="G9708" s="232"/>
      <c r="I9708" s="283"/>
    </row>
    <row r="9709" spans="1:15">
      <c r="A9709" s="227" t="str">
        <f t="shared" si="1760"/>
        <v>-</v>
      </c>
      <c r="B9709" s="228"/>
      <c r="C9709" s="228"/>
      <c r="D9709" s="194"/>
      <c r="E9709" s="229">
        <f t="shared" si="1761"/>
        <v>0</v>
      </c>
      <c r="F9709" s="230">
        <f t="shared" si="1762"/>
        <v>0</v>
      </c>
      <c r="G9709" s="232"/>
      <c r="I9709" s="283"/>
    </row>
    <row r="9710" spans="1:15">
      <c r="A9710" s="227" t="str">
        <f t="shared" si="1760"/>
        <v>-</v>
      </c>
      <c r="B9710" s="228"/>
      <c r="C9710" s="228"/>
      <c r="D9710" s="194"/>
      <c r="E9710" s="229">
        <f t="shared" si="1761"/>
        <v>0</v>
      </c>
      <c r="F9710" s="230">
        <f t="shared" si="1762"/>
        <v>0</v>
      </c>
      <c r="G9710" s="232"/>
      <c r="I9710" s="283"/>
    </row>
    <row r="9711" spans="1:15">
      <c r="A9711" s="227" t="str">
        <f t="shared" si="1760"/>
        <v>-</v>
      </c>
      <c r="B9711" s="228"/>
      <c r="C9711" s="228"/>
      <c r="D9711" s="194"/>
      <c r="E9711" s="229">
        <f t="shared" si="1761"/>
        <v>0</v>
      </c>
      <c r="F9711" s="230">
        <f t="shared" si="1762"/>
        <v>0</v>
      </c>
      <c r="G9711" s="232"/>
      <c r="I9711" s="283"/>
    </row>
    <row r="9712" spans="1:15">
      <c r="A9712" s="227" t="str">
        <f t="shared" si="1760"/>
        <v>-</v>
      </c>
      <c r="B9712" s="228"/>
      <c r="C9712" s="228"/>
      <c r="D9712" s="194"/>
      <c r="E9712" s="229">
        <f t="shared" si="1761"/>
        <v>0</v>
      </c>
      <c r="F9712" s="230">
        <f t="shared" si="1762"/>
        <v>0</v>
      </c>
      <c r="G9712" s="232"/>
      <c r="I9712" s="283"/>
    </row>
    <row r="9713" spans="1:15">
      <c r="A9713" s="227" t="str">
        <f t="shared" si="1760"/>
        <v>-</v>
      </c>
      <c r="B9713" s="228"/>
      <c r="C9713" s="228"/>
      <c r="D9713" s="194"/>
      <c r="E9713" s="229">
        <f t="shared" si="1761"/>
        <v>0</v>
      </c>
      <c r="F9713" s="230">
        <f t="shared" si="1762"/>
        <v>0</v>
      </c>
      <c r="G9713" s="232"/>
      <c r="I9713" s="283"/>
    </row>
    <row r="9714" spans="1:15" ht="13.5" thickBot="1">
      <c r="A9714" s="234"/>
      <c r="B9714" s="456"/>
      <c r="C9714" s="235"/>
      <c r="D9714" s="237"/>
      <c r="E9714" s="237"/>
      <c r="F9714" s="238" t="s">
        <v>80</v>
      </c>
      <c r="G9714" s="239">
        <f>SUM(F9702:F9713)</f>
        <v>0</v>
      </c>
      <c r="I9714" s="326"/>
    </row>
    <row r="9715" spans="1:15" ht="13.5" thickTop="1">
      <c r="A9715" s="240" t="s">
        <v>67</v>
      </c>
      <c r="B9715" s="446"/>
      <c r="C9715" s="241"/>
      <c r="D9715" s="243"/>
      <c r="E9715" s="243"/>
      <c r="F9715" s="242"/>
      <c r="G9715" s="244"/>
      <c r="I9715" s="326"/>
    </row>
    <row r="9716" spans="1:15" s="220" customFormat="1" ht="26">
      <c r="A9716" s="245" t="s">
        <v>57</v>
      </c>
      <c r="B9716" s="455"/>
      <c r="C9716" s="247" t="s">
        <v>58</v>
      </c>
      <c r="D9716" s="316" t="s">
        <v>68</v>
      </c>
      <c r="E9716" s="248" t="s">
        <v>69</v>
      </c>
      <c r="F9716" s="249" t="s">
        <v>79</v>
      </c>
      <c r="G9716" s="250" t="s">
        <v>70</v>
      </c>
      <c r="I9716" s="325"/>
      <c r="J9716" s="226"/>
      <c r="O9716" s="296"/>
    </row>
    <row r="9717" spans="1:15">
      <c r="A9717" s="748" t="str">
        <f t="shared" ref="A9717:A9728" si="1763">IF(I9717=0,"",VLOOKUP(I9717,MATERIALES,2,FALSE))</f>
        <v/>
      </c>
      <c r="B9717" s="749"/>
      <c r="C9717" s="251" t="str">
        <f t="shared" ref="C9717:C9725" si="1764">IF(I9717=0,"",VLOOKUP(I9717,MATERIALES,3,FALSE))</f>
        <v/>
      </c>
      <c r="D9717" s="194"/>
      <c r="E9717" s="252">
        <f t="shared" ref="E9717:E9728" si="1765">IF(I9717=0,0,VLOOKUP(I9717,MATERIALES,4,FALSE))</f>
        <v>0</v>
      </c>
      <c r="F9717" s="230">
        <f>D9717*E9717</f>
        <v>0</v>
      </c>
      <c r="G9717" s="231"/>
      <c r="I9717" s="283"/>
    </row>
    <row r="9718" spans="1:15">
      <c r="A9718" s="748" t="str">
        <f t="shared" si="1763"/>
        <v/>
      </c>
      <c r="B9718" s="749"/>
      <c r="C9718" s="251" t="str">
        <f t="shared" si="1764"/>
        <v/>
      </c>
      <c r="D9718" s="194"/>
      <c r="E9718" s="252">
        <f t="shared" si="1765"/>
        <v>0</v>
      </c>
      <c r="F9718" s="230">
        <f t="shared" ref="F9718:F9728" si="1766">D9718*E9718</f>
        <v>0</v>
      </c>
      <c r="G9718" s="232"/>
      <c r="I9718" s="283"/>
    </row>
    <row r="9719" spans="1:15">
      <c r="A9719" s="748" t="str">
        <f t="shared" si="1763"/>
        <v/>
      </c>
      <c r="B9719" s="749"/>
      <c r="C9719" s="251" t="str">
        <f t="shared" si="1764"/>
        <v/>
      </c>
      <c r="D9719" s="194"/>
      <c r="E9719" s="252">
        <f t="shared" si="1765"/>
        <v>0</v>
      </c>
      <c r="F9719" s="230">
        <f t="shared" si="1766"/>
        <v>0</v>
      </c>
      <c r="G9719" s="232"/>
      <c r="I9719" s="283"/>
    </row>
    <row r="9720" spans="1:15">
      <c r="A9720" s="748" t="str">
        <f t="shared" si="1763"/>
        <v/>
      </c>
      <c r="B9720" s="749"/>
      <c r="C9720" s="251" t="str">
        <f t="shared" si="1764"/>
        <v/>
      </c>
      <c r="D9720" s="194"/>
      <c r="E9720" s="252">
        <f t="shared" si="1765"/>
        <v>0</v>
      </c>
      <c r="F9720" s="230">
        <f t="shared" si="1766"/>
        <v>0</v>
      </c>
      <c r="G9720" s="232"/>
      <c r="I9720" s="283"/>
    </row>
    <row r="9721" spans="1:15">
      <c r="A9721" s="748" t="str">
        <f t="shared" si="1763"/>
        <v/>
      </c>
      <c r="B9721" s="749"/>
      <c r="C9721" s="251" t="str">
        <f t="shared" si="1764"/>
        <v/>
      </c>
      <c r="D9721" s="194"/>
      <c r="E9721" s="252">
        <f t="shared" si="1765"/>
        <v>0</v>
      </c>
      <c r="F9721" s="230">
        <f t="shared" si="1766"/>
        <v>0</v>
      </c>
      <c r="G9721" s="232"/>
      <c r="I9721" s="283"/>
    </row>
    <row r="9722" spans="1:15">
      <c r="A9722" s="748" t="str">
        <f t="shared" si="1763"/>
        <v/>
      </c>
      <c r="B9722" s="749"/>
      <c r="C9722" s="251" t="str">
        <f t="shared" si="1764"/>
        <v/>
      </c>
      <c r="D9722" s="194"/>
      <c r="E9722" s="252">
        <f t="shared" si="1765"/>
        <v>0</v>
      </c>
      <c r="F9722" s="230">
        <f t="shared" si="1766"/>
        <v>0</v>
      </c>
      <c r="G9722" s="232"/>
      <c r="I9722" s="283"/>
    </row>
    <row r="9723" spans="1:15">
      <c r="A9723" s="748" t="str">
        <f t="shared" si="1763"/>
        <v/>
      </c>
      <c r="B9723" s="749"/>
      <c r="C9723" s="251" t="str">
        <f t="shared" si="1764"/>
        <v/>
      </c>
      <c r="D9723" s="194"/>
      <c r="E9723" s="252">
        <f t="shared" si="1765"/>
        <v>0</v>
      </c>
      <c r="F9723" s="230">
        <f t="shared" si="1766"/>
        <v>0</v>
      </c>
      <c r="G9723" s="232"/>
      <c r="I9723" s="283"/>
    </row>
    <row r="9724" spans="1:15">
      <c r="A9724" s="748" t="str">
        <f t="shared" si="1763"/>
        <v/>
      </c>
      <c r="B9724" s="749"/>
      <c r="C9724" s="251" t="str">
        <f t="shared" si="1764"/>
        <v/>
      </c>
      <c r="D9724" s="194"/>
      <c r="E9724" s="252">
        <f t="shared" si="1765"/>
        <v>0</v>
      </c>
      <c r="F9724" s="230">
        <f t="shared" si="1766"/>
        <v>0</v>
      </c>
      <c r="G9724" s="253"/>
      <c r="I9724" s="283"/>
    </row>
    <row r="9725" spans="1:15">
      <c r="A9725" s="748" t="str">
        <f t="shared" si="1763"/>
        <v/>
      </c>
      <c r="B9725" s="749"/>
      <c r="C9725" s="251" t="str">
        <f t="shared" si="1764"/>
        <v/>
      </c>
      <c r="D9725" s="194"/>
      <c r="E9725" s="252">
        <f t="shared" si="1765"/>
        <v>0</v>
      </c>
      <c r="F9725" s="230">
        <f t="shared" si="1766"/>
        <v>0</v>
      </c>
      <c r="G9725" s="232"/>
      <c r="I9725" s="283"/>
    </row>
    <row r="9726" spans="1:15">
      <c r="A9726" s="748" t="str">
        <f t="shared" si="1763"/>
        <v/>
      </c>
      <c r="B9726" s="749"/>
      <c r="C9726" s="251"/>
      <c r="D9726" s="194"/>
      <c r="E9726" s="252">
        <f t="shared" si="1765"/>
        <v>0</v>
      </c>
      <c r="F9726" s="230">
        <f t="shared" si="1766"/>
        <v>0</v>
      </c>
      <c r="G9726" s="232"/>
      <c r="I9726" s="283"/>
    </row>
    <row r="9727" spans="1:15">
      <c r="A9727" s="748" t="str">
        <f t="shared" si="1763"/>
        <v/>
      </c>
      <c r="B9727" s="749"/>
      <c r="C9727" s="251"/>
      <c r="D9727" s="194"/>
      <c r="E9727" s="252">
        <f t="shared" si="1765"/>
        <v>0</v>
      </c>
      <c r="F9727" s="230">
        <f t="shared" si="1766"/>
        <v>0</v>
      </c>
      <c r="G9727" s="232"/>
      <c r="I9727" s="283"/>
    </row>
    <row r="9728" spans="1:15">
      <c r="A9728" s="748" t="str">
        <f t="shared" si="1763"/>
        <v/>
      </c>
      <c r="B9728" s="749"/>
      <c r="C9728" s="251" t="str">
        <f t="shared" ref="C9728" si="1767">IF(I9728=0,"",VLOOKUP(I9728,MATERIALES,3,FALSE))</f>
        <v/>
      </c>
      <c r="D9728" s="194"/>
      <c r="E9728" s="252">
        <f t="shared" si="1765"/>
        <v>0</v>
      </c>
      <c r="F9728" s="230">
        <f t="shared" si="1766"/>
        <v>0</v>
      </c>
      <c r="G9728" s="233"/>
      <c r="I9728" s="283"/>
    </row>
    <row r="9729" spans="1:9" ht="26.25" customHeight="1" thickBot="1">
      <c r="A9729" s="214"/>
      <c r="B9729" s="438"/>
      <c r="C9729" s="215"/>
      <c r="D9729" s="217"/>
      <c r="E9729" s="254"/>
      <c r="F9729" s="255" t="s">
        <v>81</v>
      </c>
      <c r="G9729" s="253">
        <f>SUM(F9717:F9728)</f>
        <v>0</v>
      </c>
      <c r="I9729" s="326"/>
    </row>
    <row r="9730" spans="1:9" ht="14" thickTop="1" thickBot="1">
      <c r="A9730" s="256" t="s">
        <v>72</v>
      </c>
      <c r="B9730" s="445"/>
      <c r="C9730" s="257"/>
      <c r="D9730" s="259"/>
      <c r="E9730" s="259"/>
      <c r="F9730" s="258"/>
      <c r="G9730" s="260"/>
      <c r="I9730" s="326"/>
    </row>
    <row r="9731" spans="1:9" ht="13.5" thickTop="1">
      <c r="A9731" s="245" t="s">
        <v>57</v>
      </c>
      <c r="B9731" s="455"/>
      <c r="C9731" s="248" t="s">
        <v>71</v>
      </c>
      <c r="D9731" s="316" t="s">
        <v>75</v>
      </c>
      <c r="E9731" s="248" t="s">
        <v>98</v>
      </c>
      <c r="F9731" s="249" t="s">
        <v>79</v>
      </c>
      <c r="G9731" s="250" t="s">
        <v>70</v>
      </c>
      <c r="I9731" s="326"/>
    </row>
    <row r="9732" spans="1:9">
      <c r="A9732" s="748" t="str">
        <f>IF(I9732=0,"",VLOOKUP(I9732,EQUIPOS,2,FALSE))</f>
        <v/>
      </c>
      <c r="B9732" s="749"/>
      <c r="C9732" s="195"/>
      <c r="D9732" s="194"/>
      <c r="E9732" s="252">
        <f>IF(I9732=0,0,VLOOKUP(I9732,EQUIPOS,4,FALSE))</f>
        <v>0</v>
      </c>
      <c r="F9732" s="230">
        <f>C9732*D9732*E9732</f>
        <v>0</v>
      </c>
      <c r="G9732" s="231"/>
      <c r="I9732" s="283"/>
    </row>
    <row r="9733" spans="1:9">
      <c r="A9733" s="748" t="str">
        <f>IF(I9733=0,"",VLOOKUP(I9733,EQUIPOS,2,FALSE))</f>
        <v/>
      </c>
      <c r="B9733" s="749"/>
      <c r="C9733" s="195"/>
      <c r="D9733" s="194"/>
      <c r="E9733" s="252">
        <f>IF(I9733=0,0,VLOOKUP(I9733,EQUIPOS,4,FALSE))</f>
        <v>0</v>
      </c>
      <c r="F9733" s="230">
        <f t="shared" ref="F9733:F9736" si="1768">C9733*D9733*E9733</f>
        <v>0</v>
      </c>
      <c r="G9733" s="232"/>
      <c r="I9733" s="283"/>
    </row>
    <row r="9734" spans="1:9">
      <c r="A9734" s="748" t="str">
        <f>IF(I9734=0,"",VLOOKUP(I9734,EQUIPOS,2,FALSE))</f>
        <v/>
      </c>
      <c r="B9734" s="749"/>
      <c r="C9734" s="195"/>
      <c r="D9734" s="194"/>
      <c r="E9734" s="252">
        <f>IF(I9734=0,0,VLOOKUP(I9734,EQUIPOS,4,FALSE))</f>
        <v>0</v>
      </c>
      <c r="F9734" s="230">
        <f t="shared" si="1768"/>
        <v>0</v>
      </c>
      <c r="G9734" s="232"/>
      <c r="I9734" s="283"/>
    </row>
    <row r="9735" spans="1:9">
      <c r="A9735" s="748" t="str">
        <f>IF(I9735=0,"",VLOOKUP(I9735,EQUIPOS,2,FALSE))</f>
        <v/>
      </c>
      <c r="B9735" s="749"/>
      <c r="C9735" s="195"/>
      <c r="D9735" s="194"/>
      <c r="E9735" s="252">
        <f>IF(I9735=0,0,VLOOKUP(I9735,EQUIPOS,4,FALSE))</f>
        <v>0</v>
      </c>
      <c r="F9735" s="230">
        <f t="shared" si="1768"/>
        <v>0</v>
      </c>
      <c r="G9735" s="232"/>
      <c r="I9735" s="283"/>
    </row>
    <row r="9736" spans="1:9">
      <c r="A9736" s="748" t="str">
        <f>IF(I9736=0,"",VLOOKUP(I9736,EQUIPOS,2,FALSE))</f>
        <v/>
      </c>
      <c r="B9736" s="749"/>
      <c r="C9736" s="195"/>
      <c r="D9736" s="194"/>
      <c r="E9736" s="252">
        <f>IF(I9736=0,0,VLOOKUP(I9736,EQUIPOS,4,FALSE))</f>
        <v>0</v>
      </c>
      <c r="F9736" s="230">
        <f t="shared" si="1768"/>
        <v>0</v>
      </c>
      <c r="G9736" s="233"/>
      <c r="I9736" s="283"/>
    </row>
    <row r="9737" spans="1:9" ht="30.75" customHeight="1" thickBot="1">
      <c r="A9737" s="234"/>
      <c r="B9737" s="456"/>
      <c r="C9737" s="235"/>
      <c r="D9737" s="237"/>
      <c r="E9737" s="261"/>
      <c r="F9737" s="238" t="s">
        <v>82</v>
      </c>
      <c r="G9737" s="262">
        <f>SUM(F9732:F9736)</f>
        <v>0</v>
      </c>
      <c r="I9737" s="326"/>
    </row>
    <row r="9738" spans="1:9" ht="13.5" thickTop="1">
      <c r="A9738" s="240" t="s">
        <v>73</v>
      </c>
      <c r="B9738" s="446"/>
      <c r="C9738" s="241"/>
      <c r="D9738" s="243"/>
      <c r="E9738" s="243"/>
      <c r="F9738" s="242"/>
      <c r="G9738" s="244"/>
      <c r="I9738" s="326"/>
    </row>
    <row r="9739" spans="1:9" ht="26">
      <c r="A9739" s="245" t="s">
        <v>57</v>
      </c>
      <c r="B9739" s="454" t="s">
        <v>58</v>
      </c>
      <c r="C9739" s="247" t="s">
        <v>68</v>
      </c>
      <c r="D9739" s="316" t="s">
        <v>74</v>
      </c>
      <c r="E9739" s="248" t="s">
        <v>69</v>
      </c>
      <c r="F9739" s="249" t="s">
        <v>79</v>
      </c>
      <c r="G9739" s="250" t="s">
        <v>70</v>
      </c>
      <c r="H9739" s="220"/>
      <c r="I9739" s="325"/>
    </row>
    <row r="9740" spans="1:9">
      <c r="A9740" s="263" t="str">
        <f t="shared" ref="A9740:A9751" si="1769">IF(I9740=0,"",VLOOKUP(I9740,MANOOBRA,2,FALSE))</f>
        <v/>
      </c>
      <c r="B9740" s="444" t="str">
        <f t="shared" ref="B9740:B9751" si="1770">IF(I9740=0,"",VLOOKUP(I9740,MANOOBRA,3,FALSE))</f>
        <v/>
      </c>
      <c r="C9740" s="195"/>
      <c r="D9740" s="466"/>
      <c r="E9740" s="252">
        <f t="shared" ref="E9740:E9751" si="1771">IF(I9740=0,0,VLOOKUP(I9740,MANOOBRA,4,FALSE))</f>
        <v>0</v>
      </c>
      <c r="F9740" s="230">
        <f>IF(D9740=0,0,C9740*E9740/D9740)</f>
        <v>0</v>
      </c>
      <c r="G9740" s="231"/>
      <c r="I9740" s="283"/>
    </row>
    <row r="9741" spans="1:9">
      <c r="A9741" s="263" t="str">
        <f t="shared" si="1769"/>
        <v/>
      </c>
      <c r="B9741" s="444" t="str">
        <f t="shared" si="1770"/>
        <v/>
      </c>
      <c r="C9741" s="195"/>
      <c r="D9741" s="466"/>
      <c r="E9741" s="252">
        <f t="shared" si="1771"/>
        <v>0</v>
      </c>
      <c r="F9741" s="230">
        <f t="shared" ref="F9741:F9751" si="1772">IF(D9741=0,0,C9741*E9741/D9741)</f>
        <v>0</v>
      </c>
      <c r="G9741" s="232"/>
      <c r="I9741" s="283"/>
    </row>
    <row r="9742" spans="1:9">
      <c r="A9742" s="263" t="str">
        <f t="shared" si="1769"/>
        <v/>
      </c>
      <c r="B9742" s="444" t="str">
        <f t="shared" si="1770"/>
        <v/>
      </c>
      <c r="C9742" s="195"/>
      <c r="D9742" s="309"/>
      <c r="E9742" s="252">
        <f t="shared" si="1771"/>
        <v>0</v>
      </c>
      <c r="F9742" s="230">
        <f t="shared" si="1772"/>
        <v>0</v>
      </c>
      <c r="G9742" s="232"/>
      <c r="I9742" s="283"/>
    </row>
    <row r="9743" spans="1:9">
      <c r="A9743" s="263" t="str">
        <f t="shared" si="1769"/>
        <v/>
      </c>
      <c r="B9743" s="444" t="str">
        <f t="shared" si="1770"/>
        <v/>
      </c>
      <c r="C9743" s="195"/>
      <c r="D9743" s="195"/>
      <c r="E9743" s="252">
        <f t="shared" si="1771"/>
        <v>0</v>
      </c>
      <c r="F9743" s="230">
        <f t="shared" si="1772"/>
        <v>0</v>
      </c>
      <c r="G9743" s="232"/>
      <c r="I9743" s="283"/>
    </row>
    <row r="9744" spans="1:9">
      <c r="A9744" s="263" t="str">
        <f t="shared" si="1769"/>
        <v/>
      </c>
      <c r="B9744" s="444" t="str">
        <f t="shared" si="1770"/>
        <v/>
      </c>
      <c r="C9744" s="195"/>
      <c r="D9744" s="195"/>
      <c r="E9744" s="252">
        <f t="shared" si="1771"/>
        <v>0</v>
      </c>
      <c r="F9744" s="230">
        <f t="shared" si="1772"/>
        <v>0</v>
      </c>
      <c r="G9744" s="232"/>
      <c r="I9744" s="283"/>
    </row>
    <row r="9745" spans="1:16">
      <c r="A9745" s="263" t="str">
        <f t="shared" si="1769"/>
        <v/>
      </c>
      <c r="B9745" s="444" t="str">
        <f t="shared" si="1770"/>
        <v/>
      </c>
      <c r="C9745" s="195"/>
      <c r="D9745" s="195"/>
      <c r="E9745" s="252">
        <f t="shared" si="1771"/>
        <v>0</v>
      </c>
      <c r="F9745" s="230">
        <f t="shared" si="1772"/>
        <v>0</v>
      </c>
      <c r="G9745" s="232"/>
      <c r="I9745" s="283"/>
    </row>
    <row r="9746" spans="1:16">
      <c r="A9746" s="263" t="str">
        <f t="shared" si="1769"/>
        <v/>
      </c>
      <c r="B9746" s="444" t="str">
        <f t="shared" si="1770"/>
        <v/>
      </c>
      <c r="C9746" s="195"/>
      <c r="D9746" s="195"/>
      <c r="E9746" s="252">
        <f t="shared" si="1771"/>
        <v>0</v>
      </c>
      <c r="F9746" s="230">
        <f t="shared" si="1772"/>
        <v>0</v>
      </c>
      <c r="G9746" s="232"/>
      <c r="I9746" s="283"/>
    </row>
    <row r="9747" spans="1:16">
      <c r="A9747" s="263" t="str">
        <f t="shared" si="1769"/>
        <v/>
      </c>
      <c r="B9747" s="444" t="str">
        <f t="shared" si="1770"/>
        <v/>
      </c>
      <c r="C9747" s="195"/>
      <c r="D9747" s="195"/>
      <c r="E9747" s="252">
        <f t="shared" si="1771"/>
        <v>0</v>
      </c>
      <c r="F9747" s="230">
        <f t="shared" si="1772"/>
        <v>0</v>
      </c>
      <c r="G9747" s="232"/>
      <c r="I9747" s="283"/>
    </row>
    <row r="9748" spans="1:16">
      <c r="A9748" s="263" t="str">
        <f t="shared" si="1769"/>
        <v/>
      </c>
      <c r="B9748" s="444" t="str">
        <f t="shared" si="1770"/>
        <v/>
      </c>
      <c r="C9748" s="195"/>
      <c r="D9748" s="195"/>
      <c r="E9748" s="252">
        <f t="shared" si="1771"/>
        <v>0</v>
      </c>
      <c r="F9748" s="230">
        <f t="shared" si="1772"/>
        <v>0</v>
      </c>
      <c r="G9748" s="232"/>
      <c r="I9748" s="283"/>
    </row>
    <row r="9749" spans="1:16">
      <c r="A9749" s="263" t="str">
        <f t="shared" si="1769"/>
        <v/>
      </c>
      <c r="B9749" s="444" t="str">
        <f t="shared" si="1770"/>
        <v/>
      </c>
      <c r="C9749" s="195"/>
      <c r="D9749" s="195"/>
      <c r="E9749" s="252">
        <f t="shared" si="1771"/>
        <v>0</v>
      </c>
      <c r="F9749" s="230">
        <f t="shared" si="1772"/>
        <v>0</v>
      </c>
      <c r="G9749" s="232"/>
      <c r="I9749" s="283"/>
    </row>
    <row r="9750" spans="1:16">
      <c r="A9750" s="263" t="str">
        <f t="shared" si="1769"/>
        <v/>
      </c>
      <c r="B9750" s="444" t="str">
        <f t="shared" si="1770"/>
        <v/>
      </c>
      <c r="C9750" s="195"/>
      <c r="D9750" s="195"/>
      <c r="E9750" s="252">
        <f t="shared" si="1771"/>
        <v>0</v>
      </c>
      <c r="F9750" s="230">
        <f t="shared" si="1772"/>
        <v>0</v>
      </c>
      <c r="G9750" s="232"/>
      <c r="I9750" s="283"/>
    </row>
    <row r="9751" spans="1:16">
      <c r="A9751" s="263" t="str">
        <f t="shared" si="1769"/>
        <v/>
      </c>
      <c r="B9751" s="444" t="str">
        <f t="shared" si="1770"/>
        <v/>
      </c>
      <c r="C9751" s="195"/>
      <c r="D9751" s="195"/>
      <c r="E9751" s="252">
        <f t="shared" si="1771"/>
        <v>0</v>
      </c>
      <c r="F9751" s="230">
        <f t="shared" si="1772"/>
        <v>0</v>
      </c>
      <c r="G9751" s="233"/>
      <c r="I9751" s="283"/>
    </row>
    <row r="9752" spans="1:16" ht="31.5" customHeight="1" thickBot="1">
      <c r="A9752" s="234"/>
      <c r="B9752" s="456"/>
      <c r="C9752" s="235"/>
      <c r="D9752" s="237"/>
      <c r="E9752" s="237"/>
      <c r="F9752" s="238" t="s">
        <v>83</v>
      </c>
      <c r="G9752" s="262">
        <f>SUM(F9740:F9751)</f>
        <v>0</v>
      </c>
      <c r="I9752" s="326"/>
    </row>
    <row r="9753" spans="1:16" ht="13.5" thickTop="1">
      <c r="A9753" s="186" t="s">
        <v>76</v>
      </c>
      <c r="B9753" s="446"/>
      <c r="C9753" s="241"/>
      <c r="D9753" s="243"/>
      <c r="E9753" s="243"/>
      <c r="F9753" s="242"/>
      <c r="G9753" s="244"/>
      <c r="I9753" s="326"/>
    </row>
    <row r="9754" spans="1:16">
      <c r="A9754" s="245" t="s">
        <v>57</v>
      </c>
      <c r="B9754" s="455"/>
      <c r="C9754" s="246"/>
      <c r="D9754" s="317"/>
      <c r="E9754" s="248" t="s">
        <v>77</v>
      </c>
      <c r="F9754" s="249" t="s">
        <v>78</v>
      </c>
      <c r="G9754" s="264" t="s">
        <v>77</v>
      </c>
      <c r="H9754" s="220"/>
      <c r="I9754" s="325"/>
    </row>
    <row r="9755" spans="1:16">
      <c r="A9755" s="185" t="s">
        <v>87</v>
      </c>
      <c r="B9755" s="453"/>
      <c r="C9755" s="265"/>
      <c r="D9755" s="318"/>
      <c r="E9755" s="229">
        <f>ROUND(SUM(G9714,G9729,G9737,G9752),0)</f>
        <v>0</v>
      </c>
      <c r="F9755" s="266">
        <f>A</f>
        <v>0</v>
      </c>
      <c r="G9755" s="267">
        <f>E9755*F9755</f>
        <v>0</v>
      </c>
      <c r="I9755" s="326"/>
    </row>
    <row r="9756" spans="1:16">
      <c r="A9756" s="185" t="s">
        <v>85</v>
      </c>
      <c r="B9756" s="453"/>
      <c r="C9756" s="265"/>
      <c r="D9756" s="318"/>
      <c r="E9756" s="229">
        <f>SUM(G9714,G9729,G9737,G9752)</f>
        <v>0</v>
      </c>
      <c r="F9756" s="266">
        <f>I</f>
        <v>0</v>
      </c>
      <c r="G9756" s="267">
        <f>E9756*F9756</f>
        <v>0</v>
      </c>
      <c r="I9756" s="326"/>
    </row>
    <row r="9757" spans="1:16">
      <c r="A9757" s="185" t="s">
        <v>86</v>
      </c>
      <c r="B9757" s="453"/>
      <c r="C9757" s="265"/>
      <c r="D9757" s="318"/>
      <c r="E9757" s="229">
        <f>SUM(G9714,G9729,G9737,G9752)</f>
        <v>0</v>
      </c>
      <c r="F9757" s="266">
        <f>U</f>
        <v>0</v>
      </c>
      <c r="G9757" s="267">
        <f>E9757*F9757</f>
        <v>0</v>
      </c>
      <c r="I9757" s="326"/>
    </row>
    <row r="9758" spans="1:16" ht="33" customHeight="1" thickBot="1">
      <c r="A9758" s="234"/>
      <c r="B9758" s="456"/>
      <c r="C9758" s="235"/>
      <c r="D9758" s="237"/>
      <c r="E9758" s="237"/>
      <c r="F9758" s="268" t="s">
        <v>84</v>
      </c>
      <c r="G9758" s="262">
        <f>SUM(G9755:G9757)</f>
        <v>0</v>
      </c>
      <c r="I9758" s="326"/>
      <c r="J9758" s="295"/>
      <c r="K9758" s="296"/>
      <c r="L9758" s="296"/>
      <c r="M9758" s="296"/>
      <c r="N9758" s="296"/>
      <c r="O9758" s="296"/>
    </row>
    <row r="9759" spans="1:16" s="211" customFormat="1" ht="14" thickTop="1" thickBot="1">
      <c r="A9759" s="269"/>
      <c r="B9759" s="443"/>
      <c r="C9759" s="270"/>
      <c r="D9759" s="319"/>
      <c r="E9759" s="271" t="s">
        <v>89</v>
      </c>
      <c r="F9759" s="272"/>
      <c r="G9759" s="273">
        <f>ROUND(SUM(G9714,G9729,G9737,G9752,G9758),0)</f>
        <v>0</v>
      </c>
      <c r="I9759" s="327"/>
      <c r="J9759" s="212">
        <f>B9698</f>
        <v>25.9</v>
      </c>
      <c r="K9759" s="274">
        <f>E9755</f>
        <v>0</v>
      </c>
      <c r="L9759" s="294">
        <f>G9755</f>
        <v>0</v>
      </c>
      <c r="M9759" s="294">
        <f>G9756</f>
        <v>0</v>
      </c>
      <c r="N9759" s="294">
        <f>G9757</f>
        <v>0</v>
      </c>
      <c r="O9759" s="299">
        <f>SUM(K9759:N9759)</f>
        <v>0</v>
      </c>
      <c r="P9759" s="294"/>
    </row>
    <row r="9760" spans="1:16" ht="13.5" thickTop="1">
      <c r="A9760" s="275" t="s">
        <v>97</v>
      </c>
      <c r="B9760" s="438"/>
      <c r="C9760" s="215"/>
      <c r="D9760" s="217"/>
      <c r="E9760" s="217"/>
      <c r="F9760" s="216"/>
      <c r="G9760" s="219"/>
      <c r="I9760" s="326"/>
      <c r="P9760" s="294"/>
    </row>
    <row r="9761" spans="1:16">
      <c r="A9761" s="275"/>
      <c r="B9761" s="452"/>
      <c r="C9761" s="276"/>
      <c r="D9761" s="320"/>
      <c r="E9761" s="217"/>
      <c r="F9761" s="216"/>
      <c r="G9761" s="277">
        <f ca="1">TODAY()</f>
        <v>44839</v>
      </c>
      <c r="I9761" s="326"/>
      <c r="P9761" s="294"/>
    </row>
    <row r="9762" spans="1:16" ht="13.5" thickBot="1">
      <c r="A9762" s="234"/>
      <c r="B9762" s="456"/>
      <c r="C9762" s="235"/>
      <c r="D9762" s="237"/>
      <c r="E9762" s="237"/>
      <c r="F9762" s="236"/>
      <c r="G9762" s="278"/>
      <c r="I9762" s="326"/>
      <c r="P9762" s="294"/>
    </row>
    <row r="9763" spans="1:16" ht="13.5" thickTop="1">
      <c r="A9763" s="215"/>
      <c r="B9763" s="438"/>
      <c r="C9763" s="215"/>
      <c r="D9763" s="217"/>
      <c r="E9763" s="217"/>
      <c r="F9763" s="216"/>
      <c r="G9763" s="216"/>
      <c r="I9763" s="434"/>
      <c r="P9763" s="294"/>
    </row>
    <row r="9764" spans="1:16" s="199" customFormat="1">
      <c r="A9764" s="196" t="s">
        <v>109</v>
      </c>
      <c r="B9764" s="458"/>
      <c r="C9764" s="196"/>
      <c r="D9764" s="198"/>
      <c r="E9764" s="198"/>
      <c r="F9764" s="197"/>
      <c r="G9764" s="197"/>
      <c r="I9764" s="321"/>
      <c r="J9764" s="200"/>
      <c r="O9764" s="297"/>
    </row>
    <row r="9765" spans="1:16" s="199" customFormat="1">
      <c r="A9765" s="196" t="str">
        <f>CONCATENATE('Prestaciones y AIU'!A9074," ANALISIS DE PRECIOS UNITARIOS")</f>
        <v xml:space="preserve"> ANALISIS DE PRECIOS UNITARIOS</v>
      </c>
      <c r="B9765" s="458"/>
      <c r="C9765" s="196"/>
      <c r="D9765" s="198"/>
      <c r="E9765" s="198"/>
      <c r="F9765" s="197"/>
      <c r="G9765" s="197"/>
      <c r="I9765" s="321"/>
      <c r="J9765" s="200"/>
      <c r="O9765" s="297"/>
    </row>
    <row r="9766" spans="1:16" s="199" customFormat="1">
      <c r="A9766" s="196" t="str">
        <f>Objeto_LIC</f>
        <v>OPTIMIZACION DEL SISTEMA DE ABASTECIMIENTO (ADUCCION, PRETRATAMIENTO Y CONDUCCION) DEL MUNICPIO DE TAME, DEPARTAMENTO DE ARAUCA</v>
      </c>
      <c r="B9766" s="458"/>
      <c r="C9766" s="196"/>
      <c r="D9766" s="198"/>
      <c r="E9766" s="198"/>
      <c r="F9766" s="197"/>
      <c r="G9766" s="197"/>
      <c r="I9766" s="321"/>
      <c r="J9766" s="200"/>
      <c r="O9766" s="297"/>
    </row>
    <row r="9767" spans="1:16" s="199" customFormat="1">
      <c r="A9767" s="196"/>
      <c r="B9767" s="458"/>
      <c r="C9767" s="196"/>
      <c r="D9767" s="198"/>
      <c r="E9767" s="198"/>
      <c r="F9767" s="197"/>
      <c r="G9767" s="197"/>
      <c r="I9767" s="321"/>
      <c r="J9767" s="200"/>
      <c r="O9767" s="297"/>
    </row>
    <row r="9768" spans="1:16" ht="13.5" thickBot="1">
      <c r="A9768" s="201"/>
      <c r="B9768" s="448"/>
      <c r="C9768" s="201"/>
      <c r="D9768" s="203"/>
      <c r="E9768" s="203"/>
      <c r="F9768" s="202"/>
      <c r="G9768" s="202"/>
    </row>
    <row r="9769" spans="1:16" s="211" customFormat="1" ht="13.5" thickTop="1">
      <c r="A9769" s="206"/>
      <c r="B9769" s="457"/>
      <c r="C9769" s="207"/>
      <c r="D9769" s="209"/>
      <c r="E9769" s="209"/>
      <c r="F9769" s="208"/>
      <c r="G9769" s="210" t="s">
        <v>110</v>
      </c>
      <c r="I9769" s="323"/>
      <c r="J9769" s="212"/>
      <c r="O9769" s="297"/>
    </row>
    <row r="9770" spans="1:16" ht="12.75" customHeight="1">
      <c r="A9770" s="213" t="s">
        <v>62</v>
      </c>
      <c r="B9770" s="750">
        <f>Proponente</f>
        <v>0</v>
      </c>
      <c r="C9770" s="750"/>
      <c r="D9770" s="750"/>
      <c r="E9770" s="750"/>
      <c r="F9770" s="750"/>
      <c r="G9770" s="751"/>
    </row>
    <row r="9771" spans="1:16" ht="12.75" customHeight="1">
      <c r="A9771" s="213" t="s">
        <v>63</v>
      </c>
      <c r="B9771" s="470">
        <v>26.1</v>
      </c>
      <c r="C9771" s="750" t="e">
        <f>VLOOKUP(B9771,Presupuesto!$A$4:$B$106,2,FALSE)</f>
        <v>#N/A</v>
      </c>
      <c r="D9771" s="750"/>
      <c r="E9771" s="750"/>
      <c r="F9771" s="750"/>
      <c r="G9771" s="751"/>
    </row>
    <row r="9772" spans="1:16">
      <c r="A9772" s="214"/>
      <c r="B9772" s="438"/>
      <c r="C9772" s="215"/>
      <c r="D9772" s="217"/>
      <c r="E9772" s="217"/>
      <c r="F9772" s="218" t="s">
        <v>88</v>
      </c>
      <c r="G9772" s="750" t="str">
        <f ca="1">LOOKUP('U-P1'!B9771,Presupuesto!$1:$1048576,Presupuesto!$C$1:$C$105)</f>
        <v>ML</v>
      </c>
      <c r="H9772" s="750"/>
      <c r="I9772" s="750"/>
      <c r="J9772" s="750"/>
      <c r="K9772" s="751"/>
    </row>
    <row r="9773" spans="1:16" ht="13.5" thickBot="1">
      <c r="A9773" s="213" t="s">
        <v>64</v>
      </c>
      <c r="B9773" s="438"/>
      <c r="C9773" s="215"/>
      <c r="D9773" s="217"/>
      <c r="E9773" s="217"/>
      <c r="F9773" s="216"/>
      <c r="G9773" s="219"/>
      <c r="I9773" s="324"/>
      <c r="J9773" s="295"/>
      <c r="K9773" s="296"/>
      <c r="L9773" s="296"/>
      <c r="M9773" s="296"/>
      <c r="N9773" s="296"/>
      <c r="O9773" s="296"/>
    </row>
    <row r="9774" spans="1:16" s="220" customFormat="1" ht="13.5" thickTop="1">
      <c r="A9774" s="221" t="s">
        <v>57</v>
      </c>
      <c r="B9774" s="447" t="s">
        <v>65</v>
      </c>
      <c r="C9774" s="222" t="s">
        <v>66</v>
      </c>
      <c r="D9774" s="223" t="s">
        <v>74</v>
      </c>
      <c r="E9774" s="224" t="s">
        <v>100</v>
      </c>
      <c r="F9774" s="224" t="s">
        <v>79</v>
      </c>
      <c r="G9774" s="225" t="s">
        <v>70</v>
      </c>
      <c r="I9774" s="325"/>
      <c r="J9774" s="226"/>
      <c r="O9774" s="296"/>
    </row>
    <row r="9775" spans="1:16">
      <c r="A9775" s="227" t="str">
        <f t="shared" ref="A9775:A9786" si="1773">IF(I9775=0,"-",VLOOKUP(I9775,EQUIPOS,2,FALSE))</f>
        <v>-</v>
      </c>
      <c r="B9775" s="228"/>
      <c r="C9775" s="228"/>
      <c r="D9775" s="468"/>
      <c r="E9775" s="229">
        <f t="shared" ref="E9775:E9786" si="1774">IF(I9775=0,0,VLOOKUP(I9775,EQUIPOS,4,FALSE))</f>
        <v>0</v>
      </c>
      <c r="F9775" s="230">
        <f t="shared" ref="F9775:F9786" si="1775">IF(D9775=0,0,E9775/D9775)</f>
        <v>0</v>
      </c>
      <c r="G9775" s="231"/>
      <c r="I9775" s="283"/>
    </row>
    <row r="9776" spans="1:16">
      <c r="A9776" s="227" t="str">
        <f t="shared" si="1773"/>
        <v>-</v>
      </c>
      <c r="B9776" s="228"/>
      <c r="C9776" s="228"/>
      <c r="D9776" s="194"/>
      <c r="E9776" s="229">
        <f t="shared" si="1774"/>
        <v>0</v>
      </c>
      <c r="F9776" s="230">
        <f t="shared" si="1775"/>
        <v>0</v>
      </c>
      <c r="G9776" s="232"/>
      <c r="I9776" s="283"/>
    </row>
    <row r="9777" spans="1:15">
      <c r="A9777" s="227" t="str">
        <f t="shared" si="1773"/>
        <v>-</v>
      </c>
      <c r="B9777" s="228"/>
      <c r="C9777" s="228"/>
      <c r="D9777" s="194"/>
      <c r="E9777" s="229">
        <f t="shared" si="1774"/>
        <v>0</v>
      </c>
      <c r="F9777" s="230">
        <f t="shared" si="1775"/>
        <v>0</v>
      </c>
      <c r="G9777" s="232"/>
      <c r="I9777" s="283"/>
    </row>
    <row r="9778" spans="1:15">
      <c r="A9778" s="227" t="str">
        <f t="shared" si="1773"/>
        <v>-</v>
      </c>
      <c r="B9778" s="228"/>
      <c r="C9778" s="228"/>
      <c r="D9778" s="194"/>
      <c r="E9778" s="229">
        <f t="shared" si="1774"/>
        <v>0</v>
      </c>
      <c r="F9778" s="230">
        <f t="shared" si="1775"/>
        <v>0</v>
      </c>
      <c r="G9778" s="232"/>
      <c r="I9778" s="283"/>
    </row>
    <row r="9779" spans="1:15">
      <c r="A9779" s="227" t="str">
        <f t="shared" si="1773"/>
        <v>-</v>
      </c>
      <c r="B9779" s="228"/>
      <c r="C9779" s="228"/>
      <c r="D9779" s="194"/>
      <c r="E9779" s="229">
        <f t="shared" si="1774"/>
        <v>0</v>
      </c>
      <c r="F9779" s="230">
        <f t="shared" si="1775"/>
        <v>0</v>
      </c>
      <c r="G9779" s="232"/>
      <c r="I9779" s="283"/>
    </row>
    <row r="9780" spans="1:15">
      <c r="A9780" s="227" t="str">
        <f t="shared" si="1773"/>
        <v>-</v>
      </c>
      <c r="B9780" s="228"/>
      <c r="C9780" s="228"/>
      <c r="D9780" s="194"/>
      <c r="E9780" s="229">
        <f t="shared" si="1774"/>
        <v>0</v>
      </c>
      <c r="F9780" s="230">
        <f t="shared" si="1775"/>
        <v>0</v>
      </c>
      <c r="G9780" s="232"/>
      <c r="I9780" s="283"/>
    </row>
    <row r="9781" spans="1:15">
      <c r="A9781" s="227" t="str">
        <f t="shared" si="1773"/>
        <v>-</v>
      </c>
      <c r="B9781" s="228"/>
      <c r="C9781" s="228"/>
      <c r="D9781" s="194"/>
      <c r="E9781" s="229">
        <f t="shared" si="1774"/>
        <v>0</v>
      </c>
      <c r="F9781" s="230">
        <f t="shared" si="1775"/>
        <v>0</v>
      </c>
      <c r="G9781" s="232"/>
      <c r="I9781" s="283"/>
    </row>
    <row r="9782" spans="1:15">
      <c r="A9782" s="227" t="str">
        <f t="shared" si="1773"/>
        <v>-</v>
      </c>
      <c r="B9782" s="228"/>
      <c r="C9782" s="228"/>
      <c r="D9782" s="194"/>
      <c r="E9782" s="229">
        <f t="shared" si="1774"/>
        <v>0</v>
      </c>
      <c r="F9782" s="230">
        <f t="shared" si="1775"/>
        <v>0</v>
      </c>
      <c r="G9782" s="232"/>
      <c r="I9782" s="283"/>
    </row>
    <row r="9783" spans="1:15">
      <c r="A9783" s="227" t="str">
        <f t="shared" si="1773"/>
        <v>-</v>
      </c>
      <c r="B9783" s="228"/>
      <c r="C9783" s="228"/>
      <c r="D9783" s="194"/>
      <c r="E9783" s="229">
        <f t="shared" si="1774"/>
        <v>0</v>
      </c>
      <c r="F9783" s="230">
        <f t="shared" si="1775"/>
        <v>0</v>
      </c>
      <c r="G9783" s="232"/>
      <c r="I9783" s="283"/>
    </row>
    <row r="9784" spans="1:15">
      <c r="A9784" s="227" t="str">
        <f t="shared" si="1773"/>
        <v>-</v>
      </c>
      <c r="B9784" s="228"/>
      <c r="C9784" s="228"/>
      <c r="D9784" s="194"/>
      <c r="E9784" s="229">
        <f t="shared" si="1774"/>
        <v>0</v>
      </c>
      <c r="F9784" s="230">
        <f t="shared" si="1775"/>
        <v>0</v>
      </c>
      <c r="G9784" s="232"/>
      <c r="I9784" s="283"/>
    </row>
    <row r="9785" spans="1:15">
      <c r="A9785" s="227" t="str">
        <f t="shared" si="1773"/>
        <v>-</v>
      </c>
      <c r="B9785" s="228"/>
      <c r="C9785" s="228"/>
      <c r="D9785" s="194"/>
      <c r="E9785" s="229">
        <f t="shared" si="1774"/>
        <v>0</v>
      </c>
      <c r="F9785" s="230">
        <f t="shared" si="1775"/>
        <v>0</v>
      </c>
      <c r="G9785" s="232"/>
      <c r="I9785" s="283"/>
    </row>
    <row r="9786" spans="1:15">
      <c r="A9786" s="227" t="str">
        <f t="shared" si="1773"/>
        <v>-</v>
      </c>
      <c r="B9786" s="228"/>
      <c r="C9786" s="228"/>
      <c r="D9786" s="194"/>
      <c r="E9786" s="229">
        <f t="shared" si="1774"/>
        <v>0</v>
      </c>
      <c r="F9786" s="230">
        <f t="shared" si="1775"/>
        <v>0</v>
      </c>
      <c r="G9786" s="232"/>
      <c r="I9786" s="283"/>
    </row>
    <row r="9787" spans="1:15" ht="13.5" thickBot="1">
      <c r="A9787" s="234"/>
      <c r="B9787" s="456"/>
      <c r="C9787" s="235"/>
      <c r="D9787" s="237"/>
      <c r="E9787" s="237"/>
      <c r="F9787" s="238" t="s">
        <v>80</v>
      </c>
      <c r="G9787" s="239">
        <f>SUM(F9775:F9786)</f>
        <v>0</v>
      </c>
      <c r="I9787" s="326"/>
    </row>
    <row r="9788" spans="1:15" ht="13.5" thickTop="1">
      <c r="A9788" s="240" t="s">
        <v>67</v>
      </c>
      <c r="B9788" s="446"/>
      <c r="C9788" s="241"/>
      <c r="D9788" s="243"/>
      <c r="E9788" s="243"/>
      <c r="F9788" s="242"/>
      <c r="G9788" s="244"/>
      <c r="I9788" s="326"/>
    </row>
    <row r="9789" spans="1:15" s="220" customFormat="1" ht="26">
      <c r="A9789" s="245" t="s">
        <v>57</v>
      </c>
      <c r="B9789" s="455"/>
      <c r="C9789" s="247" t="s">
        <v>58</v>
      </c>
      <c r="D9789" s="316" t="s">
        <v>68</v>
      </c>
      <c r="E9789" s="248" t="s">
        <v>69</v>
      </c>
      <c r="F9789" s="249" t="s">
        <v>79</v>
      </c>
      <c r="G9789" s="250" t="s">
        <v>70</v>
      </c>
      <c r="I9789" s="325"/>
      <c r="J9789" s="226"/>
      <c r="O9789" s="296"/>
    </row>
    <row r="9790" spans="1:15">
      <c r="A9790" s="748" t="str">
        <f t="shared" ref="A9790:A9801" si="1776">IF(I9790=0,"",VLOOKUP(I9790,MATERIALES,2,FALSE))</f>
        <v/>
      </c>
      <c r="B9790" s="749"/>
      <c r="C9790" s="251" t="str">
        <f t="shared" ref="C9790:C9798" si="1777">IF(I9790=0,"",VLOOKUP(I9790,MATERIALES,3,FALSE))</f>
        <v/>
      </c>
      <c r="D9790" s="194"/>
      <c r="E9790" s="252">
        <f t="shared" ref="E9790:E9801" si="1778">IF(I9790=0,0,VLOOKUP(I9790,MATERIALES,4,FALSE))</f>
        <v>0</v>
      </c>
      <c r="F9790" s="230">
        <f>D9790*E9790</f>
        <v>0</v>
      </c>
      <c r="G9790" s="231"/>
      <c r="I9790" s="283"/>
    </row>
    <row r="9791" spans="1:15">
      <c r="A9791" s="748" t="str">
        <f t="shared" si="1776"/>
        <v/>
      </c>
      <c r="B9791" s="749"/>
      <c r="C9791" s="251" t="str">
        <f t="shared" si="1777"/>
        <v/>
      </c>
      <c r="D9791" s="194"/>
      <c r="E9791" s="252">
        <f t="shared" si="1778"/>
        <v>0</v>
      </c>
      <c r="F9791" s="230">
        <f t="shared" ref="F9791:F9801" si="1779">D9791*E9791</f>
        <v>0</v>
      </c>
      <c r="G9791" s="232"/>
      <c r="I9791" s="283"/>
    </row>
    <row r="9792" spans="1:15">
      <c r="A9792" s="748" t="str">
        <f t="shared" si="1776"/>
        <v/>
      </c>
      <c r="B9792" s="749"/>
      <c r="C9792" s="251" t="str">
        <f t="shared" si="1777"/>
        <v/>
      </c>
      <c r="D9792" s="194"/>
      <c r="E9792" s="252">
        <f t="shared" si="1778"/>
        <v>0</v>
      </c>
      <c r="F9792" s="230">
        <f t="shared" si="1779"/>
        <v>0</v>
      </c>
      <c r="G9792" s="232"/>
      <c r="I9792" s="283"/>
    </row>
    <row r="9793" spans="1:9">
      <c r="A9793" s="748" t="str">
        <f t="shared" si="1776"/>
        <v/>
      </c>
      <c r="B9793" s="749"/>
      <c r="C9793" s="251" t="str">
        <f t="shared" si="1777"/>
        <v/>
      </c>
      <c r="D9793" s="194"/>
      <c r="E9793" s="252">
        <f t="shared" si="1778"/>
        <v>0</v>
      </c>
      <c r="F9793" s="230">
        <f t="shared" si="1779"/>
        <v>0</v>
      </c>
      <c r="G9793" s="232"/>
      <c r="I9793" s="283"/>
    </row>
    <row r="9794" spans="1:9">
      <c r="A9794" s="748" t="str">
        <f t="shared" si="1776"/>
        <v/>
      </c>
      <c r="B9794" s="749"/>
      <c r="C9794" s="251" t="str">
        <f t="shared" si="1777"/>
        <v/>
      </c>
      <c r="D9794" s="194"/>
      <c r="E9794" s="252">
        <f t="shared" si="1778"/>
        <v>0</v>
      </c>
      <c r="F9794" s="230">
        <f t="shared" si="1779"/>
        <v>0</v>
      </c>
      <c r="G9794" s="232"/>
      <c r="I9794" s="283"/>
    </row>
    <row r="9795" spans="1:9">
      <c r="A9795" s="748" t="str">
        <f t="shared" si="1776"/>
        <v/>
      </c>
      <c r="B9795" s="749"/>
      <c r="C9795" s="251" t="str">
        <f t="shared" si="1777"/>
        <v/>
      </c>
      <c r="D9795" s="194"/>
      <c r="E9795" s="252">
        <f t="shared" si="1778"/>
        <v>0</v>
      </c>
      <c r="F9795" s="230">
        <f t="shared" si="1779"/>
        <v>0</v>
      </c>
      <c r="G9795" s="232"/>
      <c r="I9795" s="283"/>
    </row>
    <row r="9796" spans="1:9">
      <c r="A9796" s="748" t="str">
        <f t="shared" si="1776"/>
        <v/>
      </c>
      <c r="B9796" s="749"/>
      <c r="C9796" s="251" t="str">
        <f t="shared" si="1777"/>
        <v/>
      </c>
      <c r="D9796" s="194"/>
      <c r="E9796" s="252">
        <f t="shared" si="1778"/>
        <v>0</v>
      </c>
      <c r="F9796" s="230">
        <f t="shared" si="1779"/>
        <v>0</v>
      </c>
      <c r="G9796" s="232"/>
      <c r="I9796" s="283"/>
    </row>
    <row r="9797" spans="1:9">
      <c r="A9797" s="748" t="str">
        <f t="shared" si="1776"/>
        <v/>
      </c>
      <c r="B9797" s="749"/>
      <c r="C9797" s="251" t="str">
        <f t="shared" si="1777"/>
        <v/>
      </c>
      <c r="D9797" s="194"/>
      <c r="E9797" s="252">
        <f t="shared" si="1778"/>
        <v>0</v>
      </c>
      <c r="F9797" s="230">
        <f t="shared" si="1779"/>
        <v>0</v>
      </c>
      <c r="G9797" s="253"/>
      <c r="I9797" s="283"/>
    </row>
    <row r="9798" spans="1:9">
      <c r="A9798" s="748" t="str">
        <f t="shared" si="1776"/>
        <v/>
      </c>
      <c r="B9798" s="749"/>
      <c r="C9798" s="251" t="str">
        <f t="shared" si="1777"/>
        <v/>
      </c>
      <c r="D9798" s="194"/>
      <c r="E9798" s="252">
        <f t="shared" si="1778"/>
        <v>0</v>
      </c>
      <c r="F9798" s="230">
        <f t="shared" si="1779"/>
        <v>0</v>
      </c>
      <c r="G9798" s="232"/>
      <c r="I9798" s="283"/>
    </row>
    <row r="9799" spans="1:9">
      <c r="A9799" s="748" t="str">
        <f t="shared" si="1776"/>
        <v/>
      </c>
      <c r="B9799" s="749"/>
      <c r="C9799" s="251"/>
      <c r="D9799" s="194"/>
      <c r="E9799" s="252">
        <f t="shared" si="1778"/>
        <v>0</v>
      </c>
      <c r="F9799" s="230">
        <f t="shared" si="1779"/>
        <v>0</v>
      </c>
      <c r="G9799" s="232"/>
      <c r="I9799" s="283"/>
    </row>
    <row r="9800" spans="1:9">
      <c r="A9800" s="748" t="str">
        <f t="shared" si="1776"/>
        <v/>
      </c>
      <c r="B9800" s="749"/>
      <c r="C9800" s="251"/>
      <c r="D9800" s="194"/>
      <c r="E9800" s="252">
        <f t="shared" si="1778"/>
        <v>0</v>
      </c>
      <c r="F9800" s="230">
        <f t="shared" si="1779"/>
        <v>0</v>
      </c>
      <c r="G9800" s="232"/>
      <c r="I9800" s="283"/>
    </row>
    <row r="9801" spans="1:9">
      <c r="A9801" s="748" t="str">
        <f t="shared" si="1776"/>
        <v/>
      </c>
      <c r="B9801" s="749"/>
      <c r="C9801" s="251" t="str">
        <f t="shared" ref="C9801" si="1780">IF(I9801=0,"",VLOOKUP(I9801,MATERIALES,3,FALSE))</f>
        <v/>
      </c>
      <c r="D9801" s="194"/>
      <c r="E9801" s="252">
        <f t="shared" si="1778"/>
        <v>0</v>
      </c>
      <c r="F9801" s="230">
        <f t="shared" si="1779"/>
        <v>0</v>
      </c>
      <c r="G9801" s="233"/>
      <c r="I9801" s="283"/>
    </row>
    <row r="9802" spans="1:9" ht="26.25" customHeight="1" thickBot="1">
      <c r="A9802" s="214"/>
      <c r="B9802" s="438"/>
      <c r="C9802" s="215"/>
      <c r="D9802" s="217"/>
      <c r="E9802" s="254"/>
      <c r="F9802" s="255" t="s">
        <v>81</v>
      </c>
      <c r="G9802" s="253">
        <f>SUM(F9790:F9801)</f>
        <v>0</v>
      </c>
      <c r="I9802" s="326"/>
    </row>
    <row r="9803" spans="1:9" ht="14" thickTop="1" thickBot="1">
      <c r="A9803" s="256" t="s">
        <v>72</v>
      </c>
      <c r="B9803" s="445"/>
      <c r="C9803" s="257"/>
      <c r="D9803" s="259"/>
      <c r="E9803" s="259"/>
      <c r="F9803" s="258"/>
      <c r="G9803" s="260"/>
      <c r="I9803" s="326"/>
    </row>
    <row r="9804" spans="1:9" ht="13.5" thickTop="1">
      <c r="A9804" s="245" t="s">
        <v>57</v>
      </c>
      <c r="B9804" s="455"/>
      <c r="C9804" s="248" t="s">
        <v>71</v>
      </c>
      <c r="D9804" s="316" t="s">
        <v>75</v>
      </c>
      <c r="E9804" s="248" t="s">
        <v>98</v>
      </c>
      <c r="F9804" s="249" t="s">
        <v>79</v>
      </c>
      <c r="G9804" s="250" t="s">
        <v>70</v>
      </c>
      <c r="I9804" s="326"/>
    </row>
    <row r="9805" spans="1:9">
      <c r="A9805" s="748" t="str">
        <f>IF(I9805=0,"",VLOOKUP(I9805,EQUIPOS,2,FALSE))</f>
        <v/>
      </c>
      <c r="B9805" s="749"/>
      <c r="C9805" s="195"/>
      <c r="D9805" s="194"/>
      <c r="E9805" s="252">
        <f>IF(I9805=0,0,VLOOKUP(I9805,EQUIPOS,4,FALSE))</f>
        <v>0</v>
      </c>
      <c r="F9805" s="230">
        <f>C9805*D9805*E9805</f>
        <v>0</v>
      </c>
      <c r="G9805" s="231"/>
      <c r="I9805" s="283"/>
    </row>
    <row r="9806" spans="1:9">
      <c r="A9806" s="748" t="str">
        <f>IF(I9806=0,"",VLOOKUP(I9806,EQUIPOS,2,FALSE))</f>
        <v/>
      </c>
      <c r="B9806" s="749"/>
      <c r="C9806" s="195"/>
      <c r="D9806" s="194"/>
      <c r="E9806" s="252">
        <f>IF(I9806=0,0,VLOOKUP(I9806,EQUIPOS,4,FALSE))</f>
        <v>0</v>
      </c>
      <c r="F9806" s="230">
        <f t="shared" ref="F9806:F9809" si="1781">C9806*D9806*E9806</f>
        <v>0</v>
      </c>
      <c r="G9806" s="232"/>
      <c r="I9806" s="283"/>
    </row>
    <row r="9807" spans="1:9">
      <c r="A9807" s="748" t="str">
        <f>IF(I9807=0,"",VLOOKUP(I9807,EQUIPOS,2,FALSE))</f>
        <v/>
      </c>
      <c r="B9807" s="749"/>
      <c r="C9807" s="195"/>
      <c r="D9807" s="194"/>
      <c r="E9807" s="252">
        <f>IF(I9807=0,0,VLOOKUP(I9807,EQUIPOS,4,FALSE))</f>
        <v>0</v>
      </c>
      <c r="F9807" s="230">
        <f t="shared" si="1781"/>
        <v>0</v>
      </c>
      <c r="G9807" s="232"/>
      <c r="I9807" s="283"/>
    </row>
    <row r="9808" spans="1:9">
      <c r="A9808" s="748" t="str">
        <f>IF(I9808=0,"",VLOOKUP(I9808,EQUIPOS,2,FALSE))</f>
        <v/>
      </c>
      <c r="B9808" s="749"/>
      <c r="C9808" s="195"/>
      <c r="D9808" s="194"/>
      <c r="E9808" s="252">
        <f>IF(I9808=0,0,VLOOKUP(I9808,EQUIPOS,4,FALSE))</f>
        <v>0</v>
      </c>
      <c r="F9808" s="230">
        <f t="shared" si="1781"/>
        <v>0</v>
      </c>
      <c r="G9808" s="232"/>
      <c r="I9808" s="283"/>
    </row>
    <row r="9809" spans="1:9">
      <c r="A9809" s="748" t="str">
        <f>IF(I9809=0,"",VLOOKUP(I9809,EQUIPOS,2,FALSE))</f>
        <v/>
      </c>
      <c r="B9809" s="749"/>
      <c r="C9809" s="195"/>
      <c r="D9809" s="194"/>
      <c r="E9809" s="252">
        <f>IF(I9809=0,0,VLOOKUP(I9809,EQUIPOS,4,FALSE))</f>
        <v>0</v>
      </c>
      <c r="F9809" s="230">
        <f t="shared" si="1781"/>
        <v>0</v>
      </c>
      <c r="G9809" s="233"/>
      <c r="I9809" s="283"/>
    </row>
    <row r="9810" spans="1:9" ht="30.75" customHeight="1" thickBot="1">
      <c r="A9810" s="234"/>
      <c r="B9810" s="456"/>
      <c r="C9810" s="235"/>
      <c r="D9810" s="237"/>
      <c r="E9810" s="261"/>
      <c r="F9810" s="238" t="s">
        <v>82</v>
      </c>
      <c r="G9810" s="262">
        <f>SUM(F9805:F9809)</f>
        <v>0</v>
      </c>
      <c r="I9810" s="326"/>
    </row>
    <row r="9811" spans="1:9" ht="13.5" thickTop="1">
      <c r="A9811" s="240" t="s">
        <v>73</v>
      </c>
      <c r="B9811" s="446"/>
      <c r="C9811" s="241"/>
      <c r="D9811" s="243"/>
      <c r="E9811" s="243"/>
      <c r="F9811" s="242"/>
      <c r="G9811" s="244"/>
      <c r="I9811" s="326"/>
    </row>
    <row r="9812" spans="1:9" ht="26">
      <c r="A9812" s="245" t="s">
        <v>57</v>
      </c>
      <c r="B9812" s="454" t="s">
        <v>58</v>
      </c>
      <c r="C9812" s="247" t="s">
        <v>68</v>
      </c>
      <c r="D9812" s="316" t="s">
        <v>74</v>
      </c>
      <c r="E9812" s="248" t="s">
        <v>69</v>
      </c>
      <c r="F9812" s="249" t="s">
        <v>79</v>
      </c>
      <c r="G9812" s="250" t="s">
        <v>70</v>
      </c>
      <c r="H9812" s="220"/>
      <c r="I9812" s="325"/>
    </row>
    <row r="9813" spans="1:9">
      <c r="A9813" s="263" t="str">
        <f t="shared" ref="A9813:A9824" si="1782">IF(I9813=0,"",VLOOKUP(I9813,MANOOBRA,2,FALSE))</f>
        <v/>
      </c>
      <c r="B9813" s="444" t="str">
        <f t="shared" ref="B9813:B9824" si="1783">IF(I9813=0,"",VLOOKUP(I9813,MANOOBRA,3,FALSE))</f>
        <v/>
      </c>
      <c r="C9813" s="195"/>
      <c r="D9813" s="466"/>
      <c r="E9813" s="252">
        <f t="shared" ref="E9813:E9824" si="1784">IF(I9813=0,0,VLOOKUP(I9813,MANOOBRA,4,FALSE))</f>
        <v>0</v>
      </c>
      <c r="F9813" s="230">
        <f>IF(D9813=0,0,C9813*E9813/D9813)</f>
        <v>0</v>
      </c>
      <c r="G9813" s="231"/>
      <c r="I9813" s="283"/>
    </row>
    <row r="9814" spans="1:9">
      <c r="A9814" s="263" t="str">
        <f t="shared" si="1782"/>
        <v/>
      </c>
      <c r="B9814" s="444" t="str">
        <f t="shared" si="1783"/>
        <v/>
      </c>
      <c r="C9814" s="195"/>
      <c r="D9814" s="466"/>
      <c r="E9814" s="252">
        <f t="shared" si="1784"/>
        <v>0</v>
      </c>
      <c r="F9814" s="230">
        <f t="shared" ref="F9814:F9824" si="1785">IF(D9814=0,0,C9814*E9814/D9814)</f>
        <v>0</v>
      </c>
      <c r="G9814" s="232"/>
      <c r="I9814" s="283"/>
    </row>
    <row r="9815" spans="1:9">
      <c r="A9815" s="263" t="str">
        <f t="shared" si="1782"/>
        <v/>
      </c>
      <c r="B9815" s="444" t="str">
        <f t="shared" si="1783"/>
        <v/>
      </c>
      <c r="C9815" s="195"/>
      <c r="D9815" s="309"/>
      <c r="E9815" s="252">
        <f t="shared" si="1784"/>
        <v>0</v>
      </c>
      <c r="F9815" s="230">
        <f t="shared" si="1785"/>
        <v>0</v>
      </c>
      <c r="G9815" s="232"/>
      <c r="I9815" s="283"/>
    </row>
    <row r="9816" spans="1:9">
      <c r="A9816" s="263" t="str">
        <f t="shared" si="1782"/>
        <v/>
      </c>
      <c r="B9816" s="444" t="str">
        <f t="shared" si="1783"/>
        <v/>
      </c>
      <c r="C9816" s="195"/>
      <c r="D9816" s="195"/>
      <c r="E9816" s="252">
        <f t="shared" si="1784"/>
        <v>0</v>
      </c>
      <c r="F9816" s="230">
        <f t="shared" si="1785"/>
        <v>0</v>
      </c>
      <c r="G9816" s="232"/>
      <c r="I9816" s="283"/>
    </row>
    <row r="9817" spans="1:9">
      <c r="A9817" s="263" t="str">
        <f t="shared" si="1782"/>
        <v/>
      </c>
      <c r="B9817" s="444" t="str">
        <f t="shared" si="1783"/>
        <v/>
      </c>
      <c r="C9817" s="195"/>
      <c r="D9817" s="195"/>
      <c r="E9817" s="252">
        <f t="shared" si="1784"/>
        <v>0</v>
      </c>
      <c r="F9817" s="230">
        <f t="shared" si="1785"/>
        <v>0</v>
      </c>
      <c r="G9817" s="232"/>
      <c r="I9817" s="283"/>
    </row>
    <row r="9818" spans="1:9">
      <c r="A9818" s="263" t="str">
        <f t="shared" si="1782"/>
        <v/>
      </c>
      <c r="B9818" s="444" t="str">
        <f t="shared" si="1783"/>
        <v/>
      </c>
      <c r="C9818" s="195"/>
      <c r="D9818" s="195"/>
      <c r="E9818" s="252">
        <f t="shared" si="1784"/>
        <v>0</v>
      </c>
      <c r="F9818" s="230">
        <f t="shared" si="1785"/>
        <v>0</v>
      </c>
      <c r="G9818" s="232"/>
      <c r="I9818" s="283"/>
    </row>
    <row r="9819" spans="1:9">
      <c r="A9819" s="263" t="str">
        <f t="shared" si="1782"/>
        <v/>
      </c>
      <c r="B9819" s="444" t="str">
        <f t="shared" si="1783"/>
        <v/>
      </c>
      <c r="C9819" s="195"/>
      <c r="D9819" s="195"/>
      <c r="E9819" s="252">
        <f t="shared" si="1784"/>
        <v>0</v>
      </c>
      <c r="F9819" s="230">
        <f t="shared" si="1785"/>
        <v>0</v>
      </c>
      <c r="G9819" s="232"/>
      <c r="I9819" s="283"/>
    </row>
    <row r="9820" spans="1:9">
      <c r="A9820" s="263" t="str">
        <f t="shared" si="1782"/>
        <v/>
      </c>
      <c r="B9820" s="444" t="str">
        <f t="shared" si="1783"/>
        <v/>
      </c>
      <c r="C9820" s="195"/>
      <c r="D9820" s="195"/>
      <c r="E9820" s="252">
        <f t="shared" si="1784"/>
        <v>0</v>
      </c>
      <c r="F9820" s="230">
        <f t="shared" si="1785"/>
        <v>0</v>
      </c>
      <c r="G9820" s="232"/>
      <c r="I9820" s="283"/>
    </row>
    <row r="9821" spans="1:9">
      <c r="A9821" s="263" t="str">
        <f t="shared" si="1782"/>
        <v/>
      </c>
      <c r="B9821" s="444" t="str">
        <f t="shared" si="1783"/>
        <v/>
      </c>
      <c r="C9821" s="195"/>
      <c r="D9821" s="195"/>
      <c r="E9821" s="252">
        <f t="shared" si="1784"/>
        <v>0</v>
      </c>
      <c r="F9821" s="230">
        <f t="shared" si="1785"/>
        <v>0</v>
      </c>
      <c r="G9821" s="232"/>
      <c r="I9821" s="283"/>
    </row>
    <row r="9822" spans="1:9">
      <c r="A9822" s="263" t="str">
        <f t="shared" si="1782"/>
        <v/>
      </c>
      <c r="B9822" s="444" t="str">
        <f t="shared" si="1783"/>
        <v/>
      </c>
      <c r="C9822" s="195"/>
      <c r="D9822" s="195"/>
      <c r="E9822" s="252">
        <f t="shared" si="1784"/>
        <v>0</v>
      </c>
      <c r="F9822" s="230">
        <f t="shared" si="1785"/>
        <v>0</v>
      </c>
      <c r="G9822" s="232"/>
      <c r="I9822" s="283"/>
    </row>
    <row r="9823" spans="1:9">
      <c r="A9823" s="263" t="str">
        <f t="shared" si="1782"/>
        <v/>
      </c>
      <c r="B9823" s="444" t="str">
        <f t="shared" si="1783"/>
        <v/>
      </c>
      <c r="C9823" s="195"/>
      <c r="D9823" s="195"/>
      <c r="E9823" s="252">
        <f t="shared" si="1784"/>
        <v>0</v>
      </c>
      <c r="F9823" s="230">
        <f t="shared" si="1785"/>
        <v>0</v>
      </c>
      <c r="G9823" s="232"/>
      <c r="I9823" s="283"/>
    </row>
    <row r="9824" spans="1:9">
      <c r="A9824" s="263" t="str">
        <f t="shared" si="1782"/>
        <v/>
      </c>
      <c r="B9824" s="444" t="str">
        <f t="shared" si="1783"/>
        <v/>
      </c>
      <c r="C9824" s="195"/>
      <c r="D9824" s="195"/>
      <c r="E9824" s="252">
        <f t="shared" si="1784"/>
        <v>0</v>
      </c>
      <c r="F9824" s="230">
        <f t="shared" si="1785"/>
        <v>0</v>
      </c>
      <c r="G9824" s="233"/>
      <c r="I9824" s="283"/>
    </row>
    <row r="9825" spans="1:16" ht="31.5" customHeight="1" thickBot="1">
      <c r="A9825" s="234"/>
      <c r="B9825" s="456"/>
      <c r="C9825" s="235"/>
      <c r="D9825" s="237"/>
      <c r="E9825" s="237"/>
      <c r="F9825" s="238" t="s">
        <v>83</v>
      </c>
      <c r="G9825" s="262">
        <f>SUM(F9813:F9824)</f>
        <v>0</v>
      </c>
      <c r="I9825" s="326"/>
    </row>
    <row r="9826" spans="1:16" ht="13.5" thickTop="1">
      <c r="A9826" s="186" t="s">
        <v>76</v>
      </c>
      <c r="B9826" s="446"/>
      <c r="C9826" s="241"/>
      <c r="D9826" s="243"/>
      <c r="E9826" s="243"/>
      <c r="F9826" s="242"/>
      <c r="G9826" s="244"/>
      <c r="I9826" s="326"/>
    </row>
    <row r="9827" spans="1:16">
      <c r="A9827" s="245" t="s">
        <v>57</v>
      </c>
      <c r="B9827" s="455"/>
      <c r="C9827" s="246"/>
      <c r="D9827" s="317"/>
      <c r="E9827" s="248" t="s">
        <v>77</v>
      </c>
      <c r="F9827" s="249" t="s">
        <v>78</v>
      </c>
      <c r="G9827" s="264" t="s">
        <v>77</v>
      </c>
      <c r="H9827" s="220"/>
      <c r="I9827" s="325"/>
    </row>
    <row r="9828" spans="1:16">
      <c r="A9828" s="185" t="s">
        <v>87</v>
      </c>
      <c r="B9828" s="453"/>
      <c r="C9828" s="265"/>
      <c r="D9828" s="318"/>
      <c r="E9828" s="229">
        <f>ROUND(SUM(G9787,G9802,G9810,G9825),0)</f>
        <v>0</v>
      </c>
      <c r="F9828" s="266">
        <f>A</f>
        <v>0</v>
      </c>
      <c r="G9828" s="267">
        <f>E9828*F9828</f>
        <v>0</v>
      </c>
      <c r="I9828" s="326"/>
    </row>
    <row r="9829" spans="1:16">
      <c r="A9829" s="185" t="s">
        <v>85</v>
      </c>
      <c r="B9829" s="453"/>
      <c r="C9829" s="265"/>
      <c r="D9829" s="318"/>
      <c r="E9829" s="229">
        <f>SUM(G9787,G9802,G9810,G9825)</f>
        <v>0</v>
      </c>
      <c r="F9829" s="266">
        <f>I</f>
        <v>0</v>
      </c>
      <c r="G9829" s="267">
        <f>E9829*F9829</f>
        <v>0</v>
      </c>
      <c r="I9829" s="326"/>
    </row>
    <row r="9830" spans="1:16">
      <c r="A9830" s="185" t="s">
        <v>86</v>
      </c>
      <c r="B9830" s="453"/>
      <c r="C9830" s="265"/>
      <c r="D9830" s="318"/>
      <c r="E9830" s="229">
        <f>SUM(G9787,G9802,G9810,G9825)</f>
        <v>0</v>
      </c>
      <c r="F9830" s="266">
        <f>U</f>
        <v>0</v>
      </c>
      <c r="G9830" s="267">
        <f>E9830*F9830</f>
        <v>0</v>
      </c>
      <c r="I9830" s="326"/>
    </row>
    <row r="9831" spans="1:16" ht="33" customHeight="1" thickBot="1">
      <c r="A9831" s="234"/>
      <c r="B9831" s="456"/>
      <c r="C9831" s="235"/>
      <c r="D9831" s="237"/>
      <c r="E9831" s="237"/>
      <c r="F9831" s="268" t="s">
        <v>84</v>
      </c>
      <c r="G9831" s="262">
        <f>SUM(G9828:G9830)</f>
        <v>0</v>
      </c>
      <c r="I9831" s="326"/>
      <c r="J9831" s="295"/>
      <c r="K9831" s="296"/>
      <c r="L9831" s="296"/>
      <c r="M9831" s="296"/>
      <c r="N9831" s="296"/>
      <c r="O9831" s="296"/>
    </row>
    <row r="9832" spans="1:16" s="211" customFormat="1" ht="14" thickTop="1" thickBot="1">
      <c r="A9832" s="269"/>
      <c r="B9832" s="443"/>
      <c r="C9832" s="270"/>
      <c r="D9832" s="319"/>
      <c r="E9832" s="271" t="s">
        <v>89</v>
      </c>
      <c r="F9832" s="272"/>
      <c r="G9832" s="273">
        <f>ROUND(SUM(G9787,G9802,G9810,G9825,G9831),0)</f>
        <v>0</v>
      </c>
      <c r="I9832" s="327"/>
      <c r="J9832" s="212">
        <f>B9771</f>
        <v>26.1</v>
      </c>
      <c r="K9832" s="274">
        <f>E9828</f>
        <v>0</v>
      </c>
      <c r="L9832" s="294">
        <f>G9828</f>
        <v>0</v>
      </c>
      <c r="M9832" s="294">
        <f>G9829</f>
        <v>0</v>
      </c>
      <c r="N9832" s="294">
        <f>G9830</f>
        <v>0</v>
      </c>
      <c r="O9832" s="299">
        <f>SUM(K9832:N9832)</f>
        <v>0</v>
      </c>
      <c r="P9832" s="294"/>
    </row>
    <row r="9833" spans="1:16" ht="13.5" thickTop="1">
      <c r="A9833" s="275" t="s">
        <v>97</v>
      </c>
      <c r="B9833" s="438"/>
      <c r="C9833" s="215"/>
      <c r="D9833" s="217"/>
      <c r="E9833" s="217"/>
      <c r="F9833" s="216"/>
      <c r="G9833" s="219"/>
      <c r="I9833" s="326"/>
      <c r="P9833" s="294"/>
    </row>
    <row r="9834" spans="1:16">
      <c r="A9834" s="275"/>
      <c r="B9834" s="452"/>
      <c r="C9834" s="276"/>
      <c r="D9834" s="320"/>
      <c r="E9834" s="217"/>
      <c r="F9834" s="216"/>
      <c r="G9834" s="277">
        <f ca="1">TODAY()</f>
        <v>44839</v>
      </c>
      <c r="I9834" s="326"/>
      <c r="P9834" s="294"/>
    </row>
    <row r="9835" spans="1:16" ht="13.5" thickBot="1">
      <c r="A9835" s="234"/>
      <c r="B9835" s="456"/>
      <c r="C9835" s="235"/>
      <c r="D9835" s="237"/>
      <c r="E9835" s="237"/>
      <c r="F9835" s="236"/>
      <c r="G9835" s="278"/>
      <c r="I9835" s="326"/>
      <c r="P9835" s="294"/>
    </row>
    <row r="9836" spans="1:16" ht="13.5" thickTop="1">
      <c r="A9836" s="215"/>
      <c r="B9836" s="438"/>
      <c r="C9836" s="215"/>
      <c r="D9836" s="217"/>
      <c r="E9836" s="217"/>
      <c r="F9836" s="216"/>
      <c r="G9836" s="216"/>
      <c r="I9836" s="434"/>
      <c r="P9836" s="294"/>
    </row>
    <row r="9837" spans="1:16" s="199" customFormat="1">
      <c r="A9837" s="196" t="s">
        <v>109</v>
      </c>
      <c r="B9837" s="458"/>
      <c r="C9837" s="196"/>
      <c r="D9837" s="198"/>
      <c r="E9837" s="198"/>
      <c r="F9837" s="197"/>
      <c r="G9837" s="197"/>
      <c r="I9837" s="321"/>
      <c r="J9837" s="200"/>
      <c r="O9837" s="297"/>
    </row>
    <row r="9838" spans="1:16" s="199" customFormat="1">
      <c r="A9838" s="196" t="str">
        <f>CONCATENATE('Prestaciones y AIU'!A9001," ANALISIS DE PRECIOS UNITARIOS")</f>
        <v xml:space="preserve"> ANALISIS DE PRECIOS UNITARIOS</v>
      </c>
      <c r="B9838" s="458"/>
      <c r="C9838" s="196"/>
      <c r="D9838" s="198"/>
      <c r="E9838" s="198"/>
      <c r="F9838" s="197"/>
      <c r="G9838" s="197"/>
      <c r="I9838" s="321"/>
      <c r="J9838" s="200"/>
      <c r="O9838" s="297"/>
    </row>
    <row r="9839" spans="1:16" s="199" customFormat="1">
      <c r="A9839" s="196" t="str">
        <f>Objeto_LIC</f>
        <v>OPTIMIZACION DEL SISTEMA DE ABASTECIMIENTO (ADUCCION, PRETRATAMIENTO Y CONDUCCION) DEL MUNICPIO DE TAME, DEPARTAMENTO DE ARAUCA</v>
      </c>
      <c r="B9839" s="458"/>
      <c r="C9839" s="196"/>
      <c r="D9839" s="198"/>
      <c r="E9839" s="198"/>
      <c r="F9839" s="197"/>
      <c r="G9839" s="197"/>
      <c r="I9839" s="321"/>
      <c r="J9839" s="200"/>
      <c r="O9839" s="297"/>
    </row>
    <row r="9840" spans="1:16" s="199" customFormat="1">
      <c r="A9840" s="196"/>
      <c r="B9840" s="458"/>
      <c r="C9840" s="196"/>
      <c r="D9840" s="198"/>
      <c r="E9840" s="198"/>
      <c r="F9840" s="197"/>
      <c r="G9840" s="197"/>
      <c r="I9840" s="321"/>
      <c r="J9840" s="200"/>
      <c r="O9840" s="297"/>
    </row>
    <row r="9841" spans="1:15" ht="13.5" thickBot="1">
      <c r="A9841" s="201"/>
      <c r="B9841" s="448"/>
      <c r="C9841" s="201"/>
      <c r="D9841" s="203"/>
      <c r="E9841" s="203"/>
      <c r="F9841" s="202"/>
      <c r="G9841" s="202"/>
    </row>
    <row r="9842" spans="1:15" s="211" customFormat="1" ht="13.5" thickTop="1">
      <c r="A9842" s="206"/>
      <c r="B9842" s="457"/>
      <c r="C9842" s="207"/>
      <c r="D9842" s="209"/>
      <c r="E9842" s="209"/>
      <c r="F9842" s="208"/>
      <c r="G9842" s="210" t="s">
        <v>110</v>
      </c>
      <c r="I9842" s="323"/>
      <c r="J9842" s="212"/>
      <c r="O9842" s="297"/>
    </row>
    <row r="9843" spans="1:15" ht="12.75" customHeight="1">
      <c r="A9843" s="213" t="s">
        <v>62</v>
      </c>
      <c r="B9843" s="750">
        <f>Proponente</f>
        <v>0</v>
      </c>
      <c r="C9843" s="750"/>
      <c r="D9843" s="750"/>
      <c r="E9843" s="750"/>
      <c r="F9843" s="750"/>
      <c r="G9843" s="751"/>
    </row>
    <row r="9844" spans="1:15" ht="12.75" customHeight="1">
      <c r="A9844" s="213" t="s">
        <v>63</v>
      </c>
      <c r="B9844" s="470">
        <v>26.2</v>
      </c>
      <c r="C9844" s="750" t="e">
        <f>VLOOKUP(B9844,Presupuesto!$A$4:$B$106,2,FALSE)</f>
        <v>#N/A</v>
      </c>
      <c r="D9844" s="750"/>
      <c r="E9844" s="750"/>
      <c r="F9844" s="750"/>
      <c r="G9844" s="751"/>
    </row>
    <row r="9845" spans="1:15">
      <c r="A9845" s="214"/>
      <c r="B9845" s="438"/>
      <c r="C9845" s="215"/>
      <c r="D9845" s="217"/>
      <c r="E9845" s="217"/>
      <c r="F9845" s="218" t="s">
        <v>88</v>
      </c>
      <c r="G9845" s="750" t="str">
        <f ca="1">LOOKUP('U-P1'!B9844,Presupuesto!$1:$1048576,Presupuesto!$C$1:$C$105)</f>
        <v>ML</v>
      </c>
      <c r="H9845" s="750"/>
      <c r="I9845" s="750"/>
      <c r="J9845" s="750"/>
      <c r="K9845" s="751"/>
    </row>
    <row r="9846" spans="1:15" ht="13.5" thickBot="1">
      <c r="A9846" s="213" t="s">
        <v>64</v>
      </c>
      <c r="B9846" s="438"/>
      <c r="C9846" s="215"/>
      <c r="D9846" s="217"/>
      <c r="E9846" s="217"/>
      <c r="F9846" s="216"/>
      <c r="G9846" s="219"/>
      <c r="I9846" s="324"/>
      <c r="J9846" s="295"/>
      <c r="K9846" s="296"/>
      <c r="L9846" s="296"/>
      <c r="M9846" s="296"/>
      <c r="N9846" s="296"/>
      <c r="O9846" s="296"/>
    </row>
    <row r="9847" spans="1:15" s="220" customFormat="1" ht="13.5" thickTop="1">
      <c r="A9847" s="221" t="s">
        <v>57</v>
      </c>
      <c r="B9847" s="447" t="s">
        <v>65</v>
      </c>
      <c r="C9847" s="222" t="s">
        <v>66</v>
      </c>
      <c r="D9847" s="223" t="s">
        <v>74</v>
      </c>
      <c r="E9847" s="224" t="s">
        <v>100</v>
      </c>
      <c r="F9847" s="224" t="s">
        <v>79</v>
      </c>
      <c r="G9847" s="225" t="s">
        <v>70</v>
      </c>
      <c r="I9847" s="325"/>
      <c r="J9847" s="226"/>
      <c r="O9847" s="296"/>
    </row>
    <row r="9848" spans="1:15">
      <c r="A9848" s="227" t="str">
        <f t="shared" ref="A9848:A9859" si="1786">IF(I9848=0,"-",VLOOKUP(I9848,EQUIPOS,2,FALSE))</f>
        <v>-</v>
      </c>
      <c r="B9848" s="228"/>
      <c r="C9848" s="228"/>
      <c r="D9848" s="194"/>
      <c r="E9848" s="229">
        <f t="shared" ref="E9848:E9859" si="1787">IF(I9848=0,0,VLOOKUP(I9848,EQUIPOS,4,FALSE))</f>
        <v>0</v>
      </c>
      <c r="F9848" s="230">
        <f t="shared" ref="F9848:F9859" si="1788">IF(D9848=0,0,E9848/D9848)</f>
        <v>0</v>
      </c>
      <c r="G9848" s="231"/>
      <c r="I9848" s="283"/>
    </row>
    <row r="9849" spans="1:15">
      <c r="A9849" s="227" t="str">
        <f t="shared" si="1786"/>
        <v>-</v>
      </c>
      <c r="B9849" s="228"/>
      <c r="C9849" s="228"/>
      <c r="D9849" s="194"/>
      <c r="E9849" s="229">
        <f t="shared" si="1787"/>
        <v>0</v>
      </c>
      <c r="F9849" s="230">
        <f t="shared" si="1788"/>
        <v>0</v>
      </c>
      <c r="G9849" s="232"/>
      <c r="I9849" s="283"/>
    </row>
    <row r="9850" spans="1:15">
      <c r="A9850" s="227" t="str">
        <f t="shared" si="1786"/>
        <v>-</v>
      </c>
      <c r="B9850" s="228"/>
      <c r="C9850" s="228"/>
      <c r="D9850" s="194"/>
      <c r="E9850" s="229">
        <f t="shared" si="1787"/>
        <v>0</v>
      </c>
      <c r="F9850" s="230">
        <f t="shared" si="1788"/>
        <v>0</v>
      </c>
      <c r="G9850" s="232"/>
      <c r="I9850" s="283"/>
    </row>
    <row r="9851" spans="1:15">
      <c r="A9851" s="227" t="str">
        <f t="shared" si="1786"/>
        <v>-</v>
      </c>
      <c r="B9851" s="228"/>
      <c r="C9851" s="228"/>
      <c r="D9851" s="194"/>
      <c r="E9851" s="229">
        <f t="shared" si="1787"/>
        <v>0</v>
      </c>
      <c r="F9851" s="230">
        <f t="shared" si="1788"/>
        <v>0</v>
      </c>
      <c r="G9851" s="232"/>
      <c r="I9851" s="283"/>
    </row>
    <row r="9852" spans="1:15">
      <c r="A9852" s="227" t="str">
        <f t="shared" si="1786"/>
        <v>-</v>
      </c>
      <c r="B9852" s="228"/>
      <c r="C9852" s="228"/>
      <c r="D9852" s="194"/>
      <c r="E9852" s="229">
        <f t="shared" si="1787"/>
        <v>0</v>
      </c>
      <c r="F9852" s="230">
        <f t="shared" si="1788"/>
        <v>0</v>
      </c>
      <c r="G9852" s="232"/>
      <c r="I9852" s="283"/>
    </row>
    <row r="9853" spans="1:15">
      <c r="A9853" s="227" t="str">
        <f t="shared" si="1786"/>
        <v>-</v>
      </c>
      <c r="B9853" s="228"/>
      <c r="C9853" s="228"/>
      <c r="D9853" s="194"/>
      <c r="E9853" s="229">
        <f t="shared" si="1787"/>
        <v>0</v>
      </c>
      <c r="F9853" s="230">
        <f t="shared" si="1788"/>
        <v>0</v>
      </c>
      <c r="G9853" s="232"/>
      <c r="I9853" s="283"/>
    </row>
    <row r="9854" spans="1:15">
      <c r="A9854" s="227" t="str">
        <f t="shared" si="1786"/>
        <v>-</v>
      </c>
      <c r="B9854" s="228"/>
      <c r="C9854" s="228"/>
      <c r="D9854" s="194"/>
      <c r="E9854" s="229">
        <f t="shared" si="1787"/>
        <v>0</v>
      </c>
      <c r="F9854" s="230">
        <f t="shared" si="1788"/>
        <v>0</v>
      </c>
      <c r="G9854" s="232"/>
      <c r="I9854" s="283"/>
    </row>
    <row r="9855" spans="1:15">
      <c r="A9855" s="227" t="str">
        <f t="shared" si="1786"/>
        <v>-</v>
      </c>
      <c r="B9855" s="228"/>
      <c r="C9855" s="228"/>
      <c r="D9855" s="194"/>
      <c r="E9855" s="229">
        <f t="shared" si="1787"/>
        <v>0</v>
      </c>
      <c r="F9855" s="230">
        <f t="shared" si="1788"/>
        <v>0</v>
      </c>
      <c r="G9855" s="232"/>
      <c r="I9855" s="283"/>
    </row>
    <row r="9856" spans="1:15">
      <c r="A9856" s="227" t="str">
        <f t="shared" si="1786"/>
        <v>-</v>
      </c>
      <c r="B9856" s="228"/>
      <c r="C9856" s="228"/>
      <c r="D9856" s="194"/>
      <c r="E9856" s="229">
        <f t="shared" si="1787"/>
        <v>0</v>
      </c>
      <c r="F9856" s="230">
        <f t="shared" si="1788"/>
        <v>0</v>
      </c>
      <c r="G9856" s="232"/>
      <c r="I9856" s="283"/>
    </row>
    <row r="9857" spans="1:15">
      <c r="A9857" s="227" t="str">
        <f t="shared" si="1786"/>
        <v>-</v>
      </c>
      <c r="B9857" s="228"/>
      <c r="C9857" s="228"/>
      <c r="D9857" s="194"/>
      <c r="E9857" s="229">
        <f t="shared" si="1787"/>
        <v>0</v>
      </c>
      <c r="F9857" s="230">
        <f t="shared" si="1788"/>
        <v>0</v>
      </c>
      <c r="G9857" s="232"/>
      <c r="I9857" s="283"/>
    </row>
    <row r="9858" spans="1:15">
      <c r="A9858" s="227" t="str">
        <f t="shared" si="1786"/>
        <v>-</v>
      </c>
      <c r="B9858" s="228"/>
      <c r="C9858" s="228"/>
      <c r="D9858" s="194"/>
      <c r="E9858" s="229">
        <f t="shared" si="1787"/>
        <v>0</v>
      </c>
      <c r="F9858" s="230">
        <f t="shared" si="1788"/>
        <v>0</v>
      </c>
      <c r="G9858" s="232"/>
      <c r="I9858" s="283"/>
    </row>
    <row r="9859" spans="1:15">
      <c r="A9859" s="227" t="str">
        <f t="shared" si="1786"/>
        <v>-</v>
      </c>
      <c r="B9859" s="228"/>
      <c r="C9859" s="228"/>
      <c r="D9859" s="194"/>
      <c r="E9859" s="229">
        <f t="shared" si="1787"/>
        <v>0</v>
      </c>
      <c r="F9859" s="230">
        <f t="shared" si="1788"/>
        <v>0</v>
      </c>
      <c r="G9859" s="232"/>
      <c r="I9859" s="283"/>
    </row>
    <row r="9860" spans="1:15" ht="13.5" thickBot="1">
      <c r="A9860" s="234"/>
      <c r="B9860" s="456"/>
      <c r="C9860" s="235"/>
      <c r="D9860" s="237"/>
      <c r="E9860" s="237"/>
      <c r="F9860" s="238" t="s">
        <v>80</v>
      </c>
      <c r="G9860" s="239">
        <f>SUM(F9848:F9859)</f>
        <v>0</v>
      </c>
      <c r="I9860" s="326"/>
    </row>
    <row r="9861" spans="1:15" ht="13.5" thickTop="1">
      <c r="A9861" s="240" t="s">
        <v>67</v>
      </c>
      <c r="B9861" s="446"/>
      <c r="C9861" s="241"/>
      <c r="D9861" s="243"/>
      <c r="E9861" s="243"/>
      <c r="F9861" s="242"/>
      <c r="G9861" s="244"/>
      <c r="I9861" s="326"/>
    </row>
    <row r="9862" spans="1:15" s="220" customFormat="1" ht="26">
      <c r="A9862" s="245" t="s">
        <v>57</v>
      </c>
      <c r="B9862" s="455"/>
      <c r="C9862" s="247" t="s">
        <v>58</v>
      </c>
      <c r="D9862" s="316" t="s">
        <v>68</v>
      </c>
      <c r="E9862" s="248" t="s">
        <v>69</v>
      </c>
      <c r="F9862" s="249" t="s">
        <v>79</v>
      </c>
      <c r="G9862" s="250" t="s">
        <v>70</v>
      </c>
      <c r="I9862" s="325"/>
      <c r="J9862" s="226"/>
      <c r="O9862" s="296"/>
    </row>
    <row r="9863" spans="1:15">
      <c r="A9863" s="748" t="str">
        <f t="shared" ref="A9863:A9874" si="1789">IF(I9863=0,"",VLOOKUP(I9863,MATERIALES,2,FALSE))</f>
        <v/>
      </c>
      <c r="B9863" s="749"/>
      <c r="C9863" s="251" t="str">
        <f t="shared" ref="C9863:C9871" si="1790">IF(I9863=0,"",VLOOKUP(I9863,MATERIALES,3,FALSE))</f>
        <v/>
      </c>
      <c r="D9863" s="194"/>
      <c r="E9863" s="252">
        <f t="shared" ref="E9863:E9874" si="1791">IF(I9863=0,0,VLOOKUP(I9863,MATERIALES,4,FALSE))</f>
        <v>0</v>
      </c>
      <c r="F9863" s="230">
        <f>D9863*E9863</f>
        <v>0</v>
      </c>
      <c r="G9863" s="231"/>
      <c r="I9863" s="283"/>
    </row>
    <row r="9864" spans="1:15">
      <c r="A9864" s="748" t="str">
        <f t="shared" si="1789"/>
        <v/>
      </c>
      <c r="B9864" s="749"/>
      <c r="C9864" s="251" t="str">
        <f t="shared" si="1790"/>
        <v/>
      </c>
      <c r="D9864" s="194"/>
      <c r="E9864" s="252">
        <f t="shared" si="1791"/>
        <v>0</v>
      </c>
      <c r="F9864" s="230">
        <f t="shared" ref="F9864:F9874" si="1792">D9864*E9864</f>
        <v>0</v>
      </c>
      <c r="G9864" s="232"/>
      <c r="I9864" s="283"/>
    </row>
    <row r="9865" spans="1:15">
      <c r="A9865" s="748" t="str">
        <f t="shared" si="1789"/>
        <v/>
      </c>
      <c r="B9865" s="749"/>
      <c r="C9865" s="251" t="str">
        <f t="shared" si="1790"/>
        <v/>
      </c>
      <c r="D9865" s="194"/>
      <c r="E9865" s="252">
        <f t="shared" si="1791"/>
        <v>0</v>
      </c>
      <c r="F9865" s="230">
        <f t="shared" si="1792"/>
        <v>0</v>
      </c>
      <c r="G9865" s="232"/>
      <c r="I9865" s="283"/>
    </row>
    <row r="9866" spans="1:15">
      <c r="A9866" s="748" t="str">
        <f t="shared" si="1789"/>
        <v/>
      </c>
      <c r="B9866" s="749"/>
      <c r="C9866" s="251" t="str">
        <f t="shared" si="1790"/>
        <v/>
      </c>
      <c r="D9866" s="194"/>
      <c r="E9866" s="252">
        <f t="shared" si="1791"/>
        <v>0</v>
      </c>
      <c r="F9866" s="230">
        <f t="shared" si="1792"/>
        <v>0</v>
      </c>
      <c r="G9866" s="232"/>
      <c r="I9866" s="283"/>
    </row>
    <row r="9867" spans="1:15">
      <c r="A9867" s="748" t="str">
        <f t="shared" si="1789"/>
        <v/>
      </c>
      <c r="B9867" s="749"/>
      <c r="C9867" s="251" t="str">
        <f t="shared" si="1790"/>
        <v/>
      </c>
      <c r="D9867" s="194"/>
      <c r="E9867" s="252">
        <f t="shared" si="1791"/>
        <v>0</v>
      </c>
      <c r="F9867" s="230">
        <f t="shared" si="1792"/>
        <v>0</v>
      </c>
      <c r="G9867" s="232"/>
      <c r="I9867" s="283"/>
    </row>
    <row r="9868" spans="1:15">
      <c r="A9868" s="748" t="str">
        <f t="shared" si="1789"/>
        <v/>
      </c>
      <c r="B9868" s="749"/>
      <c r="C9868" s="251" t="str">
        <f t="shared" si="1790"/>
        <v/>
      </c>
      <c r="D9868" s="194"/>
      <c r="E9868" s="252">
        <f t="shared" si="1791"/>
        <v>0</v>
      </c>
      <c r="F9868" s="230">
        <f t="shared" si="1792"/>
        <v>0</v>
      </c>
      <c r="G9868" s="232"/>
      <c r="I9868" s="283"/>
    </row>
    <row r="9869" spans="1:15">
      <c r="A9869" s="748" t="str">
        <f t="shared" si="1789"/>
        <v/>
      </c>
      <c r="B9869" s="749"/>
      <c r="C9869" s="251" t="str">
        <f t="shared" si="1790"/>
        <v/>
      </c>
      <c r="D9869" s="194"/>
      <c r="E9869" s="252">
        <f t="shared" si="1791"/>
        <v>0</v>
      </c>
      <c r="F9869" s="230">
        <f t="shared" si="1792"/>
        <v>0</v>
      </c>
      <c r="G9869" s="232"/>
      <c r="I9869" s="283"/>
    </row>
    <row r="9870" spans="1:15">
      <c r="A9870" s="748" t="str">
        <f t="shared" si="1789"/>
        <v/>
      </c>
      <c r="B9870" s="749"/>
      <c r="C9870" s="251" t="str">
        <f t="shared" si="1790"/>
        <v/>
      </c>
      <c r="D9870" s="194"/>
      <c r="E9870" s="252">
        <f t="shared" si="1791"/>
        <v>0</v>
      </c>
      <c r="F9870" s="230">
        <f t="shared" si="1792"/>
        <v>0</v>
      </c>
      <c r="G9870" s="253"/>
      <c r="I9870" s="283"/>
    </row>
    <row r="9871" spans="1:15">
      <c r="A9871" s="748" t="str">
        <f t="shared" si="1789"/>
        <v/>
      </c>
      <c r="B9871" s="749"/>
      <c r="C9871" s="251" t="str">
        <f t="shared" si="1790"/>
        <v/>
      </c>
      <c r="D9871" s="194"/>
      <c r="E9871" s="252">
        <f t="shared" si="1791"/>
        <v>0</v>
      </c>
      <c r="F9871" s="230">
        <f t="shared" si="1792"/>
        <v>0</v>
      </c>
      <c r="G9871" s="232"/>
      <c r="I9871" s="283"/>
    </row>
    <row r="9872" spans="1:15">
      <c r="A9872" s="748" t="str">
        <f t="shared" si="1789"/>
        <v/>
      </c>
      <c r="B9872" s="749"/>
      <c r="C9872" s="251"/>
      <c r="D9872" s="194"/>
      <c r="E9872" s="252">
        <f t="shared" si="1791"/>
        <v>0</v>
      </c>
      <c r="F9872" s="230">
        <f t="shared" si="1792"/>
        <v>0</v>
      </c>
      <c r="G9872" s="232"/>
      <c r="I9872" s="283"/>
    </row>
    <row r="9873" spans="1:9">
      <c r="A9873" s="748" t="str">
        <f t="shared" si="1789"/>
        <v/>
      </c>
      <c r="B9873" s="749"/>
      <c r="C9873" s="251"/>
      <c r="D9873" s="194"/>
      <c r="E9873" s="252">
        <f t="shared" si="1791"/>
        <v>0</v>
      </c>
      <c r="F9873" s="230">
        <f t="shared" si="1792"/>
        <v>0</v>
      </c>
      <c r="G9873" s="232"/>
      <c r="I9873" s="283"/>
    </row>
    <row r="9874" spans="1:9">
      <c r="A9874" s="748" t="str">
        <f t="shared" si="1789"/>
        <v/>
      </c>
      <c r="B9874" s="749"/>
      <c r="C9874" s="251" t="str">
        <f t="shared" ref="C9874" si="1793">IF(I9874=0,"",VLOOKUP(I9874,MATERIALES,3,FALSE))</f>
        <v/>
      </c>
      <c r="D9874" s="194"/>
      <c r="E9874" s="252">
        <f t="shared" si="1791"/>
        <v>0</v>
      </c>
      <c r="F9874" s="230">
        <f t="shared" si="1792"/>
        <v>0</v>
      </c>
      <c r="G9874" s="233"/>
      <c r="I9874" s="283"/>
    </row>
    <row r="9875" spans="1:9" ht="26.25" customHeight="1" thickBot="1">
      <c r="A9875" s="214"/>
      <c r="B9875" s="438"/>
      <c r="C9875" s="215"/>
      <c r="D9875" s="217"/>
      <c r="E9875" s="254"/>
      <c r="F9875" s="255" t="s">
        <v>81</v>
      </c>
      <c r="G9875" s="253">
        <f>ROUND(SUM(F9863:F9874),0)</f>
        <v>0</v>
      </c>
      <c r="I9875" s="326"/>
    </row>
    <row r="9876" spans="1:9" ht="14" thickTop="1" thickBot="1">
      <c r="A9876" s="256" t="s">
        <v>72</v>
      </c>
      <c r="B9876" s="445"/>
      <c r="C9876" s="257"/>
      <c r="D9876" s="259"/>
      <c r="E9876" s="259"/>
      <c r="F9876" s="258"/>
      <c r="G9876" s="260"/>
      <c r="I9876" s="326"/>
    </row>
    <row r="9877" spans="1:9" ht="13.5" thickTop="1">
      <c r="A9877" s="245" t="s">
        <v>57</v>
      </c>
      <c r="B9877" s="455"/>
      <c r="C9877" s="248" t="s">
        <v>71</v>
      </c>
      <c r="D9877" s="316" t="s">
        <v>75</v>
      </c>
      <c r="E9877" s="248" t="s">
        <v>98</v>
      </c>
      <c r="F9877" s="249" t="s">
        <v>79</v>
      </c>
      <c r="G9877" s="250" t="s">
        <v>70</v>
      </c>
      <c r="I9877" s="326"/>
    </row>
    <row r="9878" spans="1:9">
      <c r="A9878" s="748" t="str">
        <f>IF(I9878=0,"",VLOOKUP(I9878,EQUIPOS,2,FALSE))</f>
        <v/>
      </c>
      <c r="B9878" s="749"/>
      <c r="C9878" s="195"/>
      <c r="D9878" s="194"/>
      <c r="E9878" s="252">
        <f>IF(I9878=0,0,VLOOKUP(I9878,EQUIPOS,4,FALSE))</f>
        <v>0</v>
      </c>
      <c r="F9878" s="230">
        <f>C9878*D9878*E9878</f>
        <v>0</v>
      </c>
      <c r="G9878" s="231"/>
      <c r="I9878" s="283"/>
    </row>
    <row r="9879" spans="1:9">
      <c r="A9879" s="748" t="str">
        <f>IF(I9879=0,"",VLOOKUP(I9879,EQUIPOS,2,FALSE))</f>
        <v/>
      </c>
      <c r="B9879" s="749"/>
      <c r="C9879" s="195"/>
      <c r="D9879" s="194"/>
      <c r="E9879" s="252">
        <f>IF(I9879=0,0,VLOOKUP(I9879,EQUIPOS,4,FALSE))</f>
        <v>0</v>
      </c>
      <c r="F9879" s="230">
        <f t="shared" ref="F9879:F9882" si="1794">C9879*D9879*E9879</f>
        <v>0</v>
      </c>
      <c r="G9879" s="232"/>
      <c r="I9879" s="283"/>
    </row>
    <row r="9880" spans="1:9">
      <c r="A9880" s="748" t="str">
        <f>IF(I9880=0,"",VLOOKUP(I9880,EQUIPOS,2,FALSE))</f>
        <v/>
      </c>
      <c r="B9880" s="749"/>
      <c r="C9880" s="195"/>
      <c r="D9880" s="194"/>
      <c r="E9880" s="252">
        <f>IF(I9880=0,0,VLOOKUP(I9880,EQUIPOS,4,FALSE))</f>
        <v>0</v>
      </c>
      <c r="F9880" s="230">
        <f t="shared" si="1794"/>
        <v>0</v>
      </c>
      <c r="G9880" s="232"/>
      <c r="I9880" s="283"/>
    </row>
    <row r="9881" spans="1:9">
      <c r="A9881" s="748" t="str">
        <f>IF(I9881=0,"",VLOOKUP(I9881,EQUIPOS,2,FALSE))</f>
        <v/>
      </c>
      <c r="B9881" s="749"/>
      <c r="C9881" s="195"/>
      <c r="D9881" s="194"/>
      <c r="E9881" s="252">
        <f>IF(I9881=0,0,VLOOKUP(I9881,EQUIPOS,4,FALSE))</f>
        <v>0</v>
      </c>
      <c r="F9881" s="230">
        <f t="shared" si="1794"/>
        <v>0</v>
      </c>
      <c r="G9881" s="232"/>
      <c r="I9881" s="283"/>
    </row>
    <row r="9882" spans="1:9">
      <c r="A9882" s="748" t="str">
        <f>IF(I9882=0,"",VLOOKUP(I9882,EQUIPOS,2,FALSE))</f>
        <v/>
      </c>
      <c r="B9882" s="749"/>
      <c r="C9882" s="195"/>
      <c r="D9882" s="194"/>
      <c r="E9882" s="252">
        <f>IF(I9882=0,0,VLOOKUP(I9882,EQUIPOS,4,FALSE))</f>
        <v>0</v>
      </c>
      <c r="F9882" s="230">
        <f t="shared" si="1794"/>
        <v>0</v>
      </c>
      <c r="G9882" s="233"/>
      <c r="I9882" s="283"/>
    </row>
    <row r="9883" spans="1:9" ht="30.75" customHeight="1" thickBot="1">
      <c r="A9883" s="234"/>
      <c r="B9883" s="456"/>
      <c r="C9883" s="235"/>
      <c r="D9883" s="237"/>
      <c r="E9883" s="261"/>
      <c r="F9883" s="238" t="s">
        <v>82</v>
      </c>
      <c r="G9883" s="262">
        <f>SUM(F9878:F9882)</f>
        <v>0</v>
      </c>
      <c r="I9883" s="326"/>
    </row>
    <row r="9884" spans="1:9" ht="13.5" thickTop="1">
      <c r="A9884" s="240" t="s">
        <v>73</v>
      </c>
      <c r="B9884" s="446"/>
      <c r="C9884" s="241"/>
      <c r="D9884" s="243"/>
      <c r="E9884" s="243"/>
      <c r="F9884" s="242"/>
      <c r="G9884" s="244"/>
      <c r="I9884" s="326"/>
    </row>
    <row r="9885" spans="1:9" ht="26">
      <c r="A9885" s="245" t="s">
        <v>57</v>
      </c>
      <c r="B9885" s="454" t="s">
        <v>58</v>
      </c>
      <c r="C9885" s="247" t="s">
        <v>68</v>
      </c>
      <c r="D9885" s="316" t="s">
        <v>74</v>
      </c>
      <c r="E9885" s="248" t="s">
        <v>69</v>
      </c>
      <c r="F9885" s="249" t="s">
        <v>79</v>
      </c>
      <c r="G9885" s="250" t="s">
        <v>70</v>
      </c>
      <c r="H9885" s="220"/>
      <c r="I9885" s="325"/>
    </row>
    <row r="9886" spans="1:9">
      <c r="A9886" s="263" t="str">
        <f t="shared" ref="A9886:A9897" si="1795">IF(I9886=0,"",VLOOKUP(I9886,MANOOBRA,2,FALSE))</f>
        <v/>
      </c>
      <c r="B9886" s="444" t="str">
        <f t="shared" ref="B9886:B9897" si="1796">IF(I9886=0,"",VLOOKUP(I9886,MANOOBRA,3,FALSE))</f>
        <v/>
      </c>
      <c r="C9886" s="195"/>
      <c r="D9886" s="466"/>
      <c r="E9886" s="252">
        <f t="shared" ref="E9886:E9897" si="1797">IF(I9886=0,0,VLOOKUP(I9886,MANOOBRA,4,FALSE))</f>
        <v>0</v>
      </c>
      <c r="F9886" s="230">
        <f>IF(D9886=0,0,C9886*E9886/D9886)</f>
        <v>0</v>
      </c>
      <c r="G9886" s="231"/>
      <c r="I9886" s="283"/>
    </row>
    <row r="9887" spans="1:9">
      <c r="A9887" s="263" t="str">
        <f t="shared" si="1795"/>
        <v/>
      </c>
      <c r="B9887" s="444" t="str">
        <f t="shared" si="1796"/>
        <v/>
      </c>
      <c r="C9887" s="195"/>
      <c r="D9887" s="466"/>
      <c r="E9887" s="252">
        <f t="shared" si="1797"/>
        <v>0</v>
      </c>
      <c r="F9887" s="230">
        <f t="shared" ref="F9887:F9897" si="1798">IF(D9887=0,0,C9887*E9887/D9887)</f>
        <v>0</v>
      </c>
      <c r="G9887" s="232"/>
      <c r="I9887" s="283"/>
    </row>
    <row r="9888" spans="1:9">
      <c r="A9888" s="263" t="str">
        <f t="shared" si="1795"/>
        <v/>
      </c>
      <c r="B9888" s="444" t="str">
        <f t="shared" si="1796"/>
        <v/>
      </c>
      <c r="C9888" s="195"/>
      <c r="D9888" s="309"/>
      <c r="E9888" s="252">
        <f t="shared" si="1797"/>
        <v>0</v>
      </c>
      <c r="F9888" s="230">
        <f t="shared" si="1798"/>
        <v>0</v>
      </c>
      <c r="G9888" s="232"/>
      <c r="I9888" s="283"/>
    </row>
    <row r="9889" spans="1:15">
      <c r="A9889" s="263" t="str">
        <f t="shared" si="1795"/>
        <v/>
      </c>
      <c r="B9889" s="444" t="str">
        <f t="shared" si="1796"/>
        <v/>
      </c>
      <c r="C9889" s="195"/>
      <c r="D9889" s="195"/>
      <c r="E9889" s="252">
        <f t="shared" si="1797"/>
        <v>0</v>
      </c>
      <c r="F9889" s="230">
        <f t="shared" si="1798"/>
        <v>0</v>
      </c>
      <c r="G9889" s="232"/>
      <c r="I9889" s="283"/>
    </row>
    <row r="9890" spans="1:15">
      <c r="A9890" s="263" t="str">
        <f t="shared" si="1795"/>
        <v/>
      </c>
      <c r="B9890" s="444" t="str">
        <f t="shared" si="1796"/>
        <v/>
      </c>
      <c r="C9890" s="195"/>
      <c r="D9890" s="195"/>
      <c r="E9890" s="252">
        <f t="shared" si="1797"/>
        <v>0</v>
      </c>
      <c r="F9890" s="230">
        <f t="shared" si="1798"/>
        <v>0</v>
      </c>
      <c r="G9890" s="232"/>
      <c r="I9890" s="283"/>
    </row>
    <row r="9891" spans="1:15">
      <c r="A9891" s="263" t="str">
        <f t="shared" si="1795"/>
        <v/>
      </c>
      <c r="B9891" s="444" t="str">
        <f t="shared" si="1796"/>
        <v/>
      </c>
      <c r="C9891" s="195"/>
      <c r="D9891" s="195"/>
      <c r="E9891" s="252">
        <f t="shared" si="1797"/>
        <v>0</v>
      </c>
      <c r="F9891" s="230">
        <f t="shared" si="1798"/>
        <v>0</v>
      </c>
      <c r="G9891" s="232"/>
      <c r="I9891" s="283"/>
    </row>
    <row r="9892" spans="1:15">
      <c r="A9892" s="263" t="str">
        <f t="shared" si="1795"/>
        <v/>
      </c>
      <c r="B9892" s="444" t="str">
        <f t="shared" si="1796"/>
        <v/>
      </c>
      <c r="C9892" s="195"/>
      <c r="D9892" s="195"/>
      <c r="E9892" s="252">
        <f t="shared" si="1797"/>
        <v>0</v>
      </c>
      <c r="F9892" s="230">
        <f t="shared" si="1798"/>
        <v>0</v>
      </c>
      <c r="G9892" s="232"/>
      <c r="I9892" s="283"/>
    </row>
    <row r="9893" spans="1:15">
      <c r="A9893" s="263" t="str">
        <f t="shared" si="1795"/>
        <v/>
      </c>
      <c r="B9893" s="444" t="str">
        <f t="shared" si="1796"/>
        <v/>
      </c>
      <c r="C9893" s="195"/>
      <c r="D9893" s="195"/>
      <c r="E9893" s="252">
        <f t="shared" si="1797"/>
        <v>0</v>
      </c>
      <c r="F9893" s="230">
        <f t="shared" si="1798"/>
        <v>0</v>
      </c>
      <c r="G9893" s="232"/>
      <c r="I9893" s="283"/>
    </row>
    <row r="9894" spans="1:15">
      <c r="A9894" s="263" t="str">
        <f t="shared" si="1795"/>
        <v/>
      </c>
      <c r="B9894" s="444" t="str">
        <f t="shared" si="1796"/>
        <v/>
      </c>
      <c r="C9894" s="195"/>
      <c r="D9894" s="195"/>
      <c r="E9894" s="252">
        <f t="shared" si="1797"/>
        <v>0</v>
      </c>
      <c r="F9894" s="230">
        <f t="shared" si="1798"/>
        <v>0</v>
      </c>
      <c r="G9894" s="232"/>
      <c r="I9894" s="283"/>
    </row>
    <row r="9895" spans="1:15">
      <c r="A9895" s="263" t="str">
        <f t="shared" si="1795"/>
        <v/>
      </c>
      <c r="B9895" s="444" t="str">
        <f t="shared" si="1796"/>
        <v/>
      </c>
      <c r="C9895" s="195"/>
      <c r="D9895" s="195"/>
      <c r="E9895" s="252">
        <f t="shared" si="1797"/>
        <v>0</v>
      </c>
      <c r="F9895" s="230">
        <f t="shared" si="1798"/>
        <v>0</v>
      </c>
      <c r="G9895" s="232"/>
      <c r="I9895" s="283"/>
    </row>
    <row r="9896" spans="1:15">
      <c r="A9896" s="263" t="str">
        <f t="shared" si="1795"/>
        <v/>
      </c>
      <c r="B9896" s="444" t="str">
        <f t="shared" si="1796"/>
        <v/>
      </c>
      <c r="C9896" s="195"/>
      <c r="D9896" s="195"/>
      <c r="E9896" s="252">
        <f t="shared" si="1797"/>
        <v>0</v>
      </c>
      <c r="F9896" s="230">
        <f t="shared" si="1798"/>
        <v>0</v>
      </c>
      <c r="G9896" s="232"/>
      <c r="I9896" s="283"/>
    </row>
    <row r="9897" spans="1:15">
      <c r="A9897" s="263" t="str">
        <f t="shared" si="1795"/>
        <v/>
      </c>
      <c r="B9897" s="444" t="str">
        <f t="shared" si="1796"/>
        <v/>
      </c>
      <c r="C9897" s="195"/>
      <c r="D9897" s="195"/>
      <c r="E9897" s="252">
        <f t="shared" si="1797"/>
        <v>0</v>
      </c>
      <c r="F9897" s="230">
        <f t="shared" si="1798"/>
        <v>0</v>
      </c>
      <c r="G9897" s="233"/>
      <c r="I9897" s="283"/>
    </row>
    <row r="9898" spans="1:15" ht="31.5" customHeight="1" thickBot="1">
      <c r="A9898" s="234"/>
      <c r="B9898" s="456"/>
      <c r="C9898" s="235"/>
      <c r="D9898" s="237"/>
      <c r="E9898" s="237"/>
      <c r="F9898" s="238" t="s">
        <v>83</v>
      </c>
      <c r="G9898" s="262">
        <f>ROUND(SUM(F9886:F9897),0)</f>
        <v>0</v>
      </c>
      <c r="I9898" s="326"/>
    </row>
    <row r="9899" spans="1:15" ht="13.5" thickTop="1">
      <c r="A9899" s="186" t="s">
        <v>76</v>
      </c>
      <c r="B9899" s="446"/>
      <c r="C9899" s="241"/>
      <c r="D9899" s="243"/>
      <c r="E9899" s="243"/>
      <c r="F9899" s="242"/>
      <c r="G9899" s="244"/>
      <c r="I9899" s="326"/>
    </row>
    <row r="9900" spans="1:15">
      <c r="A9900" s="245" t="s">
        <v>57</v>
      </c>
      <c r="B9900" s="455"/>
      <c r="C9900" s="246"/>
      <c r="D9900" s="317"/>
      <c r="E9900" s="248" t="s">
        <v>77</v>
      </c>
      <c r="F9900" s="249" t="s">
        <v>78</v>
      </c>
      <c r="G9900" s="264" t="s">
        <v>77</v>
      </c>
      <c r="H9900" s="220"/>
      <c r="I9900" s="325"/>
    </row>
    <row r="9901" spans="1:15">
      <c r="A9901" s="185" t="s">
        <v>87</v>
      </c>
      <c r="B9901" s="453"/>
      <c r="C9901" s="265"/>
      <c r="D9901" s="318"/>
      <c r="E9901" s="229">
        <f>SUM(G9860,G9875,G9883,G9898)</f>
        <v>0</v>
      </c>
      <c r="F9901" s="266">
        <f>A</f>
        <v>0</v>
      </c>
      <c r="G9901" s="267">
        <f>E9901*F9901</f>
        <v>0</v>
      </c>
      <c r="I9901" s="326"/>
    </row>
    <row r="9902" spans="1:15">
      <c r="A9902" s="185" t="s">
        <v>85</v>
      </c>
      <c r="B9902" s="453"/>
      <c r="C9902" s="265"/>
      <c r="D9902" s="318"/>
      <c r="E9902" s="229">
        <f>SUM(G9860,G9875,G9883,G9898)</f>
        <v>0</v>
      </c>
      <c r="F9902" s="266">
        <f>I</f>
        <v>0</v>
      </c>
      <c r="G9902" s="267">
        <f>E9902*F9902</f>
        <v>0</v>
      </c>
      <c r="I9902" s="326"/>
    </row>
    <row r="9903" spans="1:15">
      <c r="A9903" s="185" t="s">
        <v>86</v>
      </c>
      <c r="B9903" s="453"/>
      <c r="C9903" s="265"/>
      <c r="D9903" s="318"/>
      <c r="E9903" s="229">
        <f>SUM(G9860,G9875,G9883,G9898)</f>
        <v>0</v>
      </c>
      <c r="F9903" s="266">
        <f>U</f>
        <v>0</v>
      </c>
      <c r="G9903" s="267">
        <f>E9903*F9903</f>
        <v>0</v>
      </c>
      <c r="I9903" s="326"/>
    </row>
    <row r="9904" spans="1:15" ht="33" customHeight="1" thickBot="1">
      <c r="A9904" s="234"/>
      <c r="B9904" s="456"/>
      <c r="C9904" s="235"/>
      <c r="D9904" s="237"/>
      <c r="E9904" s="237"/>
      <c r="F9904" s="268" t="s">
        <v>84</v>
      </c>
      <c r="G9904" s="262">
        <f>SUM(G9901:G9903)</f>
        <v>0</v>
      </c>
      <c r="I9904" s="326"/>
      <c r="J9904" s="295"/>
      <c r="K9904" s="296"/>
      <c r="L9904" s="296"/>
      <c r="M9904" s="296"/>
      <c r="N9904" s="296"/>
      <c r="O9904" s="296"/>
    </row>
    <row r="9905" spans="1:16" s="211" customFormat="1" ht="14" thickTop="1" thickBot="1">
      <c r="A9905" s="269"/>
      <c r="B9905" s="443"/>
      <c r="C9905" s="270"/>
      <c r="D9905" s="319"/>
      <c r="E9905" s="271" t="s">
        <v>89</v>
      </c>
      <c r="F9905" s="272"/>
      <c r="G9905" s="273">
        <f>ROUND(SUM(G9860,G9875,G9883,G9898,G9904),0)</f>
        <v>0</v>
      </c>
      <c r="I9905" s="327"/>
      <c r="J9905" s="212">
        <f>B9844</f>
        <v>26.2</v>
      </c>
      <c r="K9905" s="274">
        <f>E9901</f>
        <v>0</v>
      </c>
      <c r="L9905" s="294">
        <f>G9901</f>
        <v>0</v>
      </c>
      <c r="M9905" s="294">
        <f>G9902</f>
        <v>0</v>
      </c>
      <c r="N9905" s="294">
        <f>G9903</f>
        <v>0</v>
      </c>
      <c r="O9905" s="299">
        <f>SUM(K9905:N9905)</f>
        <v>0</v>
      </c>
      <c r="P9905" s="294"/>
    </row>
    <row r="9906" spans="1:16" ht="13.5" thickTop="1">
      <c r="A9906" s="275" t="s">
        <v>97</v>
      </c>
      <c r="B9906" s="438"/>
      <c r="C9906" s="215"/>
      <c r="D9906" s="217"/>
      <c r="E9906" s="217"/>
      <c r="F9906" s="216"/>
      <c r="G9906" s="219"/>
      <c r="I9906" s="326"/>
      <c r="P9906" s="294"/>
    </row>
    <row r="9907" spans="1:16">
      <c r="A9907" s="275"/>
      <c r="B9907" s="452"/>
      <c r="C9907" s="276"/>
      <c r="D9907" s="320"/>
      <c r="E9907" s="217"/>
      <c r="F9907" s="216"/>
      <c r="G9907" s="277">
        <f ca="1">TODAY()</f>
        <v>44839</v>
      </c>
      <c r="I9907" s="326"/>
      <c r="P9907" s="294"/>
    </row>
    <row r="9908" spans="1:16" ht="13.5" thickBot="1">
      <c r="A9908" s="234"/>
      <c r="B9908" s="456"/>
      <c r="C9908" s="235"/>
      <c r="D9908" s="237"/>
      <c r="E9908" s="237"/>
      <c r="F9908" s="236"/>
      <c r="G9908" s="278"/>
      <c r="I9908" s="326"/>
      <c r="P9908" s="294"/>
    </row>
    <row r="9909" spans="1:16" s="199" customFormat="1" ht="13.5" thickTop="1">
      <c r="A9909" s="196" t="s">
        <v>109</v>
      </c>
      <c r="B9909" s="458"/>
      <c r="C9909" s="196"/>
      <c r="D9909" s="198"/>
      <c r="E9909" s="198"/>
      <c r="F9909" s="197"/>
      <c r="G9909" s="197"/>
      <c r="I9909" s="321"/>
      <c r="J9909" s="200"/>
      <c r="O9909" s="297"/>
    </row>
    <row r="9910" spans="1:16" s="199" customFormat="1">
      <c r="A9910" s="196" t="str">
        <f>CONCATENATE('Prestaciones y AIU'!A9073," ANALISIS DE PRECIOS UNITARIOS")</f>
        <v xml:space="preserve"> ANALISIS DE PRECIOS UNITARIOS</v>
      </c>
      <c r="B9910" s="458"/>
      <c r="C9910" s="196"/>
      <c r="D9910" s="198"/>
      <c r="E9910" s="198"/>
      <c r="F9910" s="197"/>
      <c r="G9910" s="197"/>
      <c r="I9910" s="321"/>
      <c r="J9910" s="200"/>
      <c r="O9910" s="297"/>
    </row>
    <row r="9911" spans="1:16" s="199" customFormat="1">
      <c r="A9911" s="196" t="str">
        <f>Objeto_LIC</f>
        <v>OPTIMIZACION DEL SISTEMA DE ABASTECIMIENTO (ADUCCION, PRETRATAMIENTO Y CONDUCCION) DEL MUNICPIO DE TAME, DEPARTAMENTO DE ARAUCA</v>
      </c>
      <c r="B9911" s="458"/>
      <c r="C9911" s="196"/>
      <c r="D9911" s="198"/>
      <c r="E9911" s="198"/>
      <c r="F9911" s="197"/>
      <c r="G9911" s="197"/>
      <c r="I9911" s="321"/>
      <c r="J9911" s="200"/>
      <c r="O9911" s="297"/>
    </row>
    <row r="9912" spans="1:16" s="199" customFormat="1">
      <c r="A9912" s="196"/>
      <c r="B9912" s="458"/>
      <c r="C9912" s="196"/>
      <c r="D9912" s="198"/>
      <c r="E9912" s="198"/>
      <c r="F9912" s="197"/>
      <c r="G9912" s="197"/>
      <c r="I9912" s="321"/>
      <c r="J9912" s="200"/>
      <c r="O9912" s="297"/>
    </row>
    <row r="9913" spans="1:16" ht="13.5" thickBot="1">
      <c r="A9913" s="201"/>
      <c r="B9913" s="448"/>
      <c r="C9913" s="201"/>
      <c r="D9913" s="203"/>
      <c r="E9913" s="203"/>
      <c r="F9913" s="202"/>
      <c r="G9913" s="202"/>
    </row>
    <row r="9914" spans="1:16" s="211" customFormat="1" ht="13.5" thickTop="1">
      <c r="A9914" s="206"/>
      <c r="B9914" s="457"/>
      <c r="C9914" s="207"/>
      <c r="D9914" s="209"/>
      <c r="E9914" s="209"/>
      <c r="F9914" s="208"/>
      <c r="G9914" s="210" t="s">
        <v>110</v>
      </c>
      <c r="I9914" s="323"/>
      <c r="J9914" s="212"/>
      <c r="O9914" s="297"/>
    </row>
    <row r="9915" spans="1:16" ht="12.75" customHeight="1">
      <c r="A9915" s="213" t="s">
        <v>62</v>
      </c>
      <c r="B9915" s="750">
        <f>Proponente</f>
        <v>0</v>
      </c>
      <c r="C9915" s="750"/>
      <c r="D9915" s="750"/>
      <c r="E9915" s="750"/>
      <c r="F9915" s="750"/>
      <c r="G9915" s="751"/>
    </row>
    <row r="9916" spans="1:16" ht="12.75" customHeight="1">
      <c r="A9916" s="213" t="s">
        <v>63</v>
      </c>
      <c r="B9916" s="470">
        <v>26.3</v>
      </c>
      <c r="C9916" s="750" t="e">
        <f>VLOOKUP(B9916,Presupuesto!$A$4:$B$106,2,FALSE)</f>
        <v>#N/A</v>
      </c>
      <c r="D9916" s="750"/>
      <c r="E9916" s="750"/>
      <c r="F9916" s="750"/>
      <c r="G9916" s="751"/>
    </row>
    <row r="9917" spans="1:16">
      <c r="A9917" s="214"/>
      <c r="B9917" s="438"/>
      <c r="C9917" s="215"/>
      <c r="D9917" s="217"/>
      <c r="E9917" s="217"/>
      <c r="F9917" s="218" t="s">
        <v>88</v>
      </c>
      <c r="G9917" s="750" t="str">
        <f ca="1">LOOKUP('U-P1'!B9916,Presupuesto!$1:$1048576,Presupuesto!$C$1:$C$105)</f>
        <v>ML</v>
      </c>
      <c r="H9917" s="750"/>
      <c r="I9917" s="750"/>
      <c r="J9917" s="750"/>
      <c r="K9917" s="751"/>
    </row>
    <row r="9918" spans="1:16" ht="13.5" thickBot="1">
      <c r="A9918" s="213" t="s">
        <v>64</v>
      </c>
      <c r="B9918" s="438"/>
      <c r="C9918" s="215"/>
      <c r="D9918" s="217"/>
      <c r="E9918" s="217"/>
      <c r="F9918" s="216"/>
      <c r="G9918" s="219"/>
      <c r="I9918" s="324"/>
      <c r="J9918" s="295"/>
      <c r="K9918" s="296"/>
      <c r="L9918" s="296"/>
      <c r="M9918" s="296"/>
      <c r="N9918" s="296"/>
      <c r="O9918" s="296"/>
    </row>
    <row r="9919" spans="1:16" s="220" customFormat="1" ht="13.5" thickTop="1">
      <c r="A9919" s="221" t="s">
        <v>57</v>
      </c>
      <c r="B9919" s="447" t="s">
        <v>65</v>
      </c>
      <c r="C9919" s="222" t="s">
        <v>66</v>
      </c>
      <c r="D9919" s="223" t="s">
        <v>74</v>
      </c>
      <c r="E9919" s="224" t="s">
        <v>100</v>
      </c>
      <c r="F9919" s="224" t="s">
        <v>79</v>
      </c>
      <c r="G9919" s="225" t="s">
        <v>70</v>
      </c>
      <c r="I9919" s="325"/>
      <c r="J9919" s="226"/>
      <c r="O9919" s="296"/>
    </row>
    <row r="9920" spans="1:16">
      <c r="A9920" s="227" t="str">
        <f t="shared" ref="A9920:A9931" si="1799">IF(I9920=0,"-",VLOOKUP(I9920,EQUIPOS,2,FALSE))</f>
        <v>-</v>
      </c>
      <c r="B9920" s="228"/>
      <c r="C9920" s="228"/>
      <c r="D9920" s="194"/>
      <c r="E9920" s="229">
        <f t="shared" ref="E9920:E9931" si="1800">IF(I9920=0,0,VLOOKUP(I9920,EQUIPOS,4,FALSE))</f>
        <v>0</v>
      </c>
      <c r="F9920" s="230">
        <f t="shared" ref="F9920:F9931" si="1801">IF(D9920=0,0,E9920/D9920)</f>
        <v>0</v>
      </c>
      <c r="G9920" s="231"/>
      <c r="I9920" s="283"/>
    </row>
    <row r="9921" spans="1:15">
      <c r="A9921" s="227" t="str">
        <f t="shared" si="1799"/>
        <v>-</v>
      </c>
      <c r="B9921" s="228"/>
      <c r="C9921" s="228"/>
      <c r="D9921" s="194"/>
      <c r="E9921" s="229">
        <f t="shared" si="1800"/>
        <v>0</v>
      </c>
      <c r="F9921" s="230">
        <f t="shared" si="1801"/>
        <v>0</v>
      </c>
      <c r="G9921" s="232"/>
      <c r="I9921" s="283"/>
    </row>
    <row r="9922" spans="1:15">
      <c r="A9922" s="227" t="str">
        <f t="shared" si="1799"/>
        <v>-</v>
      </c>
      <c r="B9922" s="228"/>
      <c r="C9922" s="228"/>
      <c r="D9922" s="194"/>
      <c r="E9922" s="229">
        <f t="shared" si="1800"/>
        <v>0</v>
      </c>
      <c r="F9922" s="230">
        <f t="shared" si="1801"/>
        <v>0</v>
      </c>
      <c r="G9922" s="232"/>
      <c r="I9922" s="283"/>
    </row>
    <row r="9923" spans="1:15">
      <c r="A9923" s="227" t="str">
        <f t="shared" si="1799"/>
        <v>-</v>
      </c>
      <c r="B9923" s="228"/>
      <c r="C9923" s="228"/>
      <c r="D9923" s="194"/>
      <c r="E9923" s="229">
        <f t="shared" si="1800"/>
        <v>0</v>
      </c>
      <c r="F9923" s="230">
        <f t="shared" si="1801"/>
        <v>0</v>
      </c>
      <c r="G9923" s="232"/>
      <c r="I9923" s="283"/>
    </row>
    <row r="9924" spans="1:15">
      <c r="A9924" s="227" t="str">
        <f t="shared" si="1799"/>
        <v>-</v>
      </c>
      <c r="B9924" s="228"/>
      <c r="C9924" s="228"/>
      <c r="D9924" s="194"/>
      <c r="E9924" s="229">
        <f t="shared" si="1800"/>
        <v>0</v>
      </c>
      <c r="F9924" s="230">
        <f t="shared" si="1801"/>
        <v>0</v>
      </c>
      <c r="G9924" s="232"/>
      <c r="I9924" s="283"/>
    </row>
    <row r="9925" spans="1:15">
      <c r="A9925" s="227" t="str">
        <f t="shared" si="1799"/>
        <v>-</v>
      </c>
      <c r="B9925" s="228"/>
      <c r="C9925" s="228"/>
      <c r="D9925" s="194"/>
      <c r="E9925" s="229">
        <f t="shared" si="1800"/>
        <v>0</v>
      </c>
      <c r="F9925" s="230">
        <f t="shared" si="1801"/>
        <v>0</v>
      </c>
      <c r="G9925" s="232"/>
      <c r="I9925" s="283"/>
    </row>
    <row r="9926" spans="1:15">
      <c r="A9926" s="227" t="str">
        <f t="shared" si="1799"/>
        <v>-</v>
      </c>
      <c r="B9926" s="228"/>
      <c r="C9926" s="228"/>
      <c r="D9926" s="194"/>
      <c r="E9926" s="229">
        <f t="shared" si="1800"/>
        <v>0</v>
      </c>
      <c r="F9926" s="230">
        <f t="shared" si="1801"/>
        <v>0</v>
      </c>
      <c r="G9926" s="232"/>
      <c r="I9926" s="283"/>
    </row>
    <row r="9927" spans="1:15">
      <c r="A9927" s="227" t="str">
        <f t="shared" si="1799"/>
        <v>-</v>
      </c>
      <c r="B9927" s="228"/>
      <c r="C9927" s="228"/>
      <c r="D9927" s="194"/>
      <c r="E9927" s="229">
        <f t="shared" si="1800"/>
        <v>0</v>
      </c>
      <c r="F9927" s="230">
        <f t="shared" si="1801"/>
        <v>0</v>
      </c>
      <c r="G9927" s="232"/>
      <c r="I9927" s="283"/>
    </row>
    <row r="9928" spans="1:15">
      <c r="A9928" s="227" t="str">
        <f t="shared" si="1799"/>
        <v>-</v>
      </c>
      <c r="B9928" s="228"/>
      <c r="C9928" s="228"/>
      <c r="D9928" s="194"/>
      <c r="E9928" s="229">
        <f t="shared" si="1800"/>
        <v>0</v>
      </c>
      <c r="F9928" s="230">
        <f t="shared" si="1801"/>
        <v>0</v>
      </c>
      <c r="G9928" s="232"/>
      <c r="I9928" s="283"/>
    </row>
    <row r="9929" spans="1:15">
      <c r="A9929" s="227" t="str">
        <f t="shared" si="1799"/>
        <v>-</v>
      </c>
      <c r="B9929" s="228"/>
      <c r="C9929" s="228"/>
      <c r="D9929" s="194"/>
      <c r="E9929" s="229">
        <f t="shared" si="1800"/>
        <v>0</v>
      </c>
      <c r="F9929" s="230">
        <f t="shared" si="1801"/>
        <v>0</v>
      </c>
      <c r="G9929" s="232"/>
      <c r="I9929" s="283"/>
    </row>
    <row r="9930" spans="1:15">
      <c r="A9930" s="227" t="str">
        <f t="shared" si="1799"/>
        <v>-</v>
      </c>
      <c r="B9930" s="228"/>
      <c r="C9930" s="228"/>
      <c r="D9930" s="194"/>
      <c r="E9930" s="229">
        <f t="shared" si="1800"/>
        <v>0</v>
      </c>
      <c r="F9930" s="230">
        <f t="shared" si="1801"/>
        <v>0</v>
      </c>
      <c r="G9930" s="232"/>
      <c r="I9930" s="283"/>
    </row>
    <row r="9931" spans="1:15">
      <c r="A9931" s="227" t="str">
        <f t="shared" si="1799"/>
        <v>-</v>
      </c>
      <c r="B9931" s="228"/>
      <c r="C9931" s="228"/>
      <c r="D9931" s="194"/>
      <c r="E9931" s="229">
        <f t="shared" si="1800"/>
        <v>0</v>
      </c>
      <c r="F9931" s="230">
        <f t="shared" si="1801"/>
        <v>0</v>
      </c>
      <c r="G9931" s="232"/>
      <c r="I9931" s="283"/>
    </row>
    <row r="9932" spans="1:15" ht="13.5" thickBot="1">
      <c r="A9932" s="234"/>
      <c r="B9932" s="456"/>
      <c r="C9932" s="235"/>
      <c r="D9932" s="237"/>
      <c r="E9932" s="237"/>
      <c r="F9932" s="238" t="s">
        <v>80</v>
      </c>
      <c r="G9932" s="239">
        <f>SUM(F9920:F9931)</f>
        <v>0</v>
      </c>
      <c r="I9932" s="326"/>
    </row>
    <row r="9933" spans="1:15" ht="13.5" thickTop="1">
      <c r="A9933" s="240" t="s">
        <v>67</v>
      </c>
      <c r="B9933" s="446"/>
      <c r="C9933" s="241"/>
      <c r="D9933" s="243"/>
      <c r="E9933" s="243"/>
      <c r="F9933" s="242"/>
      <c r="G9933" s="244"/>
      <c r="I9933" s="326"/>
    </row>
    <row r="9934" spans="1:15" s="220" customFormat="1" ht="26">
      <c r="A9934" s="245" t="s">
        <v>57</v>
      </c>
      <c r="B9934" s="455"/>
      <c r="C9934" s="247" t="s">
        <v>58</v>
      </c>
      <c r="D9934" s="316" t="s">
        <v>68</v>
      </c>
      <c r="E9934" s="248" t="s">
        <v>69</v>
      </c>
      <c r="F9934" s="249" t="s">
        <v>79</v>
      </c>
      <c r="G9934" s="250" t="s">
        <v>70</v>
      </c>
      <c r="I9934" s="325"/>
      <c r="J9934" s="226"/>
      <c r="O9934" s="296"/>
    </row>
    <row r="9935" spans="1:15">
      <c r="A9935" s="748" t="str">
        <f t="shared" ref="A9935:A9946" si="1802">IF(I9935=0,"",VLOOKUP(I9935,MATERIALES,2,FALSE))</f>
        <v/>
      </c>
      <c r="B9935" s="749"/>
      <c r="C9935" s="251" t="str">
        <f t="shared" ref="C9935:C9943" si="1803">IF(I9935=0,"",VLOOKUP(I9935,MATERIALES,3,FALSE))</f>
        <v/>
      </c>
      <c r="D9935" s="194"/>
      <c r="E9935" s="252">
        <f t="shared" ref="E9935:E9946" si="1804">IF(I9935=0,0,VLOOKUP(I9935,MATERIALES,4,FALSE))</f>
        <v>0</v>
      </c>
      <c r="F9935" s="230">
        <f>D9935*E9935</f>
        <v>0</v>
      </c>
      <c r="G9935" s="231"/>
      <c r="I9935" s="283"/>
    </row>
    <row r="9936" spans="1:15">
      <c r="A9936" s="748" t="str">
        <f t="shared" si="1802"/>
        <v/>
      </c>
      <c r="B9936" s="749"/>
      <c r="C9936" s="251" t="str">
        <f t="shared" si="1803"/>
        <v/>
      </c>
      <c r="D9936" s="194"/>
      <c r="E9936" s="252">
        <f t="shared" si="1804"/>
        <v>0</v>
      </c>
      <c r="F9936" s="230">
        <f t="shared" ref="F9936:F9946" si="1805">D9936*E9936</f>
        <v>0</v>
      </c>
      <c r="G9936" s="232"/>
      <c r="I9936" s="283"/>
    </row>
    <row r="9937" spans="1:9">
      <c r="A9937" s="748" t="str">
        <f t="shared" si="1802"/>
        <v/>
      </c>
      <c r="B9937" s="749"/>
      <c r="C9937" s="251" t="str">
        <f t="shared" si="1803"/>
        <v/>
      </c>
      <c r="D9937" s="194"/>
      <c r="E9937" s="252">
        <f t="shared" si="1804"/>
        <v>0</v>
      </c>
      <c r="F9937" s="230">
        <f t="shared" si="1805"/>
        <v>0</v>
      </c>
      <c r="G9937" s="232"/>
      <c r="I9937" s="283"/>
    </row>
    <row r="9938" spans="1:9">
      <c r="A9938" s="748" t="str">
        <f t="shared" si="1802"/>
        <v/>
      </c>
      <c r="B9938" s="749"/>
      <c r="C9938" s="251" t="str">
        <f t="shared" si="1803"/>
        <v/>
      </c>
      <c r="D9938" s="194"/>
      <c r="E9938" s="252">
        <f t="shared" si="1804"/>
        <v>0</v>
      </c>
      <c r="F9938" s="230">
        <f t="shared" si="1805"/>
        <v>0</v>
      </c>
      <c r="G9938" s="232"/>
      <c r="I9938" s="283"/>
    </row>
    <row r="9939" spans="1:9">
      <c r="A9939" s="748" t="str">
        <f t="shared" si="1802"/>
        <v/>
      </c>
      <c r="B9939" s="749"/>
      <c r="C9939" s="251" t="str">
        <f t="shared" si="1803"/>
        <v/>
      </c>
      <c r="D9939" s="194"/>
      <c r="E9939" s="252">
        <f t="shared" si="1804"/>
        <v>0</v>
      </c>
      <c r="F9939" s="230">
        <f t="shared" si="1805"/>
        <v>0</v>
      </c>
      <c r="G9939" s="232"/>
      <c r="I9939" s="283"/>
    </row>
    <row r="9940" spans="1:9">
      <c r="A9940" s="748" t="str">
        <f t="shared" si="1802"/>
        <v/>
      </c>
      <c r="B9940" s="749"/>
      <c r="C9940" s="251" t="str">
        <f t="shared" si="1803"/>
        <v/>
      </c>
      <c r="D9940" s="194"/>
      <c r="E9940" s="252">
        <f t="shared" si="1804"/>
        <v>0</v>
      </c>
      <c r="F9940" s="230">
        <f t="shared" si="1805"/>
        <v>0</v>
      </c>
      <c r="G9940" s="232"/>
      <c r="I9940" s="283"/>
    </row>
    <row r="9941" spans="1:9">
      <c r="A9941" s="748" t="str">
        <f t="shared" si="1802"/>
        <v/>
      </c>
      <c r="B9941" s="749"/>
      <c r="C9941" s="251" t="str">
        <f t="shared" si="1803"/>
        <v/>
      </c>
      <c r="D9941" s="194"/>
      <c r="E9941" s="252">
        <f t="shared" si="1804"/>
        <v>0</v>
      </c>
      <c r="F9941" s="230">
        <f t="shared" si="1805"/>
        <v>0</v>
      </c>
      <c r="G9941" s="232"/>
      <c r="I9941" s="283"/>
    </row>
    <row r="9942" spans="1:9">
      <c r="A9942" s="748" t="str">
        <f t="shared" si="1802"/>
        <v/>
      </c>
      <c r="B9942" s="749"/>
      <c r="C9942" s="251" t="str">
        <f t="shared" si="1803"/>
        <v/>
      </c>
      <c r="D9942" s="194"/>
      <c r="E9942" s="252">
        <f t="shared" si="1804"/>
        <v>0</v>
      </c>
      <c r="F9942" s="230">
        <f t="shared" si="1805"/>
        <v>0</v>
      </c>
      <c r="G9942" s="253"/>
      <c r="I9942" s="283"/>
    </row>
    <row r="9943" spans="1:9">
      <c r="A9943" s="748" t="str">
        <f t="shared" si="1802"/>
        <v/>
      </c>
      <c r="B9943" s="749"/>
      <c r="C9943" s="251" t="str">
        <f t="shared" si="1803"/>
        <v/>
      </c>
      <c r="D9943" s="194"/>
      <c r="E9943" s="252">
        <f t="shared" si="1804"/>
        <v>0</v>
      </c>
      <c r="F9943" s="230">
        <f t="shared" si="1805"/>
        <v>0</v>
      </c>
      <c r="G9943" s="232"/>
      <c r="I9943" s="283"/>
    </row>
    <row r="9944" spans="1:9">
      <c r="A9944" s="748" t="str">
        <f t="shared" si="1802"/>
        <v/>
      </c>
      <c r="B9944" s="749"/>
      <c r="C9944" s="251"/>
      <c r="D9944" s="194"/>
      <c r="E9944" s="252">
        <f t="shared" si="1804"/>
        <v>0</v>
      </c>
      <c r="F9944" s="230">
        <f t="shared" si="1805"/>
        <v>0</v>
      </c>
      <c r="G9944" s="232"/>
      <c r="I9944" s="283"/>
    </row>
    <row r="9945" spans="1:9">
      <c r="A9945" s="748" t="str">
        <f t="shared" si="1802"/>
        <v/>
      </c>
      <c r="B9945" s="749"/>
      <c r="C9945" s="251"/>
      <c r="D9945" s="194"/>
      <c r="E9945" s="252">
        <f t="shared" si="1804"/>
        <v>0</v>
      </c>
      <c r="F9945" s="230">
        <f t="shared" si="1805"/>
        <v>0</v>
      </c>
      <c r="G9945" s="232"/>
      <c r="I9945" s="283"/>
    </row>
    <row r="9946" spans="1:9">
      <c r="A9946" s="748" t="str">
        <f t="shared" si="1802"/>
        <v/>
      </c>
      <c r="B9946" s="749"/>
      <c r="C9946" s="251" t="str">
        <f t="shared" ref="C9946" si="1806">IF(I9946=0,"",VLOOKUP(I9946,MATERIALES,3,FALSE))</f>
        <v/>
      </c>
      <c r="D9946" s="194"/>
      <c r="E9946" s="252">
        <f t="shared" si="1804"/>
        <v>0</v>
      </c>
      <c r="F9946" s="230">
        <f t="shared" si="1805"/>
        <v>0</v>
      </c>
      <c r="G9946" s="233"/>
      <c r="I9946" s="283"/>
    </row>
    <row r="9947" spans="1:9" ht="26.25" customHeight="1" thickBot="1">
      <c r="A9947" s="214"/>
      <c r="B9947" s="438"/>
      <c r="C9947" s="215"/>
      <c r="D9947" s="217"/>
      <c r="E9947" s="254"/>
      <c r="F9947" s="255" t="s">
        <v>81</v>
      </c>
      <c r="G9947" s="253">
        <f>SUM(F9935:F9946)</f>
        <v>0</v>
      </c>
      <c r="I9947" s="326"/>
    </row>
    <row r="9948" spans="1:9" ht="14" thickTop="1" thickBot="1">
      <c r="A9948" s="256" t="s">
        <v>72</v>
      </c>
      <c r="B9948" s="445"/>
      <c r="C9948" s="257"/>
      <c r="D9948" s="259"/>
      <c r="E9948" s="259"/>
      <c r="F9948" s="258"/>
      <c r="G9948" s="260"/>
      <c r="I9948" s="326"/>
    </row>
    <row r="9949" spans="1:9" ht="13.5" thickTop="1">
      <c r="A9949" s="245" t="s">
        <v>57</v>
      </c>
      <c r="B9949" s="455"/>
      <c r="C9949" s="248" t="s">
        <v>71</v>
      </c>
      <c r="D9949" s="316" t="s">
        <v>75</v>
      </c>
      <c r="E9949" s="248" t="s">
        <v>98</v>
      </c>
      <c r="F9949" s="249" t="s">
        <v>79</v>
      </c>
      <c r="G9949" s="250" t="s">
        <v>70</v>
      </c>
      <c r="I9949" s="326"/>
    </row>
    <row r="9950" spans="1:9">
      <c r="A9950" s="748" t="str">
        <f>IF(I9950=0,"",VLOOKUP(I9950,EQUIPOS,2,FALSE))</f>
        <v/>
      </c>
      <c r="B9950" s="749"/>
      <c r="C9950" s="195"/>
      <c r="D9950" s="194"/>
      <c r="E9950" s="252">
        <f>IF(I9950=0,0,VLOOKUP(I9950,EQUIPOS,4,FALSE))</f>
        <v>0</v>
      </c>
      <c r="F9950" s="230">
        <f>C9950*D9950*E9950</f>
        <v>0</v>
      </c>
      <c r="G9950" s="231"/>
      <c r="I9950" s="283"/>
    </row>
    <row r="9951" spans="1:9">
      <c r="A9951" s="748" t="str">
        <f>IF(I9951=0,"",VLOOKUP(I9951,EQUIPOS,2,FALSE))</f>
        <v/>
      </c>
      <c r="B9951" s="749"/>
      <c r="C9951" s="195"/>
      <c r="D9951" s="194"/>
      <c r="E9951" s="252">
        <f>IF(I9951=0,0,VLOOKUP(I9951,EQUIPOS,4,FALSE))</f>
        <v>0</v>
      </c>
      <c r="F9951" s="230">
        <f t="shared" ref="F9951:F9954" si="1807">C9951*D9951*E9951</f>
        <v>0</v>
      </c>
      <c r="G9951" s="232"/>
      <c r="I9951" s="283"/>
    </row>
    <row r="9952" spans="1:9">
      <c r="A9952" s="748" t="str">
        <f>IF(I9952=0,"",VLOOKUP(I9952,EQUIPOS,2,FALSE))</f>
        <v/>
      </c>
      <c r="B9952" s="749"/>
      <c r="C9952" s="195"/>
      <c r="D9952" s="194"/>
      <c r="E9952" s="252">
        <f>IF(I9952=0,0,VLOOKUP(I9952,EQUIPOS,4,FALSE))</f>
        <v>0</v>
      </c>
      <c r="F9952" s="230">
        <f t="shared" si="1807"/>
        <v>0</v>
      </c>
      <c r="G9952" s="232"/>
      <c r="I9952" s="283"/>
    </row>
    <row r="9953" spans="1:9">
      <c r="A9953" s="748" t="str">
        <f>IF(I9953=0,"",VLOOKUP(I9953,EQUIPOS,2,FALSE))</f>
        <v/>
      </c>
      <c r="B9953" s="749"/>
      <c r="C9953" s="195"/>
      <c r="D9953" s="194"/>
      <c r="E9953" s="252">
        <f>IF(I9953=0,0,VLOOKUP(I9953,EQUIPOS,4,FALSE))</f>
        <v>0</v>
      </c>
      <c r="F9953" s="230">
        <f t="shared" si="1807"/>
        <v>0</v>
      </c>
      <c r="G9953" s="232"/>
      <c r="I9953" s="283"/>
    </row>
    <row r="9954" spans="1:9">
      <c r="A9954" s="748" t="str">
        <f>IF(I9954=0,"",VLOOKUP(I9954,EQUIPOS,2,FALSE))</f>
        <v/>
      </c>
      <c r="B9954" s="749"/>
      <c r="C9954" s="195"/>
      <c r="D9954" s="194"/>
      <c r="E9954" s="252">
        <f>IF(I9954=0,0,VLOOKUP(I9954,EQUIPOS,4,FALSE))</f>
        <v>0</v>
      </c>
      <c r="F9954" s="230">
        <f t="shared" si="1807"/>
        <v>0</v>
      </c>
      <c r="G9954" s="233"/>
      <c r="I9954" s="283"/>
    </row>
    <row r="9955" spans="1:9" ht="30.75" customHeight="1" thickBot="1">
      <c r="A9955" s="234"/>
      <c r="B9955" s="456"/>
      <c r="C9955" s="235"/>
      <c r="D9955" s="237"/>
      <c r="E9955" s="261"/>
      <c r="F9955" s="238" t="s">
        <v>82</v>
      </c>
      <c r="G9955" s="262">
        <f>SUM(F9950:F9954)</f>
        <v>0</v>
      </c>
      <c r="I9955" s="326"/>
    </row>
    <row r="9956" spans="1:9" ht="13.5" thickTop="1">
      <c r="A9956" s="240" t="s">
        <v>73</v>
      </c>
      <c r="B9956" s="446"/>
      <c r="C9956" s="241"/>
      <c r="D9956" s="243"/>
      <c r="E9956" s="243"/>
      <c r="F9956" s="242"/>
      <c r="G9956" s="244"/>
      <c r="I9956" s="326"/>
    </row>
    <row r="9957" spans="1:9" ht="26">
      <c r="A9957" s="245" t="s">
        <v>57</v>
      </c>
      <c r="B9957" s="454" t="s">
        <v>58</v>
      </c>
      <c r="C9957" s="247" t="s">
        <v>68</v>
      </c>
      <c r="D9957" s="316" t="s">
        <v>74</v>
      </c>
      <c r="E9957" s="248" t="s">
        <v>69</v>
      </c>
      <c r="F9957" s="249" t="s">
        <v>79</v>
      </c>
      <c r="G9957" s="250" t="s">
        <v>70</v>
      </c>
      <c r="H9957" s="220"/>
      <c r="I9957" s="325"/>
    </row>
    <row r="9958" spans="1:9">
      <c r="A9958" s="263" t="str">
        <f t="shared" ref="A9958:A9969" si="1808">IF(I9958=0,"",VLOOKUP(I9958,MANOOBRA,2,FALSE))</f>
        <v/>
      </c>
      <c r="B9958" s="444" t="str">
        <f t="shared" ref="B9958:B9969" si="1809">IF(I9958=0,"",VLOOKUP(I9958,MANOOBRA,3,FALSE))</f>
        <v/>
      </c>
      <c r="C9958" s="195"/>
      <c r="D9958" s="466"/>
      <c r="E9958" s="252">
        <f t="shared" ref="E9958:E9969" si="1810">IF(I9958=0,0,VLOOKUP(I9958,MANOOBRA,4,FALSE))</f>
        <v>0</v>
      </c>
      <c r="F9958" s="230">
        <f>IF(D9958=0,0,C9958*E9958/D9958)</f>
        <v>0</v>
      </c>
      <c r="G9958" s="231"/>
      <c r="I9958" s="283"/>
    </row>
    <row r="9959" spans="1:9">
      <c r="A9959" s="263" t="str">
        <f t="shared" si="1808"/>
        <v/>
      </c>
      <c r="B9959" s="444" t="str">
        <f t="shared" si="1809"/>
        <v/>
      </c>
      <c r="C9959" s="195"/>
      <c r="D9959" s="195"/>
      <c r="E9959" s="252">
        <f t="shared" si="1810"/>
        <v>0</v>
      </c>
      <c r="F9959" s="230">
        <f t="shared" ref="F9959:F9969" si="1811">IF(D9959=0,0,C9959*E9959/D9959)</f>
        <v>0</v>
      </c>
      <c r="G9959" s="232"/>
      <c r="I9959" s="283"/>
    </row>
    <row r="9960" spans="1:9">
      <c r="A9960" s="263" t="str">
        <f t="shared" si="1808"/>
        <v/>
      </c>
      <c r="B9960" s="444" t="str">
        <f t="shared" si="1809"/>
        <v/>
      </c>
      <c r="C9960" s="195"/>
      <c r="D9960" s="309"/>
      <c r="E9960" s="252">
        <f t="shared" si="1810"/>
        <v>0</v>
      </c>
      <c r="F9960" s="230">
        <f t="shared" si="1811"/>
        <v>0</v>
      </c>
      <c r="G9960" s="232"/>
      <c r="I9960" s="283"/>
    </row>
    <row r="9961" spans="1:9">
      <c r="A9961" s="263" t="str">
        <f t="shared" si="1808"/>
        <v/>
      </c>
      <c r="B9961" s="444" t="str">
        <f t="shared" si="1809"/>
        <v/>
      </c>
      <c r="C9961" s="195"/>
      <c r="D9961" s="195"/>
      <c r="E9961" s="252">
        <f t="shared" si="1810"/>
        <v>0</v>
      </c>
      <c r="F9961" s="230">
        <f t="shared" si="1811"/>
        <v>0</v>
      </c>
      <c r="G9961" s="232"/>
      <c r="I9961" s="283"/>
    </row>
    <row r="9962" spans="1:9">
      <c r="A9962" s="263" t="str">
        <f t="shared" si="1808"/>
        <v/>
      </c>
      <c r="B9962" s="444" t="str">
        <f t="shared" si="1809"/>
        <v/>
      </c>
      <c r="C9962" s="195"/>
      <c r="D9962" s="195"/>
      <c r="E9962" s="252">
        <f t="shared" si="1810"/>
        <v>0</v>
      </c>
      <c r="F9962" s="230">
        <f t="shared" si="1811"/>
        <v>0</v>
      </c>
      <c r="G9962" s="232"/>
      <c r="I9962" s="283"/>
    </row>
    <row r="9963" spans="1:9">
      <c r="A9963" s="263" t="str">
        <f t="shared" si="1808"/>
        <v/>
      </c>
      <c r="B9963" s="444" t="str">
        <f t="shared" si="1809"/>
        <v/>
      </c>
      <c r="C9963" s="195"/>
      <c r="D9963" s="195"/>
      <c r="E9963" s="252">
        <f t="shared" si="1810"/>
        <v>0</v>
      </c>
      <c r="F9963" s="230">
        <f t="shared" si="1811"/>
        <v>0</v>
      </c>
      <c r="G9963" s="232"/>
      <c r="I9963" s="283"/>
    </row>
    <row r="9964" spans="1:9">
      <c r="A9964" s="263" t="str">
        <f t="shared" si="1808"/>
        <v/>
      </c>
      <c r="B9964" s="444" t="str">
        <f t="shared" si="1809"/>
        <v/>
      </c>
      <c r="C9964" s="195"/>
      <c r="D9964" s="195"/>
      <c r="E9964" s="252">
        <f t="shared" si="1810"/>
        <v>0</v>
      </c>
      <c r="F9964" s="230">
        <f t="shared" si="1811"/>
        <v>0</v>
      </c>
      <c r="G9964" s="232"/>
      <c r="I9964" s="283"/>
    </row>
    <row r="9965" spans="1:9">
      <c r="A9965" s="263" t="str">
        <f t="shared" si="1808"/>
        <v/>
      </c>
      <c r="B9965" s="444" t="str">
        <f t="shared" si="1809"/>
        <v/>
      </c>
      <c r="C9965" s="195"/>
      <c r="D9965" s="195"/>
      <c r="E9965" s="252">
        <f t="shared" si="1810"/>
        <v>0</v>
      </c>
      <c r="F9965" s="230">
        <f t="shared" si="1811"/>
        <v>0</v>
      </c>
      <c r="G9965" s="232"/>
      <c r="I9965" s="283"/>
    </row>
    <row r="9966" spans="1:9">
      <c r="A9966" s="263" t="str">
        <f t="shared" si="1808"/>
        <v/>
      </c>
      <c r="B9966" s="444" t="str">
        <f t="shared" si="1809"/>
        <v/>
      </c>
      <c r="C9966" s="195"/>
      <c r="D9966" s="195"/>
      <c r="E9966" s="252">
        <f t="shared" si="1810"/>
        <v>0</v>
      </c>
      <c r="F9966" s="230">
        <f t="shared" si="1811"/>
        <v>0</v>
      </c>
      <c r="G9966" s="232"/>
      <c r="I9966" s="283"/>
    </row>
    <row r="9967" spans="1:9">
      <c r="A9967" s="263" t="str">
        <f t="shared" si="1808"/>
        <v/>
      </c>
      <c r="B9967" s="444" t="str">
        <f t="shared" si="1809"/>
        <v/>
      </c>
      <c r="C9967" s="195"/>
      <c r="D9967" s="195"/>
      <c r="E9967" s="252">
        <f t="shared" si="1810"/>
        <v>0</v>
      </c>
      <c r="F9967" s="230">
        <f t="shared" si="1811"/>
        <v>0</v>
      </c>
      <c r="G9967" s="232"/>
      <c r="I9967" s="283"/>
    </row>
    <row r="9968" spans="1:9">
      <c r="A9968" s="263" t="str">
        <f t="shared" si="1808"/>
        <v/>
      </c>
      <c r="B9968" s="444" t="str">
        <f t="shared" si="1809"/>
        <v/>
      </c>
      <c r="C9968" s="195"/>
      <c r="D9968" s="195"/>
      <c r="E9968" s="252">
        <f t="shared" si="1810"/>
        <v>0</v>
      </c>
      <c r="F9968" s="230">
        <f t="shared" si="1811"/>
        <v>0</v>
      </c>
      <c r="G9968" s="232"/>
      <c r="I9968" s="283"/>
    </row>
    <row r="9969" spans="1:16">
      <c r="A9969" s="263" t="str">
        <f t="shared" si="1808"/>
        <v/>
      </c>
      <c r="B9969" s="444" t="str">
        <f t="shared" si="1809"/>
        <v/>
      </c>
      <c r="C9969" s="195"/>
      <c r="D9969" s="195"/>
      <c r="E9969" s="252">
        <f t="shared" si="1810"/>
        <v>0</v>
      </c>
      <c r="F9969" s="230">
        <f t="shared" si="1811"/>
        <v>0</v>
      </c>
      <c r="G9969" s="233"/>
      <c r="I9969" s="283"/>
    </row>
    <row r="9970" spans="1:16" ht="31.5" customHeight="1" thickBot="1">
      <c r="A9970" s="234"/>
      <c r="B9970" s="456"/>
      <c r="C9970" s="235"/>
      <c r="D9970" s="237"/>
      <c r="E9970" s="237"/>
      <c r="F9970" s="238" t="s">
        <v>83</v>
      </c>
      <c r="G9970" s="262">
        <f>SUM(F9958:F9969)</f>
        <v>0</v>
      </c>
      <c r="I9970" s="326"/>
    </row>
    <row r="9971" spans="1:16" ht="13.5" thickTop="1">
      <c r="A9971" s="186" t="s">
        <v>76</v>
      </c>
      <c r="B9971" s="446"/>
      <c r="C9971" s="241"/>
      <c r="D9971" s="243"/>
      <c r="E9971" s="243"/>
      <c r="F9971" s="242"/>
      <c r="G9971" s="244"/>
      <c r="I9971" s="326"/>
    </row>
    <row r="9972" spans="1:16">
      <c r="A9972" s="245" t="s">
        <v>57</v>
      </c>
      <c r="B9972" s="455"/>
      <c r="C9972" s="246"/>
      <c r="D9972" s="317"/>
      <c r="E9972" s="248" t="s">
        <v>77</v>
      </c>
      <c r="F9972" s="249" t="s">
        <v>78</v>
      </c>
      <c r="G9972" s="264" t="s">
        <v>77</v>
      </c>
      <c r="H9972" s="220"/>
      <c r="I9972" s="325"/>
    </row>
    <row r="9973" spans="1:16">
      <c r="A9973" s="185" t="s">
        <v>87</v>
      </c>
      <c r="B9973" s="453"/>
      <c r="C9973" s="265"/>
      <c r="D9973" s="318"/>
      <c r="E9973" s="229">
        <f>ROUND(SUM(G9932,G9947,G9955,G9970),0)</f>
        <v>0</v>
      </c>
      <c r="F9973" s="266">
        <f>A</f>
        <v>0</v>
      </c>
      <c r="G9973" s="267">
        <f>E9973*F9973</f>
        <v>0</v>
      </c>
      <c r="I9973" s="326"/>
    </row>
    <row r="9974" spans="1:16">
      <c r="A9974" s="185" t="s">
        <v>85</v>
      </c>
      <c r="B9974" s="453"/>
      <c r="C9974" s="265"/>
      <c r="D9974" s="318"/>
      <c r="E9974" s="229">
        <f>SUM(G9932,G9947,G9955,G9970)</f>
        <v>0</v>
      </c>
      <c r="F9974" s="266">
        <f>I</f>
        <v>0</v>
      </c>
      <c r="G9974" s="267">
        <f>E9974*F9974</f>
        <v>0</v>
      </c>
      <c r="I9974" s="326"/>
    </row>
    <row r="9975" spans="1:16">
      <c r="A9975" s="185" t="s">
        <v>86</v>
      </c>
      <c r="B9975" s="453"/>
      <c r="C9975" s="265"/>
      <c r="D9975" s="318"/>
      <c r="E9975" s="229">
        <f>SUM(G9932,G9947,G9955,G9970)</f>
        <v>0</v>
      </c>
      <c r="F9975" s="266">
        <f>U</f>
        <v>0</v>
      </c>
      <c r="G9975" s="267">
        <f>E9975*F9975</f>
        <v>0</v>
      </c>
      <c r="I9975" s="326"/>
    </row>
    <row r="9976" spans="1:16" ht="33" customHeight="1" thickBot="1">
      <c r="A9976" s="234"/>
      <c r="B9976" s="456"/>
      <c r="C9976" s="235"/>
      <c r="D9976" s="237"/>
      <c r="E9976" s="237"/>
      <c r="F9976" s="268" t="s">
        <v>84</v>
      </c>
      <c r="G9976" s="262">
        <f>SUM(G9973:G9975)</f>
        <v>0</v>
      </c>
      <c r="I9976" s="326"/>
      <c r="J9976" s="295"/>
      <c r="K9976" s="296"/>
      <c r="L9976" s="296"/>
      <c r="M9976" s="296"/>
      <c r="N9976" s="296"/>
      <c r="O9976" s="296"/>
    </row>
    <row r="9977" spans="1:16" s="211" customFormat="1" ht="14" thickTop="1" thickBot="1">
      <c r="A9977" s="269"/>
      <c r="B9977" s="443"/>
      <c r="C9977" s="270"/>
      <c r="D9977" s="319"/>
      <c r="E9977" s="271" t="s">
        <v>89</v>
      </c>
      <c r="F9977" s="272"/>
      <c r="G9977" s="273">
        <f>ROUND(SUM(G9932,G9947,G9955,G9970,G9976),0)</f>
        <v>0</v>
      </c>
      <c r="I9977" s="327"/>
      <c r="J9977" s="212">
        <f>B9916</f>
        <v>26.3</v>
      </c>
      <c r="K9977" s="274">
        <f>E9973</f>
        <v>0</v>
      </c>
      <c r="L9977" s="294">
        <f>G9973</f>
        <v>0</v>
      </c>
      <c r="M9977" s="294">
        <f>G9974</f>
        <v>0</v>
      </c>
      <c r="N9977" s="294">
        <f>G9975</f>
        <v>0</v>
      </c>
      <c r="O9977" s="299">
        <f>SUM(K9977:N9977)</f>
        <v>0</v>
      </c>
      <c r="P9977" s="294"/>
    </row>
    <row r="9978" spans="1:16" ht="13.5" thickTop="1">
      <c r="A9978" s="275" t="s">
        <v>97</v>
      </c>
      <c r="B9978" s="438"/>
      <c r="C9978" s="215"/>
      <c r="D9978" s="217"/>
      <c r="E9978" s="217"/>
      <c r="F9978" s="216"/>
      <c r="G9978" s="219"/>
      <c r="I9978" s="326"/>
      <c r="P9978" s="294"/>
    </row>
    <row r="9979" spans="1:16">
      <c r="A9979" s="275"/>
      <c r="B9979" s="452"/>
      <c r="C9979" s="276"/>
      <c r="D9979" s="320"/>
      <c r="E9979" s="217"/>
      <c r="F9979" s="216"/>
      <c r="G9979" s="277">
        <f ca="1">TODAY()</f>
        <v>44839</v>
      </c>
      <c r="I9979" s="326"/>
      <c r="P9979" s="294"/>
    </row>
    <row r="9980" spans="1:16" ht="13.5" thickBot="1">
      <c r="A9980" s="234"/>
      <c r="B9980" s="456"/>
      <c r="C9980" s="235"/>
      <c r="D9980" s="237"/>
      <c r="E9980" s="237"/>
      <c r="F9980" s="236"/>
      <c r="G9980" s="278"/>
      <c r="I9980" s="326"/>
      <c r="P9980" s="294"/>
    </row>
    <row r="9981" spans="1:16" s="199" customFormat="1" ht="13.5" thickTop="1">
      <c r="A9981" s="196" t="s">
        <v>109</v>
      </c>
      <c r="B9981" s="458"/>
      <c r="C9981" s="196"/>
      <c r="D9981" s="198"/>
      <c r="E9981" s="198"/>
      <c r="F9981" s="197"/>
      <c r="G9981" s="197"/>
      <c r="I9981" s="321"/>
      <c r="J9981" s="200"/>
      <c r="O9981" s="297"/>
    </row>
    <row r="9982" spans="1:16" s="199" customFormat="1">
      <c r="A9982" s="196" t="str">
        <f>CONCATENATE('Prestaciones y AIU'!A9145," ANALISIS DE PRECIOS UNITARIOS")</f>
        <v xml:space="preserve"> ANALISIS DE PRECIOS UNITARIOS</v>
      </c>
      <c r="B9982" s="458"/>
      <c r="C9982" s="196"/>
      <c r="D9982" s="198"/>
      <c r="E9982" s="198"/>
      <c r="F9982" s="197"/>
      <c r="G9982" s="197"/>
      <c r="I9982" s="321"/>
      <c r="J9982" s="200"/>
      <c r="O9982" s="297"/>
    </row>
    <row r="9983" spans="1:16" s="199" customFormat="1">
      <c r="A9983" s="196" t="str">
        <f>Objeto_LIC</f>
        <v>OPTIMIZACION DEL SISTEMA DE ABASTECIMIENTO (ADUCCION, PRETRATAMIENTO Y CONDUCCION) DEL MUNICPIO DE TAME, DEPARTAMENTO DE ARAUCA</v>
      </c>
      <c r="B9983" s="458"/>
      <c r="C9983" s="196"/>
      <c r="D9983" s="198"/>
      <c r="E9983" s="198"/>
      <c r="F9983" s="197"/>
      <c r="G9983" s="197"/>
      <c r="I9983" s="321"/>
      <c r="J9983" s="200"/>
      <c r="O9983" s="297"/>
    </row>
    <row r="9984" spans="1:16" s="199" customFormat="1">
      <c r="A9984" s="196"/>
      <c r="B9984" s="458"/>
      <c r="C9984" s="196"/>
      <c r="D9984" s="198"/>
      <c r="E9984" s="198"/>
      <c r="F9984" s="197"/>
      <c r="G9984" s="197"/>
      <c r="I9984" s="321"/>
      <c r="J9984" s="200"/>
      <c r="O9984" s="297"/>
    </row>
    <row r="9985" spans="1:15" ht="13.5" thickBot="1">
      <c r="A9985" s="201"/>
      <c r="B9985" s="448"/>
      <c r="C9985" s="201"/>
      <c r="D9985" s="203"/>
      <c r="E9985" s="203"/>
      <c r="F9985" s="202"/>
      <c r="G9985" s="202"/>
    </row>
    <row r="9986" spans="1:15" s="211" customFormat="1" ht="13.5" thickTop="1">
      <c r="A9986" s="206"/>
      <c r="B9986" s="457"/>
      <c r="C9986" s="207"/>
      <c r="D9986" s="209"/>
      <c r="E9986" s="209"/>
      <c r="F9986" s="208"/>
      <c r="G9986" s="210" t="s">
        <v>110</v>
      </c>
      <c r="I9986" s="323"/>
      <c r="J9986" s="212"/>
      <c r="O9986" s="297"/>
    </row>
    <row r="9987" spans="1:15" ht="12.75" customHeight="1">
      <c r="A9987" s="213" t="s">
        <v>62</v>
      </c>
      <c r="B9987" s="750">
        <f>Proponente</f>
        <v>0</v>
      </c>
      <c r="C9987" s="750"/>
      <c r="D9987" s="750"/>
      <c r="E9987" s="750"/>
      <c r="F9987" s="750"/>
      <c r="G9987" s="751"/>
    </row>
    <row r="9988" spans="1:15" ht="12.75" customHeight="1">
      <c r="A9988" s="213" t="s">
        <v>63</v>
      </c>
      <c r="B9988" s="470">
        <v>27.1</v>
      </c>
      <c r="C9988" s="750" t="e">
        <f>VLOOKUP(B9988,Presupuesto!$A$4:$B$106,2,FALSE)</f>
        <v>#N/A</v>
      </c>
      <c r="D9988" s="750"/>
      <c r="E9988" s="750"/>
      <c r="F9988" s="750"/>
      <c r="G9988" s="751"/>
    </row>
    <row r="9989" spans="1:15">
      <c r="A9989" s="214"/>
      <c r="B9989" s="438"/>
      <c r="C9989" s="215"/>
      <c r="D9989" s="217"/>
      <c r="E9989" s="217"/>
      <c r="F9989" s="218" t="s">
        <v>88</v>
      </c>
      <c r="G9989" s="750" t="str">
        <f ca="1">LOOKUP('U-P1'!B9988,Presupuesto!$1:$1048576,Presupuesto!$C$1:$C$105)</f>
        <v>ML</v>
      </c>
      <c r="H9989" s="750"/>
      <c r="I9989" s="750"/>
      <c r="J9989" s="750"/>
      <c r="K9989" s="751"/>
    </row>
    <row r="9990" spans="1:15" ht="13.5" thickBot="1">
      <c r="A9990" s="213" t="s">
        <v>64</v>
      </c>
      <c r="B9990" s="438"/>
      <c r="C9990" s="215"/>
      <c r="D9990" s="217"/>
      <c r="E9990" s="217"/>
      <c r="F9990" s="216"/>
      <c r="G9990" s="219"/>
      <c r="I9990" s="324"/>
      <c r="J9990" s="295"/>
      <c r="K9990" s="296"/>
      <c r="L9990" s="296"/>
      <c r="M9990" s="296"/>
      <c r="N9990" s="296"/>
      <c r="O9990" s="296"/>
    </row>
    <row r="9991" spans="1:15" s="220" customFormat="1" ht="13.5" thickTop="1">
      <c r="A9991" s="221" t="s">
        <v>57</v>
      </c>
      <c r="B9991" s="447" t="s">
        <v>65</v>
      </c>
      <c r="C9991" s="222" t="s">
        <v>66</v>
      </c>
      <c r="D9991" s="223" t="s">
        <v>74</v>
      </c>
      <c r="E9991" s="224" t="s">
        <v>100</v>
      </c>
      <c r="F9991" s="224" t="s">
        <v>79</v>
      </c>
      <c r="G9991" s="225" t="s">
        <v>70</v>
      </c>
      <c r="I9991" s="325"/>
      <c r="J9991" s="226"/>
      <c r="O9991" s="296"/>
    </row>
    <row r="9992" spans="1:15">
      <c r="A9992" s="227" t="str">
        <f t="shared" ref="A9992:A10003" si="1812">IF(I9992=0,"-",VLOOKUP(I9992,EQUIPOS,2,FALSE))</f>
        <v>-</v>
      </c>
      <c r="B9992" s="228"/>
      <c r="C9992" s="228"/>
      <c r="D9992" s="468"/>
      <c r="E9992" s="229">
        <f t="shared" ref="E9992:E10003" si="1813">IF(I9992=0,0,VLOOKUP(I9992,EQUIPOS,4,FALSE))</f>
        <v>0</v>
      </c>
      <c r="F9992" s="230">
        <f t="shared" ref="F9992:F10003" si="1814">IF(D9992=0,0,E9992/D9992)</f>
        <v>0</v>
      </c>
      <c r="G9992" s="231"/>
      <c r="I9992" s="283"/>
    </row>
    <row r="9993" spans="1:15">
      <c r="A9993" s="227" t="str">
        <f t="shared" si="1812"/>
        <v>-</v>
      </c>
      <c r="B9993" s="228"/>
      <c r="C9993" s="228"/>
      <c r="D9993" s="468"/>
      <c r="E9993" s="229">
        <f t="shared" si="1813"/>
        <v>0</v>
      </c>
      <c r="F9993" s="230">
        <f t="shared" si="1814"/>
        <v>0</v>
      </c>
      <c r="G9993" s="232"/>
      <c r="I9993" s="283"/>
    </row>
    <row r="9994" spans="1:15">
      <c r="A9994" s="227" t="str">
        <f t="shared" si="1812"/>
        <v>-</v>
      </c>
      <c r="B9994" s="228"/>
      <c r="C9994" s="228"/>
      <c r="D9994" s="468"/>
      <c r="E9994" s="229">
        <f t="shared" si="1813"/>
        <v>0</v>
      </c>
      <c r="F9994" s="230">
        <f t="shared" si="1814"/>
        <v>0</v>
      </c>
      <c r="G9994" s="232"/>
      <c r="I9994" s="283"/>
    </row>
    <row r="9995" spans="1:15">
      <c r="A9995" s="227" t="str">
        <f t="shared" si="1812"/>
        <v>-</v>
      </c>
      <c r="B9995" s="228"/>
      <c r="C9995" s="228"/>
      <c r="D9995" s="194"/>
      <c r="E9995" s="229">
        <f t="shared" si="1813"/>
        <v>0</v>
      </c>
      <c r="F9995" s="230">
        <f t="shared" si="1814"/>
        <v>0</v>
      </c>
      <c r="G9995" s="232"/>
      <c r="I9995" s="283"/>
    </row>
    <row r="9996" spans="1:15">
      <c r="A9996" s="227" t="str">
        <f t="shared" si="1812"/>
        <v>-</v>
      </c>
      <c r="B9996" s="228"/>
      <c r="C9996" s="228"/>
      <c r="D9996" s="194"/>
      <c r="E9996" s="229">
        <f t="shared" si="1813"/>
        <v>0</v>
      </c>
      <c r="F9996" s="230">
        <f t="shared" si="1814"/>
        <v>0</v>
      </c>
      <c r="G9996" s="232"/>
      <c r="I9996" s="283"/>
    </row>
    <row r="9997" spans="1:15">
      <c r="A9997" s="227" t="str">
        <f t="shared" si="1812"/>
        <v>-</v>
      </c>
      <c r="B9997" s="228"/>
      <c r="C9997" s="228"/>
      <c r="D9997" s="194"/>
      <c r="E9997" s="229">
        <f t="shared" si="1813"/>
        <v>0</v>
      </c>
      <c r="F9997" s="230">
        <f t="shared" si="1814"/>
        <v>0</v>
      </c>
      <c r="G9997" s="232"/>
      <c r="I9997" s="283"/>
    </row>
    <row r="9998" spans="1:15">
      <c r="A9998" s="227" t="str">
        <f t="shared" si="1812"/>
        <v>-</v>
      </c>
      <c r="B9998" s="228"/>
      <c r="C9998" s="228"/>
      <c r="D9998" s="194"/>
      <c r="E9998" s="229">
        <f t="shared" si="1813"/>
        <v>0</v>
      </c>
      <c r="F9998" s="230">
        <f t="shared" si="1814"/>
        <v>0</v>
      </c>
      <c r="G9998" s="232"/>
      <c r="I9998" s="283"/>
    </row>
    <row r="9999" spans="1:15">
      <c r="A9999" s="227" t="str">
        <f t="shared" si="1812"/>
        <v>-</v>
      </c>
      <c r="B9999" s="228"/>
      <c r="C9999" s="228"/>
      <c r="D9999" s="194"/>
      <c r="E9999" s="229">
        <f t="shared" si="1813"/>
        <v>0</v>
      </c>
      <c r="F9999" s="230">
        <f t="shared" si="1814"/>
        <v>0</v>
      </c>
      <c r="G9999" s="232"/>
      <c r="I9999" s="283"/>
    </row>
    <row r="10000" spans="1:15">
      <c r="A10000" s="227" t="str">
        <f t="shared" si="1812"/>
        <v>-</v>
      </c>
      <c r="B10000" s="228"/>
      <c r="C10000" s="228"/>
      <c r="D10000" s="194"/>
      <c r="E10000" s="229">
        <f t="shared" si="1813"/>
        <v>0</v>
      </c>
      <c r="F10000" s="230">
        <f t="shared" si="1814"/>
        <v>0</v>
      </c>
      <c r="G10000" s="232"/>
      <c r="I10000" s="283"/>
    </row>
    <row r="10001" spans="1:15">
      <c r="A10001" s="227" t="str">
        <f t="shared" si="1812"/>
        <v>-</v>
      </c>
      <c r="B10001" s="228"/>
      <c r="C10001" s="228"/>
      <c r="D10001" s="194"/>
      <c r="E10001" s="229">
        <f t="shared" si="1813"/>
        <v>0</v>
      </c>
      <c r="F10001" s="230">
        <f t="shared" si="1814"/>
        <v>0</v>
      </c>
      <c r="G10001" s="232"/>
      <c r="I10001" s="283"/>
    </row>
    <row r="10002" spans="1:15">
      <c r="A10002" s="227" t="str">
        <f t="shared" si="1812"/>
        <v>-</v>
      </c>
      <c r="B10002" s="228"/>
      <c r="C10002" s="228"/>
      <c r="D10002" s="194"/>
      <c r="E10002" s="229">
        <f t="shared" si="1813"/>
        <v>0</v>
      </c>
      <c r="F10002" s="230">
        <f t="shared" si="1814"/>
        <v>0</v>
      </c>
      <c r="G10002" s="232"/>
      <c r="I10002" s="283"/>
    </row>
    <row r="10003" spans="1:15">
      <c r="A10003" s="227" t="str">
        <f t="shared" si="1812"/>
        <v>-</v>
      </c>
      <c r="B10003" s="228"/>
      <c r="C10003" s="228"/>
      <c r="D10003" s="194"/>
      <c r="E10003" s="229">
        <f t="shared" si="1813"/>
        <v>0</v>
      </c>
      <c r="F10003" s="230">
        <f t="shared" si="1814"/>
        <v>0</v>
      </c>
      <c r="G10003" s="232"/>
      <c r="I10003" s="283"/>
    </row>
    <row r="10004" spans="1:15" ht="13.5" thickBot="1">
      <c r="A10004" s="234"/>
      <c r="B10004" s="456"/>
      <c r="C10004" s="235"/>
      <c r="D10004" s="237"/>
      <c r="E10004" s="237"/>
      <c r="F10004" s="238" t="s">
        <v>80</v>
      </c>
      <c r="G10004" s="239">
        <f>SUM(F9992:F10003)</f>
        <v>0</v>
      </c>
      <c r="I10004" s="326"/>
    </row>
    <row r="10005" spans="1:15" ht="13.5" thickTop="1">
      <c r="A10005" s="240" t="s">
        <v>67</v>
      </c>
      <c r="B10005" s="446"/>
      <c r="C10005" s="241"/>
      <c r="D10005" s="243"/>
      <c r="E10005" s="243"/>
      <c r="F10005" s="242"/>
      <c r="G10005" s="244"/>
      <c r="I10005" s="326"/>
    </row>
    <row r="10006" spans="1:15" s="220" customFormat="1" ht="26">
      <c r="A10006" s="245" t="s">
        <v>57</v>
      </c>
      <c r="B10006" s="455"/>
      <c r="C10006" s="247" t="s">
        <v>58</v>
      </c>
      <c r="D10006" s="316" t="s">
        <v>68</v>
      </c>
      <c r="E10006" s="248" t="s">
        <v>69</v>
      </c>
      <c r="F10006" s="249" t="s">
        <v>79</v>
      </c>
      <c r="G10006" s="250" t="s">
        <v>70</v>
      </c>
      <c r="I10006" s="325"/>
      <c r="J10006" s="226"/>
      <c r="O10006" s="296"/>
    </row>
    <row r="10007" spans="1:15">
      <c r="A10007" s="748" t="str">
        <f t="shared" ref="A10007:A10018" si="1815">IF(I10007=0,"",VLOOKUP(I10007,MATERIALES,2,FALSE))</f>
        <v/>
      </c>
      <c r="B10007" s="749"/>
      <c r="C10007" s="251" t="str">
        <f t="shared" ref="C10007:C10015" si="1816">IF(I10007=0,"",VLOOKUP(I10007,MATERIALES,3,FALSE))</f>
        <v/>
      </c>
      <c r="D10007" s="194"/>
      <c r="E10007" s="252">
        <f t="shared" ref="E10007:E10018" si="1817">IF(I10007=0,0,VLOOKUP(I10007,MATERIALES,4,FALSE))</f>
        <v>0</v>
      </c>
      <c r="F10007" s="230">
        <f>D10007*E10007</f>
        <v>0</v>
      </c>
      <c r="G10007" s="231"/>
      <c r="I10007" s="283"/>
    </row>
    <row r="10008" spans="1:15">
      <c r="A10008" s="748" t="str">
        <f t="shared" si="1815"/>
        <v/>
      </c>
      <c r="B10008" s="749"/>
      <c r="C10008" s="251" t="str">
        <f t="shared" si="1816"/>
        <v/>
      </c>
      <c r="D10008" s="194"/>
      <c r="E10008" s="252">
        <f t="shared" si="1817"/>
        <v>0</v>
      </c>
      <c r="F10008" s="230">
        <f t="shared" ref="F10008:F10018" si="1818">D10008*E10008</f>
        <v>0</v>
      </c>
      <c r="G10008" s="232"/>
      <c r="I10008" s="283"/>
    </row>
    <row r="10009" spans="1:15">
      <c r="A10009" s="748" t="str">
        <f t="shared" si="1815"/>
        <v/>
      </c>
      <c r="B10009" s="749"/>
      <c r="C10009" s="251" t="str">
        <f t="shared" si="1816"/>
        <v/>
      </c>
      <c r="D10009" s="194"/>
      <c r="E10009" s="252">
        <f t="shared" si="1817"/>
        <v>0</v>
      </c>
      <c r="F10009" s="230">
        <f t="shared" si="1818"/>
        <v>0</v>
      </c>
      <c r="G10009" s="232"/>
      <c r="I10009" s="283"/>
    </row>
    <row r="10010" spans="1:15">
      <c r="A10010" s="748" t="str">
        <f t="shared" si="1815"/>
        <v/>
      </c>
      <c r="B10010" s="749"/>
      <c r="C10010" s="251" t="str">
        <f t="shared" si="1816"/>
        <v/>
      </c>
      <c r="D10010" s="194"/>
      <c r="E10010" s="252">
        <f t="shared" si="1817"/>
        <v>0</v>
      </c>
      <c r="F10010" s="230">
        <f t="shared" si="1818"/>
        <v>0</v>
      </c>
      <c r="G10010" s="232"/>
      <c r="I10010" s="283"/>
    </row>
    <row r="10011" spans="1:15">
      <c r="A10011" s="748" t="str">
        <f t="shared" si="1815"/>
        <v/>
      </c>
      <c r="B10011" s="749"/>
      <c r="C10011" s="251" t="str">
        <f t="shared" si="1816"/>
        <v/>
      </c>
      <c r="D10011" s="194"/>
      <c r="E10011" s="252">
        <f t="shared" si="1817"/>
        <v>0</v>
      </c>
      <c r="F10011" s="230">
        <f t="shared" si="1818"/>
        <v>0</v>
      </c>
      <c r="G10011" s="232"/>
      <c r="I10011" s="283"/>
    </row>
    <row r="10012" spans="1:15">
      <c r="A10012" s="748" t="str">
        <f t="shared" si="1815"/>
        <v/>
      </c>
      <c r="B10012" s="749"/>
      <c r="C10012" s="251" t="str">
        <f t="shared" si="1816"/>
        <v/>
      </c>
      <c r="D10012" s="194"/>
      <c r="E10012" s="252">
        <f t="shared" si="1817"/>
        <v>0</v>
      </c>
      <c r="F10012" s="230">
        <f t="shared" si="1818"/>
        <v>0</v>
      </c>
      <c r="G10012" s="232"/>
      <c r="I10012" s="283"/>
    </row>
    <row r="10013" spans="1:15">
      <c r="A10013" s="748" t="str">
        <f t="shared" si="1815"/>
        <v/>
      </c>
      <c r="B10013" s="749"/>
      <c r="C10013" s="251" t="str">
        <f t="shared" si="1816"/>
        <v/>
      </c>
      <c r="D10013" s="194"/>
      <c r="E10013" s="252">
        <f t="shared" si="1817"/>
        <v>0</v>
      </c>
      <c r="F10013" s="230">
        <f t="shared" si="1818"/>
        <v>0</v>
      </c>
      <c r="G10013" s="232"/>
      <c r="I10013" s="283"/>
    </row>
    <row r="10014" spans="1:15">
      <c r="A10014" s="748" t="str">
        <f t="shared" si="1815"/>
        <v/>
      </c>
      <c r="B10014" s="749"/>
      <c r="C10014" s="251" t="str">
        <f t="shared" si="1816"/>
        <v/>
      </c>
      <c r="D10014" s="194"/>
      <c r="E10014" s="252">
        <f t="shared" si="1817"/>
        <v>0</v>
      </c>
      <c r="F10014" s="230">
        <f t="shared" si="1818"/>
        <v>0</v>
      </c>
      <c r="G10014" s="253"/>
      <c r="I10014" s="283"/>
    </row>
    <row r="10015" spans="1:15">
      <c r="A10015" s="748" t="str">
        <f t="shared" si="1815"/>
        <v/>
      </c>
      <c r="B10015" s="749"/>
      <c r="C10015" s="251" t="str">
        <f t="shared" si="1816"/>
        <v/>
      </c>
      <c r="D10015" s="194"/>
      <c r="E10015" s="252">
        <f t="shared" si="1817"/>
        <v>0</v>
      </c>
      <c r="F10015" s="230">
        <f t="shared" si="1818"/>
        <v>0</v>
      </c>
      <c r="G10015" s="232"/>
      <c r="I10015" s="283"/>
    </row>
    <row r="10016" spans="1:15">
      <c r="A10016" s="748" t="str">
        <f t="shared" si="1815"/>
        <v/>
      </c>
      <c r="B10016" s="749"/>
      <c r="C10016" s="251"/>
      <c r="D10016" s="194"/>
      <c r="E10016" s="252">
        <f t="shared" si="1817"/>
        <v>0</v>
      </c>
      <c r="F10016" s="230">
        <f t="shared" si="1818"/>
        <v>0</v>
      </c>
      <c r="G10016" s="232"/>
      <c r="I10016" s="283"/>
    </row>
    <row r="10017" spans="1:9">
      <c r="A10017" s="748" t="str">
        <f t="shared" si="1815"/>
        <v/>
      </c>
      <c r="B10017" s="749"/>
      <c r="C10017" s="251"/>
      <c r="D10017" s="194"/>
      <c r="E10017" s="252">
        <f t="shared" si="1817"/>
        <v>0</v>
      </c>
      <c r="F10017" s="230">
        <f t="shared" si="1818"/>
        <v>0</v>
      </c>
      <c r="G10017" s="232"/>
      <c r="I10017" s="283"/>
    </row>
    <row r="10018" spans="1:9">
      <c r="A10018" s="748" t="str">
        <f t="shared" si="1815"/>
        <v/>
      </c>
      <c r="B10018" s="749"/>
      <c r="C10018" s="251" t="str">
        <f t="shared" ref="C10018" si="1819">IF(I10018=0,"",VLOOKUP(I10018,MATERIALES,3,FALSE))</f>
        <v/>
      </c>
      <c r="D10018" s="194"/>
      <c r="E10018" s="252">
        <f t="shared" si="1817"/>
        <v>0</v>
      </c>
      <c r="F10018" s="230">
        <f t="shared" si="1818"/>
        <v>0</v>
      </c>
      <c r="G10018" s="233"/>
      <c r="I10018" s="283"/>
    </row>
    <row r="10019" spans="1:9" ht="26.25" customHeight="1" thickBot="1">
      <c r="A10019" s="214"/>
      <c r="B10019" s="438"/>
      <c r="C10019" s="215"/>
      <c r="D10019" s="217"/>
      <c r="E10019" s="254"/>
      <c r="F10019" s="255" t="s">
        <v>81</v>
      </c>
      <c r="G10019" s="253">
        <f>SUM(F10007:F10018)</f>
        <v>0</v>
      </c>
      <c r="I10019" s="326"/>
    </row>
    <row r="10020" spans="1:9" ht="14" thickTop="1" thickBot="1">
      <c r="A10020" s="256" t="s">
        <v>72</v>
      </c>
      <c r="B10020" s="445"/>
      <c r="C10020" s="257"/>
      <c r="D10020" s="259"/>
      <c r="E10020" s="259"/>
      <c r="F10020" s="258"/>
      <c r="G10020" s="260"/>
      <c r="I10020" s="326"/>
    </row>
    <row r="10021" spans="1:9" ht="13.5" thickTop="1">
      <c r="A10021" s="245" t="s">
        <v>57</v>
      </c>
      <c r="B10021" s="455"/>
      <c r="C10021" s="248" t="s">
        <v>71</v>
      </c>
      <c r="D10021" s="316" t="s">
        <v>75</v>
      </c>
      <c r="E10021" s="248" t="s">
        <v>98</v>
      </c>
      <c r="F10021" s="249" t="s">
        <v>79</v>
      </c>
      <c r="G10021" s="250" t="s">
        <v>70</v>
      </c>
      <c r="I10021" s="326"/>
    </row>
    <row r="10022" spans="1:9">
      <c r="A10022" s="748" t="str">
        <f>IF(I10022=0,"",VLOOKUP(I10022,EQUIPOS,2,FALSE))</f>
        <v/>
      </c>
      <c r="B10022" s="749"/>
      <c r="C10022" s="195"/>
      <c r="D10022" s="194"/>
      <c r="E10022" s="252">
        <f>IF(I10022=0,0,VLOOKUP(I10022,EQUIPOS,4,FALSE))</f>
        <v>0</v>
      </c>
      <c r="F10022" s="230">
        <f>C10022*D10022*E10022</f>
        <v>0</v>
      </c>
      <c r="G10022" s="231"/>
      <c r="I10022" s="283"/>
    </row>
    <row r="10023" spans="1:9">
      <c r="A10023" s="748" t="str">
        <f>IF(I10023=0,"",VLOOKUP(I10023,EQUIPOS,2,FALSE))</f>
        <v/>
      </c>
      <c r="B10023" s="749"/>
      <c r="C10023" s="195"/>
      <c r="D10023" s="194"/>
      <c r="E10023" s="252">
        <f>IF(I10023=0,0,VLOOKUP(I10023,EQUIPOS,4,FALSE))</f>
        <v>0</v>
      </c>
      <c r="F10023" s="230">
        <f t="shared" ref="F10023:F10026" si="1820">C10023*D10023*E10023</f>
        <v>0</v>
      </c>
      <c r="G10023" s="232"/>
      <c r="I10023" s="283"/>
    </row>
    <row r="10024" spans="1:9">
      <c r="A10024" s="748" t="str">
        <f>IF(I10024=0,"",VLOOKUP(I10024,EQUIPOS,2,FALSE))</f>
        <v/>
      </c>
      <c r="B10024" s="749"/>
      <c r="C10024" s="195"/>
      <c r="D10024" s="194"/>
      <c r="E10024" s="252">
        <f>IF(I10024=0,0,VLOOKUP(I10024,EQUIPOS,4,FALSE))</f>
        <v>0</v>
      </c>
      <c r="F10024" s="230">
        <f t="shared" si="1820"/>
        <v>0</v>
      </c>
      <c r="G10024" s="232"/>
      <c r="I10024" s="283"/>
    </row>
    <row r="10025" spans="1:9">
      <c r="A10025" s="748" t="str">
        <f>IF(I10025=0,"",VLOOKUP(I10025,EQUIPOS,2,FALSE))</f>
        <v/>
      </c>
      <c r="B10025" s="749"/>
      <c r="C10025" s="195"/>
      <c r="D10025" s="194"/>
      <c r="E10025" s="252">
        <f>IF(I10025=0,0,VLOOKUP(I10025,EQUIPOS,4,FALSE))</f>
        <v>0</v>
      </c>
      <c r="F10025" s="230">
        <f t="shared" si="1820"/>
        <v>0</v>
      </c>
      <c r="G10025" s="232"/>
      <c r="I10025" s="283"/>
    </row>
    <row r="10026" spans="1:9">
      <c r="A10026" s="748" t="str">
        <f>IF(I10026=0,"",VLOOKUP(I10026,EQUIPOS,2,FALSE))</f>
        <v/>
      </c>
      <c r="B10026" s="749"/>
      <c r="C10026" s="195"/>
      <c r="D10026" s="194"/>
      <c r="E10026" s="252">
        <f>IF(I10026=0,0,VLOOKUP(I10026,EQUIPOS,4,FALSE))</f>
        <v>0</v>
      </c>
      <c r="F10026" s="230">
        <f t="shared" si="1820"/>
        <v>0</v>
      </c>
      <c r="G10026" s="233"/>
      <c r="I10026" s="283"/>
    </row>
    <row r="10027" spans="1:9" ht="30.75" customHeight="1" thickBot="1">
      <c r="A10027" s="234"/>
      <c r="B10027" s="456"/>
      <c r="C10027" s="235"/>
      <c r="D10027" s="237"/>
      <c r="E10027" s="261"/>
      <c r="F10027" s="238" t="s">
        <v>82</v>
      </c>
      <c r="G10027" s="262">
        <f>SUM(F10022:F10026)</f>
        <v>0</v>
      </c>
      <c r="I10027" s="326"/>
    </row>
    <row r="10028" spans="1:9" ht="13.5" thickTop="1">
      <c r="A10028" s="240" t="s">
        <v>73</v>
      </c>
      <c r="B10028" s="446"/>
      <c r="C10028" s="241"/>
      <c r="D10028" s="243"/>
      <c r="E10028" s="243"/>
      <c r="F10028" s="242"/>
      <c r="G10028" s="244"/>
      <c r="I10028" s="326"/>
    </row>
    <row r="10029" spans="1:9" ht="26">
      <c r="A10029" s="245" t="s">
        <v>57</v>
      </c>
      <c r="B10029" s="454" t="s">
        <v>58</v>
      </c>
      <c r="C10029" s="247" t="s">
        <v>68</v>
      </c>
      <c r="D10029" s="316" t="s">
        <v>74</v>
      </c>
      <c r="E10029" s="248" t="s">
        <v>69</v>
      </c>
      <c r="F10029" s="249" t="s">
        <v>79</v>
      </c>
      <c r="G10029" s="250" t="s">
        <v>70</v>
      </c>
      <c r="H10029" s="220"/>
      <c r="I10029" s="325"/>
    </row>
    <row r="10030" spans="1:9">
      <c r="A10030" s="263" t="str">
        <f t="shared" ref="A10030:A10041" si="1821">IF(I10030=0,"",VLOOKUP(I10030,MANOOBRA,2,FALSE))</f>
        <v/>
      </c>
      <c r="B10030" s="444" t="str">
        <f t="shared" ref="B10030:B10041" si="1822">IF(I10030=0,"",VLOOKUP(I10030,MANOOBRA,3,FALSE))</f>
        <v/>
      </c>
      <c r="C10030" s="195"/>
      <c r="D10030" s="466"/>
      <c r="E10030" s="252">
        <f t="shared" ref="E10030:E10041" si="1823">IF(I10030=0,0,VLOOKUP(I10030,MANOOBRA,4,FALSE))</f>
        <v>0</v>
      </c>
      <c r="F10030" s="230">
        <f>IF(D10030=0,0,C10030*E10030/D10030)</f>
        <v>0</v>
      </c>
      <c r="G10030" s="231"/>
      <c r="I10030" s="283"/>
    </row>
    <row r="10031" spans="1:9">
      <c r="A10031" s="263" t="str">
        <f t="shared" si="1821"/>
        <v/>
      </c>
      <c r="B10031" s="444" t="str">
        <f t="shared" si="1822"/>
        <v/>
      </c>
      <c r="C10031" s="195"/>
      <c r="D10031" s="466"/>
      <c r="E10031" s="252">
        <f t="shared" si="1823"/>
        <v>0</v>
      </c>
      <c r="F10031" s="230">
        <f t="shared" ref="F10031:F10041" si="1824">IF(D10031=0,0,C10031*E10031/D10031)</f>
        <v>0</v>
      </c>
      <c r="G10031" s="232"/>
      <c r="I10031" s="283"/>
    </row>
    <row r="10032" spans="1:9">
      <c r="A10032" s="263" t="str">
        <f t="shared" si="1821"/>
        <v/>
      </c>
      <c r="B10032" s="444" t="str">
        <f t="shared" si="1822"/>
        <v/>
      </c>
      <c r="C10032" s="195"/>
      <c r="D10032" s="309"/>
      <c r="E10032" s="252">
        <f t="shared" si="1823"/>
        <v>0</v>
      </c>
      <c r="F10032" s="230">
        <f t="shared" si="1824"/>
        <v>0</v>
      </c>
      <c r="G10032" s="232"/>
      <c r="I10032" s="283"/>
    </row>
    <row r="10033" spans="1:15">
      <c r="A10033" s="263" t="str">
        <f t="shared" si="1821"/>
        <v/>
      </c>
      <c r="B10033" s="444" t="str">
        <f t="shared" si="1822"/>
        <v/>
      </c>
      <c r="C10033" s="195"/>
      <c r="D10033" s="195"/>
      <c r="E10033" s="252">
        <f t="shared" si="1823"/>
        <v>0</v>
      </c>
      <c r="F10033" s="230">
        <f t="shared" si="1824"/>
        <v>0</v>
      </c>
      <c r="G10033" s="232"/>
      <c r="I10033" s="283"/>
    </row>
    <row r="10034" spans="1:15">
      <c r="A10034" s="263" t="str">
        <f t="shared" si="1821"/>
        <v/>
      </c>
      <c r="B10034" s="444" t="str">
        <f t="shared" si="1822"/>
        <v/>
      </c>
      <c r="C10034" s="195"/>
      <c r="D10034" s="195"/>
      <c r="E10034" s="252">
        <f t="shared" si="1823"/>
        <v>0</v>
      </c>
      <c r="F10034" s="230">
        <f t="shared" si="1824"/>
        <v>0</v>
      </c>
      <c r="G10034" s="232"/>
      <c r="I10034" s="283"/>
    </row>
    <row r="10035" spans="1:15">
      <c r="A10035" s="263" t="str">
        <f t="shared" si="1821"/>
        <v/>
      </c>
      <c r="B10035" s="444" t="str">
        <f t="shared" si="1822"/>
        <v/>
      </c>
      <c r="C10035" s="195"/>
      <c r="D10035" s="195"/>
      <c r="E10035" s="252">
        <f t="shared" si="1823"/>
        <v>0</v>
      </c>
      <c r="F10035" s="230">
        <f t="shared" si="1824"/>
        <v>0</v>
      </c>
      <c r="G10035" s="232"/>
      <c r="I10035" s="283"/>
    </row>
    <row r="10036" spans="1:15">
      <c r="A10036" s="263" t="str">
        <f t="shared" si="1821"/>
        <v/>
      </c>
      <c r="B10036" s="444" t="str">
        <f t="shared" si="1822"/>
        <v/>
      </c>
      <c r="C10036" s="195"/>
      <c r="D10036" s="195"/>
      <c r="E10036" s="252">
        <f t="shared" si="1823"/>
        <v>0</v>
      </c>
      <c r="F10036" s="230">
        <f t="shared" si="1824"/>
        <v>0</v>
      </c>
      <c r="G10036" s="232"/>
      <c r="I10036" s="283"/>
    </row>
    <row r="10037" spans="1:15">
      <c r="A10037" s="263" t="str">
        <f t="shared" si="1821"/>
        <v/>
      </c>
      <c r="B10037" s="444" t="str">
        <f t="shared" si="1822"/>
        <v/>
      </c>
      <c r="C10037" s="195"/>
      <c r="D10037" s="195"/>
      <c r="E10037" s="252">
        <f t="shared" si="1823"/>
        <v>0</v>
      </c>
      <c r="F10037" s="230">
        <f t="shared" si="1824"/>
        <v>0</v>
      </c>
      <c r="G10037" s="232"/>
      <c r="I10037" s="283"/>
    </row>
    <row r="10038" spans="1:15">
      <c r="A10038" s="263" t="str">
        <f t="shared" si="1821"/>
        <v/>
      </c>
      <c r="B10038" s="444" t="str">
        <f t="shared" si="1822"/>
        <v/>
      </c>
      <c r="C10038" s="195"/>
      <c r="D10038" s="195"/>
      <c r="E10038" s="252">
        <f t="shared" si="1823"/>
        <v>0</v>
      </c>
      <c r="F10038" s="230">
        <f t="shared" si="1824"/>
        <v>0</v>
      </c>
      <c r="G10038" s="232"/>
      <c r="I10038" s="283"/>
    </row>
    <row r="10039" spans="1:15">
      <c r="A10039" s="263" t="str">
        <f t="shared" si="1821"/>
        <v/>
      </c>
      <c r="B10039" s="444" t="str">
        <f t="shared" si="1822"/>
        <v/>
      </c>
      <c r="C10039" s="195"/>
      <c r="D10039" s="195"/>
      <c r="E10039" s="252">
        <f t="shared" si="1823"/>
        <v>0</v>
      </c>
      <c r="F10039" s="230">
        <f t="shared" si="1824"/>
        <v>0</v>
      </c>
      <c r="G10039" s="232"/>
      <c r="I10039" s="283"/>
    </row>
    <row r="10040" spans="1:15">
      <c r="A10040" s="263" t="str">
        <f t="shared" si="1821"/>
        <v/>
      </c>
      <c r="B10040" s="444" t="str">
        <f t="shared" si="1822"/>
        <v/>
      </c>
      <c r="C10040" s="195"/>
      <c r="D10040" s="195"/>
      <c r="E10040" s="252">
        <f t="shared" si="1823"/>
        <v>0</v>
      </c>
      <c r="F10040" s="230">
        <f t="shared" si="1824"/>
        <v>0</v>
      </c>
      <c r="G10040" s="232"/>
      <c r="I10040" s="283"/>
    </row>
    <row r="10041" spans="1:15">
      <c r="A10041" s="263" t="str">
        <f t="shared" si="1821"/>
        <v/>
      </c>
      <c r="B10041" s="444" t="str">
        <f t="shared" si="1822"/>
        <v/>
      </c>
      <c r="C10041" s="195"/>
      <c r="D10041" s="195"/>
      <c r="E10041" s="252">
        <f t="shared" si="1823"/>
        <v>0</v>
      </c>
      <c r="F10041" s="230">
        <f t="shared" si="1824"/>
        <v>0</v>
      </c>
      <c r="G10041" s="233"/>
      <c r="I10041" s="283"/>
    </row>
    <row r="10042" spans="1:15" ht="31.5" customHeight="1" thickBot="1">
      <c r="A10042" s="234"/>
      <c r="B10042" s="456"/>
      <c r="C10042" s="235"/>
      <c r="D10042" s="237"/>
      <c r="E10042" s="237"/>
      <c r="F10042" s="238" t="s">
        <v>83</v>
      </c>
      <c r="G10042" s="262">
        <f>SUM(F10030:F10041)</f>
        <v>0</v>
      </c>
      <c r="I10042" s="326"/>
    </row>
    <row r="10043" spans="1:15" ht="13.5" thickTop="1">
      <c r="A10043" s="186" t="s">
        <v>76</v>
      </c>
      <c r="B10043" s="446"/>
      <c r="C10043" s="241"/>
      <c r="D10043" s="243"/>
      <c r="E10043" s="243"/>
      <c r="F10043" s="242"/>
      <c r="G10043" s="244"/>
      <c r="I10043" s="326"/>
    </row>
    <row r="10044" spans="1:15">
      <c r="A10044" s="245" t="s">
        <v>57</v>
      </c>
      <c r="B10044" s="455"/>
      <c r="C10044" s="246"/>
      <c r="D10044" s="317"/>
      <c r="E10044" s="248" t="s">
        <v>77</v>
      </c>
      <c r="F10044" s="249" t="s">
        <v>78</v>
      </c>
      <c r="G10044" s="264" t="s">
        <v>77</v>
      </c>
      <c r="H10044" s="220"/>
      <c r="I10044" s="325"/>
    </row>
    <row r="10045" spans="1:15">
      <c r="A10045" s="185" t="s">
        <v>87</v>
      </c>
      <c r="B10045" s="453"/>
      <c r="C10045" s="265"/>
      <c r="D10045" s="318"/>
      <c r="E10045" s="229">
        <f>ROUND(SUM(G10004,G10019,G10027,G10042),0)</f>
        <v>0</v>
      </c>
      <c r="F10045" s="266">
        <f>A</f>
        <v>0</v>
      </c>
      <c r="G10045" s="267">
        <f>E10045*F10045</f>
        <v>0</v>
      </c>
      <c r="I10045" s="326"/>
    </row>
    <row r="10046" spans="1:15">
      <c r="A10046" s="185" t="s">
        <v>85</v>
      </c>
      <c r="B10046" s="453"/>
      <c r="C10046" s="265"/>
      <c r="D10046" s="318"/>
      <c r="E10046" s="229">
        <f>SUM(G10004,G10019,G10027,G10042)</f>
        <v>0</v>
      </c>
      <c r="F10046" s="266">
        <f>I</f>
        <v>0</v>
      </c>
      <c r="G10046" s="267">
        <f>E10046*F10046</f>
        <v>0</v>
      </c>
      <c r="I10046" s="326"/>
    </row>
    <row r="10047" spans="1:15">
      <c r="A10047" s="185" t="s">
        <v>86</v>
      </c>
      <c r="B10047" s="453"/>
      <c r="C10047" s="265"/>
      <c r="D10047" s="318"/>
      <c r="E10047" s="229">
        <f>SUM(G10004,G10019,G10027,G10042)</f>
        <v>0</v>
      </c>
      <c r="F10047" s="266">
        <f>U</f>
        <v>0</v>
      </c>
      <c r="G10047" s="267">
        <f>E10047*F10047</f>
        <v>0</v>
      </c>
      <c r="I10047" s="326"/>
    </row>
    <row r="10048" spans="1:15" ht="33" customHeight="1" thickBot="1">
      <c r="A10048" s="234"/>
      <c r="B10048" s="456"/>
      <c r="C10048" s="235"/>
      <c r="D10048" s="237"/>
      <c r="E10048" s="237"/>
      <c r="F10048" s="268" t="s">
        <v>84</v>
      </c>
      <c r="G10048" s="262">
        <f>SUM(G10045:G10047)</f>
        <v>0</v>
      </c>
      <c r="I10048" s="326"/>
      <c r="J10048" s="295"/>
      <c r="K10048" s="296"/>
      <c r="L10048" s="296"/>
      <c r="M10048" s="296"/>
      <c r="N10048" s="296"/>
      <c r="O10048" s="296"/>
    </row>
    <row r="10049" spans="1:16" s="211" customFormat="1" ht="14" thickTop="1" thickBot="1">
      <c r="A10049" s="269"/>
      <c r="B10049" s="443"/>
      <c r="C10049" s="270"/>
      <c r="D10049" s="319"/>
      <c r="E10049" s="271" t="s">
        <v>89</v>
      </c>
      <c r="F10049" s="272"/>
      <c r="G10049" s="273">
        <f>ROUND(SUM(G10004,G10019,G10027,G10042,G10048),0)</f>
        <v>0</v>
      </c>
      <c r="I10049" s="327"/>
      <c r="J10049" s="212">
        <f>B9988</f>
        <v>27.1</v>
      </c>
      <c r="K10049" s="274">
        <f>E10045</f>
        <v>0</v>
      </c>
      <c r="L10049" s="294">
        <f>G10045</f>
        <v>0</v>
      </c>
      <c r="M10049" s="294">
        <f>G10046</f>
        <v>0</v>
      </c>
      <c r="N10049" s="294">
        <f>G10047</f>
        <v>0</v>
      </c>
      <c r="O10049" s="299">
        <f>SUM(K10049:N10049)</f>
        <v>0</v>
      </c>
      <c r="P10049" s="294"/>
    </row>
    <row r="10050" spans="1:16" ht="13.5" thickTop="1">
      <c r="A10050" s="275" t="s">
        <v>97</v>
      </c>
      <c r="B10050" s="438"/>
      <c r="C10050" s="215"/>
      <c r="D10050" s="217"/>
      <c r="E10050" s="217"/>
      <c r="F10050" s="216"/>
      <c r="G10050" s="219"/>
      <c r="I10050" s="326"/>
      <c r="P10050" s="294"/>
    </row>
    <row r="10051" spans="1:16">
      <c r="A10051" s="275"/>
      <c r="B10051" s="452"/>
      <c r="C10051" s="276"/>
      <c r="D10051" s="320"/>
      <c r="E10051" s="217"/>
      <c r="F10051" s="216"/>
      <c r="G10051" s="277">
        <f ca="1">TODAY()</f>
        <v>44839</v>
      </c>
      <c r="I10051" s="326"/>
      <c r="P10051" s="294"/>
    </row>
    <row r="10052" spans="1:16" ht="13.5" thickBot="1">
      <c r="A10052" s="234"/>
      <c r="B10052" s="456"/>
      <c r="C10052" s="235"/>
      <c r="D10052" s="237"/>
      <c r="E10052" s="237"/>
      <c r="F10052" s="236"/>
      <c r="G10052" s="278"/>
      <c r="I10052" s="326"/>
      <c r="P10052" s="294"/>
    </row>
    <row r="10053" spans="1:16" s="199" customFormat="1" ht="13.5" thickTop="1">
      <c r="A10053" s="196" t="s">
        <v>109</v>
      </c>
      <c r="B10053" s="458"/>
      <c r="C10053" s="196"/>
      <c r="D10053" s="198"/>
      <c r="E10053" s="198"/>
      <c r="F10053" s="197"/>
      <c r="G10053" s="197"/>
      <c r="I10053" s="321"/>
      <c r="J10053" s="200"/>
      <c r="O10053" s="297"/>
    </row>
    <row r="10054" spans="1:16" s="199" customFormat="1">
      <c r="A10054" s="196" t="str">
        <f>CONCATENATE('Prestaciones y AIU'!A9217," ANALISIS DE PRECIOS UNITARIOS")</f>
        <v xml:space="preserve"> ANALISIS DE PRECIOS UNITARIOS</v>
      </c>
      <c r="B10054" s="458"/>
      <c r="C10054" s="196"/>
      <c r="D10054" s="198"/>
      <c r="E10054" s="198"/>
      <c r="F10054" s="197"/>
      <c r="G10054" s="197"/>
      <c r="I10054" s="321"/>
      <c r="J10054" s="200"/>
      <c r="O10054" s="297"/>
    </row>
    <row r="10055" spans="1:16" s="199" customFormat="1">
      <c r="A10055" s="196" t="str">
        <f>Objeto_LIC</f>
        <v>OPTIMIZACION DEL SISTEMA DE ABASTECIMIENTO (ADUCCION, PRETRATAMIENTO Y CONDUCCION) DEL MUNICPIO DE TAME, DEPARTAMENTO DE ARAUCA</v>
      </c>
      <c r="B10055" s="458"/>
      <c r="C10055" s="196"/>
      <c r="D10055" s="198"/>
      <c r="E10055" s="198"/>
      <c r="F10055" s="197"/>
      <c r="G10055" s="197"/>
      <c r="I10055" s="321"/>
      <c r="J10055" s="200"/>
      <c r="O10055" s="297"/>
    </row>
    <row r="10056" spans="1:16" s="199" customFormat="1">
      <c r="A10056" s="196"/>
      <c r="B10056" s="458"/>
      <c r="C10056" s="196"/>
      <c r="D10056" s="198"/>
      <c r="E10056" s="198"/>
      <c r="F10056" s="197"/>
      <c r="G10056" s="197"/>
      <c r="I10056" s="321"/>
      <c r="J10056" s="200"/>
      <c r="O10056" s="297"/>
    </row>
    <row r="10057" spans="1:16" ht="13.5" thickBot="1">
      <c r="A10057" s="201"/>
      <c r="B10057" s="448"/>
      <c r="C10057" s="201"/>
      <c r="D10057" s="203"/>
      <c r="E10057" s="203"/>
      <c r="F10057" s="202"/>
      <c r="G10057" s="202"/>
    </row>
    <row r="10058" spans="1:16" s="211" customFormat="1" ht="13.5" thickTop="1">
      <c r="A10058" s="206"/>
      <c r="B10058" s="457"/>
      <c r="C10058" s="207"/>
      <c r="D10058" s="209"/>
      <c r="E10058" s="209"/>
      <c r="F10058" s="208"/>
      <c r="G10058" s="210" t="s">
        <v>110</v>
      </c>
      <c r="I10058" s="323"/>
      <c r="J10058" s="212"/>
      <c r="O10058" s="297"/>
    </row>
    <row r="10059" spans="1:16" ht="12.75" customHeight="1">
      <c r="A10059" s="213" t="s">
        <v>62</v>
      </c>
      <c r="B10059" s="750">
        <f>Proponente</f>
        <v>0</v>
      </c>
      <c r="C10059" s="750"/>
      <c r="D10059" s="750"/>
      <c r="E10059" s="750"/>
      <c r="F10059" s="750"/>
      <c r="G10059" s="751"/>
    </row>
    <row r="10060" spans="1:16" ht="12.75" customHeight="1">
      <c r="A10060" s="213" t="s">
        <v>63</v>
      </c>
      <c r="B10060" s="470">
        <v>27.2</v>
      </c>
      <c r="C10060" s="750" t="e">
        <f>VLOOKUP(B10060,Presupuesto!$A$4:$B$106,2,FALSE)</f>
        <v>#N/A</v>
      </c>
      <c r="D10060" s="750"/>
      <c r="E10060" s="750"/>
      <c r="F10060" s="750"/>
      <c r="G10060" s="751"/>
    </row>
    <row r="10061" spans="1:16">
      <c r="A10061" s="214"/>
      <c r="B10061" s="438"/>
      <c r="C10061" s="215"/>
      <c r="D10061" s="217"/>
      <c r="E10061" s="217"/>
      <c r="F10061" s="218" t="s">
        <v>88</v>
      </c>
      <c r="G10061" s="750" t="str">
        <f ca="1">LOOKUP('U-P1'!B10060,Presupuesto!$1:$1048576,Presupuesto!$C$1:$C$105)</f>
        <v>ML</v>
      </c>
      <c r="H10061" s="750"/>
      <c r="I10061" s="750"/>
      <c r="J10061" s="750"/>
      <c r="K10061" s="751"/>
    </row>
    <row r="10062" spans="1:16" ht="13.5" thickBot="1">
      <c r="A10062" s="213" t="s">
        <v>64</v>
      </c>
      <c r="B10062" s="438"/>
      <c r="C10062" s="215"/>
      <c r="D10062" s="217"/>
      <c r="E10062" s="217"/>
      <c r="F10062" s="216"/>
      <c r="G10062" s="219"/>
      <c r="I10062" s="324"/>
      <c r="J10062" s="295"/>
      <c r="K10062" s="296"/>
      <c r="L10062" s="296"/>
      <c r="M10062" s="296"/>
      <c r="N10062" s="296"/>
      <c r="O10062" s="296"/>
    </row>
    <row r="10063" spans="1:16" s="220" customFormat="1" ht="13.5" thickTop="1">
      <c r="A10063" s="221" t="s">
        <v>57</v>
      </c>
      <c r="B10063" s="447" t="s">
        <v>65</v>
      </c>
      <c r="C10063" s="222" t="s">
        <v>66</v>
      </c>
      <c r="D10063" s="223" t="s">
        <v>74</v>
      </c>
      <c r="E10063" s="224" t="s">
        <v>100</v>
      </c>
      <c r="F10063" s="224" t="s">
        <v>79</v>
      </c>
      <c r="G10063" s="225" t="s">
        <v>70</v>
      </c>
      <c r="I10063" s="325"/>
      <c r="J10063" s="226"/>
      <c r="O10063" s="296"/>
    </row>
    <row r="10064" spans="1:16">
      <c r="A10064" s="227" t="str">
        <f t="shared" ref="A10064:A10075" si="1825">IF(I10064=0,"-",VLOOKUP(I10064,EQUIPOS,2,FALSE))</f>
        <v>-</v>
      </c>
      <c r="B10064" s="228"/>
      <c r="C10064" s="228"/>
      <c r="D10064" s="468"/>
      <c r="E10064" s="229">
        <f t="shared" ref="E10064:E10075" si="1826">IF(I10064=0,0,VLOOKUP(I10064,EQUIPOS,4,FALSE))</f>
        <v>0</v>
      </c>
      <c r="F10064" s="230">
        <f t="shared" ref="F10064:F10075" si="1827">IF(D10064=0,0,E10064/D10064)</f>
        <v>0</v>
      </c>
      <c r="G10064" s="231"/>
      <c r="I10064" s="283"/>
    </row>
    <row r="10065" spans="1:15">
      <c r="A10065" s="227" t="str">
        <f t="shared" si="1825"/>
        <v>-</v>
      </c>
      <c r="B10065" s="228"/>
      <c r="C10065" s="228"/>
      <c r="D10065" s="468"/>
      <c r="E10065" s="229">
        <f t="shared" si="1826"/>
        <v>0</v>
      </c>
      <c r="F10065" s="230">
        <f t="shared" si="1827"/>
        <v>0</v>
      </c>
      <c r="G10065" s="232"/>
      <c r="I10065" s="283"/>
    </row>
    <row r="10066" spans="1:15">
      <c r="A10066" s="227" t="str">
        <f t="shared" si="1825"/>
        <v>-</v>
      </c>
      <c r="B10066" s="228"/>
      <c r="C10066" s="228"/>
      <c r="D10066" s="194"/>
      <c r="E10066" s="229">
        <f t="shared" si="1826"/>
        <v>0</v>
      </c>
      <c r="F10066" s="230">
        <f t="shared" si="1827"/>
        <v>0</v>
      </c>
      <c r="G10066" s="232"/>
      <c r="I10066" s="283"/>
    </row>
    <row r="10067" spans="1:15">
      <c r="A10067" s="227" t="str">
        <f t="shared" si="1825"/>
        <v>-</v>
      </c>
      <c r="B10067" s="228"/>
      <c r="C10067" s="228"/>
      <c r="D10067" s="194"/>
      <c r="E10067" s="229">
        <f t="shared" si="1826"/>
        <v>0</v>
      </c>
      <c r="F10067" s="230">
        <f t="shared" si="1827"/>
        <v>0</v>
      </c>
      <c r="G10067" s="232"/>
      <c r="I10067" s="283"/>
    </row>
    <row r="10068" spans="1:15">
      <c r="A10068" s="227" t="str">
        <f t="shared" si="1825"/>
        <v>-</v>
      </c>
      <c r="B10068" s="228"/>
      <c r="C10068" s="228"/>
      <c r="D10068" s="194"/>
      <c r="E10068" s="229">
        <f t="shared" si="1826"/>
        <v>0</v>
      </c>
      <c r="F10068" s="230">
        <f t="shared" si="1827"/>
        <v>0</v>
      </c>
      <c r="G10068" s="232"/>
      <c r="I10068" s="283"/>
    </row>
    <row r="10069" spans="1:15">
      <c r="A10069" s="227" t="str">
        <f t="shared" si="1825"/>
        <v>-</v>
      </c>
      <c r="B10069" s="228"/>
      <c r="C10069" s="228"/>
      <c r="D10069" s="194"/>
      <c r="E10069" s="229">
        <f t="shared" si="1826"/>
        <v>0</v>
      </c>
      <c r="F10069" s="230">
        <f t="shared" si="1827"/>
        <v>0</v>
      </c>
      <c r="G10069" s="232"/>
      <c r="I10069" s="283"/>
    </row>
    <row r="10070" spans="1:15">
      <c r="A10070" s="227" t="str">
        <f t="shared" si="1825"/>
        <v>-</v>
      </c>
      <c r="B10070" s="228"/>
      <c r="C10070" s="228"/>
      <c r="D10070" s="194"/>
      <c r="E10070" s="229">
        <f t="shared" si="1826"/>
        <v>0</v>
      </c>
      <c r="F10070" s="230">
        <f t="shared" si="1827"/>
        <v>0</v>
      </c>
      <c r="G10070" s="232"/>
      <c r="I10070" s="283"/>
    </row>
    <row r="10071" spans="1:15">
      <c r="A10071" s="227" t="str">
        <f t="shared" si="1825"/>
        <v>-</v>
      </c>
      <c r="B10071" s="228"/>
      <c r="C10071" s="228"/>
      <c r="D10071" s="194"/>
      <c r="E10071" s="229">
        <f t="shared" si="1826"/>
        <v>0</v>
      </c>
      <c r="F10071" s="230">
        <f t="shared" si="1827"/>
        <v>0</v>
      </c>
      <c r="G10071" s="232"/>
      <c r="I10071" s="283"/>
    </row>
    <row r="10072" spans="1:15">
      <c r="A10072" s="227" t="str">
        <f t="shared" si="1825"/>
        <v>-</v>
      </c>
      <c r="B10072" s="228"/>
      <c r="C10072" s="228"/>
      <c r="D10072" s="194"/>
      <c r="E10072" s="229">
        <f t="shared" si="1826"/>
        <v>0</v>
      </c>
      <c r="F10072" s="230">
        <f t="shared" si="1827"/>
        <v>0</v>
      </c>
      <c r="G10072" s="232"/>
      <c r="I10072" s="283"/>
    </row>
    <row r="10073" spans="1:15">
      <c r="A10073" s="227" t="str">
        <f t="shared" si="1825"/>
        <v>-</v>
      </c>
      <c r="B10073" s="228"/>
      <c r="C10073" s="228"/>
      <c r="D10073" s="194"/>
      <c r="E10073" s="229">
        <f t="shared" si="1826"/>
        <v>0</v>
      </c>
      <c r="F10073" s="230">
        <f t="shared" si="1827"/>
        <v>0</v>
      </c>
      <c r="G10073" s="232"/>
      <c r="I10073" s="283"/>
    </row>
    <row r="10074" spans="1:15">
      <c r="A10074" s="227" t="str">
        <f t="shared" si="1825"/>
        <v>-</v>
      </c>
      <c r="B10074" s="228"/>
      <c r="C10074" s="228"/>
      <c r="D10074" s="194"/>
      <c r="E10074" s="229">
        <f t="shared" si="1826"/>
        <v>0</v>
      </c>
      <c r="F10074" s="230">
        <f t="shared" si="1827"/>
        <v>0</v>
      </c>
      <c r="G10074" s="232"/>
      <c r="I10074" s="283"/>
    </row>
    <row r="10075" spans="1:15">
      <c r="A10075" s="227" t="str">
        <f t="shared" si="1825"/>
        <v>-</v>
      </c>
      <c r="B10075" s="228"/>
      <c r="C10075" s="228"/>
      <c r="D10075" s="194"/>
      <c r="E10075" s="229">
        <f t="shared" si="1826"/>
        <v>0</v>
      </c>
      <c r="F10075" s="230">
        <f t="shared" si="1827"/>
        <v>0</v>
      </c>
      <c r="G10075" s="232"/>
      <c r="I10075" s="283"/>
    </row>
    <row r="10076" spans="1:15" ht="13.5" thickBot="1">
      <c r="A10076" s="234"/>
      <c r="B10076" s="456"/>
      <c r="C10076" s="235"/>
      <c r="D10076" s="237"/>
      <c r="E10076" s="237"/>
      <c r="F10076" s="238" t="s">
        <v>80</v>
      </c>
      <c r="G10076" s="239">
        <f>SUM(F10064:F10075)</f>
        <v>0</v>
      </c>
      <c r="I10076" s="326"/>
    </row>
    <row r="10077" spans="1:15" ht="13.5" thickTop="1">
      <c r="A10077" s="240" t="s">
        <v>67</v>
      </c>
      <c r="B10077" s="446"/>
      <c r="C10077" s="241"/>
      <c r="D10077" s="243"/>
      <c r="E10077" s="243"/>
      <c r="F10077" s="242"/>
      <c r="G10077" s="244"/>
      <c r="I10077" s="326"/>
    </row>
    <row r="10078" spans="1:15" s="220" customFormat="1" ht="26">
      <c r="A10078" s="245" t="s">
        <v>57</v>
      </c>
      <c r="B10078" s="455"/>
      <c r="C10078" s="247" t="s">
        <v>58</v>
      </c>
      <c r="D10078" s="316" t="s">
        <v>68</v>
      </c>
      <c r="E10078" s="248" t="s">
        <v>69</v>
      </c>
      <c r="F10078" s="249" t="s">
        <v>79</v>
      </c>
      <c r="G10078" s="250" t="s">
        <v>70</v>
      </c>
      <c r="I10078" s="325"/>
      <c r="J10078" s="226"/>
      <c r="O10078" s="296"/>
    </row>
    <row r="10079" spans="1:15">
      <c r="A10079" s="748" t="str">
        <f t="shared" ref="A10079:A10090" si="1828">IF(I10079=0,"",VLOOKUP(I10079,MATERIALES,2,FALSE))</f>
        <v/>
      </c>
      <c r="B10079" s="749"/>
      <c r="C10079" s="251" t="str">
        <f t="shared" ref="C10079:C10087" si="1829">IF(I10079=0,"",VLOOKUP(I10079,MATERIALES,3,FALSE))</f>
        <v/>
      </c>
      <c r="D10079" s="194"/>
      <c r="E10079" s="252">
        <f t="shared" ref="E10079:E10090" si="1830">IF(I10079=0,0,VLOOKUP(I10079,MATERIALES,4,FALSE))</f>
        <v>0</v>
      </c>
      <c r="F10079" s="230">
        <f>D10079*E10079</f>
        <v>0</v>
      </c>
      <c r="G10079" s="231"/>
      <c r="I10079" s="283"/>
    </row>
    <row r="10080" spans="1:15">
      <c r="A10080" s="748" t="str">
        <f t="shared" si="1828"/>
        <v/>
      </c>
      <c r="B10080" s="749"/>
      <c r="C10080" s="251" t="str">
        <f t="shared" si="1829"/>
        <v/>
      </c>
      <c r="D10080" s="194"/>
      <c r="E10080" s="252">
        <f t="shared" si="1830"/>
        <v>0</v>
      </c>
      <c r="F10080" s="230">
        <f t="shared" ref="F10080:F10090" si="1831">D10080*E10080</f>
        <v>0</v>
      </c>
      <c r="G10080" s="232"/>
      <c r="I10080" s="283"/>
    </row>
    <row r="10081" spans="1:9">
      <c r="A10081" s="748" t="str">
        <f t="shared" si="1828"/>
        <v/>
      </c>
      <c r="B10081" s="749"/>
      <c r="C10081" s="251" t="str">
        <f t="shared" si="1829"/>
        <v/>
      </c>
      <c r="D10081" s="194"/>
      <c r="E10081" s="252">
        <f t="shared" si="1830"/>
        <v>0</v>
      </c>
      <c r="F10081" s="230">
        <f t="shared" si="1831"/>
        <v>0</v>
      </c>
      <c r="G10081" s="232"/>
      <c r="I10081" s="283"/>
    </row>
    <row r="10082" spans="1:9">
      <c r="A10082" s="748" t="str">
        <f t="shared" si="1828"/>
        <v/>
      </c>
      <c r="B10082" s="749"/>
      <c r="C10082" s="251" t="str">
        <f t="shared" si="1829"/>
        <v/>
      </c>
      <c r="D10082" s="194"/>
      <c r="E10082" s="252">
        <f t="shared" si="1830"/>
        <v>0</v>
      </c>
      <c r="F10082" s="230">
        <f t="shared" si="1831"/>
        <v>0</v>
      </c>
      <c r="G10082" s="232"/>
      <c r="I10082" s="283"/>
    </row>
    <row r="10083" spans="1:9">
      <c r="A10083" s="748" t="str">
        <f t="shared" si="1828"/>
        <v/>
      </c>
      <c r="B10083" s="749"/>
      <c r="C10083" s="251" t="str">
        <f t="shared" si="1829"/>
        <v/>
      </c>
      <c r="D10083" s="194"/>
      <c r="E10083" s="252">
        <f t="shared" si="1830"/>
        <v>0</v>
      </c>
      <c r="F10083" s="230">
        <f t="shared" si="1831"/>
        <v>0</v>
      </c>
      <c r="G10083" s="232"/>
      <c r="I10083" s="283"/>
    </row>
    <row r="10084" spans="1:9">
      <c r="A10084" s="748" t="str">
        <f t="shared" si="1828"/>
        <v/>
      </c>
      <c r="B10084" s="749"/>
      <c r="C10084" s="251" t="str">
        <f t="shared" si="1829"/>
        <v/>
      </c>
      <c r="D10084" s="194"/>
      <c r="E10084" s="252">
        <f t="shared" si="1830"/>
        <v>0</v>
      </c>
      <c r="F10084" s="230">
        <f t="shared" si="1831"/>
        <v>0</v>
      </c>
      <c r="G10084" s="232"/>
      <c r="I10084" s="283"/>
    </row>
    <row r="10085" spans="1:9">
      <c r="A10085" s="748" t="str">
        <f t="shared" si="1828"/>
        <v/>
      </c>
      <c r="B10085" s="749"/>
      <c r="C10085" s="251" t="str">
        <f t="shared" si="1829"/>
        <v/>
      </c>
      <c r="D10085" s="194"/>
      <c r="E10085" s="252">
        <f t="shared" si="1830"/>
        <v>0</v>
      </c>
      <c r="F10085" s="230">
        <f t="shared" si="1831"/>
        <v>0</v>
      </c>
      <c r="G10085" s="232"/>
      <c r="I10085" s="283"/>
    </row>
    <row r="10086" spans="1:9">
      <c r="A10086" s="748" t="str">
        <f t="shared" si="1828"/>
        <v/>
      </c>
      <c r="B10086" s="749"/>
      <c r="C10086" s="251" t="str">
        <f t="shared" si="1829"/>
        <v/>
      </c>
      <c r="D10086" s="194"/>
      <c r="E10086" s="252">
        <f t="shared" si="1830"/>
        <v>0</v>
      </c>
      <c r="F10086" s="230">
        <f t="shared" si="1831"/>
        <v>0</v>
      </c>
      <c r="G10086" s="253"/>
      <c r="I10086" s="283"/>
    </row>
    <row r="10087" spans="1:9">
      <c r="A10087" s="748" t="str">
        <f t="shared" si="1828"/>
        <v/>
      </c>
      <c r="B10087" s="749"/>
      <c r="C10087" s="251" t="str">
        <f t="shared" si="1829"/>
        <v/>
      </c>
      <c r="D10087" s="194"/>
      <c r="E10087" s="252">
        <f t="shared" si="1830"/>
        <v>0</v>
      </c>
      <c r="F10087" s="230">
        <f t="shared" si="1831"/>
        <v>0</v>
      </c>
      <c r="G10087" s="232"/>
      <c r="I10087" s="283"/>
    </row>
    <row r="10088" spans="1:9">
      <c r="A10088" s="748" t="str">
        <f t="shared" si="1828"/>
        <v/>
      </c>
      <c r="B10088" s="749"/>
      <c r="C10088" s="251"/>
      <c r="D10088" s="194"/>
      <c r="E10088" s="252">
        <f t="shared" si="1830"/>
        <v>0</v>
      </c>
      <c r="F10088" s="230">
        <f t="shared" si="1831"/>
        <v>0</v>
      </c>
      <c r="G10088" s="232"/>
      <c r="I10088" s="283"/>
    </row>
    <row r="10089" spans="1:9">
      <c r="A10089" s="748" t="str">
        <f t="shared" si="1828"/>
        <v/>
      </c>
      <c r="B10089" s="749"/>
      <c r="C10089" s="251"/>
      <c r="D10089" s="194"/>
      <c r="E10089" s="252">
        <f t="shared" si="1830"/>
        <v>0</v>
      </c>
      <c r="F10089" s="230">
        <f t="shared" si="1831"/>
        <v>0</v>
      </c>
      <c r="G10089" s="232"/>
      <c r="I10089" s="283"/>
    </row>
    <row r="10090" spans="1:9">
      <c r="A10090" s="748" t="str">
        <f t="shared" si="1828"/>
        <v/>
      </c>
      <c r="B10090" s="749"/>
      <c r="C10090" s="251" t="str">
        <f t="shared" ref="C10090" si="1832">IF(I10090=0,"",VLOOKUP(I10090,MATERIALES,3,FALSE))</f>
        <v/>
      </c>
      <c r="D10090" s="194"/>
      <c r="E10090" s="252">
        <f t="shared" si="1830"/>
        <v>0</v>
      </c>
      <c r="F10090" s="230">
        <f t="shared" si="1831"/>
        <v>0</v>
      </c>
      <c r="G10090" s="233"/>
      <c r="I10090" s="283"/>
    </row>
    <row r="10091" spans="1:9" ht="26.25" customHeight="1" thickBot="1">
      <c r="A10091" s="214"/>
      <c r="B10091" s="438"/>
      <c r="C10091" s="215"/>
      <c r="D10091" s="217"/>
      <c r="E10091" s="254"/>
      <c r="F10091" s="255" t="s">
        <v>81</v>
      </c>
      <c r="G10091" s="253">
        <f>SUM(F10079:F10090)</f>
        <v>0</v>
      </c>
      <c r="I10091" s="326"/>
    </row>
    <row r="10092" spans="1:9" ht="14" thickTop="1" thickBot="1">
      <c r="A10092" s="256" t="s">
        <v>72</v>
      </c>
      <c r="B10092" s="445"/>
      <c r="C10092" s="257"/>
      <c r="D10092" s="259"/>
      <c r="E10092" s="259"/>
      <c r="F10092" s="258"/>
      <c r="G10092" s="260"/>
      <c r="I10092" s="326"/>
    </row>
    <row r="10093" spans="1:9" ht="13.5" thickTop="1">
      <c r="A10093" s="245" t="s">
        <v>57</v>
      </c>
      <c r="B10093" s="455"/>
      <c r="C10093" s="248" t="s">
        <v>71</v>
      </c>
      <c r="D10093" s="316" t="s">
        <v>75</v>
      </c>
      <c r="E10093" s="248" t="s">
        <v>98</v>
      </c>
      <c r="F10093" s="249" t="s">
        <v>79</v>
      </c>
      <c r="G10093" s="250" t="s">
        <v>70</v>
      </c>
      <c r="I10093" s="326"/>
    </row>
    <row r="10094" spans="1:9">
      <c r="A10094" s="748" t="str">
        <f>IF(I10094=0,"",VLOOKUP(I10094,EQUIPOS,2,FALSE))</f>
        <v/>
      </c>
      <c r="B10094" s="749"/>
      <c r="C10094" s="467"/>
      <c r="D10094" s="194"/>
      <c r="E10094" s="252">
        <f>IF(I10094=0,0,VLOOKUP(I10094,EQUIPOS,4,FALSE))</f>
        <v>0</v>
      </c>
      <c r="F10094" s="230">
        <f>C10094*D10094*E10094</f>
        <v>0</v>
      </c>
      <c r="G10094" s="231"/>
      <c r="I10094" s="283"/>
    </row>
    <row r="10095" spans="1:9">
      <c r="A10095" s="748" t="str">
        <f>IF(I10095=0,"",VLOOKUP(I10095,EQUIPOS,2,FALSE))</f>
        <v/>
      </c>
      <c r="B10095" s="749"/>
      <c r="C10095" s="195"/>
      <c r="D10095" s="194"/>
      <c r="E10095" s="252">
        <f>IF(I10095=0,0,VLOOKUP(I10095,EQUIPOS,4,FALSE))</f>
        <v>0</v>
      </c>
      <c r="F10095" s="230">
        <f t="shared" ref="F10095:F10098" si="1833">C10095*D10095*E10095</f>
        <v>0</v>
      </c>
      <c r="G10095" s="232"/>
      <c r="I10095" s="283"/>
    </row>
    <row r="10096" spans="1:9">
      <c r="A10096" s="748" t="str">
        <f>IF(I10096=0,"",VLOOKUP(I10096,EQUIPOS,2,FALSE))</f>
        <v/>
      </c>
      <c r="B10096" s="749"/>
      <c r="C10096" s="195"/>
      <c r="D10096" s="194"/>
      <c r="E10096" s="252">
        <f>IF(I10096=0,0,VLOOKUP(I10096,EQUIPOS,4,FALSE))</f>
        <v>0</v>
      </c>
      <c r="F10096" s="230">
        <f t="shared" si="1833"/>
        <v>0</v>
      </c>
      <c r="G10096" s="232"/>
      <c r="I10096" s="283"/>
    </row>
    <row r="10097" spans="1:9">
      <c r="A10097" s="748" t="str">
        <f>IF(I10097=0,"",VLOOKUP(I10097,EQUIPOS,2,FALSE))</f>
        <v/>
      </c>
      <c r="B10097" s="749"/>
      <c r="C10097" s="195"/>
      <c r="D10097" s="194"/>
      <c r="E10097" s="252">
        <f>IF(I10097=0,0,VLOOKUP(I10097,EQUIPOS,4,FALSE))</f>
        <v>0</v>
      </c>
      <c r="F10097" s="230">
        <f t="shared" si="1833"/>
        <v>0</v>
      </c>
      <c r="G10097" s="232"/>
      <c r="I10097" s="283"/>
    </row>
    <row r="10098" spans="1:9">
      <c r="A10098" s="748" t="str">
        <f>IF(I10098=0,"",VLOOKUP(I10098,EQUIPOS,2,FALSE))</f>
        <v/>
      </c>
      <c r="B10098" s="749"/>
      <c r="C10098" s="195"/>
      <c r="D10098" s="194"/>
      <c r="E10098" s="252">
        <f>IF(I10098=0,0,VLOOKUP(I10098,EQUIPOS,4,FALSE))</f>
        <v>0</v>
      </c>
      <c r="F10098" s="230">
        <f t="shared" si="1833"/>
        <v>0</v>
      </c>
      <c r="G10098" s="233"/>
      <c r="I10098" s="283"/>
    </row>
    <row r="10099" spans="1:9" ht="30.75" customHeight="1" thickBot="1">
      <c r="A10099" s="234"/>
      <c r="B10099" s="456"/>
      <c r="C10099" s="235"/>
      <c r="D10099" s="237"/>
      <c r="E10099" s="261"/>
      <c r="F10099" s="238" t="s">
        <v>82</v>
      </c>
      <c r="G10099" s="262">
        <f>SUM(F10094:F10098)</f>
        <v>0</v>
      </c>
      <c r="I10099" s="326"/>
    </row>
    <row r="10100" spans="1:9" ht="13.5" thickTop="1">
      <c r="A10100" s="240" t="s">
        <v>73</v>
      </c>
      <c r="B10100" s="446"/>
      <c r="C10100" s="241"/>
      <c r="D10100" s="243"/>
      <c r="E10100" s="243"/>
      <c r="F10100" s="242"/>
      <c r="G10100" s="244"/>
      <c r="I10100" s="326"/>
    </row>
    <row r="10101" spans="1:9" ht="26">
      <c r="A10101" s="245" t="s">
        <v>57</v>
      </c>
      <c r="B10101" s="454" t="s">
        <v>58</v>
      </c>
      <c r="C10101" s="247" t="s">
        <v>68</v>
      </c>
      <c r="D10101" s="316" t="s">
        <v>74</v>
      </c>
      <c r="E10101" s="248" t="s">
        <v>69</v>
      </c>
      <c r="F10101" s="249" t="s">
        <v>79</v>
      </c>
      <c r="G10101" s="250" t="s">
        <v>70</v>
      </c>
      <c r="H10101" s="220"/>
      <c r="I10101" s="325"/>
    </row>
    <row r="10102" spans="1:9">
      <c r="A10102" s="263" t="str">
        <f t="shared" ref="A10102:A10113" si="1834">IF(I10102=0,"",VLOOKUP(I10102,MANOOBRA,2,FALSE))</f>
        <v/>
      </c>
      <c r="B10102" s="444" t="str">
        <f t="shared" ref="B10102:B10113" si="1835">IF(I10102=0,"",VLOOKUP(I10102,MANOOBRA,3,FALSE))</f>
        <v/>
      </c>
      <c r="C10102" s="195"/>
      <c r="D10102" s="466"/>
      <c r="E10102" s="252">
        <f t="shared" ref="E10102:E10113" si="1836">IF(I10102=0,0,VLOOKUP(I10102,MANOOBRA,4,FALSE))</f>
        <v>0</v>
      </c>
      <c r="F10102" s="230">
        <f>IF(D10102=0,0,C10102*E10102/D10102)</f>
        <v>0</v>
      </c>
      <c r="G10102" s="231"/>
      <c r="I10102" s="283"/>
    </row>
    <row r="10103" spans="1:9">
      <c r="A10103" s="263" t="str">
        <f t="shared" si="1834"/>
        <v/>
      </c>
      <c r="B10103" s="444" t="str">
        <f t="shared" si="1835"/>
        <v/>
      </c>
      <c r="C10103" s="195"/>
      <c r="D10103" s="466"/>
      <c r="E10103" s="252">
        <f t="shared" si="1836"/>
        <v>0</v>
      </c>
      <c r="F10103" s="230">
        <f t="shared" ref="F10103:F10113" si="1837">IF(D10103=0,0,C10103*E10103/D10103)</f>
        <v>0</v>
      </c>
      <c r="G10103" s="232"/>
      <c r="I10103" s="283"/>
    </row>
    <row r="10104" spans="1:9">
      <c r="A10104" s="263" t="str">
        <f t="shared" si="1834"/>
        <v/>
      </c>
      <c r="B10104" s="444" t="str">
        <f t="shared" si="1835"/>
        <v/>
      </c>
      <c r="C10104" s="195"/>
      <c r="D10104" s="309"/>
      <c r="E10104" s="252">
        <f t="shared" si="1836"/>
        <v>0</v>
      </c>
      <c r="F10104" s="230">
        <f t="shared" si="1837"/>
        <v>0</v>
      </c>
      <c r="G10104" s="232"/>
      <c r="I10104" s="283"/>
    </row>
    <row r="10105" spans="1:9">
      <c r="A10105" s="263" t="str">
        <f t="shared" si="1834"/>
        <v/>
      </c>
      <c r="B10105" s="444" t="str">
        <f t="shared" si="1835"/>
        <v/>
      </c>
      <c r="C10105" s="195"/>
      <c r="D10105" s="195"/>
      <c r="E10105" s="252">
        <f t="shared" si="1836"/>
        <v>0</v>
      </c>
      <c r="F10105" s="230">
        <f t="shared" si="1837"/>
        <v>0</v>
      </c>
      <c r="G10105" s="232"/>
      <c r="I10105" s="283"/>
    </row>
    <row r="10106" spans="1:9">
      <c r="A10106" s="263" t="str">
        <f t="shared" si="1834"/>
        <v/>
      </c>
      <c r="B10106" s="444" t="str">
        <f t="shared" si="1835"/>
        <v/>
      </c>
      <c r="C10106" s="195"/>
      <c r="D10106" s="195"/>
      <c r="E10106" s="252">
        <f t="shared" si="1836"/>
        <v>0</v>
      </c>
      <c r="F10106" s="230">
        <f t="shared" si="1837"/>
        <v>0</v>
      </c>
      <c r="G10106" s="232"/>
      <c r="I10106" s="283"/>
    </row>
    <row r="10107" spans="1:9">
      <c r="A10107" s="263" t="str">
        <f t="shared" si="1834"/>
        <v/>
      </c>
      <c r="B10107" s="444" t="str">
        <f t="shared" si="1835"/>
        <v/>
      </c>
      <c r="C10107" s="195"/>
      <c r="D10107" s="195"/>
      <c r="E10107" s="252">
        <f t="shared" si="1836"/>
        <v>0</v>
      </c>
      <c r="F10107" s="230">
        <f t="shared" si="1837"/>
        <v>0</v>
      </c>
      <c r="G10107" s="232"/>
      <c r="I10107" s="283"/>
    </row>
    <row r="10108" spans="1:9">
      <c r="A10108" s="263" t="str">
        <f t="shared" si="1834"/>
        <v/>
      </c>
      <c r="B10108" s="444" t="str">
        <f t="shared" si="1835"/>
        <v/>
      </c>
      <c r="C10108" s="195"/>
      <c r="D10108" s="195"/>
      <c r="E10108" s="252">
        <f t="shared" si="1836"/>
        <v>0</v>
      </c>
      <c r="F10108" s="230">
        <f t="shared" si="1837"/>
        <v>0</v>
      </c>
      <c r="G10108" s="232"/>
      <c r="I10108" s="283"/>
    </row>
    <row r="10109" spans="1:9">
      <c r="A10109" s="263" t="str">
        <f t="shared" si="1834"/>
        <v/>
      </c>
      <c r="B10109" s="444" t="str">
        <f t="shared" si="1835"/>
        <v/>
      </c>
      <c r="C10109" s="195"/>
      <c r="D10109" s="195"/>
      <c r="E10109" s="252">
        <f t="shared" si="1836"/>
        <v>0</v>
      </c>
      <c r="F10109" s="230">
        <f t="shared" si="1837"/>
        <v>0</v>
      </c>
      <c r="G10109" s="232"/>
      <c r="I10109" s="283"/>
    </row>
    <row r="10110" spans="1:9">
      <c r="A10110" s="263" t="str">
        <f t="shared" si="1834"/>
        <v/>
      </c>
      <c r="B10110" s="444" t="str">
        <f t="shared" si="1835"/>
        <v/>
      </c>
      <c r="C10110" s="195"/>
      <c r="D10110" s="195"/>
      <c r="E10110" s="252">
        <f t="shared" si="1836"/>
        <v>0</v>
      </c>
      <c r="F10110" s="230">
        <f t="shared" si="1837"/>
        <v>0</v>
      </c>
      <c r="G10110" s="232"/>
      <c r="I10110" s="283"/>
    </row>
    <row r="10111" spans="1:9">
      <c r="A10111" s="263" t="str">
        <f t="shared" si="1834"/>
        <v/>
      </c>
      <c r="B10111" s="444" t="str">
        <f t="shared" si="1835"/>
        <v/>
      </c>
      <c r="C10111" s="195"/>
      <c r="D10111" s="195"/>
      <c r="E10111" s="252">
        <f t="shared" si="1836"/>
        <v>0</v>
      </c>
      <c r="F10111" s="230">
        <f t="shared" si="1837"/>
        <v>0</v>
      </c>
      <c r="G10111" s="232"/>
      <c r="I10111" s="283"/>
    </row>
    <row r="10112" spans="1:9">
      <c r="A10112" s="263" t="str">
        <f t="shared" si="1834"/>
        <v/>
      </c>
      <c r="B10112" s="444" t="str">
        <f t="shared" si="1835"/>
        <v/>
      </c>
      <c r="C10112" s="195"/>
      <c r="D10112" s="195"/>
      <c r="E10112" s="252">
        <f t="shared" si="1836"/>
        <v>0</v>
      </c>
      <c r="F10112" s="230">
        <f t="shared" si="1837"/>
        <v>0</v>
      </c>
      <c r="G10112" s="232"/>
      <c r="I10112" s="283"/>
    </row>
    <row r="10113" spans="1:16">
      <c r="A10113" s="263" t="str">
        <f t="shared" si="1834"/>
        <v/>
      </c>
      <c r="B10113" s="444" t="str">
        <f t="shared" si="1835"/>
        <v/>
      </c>
      <c r="C10113" s="195"/>
      <c r="D10113" s="195"/>
      <c r="E10113" s="252">
        <f t="shared" si="1836"/>
        <v>0</v>
      </c>
      <c r="F10113" s="230">
        <f t="shared" si="1837"/>
        <v>0</v>
      </c>
      <c r="G10113" s="233"/>
      <c r="I10113" s="283"/>
    </row>
    <row r="10114" spans="1:16" ht="31.5" customHeight="1" thickBot="1">
      <c r="A10114" s="234"/>
      <c r="B10114" s="456"/>
      <c r="C10114" s="235"/>
      <c r="D10114" s="237"/>
      <c r="E10114" s="237"/>
      <c r="F10114" s="238" t="s">
        <v>83</v>
      </c>
      <c r="G10114" s="262">
        <f>SUM(F10102:F10113)</f>
        <v>0</v>
      </c>
      <c r="I10114" s="326"/>
    </row>
    <row r="10115" spans="1:16" ht="13.5" thickTop="1">
      <c r="A10115" s="186" t="s">
        <v>76</v>
      </c>
      <c r="B10115" s="446"/>
      <c r="C10115" s="241"/>
      <c r="D10115" s="243"/>
      <c r="E10115" s="243"/>
      <c r="F10115" s="242"/>
      <c r="G10115" s="244"/>
      <c r="I10115" s="326"/>
    </row>
    <row r="10116" spans="1:16">
      <c r="A10116" s="245" t="s">
        <v>57</v>
      </c>
      <c r="B10116" s="455"/>
      <c r="C10116" s="246"/>
      <c r="D10116" s="317"/>
      <c r="E10116" s="248" t="s">
        <v>77</v>
      </c>
      <c r="F10116" s="249" t="s">
        <v>78</v>
      </c>
      <c r="G10116" s="264" t="s">
        <v>77</v>
      </c>
      <c r="H10116" s="220"/>
      <c r="I10116" s="325"/>
    </row>
    <row r="10117" spans="1:16">
      <c r="A10117" s="185" t="s">
        <v>87</v>
      </c>
      <c r="B10117" s="453"/>
      <c r="C10117" s="265"/>
      <c r="D10117" s="318"/>
      <c r="E10117" s="229">
        <f>ROUND(SUM(G10076,G10091,G10099,G10114),0)</f>
        <v>0</v>
      </c>
      <c r="F10117" s="266">
        <f>A</f>
        <v>0</v>
      </c>
      <c r="G10117" s="267">
        <f>E10117*F10117</f>
        <v>0</v>
      </c>
      <c r="I10117" s="326"/>
    </row>
    <row r="10118" spans="1:16">
      <c r="A10118" s="185" t="s">
        <v>85</v>
      </c>
      <c r="B10118" s="453"/>
      <c r="C10118" s="265"/>
      <c r="D10118" s="318"/>
      <c r="E10118" s="229">
        <f>SUM(G10076,G10091,G10099,G10114)</f>
        <v>0</v>
      </c>
      <c r="F10118" s="266">
        <f>I</f>
        <v>0</v>
      </c>
      <c r="G10118" s="267">
        <f>E10118*F10118</f>
        <v>0</v>
      </c>
      <c r="I10118" s="326"/>
    </row>
    <row r="10119" spans="1:16">
      <c r="A10119" s="185" t="s">
        <v>86</v>
      </c>
      <c r="B10119" s="453"/>
      <c r="C10119" s="265"/>
      <c r="D10119" s="318"/>
      <c r="E10119" s="229">
        <f>SUM(G10076,G10091,G10099,G10114)</f>
        <v>0</v>
      </c>
      <c r="F10119" s="266">
        <f>U</f>
        <v>0</v>
      </c>
      <c r="G10119" s="267">
        <f>E10119*F10119</f>
        <v>0</v>
      </c>
      <c r="I10119" s="326"/>
    </row>
    <row r="10120" spans="1:16" ht="33" customHeight="1" thickBot="1">
      <c r="A10120" s="234"/>
      <c r="B10120" s="456"/>
      <c r="C10120" s="235"/>
      <c r="D10120" s="237"/>
      <c r="E10120" s="237"/>
      <c r="F10120" s="268" t="s">
        <v>84</v>
      </c>
      <c r="G10120" s="262">
        <f>SUM(G10117:G10119)</f>
        <v>0</v>
      </c>
      <c r="I10120" s="326"/>
      <c r="J10120" s="295"/>
      <c r="K10120" s="296"/>
      <c r="L10120" s="296"/>
      <c r="M10120" s="296"/>
      <c r="N10120" s="296"/>
      <c r="O10120" s="296"/>
    </row>
    <row r="10121" spans="1:16" s="211" customFormat="1" ht="14" thickTop="1" thickBot="1">
      <c r="A10121" s="269"/>
      <c r="B10121" s="443"/>
      <c r="C10121" s="270"/>
      <c r="D10121" s="319"/>
      <c r="E10121" s="271" t="s">
        <v>89</v>
      </c>
      <c r="F10121" s="272"/>
      <c r="G10121" s="273">
        <f>ROUND(SUM(G10076,G10091,G10099,G10114,G10120),0)</f>
        <v>0</v>
      </c>
      <c r="I10121" s="327"/>
      <c r="J10121" s="212">
        <f>B10060</f>
        <v>27.2</v>
      </c>
      <c r="K10121" s="274">
        <f>E10117</f>
        <v>0</v>
      </c>
      <c r="L10121" s="294">
        <f>G10117</f>
        <v>0</v>
      </c>
      <c r="M10121" s="294">
        <f>G10118</f>
        <v>0</v>
      </c>
      <c r="N10121" s="294">
        <f>G10119</f>
        <v>0</v>
      </c>
      <c r="O10121" s="299">
        <f>SUM(K10121:N10121)</f>
        <v>0</v>
      </c>
      <c r="P10121" s="294"/>
    </row>
    <row r="10122" spans="1:16" ht="13.5" thickTop="1">
      <c r="A10122" s="275" t="s">
        <v>97</v>
      </c>
      <c r="B10122" s="438"/>
      <c r="C10122" s="215"/>
      <c r="D10122" s="217"/>
      <c r="E10122" s="217"/>
      <c r="F10122" s="216"/>
      <c r="G10122" s="219"/>
      <c r="I10122" s="326"/>
      <c r="P10122" s="294"/>
    </row>
    <row r="10123" spans="1:16">
      <c r="A10123" s="275"/>
      <c r="B10123" s="452"/>
      <c r="C10123" s="276"/>
      <c r="D10123" s="320"/>
      <c r="E10123" s="217"/>
      <c r="F10123" s="216"/>
      <c r="G10123" s="277">
        <f ca="1">TODAY()</f>
        <v>44839</v>
      </c>
      <c r="I10123" s="326"/>
      <c r="P10123" s="294"/>
    </row>
    <row r="10124" spans="1:16" ht="13.5" thickBot="1">
      <c r="A10124" s="234"/>
      <c r="B10124" s="456"/>
      <c r="C10124" s="235"/>
      <c r="D10124" s="237"/>
      <c r="E10124" s="237"/>
      <c r="F10124" s="236"/>
      <c r="G10124" s="278"/>
      <c r="I10124" s="326"/>
      <c r="P10124" s="294"/>
    </row>
    <row r="10125" spans="1:16" s="199" customFormat="1" ht="13.5" thickTop="1">
      <c r="A10125" s="196" t="s">
        <v>109</v>
      </c>
      <c r="B10125" s="458"/>
      <c r="C10125" s="196"/>
      <c r="D10125" s="198"/>
      <c r="E10125" s="198"/>
      <c r="F10125" s="197"/>
      <c r="G10125" s="197"/>
      <c r="I10125" s="321"/>
      <c r="J10125" s="200"/>
      <c r="O10125" s="297"/>
    </row>
    <row r="10126" spans="1:16" s="199" customFormat="1">
      <c r="A10126" s="196" t="str">
        <f>CONCATENATE('Prestaciones y AIU'!A9289," ANALISIS DE PRECIOS UNITARIOS")</f>
        <v xml:space="preserve"> ANALISIS DE PRECIOS UNITARIOS</v>
      </c>
      <c r="B10126" s="458"/>
      <c r="C10126" s="196"/>
      <c r="D10126" s="198"/>
      <c r="E10126" s="198"/>
      <c r="F10126" s="197"/>
      <c r="G10126" s="197"/>
      <c r="I10126" s="321"/>
      <c r="J10126" s="200"/>
      <c r="O10126" s="297"/>
    </row>
    <row r="10127" spans="1:16" s="199" customFormat="1">
      <c r="A10127" s="196" t="str">
        <f>Objeto_LIC</f>
        <v>OPTIMIZACION DEL SISTEMA DE ABASTECIMIENTO (ADUCCION, PRETRATAMIENTO Y CONDUCCION) DEL MUNICPIO DE TAME, DEPARTAMENTO DE ARAUCA</v>
      </c>
      <c r="B10127" s="458"/>
      <c r="C10127" s="196"/>
      <c r="D10127" s="198"/>
      <c r="E10127" s="198"/>
      <c r="F10127" s="197"/>
      <c r="G10127" s="197"/>
      <c r="I10127" s="321"/>
      <c r="J10127" s="200"/>
      <c r="O10127" s="297"/>
    </row>
    <row r="10128" spans="1:16" s="199" customFormat="1">
      <c r="A10128" s="196"/>
      <c r="B10128" s="458"/>
      <c r="C10128" s="196"/>
      <c r="D10128" s="198"/>
      <c r="E10128" s="198"/>
      <c r="F10128" s="197"/>
      <c r="G10128" s="197"/>
      <c r="I10128" s="321"/>
      <c r="J10128" s="200"/>
      <c r="O10128" s="297"/>
    </row>
    <row r="10129" spans="1:15" ht="13.5" thickBot="1">
      <c r="A10129" s="201"/>
      <c r="B10129" s="448"/>
      <c r="C10129" s="201"/>
      <c r="D10129" s="203"/>
      <c r="E10129" s="203"/>
      <c r="F10129" s="202"/>
      <c r="G10129" s="202"/>
    </row>
    <row r="10130" spans="1:15" s="211" customFormat="1" ht="13.5" thickTop="1">
      <c r="A10130" s="206"/>
      <c r="B10130" s="457"/>
      <c r="C10130" s="207"/>
      <c r="D10130" s="209"/>
      <c r="E10130" s="209"/>
      <c r="F10130" s="208"/>
      <c r="G10130" s="210" t="s">
        <v>110</v>
      </c>
      <c r="I10130" s="323"/>
      <c r="J10130" s="212"/>
      <c r="O10130" s="297"/>
    </row>
    <row r="10131" spans="1:15" ht="12.75" customHeight="1">
      <c r="A10131" s="213" t="s">
        <v>62</v>
      </c>
      <c r="B10131" s="750">
        <f>Proponente</f>
        <v>0</v>
      </c>
      <c r="C10131" s="750"/>
      <c r="D10131" s="750"/>
      <c r="E10131" s="750"/>
      <c r="F10131" s="750"/>
      <c r="G10131" s="751"/>
    </row>
    <row r="10132" spans="1:15" ht="12.75" customHeight="1">
      <c r="A10132" s="213" t="s">
        <v>63</v>
      </c>
      <c r="B10132" s="470">
        <v>27.3</v>
      </c>
      <c r="C10132" s="750" t="e">
        <f>VLOOKUP(B10132,Presupuesto!$A$4:$B$106,2,FALSE)</f>
        <v>#N/A</v>
      </c>
      <c r="D10132" s="750"/>
      <c r="E10132" s="750"/>
      <c r="F10132" s="750"/>
      <c r="G10132" s="751"/>
    </row>
    <row r="10133" spans="1:15">
      <c r="A10133" s="214"/>
      <c r="B10133" s="438"/>
      <c r="C10133" s="215"/>
      <c r="D10133" s="217"/>
      <c r="E10133" s="217"/>
      <c r="F10133" s="218" t="s">
        <v>88</v>
      </c>
      <c r="G10133" s="750" t="str">
        <f ca="1">LOOKUP('U-P1'!B10132,Presupuesto!$1:$1048576,Presupuesto!$C$1:$C$105)</f>
        <v>ML</v>
      </c>
      <c r="H10133" s="750"/>
      <c r="I10133" s="750"/>
      <c r="J10133" s="750"/>
      <c r="K10133" s="751"/>
    </row>
    <row r="10134" spans="1:15" ht="13.5" thickBot="1">
      <c r="A10134" s="213" t="s">
        <v>64</v>
      </c>
      <c r="B10134" s="438"/>
      <c r="C10134" s="215"/>
      <c r="D10134" s="217"/>
      <c r="E10134" s="217"/>
      <c r="F10134" s="216"/>
      <c r="G10134" s="219"/>
      <c r="I10134" s="324"/>
      <c r="J10134" s="295"/>
      <c r="K10134" s="296"/>
      <c r="L10134" s="296"/>
      <c r="M10134" s="296"/>
      <c r="N10134" s="296"/>
      <c r="O10134" s="296"/>
    </row>
    <row r="10135" spans="1:15" s="220" customFormat="1" ht="13.5" thickTop="1">
      <c r="A10135" s="221" t="s">
        <v>57</v>
      </c>
      <c r="B10135" s="447" t="s">
        <v>65</v>
      </c>
      <c r="C10135" s="222" t="s">
        <v>66</v>
      </c>
      <c r="D10135" s="223" t="s">
        <v>74</v>
      </c>
      <c r="E10135" s="224" t="s">
        <v>100</v>
      </c>
      <c r="F10135" s="224" t="s">
        <v>79</v>
      </c>
      <c r="G10135" s="225" t="s">
        <v>70</v>
      </c>
      <c r="I10135" s="325"/>
      <c r="J10135" s="226"/>
      <c r="O10135" s="296"/>
    </row>
    <row r="10136" spans="1:15">
      <c r="A10136" s="227" t="str">
        <f t="shared" ref="A10136:A10147" si="1838">IF(I10136=0,"-",VLOOKUP(I10136,EQUIPOS,2,FALSE))</f>
        <v>-</v>
      </c>
      <c r="B10136" s="228"/>
      <c r="C10136" s="228"/>
      <c r="D10136" s="468"/>
      <c r="E10136" s="229">
        <f t="shared" ref="E10136:E10147" si="1839">IF(I10136=0,0,VLOOKUP(I10136,EQUIPOS,4,FALSE))</f>
        <v>0</v>
      </c>
      <c r="F10136" s="230">
        <f t="shared" ref="F10136:F10147" si="1840">IF(D10136=0,0,E10136/D10136)</f>
        <v>0</v>
      </c>
      <c r="G10136" s="231"/>
      <c r="I10136" s="283"/>
    </row>
    <row r="10137" spans="1:15">
      <c r="A10137" s="227" t="str">
        <f t="shared" si="1838"/>
        <v>-</v>
      </c>
      <c r="B10137" s="228"/>
      <c r="C10137" s="228"/>
      <c r="D10137" s="194"/>
      <c r="E10137" s="229">
        <f t="shared" si="1839"/>
        <v>0</v>
      </c>
      <c r="F10137" s="230">
        <f t="shared" si="1840"/>
        <v>0</v>
      </c>
      <c r="G10137" s="232"/>
      <c r="I10137" s="283"/>
    </row>
    <row r="10138" spans="1:15">
      <c r="A10138" s="227" t="str">
        <f t="shared" si="1838"/>
        <v>-</v>
      </c>
      <c r="B10138" s="228"/>
      <c r="C10138" s="228"/>
      <c r="D10138" s="194"/>
      <c r="E10138" s="229">
        <f t="shared" si="1839"/>
        <v>0</v>
      </c>
      <c r="F10138" s="230">
        <f t="shared" si="1840"/>
        <v>0</v>
      </c>
      <c r="G10138" s="232"/>
      <c r="I10138" s="283"/>
    </row>
    <row r="10139" spans="1:15">
      <c r="A10139" s="227" t="str">
        <f t="shared" si="1838"/>
        <v>-</v>
      </c>
      <c r="B10139" s="228"/>
      <c r="C10139" s="228"/>
      <c r="D10139" s="194"/>
      <c r="E10139" s="229">
        <f t="shared" si="1839"/>
        <v>0</v>
      </c>
      <c r="F10139" s="230">
        <f t="shared" si="1840"/>
        <v>0</v>
      </c>
      <c r="G10139" s="232"/>
      <c r="I10139" s="283"/>
    </row>
    <row r="10140" spans="1:15">
      <c r="A10140" s="227" t="str">
        <f t="shared" si="1838"/>
        <v>-</v>
      </c>
      <c r="B10140" s="228"/>
      <c r="C10140" s="228"/>
      <c r="D10140" s="194"/>
      <c r="E10140" s="229">
        <f t="shared" si="1839"/>
        <v>0</v>
      </c>
      <c r="F10140" s="230">
        <f t="shared" si="1840"/>
        <v>0</v>
      </c>
      <c r="G10140" s="232"/>
      <c r="I10140" s="283"/>
    </row>
    <row r="10141" spans="1:15">
      <c r="A10141" s="227" t="str">
        <f t="shared" si="1838"/>
        <v>-</v>
      </c>
      <c r="B10141" s="228"/>
      <c r="C10141" s="228"/>
      <c r="D10141" s="194"/>
      <c r="E10141" s="229">
        <f t="shared" si="1839"/>
        <v>0</v>
      </c>
      <c r="F10141" s="230">
        <f t="shared" si="1840"/>
        <v>0</v>
      </c>
      <c r="G10141" s="232"/>
      <c r="I10141" s="283"/>
    </row>
    <row r="10142" spans="1:15">
      <c r="A10142" s="227" t="str">
        <f t="shared" si="1838"/>
        <v>-</v>
      </c>
      <c r="B10142" s="228"/>
      <c r="C10142" s="228"/>
      <c r="D10142" s="194"/>
      <c r="E10142" s="229">
        <f t="shared" si="1839"/>
        <v>0</v>
      </c>
      <c r="F10142" s="230">
        <f t="shared" si="1840"/>
        <v>0</v>
      </c>
      <c r="G10142" s="232"/>
      <c r="I10142" s="283"/>
    </row>
    <row r="10143" spans="1:15">
      <c r="A10143" s="227" t="str">
        <f t="shared" si="1838"/>
        <v>-</v>
      </c>
      <c r="B10143" s="228"/>
      <c r="C10143" s="228"/>
      <c r="D10143" s="194"/>
      <c r="E10143" s="229">
        <f t="shared" si="1839"/>
        <v>0</v>
      </c>
      <c r="F10143" s="230">
        <f t="shared" si="1840"/>
        <v>0</v>
      </c>
      <c r="G10143" s="232"/>
      <c r="I10143" s="283"/>
    </row>
    <row r="10144" spans="1:15">
      <c r="A10144" s="227" t="str">
        <f t="shared" si="1838"/>
        <v>-</v>
      </c>
      <c r="B10144" s="228"/>
      <c r="C10144" s="228"/>
      <c r="D10144" s="194"/>
      <c r="E10144" s="229">
        <f t="shared" si="1839"/>
        <v>0</v>
      </c>
      <c r="F10144" s="230">
        <f t="shared" si="1840"/>
        <v>0</v>
      </c>
      <c r="G10144" s="232"/>
      <c r="I10144" s="283"/>
    </row>
    <row r="10145" spans="1:15">
      <c r="A10145" s="227" t="str">
        <f t="shared" si="1838"/>
        <v>-</v>
      </c>
      <c r="B10145" s="228"/>
      <c r="C10145" s="228"/>
      <c r="D10145" s="194"/>
      <c r="E10145" s="229">
        <f t="shared" si="1839"/>
        <v>0</v>
      </c>
      <c r="F10145" s="230">
        <f t="shared" si="1840"/>
        <v>0</v>
      </c>
      <c r="G10145" s="232"/>
      <c r="I10145" s="283"/>
    </row>
    <row r="10146" spans="1:15">
      <c r="A10146" s="227" t="str">
        <f t="shared" si="1838"/>
        <v>-</v>
      </c>
      <c r="B10146" s="228"/>
      <c r="C10146" s="228"/>
      <c r="D10146" s="194"/>
      <c r="E10146" s="229">
        <f t="shared" si="1839"/>
        <v>0</v>
      </c>
      <c r="F10146" s="230">
        <f t="shared" si="1840"/>
        <v>0</v>
      </c>
      <c r="G10146" s="232"/>
      <c r="I10146" s="283"/>
    </row>
    <row r="10147" spans="1:15">
      <c r="A10147" s="227" t="str">
        <f t="shared" si="1838"/>
        <v>-</v>
      </c>
      <c r="B10147" s="228"/>
      <c r="C10147" s="228"/>
      <c r="D10147" s="194"/>
      <c r="E10147" s="229">
        <f t="shared" si="1839"/>
        <v>0</v>
      </c>
      <c r="F10147" s="230">
        <f t="shared" si="1840"/>
        <v>0</v>
      </c>
      <c r="G10147" s="232"/>
      <c r="I10147" s="283"/>
    </row>
    <row r="10148" spans="1:15" ht="13.5" thickBot="1">
      <c r="A10148" s="234"/>
      <c r="B10148" s="456"/>
      <c r="C10148" s="235"/>
      <c r="D10148" s="237"/>
      <c r="E10148" s="237"/>
      <c r="F10148" s="238" t="s">
        <v>80</v>
      </c>
      <c r="G10148" s="239">
        <f>SUM(F10136:F10147)</f>
        <v>0</v>
      </c>
      <c r="I10148" s="326"/>
    </row>
    <row r="10149" spans="1:15" ht="13.5" thickTop="1">
      <c r="A10149" s="240" t="s">
        <v>67</v>
      </c>
      <c r="B10149" s="446"/>
      <c r="C10149" s="241"/>
      <c r="D10149" s="243"/>
      <c r="E10149" s="243"/>
      <c r="F10149" s="242"/>
      <c r="G10149" s="244"/>
      <c r="I10149" s="326"/>
    </row>
    <row r="10150" spans="1:15" s="220" customFormat="1" ht="26">
      <c r="A10150" s="245" t="s">
        <v>57</v>
      </c>
      <c r="B10150" s="455"/>
      <c r="C10150" s="247" t="s">
        <v>58</v>
      </c>
      <c r="D10150" s="316" t="s">
        <v>68</v>
      </c>
      <c r="E10150" s="248" t="s">
        <v>69</v>
      </c>
      <c r="F10150" s="249" t="s">
        <v>79</v>
      </c>
      <c r="G10150" s="250" t="s">
        <v>70</v>
      </c>
      <c r="I10150" s="325"/>
      <c r="J10150" s="226"/>
      <c r="O10150" s="296"/>
    </row>
    <row r="10151" spans="1:15">
      <c r="A10151" s="748" t="str">
        <f t="shared" ref="A10151:A10162" si="1841">IF(I10151=0,"",VLOOKUP(I10151,MATERIALES,2,FALSE))</f>
        <v/>
      </c>
      <c r="B10151" s="749"/>
      <c r="C10151" s="251" t="str">
        <f t="shared" ref="C10151:C10159" si="1842">IF(I10151=0,"",VLOOKUP(I10151,MATERIALES,3,FALSE))</f>
        <v/>
      </c>
      <c r="D10151" s="194"/>
      <c r="E10151" s="252">
        <f t="shared" ref="E10151:E10162" si="1843">IF(I10151=0,0,VLOOKUP(I10151,MATERIALES,4,FALSE))</f>
        <v>0</v>
      </c>
      <c r="F10151" s="230">
        <f>D10151*E10151</f>
        <v>0</v>
      </c>
      <c r="G10151" s="231"/>
      <c r="I10151" s="283"/>
    </row>
    <row r="10152" spans="1:15">
      <c r="A10152" s="748" t="str">
        <f t="shared" si="1841"/>
        <v/>
      </c>
      <c r="B10152" s="749"/>
      <c r="C10152" s="251" t="str">
        <f t="shared" si="1842"/>
        <v/>
      </c>
      <c r="D10152" s="194"/>
      <c r="E10152" s="252">
        <f t="shared" si="1843"/>
        <v>0</v>
      </c>
      <c r="F10152" s="230">
        <f t="shared" ref="F10152:F10162" si="1844">D10152*E10152</f>
        <v>0</v>
      </c>
      <c r="G10152" s="232"/>
      <c r="I10152" s="283"/>
    </row>
    <row r="10153" spans="1:15">
      <c r="A10153" s="748" t="str">
        <f t="shared" si="1841"/>
        <v/>
      </c>
      <c r="B10153" s="749"/>
      <c r="C10153" s="251" t="str">
        <f t="shared" si="1842"/>
        <v/>
      </c>
      <c r="D10153" s="194"/>
      <c r="E10153" s="252">
        <f t="shared" si="1843"/>
        <v>0</v>
      </c>
      <c r="F10153" s="230">
        <f t="shared" si="1844"/>
        <v>0</v>
      </c>
      <c r="G10153" s="232"/>
      <c r="I10153" s="283"/>
    </row>
    <row r="10154" spans="1:15">
      <c r="A10154" s="748" t="str">
        <f t="shared" si="1841"/>
        <v/>
      </c>
      <c r="B10154" s="749"/>
      <c r="C10154" s="251" t="str">
        <f t="shared" si="1842"/>
        <v/>
      </c>
      <c r="D10154" s="194"/>
      <c r="E10154" s="252">
        <f t="shared" si="1843"/>
        <v>0</v>
      </c>
      <c r="F10154" s="230">
        <f t="shared" si="1844"/>
        <v>0</v>
      </c>
      <c r="G10154" s="232"/>
      <c r="I10154" s="283"/>
    </row>
    <row r="10155" spans="1:15">
      <c r="A10155" s="748" t="str">
        <f t="shared" si="1841"/>
        <v/>
      </c>
      <c r="B10155" s="749"/>
      <c r="C10155" s="251" t="str">
        <f t="shared" si="1842"/>
        <v/>
      </c>
      <c r="D10155" s="194"/>
      <c r="E10155" s="252">
        <f t="shared" si="1843"/>
        <v>0</v>
      </c>
      <c r="F10155" s="230">
        <f t="shared" si="1844"/>
        <v>0</v>
      </c>
      <c r="G10155" s="232"/>
      <c r="I10155" s="283"/>
    </row>
    <row r="10156" spans="1:15">
      <c r="A10156" s="748" t="str">
        <f t="shared" si="1841"/>
        <v/>
      </c>
      <c r="B10156" s="749"/>
      <c r="C10156" s="251" t="str">
        <f t="shared" si="1842"/>
        <v/>
      </c>
      <c r="D10156" s="194"/>
      <c r="E10156" s="252">
        <f t="shared" si="1843"/>
        <v>0</v>
      </c>
      <c r="F10156" s="230">
        <f t="shared" si="1844"/>
        <v>0</v>
      </c>
      <c r="G10156" s="232"/>
      <c r="I10156" s="283"/>
    </row>
    <row r="10157" spans="1:15">
      <c r="A10157" s="748" t="str">
        <f t="shared" si="1841"/>
        <v/>
      </c>
      <c r="B10157" s="749"/>
      <c r="C10157" s="251" t="str">
        <f t="shared" si="1842"/>
        <v/>
      </c>
      <c r="D10157" s="194"/>
      <c r="E10157" s="252">
        <f t="shared" si="1843"/>
        <v>0</v>
      </c>
      <c r="F10157" s="230">
        <f t="shared" si="1844"/>
        <v>0</v>
      </c>
      <c r="G10157" s="232"/>
      <c r="I10157" s="283"/>
    </row>
    <row r="10158" spans="1:15">
      <c r="A10158" s="748" t="str">
        <f t="shared" si="1841"/>
        <v/>
      </c>
      <c r="B10158" s="749"/>
      <c r="C10158" s="251" t="str">
        <f t="shared" si="1842"/>
        <v/>
      </c>
      <c r="D10158" s="194"/>
      <c r="E10158" s="252">
        <f t="shared" si="1843"/>
        <v>0</v>
      </c>
      <c r="F10158" s="230">
        <f t="shared" si="1844"/>
        <v>0</v>
      </c>
      <c r="G10158" s="253"/>
      <c r="I10158" s="283"/>
    </row>
    <row r="10159" spans="1:15">
      <c r="A10159" s="748" t="str">
        <f t="shared" si="1841"/>
        <v/>
      </c>
      <c r="B10159" s="749"/>
      <c r="C10159" s="251" t="str">
        <f t="shared" si="1842"/>
        <v/>
      </c>
      <c r="D10159" s="194"/>
      <c r="E10159" s="252">
        <f t="shared" si="1843"/>
        <v>0</v>
      </c>
      <c r="F10159" s="230">
        <f t="shared" si="1844"/>
        <v>0</v>
      </c>
      <c r="G10159" s="232"/>
      <c r="I10159" s="283"/>
    </row>
    <row r="10160" spans="1:15">
      <c r="A10160" s="748" t="str">
        <f t="shared" si="1841"/>
        <v/>
      </c>
      <c r="B10160" s="749"/>
      <c r="C10160" s="251"/>
      <c r="D10160" s="194"/>
      <c r="E10160" s="252">
        <f t="shared" si="1843"/>
        <v>0</v>
      </c>
      <c r="F10160" s="230">
        <f t="shared" si="1844"/>
        <v>0</v>
      </c>
      <c r="G10160" s="232"/>
      <c r="I10160" s="283"/>
    </row>
    <row r="10161" spans="1:9">
      <c r="A10161" s="748" t="str">
        <f t="shared" si="1841"/>
        <v/>
      </c>
      <c r="B10161" s="749"/>
      <c r="C10161" s="251"/>
      <c r="D10161" s="194"/>
      <c r="E10161" s="252">
        <f t="shared" si="1843"/>
        <v>0</v>
      </c>
      <c r="F10161" s="230">
        <f t="shared" si="1844"/>
        <v>0</v>
      </c>
      <c r="G10161" s="232"/>
      <c r="I10161" s="283"/>
    </row>
    <row r="10162" spans="1:9">
      <c r="A10162" s="748" t="str">
        <f t="shared" si="1841"/>
        <v/>
      </c>
      <c r="B10162" s="749"/>
      <c r="C10162" s="251" t="str">
        <f t="shared" ref="C10162" si="1845">IF(I10162=0,"",VLOOKUP(I10162,MATERIALES,3,FALSE))</f>
        <v/>
      </c>
      <c r="D10162" s="194"/>
      <c r="E10162" s="252">
        <f t="shared" si="1843"/>
        <v>0</v>
      </c>
      <c r="F10162" s="230">
        <f t="shared" si="1844"/>
        <v>0</v>
      </c>
      <c r="G10162" s="233"/>
      <c r="I10162" s="283"/>
    </row>
    <row r="10163" spans="1:9" ht="26.25" customHeight="1" thickBot="1">
      <c r="A10163" s="214"/>
      <c r="B10163" s="438"/>
      <c r="C10163" s="215"/>
      <c r="D10163" s="217"/>
      <c r="E10163" s="254"/>
      <c r="F10163" s="255" t="s">
        <v>81</v>
      </c>
      <c r="G10163" s="253">
        <f>SUM(F10151:F10162)</f>
        <v>0</v>
      </c>
      <c r="I10163" s="326"/>
    </row>
    <row r="10164" spans="1:9" ht="14" thickTop="1" thickBot="1">
      <c r="A10164" s="256" t="s">
        <v>72</v>
      </c>
      <c r="B10164" s="445"/>
      <c r="C10164" s="257"/>
      <c r="D10164" s="259"/>
      <c r="E10164" s="259"/>
      <c r="F10164" s="258"/>
      <c r="G10164" s="260"/>
      <c r="I10164" s="326"/>
    </row>
    <row r="10165" spans="1:9" ht="13.5" thickTop="1">
      <c r="A10165" s="245" t="s">
        <v>57</v>
      </c>
      <c r="B10165" s="455"/>
      <c r="C10165" s="248" t="s">
        <v>71</v>
      </c>
      <c r="D10165" s="316" t="s">
        <v>75</v>
      </c>
      <c r="E10165" s="248" t="s">
        <v>98</v>
      </c>
      <c r="F10165" s="249" t="s">
        <v>79</v>
      </c>
      <c r="G10165" s="250" t="s">
        <v>70</v>
      </c>
      <c r="I10165" s="326"/>
    </row>
    <row r="10166" spans="1:9">
      <c r="A10166" s="748" t="str">
        <f>IF(I10166=0,"",VLOOKUP(I10166,EQUIPOS,2,FALSE))</f>
        <v/>
      </c>
      <c r="B10166" s="749"/>
      <c r="C10166" s="195"/>
      <c r="D10166" s="194"/>
      <c r="E10166" s="252">
        <f>IF(I10166=0,0,VLOOKUP(I10166,EQUIPOS,4,FALSE))</f>
        <v>0</v>
      </c>
      <c r="F10166" s="230">
        <f>C10166*D10166*E10166</f>
        <v>0</v>
      </c>
      <c r="G10166" s="231"/>
      <c r="I10166" s="283"/>
    </row>
    <row r="10167" spans="1:9">
      <c r="A10167" s="748" t="str">
        <f>IF(I10167=0,"",VLOOKUP(I10167,EQUIPOS,2,FALSE))</f>
        <v/>
      </c>
      <c r="B10167" s="749"/>
      <c r="C10167" s="195"/>
      <c r="D10167" s="194"/>
      <c r="E10167" s="252">
        <f>IF(I10167=0,0,VLOOKUP(I10167,EQUIPOS,4,FALSE))</f>
        <v>0</v>
      </c>
      <c r="F10167" s="230">
        <f t="shared" ref="F10167:F10170" si="1846">C10167*D10167*E10167</f>
        <v>0</v>
      </c>
      <c r="G10167" s="232"/>
      <c r="I10167" s="283"/>
    </row>
    <row r="10168" spans="1:9">
      <c r="A10168" s="748" t="str">
        <f>IF(I10168=0,"",VLOOKUP(I10168,EQUIPOS,2,FALSE))</f>
        <v/>
      </c>
      <c r="B10168" s="749"/>
      <c r="C10168" s="195"/>
      <c r="D10168" s="194"/>
      <c r="E10168" s="252">
        <f>IF(I10168=0,0,VLOOKUP(I10168,EQUIPOS,4,FALSE))</f>
        <v>0</v>
      </c>
      <c r="F10168" s="230">
        <f t="shared" si="1846"/>
        <v>0</v>
      </c>
      <c r="G10168" s="232"/>
      <c r="I10168" s="283"/>
    </row>
    <row r="10169" spans="1:9">
      <c r="A10169" s="748" t="str">
        <f>IF(I10169=0,"",VLOOKUP(I10169,EQUIPOS,2,FALSE))</f>
        <v/>
      </c>
      <c r="B10169" s="749"/>
      <c r="C10169" s="195"/>
      <c r="D10169" s="194"/>
      <c r="E10169" s="252">
        <f>IF(I10169=0,0,VLOOKUP(I10169,EQUIPOS,4,FALSE))</f>
        <v>0</v>
      </c>
      <c r="F10169" s="230">
        <f t="shared" si="1846"/>
        <v>0</v>
      </c>
      <c r="G10169" s="232"/>
      <c r="I10169" s="283"/>
    </row>
    <row r="10170" spans="1:9">
      <c r="A10170" s="748" t="str">
        <f>IF(I10170=0,"",VLOOKUP(I10170,EQUIPOS,2,FALSE))</f>
        <v/>
      </c>
      <c r="B10170" s="749"/>
      <c r="C10170" s="195"/>
      <c r="D10170" s="194"/>
      <c r="E10170" s="252">
        <f>IF(I10170=0,0,VLOOKUP(I10170,EQUIPOS,4,FALSE))</f>
        <v>0</v>
      </c>
      <c r="F10170" s="230">
        <f t="shared" si="1846"/>
        <v>0</v>
      </c>
      <c r="G10170" s="233"/>
      <c r="I10170" s="283"/>
    </row>
    <row r="10171" spans="1:9" ht="30.75" customHeight="1" thickBot="1">
      <c r="A10171" s="234"/>
      <c r="B10171" s="456"/>
      <c r="C10171" s="235"/>
      <c r="D10171" s="237"/>
      <c r="E10171" s="261"/>
      <c r="F10171" s="238" t="s">
        <v>82</v>
      </c>
      <c r="G10171" s="262">
        <f>SUM(F10166:F10170)</f>
        <v>0</v>
      </c>
      <c r="I10171" s="326"/>
    </row>
    <row r="10172" spans="1:9" ht="13.5" thickTop="1">
      <c r="A10172" s="240" t="s">
        <v>73</v>
      </c>
      <c r="B10172" s="446"/>
      <c r="C10172" s="241"/>
      <c r="D10172" s="243"/>
      <c r="E10172" s="243"/>
      <c r="F10172" s="242"/>
      <c r="G10172" s="244"/>
      <c r="I10172" s="326"/>
    </row>
    <row r="10173" spans="1:9" ht="26">
      <c r="A10173" s="245" t="s">
        <v>57</v>
      </c>
      <c r="B10173" s="454" t="s">
        <v>58</v>
      </c>
      <c r="C10173" s="247" t="s">
        <v>68</v>
      </c>
      <c r="D10173" s="316" t="s">
        <v>74</v>
      </c>
      <c r="E10173" s="248" t="s">
        <v>69</v>
      </c>
      <c r="F10173" s="249" t="s">
        <v>79</v>
      </c>
      <c r="G10173" s="250" t="s">
        <v>70</v>
      </c>
      <c r="H10173" s="220"/>
      <c r="I10173" s="325"/>
    </row>
    <row r="10174" spans="1:9">
      <c r="A10174" s="263" t="str">
        <f t="shared" ref="A10174:A10185" si="1847">IF(I10174=0,"",VLOOKUP(I10174,MANOOBRA,2,FALSE))</f>
        <v/>
      </c>
      <c r="B10174" s="444" t="str">
        <f t="shared" ref="B10174:B10185" si="1848">IF(I10174=0,"",VLOOKUP(I10174,MANOOBRA,3,FALSE))</f>
        <v/>
      </c>
      <c r="C10174" s="195"/>
      <c r="D10174" s="466"/>
      <c r="E10174" s="252">
        <f t="shared" ref="E10174:E10185" si="1849">IF(I10174=0,0,VLOOKUP(I10174,MANOOBRA,4,FALSE))</f>
        <v>0</v>
      </c>
      <c r="F10174" s="230">
        <f>IF(D10174=0,0,C10174*E10174/D10174)</f>
        <v>0</v>
      </c>
      <c r="G10174" s="231"/>
      <c r="I10174" s="283"/>
    </row>
    <row r="10175" spans="1:9">
      <c r="A10175" s="263" t="str">
        <f t="shared" si="1847"/>
        <v/>
      </c>
      <c r="B10175" s="444" t="str">
        <f t="shared" si="1848"/>
        <v/>
      </c>
      <c r="C10175" s="195"/>
      <c r="D10175" s="466"/>
      <c r="E10175" s="252">
        <f t="shared" si="1849"/>
        <v>0</v>
      </c>
      <c r="F10175" s="230">
        <f t="shared" ref="F10175:F10185" si="1850">IF(D10175=0,0,C10175*E10175/D10175)</f>
        <v>0</v>
      </c>
      <c r="G10175" s="232"/>
      <c r="I10175" s="283"/>
    </row>
    <row r="10176" spans="1:9">
      <c r="A10176" s="263" t="str">
        <f t="shared" si="1847"/>
        <v/>
      </c>
      <c r="B10176" s="444" t="str">
        <f t="shared" si="1848"/>
        <v/>
      </c>
      <c r="C10176" s="195"/>
      <c r="D10176" s="309"/>
      <c r="E10176" s="252">
        <f t="shared" si="1849"/>
        <v>0</v>
      </c>
      <c r="F10176" s="230">
        <f t="shared" si="1850"/>
        <v>0</v>
      </c>
      <c r="G10176" s="232"/>
      <c r="I10176" s="283"/>
    </row>
    <row r="10177" spans="1:15">
      <c r="A10177" s="263" t="str">
        <f t="shared" si="1847"/>
        <v/>
      </c>
      <c r="B10177" s="444" t="str">
        <f t="shared" si="1848"/>
        <v/>
      </c>
      <c r="C10177" s="195"/>
      <c r="D10177" s="195"/>
      <c r="E10177" s="252">
        <f t="shared" si="1849"/>
        <v>0</v>
      </c>
      <c r="F10177" s="230">
        <f t="shared" si="1850"/>
        <v>0</v>
      </c>
      <c r="G10177" s="232"/>
      <c r="I10177" s="283"/>
    </row>
    <row r="10178" spans="1:15">
      <c r="A10178" s="263" t="str">
        <f t="shared" si="1847"/>
        <v/>
      </c>
      <c r="B10178" s="444" t="str">
        <f t="shared" si="1848"/>
        <v/>
      </c>
      <c r="C10178" s="195"/>
      <c r="D10178" s="195"/>
      <c r="E10178" s="252">
        <f t="shared" si="1849"/>
        <v>0</v>
      </c>
      <c r="F10178" s="230">
        <f t="shared" si="1850"/>
        <v>0</v>
      </c>
      <c r="G10178" s="232"/>
      <c r="I10178" s="283"/>
    </row>
    <row r="10179" spans="1:15">
      <c r="A10179" s="263" t="str">
        <f t="shared" si="1847"/>
        <v/>
      </c>
      <c r="B10179" s="444" t="str">
        <f t="shared" si="1848"/>
        <v/>
      </c>
      <c r="C10179" s="195"/>
      <c r="D10179" s="195"/>
      <c r="E10179" s="252">
        <f t="shared" si="1849"/>
        <v>0</v>
      </c>
      <c r="F10179" s="230">
        <f t="shared" si="1850"/>
        <v>0</v>
      </c>
      <c r="G10179" s="232"/>
      <c r="I10179" s="283"/>
    </row>
    <row r="10180" spans="1:15">
      <c r="A10180" s="263" t="str">
        <f t="shared" si="1847"/>
        <v/>
      </c>
      <c r="B10180" s="444" t="str">
        <f t="shared" si="1848"/>
        <v/>
      </c>
      <c r="C10180" s="195"/>
      <c r="D10180" s="195"/>
      <c r="E10180" s="252">
        <f t="shared" si="1849"/>
        <v>0</v>
      </c>
      <c r="F10180" s="230">
        <f t="shared" si="1850"/>
        <v>0</v>
      </c>
      <c r="G10180" s="232"/>
      <c r="I10180" s="283"/>
    </row>
    <row r="10181" spans="1:15">
      <c r="A10181" s="263" t="str">
        <f t="shared" si="1847"/>
        <v/>
      </c>
      <c r="B10181" s="444" t="str">
        <f t="shared" si="1848"/>
        <v/>
      </c>
      <c r="C10181" s="195"/>
      <c r="D10181" s="195"/>
      <c r="E10181" s="252">
        <f t="shared" si="1849"/>
        <v>0</v>
      </c>
      <c r="F10181" s="230">
        <f t="shared" si="1850"/>
        <v>0</v>
      </c>
      <c r="G10181" s="232"/>
      <c r="I10181" s="283"/>
    </row>
    <row r="10182" spans="1:15">
      <c r="A10182" s="263" t="str">
        <f t="shared" si="1847"/>
        <v/>
      </c>
      <c r="B10182" s="444" t="str">
        <f t="shared" si="1848"/>
        <v/>
      </c>
      <c r="C10182" s="195"/>
      <c r="D10182" s="195"/>
      <c r="E10182" s="252">
        <f t="shared" si="1849"/>
        <v>0</v>
      </c>
      <c r="F10182" s="230">
        <f t="shared" si="1850"/>
        <v>0</v>
      </c>
      <c r="G10182" s="232"/>
      <c r="I10182" s="283"/>
    </row>
    <row r="10183" spans="1:15">
      <c r="A10183" s="263" t="str">
        <f t="shared" si="1847"/>
        <v/>
      </c>
      <c r="B10183" s="444" t="str">
        <f t="shared" si="1848"/>
        <v/>
      </c>
      <c r="C10183" s="195"/>
      <c r="D10183" s="195"/>
      <c r="E10183" s="252">
        <f t="shared" si="1849"/>
        <v>0</v>
      </c>
      <c r="F10183" s="230">
        <f t="shared" si="1850"/>
        <v>0</v>
      </c>
      <c r="G10183" s="232"/>
      <c r="I10183" s="283"/>
    </row>
    <row r="10184" spans="1:15">
      <c r="A10184" s="263" t="str">
        <f t="shared" si="1847"/>
        <v/>
      </c>
      <c r="B10184" s="444" t="str">
        <f t="shared" si="1848"/>
        <v/>
      </c>
      <c r="C10184" s="195"/>
      <c r="D10184" s="195"/>
      <c r="E10184" s="252">
        <f t="shared" si="1849"/>
        <v>0</v>
      </c>
      <c r="F10184" s="230">
        <f t="shared" si="1850"/>
        <v>0</v>
      </c>
      <c r="G10184" s="232"/>
      <c r="I10184" s="283"/>
    </row>
    <row r="10185" spans="1:15">
      <c r="A10185" s="263" t="str">
        <f t="shared" si="1847"/>
        <v/>
      </c>
      <c r="B10185" s="444" t="str">
        <f t="shared" si="1848"/>
        <v/>
      </c>
      <c r="C10185" s="195"/>
      <c r="D10185" s="195"/>
      <c r="E10185" s="252">
        <f t="shared" si="1849"/>
        <v>0</v>
      </c>
      <c r="F10185" s="230">
        <f t="shared" si="1850"/>
        <v>0</v>
      </c>
      <c r="G10185" s="233"/>
      <c r="I10185" s="283"/>
    </row>
    <row r="10186" spans="1:15" ht="31.5" customHeight="1" thickBot="1">
      <c r="A10186" s="234"/>
      <c r="B10186" s="456"/>
      <c r="C10186" s="235"/>
      <c r="D10186" s="237"/>
      <c r="E10186" s="237"/>
      <c r="F10186" s="238" t="s">
        <v>83</v>
      </c>
      <c r="G10186" s="262">
        <f>SUM(F10174:F10185)</f>
        <v>0</v>
      </c>
      <c r="I10186" s="326"/>
    </row>
    <row r="10187" spans="1:15" ht="13.5" thickTop="1">
      <c r="A10187" s="186" t="s">
        <v>76</v>
      </c>
      <c r="B10187" s="446"/>
      <c r="C10187" s="241"/>
      <c r="D10187" s="243"/>
      <c r="E10187" s="243"/>
      <c r="F10187" s="242"/>
      <c r="G10187" s="244"/>
      <c r="I10187" s="326"/>
    </row>
    <row r="10188" spans="1:15">
      <c r="A10188" s="245" t="s">
        <v>57</v>
      </c>
      <c r="B10188" s="455"/>
      <c r="C10188" s="246"/>
      <c r="D10188" s="317"/>
      <c r="E10188" s="248" t="s">
        <v>77</v>
      </c>
      <c r="F10188" s="249" t="s">
        <v>78</v>
      </c>
      <c r="G10188" s="264" t="s">
        <v>77</v>
      </c>
      <c r="H10188" s="220"/>
      <c r="I10188" s="325"/>
    </row>
    <row r="10189" spans="1:15">
      <c r="A10189" s="185" t="s">
        <v>87</v>
      </c>
      <c r="B10189" s="453"/>
      <c r="C10189" s="265"/>
      <c r="D10189" s="318"/>
      <c r="E10189" s="229">
        <f>ROUND(SUM(G10148,G10163,G10171,G10186),0)</f>
        <v>0</v>
      </c>
      <c r="F10189" s="266">
        <f>A</f>
        <v>0</v>
      </c>
      <c r="G10189" s="267">
        <f>E10189*F10189</f>
        <v>0</v>
      </c>
      <c r="I10189" s="326"/>
    </row>
    <row r="10190" spans="1:15">
      <c r="A10190" s="185" t="s">
        <v>85</v>
      </c>
      <c r="B10190" s="453"/>
      <c r="C10190" s="265"/>
      <c r="D10190" s="318"/>
      <c r="E10190" s="229">
        <f>SUM(G10148,G10163,G10171,G10186)</f>
        <v>0</v>
      </c>
      <c r="F10190" s="266">
        <f>I</f>
        <v>0</v>
      </c>
      <c r="G10190" s="267">
        <f>E10190*F10190</f>
        <v>0</v>
      </c>
      <c r="I10190" s="326"/>
    </row>
    <row r="10191" spans="1:15">
      <c r="A10191" s="185" t="s">
        <v>86</v>
      </c>
      <c r="B10191" s="453"/>
      <c r="C10191" s="265"/>
      <c r="D10191" s="318"/>
      <c r="E10191" s="229">
        <f>SUM(G10148,G10163,G10171,G10186)</f>
        <v>0</v>
      </c>
      <c r="F10191" s="266">
        <f>U</f>
        <v>0</v>
      </c>
      <c r="G10191" s="267">
        <f>E10191*F10191</f>
        <v>0</v>
      </c>
      <c r="I10191" s="326"/>
    </row>
    <row r="10192" spans="1:15" ht="33" customHeight="1" thickBot="1">
      <c r="A10192" s="234"/>
      <c r="B10192" s="456"/>
      <c r="C10192" s="235"/>
      <c r="D10192" s="237"/>
      <c r="E10192" s="237"/>
      <c r="F10192" s="268" t="s">
        <v>84</v>
      </c>
      <c r="G10192" s="262">
        <f>SUM(G10189:G10191)</f>
        <v>0</v>
      </c>
      <c r="I10192" s="326"/>
      <c r="J10192" s="295"/>
      <c r="K10192" s="296"/>
      <c r="L10192" s="296"/>
      <c r="M10192" s="296"/>
      <c r="N10192" s="296"/>
      <c r="O10192" s="296"/>
    </row>
    <row r="10193" spans="1:16" s="211" customFormat="1" ht="14" thickTop="1" thickBot="1">
      <c r="A10193" s="269"/>
      <c r="B10193" s="443"/>
      <c r="C10193" s="270"/>
      <c r="D10193" s="319"/>
      <c r="E10193" s="271" t="s">
        <v>89</v>
      </c>
      <c r="F10193" s="272"/>
      <c r="G10193" s="273">
        <f>ROUND(SUM(G10148,G10163,G10171,G10186,G10192),0)</f>
        <v>0</v>
      </c>
      <c r="I10193" s="327"/>
      <c r="J10193" s="212">
        <f>B10132</f>
        <v>27.3</v>
      </c>
      <c r="K10193" s="274">
        <f>E10189</f>
        <v>0</v>
      </c>
      <c r="L10193" s="294">
        <f>G10189</f>
        <v>0</v>
      </c>
      <c r="M10193" s="294">
        <f>G10190</f>
        <v>0</v>
      </c>
      <c r="N10193" s="294">
        <f>G10191</f>
        <v>0</v>
      </c>
      <c r="O10193" s="299">
        <f>SUM(K10193:N10193)</f>
        <v>0</v>
      </c>
      <c r="P10193" s="294"/>
    </row>
    <row r="10194" spans="1:16" ht="13.5" thickTop="1">
      <c r="A10194" s="275" t="s">
        <v>97</v>
      </c>
      <c r="B10194" s="438"/>
      <c r="C10194" s="215"/>
      <c r="D10194" s="217"/>
      <c r="E10194" s="217"/>
      <c r="F10194" s="216"/>
      <c r="G10194" s="219"/>
      <c r="I10194" s="326"/>
      <c r="P10194" s="294"/>
    </row>
    <row r="10195" spans="1:16">
      <c r="A10195" s="275"/>
      <c r="B10195" s="452"/>
      <c r="C10195" s="276"/>
      <c r="D10195" s="320"/>
      <c r="E10195" s="217"/>
      <c r="F10195" s="216"/>
      <c r="G10195" s="277">
        <f ca="1">TODAY()</f>
        <v>44839</v>
      </c>
      <c r="I10195" s="326"/>
      <c r="P10195" s="294"/>
    </row>
    <row r="10196" spans="1:16" ht="13.5" thickBot="1">
      <c r="A10196" s="234"/>
      <c r="B10196" s="456"/>
      <c r="C10196" s="235"/>
      <c r="D10196" s="237"/>
      <c r="E10196" s="237"/>
      <c r="F10196" s="236"/>
      <c r="G10196" s="278"/>
      <c r="I10196" s="326"/>
      <c r="P10196" s="294"/>
    </row>
    <row r="10197" spans="1:16" s="199" customFormat="1" ht="13.5" thickTop="1">
      <c r="A10197" s="196" t="s">
        <v>109</v>
      </c>
      <c r="B10197" s="458"/>
      <c r="C10197" s="196"/>
      <c r="D10197" s="198"/>
      <c r="E10197" s="198"/>
      <c r="F10197" s="197"/>
      <c r="G10197" s="197"/>
      <c r="I10197" s="321"/>
      <c r="J10197" s="200"/>
      <c r="O10197" s="297"/>
    </row>
    <row r="10198" spans="1:16" s="199" customFormat="1">
      <c r="A10198" s="196" t="str">
        <f>CONCATENATE('Prestaciones y AIU'!A9361," ANALISIS DE PRECIOS UNITARIOS")</f>
        <v xml:space="preserve"> ANALISIS DE PRECIOS UNITARIOS</v>
      </c>
      <c r="B10198" s="458"/>
      <c r="C10198" s="196"/>
      <c r="D10198" s="198"/>
      <c r="E10198" s="198"/>
      <c r="F10198" s="197"/>
      <c r="G10198" s="197"/>
      <c r="I10198" s="321"/>
      <c r="J10198" s="200"/>
      <c r="O10198" s="297"/>
    </row>
    <row r="10199" spans="1:16" s="199" customFormat="1">
      <c r="A10199" s="196" t="str">
        <f>Objeto_LIC</f>
        <v>OPTIMIZACION DEL SISTEMA DE ABASTECIMIENTO (ADUCCION, PRETRATAMIENTO Y CONDUCCION) DEL MUNICPIO DE TAME, DEPARTAMENTO DE ARAUCA</v>
      </c>
      <c r="B10199" s="458"/>
      <c r="C10199" s="196"/>
      <c r="D10199" s="198"/>
      <c r="E10199" s="198"/>
      <c r="F10199" s="197"/>
      <c r="G10199" s="197"/>
      <c r="I10199" s="321"/>
      <c r="J10199" s="200"/>
      <c r="O10199" s="297"/>
    </row>
    <row r="10200" spans="1:16" s="199" customFormat="1">
      <c r="A10200" s="196"/>
      <c r="B10200" s="458"/>
      <c r="C10200" s="196"/>
      <c r="D10200" s="198"/>
      <c r="E10200" s="198"/>
      <c r="F10200" s="197"/>
      <c r="G10200" s="197"/>
      <c r="I10200" s="321"/>
      <c r="J10200" s="200"/>
      <c r="O10200" s="297"/>
    </row>
    <row r="10201" spans="1:16" ht="13.5" thickBot="1">
      <c r="A10201" s="201"/>
      <c r="B10201" s="448"/>
      <c r="C10201" s="201"/>
      <c r="D10201" s="203"/>
      <c r="E10201" s="203"/>
      <c r="F10201" s="202"/>
      <c r="G10201" s="202"/>
    </row>
    <row r="10202" spans="1:16" s="211" customFormat="1" ht="13.5" thickTop="1">
      <c r="A10202" s="206"/>
      <c r="B10202" s="457"/>
      <c r="C10202" s="207"/>
      <c r="D10202" s="209"/>
      <c r="E10202" s="209"/>
      <c r="F10202" s="208"/>
      <c r="G10202" s="210" t="s">
        <v>110</v>
      </c>
      <c r="I10202" s="323"/>
      <c r="J10202" s="212"/>
      <c r="O10202" s="297"/>
    </row>
    <row r="10203" spans="1:16" ht="12.75" customHeight="1">
      <c r="A10203" s="213" t="s">
        <v>62</v>
      </c>
      <c r="B10203" s="750">
        <f>Proponente</f>
        <v>0</v>
      </c>
      <c r="C10203" s="750"/>
      <c r="D10203" s="750"/>
      <c r="E10203" s="750"/>
      <c r="F10203" s="750"/>
      <c r="G10203" s="751"/>
    </row>
    <row r="10204" spans="1:16" ht="12.75" customHeight="1">
      <c r="A10204" s="213" t="s">
        <v>63</v>
      </c>
      <c r="B10204" s="470">
        <v>28.1</v>
      </c>
      <c r="C10204" s="750" t="e">
        <f>VLOOKUP(B10204,Presupuesto!$A$4:$B$106,2,FALSE)</f>
        <v>#N/A</v>
      </c>
      <c r="D10204" s="750"/>
      <c r="E10204" s="750"/>
      <c r="F10204" s="750"/>
      <c r="G10204" s="751"/>
    </row>
    <row r="10205" spans="1:16">
      <c r="A10205" s="214"/>
      <c r="B10205" s="438"/>
      <c r="C10205" s="215"/>
      <c r="D10205" s="217"/>
      <c r="E10205" s="217"/>
      <c r="F10205" s="218" t="s">
        <v>88</v>
      </c>
      <c r="G10205" s="750" t="str">
        <f ca="1">LOOKUP('U-P1'!B10204,Presupuesto!$1:$1048576,Presupuesto!$C$1:$C$105)</f>
        <v>ML</v>
      </c>
      <c r="H10205" s="750"/>
      <c r="I10205" s="750"/>
      <c r="J10205" s="750"/>
      <c r="K10205" s="751"/>
    </row>
    <row r="10206" spans="1:16" ht="13.5" thickBot="1">
      <c r="A10206" s="213" t="s">
        <v>64</v>
      </c>
      <c r="B10206" s="438"/>
      <c r="C10206" s="215"/>
      <c r="D10206" s="217"/>
      <c r="E10206" s="217"/>
      <c r="F10206" s="216"/>
      <c r="G10206" s="219"/>
      <c r="I10206" s="324"/>
      <c r="J10206" s="295"/>
      <c r="K10206" s="296"/>
      <c r="L10206" s="296"/>
      <c r="M10206" s="296"/>
      <c r="N10206" s="296"/>
      <c r="O10206" s="296"/>
    </row>
    <row r="10207" spans="1:16" s="220" customFormat="1" ht="13.5" thickTop="1">
      <c r="A10207" s="221" t="s">
        <v>57</v>
      </c>
      <c r="B10207" s="447" t="s">
        <v>65</v>
      </c>
      <c r="C10207" s="222" t="s">
        <v>66</v>
      </c>
      <c r="D10207" s="223" t="s">
        <v>74</v>
      </c>
      <c r="E10207" s="224" t="s">
        <v>100</v>
      </c>
      <c r="F10207" s="224" t="s">
        <v>79</v>
      </c>
      <c r="G10207" s="225" t="s">
        <v>70</v>
      </c>
      <c r="I10207" s="325"/>
      <c r="J10207" s="226"/>
      <c r="O10207" s="296"/>
    </row>
    <row r="10208" spans="1:16">
      <c r="A10208" s="227" t="str">
        <f t="shared" ref="A10208:A10219" si="1851">IF(I10208=0,"-",VLOOKUP(I10208,EQUIPOS,2,FALSE))</f>
        <v>-</v>
      </c>
      <c r="B10208" s="228"/>
      <c r="C10208" s="228"/>
      <c r="D10208" s="468"/>
      <c r="E10208" s="229">
        <f t="shared" ref="E10208:E10219" si="1852">IF(I10208=0,0,VLOOKUP(I10208,EQUIPOS,4,FALSE))</f>
        <v>0</v>
      </c>
      <c r="F10208" s="230">
        <f t="shared" ref="F10208:F10219" si="1853">IF(D10208=0,0,E10208/D10208)</f>
        <v>0</v>
      </c>
      <c r="G10208" s="231"/>
      <c r="I10208" s="283"/>
    </row>
    <row r="10209" spans="1:15">
      <c r="A10209" s="227" t="str">
        <f t="shared" si="1851"/>
        <v>-</v>
      </c>
      <c r="B10209" s="228"/>
      <c r="C10209" s="228"/>
      <c r="D10209" s="468"/>
      <c r="E10209" s="229">
        <f t="shared" si="1852"/>
        <v>0</v>
      </c>
      <c r="F10209" s="230">
        <f t="shared" si="1853"/>
        <v>0</v>
      </c>
      <c r="G10209" s="232"/>
      <c r="I10209" s="283"/>
    </row>
    <row r="10210" spans="1:15">
      <c r="A10210" s="227" t="str">
        <f t="shared" si="1851"/>
        <v>-</v>
      </c>
      <c r="B10210" s="228"/>
      <c r="C10210" s="228"/>
      <c r="D10210" s="468"/>
      <c r="E10210" s="229">
        <f t="shared" si="1852"/>
        <v>0</v>
      </c>
      <c r="F10210" s="230">
        <f t="shared" si="1853"/>
        <v>0</v>
      </c>
      <c r="G10210" s="232"/>
      <c r="I10210" s="283"/>
    </row>
    <row r="10211" spans="1:15">
      <c r="A10211" s="227" t="str">
        <f t="shared" si="1851"/>
        <v>-</v>
      </c>
      <c r="B10211" s="228"/>
      <c r="C10211" s="228"/>
      <c r="D10211" s="468"/>
      <c r="E10211" s="229">
        <f t="shared" si="1852"/>
        <v>0</v>
      </c>
      <c r="F10211" s="230">
        <f t="shared" si="1853"/>
        <v>0</v>
      </c>
      <c r="G10211" s="232"/>
      <c r="I10211" s="283"/>
    </row>
    <row r="10212" spans="1:15">
      <c r="A10212" s="227" t="str">
        <f t="shared" si="1851"/>
        <v>-</v>
      </c>
      <c r="B10212" s="228"/>
      <c r="C10212" s="228"/>
      <c r="D10212" s="194"/>
      <c r="E10212" s="229">
        <f t="shared" si="1852"/>
        <v>0</v>
      </c>
      <c r="F10212" s="230">
        <f t="shared" si="1853"/>
        <v>0</v>
      </c>
      <c r="G10212" s="232"/>
      <c r="I10212" s="283"/>
    </row>
    <row r="10213" spans="1:15">
      <c r="A10213" s="227" t="str">
        <f t="shared" si="1851"/>
        <v>-</v>
      </c>
      <c r="B10213" s="228"/>
      <c r="C10213" s="228"/>
      <c r="D10213" s="194"/>
      <c r="E10213" s="229">
        <f t="shared" si="1852"/>
        <v>0</v>
      </c>
      <c r="F10213" s="230">
        <f t="shared" si="1853"/>
        <v>0</v>
      </c>
      <c r="G10213" s="232"/>
      <c r="I10213" s="283"/>
    </row>
    <row r="10214" spans="1:15">
      <c r="A10214" s="227" t="str">
        <f t="shared" si="1851"/>
        <v>-</v>
      </c>
      <c r="B10214" s="228"/>
      <c r="C10214" s="228"/>
      <c r="D10214" s="194"/>
      <c r="E10214" s="229">
        <f t="shared" si="1852"/>
        <v>0</v>
      </c>
      <c r="F10214" s="230">
        <f t="shared" si="1853"/>
        <v>0</v>
      </c>
      <c r="G10214" s="232"/>
      <c r="I10214" s="283"/>
    </row>
    <row r="10215" spans="1:15">
      <c r="A10215" s="227" t="str">
        <f t="shared" si="1851"/>
        <v>-</v>
      </c>
      <c r="B10215" s="228"/>
      <c r="C10215" s="228"/>
      <c r="D10215" s="194"/>
      <c r="E10215" s="229">
        <f t="shared" si="1852"/>
        <v>0</v>
      </c>
      <c r="F10215" s="230">
        <f t="shared" si="1853"/>
        <v>0</v>
      </c>
      <c r="G10215" s="232"/>
      <c r="I10215" s="283"/>
    </row>
    <row r="10216" spans="1:15">
      <c r="A10216" s="227" t="str">
        <f t="shared" si="1851"/>
        <v>-</v>
      </c>
      <c r="B10216" s="228"/>
      <c r="C10216" s="228"/>
      <c r="D10216" s="194"/>
      <c r="E10216" s="229">
        <f t="shared" si="1852"/>
        <v>0</v>
      </c>
      <c r="F10216" s="230">
        <f t="shared" si="1853"/>
        <v>0</v>
      </c>
      <c r="G10216" s="232"/>
      <c r="I10216" s="283"/>
    </row>
    <row r="10217" spans="1:15">
      <c r="A10217" s="227" t="str">
        <f t="shared" si="1851"/>
        <v>-</v>
      </c>
      <c r="B10217" s="228"/>
      <c r="C10217" s="228"/>
      <c r="D10217" s="194"/>
      <c r="E10217" s="229">
        <f t="shared" si="1852"/>
        <v>0</v>
      </c>
      <c r="F10217" s="230">
        <f t="shared" si="1853"/>
        <v>0</v>
      </c>
      <c r="G10217" s="232"/>
      <c r="I10217" s="283"/>
    </row>
    <row r="10218" spans="1:15">
      <c r="A10218" s="227" t="str">
        <f t="shared" si="1851"/>
        <v>-</v>
      </c>
      <c r="B10218" s="228"/>
      <c r="C10218" s="228"/>
      <c r="D10218" s="194"/>
      <c r="E10218" s="229">
        <f t="shared" si="1852"/>
        <v>0</v>
      </c>
      <c r="F10218" s="230">
        <f t="shared" si="1853"/>
        <v>0</v>
      </c>
      <c r="G10218" s="232"/>
      <c r="I10218" s="283"/>
    </row>
    <row r="10219" spans="1:15">
      <c r="A10219" s="227" t="str">
        <f t="shared" si="1851"/>
        <v>-</v>
      </c>
      <c r="B10219" s="228"/>
      <c r="C10219" s="228"/>
      <c r="D10219" s="194"/>
      <c r="E10219" s="229">
        <f t="shared" si="1852"/>
        <v>0</v>
      </c>
      <c r="F10219" s="230">
        <f t="shared" si="1853"/>
        <v>0</v>
      </c>
      <c r="G10219" s="232"/>
      <c r="I10219" s="283"/>
    </row>
    <row r="10220" spans="1:15" ht="13.5" thickBot="1">
      <c r="A10220" s="234"/>
      <c r="B10220" s="456"/>
      <c r="C10220" s="235"/>
      <c r="D10220" s="237"/>
      <c r="E10220" s="237"/>
      <c r="F10220" s="238" t="s">
        <v>80</v>
      </c>
      <c r="G10220" s="239">
        <f>ROUND(SUM(F10208:F10219),0)</f>
        <v>0</v>
      </c>
      <c r="I10220" s="326"/>
    </row>
    <row r="10221" spans="1:15" ht="13.5" thickTop="1">
      <c r="A10221" s="240" t="s">
        <v>67</v>
      </c>
      <c r="B10221" s="446"/>
      <c r="C10221" s="241"/>
      <c r="D10221" s="243"/>
      <c r="E10221" s="243"/>
      <c r="F10221" s="242"/>
      <c r="G10221" s="244"/>
      <c r="I10221" s="326"/>
    </row>
    <row r="10222" spans="1:15" s="220" customFormat="1" ht="26">
      <c r="A10222" s="245" t="s">
        <v>57</v>
      </c>
      <c r="B10222" s="455"/>
      <c r="C10222" s="247" t="s">
        <v>58</v>
      </c>
      <c r="D10222" s="316" t="s">
        <v>68</v>
      </c>
      <c r="E10222" s="248" t="s">
        <v>69</v>
      </c>
      <c r="F10222" s="249" t="s">
        <v>79</v>
      </c>
      <c r="G10222" s="250" t="s">
        <v>70</v>
      </c>
      <c r="I10222" s="325"/>
      <c r="J10222" s="226"/>
      <c r="O10222" s="296"/>
    </row>
    <row r="10223" spans="1:15">
      <c r="A10223" s="748" t="str">
        <f t="shared" ref="A10223:A10234" si="1854">IF(I10223=0,"",VLOOKUP(I10223,MATERIALES,2,FALSE))</f>
        <v/>
      </c>
      <c r="B10223" s="749"/>
      <c r="C10223" s="251" t="str">
        <f t="shared" ref="C10223:C10231" si="1855">IF(I10223=0,"",VLOOKUP(I10223,MATERIALES,3,FALSE))</f>
        <v/>
      </c>
      <c r="D10223" s="194"/>
      <c r="E10223" s="252">
        <f t="shared" ref="E10223:E10234" si="1856">IF(I10223=0,0,VLOOKUP(I10223,MATERIALES,4,FALSE))</f>
        <v>0</v>
      </c>
      <c r="F10223" s="230">
        <f>D10223*E10223</f>
        <v>0</v>
      </c>
      <c r="G10223" s="231"/>
      <c r="I10223" s="283"/>
    </row>
    <row r="10224" spans="1:15">
      <c r="A10224" s="748" t="str">
        <f t="shared" si="1854"/>
        <v/>
      </c>
      <c r="B10224" s="749"/>
      <c r="C10224" s="251" t="str">
        <f t="shared" si="1855"/>
        <v/>
      </c>
      <c r="D10224" s="194"/>
      <c r="E10224" s="252">
        <f t="shared" si="1856"/>
        <v>0</v>
      </c>
      <c r="F10224" s="230">
        <f t="shared" ref="F10224:F10234" si="1857">D10224*E10224</f>
        <v>0</v>
      </c>
      <c r="G10224" s="232"/>
      <c r="I10224" s="283"/>
    </row>
    <row r="10225" spans="1:9">
      <c r="A10225" s="748" t="str">
        <f t="shared" si="1854"/>
        <v/>
      </c>
      <c r="B10225" s="749"/>
      <c r="C10225" s="251" t="str">
        <f t="shared" si="1855"/>
        <v/>
      </c>
      <c r="D10225" s="194"/>
      <c r="E10225" s="252">
        <f t="shared" si="1856"/>
        <v>0</v>
      </c>
      <c r="F10225" s="230">
        <f t="shared" si="1857"/>
        <v>0</v>
      </c>
      <c r="G10225" s="232"/>
      <c r="I10225" s="283"/>
    </row>
    <row r="10226" spans="1:9">
      <c r="A10226" s="748" t="str">
        <f t="shared" si="1854"/>
        <v/>
      </c>
      <c r="B10226" s="749"/>
      <c r="C10226" s="251" t="str">
        <f t="shared" si="1855"/>
        <v/>
      </c>
      <c r="D10226" s="194"/>
      <c r="E10226" s="252">
        <f t="shared" si="1856"/>
        <v>0</v>
      </c>
      <c r="F10226" s="230">
        <f t="shared" si="1857"/>
        <v>0</v>
      </c>
      <c r="G10226" s="232"/>
      <c r="I10226" s="283"/>
    </row>
    <row r="10227" spans="1:9">
      <c r="A10227" s="748" t="str">
        <f t="shared" si="1854"/>
        <v/>
      </c>
      <c r="B10227" s="749"/>
      <c r="C10227" s="251" t="str">
        <f t="shared" si="1855"/>
        <v/>
      </c>
      <c r="D10227" s="194"/>
      <c r="E10227" s="252">
        <f t="shared" si="1856"/>
        <v>0</v>
      </c>
      <c r="F10227" s="230">
        <f t="shared" si="1857"/>
        <v>0</v>
      </c>
      <c r="G10227" s="232"/>
      <c r="I10227" s="283"/>
    </row>
    <row r="10228" spans="1:9">
      <c r="A10228" s="748" t="str">
        <f t="shared" si="1854"/>
        <v/>
      </c>
      <c r="B10228" s="749"/>
      <c r="C10228" s="251" t="str">
        <f t="shared" si="1855"/>
        <v/>
      </c>
      <c r="D10228" s="194"/>
      <c r="E10228" s="252">
        <f t="shared" si="1856"/>
        <v>0</v>
      </c>
      <c r="F10228" s="230">
        <f t="shared" si="1857"/>
        <v>0</v>
      </c>
      <c r="G10228" s="232"/>
      <c r="I10228" s="283"/>
    </row>
    <row r="10229" spans="1:9">
      <c r="A10229" s="748" t="str">
        <f t="shared" si="1854"/>
        <v/>
      </c>
      <c r="B10229" s="749"/>
      <c r="C10229" s="251" t="str">
        <f t="shared" si="1855"/>
        <v/>
      </c>
      <c r="D10229" s="194"/>
      <c r="E10229" s="252">
        <f t="shared" si="1856"/>
        <v>0</v>
      </c>
      <c r="F10229" s="230">
        <f t="shared" si="1857"/>
        <v>0</v>
      </c>
      <c r="G10229" s="232"/>
      <c r="I10229" s="283"/>
    </row>
    <row r="10230" spans="1:9">
      <c r="A10230" s="748" t="str">
        <f t="shared" si="1854"/>
        <v/>
      </c>
      <c r="B10230" s="749"/>
      <c r="C10230" s="251" t="str">
        <f t="shared" si="1855"/>
        <v/>
      </c>
      <c r="D10230" s="194"/>
      <c r="E10230" s="252">
        <f t="shared" si="1856"/>
        <v>0</v>
      </c>
      <c r="F10230" s="230">
        <f t="shared" si="1857"/>
        <v>0</v>
      </c>
      <c r="G10230" s="253"/>
      <c r="I10230" s="283"/>
    </row>
    <row r="10231" spans="1:9">
      <c r="A10231" s="748" t="str">
        <f t="shared" si="1854"/>
        <v/>
      </c>
      <c r="B10231" s="749"/>
      <c r="C10231" s="251" t="str">
        <f t="shared" si="1855"/>
        <v/>
      </c>
      <c r="D10231" s="194"/>
      <c r="E10231" s="252">
        <f t="shared" si="1856"/>
        <v>0</v>
      </c>
      <c r="F10231" s="230">
        <f t="shared" si="1857"/>
        <v>0</v>
      </c>
      <c r="G10231" s="232"/>
      <c r="I10231" s="283"/>
    </row>
    <row r="10232" spans="1:9">
      <c r="A10232" s="748" t="str">
        <f t="shared" si="1854"/>
        <v/>
      </c>
      <c r="B10232" s="749"/>
      <c r="C10232" s="251"/>
      <c r="D10232" s="194"/>
      <c r="E10232" s="252">
        <f t="shared" si="1856"/>
        <v>0</v>
      </c>
      <c r="F10232" s="230">
        <f t="shared" si="1857"/>
        <v>0</v>
      </c>
      <c r="G10232" s="232"/>
      <c r="I10232" s="283"/>
    </row>
    <row r="10233" spans="1:9">
      <c r="A10233" s="748" t="str">
        <f t="shared" si="1854"/>
        <v/>
      </c>
      <c r="B10233" s="749"/>
      <c r="C10233" s="251"/>
      <c r="D10233" s="194"/>
      <c r="E10233" s="252">
        <f t="shared" si="1856"/>
        <v>0</v>
      </c>
      <c r="F10233" s="230">
        <f t="shared" si="1857"/>
        <v>0</v>
      </c>
      <c r="G10233" s="232"/>
      <c r="I10233" s="283"/>
    </row>
    <row r="10234" spans="1:9">
      <c r="A10234" s="748" t="str">
        <f t="shared" si="1854"/>
        <v/>
      </c>
      <c r="B10234" s="749"/>
      <c r="C10234" s="251" t="str">
        <f t="shared" ref="C10234" si="1858">IF(I10234=0,"",VLOOKUP(I10234,MATERIALES,3,FALSE))</f>
        <v/>
      </c>
      <c r="D10234" s="194"/>
      <c r="E10234" s="252">
        <f t="shared" si="1856"/>
        <v>0</v>
      </c>
      <c r="F10234" s="230">
        <f t="shared" si="1857"/>
        <v>0</v>
      </c>
      <c r="G10234" s="233"/>
      <c r="I10234" s="283"/>
    </row>
    <row r="10235" spans="1:9" ht="26.25" customHeight="1" thickBot="1">
      <c r="A10235" s="214"/>
      <c r="B10235" s="438"/>
      <c r="C10235" s="215"/>
      <c r="D10235" s="217"/>
      <c r="E10235" s="254"/>
      <c r="F10235" s="255" t="s">
        <v>81</v>
      </c>
      <c r="G10235" s="253">
        <f>ROUND(SUM(F10223:F10234),0)</f>
        <v>0</v>
      </c>
      <c r="I10235" s="326"/>
    </row>
    <row r="10236" spans="1:9" ht="14" thickTop="1" thickBot="1">
      <c r="A10236" s="256" t="s">
        <v>72</v>
      </c>
      <c r="B10236" s="445"/>
      <c r="C10236" s="257"/>
      <c r="D10236" s="259"/>
      <c r="E10236" s="259"/>
      <c r="F10236" s="258"/>
      <c r="G10236" s="260"/>
      <c r="I10236" s="326"/>
    </row>
    <row r="10237" spans="1:9" ht="13.5" thickTop="1">
      <c r="A10237" s="245" t="s">
        <v>57</v>
      </c>
      <c r="B10237" s="455"/>
      <c r="C10237" s="248" t="s">
        <v>71</v>
      </c>
      <c r="D10237" s="316" t="s">
        <v>75</v>
      </c>
      <c r="E10237" s="248" t="s">
        <v>98</v>
      </c>
      <c r="F10237" s="249" t="s">
        <v>79</v>
      </c>
      <c r="G10237" s="250" t="s">
        <v>70</v>
      </c>
      <c r="I10237" s="326"/>
    </row>
    <row r="10238" spans="1:9">
      <c r="A10238" s="748" t="str">
        <f>IF(I10238=0,"",VLOOKUP(I10238,EQUIPOS,2,FALSE))</f>
        <v/>
      </c>
      <c r="B10238" s="749"/>
      <c r="C10238" s="195"/>
      <c r="D10238" s="194"/>
      <c r="E10238" s="252">
        <f>IF(I10238=0,0,VLOOKUP(I10238,EQUIPOS,4,FALSE))</f>
        <v>0</v>
      </c>
      <c r="F10238" s="230">
        <f>C10238*D10238*E10238</f>
        <v>0</v>
      </c>
      <c r="G10238" s="231"/>
      <c r="I10238" s="283"/>
    </row>
    <row r="10239" spans="1:9">
      <c r="A10239" s="748" t="str">
        <f>IF(I10239=0,"",VLOOKUP(I10239,EQUIPOS,2,FALSE))</f>
        <v/>
      </c>
      <c r="B10239" s="749"/>
      <c r="C10239" s="195"/>
      <c r="D10239" s="194"/>
      <c r="E10239" s="252">
        <f>IF(I10239=0,0,VLOOKUP(I10239,EQUIPOS,4,FALSE))</f>
        <v>0</v>
      </c>
      <c r="F10239" s="230">
        <f t="shared" ref="F10239:F10242" si="1859">C10239*D10239*E10239</f>
        <v>0</v>
      </c>
      <c r="G10239" s="232"/>
      <c r="I10239" s="283"/>
    </row>
    <row r="10240" spans="1:9">
      <c r="A10240" s="748" t="str">
        <f>IF(I10240=0,"",VLOOKUP(I10240,EQUIPOS,2,FALSE))</f>
        <v/>
      </c>
      <c r="B10240" s="749"/>
      <c r="C10240" s="195"/>
      <c r="D10240" s="194"/>
      <c r="E10240" s="252">
        <f>IF(I10240=0,0,VLOOKUP(I10240,EQUIPOS,4,FALSE))</f>
        <v>0</v>
      </c>
      <c r="F10240" s="230">
        <f t="shared" si="1859"/>
        <v>0</v>
      </c>
      <c r="G10240" s="232"/>
      <c r="I10240" s="283"/>
    </row>
    <row r="10241" spans="1:9">
      <c r="A10241" s="748" t="str">
        <f>IF(I10241=0,"",VLOOKUP(I10241,EQUIPOS,2,FALSE))</f>
        <v/>
      </c>
      <c r="B10241" s="749"/>
      <c r="C10241" s="195"/>
      <c r="D10241" s="194"/>
      <c r="E10241" s="252">
        <f>IF(I10241=0,0,VLOOKUP(I10241,EQUIPOS,4,FALSE))</f>
        <v>0</v>
      </c>
      <c r="F10241" s="230">
        <f t="shared" si="1859"/>
        <v>0</v>
      </c>
      <c r="G10241" s="232"/>
      <c r="I10241" s="283"/>
    </row>
    <row r="10242" spans="1:9">
      <c r="A10242" s="748" t="str">
        <f>IF(I10242=0,"",VLOOKUP(I10242,EQUIPOS,2,FALSE))</f>
        <v/>
      </c>
      <c r="B10242" s="749"/>
      <c r="C10242" s="195"/>
      <c r="D10242" s="194"/>
      <c r="E10242" s="252">
        <f>IF(I10242=0,0,VLOOKUP(I10242,EQUIPOS,4,FALSE))</f>
        <v>0</v>
      </c>
      <c r="F10242" s="230">
        <f t="shared" si="1859"/>
        <v>0</v>
      </c>
      <c r="G10242" s="233"/>
      <c r="I10242" s="283"/>
    </row>
    <row r="10243" spans="1:9" ht="30.75" customHeight="1" thickBot="1">
      <c r="A10243" s="234"/>
      <c r="B10243" s="456"/>
      <c r="C10243" s="235"/>
      <c r="D10243" s="237"/>
      <c r="E10243" s="261"/>
      <c r="F10243" s="238" t="s">
        <v>82</v>
      </c>
      <c r="G10243" s="262">
        <f>ROUND(SUM(F10238:F10242),0)</f>
        <v>0</v>
      </c>
      <c r="I10243" s="326"/>
    </row>
    <row r="10244" spans="1:9" ht="13.5" thickTop="1">
      <c r="A10244" s="240" t="s">
        <v>73</v>
      </c>
      <c r="B10244" s="446"/>
      <c r="C10244" s="241"/>
      <c r="D10244" s="243"/>
      <c r="E10244" s="243"/>
      <c r="F10244" s="242"/>
      <c r="G10244" s="244"/>
      <c r="I10244" s="326"/>
    </row>
    <row r="10245" spans="1:9" ht="26">
      <c r="A10245" s="245" t="s">
        <v>57</v>
      </c>
      <c r="B10245" s="454" t="s">
        <v>58</v>
      </c>
      <c r="C10245" s="247" t="s">
        <v>68</v>
      </c>
      <c r="D10245" s="316" t="s">
        <v>74</v>
      </c>
      <c r="E10245" s="248" t="s">
        <v>69</v>
      </c>
      <c r="F10245" s="249" t="s">
        <v>79</v>
      </c>
      <c r="G10245" s="250" t="s">
        <v>70</v>
      </c>
      <c r="H10245" s="220"/>
      <c r="I10245" s="325"/>
    </row>
    <row r="10246" spans="1:9">
      <c r="A10246" s="263" t="str">
        <f t="shared" ref="A10246:A10257" si="1860">IF(I10246=0,"",VLOOKUP(I10246,MANOOBRA,2,FALSE))</f>
        <v/>
      </c>
      <c r="B10246" s="444" t="str">
        <f t="shared" ref="B10246:B10257" si="1861">IF(I10246=0,"",VLOOKUP(I10246,MANOOBRA,3,FALSE))</f>
        <v/>
      </c>
      <c r="C10246" s="195"/>
      <c r="D10246" s="466"/>
      <c r="E10246" s="252">
        <f t="shared" ref="E10246:E10257" si="1862">IF(I10246=0,0,VLOOKUP(I10246,MANOOBRA,4,FALSE))</f>
        <v>0</v>
      </c>
      <c r="F10246" s="230">
        <f>IF(D10246=0,0,C10246*E10246/D10246)</f>
        <v>0</v>
      </c>
      <c r="G10246" s="231"/>
      <c r="I10246" s="283"/>
    </row>
    <row r="10247" spans="1:9">
      <c r="A10247" s="263" t="str">
        <f t="shared" si="1860"/>
        <v/>
      </c>
      <c r="B10247" s="444" t="str">
        <f t="shared" si="1861"/>
        <v/>
      </c>
      <c r="C10247" s="195"/>
      <c r="D10247" s="466"/>
      <c r="E10247" s="252">
        <f t="shared" si="1862"/>
        <v>0</v>
      </c>
      <c r="F10247" s="230">
        <f t="shared" ref="F10247:F10257" si="1863">IF(D10247=0,0,C10247*E10247/D10247)</f>
        <v>0</v>
      </c>
      <c r="G10247" s="232"/>
      <c r="I10247" s="283"/>
    </row>
    <row r="10248" spans="1:9">
      <c r="A10248" s="263" t="str">
        <f t="shared" si="1860"/>
        <v/>
      </c>
      <c r="B10248" s="444" t="str">
        <f t="shared" si="1861"/>
        <v/>
      </c>
      <c r="C10248" s="195"/>
      <c r="D10248" s="469"/>
      <c r="E10248" s="252">
        <f t="shared" si="1862"/>
        <v>0</v>
      </c>
      <c r="F10248" s="230">
        <f t="shared" si="1863"/>
        <v>0</v>
      </c>
      <c r="G10248" s="232"/>
      <c r="I10248" s="283"/>
    </row>
    <row r="10249" spans="1:9">
      <c r="A10249" s="263" t="str">
        <f t="shared" si="1860"/>
        <v/>
      </c>
      <c r="B10249" s="444" t="str">
        <f t="shared" si="1861"/>
        <v/>
      </c>
      <c r="C10249" s="195"/>
      <c r="D10249" s="195"/>
      <c r="E10249" s="252">
        <f t="shared" si="1862"/>
        <v>0</v>
      </c>
      <c r="F10249" s="230">
        <f t="shared" si="1863"/>
        <v>0</v>
      </c>
      <c r="G10249" s="232"/>
      <c r="I10249" s="283"/>
    </row>
    <row r="10250" spans="1:9">
      <c r="A10250" s="263" t="str">
        <f t="shared" si="1860"/>
        <v/>
      </c>
      <c r="B10250" s="444" t="str">
        <f t="shared" si="1861"/>
        <v/>
      </c>
      <c r="C10250" s="195"/>
      <c r="D10250" s="195"/>
      <c r="E10250" s="252">
        <f t="shared" si="1862"/>
        <v>0</v>
      </c>
      <c r="F10250" s="230">
        <f t="shared" si="1863"/>
        <v>0</v>
      </c>
      <c r="G10250" s="232"/>
      <c r="I10250" s="283"/>
    </row>
    <row r="10251" spans="1:9">
      <c r="A10251" s="263" t="str">
        <f t="shared" si="1860"/>
        <v/>
      </c>
      <c r="B10251" s="444" t="str">
        <f t="shared" si="1861"/>
        <v/>
      </c>
      <c r="C10251" s="195"/>
      <c r="D10251" s="195"/>
      <c r="E10251" s="252">
        <f t="shared" si="1862"/>
        <v>0</v>
      </c>
      <c r="F10251" s="230">
        <f t="shared" si="1863"/>
        <v>0</v>
      </c>
      <c r="G10251" s="232"/>
      <c r="I10251" s="283"/>
    </row>
    <row r="10252" spans="1:9">
      <c r="A10252" s="263" t="str">
        <f t="shared" si="1860"/>
        <v/>
      </c>
      <c r="B10252" s="444" t="str">
        <f t="shared" si="1861"/>
        <v/>
      </c>
      <c r="C10252" s="195"/>
      <c r="D10252" s="195"/>
      <c r="E10252" s="252">
        <f t="shared" si="1862"/>
        <v>0</v>
      </c>
      <c r="F10252" s="230">
        <f t="shared" si="1863"/>
        <v>0</v>
      </c>
      <c r="G10252" s="232"/>
      <c r="I10252" s="283"/>
    </row>
    <row r="10253" spans="1:9">
      <c r="A10253" s="263" t="str">
        <f t="shared" si="1860"/>
        <v/>
      </c>
      <c r="B10253" s="444" t="str">
        <f t="shared" si="1861"/>
        <v/>
      </c>
      <c r="C10253" s="195"/>
      <c r="D10253" s="195"/>
      <c r="E10253" s="252">
        <f t="shared" si="1862"/>
        <v>0</v>
      </c>
      <c r="F10253" s="230">
        <f t="shared" si="1863"/>
        <v>0</v>
      </c>
      <c r="G10253" s="232"/>
      <c r="I10253" s="283"/>
    </row>
    <row r="10254" spans="1:9">
      <c r="A10254" s="263" t="str">
        <f t="shared" si="1860"/>
        <v/>
      </c>
      <c r="B10254" s="444" t="str">
        <f t="shared" si="1861"/>
        <v/>
      </c>
      <c r="C10254" s="195"/>
      <c r="D10254" s="195"/>
      <c r="E10254" s="252">
        <f t="shared" si="1862"/>
        <v>0</v>
      </c>
      <c r="F10254" s="230">
        <f t="shared" si="1863"/>
        <v>0</v>
      </c>
      <c r="G10254" s="232"/>
      <c r="I10254" s="283"/>
    </row>
    <row r="10255" spans="1:9">
      <c r="A10255" s="263" t="str">
        <f t="shared" si="1860"/>
        <v/>
      </c>
      <c r="B10255" s="444" t="str">
        <f t="shared" si="1861"/>
        <v/>
      </c>
      <c r="C10255" s="195"/>
      <c r="D10255" s="195"/>
      <c r="E10255" s="252">
        <f t="shared" si="1862"/>
        <v>0</v>
      </c>
      <c r="F10255" s="230">
        <f t="shared" si="1863"/>
        <v>0</v>
      </c>
      <c r="G10255" s="232"/>
      <c r="I10255" s="283"/>
    </row>
    <row r="10256" spans="1:9">
      <c r="A10256" s="263" t="str">
        <f t="shared" si="1860"/>
        <v/>
      </c>
      <c r="B10256" s="444" t="str">
        <f t="shared" si="1861"/>
        <v/>
      </c>
      <c r="C10256" s="195"/>
      <c r="D10256" s="195"/>
      <c r="E10256" s="252">
        <f t="shared" si="1862"/>
        <v>0</v>
      </c>
      <c r="F10256" s="230">
        <f t="shared" si="1863"/>
        <v>0</v>
      </c>
      <c r="G10256" s="232"/>
      <c r="I10256" s="283"/>
    </row>
    <row r="10257" spans="1:16">
      <c r="A10257" s="263" t="str">
        <f t="shared" si="1860"/>
        <v/>
      </c>
      <c r="B10257" s="444" t="str">
        <f t="shared" si="1861"/>
        <v/>
      </c>
      <c r="C10257" s="195"/>
      <c r="D10257" s="195"/>
      <c r="E10257" s="252">
        <f t="shared" si="1862"/>
        <v>0</v>
      </c>
      <c r="F10257" s="230">
        <f t="shared" si="1863"/>
        <v>0</v>
      </c>
      <c r="G10257" s="233"/>
      <c r="I10257" s="283"/>
    </row>
    <row r="10258" spans="1:16" ht="31.5" customHeight="1" thickBot="1">
      <c r="A10258" s="234"/>
      <c r="B10258" s="456"/>
      <c r="C10258" s="235"/>
      <c r="D10258" s="237"/>
      <c r="E10258" s="237"/>
      <c r="F10258" s="238" t="s">
        <v>83</v>
      </c>
      <c r="G10258" s="262">
        <f>ROUND(SUM(F10246:F10257),0)</f>
        <v>0</v>
      </c>
      <c r="I10258" s="326"/>
    </row>
    <row r="10259" spans="1:16" ht="13.5" thickTop="1">
      <c r="A10259" s="186" t="s">
        <v>76</v>
      </c>
      <c r="B10259" s="446"/>
      <c r="C10259" s="241"/>
      <c r="D10259" s="243"/>
      <c r="E10259" s="243"/>
      <c r="F10259" s="242"/>
      <c r="G10259" s="244"/>
      <c r="I10259" s="326"/>
    </row>
    <row r="10260" spans="1:16">
      <c r="A10260" s="245" t="s">
        <v>57</v>
      </c>
      <c r="B10260" s="455"/>
      <c r="C10260" s="246"/>
      <c r="D10260" s="317"/>
      <c r="E10260" s="248" t="s">
        <v>77</v>
      </c>
      <c r="F10260" s="249" t="s">
        <v>78</v>
      </c>
      <c r="G10260" s="264" t="s">
        <v>77</v>
      </c>
      <c r="H10260" s="220"/>
      <c r="I10260" s="325"/>
    </row>
    <row r="10261" spans="1:16">
      <c r="A10261" s="185" t="s">
        <v>87</v>
      </c>
      <c r="B10261" s="453"/>
      <c r="C10261" s="265"/>
      <c r="D10261" s="318"/>
      <c r="E10261" s="229">
        <f>ROUND(SUM(G10220,G10235,G10243,G10258),2)</f>
        <v>0</v>
      </c>
      <c r="F10261" s="266">
        <f>A</f>
        <v>0</v>
      </c>
      <c r="G10261" s="267">
        <f>E10261*F10261</f>
        <v>0</v>
      </c>
      <c r="I10261" s="326"/>
    </row>
    <row r="10262" spans="1:16">
      <c r="A10262" s="185" t="s">
        <v>85</v>
      </c>
      <c r="B10262" s="453"/>
      <c r="C10262" s="265"/>
      <c r="D10262" s="318"/>
      <c r="E10262" s="229">
        <f>ROUND(SUM(G10220,G10235,G10243,G10258),2)</f>
        <v>0</v>
      </c>
      <c r="F10262" s="266">
        <f>I</f>
        <v>0</v>
      </c>
      <c r="G10262" s="267">
        <f>E10262*F10262</f>
        <v>0</v>
      </c>
      <c r="I10262" s="326"/>
    </row>
    <row r="10263" spans="1:16">
      <c r="A10263" s="185" t="s">
        <v>86</v>
      </c>
      <c r="B10263" s="453"/>
      <c r="C10263" s="265"/>
      <c r="D10263" s="318"/>
      <c r="E10263" s="229">
        <f>ROUND(SUM(G10220,G10235,G10243,G10258),2)</f>
        <v>0</v>
      </c>
      <c r="F10263" s="266">
        <f>U</f>
        <v>0</v>
      </c>
      <c r="G10263" s="267">
        <f>E10263*F10263</f>
        <v>0</v>
      </c>
      <c r="I10263" s="326"/>
    </row>
    <row r="10264" spans="1:16" ht="33" customHeight="1" thickBot="1">
      <c r="A10264" s="234"/>
      <c r="B10264" s="456"/>
      <c r="C10264" s="235"/>
      <c r="D10264" s="237"/>
      <c r="E10264" s="237"/>
      <c r="F10264" s="268" t="s">
        <v>84</v>
      </c>
      <c r="G10264" s="262">
        <f>SUM(G10261:G10263)</f>
        <v>0</v>
      </c>
      <c r="I10264" s="326"/>
      <c r="J10264" s="295"/>
      <c r="K10264" s="296"/>
      <c r="L10264" s="296"/>
      <c r="M10264" s="296"/>
      <c r="N10264" s="296"/>
      <c r="O10264" s="296"/>
    </row>
    <row r="10265" spans="1:16" s="211" customFormat="1" ht="14" thickTop="1" thickBot="1">
      <c r="A10265" s="269"/>
      <c r="B10265" s="443"/>
      <c r="C10265" s="270"/>
      <c r="D10265" s="319"/>
      <c r="E10265" s="271" t="s">
        <v>89</v>
      </c>
      <c r="F10265" s="272"/>
      <c r="G10265" s="273">
        <f>ROUND(SUM(G10220,G10235,G10243,G10258,G10264),2)</f>
        <v>0</v>
      </c>
      <c r="I10265" s="327"/>
      <c r="J10265" s="212">
        <f>B10204</f>
        <v>28.1</v>
      </c>
      <c r="K10265" s="274">
        <f>E10261</f>
        <v>0</v>
      </c>
      <c r="L10265" s="294">
        <f>G10261</f>
        <v>0</v>
      </c>
      <c r="M10265" s="294">
        <f>G10262</f>
        <v>0</v>
      </c>
      <c r="N10265" s="294">
        <f>G10263</f>
        <v>0</v>
      </c>
      <c r="O10265" s="299">
        <f>SUM(K10265:N10265)</f>
        <v>0</v>
      </c>
      <c r="P10265" s="294"/>
    </row>
    <row r="10266" spans="1:16" ht="13.5" thickTop="1">
      <c r="A10266" s="275" t="s">
        <v>97</v>
      </c>
      <c r="B10266" s="438"/>
      <c r="C10266" s="215"/>
      <c r="D10266" s="217"/>
      <c r="E10266" s="217"/>
      <c r="F10266" s="216"/>
      <c r="G10266" s="219"/>
      <c r="I10266" s="326"/>
      <c r="P10266" s="294"/>
    </row>
    <row r="10267" spans="1:16">
      <c r="A10267" s="275"/>
      <c r="B10267" s="452"/>
      <c r="C10267" s="276"/>
      <c r="D10267" s="320"/>
      <c r="E10267" s="217"/>
      <c r="F10267" s="216"/>
      <c r="G10267" s="277">
        <f ca="1">TODAY()</f>
        <v>44839</v>
      </c>
      <c r="I10267" s="326"/>
      <c r="P10267" s="294"/>
    </row>
    <row r="10268" spans="1:16" ht="13.5" thickBot="1">
      <c r="A10268" s="234"/>
      <c r="B10268" s="456"/>
      <c r="C10268" s="235"/>
      <c r="D10268" s="237"/>
      <c r="E10268" s="237"/>
      <c r="F10268" s="236"/>
      <c r="G10268" s="278"/>
      <c r="I10268" s="326"/>
      <c r="P10268" s="294"/>
    </row>
    <row r="10269" spans="1:16" s="199" customFormat="1" ht="13.5" thickTop="1">
      <c r="A10269" s="196" t="s">
        <v>109</v>
      </c>
      <c r="B10269" s="458"/>
      <c r="C10269" s="196"/>
      <c r="D10269" s="198"/>
      <c r="E10269" s="198"/>
      <c r="F10269" s="197"/>
      <c r="G10269" s="197"/>
      <c r="I10269" s="321"/>
      <c r="J10269" s="200"/>
      <c r="O10269" s="297"/>
    </row>
    <row r="10270" spans="1:16" s="199" customFormat="1">
      <c r="A10270" s="196" t="str">
        <f>CONCATENATE('Prestaciones y AIU'!A9433," ANALISIS DE PRECIOS UNITARIOS")</f>
        <v xml:space="preserve"> ANALISIS DE PRECIOS UNITARIOS</v>
      </c>
      <c r="B10270" s="458"/>
      <c r="C10270" s="196"/>
      <c r="D10270" s="198"/>
      <c r="E10270" s="198"/>
      <c r="F10270" s="197"/>
      <c r="G10270" s="197"/>
      <c r="I10270" s="321"/>
      <c r="J10270" s="200"/>
      <c r="O10270" s="297"/>
    </row>
    <row r="10271" spans="1:16" s="199" customFormat="1">
      <c r="A10271" s="196" t="str">
        <f>Objeto_LIC</f>
        <v>OPTIMIZACION DEL SISTEMA DE ABASTECIMIENTO (ADUCCION, PRETRATAMIENTO Y CONDUCCION) DEL MUNICPIO DE TAME, DEPARTAMENTO DE ARAUCA</v>
      </c>
      <c r="B10271" s="458"/>
      <c r="C10271" s="196"/>
      <c r="D10271" s="198"/>
      <c r="E10271" s="198"/>
      <c r="F10271" s="197"/>
      <c r="G10271" s="197"/>
      <c r="I10271" s="321"/>
      <c r="J10271" s="200"/>
      <c r="O10271" s="297"/>
    </row>
    <row r="10272" spans="1:16" s="199" customFormat="1">
      <c r="A10272" s="196"/>
      <c r="B10272" s="458"/>
      <c r="C10272" s="196"/>
      <c r="D10272" s="198"/>
      <c r="E10272" s="198"/>
      <c r="F10272" s="197"/>
      <c r="G10272" s="197"/>
      <c r="I10272" s="321"/>
      <c r="J10272" s="200"/>
      <c r="O10272" s="297"/>
    </row>
    <row r="10273" spans="1:15" ht="13.5" thickBot="1">
      <c r="A10273" s="201"/>
      <c r="B10273" s="448"/>
      <c r="C10273" s="201"/>
      <c r="D10273" s="203"/>
      <c r="E10273" s="203"/>
      <c r="F10273" s="202"/>
      <c r="G10273" s="202"/>
    </row>
    <row r="10274" spans="1:15" s="211" customFormat="1" ht="13.5" thickTop="1">
      <c r="A10274" s="206"/>
      <c r="B10274" s="457"/>
      <c r="C10274" s="207"/>
      <c r="D10274" s="209"/>
      <c r="E10274" s="209"/>
      <c r="F10274" s="208"/>
      <c r="G10274" s="210" t="s">
        <v>110</v>
      </c>
      <c r="I10274" s="323"/>
      <c r="J10274" s="212"/>
      <c r="O10274" s="297"/>
    </row>
    <row r="10275" spans="1:15" ht="12.75" customHeight="1">
      <c r="A10275" s="213" t="s">
        <v>62</v>
      </c>
      <c r="B10275" s="750">
        <f>Proponente</f>
        <v>0</v>
      </c>
      <c r="C10275" s="750"/>
      <c r="D10275" s="750"/>
      <c r="E10275" s="750"/>
      <c r="F10275" s="750"/>
      <c r="G10275" s="751"/>
    </row>
    <row r="10276" spans="1:15" ht="12.75" customHeight="1">
      <c r="A10276" s="213" t="s">
        <v>63</v>
      </c>
      <c r="B10276" s="470">
        <v>28.2</v>
      </c>
      <c r="C10276" s="750" t="e">
        <f>VLOOKUP(B10276,Presupuesto!$A$4:$B$106,2,FALSE)</f>
        <v>#N/A</v>
      </c>
      <c r="D10276" s="750"/>
      <c r="E10276" s="750"/>
      <c r="F10276" s="750"/>
      <c r="G10276" s="751"/>
    </row>
    <row r="10277" spans="1:15">
      <c r="A10277" s="214"/>
      <c r="B10277" s="438"/>
      <c r="C10277" s="215"/>
      <c r="D10277" s="217"/>
      <c r="E10277" s="217"/>
      <c r="F10277" s="218" t="s">
        <v>88</v>
      </c>
      <c r="G10277" s="750" t="str">
        <f ca="1">LOOKUP('U-P1'!B10276,Presupuesto!$1:$1048576,Presupuesto!$C$1:$C$105)</f>
        <v>ML</v>
      </c>
      <c r="H10277" s="750"/>
      <c r="I10277" s="750"/>
      <c r="J10277" s="750"/>
      <c r="K10277" s="751"/>
    </row>
    <row r="10278" spans="1:15" ht="13.5" thickBot="1">
      <c r="A10278" s="213" t="s">
        <v>64</v>
      </c>
      <c r="B10278" s="438"/>
      <c r="C10278" s="215"/>
      <c r="D10278" s="217"/>
      <c r="E10278" s="217"/>
      <c r="F10278" s="216"/>
      <c r="G10278" s="219"/>
      <c r="I10278" s="324"/>
      <c r="J10278" s="295"/>
      <c r="K10278" s="296"/>
      <c r="L10278" s="296"/>
      <c r="M10278" s="296"/>
      <c r="N10278" s="296"/>
      <c r="O10278" s="296"/>
    </row>
    <row r="10279" spans="1:15" s="220" customFormat="1" ht="13.5" thickTop="1">
      <c r="A10279" s="221" t="s">
        <v>57</v>
      </c>
      <c r="B10279" s="447" t="s">
        <v>65</v>
      </c>
      <c r="C10279" s="222" t="s">
        <v>66</v>
      </c>
      <c r="D10279" s="223" t="s">
        <v>74</v>
      </c>
      <c r="E10279" s="224" t="s">
        <v>100</v>
      </c>
      <c r="F10279" s="224" t="s">
        <v>79</v>
      </c>
      <c r="G10279" s="225" t="s">
        <v>70</v>
      </c>
      <c r="I10279" s="325"/>
      <c r="J10279" s="226"/>
      <c r="O10279" s="296"/>
    </row>
    <row r="10280" spans="1:15">
      <c r="A10280" s="227" t="str">
        <f t="shared" ref="A10280:A10291" si="1864">IF(I10280=0,"-",VLOOKUP(I10280,EQUIPOS,2,FALSE))</f>
        <v>-</v>
      </c>
      <c r="B10280" s="228"/>
      <c r="C10280" s="228"/>
      <c r="D10280" s="468"/>
      <c r="E10280" s="229">
        <f t="shared" ref="E10280:E10291" si="1865">IF(I10280=0,0,VLOOKUP(I10280,EQUIPOS,4,FALSE))</f>
        <v>0</v>
      </c>
      <c r="F10280" s="230">
        <f t="shared" ref="F10280:F10291" si="1866">IF(D10280=0,0,E10280/D10280)</f>
        <v>0</v>
      </c>
      <c r="G10280" s="231"/>
      <c r="I10280" s="283"/>
    </row>
    <row r="10281" spans="1:15">
      <c r="A10281" s="227" t="str">
        <f t="shared" si="1864"/>
        <v>-</v>
      </c>
      <c r="B10281" s="228"/>
      <c r="C10281" s="228"/>
      <c r="D10281" s="468"/>
      <c r="E10281" s="229">
        <f t="shared" si="1865"/>
        <v>0</v>
      </c>
      <c r="F10281" s="230">
        <f t="shared" si="1866"/>
        <v>0</v>
      </c>
      <c r="G10281" s="232"/>
      <c r="I10281" s="283"/>
    </row>
    <row r="10282" spans="1:15">
      <c r="A10282" s="227" t="str">
        <f t="shared" si="1864"/>
        <v>-</v>
      </c>
      <c r="B10282" s="228"/>
      <c r="C10282" s="228"/>
      <c r="D10282" s="468"/>
      <c r="E10282" s="229">
        <f t="shared" si="1865"/>
        <v>0</v>
      </c>
      <c r="F10282" s="230">
        <f t="shared" si="1866"/>
        <v>0</v>
      </c>
      <c r="G10282" s="232"/>
      <c r="I10282" s="283"/>
    </row>
    <row r="10283" spans="1:15">
      <c r="A10283" s="227" t="str">
        <f t="shared" si="1864"/>
        <v>-</v>
      </c>
      <c r="B10283" s="228"/>
      <c r="C10283" s="228"/>
      <c r="D10283" s="468"/>
      <c r="E10283" s="229">
        <f t="shared" si="1865"/>
        <v>0</v>
      </c>
      <c r="F10283" s="230">
        <f t="shared" si="1866"/>
        <v>0</v>
      </c>
      <c r="G10283" s="232"/>
      <c r="I10283" s="283"/>
    </row>
    <row r="10284" spans="1:15">
      <c r="A10284" s="227" t="str">
        <f t="shared" si="1864"/>
        <v>-</v>
      </c>
      <c r="B10284" s="228"/>
      <c r="C10284" s="228"/>
      <c r="D10284" s="194"/>
      <c r="E10284" s="229">
        <f t="shared" si="1865"/>
        <v>0</v>
      </c>
      <c r="F10284" s="230">
        <f t="shared" si="1866"/>
        <v>0</v>
      </c>
      <c r="G10284" s="232"/>
      <c r="I10284" s="283"/>
    </row>
    <row r="10285" spans="1:15">
      <c r="A10285" s="227" t="str">
        <f t="shared" si="1864"/>
        <v>-</v>
      </c>
      <c r="B10285" s="228"/>
      <c r="C10285" s="228"/>
      <c r="D10285" s="194"/>
      <c r="E10285" s="229">
        <f t="shared" si="1865"/>
        <v>0</v>
      </c>
      <c r="F10285" s="230">
        <f t="shared" si="1866"/>
        <v>0</v>
      </c>
      <c r="G10285" s="232"/>
      <c r="I10285" s="283"/>
    </row>
    <row r="10286" spans="1:15">
      <c r="A10286" s="227" t="str">
        <f t="shared" si="1864"/>
        <v>-</v>
      </c>
      <c r="B10286" s="228"/>
      <c r="C10286" s="228"/>
      <c r="D10286" s="194"/>
      <c r="E10286" s="229">
        <f t="shared" si="1865"/>
        <v>0</v>
      </c>
      <c r="F10286" s="230">
        <f t="shared" si="1866"/>
        <v>0</v>
      </c>
      <c r="G10286" s="232"/>
      <c r="I10286" s="283"/>
    </row>
    <row r="10287" spans="1:15">
      <c r="A10287" s="227" t="str">
        <f t="shared" si="1864"/>
        <v>-</v>
      </c>
      <c r="B10287" s="228"/>
      <c r="C10287" s="228"/>
      <c r="D10287" s="194"/>
      <c r="E10287" s="229">
        <f t="shared" si="1865"/>
        <v>0</v>
      </c>
      <c r="F10287" s="230">
        <f t="shared" si="1866"/>
        <v>0</v>
      </c>
      <c r="G10287" s="232"/>
      <c r="I10287" s="283"/>
    </row>
    <row r="10288" spans="1:15">
      <c r="A10288" s="227" t="str">
        <f t="shared" si="1864"/>
        <v>-</v>
      </c>
      <c r="B10288" s="228"/>
      <c r="C10288" s="228"/>
      <c r="D10288" s="194"/>
      <c r="E10288" s="229">
        <f t="shared" si="1865"/>
        <v>0</v>
      </c>
      <c r="F10288" s="230">
        <f t="shared" si="1866"/>
        <v>0</v>
      </c>
      <c r="G10288" s="232"/>
      <c r="I10288" s="283"/>
    </row>
    <row r="10289" spans="1:15">
      <c r="A10289" s="227" t="str">
        <f t="shared" si="1864"/>
        <v>-</v>
      </c>
      <c r="B10289" s="228"/>
      <c r="C10289" s="228"/>
      <c r="D10289" s="194"/>
      <c r="E10289" s="229">
        <f t="shared" si="1865"/>
        <v>0</v>
      </c>
      <c r="F10289" s="230">
        <f t="shared" si="1866"/>
        <v>0</v>
      </c>
      <c r="G10289" s="232"/>
      <c r="I10289" s="283"/>
    </row>
    <row r="10290" spans="1:15">
      <c r="A10290" s="227" t="str">
        <f t="shared" si="1864"/>
        <v>-</v>
      </c>
      <c r="B10290" s="228"/>
      <c r="C10290" s="228"/>
      <c r="D10290" s="194"/>
      <c r="E10290" s="229">
        <f t="shared" si="1865"/>
        <v>0</v>
      </c>
      <c r="F10290" s="230">
        <f t="shared" si="1866"/>
        <v>0</v>
      </c>
      <c r="G10290" s="232"/>
      <c r="I10290" s="283"/>
    </row>
    <row r="10291" spans="1:15">
      <c r="A10291" s="227" t="str">
        <f t="shared" si="1864"/>
        <v>-</v>
      </c>
      <c r="B10291" s="228"/>
      <c r="C10291" s="228"/>
      <c r="D10291" s="194"/>
      <c r="E10291" s="229">
        <f t="shared" si="1865"/>
        <v>0</v>
      </c>
      <c r="F10291" s="230">
        <f t="shared" si="1866"/>
        <v>0</v>
      </c>
      <c r="G10291" s="232"/>
      <c r="I10291" s="283"/>
    </row>
    <row r="10292" spans="1:15" ht="13.5" thickBot="1">
      <c r="A10292" s="234"/>
      <c r="B10292" s="456"/>
      <c r="C10292" s="235"/>
      <c r="D10292" s="237"/>
      <c r="E10292" s="237"/>
      <c r="F10292" s="238" t="s">
        <v>80</v>
      </c>
      <c r="G10292" s="239">
        <f>ROUND(SUM(F10280:F10291),0)</f>
        <v>0</v>
      </c>
      <c r="I10292" s="326"/>
    </row>
    <row r="10293" spans="1:15" ht="13.5" thickTop="1">
      <c r="A10293" s="240" t="s">
        <v>67</v>
      </c>
      <c r="B10293" s="446"/>
      <c r="C10293" s="241"/>
      <c r="D10293" s="243"/>
      <c r="E10293" s="243"/>
      <c r="F10293" s="242"/>
      <c r="G10293" s="244"/>
      <c r="I10293" s="326"/>
    </row>
    <row r="10294" spans="1:15" s="220" customFormat="1" ht="26">
      <c r="A10294" s="245" t="s">
        <v>57</v>
      </c>
      <c r="B10294" s="455"/>
      <c r="C10294" s="247" t="s">
        <v>58</v>
      </c>
      <c r="D10294" s="316" t="s">
        <v>68</v>
      </c>
      <c r="E10294" s="248" t="s">
        <v>69</v>
      </c>
      <c r="F10294" s="249" t="s">
        <v>79</v>
      </c>
      <c r="G10294" s="250" t="s">
        <v>70</v>
      </c>
      <c r="I10294" s="325"/>
      <c r="J10294" s="226"/>
      <c r="O10294" s="296"/>
    </row>
    <row r="10295" spans="1:15">
      <c r="A10295" s="748" t="str">
        <f t="shared" ref="A10295:A10306" si="1867">IF(I10295=0,"",VLOOKUP(I10295,MATERIALES,2,FALSE))</f>
        <v/>
      </c>
      <c r="B10295" s="749"/>
      <c r="C10295" s="251" t="str">
        <f t="shared" ref="C10295:C10304" si="1868">IF(I10295=0,"",VLOOKUP(I10295,MATERIALES,3,FALSE))</f>
        <v/>
      </c>
      <c r="D10295" s="194"/>
      <c r="E10295" s="252">
        <f t="shared" ref="E10295:E10306" si="1869">IF(I10295=0,0,VLOOKUP(I10295,MATERIALES,4,FALSE))</f>
        <v>0</v>
      </c>
      <c r="F10295" s="230">
        <f>D10295*E10295</f>
        <v>0</v>
      </c>
      <c r="G10295" s="231"/>
      <c r="I10295" s="283"/>
    </row>
    <row r="10296" spans="1:15">
      <c r="A10296" s="748" t="str">
        <f t="shared" si="1867"/>
        <v/>
      </c>
      <c r="B10296" s="749"/>
      <c r="C10296" s="251" t="str">
        <f t="shared" si="1868"/>
        <v/>
      </c>
      <c r="D10296" s="194"/>
      <c r="E10296" s="252">
        <f t="shared" si="1869"/>
        <v>0</v>
      </c>
      <c r="F10296" s="230">
        <f t="shared" ref="F10296:F10306" si="1870">D10296*E10296</f>
        <v>0</v>
      </c>
      <c r="G10296" s="232"/>
      <c r="I10296" s="283"/>
    </row>
    <row r="10297" spans="1:15">
      <c r="A10297" s="748" t="str">
        <f t="shared" si="1867"/>
        <v/>
      </c>
      <c r="B10297" s="749"/>
      <c r="C10297" s="251" t="str">
        <f t="shared" si="1868"/>
        <v/>
      </c>
      <c r="D10297" s="194"/>
      <c r="E10297" s="252">
        <f t="shared" si="1869"/>
        <v>0</v>
      </c>
      <c r="F10297" s="230">
        <f t="shared" si="1870"/>
        <v>0</v>
      </c>
      <c r="G10297" s="232"/>
      <c r="I10297" s="283"/>
    </row>
    <row r="10298" spans="1:15">
      <c r="A10298" s="748" t="str">
        <f t="shared" si="1867"/>
        <v/>
      </c>
      <c r="B10298" s="749"/>
      <c r="C10298" s="251" t="str">
        <f t="shared" si="1868"/>
        <v/>
      </c>
      <c r="D10298" s="194"/>
      <c r="E10298" s="252">
        <f t="shared" si="1869"/>
        <v>0</v>
      </c>
      <c r="F10298" s="230">
        <f t="shared" si="1870"/>
        <v>0</v>
      </c>
      <c r="G10298" s="232"/>
      <c r="I10298" s="283"/>
    </row>
    <row r="10299" spans="1:15">
      <c r="A10299" s="748" t="str">
        <f t="shared" si="1867"/>
        <v/>
      </c>
      <c r="B10299" s="749"/>
      <c r="C10299" s="251" t="str">
        <f t="shared" si="1868"/>
        <v/>
      </c>
      <c r="D10299" s="194"/>
      <c r="E10299" s="252">
        <f t="shared" si="1869"/>
        <v>0</v>
      </c>
      <c r="F10299" s="230">
        <f t="shared" si="1870"/>
        <v>0</v>
      </c>
      <c r="G10299" s="232"/>
      <c r="I10299" s="283"/>
    </row>
    <row r="10300" spans="1:15">
      <c r="A10300" s="748" t="str">
        <f t="shared" si="1867"/>
        <v/>
      </c>
      <c r="B10300" s="749"/>
      <c r="C10300" s="251" t="str">
        <f t="shared" si="1868"/>
        <v/>
      </c>
      <c r="D10300" s="194"/>
      <c r="E10300" s="252">
        <f t="shared" si="1869"/>
        <v>0</v>
      </c>
      <c r="F10300" s="230">
        <f t="shared" si="1870"/>
        <v>0</v>
      </c>
      <c r="G10300" s="232"/>
      <c r="I10300" s="283"/>
    </row>
    <row r="10301" spans="1:15">
      <c r="A10301" s="748" t="str">
        <f t="shared" si="1867"/>
        <v/>
      </c>
      <c r="B10301" s="749"/>
      <c r="C10301" s="251" t="str">
        <f t="shared" si="1868"/>
        <v/>
      </c>
      <c r="D10301" s="194"/>
      <c r="E10301" s="252">
        <f t="shared" si="1869"/>
        <v>0</v>
      </c>
      <c r="F10301" s="230">
        <f t="shared" si="1870"/>
        <v>0</v>
      </c>
      <c r="G10301" s="232"/>
      <c r="I10301" s="283"/>
    </row>
    <row r="10302" spans="1:15">
      <c r="A10302" s="748" t="str">
        <f t="shared" si="1867"/>
        <v/>
      </c>
      <c r="B10302" s="749"/>
      <c r="C10302" s="251" t="str">
        <f t="shared" si="1868"/>
        <v/>
      </c>
      <c r="D10302" s="194"/>
      <c r="E10302" s="252">
        <f t="shared" si="1869"/>
        <v>0</v>
      </c>
      <c r="F10302" s="230">
        <f t="shared" si="1870"/>
        <v>0</v>
      </c>
      <c r="G10302" s="253"/>
      <c r="I10302" s="283"/>
    </row>
    <row r="10303" spans="1:15">
      <c r="A10303" s="748" t="str">
        <f t="shared" si="1867"/>
        <v/>
      </c>
      <c r="B10303" s="749"/>
      <c r="C10303" s="251" t="str">
        <f t="shared" si="1868"/>
        <v/>
      </c>
      <c r="D10303" s="194"/>
      <c r="E10303" s="252">
        <f t="shared" si="1869"/>
        <v>0</v>
      </c>
      <c r="F10303" s="230">
        <f t="shared" si="1870"/>
        <v>0</v>
      </c>
      <c r="G10303" s="232"/>
      <c r="I10303" s="283"/>
    </row>
    <row r="10304" spans="1:15">
      <c r="A10304" s="748" t="str">
        <f t="shared" si="1867"/>
        <v/>
      </c>
      <c r="B10304" s="749"/>
      <c r="C10304" s="251" t="str">
        <f t="shared" si="1868"/>
        <v/>
      </c>
      <c r="D10304" s="194"/>
      <c r="E10304" s="252">
        <f t="shared" si="1869"/>
        <v>0</v>
      </c>
      <c r="F10304" s="230">
        <f t="shared" si="1870"/>
        <v>0</v>
      </c>
      <c r="G10304" s="232"/>
      <c r="I10304" s="283"/>
    </row>
    <row r="10305" spans="1:9">
      <c r="A10305" s="748" t="str">
        <f t="shared" si="1867"/>
        <v/>
      </c>
      <c r="B10305" s="749"/>
      <c r="C10305" s="251"/>
      <c r="D10305" s="194"/>
      <c r="E10305" s="252">
        <f t="shared" si="1869"/>
        <v>0</v>
      </c>
      <c r="F10305" s="230">
        <f t="shared" si="1870"/>
        <v>0</v>
      </c>
      <c r="G10305" s="232"/>
      <c r="I10305" s="283"/>
    </row>
    <row r="10306" spans="1:9">
      <c r="A10306" s="748" t="str">
        <f t="shared" si="1867"/>
        <v/>
      </c>
      <c r="B10306" s="749"/>
      <c r="C10306" s="251" t="str">
        <f t="shared" ref="C10306" si="1871">IF(I10306=0,"",VLOOKUP(I10306,MATERIALES,3,FALSE))</f>
        <v/>
      </c>
      <c r="D10306" s="194"/>
      <c r="E10306" s="252">
        <f t="shared" si="1869"/>
        <v>0</v>
      </c>
      <c r="F10306" s="230">
        <f t="shared" si="1870"/>
        <v>0</v>
      </c>
      <c r="G10306" s="233"/>
      <c r="I10306" s="283"/>
    </row>
    <row r="10307" spans="1:9" ht="26.25" customHeight="1" thickBot="1">
      <c r="A10307" s="214"/>
      <c r="B10307" s="438"/>
      <c r="C10307" s="215"/>
      <c r="D10307" s="217"/>
      <c r="E10307" s="254"/>
      <c r="F10307" s="255" t="s">
        <v>81</v>
      </c>
      <c r="G10307" s="253">
        <f>ROUND(SUM(F10295:F10306),0)</f>
        <v>0</v>
      </c>
      <c r="I10307" s="326"/>
    </row>
    <row r="10308" spans="1:9" ht="14" thickTop="1" thickBot="1">
      <c r="A10308" s="256" t="s">
        <v>72</v>
      </c>
      <c r="B10308" s="445"/>
      <c r="C10308" s="257"/>
      <c r="D10308" s="259"/>
      <c r="E10308" s="259"/>
      <c r="F10308" s="258"/>
      <c r="G10308" s="260"/>
      <c r="I10308" s="326"/>
    </row>
    <row r="10309" spans="1:9" ht="13.5" thickTop="1">
      <c r="A10309" s="245" t="s">
        <v>57</v>
      </c>
      <c r="B10309" s="455"/>
      <c r="C10309" s="248" t="s">
        <v>71</v>
      </c>
      <c r="D10309" s="316" t="s">
        <v>75</v>
      </c>
      <c r="E10309" s="248" t="s">
        <v>98</v>
      </c>
      <c r="F10309" s="249" t="s">
        <v>79</v>
      </c>
      <c r="G10309" s="250" t="s">
        <v>70</v>
      </c>
      <c r="I10309" s="326"/>
    </row>
    <row r="10310" spans="1:9">
      <c r="A10310" s="748" t="str">
        <f>IF(I10310=0,"",VLOOKUP(I10310,EQUIPOS,2,FALSE))</f>
        <v/>
      </c>
      <c r="B10310" s="749"/>
      <c r="C10310" s="195"/>
      <c r="D10310" s="194"/>
      <c r="E10310" s="252">
        <f>IF(I10310=0,0,VLOOKUP(I10310,EQUIPOS,4,FALSE))</f>
        <v>0</v>
      </c>
      <c r="F10310" s="230">
        <f>C10310*D10310*E10310</f>
        <v>0</v>
      </c>
      <c r="G10310" s="231"/>
      <c r="I10310" s="283"/>
    </row>
    <row r="10311" spans="1:9">
      <c r="A10311" s="748" t="str">
        <f>IF(I10311=0,"",VLOOKUP(I10311,EQUIPOS,2,FALSE))</f>
        <v/>
      </c>
      <c r="B10311" s="749"/>
      <c r="C10311" s="195"/>
      <c r="D10311" s="194"/>
      <c r="E10311" s="252">
        <f>IF(I10311=0,0,VLOOKUP(I10311,EQUIPOS,4,FALSE))</f>
        <v>0</v>
      </c>
      <c r="F10311" s="230">
        <f t="shared" ref="F10311:F10314" si="1872">C10311*D10311*E10311</f>
        <v>0</v>
      </c>
      <c r="G10311" s="232"/>
      <c r="I10311" s="283"/>
    </row>
    <row r="10312" spans="1:9">
      <c r="A10312" s="748" t="str">
        <f>IF(I10312=0,"",VLOOKUP(I10312,EQUIPOS,2,FALSE))</f>
        <v/>
      </c>
      <c r="B10312" s="749"/>
      <c r="C10312" s="195"/>
      <c r="D10312" s="194"/>
      <c r="E10312" s="252">
        <f>IF(I10312=0,0,VLOOKUP(I10312,EQUIPOS,4,FALSE))</f>
        <v>0</v>
      </c>
      <c r="F10312" s="230">
        <f t="shared" si="1872"/>
        <v>0</v>
      </c>
      <c r="G10312" s="232"/>
      <c r="I10312" s="283"/>
    </row>
    <row r="10313" spans="1:9">
      <c r="A10313" s="748" t="str">
        <f>IF(I10313=0,"",VLOOKUP(I10313,EQUIPOS,2,FALSE))</f>
        <v/>
      </c>
      <c r="B10313" s="749"/>
      <c r="C10313" s="195"/>
      <c r="D10313" s="194"/>
      <c r="E10313" s="252">
        <f>IF(I10313=0,0,VLOOKUP(I10313,EQUIPOS,4,FALSE))</f>
        <v>0</v>
      </c>
      <c r="F10313" s="230">
        <f t="shared" si="1872"/>
        <v>0</v>
      </c>
      <c r="G10313" s="232"/>
      <c r="I10313" s="283"/>
    </row>
    <row r="10314" spans="1:9">
      <c r="A10314" s="748" t="str">
        <f>IF(I10314=0,"",VLOOKUP(I10314,EQUIPOS,2,FALSE))</f>
        <v/>
      </c>
      <c r="B10314" s="749"/>
      <c r="C10314" s="195"/>
      <c r="D10314" s="194"/>
      <c r="E10314" s="252">
        <f>IF(I10314=0,0,VLOOKUP(I10314,EQUIPOS,4,FALSE))</f>
        <v>0</v>
      </c>
      <c r="F10314" s="230">
        <f t="shared" si="1872"/>
        <v>0</v>
      </c>
      <c r="G10314" s="233"/>
      <c r="I10314" s="283"/>
    </row>
    <row r="10315" spans="1:9" ht="30.75" customHeight="1" thickBot="1">
      <c r="A10315" s="234"/>
      <c r="B10315" s="456"/>
      <c r="C10315" s="235"/>
      <c r="D10315" s="237"/>
      <c r="E10315" s="261"/>
      <c r="F10315" s="238" t="s">
        <v>82</v>
      </c>
      <c r="G10315" s="262">
        <f>ROUND(SUM(F10310:F10314),0)</f>
        <v>0</v>
      </c>
      <c r="I10315" s="326"/>
    </row>
    <row r="10316" spans="1:9" ht="13.5" thickTop="1">
      <c r="A10316" s="240" t="s">
        <v>73</v>
      </c>
      <c r="B10316" s="446"/>
      <c r="C10316" s="241"/>
      <c r="D10316" s="243"/>
      <c r="E10316" s="243"/>
      <c r="F10316" s="242"/>
      <c r="G10316" s="244"/>
      <c r="I10316" s="326"/>
    </row>
    <row r="10317" spans="1:9" ht="26">
      <c r="A10317" s="245" t="s">
        <v>57</v>
      </c>
      <c r="B10317" s="454" t="s">
        <v>58</v>
      </c>
      <c r="C10317" s="247" t="s">
        <v>68</v>
      </c>
      <c r="D10317" s="316" t="s">
        <v>74</v>
      </c>
      <c r="E10317" s="248" t="s">
        <v>69</v>
      </c>
      <c r="F10317" s="249" t="s">
        <v>79</v>
      </c>
      <c r="G10317" s="250" t="s">
        <v>70</v>
      </c>
      <c r="H10317" s="220"/>
      <c r="I10317" s="325"/>
    </row>
    <row r="10318" spans="1:9">
      <c r="A10318" s="263" t="str">
        <f t="shared" ref="A10318:A10329" si="1873">IF(I10318=0,"",VLOOKUP(I10318,MANOOBRA,2,FALSE))</f>
        <v/>
      </c>
      <c r="B10318" s="444" t="str">
        <f t="shared" ref="B10318:B10329" si="1874">IF(I10318=0,"",VLOOKUP(I10318,MANOOBRA,3,FALSE))</f>
        <v/>
      </c>
      <c r="C10318" s="195"/>
      <c r="D10318" s="466"/>
      <c r="E10318" s="252">
        <f t="shared" ref="E10318:E10329" si="1875">IF(I10318=0,0,VLOOKUP(I10318,MANOOBRA,4,FALSE))</f>
        <v>0</v>
      </c>
      <c r="F10318" s="230">
        <f>IF(D10318=0,0,C10318*E10318/D10318)</f>
        <v>0</v>
      </c>
      <c r="G10318" s="231"/>
      <c r="I10318" s="283"/>
    </row>
    <row r="10319" spans="1:9">
      <c r="A10319" s="263" t="str">
        <f t="shared" si="1873"/>
        <v/>
      </c>
      <c r="B10319" s="444" t="str">
        <f t="shared" si="1874"/>
        <v/>
      </c>
      <c r="C10319" s="195"/>
      <c r="D10319" s="466"/>
      <c r="E10319" s="252">
        <f t="shared" si="1875"/>
        <v>0</v>
      </c>
      <c r="F10319" s="230">
        <f t="shared" ref="F10319:F10329" si="1876">IF(D10319=0,0,C10319*E10319/D10319)</f>
        <v>0</v>
      </c>
      <c r="G10319" s="232"/>
      <c r="I10319" s="283"/>
    </row>
    <row r="10320" spans="1:9">
      <c r="A10320" s="263" t="str">
        <f t="shared" si="1873"/>
        <v/>
      </c>
      <c r="B10320" s="444" t="str">
        <f t="shared" si="1874"/>
        <v/>
      </c>
      <c r="C10320" s="195"/>
      <c r="D10320" s="469"/>
      <c r="E10320" s="252">
        <f t="shared" si="1875"/>
        <v>0</v>
      </c>
      <c r="F10320" s="230">
        <f t="shared" si="1876"/>
        <v>0</v>
      </c>
      <c r="G10320" s="232"/>
      <c r="I10320" s="283"/>
    </row>
    <row r="10321" spans="1:15">
      <c r="A10321" s="263" t="str">
        <f t="shared" si="1873"/>
        <v/>
      </c>
      <c r="B10321" s="444" t="str">
        <f t="shared" si="1874"/>
        <v/>
      </c>
      <c r="C10321" s="195"/>
      <c r="D10321" s="195"/>
      <c r="E10321" s="252">
        <f t="shared" si="1875"/>
        <v>0</v>
      </c>
      <c r="F10321" s="230">
        <f t="shared" si="1876"/>
        <v>0</v>
      </c>
      <c r="G10321" s="232"/>
      <c r="I10321" s="283"/>
    </row>
    <row r="10322" spans="1:15">
      <c r="A10322" s="263" t="str">
        <f t="shared" si="1873"/>
        <v/>
      </c>
      <c r="B10322" s="444" t="str">
        <f t="shared" si="1874"/>
        <v/>
      </c>
      <c r="C10322" s="195"/>
      <c r="D10322" s="195"/>
      <c r="E10322" s="252">
        <f t="shared" si="1875"/>
        <v>0</v>
      </c>
      <c r="F10322" s="230">
        <f t="shared" si="1876"/>
        <v>0</v>
      </c>
      <c r="G10322" s="232"/>
      <c r="I10322" s="283"/>
    </row>
    <row r="10323" spans="1:15">
      <c r="A10323" s="263" t="str">
        <f t="shared" si="1873"/>
        <v/>
      </c>
      <c r="B10323" s="444" t="str">
        <f t="shared" si="1874"/>
        <v/>
      </c>
      <c r="C10323" s="195"/>
      <c r="D10323" s="195"/>
      <c r="E10323" s="252">
        <f t="shared" si="1875"/>
        <v>0</v>
      </c>
      <c r="F10323" s="230">
        <f t="shared" si="1876"/>
        <v>0</v>
      </c>
      <c r="G10323" s="232"/>
      <c r="I10323" s="283"/>
    </row>
    <row r="10324" spans="1:15">
      <c r="A10324" s="263" t="str">
        <f t="shared" si="1873"/>
        <v/>
      </c>
      <c r="B10324" s="444" t="str">
        <f t="shared" si="1874"/>
        <v/>
      </c>
      <c r="C10324" s="195"/>
      <c r="D10324" s="195"/>
      <c r="E10324" s="252">
        <f t="shared" si="1875"/>
        <v>0</v>
      </c>
      <c r="F10324" s="230">
        <f t="shared" si="1876"/>
        <v>0</v>
      </c>
      <c r="G10324" s="232"/>
      <c r="I10324" s="283"/>
    </row>
    <row r="10325" spans="1:15">
      <c r="A10325" s="263" t="str">
        <f t="shared" si="1873"/>
        <v/>
      </c>
      <c r="B10325" s="444" t="str">
        <f t="shared" si="1874"/>
        <v/>
      </c>
      <c r="C10325" s="195"/>
      <c r="D10325" s="195"/>
      <c r="E10325" s="252">
        <f t="shared" si="1875"/>
        <v>0</v>
      </c>
      <c r="F10325" s="230">
        <f t="shared" si="1876"/>
        <v>0</v>
      </c>
      <c r="G10325" s="232"/>
      <c r="I10325" s="283"/>
    </row>
    <row r="10326" spans="1:15">
      <c r="A10326" s="263" t="str">
        <f t="shared" si="1873"/>
        <v/>
      </c>
      <c r="B10326" s="444" t="str">
        <f t="shared" si="1874"/>
        <v/>
      </c>
      <c r="C10326" s="195"/>
      <c r="D10326" s="195"/>
      <c r="E10326" s="252">
        <f t="shared" si="1875"/>
        <v>0</v>
      </c>
      <c r="F10326" s="230">
        <f t="shared" si="1876"/>
        <v>0</v>
      </c>
      <c r="G10326" s="232"/>
      <c r="I10326" s="283"/>
    </row>
    <row r="10327" spans="1:15">
      <c r="A10327" s="263" t="str">
        <f t="shared" si="1873"/>
        <v/>
      </c>
      <c r="B10327" s="444" t="str">
        <f t="shared" si="1874"/>
        <v/>
      </c>
      <c r="C10327" s="195"/>
      <c r="D10327" s="195"/>
      <c r="E10327" s="252">
        <f t="shared" si="1875"/>
        <v>0</v>
      </c>
      <c r="F10327" s="230">
        <f t="shared" si="1876"/>
        <v>0</v>
      </c>
      <c r="G10327" s="232"/>
      <c r="I10327" s="283"/>
    </row>
    <row r="10328" spans="1:15">
      <c r="A10328" s="263" t="str">
        <f t="shared" si="1873"/>
        <v/>
      </c>
      <c r="B10328" s="444" t="str">
        <f t="shared" si="1874"/>
        <v/>
      </c>
      <c r="C10328" s="195"/>
      <c r="D10328" s="195"/>
      <c r="E10328" s="252">
        <f t="shared" si="1875"/>
        <v>0</v>
      </c>
      <c r="F10328" s="230">
        <f t="shared" si="1876"/>
        <v>0</v>
      </c>
      <c r="G10328" s="232"/>
      <c r="I10328" s="283"/>
    </row>
    <row r="10329" spans="1:15">
      <c r="A10329" s="263" t="str">
        <f t="shared" si="1873"/>
        <v/>
      </c>
      <c r="B10329" s="444" t="str">
        <f t="shared" si="1874"/>
        <v/>
      </c>
      <c r="C10329" s="195"/>
      <c r="D10329" s="195"/>
      <c r="E10329" s="252">
        <f t="shared" si="1875"/>
        <v>0</v>
      </c>
      <c r="F10329" s="230">
        <f t="shared" si="1876"/>
        <v>0</v>
      </c>
      <c r="G10329" s="233"/>
      <c r="I10329" s="283"/>
    </row>
    <row r="10330" spans="1:15" ht="31.5" customHeight="1" thickBot="1">
      <c r="A10330" s="234"/>
      <c r="B10330" s="456"/>
      <c r="C10330" s="235"/>
      <c r="D10330" s="237"/>
      <c r="E10330" s="237"/>
      <c r="F10330" s="238" t="s">
        <v>83</v>
      </c>
      <c r="G10330" s="262">
        <f>ROUND(SUM(F10318:F10329),0)</f>
        <v>0</v>
      </c>
      <c r="I10330" s="326"/>
    </row>
    <row r="10331" spans="1:15" ht="13.5" thickTop="1">
      <c r="A10331" s="186" t="s">
        <v>76</v>
      </c>
      <c r="B10331" s="446"/>
      <c r="C10331" s="241"/>
      <c r="D10331" s="243"/>
      <c r="E10331" s="243"/>
      <c r="F10331" s="242"/>
      <c r="G10331" s="244"/>
      <c r="I10331" s="326"/>
    </row>
    <row r="10332" spans="1:15">
      <c r="A10332" s="245" t="s">
        <v>57</v>
      </c>
      <c r="B10332" s="455"/>
      <c r="C10332" s="246"/>
      <c r="D10332" s="317"/>
      <c r="E10332" s="248" t="s">
        <v>77</v>
      </c>
      <c r="F10332" s="249" t="s">
        <v>78</v>
      </c>
      <c r="G10332" s="264" t="s">
        <v>77</v>
      </c>
      <c r="H10332" s="220"/>
      <c r="I10332" s="325"/>
    </row>
    <row r="10333" spans="1:15">
      <c r="A10333" s="185" t="s">
        <v>87</v>
      </c>
      <c r="B10333" s="453"/>
      <c r="C10333" s="265"/>
      <c r="D10333" s="318"/>
      <c r="E10333" s="229">
        <f>SUM(G10292,G10307,G10315,G10330)</f>
        <v>0</v>
      </c>
      <c r="F10333" s="266">
        <f>A</f>
        <v>0</v>
      </c>
      <c r="G10333" s="267">
        <f>E10333*F10333</f>
        <v>0</v>
      </c>
      <c r="I10333" s="326"/>
    </row>
    <row r="10334" spans="1:15">
      <c r="A10334" s="185" t="s">
        <v>85</v>
      </c>
      <c r="B10334" s="453"/>
      <c r="C10334" s="265"/>
      <c r="D10334" s="318"/>
      <c r="E10334" s="229">
        <f>SUM(G10292,G10307,G10315,G10330)</f>
        <v>0</v>
      </c>
      <c r="F10334" s="266">
        <f>I</f>
        <v>0</v>
      </c>
      <c r="G10334" s="267">
        <f>E10334*F10334</f>
        <v>0</v>
      </c>
      <c r="I10334" s="326"/>
    </row>
    <row r="10335" spans="1:15">
      <c r="A10335" s="185" t="s">
        <v>86</v>
      </c>
      <c r="B10335" s="453"/>
      <c r="C10335" s="265"/>
      <c r="D10335" s="318"/>
      <c r="E10335" s="229">
        <f>SUM(G10292,G10307,G10315,G10330)</f>
        <v>0</v>
      </c>
      <c r="F10335" s="266">
        <f>U</f>
        <v>0</v>
      </c>
      <c r="G10335" s="267">
        <f>E10335*F10335</f>
        <v>0</v>
      </c>
      <c r="I10335" s="326"/>
    </row>
    <row r="10336" spans="1:15" ht="33" customHeight="1" thickBot="1">
      <c r="A10336" s="234"/>
      <c r="B10336" s="456"/>
      <c r="C10336" s="235"/>
      <c r="D10336" s="237"/>
      <c r="E10336" s="237"/>
      <c r="F10336" s="268" t="s">
        <v>84</v>
      </c>
      <c r="G10336" s="262">
        <f>SUM(G10333:G10335)</f>
        <v>0</v>
      </c>
      <c r="I10336" s="326"/>
      <c r="J10336" s="295"/>
      <c r="K10336" s="296"/>
      <c r="L10336" s="296"/>
      <c r="M10336" s="296"/>
      <c r="N10336" s="296"/>
      <c r="O10336" s="296"/>
    </row>
    <row r="10337" spans="1:16" s="211" customFormat="1" ht="14" thickTop="1" thickBot="1">
      <c r="A10337" s="269"/>
      <c r="B10337" s="443"/>
      <c r="C10337" s="270"/>
      <c r="D10337" s="319"/>
      <c r="E10337" s="271" t="s">
        <v>89</v>
      </c>
      <c r="F10337" s="272"/>
      <c r="G10337" s="273">
        <f>ROUND(SUM(G10292,G10307,G10315,G10330,G10336),0)</f>
        <v>0</v>
      </c>
      <c r="I10337" s="327"/>
      <c r="J10337" s="212">
        <f>B10276</f>
        <v>28.2</v>
      </c>
      <c r="K10337" s="274">
        <f>E10333</f>
        <v>0</v>
      </c>
      <c r="L10337" s="294">
        <f>G10333</f>
        <v>0</v>
      </c>
      <c r="M10337" s="294">
        <f>G10334</f>
        <v>0</v>
      </c>
      <c r="N10337" s="294">
        <f>G10335</f>
        <v>0</v>
      </c>
      <c r="O10337" s="299">
        <f>SUM(K10337:N10337)</f>
        <v>0</v>
      </c>
      <c r="P10337" s="294"/>
    </row>
    <row r="10338" spans="1:16" ht="13.5" thickTop="1">
      <c r="A10338" s="275" t="s">
        <v>97</v>
      </c>
      <c r="B10338" s="438"/>
      <c r="C10338" s="215"/>
      <c r="D10338" s="217"/>
      <c r="E10338" s="217"/>
      <c r="F10338" s="216"/>
      <c r="G10338" s="219"/>
      <c r="I10338" s="326"/>
      <c r="P10338" s="294"/>
    </row>
    <row r="10339" spans="1:16">
      <c r="A10339" s="275"/>
      <c r="B10339" s="452"/>
      <c r="C10339" s="276"/>
      <c r="D10339" s="320"/>
      <c r="E10339" s="217"/>
      <c r="F10339" s="216"/>
      <c r="G10339" s="277">
        <f ca="1">TODAY()</f>
        <v>44839</v>
      </c>
      <c r="I10339" s="326"/>
      <c r="P10339" s="294"/>
    </row>
    <row r="10340" spans="1:16" ht="13.5" thickBot="1">
      <c r="A10340" s="234"/>
      <c r="B10340" s="456"/>
      <c r="C10340" s="235"/>
      <c r="D10340" s="237"/>
      <c r="E10340" s="237"/>
      <c r="F10340" s="236"/>
      <c r="G10340" s="278"/>
      <c r="I10340" s="326"/>
      <c r="P10340" s="294"/>
    </row>
    <row r="10341" spans="1:16" s="199" customFormat="1" ht="13.5" thickTop="1">
      <c r="A10341" s="196" t="s">
        <v>109</v>
      </c>
      <c r="B10341" s="458"/>
      <c r="C10341" s="196"/>
      <c r="D10341" s="198"/>
      <c r="E10341" s="198"/>
      <c r="F10341" s="197"/>
      <c r="G10341" s="197"/>
      <c r="I10341" s="321"/>
      <c r="J10341" s="200"/>
      <c r="O10341" s="297"/>
    </row>
    <row r="10342" spans="1:16" s="199" customFormat="1">
      <c r="A10342" s="196" t="str">
        <f>CONCATENATE('Prestaciones y AIU'!A9721," ANALISIS DE PRECIOS UNITARIOS")</f>
        <v xml:space="preserve"> ANALISIS DE PRECIOS UNITARIOS</v>
      </c>
      <c r="B10342" s="458"/>
      <c r="C10342" s="196"/>
      <c r="D10342" s="198"/>
      <c r="E10342" s="198"/>
      <c r="F10342" s="197"/>
      <c r="G10342" s="197"/>
      <c r="I10342" s="321"/>
      <c r="J10342" s="200"/>
      <c r="O10342" s="297"/>
    </row>
    <row r="10343" spans="1:16" s="199" customFormat="1">
      <c r="A10343" s="196" t="str">
        <f>Objeto_LIC</f>
        <v>OPTIMIZACION DEL SISTEMA DE ABASTECIMIENTO (ADUCCION, PRETRATAMIENTO Y CONDUCCION) DEL MUNICPIO DE TAME, DEPARTAMENTO DE ARAUCA</v>
      </c>
      <c r="B10343" s="458"/>
      <c r="C10343" s="196"/>
      <c r="D10343" s="198"/>
      <c r="E10343" s="198"/>
      <c r="F10343" s="197"/>
      <c r="G10343" s="197"/>
      <c r="I10343" s="321"/>
      <c r="J10343" s="200"/>
      <c r="O10343" s="297"/>
    </row>
    <row r="10344" spans="1:16" s="199" customFormat="1">
      <c r="A10344" s="196"/>
      <c r="B10344" s="458"/>
      <c r="C10344" s="196"/>
      <c r="D10344" s="198"/>
      <c r="E10344" s="198"/>
      <c r="F10344" s="197"/>
      <c r="G10344" s="197"/>
      <c r="I10344" s="321"/>
      <c r="J10344" s="200"/>
      <c r="O10344" s="297"/>
    </row>
    <row r="10345" spans="1:16" ht="13.5" thickBot="1">
      <c r="A10345" s="201"/>
      <c r="B10345" s="448"/>
      <c r="C10345" s="201"/>
      <c r="D10345" s="203"/>
      <c r="E10345" s="203"/>
      <c r="F10345" s="202"/>
      <c r="G10345" s="202"/>
    </row>
    <row r="10346" spans="1:16" s="211" customFormat="1" ht="13.5" thickTop="1">
      <c r="A10346" s="206"/>
      <c r="B10346" s="457"/>
      <c r="C10346" s="207"/>
      <c r="D10346" s="209"/>
      <c r="E10346" s="209"/>
      <c r="F10346" s="208"/>
      <c r="G10346" s="210" t="s">
        <v>110</v>
      </c>
      <c r="I10346" s="323"/>
      <c r="J10346" s="212"/>
      <c r="O10346" s="297"/>
    </row>
    <row r="10347" spans="1:16" ht="12.75" customHeight="1">
      <c r="A10347" s="213" t="s">
        <v>62</v>
      </c>
      <c r="B10347" s="750">
        <f>Proponente</f>
        <v>0</v>
      </c>
      <c r="C10347" s="750"/>
      <c r="D10347" s="750"/>
      <c r="E10347" s="750"/>
      <c r="F10347" s="750"/>
      <c r="G10347" s="751"/>
    </row>
    <row r="10348" spans="1:16" ht="12.75" customHeight="1">
      <c r="A10348" s="213" t="s">
        <v>63</v>
      </c>
      <c r="B10348" s="470">
        <v>29.1</v>
      </c>
      <c r="C10348" s="750" t="e">
        <f>VLOOKUP(B10348,Presupuesto!$A$4:$B$106,2,FALSE)</f>
        <v>#N/A</v>
      </c>
      <c r="D10348" s="750"/>
      <c r="E10348" s="750"/>
      <c r="F10348" s="750"/>
      <c r="G10348" s="751"/>
    </row>
    <row r="10349" spans="1:16">
      <c r="A10349" s="214"/>
      <c r="B10349" s="438"/>
      <c r="C10349" s="215"/>
      <c r="D10349" s="217"/>
      <c r="E10349" s="217"/>
      <c r="F10349" s="218" t="s">
        <v>88</v>
      </c>
      <c r="G10349" s="750" t="str">
        <f ca="1">LOOKUP('U-P1'!B10348,Presupuesto!$1:$1048576,Presupuesto!$C$1:$C$105)</f>
        <v>ML</v>
      </c>
      <c r="H10349" s="750"/>
      <c r="I10349" s="750"/>
      <c r="J10349" s="750"/>
      <c r="K10349" s="751"/>
    </row>
    <row r="10350" spans="1:16" ht="13.5" thickBot="1">
      <c r="A10350" s="213" t="s">
        <v>64</v>
      </c>
      <c r="B10350" s="438"/>
      <c r="C10350" s="215"/>
      <c r="D10350" s="217"/>
      <c r="E10350" s="217"/>
      <c r="F10350" s="216"/>
      <c r="G10350" s="219"/>
      <c r="I10350" s="324"/>
      <c r="J10350" s="295"/>
      <c r="K10350" s="296"/>
      <c r="L10350" s="296"/>
      <c r="M10350" s="296"/>
      <c r="N10350" s="296"/>
      <c r="O10350" s="296"/>
    </row>
    <row r="10351" spans="1:16" s="220" customFormat="1" ht="13.5" thickTop="1">
      <c r="A10351" s="221" t="s">
        <v>57</v>
      </c>
      <c r="B10351" s="447" t="s">
        <v>65</v>
      </c>
      <c r="C10351" s="222" t="s">
        <v>66</v>
      </c>
      <c r="D10351" s="223" t="s">
        <v>74</v>
      </c>
      <c r="E10351" s="224" t="s">
        <v>100</v>
      </c>
      <c r="F10351" s="224" t="s">
        <v>79</v>
      </c>
      <c r="G10351" s="225" t="s">
        <v>70</v>
      </c>
      <c r="I10351" s="325"/>
      <c r="J10351" s="226"/>
      <c r="O10351" s="296"/>
    </row>
    <row r="10352" spans="1:16">
      <c r="A10352" s="227" t="str">
        <f t="shared" ref="A10352:A10363" si="1877">IF(I10352=0,"-",VLOOKUP(I10352,EQUIPOS,2,FALSE))</f>
        <v>-</v>
      </c>
      <c r="B10352" s="228"/>
      <c r="C10352" s="228"/>
      <c r="D10352" s="468"/>
      <c r="E10352" s="229">
        <f t="shared" ref="E10352:E10363" si="1878">IF(I10352=0,0,VLOOKUP(I10352,EQUIPOS,4,FALSE))</f>
        <v>0</v>
      </c>
      <c r="F10352" s="230">
        <f t="shared" ref="F10352:F10363" si="1879">IF(D10352=0,0,E10352/D10352)</f>
        <v>0</v>
      </c>
      <c r="G10352" s="231"/>
      <c r="I10352" s="283"/>
    </row>
    <row r="10353" spans="1:15">
      <c r="A10353" s="227" t="str">
        <f t="shared" si="1877"/>
        <v>-</v>
      </c>
      <c r="B10353" s="228"/>
      <c r="C10353" s="228"/>
      <c r="D10353" s="194"/>
      <c r="E10353" s="229">
        <f t="shared" si="1878"/>
        <v>0</v>
      </c>
      <c r="F10353" s="230">
        <f t="shared" si="1879"/>
        <v>0</v>
      </c>
      <c r="G10353" s="232"/>
      <c r="I10353" s="283"/>
    </row>
    <row r="10354" spans="1:15">
      <c r="A10354" s="227" t="str">
        <f t="shared" si="1877"/>
        <v>-</v>
      </c>
      <c r="B10354" s="228"/>
      <c r="C10354" s="228"/>
      <c r="D10354" s="194"/>
      <c r="E10354" s="229">
        <f t="shared" si="1878"/>
        <v>0</v>
      </c>
      <c r="F10354" s="230">
        <f t="shared" si="1879"/>
        <v>0</v>
      </c>
      <c r="G10354" s="232"/>
      <c r="I10354" s="283"/>
    </row>
    <row r="10355" spans="1:15">
      <c r="A10355" s="227" t="str">
        <f t="shared" si="1877"/>
        <v>-</v>
      </c>
      <c r="B10355" s="228"/>
      <c r="C10355" s="228"/>
      <c r="D10355" s="194"/>
      <c r="E10355" s="229">
        <f t="shared" si="1878"/>
        <v>0</v>
      </c>
      <c r="F10355" s="230">
        <f t="shared" si="1879"/>
        <v>0</v>
      </c>
      <c r="G10355" s="232"/>
      <c r="I10355" s="283"/>
    </row>
    <row r="10356" spans="1:15">
      <c r="A10356" s="227" t="str">
        <f t="shared" si="1877"/>
        <v>-</v>
      </c>
      <c r="B10356" s="228"/>
      <c r="C10356" s="228"/>
      <c r="D10356" s="194"/>
      <c r="E10356" s="229">
        <f t="shared" si="1878"/>
        <v>0</v>
      </c>
      <c r="F10356" s="230">
        <f t="shared" si="1879"/>
        <v>0</v>
      </c>
      <c r="G10356" s="232"/>
      <c r="I10356" s="283"/>
    </row>
    <row r="10357" spans="1:15">
      <c r="A10357" s="227" t="str">
        <f t="shared" si="1877"/>
        <v>-</v>
      </c>
      <c r="B10357" s="228"/>
      <c r="C10357" s="228"/>
      <c r="D10357" s="194"/>
      <c r="E10357" s="229">
        <f t="shared" si="1878"/>
        <v>0</v>
      </c>
      <c r="F10357" s="230">
        <f t="shared" si="1879"/>
        <v>0</v>
      </c>
      <c r="G10357" s="232"/>
      <c r="I10357" s="283"/>
    </row>
    <row r="10358" spans="1:15">
      <c r="A10358" s="227" t="str">
        <f t="shared" si="1877"/>
        <v>-</v>
      </c>
      <c r="B10358" s="228"/>
      <c r="C10358" s="228"/>
      <c r="D10358" s="194"/>
      <c r="E10358" s="229">
        <f t="shared" si="1878"/>
        <v>0</v>
      </c>
      <c r="F10358" s="230">
        <f t="shared" si="1879"/>
        <v>0</v>
      </c>
      <c r="G10358" s="232"/>
      <c r="I10358" s="283"/>
    </row>
    <row r="10359" spans="1:15">
      <c r="A10359" s="227" t="str">
        <f t="shared" si="1877"/>
        <v>-</v>
      </c>
      <c r="B10359" s="228"/>
      <c r="C10359" s="228"/>
      <c r="D10359" s="194"/>
      <c r="E10359" s="229">
        <f t="shared" si="1878"/>
        <v>0</v>
      </c>
      <c r="F10359" s="230">
        <f t="shared" si="1879"/>
        <v>0</v>
      </c>
      <c r="G10359" s="232"/>
      <c r="I10359" s="283"/>
    </row>
    <row r="10360" spans="1:15">
      <c r="A10360" s="227" t="str">
        <f t="shared" si="1877"/>
        <v>-</v>
      </c>
      <c r="B10360" s="228"/>
      <c r="C10360" s="228"/>
      <c r="D10360" s="194"/>
      <c r="E10360" s="229">
        <f t="shared" si="1878"/>
        <v>0</v>
      </c>
      <c r="F10360" s="230">
        <f t="shared" si="1879"/>
        <v>0</v>
      </c>
      <c r="G10360" s="232"/>
      <c r="I10360" s="283"/>
    </row>
    <row r="10361" spans="1:15">
      <c r="A10361" s="227" t="str">
        <f t="shared" si="1877"/>
        <v>-</v>
      </c>
      <c r="B10361" s="228"/>
      <c r="C10361" s="228"/>
      <c r="D10361" s="194"/>
      <c r="E10361" s="229">
        <f t="shared" si="1878"/>
        <v>0</v>
      </c>
      <c r="F10361" s="230">
        <f t="shared" si="1879"/>
        <v>0</v>
      </c>
      <c r="G10361" s="232"/>
      <c r="I10361" s="283"/>
    </row>
    <row r="10362" spans="1:15">
      <c r="A10362" s="227" t="str">
        <f t="shared" si="1877"/>
        <v>-</v>
      </c>
      <c r="B10362" s="228"/>
      <c r="C10362" s="228"/>
      <c r="D10362" s="194"/>
      <c r="E10362" s="229">
        <f t="shared" si="1878"/>
        <v>0</v>
      </c>
      <c r="F10362" s="230">
        <f t="shared" si="1879"/>
        <v>0</v>
      </c>
      <c r="G10362" s="232"/>
      <c r="I10362" s="283"/>
    </row>
    <row r="10363" spans="1:15">
      <c r="A10363" s="227" t="str">
        <f t="shared" si="1877"/>
        <v>-</v>
      </c>
      <c r="B10363" s="228"/>
      <c r="C10363" s="228"/>
      <c r="D10363" s="194"/>
      <c r="E10363" s="229">
        <f t="shared" si="1878"/>
        <v>0</v>
      </c>
      <c r="F10363" s="230">
        <f t="shared" si="1879"/>
        <v>0</v>
      </c>
      <c r="G10363" s="232"/>
      <c r="I10363" s="283"/>
    </row>
    <row r="10364" spans="1:15" ht="13.5" thickBot="1">
      <c r="A10364" s="234"/>
      <c r="B10364" s="456"/>
      <c r="C10364" s="235"/>
      <c r="D10364" s="237"/>
      <c r="E10364" s="237"/>
      <c r="F10364" s="238" t="s">
        <v>80</v>
      </c>
      <c r="G10364" s="239">
        <f>SUM(F10352:F10363)</f>
        <v>0</v>
      </c>
      <c r="I10364" s="326"/>
    </row>
    <row r="10365" spans="1:15" ht="13.5" thickTop="1">
      <c r="A10365" s="240" t="s">
        <v>67</v>
      </c>
      <c r="B10365" s="446"/>
      <c r="C10365" s="241"/>
      <c r="D10365" s="243"/>
      <c r="E10365" s="243"/>
      <c r="F10365" s="242"/>
      <c r="G10365" s="244"/>
      <c r="I10365" s="326"/>
    </row>
    <row r="10366" spans="1:15" s="220" customFormat="1" ht="26">
      <c r="A10366" s="245" t="s">
        <v>57</v>
      </c>
      <c r="B10366" s="455"/>
      <c r="C10366" s="247" t="s">
        <v>58</v>
      </c>
      <c r="D10366" s="316" t="s">
        <v>68</v>
      </c>
      <c r="E10366" s="248" t="s">
        <v>69</v>
      </c>
      <c r="F10366" s="249" t="s">
        <v>79</v>
      </c>
      <c r="G10366" s="250" t="s">
        <v>70</v>
      </c>
      <c r="I10366" s="325"/>
      <c r="J10366" s="226"/>
      <c r="O10366" s="296"/>
    </row>
    <row r="10367" spans="1:15">
      <c r="A10367" s="748" t="str">
        <f t="shared" ref="A10367:A10378" si="1880">IF(I10367=0,"",VLOOKUP(I10367,MATERIALES,2,FALSE))</f>
        <v/>
      </c>
      <c r="B10367" s="749"/>
      <c r="C10367" s="251" t="str">
        <f t="shared" ref="C10367:C10375" si="1881">IF(I10367=0,"",VLOOKUP(I10367,MATERIALES,3,FALSE))</f>
        <v/>
      </c>
      <c r="D10367" s="194"/>
      <c r="E10367" s="252">
        <f t="shared" ref="E10367:E10378" si="1882">IF(I10367=0,0,VLOOKUP(I10367,MATERIALES,4,FALSE))</f>
        <v>0</v>
      </c>
      <c r="F10367" s="230">
        <f>D10367*E10367</f>
        <v>0</v>
      </c>
      <c r="G10367" s="231"/>
      <c r="I10367" s="283"/>
    </row>
    <row r="10368" spans="1:15">
      <c r="A10368" s="748" t="str">
        <f t="shared" si="1880"/>
        <v/>
      </c>
      <c r="B10368" s="749"/>
      <c r="C10368" s="251" t="str">
        <f t="shared" si="1881"/>
        <v/>
      </c>
      <c r="D10368" s="194"/>
      <c r="E10368" s="252">
        <f t="shared" si="1882"/>
        <v>0</v>
      </c>
      <c r="F10368" s="230">
        <f t="shared" ref="F10368:F10378" si="1883">D10368*E10368</f>
        <v>0</v>
      </c>
      <c r="G10368" s="232"/>
      <c r="I10368" s="283"/>
    </row>
    <row r="10369" spans="1:9">
      <c r="A10369" s="748" t="str">
        <f t="shared" si="1880"/>
        <v/>
      </c>
      <c r="B10369" s="749"/>
      <c r="C10369" s="251" t="str">
        <f t="shared" si="1881"/>
        <v/>
      </c>
      <c r="D10369" s="194"/>
      <c r="E10369" s="252">
        <f t="shared" si="1882"/>
        <v>0</v>
      </c>
      <c r="F10369" s="230">
        <f t="shared" si="1883"/>
        <v>0</v>
      </c>
      <c r="G10369" s="232"/>
      <c r="I10369" s="283"/>
    </row>
    <row r="10370" spans="1:9">
      <c r="A10370" s="748" t="str">
        <f t="shared" si="1880"/>
        <v/>
      </c>
      <c r="B10370" s="749"/>
      <c r="C10370" s="251" t="str">
        <f t="shared" si="1881"/>
        <v/>
      </c>
      <c r="D10370" s="194"/>
      <c r="E10370" s="252">
        <f t="shared" si="1882"/>
        <v>0</v>
      </c>
      <c r="F10370" s="230">
        <f t="shared" si="1883"/>
        <v>0</v>
      </c>
      <c r="G10370" s="232"/>
      <c r="I10370" s="283"/>
    </row>
    <row r="10371" spans="1:9">
      <c r="A10371" s="748" t="str">
        <f t="shared" si="1880"/>
        <v/>
      </c>
      <c r="B10371" s="749"/>
      <c r="C10371" s="251" t="str">
        <f t="shared" si="1881"/>
        <v/>
      </c>
      <c r="D10371" s="194"/>
      <c r="E10371" s="252">
        <f t="shared" si="1882"/>
        <v>0</v>
      </c>
      <c r="F10371" s="230">
        <f t="shared" si="1883"/>
        <v>0</v>
      </c>
      <c r="G10371" s="232"/>
      <c r="I10371" s="283"/>
    </row>
    <row r="10372" spans="1:9">
      <c r="A10372" s="748" t="str">
        <f t="shared" si="1880"/>
        <v/>
      </c>
      <c r="B10372" s="749"/>
      <c r="C10372" s="251" t="str">
        <f t="shared" si="1881"/>
        <v/>
      </c>
      <c r="D10372" s="194"/>
      <c r="E10372" s="252">
        <f t="shared" si="1882"/>
        <v>0</v>
      </c>
      <c r="F10372" s="230">
        <f t="shared" si="1883"/>
        <v>0</v>
      </c>
      <c r="G10372" s="232"/>
      <c r="I10372" s="283"/>
    </row>
    <row r="10373" spans="1:9">
      <c r="A10373" s="748" t="str">
        <f t="shared" si="1880"/>
        <v/>
      </c>
      <c r="B10373" s="749"/>
      <c r="C10373" s="251" t="str">
        <f t="shared" si="1881"/>
        <v/>
      </c>
      <c r="D10373" s="194"/>
      <c r="E10373" s="252">
        <f t="shared" si="1882"/>
        <v>0</v>
      </c>
      <c r="F10373" s="230">
        <f t="shared" si="1883"/>
        <v>0</v>
      </c>
      <c r="G10373" s="232"/>
      <c r="I10373" s="283"/>
    </row>
    <row r="10374" spans="1:9">
      <c r="A10374" s="748" t="str">
        <f t="shared" si="1880"/>
        <v/>
      </c>
      <c r="B10374" s="749"/>
      <c r="C10374" s="251" t="str">
        <f t="shared" si="1881"/>
        <v/>
      </c>
      <c r="D10374" s="194"/>
      <c r="E10374" s="252">
        <f t="shared" si="1882"/>
        <v>0</v>
      </c>
      <c r="F10374" s="230">
        <f t="shared" si="1883"/>
        <v>0</v>
      </c>
      <c r="G10374" s="253"/>
      <c r="I10374" s="283"/>
    </row>
    <row r="10375" spans="1:9">
      <c r="A10375" s="748" t="str">
        <f t="shared" si="1880"/>
        <v/>
      </c>
      <c r="B10375" s="749"/>
      <c r="C10375" s="251" t="str">
        <f t="shared" si="1881"/>
        <v/>
      </c>
      <c r="D10375" s="194"/>
      <c r="E10375" s="252">
        <f t="shared" si="1882"/>
        <v>0</v>
      </c>
      <c r="F10375" s="230">
        <f t="shared" si="1883"/>
        <v>0</v>
      </c>
      <c r="G10375" s="232"/>
      <c r="I10375" s="283"/>
    </row>
    <row r="10376" spans="1:9">
      <c r="A10376" s="748" t="str">
        <f t="shared" si="1880"/>
        <v/>
      </c>
      <c r="B10376" s="749"/>
      <c r="C10376" s="251"/>
      <c r="D10376" s="194"/>
      <c r="E10376" s="252">
        <f t="shared" si="1882"/>
        <v>0</v>
      </c>
      <c r="F10376" s="230">
        <f t="shared" si="1883"/>
        <v>0</v>
      </c>
      <c r="G10376" s="232"/>
      <c r="I10376" s="283"/>
    </row>
    <row r="10377" spans="1:9">
      <c r="A10377" s="748" t="str">
        <f t="shared" si="1880"/>
        <v/>
      </c>
      <c r="B10377" s="749"/>
      <c r="C10377" s="251"/>
      <c r="D10377" s="194"/>
      <c r="E10377" s="252">
        <f t="shared" si="1882"/>
        <v>0</v>
      </c>
      <c r="F10377" s="230">
        <f t="shared" si="1883"/>
        <v>0</v>
      </c>
      <c r="G10377" s="232"/>
      <c r="I10377" s="283"/>
    </row>
    <row r="10378" spans="1:9">
      <c r="A10378" s="748" t="str">
        <f t="shared" si="1880"/>
        <v/>
      </c>
      <c r="B10378" s="749"/>
      <c r="C10378" s="251" t="str">
        <f t="shared" ref="C10378" si="1884">IF(I10378=0,"",VLOOKUP(I10378,MATERIALES,3,FALSE))</f>
        <v/>
      </c>
      <c r="D10378" s="194"/>
      <c r="E10378" s="252">
        <f t="shared" si="1882"/>
        <v>0</v>
      </c>
      <c r="F10378" s="230">
        <f t="shared" si="1883"/>
        <v>0</v>
      </c>
      <c r="G10378" s="233"/>
      <c r="I10378" s="283"/>
    </row>
    <row r="10379" spans="1:9" ht="26.25" customHeight="1" thickBot="1">
      <c r="A10379" s="214"/>
      <c r="B10379" s="438"/>
      <c r="C10379" s="215"/>
      <c r="D10379" s="217"/>
      <c r="E10379" s="254"/>
      <c r="F10379" s="255" t="s">
        <v>81</v>
      </c>
      <c r="G10379" s="253">
        <f>ROUND(SUM(F10367:F10378),0)</f>
        <v>0</v>
      </c>
      <c r="I10379" s="326"/>
    </row>
    <row r="10380" spans="1:9" ht="14" thickTop="1" thickBot="1">
      <c r="A10380" s="256" t="s">
        <v>72</v>
      </c>
      <c r="B10380" s="445"/>
      <c r="C10380" s="257"/>
      <c r="D10380" s="259"/>
      <c r="E10380" s="259"/>
      <c r="F10380" s="258"/>
      <c r="G10380" s="260"/>
      <c r="I10380" s="326"/>
    </row>
    <row r="10381" spans="1:9" ht="13.5" thickTop="1">
      <c r="A10381" s="245" t="s">
        <v>57</v>
      </c>
      <c r="B10381" s="455"/>
      <c r="C10381" s="248" t="s">
        <v>71</v>
      </c>
      <c r="D10381" s="316" t="s">
        <v>75</v>
      </c>
      <c r="E10381" s="248" t="s">
        <v>98</v>
      </c>
      <c r="F10381" s="249" t="s">
        <v>79</v>
      </c>
      <c r="G10381" s="250" t="s">
        <v>70</v>
      </c>
      <c r="I10381" s="326"/>
    </row>
    <row r="10382" spans="1:9">
      <c r="A10382" s="748" t="str">
        <f>IF(I10382=0,"",VLOOKUP(I10382,EQUIPOS,2,FALSE))</f>
        <v/>
      </c>
      <c r="B10382" s="749"/>
      <c r="C10382" s="195"/>
      <c r="D10382" s="194"/>
      <c r="E10382" s="252">
        <f>IF(I10382=0,0,VLOOKUP(I10382,EQUIPOS,4,FALSE))</f>
        <v>0</v>
      </c>
      <c r="F10382" s="230">
        <f>C10382*D10382*E10382</f>
        <v>0</v>
      </c>
      <c r="G10382" s="231"/>
      <c r="I10382" s="283"/>
    </row>
    <row r="10383" spans="1:9">
      <c r="A10383" s="748" t="str">
        <f>IF(I10383=0,"",VLOOKUP(I10383,EQUIPOS,2,FALSE))</f>
        <v/>
      </c>
      <c r="B10383" s="749"/>
      <c r="C10383" s="195"/>
      <c r="D10383" s="194"/>
      <c r="E10383" s="252">
        <f>IF(I10383=0,0,VLOOKUP(I10383,EQUIPOS,4,FALSE))</f>
        <v>0</v>
      </c>
      <c r="F10383" s="230">
        <f t="shared" ref="F10383:F10386" si="1885">C10383*D10383*E10383</f>
        <v>0</v>
      </c>
      <c r="G10383" s="232"/>
      <c r="I10383" s="283"/>
    </row>
    <row r="10384" spans="1:9">
      <c r="A10384" s="748" t="str">
        <f>IF(I10384=0,"",VLOOKUP(I10384,EQUIPOS,2,FALSE))</f>
        <v/>
      </c>
      <c r="B10384" s="749"/>
      <c r="C10384" s="195"/>
      <c r="D10384" s="194"/>
      <c r="E10384" s="252">
        <f>IF(I10384=0,0,VLOOKUP(I10384,EQUIPOS,4,FALSE))</f>
        <v>0</v>
      </c>
      <c r="F10384" s="230">
        <f t="shared" si="1885"/>
        <v>0</v>
      </c>
      <c r="G10384" s="232"/>
      <c r="I10384" s="283"/>
    </row>
    <row r="10385" spans="1:9">
      <c r="A10385" s="748" t="str">
        <f>IF(I10385=0,"",VLOOKUP(I10385,EQUIPOS,2,FALSE))</f>
        <v/>
      </c>
      <c r="B10385" s="749"/>
      <c r="C10385" s="195"/>
      <c r="D10385" s="194"/>
      <c r="E10385" s="252">
        <f>IF(I10385=0,0,VLOOKUP(I10385,EQUIPOS,4,FALSE))</f>
        <v>0</v>
      </c>
      <c r="F10385" s="230">
        <f t="shared" si="1885"/>
        <v>0</v>
      </c>
      <c r="G10385" s="232"/>
      <c r="I10385" s="283"/>
    </row>
    <row r="10386" spans="1:9">
      <c r="A10386" s="748" t="str">
        <f>IF(I10386=0,"",VLOOKUP(I10386,EQUIPOS,2,FALSE))</f>
        <v/>
      </c>
      <c r="B10386" s="749"/>
      <c r="C10386" s="195"/>
      <c r="D10386" s="194"/>
      <c r="E10386" s="252">
        <f>IF(I10386=0,0,VLOOKUP(I10386,EQUIPOS,4,FALSE))</f>
        <v>0</v>
      </c>
      <c r="F10386" s="230">
        <f t="shared" si="1885"/>
        <v>0</v>
      </c>
      <c r="G10386" s="233"/>
      <c r="I10386" s="283"/>
    </row>
    <row r="10387" spans="1:9" ht="30.75" customHeight="1" thickBot="1">
      <c r="A10387" s="234"/>
      <c r="B10387" s="456"/>
      <c r="C10387" s="235"/>
      <c r="D10387" s="237"/>
      <c r="E10387" s="261"/>
      <c r="F10387" s="238" t="s">
        <v>82</v>
      </c>
      <c r="G10387" s="262">
        <f>ROUND(SUM(F10382:F10386),0)</f>
        <v>0</v>
      </c>
      <c r="I10387" s="326"/>
    </row>
    <row r="10388" spans="1:9" ht="13.5" thickTop="1">
      <c r="A10388" s="240" t="s">
        <v>73</v>
      </c>
      <c r="B10388" s="446"/>
      <c r="C10388" s="241"/>
      <c r="D10388" s="243"/>
      <c r="E10388" s="243"/>
      <c r="F10388" s="242"/>
      <c r="G10388" s="244"/>
      <c r="I10388" s="326"/>
    </row>
    <row r="10389" spans="1:9" ht="26">
      <c r="A10389" s="245" t="s">
        <v>57</v>
      </c>
      <c r="B10389" s="454" t="s">
        <v>58</v>
      </c>
      <c r="C10389" s="247" t="s">
        <v>68</v>
      </c>
      <c r="D10389" s="316" t="s">
        <v>74</v>
      </c>
      <c r="E10389" s="248" t="s">
        <v>69</v>
      </c>
      <c r="F10389" s="249" t="s">
        <v>79</v>
      </c>
      <c r="G10389" s="250" t="s">
        <v>70</v>
      </c>
      <c r="H10389" s="220"/>
      <c r="I10389" s="325"/>
    </row>
    <row r="10390" spans="1:9">
      <c r="A10390" s="263" t="str">
        <f t="shared" ref="A10390:A10401" si="1886">IF(I10390=0,"",VLOOKUP(I10390,MANOOBRA,2,FALSE))</f>
        <v/>
      </c>
      <c r="B10390" s="444" t="str">
        <f t="shared" ref="B10390:B10401" si="1887">IF(I10390=0,"",VLOOKUP(I10390,MANOOBRA,3,FALSE))</f>
        <v/>
      </c>
      <c r="C10390" s="195"/>
      <c r="D10390" s="466"/>
      <c r="E10390" s="252">
        <f t="shared" ref="E10390:E10401" si="1888">IF(I10390=0,0,VLOOKUP(I10390,MANOOBRA,4,FALSE))</f>
        <v>0</v>
      </c>
      <c r="F10390" s="230">
        <f>IF(D10390=0,0,C10390*E10390/D10390)</f>
        <v>0</v>
      </c>
      <c r="G10390" s="231"/>
      <c r="I10390" s="283"/>
    </row>
    <row r="10391" spans="1:9">
      <c r="A10391" s="263" t="str">
        <f t="shared" si="1886"/>
        <v/>
      </c>
      <c r="B10391" s="444" t="str">
        <f t="shared" si="1887"/>
        <v/>
      </c>
      <c r="C10391" s="195"/>
      <c r="D10391" s="466"/>
      <c r="E10391" s="252">
        <f t="shared" si="1888"/>
        <v>0</v>
      </c>
      <c r="F10391" s="230">
        <f t="shared" ref="F10391:F10401" si="1889">IF(D10391=0,0,C10391*E10391/D10391)</f>
        <v>0</v>
      </c>
      <c r="G10391" s="232"/>
      <c r="I10391" s="283"/>
    </row>
    <row r="10392" spans="1:9">
      <c r="A10392" s="263" t="str">
        <f t="shared" si="1886"/>
        <v/>
      </c>
      <c r="B10392" s="444" t="str">
        <f t="shared" si="1887"/>
        <v/>
      </c>
      <c r="C10392" s="195"/>
      <c r="D10392" s="309"/>
      <c r="E10392" s="252">
        <f t="shared" si="1888"/>
        <v>0</v>
      </c>
      <c r="F10392" s="230">
        <f t="shared" si="1889"/>
        <v>0</v>
      </c>
      <c r="G10392" s="232"/>
      <c r="I10392" s="283"/>
    </row>
    <row r="10393" spans="1:9">
      <c r="A10393" s="263" t="str">
        <f t="shared" si="1886"/>
        <v/>
      </c>
      <c r="B10393" s="444" t="str">
        <f t="shared" si="1887"/>
        <v/>
      </c>
      <c r="C10393" s="195"/>
      <c r="D10393" s="195"/>
      <c r="E10393" s="252">
        <f t="shared" si="1888"/>
        <v>0</v>
      </c>
      <c r="F10393" s="230">
        <f t="shared" si="1889"/>
        <v>0</v>
      </c>
      <c r="G10393" s="232"/>
      <c r="I10393" s="283"/>
    </row>
    <row r="10394" spans="1:9">
      <c r="A10394" s="263" t="str">
        <f t="shared" si="1886"/>
        <v/>
      </c>
      <c r="B10394" s="444" t="str">
        <f t="shared" si="1887"/>
        <v/>
      </c>
      <c r="C10394" s="195"/>
      <c r="D10394" s="195"/>
      <c r="E10394" s="252">
        <f t="shared" si="1888"/>
        <v>0</v>
      </c>
      <c r="F10394" s="230">
        <f t="shared" si="1889"/>
        <v>0</v>
      </c>
      <c r="G10394" s="232"/>
      <c r="I10394" s="283"/>
    </row>
    <row r="10395" spans="1:9">
      <c r="A10395" s="263" t="str">
        <f t="shared" si="1886"/>
        <v/>
      </c>
      <c r="B10395" s="444" t="str">
        <f t="shared" si="1887"/>
        <v/>
      </c>
      <c r="C10395" s="195"/>
      <c r="D10395" s="195"/>
      <c r="E10395" s="252">
        <f t="shared" si="1888"/>
        <v>0</v>
      </c>
      <c r="F10395" s="230">
        <f t="shared" si="1889"/>
        <v>0</v>
      </c>
      <c r="G10395" s="232"/>
      <c r="I10395" s="283"/>
    </row>
    <row r="10396" spans="1:9">
      <c r="A10396" s="263" t="str">
        <f t="shared" si="1886"/>
        <v/>
      </c>
      <c r="B10396" s="444" t="str">
        <f t="shared" si="1887"/>
        <v/>
      </c>
      <c r="C10396" s="195"/>
      <c r="D10396" s="195"/>
      <c r="E10396" s="252">
        <f t="shared" si="1888"/>
        <v>0</v>
      </c>
      <c r="F10396" s="230">
        <f t="shared" si="1889"/>
        <v>0</v>
      </c>
      <c r="G10396" s="232"/>
      <c r="I10396" s="283"/>
    </row>
    <row r="10397" spans="1:9">
      <c r="A10397" s="263" t="str">
        <f t="shared" si="1886"/>
        <v/>
      </c>
      <c r="B10397" s="444" t="str">
        <f t="shared" si="1887"/>
        <v/>
      </c>
      <c r="C10397" s="195"/>
      <c r="D10397" s="195"/>
      <c r="E10397" s="252">
        <f t="shared" si="1888"/>
        <v>0</v>
      </c>
      <c r="F10397" s="230">
        <f t="shared" si="1889"/>
        <v>0</v>
      </c>
      <c r="G10397" s="232"/>
      <c r="I10397" s="283"/>
    </row>
    <row r="10398" spans="1:9">
      <c r="A10398" s="263" t="str">
        <f t="shared" si="1886"/>
        <v/>
      </c>
      <c r="B10398" s="444" t="str">
        <f t="shared" si="1887"/>
        <v/>
      </c>
      <c r="C10398" s="195"/>
      <c r="D10398" s="195"/>
      <c r="E10398" s="252">
        <f t="shared" si="1888"/>
        <v>0</v>
      </c>
      <c r="F10398" s="230">
        <f t="shared" si="1889"/>
        <v>0</v>
      </c>
      <c r="G10398" s="232"/>
      <c r="I10398" s="283"/>
    </row>
    <row r="10399" spans="1:9">
      <c r="A10399" s="263" t="str">
        <f t="shared" si="1886"/>
        <v/>
      </c>
      <c r="B10399" s="444" t="str">
        <f t="shared" si="1887"/>
        <v/>
      </c>
      <c r="C10399" s="195"/>
      <c r="D10399" s="195"/>
      <c r="E10399" s="252">
        <f t="shared" si="1888"/>
        <v>0</v>
      </c>
      <c r="F10399" s="230">
        <f t="shared" si="1889"/>
        <v>0</v>
      </c>
      <c r="G10399" s="232"/>
      <c r="I10399" s="283"/>
    </row>
    <row r="10400" spans="1:9">
      <c r="A10400" s="263" t="str">
        <f t="shared" si="1886"/>
        <v/>
      </c>
      <c r="B10400" s="444" t="str">
        <f t="shared" si="1887"/>
        <v/>
      </c>
      <c r="C10400" s="195"/>
      <c r="D10400" s="195"/>
      <c r="E10400" s="252">
        <f t="shared" si="1888"/>
        <v>0</v>
      </c>
      <c r="F10400" s="230">
        <f t="shared" si="1889"/>
        <v>0</v>
      </c>
      <c r="G10400" s="232"/>
      <c r="I10400" s="283"/>
    </row>
    <row r="10401" spans="1:16">
      <c r="A10401" s="263" t="str">
        <f t="shared" si="1886"/>
        <v/>
      </c>
      <c r="B10401" s="444" t="str">
        <f t="shared" si="1887"/>
        <v/>
      </c>
      <c r="C10401" s="195"/>
      <c r="D10401" s="195"/>
      <c r="E10401" s="252">
        <f t="shared" si="1888"/>
        <v>0</v>
      </c>
      <c r="F10401" s="230">
        <f t="shared" si="1889"/>
        <v>0</v>
      </c>
      <c r="G10401" s="233"/>
      <c r="I10401" s="283"/>
    </row>
    <row r="10402" spans="1:16" ht="31.5" customHeight="1" thickBot="1">
      <c r="A10402" s="234"/>
      <c r="B10402" s="456"/>
      <c r="C10402" s="235"/>
      <c r="D10402" s="237"/>
      <c r="E10402" s="237"/>
      <c r="F10402" s="238" t="s">
        <v>83</v>
      </c>
      <c r="G10402" s="262">
        <f>ROUND(SUM(F10390:F10401),0)</f>
        <v>0</v>
      </c>
      <c r="I10402" s="326"/>
    </row>
    <row r="10403" spans="1:16" ht="13.5" thickTop="1">
      <c r="A10403" s="186" t="s">
        <v>76</v>
      </c>
      <c r="B10403" s="446"/>
      <c r="C10403" s="241"/>
      <c r="D10403" s="243"/>
      <c r="E10403" s="243"/>
      <c r="F10403" s="242"/>
      <c r="G10403" s="244"/>
      <c r="I10403" s="326"/>
    </row>
    <row r="10404" spans="1:16">
      <c r="A10404" s="245" t="s">
        <v>57</v>
      </c>
      <c r="B10404" s="455"/>
      <c r="C10404" s="246"/>
      <c r="D10404" s="317"/>
      <c r="E10404" s="248" t="s">
        <v>77</v>
      </c>
      <c r="F10404" s="249" t="s">
        <v>78</v>
      </c>
      <c r="G10404" s="264" t="s">
        <v>77</v>
      </c>
      <c r="H10404" s="220"/>
      <c r="I10404" s="325"/>
    </row>
    <row r="10405" spans="1:16">
      <c r="A10405" s="185" t="s">
        <v>87</v>
      </c>
      <c r="B10405" s="453"/>
      <c r="C10405" s="265"/>
      <c r="D10405" s="318"/>
      <c r="E10405" s="229">
        <f>ROUND(SUM(G10364,G10379,G10387,G10402),0)</f>
        <v>0</v>
      </c>
      <c r="F10405" s="266">
        <f>A</f>
        <v>0</v>
      </c>
      <c r="G10405" s="267">
        <f>E10405*F10405</f>
        <v>0</v>
      </c>
      <c r="I10405" s="326"/>
    </row>
    <row r="10406" spans="1:16">
      <c r="A10406" s="185" t="s">
        <v>85</v>
      </c>
      <c r="B10406" s="453"/>
      <c r="C10406" s="265"/>
      <c r="D10406" s="318"/>
      <c r="E10406" s="229">
        <f>SUM(G10364,G10379,G10387,G10402)</f>
        <v>0</v>
      </c>
      <c r="F10406" s="266">
        <f>I</f>
        <v>0</v>
      </c>
      <c r="G10406" s="267">
        <f>E10406*F10406</f>
        <v>0</v>
      </c>
      <c r="I10406" s="326"/>
    </row>
    <row r="10407" spans="1:16">
      <c r="A10407" s="185" t="s">
        <v>86</v>
      </c>
      <c r="B10407" s="453"/>
      <c r="C10407" s="265"/>
      <c r="D10407" s="318"/>
      <c r="E10407" s="229">
        <f>SUM(G10364,G10379,G10387,G10402)</f>
        <v>0</v>
      </c>
      <c r="F10407" s="266">
        <f>U</f>
        <v>0</v>
      </c>
      <c r="G10407" s="267">
        <f>E10407*F10407</f>
        <v>0</v>
      </c>
      <c r="I10407" s="326"/>
    </row>
    <row r="10408" spans="1:16" ht="33" customHeight="1" thickBot="1">
      <c r="A10408" s="234"/>
      <c r="B10408" s="456"/>
      <c r="C10408" s="235"/>
      <c r="D10408" s="237"/>
      <c r="E10408" s="237"/>
      <c r="F10408" s="268" t="s">
        <v>84</v>
      </c>
      <c r="G10408" s="262">
        <f>SUM(G10405:G10407)</f>
        <v>0</v>
      </c>
      <c r="I10408" s="326"/>
      <c r="J10408" s="295"/>
      <c r="K10408" s="296"/>
      <c r="L10408" s="296"/>
      <c r="M10408" s="296"/>
      <c r="N10408" s="296"/>
      <c r="O10408" s="296"/>
    </row>
    <row r="10409" spans="1:16" s="211" customFormat="1" ht="14" thickTop="1" thickBot="1">
      <c r="A10409" s="269"/>
      <c r="B10409" s="443"/>
      <c r="C10409" s="270"/>
      <c r="D10409" s="319"/>
      <c r="E10409" s="271" t="s">
        <v>89</v>
      </c>
      <c r="F10409" s="272"/>
      <c r="G10409" s="273">
        <f>ROUND(SUM(G10364,G10379,G10387,G10402,G10408),0)</f>
        <v>0</v>
      </c>
      <c r="I10409" s="327"/>
      <c r="J10409" s="212">
        <f>B10348</f>
        <v>29.1</v>
      </c>
      <c r="K10409" s="274">
        <f>E10405</f>
        <v>0</v>
      </c>
      <c r="L10409" s="294">
        <f>G10405</f>
        <v>0</v>
      </c>
      <c r="M10409" s="294">
        <f>G10406</f>
        <v>0</v>
      </c>
      <c r="N10409" s="294">
        <f>G10407</f>
        <v>0</v>
      </c>
      <c r="O10409" s="299">
        <f>SUM(K10409:N10409)</f>
        <v>0</v>
      </c>
      <c r="P10409" s="294"/>
    </row>
    <row r="10410" spans="1:16" ht="13.5" thickTop="1">
      <c r="A10410" s="275" t="s">
        <v>97</v>
      </c>
      <c r="B10410" s="438"/>
      <c r="C10410" s="215"/>
      <c r="D10410" s="217"/>
      <c r="E10410" s="217"/>
      <c r="F10410" s="216"/>
      <c r="G10410" s="219"/>
      <c r="I10410" s="326"/>
      <c r="P10410" s="294"/>
    </row>
    <row r="10411" spans="1:16">
      <c r="A10411" s="275"/>
      <c r="B10411" s="452"/>
      <c r="C10411" s="276"/>
      <c r="D10411" s="320"/>
      <c r="E10411" s="217"/>
      <c r="F10411" s="216"/>
      <c r="G10411" s="277">
        <f ca="1">TODAY()</f>
        <v>44839</v>
      </c>
      <c r="I10411" s="326"/>
      <c r="P10411" s="294"/>
    </row>
    <row r="10412" spans="1:16" ht="13.5" thickBot="1">
      <c r="A10412" s="234"/>
      <c r="B10412" s="456"/>
      <c r="C10412" s="235"/>
      <c r="D10412" s="237"/>
      <c r="E10412" s="237"/>
      <c r="F10412" s="236"/>
      <c r="G10412" s="278"/>
      <c r="I10412" s="326"/>
      <c r="P10412" s="294"/>
    </row>
    <row r="10413" spans="1:16" s="199" customFormat="1" ht="13.5" thickTop="1">
      <c r="A10413" s="196" t="s">
        <v>109</v>
      </c>
      <c r="B10413" s="458"/>
      <c r="C10413" s="196"/>
      <c r="D10413" s="198"/>
      <c r="E10413" s="198"/>
      <c r="F10413" s="197"/>
      <c r="G10413" s="197"/>
      <c r="I10413" s="321"/>
      <c r="J10413" s="200"/>
      <c r="O10413" s="297"/>
    </row>
    <row r="10414" spans="1:16" s="199" customFormat="1">
      <c r="A10414" s="196" t="str">
        <f>CONCATENATE('Prestaciones y AIU'!A9793," ANALISIS DE PRECIOS UNITARIOS")</f>
        <v xml:space="preserve"> ANALISIS DE PRECIOS UNITARIOS</v>
      </c>
      <c r="B10414" s="458"/>
      <c r="C10414" s="196"/>
      <c r="D10414" s="198"/>
      <c r="E10414" s="198"/>
      <c r="F10414" s="197"/>
      <c r="G10414" s="197"/>
      <c r="I10414" s="321"/>
      <c r="J10414" s="200"/>
      <c r="O10414" s="297"/>
    </row>
    <row r="10415" spans="1:16" s="199" customFormat="1">
      <c r="A10415" s="196" t="str">
        <f>Objeto_LIC</f>
        <v>OPTIMIZACION DEL SISTEMA DE ABASTECIMIENTO (ADUCCION, PRETRATAMIENTO Y CONDUCCION) DEL MUNICPIO DE TAME, DEPARTAMENTO DE ARAUCA</v>
      </c>
      <c r="B10415" s="458"/>
      <c r="C10415" s="196"/>
      <c r="D10415" s="198"/>
      <c r="E10415" s="198"/>
      <c r="F10415" s="197"/>
      <c r="G10415" s="197"/>
      <c r="I10415" s="321"/>
      <c r="J10415" s="200"/>
      <c r="O10415" s="297"/>
    </row>
    <row r="10416" spans="1:16" s="199" customFormat="1">
      <c r="A10416" s="196"/>
      <c r="B10416" s="458"/>
      <c r="C10416" s="196"/>
      <c r="D10416" s="198"/>
      <c r="E10416" s="198"/>
      <c r="F10416" s="197"/>
      <c r="G10416" s="197"/>
      <c r="I10416" s="321"/>
      <c r="J10416" s="200"/>
      <c r="O10416" s="297"/>
    </row>
    <row r="10417" spans="1:15" ht="13.5" thickBot="1">
      <c r="A10417" s="201"/>
      <c r="B10417" s="448"/>
      <c r="C10417" s="201"/>
      <c r="D10417" s="203"/>
      <c r="E10417" s="203"/>
      <c r="F10417" s="202"/>
      <c r="G10417" s="202"/>
    </row>
    <row r="10418" spans="1:15" s="211" customFormat="1" ht="13.5" thickTop="1">
      <c r="A10418" s="206"/>
      <c r="B10418" s="457"/>
      <c r="C10418" s="207"/>
      <c r="D10418" s="209"/>
      <c r="E10418" s="209"/>
      <c r="F10418" s="208"/>
      <c r="G10418" s="210" t="s">
        <v>110</v>
      </c>
      <c r="I10418" s="323"/>
      <c r="J10418" s="212"/>
      <c r="O10418" s="297"/>
    </row>
    <row r="10419" spans="1:15" ht="12.75" customHeight="1">
      <c r="A10419" s="213" t="s">
        <v>62</v>
      </c>
      <c r="B10419" s="750">
        <f>Proponente</f>
        <v>0</v>
      </c>
      <c r="C10419" s="750"/>
      <c r="D10419" s="750"/>
      <c r="E10419" s="750"/>
      <c r="F10419" s="750"/>
      <c r="G10419" s="751"/>
    </row>
    <row r="10420" spans="1:15" ht="12.75" customHeight="1">
      <c r="A10420" s="213" t="s">
        <v>63</v>
      </c>
      <c r="B10420" s="470">
        <v>29.2</v>
      </c>
      <c r="C10420" s="750" t="e">
        <f>VLOOKUP(B10420,Presupuesto!$A$4:$B$106,2,FALSE)</f>
        <v>#N/A</v>
      </c>
      <c r="D10420" s="750"/>
      <c r="E10420" s="750"/>
      <c r="F10420" s="750"/>
      <c r="G10420" s="751"/>
    </row>
    <row r="10421" spans="1:15">
      <c r="A10421" s="214"/>
      <c r="B10421" s="438"/>
      <c r="C10421" s="215"/>
      <c r="D10421" s="217"/>
      <c r="E10421" s="217"/>
      <c r="F10421" s="218" t="s">
        <v>88</v>
      </c>
      <c r="G10421" s="750" t="str">
        <f ca="1">LOOKUP('U-P1'!B10420,Presupuesto!$1:$1048576,Presupuesto!$C$1:$C$105)</f>
        <v>ML</v>
      </c>
      <c r="H10421" s="750"/>
      <c r="I10421" s="750"/>
      <c r="J10421" s="750"/>
      <c r="K10421" s="751"/>
    </row>
    <row r="10422" spans="1:15" ht="13.5" thickBot="1">
      <c r="A10422" s="213" t="s">
        <v>64</v>
      </c>
      <c r="B10422" s="438"/>
      <c r="C10422" s="215"/>
      <c r="D10422" s="217"/>
      <c r="E10422" s="217"/>
      <c r="F10422" s="216"/>
      <c r="G10422" s="219"/>
      <c r="I10422" s="324"/>
      <c r="J10422" s="295"/>
      <c r="K10422" s="296"/>
      <c r="L10422" s="296"/>
      <c r="M10422" s="296"/>
      <c r="N10422" s="296"/>
      <c r="O10422" s="296"/>
    </row>
    <row r="10423" spans="1:15" s="220" customFormat="1" ht="13.5" thickTop="1">
      <c r="A10423" s="221" t="s">
        <v>57</v>
      </c>
      <c r="B10423" s="447" t="s">
        <v>65</v>
      </c>
      <c r="C10423" s="222" t="s">
        <v>66</v>
      </c>
      <c r="D10423" s="223" t="s">
        <v>74</v>
      </c>
      <c r="E10423" s="224" t="s">
        <v>100</v>
      </c>
      <c r="F10423" s="224" t="s">
        <v>79</v>
      </c>
      <c r="G10423" s="225" t="s">
        <v>70</v>
      </c>
      <c r="I10423" s="325"/>
      <c r="J10423" s="226"/>
      <c r="O10423" s="296"/>
    </row>
    <row r="10424" spans="1:15">
      <c r="A10424" s="227" t="str">
        <f t="shared" ref="A10424:A10435" si="1890">IF(I10424=0,"-",VLOOKUP(I10424,EQUIPOS,2,FALSE))</f>
        <v>-</v>
      </c>
      <c r="B10424" s="228"/>
      <c r="C10424" s="228"/>
      <c r="D10424" s="468"/>
      <c r="E10424" s="229">
        <f t="shared" ref="E10424:E10435" si="1891">IF(I10424=0,0,VLOOKUP(I10424,EQUIPOS,4,FALSE))</f>
        <v>0</v>
      </c>
      <c r="F10424" s="230">
        <f t="shared" ref="F10424:F10435" si="1892">IF(D10424=0,0,E10424/D10424)</f>
        <v>0</v>
      </c>
      <c r="G10424" s="231"/>
      <c r="I10424" s="283"/>
    </row>
    <row r="10425" spans="1:15">
      <c r="A10425" s="227" t="str">
        <f t="shared" si="1890"/>
        <v>-</v>
      </c>
      <c r="B10425" s="228"/>
      <c r="C10425" s="228"/>
      <c r="D10425" s="194"/>
      <c r="E10425" s="229">
        <f t="shared" si="1891"/>
        <v>0</v>
      </c>
      <c r="F10425" s="230">
        <f t="shared" si="1892"/>
        <v>0</v>
      </c>
      <c r="G10425" s="232"/>
      <c r="I10425" s="283"/>
    </row>
    <row r="10426" spans="1:15">
      <c r="A10426" s="227" t="str">
        <f t="shared" si="1890"/>
        <v>-</v>
      </c>
      <c r="B10426" s="228"/>
      <c r="C10426" s="228"/>
      <c r="D10426" s="194"/>
      <c r="E10426" s="229">
        <f t="shared" si="1891"/>
        <v>0</v>
      </c>
      <c r="F10426" s="230">
        <f t="shared" si="1892"/>
        <v>0</v>
      </c>
      <c r="G10426" s="232"/>
      <c r="I10426" s="283"/>
    </row>
    <row r="10427" spans="1:15">
      <c r="A10427" s="227" t="str">
        <f t="shared" si="1890"/>
        <v>-</v>
      </c>
      <c r="B10427" s="228"/>
      <c r="C10427" s="228"/>
      <c r="D10427" s="194"/>
      <c r="E10427" s="229">
        <f t="shared" si="1891"/>
        <v>0</v>
      </c>
      <c r="F10427" s="230">
        <f t="shared" si="1892"/>
        <v>0</v>
      </c>
      <c r="G10427" s="232"/>
      <c r="I10427" s="283"/>
    </row>
    <row r="10428" spans="1:15">
      <c r="A10428" s="227" t="str">
        <f t="shared" si="1890"/>
        <v>-</v>
      </c>
      <c r="B10428" s="228"/>
      <c r="C10428" s="228"/>
      <c r="D10428" s="194"/>
      <c r="E10428" s="229">
        <f t="shared" si="1891"/>
        <v>0</v>
      </c>
      <c r="F10428" s="230">
        <f t="shared" si="1892"/>
        <v>0</v>
      </c>
      <c r="G10428" s="232"/>
      <c r="I10428" s="283"/>
    </row>
    <row r="10429" spans="1:15">
      <c r="A10429" s="227" t="str">
        <f t="shared" si="1890"/>
        <v>-</v>
      </c>
      <c r="B10429" s="228"/>
      <c r="C10429" s="228"/>
      <c r="D10429" s="194"/>
      <c r="E10429" s="229">
        <f t="shared" si="1891"/>
        <v>0</v>
      </c>
      <c r="F10429" s="230">
        <f t="shared" si="1892"/>
        <v>0</v>
      </c>
      <c r="G10429" s="232"/>
      <c r="I10429" s="283"/>
    </row>
    <row r="10430" spans="1:15">
      <c r="A10430" s="227" t="str">
        <f t="shared" si="1890"/>
        <v>-</v>
      </c>
      <c r="B10430" s="228"/>
      <c r="C10430" s="228"/>
      <c r="D10430" s="194"/>
      <c r="E10430" s="229">
        <f t="shared" si="1891"/>
        <v>0</v>
      </c>
      <c r="F10430" s="230">
        <f t="shared" si="1892"/>
        <v>0</v>
      </c>
      <c r="G10430" s="232"/>
      <c r="I10430" s="283"/>
    </row>
    <row r="10431" spans="1:15">
      <c r="A10431" s="227" t="str">
        <f t="shared" si="1890"/>
        <v>-</v>
      </c>
      <c r="B10431" s="228"/>
      <c r="C10431" s="228"/>
      <c r="D10431" s="194"/>
      <c r="E10431" s="229">
        <f t="shared" si="1891"/>
        <v>0</v>
      </c>
      <c r="F10431" s="230">
        <f t="shared" si="1892"/>
        <v>0</v>
      </c>
      <c r="G10431" s="232"/>
      <c r="I10431" s="283"/>
    </row>
    <row r="10432" spans="1:15">
      <c r="A10432" s="227" t="str">
        <f t="shared" si="1890"/>
        <v>-</v>
      </c>
      <c r="B10432" s="228"/>
      <c r="C10432" s="228"/>
      <c r="D10432" s="194"/>
      <c r="E10432" s="229">
        <f t="shared" si="1891"/>
        <v>0</v>
      </c>
      <c r="F10432" s="230">
        <f t="shared" si="1892"/>
        <v>0</v>
      </c>
      <c r="G10432" s="232"/>
      <c r="I10432" s="283"/>
    </row>
    <row r="10433" spans="1:15">
      <c r="A10433" s="227" t="str">
        <f t="shared" si="1890"/>
        <v>-</v>
      </c>
      <c r="B10433" s="228"/>
      <c r="C10433" s="228"/>
      <c r="D10433" s="194"/>
      <c r="E10433" s="229">
        <f t="shared" si="1891"/>
        <v>0</v>
      </c>
      <c r="F10433" s="230">
        <f t="shared" si="1892"/>
        <v>0</v>
      </c>
      <c r="G10433" s="232"/>
      <c r="I10433" s="283"/>
    </row>
    <row r="10434" spans="1:15">
      <c r="A10434" s="227" t="str">
        <f t="shared" si="1890"/>
        <v>-</v>
      </c>
      <c r="B10434" s="228"/>
      <c r="C10434" s="228"/>
      <c r="D10434" s="194"/>
      <c r="E10434" s="229">
        <f t="shared" si="1891"/>
        <v>0</v>
      </c>
      <c r="F10434" s="230">
        <f t="shared" si="1892"/>
        <v>0</v>
      </c>
      <c r="G10434" s="232"/>
      <c r="I10434" s="283"/>
    </row>
    <row r="10435" spans="1:15">
      <c r="A10435" s="227" t="str">
        <f t="shared" si="1890"/>
        <v>-</v>
      </c>
      <c r="B10435" s="228"/>
      <c r="C10435" s="228"/>
      <c r="D10435" s="194"/>
      <c r="E10435" s="229">
        <f t="shared" si="1891"/>
        <v>0</v>
      </c>
      <c r="F10435" s="230">
        <f t="shared" si="1892"/>
        <v>0</v>
      </c>
      <c r="G10435" s="232"/>
      <c r="I10435" s="283"/>
    </row>
    <row r="10436" spans="1:15" ht="13.5" thickBot="1">
      <c r="A10436" s="234"/>
      <c r="B10436" s="456"/>
      <c r="C10436" s="235"/>
      <c r="D10436" s="237"/>
      <c r="E10436" s="237"/>
      <c r="F10436" s="238" t="s">
        <v>80</v>
      </c>
      <c r="G10436" s="239">
        <f>ROUND(SUM(F10424:F10435),0)</f>
        <v>0</v>
      </c>
      <c r="I10436" s="326"/>
    </row>
    <row r="10437" spans="1:15" ht="13.5" thickTop="1">
      <c r="A10437" s="240" t="s">
        <v>67</v>
      </c>
      <c r="B10437" s="446"/>
      <c r="C10437" s="241"/>
      <c r="D10437" s="243"/>
      <c r="E10437" s="243"/>
      <c r="F10437" s="242"/>
      <c r="G10437" s="244"/>
      <c r="I10437" s="326"/>
    </row>
    <row r="10438" spans="1:15" s="220" customFormat="1" ht="26">
      <c r="A10438" s="245" t="s">
        <v>57</v>
      </c>
      <c r="B10438" s="455"/>
      <c r="C10438" s="247" t="s">
        <v>58</v>
      </c>
      <c r="D10438" s="316" t="s">
        <v>68</v>
      </c>
      <c r="E10438" s="248" t="s">
        <v>69</v>
      </c>
      <c r="F10438" s="249" t="s">
        <v>79</v>
      </c>
      <c r="G10438" s="250" t="s">
        <v>70</v>
      </c>
      <c r="I10438" s="325"/>
      <c r="J10438" s="226"/>
      <c r="O10438" s="296"/>
    </row>
    <row r="10439" spans="1:15">
      <c r="A10439" s="748" t="str">
        <f t="shared" ref="A10439:A10450" si="1893">IF(I10439=0,"",VLOOKUP(I10439,MATERIALES,2,FALSE))</f>
        <v/>
      </c>
      <c r="B10439" s="749"/>
      <c r="C10439" s="251" t="str">
        <f t="shared" ref="C10439:C10447" si="1894">IF(I10439=0,"",VLOOKUP(I10439,MATERIALES,3,FALSE))</f>
        <v/>
      </c>
      <c r="D10439" s="194"/>
      <c r="E10439" s="252">
        <f t="shared" ref="E10439:E10450" si="1895">IF(I10439=0,0,VLOOKUP(I10439,MATERIALES,4,FALSE))</f>
        <v>0</v>
      </c>
      <c r="F10439" s="230">
        <f>D10439*E10439</f>
        <v>0</v>
      </c>
      <c r="G10439" s="231"/>
      <c r="I10439" s="283"/>
    </row>
    <row r="10440" spans="1:15">
      <c r="A10440" s="748" t="str">
        <f t="shared" si="1893"/>
        <v/>
      </c>
      <c r="B10440" s="749"/>
      <c r="C10440" s="251" t="str">
        <f t="shared" si="1894"/>
        <v/>
      </c>
      <c r="D10440" s="194"/>
      <c r="E10440" s="252">
        <f t="shared" si="1895"/>
        <v>0</v>
      </c>
      <c r="F10440" s="230">
        <f t="shared" ref="F10440:F10450" si="1896">D10440*E10440</f>
        <v>0</v>
      </c>
      <c r="G10440" s="232"/>
      <c r="I10440" s="283"/>
    </row>
    <row r="10441" spans="1:15">
      <c r="A10441" s="748" t="str">
        <f t="shared" si="1893"/>
        <v/>
      </c>
      <c r="B10441" s="749"/>
      <c r="C10441" s="251" t="str">
        <f t="shared" si="1894"/>
        <v/>
      </c>
      <c r="D10441" s="194"/>
      <c r="E10441" s="252">
        <f t="shared" si="1895"/>
        <v>0</v>
      </c>
      <c r="F10441" s="230">
        <f t="shared" si="1896"/>
        <v>0</v>
      </c>
      <c r="G10441" s="232"/>
      <c r="I10441" s="283"/>
    </row>
    <row r="10442" spans="1:15">
      <c r="A10442" s="748" t="str">
        <f t="shared" si="1893"/>
        <v/>
      </c>
      <c r="B10442" s="749"/>
      <c r="C10442" s="251" t="str">
        <f t="shared" si="1894"/>
        <v/>
      </c>
      <c r="D10442" s="194"/>
      <c r="E10442" s="252">
        <f t="shared" si="1895"/>
        <v>0</v>
      </c>
      <c r="F10442" s="230">
        <f t="shared" si="1896"/>
        <v>0</v>
      </c>
      <c r="G10442" s="232"/>
      <c r="I10442" s="283"/>
    </row>
    <row r="10443" spans="1:15">
      <c r="A10443" s="748" t="str">
        <f t="shared" si="1893"/>
        <v/>
      </c>
      <c r="B10443" s="749"/>
      <c r="C10443" s="251" t="str">
        <f t="shared" si="1894"/>
        <v/>
      </c>
      <c r="D10443" s="194"/>
      <c r="E10443" s="252">
        <f t="shared" si="1895"/>
        <v>0</v>
      </c>
      <c r="F10443" s="230">
        <f t="shared" si="1896"/>
        <v>0</v>
      </c>
      <c r="G10443" s="232"/>
      <c r="I10443" s="283"/>
    </row>
    <row r="10444" spans="1:15">
      <c r="A10444" s="748" t="str">
        <f t="shared" si="1893"/>
        <v/>
      </c>
      <c r="B10444" s="749"/>
      <c r="C10444" s="251" t="str">
        <f t="shared" si="1894"/>
        <v/>
      </c>
      <c r="D10444" s="194"/>
      <c r="E10444" s="252">
        <f t="shared" si="1895"/>
        <v>0</v>
      </c>
      <c r="F10444" s="230">
        <f t="shared" si="1896"/>
        <v>0</v>
      </c>
      <c r="G10444" s="232"/>
      <c r="I10444" s="283"/>
    </row>
    <row r="10445" spans="1:15">
      <c r="A10445" s="748" t="str">
        <f t="shared" si="1893"/>
        <v/>
      </c>
      <c r="B10445" s="749"/>
      <c r="C10445" s="251" t="str">
        <f t="shared" si="1894"/>
        <v/>
      </c>
      <c r="D10445" s="194"/>
      <c r="E10445" s="252">
        <f t="shared" si="1895"/>
        <v>0</v>
      </c>
      <c r="F10445" s="230">
        <f t="shared" si="1896"/>
        <v>0</v>
      </c>
      <c r="G10445" s="232"/>
      <c r="I10445" s="283"/>
    </row>
    <row r="10446" spans="1:15">
      <c r="A10446" s="748" t="str">
        <f t="shared" si="1893"/>
        <v/>
      </c>
      <c r="B10446" s="749"/>
      <c r="C10446" s="251" t="str">
        <f t="shared" si="1894"/>
        <v/>
      </c>
      <c r="D10446" s="194"/>
      <c r="E10446" s="252">
        <f t="shared" si="1895"/>
        <v>0</v>
      </c>
      <c r="F10446" s="230">
        <f t="shared" si="1896"/>
        <v>0</v>
      </c>
      <c r="G10446" s="253"/>
      <c r="I10446" s="283"/>
    </row>
    <row r="10447" spans="1:15">
      <c r="A10447" s="748" t="str">
        <f t="shared" si="1893"/>
        <v/>
      </c>
      <c r="B10447" s="749"/>
      <c r="C10447" s="251" t="str">
        <f t="shared" si="1894"/>
        <v/>
      </c>
      <c r="D10447" s="194"/>
      <c r="E10447" s="252">
        <f t="shared" si="1895"/>
        <v>0</v>
      </c>
      <c r="F10447" s="230">
        <f t="shared" si="1896"/>
        <v>0</v>
      </c>
      <c r="G10447" s="232"/>
      <c r="I10447" s="283"/>
    </row>
    <row r="10448" spans="1:15">
      <c r="A10448" s="748" t="str">
        <f t="shared" si="1893"/>
        <v/>
      </c>
      <c r="B10448" s="749"/>
      <c r="C10448" s="251"/>
      <c r="D10448" s="194"/>
      <c r="E10448" s="252">
        <f t="shared" si="1895"/>
        <v>0</v>
      </c>
      <c r="F10448" s="230">
        <f t="shared" si="1896"/>
        <v>0</v>
      </c>
      <c r="G10448" s="232"/>
      <c r="I10448" s="283"/>
    </row>
    <row r="10449" spans="1:9">
      <c r="A10449" s="748" t="str">
        <f t="shared" si="1893"/>
        <v/>
      </c>
      <c r="B10449" s="749"/>
      <c r="C10449" s="251"/>
      <c r="D10449" s="194"/>
      <c r="E10449" s="252">
        <f t="shared" si="1895"/>
        <v>0</v>
      </c>
      <c r="F10449" s="230">
        <f t="shared" si="1896"/>
        <v>0</v>
      </c>
      <c r="G10449" s="232"/>
      <c r="I10449" s="283"/>
    </row>
    <row r="10450" spans="1:9">
      <c r="A10450" s="748" t="str">
        <f t="shared" si="1893"/>
        <v/>
      </c>
      <c r="B10450" s="749"/>
      <c r="C10450" s="251" t="str">
        <f t="shared" ref="C10450" si="1897">IF(I10450=0,"",VLOOKUP(I10450,MATERIALES,3,FALSE))</f>
        <v/>
      </c>
      <c r="D10450" s="194"/>
      <c r="E10450" s="252">
        <f t="shared" si="1895"/>
        <v>0</v>
      </c>
      <c r="F10450" s="230">
        <f t="shared" si="1896"/>
        <v>0</v>
      </c>
      <c r="G10450" s="233"/>
      <c r="I10450" s="283"/>
    </row>
    <row r="10451" spans="1:9" ht="26.25" customHeight="1" thickBot="1">
      <c r="A10451" s="214"/>
      <c r="B10451" s="438"/>
      <c r="C10451" s="215"/>
      <c r="D10451" s="217"/>
      <c r="E10451" s="254"/>
      <c r="F10451" s="255" t="s">
        <v>81</v>
      </c>
      <c r="G10451" s="253">
        <f>ROUND(SUM(F10439:F10450),0)</f>
        <v>0</v>
      </c>
      <c r="I10451" s="326"/>
    </row>
    <row r="10452" spans="1:9" ht="14" thickTop="1" thickBot="1">
      <c r="A10452" s="256" t="s">
        <v>72</v>
      </c>
      <c r="B10452" s="445"/>
      <c r="C10452" s="257"/>
      <c r="D10452" s="259"/>
      <c r="E10452" s="259"/>
      <c r="F10452" s="258"/>
      <c r="G10452" s="260"/>
      <c r="I10452" s="326"/>
    </row>
    <row r="10453" spans="1:9" ht="13.5" thickTop="1">
      <c r="A10453" s="245" t="s">
        <v>57</v>
      </c>
      <c r="B10453" s="455"/>
      <c r="C10453" s="248" t="s">
        <v>71</v>
      </c>
      <c r="D10453" s="316" t="s">
        <v>75</v>
      </c>
      <c r="E10453" s="248" t="s">
        <v>98</v>
      </c>
      <c r="F10453" s="249" t="s">
        <v>79</v>
      </c>
      <c r="G10453" s="250" t="s">
        <v>70</v>
      </c>
      <c r="I10453" s="326"/>
    </row>
    <row r="10454" spans="1:9">
      <c r="A10454" s="748" t="str">
        <f>IF(I10454=0,"",VLOOKUP(I10454,EQUIPOS,2,FALSE))</f>
        <v/>
      </c>
      <c r="B10454" s="749"/>
      <c r="C10454" s="195"/>
      <c r="D10454" s="194"/>
      <c r="E10454" s="252">
        <f>IF(I10454=0,0,VLOOKUP(I10454,EQUIPOS,4,FALSE))</f>
        <v>0</v>
      </c>
      <c r="F10454" s="230">
        <f>C10454*D10454*E10454</f>
        <v>0</v>
      </c>
      <c r="G10454" s="231"/>
      <c r="I10454" s="283"/>
    </row>
    <row r="10455" spans="1:9">
      <c r="A10455" s="748" t="str">
        <f>IF(I10455=0,"",VLOOKUP(I10455,EQUIPOS,2,FALSE))</f>
        <v/>
      </c>
      <c r="B10455" s="749"/>
      <c r="C10455" s="195"/>
      <c r="D10455" s="194"/>
      <c r="E10455" s="252">
        <f>IF(I10455=0,0,VLOOKUP(I10455,EQUIPOS,4,FALSE))</f>
        <v>0</v>
      </c>
      <c r="F10455" s="230">
        <f t="shared" ref="F10455:F10458" si="1898">C10455*D10455*E10455</f>
        <v>0</v>
      </c>
      <c r="G10455" s="232"/>
      <c r="I10455" s="283"/>
    </row>
    <row r="10456" spans="1:9">
      <c r="A10456" s="748" t="str">
        <f>IF(I10456=0,"",VLOOKUP(I10456,EQUIPOS,2,FALSE))</f>
        <v/>
      </c>
      <c r="B10456" s="749"/>
      <c r="C10456" s="195"/>
      <c r="D10456" s="194"/>
      <c r="E10456" s="252">
        <f>IF(I10456=0,0,VLOOKUP(I10456,EQUIPOS,4,FALSE))</f>
        <v>0</v>
      </c>
      <c r="F10456" s="230">
        <f t="shared" si="1898"/>
        <v>0</v>
      </c>
      <c r="G10456" s="232"/>
      <c r="I10456" s="283"/>
    </row>
    <row r="10457" spans="1:9">
      <c r="A10457" s="748" t="str">
        <f>IF(I10457=0,"",VLOOKUP(I10457,EQUIPOS,2,FALSE))</f>
        <v/>
      </c>
      <c r="B10457" s="749"/>
      <c r="C10457" s="195"/>
      <c r="D10457" s="194"/>
      <c r="E10457" s="252">
        <f>IF(I10457=0,0,VLOOKUP(I10457,EQUIPOS,4,FALSE))</f>
        <v>0</v>
      </c>
      <c r="F10457" s="230">
        <f t="shared" si="1898"/>
        <v>0</v>
      </c>
      <c r="G10457" s="232"/>
      <c r="I10457" s="283"/>
    </row>
    <row r="10458" spans="1:9">
      <c r="A10458" s="748" t="str">
        <f>IF(I10458=0,"",VLOOKUP(I10458,EQUIPOS,2,FALSE))</f>
        <v/>
      </c>
      <c r="B10458" s="749"/>
      <c r="C10458" s="195"/>
      <c r="D10458" s="194"/>
      <c r="E10458" s="252">
        <f>IF(I10458=0,0,VLOOKUP(I10458,EQUIPOS,4,FALSE))</f>
        <v>0</v>
      </c>
      <c r="F10458" s="230">
        <f t="shared" si="1898"/>
        <v>0</v>
      </c>
      <c r="G10458" s="233"/>
      <c r="I10458" s="283"/>
    </row>
    <row r="10459" spans="1:9" ht="30.75" customHeight="1" thickBot="1">
      <c r="A10459" s="234"/>
      <c r="B10459" s="456"/>
      <c r="C10459" s="235"/>
      <c r="D10459" s="237"/>
      <c r="E10459" s="261"/>
      <c r="F10459" s="238" t="s">
        <v>82</v>
      </c>
      <c r="G10459" s="262">
        <f>ROUND(SUM(F10454:F10458),0)</f>
        <v>0</v>
      </c>
      <c r="I10459" s="326"/>
    </row>
    <row r="10460" spans="1:9" ht="13.5" thickTop="1">
      <c r="A10460" s="240" t="s">
        <v>73</v>
      </c>
      <c r="B10460" s="446"/>
      <c r="C10460" s="241"/>
      <c r="D10460" s="243"/>
      <c r="E10460" s="243"/>
      <c r="F10460" s="242"/>
      <c r="G10460" s="244"/>
      <c r="I10460" s="326"/>
    </row>
    <row r="10461" spans="1:9" ht="26">
      <c r="A10461" s="245" t="s">
        <v>57</v>
      </c>
      <c r="B10461" s="454" t="s">
        <v>58</v>
      </c>
      <c r="C10461" s="247" t="s">
        <v>68</v>
      </c>
      <c r="D10461" s="316" t="s">
        <v>74</v>
      </c>
      <c r="E10461" s="248" t="s">
        <v>69</v>
      </c>
      <c r="F10461" s="249" t="s">
        <v>79</v>
      </c>
      <c r="G10461" s="250" t="s">
        <v>70</v>
      </c>
      <c r="H10461" s="220"/>
      <c r="I10461" s="325"/>
    </row>
    <row r="10462" spans="1:9">
      <c r="A10462" s="263" t="str">
        <f t="shared" ref="A10462:A10473" si="1899">IF(I10462=0,"",VLOOKUP(I10462,MANOOBRA,2,FALSE))</f>
        <v/>
      </c>
      <c r="B10462" s="444" t="str">
        <f t="shared" ref="B10462:B10473" si="1900">IF(I10462=0,"",VLOOKUP(I10462,MANOOBRA,3,FALSE))</f>
        <v/>
      </c>
      <c r="C10462" s="195"/>
      <c r="D10462" s="466"/>
      <c r="E10462" s="252">
        <f t="shared" ref="E10462:E10473" si="1901">IF(I10462=0,0,VLOOKUP(I10462,MANOOBRA,4,FALSE))</f>
        <v>0</v>
      </c>
      <c r="F10462" s="230">
        <f>IF(D10462=0,0,C10462*E10462/D10462)</f>
        <v>0</v>
      </c>
      <c r="G10462" s="231"/>
      <c r="I10462" s="283"/>
    </row>
    <row r="10463" spans="1:9">
      <c r="A10463" s="263" t="str">
        <f t="shared" si="1899"/>
        <v/>
      </c>
      <c r="B10463" s="444" t="str">
        <f t="shared" si="1900"/>
        <v/>
      </c>
      <c r="C10463" s="195"/>
      <c r="D10463" s="466"/>
      <c r="E10463" s="252">
        <f t="shared" si="1901"/>
        <v>0</v>
      </c>
      <c r="F10463" s="230">
        <f t="shared" ref="F10463:F10473" si="1902">IF(D10463=0,0,C10463*E10463/D10463)</f>
        <v>0</v>
      </c>
      <c r="G10463" s="232"/>
      <c r="I10463" s="283"/>
    </row>
    <row r="10464" spans="1:9">
      <c r="A10464" s="263" t="str">
        <f t="shared" si="1899"/>
        <v/>
      </c>
      <c r="B10464" s="444" t="str">
        <f t="shared" si="1900"/>
        <v/>
      </c>
      <c r="C10464" s="195"/>
      <c r="D10464" s="309"/>
      <c r="E10464" s="252">
        <f t="shared" si="1901"/>
        <v>0</v>
      </c>
      <c r="F10464" s="230">
        <f t="shared" si="1902"/>
        <v>0</v>
      </c>
      <c r="G10464" s="232"/>
      <c r="I10464" s="283"/>
    </row>
    <row r="10465" spans="1:15">
      <c r="A10465" s="263" t="str">
        <f t="shared" si="1899"/>
        <v/>
      </c>
      <c r="B10465" s="444" t="str">
        <f t="shared" si="1900"/>
        <v/>
      </c>
      <c r="C10465" s="195"/>
      <c r="D10465" s="195"/>
      <c r="E10465" s="252">
        <f t="shared" si="1901"/>
        <v>0</v>
      </c>
      <c r="F10465" s="230">
        <f t="shared" si="1902"/>
        <v>0</v>
      </c>
      <c r="G10465" s="232"/>
      <c r="I10465" s="283"/>
    </row>
    <row r="10466" spans="1:15">
      <c r="A10466" s="263" t="str">
        <f t="shared" si="1899"/>
        <v/>
      </c>
      <c r="B10466" s="444" t="str">
        <f t="shared" si="1900"/>
        <v/>
      </c>
      <c r="C10466" s="195"/>
      <c r="D10466" s="195"/>
      <c r="E10466" s="252">
        <f t="shared" si="1901"/>
        <v>0</v>
      </c>
      <c r="F10466" s="230">
        <f t="shared" si="1902"/>
        <v>0</v>
      </c>
      <c r="G10466" s="232"/>
      <c r="I10466" s="283"/>
    </row>
    <row r="10467" spans="1:15">
      <c r="A10467" s="263" t="str">
        <f t="shared" si="1899"/>
        <v/>
      </c>
      <c r="B10467" s="444" t="str">
        <f t="shared" si="1900"/>
        <v/>
      </c>
      <c r="C10467" s="195"/>
      <c r="D10467" s="195"/>
      <c r="E10467" s="252">
        <f t="shared" si="1901"/>
        <v>0</v>
      </c>
      <c r="F10467" s="230">
        <f t="shared" si="1902"/>
        <v>0</v>
      </c>
      <c r="G10467" s="232"/>
      <c r="I10467" s="283"/>
    </row>
    <row r="10468" spans="1:15">
      <c r="A10468" s="263" t="str">
        <f t="shared" si="1899"/>
        <v/>
      </c>
      <c r="B10468" s="444" t="str">
        <f t="shared" si="1900"/>
        <v/>
      </c>
      <c r="C10468" s="195"/>
      <c r="D10468" s="195"/>
      <c r="E10468" s="252">
        <f t="shared" si="1901"/>
        <v>0</v>
      </c>
      <c r="F10468" s="230">
        <f t="shared" si="1902"/>
        <v>0</v>
      </c>
      <c r="G10468" s="232"/>
      <c r="I10468" s="283"/>
    </row>
    <row r="10469" spans="1:15">
      <c r="A10469" s="263" t="str">
        <f t="shared" si="1899"/>
        <v/>
      </c>
      <c r="B10469" s="444" t="str">
        <f t="shared" si="1900"/>
        <v/>
      </c>
      <c r="C10469" s="195"/>
      <c r="D10469" s="195"/>
      <c r="E10469" s="252">
        <f t="shared" si="1901"/>
        <v>0</v>
      </c>
      <c r="F10469" s="230">
        <f t="shared" si="1902"/>
        <v>0</v>
      </c>
      <c r="G10469" s="232"/>
      <c r="I10469" s="283"/>
    </row>
    <row r="10470" spans="1:15">
      <c r="A10470" s="263" t="str">
        <f t="shared" si="1899"/>
        <v/>
      </c>
      <c r="B10470" s="444" t="str">
        <f t="shared" si="1900"/>
        <v/>
      </c>
      <c r="C10470" s="195"/>
      <c r="D10470" s="195"/>
      <c r="E10470" s="252">
        <f t="shared" si="1901"/>
        <v>0</v>
      </c>
      <c r="F10470" s="230">
        <f t="shared" si="1902"/>
        <v>0</v>
      </c>
      <c r="G10470" s="232"/>
      <c r="I10470" s="283"/>
    </row>
    <row r="10471" spans="1:15">
      <c r="A10471" s="263" t="str">
        <f t="shared" si="1899"/>
        <v/>
      </c>
      <c r="B10471" s="444" t="str">
        <f t="shared" si="1900"/>
        <v/>
      </c>
      <c r="C10471" s="195"/>
      <c r="D10471" s="195"/>
      <c r="E10471" s="252">
        <f t="shared" si="1901"/>
        <v>0</v>
      </c>
      <c r="F10471" s="230">
        <f t="shared" si="1902"/>
        <v>0</v>
      </c>
      <c r="G10471" s="232"/>
      <c r="I10471" s="283"/>
    </row>
    <row r="10472" spans="1:15">
      <c r="A10472" s="263" t="str">
        <f t="shared" si="1899"/>
        <v/>
      </c>
      <c r="B10472" s="444" t="str">
        <f t="shared" si="1900"/>
        <v/>
      </c>
      <c r="C10472" s="195"/>
      <c r="D10472" s="195"/>
      <c r="E10472" s="252">
        <f t="shared" si="1901"/>
        <v>0</v>
      </c>
      <c r="F10472" s="230">
        <f t="shared" si="1902"/>
        <v>0</v>
      </c>
      <c r="G10472" s="232"/>
      <c r="I10472" s="283"/>
    </row>
    <row r="10473" spans="1:15">
      <c r="A10473" s="263" t="str">
        <f t="shared" si="1899"/>
        <v/>
      </c>
      <c r="B10473" s="444" t="str">
        <f t="shared" si="1900"/>
        <v/>
      </c>
      <c r="C10473" s="195"/>
      <c r="D10473" s="195"/>
      <c r="E10473" s="252">
        <f t="shared" si="1901"/>
        <v>0</v>
      </c>
      <c r="F10473" s="230">
        <f t="shared" si="1902"/>
        <v>0</v>
      </c>
      <c r="G10473" s="233"/>
      <c r="I10473" s="283"/>
    </row>
    <row r="10474" spans="1:15" ht="31.5" customHeight="1" thickBot="1">
      <c r="A10474" s="234"/>
      <c r="B10474" s="456"/>
      <c r="C10474" s="235"/>
      <c r="D10474" s="237"/>
      <c r="E10474" s="237"/>
      <c r="F10474" s="238" t="s">
        <v>83</v>
      </c>
      <c r="G10474" s="262">
        <f>ROUND(SUM(F10462:F10473),0)</f>
        <v>0</v>
      </c>
      <c r="I10474" s="326"/>
    </row>
    <row r="10475" spans="1:15" ht="13.5" thickTop="1">
      <c r="A10475" s="186" t="s">
        <v>76</v>
      </c>
      <c r="B10475" s="446"/>
      <c r="C10475" s="241"/>
      <c r="D10475" s="243"/>
      <c r="E10475" s="243"/>
      <c r="F10475" s="242"/>
      <c r="G10475" s="244"/>
      <c r="I10475" s="326"/>
    </row>
    <row r="10476" spans="1:15">
      <c r="A10476" s="245" t="s">
        <v>57</v>
      </c>
      <c r="B10476" s="455"/>
      <c r="C10476" s="246"/>
      <c r="D10476" s="317"/>
      <c r="E10476" s="248" t="s">
        <v>77</v>
      </c>
      <c r="F10476" s="249" t="s">
        <v>78</v>
      </c>
      <c r="G10476" s="264" t="s">
        <v>77</v>
      </c>
      <c r="H10476" s="220"/>
      <c r="I10476" s="325"/>
    </row>
    <row r="10477" spans="1:15">
      <c r="A10477" s="185" t="s">
        <v>87</v>
      </c>
      <c r="B10477" s="453"/>
      <c r="C10477" s="265"/>
      <c r="D10477" s="318"/>
      <c r="E10477" s="229">
        <f>SUM(G10436,G10451,G10459,G10474)</f>
        <v>0</v>
      </c>
      <c r="F10477" s="266">
        <f>A</f>
        <v>0</v>
      </c>
      <c r="G10477" s="267">
        <f>E10477*F10477</f>
        <v>0</v>
      </c>
      <c r="I10477" s="326"/>
    </row>
    <row r="10478" spans="1:15">
      <c r="A10478" s="185" t="s">
        <v>85</v>
      </c>
      <c r="B10478" s="453"/>
      <c r="C10478" s="265"/>
      <c r="D10478" s="318"/>
      <c r="E10478" s="229">
        <f>SUM(G10436,G10451,G10459,G10474)</f>
        <v>0</v>
      </c>
      <c r="F10478" s="266">
        <f>I</f>
        <v>0</v>
      </c>
      <c r="G10478" s="267">
        <f>E10478*F10478</f>
        <v>0</v>
      </c>
      <c r="I10478" s="326"/>
    </row>
    <row r="10479" spans="1:15">
      <c r="A10479" s="185" t="s">
        <v>86</v>
      </c>
      <c r="B10479" s="453"/>
      <c r="C10479" s="265"/>
      <c r="D10479" s="318"/>
      <c r="E10479" s="229">
        <f>SUM(G10436,G10451,G10459,G10474)</f>
        <v>0</v>
      </c>
      <c r="F10479" s="266">
        <f>U</f>
        <v>0</v>
      </c>
      <c r="G10479" s="267">
        <f>E10479*F10479</f>
        <v>0</v>
      </c>
      <c r="I10479" s="326"/>
    </row>
    <row r="10480" spans="1:15" ht="33" customHeight="1" thickBot="1">
      <c r="A10480" s="234"/>
      <c r="B10480" s="456"/>
      <c r="C10480" s="235"/>
      <c r="D10480" s="237"/>
      <c r="E10480" s="237"/>
      <c r="F10480" s="268" t="s">
        <v>84</v>
      </c>
      <c r="G10480" s="262">
        <f>SUM(G10477:G10479)</f>
        <v>0</v>
      </c>
      <c r="I10480" s="326"/>
      <c r="J10480" s="295"/>
      <c r="K10480" s="296"/>
      <c r="L10480" s="296"/>
      <c r="M10480" s="296"/>
      <c r="N10480" s="296"/>
      <c r="O10480" s="296"/>
    </row>
    <row r="10481" spans="1:16" s="211" customFormat="1" ht="14" thickTop="1" thickBot="1">
      <c r="A10481" s="269"/>
      <c r="B10481" s="443"/>
      <c r="C10481" s="270"/>
      <c r="D10481" s="319"/>
      <c r="E10481" s="271" t="s">
        <v>89</v>
      </c>
      <c r="F10481" s="272"/>
      <c r="G10481" s="273">
        <f>ROUND(SUM(G10436,G10451,G10459,G10474,G10480),0)</f>
        <v>0</v>
      </c>
      <c r="I10481" s="327"/>
      <c r="J10481" s="212">
        <f>B10420</f>
        <v>29.2</v>
      </c>
      <c r="K10481" s="274">
        <f>E10477</f>
        <v>0</v>
      </c>
      <c r="L10481" s="294">
        <f>G10477</f>
        <v>0</v>
      </c>
      <c r="M10481" s="294">
        <f>G10478</f>
        <v>0</v>
      </c>
      <c r="N10481" s="294">
        <f>G10479</f>
        <v>0</v>
      </c>
      <c r="O10481" s="299">
        <f>SUM(K10481:N10481)</f>
        <v>0</v>
      </c>
      <c r="P10481" s="294"/>
    </row>
    <row r="10482" spans="1:16" ht="13.5" thickTop="1">
      <c r="A10482" s="275" t="s">
        <v>97</v>
      </c>
      <c r="B10482" s="438"/>
      <c r="C10482" s="215"/>
      <c r="D10482" s="217"/>
      <c r="E10482" s="217"/>
      <c r="F10482" s="216"/>
      <c r="G10482" s="219"/>
      <c r="I10482" s="326"/>
      <c r="P10482" s="294"/>
    </row>
    <row r="10483" spans="1:16">
      <c r="A10483" s="275"/>
      <c r="B10483" s="452"/>
      <c r="C10483" s="276"/>
      <c r="D10483" s="320"/>
      <c r="E10483" s="217"/>
      <c r="F10483" s="216"/>
      <c r="G10483" s="277">
        <f ca="1">TODAY()</f>
        <v>44839</v>
      </c>
      <c r="I10483" s="326"/>
      <c r="P10483" s="294"/>
    </row>
    <row r="10484" spans="1:16" ht="13.5" thickBot="1">
      <c r="A10484" s="234"/>
      <c r="B10484" s="456"/>
      <c r="C10484" s="235"/>
      <c r="D10484" s="237"/>
      <c r="E10484" s="237"/>
      <c r="F10484" s="236"/>
      <c r="G10484" s="278"/>
      <c r="I10484" s="326"/>
      <c r="P10484" s="294"/>
    </row>
    <row r="10485" spans="1:16" s="199" customFormat="1" ht="13.5" thickTop="1">
      <c r="A10485" s="196" t="s">
        <v>109</v>
      </c>
      <c r="B10485" s="458"/>
      <c r="C10485" s="196"/>
      <c r="D10485" s="198"/>
      <c r="E10485" s="198"/>
      <c r="F10485" s="197"/>
      <c r="G10485" s="197"/>
      <c r="I10485" s="321"/>
      <c r="J10485" s="200"/>
      <c r="O10485" s="297"/>
    </row>
    <row r="10486" spans="1:16" s="199" customFormat="1">
      <c r="A10486" s="196" t="str">
        <f>CONCATENATE('Prestaciones y AIU'!A9865," ANALISIS DE PRECIOS UNITARIOS")</f>
        <v xml:space="preserve"> ANALISIS DE PRECIOS UNITARIOS</v>
      </c>
      <c r="B10486" s="458"/>
      <c r="C10486" s="196"/>
      <c r="D10486" s="198"/>
      <c r="E10486" s="198"/>
      <c r="F10486" s="197"/>
      <c r="G10486" s="197"/>
      <c r="I10486" s="321"/>
      <c r="J10486" s="200"/>
      <c r="O10486" s="297"/>
    </row>
    <row r="10487" spans="1:16" s="199" customFormat="1">
      <c r="A10487" s="196" t="str">
        <f>Objeto_LIC</f>
        <v>OPTIMIZACION DEL SISTEMA DE ABASTECIMIENTO (ADUCCION, PRETRATAMIENTO Y CONDUCCION) DEL MUNICPIO DE TAME, DEPARTAMENTO DE ARAUCA</v>
      </c>
      <c r="B10487" s="458"/>
      <c r="C10487" s="196"/>
      <c r="D10487" s="198"/>
      <c r="E10487" s="198"/>
      <c r="F10487" s="197"/>
      <c r="G10487" s="197"/>
      <c r="I10487" s="321"/>
      <c r="J10487" s="200"/>
      <c r="O10487" s="297"/>
    </row>
    <row r="10488" spans="1:16" s="199" customFormat="1">
      <c r="A10488" s="196"/>
      <c r="B10488" s="458"/>
      <c r="C10488" s="196"/>
      <c r="D10488" s="198"/>
      <c r="E10488" s="198"/>
      <c r="F10488" s="197"/>
      <c r="G10488" s="197"/>
      <c r="I10488" s="321"/>
      <c r="J10488" s="200"/>
      <c r="O10488" s="297"/>
    </row>
    <row r="10489" spans="1:16" ht="13.5" thickBot="1">
      <c r="A10489" s="201"/>
      <c r="B10489" s="448"/>
      <c r="C10489" s="201"/>
      <c r="D10489" s="203"/>
      <c r="E10489" s="203"/>
      <c r="F10489" s="202"/>
      <c r="G10489" s="202"/>
    </row>
    <row r="10490" spans="1:16" s="211" customFormat="1" ht="13.5" thickTop="1">
      <c r="A10490" s="206"/>
      <c r="B10490" s="457"/>
      <c r="C10490" s="207"/>
      <c r="D10490" s="209"/>
      <c r="E10490" s="209"/>
      <c r="F10490" s="208"/>
      <c r="G10490" s="210" t="s">
        <v>110</v>
      </c>
      <c r="I10490" s="323"/>
      <c r="J10490" s="212"/>
      <c r="O10490" s="297"/>
    </row>
    <row r="10491" spans="1:16" ht="12.75" customHeight="1">
      <c r="A10491" s="213" t="s">
        <v>62</v>
      </c>
      <c r="B10491" s="750">
        <f>Proponente</f>
        <v>0</v>
      </c>
      <c r="C10491" s="750"/>
      <c r="D10491" s="750"/>
      <c r="E10491" s="750"/>
      <c r="F10491" s="750"/>
      <c r="G10491" s="751"/>
    </row>
    <row r="10492" spans="1:16" ht="12.75" customHeight="1">
      <c r="A10492" s="213" t="s">
        <v>63</v>
      </c>
      <c r="B10492" s="470">
        <v>29.3</v>
      </c>
      <c r="C10492" s="750" t="e">
        <f>VLOOKUP(B10492,Presupuesto!$A$4:$B$106,2,FALSE)</f>
        <v>#N/A</v>
      </c>
      <c r="D10492" s="750"/>
      <c r="E10492" s="750"/>
      <c r="F10492" s="750"/>
      <c r="G10492" s="751"/>
    </row>
    <row r="10493" spans="1:16">
      <c r="A10493" s="214"/>
      <c r="B10493" s="438"/>
      <c r="C10493" s="215"/>
      <c r="D10493" s="217"/>
      <c r="E10493" s="217"/>
      <c r="F10493" s="218" t="s">
        <v>88</v>
      </c>
      <c r="G10493" s="750" t="str">
        <f ca="1">LOOKUP('U-P1'!B10492,Presupuesto!$1:$1048576,Presupuesto!$C$1:$C$105)</f>
        <v>ML</v>
      </c>
      <c r="H10493" s="750"/>
      <c r="I10493" s="750"/>
      <c r="J10493" s="750"/>
      <c r="K10493" s="751"/>
    </row>
    <row r="10494" spans="1:16" ht="13.5" thickBot="1">
      <c r="A10494" s="213" t="s">
        <v>64</v>
      </c>
      <c r="B10494" s="438"/>
      <c r="C10494" s="215"/>
      <c r="D10494" s="217"/>
      <c r="E10494" s="217"/>
      <c r="F10494" s="216"/>
      <c r="G10494" s="219"/>
      <c r="I10494" s="324"/>
      <c r="J10494" s="295"/>
      <c r="K10494" s="296"/>
      <c r="L10494" s="296"/>
      <c r="M10494" s="296"/>
      <c r="N10494" s="296"/>
      <c r="O10494" s="296"/>
    </row>
    <row r="10495" spans="1:16" s="220" customFormat="1" ht="13.5" thickTop="1">
      <c r="A10495" s="221" t="s">
        <v>57</v>
      </c>
      <c r="B10495" s="447" t="s">
        <v>65</v>
      </c>
      <c r="C10495" s="222" t="s">
        <v>66</v>
      </c>
      <c r="D10495" s="223" t="s">
        <v>74</v>
      </c>
      <c r="E10495" s="224" t="s">
        <v>100</v>
      </c>
      <c r="F10495" s="224" t="s">
        <v>79</v>
      </c>
      <c r="G10495" s="225" t="s">
        <v>70</v>
      </c>
      <c r="I10495" s="325"/>
      <c r="J10495" s="226"/>
      <c r="O10495" s="296"/>
    </row>
    <row r="10496" spans="1:16">
      <c r="A10496" s="227" t="str">
        <f t="shared" ref="A10496:A10507" si="1903">IF(I10496=0,"-",VLOOKUP(I10496,EQUIPOS,2,FALSE))</f>
        <v>-</v>
      </c>
      <c r="B10496" s="228"/>
      <c r="C10496" s="228"/>
      <c r="D10496" s="468"/>
      <c r="E10496" s="229">
        <f t="shared" ref="E10496:E10507" si="1904">IF(I10496=0,0,VLOOKUP(I10496,EQUIPOS,4,FALSE))</f>
        <v>0</v>
      </c>
      <c r="F10496" s="230">
        <f t="shared" ref="F10496:F10507" si="1905">IF(D10496=0,0,E10496/D10496)</f>
        <v>0</v>
      </c>
      <c r="G10496" s="231"/>
      <c r="I10496" s="283"/>
    </row>
    <row r="10497" spans="1:15">
      <c r="A10497" s="227" t="str">
        <f t="shared" si="1903"/>
        <v>-</v>
      </c>
      <c r="B10497" s="228"/>
      <c r="C10497" s="228"/>
      <c r="D10497" s="194"/>
      <c r="E10497" s="229">
        <f t="shared" si="1904"/>
        <v>0</v>
      </c>
      <c r="F10497" s="230">
        <f t="shared" si="1905"/>
        <v>0</v>
      </c>
      <c r="G10497" s="232"/>
      <c r="I10497" s="283"/>
    </row>
    <row r="10498" spans="1:15">
      <c r="A10498" s="227" t="str">
        <f t="shared" si="1903"/>
        <v>-</v>
      </c>
      <c r="B10498" s="228"/>
      <c r="C10498" s="228"/>
      <c r="D10498" s="194"/>
      <c r="E10498" s="229">
        <f t="shared" si="1904"/>
        <v>0</v>
      </c>
      <c r="F10498" s="230">
        <f t="shared" si="1905"/>
        <v>0</v>
      </c>
      <c r="G10498" s="232"/>
      <c r="I10498" s="283"/>
    </row>
    <row r="10499" spans="1:15">
      <c r="A10499" s="227" t="str">
        <f t="shared" si="1903"/>
        <v>-</v>
      </c>
      <c r="B10499" s="228"/>
      <c r="C10499" s="228"/>
      <c r="D10499" s="194"/>
      <c r="E10499" s="229">
        <f t="shared" si="1904"/>
        <v>0</v>
      </c>
      <c r="F10499" s="230">
        <f t="shared" si="1905"/>
        <v>0</v>
      </c>
      <c r="G10499" s="232"/>
      <c r="I10499" s="283"/>
    </row>
    <row r="10500" spans="1:15">
      <c r="A10500" s="227" t="str">
        <f t="shared" si="1903"/>
        <v>-</v>
      </c>
      <c r="B10500" s="228"/>
      <c r="C10500" s="228"/>
      <c r="D10500" s="194"/>
      <c r="E10500" s="229">
        <f t="shared" si="1904"/>
        <v>0</v>
      </c>
      <c r="F10500" s="230">
        <f t="shared" si="1905"/>
        <v>0</v>
      </c>
      <c r="G10500" s="232"/>
      <c r="I10500" s="283"/>
    </row>
    <row r="10501" spans="1:15">
      <c r="A10501" s="227" t="str">
        <f t="shared" si="1903"/>
        <v>-</v>
      </c>
      <c r="B10501" s="228"/>
      <c r="C10501" s="228"/>
      <c r="D10501" s="194"/>
      <c r="E10501" s="229">
        <f t="shared" si="1904"/>
        <v>0</v>
      </c>
      <c r="F10501" s="230">
        <f t="shared" si="1905"/>
        <v>0</v>
      </c>
      <c r="G10501" s="232"/>
      <c r="I10501" s="283"/>
    </row>
    <row r="10502" spans="1:15">
      <c r="A10502" s="227" t="str">
        <f t="shared" si="1903"/>
        <v>-</v>
      </c>
      <c r="B10502" s="228"/>
      <c r="C10502" s="228"/>
      <c r="D10502" s="194"/>
      <c r="E10502" s="229">
        <f t="shared" si="1904"/>
        <v>0</v>
      </c>
      <c r="F10502" s="230">
        <f t="shared" si="1905"/>
        <v>0</v>
      </c>
      <c r="G10502" s="232"/>
      <c r="I10502" s="283"/>
    </row>
    <row r="10503" spans="1:15">
      <c r="A10503" s="227" t="str">
        <f t="shared" si="1903"/>
        <v>-</v>
      </c>
      <c r="B10503" s="228"/>
      <c r="C10503" s="228"/>
      <c r="D10503" s="194"/>
      <c r="E10503" s="229">
        <f t="shared" si="1904"/>
        <v>0</v>
      </c>
      <c r="F10503" s="230">
        <f t="shared" si="1905"/>
        <v>0</v>
      </c>
      <c r="G10503" s="232"/>
      <c r="I10503" s="283"/>
    </row>
    <row r="10504" spans="1:15">
      <c r="A10504" s="227" t="str">
        <f t="shared" si="1903"/>
        <v>-</v>
      </c>
      <c r="B10504" s="228"/>
      <c r="C10504" s="228"/>
      <c r="D10504" s="194"/>
      <c r="E10504" s="229">
        <f t="shared" si="1904"/>
        <v>0</v>
      </c>
      <c r="F10504" s="230">
        <f t="shared" si="1905"/>
        <v>0</v>
      </c>
      <c r="G10504" s="232"/>
      <c r="I10504" s="283"/>
    </row>
    <row r="10505" spans="1:15">
      <c r="A10505" s="227" t="str">
        <f t="shared" si="1903"/>
        <v>-</v>
      </c>
      <c r="B10505" s="228"/>
      <c r="C10505" s="228"/>
      <c r="D10505" s="194"/>
      <c r="E10505" s="229">
        <f t="shared" si="1904"/>
        <v>0</v>
      </c>
      <c r="F10505" s="230">
        <f t="shared" si="1905"/>
        <v>0</v>
      </c>
      <c r="G10505" s="232"/>
      <c r="I10505" s="283"/>
    </row>
    <row r="10506" spans="1:15">
      <c r="A10506" s="227" t="str">
        <f t="shared" si="1903"/>
        <v>-</v>
      </c>
      <c r="B10506" s="228"/>
      <c r="C10506" s="228"/>
      <c r="D10506" s="194"/>
      <c r="E10506" s="229">
        <f t="shared" si="1904"/>
        <v>0</v>
      </c>
      <c r="F10506" s="230">
        <f t="shared" si="1905"/>
        <v>0</v>
      </c>
      <c r="G10506" s="232"/>
      <c r="I10506" s="283"/>
    </row>
    <row r="10507" spans="1:15">
      <c r="A10507" s="227" t="str">
        <f t="shared" si="1903"/>
        <v>-</v>
      </c>
      <c r="B10507" s="228"/>
      <c r="C10507" s="228"/>
      <c r="D10507" s="194"/>
      <c r="E10507" s="229">
        <f t="shared" si="1904"/>
        <v>0</v>
      </c>
      <c r="F10507" s="230">
        <f t="shared" si="1905"/>
        <v>0</v>
      </c>
      <c r="G10507" s="232"/>
      <c r="I10507" s="283"/>
    </row>
    <row r="10508" spans="1:15" ht="13.5" thickBot="1">
      <c r="A10508" s="234"/>
      <c r="B10508" s="456"/>
      <c r="C10508" s="235"/>
      <c r="D10508" s="237"/>
      <c r="E10508" s="237"/>
      <c r="F10508" s="238" t="s">
        <v>80</v>
      </c>
      <c r="G10508" s="239">
        <f>ROUND(SUM(F10496:F10507),0)</f>
        <v>0</v>
      </c>
      <c r="I10508" s="326"/>
    </row>
    <row r="10509" spans="1:15" ht="13.5" thickTop="1">
      <c r="A10509" s="240" t="s">
        <v>67</v>
      </c>
      <c r="B10509" s="446"/>
      <c r="C10509" s="241"/>
      <c r="D10509" s="243"/>
      <c r="E10509" s="243"/>
      <c r="F10509" s="242"/>
      <c r="G10509" s="244"/>
      <c r="I10509" s="326"/>
    </row>
    <row r="10510" spans="1:15" s="220" customFormat="1" ht="26">
      <c r="A10510" s="245" t="s">
        <v>57</v>
      </c>
      <c r="B10510" s="455"/>
      <c r="C10510" s="247" t="s">
        <v>58</v>
      </c>
      <c r="D10510" s="316" t="s">
        <v>68</v>
      </c>
      <c r="E10510" s="248" t="s">
        <v>69</v>
      </c>
      <c r="F10510" s="249" t="s">
        <v>79</v>
      </c>
      <c r="G10510" s="250" t="s">
        <v>70</v>
      </c>
      <c r="I10510" s="325"/>
      <c r="J10510" s="226"/>
      <c r="O10510" s="296"/>
    </row>
    <row r="10511" spans="1:15">
      <c r="A10511" s="748" t="str">
        <f t="shared" ref="A10511:A10522" si="1906">IF(I10511=0,"",VLOOKUP(I10511,MATERIALES,2,FALSE))</f>
        <v/>
      </c>
      <c r="B10511" s="749"/>
      <c r="C10511" s="251" t="str">
        <f t="shared" ref="C10511:C10519" si="1907">IF(I10511=0,"",VLOOKUP(I10511,MATERIALES,3,FALSE))</f>
        <v/>
      </c>
      <c r="D10511" s="194"/>
      <c r="E10511" s="252">
        <f t="shared" ref="E10511:E10522" si="1908">IF(I10511=0,0,VLOOKUP(I10511,MATERIALES,4,FALSE))</f>
        <v>0</v>
      </c>
      <c r="F10511" s="230">
        <f>D10511*E10511</f>
        <v>0</v>
      </c>
      <c r="G10511" s="231"/>
      <c r="I10511" s="283"/>
    </row>
    <row r="10512" spans="1:15">
      <c r="A10512" s="748" t="str">
        <f t="shared" si="1906"/>
        <v/>
      </c>
      <c r="B10512" s="749"/>
      <c r="C10512" s="251" t="str">
        <f t="shared" si="1907"/>
        <v/>
      </c>
      <c r="D10512" s="194"/>
      <c r="E10512" s="252">
        <f t="shared" si="1908"/>
        <v>0</v>
      </c>
      <c r="F10512" s="230">
        <f t="shared" ref="F10512:F10522" si="1909">D10512*E10512</f>
        <v>0</v>
      </c>
      <c r="G10512" s="232"/>
      <c r="I10512" s="283"/>
    </row>
    <row r="10513" spans="1:9">
      <c r="A10513" s="748" t="str">
        <f t="shared" si="1906"/>
        <v/>
      </c>
      <c r="B10513" s="749"/>
      <c r="C10513" s="251" t="str">
        <f t="shared" si="1907"/>
        <v/>
      </c>
      <c r="D10513" s="194"/>
      <c r="E10513" s="252">
        <f t="shared" si="1908"/>
        <v>0</v>
      </c>
      <c r="F10513" s="230">
        <f t="shared" si="1909"/>
        <v>0</v>
      </c>
      <c r="G10513" s="232"/>
      <c r="I10513" s="283"/>
    </row>
    <row r="10514" spans="1:9">
      <c r="A10514" s="748" t="str">
        <f t="shared" si="1906"/>
        <v/>
      </c>
      <c r="B10514" s="749"/>
      <c r="C10514" s="251" t="str">
        <f t="shared" si="1907"/>
        <v/>
      </c>
      <c r="D10514" s="194"/>
      <c r="E10514" s="252">
        <f t="shared" si="1908"/>
        <v>0</v>
      </c>
      <c r="F10514" s="230">
        <f t="shared" si="1909"/>
        <v>0</v>
      </c>
      <c r="G10514" s="232"/>
      <c r="I10514" s="283"/>
    </row>
    <row r="10515" spans="1:9">
      <c r="A10515" s="748" t="str">
        <f t="shared" si="1906"/>
        <v/>
      </c>
      <c r="B10515" s="749"/>
      <c r="C10515" s="251" t="str">
        <f t="shared" si="1907"/>
        <v/>
      </c>
      <c r="D10515" s="194"/>
      <c r="E10515" s="252">
        <f t="shared" si="1908"/>
        <v>0</v>
      </c>
      <c r="F10515" s="230">
        <f t="shared" si="1909"/>
        <v>0</v>
      </c>
      <c r="G10515" s="232"/>
      <c r="I10515" s="283"/>
    </row>
    <row r="10516" spans="1:9">
      <c r="A10516" s="748" t="str">
        <f t="shared" si="1906"/>
        <v/>
      </c>
      <c r="B10516" s="749"/>
      <c r="C10516" s="251" t="str">
        <f t="shared" si="1907"/>
        <v/>
      </c>
      <c r="D10516" s="194"/>
      <c r="E10516" s="252">
        <f t="shared" si="1908"/>
        <v>0</v>
      </c>
      <c r="F10516" s="230">
        <f t="shared" si="1909"/>
        <v>0</v>
      </c>
      <c r="G10516" s="232"/>
      <c r="I10516" s="283"/>
    </row>
    <row r="10517" spans="1:9">
      <c r="A10517" s="748" t="str">
        <f t="shared" si="1906"/>
        <v/>
      </c>
      <c r="B10517" s="749"/>
      <c r="C10517" s="251" t="str">
        <f t="shared" si="1907"/>
        <v/>
      </c>
      <c r="D10517" s="194"/>
      <c r="E10517" s="252">
        <f t="shared" si="1908"/>
        <v>0</v>
      </c>
      <c r="F10517" s="230">
        <f t="shared" si="1909"/>
        <v>0</v>
      </c>
      <c r="G10517" s="232"/>
      <c r="I10517" s="283"/>
    </row>
    <row r="10518" spans="1:9">
      <c r="A10518" s="748" t="str">
        <f t="shared" si="1906"/>
        <v/>
      </c>
      <c r="B10518" s="749"/>
      <c r="C10518" s="251" t="str">
        <f t="shared" si="1907"/>
        <v/>
      </c>
      <c r="D10518" s="194"/>
      <c r="E10518" s="252">
        <f t="shared" si="1908"/>
        <v>0</v>
      </c>
      <c r="F10518" s="230">
        <f t="shared" si="1909"/>
        <v>0</v>
      </c>
      <c r="G10518" s="253"/>
      <c r="I10518" s="283"/>
    </row>
    <row r="10519" spans="1:9">
      <c r="A10519" s="748" t="str">
        <f t="shared" si="1906"/>
        <v/>
      </c>
      <c r="B10519" s="749"/>
      <c r="C10519" s="251" t="str">
        <f t="shared" si="1907"/>
        <v/>
      </c>
      <c r="D10519" s="194"/>
      <c r="E10519" s="252">
        <f t="shared" si="1908"/>
        <v>0</v>
      </c>
      <c r="F10519" s="230">
        <f t="shared" si="1909"/>
        <v>0</v>
      </c>
      <c r="G10519" s="232"/>
      <c r="I10519" s="283"/>
    </row>
    <row r="10520" spans="1:9">
      <c r="A10520" s="748" t="str">
        <f t="shared" si="1906"/>
        <v/>
      </c>
      <c r="B10520" s="749"/>
      <c r="C10520" s="251"/>
      <c r="D10520" s="194"/>
      <c r="E10520" s="252">
        <f t="shared" si="1908"/>
        <v>0</v>
      </c>
      <c r="F10520" s="230">
        <f t="shared" si="1909"/>
        <v>0</v>
      </c>
      <c r="G10520" s="232"/>
      <c r="I10520" s="283"/>
    </row>
    <row r="10521" spans="1:9">
      <c r="A10521" s="748" t="str">
        <f t="shared" si="1906"/>
        <v/>
      </c>
      <c r="B10521" s="749"/>
      <c r="C10521" s="251"/>
      <c r="D10521" s="194"/>
      <c r="E10521" s="252">
        <f t="shared" si="1908"/>
        <v>0</v>
      </c>
      <c r="F10521" s="230">
        <f t="shared" si="1909"/>
        <v>0</v>
      </c>
      <c r="G10521" s="232"/>
      <c r="I10521" s="283"/>
    </row>
    <row r="10522" spans="1:9">
      <c r="A10522" s="748" t="str">
        <f t="shared" si="1906"/>
        <v/>
      </c>
      <c r="B10522" s="749"/>
      <c r="C10522" s="251" t="str">
        <f t="shared" ref="C10522" si="1910">IF(I10522=0,"",VLOOKUP(I10522,MATERIALES,3,FALSE))</f>
        <v/>
      </c>
      <c r="D10522" s="194"/>
      <c r="E10522" s="252">
        <f t="shared" si="1908"/>
        <v>0</v>
      </c>
      <c r="F10522" s="230">
        <f t="shared" si="1909"/>
        <v>0</v>
      </c>
      <c r="G10522" s="233"/>
      <c r="I10522" s="283"/>
    </row>
    <row r="10523" spans="1:9" ht="26.25" customHeight="1" thickBot="1">
      <c r="A10523" s="214"/>
      <c r="B10523" s="438"/>
      <c r="C10523" s="215"/>
      <c r="D10523" s="217"/>
      <c r="E10523" s="254"/>
      <c r="F10523" s="255" t="s">
        <v>81</v>
      </c>
      <c r="G10523" s="253">
        <f>ROUND(SUM(F10511:F10522),0)</f>
        <v>0</v>
      </c>
      <c r="I10523" s="326"/>
    </row>
    <row r="10524" spans="1:9" ht="14" thickTop="1" thickBot="1">
      <c r="A10524" s="256" t="s">
        <v>72</v>
      </c>
      <c r="B10524" s="445"/>
      <c r="C10524" s="257"/>
      <c r="D10524" s="259"/>
      <c r="E10524" s="259"/>
      <c r="F10524" s="258"/>
      <c r="G10524" s="260"/>
      <c r="I10524" s="326"/>
    </row>
    <row r="10525" spans="1:9" ht="13.5" thickTop="1">
      <c r="A10525" s="245" t="s">
        <v>57</v>
      </c>
      <c r="B10525" s="455"/>
      <c r="C10525" s="248" t="s">
        <v>71</v>
      </c>
      <c r="D10525" s="316" t="s">
        <v>75</v>
      </c>
      <c r="E10525" s="248" t="s">
        <v>98</v>
      </c>
      <c r="F10525" s="249" t="s">
        <v>79</v>
      </c>
      <c r="G10525" s="250" t="s">
        <v>70</v>
      </c>
      <c r="I10525" s="326"/>
    </row>
    <row r="10526" spans="1:9">
      <c r="A10526" s="748" t="str">
        <f>IF(I10526=0,"",VLOOKUP(I10526,EQUIPOS,2,FALSE))</f>
        <v/>
      </c>
      <c r="B10526" s="749"/>
      <c r="C10526" s="195"/>
      <c r="D10526" s="194"/>
      <c r="E10526" s="252">
        <f>IF(I10526=0,0,VLOOKUP(I10526,EQUIPOS,4,FALSE))</f>
        <v>0</v>
      </c>
      <c r="F10526" s="230">
        <f>C10526*D10526*E10526</f>
        <v>0</v>
      </c>
      <c r="G10526" s="231"/>
      <c r="I10526" s="283"/>
    </row>
    <row r="10527" spans="1:9">
      <c r="A10527" s="748" t="str">
        <f>IF(I10527=0,"",VLOOKUP(I10527,EQUIPOS,2,FALSE))</f>
        <v/>
      </c>
      <c r="B10527" s="749"/>
      <c r="C10527" s="195"/>
      <c r="D10527" s="194"/>
      <c r="E10527" s="252">
        <f>IF(I10527=0,0,VLOOKUP(I10527,EQUIPOS,4,FALSE))</f>
        <v>0</v>
      </c>
      <c r="F10527" s="230">
        <f t="shared" ref="F10527:F10530" si="1911">C10527*D10527*E10527</f>
        <v>0</v>
      </c>
      <c r="G10527" s="232"/>
      <c r="I10527" s="283"/>
    </row>
    <row r="10528" spans="1:9">
      <c r="A10528" s="748" t="str">
        <f>IF(I10528=0,"",VLOOKUP(I10528,EQUIPOS,2,FALSE))</f>
        <v/>
      </c>
      <c r="B10528" s="749"/>
      <c r="C10528" s="195"/>
      <c r="D10528" s="194"/>
      <c r="E10528" s="252">
        <f>IF(I10528=0,0,VLOOKUP(I10528,EQUIPOS,4,FALSE))</f>
        <v>0</v>
      </c>
      <c r="F10528" s="230">
        <f t="shared" si="1911"/>
        <v>0</v>
      </c>
      <c r="G10528" s="232"/>
      <c r="I10528" s="283"/>
    </row>
    <row r="10529" spans="1:9">
      <c r="A10529" s="748" t="str">
        <f>IF(I10529=0,"",VLOOKUP(I10529,EQUIPOS,2,FALSE))</f>
        <v/>
      </c>
      <c r="B10529" s="749"/>
      <c r="C10529" s="195"/>
      <c r="D10529" s="194"/>
      <c r="E10529" s="252">
        <f>IF(I10529=0,0,VLOOKUP(I10529,EQUIPOS,4,FALSE))</f>
        <v>0</v>
      </c>
      <c r="F10529" s="230">
        <f t="shared" si="1911"/>
        <v>0</v>
      </c>
      <c r="G10529" s="232"/>
      <c r="I10529" s="283"/>
    </row>
    <row r="10530" spans="1:9">
      <c r="A10530" s="748" t="str">
        <f>IF(I10530=0,"",VLOOKUP(I10530,EQUIPOS,2,FALSE))</f>
        <v/>
      </c>
      <c r="B10530" s="749"/>
      <c r="C10530" s="195"/>
      <c r="D10530" s="194"/>
      <c r="E10530" s="252">
        <f>IF(I10530=0,0,VLOOKUP(I10530,EQUIPOS,4,FALSE))</f>
        <v>0</v>
      </c>
      <c r="F10530" s="230">
        <f t="shared" si="1911"/>
        <v>0</v>
      </c>
      <c r="G10530" s="233"/>
      <c r="I10530" s="283"/>
    </row>
    <row r="10531" spans="1:9" ht="30.75" customHeight="1" thickBot="1">
      <c r="A10531" s="234"/>
      <c r="B10531" s="456"/>
      <c r="C10531" s="235"/>
      <c r="D10531" s="237"/>
      <c r="E10531" s="261"/>
      <c r="F10531" s="238" t="s">
        <v>82</v>
      </c>
      <c r="G10531" s="262">
        <f>ROUND(SUM(F10526:F10530),0)</f>
        <v>0</v>
      </c>
      <c r="I10531" s="326"/>
    </row>
    <row r="10532" spans="1:9" ht="13.5" thickTop="1">
      <c r="A10532" s="240" t="s">
        <v>73</v>
      </c>
      <c r="B10532" s="446"/>
      <c r="C10532" s="241"/>
      <c r="D10532" s="243"/>
      <c r="E10532" s="243"/>
      <c r="F10532" s="242"/>
      <c r="G10532" s="244"/>
      <c r="I10532" s="326"/>
    </row>
    <row r="10533" spans="1:9" ht="26">
      <c r="A10533" s="245" t="s">
        <v>57</v>
      </c>
      <c r="B10533" s="454" t="s">
        <v>58</v>
      </c>
      <c r="C10533" s="247" t="s">
        <v>68</v>
      </c>
      <c r="D10533" s="316" t="s">
        <v>74</v>
      </c>
      <c r="E10533" s="248" t="s">
        <v>69</v>
      </c>
      <c r="F10533" s="249" t="s">
        <v>79</v>
      </c>
      <c r="G10533" s="250" t="s">
        <v>70</v>
      </c>
      <c r="H10533" s="220"/>
      <c r="I10533" s="325"/>
    </row>
    <row r="10534" spans="1:9">
      <c r="A10534" s="263" t="str">
        <f t="shared" ref="A10534:A10545" si="1912">IF(I10534=0,"",VLOOKUP(I10534,MANOOBRA,2,FALSE))</f>
        <v/>
      </c>
      <c r="B10534" s="444" t="str">
        <f t="shared" ref="B10534:B10545" si="1913">IF(I10534=0,"",VLOOKUP(I10534,MANOOBRA,3,FALSE))</f>
        <v/>
      </c>
      <c r="C10534" s="195"/>
      <c r="D10534" s="466"/>
      <c r="E10534" s="252">
        <f t="shared" ref="E10534:E10545" si="1914">IF(I10534=0,0,VLOOKUP(I10534,MANOOBRA,4,FALSE))</f>
        <v>0</v>
      </c>
      <c r="F10534" s="230">
        <f>IF(D10534=0,0,C10534*E10534/D10534)</f>
        <v>0</v>
      </c>
      <c r="G10534" s="231"/>
      <c r="I10534" s="283"/>
    </row>
    <row r="10535" spans="1:9">
      <c r="A10535" s="263" t="str">
        <f t="shared" si="1912"/>
        <v/>
      </c>
      <c r="B10535" s="444" t="str">
        <f t="shared" si="1913"/>
        <v/>
      </c>
      <c r="C10535" s="195"/>
      <c r="D10535" s="195"/>
      <c r="E10535" s="252">
        <f t="shared" si="1914"/>
        <v>0</v>
      </c>
      <c r="F10535" s="230">
        <f t="shared" ref="F10535:F10545" si="1915">IF(D10535=0,0,C10535*E10535/D10535)</f>
        <v>0</v>
      </c>
      <c r="G10535" s="232"/>
      <c r="I10535" s="283"/>
    </row>
    <row r="10536" spans="1:9">
      <c r="A10536" s="263" t="str">
        <f t="shared" si="1912"/>
        <v/>
      </c>
      <c r="B10536" s="444" t="str">
        <f t="shared" si="1913"/>
        <v/>
      </c>
      <c r="C10536" s="195"/>
      <c r="D10536" s="309"/>
      <c r="E10536" s="252">
        <f t="shared" si="1914"/>
        <v>0</v>
      </c>
      <c r="F10536" s="230">
        <f t="shared" si="1915"/>
        <v>0</v>
      </c>
      <c r="G10536" s="232"/>
      <c r="I10536" s="283"/>
    </row>
    <row r="10537" spans="1:9">
      <c r="A10537" s="263" t="str">
        <f t="shared" si="1912"/>
        <v/>
      </c>
      <c r="B10537" s="444" t="str">
        <f t="shared" si="1913"/>
        <v/>
      </c>
      <c r="C10537" s="195"/>
      <c r="D10537" s="195"/>
      <c r="E10537" s="252">
        <f t="shared" si="1914"/>
        <v>0</v>
      </c>
      <c r="F10537" s="230">
        <f t="shared" si="1915"/>
        <v>0</v>
      </c>
      <c r="G10537" s="232"/>
      <c r="I10537" s="283"/>
    </row>
    <row r="10538" spans="1:9">
      <c r="A10538" s="263" t="str">
        <f t="shared" si="1912"/>
        <v/>
      </c>
      <c r="B10538" s="444" t="str">
        <f t="shared" si="1913"/>
        <v/>
      </c>
      <c r="C10538" s="195"/>
      <c r="D10538" s="195"/>
      <c r="E10538" s="252">
        <f t="shared" si="1914"/>
        <v>0</v>
      </c>
      <c r="F10538" s="230">
        <f t="shared" si="1915"/>
        <v>0</v>
      </c>
      <c r="G10538" s="232"/>
      <c r="I10538" s="283"/>
    </row>
    <row r="10539" spans="1:9">
      <c r="A10539" s="263" t="str">
        <f t="shared" si="1912"/>
        <v/>
      </c>
      <c r="B10539" s="444" t="str">
        <f t="shared" si="1913"/>
        <v/>
      </c>
      <c r="C10539" s="195"/>
      <c r="D10539" s="195"/>
      <c r="E10539" s="252">
        <f t="shared" si="1914"/>
        <v>0</v>
      </c>
      <c r="F10539" s="230">
        <f t="shared" si="1915"/>
        <v>0</v>
      </c>
      <c r="G10539" s="232"/>
      <c r="I10539" s="283"/>
    </row>
    <row r="10540" spans="1:9">
      <c r="A10540" s="263" t="str">
        <f t="shared" si="1912"/>
        <v/>
      </c>
      <c r="B10540" s="444" t="str">
        <f t="shared" si="1913"/>
        <v/>
      </c>
      <c r="C10540" s="195"/>
      <c r="D10540" s="195"/>
      <c r="E10540" s="252">
        <f t="shared" si="1914"/>
        <v>0</v>
      </c>
      <c r="F10540" s="230">
        <f t="shared" si="1915"/>
        <v>0</v>
      </c>
      <c r="G10540" s="232"/>
      <c r="I10540" s="283"/>
    </row>
    <row r="10541" spans="1:9">
      <c r="A10541" s="263" t="str">
        <f t="shared" si="1912"/>
        <v/>
      </c>
      <c r="B10541" s="444" t="str">
        <f t="shared" si="1913"/>
        <v/>
      </c>
      <c r="C10541" s="195"/>
      <c r="D10541" s="195"/>
      <c r="E10541" s="252">
        <f t="shared" si="1914"/>
        <v>0</v>
      </c>
      <c r="F10541" s="230">
        <f t="shared" si="1915"/>
        <v>0</v>
      </c>
      <c r="G10541" s="232"/>
      <c r="I10541" s="283"/>
    </row>
    <row r="10542" spans="1:9">
      <c r="A10542" s="263" t="str">
        <f t="shared" si="1912"/>
        <v/>
      </c>
      <c r="B10542" s="444" t="str">
        <f t="shared" si="1913"/>
        <v/>
      </c>
      <c r="C10542" s="195"/>
      <c r="D10542" s="195"/>
      <c r="E10542" s="252">
        <f t="shared" si="1914"/>
        <v>0</v>
      </c>
      <c r="F10542" s="230">
        <f t="shared" si="1915"/>
        <v>0</v>
      </c>
      <c r="G10542" s="232"/>
      <c r="I10542" s="283"/>
    </row>
    <row r="10543" spans="1:9">
      <c r="A10543" s="263" t="str">
        <f t="shared" si="1912"/>
        <v/>
      </c>
      <c r="B10543" s="444" t="str">
        <f t="shared" si="1913"/>
        <v/>
      </c>
      <c r="C10543" s="195"/>
      <c r="D10543" s="195"/>
      <c r="E10543" s="252">
        <f t="shared" si="1914"/>
        <v>0</v>
      </c>
      <c r="F10543" s="230">
        <f t="shared" si="1915"/>
        <v>0</v>
      </c>
      <c r="G10543" s="232"/>
      <c r="I10543" s="283"/>
    </row>
    <row r="10544" spans="1:9">
      <c r="A10544" s="263" t="str">
        <f t="shared" si="1912"/>
        <v/>
      </c>
      <c r="B10544" s="444" t="str">
        <f t="shared" si="1913"/>
        <v/>
      </c>
      <c r="C10544" s="195"/>
      <c r="D10544" s="195"/>
      <c r="E10544" s="252">
        <f t="shared" si="1914"/>
        <v>0</v>
      </c>
      <c r="F10544" s="230">
        <f t="shared" si="1915"/>
        <v>0</v>
      </c>
      <c r="G10544" s="232"/>
      <c r="I10544" s="283"/>
    </row>
    <row r="10545" spans="1:16">
      <c r="A10545" s="263" t="str">
        <f t="shared" si="1912"/>
        <v/>
      </c>
      <c r="B10545" s="444" t="str">
        <f t="shared" si="1913"/>
        <v/>
      </c>
      <c r="C10545" s="195"/>
      <c r="D10545" s="195"/>
      <c r="E10545" s="252">
        <f t="shared" si="1914"/>
        <v>0</v>
      </c>
      <c r="F10545" s="230">
        <f t="shared" si="1915"/>
        <v>0</v>
      </c>
      <c r="G10545" s="233"/>
      <c r="I10545" s="283"/>
    </row>
    <row r="10546" spans="1:16" ht="31.5" customHeight="1" thickBot="1">
      <c r="A10546" s="234"/>
      <c r="B10546" s="456"/>
      <c r="C10546" s="235"/>
      <c r="D10546" s="237"/>
      <c r="E10546" s="237"/>
      <c r="F10546" s="238" t="s">
        <v>83</v>
      </c>
      <c r="G10546" s="262">
        <f>ROUND(SUM(F10534:F10545),0)</f>
        <v>0</v>
      </c>
      <c r="I10546" s="326"/>
    </row>
    <row r="10547" spans="1:16" ht="13.5" thickTop="1">
      <c r="A10547" s="186" t="s">
        <v>76</v>
      </c>
      <c r="B10547" s="446"/>
      <c r="C10547" s="241"/>
      <c r="D10547" s="243"/>
      <c r="E10547" s="243"/>
      <c r="F10547" s="242"/>
      <c r="G10547" s="244"/>
      <c r="I10547" s="326"/>
    </row>
    <row r="10548" spans="1:16">
      <c r="A10548" s="245" t="s">
        <v>57</v>
      </c>
      <c r="B10548" s="455"/>
      <c r="C10548" s="246"/>
      <c r="D10548" s="317"/>
      <c r="E10548" s="248" t="s">
        <v>77</v>
      </c>
      <c r="F10548" s="249" t="s">
        <v>78</v>
      </c>
      <c r="G10548" s="264" t="s">
        <v>77</v>
      </c>
      <c r="H10548" s="220"/>
      <c r="I10548" s="325"/>
    </row>
    <row r="10549" spans="1:16">
      <c r="A10549" s="185" t="s">
        <v>87</v>
      </c>
      <c r="B10549" s="453"/>
      <c r="C10549" s="265"/>
      <c r="D10549" s="318"/>
      <c r="E10549" s="229">
        <f>SUM(G10508,G10523,G10531,G10546)</f>
        <v>0</v>
      </c>
      <c r="F10549" s="266">
        <f>A</f>
        <v>0</v>
      </c>
      <c r="G10549" s="267">
        <f>E10549*F10549</f>
        <v>0</v>
      </c>
      <c r="I10549" s="326"/>
    </row>
    <row r="10550" spans="1:16">
      <c r="A10550" s="185" t="s">
        <v>85</v>
      </c>
      <c r="B10550" s="453"/>
      <c r="C10550" s="265"/>
      <c r="D10550" s="318"/>
      <c r="E10550" s="229">
        <f>SUM(G10508,G10523,G10531,G10546)</f>
        <v>0</v>
      </c>
      <c r="F10550" s="266">
        <f>I</f>
        <v>0</v>
      </c>
      <c r="G10550" s="267">
        <f>E10550*F10550</f>
        <v>0</v>
      </c>
      <c r="I10550" s="326"/>
    </row>
    <row r="10551" spans="1:16">
      <c r="A10551" s="185" t="s">
        <v>86</v>
      </c>
      <c r="B10551" s="453"/>
      <c r="C10551" s="265"/>
      <c r="D10551" s="318"/>
      <c r="E10551" s="229">
        <f>SUM(G10508,G10523,G10531,G10546)</f>
        <v>0</v>
      </c>
      <c r="F10551" s="266">
        <f>U</f>
        <v>0</v>
      </c>
      <c r="G10551" s="267">
        <f>E10551*F10551</f>
        <v>0</v>
      </c>
      <c r="I10551" s="326"/>
    </row>
    <row r="10552" spans="1:16" ht="33" customHeight="1" thickBot="1">
      <c r="A10552" s="234"/>
      <c r="B10552" s="456"/>
      <c r="C10552" s="235"/>
      <c r="D10552" s="237"/>
      <c r="E10552" s="237"/>
      <c r="F10552" s="268" t="s">
        <v>84</v>
      </c>
      <c r="G10552" s="262">
        <f>SUM(G10549:G10551)</f>
        <v>0</v>
      </c>
      <c r="I10552" s="326"/>
      <c r="J10552" s="295"/>
      <c r="K10552" s="296"/>
      <c r="L10552" s="296"/>
      <c r="M10552" s="296"/>
      <c r="N10552" s="296"/>
      <c r="O10552" s="296"/>
    </row>
    <row r="10553" spans="1:16" s="211" customFormat="1" ht="14" thickTop="1" thickBot="1">
      <c r="A10553" s="269"/>
      <c r="B10553" s="443"/>
      <c r="C10553" s="270"/>
      <c r="D10553" s="319"/>
      <c r="E10553" s="271" t="s">
        <v>89</v>
      </c>
      <c r="F10553" s="272"/>
      <c r="G10553" s="273">
        <f>ROUND(SUM(G10508,G10523,G10531,G10546,G10552),0)</f>
        <v>0</v>
      </c>
      <c r="I10553" s="327"/>
      <c r="J10553" s="212">
        <f>B10492</f>
        <v>29.3</v>
      </c>
      <c r="K10553" s="274">
        <f>E10549</f>
        <v>0</v>
      </c>
      <c r="L10553" s="294">
        <f>G10549</f>
        <v>0</v>
      </c>
      <c r="M10553" s="294">
        <f>G10550</f>
        <v>0</v>
      </c>
      <c r="N10553" s="294">
        <f>G10551</f>
        <v>0</v>
      </c>
      <c r="O10553" s="299">
        <f>SUM(K10553:N10553)</f>
        <v>0</v>
      </c>
      <c r="P10553" s="294"/>
    </row>
    <row r="10554" spans="1:16" ht="13.5" thickTop="1">
      <c r="A10554" s="275" t="s">
        <v>97</v>
      </c>
      <c r="B10554" s="438"/>
      <c r="C10554" s="215"/>
      <c r="D10554" s="217"/>
      <c r="E10554" s="217"/>
      <c r="F10554" s="216"/>
      <c r="G10554" s="219"/>
      <c r="I10554" s="326"/>
      <c r="P10554" s="294"/>
    </row>
    <row r="10555" spans="1:16">
      <c r="A10555" s="275"/>
      <c r="B10555" s="452"/>
      <c r="C10555" s="276"/>
      <c r="D10555" s="320"/>
      <c r="E10555" s="217"/>
      <c r="F10555" s="216"/>
      <c r="G10555" s="277">
        <f ca="1">TODAY()</f>
        <v>44839</v>
      </c>
      <c r="I10555" s="326"/>
      <c r="P10555" s="294"/>
    </row>
    <row r="10556" spans="1:16" ht="13.5" thickBot="1">
      <c r="A10556" s="234"/>
      <c r="B10556" s="456"/>
      <c r="C10556" s="235"/>
      <c r="D10556" s="237"/>
      <c r="E10556" s="237"/>
      <c r="F10556" s="236"/>
      <c r="G10556" s="278"/>
      <c r="I10556" s="326"/>
      <c r="P10556" s="294"/>
    </row>
    <row r="10557" spans="1:16" s="199" customFormat="1" ht="13.5" thickTop="1">
      <c r="A10557" s="196" t="s">
        <v>109</v>
      </c>
      <c r="B10557" s="458"/>
      <c r="C10557" s="196"/>
      <c r="D10557" s="198"/>
      <c r="E10557" s="198"/>
      <c r="F10557" s="197"/>
      <c r="G10557" s="197"/>
      <c r="I10557" s="321"/>
      <c r="J10557" s="200"/>
      <c r="O10557" s="297"/>
    </row>
    <row r="10558" spans="1:16" s="199" customFormat="1">
      <c r="A10558" s="196" t="str">
        <f>CONCATENATE('Prestaciones y AIU'!A9937," ANALISIS DE PRECIOS UNITARIOS")</f>
        <v xml:space="preserve"> ANALISIS DE PRECIOS UNITARIOS</v>
      </c>
      <c r="B10558" s="458"/>
      <c r="C10558" s="196"/>
      <c r="D10558" s="198"/>
      <c r="E10558" s="198"/>
      <c r="F10558" s="197"/>
      <c r="G10558" s="197"/>
      <c r="I10558" s="321"/>
      <c r="J10558" s="200"/>
      <c r="O10558" s="297"/>
    </row>
    <row r="10559" spans="1:16" s="199" customFormat="1">
      <c r="A10559" s="196" t="str">
        <f>Objeto_LIC</f>
        <v>OPTIMIZACION DEL SISTEMA DE ABASTECIMIENTO (ADUCCION, PRETRATAMIENTO Y CONDUCCION) DEL MUNICPIO DE TAME, DEPARTAMENTO DE ARAUCA</v>
      </c>
      <c r="B10559" s="458"/>
      <c r="C10559" s="196"/>
      <c r="D10559" s="198"/>
      <c r="E10559" s="198"/>
      <c r="F10559" s="197"/>
      <c r="G10559" s="197"/>
      <c r="I10559" s="321"/>
      <c r="J10559" s="200"/>
      <c r="O10559" s="297"/>
    </row>
    <row r="10560" spans="1:16" s="199" customFormat="1">
      <c r="A10560" s="196"/>
      <c r="B10560" s="458"/>
      <c r="C10560" s="196"/>
      <c r="D10560" s="198"/>
      <c r="E10560" s="198"/>
      <c r="F10560" s="197"/>
      <c r="G10560" s="197"/>
      <c r="I10560" s="321"/>
      <c r="J10560" s="200"/>
      <c r="O10560" s="297"/>
    </row>
    <row r="10561" spans="1:15" ht="13.5" thickBot="1">
      <c r="A10561" s="201"/>
      <c r="B10561" s="448"/>
      <c r="C10561" s="201"/>
      <c r="D10561" s="203"/>
      <c r="E10561" s="203"/>
      <c r="F10561" s="202"/>
      <c r="G10561" s="202"/>
    </row>
    <row r="10562" spans="1:15" s="211" customFormat="1" ht="13.5" thickTop="1">
      <c r="A10562" s="206"/>
      <c r="B10562" s="457"/>
      <c r="C10562" s="207"/>
      <c r="D10562" s="209"/>
      <c r="E10562" s="209"/>
      <c r="F10562" s="208"/>
      <c r="G10562" s="210" t="s">
        <v>110</v>
      </c>
      <c r="I10562" s="323"/>
      <c r="J10562" s="212"/>
      <c r="O10562" s="297"/>
    </row>
    <row r="10563" spans="1:15" ht="12.75" customHeight="1">
      <c r="A10563" s="213" t="s">
        <v>62</v>
      </c>
      <c r="B10563" s="750">
        <f>Proponente</f>
        <v>0</v>
      </c>
      <c r="C10563" s="750"/>
      <c r="D10563" s="750"/>
      <c r="E10563" s="750"/>
      <c r="F10563" s="750"/>
      <c r="G10563" s="751"/>
    </row>
    <row r="10564" spans="1:15" ht="12.75" customHeight="1">
      <c r="A10564" s="213" t="s">
        <v>63</v>
      </c>
      <c r="B10564" s="470">
        <v>30.1</v>
      </c>
      <c r="C10564" s="750" t="e">
        <f>VLOOKUP(B10564,Presupuesto!$A$4:$B$106,2,FALSE)</f>
        <v>#N/A</v>
      </c>
      <c r="D10564" s="750"/>
      <c r="E10564" s="750"/>
      <c r="F10564" s="750"/>
      <c r="G10564" s="751"/>
    </row>
    <row r="10565" spans="1:15">
      <c r="A10565" s="214"/>
      <c r="B10565" s="438"/>
      <c r="C10565" s="215"/>
      <c r="D10565" s="217"/>
      <c r="E10565" s="217"/>
      <c r="F10565" s="218" t="s">
        <v>88</v>
      </c>
      <c r="G10565" s="750" t="str">
        <f ca="1">LOOKUP('U-P1'!B10564,Presupuesto!$1:$1048576,Presupuesto!$C$1:$C$105)</f>
        <v>ML</v>
      </c>
      <c r="H10565" s="750"/>
      <c r="I10565" s="750"/>
      <c r="J10565" s="750"/>
      <c r="K10565" s="751"/>
    </row>
    <row r="10566" spans="1:15" ht="13.5" thickBot="1">
      <c r="A10566" s="213" t="s">
        <v>64</v>
      </c>
      <c r="B10566" s="438"/>
      <c r="C10566" s="215"/>
      <c r="D10566" s="217"/>
      <c r="E10566" s="217"/>
      <c r="F10566" s="216"/>
      <c r="G10566" s="219"/>
      <c r="I10566" s="324"/>
      <c r="J10566" s="295"/>
      <c r="K10566" s="296"/>
      <c r="L10566" s="296"/>
      <c r="M10566" s="296"/>
      <c r="N10566" s="296"/>
      <c r="O10566" s="296"/>
    </row>
    <row r="10567" spans="1:15" s="220" customFormat="1" ht="13.5" thickTop="1">
      <c r="A10567" s="221" t="s">
        <v>57</v>
      </c>
      <c r="B10567" s="447" t="s">
        <v>65</v>
      </c>
      <c r="C10567" s="222" t="s">
        <v>66</v>
      </c>
      <c r="D10567" s="223" t="s">
        <v>74</v>
      </c>
      <c r="E10567" s="224" t="s">
        <v>100</v>
      </c>
      <c r="F10567" s="224" t="s">
        <v>79</v>
      </c>
      <c r="G10567" s="225" t="s">
        <v>70</v>
      </c>
      <c r="I10567" s="325"/>
      <c r="J10567" s="226"/>
      <c r="O10567" s="296"/>
    </row>
    <row r="10568" spans="1:15">
      <c r="A10568" s="227" t="str">
        <f t="shared" ref="A10568:A10579" si="1916">IF(I10568=0,"-",VLOOKUP(I10568,EQUIPOS,2,FALSE))</f>
        <v>-</v>
      </c>
      <c r="B10568" s="228"/>
      <c r="C10568" s="228"/>
      <c r="D10568" s="468"/>
      <c r="E10568" s="229">
        <f t="shared" ref="E10568:E10579" si="1917">IF(I10568=0,0,VLOOKUP(I10568,EQUIPOS,4,FALSE))</f>
        <v>0</v>
      </c>
      <c r="F10568" s="230">
        <f t="shared" ref="F10568:F10579" si="1918">IF(D10568=0,0,E10568/D10568)</f>
        <v>0</v>
      </c>
      <c r="G10568" s="231"/>
      <c r="I10568" s="283"/>
    </row>
    <row r="10569" spans="1:15">
      <c r="A10569" s="227" t="str">
        <f t="shared" si="1916"/>
        <v>-</v>
      </c>
      <c r="B10569" s="228"/>
      <c r="C10569" s="228"/>
      <c r="D10569" s="194"/>
      <c r="E10569" s="229">
        <f t="shared" si="1917"/>
        <v>0</v>
      </c>
      <c r="F10569" s="230">
        <f t="shared" si="1918"/>
        <v>0</v>
      </c>
      <c r="G10569" s="232"/>
      <c r="I10569" s="283"/>
    </row>
    <row r="10570" spans="1:15">
      <c r="A10570" s="227" t="str">
        <f t="shared" si="1916"/>
        <v>-</v>
      </c>
      <c r="B10570" s="228"/>
      <c r="C10570" s="228"/>
      <c r="D10570" s="194"/>
      <c r="E10570" s="229">
        <f t="shared" si="1917"/>
        <v>0</v>
      </c>
      <c r="F10570" s="230">
        <f t="shared" si="1918"/>
        <v>0</v>
      </c>
      <c r="G10570" s="232"/>
      <c r="I10570" s="283"/>
    </row>
    <row r="10571" spans="1:15">
      <c r="A10571" s="227" t="str">
        <f t="shared" si="1916"/>
        <v>-</v>
      </c>
      <c r="B10571" s="228"/>
      <c r="C10571" s="228"/>
      <c r="D10571" s="194"/>
      <c r="E10571" s="229">
        <f t="shared" si="1917"/>
        <v>0</v>
      </c>
      <c r="F10571" s="230">
        <f t="shared" si="1918"/>
        <v>0</v>
      </c>
      <c r="G10571" s="232"/>
      <c r="I10571" s="283"/>
    </row>
    <row r="10572" spans="1:15">
      <c r="A10572" s="227" t="str">
        <f t="shared" si="1916"/>
        <v>-</v>
      </c>
      <c r="B10572" s="228"/>
      <c r="C10572" s="228"/>
      <c r="D10572" s="194"/>
      <c r="E10572" s="229">
        <f t="shared" si="1917"/>
        <v>0</v>
      </c>
      <c r="F10572" s="230">
        <f t="shared" si="1918"/>
        <v>0</v>
      </c>
      <c r="G10572" s="232"/>
      <c r="I10572" s="283"/>
    </row>
    <row r="10573" spans="1:15">
      <c r="A10573" s="227" t="str">
        <f t="shared" si="1916"/>
        <v>-</v>
      </c>
      <c r="B10573" s="228"/>
      <c r="C10573" s="228"/>
      <c r="D10573" s="194"/>
      <c r="E10573" s="229">
        <f t="shared" si="1917"/>
        <v>0</v>
      </c>
      <c r="F10573" s="230">
        <f t="shared" si="1918"/>
        <v>0</v>
      </c>
      <c r="G10573" s="232"/>
      <c r="I10573" s="283"/>
    </row>
    <row r="10574" spans="1:15">
      <c r="A10574" s="227" t="str">
        <f t="shared" si="1916"/>
        <v>-</v>
      </c>
      <c r="B10574" s="228"/>
      <c r="C10574" s="228"/>
      <c r="D10574" s="194"/>
      <c r="E10574" s="229">
        <f t="shared" si="1917"/>
        <v>0</v>
      </c>
      <c r="F10574" s="230">
        <f t="shared" si="1918"/>
        <v>0</v>
      </c>
      <c r="G10574" s="232"/>
      <c r="I10574" s="283"/>
    </row>
    <row r="10575" spans="1:15">
      <c r="A10575" s="227" t="str">
        <f t="shared" si="1916"/>
        <v>-</v>
      </c>
      <c r="B10575" s="228"/>
      <c r="C10575" s="228"/>
      <c r="D10575" s="194"/>
      <c r="E10575" s="229">
        <f t="shared" si="1917"/>
        <v>0</v>
      </c>
      <c r="F10575" s="230">
        <f t="shared" si="1918"/>
        <v>0</v>
      </c>
      <c r="G10575" s="232"/>
      <c r="I10575" s="283"/>
    </row>
    <row r="10576" spans="1:15">
      <c r="A10576" s="227" t="str">
        <f t="shared" si="1916"/>
        <v>-</v>
      </c>
      <c r="B10576" s="228"/>
      <c r="C10576" s="228"/>
      <c r="D10576" s="194"/>
      <c r="E10576" s="229">
        <f t="shared" si="1917"/>
        <v>0</v>
      </c>
      <c r="F10576" s="230">
        <f t="shared" si="1918"/>
        <v>0</v>
      </c>
      <c r="G10576" s="232"/>
      <c r="I10576" s="283"/>
    </row>
    <row r="10577" spans="1:15">
      <c r="A10577" s="227" t="str">
        <f t="shared" si="1916"/>
        <v>-</v>
      </c>
      <c r="B10577" s="228"/>
      <c r="C10577" s="228"/>
      <c r="D10577" s="194"/>
      <c r="E10577" s="229">
        <f t="shared" si="1917"/>
        <v>0</v>
      </c>
      <c r="F10577" s="230">
        <f t="shared" si="1918"/>
        <v>0</v>
      </c>
      <c r="G10577" s="232"/>
      <c r="I10577" s="283"/>
    </row>
    <row r="10578" spans="1:15">
      <c r="A10578" s="227" t="str">
        <f t="shared" si="1916"/>
        <v>-</v>
      </c>
      <c r="B10578" s="228"/>
      <c r="C10578" s="228"/>
      <c r="D10578" s="194"/>
      <c r="E10578" s="229">
        <f t="shared" si="1917"/>
        <v>0</v>
      </c>
      <c r="F10578" s="230">
        <f t="shared" si="1918"/>
        <v>0</v>
      </c>
      <c r="G10578" s="232"/>
      <c r="I10578" s="283"/>
    </row>
    <row r="10579" spans="1:15">
      <c r="A10579" s="227" t="str">
        <f t="shared" si="1916"/>
        <v>-</v>
      </c>
      <c r="B10579" s="228"/>
      <c r="C10579" s="228"/>
      <c r="D10579" s="194"/>
      <c r="E10579" s="229">
        <f t="shared" si="1917"/>
        <v>0</v>
      </c>
      <c r="F10579" s="230">
        <f t="shared" si="1918"/>
        <v>0</v>
      </c>
      <c r="G10579" s="232"/>
      <c r="I10579" s="283"/>
    </row>
    <row r="10580" spans="1:15" ht="13.5" thickBot="1">
      <c r="A10580" s="234"/>
      <c r="B10580" s="456"/>
      <c r="C10580" s="235"/>
      <c r="D10580" s="237"/>
      <c r="E10580" s="237"/>
      <c r="F10580" s="238" t="s">
        <v>80</v>
      </c>
      <c r="G10580" s="239">
        <f>ROUND(SUM(F10568:F10579),0)</f>
        <v>0</v>
      </c>
      <c r="I10580" s="326"/>
    </row>
    <row r="10581" spans="1:15" ht="13.5" thickTop="1">
      <c r="A10581" s="240" t="s">
        <v>67</v>
      </c>
      <c r="B10581" s="446"/>
      <c r="C10581" s="241"/>
      <c r="D10581" s="243"/>
      <c r="E10581" s="243"/>
      <c r="F10581" s="242"/>
      <c r="G10581" s="244"/>
      <c r="I10581" s="326"/>
    </row>
    <row r="10582" spans="1:15" s="220" customFormat="1" ht="26">
      <c r="A10582" s="245" t="s">
        <v>57</v>
      </c>
      <c r="B10582" s="455"/>
      <c r="C10582" s="247" t="s">
        <v>58</v>
      </c>
      <c r="D10582" s="316" t="s">
        <v>68</v>
      </c>
      <c r="E10582" s="248" t="s">
        <v>69</v>
      </c>
      <c r="F10582" s="249" t="s">
        <v>79</v>
      </c>
      <c r="G10582" s="250" t="s">
        <v>70</v>
      </c>
      <c r="I10582" s="325"/>
      <c r="J10582" s="226"/>
      <c r="O10582" s="296"/>
    </row>
    <row r="10583" spans="1:15">
      <c r="A10583" s="748" t="str">
        <f t="shared" ref="A10583:A10594" si="1919">IF(I10583=0,"",VLOOKUP(I10583,MATERIALES,2,FALSE))</f>
        <v/>
      </c>
      <c r="B10583" s="749"/>
      <c r="C10583" s="251" t="str">
        <f t="shared" ref="C10583:C10591" si="1920">IF(I10583=0,"",VLOOKUP(I10583,MATERIALES,3,FALSE))</f>
        <v/>
      </c>
      <c r="D10583" s="468"/>
      <c r="E10583" s="252">
        <f t="shared" ref="E10583:E10594" si="1921">IF(I10583=0,0,VLOOKUP(I10583,MATERIALES,4,FALSE))</f>
        <v>0</v>
      </c>
      <c r="F10583" s="230">
        <f>D10583*E10583</f>
        <v>0</v>
      </c>
      <c r="G10583" s="231"/>
      <c r="I10583" s="283"/>
    </row>
    <row r="10584" spans="1:15">
      <c r="A10584" s="748" t="str">
        <f t="shared" si="1919"/>
        <v/>
      </c>
      <c r="B10584" s="749"/>
      <c r="C10584" s="251" t="str">
        <f t="shared" si="1920"/>
        <v/>
      </c>
      <c r="D10584" s="194"/>
      <c r="E10584" s="252">
        <f t="shared" si="1921"/>
        <v>0</v>
      </c>
      <c r="F10584" s="230">
        <f t="shared" ref="F10584:F10594" si="1922">D10584*E10584</f>
        <v>0</v>
      </c>
      <c r="G10584" s="232"/>
      <c r="I10584" s="283"/>
    </row>
    <row r="10585" spans="1:15">
      <c r="A10585" s="748" t="str">
        <f t="shared" si="1919"/>
        <v/>
      </c>
      <c r="B10585" s="749"/>
      <c r="C10585" s="251" t="str">
        <f t="shared" si="1920"/>
        <v/>
      </c>
      <c r="D10585" s="194"/>
      <c r="E10585" s="252">
        <f t="shared" si="1921"/>
        <v>0</v>
      </c>
      <c r="F10585" s="230">
        <f t="shared" si="1922"/>
        <v>0</v>
      </c>
      <c r="G10585" s="232"/>
      <c r="I10585" s="283"/>
    </row>
    <row r="10586" spans="1:15">
      <c r="A10586" s="748" t="str">
        <f t="shared" si="1919"/>
        <v/>
      </c>
      <c r="B10586" s="749"/>
      <c r="C10586" s="251" t="str">
        <f t="shared" si="1920"/>
        <v/>
      </c>
      <c r="D10586" s="194"/>
      <c r="E10586" s="252">
        <f t="shared" si="1921"/>
        <v>0</v>
      </c>
      <c r="F10586" s="230">
        <f t="shared" si="1922"/>
        <v>0</v>
      </c>
      <c r="G10586" s="232"/>
      <c r="I10586" s="283"/>
    </row>
    <row r="10587" spans="1:15">
      <c r="A10587" s="748" t="str">
        <f t="shared" si="1919"/>
        <v/>
      </c>
      <c r="B10587" s="749"/>
      <c r="C10587" s="251" t="str">
        <f t="shared" si="1920"/>
        <v/>
      </c>
      <c r="D10587" s="194"/>
      <c r="E10587" s="252">
        <f t="shared" si="1921"/>
        <v>0</v>
      </c>
      <c r="F10587" s="230">
        <f t="shared" si="1922"/>
        <v>0</v>
      </c>
      <c r="G10587" s="232"/>
      <c r="I10587" s="283"/>
    </row>
    <row r="10588" spans="1:15">
      <c r="A10588" s="748" t="str">
        <f t="shared" si="1919"/>
        <v/>
      </c>
      <c r="B10588" s="749"/>
      <c r="C10588" s="251" t="str">
        <f t="shared" si="1920"/>
        <v/>
      </c>
      <c r="D10588" s="194"/>
      <c r="E10588" s="252">
        <f t="shared" si="1921"/>
        <v>0</v>
      </c>
      <c r="F10588" s="230">
        <f t="shared" si="1922"/>
        <v>0</v>
      </c>
      <c r="G10588" s="232"/>
      <c r="I10588" s="283"/>
    </row>
    <row r="10589" spans="1:15">
      <c r="A10589" s="748" t="str">
        <f t="shared" si="1919"/>
        <v/>
      </c>
      <c r="B10589" s="749"/>
      <c r="C10589" s="251" t="str">
        <f t="shared" si="1920"/>
        <v/>
      </c>
      <c r="D10589" s="194"/>
      <c r="E10589" s="252">
        <f t="shared" si="1921"/>
        <v>0</v>
      </c>
      <c r="F10589" s="230">
        <f t="shared" si="1922"/>
        <v>0</v>
      </c>
      <c r="G10589" s="232"/>
      <c r="I10589" s="283"/>
    </row>
    <row r="10590" spans="1:15">
      <c r="A10590" s="748" t="str">
        <f t="shared" si="1919"/>
        <v/>
      </c>
      <c r="B10590" s="749"/>
      <c r="C10590" s="251" t="str">
        <f t="shared" si="1920"/>
        <v/>
      </c>
      <c r="D10590" s="194"/>
      <c r="E10590" s="252">
        <f t="shared" si="1921"/>
        <v>0</v>
      </c>
      <c r="F10590" s="230">
        <f t="shared" si="1922"/>
        <v>0</v>
      </c>
      <c r="G10590" s="253"/>
      <c r="I10590" s="283"/>
    </row>
    <row r="10591" spans="1:15">
      <c r="A10591" s="748" t="str">
        <f t="shared" si="1919"/>
        <v/>
      </c>
      <c r="B10591" s="749"/>
      <c r="C10591" s="251" t="str">
        <f t="shared" si="1920"/>
        <v/>
      </c>
      <c r="D10591" s="194"/>
      <c r="E10591" s="252">
        <f t="shared" si="1921"/>
        <v>0</v>
      </c>
      <c r="F10591" s="230">
        <f t="shared" si="1922"/>
        <v>0</v>
      </c>
      <c r="G10591" s="232"/>
      <c r="I10591" s="283"/>
    </row>
    <row r="10592" spans="1:15">
      <c r="A10592" s="748" t="str">
        <f t="shared" si="1919"/>
        <v/>
      </c>
      <c r="B10592" s="749"/>
      <c r="C10592" s="251"/>
      <c r="D10592" s="194"/>
      <c r="E10592" s="252">
        <f t="shared" si="1921"/>
        <v>0</v>
      </c>
      <c r="F10592" s="230">
        <f t="shared" si="1922"/>
        <v>0</v>
      </c>
      <c r="G10592" s="232"/>
      <c r="I10592" s="283"/>
    </row>
    <row r="10593" spans="1:9">
      <c r="A10593" s="748" t="str">
        <f t="shared" si="1919"/>
        <v/>
      </c>
      <c r="B10593" s="749"/>
      <c r="C10593" s="251"/>
      <c r="D10593" s="194"/>
      <c r="E10593" s="252">
        <f t="shared" si="1921"/>
        <v>0</v>
      </c>
      <c r="F10593" s="230">
        <f t="shared" si="1922"/>
        <v>0</v>
      </c>
      <c r="G10593" s="232"/>
      <c r="I10593" s="283"/>
    </row>
    <row r="10594" spans="1:9">
      <c r="A10594" s="748" t="str">
        <f t="shared" si="1919"/>
        <v/>
      </c>
      <c r="B10594" s="749"/>
      <c r="C10594" s="251" t="str">
        <f t="shared" ref="C10594" si="1923">IF(I10594=0,"",VLOOKUP(I10594,MATERIALES,3,FALSE))</f>
        <v/>
      </c>
      <c r="D10594" s="194"/>
      <c r="E10594" s="252">
        <f t="shared" si="1921"/>
        <v>0</v>
      </c>
      <c r="F10594" s="230">
        <f t="shared" si="1922"/>
        <v>0</v>
      </c>
      <c r="G10594" s="233"/>
      <c r="I10594" s="283"/>
    </row>
    <row r="10595" spans="1:9" ht="26.25" customHeight="1" thickBot="1">
      <c r="A10595" s="214"/>
      <c r="B10595" s="438"/>
      <c r="C10595" s="215"/>
      <c r="D10595" s="217"/>
      <c r="E10595" s="254"/>
      <c r="F10595" s="255" t="s">
        <v>81</v>
      </c>
      <c r="G10595" s="253">
        <f>ROUND(SUM(F10583:F10594),0)</f>
        <v>0</v>
      </c>
      <c r="I10595" s="326"/>
    </row>
    <row r="10596" spans="1:9" ht="14" thickTop="1" thickBot="1">
      <c r="A10596" s="256" t="s">
        <v>72</v>
      </c>
      <c r="B10596" s="445"/>
      <c r="C10596" s="257"/>
      <c r="D10596" s="259"/>
      <c r="E10596" s="259"/>
      <c r="F10596" s="258"/>
      <c r="G10596" s="260"/>
      <c r="I10596" s="326"/>
    </row>
    <row r="10597" spans="1:9" ht="13.5" thickTop="1">
      <c r="A10597" s="245" t="s">
        <v>57</v>
      </c>
      <c r="B10597" s="455"/>
      <c r="C10597" s="248" t="s">
        <v>71</v>
      </c>
      <c r="D10597" s="316" t="s">
        <v>75</v>
      </c>
      <c r="E10597" s="248" t="s">
        <v>98</v>
      </c>
      <c r="F10597" s="249" t="s">
        <v>79</v>
      </c>
      <c r="G10597" s="250" t="s">
        <v>70</v>
      </c>
      <c r="I10597" s="326"/>
    </row>
    <row r="10598" spans="1:9">
      <c r="A10598" s="748" t="str">
        <f>IF(I10598=0,"",VLOOKUP(I10598,EQUIPOS,2,FALSE))</f>
        <v/>
      </c>
      <c r="B10598" s="749"/>
      <c r="C10598" s="195"/>
      <c r="D10598" s="194"/>
      <c r="E10598" s="252">
        <f>IF(I10598=0,0,VLOOKUP(I10598,EQUIPOS,4,FALSE))</f>
        <v>0</v>
      </c>
      <c r="F10598" s="230">
        <f>C10598*D10598*E10598</f>
        <v>0</v>
      </c>
      <c r="G10598" s="231"/>
      <c r="I10598" s="283"/>
    </row>
    <row r="10599" spans="1:9">
      <c r="A10599" s="748" t="str">
        <f>IF(I10599=0,"",VLOOKUP(I10599,EQUIPOS,2,FALSE))</f>
        <v/>
      </c>
      <c r="B10599" s="749"/>
      <c r="C10599" s="195"/>
      <c r="D10599" s="194"/>
      <c r="E10599" s="252">
        <f>IF(I10599=0,0,VLOOKUP(I10599,EQUIPOS,4,FALSE))</f>
        <v>0</v>
      </c>
      <c r="F10599" s="230">
        <f t="shared" ref="F10599:F10602" si="1924">C10599*D10599*E10599</f>
        <v>0</v>
      </c>
      <c r="G10599" s="232"/>
      <c r="I10599" s="283"/>
    </row>
    <row r="10600" spans="1:9">
      <c r="A10600" s="748" t="str">
        <f>IF(I10600=0,"",VLOOKUP(I10600,EQUIPOS,2,FALSE))</f>
        <v/>
      </c>
      <c r="B10600" s="749"/>
      <c r="C10600" s="195"/>
      <c r="D10600" s="194"/>
      <c r="E10600" s="252">
        <f>IF(I10600=0,0,VLOOKUP(I10600,EQUIPOS,4,FALSE))</f>
        <v>0</v>
      </c>
      <c r="F10600" s="230">
        <f t="shared" si="1924"/>
        <v>0</v>
      </c>
      <c r="G10600" s="232"/>
      <c r="I10600" s="283"/>
    </row>
    <row r="10601" spans="1:9">
      <c r="A10601" s="748" t="str">
        <f>IF(I10601=0,"",VLOOKUP(I10601,EQUIPOS,2,FALSE))</f>
        <v/>
      </c>
      <c r="B10601" s="749"/>
      <c r="C10601" s="195"/>
      <c r="D10601" s="194"/>
      <c r="E10601" s="252">
        <f>IF(I10601=0,0,VLOOKUP(I10601,EQUIPOS,4,FALSE))</f>
        <v>0</v>
      </c>
      <c r="F10601" s="230">
        <f t="shared" si="1924"/>
        <v>0</v>
      </c>
      <c r="G10601" s="232"/>
      <c r="I10601" s="283"/>
    </row>
    <row r="10602" spans="1:9">
      <c r="A10602" s="748" t="str">
        <f>IF(I10602=0,"",VLOOKUP(I10602,EQUIPOS,2,FALSE))</f>
        <v/>
      </c>
      <c r="B10602" s="749"/>
      <c r="C10602" s="195"/>
      <c r="D10602" s="194"/>
      <c r="E10602" s="252">
        <f>IF(I10602=0,0,VLOOKUP(I10602,EQUIPOS,4,FALSE))</f>
        <v>0</v>
      </c>
      <c r="F10602" s="230">
        <f t="shared" si="1924"/>
        <v>0</v>
      </c>
      <c r="G10602" s="233"/>
      <c r="I10602" s="283"/>
    </row>
    <row r="10603" spans="1:9" ht="30.75" customHeight="1" thickBot="1">
      <c r="A10603" s="234"/>
      <c r="B10603" s="456"/>
      <c r="C10603" s="235"/>
      <c r="D10603" s="237"/>
      <c r="E10603" s="261"/>
      <c r="F10603" s="238" t="s">
        <v>82</v>
      </c>
      <c r="G10603" s="262">
        <f>SUM(F10598:F10602)</f>
        <v>0</v>
      </c>
      <c r="I10603" s="326"/>
    </row>
    <row r="10604" spans="1:9" ht="13.5" thickTop="1">
      <c r="A10604" s="240" t="s">
        <v>73</v>
      </c>
      <c r="B10604" s="446"/>
      <c r="C10604" s="241"/>
      <c r="D10604" s="243"/>
      <c r="E10604" s="243"/>
      <c r="F10604" s="242"/>
      <c r="G10604" s="244"/>
      <c r="I10604" s="326"/>
    </row>
    <row r="10605" spans="1:9" ht="26">
      <c r="A10605" s="245" t="s">
        <v>57</v>
      </c>
      <c r="B10605" s="454" t="s">
        <v>58</v>
      </c>
      <c r="C10605" s="247" t="s">
        <v>68</v>
      </c>
      <c r="D10605" s="316" t="s">
        <v>74</v>
      </c>
      <c r="E10605" s="248" t="s">
        <v>69</v>
      </c>
      <c r="F10605" s="249" t="s">
        <v>79</v>
      </c>
      <c r="G10605" s="250" t="s">
        <v>70</v>
      </c>
      <c r="H10605" s="220"/>
      <c r="I10605" s="325"/>
    </row>
    <row r="10606" spans="1:9">
      <c r="A10606" s="263" t="str">
        <f t="shared" ref="A10606:A10617" si="1925">IF(I10606=0,"",VLOOKUP(I10606,MANOOBRA,2,FALSE))</f>
        <v/>
      </c>
      <c r="B10606" s="444" t="str">
        <f t="shared" ref="B10606:B10617" si="1926">IF(I10606=0,"",VLOOKUP(I10606,MANOOBRA,3,FALSE))</f>
        <v/>
      </c>
      <c r="C10606" s="195"/>
      <c r="D10606" s="466"/>
      <c r="E10606" s="252">
        <f t="shared" ref="E10606:E10617" si="1927">IF(I10606=0,0,VLOOKUP(I10606,MANOOBRA,4,FALSE))</f>
        <v>0</v>
      </c>
      <c r="F10606" s="230">
        <f>IF(D10606=0,0,C10606*E10606/D10606)</f>
        <v>0</v>
      </c>
      <c r="G10606" s="231"/>
      <c r="I10606" s="283"/>
    </row>
    <row r="10607" spans="1:9">
      <c r="A10607" s="263" t="str">
        <f t="shared" si="1925"/>
        <v/>
      </c>
      <c r="B10607" s="444" t="str">
        <f t="shared" si="1926"/>
        <v/>
      </c>
      <c r="C10607" s="195"/>
      <c r="D10607" s="466"/>
      <c r="E10607" s="252">
        <f t="shared" si="1927"/>
        <v>0</v>
      </c>
      <c r="F10607" s="230">
        <f t="shared" ref="F10607:F10617" si="1928">IF(D10607=0,0,C10607*E10607/D10607)</f>
        <v>0</v>
      </c>
      <c r="G10607" s="232"/>
      <c r="I10607" s="283"/>
    </row>
    <row r="10608" spans="1:9">
      <c r="A10608" s="263" t="str">
        <f t="shared" si="1925"/>
        <v/>
      </c>
      <c r="B10608" s="444" t="str">
        <f t="shared" si="1926"/>
        <v/>
      </c>
      <c r="C10608" s="195"/>
      <c r="D10608" s="309"/>
      <c r="E10608" s="252">
        <f t="shared" si="1927"/>
        <v>0</v>
      </c>
      <c r="F10608" s="230">
        <f t="shared" si="1928"/>
        <v>0</v>
      </c>
      <c r="G10608" s="232"/>
      <c r="I10608" s="283"/>
    </row>
    <row r="10609" spans="1:15">
      <c r="A10609" s="263" t="str">
        <f t="shared" si="1925"/>
        <v/>
      </c>
      <c r="B10609" s="444" t="str">
        <f t="shared" si="1926"/>
        <v/>
      </c>
      <c r="C10609" s="195"/>
      <c r="D10609" s="195"/>
      <c r="E10609" s="252">
        <f t="shared" si="1927"/>
        <v>0</v>
      </c>
      <c r="F10609" s="230">
        <f t="shared" si="1928"/>
        <v>0</v>
      </c>
      <c r="G10609" s="232"/>
      <c r="I10609" s="283"/>
    </row>
    <row r="10610" spans="1:15">
      <c r="A10610" s="263" t="str">
        <f t="shared" si="1925"/>
        <v/>
      </c>
      <c r="B10610" s="444" t="str">
        <f t="shared" si="1926"/>
        <v/>
      </c>
      <c r="C10610" s="195"/>
      <c r="D10610" s="195"/>
      <c r="E10610" s="252">
        <f t="shared" si="1927"/>
        <v>0</v>
      </c>
      <c r="F10610" s="230">
        <f t="shared" si="1928"/>
        <v>0</v>
      </c>
      <c r="G10610" s="232"/>
      <c r="I10610" s="283"/>
    </row>
    <row r="10611" spans="1:15">
      <c r="A10611" s="263" t="str">
        <f t="shared" si="1925"/>
        <v/>
      </c>
      <c r="B10611" s="444" t="str">
        <f t="shared" si="1926"/>
        <v/>
      </c>
      <c r="C10611" s="195"/>
      <c r="D10611" s="195"/>
      <c r="E10611" s="252">
        <f t="shared" si="1927"/>
        <v>0</v>
      </c>
      <c r="F10611" s="230">
        <f t="shared" si="1928"/>
        <v>0</v>
      </c>
      <c r="G10611" s="232"/>
      <c r="I10611" s="283"/>
    </row>
    <row r="10612" spans="1:15">
      <c r="A10612" s="263" t="str">
        <f t="shared" si="1925"/>
        <v/>
      </c>
      <c r="B10612" s="444" t="str">
        <f t="shared" si="1926"/>
        <v/>
      </c>
      <c r="C10612" s="195"/>
      <c r="D10612" s="195"/>
      <c r="E10612" s="252">
        <f t="shared" si="1927"/>
        <v>0</v>
      </c>
      <c r="F10612" s="230">
        <f t="shared" si="1928"/>
        <v>0</v>
      </c>
      <c r="G10612" s="232"/>
      <c r="I10612" s="283"/>
    </row>
    <row r="10613" spans="1:15">
      <c r="A10613" s="263" t="str">
        <f t="shared" si="1925"/>
        <v/>
      </c>
      <c r="B10613" s="444" t="str">
        <f t="shared" si="1926"/>
        <v/>
      </c>
      <c r="C10613" s="195"/>
      <c r="D10613" s="195"/>
      <c r="E10613" s="252">
        <f t="shared" si="1927"/>
        <v>0</v>
      </c>
      <c r="F10613" s="230">
        <f t="shared" si="1928"/>
        <v>0</v>
      </c>
      <c r="G10613" s="232"/>
      <c r="I10613" s="283"/>
    </row>
    <row r="10614" spans="1:15">
      <c r="A10614" s="263" t="str">
        <f t="shared" si="1925"/>
        <v/>
      </c>
      <c r="B10614" s="444" t="str">
        <f t="shared" si="1926"/>
        <v/>
      </c>
      <c r="C10614" s="195"/>
      <c r="D10614" s="195"/>
      <c r="E10614" s="252">
        <f t="shared" si="1927"/>
        <v>0</v>
      </c>
      <c r="F10614" s="230">
        <f t="shared" si="1928"/>
        <v>0</v>
      </c>
      <c r="G10614" s="232"/>
      <c r="I10614" s="283"/>
    </row>
    <row r="10615" spans="1:15">
      <c r="A10615" s="263" t="str">
        <f t="shared" si="1925"/>
        <v/>
      </c>
      <c r="B10615" s="444" t="str">
        <f t="shared" si="1926"/>
        <v/>
      </c>
      <c r="C10615" s="195"/>
      <c r="D10615" s="195"/>
      <c r="E10615" s="252">
        <f t="shared" si="1927"/>
        <v>0</v>
      </c>
      <c r="F10615" s="230">
        <f t="shared" si="1928"/>
        <v>0</v>
      </c>
      <c r="G10615" s="232"/>
      <c r="I10615" s="283"/>
    </row>
    <row r="10616" spans="1:15">
      <c r="A10616" s="263" t="str">
        <f t="shared" si="1925"/>
        <v/>
      </c>
      <c r="B10616" s="444" t="str">
        <f t="shared" si="1926"/>
        <v/>
      </c>
      <c r="C10616" s="195"/>
      <c r="D10616" s="195"/>
      <c r="E10616" s="252">
        <f t="shared" si="1927"/>
        <v>0</v>
      </c>
      <c r="F10616" s="230">
        <f t="shared" si="1928"/>
        <v>0</v>
      </c>
      <c r="G10616" s="232"/>
      <c r="I10616" s="283"/>
    </row>
    <row r="10617" spans="1:15">
      <c r="A10617" s="263" t="str">
        <f t="shared" si="1925"/>
        <v/>
      </c>
      <c r="B10617" s="444" t="str">
        <f t="shared" si="1926"/>
        <v/>
      </c>
      <c r="C10617" s="195"/>
      <c r="D10617" s="195"/>
      <c r="E10617" s="252">
        <f t="shared" si="1927"/>
        <v>0</v>
      </c>
      <c r="F10617" s="230">
        <f t="shared" si="1928"/>
        <v>0</v>
      </c>
      <c r="G10617" s="233"/>
      <c r="I10617" s="283"/>
    </row>
    <row r="10618" spans="1:15" ht="31.5" customHeight="1" thickBot="1">
      <c r="A10618" s="234"/>
      <c r="B10618" s="456"/>
      <c r="C10618" s="235"/>
      <c r="D10618" s="237"/>
      <c r="E10618" s="237"/>
      <c r="F10618" s="238" t="s">
        <v>83</v>
      </c>
      <c r="G10618" s="262">
        <f>ROUND(SUM(F10606:F10617),0)</f>
        <v>0</v>
      </c>
      <c r="I10618" s="326"/>
    </row>
    <row r="10619" spans="1:15" ht="13.5" thickTop="1">
      <c r="A10619" s="186" t="s">
        <v>76</v>
      </c>
      <c r="B10619" s="446"/>
      <c r="C10619" s="241"/>
      <c r="D10619" s="243"/>
      <c r="E10619" s="243"/>
      <c r="F10619" s="242"/>
      <c r="G10619" s="244"/>
      <c r="I10619" s="326"/>
    </row>
    <row r="10620" spans="1:15">
      <c r="A10620" s="245" t="s">
        <v>57</v>
      </c>
      <c r="B10620" s="455"/>
      <c r="C10620" s="246"/>
      <c r="D10620" s="317"/>
      <c r="E10620" s="248" t="s">
        <v>77</v>
      </c>
      <c r="F10620" s="249" t="s">
        <v>78</v>
      </c>
      <c r="G10620" s="264" t="s">
        <v>77</v>
      </c>
      <c r="H10620" s="220"/>
      <c r="I10620" s="325"/>
    </row>
    <row r="10621" spans="1:15">
      <c r="A10621" s="185" t="s">
        <v>87</v>
      </c>
      <c r="B10621" s="453"/>
      <c r="C10621" s="265"/>
      <c r="D10621" s="318"/>
      <c r="E10621" s="229">
        <f>SUM(G10580,G10595,G10603,G10618)</f>
        <v>0</v>
      </c>
      <c r="F10621" s="266">
        <f>A</f>
        <v>0</v>
      </c>
      <c r="G10621" s="267">
        <f>E10621*F10621</f>
        <v>0</v>
      </c>
      <c r="I10621" s="326"/>
    </row>
    <row r="10622" spans="1:15">
      <c r="A10622" s="185" t="s">
        <v>85</v>
      </c>
      <c r="B10622" s="453"/>
      <c r="C10622" s="265"/>
      <c r="D10622" s="318"/>
      <c r="E10622" s="229">
        <f>SUM(G10580,G10595,G10603,G10618)</f>
        <v>0</v>
      </c>
      <c r="F10622" s="266">
        <f>I</f>
        <v>0</v>
      </c>
      <c r="G10622" s="267">
        <f>E10622*F10622</f>
        <v>0</v>
      </c>
      <c r="I10622" s="326"/>
    </row>
    <row r="10623" spans="1:15">
      <c r="A10623" s="185" t="s">
        <v>86</v>
      </c>
      <c r="B10623" s="453"/>
      <c r="C10623" s="265"/>
      <c r="D10623" s="318"/>
      <c r="E10623" s="229">
        <f>SUM(G10580,G10595,G10603,G10618)</f>
        <v>0</v>
      </c>
      <c r="F10623" s="266">
        <f>U</f>
        <v>0</v>
      </c>
      <c r="G10623" s="267">
        <f>E10623*F10623</f>
        <v>0</v>
      </c>
      <c r="I10623" s="326"/>
    </row>
    <row r="10624" spans="1:15" ht="33" customHeight="1" thickBot="1">
      <c r="A10624" s="234"/>
      <c r="B10624" s="456"/>
      <c r="C10624" s="235"/>
      <c r="D10624" s="237"/>
      <c r="E10624" s="237"/>
      <c r="F10624" s="268" t="s">
        <v>84</v>
      </c>
      <c r="G10624" s="262">
        <f>SUM(G10621:G10623)</f>
        <v>0</v>
      </c>
      <c r="I10624" s="326"/>
      <c r="J10624" s="295"/>
      <c r="K10624" s="296"/>
      <c r="L10624" s="296"/>
      <c r="M10624" s="296"/>
      <c r="N10624" s="296"/>
      <c r="O10624" s="296"/>
    </row>
    <row r="10625" spans="1:16" s="211" customFormat="1" ht="14" thickTop="1" thickBot="1">
      <c r="A10625" s="269"/>
      <c r="B10625" s="443"/>
      <c r="C10625" s="270"/>
      <c r="D10625" s="319"/>
      <c r="E10625" s="271" t="s">
        <v>89</v>
      </c>
      <c r="F10625" s="272"/>
      <c r="G10625" s="273">
        <f>ROUND(SUM(G10580,G10595,G10603,G10618,G10624),0)</f>
        <v>0</v>
      </c>
      <c r="I10625" s="327"/>
      <c r="J10625" s="212">
        <f>B10564</f>
        <v>30.1</v>
      </c>
      <c r="K10625" s="274">
        <f>E10621</f>
        <v>0</v>
      </c>
      <c r="L10625" s="294">
        <f>G10621</f>
        <v>0</v>
      </c>
      <c r="M10625" s="294">
        <f>G10622</f>
        <v>0</v>
      </c>
      <c r="N10625" s="294">
        <f>G10623</f>
        <v>0</v>
      </c>
      <c r="O10625" s="299">
        <f>SUM(K10625:N10625)</f>
        <v>0</v>
      </c>
      <c r="P10625" s="294"/>
    </row>
    <row r="10626" spans="1:16" ht="13.5" thickTop="1">
      <c r="A10626" s="275" t="s">
        <v>97</v>
      </c>
      <c r="B10626" s="438"/>
      <c r="C10626" s="215"/>
      <c r="D10626" s="217"/>
      <c r="E10626" s="217"/>
      <c r="F10626" s="216"/>
      <c r="G10626" s="219"/>
      <c r="I10626" s="326"/>
      <c r="P10626" s="294"/>
    </row>
    <row r="10627" spans="1:16">
      <c r="A10627" s="275"/>
      <c r="B10627" s="452"/>
      <c r="C10627" s="276"/>
      <c r="D10627" s="320"/>
      <c r="E10627" s="217"/>
      <c r="F10627" s="216"/>
      <c r="G10627" s="277">
        <f ca="1">TODAY()</f>
        <v>44839</v>
      </c>
      <c r="I10627" s="326"/>
      <c r="P10627" s="294"/>
    </row>
    <row r="10628" spans="1:16" ht="13.5" thickBot="1">
      <c r="A10628" s="234"/>
      <c r="B10628" s="456"/>
      <c r="C10628" s="235"/>
      <c r="D10628" s="237"/>
      <c r="E10628" s="237"/>
      <c r="F10628" s="236"/>
      <c r="G10628" s="278"/>
      <c r="I10628" s="326"/>
      <c r="P10628" s="294"/>
    </row>
    <row r="10629" spans="1:16" s="199" customFormat="1" ht="13.5" thickTop="1">
      <c r="A10629" s="196" t="s">
        <v>109</v>
      </c>
      <c r="B10629" s="458"/>
      <c r="C10629" s="196"/>
      <c r="D10629" s="198"/>
      <c r="E10629" s="198"/>
      <c r="F10629" s="197"/>
      <c r="G10629" s="197"/>
      <c r="I10629" s="321"/>
      <c r="J10629" s="200"/>
      <c r="O10629" s="297"/>
    </row>
    <row r="10630" spans="1:16" s="199" customFormat="1">
      <c r="A10630" s="196" t="str">
        <f>CONCATENATE('Prestaciones y AIU'!A10009," ANALISIS DE PRECIOS UNITARIOS")</f>
        <v xml:space="preserve"> ANALISIS DE PRECIOS UNITARIOS</v>
      </c>
      <c r="B10630" s="458"/>
      <c r="C10630" s="196"/>
      <c r="D10630" s="198"/>
      <c r="E10630" s="198"/>
      <c r="F10630" s="197"/>
      <c r="G10630" s="197"/>
      <c r="I10630" s="321"/>
      <c r="J10630" s="200"/>
      <c r="O10630" s="297"/>
    </row>
    <row r="10631" spans="1:16" s="199" customFormat="1">
      <c r="A10631" s="196" t="str">
        <f>Objeto_LIC</f>
        <v>OPTIMIZACION DEL SISTEMA DE ABASTECIMIENTO (ADUCCION, PRETRATAMIENTO Y CONDUCCION) DEL MUNICPIO DE TAME, DEPARTAMENTO DE ARAUCA</v>
      </c>
      <c r="B10631" s="458"/>
      <c r="C10631" s="196"/>
      <c r="D10631" s="198"/>
      <c r="E10631" s="198"/>
      <c r="F10631" s="197"/>
      <c r="G10631" s="197"/>
      <c r="I10631" s="321"/>
      <c r="J10631" s="200"/>
      <c r="O10631" s="297"/>
    </row>
    <row r="10632" spans="1:16" s="199" customFormat="1">
      <c r="A10632" s="196"/>
      <c r="B10632" s="458"/>
      <c r="C10632" s="196"/>
      <c r="D10632" s="198"/>
      <c r="E10632" s="198"/>
      <c r="F10632" s="197"/>
      <c r="G10632" s="197"/>
      <c r="I10632" s="321"/>
      <c r="J10632" s="200"/>
      <c r="O10632" s="297"/>
    </row>
    <row r="10633" spans="1:16" ht="13.5" thickBot="1">
      <c r="A10633" s="201"/>
      <c r="B10633" s="448"/>
      <c r="C10633" s="201"/>
      <c r="D10633" s="203"/>
      <c r="E10633" s="203"/>
      <c r="F10633" s="202"/>
      <c r="G10633" s="202"/>
    </row>
    <row r="10634" spans="1:16" s="211" customFormat="1" ht="13.5" thickTop="1">
      <c r="A10634" s="206"/>
      <c r="B10634" s="457"/>
      <c r="C10634" s="207"/>
      <c r="D10634" s="209"/>
      <c r="E10634" s="209"/>
      <c r="F10634" s="208"/>
      <c r="G10634" s="210" t="s">
        <v>110</v>
      </c>
      <c r="I10634" s="323"/>
      <c r="J10634" s="212"/>
      <c r="O10634" s="297"/>
    </row>
    <row r="10635" spans="1:16" ht="12.75" customHeight="1">
      <c r="A10635" s="213" t="s">
        <v>62</v>
      </c>
      <c r="B10635" s="750">
        <f>Proponente</f>
        <v>0</v>
      </c>
      <c r="C10635" s="750"/>
      <c r="D10635" s="750"/>
      <c r="E10635" s="750"/>
      <c r="F10635" s="750"/>
      <c r="G10635" s="751"/>
    </row>
    <row r="10636" spans="1:16" ht="12.75" customHeight="1">
      <c r="A10636" s="213" t="s">
        <v>63</v>
      </c>
      <c r="B10636" s="470">
        <v>30.2</v>
      </c>
      <c r="C10636" s="750" t="e">
        <f>VLOOKUP(B10636,Presupuesto!$A$4:$B$106,2,FALSE)</f>
        <v>#N/A</v>
      </c>
      <c r="D10636" s="750"/>
      <c r="E10636" s="750"/>
      <c r="F10636" s="750"/>
      <c r="G10636" s="751"/>
    </row>
    <row r="10637" spans="1:16">
      <c r="A10637" s="214"/>
      <c r="B10637" s="438"/>
      <c r="C10637" s="215"/>
      <c r="D10637" s="217"/>
      <c r="E10637" s="217"/>
      <c r="F10637" s="218" t="s">
        <v>88</v>
      </c>
      <c r="G10637" s="750" t="str">
        <f ca="1">LOOKUP('U-P1'!B10636,Presupuesto!$1:$1048576,Presupuesto!$C$1:$C$105)</f>
        <v>ML</v>
      </c>
      <c r="H10637" s="750"/>
      <c r="I10637" s="750"/>
      <c r="J10637" s="750"/>
      <c r="K10637" s="751"/>
    </row>
    <row r="10638" spans="1:16" ht="13.5" thickBot="1">
      <c r="A10638" s="213" t="s">
        <v>64</v>
      </c>
      <c r="B10638" s="438"/>
      <c r="C10638" s="215"/>
      <c r="D10638" s="217"/>
      <c r="E10638" s="217"/>
      <c r="F10638" s="216"/>
      <c r="G10638" s="219"/>
      <c r="I10638" s="324"/>
      <c r="J10638" s="295"/>
      <c r="K10638" s="296"/>
      <c r="L10638" s="296"/>
      <c r="M10638" s="296"/>
      <c r="N10638" s="296"/>
      <c r="O10638" s="296"/>
    </row>
    <row r="10639" spans="1:16" s="220" customFormat="1" ht="13.5" thickTop="1">
      <c r="A10639" s="221" t="s">
        <v>57</v>
      </c>
      <c r="B10639" s="447" t="s">
        <v>65</v>
      </c>
      <c r="C10639" s="222" t="s">
        <v>66</v>
      </c>
      <c r="D10639" s="223" t="s">
        <v>74</v>
      </c>
      <c r="E10639" s="224" t="s">
        <v>100</v>
      </c>
      <c r="F10639" s="224" t="s">
        <v>79</v>
      </c>
      <c r="G10639" s="225" t="s">
        <v>70</v>
      </c>
      <c r="I10639" s="325"/>
      <c r="J10639" s="226"/>
      <c r="O10639" s="296"/>
    </row>
    <row r="10640" spans="1:16">
      <c r="A10640" s="227" t="str">
        <f t="shared" ref="A10640:A10651" si="1929">IF(I10640=0,"-",VLOOKUP(I10640,EQUIPOS,2,FALSE))</f>
        <v>-</v>
      </c>
      <c r="B10640" s="228"/>
      <c r="C10640" s="228"/>
      <c r="D10640" s="468"/>
      <c r="E10640" s="229">
        <f t="shared" ref="E10640:E10651" si="1930">IF(I10640=0,0,VLOOKUP(I10640,EQUIPOS,4,FALSE))</f>
        <v>0</v>
      </c>
      <c r="F10640" s="230">
        <f t="shared" ref="F10640:F10651" si="1931">IF(D10640=0,0,E10640/D10640)</f>
        <v>0</v>
      </c>
      <c r="G10640" s="231"/>
      <c r="I10640" s="283"/>
    </row>
    <row r="10641" spans="1:15">
      <c r="A10641" s="227" t="str">
        <f t="shared" si="1929"/>
        <v>-</v>
      </c>
      <c r="B10641" s="228"/>
      <c r="C10641" s="228"/>
      <c r="D10641" s="468"/>
      <c r="E10641" s="229">
        <f t="shared" si="1930"/>
        <v>0</v>
      </c>
      <c r="F10641" s="230">
        <f t="shared" si="1931"/>
        <v>0</v>
      </c>
      <c r="G10641" s="232"/>
      <c r="I10641" s="283"/>
    </row>
    <row r="10642" spans="1:15">
      <c r="A10642" s="227" t="str">
        <f t="shared" si="1929"/>
        <v>-</v>
      </c>
      <c r="B10642" s="228"/>
      <c r="C10642" s="228"/>
      <c r="D10642" s="468"/>
      <c r="E10642" s="229">
        <f t="shared" si="1930"/>
        <v>0</v>
      </c>
      <c r="F10642" s="230">
        <f t="shared" si="1931"/>
        <v>0</v>
      </c>
      <c r="G10642" s="232"/>
      <c r="I10642" s="283"/>
    </row>
    <row r="10643" spans="1:15">
      <c r="A10643" s="227" t="str">
        <f t="shared" si="1929"/>
        <v>-</v>
      </c>
      <c r="B10643" s="228"/>
      <c r="C10643" s="228"/>
      <c r="D10643" s="194"/>
      <c r="E10643" s="229">
        <f t="shared" si="1930"/>
        <v>0</v>
      </c>
      <c r="F10643" s="230">
        <f t="shared" si="1931"/>
        <v>0</v>
      </c>
      <c r="G10643" s="232"/>
      <c r="I10643" s="283"/>
    </row>
    <row r="10644" spans="1:15">
      <c r="A10644" s="227" t="str">
        <f t="shared" si="1929"/>
        <v>-</v>
      </c>
      <c r="B10644" s="228"/>
      <c r="C10644" s="228"/>
      <c r="D10644" s="194"/>
      <c r="E10644" s="229">
        <f t="shared" si="1930"/>
        <v>0</v>
      </c>
      <c r="F10644" s="230">
        <f t="shared" si="1931"/>
        <v>0</v>
      </c>
      <c r="G10644" s="232"/>
      <c r="I10644" s="283"/>
    </row>
    <row r="10645" spans="1:15">
      <c r="A10645" s="227" t="str">
        <f t="shared" si="1929"/>
        <v>-</v>
      </c>
      <c r="B10645" s="228"/>
      <c r="C10645" s="228"/>
      <c r="D10645" s="194"/>
      <c r="E10645" s="229">
        <f t="shared" si="1930"/>
        <v>0</v>
      </c>
      <c r="F10645" s="230">
        <f t="shared" si="1931"/>
        <v>0</v>
      </c>
      <c r="G10645" s="232"/>
      <c r="I10645" s="283"/>
    </row>
    <row r="10646" spans="1:15">
      <c r="A10646" s="227" t="str">
        <f t="shared" si="1929"/>
        <v>-</v>
      </c>
      <c r="B10646" s="228"/>
      <c r="C10646" s="228"/>
      <c r="D10646" s="194"/>
      <c r="E10646" s="229">
        <f t="shared" si="1930"/>
        <v>0</v>
      </c>
      <c r="F10646" s="230">
        <f t="shared" si="1931"/>
        <v>0</v>
      </c>
      <c r="G10646" s="232"/>
      <c r="I10646" s="283"/>
    </row>
    <row r="10647" spans="1:15">
      <c r="A10647" s="227" t="str">
        <f t="shared" si="1929"/>
        <v>-</v>
      </c>
      <c r="B10647" s="228"/>
      <c r="C10647" s="228"/>
      <c r="D10647" s="194"/>
      <c r="E10647" s="229">
        <f t="shared" si="1930"/>
        <v>0</v>
      </c>
      <c r="F10647" s="230">
        <f t="shared" si="1931"/>
        <v>0</v>
      </c>
      <c r="G10647" s="232"/>
      <c r="I10647" s="283"/>
    </row>
    <row r="10648" spans="1:15">
      <c r="A10648" s="227" t="str">
        <f t="shared" si="1929"/>
        <v>-</v>
      </c>
      <c r="B10648" s="228"/>
      <c r="C10648" s="228"/>
      <c r="D10648" s="194"/>
      <c r="E10648" s="229">
        <f t="shared" si="1930"/>
        <v>0</v>
      </c>
      <c r="F10648" s="230">
        <f t="shared" si="1931"/>
        <v>0</v>
      </c>
      <c r="G10648" s="232"/>
      <c r="I10648" s="283"/>
    </row>
    <row r="10649" spans="1:15">
      <c r="A10649" s="227" t="str">
        <f t="shared" si="1929"/>
        <v>-</v>
      </c>
      <c r="B10649" s="228"/>
      <c r="C10649" s="228"/>
      <c r="D10649" s="194"/>
      <c r="E10649" s="229">
        <f t="shared" si="1930"/>
        <v>0</v>
      </c>
      <c r="F10649" s="230">
        <f t="shared" si="1931"/>
        <v>0</v>
      </c>
      <c r="G10649" s="232"/>
      <c r="I10649" s="283"/>
    </row>
    <row r="10650" spans="1:15">
      <c r="A10650" s="227" t="str">
        <f t="shared" si="1929"/>
        <v>-</v>
      </c>
      <c r="B10650" s="228"/>
      <c r="C10650" s="228"/>
      <c r="D10650" s="194"/>
      <c r="E10650" s="229">
        <f t="shared" si="1930"/>
        <v>0</v>
      </c>
      <c r="F10650" s="230">
        <f t="shared" si="1931"/>
        <v>0</v>
      </c>
      <c r="G10650" s="232"/>
      <c r="I10650" s="283"/>
    </row>
    <row r="10651" spans="1:15">
      <c r="A10651" s="227" t="str">
        <f t="shared" si="1929"/>
        <v>-</v>
      </c>
      <c r="B10651" s="228"/>
      <c r="C10651" s="228"/>
      <c r="D10651" s="194"/>
      <c r="E10651" s="229">
        <f t="shared" si="1930"/>
        <v>0</v>
      </c>
      <c r="F10651" s="230">
        <f t="shared" si="1931"/>
        <v>0</v>
      </c>
      <c r="G10651" s="232"/>
      <c r="I10651" s="283"/>
    </row>
    <row r="10652" spans="1:15" ht="13.5" thickBot="1">
      <c r="A10652" s="234"/>
      <c r="B10652" s="456"/>
      <c r="C10652" s="235"/>
      <c r="D10652" s="237"/>
      <c r="E10652" s="237"/>
      <c r="F10652" s="238" t="s">
        <v>80</v>
      </c>
      <c r="G10652" s="239">
        <f>ROUND(SUM(F10640:F10651),0)</f>
        <v>0</v>
      </c>
      <c r="I10652" s="326"/>
    </row>
    <row r="10653" spans="1:15" ht="13.5" thickTop="1">
      <c r="A10653" s="240" t="s">
        <v>67</v>
      </c>
      <c r="B10653" s="446"/>
      <c r="C10653" s="241"/>
      <c r="D10653" s="243"/>
      <c r="E10653" s="243"/>
      <c r="F10653" s="242"/>
      <c r="G10653" s="244"/>
      <c r="I10653" s="326"/>
    </row>
    <row r="10654" spans="1:15" s="220" customFormat="1" ht="26">
      <c r="A10654" s="245" t="s">
        <v>57</v>
      </c>
      <c r="B10654" s="455"/>
      <c r="C10654" s="247" t="s">
        <v>58</v>
      </c>
      <c r="D10654" s="316" t="s">
        <v>68</v>
      </c>
      <c r="E10654" s="248" t="s">
        <v>69</v>
      </c>
      <c r="F10654" s="249" t="s">
        <v>79</v>
      </c>
      <c r="G10654" s="250" t="s">
        <v>70</v>
      </c>
      <c r="I10654" s="325"/>
      <c r="J10654" s="226"/>
      <c r="O10654" s="296"/>
    </row>
    <row r="10655" spans="1:15">
      <c r="A10655" s="748" t="str">
        <f t="shared" ref="A10655:A10666" si="1932">IF(I10655=0,"",VLOOKUP(I10655,MATERIALES,2,FALSE))</f>
        <v/>
      </c>
      <c r="B10655" s="749"/>
      <c r="C10655" s="251" t="str">
        <f t="shared" ref="C10655:C10663" si="1933">IF(I10655=0,"",VLOOKUP(I10655,MATERIALES,3,FALSE))</f>
        <v/>
      </c>
      <c r="D10655" s="194"/>
      <c r="E10655" s="252">
        <f t="shared" ref="E10655:E10666" si="1934">IF(I10655=0,0,VLOOKUP(I10655,MATERIALES,4,FALSE))</f>
        <v>0</v>
      </c>
      <c r="F10655" s="230">
        <f>D10655*E10655</f>
        <v>0</v>
      </c>
      <c r="G10655" s="231"/>
      <c r="I10655" s="283"/>
    </row>
    <row r="10656" spans="1:15">
      <c r="A10656" s="748" t="str">
        <f t="shared" si="1932"/>
        <v/>
      </c>
      <c r="B10656" s="749"/>
      <c r="C10656" s="251" t="str">
        <f t="shared" si="1933"/>
        <v/>
      </c>
      <c r="D10656" s="194"/>
      <c r="E10656" s="252">
        <f t="shared" si="1934"/>
        <v>0</v>
      </c>
      <c r="F10656" s="230">
        <f t="shared" ref="F10656:F10666" si="1935">D10656*E10656</f>
        <v>0</v>
      </c>
      <c r="G10656" s="232"/>
      <c r="I10656" s="283"/>
    </row>
    <row r="10657" spans="1:9">
      <c r="A10657" s="748" t="str">
        <f t="shared" si="1932"/>
        <v/>
      </c>
      <c r="B10657" s="749"/>
      <c r="C10657" s="251" t="str">
        <f t="shared" si="1933"/>
        <v/>
      </c>
      <c r="D10657" s="194"/>
      <c r="E10657" s="252">
        <f t="shared" si="1934"/>
        <v>0</v>
      </c>
      <c r="F10657" s="230">
        <f t="shared" si="1935"/>
        <v>0</v>
      </c>
      <c r="G10657" s="232"/>
      <c r="I10657" s="283"/>
    </row>
    <row r="10658" spans="1:9">
      <c r="A10658" s="748" t="str">
        <f t="shared" si="1932"/>
        <v/>
      </c>
      <c r="B10658" s="749"/>
      <c r="C10658" s="251" t="str">
        <f t="shared" si="1933"/>
        <v/>
      </c>
      <c r="D10658" s="194"/>
      <c r="E10658" s="252">
        <f t="shared" si="1934"/>
        <v>0</v>
      </c>
      <c r="F10658" s="230">
        <f t="shared" si="1935"/>
        <v>0</v>
      </c>
      <c r="G10658" s="232"/>
      <c r="I10658" s="283"/>
    </row>
    <row r="10659" spans="1:9">
      <c r="A10659" s="748" t="str">
        <f t="shared" si="1932"/>
        <v/>
      </c>
      <c r="B10659" s="749"/>
      <c r="C10659" s="251" t="str">
        <f t="shared" si="1933"/>
        <v/>
      </c>
      <c r="D10659" s="194"/>
      <c r="E10659" s="252">
        <f t="shared" si="1934"/>
        <v>0</v>
      </c>
      <c r="F10659" s="230">
        <f t="shared" si="1935"/>
        <v>0</v>
      </c>
      <c r="G10659" s="232"/>
      <c r="I10659" s="283"/>
    </row>
    <row r="10660" spans="1:9">
      <c r="A10660" s="748" t="str">
        <f t="shared" si="1932"/>
        <v/>
      </c>
      <c r="B10660" s="749"/>
      <c r="C10660" s="251" t="str">
        <f t="shared" si="1933"/>
        <v/>
      </c>
      <c r="D10660" s="194"/>
      <c r="E10660" s="252">
        <f t="shared" si="1934"/>
        <v>0</v>
      </c>
      <c r="F10660" s="230">
        <f t="shared" si="1935"/>
        <v>0</v>
      </c>
      <c r="G10660" s="232"/>
      <c r="I10660" s="283"/>
    </row>
    <row r="10661" spans="1:9">
      <c r="A10661" s="748" t="str">
        <f t="shared" si="1932"/>
        <v/>
      </c>
      <c r="B10661" s="749"/>
      <c r="C10661" s="251" t="str">
        <f t="shared" si="1933"/>
        <v/>
      </c>
      <c r="D10661" s="194"/>
      <c r="E10661" s="252">
        <f t="shared" si="1934"/>
        <v>0</v>
      </c>
      <c r="F10661" s="230">
        <f t="shared" si="1935"/>
        <v>0</v>
      </c>
      <c r="G10661" s="232"/>
      <c r="I10661" s="283"/>
    </row>
    <row r="10662" spans="1:9">
      <c r="A10662" s="748" t="str">
        <f t="shared" si="1932"/>
        <v/>
      </c>
      <c r="B10662" s="749"/>
      <c r="C10662" s="251" t="str">
        <f t="shared" si="1933"/>
        <v/>
      </c>
      <c r="D10662" s="194"/>
      <c r="E10662" s="252">
        <f t="shared" si="1934"/>
        <v>0</v>
      </c>
      <c r="F10662" s="230">
        <f t="shared" si="1935"/>
        <v>0</v>
      </c>
      <c r="G10662" s="253"/>
      <c r="I10662" s="283"/>
    </row>
    <row r="10663" spans="1:9">
      <c r="A10663" s="748" t="str">
        <f t="shared" si="1932"/>
        <v/>
      </c>
      <c r="B10663" s="749"/>
      <c r="C10663" s="251" t="str">
        <f t="shared" si="1933"/>
        <v/>
      </c>
      <c r="D10663" s="194"/>
      <c r="E10663" s="252">
        <f t="shared" si="1934"/>
        <v>0</v>
      </c>
      <c r="F10663" s="230">
        <f t="shared" si="1935"/>
        <v>0</v>
      </c>
      <c r="G10663" s="232"/>
      <c r="I10663" s="283"/>
    </row>
    <row r="10664" spans="1:9">
      <c r="A10664" s="748" t="str">
        <f t="shared" si="1932"/>
        <v/>
      </c>
      <c r="B10664" s="749"/>
      <c r="C10664" s="251"/>
      <c r="D10664" s="194"/>
      <c r="E10664" s="252">
        <f t="shared" si="1934"/>
        <v>0</v>
      </c>
      <c r="F10664" s="230">
        <f t="shared" si="1935"/>
        <v>0</v>
      </c>
      <c r="G10664" s="232"/>
      <c r="I10664" s="283"/>
    </row>
    <row r="10665" spans="1:9">
      <c r="A10665" s="748" t="str">
        <f t="shared" si="1932"/>
        <v/>
      </c>
      <c r="B10665" s="749"/>
      <c r="C10665" s="251"/>
      <c r="D10665" s="194"/>
      <c r="E10665" s="252">
        <f t="shared" si="1934"/>
        <v>0</v>
      </c>
      <c r="F10665" s="230">
        <f t="shared" si="1935"/>
        <v>0</v>
      </c>
      <c r="G10665" s="232"/>
      <c r="I10665" s="283"/>
    </row>
    <row r="10666" spans="1:9">
      <c r="A10666" s="748" t="str">
        <f t="shared" si="1932"/>
        <v/>
      </c>
      <c r="B10666" s="749"/>
      <c r="C10666" s="251" t="str">
        <f t="shared" ref="C10666" si="1936">IF(I10666=0,"",VLOOKUP(I10666,MATERIALES,3,FALSE))</f>
        <v/>
      </c>
      <c r="D10666" s="194"/>
      <c r="E10666" s="252">
        <f t="shared" si="1934"/>
        <v>0</v>
      </c>
      <c r="F10666" s="230">
        <f t="shared" si="1935"/>
        <v>0</v>
      </c>
      <c r="G10666" s="233"/>
      <c r="I10666" s="283"/>
    </row>
    <row r="10667" spans="1:9" ht="26.25" customHeight="1" thickBot="1">
      <c r="A10667" s="214"/>
      <c r="B10667" s="438"/>
      <c r="C10667" s="215"/>
      <c r="D10667" s="217"/>
      <c r="E10667" s="254"/>
      <c r="F10667" s="255" t="s">
        <v>81</v>
      </c>
      <c r="G10667" s="253">
        <f>ROUND(SUM(F10655:F10666),0)</f>
        <v>0</v>
      </c>
      <c r="I10667" s="326"/>
    </row>
    <row r="10668" spans="1:9" ht="14" thickTop="1" thickBot="1">
      <c r="A10668" s="256" t="s">
        <v>72</v>
      </c>
      <c r="B10668" s="445"/>
      <c r="C10668" s="257"/>
      <c r="D10668" s="259"/>
      <c r="E10668" s="259"/>
      <c r="F10668" s="258"/>
      <c r="G10668" s="260"/>
      <c r="I10668" s="326"/>
    </row>
    <row r="10669" spans="1:9" ht="13.5" thickTop="1">
      <c r="A10669" s="245" t="s">
        <v>57</v>
      </c>
      <c r="B10669" s="455"/>
      <c r="C10669" s="248" t="s">
        <v>71</v>
      </c>
      <c r="D10669" s="316" t="s">
        <v>75</v>
      </c>
      <c r="E10669" s="248" t="s">
        <v>98</v>
      </c>
      <c r="F10669" s="249" t="s">
        <v>79</v>
      </c>
      <c r="G10669" s="250" t="s">
        <v>70</v>
      </c>
      <c r="I10669" s="326"/>
    </row>
    <row r="10670" spans="1:9">
      <c r="A10670" s="748" t="str">
        <f>IF(I10670=0,"",VLOOKUP(I10670,EQUIPOS,2,FALSE))</f>
        <v/>
      </c>
      <c r="B10670" s="749"/>
      <c r="C10670" s="195"/>
      <c r="D10670" s="194"/>
      <c r="E10670" s="252">
        <f>IF(I10670=0,0,VLOOKUP(I10670,EQUIPOS,4,FALSE))</f>
        <v>0</v>
      </c>
      <c r="F10670" s="230">
        <f>C10670*D10670*E10670</f>
        <v>0</v>
      </c>
      <c r="G10670" s="231"/>
      <c r="I10670" s="283"/>
    </row>
    <row r="10671" spans="1:9">
      <c r="A10671" s="748" t="str">
        <f>IF(I10671=0,"",VLOOKUP(I10671,EQUIPOS,2,FALSE))</f>
        <v/>
      </c>
      <c r="B10671" s="749"/>
      <c r="C10671" s="195"/>
      <c r="D10671" s="194"/>
      <c r="E10671" s="252">
        <f>IF(I10671=0,0,VLOOKUP(I10671,EQUIPOS,4,FALSE))</f>
        <v>0</v>
      </c>
      <c r="F10671" s="230">
        <f t="shared" ref="F10671:F10674" si="1937">C10671*D10671*E10671</f>
        <v>0</v>
      </c>
      <c r="G10671" s="232"/>
      <c r="I10671" s="283"/>
    </row>
    <row r="10672" spans="1:9">
      <c r="A10672" s="748" t="str">
        <f>IF(I10672=0,"",VLOOKUP(I10672,EQUIPOS,2,FALSE))</f>
        <v/>
      </c>
      <c r="B10672" s="749"/>
      <c r="C10672" s="195"/>
      <c r="D10672" s="194"/>
      <c r="E10672" s="252">
        <f>IF(I10672=0,0,VLOOKUP(I10672,EQUIPOS,4,FALSE))</f>
        <v>0</v>
      </c>
      <c r="F10672" s="230">
        <f t="shared" si="1937"/>
        <v>0</v>
      </c>
      <c r="G10672" s="232"/>
      <c r="I10672" s="283"/>
    </row>
    <row r="10673" spans="1:9">
      <c r="A10673" s="748" t="str">
        <f>IF(I10673=0,"",VLOOKUP(I10673,EQUIPOS,2,FALSE))</f>
        <v/>
      </c>
      <c r="B10673" s="749"/>
      <c r="C10673" s="195"/>
      <c r="D10673" s="194"/>
      <c r="E10673" s="252">
        <f>IF(I10673=0,0,VLOOKUP(I10673,EQUIPOS,4,FALSE))</f>
        <v>0</v>
      </c>
      <c r="F10673" s="230">
        <f t="shared" si="1937"/>
        <v>0</v>
      </c>
      <c r="G10673" s="232"/>
      <c r="I10673" s="283"/>
    </row>
    <row r="10674" spans="1:9">
      <c r="A10674" s="748" t="str">
        <f>IF(I10674=0,"",VLOOKUP(I10674,EQUIPOS,2,FALSE))</f>
        <v/>
      </c>
      <c r="B10674" s="749"/>
      <c r="C10674" s="195"/>
      <c r="D10674" s="194"/>
      <c r="E10674" s="252">
        <f>IF(I10674=0,0,VLOOKUP(I10674,EQUIPOS,4,FALSE))</f>
        <v>0</v>
      </c>
      <c r="F10674" s="230">
        <f t="shared" si="1937"/>
        <v>0</v>
      </c>
      <c r="G10674" s="233"/>
      <c r="I10674" s="283"/>
    </row>
    <row r="10675" spans="1:9" ht="30.75" customHeight="1" thickBot="1">
      <c r="A10675" s="234"/>
      <c r="B10675" s="456"/>
      <c r="C10675" s="235"/>
      <c r="D10675" s="237"/>
      <c r="E10675" s="261"/>
      <c r="F10675" s="238" t="s">
        <v>82</v>
      </c>
      <c r="G10675" s="262">
        <f>ROUND(SUM(F10670:F10674),0)</f>
        <v>0</v>
      </c>
      <c r="I10675" s="326"/>
    </row>
    <row r="10676" spans="1:9" ht="13.5" thickTop="1">
      <c r="A10676" s="240" t="s">
        <v>73</v>
      </c>
      <c r="B10676" s="446"/>
      <c r="C10676" s="241"/>
      <c r="D10676" s="243"/>
      <c r="E10676" s="243"/>
      <c r="F10676" s="242"/>
      <c r="G10676" s="244"/>
      <c r="I10676" s="326"/>
    </row>
    <row r="10677" spans="1:9" ht="26">
      <c r="A10677" s="245" t="s">
        <v>57</v>
      </c>
      <c r="B10677" s="454" t="s">
        <v>58</v>
      </c>
      <c r="C10677" s="247" t="s">
        <v>68</v>
      </c>
      <c r="D10677" s="316" t="s">
        <v>74</v>
      </c>
      <c r="E10677" s="248" t="s">
        <v>69</v>
      </c>
      <c r="F10677" s="249" t="s">
        <v>79</v>
      </c>
      <c r="G10677" s="250" t="s">
        <v>70</v>
      </c>
      <c r="H10677" s="220"/>
      <c r="I10677" s="325"/>
    </row>
    <row r="10678" spans="1:9">
      <c r="A10678" s="263" t="str">
        <f t="shared" ref="A10678:A10689" si="1938">IF(I10678=0,"",VLOOKUP(I10678,MANOOBRA,2,FALSE))</f>
        <v/>
      </c>
      <c r="B10678" s="444" t="str">
        <f t="shared" ref="B10678:B10689" si="1939">IF(I10678=0,"",VLOOKUP(I10678,MANOOBRA,3,FALSE))</f>
        <v/>
      </c>
      <c r="C10678" s="195"/>
      <c r="D10678" s="466"/>
      <c r="E10678" s="252">
        <f t="shared" ref="E10678:E10689" si="1940">IF(I10678=0,0,VLOOKUP(I10678,MANOOBRA,4,FALSE))</f>
        <v>0</v>
      </c>
      <c r="F10678" s="230">
        <f>IF(D10678=0,0,C10678*E10678/D10678)</f>
        <v>0</v>
      </c>
      <c r="G10678" s="231"/>
      <c r="I10678" s="283"/>
    </row>
    <row r="10679" spans="1:9">
      <c r="A10679" s="263" t="str">
        <f t="shared" si="1938"/>
        <v/>
      </c>
      <c r="B10679" s="444" t="str">
        <f t="shared" si="1939"/>
        <v/>
      </c>
      <c r="C10679" s="195"/>
      <c r="D10679" s="466"/>
      <c r="E10679" s="252">
        <f t="shared" si="1940"/>
        <v>0</v>
      </c>
      <c r="F10679" s="230">
        <f t="shared" ref="F10679:F10689" si="1941">IF(D10679=0,0,C10679*E10679/D10679)</f>
        <v>0</v>
      </c>
      <c r="G10679" s="232"/>
      <c r="I10679" s="283"/>
    </row>
    <row r="10680" spans="1:9">
      <c r="A10680" s="263" t="str">
        <f t="shared" si="1938"/>
        <v/>
      </c>
      <c r="B10680" s="444" t="str">
        <f t="shared" si="1939"/>
        <v/>
      </c>
      <c r="C10680" s="195"/>
      <c r="D10680" s="469"/>
      <c r="E10680" s="252">
        <f t="shared" si="1940"/>
        <v>0</v>
      </c>
      <c r="F10680" s="230">
        <f t="shared" si="1941"/>
        <v>0</v>
      </c>
      <c r="G10680" s="232"/>
      <c r="I10680" s="283"/>
    </row>
    <row r="10681" spans="1:9">
      <c r="A10681" s="263" t="str">
        <f t="shared" si="1938"/>
        <v/>
      </c>
      <c r="B10681" s="444" t="str">
        <f t="shared" si="1939"/>
        <v/>
      </c>
      <c r="C10681" s="195"/>
      <c r="D10681" s="195"/>
      <c r="E10681" s="252">
        <f t="shared" si="1940"/>
        <v>0</v>
      </c>
      <c r="F10681" s="230">
        <f t="shared" si="1941"/>
        <v>0</v>
      </c>
      <c r="G10681" s="232"/>
      <c r="I10681" s="283"/>
    </row>
    <row r="10682" spans="1:9">
      <c r="A10682" s="263" t="str">
        <f t="shared" si="1938"/>
        <v/>
      </c>
      <c r="B10682" s="444" t="str">
        <f t="shared" si="1939"/>
        <v/>
      </c>
      <c r="C10682" s="195"/>
      <c r="D10682" s="195"/>
      <c r="E10682" s="252">
        <f t="shared" si="1940"/>
        <v>0</v>
      </c>
      <c r="F10682" s="230">
        <f t="shared" si="1941"/>
        <v>0</v>
      </c>
      <c r="G10682" s="232"/>
      <c r="I10682" s="283"/>
    </row>
    <row r="10683" spans="1:9">
      <c r="A10683" s="263" t="str">
        <f t="shared" si="1938"/>
        <v/>
      </c>
      <c r="B10683" s="444" t="str">
        <f t="shared" si="1939"/>
        <v/>
      </c>
      <c r="C10683" s="195"/>
      <c r="D10683" s="195"/>
      <c r="E10683" s="252">
        <f t="shared" si="1940"/>
        <v>0</v>
      </c>
      <c r="F10683" s="230">
        <f t="shared" si="1941"/>
        <v>0</v>
      </c>
      <c r="G10683" s="232"/>
      <c r="I10683" s="283"/>
    </row>
    <row r="10684" spans="1:9">
      <c r="A10684" s="263" t="str">
        <f t="shared" si="1938"/>
        <v/>
      </c>
      <c r="B10684" s="444" t="str">
        <f t="shared" si="1939"/>
        <v/>
      </c>
      <c r="C10684" s="195"/>
      <c r="D10684" s="195"/>
      <c r="E10684" s="252">
        <f t="shared" si="1940"/>
        <v>0</v>
      </c>
      <c r="F10684" s="230">
        <f t="shared" si="1941"/>
        <v>0</v>
      </c>
      <c r="G10684" s="232"/>
      <c r="I10684" s="283"/>
    </row>
    <row r="10685" spans="1:9">
      <c r="A10685" s="263" t="str">
        <f t="shared" si="1938"/>
        <v/>
      </c>
      <c r="B10685" s="444" t="str">
        <f t="shared" si="1939"/>
        <v/>
      </c>
      <c r="C10685" s="195"/>
      <c r="D10685" s="195"/>
      <c r="E10685" s="252">
        <f t="shared" si="1940"/>
        <v>0</v>
      </c>
      <c r="F10685" s="230">
        <f t="shared" si="1941"/>
        <v>0</v>
      </c>
      <c r="G10685" s="232"/>
      <c r="I10685" s="283"/>
    </row>
    <row r="10686" spans="1:9">
      <c r="A10686" s="263" t="str">
        <f t="shared" si="1938"/>
        <v/>
      </c>
      <c r="B10686" s="444" t="str">
        <f t="shared" si="1939"/>
        <v/>
      </c>
      <c r="C10686" s="195"/>
      <c r="D10686" s="195"/>
      <c r="E10686" s="252">
        <f t="shared" si="1940"/>
        <v>0</v>
      </c>
      <c r="F10686" s="230">
        <f t="shared" si="1941"/>
        <v>0</v>
      </c>
      <c r="G10686" s="232"/>
      <c r="I10686" s="283"/>
    </row>
    <row r="10687" spans="1:9">
      <c r="A10687" s="263" t="str">
        <f t="shared" si="1938"/>
        <v/>
      </c>
      <c r="B10687" s="444" t="str">
        <f t="shared" si="1939"/>
        <v/>
      </c>
      <c r="C10687" s="195"/>
      <c r="D10687" s="195"/>
      <c r="E10687" s="252">
        <f t="shared" si="1940"/>
        <v>0</v>
      </c>
      <c r="F10687" s="230">
        <f t="shared" si="1941"/>
        <v>0</v>
      </c>
      <c r="G10687" s="232"/>
      <c r="I10687" s="283"/>
    </row>
    <row r="10688" spans="1:9">
      <c r="A10688" s="263" t="str">
        <f t="shared" si="1938"/>
        <v/>
      </c>
      <c r="B10688" s="444" t="str">
        <f t="shared" si="1939"/>
        <v/>
      </c>
      <c r="C10688" s="195"/>
      <c r="D10688" s="195"/>
      <c r="E10688" s="252">
        <f t="shared" si="1940"/>
        <v>0</v>
      </c>
      <c r="F10688" s="230">
        <f t="shared" si="1941"/>
        <v>0</v>
      </c>
      <c r="G10688" s="232"/>
      <c r="I10688" s="283"/>
    </row>
    <row r="10689" spans="1:16">
      <c r="A10689" s="263" t="str">
        <f t="shared" si="1938"/>
        <v/>
      </c>
      <c r="B10689" s="444" t="str">
        <f t="shared" si="1939"/>
        <v/>
      </c>
      <c r="C10689" s="195"/>
      <c r="D10689" s="195"/>
      <c r="E10689" s="252">
        <f t="shared" si="1940"/>
        <v>0</v>
      </c>
      <c r="F10689" s="230">
        <f t="shared" si="1941"/>
        <v>0</v>
      </c>
      <c r="G10689" s="233"/>
      <c r="I10689" s="283"/>
    </row>
    <row r="10690" spans="1:16" ht="31.5" customHeight="1" thickBot="1">
      <c r="A10690" s="234"/>
      <c r="B10690" s="456"/>
      <c r="C10690" s="235"/>
      <c r="D10690" s="237"/>
      <c r="E10690" s="237"/>
      <c r="F10690" s="238" t="s">
        <v>83</v>
      </c>
      <c r="G10690" s="262">
        <f>ROUND(SUM(F10678:F10689),0)</f>
        <v>0</v>
      </c>
      <c r="I10690" s="326"/>
    </row>
    <row r="10691" spans="1:16" ht="13.5" thickTop="1">
      <c r="A10691" s="186" t="s">
        <v>76</v>
      </c>
      <c r="B10691" s="446"/>
      <c r="C10691" s="241"/>
      <c r="D10691" s="243"/>
      <c r="E10691" s="243"/>
      <c r="F10691" s="242"/>
      <c r="G10691" s="244"/>
      <c r="I10691" s="326"/>
    </row>
    <row r="10692" spans="1:16">
      <c r="A10692" s="245" t="s">
        <v>57</v>
      </c>
      <c r="B10692" s="455"/>
      <c r="C10692" s="246"/>
      <c r="D10692" s="317"/>
      <c r="E10692" s="248" t="s">
        <v>77</v>
      </c>
      <c r="F10692" s="249" t="s">
        <v>78</v>
      </c>
      <c r="G10692" s="264" t="s">
        <v>77</v>
      </c>
      <c r="H10692" s="220"/>
      <c r="I10692" s="325"/>
    </row>
    <row r="10693" spans="1:16">
      <c r="A10693" s="185" t="s">
        <v>87</v>
      </c>
      <c r="B10693" s="453"/>
      <c r="C10693" s="265"/>
      <c r="D10693" s="318"/>
      <c r="E10693" s="229">
        <f>SUM(G10652,G10667,G10675,G10690)</f>
        <v>0</v>
      </c>
      <c r="F10693" s="266">
        <f>A</f>
        <v>0</v>
      </c>
      <c r="G10693" s="267">
        <f>E10693*F10693</f>
        <v>0</v>
      </c>
      <c r="I10693" s="326"/>
    </row>
    <row r="10694" spans="1:16">
      <c r="A10694" s="185" t="s">
        <v>85</v>
      </c>
      <c r="B10694" s="453"/>
      <c r="C10694" s="265"/>
      <c r="D10694" s="318"/>
      <c r="E10694" s="229">
        <f>SUM(G10652,G10667,G10675,G10690)</f>
        <v>0</v>
      </c>
      <c r="F10694" s="266">
        <f>I</f>
        <v>0</v>
      </c>
      <c r="G10694" s="267">
        <f>E10694*F10694</f>
        <v>0</v>
      </c>
      <c r="I10694" s="326"/>
    </row>
    <row r="10695" spans="1:16">
      <c r="A10695" s="185" t="s">
        <v>86</v>
      </c>
      <c r="B10695" s="453"/>
      <c r="C10695" s="265"/>
      <c r="D10695" s="318"/>
      <c r="E10695" s="229">
        <f>SUM(G10652,G10667,G10675,G10690)</f>
        <v>0</v>
      </c>
      <c r="F10695" s="266">
        <f>U</f>
        <v>0</v>
      </c>
      <c r="G10695" s="267">
        <f>E10695*F10695</f>
        <v>0</v>
      </c>
      <c r="I10695" s="326"/>
    </row>
    <row r="10696" spans="1:16" ht="33" customHeight="1" thickBot="1">
      <c r="A10696" s="234"/>
      <c r="B10696" s="456"/>
      <c r="C10696" s="235"/>
      <c r="D10696" s="237"/>
      <c r="E10696" s="237"/>
      <c r="F10696" s="268" t="s">
        <v>84</v>
      </c>
      <c r="G10696" s="262">
        <f>SUM(G10693:G10695)</f>
        <v>0</v>
      </c>
      <c r="I10696" s="326"/>
      <c r="J10696" s="295"/>
      <c r="K10696" s="296"/>
      <c r="L10696" s="296"/>
      <c r="M10696" s="296"/>
      <c r="N10696" s="296"/>
      <c r="O10696" s="296"/>
    </row>
    <row r="10697" spans="1:16" s="211" customFormat="1" ht="14" thickTop="1" thickBot="1">
      <c r="A10697" s="269"/>
      <c r="B10697" s="443"/>
      <c r="C10697" s="270"/>
      <c r="D10697" s="319"/>
      <c r="E10697" s="271" t="s">
        <v>89</v>
      </c>
      <c r="F10697" s="272"/>
      <c r="G10697" s="273">
        <f>ROUND(SUM(G10652,G10667,G10675,G10690,G10696),0)</f>
        <v>0</v>
      </c>
      <c r="I10697" s="327"/>
      <c r="J10697" s="212">
        <f>B10636</f>
        <v>30.2</v>
      </c>
      <c r="K10697" s="274">
        <f>E10693</f>
        <v>0</v>
      </c>
      <c r="L10697" s="294">
        <f>G10693</f>
        <v>0</v>
      </c>
      <c r="M10697" s="294">
        <f>G10694</f>
        <v>0</v>
      </c>
      <c r="N10697" s="294">
        <f>G10695</f>
        <v>0</v>
      </c>
      <c r="O10697" s="299">
        <f>SUM(K10697:N10697)</f>
        <v>0</v>
      </c>
      <c r="P10697" s="294"/>
    </row>
    <row r="10698" spans="1:16" ht="13.5" thickTop="1">
      <c r="A10698" s="275" t="s">
        <v>97</v>
      </c>
      <c r="B10698" s="438"/>
      <c r="C10698" s="215"/>
      <c r="D10698" s="217"/>
      <c r="E10698" s="217"/>
      <c r="F10698" s="216"/>
      <c r="G10698" s="219"/>
      <c r="I10698" s="326"/>
      <c r="P10698" s="294"/>
    </row>
    <row r="10699" spans="1:16">
      <c r="A10699" s="275"/>
      <c r="B10699" s="452"/>
      <c r="C10699" s="276"/>
      <c r="D10699" s="320"/>
      <c r="E10699" s="217"/>
      <c r="F10699" s="216"/>
      <c r="G10699" s="277">
        <f ca="1">TODAY()</f>
        <v>44839</v>
      </c>
      <c r="I10699" s="326"/>
      <c r="P10699" s="294"/>
    </row>
    <row r="10700" spans="1:16" ht="13.5" thickBot="1">
      <c r="A10700" s="234"/>
      <c r="B10700" s="456"/>
      <c r="C10700" s="235"/>
      <c r="D10700" s="237"/>
      <c r="E10700" s="237"/>
      <c r="F10700" s="236"/>
      <c r="G10700" s="278"/>
      <c r="I10700" s="326"/>
      <c r="P10700" s="294"/>
    </row>
    <row r="10701" spans="1:16" s="199" customFormat="1" ht="13.5" thickTop="1">
      <c r="A10701" s="196" t="s">
        <v>109</v>
      </c>
      <c r="B10701" s="458"/>
      <c r="C10701" s="196"/>
      <c r="D10701" s="198"/>
      <c r="E10701" s="198"/>
      <c r="F10701" s="197"/>
      <c r="G10701" s="197"/>
      <c r="I10701" s="321"/>
      <c r="J10701" s="200"/>
      <c r="O10701" s="297"/>
    </row>
    <row r="10702" spans="1:16" s="199" customFormat="1">
      <c r="A10702" s="580" t="str">
        <f>CONCATENATE('Prestaciones y AIU'!A10011," ANALISIS DE PRECIOS UNITARIOS")</f>
        <v xml:space="preserve"> ANALISIS DE PRECIOS UNITARIOS</v>
      </c>
      <c r="B10702" s="458"/>
      <c r="C10702" s="196"/>
      <c r="D10702" s="198"/>
      <c r="E10702" s="198"/>
      <c r="F10702" s="197"/>
      <c r="G10702" s="197"/>
      <c r="I10702" s="321"/>
      <c r="J10702" s="200"/>
      <c r="O10702" s="297"/>
    </row>
    <row r="10703" spans="1:16" s="199" customFormat="1">
      <c r="A10703" s="196" t="str">
        <f>Objeto_LIC</f>
        <v>OPTIMIZACION DEL SISTEMA DE ABASTECIMIENTO (ADUCCION, PRETRATAMIENTO Y CONDUCCION) DEL MUNICPIO DE TAME, DEPARTAMENTO DE ARAUCA</v>
      </c>
      <c r="B10703" s="458"/>
      <c r="C10703" s="196"/>
      <c r="D10703" s="198"/>
      <c r="E10703" s="198"/>
      <c r="F10703" s="197"/>
      <c r="G10703" s="197"/>
      <c r="I10703" s="321"/>
      <c r="J10703" s="200"/>
      <c r="O10703" s="297"/>
    </row>
    <row r="10704" spans="1:16" s="199" customFormat="1">
      <c r="A10704" s="196"/>
      <c r="B10704" s="458"/>
      <c r="C10704" s="196"/>
      <c r="D10704" s="198"/>
      <c r="E10704" s="198"/>
      <c r="F10704" s="197"/>
      <c r="G10704" s="197"/>
      <c r="I10704" s="321"/>
      <c r="J10704" s="200"/>
      <c r="O10704" s="297"/>
    </row>
    <row r="10705" spans="1:15" s="478" customFormat="1" ht="13.5" thickBot="1">
      <c r="A10705" s="201"/>
      <c r="B10705" s="448"/>
      <c r="C10705" s="201"/>
      <c r="D10705" s="203"/>
      <c r="E10705" s="203"/>
      <c r="F10705" s="202"/>
      <c r="G10705" s="202"/>
      <c r="I10705" s="479"/>
      <c r="J10705" s="480"/>
      <c r="O10705" s="298"/>
    </row>
    <row r="10706" spans="1:15" s="199" customFormat="1" ht="13.5" thickTop="1">
      <c r="A10706" s="206"/>
      <c r="B10706" s="457"/>
      <c r="C10706" s="207"/>
      <c r="D10706" s="209"/>
      <c r="E10706" s="209"/>
      <c r="F10706" s="208"/>
      <c r="G10706" s="210" t="s">
        <v>110</v>
      </c>
      <c r="I10706" s="321"/>
      <c r="J10706" s="200"/>
      <c r="O10706" s="297"/>
    </row>
    <row r="10707" spans="1:15" s="478" customFormat="1" ht="12.75" customHeight="1">
      <c r="A10707" s="481" t="s">
        <v>62</v>
      </c>
      <c r="B10707" s="750">
        <f>Proponente</f>
        <v>0</v>
      </c>
      <c r="C10707" s="750"/>
      <c r="D10707" s="750"/>
      <c r="E10707" s="750"/>
      <c r="F10707" s="750"/>
      <c r="G10707" s="751"/>
      <c r="H10707" s="204"/>
      <c r="I10707" s="322"/>
      <c r="J10707" s="205"/>
      <c r="K10707" s="204"/>
      <c r="O10707" s="298"/>
    </row>
    <row r="10708" spans="1:15" s="478" customFormat="1" ht="18" customHeight="1">
      <c r="A10708" s="481" t="s">
        <v>63</v>
      </c>
      <c r="B10708" s="470">
        <v>30.3</v>
      </c>
      <c r="C10708" s="750" t="e">
        <f>VLOOKUP(B10708,Presupuesto!$A$4:$B$106,2,FALSE)</f>
        <v>#N/A</v>
      </c>
      <c r="D10708" s="750"/>
      <c r="E10708" s="750"/>
      <c r="F10708" s="750"/>
      <c r="G10708" s="751"/>
      <c r="H10708" s="204"/>
      <c r="I10708" s="322"/>
      <c r="J10708" s="205"/>
      <c r="K10708" s="204"/>
      <c r="O10708" s="298"/>
    </row>
    <row r="10709" spans="1:15" s="478" customFormat="1">
      <c r="A10709" s="482"/>
      <c r="B10709" s="438"/>
      <c r="C10709" s="215"/>
      <c r="D10709" s="217"/>
      <c r="E10709" s="217"/>
      <c r="F10709" s="218" t="s">
        <v>88</v>
      </c>
      <c r="G10709" s="750" t="str">
        <f ca="1">LOOKUP('U-P1'!B10708,Presupuesto!$1:$1048576,Presupuesto!$C$1:$C$105)</f>
        <v>ML</v>
      </c>
      <c r="H10709" s="750"/>
      <c r="I10709" s="750"/>
      <c r="J10709" s="750"/>
      <c r="K10709" s="751"/>
      <c r="O10709" s="298"/>
    </row>
    <row r="10710" spans="1:15" s="478" customFormat="1" ht="13.5" thickBot="1">
      <c r="A10710" s="481" t="s">
        <v>64</v>
      </c>
      <c r="B10710" s="449"/>
      <c r="C10710" s="470"/>
      <c r="D10710" s="483"/>
      <c r="E10710" s="483"/>
      <c r="F10710" s="484"/>
      <c r="G10710" s="485"/>
      <c r="I10710" s="486"/>
      <c r="J10710" s="295"/>
      <c r="K10710" s="296"/>
      <c r="L10710" s="296"/>
      <c r="M10710" s="296"/>
      <c r="N10710" s="296"/>
      <c r="O10710" s="296"/>
    </row>
    <row r="10711" spans="1:15" s="296" customFormat="1" ht="13.5" thickTop="1">
      <c r="A10711" s="487" t="s">
        <v>57</v>
      </c>
      <c r="B10711" s="488" t="s">
        <v>65</v>
      </c>
      <c r="C10711" s="489" t="s">
        <v>66</v>
      </c>
      <c r="D10711" s="490" t="s">
        <v>74</v>
      </c>
      <c r="E10711" s="224" t="s">
        <v>100</v>
      </c>
      <c r="F10711" s="224" t="s">
        <v>79</v>
      </c>
      <c r="G10711" s="225" t="s">
        <v>70</v>
      </c>
      <c r="I10711" s="491"/>
      <c r="J10711" s="295"/>
    </row>
    <row r="10712" spans="1:15" s="478" customFormat="1">
      <c r="A10712" s="492" t="str">
        <f t="shared" ref="A10712:A10723" si="1942">IF(I10712=0,"-",VLOOKUP(I10712,EQUIPOS,2,FALSE))</f>
        <v>-</v>
      </c>
      <c r="B10712" s="493"/>
      <c r="C10712" s="493"/>
      <c r="D10712" s="494"/>
      <c r="E10712" s="495">
        <f t="shared" ref="E10712:E10723" si="1943">IF(I10712=0,0,VLOOKUP(I10712,EQUIPOS,4,FALSE))</f>
        <v>0</v>
      </c>
      <c r="F10712" s="496">
        <f t="shared" ref="F10712:F10723" si="1944">IF(D10712=0,0,E10712/D10712)</f>
        <v>0</v>
      </c>
      <c r="G10712" s="497"/>
      <c r="I10712" s="498"/>
      <c r="J10712" s="480"/>
      <c r="O10712" s="298"/>
    </row>
    <row r="10713" spans="1:15" s="478" customFormat="1">
      <c r="A10713" s="492" t="str">
        <f t="shared" si="1942"/>
        <v>-</v>
      </c>
      <c r="B10713" s="493"/>
      <c r="C10713" s="493"/>
      <c r="D10713" s="494"/>
      <c r="E10713" s="495">
        <f t="shared" si="1943"/>
        <v>0</v>
      </c>
      <c r="F10713" s="496">
        <f t="shared" si="1944"/>
        <v>0</v>
      </c>
      <c r="G10713" s="499"/>
      <c r="I10713" s="498"/>
      <c r="J10713" s="480"/>
      <c r="O10713" s="298"/>
    </row>
    <row r="10714" spans="1:15" s="478" customFormat="1">
      <c r="A10714" s="492" t="str">
        <f t="shared" si="1942"/>
        <v>-</v>
      </c>
      <c r="B10714" s="493"/>
      <c r="C10714" s="493"/>
      <c r="D10714" s="494"/>
      <c r="E10714" s="495">
        <f t="shared" si="1943"/>
        <v>0</v>
      </c>
      <c r="F10714" s="496">
        <f t="shared" si="1944"/>
        <v>0</v>
      </c>
      <c r="G10714" s="499"/>
      <c r="I10714" s="498"/>
      <c r="J10714" s="480"/>
      <c r="O10714" s="298"/>
    </row>
    <row r="10715" spans="1:15" s="478" customFormat="1">
      <c r="A10715" s="492" t="str">
        <f t="shared" si="1942"/>
        <v>-</v>
      </c>
      <c r="B10715" s="493"/>
      <c r="C10715" s="493"/>
      <c r="D10715" s="494"/>
      <c r="E10715" s="495">
        <f t="shared" si="1943"/>
        <v>0</v>
      </c>
      <c r="F10715" s="496">
        <f t="shared" si="1944"/>
        <v>0</v>
      </c>
      <c r="G10715" s="499"/>
      <c r="I10715" s="498"/>
      <c r="J10715" s="480"/>
      <c r="O10715" s="298"/>
    </row>
    <row r="10716" spans="1:15" s="478" customFormat="1">
      <c r="A10716" s="492" t="str">
        <f t="shared" si="1942"/>
        <v>-</v>
      </c>
      <c r="B10716" s="493"/>
      <c r="C10716" s="493"/>
      <c r="D10716" s="494"/>
      <c r="E10716" s="495">
        <f t="shared" si="1943"/>
        <v>0</v>
      </c>
      <c r="F10716" s="496">
        <f t="shared" si="1944"/>
        <v>0</v>
      </c>
      <c r="G10716" s="499"/>
      <c r="I10716" s="498"/>
      <c r="J10716" s="480"/>
      <c r="O10716" s="298"/>
    </row>
    <row r="10717" spans="1:15" s="478" customFormat="1">
      <c r="A10717" s="492" t="str">
        <f t="shared" si="1942"/>
        <v>-</v>
      </c>
      <c r="B10717" s="493"/>
      <c r="C10717" s="493"/>
      <c r="D10717" s="494"/>
      <c r="E10717" s="495">
        <f t="shared" si="1943"/>
        <v>0</v>
      </c>
      <c r="F10717" s="496">
        <f t="shared" si="1944"/>
        <v>0</v>
      </c>
      <c r="G10717" s="499"/>
      <c r="I10717" s="498"/>
      <c r="J10717" s="480"/>
      <c r="O10717" s="298"/>
    </row>
    <row r="10718" spans="1:15" s="478" customFormat="1">
      <c r="A10718" s="492" t="str">
        <f t="shared" si="1942"/>
        <v>-</v>
      </c>
      <c r="B10718" s="493"/>
      <c r="C10718" s="493"/>
      <c r="D10718" s="494"/>
      <c r="E10718" s="495">
        <f t="shared" si="1943"/>
        <v>0</v>
      </c>
      <c r="F10718" s="496">
        <f t="shared" si="1944"/>
        <v>0</v>
      </c>
      <c r="G10718" s="499"/>
      <c r="I10718" s="498"/>
      <c r="J10718" s="480"/>
      <c r="O10718" s="298"/>
    </row>
    <row r="10719" spans="1:15" s="478" customFormat="1">
      <c r="A10719" s="492" t="str">
        <f t="shared" si="1942"/>
        <v>-</v>
      </c>
      <c r="B10719" s="493"/>
      <c r="C10719" s="493"/>
      <c r="D10719" s="494"/>
      <c r="E10719" s="495">
        <f t="shared" si="1943"/>
        <v>0</v>
      </c>
      <c r="F10719" s="496">
        <f t="shared" si="1944"/>
        <v>0</v>
      </c>
      <c r="G10719" s="499"/>
      <c r="I10719" s="498"/>
      <c r="J10719" s="480"/>
      <c r="O10719" s="298"/>
    </row>
    <row r="10720" spans="1:15" s="478" customFormat="1">
      <c r="A10720" s="492" t="str">
        <f t="shared" si="1942"/>
        <v>-</v>
      </c>
      <c r="B10720" s="493"/>
      <c r="C10720" s="493"/>
      <c r="D10720" s="494"/>
      <c r="E10720" s="495">
        <f t="shared" si="1943"/>
        <v>0</v>
      </c>
      <c r="F10720" s="496">
        <f t="shared" si="1944"/>
        <v>0</v>
      </c>
      <c r="G10720" s="499"/>
      <c r="I10720" s="498"/>
      <c r="J10720" s="480"/>
      <c r="O10720" s="298"/>
    </row>
    <row r="10721" spans="1:15" s="478" customFormat="1">
      <c r="A10721" s="492" t="str">
        <f t="shared" si="1942"/>
        <v>-</v>
      </c>
      <c r="B10721" s="493"/>
      <c r="C10721" s="493"/>
      <c r="D10721" s="494"/>
      <c r="E10721" s="495">
        <f t="shared" si="1943"/>
        <v>0</v>
      </c>
      <c r="F10721" s="496">
        <f t="shared" si="1944"/>
        <v>0</v>
      </c>
      <c r="G10721" s="499"/>
      <c r="I10721" s="498"/>
      <c r="J10721" s="480"/>
      <c r="O10721" s="298"/>
    </row>
    <row r="10722" spans="1:15" s="478" customFormat="1">
      <c r="A10722" s="492" t="str">
        <f t="shared" si="1942"/>
        <v>-</v>
      </c>
      <c r="B10722" s="493"/>
      <c r="C10722" s="493"/>
      <c r="D10722" s="494"/>
      <c r="E10722" s="495">
        <f t="shared" si="1943"/>
        <v>0</v>
      </c>
      <c r="F10722" s="496">
        <f t="shared" si="1944"/>
        <v>0</v>
      </c>
      <c r="G10722" s="499"/>
      <c r="I10722" s="498"/>
      <c r="J10722" s="480"/>
      <c r="O10722" s="298"/>
    </row>
    <row r="10723" spans="1:15" s="478" customFormat="1">
      <c r="A10723" s="492" t="str">
        <f t="shared" si="1942"/>
        <v>-</v>
      </c>
      <c r="B10723" s="493"/>
      <c r="C10723" s="493"/>
      <c r="D10723" s="494"/>
      <c r="E10723" s="495">
        <f t="shared" si="1943"/>
        <v>0</v>
      </c>
      <c r="F10723" s="496">
        <f t="shared" si="1944"/>
        <v>0</v>
      </c>
      <c r="G10723" s="499"/>
      <c r="I10723" s="498"/>
      <c r="J10723" s="480"/>
      <c r="O10723" s="298"/>
    </row>
    <row r="10724" spans="1:15" s="478" customFormat="1" ht="13.5" thickBot="1">
      <c r="A10724" s="500"/>
      <c r="B10724" s="501"/>
      <c r="C10724" s="502"/>
      <c r="D10724" s="503"/>
      <c r="E10724" s="503"/>
      <c r="F10724" s="238" t="s">
        <v>80</v>
      </c>
      <c r="G10724" s="239">
        <f>ROUND(SUM(F10712:F10723),0)</f>
        <v>0</v>
      </c>
      <c r="I10724" s="504"/>
      <c r="J10724" s="480"/>
      <c r="O10724" s="298"/>
    </row>
    <row r="10725" spans="1:15" s="478" customFormat="1" ht="13.5" thickTop="1">
      <c r="A10725" s="240" t="s">
        <v>67</v>
      </c>
      <c r="B10725" s="507"/>
      <c r="C10725" s="508"/>
      <c r="D10725" s="509"/>
      <c r="E10725" s="509"/>
      <c r="F10725" s="510"/>
      <c r="G10725" s="511"/>
      <c r="I10725" s="504"/>
      <c r="J10725" s="480"/>
      <c r="O10725" s="298"/>
    </row>
    <row r="10726" spans="1:15" s="296" customFormat="1" ht="26">
      <c r="A10726" s="512" t="s">
        <v>57</v>
      </c>
      <c r="B10726" s="513"/>
      <c r="C10726" s="514" t="s">
        <v>58</v>
      </c>
      <c r="D10726" s="515" t="s">
        <v>68</v>
      </c>
      <c r="E10726" s="516" t="s">
        <v>69</v>
      </c>
      <c r="F10726" s="516" t="s">
        <v>79</v>
      </c>
      <c r="G10726" s="250" t="s">
        <v>70</v>
      </c>
      <c r="I10726" s="491"/>
      <c r="J10726" s="295"/>
    </row>
    <row r="10727" spans="1:15" s="478" customFormat="1">
      <c r="A10727" s="752" t="str">
        <f t="shared" ref="A10727:A10738" si="1945">IF(I10727=0,"",VLOOKUP(I10727,MATERIALES,2,FALSE))</f>
        <v/>
      </c>
      <c r="B10727" s="753"/>
      <c r="C10727" s="517" t="str">
        <f t="shared" ref="C10727:C10735" si="1946">IF(I10727=0,"",VLOOKUP(I10727,MATERIALES,3,FALSE))</f>
        <v/>
      </c>
      <c r="D10727" s="494"/>
      <c r="E10727" s="518">
        <f t="shared" ref="E10727:E10738" si="1947">IF(I10727=0,0,VLOOKUP(I10727,MATERIALES,4,FALSE))</f>
        <v>0</v>
      </c>
      <c r="F10727" s="496">
        <f>D10727*E10727</f>
        <v>0</v>
      </c>
      <c r="G10727" s="497"/>
      <c r="I10727" s="498"/>
      <c r="J10727" s="480"/>
      <c r="O10727" s="298"/>
    </row>
    <row r="10728" spans="1:15" s="478" customFormat="1">
      <c r="A10728" s="752" t="str">
        <f t="shared" si="1945"/>
        <v/>
      </c>
      <c r="B10728" s="753"/>
      <c r="C10728" s="517" t="str">
        <f t="shared" si="1946"/>
        <v/>
      </c>
      <c r="D10728" s="494"/>
      <c r="E10728" s="518">
        <f t="shared" si="1947"/>
        <v>0</v>
      </c>
      <c r="F10728" s="496">
        <f t="shared" ref="F10728:F10738" si="1948">D10728*E10728</f>
        <v>0</v>
      </c>
      <c r="G10728" s="499"/>
      <c r="I10728" s="498"/>
      <c r="J10728" s="480"/>
      <c r="O10728" s="298"/>
    </row>
    <row r="10729" spans="1:15" s="478" customFormat="1">
      <c r="A10729" s="752" t="str">
        <f t="shared" si="1945"/>
        <v/>
      </c>
      <c r="B10729" s="753"/>
      <c r="C10729" s="517" t="str">
        <f t="shared" si="1946"/>
        <v/>
      </c>
      <c r="D10729" s="494"/>
      <c r="E10729" s="518">
        <f t="shared" si="1947"/>
        <v>0</v>
      </c>
      <c r="F10729" s="496">
        <f t="shared" si="1948"/>
        <v>0</v>
      </c>
      <c r="G10729" s="499"/>
      <c r="I10729" s="498"/>
      <c r="J10729" s="480"/>
      <c r="O10729" s="298"/>
    </row>
    <row r="10730" spans="1:15" s="478" customFormat="1">
      <c r="A10730" s="752" t="str">
        <f t="shared" si="1945"/>
        <v/>
      </c>
      <c r="B10730" s="753"/>
      <c r="C10730" s="517" t="str">
        <f t="shared" si="1946"/>
        <v/>
      </c>
      <c r="D10730" s="494"/>
      <c r="E10730" s="518">
        <f t="shared" si="1947"/>
        <v>0</v>
      </c>
      <c r="F10730" s="496">
        <f t="shared" si="1948"/>
        <v>0</v>
      </c>
      <c r="G10730" s="499"/>
      <c r="I10730" s="498"/>
      <c r="J10730" s="480"/>
      <c r="O10730" s="298"/>
    </row>
    <row r="10731" spans="1:15" s="478" customFormat="1">
      <c r="A10731" s="752" t="str">
        <f t="shared" si="1945"/>
        <v/>
      </c>
      <c r="B10731" s="753"/>
      <c r="C10731" s="517" t="str">
        <f t="shared" si="1946"/>
        <v/>
      </c>
      <c r="D10731" s="494"/>
      <c r="E10731" s="518">
        <f t="shared" si="1947"/>
        <v>0</v>
      </c>
      <c r="F10731" s="496">
        <f t="shared" si="1948"/>
        <v>0</v>
      </c>
      <c r="G10731" s="499"/>
      <c r="I10731" s="498"/>
      <c r="J10731" s="480"/>
      <c r="O10731" s="298"/>
    </row>
    <row r="10732" spans="1:15" s="478" customFormat="1">
      <c r="A10732" s="752" t="str">
        <f t="shared" si="1945"/>
        <v/>
      </c>
      <c r="B10732" s="753"/>
      <c r="C10732" s="517" t="str">
        <f t="shared" si="1946"/>
        <v/>
      </c>
      <c r="D10732" s="494"/>
      <c r="E10732" s="518">
        <f t="shared" si="1947"/>
        <v>0</v>
      </c>
      <c r="F10732" s="496">
        <f t="shared" si="1948"/>
        <v>0</v>
      </c>
      <c r="G10732" s="499"/>
      <c r="I10732" s="498"/>
      <c r="J10732" s="480"/>
      <c r="O10732" s="298"/>
    </row>
    <row r="10733" spans="1:15" s="478" customFormat="1">
      <c r="A10733" s="752" t="str">
        <f t="shared" si="1945"/>
        <v/>
      </c>
      <c r="B10733" s="753"/>
      <c r="C10733" s="517" t="str">
        <f t="shared" si="1946"/>
        <v/>
      </c>
      <c r="D10733" s="494"/>
      <c r="E10733" s="518">
        <f t="shared" si="1947"/>
        <v>0</v>
      </c>
      <c r="F10733" s="496">
        <f t="shared" si="1948"/>
        <v>0</v>
      </c>
      <c r="G10733" s="499"/>
      <c r="I10733" s="498"/>
      <c r="J10733" s="480"/>
      <c r="O10733" s="298"/>
    </row>
    <row r="10734" spans="1:15" s="478" customFormat="1">
      <c r="A10734" s="752" t="str">
        <f t="shared" si="1945"/>
        <v/>
      </c>
      <c r="B10734" s="753"/>
      <c r="C10734" s="517" t="str">
        <f t="shared" si="1946"/>
        <v/>
      </c>
      <c r="D10734" s="494"/>
      <c r="E10734" s="518">
        <f t="shared" si="1947"/>
        <v>0</v>
      </c>
      <c r="F10734" s="496">
        <f t="shared" si="1948"/>
        <v>0</v>
      </c>
      <c r="G10734" s="253"/>
      <c r="I10734" s="498"/>
      <c r="J10734" s="480"/>
      <c r="O10734" s="298"/>
    </row>
    <row r="10735" spans="1:15" s="478" customFormat="1">
      <c r="A10735" s="752" t="str">
        <f t="shared" si="1945"/>
        <v/>
      </c>
      <c r="B10735" s="753"/>
      <c r="C10735" s="517" t="str">
        <f t="shared" si="1946"/>
        <v/>
      </c>
      <c r="D10735" s="494"/>
      <c r="E10735" s="518">
        <f t="shared" si="1947"/>
        <v>0</v>
      </c>
      <c r="F10735" s="496">
        <f t="shared" si="1948"/>
        <v>0</v>
      </c>
      <c r="G10735" s="499"/>
      <c r="I10735" s="498"/>
      <c r="J10735" s="480"/>
      <c r="O10735" s="298"/>
    </row>
    <row r="10736" spans="1:15" s="478" customFormat="1">
      <c r="A10736" s="752" t="str">
        <f t="shared" si="1945"/>
        <v/>
      </c>
      <c r="B10736" s="753"/>
      <c r="C10736" s="517"/>
      <c r="D10736" s="494"/>
      <c r="E10736" s="518">
        <f t="shared" si="1947"/>
        <v>0</v>
      </c>
      <c r="F10736" s="496">
        <f t="shared" si="1948"/>
        <v>0</v>
      </c>
      <c r="G10736" s="499"/>
      <c r="I10736" s="498"/>
      <c r="J10736" s="480"/>
      <c r="O10736" s="298"/>
    </row>
    <row r="10737" spans="1:15" s="478" customFormat="1">
      <c r="A10737" s="752" t="str">
        <f t="shared" si="1945"/>
        <v/>
      </c>
      <c r="B10737" s="753"/>
      <c r="C10737" s="517"/>
      <c r="D10737" s="494"/>
      <c r="E10737" s="518">
        <f t="shared" si="1947"/>
        <v>0</v>
      </c>
      <c r="F10737" s="496">
        <f t="shared" si="1948"/>
        <v>0</v>
      </c>
      <c r="G10737" s="499"/>
      <c r="I10737" s="498"/>
      <c r="J10737" s="480"/>
      <c r="O10737" s="298"/>
    </row>
    <row r="10738" spans="1:15" s="478" customFormat="1">
      <c r="A10738" s="752" t="str">
        <f t="shared" si="1945"/>
        <v/>
      </c>
      <c r="B10738" s="753"/>
      <c r="C10738" s="517" t="str">
        <f t="shared" ref="C10738" si="1949">IF(I10738=0,"",VLOOKUP(I10738,MATERIALES,3,FALSE))</f>
        <v/>
      </c>
      <c r="D10738" s="494"/>
      <c r="E10738" s="518">
        <f t="shared" si="1947"/>
        <v>0</v>
      </c>
      <c r="F10738" s="496">
        <f t="shared" si="1948"/>
        <v>0</v>
      </c>
      <c r="G10738" s="519"/>
      <c r="I10738" s="498"/>
      <c r="J10738" s="480"/>
      <c r="O10738" s="298"/>
    </row>
    <row r="10739" spans="1:15" s="478" customFormat="1" ht="26.25" customHeight="1" thickBot="1">
      <c r="A10739" s="482"/>
      <c r="B10739" s="449"/>
      <c r="C10739" s="470"/>
      <c r="D10739" s="483"/>
      <c r="E10739" s="520"/>
      <c r="F10739" s="255" t="s">
        <v>81</v>
      </c>
      <c r="G10739" s="253">
        <f>ROUND(SUM(F10727:F10738),0)</f>
        <v>0</v>
      </c>
      <c r="I10739" s="504"/>
      <c r="J10739" s="480"/>
      <c r="O10739" s="298"/>
    </row>
    <row r="10740" spans="1:15" s="478" customFormat="1" ht="14" thickTop="1" thickBot="1">
      <c r="A10740" s="256" t="s">
        <v>72</v>
      </c>
      <c r="B10740" s="521"/>
      <c r="C10740" s="522"/>
      <c r="D10740" s="523"/>
      <c r="E10740" s="523"/>
      <c r="F10740" s="524"/>
      <c r="G10740" s="525"/>
      <c r="I10740" s="504"/>
      <c r="J10740" s="480"/>
      <c r="O10740" s="298"/>
    </row>
    <row r="10741" spans="1:15" s="478" customFormat="1" ht="13.5" thickTop="1">
      <c r="A10741" s="512" t="s">
        <v>57</v>
      </c>
      <c r="B10741" s="513"/>
      <c r="C10741" s="516" t="s">
        <v>71</v>
      </c>
      <c r="D10741" s="515" t="s">
        <v>75</v>
      </c>
      <c r="E10741" s="516" t="s">
        <v>98</v>
      </c>
      <c r="F10741" s="516" t="s">
        <v>79</v>
      </c>
      <c r="G10741" s="250" t="s">
        <v>70</v>
      </c>
      <c r="I10741" s="504"/>
      <c r="J10741" s="480"/>
      <c r="O10741" s="298"/>
    </row>
    <row r="10742" spans="1:15" s="478" customFormat="1">
      <c r="A10742" s="752" t="str">
        <f>IF(I10742=0,"",VLOOKUP(I10742,EQUIPOS,2,FALSE))</f>
        <v/>
      </c>
      <c r="B10742" s="753"/>
      <c r="C10742" s="526"/>
      <c r="D10742" s="494"/>
      <c r="E10742" s="518">
        <f>IF(I10742=0,0,VLOOKUP(I10742,EQUIPOS,4,FALSE))</f>
        <v>0</v>
      </c>
      <c r="F10742" s="496">
        <f>C10742*D10742*E10742</f>
        <v>0</v>
      </c>
      <c r="G10742" s="497"/>
      <c r="I10742" s="498"/>
      <c r="J10742" s="480"/>
      <c r="O10742" s="298"/>
    </row>
    <row r="10743" spans="1:15" s="478" customFormat="1">
      <c r="A10743" s="752" t="str">
        <f>IF(I10743=0,"",VLOOKUP(I10743,EQUIPOS,2,FALSE))</f>
        <v/>
      </c>
      <c r="B10743" s="753"/>
      <c r="C10743" s="527"/>
      <c r="D10743" s="494"/>
      <c r="E10743" s="518">
        <f>IF(I10743=0,0,VLOOKUP(I10743,EQUIPOS,4,FALSE))</f>
        <v>0</v>
      </c>
      <c r="F10743" s="496">
        <f t="shared" ref="F10743:F10746" si="1950">C10743*D10743*E10743</f>
        <v>0</v>
      </c>
      <c r="G10743" s="499"/>
      <c r="I10743" s="498"/>
      <c r="J10743" s="480"/>
      <c r="O10743" s="298"/>
    </row>
    <row r="10744" spans="1:15" s="478" customFormat="1">
      <c r="A10744" s="752" t="str">
        <f>IF(I10744=0,"",VLOOKUP(I10744,EQUIPOS,2,FALSE))</f>
        <v/>
      </c>
      <c r="B10744" s="753"/>
      <c r="C10744" s="527"/>
      <c r="D10744" s="494"/>
      <c r="E10744" s="518">
        <f>IF(I10744=0,0,VLOOKUP(I10744,EQUIPOS,4,FALSE))</f>
        <v>0</v>
      </c>
      <c r="F10744" s="496">
        <f t="shared" si="1950"/>
        <v>0</v>
      </c>
      <c r="G10744" s="499"/>
      <c r="I10744" s="498"/>
      <c r="J10744" s="480"/>
      <c r="O10744" s="298"/>
    </row>
    <row r="10745" spans="1:15" s="478" customFormat="1">
      <c r="A10745" s="752" t="str">
        <f>IF(I10745=0,"",VLOOKUP(I10745,EQUIPOS,2,FALSE))</f>
        <v/>
      </c>
      <c r="B10745" s="753"/>
      <c r="C10745" s="527"/>
      <c r="D10745" s="494"/>
      <c r="E10745" s="518">
        <f>IF(I10745=0,0,VLOOKUP(I10745,EQUIPOS,4,FALSE))</f>
        <v>0</v>
      </c>
      <c r="F10745" s="496">
        <f t="shared" si="1950"/>
        <v>0</v>
      </c>
      <c r="G10745" s="499"/>
      <c r="I10745" s="498"/>
      <c r="J10745" s="480"/>
      <c r="O10745" s="298"/>
    </row>
    <row r="10746" spans="1:15" s="478" customFormat="1">
      <c r="A10746" s="752" t="str">
        <f>IF(I10746=0,"",VLOOKUP(I10746,EQUIPOS,2,FALSE))</f>
        <v/>
      </c>
      <c r="B10746" s="753"/>
      <c r="C10746" s="527"/>
      <c r="D10746" s="494"/>
      <c r="E10746" s="518">
        <f>IF(I10746=0,0,VLOOKUP(I10746,EQUIPOS,4,FALSE))</f>
        <v>0</v>
      </c>
      <c r="F10746" s="496">
        <f t="shared" si="1950"/>
        <v>0</v>
      </c>
      <c r="G10746" s="519"/>
      <c r="I10746" s="498"/>
      <c r="J10746" s="480"/>
      <c r="O10746" s="298"/>
    </row>
    <row r="10747" spans="1:15" s="478" customFormat="1" ht="30.75" customHeight="1" thickBot="1">
      <c r="A10747" s="500"/>
      <c r="B10747" s="501"/>
      <c r="C10747" s="502"/>
      <c r="D10747" s="503"/>
      <c r="E10747" s="528"/>
      <c r="F10747" s="238" t="s">
        <v>82</v>
      </c>
      <c r="G10747" s="262">
        <f>ROUND(SUM(F10742:F10746),0)</f>
        <v>0</v>
      </c>
      <c r="I10747" s="504"/>
      <c r="J10747" s="480"/>
      <c r="O10747" s="298"/>
    </row>
    <row r="10748" spans="1:15" s="478" customFormat="1" ht="13.5" thickTop="1">
      <c r="A10748" s="240" t="s">
        <v>73</v>
      </c>
      <c r="B10748" s="507"/>
      <c r="C10748" s="508"/>
      <c r="D10748" s="509"/>
      <c r="E10748" s="509"/>
      <c r="F10748" s="510"/>
      <c r="G10748" s="511"/>
      <c r="I10748" s="504"/>
      <c r="J10748" s="480"/>
      <c r="O10748" s="298"/>
    </row>
    <row r="10749" spans="1:15" s="478" customFormat="1" ht="26">
      <c r="A10749" s="512" t="s">
        <v>57</v>
      </c>
      <c r="B10749" s="529" t="s">
        <v>58</v>
      </c>
      <c r="C10749" s="514" t="s">
        <v>68</v>
      </c>
      <c r="D10749" s="515" t="s">
        <v>74</v>
      </c>
      <c r="E10749" s="516" t="s">
        <v>69</v>
      </c>
      <c r="F10749" s="516" t="s">
        <v>79</v>
      </c>
      <c r="G10749" s="250" t="s">
        <v>70</v>
      </c>
      <c r="H10749" s="296"/>
      <c r="I10749" s="491"/>
      <c r="J10749" s="480"/>
      <c r="O10749" s="298"/>
    </row>
    <row r="10750" spans="1:15" s="478" customFormat="1">
      <c r="A10750" s="530" t="str">
        <f t="shared" ref="A10750:A10761" si="1951">IF(I10750=0,"",VLOOKUP(I10750,MANOOBRA,2,FALSE))</f>
        <v/>
      </c>
      <c r="B10750" s="531" t="str">
        <f t="shared" ref="B10750:B10761" si="1952">IF(I10750=0,"",VLOOKUP(I10750,MANOOBRA,3,FALSE))</f>
        <v/>
      </c>
      <c r="C10750" s="527"/>
      <c r="D10750" s="527"/>
      <c r="E10750" s="518">
        <f t="shared" ref="E10750:E10761" si="1953">IF(I10750=0,0,VLOOKUP(I10750,MANOOBRA,4,FALSE))</f>
        <v>0</v>
      </c>
      <c r="F10750" s="496">
        <f>IF(D10750=0,0,C10750*E10750/D10750)</f>
        <v>0</v>
      </c>
      <c r="G10750" s="497"/>
      <c r="I10750" s="498"/>
      <c r="J10750" s="480"/>
      <c r="O10750" s="298"/>
    </row>
    <row r="10751" spans="1:15" s="478" customFormat="1">
      <c r="A10751" s="530" t="str">
        <f t="shared" si="1951"/>
        <v/>
      </c>
      <c r="B10751" s="531" t="str">
        <f t="shared" si="1952"/>
        <v/>
      </c>
      <c r="C10751" s="527"/>
      <c r="D10751" s="527"/>
      <c r="E10751" s="518">
        <f t="shared" si="1953"/>
        <v>0</v>
      </c>
      <c r="F10751" s="496">
        <f t="shared" ref="F10751:F10761" si="1954">IF(D10751=0,0,C10751*E10751/D10751)</f>
        <v>0</v>
      </c>
      <c r="G10751" s="499"/>
      <c r="I10751" s="498"/>
      <c r="J10751" s="480"/>
      <c r="O10751" s="298"/>
    </row>
    <row r="10752" spans="1:15" s="478" customFormat="1">
      <c r="A10752" s="530" t="str">
        <f t="shared" si="1951"/>
        <v/>
      </c>
      <c r="B10752" s="531" t="str">
        <f t="shared" si="1952"/>
        <v/>
      </c>
      <c r="C10752" s="527"/>
      <c r="D10752" s="527"/>
      <c r="E10752" s="518">
        <f t="shared" si="1953"/>
        <v>0</v>
      </c>
      <c r="F10752" s="496">
        <f t="shared" si="1954"/>
        <v>0</v>
      </c>
      <c r="G10752" s="499"/>
      <c r="I10752" s="498"/>
      <c r="J10752" s="480"/>
      <c r="O10752" s="298"/>
    </row>
    <row r="10753" spans="1:15" s="478" customFormat="1">
      <c r="A10753" s="530" t="str">
        <f t="shared" si="1951"/>
        <v/>
      </c>
      <c r="B10753" s="531" t="str">
        <f t="shared" si="1952"/>
        <v/>
      </c>
      <c r="C10753" s="527"/>
      <c r="D10753" s="527"/>
      <c r="E10753" s="518">
        <f t="shared" si="1953"/>
        <v>0</v>
      </c>
      <c r="F10753" s="496">
        <f t="shared" si="1954"/>
        <v>0</v>
      </c>
      <c r="G10753" s="499"/>
      <c r="I10753" s="498"/>
      <c r="J10753" s="480"/>
      <c r="O10753" s="298"/>
    </row>
    <row r="10754" spans="1:15" s="478" customFormat="1">
      <c r="A10754" s="530" t="str">
        <f t="shared" si="1951"/>
        <v/>
      </c>
      <c r="B10754" s="531" t="str">
        <f t="shared" si="1952"/>
        <v/>
      </c>
      <c r="C10754" s="527"/>
      <c r="D10754" s="527"/>
      <c r="E10754" s="518">
        <f t="shared" si="1953"/>
        <v>0</v>
      </c>
      <c r="F10754" s="496">
        <f t="shared" si="1954"/>
        <v>0</v>
      </c>
      <c r="G10754" s="499"/>
      <c r="I10754" s="498"/>
      <c r="J10754" s="480"/>
      <c r="O10754" s="298"/>
    </row>
    <row r="10755" spans="1:15" s="478" customFormat="1">
      <c r="A10755" s="530" t="str">
        <f t="shared" si="1951"/>
        <v/>
      </c>
      <c r="B10755" s="531" t="str">
        <f t="shared" si="1952"/>
        <v/>
      </c>
      <c r="C10755" s="527"/>
      <c r="D10755" s="527"/>
      <c r="E10755" s="518">
        <f t="shared" si="1953"/>
        <v>0</v>
      </c>
      <c r="F10755" s="496">
        <f t="shared" si="1954"/>
        <v>0</v>
      </c>
      <c r="G10755" s="499"/>
      <c r="I10755" s="498"/>
      <c r="J10755" s="480"/>
      <c r="O10755" s="298"/>
    </row>
    <row r="10756" spans="1:15" s="478" customFormat="1">
      <c r="A10756" s="530" t="str">
        <f t="shared" si="1951"/>
        <v/>
      </c>
      <c r="B10756" s="531" t="str">
        <f t="shared" si="1952"/>
        <v/>
      </c>
      <c r="C10756" s="527"/>
      <c r="D10756" s="527"/>
      <c r="E10756" s="518">
        <f t="shared" si="1953"/>
        <v>0</v>
      </c>
      <c r="F10756" s="496">
        <f t="shared" si="1954"/>
        <v>0</v>
      </c>
      <c r="G10756" s="499"/>
      <c r="I10756" s="498"/>
      <c r="J10756" s="480"/>
      <c r="O10756" s="298"/>
    </row>
    <row r="10757" spans="1:15" s="478" customFormat="1">
      <c r="A10757" s="530" t="str">
        <f t="shared" si="1951"/>
        <v/>
      </c>
      <c r="B10757" s="531" t="str">
        <f t="shared" si="1952"/>
        <v/>
      </c>
      <c r="C10757" s="527"/>
      <c r="D10757" s="527"/>
      <c r="E10757" s="518">
        <f t="shared" si="1953"/>
        <v>0</v>
      </c>
      <c r="F10757" s="496">
        <f t="shared" si="1954"/>
        <v>0</v>
      </c>
      <c r="G10757" s="499"/>
      <c r="I10757" s="498"/>
      <c r="J10757" s="480"/>
      <c r="O10757" s="298"/>
    </row>
    <row r="10758" spans="1:15" s="478" customFormat="1">
      <c r="A10758" s="530" t="str">
        <f t="shared" si="1951"/>
        <v/>
      </c>
      <c r="B10758" s="531" t="str">
        <f t="shared" si="1952"/>
        <v/>
      </c>
      <c r="C10758" s="527"/>
      <c r="D10758" s="527"/>
      <c r="E10758" s="518">
        <f t="shared" si="1953"/>
        <v>0</v>
      </c>
      <c r="F10758" s="496">
        <f t="shared" si="1954"/>
        <v>0</v>
      </c>
      <c r="G10758" s="499"/>
      <c r="I10758" s="498"/>
      <c r="J10758" s="480"/>
      <c r="O10758" s="298"/>
    </row>
    <row r="10759" spans="1:15" s="478" customFormat="1">
      <c r="A10759" s="530" t="str">
        <f t="shared" si="1951"/>
        <v/>
      </c>
      <c r="B10759" s="531" t="str">
        <f t="shared" si="1952"/>
        <v/>
      </c>
      <c r="C10759" s="527"/>
      <c r="D10759" s="527"/>
      <c r="E10759" s="518">
        <f t="shared" si="1953"/>
        <v>0</v>
      </c>
      <c r="F10759" s="496">
        <f t="shared" si="1954"/>
        <v>0</v>
      </c>
      <c r="G10759" s="499"/>
      <c r="I10759" s="498"/>
      <c r="J10759" s="480"/>
      <c r="O10759" s="298"/>
    </row>
    <row r="10760" spans="1:15" s="478" customFormat="1">
      <c r="A10760" s="530" t="str">
        <f t="shared" si="1951"/>
        <v/>
      </c>
      <c r="B10760" s="531" t="str">
        <f t="shared" si="1952"/>
        <v/>
      </c>
      <c r="C10760" s="527"/>
      <c r="D10760" s="527"/>
      <c r="E10760" s="518">
        <f t="shared" si="1953"/>
        <v>0</v>
      </c>
      <c r="F10760" s="496">
        <f t="shared" si="1954"/>
        <v>0</v>
      </c>
      <c r="G10760" s="499"/>
      <c r="I10760" s="498"/>
      <c r="J10760" s="480"/>
      <c r="O10760" s="298"/>
    </row>
    <row r="10761" spans="1:15" s="478" customFormat="1">
      <c r="A10761" s="530" t="str">
        <f t="shared" si="1951"/>
        <v/>
      </c>
      <c r="B10761" s="531" t="str">
        <f t="shared" si="1952"/>
        <v/>
      </c>
      <c r="C10761" s="527"/>
      <c r="D10761" s="527"/>
      <c r="E10761" s="518">
        <f t="shared" si="1953"/>
        <v>0</v>
      </c>
      <c r="F10761" s="496">
        <f t="shared" si="1954"/>
        <v>0</v>
      </c>
      <c r="G10761" s="519"/>
      <c r="I10761" s="498"/>
      <c r="J10761" s="480"/>
      <c r="O10761" s="298"/>
    </row>
    <row r="10762" spans="1:15" s="478" customFormat="1" ht="31.5" customHeight="1" thickBot="1">
      <c r="A10762" s="500"/>
      <c r="B10762" s="501"/>
      <c r="C10762" s="502"/>
      <c r="D10762" s="503"/>
      <c r="E10762" s="503"/>
      <c r="F10762" s="238" t="s">
        <v>83</v>
      </c>
      <c r="G10762" s="262">
        <f>ROUND(SUM(F10750:F10761),0)</f>
        <v>0</v>
      </c>
      <c r="I10762" s="504"/>
      <c r="J10762" s="480"/>
      <c r="O10762" s="298"/>
    </row>
    <row r="10763" spans="1:15" s="478" customFormat="1" ht="13.5" thickTop="1">
      <c r="A10763" s="186" t="s">
        <v>76</v>
      </c>
      <c r="B10763" s="507"/>
      <c r="C10763" s="508"/>
      <c r="D10763" s="509"/>
      <c r="E10763" s="509"/>
      <c r="F10763" s="510"/>
      <c r="G10763" s="511"/>
      <c r="I10763" s="504"/>
      <c r="J10763" s="480"/>
      <c r="O10763" s="298"/>
    </row>
    <row r="10764" spans="1:15" s="478" customFormat="1">
      <c r="A10764" s="512" t="s">
        <v>57</v>
      </c>
      <c r="B10764" s="513"/>
      <c r="C10764" s="532"/>
      <c r="D10764" s="533"/>
      <c r="E10764" s="516" t="s">
        <v>77</v>
      </c>
      <c r="F10764" s="516" t="s">
        <v>78</v>
      </c>
      <c r="G10764" s="264" t="s">
        <v>77</v>
      </c>
      <c r="H10764" s="296"/>
      <c r="I10764" s="491"/>
      <c r="J10764" s="480"/>
      <c r="O10764" s="298"/>
    </row>
    <row r="10765" spans="1:15" s="478" customFormat="1">
      <c r="A10765" s="534" t="s">
        <v>87</v>
      </c>
      <c r="B10765" s="535"/>
      <c r="C10765" s="536"/>
      <c r="D10765" s="537"/>
      <c r="E10765" s="495">
        <f>ROUND(SUM(G10724,G10739,G10747,G10762),2)</f>
        <v>0</v>
      </c>
      <c r="F10765" s="538">
        <f>A</f>
        <v>0</v>
      </c>
      <c r="G10765" s="539">
        <f>E10765*F10765</f>
        <v>0</v>
      </c>
      <c r="I10765" s="504"/>
      <c r="J10765" s="480"/>
      <c r="O10765" s="298"/>
    </row>
    <row r="10766" spans="1:15" s="478" customFormat="1">
      <c r="A10766" s="534" t="s">
        <v>85</v>
      </c>
      <c r="B10766" s="535"/>
      <c r="C10766" s="536"/>
      <c r="D10766" s="537"/>
      <c r="E10766" s="495">
        <f>SUM(G10724,G10739,G10747,G10762)</f>
        <v>0</v>
      </c>
      <c r="F10766" s="538">
        <f>I</f>
        <v>0</v>
      </c>
      <c r="G10766" s="539">
        <f>E10766*F10766</f>
        <v>0</v>
      </c>
      <c r="I10766" s="504"/>
      <c r="J10766" s="480"/>
      <c r="O10766" s="298"/>
    </row>
    <row r="10767" spans="1:15" s="478" customFormat="1">
      <c r="A10767" s="534" t="s">
        <v>86</v>
      </c>
      <c r="B10767" s="535"/>
      <c r="C10767" s="536"/>
      <c r="D10767" s="537"/>
      <c r="E10767" s="495">
        <f>SUM(G10724,G10739,G10747,G10762)</f>
        <v>0</v>
      </c>
      <c r="F10767" s="538">
        <f>U</f>
        <v>0</v>
      </c>
      <c r="G10767" s="539">
        <f>E10767*F10767</f>
        <v>0</v>
      </c>
      <c r="I10767" s="504"/>
      <c r="J10767" s="480"/>
      <c r="O10767" s="298"/>
    </row>
    <row r="10768" spans="1:15" s="478" customFormat="1" ht="33" customHeight="1" thickBot="1">
      <c r="A10768" s="500"/>
      <c r="B10768" s="501"/>
      <c r="C10768" s="502"/>
      <c r="D10768" s="503"/>
      <c r="E10768" s="503"/>
      <c r="F10768" s="268" t="s">
        <v>84</v>
      </c>
      <c r="G10768" s="262">
        <f>SUM(G10765:G10767)</f>
        <v>0</v>
      </c>
      <c r="I10768" s="504"/>
      <c r="J10768" s="295"/>
      <c r="K10768" s="296"/>
      <c r="L10768" s="296"/>
      <c r="M10768" s="296"/>
      <c r="N10768" s="296"/>
      <c r="O10768" s="296"/>
    </row>
    <row r="10769" spans="1:16" s="199" customFormat="1" ht="14" thickTop="1" thickBot="1">
      <c r="A10769" s="540"/>
      <c r="B10769" s="541"/>
      <c r="C10769" s="542"/>
      <c r="D10769" s="543"/>
      <c r="E10769" s="271" t="s">
        <v>89</v>
      </c>
      <c r="F10769" s="272"/>
      <c r="G10769" s="273">
        <f>ROUND(SUM(G10724,G10739,G10747,G10762,G10768),0)</f>
        <v>0</v>
      </c>
      <c r="I10769" s="544"/>
      <c r="J10769" s="200">
        <f>B10708</f>
        <v>30.3</v>
      </c>
      <c r="K10769" s="545">
        <f>E10765</f>
        <v>0</v>
      </c>
      <c r="L10769" s="546">
        <f>G10765</f>
        <v>0</v>
      </c>
      <c r="M10769" s="546">
        <f>G10766</f>
        <v>0</v>
      </c>
      <c r="N10769" s="546">
        <f>G10767</f>
        <v>0</v>
      </c>
      <c r="O10769" s="299">
        <f>SUM(K10769:N10769)</f>
        <v>0</v>
      </c>
      <c r="P10769" s="546"/>
    </row>
    <row r="10770" spans="1:16" s="478" customFormat="1" ht="13.5" thickTop="1">
      <c r="A10770" s="547" t="s">
        <v>97</v>
      </c>
      <c r="B10770" s="449"/>
      <c r="C10770" s="470"/>
      <c r="D10770" s="483"/>
      <c r="E10770" s="483"/>
      <c r="F10770" s="484"/>
      <c r="G10770" s="485"/>
      <c r="I10770" s="504"/>
      <c r="J10770" s="480"/>
      <c r="O10770" s="298"/>
      <c r="P10770" s="546"/>
    </row>
    <row r="10771" spans="1:16" s="478" customFormat="1">
      <c r="A10771" s="547"/>
      <c r="B10771" s="548"/>
      <c r="C10771" s="549"/>
      <c r="D10771" s="550"/>
      <c r="E10771" s="483"/>
      <c r="F10771" s="484"/>
      <c r="G10771" s="551">
        <f ca="1">TODAY()</f>
        <v>44839</v>
      </c>
      <c r="I10771" s="504"/>
      <c r="J10771" s="480"/>
      <c r="O10771" s="298"/>
      <c r="P10771" s="546"/>
    </row>
    <row r="10772" spans="1:16" s="478" customFormat="1" ht="13.5" thickBot="1">
      <c r="A10772" s="500"/>
      <c r="B10772" s="501"/>
      <c r="C10772" s="502"/>
      <c r="D10772" s="503"/>
      <c r="E10772" s="503"/>
      <c r="F10772" s="552"/>
      <c r="G10772" s="553"/>
      <c r="I10772" s="504"/>
      <c r="J10772" s="480"/>
      <c r="O10772" s="298"/>
      <c r="P10772" s="546"/>
    </row>
    <row r="10773" spans="1:16" s="478" customFormat="1" ht="13.5" thickTop="1">
      <c r="A10773" s="470"/>
      <c r="B10773" s="449"/>
      <c r="C10773" s="470"/>
      <c r="D10773" s="483"/>
      <c r="E10773" s="483"/>
      <c r="F10773" s="484"/>
      <c r="G10773" s="484"/>
      <c r="I10773" s="558"/>
      <c r="J10773" s="480"/>
      <c r="O10773" s="298"/>
      <c r="P10773" s="546"/>
    </row>
    <row r="10774" spans="1:16">
      <c r="A10774" s="555"/>
      <c r="B10774" s="438"/>
      <c r="C10774" s="215"/>
      <c r="D10774" s="217"/>
      <c r="E10774" s="217"/>
      <c r="F10774" s="216"/>
      <c r="G10774" s="556"/>
      <c r="I10774" s="434"/>
      <c r="P10774" s="294"/>
    </row>
    <row r="10775" spans="1:16" s="199" customFormat="1">
      <c r="A10775" s="196" t="s">
        <v>109</v>
      </c>
      <c r="B10775" s="458"/>
      <c r="C10775" s="196"/>
      <c r="D10775" s="198"/>
      <c r="E10775" s="198"/>
      <c r="F10775" s="197"/>
      <c r="G10775" s="197"/>
      <c r="I10775" s="321"/>
      <c r="J10775" s="200"/>
      <c r="O10775" s="297"/>
    </row>
    <row r="10776" spans="1:16" s="199" customFormat="1">
      <c r="A10776" s="196" t="str">
        <f>CONCATENATE('Prestaciones y AIU'!A10157," ANALISIS DE PRECIOS UNITARIOS")</f>
        <v xml:space="preserve"> ANALISIS DE PRECIOS UNITARIOS</v>
      </c>
      <c r="B10776" s="458"/>
      <c r="C10776" s="196"/>
      <c r="D10776" s="198"/>
      <c r="E10776" s="198"/>
      <c r="F10776" s="197"/>
      <c r="G10776" s="197"/>
      <c r="I10776" s="321"/>
      <c r="J10776" s="200"/>
      <c r="O10776" s="297"/>
    </row>
    <row r="10777" spans="1:16" s="199" customFormat="1">
      <c r="A10777" s="196" t="str">
        <f>Objeto_LIC</f>
        <v>OPTIMIZACION DEL SISTEMA DE ABASTECIMIENTO (ADUCCION, PRETRATAMIENTO Y CONDUCCION) DEL MUNICPIO DE TAME, DEPARTAMENTO DE ARAUCA</v>
      </c>
      <c r="B10777" s="458"/>
      <c r="C10777" s="196"/>
      <c r="D10777" s="198"/>
      <c r="E10777" s="198"/>
      <c r="F10777" s="197"/>
      <c r="G10777" s="197"/>
      <c r="I10777" s="321"/>
      <c r="J10777" s="200"/>
      <c r="O10777" s="297"/>
    </row>
    <row r="10778" spans="1:16" s="199" customFormat="1">
      <c r="A10778" s="196"/>
      <c r="B10778" s="458"/>
      <c r="C10778" s="196"/>
      <c r="D10778" s="198"/>
      <c r="E10778" s="198"/>
      <c r="F10778" s="197"/>
      <c r="G10778" s="197"/>
      <c r="I10778" s="321"/>
      <c r="J10778" s="200"/>
      <c r="O10778" s="297"/>
    </row>
    <row r="10779" spans="1:16" ht="13.5" thickBot="1">
      <c r="A10779" s="201"/>
      <c r="B10779" s="448"/>
      <c r="C10779" s="201"/>
      <c r="D10779" s="203"/>
      <c r="E10779" s="203"/>
      <c r="F10779" s="202"/>
      <c r="G10779" s="202"/>
    </row>
    <row r="10780" spans="1:16" s="211" customFormat="1" ht="13.5" thickTop="1">
      <c r="A10780" s="206"/>
      <c r="B10780" s="457"/>
      <c r="C10780" s="207"/>
      <c r="D10780" s="209"/>
      <c r="E10780" s="209"/>
      <c r="F10780" s="208"/>
      <c r="G10780" s="210" t="s">
        <v>110</v>
      </c>
      <c r="I10780" s="323"/>
      <c r="J10780" s="212"/>
      <c r="O10780" s="297"/>
    </row>
    <row r="10781" spans="1:16" ht="12.75" customHeight="1">
      <c r="A10781" s="213" t="s">
        <v>62</v>
      </c>
      <c r="B10781" s="750">
        <f>Proponente</f>
        <v>0</v>
      </c>
      <c r="C10781" s="750"/>
      <c r="D10781" s="750"/>
      <c r="E10781" s="750"/>
      <c r="F10781" s="750"/>
      <c r="G10781" s="751"/>
    </row>
    <row r="10782" spans="1:16" ht="12.75" customHeight="1">
      <c r="A10782" s="213" t="s">
        <v>63</v>
      </c>
      <c r="B10782" s="470">
        <v>31.1</v>
      </c>
      <c r="C10782" s="750" t="e">
        <f>VLOOKUP(B10782,Presupuesto!$A$4:$B$106,2,FALSE)</f>
        <v>#N/A</v>
      </c>
      <c r="D10782" s="750"/>
      <c r="E10782" s="750"/>
      <c r="F10782" s="750"/>
      <c r="G10782" s="751"/>
    </row>
    <row r="10783" spans="1:16">
      <c r="A10783" s="214"/>
      <c r="B10783" s="438"/>
      <c r="C10783" s="215"/>
      <c r="D10783" s="217"/>
      <c r="E10783" s="217"/>
      <c r="F10783" s="218" t="s">
        <v>88</v>
      </c>
      <c r="G10783" s="750" t="str">
        <f ca="1">LOOKUP('U-P1'!B10782,Presupuesto!$1:$1048576,Presupuesto!$C$1:$C$105)</f>
        <v>ML</v>
      </c>
      <c r="H10783" s="750"/>
      <c r="I10783" s="750"/>
      <c r="J10783" s="750"/>
      <c r="K10783" s="751"/>
    </row>
    <row r="10784" spans="1:16" ht="13.5" thickBot="1">
      <c r="A10784" s="213" t="s">
        <v>64</v>
      </c>
      <c r="B10784" s="438"/>
      <c r="C10784" s="215"/>
      <c r="D10784" s="217"/>
      <c r="E10784" s="217"/>
      <c r="F10784" s="216"/>
      <c r="G10784" s="219"/>
      <c r="I10784" s="324"/>
      <c r="J10784" s="295"/>
      <c r="K10784" s="296"/>
      <c r="L10784" s="296"/>
      <c r="M10784" s="296"/>
      <c r="N10784" s="296"/>
      <c r="O10784" s="296"/>
    </row>
    <row r="10785" spans="1:15" s="220" customFormat="1" ht="13.5" thickTop="1">
      <c r="A10785" s="221" t="s">
        <v>57</v>
      </c>
      <c r="B10785" s="447" t="s">
        <v>65</v>
      </c>
      <c r="C10785" s="222" t="s">
        <v>66</v>
      </c>
      <c r="D10785" s="223" t="s">
        <v>74</v>
      </c>
      <c r="E10785" s="224" t="s">
        <v>100</v>
      </c>
      <c r="F10785" s="224" t="s">
        <v>79</v>
      </c>
      <c r="G10785" s="225" t="s">
        <v>70</v>
      </c>
      <c r="I10785" s="325"/>
      <c r="J10785" s="226"/>
      <c r="O10785" s="296"/>
    </row>
    <row r="10786" spans="1:15">
      <c r="A10786" s="227" t="str">
        <f t="shared" ref="A10786:A10797" si="1955">IF(I10786=0,"-",VLOOKUP(I10786,EQUIPOS,2,FALSE))</f>
        <v>-</v>
      </c>
      <c r="B10786" s="228"/>
      <c r="C10786" s="228"/>
      <c r="D10786" s="194"/>
      <c r="E10786" s="229">
        <f t="shared" ref="E10786:E10797" si="1956">IF(I10786=0,0,VLOOKUP(I10786,EQUIPOS,4,FALSE))</f>
        <v>0</v>
      </c>
      <c r="F10786" s="230">
        <f t="shared" ref="F10786:F10797" si="1957">IF(D10786=0,0,E10786/D10786)</f>
        <v>0</v>
      </c>
      <c r="G10786" s="231"/>
      <c r="I10786" s="283"/>
    </row>
    <row r="10787" spans="1:15">
      <c r="A10787" s="227" t="str">
        <f t="shared" si="1955"/>
        <v>-</v>
      </c>
      <c r="B10787" s="228"/>
      <c r="C10787" s="228"/>
      <c r="D10787" s="194"/>
      <c r="E10787" s="229">
        <f t="shared" si="1956"/>
        <v>0</v>
      </c>
      <c r="F10787" s="230">
        <f t="shared" si="1957"/>
        <v>0</v>
      </c>
      <c r="G10787" s="232"/>
      <c r="I10787" s="283"/>
    </row>
    <row r="10788" spans="1:15">
      <c r="A10788" s="227" t="str">
        <f t="shared" si="1955"/>
        <v>-</v>
      </c>
      <c r="B10788" s="228"/>
      <c r="C10788" s="228"/>
      <c r="D10788" s="194"/>
      <c r="E10788" s="229">
        <f t="shared" si="1956"/>
        <v>0</v>
      </c>
      <c r="F10788" s="230">
        <f t="shared" si="1957"/>
        <v>0</v>
      </c>
      <c r="G10788" s="232"/>
      <c r="I10788" s="283"/>
    </row>
    <row r="10789" spans="1:15">
      <c r="A10789" s="227" t="str">
        <f t="shared" si="1955"/>
        <v>-</v>
      </c>
      <c r="B10789" s="228"/>
      <c r="C10789" s="228"/>
      <c r="D10789" s="194"/>
      <c r="E10789" s="229">
        <f t="shared" si="1956"/>
        <v>0</v>
      </c>
      <c r="F10789" s="230">
        <f t="shared" si="1957"/>
        <v>0</v>
      </c>
      <c r="G10789" s="232"/>
      <c r="I10789" s="283"/>
    </row>
    <row r="10790" spans="1:15">
      <c r="A10790" s="227" t="str">
        <f t="shared" si="1955"/>
        <v>-</v>
      </c>
      <c r="B10790" s="228"/>
      <c r="C10790" s="228"/>
      <c r="D10790" s="194"/>
      <c r="E10790" s="229">
        <f t="shared" si="1956"/>
        <v>0</v>
      </c>
      <c r="F10790" s="230">
        <f t="shared" si="1957"/>
        <v>0</v>
      </c>
      <c r="G10790" s="232"/>
      <c r="I10790" s="283"/>
    </row>
    <row r="10791" spans="1:15">
      <c r="A10791" s="227" t="str">
        <f t="shared" si="1955"/>
        <v>-</v>
      </c>
      <c r="B10791" s="228"/>
      <c r="C10791" s="228"/>
      <c r="D10791" s="194"/>
      <c r="E10791" s="229">
        <f t="shared" si="1956"/>
        <v>0</v>
      </c>
      <c r="F10791" s="230">
        <f t="shared" si="1957"/>
        <v>0</v>
      </c>
      <c r="G10791" s="232"/>
      <c r="I10791" s="283"/>
    </row>
    <row r="10792" spans="1:15">
      <c r="A10792" s="227" t="str">
        <f t="shared" si="1955"/>
        <v>-</v>
      </c>
      <c r="B10792" s="228"/>
      <c r="C10792" s="228"/>
      <c r="D10792" s="194"/>
      <c r="E10792" s="229">
        <f t="shared" si="1956"/>
        <v>0</v>
      </c>
      <c r="F10792" s="230">
        <f t="shared" si="1957"/>
        <v>0</v>
      </c>
      <c r="G10792" s="232"/>
      <c r="I10792" s="283"/>
    </row>
    <row r="10793" spans="1:15">
      <c r="A10793" s="227" t="str">
        <f t="shared" si="1955"/>
        <v>-</v>
      </c>
      <c r="B10793" s="228"/>
      <c r="C10793" s="228"/>
      <c r="D10793" s="194"/>
      <c r="E10793" s="229">
        <f t="shared" si="1956"/>
        <v>0</v>
      </c>
      <c r="F10793" s="230">
        <f t="shared" si="1957"/>
        <v>0</v>
      </c>
      <c r="G10793" s="232"/>
      <c r="I10793" s="283"/>
    </row>
    <row r="10794" spans="1:15">
      <c r="A10794" s="227" t="str">
        <f t="shared" si="1955"/>
        <v>-</v>
      </c>
      <c r="B10794" s="228"/>
      <c r="C10794" s="228"/>
      <c r="D10794" s="194"/>
      <c r="E10794" s="229">
        <f t="shared" si="1956"/>
        <v>0</v>
      </c>
      <c r="F10794" s="230">
        <f t="shared" si="1957"/>
        <v>0</v>
      </c>
      <c r="G10794" s="232"/>
      <c r="I10794" s="283"/>
    </row>
    <row r="10795" spans="1:15">
      <c r="A10795" s="227" t="str">
        <f t="shared" si="1955"/>
        <v>-</v>
      </c>
      <c r="B10795" s="228"/>
      <c r="C10795" s="228"/>
      <c r="D10795" s="194"/>
      <c r="E10795" s="229">
        <f t="shared" si="1956"/>
        <v>0</v>
      </c>
      <c r="F10795" s="230">
        <f t="shared" si="1957"/>
        <v>0</v>
      </c>
      <c r="G10795" s="232"/>
      <c r="I10795" s="283"/>
    </row>
    <row r="10796" spans="1:15">
      <c r="A10796" s="227" t="str">
        <f t="shared" si="1955"/>
        <v>-</v>
      </c>
      <c r="B10796" s="228"/>
      <c r="C10796" s="228"/>
      <c r="D10796" s="194"/>
      <c r="E10796" s="229">
        <f t="shared" si="1956"/>
        <v>0</v>
      </c>
      <c r="F10796" s="230">
        <f t="shared" si="1957"/>
        <v>0</v>
      </c>
      <c r="G10796" s="232"/>
      <c r="I10796" s="283"/>
    </row>
    <row r="10797" spans="1:15">
      <c r="A10797" s="227" t="str">
        <f t="shared" si="1955"/>
        <v>-</v>
      </c>
      <c r="B10797" s="228"/>
      <c r="C10797" s="228"/>
      <c r="D10797" s="194"/>
      <c r="E10797" s="229">
        <f t="shared" si="1956"/>
        <v>0</v>
      </c>
      <c r="F10797" s="230">
        <f t="shared" si="1957"/>
        <v>0</v>
      </c>
      <c r="G10797" s="232"/>
      <c r="I10797" s="283"/>
    </row>
    <row r="10798" spans="1:15" ht="13.5" thickBot="1">
      <c r="A10798" s="234"/>
      <c r="B10798" s="456"/>
      <c r="C10798" s="235"/>
      <c r="D10798" s="237"/>
      <c r="E10798" s="237"/>
      <c r="F10798" s="238" t="s">
        <v>80</v>
      </c>
      <c r="G10798" s="239">
        <f>SUM(F10786:F10797)</f>
        <v>0</v>
      </c>
      <c r="I10798" s="326"/>
    </row>
    <row r="10799" spans="1:15" ht="13.5" thickTop="1">
      <c r="A10799" s="240" t="s">
        <v>67</v>
      </c>
      <c r="B10799" s="446"/>
      <c r="C10799" s="241"/>
      <c r="D10799" s="243"/>
      <c r="E10799" s="243"/>
      <c r="F10799" s="242"/>
      <c r="G10799" s="244"/>
      <c r="I10799" s="326"/>
    </row>
    <row r="10800" spans="1:15" s="220" customFormat="1" ht="26">
      <c r="A10800" s="245" t="s">
        <v>57</v>
      </c>
      <c r="B10800" s="455"/>
      <c r="C10800" s="247" t="s">
        <v>58</v>
      </c>
      <c r="D10800" s="316" t="s">
        <v>68</v>
      </c>
      <c r="E10800" s="248" t="s">
        <v>69</v>
      </c>
      <c r="F10800" s="249" t="s">
        <v>79</v>
      </c>
      <c r="G10800" s="250" t="s">
        <v>70</v>
      </c>
      <c r="I10800" s="325"/>
      <c r="J10800" s="226"/>
      <c r="O10800" s="296"/>
    </row>
    <row r="10801" spans="1:9">
      <c r="A10801" s="748" t="str">
        <f t="shared" ref="A10801:A10812" si="1958">IF(I10801=0,"",VLOOKUP(I10801,MATERIALES,2,FALSE))</f>
        <v/>
      </c>
      <c r="B10801" s="749"/>
      <c r="C10801" s="251" t="str">
        <f t="shared" ref="C10801:C10809" si="1959">IF(I10801=0,"",VLOOKUP(I10801,MATERIALES,3,FALSE))</f>
        <v/>
      </c>
      <c r="D10801" s="194"/>
      <c r="E10801" s="252">
        <f t="shared" ref="E10801:E10812" si="1960">IF(I10801=0,0,VLOOKUP(I10801,MATERIALES,4,FALSE))</f>
        <v>0</v>
      </c>
      <c r="F10801" s="230">
        <f>D10801*E10801</f>
        <v>0</v>
      </c>
      <c r="G10801" s="231"/>
      <c r="I10801" s="283"/>
    </row>
    <row r="10802" spans="1:9">
      <c r="A10802" s="748" t="str">
        <f t="shared" si="1958"/>
        <v/>
      </c>
      <c r="B10802" s="749"/>
      <c r="C10802" s="251" t="str">
        <f t="shared" si="1959"/>
        <v/>
      </c>
      <c r="D10802" s="194"/>
      <c r="E10802" s="252">
        <f t="shared" si="1960"/>
        <v>0</v>
      </c>
      <c r="F10802" s="230">
        <f t="shared" ref="F10802:F10812" si="1961">D10802*E10802</f>
        <v>0</v>
      </c>
      <c r="G10802" s="232"/>
      <c r="I10802" s="283"/>
    </row>
    <row r="10803" spans="1:9">
      <c r="A10803" s="748" t="str">
        <f t="shared" si="1958"/>
        <v/>
      </c>
      <c r="B10803" s="749"/>
      <c r="C10803" s="251" t="str">
        <f t="shared" si="1959"/>
        <v/>
      </c>
      <c r="D10803" s="194"/>
      <c r="E10803" s="252">
        <f t="shared" si="1960"/>
        <v>0</v>
      </c>
      <c r="F10803" s="230">
        <f t="shared" si="1961"/>
        <v>0</v>
      </c>
      <c r="G10803" s="232"/>
      <c r="I10803" s="283"/>
    </row>
    <row r="10804" spans="1:9">
      <c r="A10804" s="748" t="str">
        <f t="shared" si="1958"/>
        <v/>
      </c>
      <c r="B10804" s="749"/>
      <c r="C10804" s="251" t="str">
        <f t="shared" si="1959"/>
        <v/>
      </c>
      <c r="D10804" s="194"/>
      <c r="E10804" s="252">
        <f t="shared" si="1960"/>
        <v>0</v>
      </c>
      <c r="F10804" s="230">
        <f t="shared" si="1961"/>
        <v>0</v>
      </c>
      <c r="G10804" s="232"/>
      <c r="I10804" s="283"/>
    </row>
    <row r="10805" spans="1:9">
      <c r="A10805" s="748" t="str">
        <f t="shared" si="1958"/>
        <v/>
      </c>
      <c r="B10805" s="749"/>
      <c r="C10805" s="251" t="str">
        <f t="shared" si="1959"/>
        <v/>
      </c>
      <c r="D10805" s="194"/>
      <c r="E10805" s="252">
        <f t="shared" si="1960"/>
        <v>0</v>
      </c>
      <c r="F10805" s="230">
        <f t="shared" si="1961"/>
        <v>0</v>
      </c>
      <c r="G10805" s="232"/>
      <c r="I10805" s="283"/>
    </row>
    <row r="10806" spans="1:9">
      <c r="A10806" s="748" t="str">
        <f t="shared" si="1958"/>
        <v/>
      </c>
      <c r="B10806" s="749"/>
      <c r="C10806" s="251" t="str">
        <f t="shared" si="1959"/>
        <v/>
      </c>
      <c r="D10806" s="194"/>
      <c r="E10806" s="252">
        <f t="shared" si="1960"/>
        <v>0</v>
      </c>
      <c r="F10806" s="230">
        <f t="shared" si="1961"/>
        <v>0</v>
      </c>
      <c r="G10806" s="232"/>
      <c r="I10806" s="283"/>
    </row>
    <row r="10807" spans="1:9">
      <c r="A10807" s="748" t="str">
        <f t="shared" si="1958"/>
        <v/>
      </c>
      <c r="B10807" s="749"/>
      <c r="C10807" s="251" t="str">
        <f t="shared" si="1959"/>
        <v/>
      </c>
      <c r="D10807" s="194"/>
      <c r="E10807" s="252">
        <f t="shared" si="1960"/>
        <v>0</v>
      </c>
      <c r="F10807" s="230">
        <f t="shared" si="1961"/>
        <v>0</v>
      </c>
      <c r="G10807" s="232"/>
      <c r="I10807" s="283"/>
    </row>
    <row r="10808" spans="1:9">
      <c r="A10808" s="748" t="str">
        <f t="shared" si="1958"/>
        <v/>
      </c>
      <c r="B10808" s="749"/>
      <c r="C10808" s="251" t="str">
        <f t="shared" si="1959"/>
        <v/>
      </c>
      <c r="D10808" s="194"/>
      <c r="E10808" s="252">
        <f t="shared" si="1960"/>
        <v>0</v>
      </c>
      <c r="F10808" s="230">
        <f t="shared" si="1961"/>
        <v>0</v>
      </c>
      <c r="G10808" s="253"/>
      <c r="I10808" s="283"/>
    </row>
    <row r="10809" spans="1:9">
      <c r="A10809" s="748" t="str">
        <f t="shared" si="1958"/>
        <v/>
      </c>
      <c r="B10809" s="749"/>
      <c r="C10809" s="251" t="str">
        <f t="shared" si="1959"/>
        <v/>
      </c>
      <c r="D10809" s="194"/>
      <c r="E10809" s="252">
        <f t="shared" si="1960"/>
        <v>0</v>
      </c>
      <c r="F10809" s="230">
        <f t="shared" si="1961"/>
        <v>0</v>
      </c>
      <c r="G10809" s="232"/>
      <c r="I10809" s="283"/>
    </row>
    <row r="10810" spans="1:9">
      <c r="A10810" s="748" t="str">
        <f t="shared" si="1958"/>
        <v/>
      </c>
      <c r="B10810" s="749"/>
      <c r="C10810" s="251"/>
      <c r="D10810" s="194"/>
      <c r="E10810" s="252">
        <f t="shared" si="1960"/>
        <v>0</v>
      </c>
      <c r="F10810" s="230">
        <f t="shared" si="1961"/>
        <v>0</v>
      </c>
      <c r="G10810" s="232"/>
      <c r="I10810" s="283"/>
    </row>
    <row r="10811" spans="1:9">
      <c r="A10811" s="748" t="str">
        <f t="shared" si="1958"/>
        <v/>
      </c>
      <c r="B10811" s="749"/>
      <c r="C10811" s="251"/>
      <c r="D10811" s="194"/>
      <c r="E10811" s="252">
        <f t="shared" si="1960"/>
        <v>0</v>
      </c>
      <c r="F10811" s="230">
        <f t="shared" si="1961"/>
        <v>0</v>
      </c>
      <c r="G10811" s="232"/>
      <c r="I10811" s="283"/>
    </row>
    <row r="10812" spans="1:9">
      <c r="A10812" s="748" t="str">
        <f t="shared" si="1958"/>
        <v/>
      </c>
      <c r="B10812" s="749"/>
      <c r="C10812" s="251" t="str">
        <f t="shared" ref="C10812" si="1962">IF(I10812=0,"",VLOOKUP(I10812,MATERIALES,3,FALSE))</f>
        <v/>
      </c>
      <c r="D10812" s="194"/>
      <c r="E10812" s="252">
        <f t="shared" si="1960"/>
        <v>0</v>
      </c>
      <c r="F10812" s="230">
        <f t="shared" si="1961"/>
        <v>0</v>
      </c>
      <c r="G10812" s="233"/>
      <c r="I10812" s="283"/>
    </row>
    <row r="10813" spans="1:9" ht="26.25" customHeight="1" thickBot="1">
      <c r="A10813" s="214"/>
      <c r="B10813" s="438"/>
      <c r="C10813" s="215"/>
      <c r="D10813" s="217"/>
      <c r="E10813" s="254"/>
      <c r="F10813" s="255" t="s">
        <v>81</v>
      </c>
      <c r="G10813" s="253">
        <f>SUM(F10801:F10812)</f>
        <v>0</v>
      </c>
      <c r="I10813" s="326"/>
    </row>
    <row r="10814" spans="1:9" ht="14" thickTop="1" thickBot="1">
      <c r="A10814" s="256" t="s">
        <v>72</v>
      </c>
      <c r="B10814" s="445"/>
      <c r="C10814" s="257"/>
      <c r="D10814" s="259"/>
      <c r="E10814" s="259"/>
      <c r="F10814" s="258"/>
      <c r="G10814" s="260"/>
      <c r="I10814" s="326"/>
    </row>
    <row r="10815" spans="1:9" ht="13.5" thickTop="1">
      <c r="A10815" s="245" t="s">
        <v>57</v>
      </c>
      <c r="B10815" s="455"/>
      <c r="C10815" s="248" t="s">
        <v>71</v>
      </c>
      <c r="D10815" s="316" t="s">
        <v>75</v>
      </c>
      <c r="E10815" s="248" t="s">
        <v>98</v>
      </c>
      <c r="F10815" s="249" t="s">
        <v>79</v>
      </c>
      <c r="G10815" s="250" t="s">
        <v>70</v>
      </c>
      <c r="I10815" s="326"/>
    </row>
    <row r="10816" spans="1:9">
      <c r="A10816" s="748" t="str">
        <f>IF(I10816=0,"",VLOOKUP(I10816,EQUIPOS,2,FALSE))</f>
        <v/>
      </c>
      <c r="B10816" s="749"/>
      <c r="C10816" s="195"/>
      <c r="D10816" s="194"/>
      <c r="E10816" s="252">
        <f>IF(I10816=0,0,VLOOKUP(I10816,EQUIPOS,4,FALSE))</f>
        <v>0</v>
      </c>
      <c r="F10816" s="230">
        <f>C10816*D10816*E10816</f>
        <v>0</v>
      </c>
      <c r="G10816" s="231"/>
      <c r="I10816" s="283"/>
    </row>
    <row r="10817" spans="1:9">
      <c r="A10817" s="748" t="str">
        <f>IF(I10817=0,"",VLOOKUP(I10817,EQUIPOS,2,FALSE))</f>
        <v/>
      </c>
      <c r="B10817" s="749"/>
      <c r="C10817" s="195"/>
      <c r="D10817" s="194"/>
      <c r="E10817" s="252">
        <f>IF(I10817=0,0,VLOOKUP(I10817,EQUIPOS,4,FALSE))</f>
        <v>0</v>
      </c>
      <c r="F10817" s="230">
        <f t="shared" ref="F10817:F10820" si="1963">C10817*D10817*E10817</f>
        <v>0</v>
      </c>
      <c r="G10817" s="232"/>
      <c r="I10817" s="283"/>
    </row>
    <row r="10818" spans="1:9">
      <c r="A10818" s="748" t="str">
        <f>IF(I10818=0,"",VLOOKUP(I10818,EQUIPOS,2,FALSE))</f>
        <v/>
      </c>
      <c r="B10818" s="749"/>
      <c r="C10818" s="195"/>
      <c r="D10818" s="194"/>
      <c r="E10818" s="252">
        <f>IF(I10818=0,0,VLOOKUP(I10818,EQUIPOS,4,FALSE))</f>
        <v>0</v>
      </c>
      <c r="F10818" s="230">
        <f t="shared" si="1963"/>
        <v>0</v>
      </c>
      <c r="G10818" s="232"/>
      <c r="I10818" s="283"/>
    </row>
    <row r="10819" spans="1:9">
      <c r="A10819" s="748" t="str">
        <f>IF(I10819=0,"",VLOOKUP(I10819,EQUIPOS,2,FALSE))</f>
        <v/>
      </c>
      <c r="B10819" s="749"/>
      <c r="C10819" s="195"/>
      <c r="D10819" s="194"/>
      <c r="E10819" s="252">
        <f>IF(I10819=0,0,VLOOKUP(I10819,EQUIPOS,4,FALSE))</f>
        <v>0</v>
      </c>
      <c r="F10819" s="230">
        <f t="shared" si="1963"/>
        <v>0</v>
      </c>
      <c r="G10819" s="232"/>
      <c r="I10819" s="283"/>
    </row>
    <row r="10820" spans="1:9">
      <c r="A10820" s="748" t="str">
        <f>IF(I10820=0,"",VLOOKUP(I10820,EQUIPOS,2,FALSE))</f>
        <v/>
      </c>
      <c r="B10820" s="749"/>
      <c r="C10820" s="195"/>
      <c r="D10820" s="194"/>
      <c r="E10820" s="252">
        <f>IF(I10820=0,0,VLOOKUP(I10820,EQUIPOS,4,FALSE))</f>
        <v>0</v>
      </c>
      <c r="F10820" s="230">
        <f t="shared" si="1963"/>
        <v>0</v>
      </c>
      <c r="G10820" s="233"/>
      <c r="I10820" s="283"/>
    </row>
    <row r="10821" spans="1:9" ht="30.75" customHeight="1" thickBot="1">
      <c r="A10821" s="234"/>
      <c r="B10821" s="456"/>
      <c r="C10821" s="235"/>
      <c r="D10821" s="237"/>
      <c r="E10821" s="261"/>
      <c r="F10821" s="238" t="s">
        <v>82</v>
      </c>
      <c r="G10821" s="262">
        <f>SUM(F10816:F10820)</f>
        <v>0</v>
      </c>
      <c r="I10821" s="326"/>
    </row>
    <row r="10822" spans="1:9" ht="13.5" thickTop="1">
      <c r="A10822" s="240" t="s">
        <v>73</v>
      </c>
      <c r="B10822" s="446"/>
      <c r="C10822" s="241"/>
      <c r="D10822" s="243"/>
      <c r="E10822" s="243"/>
      <c r="F10822" s="242"/>
      <c r="G10822" s="244"/>
      <c r="I10822" s="326"/>
    </row>
    <row r="10823" spans="1:9" ht="26">
      <c r="A10823" s="245" t="s">
        <v>57</v>
      </c>
      <c r="B10823" s="454" t="s">
        <v>58</v>
      </c>
      <c r="C10823" s="247" t="s">
        <v>68</v>
      </c>
      <c r="D10823" s="316" t="s">
        <v>74</v>
      </c>
      <c r="E10823" s="248" t="s">
        <v>69</v>
      </c>
      <c r="F10823" s="249" t="s">
        <v>79</v>
      </c>
      <c r="G10823" s="250" t="s">
        <v>70</v>
      </c>
      <c r="H10823" s="220"/>
      <c r="I10823" s="325"/>
    </row>
    <row r="10824" spans="1:9">
      <c r="A10824" s="263" t="str">
        <f t="shared" ref="A10824:A10835" si="1964">IF(I10824=0,"",VLOOKUP(I10824,MANOOBRA,2,FALSE))</f>
        <v/>
      </c>
      <c r="B10824" s="444" t="str">
        <f t="shared" ref="B10824:B10835" si="1965">IF(I10824=0,"",VLOOKUP(I10824,MANOOBRA,3,FALSE))</f>
        <v/>
      </c>
      <c r="C10824" s="195"/>
      <c r="D10824" s="466"/>
      <c r="E10824" s="252">
        <f t="shared" ref="E10824:E10835" si="1966">IF(I10824=0,0,VLOOKUP(I10824,MANOOBRA,4,FALSE))</f>
        <v>0</v>
      </c>
      <c r="F10824" s="230">
        <f>IF(D10824=0,0,C10824*E10824/D10824)</f>
        <v>0</v>
      </c>
      <c r="G10824" s="231"/>
      <c r="I10824" s="283"/>
    </row>
    <row r="10825" spans="1:9">
      <c r="A10825" s="263" t="str">
        <f t="shared" si="1964"/>
        <v/>
      </c>
      <c r="B10825" s="444" t="str">
        <f t="shared" si="1965"/>
        <v/>
      </c>
      <c r="C10825" s="195"/>
      <c r="D10825" s="195"/>
      <c r="E10825" s="252">
        <f t="shared" si="1966"/>
        <v>0</v>
      </c>
      <c r="F10825" s="230">
        <f t="shared" ref="F10825:F10835" si="1967">IF(D10825=0,0,C10825*E10825/D10825)</f>
        <v>0</v>
      </c>
      <c r="G10825" s="232"/>
      <c r="I10825" s="283"/>
    </row>
    <row r="10826" spans="1:9">
      <c r="A10826" s="263" t="str">
        <f t="shared" si="1964"/>
        <v/>
      </c>
      <c r="B10826" s="444" t="str">
        <f t="shared" si="1965"/>
        <v/>
      </c>
      <c r="C10826" s="195"/>
      <c r="D10826" s="309"/>
      <c r="E10826" s="252">
        <f t="shared" si="1966"/>
        <v>0</v>
      </c>
      <c r="F10826" s="230">
        <f t="shared" si="1967"/>
        <v>0</v>
      </c>
      <c r="G10826" s="232"/>
      <c r="I10826" s="283"/>
    </row>
    <row r="10827" spans="1:9">
      <c r="A10827" s="263" t="str">
        <f t="shared" si="1964"/>
        <v/>
      </c>
      <c r="B10827" s="444" t="str">
        <f t="shared" si="1965"/>
        <v/>
      </c>
      <c r="C10827" s="195"/>
      <c r="D10827" s="195"/>
      <c r="E10827" s="252">
        <f t="shared" si="1966"/>
        <v>0</v>
      </c>
      <c r="F10827" s="230">
        <f t="shared" si="1967"/>
        <v>0</v>
      </c>
      <c r="G10827" s="232"/>
      <c r="I10827" s="283"/>
    </row>
    <row r="10828" spans="1:9">
      <c r="A10828" s="263" t="str">
        <f t="shared" si="1964"/>
        <v/>
      </c>
      <c r="B10828" s="444" t="str">
        <f t="shared" si="1965"/>
        <v/>
      </c>
      <c r="C10828" s="195"/>
      <c r="D10828" s="195"/>
      <c r="E10828" s="252">
        <f t="shared" si="1966"/>
        <v>0</v>
      </c>
      <c r="F10828" s="230">
        <f t="shared" si="1967"/>
        <v>0</v>
      </c>
      <c r="G10828" s="232"/>
      <c r="I10828" s="283"/>
    </row>
    <row r="10829" spans="1:9">
      <c r="A10829" s="263" t="str">
        <f t="shared" si="1964"/>
        <v/>
      </c>
      <c r="B10829" s="444" t="str">
        <f t="shared" si="1965"/>
        <v/>
      </c>
      <c r="C10829" s="195"/>
      <c r="D10829" s="195"/>
      <c r="E10829" s="252">
        <f t="shared" si="1966"/>
        <v>0</v>
      </c>
      <c r="F10829" s="230">
        <f t="shared" si="1967"/>
        <v>0</v>
      </c>
      <c r="G10829" s="232"/>
      <c r="I10829" s="283"/>
    </row>
    <row r="10830" spans="1:9">
      <c r="A10830" s="263" t="str">
        <f t="shared" si="1964"/>
        <v/>
      </c>
      <c r="B10830" s="444" t="str">
        <f t="shared" si="1965"/>
        <v/>
      </c>
      <c r="C10830" s="195"/>
      <c r="D10830" s="195"/>
      <c r="E10830" s="252">
        <f t="shared" si="1966"/>
        <v>0</v>
      </c>
      <c r="F10830" s="230">
        <f t="shared" si="1967"/>
        <v>0</v>
      </c>
      <c r="G10830" s="232"/>
      <c r="I10830" s="283"/>
    </row>
    <row r="10831" spans="1:9">
      <c r="A10831" s="263" t="str">
        <f t="shared" si="1964"/>
        <v/>
      </c>
      <c r="B10831" s="444" t="str">
        <f t="shared" si="1965"/>
        <v/>
      </c>
      <c r="C10831" s="195"/>
      <c r="D10831" s="195"/>
      <c r="E10831" s="252">
        <f t="shared" si="1966"/>
        <v>0</v>
      </c>
      <c r="F10831" s="230">
        <f t="shared" si="1967"/>
        <v>0</v>
      </c>
      <c r="G10831" s="232"/>
      <c r="I10831" s="283"/>
    </row>
    <row r="10832" spans="1:9">
      <c r="A10832" s="263" t="str">
        <f t="shared" si="1964"/>
        <v/>
      </c>
      <c r="B10832" s="444" t="str">
        <f t="shared" si="1965"/>
        <v/>
      </c>
      <c r="C10832" s="195"/>
      <c r="D10832" s="195"/>
      <c r="E10832" s="252">
        <f t="shared" si="1966"/>
        <v>0</v>
      </c>
      <c r="F10832" s="230">
        <f t="shared" si="1967"/>
        <v>0</v>
      </c>
      <c r="G10832" s="232"/>
      <c r="I10832" s="283"/>
    </row>
    <row r="10833" spans="1:16">
      <c r="A10833" s="263" t="str">
        <f t="shared" si="1964"/>
        <v/>
      </c>
      <c r="B10833" s="444" t="str">
        <f t="shared" si="1965"/>
        <v/>
      </c>
      <c r="C10833" s="195"/>
      <c r="D10833" s="195"/>
      <c r="E10833" s="252">
        <f t="shared" si="1966"/>
        <v>0</v>
      </c>
      <c r="F10833" s="230">
        <f t="shared" si="1967"/>
        <v>0</v>
      </c>
      <c r="G10833" s="232"/>
      <c r="I10833" s="283"/>
    </row>
    <row r="10834" spans="1:16">
      <c r="A10834" s="263" t="str">
        <f t="shared" si="1964"/>
        <v/>
      </c>
      <c r="B10834" s="444" t="str">
        <f t="shared" si="1965"/>
        <v/>
      </c>
      <c r="C10834" s="195"/>
      <c r="D10834" s="195"/>
      <c r="E10834" s="252">
        <f t="shared" si="1966"/>
        <v>0</v>
      </c>
      <c r="F10834" s="230">
        <f t="shared" si="1967"/>
        <v>0</v>
      </c>
      <c r="G10834" s="232"/>
      <c r="I10834" s="283"/>
    </row>
    <row r="10835" spans="1:16">
      <c r="A10835" s="263" t="str">
        <f t="shared" si="1964"/>
        <v/>
      </c>
      <c r="B10835" s="444" t="str">
        <f t="shared" si="1965"/>
        <v/>
      </c>
      <c r="C10835" s="195"/>
      <c r="D10835" s="195"/>
      <c r="E10835" s="252">
        <f t="shared" si="1966"/>
        <v>0</v>
      </c>
      <c r="F10835" s="230">
        <f t="shared" si="1967"/>
        <v>0</v>
      </c>
      <c r="G10835" s="233"/>
      <c r="I10835" s="283"/>
    </row>
    <row r="10836" spans="1:16" ht="31.5" customHeight="1" thickBot="1">
      <c r="A10836" s="234"/>
      <c r="B10836" s="456"/>
      <c r="C10836" s="235"/>
      <c r="D10836" s="237"/>
      <c r="E10836" s="237"/>
      <c r="F10836" s="238" t="s">
        <v>83</v>
      </c>
      <c r="G10836" s="262">
        <f>ROUND(SUM(F10824:F10835),0)</f>
        <v>0</v>
      </c>
      <c r="I10836" s="326"/>
    </row>
    <row r="10837" spans="1:16" ht="13.5" thickTop="1">
      <c r="A10837" s="186" t="s">
        <v>76</v>
      </c>
      <c r="B10837" s="446"/>
      <c r="C10837" s="241"/>
      <c r="D10837" s="243"/>
      <c r="E10837" s="243"/>
      <c r="F10837" s="242"/>
      <c r="G10837" s="244"/>
      <c r="I10837" s="326"/>
    </row>
    <row r="10838" spans="1:16">
      <c r="A10838" s="245" t="s">
        <v>57</v>
      </c>
      <c r="B10838" s="455"/>
      <c r="C10838" s="246"/>
      <c r="D10838" s="317"/>
      <c r="E10838" s="248" t="s">
        <v>77</v>
      </c>
      <c r="F10838" s="249" t="s">
        <v>78</v>
      </c>
      <c r="G10838" s="264" t="s">
        <v>77</v>
      </c>
      <c r="H10838" s="220"/>
      <c r="I10838" s="325"/>
    </row>
    <row r="10839" spans="1:16">
      <c r="A10839" s="185" t="s">
        <v>87</v>
      </c>
      <c r="B10839" s="453"/>
      <c r="C10839" s="265"/>
      <c r="D10839" s="318"/>
      <c r="E10839" s="229">
        <f>ROUND(SUM(G10798,G10813,G10821,G10836),2)</f>
        <v>0</v>
      </c>
      <c r="F10839" s="266">
        <f>A</f>
        <v>0</v>
      </c>
      <c r="G10839" s="267">
        <f>E10839*F10839</f>
        <v>0</v>
      </c>
      <c r="I10839" s="326"/>
    </row>
    <row r="10840" spans="1:16">
      <c r="A10840" s="185" t="s">
        <v>85</v>
      </c>
      <c r="B10840" s="453"/>
      <c r="C10840" s="265"/>
      <c r="D10840" s="318"/>
      <c r="E10840" s="229">
        <f>SUM(G10798,G10813,G10821,G10836)</f>
        <v>0</v>
      </c>
      <c r="F10840" s="266">
        <f>I</f>
        <v>0</v>
      </c>
      <c r="G10840" s="267">
        <f>E10840*F10840</f>
        <v>0</v>
      </c>
      <c r="I10840" s="326"/>
    </row>
    <row r="10841" spans="1:16">
      <c r="A10841" s="185" t="s">
        <v>86</v>
      </c>
      <c r="B10841" s="453"/>
      <c r="C10841" s="265"/>
      <c r="D10841" s="318"/>
      <c r="E10841" s="229">
        <f>SUM(G10798,G10813,G10821,G10836)</f>
        <v>0</v>
      </c>
      <c r="F10841" s="266">
        <f>U</f>
        <v>0</v>
      </c>
      <c r="G10841" s="267">
        <f>E10841*F10841</f>
        <v>0</v>
      </c>
      <c r="I10841" s="326"/>
    </row>
    <row r="10842" spans="1:16" ht="33" customHeight="1" thickBot="1">
      <c r="A10842" s="234"/>
      <c r="B10842" s="456"/>
      <c r="C10842" s="235"/>
      <c r="D10842" s="237"/>
      <c r="E10842" s="237"/>
      <c r="F10842" s="268" t="s">
        <v>84</v>
      </c>
      <c r="G10842" s="262">
        <f>SUM(G10839:G10841)</f>
        <v>0</v>
      </c>
      <c r="I10842" s="326"/>
      <c r="J10842" s="295"/>
      <c r="K10842" s="296"/>
      <c r="L10842" s="296"/>
      <c r="M10842" s="296"/>
      <c r="N10842" s="296"/>
      <c r="O10842" s="296"/>
    </row>
    <row r="10843" spans="1:16" s="211" customFormat="1" ht="14" thickTop="1" thickBot="1">
      <c r="A10843" s="269"/>
      <c r="B10843" s="443"/>
      <c r="C10843" s="270"/>
      <c r="D10843" s="319"/>
      <c r="E10843" s="271" t="s">
        <v>89</v>
      </c>
      <c r="F10843" s="272"/>
      <c r="G10843" s="273">
        <f>ROUND(SUM(G10798,G10813,G10821,G10836,G10842),0)</f>
        <v>0</v>
      </c>
      <c r="I10843" s="327"/>
      <c r="J10843" s="212">
        <f>B10782</f>
        <v>31.1</v>
      </c>
      <c r="K10843" s="274">
        <f>E10839</f>
        <v>0</v>
      </c>
      <c r="L10843" s="294">
        <f>G10839</f>
        <v>0</v>
      </c>
      <c r="M10843" s="294">
        <f>G10840</f>
        <v>0</v>
      </c>
      <c r="N10843" s="294">
        <f>G10841</f>
        <v>0</v>
      </c>
      <c r="O10843" s="299">
        <f>SUM(K10843:N10843)</f>
        <v>0</v>
      </c>
      <c r="P10843" s="294"/>
    </row>
    <row r="10844" spans="1:16" ht="13.5" thickTop="1">
      <c r="A10844" s="275" t="s">
        <v>97</v>
      </c>
      <c r="B10844" s="438"/>
      <c r="C10844" s="215"/>
      <c r="D10844" s="217"/>
      <c r="E10844" s="217"/>
      <c r="F10844" s="216"/>
      <c r="G10844" s="219"/>
      <c r="I10844" s="326"/>
      <c r="P10844" s="294"/>
    </row>
    <row r="10845" spans="1:16">
      <c r="A10845" s="275"/>
      <c r="B10845" s="452"/>
      <c r="C10845" s="276"/>
      <c r="D10845" s="320"/>
      <c r="E10845" s="217"/>
      <c r="F10845" s="216"/>
      <c r="G10845" s="277">
        <f ca="1">TODAY()</f>
        <v>44839</v>
      </c>
      <c r="I10845" s="326"/>
      <c r="P10845" s="294"/>
    </row>
    <row r="10846" spans="1:16" ht="13.5" thickBot="1">
      <c r="A10846" s="234"/>
      <c r="B10846" s="456"/>
      <c r="C10846" s="235"/>
      <c r="D10846" s="237"/>
      <c r="E10846" s="237"/>
      <c r="F10846" s="236"/>
      <c r="G10846" s="278"/>
      <c r="I10846" s="326"/>
      <c r="P10846" s="294"/>
    </row>
    <row r="10847" spans="1:16" s="199" customFormat="1" ht="13.5" thickTop="1">
      <c r="A10847" s="196" t="s">
        <v>109</v>
      </c>
      <c r="B10847" s="458"/>
      <c r="C10847" s="196"/>
      <c r="D10847" s="198"/>
      <c r="E10847" s="198"/>
      <c r="F10847" s="197"/>
      <c r="G10847" s="197"/>
      <c r="I10847" s="321"/>
      <c r="J10847" s="200"/>
      <c r="O10847" s="297"/>
    </row>
    <row r="10848" spans="1:16" s="199" customFormat="1">
      <c r="A10848" s="196" t="str">
        <f>CONCATENATE('Prestaciones y AIU'!A10229," ANALISIS DE PRECIOS UNITARIOS")</f>
        <v xml:space="preserve"> ANALISIS DE PRECIOS UNITARIOS</v>
      </c>
      <c r="B10848" s="458"/>
      <c r="C10848" s="196"/>
      <c r="D10848" s="198"/>
      <c r="E10848" s="198"/>
      <c r="F10848" s="197"/>
      <c r="G10848" s="197"/>
      <c r="I10848" s="321"/>
      <c r="J10848" s="200"/>
      <c r="O10848" s="297"/>
    </row>
    <row r="10849" spans="1:15" s="199" customFormat="1">
      <c r="A10849" s="196" t="str">
        <f>Objeto_LIC</f>
        <v>OPTIMIZACION DEL SISTEMA DE ABASTECIMIENTO (ADUCCION, PRETRATAMIENTO Y CONDUCCION) DEL MUNICPIO DE TAME, DEPARTAMENTO DE ARAUCA</v>
      </c>
      <c r="B10849" s="458"/>
      <c r="C10849" s="196"/>
      <c r="D10849" s="198"/>
      <c r="E10849" s="198"/>
      <c r="F10849" s="197"/>
      <c r="G10849" s="197"/>
      <c r="I10849" s="321"/>
      <c r="J10849" s="200"/>
      <c r="O10849" s="297"/>
    </row>
    <row r="10850" spans="1:15" s="199" customFormat="1">
      <c r="A10850" s="196"/>
      <c r="B10850" s="458"/>
      <c r="C10850" s="196"/>
      <c r="D10850" s="198"/>
      <c r="E10850" s="198"/>
      <c r="F10850" s="197"/>
      <c r="G10850" s="197"/>
      <c r="I10850" s="321"/>
      <c r="J10850" s="200"/>
      <c r="O10850" s="297"/>
    </row>
    <row r="10851" spans="1:15" ht="13.5" thickBot="1">
      <c r="A10851" s="201"/>
      <c r="B10851" s="448"/>
      <c r="C10851" s="201"/>
      <c r="D10851" s="203"/>
      <c r="E10851" s="203"/>
      <c r="F10851" s="202"/>
      <c r="G10851" s="202"/>
    </row>
    <row r="10852" spans="1:15" s="211" customFormat="1" ht="13.5" thickTop="1">
      <c r="A10852" s="206"/>
      <c r="B10852" s="457"/>
      <c r="C10852" s="207"/>
      <c r="D10852" s="209"/>
      <c r="E10852" s="209"/>
      <c r="F10852" s="208"/>
      <c r="G10852" s="210" t="s">
        <v>110</v>
      </c>
      <c r="I10852" s="323"/>
      <c r="J10852" s="212"/>
      <c r="O10852" s="297"/>
    </row>
    <row r="10853" spans="1:15" ht="12.75" customHeight="1">
      <c r="A10853" s="213" t="s">
        <v>62</v>
      </c>
      <c r="B10853" s="750">
        <f>Proponente</f>
        <v>0</v>
      </c>
      <c r="C10853" s="750"/>
      <c r="D10853" s="750"/>
      <c r="E10853" s="750"/>
      <c r="F10853" s="750"/>
      <c r="G10853" s="751"/>
    </row>
    <row r="10854" spans="1:15" ht="12.75" customHeight="1">
      <c r="A10854" s="213" t="s">
        <v>63</v>
      </c>
      <c r="B10854" s="470">
        <v>31.2</v>
      </c>
      <c r="C10854" s="750" t="e">
        <f>VLOOKUP(B10854,Presupuesto!$A$4:$B$106,2,FALSE)</f>
        <v>#N/A</v>
      </c>
      <c r="D10854" s="750"/>
      <c r="E10854" s="750"/>
      <c r="F10854" s="750"/>
      <c r="G10854" s="751"/>
    </row>
    <row r="10855" spans="1:15">
      <c r="A10855" s="214"/>
      <c r="B10855" s="438"/>
      <c r="C10855" s="215"/>
      <c r="D10855" s="217"/>
      <c r="E10855" s="217"/>
      <c r="F10855" s="218" t="s">
        <v>88</v>
      </c>
      <c r="G10855" s="750" t="str">
        <f ca="1">LOOKUP('U-P1'!B10854,Presupuesto!$1:$1048576,Presupuesto!$C$1:$C$105)</f>
        <v>ML</v>
      </c>
      <c r="H10855" s="750"/>
      <c r="I10855" s="750"/>
      <c r="J10855" s="750"/>
      <c r="K10855" s="751"/>
    </row>
    <row r="10856" spans="1:15" ht="13.5" thickBot="1">
      <c r="A10856" s="213" t="s">
        <v>64</v>
      </c>
      <c r="B10856" s="438"/>
      <c r="C10856" s="215"/>
      <c r="D10856" s="217"/>
      <c r="E10856" s="217"/>
      <c r="F10856" s="216"/>
      <c r="G10856" s="219"/>
      <c r="I10856" s="324"/>
      <c r="J10856" s="295"/>
      <c r="K10856" s="296"/>
      <c r="L10856" s="296"/>
      <c r="M10856" s="296"/>
      <c r="N10856" s="296"/>
      <c r="O10856" s="296"/>
    </row>
    <row r="10857" spans="1:15" s="220" customFormat="1" ht="13.5" thickTop="1">
      <c r="A10857" s="221" t="s">
        <v>57</v>
      </c>
      <c r="B10857" s="447" t="s">
        <v>65</v>
      </c>
      <c r="C10857" s="222" t="s">
        <v>66</v>
      </c>
      <c r="D10857" s="223" t="s">
        <v>74</v>
      </c>
      <c r="E10857" s="224" t="s">
        <v>100</v>
      </c>
      <c r="F10857" s="224" t="s">
        <v>79</v>
      </c>
      <c r="G10857" s="225" t="s">
        <v>70</v>
      </c>
      <c r="I10857" s="325"/>
      <c r="J10857" s="226"/>
      <c r="O10857" s="296"/>
    </row>
    <row r="10858" spans="1:15">
      <c r="A10858" s="227" t="str">
        <f t="shared" ref="A10858:A10869" si="1968">IF(I10858=0,"-",VLOOKUP(I10858,EQUIPOS,2,FALSE))</f>
        <v>-</v>
      </c>
      <c r="B10858" s="228"/>
      <c r="C10858" s="228"/>
      <c r="D10858" s="468"/>
      <c r="E10858" s="229">
        <f t="shared" ref="E10858:E10869" si="1969">IF(I10858=0,0,VLOOKUP(I10858,EQUIPOS,4,FALSE))</f>
        <v>0</v>
      </c>
      <c r="F10858" s="230">
        <f t="shared" ref="F10858:F10869" si="1970">IF(D10858=0,0,E10858/D10858)</f>
        <v>0</v>
      </c>
      <c r="G10858" s="231"/>
      <c r="I10858" s="283"/>
    </row>
    <row r="10859" spans="1:15">
      <c r="A10859" s="227" t="str">
        <f t="shared" si="1968"/>
        <v>-</v>
      </c>
      <c r="B10859" s="228"/>
      <c r="C10859" s="228"/>
      <c r="D10859" s="194"/>
      <c r="E10859" s="229">
        <f t="shared" si="1969"/>
        <v>0</v>
      </c>
      <c r="F10859" s="230">
        <f t="shared" si="1970"/>
        <v>0</v>
      </c>
      <c r="G10859" s="232"/>
      <c r="I10859" s="283"/>
    </row>
    <row r="10860" spans="1:15">
      <c r="A10860" s="227" t="str">
        <f t="shared" si="1968"/>
        <v>-</v>
      </c>
      <c r="B10860" s="228"/>
      <c r="C10860" s="228"/>
      <c r="D10860" s="194"/>
      <c r="E10860" s="229">
        <f t="shared" si="1969"/>
        <v>0</v>
      </c>
      <c r="F10860" s="230">
        <f t="shared" si="1970"/>
        <v>0</v>
      </c>
      <c r="G10860" s="232"/>
      <c r="I10860" s="283"/>
    </row>
    <row r="10861" spans="1:15">
      <c r="A10861" s="227" t="str">
        <f t="shared" si="1968"/>
        <v>-</v>
      </c>
      <c r="B10861" s="228"/>
      <c r="C10861" s="228"/>
      <c r="D10861" s="194"/>
      <c r="E10861" s="229">
        <f t="shared" si="1969"/>
        <v>0</v>
      </c>
      <c r="F10861" s="230">
        <f t="shared" si="1970"/>
        <v>0</v>
      </c>
      <c r="G10861" s="232"/>
      <c r="I10861" s="283"/>
    </row>
    <row r="10862" spans="1:15">
      <c r="A10862" s="227" t="str">
        <f t="shared" si="1968"/>
        <v>-</v>
      </c>
      <c r="B10862" s="228"/>
      <c r="C10862" s="228"/>
      <c r="D10862" s="194"/>
      <c r="E10862" s="229">
        <f t="shared" si="1969"/>
        <v>0</v>
      </c>
      <c r="F10862" s="230">
        <f t="shared" si="1970"/>
        <v>0</v>
      </c>
      <c r="G10862" s="232"/>
      <c r="I10862" s="283"/>
    </row>
    <row r="10863" spans="1:15">
      <c r="A10863" s="227" t="str">
        <f t="shared" si="1968"/>
        <v>-</v>
      </c>
      <c r="B10863" s="228"/>
      <c r="C10863" s="228"/>
      <c r="D10863" s="194"/>
      <c r="E10863" s="229">
        <f t="shared" si="1969"/>
        <v>0</v>
      </c>
      <c r="F10863" s="230">
        <f t="shared" si="1970"/>
        <v>0</v>
      </c>
      <c r="G10863" s="232"/>
      <c r="I10863" s="283"/>
    </row>
    <row r="10864" spans="1:15">
      <c r="A10864" s="227" t="str">
        <f t="shared" si="1968"/>
        <v>-</v>
      </c>
      <c r="B10864" s="228"/>
      <c r="C10864" s="228"/>
      <c r="D10864" s="194"/>
      <c r="E10864" s="229">
        <f t="shared" si="1969"/>
        <v>0</v>
      </c>
      <c r="F10864" s="230">
        <f t="shared" si="1970"/>
        <v>0</v>
      </c>
      <c r="G10864" s="232"/>
      <c r="I10864" s="283"/>
    </row>
    <row r="10865" spans="1:15">
      <c r="A10865" s="227" t="str">
        <f t="shared" si="1968"/>
        <v>-</v>
      </c>
      <c r="B10865" s="228"/>
      <c r="C10865" s="228"/>
      <c r="D10865" s="194"/>
      <c r="E10865" s="229">
        <f t="shared" si="1969"/>
        <v>0</v>
      </c>
      <c r="F10865" s="230">
        <f t="shared" si="1970"/>
        <v>0</v>
      </c>
      <c r="G10865" s="232"/>
      <c r="I10865" s="283"/>
    </row>
    <row r="10866" spans="1:15">
      <c r="A10866" s="227" t="str">
        <f t="shared" si="1968"/>
        <v>-</v>
      </c>
      <c r="B10866" s="228"/>
      <c r="C10866" s="228"/>
      <c r="D10866" s="194"/>
      <c r="E10866" s="229">
        <f t="shared" si="1969"/>
        <v>0</v>
      </c>
      <c r="F10866" s="230">
        <f t="shared" si="1970"/>
        <v>0</v>
      </c>
      <c r="G10866" s="232"/>
      <c r="I10866" s="283"/>
    </row>
    <row r="10867" spans="1:15">
      <c r="A10867" s="227" t="str">
        <f t="shared" si="1968"/>
        <v>-</v>
      </c>
      <c r="B10867" s="228"/>
      <c r="C10867" s="228"/>
      <c r="D10867" s="194"/>
      <c r="E10867" s="229">
        <f t="shared" si="1969"/>
        <v>0</v>
      </c>
      <c r="F10867" s="230">
        <f t="shared" si="1970"/>
        <v>0</v>
      </c>
      <c r="G10867" s="232"/>
      <c r="I10867" s="283"/>
    </row>
    <row r="10868" spans="1:15">
      <c r="A10868" s="227" t="str">
        <f t="shared" si="1968"/>
        <v>-</v>
      </c>
      <c r="B10868" s="228"/>
      <c r="C10868" s="228"/>
      <c r="D10868" s="194"/>
      <c r="E10868" s="229">
        <f t="shared" si="1969"/>
        <v>0</v>
      </c>
      <c r="F10868" s="230">
        <f t="shared" si="1970"/>
        <v>0</v>
      </c>
      <c r="G10868" s="232"/>
      <c r="I10868" s="283"/>
    </row>
    <row r="10869" spans="1:15">
      <c r="A10869" s="227" t="str">
        <f t="shared" si="1968"/>
        <v>-</v>
      </c>
      <c r="B10869" s="228"/>
      <c r="C10869" s="228"/>
      <c r="D10869" s="194"/>
      <c r="E10869" s="229">
        <f t="shared" si="1969"/>
        <v>0</v>
      </c>
      <c r="F10869" s="230">
        <f t="shared" si="1970"/>
        <v>0</v>
      </c>
      <c r="G10869" s="232"/>
      <c r="I10869" s="283"/>
    </row>
    <row r="10870" spans="1:15" ht="13.5" thickBot="1">
      <c r="A10870" s="234"/>
      <c r="B10870" s="456"/>
      <c r="C10870" s="235"/>
      <c r="D10870" s="237"/>
      <c r="E10870" s="237"/>
      <c r="F10870" s="238" t="s">
        <v>80</v>
      </c>
      <c r="G10870" s="239">
        <f>ROUND(SUM(F10858:F10869),0)</f>
        <v>0</v>
      </c>
      <c r="I10870" s="326"/>
    </row>
    <row r="10871" spans="1:15" ht="13.5" thickTop="1">
      <c r="A10871" s="240" t="s">
        <v>67</v>
      </c>
      <c r="B10871" s="446"/>
      <c r="C10871" s="241"/>
      <c r="D10871" s="243"/>
      <c r="E10871" s="243"/>
      <c r="F10871" s="242"/>
      <c r="G10871" s="244"/>
      <c r="I10871" s="326"/>
    </row>
    <row r="10872" spans="1:15" s="220" customFormat="1" ht="26">
      <c r="A10872" s="245" t="s">
        <v>57</v>
      </c>
      <c r="B10872" s="455"/>
      <c r="C10872" s="247" t="s">
        <v>58</v>
      </c>
      <c r="D10872" s="316" t="s">
        <v>68</v>
      </c>
      <c r="E10872" s="248" t="s">
        <v>69</v>
      </c>
      <c r="F10872" s="249" t="s">
        <v>79</v>
      </c>
      <c r="G10872" s="250" t="s">
        <v>70</v>
      </c>
      <c r="I10872" s="325"/>
      <c r="J10872" s="226"/>
      <c r="O10872" s="296"/>
    </row>
    <row r="10873" spans="1:15">
      <c r="A10873" s="748" t="str">
        <f t="shared" ref="A10873:A10884" si="1971">IF(I10873=0,"",VLOOKUP(I10873,MATERIALES,2,FALSE))</f>
        <v/>
      </c>
      <c r="B10873" s="749"/>
      <c r="C10873" s="251" t="str">
        <f t="shared" ref="C10873:C10881" si="1972">IF(I10873=0,"",VLOOKUP(I10873,MATERIALES,3,FALSE))</f>
        <v/>
      </c>
      <c r="D10873" s="194"/>
      <c r="E10873" s="252">
        <f t="shared" ref="E10873:E10884" si="1973">IF(I10873=0,0,VLOOKUP(I10873,MATERIALES,4,FALSE))</f>
        <v>0</v>
      </c>
      <c r="F10873" s="230">
        <f>D10873*E10873</f>
        <v>0</v>
      </c>
      <c r="G10873" s="231"/>
      <c r="I10873" s="283"/>
    </row>
    <row r="10874" spans="1:15">
      <c r="A10874" s="748" t="str">
        <f t="shared" si="1971"/>
        <v/>
      </c>
      <c r="B10874" s="749"/>
      <c r="C10874" s="251" t="str">
        <f t="shared" si="1972"/>
        <v/>
      </c>
      <c r="D10874" s="194"/>
      <c r="E10874" s="252">
        <f t="shared" si="1973"/>
        <v>0</v>
      </c>
      <c r="F10874" s="230">
        <f t="shared" ref="F10874:F10884" si="1974">D10874*E10874</f>
        <v>0</v>
      </c>
      <c r="G10874" s="232"/>
      <c r="I10874" s="283"/>
    </row>
    <row r="10875" spans="1:15">
      <c r="A10875" s="748" t="str">
        <f t="shared" si="1971"/>
        <v/>
      </c>
      <c r="B10875" s="749"/>
      <c r="C10875" s="251" t="str">
        <f t="shared" si="1972"/>
        <v/>
      </c>
      <c r="D10875" s="194"/>
      <c r="E10875" s="252">
        <f t="shared" si="1973"/>
        <v>0</v>
      </c>
      <c r="F10875" s="230">
        <f t="shared" si="1974"/>
        <v>0</v>
      </c>
      <c r="G10875" s="232"/>
      <c r="I10875" s="283"/>
    </row>
    <row r="10876" spans="1:15">
      <c r="A10876" s="748" t="str">
        <f t="shared" si="1971"/>
        <v/>
      </c>
      <c r="B10876" s="749"/>
      <c r="C10876" s="251" t="str">
        <f t="shared" si="1972"/>
        <v/>
      </c>
      <c r="D10876" s="194"/>
      <c r="E10876" s="252">
        <f t="shared" si="1973"/>
        <v>0</v>
      </c>
      <c r="F10876" s="230">
        <f t="shared" si="1974"/>
        <v>0</v>
      </c>
      <c r="G10876" s="232"/>
      <c r="I10876" s="283"/>
    </row>
    <row r="10877" spans="1:15">
      <c r="A10877" s="748" t="str">
        <f t="shared" si="1971"/>
        <v/>
      </c>
      <c r="B10877" s="749"/>
      <c r="C10877" s="251" t="str">
        <f t="shared" si="1972"/>
        <v/>
      </c>
      <c r="D10877" s="194"/>
      <c r="E10877" s="252">
        <f t="shared" si="1973"/>
        <v>0</v>
      </c>
      <c r="F10877" s="230">
        <f t="shared" si="1974"/>
        <v>0</v>
      </c>
      <c r="G10877" s="232"/>
      <c r="I10877" s="283"/>
    </row>
    <row r="10878" spans="1:15">
      <c r="A10878" s="748" t="str">
        <f t="shared" si="1971"/>
        <v/>
      </c>
      <c r="B10878" s="749"/>
      <c r="C10878" s="251" t="str">
        <f t="shared" si="1972"/>
        <v/>
      </c>
      <c r="D10878" s="194"/>
      <c r="E10878" s="252">
        <f t="shared" si="1973"/>
        <v>0</v>
      </c>
      <c r="F10878" s="230">
        <f t="shared" si="1974"/>
        <v>0</v>
      </c>
      <c r="G10878" s="232"/>
      <c r="I10878" s="283"/>
    </row>
    <row r="10879" spans="1:15">
      <c r="A10879" s="748" t="str">
        <f t="shared" si="1971"/>
        <v/>
      </c>
      <c r="B10879" s="749"/>
      <c r="C10879" s="251" t="str">
        <f t="shared" si="1972"/>
        <v/>
      </c>
      <c r="D10879" s="194"/>
      <c r="E10879" s="252">
        <f t="shared" si="1973"/>
        <v>0</v>
      </c>
      <c r="F10879" s="230">
        <f t="shared" si="1974"/>
        <v>0</v>
      </c>
      <c r="G10879" s="232"/>
      <c r="I10879" s="283"/>
    </row>
    <row r="10880" spans="1:15">
      <c r="A10880" s="748" t="str">
        <f t="shared" si="1971"/>
        <v/>
      </c>
      <c r="B10880" s="749"/>
      <c r="C10880" s="251" t="str">
        <f t="shared" si="1972"/>
        <v/>
      </c>
      <c r="D10880" s="194"/>
      <c r="E10880" s="252">
        <f t="shared" si="1973"/>
        <v>0</v>
      </c>
      <c r="F10880" s="230">
        <f t="shared" si="1974"/>
        <v>0</v>
      </c>
      <c r="G10880" s="253"/>
      <c r="I10880" s="283"/>
    </row>
    <row r="10881" spans="1:9">
      <c r="A10881" s="748" t="str">
        <f t="shared" si="1971"/>
        <v/>
      </c>
      <c r="B10881" s="749"/>
      <c r="C10881" s="251" t="str">
        <f t="shared" si="1972"/>
        <v/>
      </c>
      <c r="D10881" s="194"/>
      <c r="E10881" s="252">
        <f t="shared" si="1973"/>
        <v>0</v>
      </c>
      <c r="F10881" s="230">
        <f t="shared" si="1974"/>
        <v>0</v>
      </c>
      <c r="G10881" s="232"/>
      <c r="I10881" s="283"/>
    </row>
    <row r="10882" spans="1:9">
      <c r="A10882" s="748" t="str">
        <f t="shared" si="1971"/>
        <v/>
      </c>
      <c r="B10882" s="749"/>
      <c r="C10882" s="251"/>
      <c r="D10882" s="194"/>
      <c r="E10882" s="252">
        <f t="shared" si="1973"/>
        <v>0</v>
      </c>
      <c r="F10882" s="230">
        <f t="shared" si="1974"/>
        <v>0</v>
      </c>
      <c r="G10882" s="232"/>
      <c r="I10882" s="283"/>
    </row>
    <row r="10883" spans="1:9">
      <c r="A10883" s="748" t="str">
        <f t="shared" si="1971"/>
        <v/>
      </c>
      <c r="B10883" s="749"/>
      <c r="C10883" s="251"/>
      <c r="D10883" s="194"/>
      <c r="E10883" s="252">
        <f t="shared" si="1973"/>
        <v>0</v>
      </c>
      <c r="F10883" s="230">
        <f t="shared" si="1974"/>
        <v>0</v>
      </c>
      <c r="G10883" s="232"/>
      <c r="I10883" s="283"/>
    </row>
    <row r="10884" spans="1:9">
      <c r="A10884" s="748" t="str">
        <f t="shared" si="1971"/>
        <v/>
      </c>
      <c r="B10884" s="749"/>
      <c r="C10884" s="251" t="str">
        <f t="shared" ref="C10884" si="1975">IF(I10884=0,"",VLOOKUP(I10884,MATERIALES,3,FALSE))</f>
        <v/>
      </c>
      <c r="D10884" s="194"/>
      <c r="E10884" s="252">
        <f t="shared" si="1973"/>
        <v>0</v>
      </c>
      <c r="F10884" s="230">
        <f t="shared" si="1974"/>
        <v>0</v>
      </c>
      <c r="G10884" s="233"/>
      <c r="I10884" s="283"/>
    </row>
    <row r="10885" spans="1:9" ht="26.25" customHeight="1" thickBot="1">
      <c r="A10885" s="214"/>
      <c r="B10885" s="438"/>
      <c r="C10885" s="215"/>
      <c r="D10885" s="217"/>
      <c r="E10885" s="254"/>
      <c r="F10885" s="255" t="s">
        <v>81</v>
      </c>
      <c r="G10885" s="253">
        <f>ROUND(SUM(F10873:F10884),0)</f>
        <v>0</v>
      </c>
      <c r="I10885" s="326"/>
    </row>
    <row r="10886" spans="1:9" ht="14" thickTop="1" thickBot="1">
      <c r="A10886" s="256" t="s">
        <v>72</v>
      </c>
      <c r="B10886" s="445"/>
      <c r="C10886" s="257"/>
      <c r="D10886" s="259"/>
      <c r="E10886" s="259"/>
      <c r="F10886" s="258"/>
      <c r="G10886" s="260"/>
      <c r="I10886" s="326"/>
    </row>
    <row r="10887" spans="1:9" ht="13.5" thickTop="1">
      <c r="A10887" s="245" t="s">
        <v>57</v>
      </c>
      <c r="B10887" s="455"/>
      <c r="C10887" s="248" t="s">
        <v>71</v>
      </c>
      <c r="D10887" s="316" t="s">
        <v>75</v>
      </c>
      <c r="E10887" s="248" t="s">
        <v>98</v>
      </c>
      <c r="F10887" s="249" t="s">
        <v>79</v>
      </c>
      <c r="G10887" s="250" t="s">
        <v>70</v>
      </c>
      <c r="I10887" s="326"/>
    </row>
    <row r="10888" spans="1:9">
      <c r="A10888" s="748" t="str">
        <f>IF(I10888=0,"",VLOOKUP(I10888,EQUIPOS,2,FALSE))</f>
        <v/>
      </c>
      <c r="B10888" s="749"/>
      <c r="C10888" s="195"/>
      <c r="D10888" s="194"/>
      <c r="E10888" s="252">
        <f>IF(I10888=0,0,VLOOKUP(I10888,EQUIPOS,4,FALSE))</f>
        <v>0</v>
      </c>
      <c r="F10888" s="230">
        <f>C10888*D10888*E10888</f>
        <v>0</v>
      </c>
      <c r="G10888" s="231"/>
      <c r="I10888" s="283"/>
    </row>
    <row r="10889" spans="1:9">
      <c r="A10889" s="748" t="str">
        <f>IF(I10889=0,"",VLOOKUP(I10889,EQUIPOS,2,FALSE))</f>
        <v/>
      </c>
      <c r="B10889" s="749"/>
      <c r="C10889" s="195"/>
      <c r="D10889" s="194"/>
      <c r="E10889" s="252">
        <f>IF(I10889=0,0,VLOOKUP(I10889,EQUIPOS,4,FALSE))</f>
        <v>0</v>
      </c>
      <c r="F10889" s="230">
        <f t="shared" ref="F10889:F10892" si="1976">C10889*D10889*E10889</f>
        <v>0</v>
      </c>
      <c r="G10889" s="232"/>
      <c r="I10889" s="283"/>
    </row>
    <row r="10890" spans="1:9">
      <c r="A10890" s="748" t="str">
        <f>IF(I10890=0,"",VLOOKUP(I10890,EQUIPOS,2,FALSE))</f>
        <v/>
      </c>
      <c r="B10890" s="749"/>
      <c r="C10890" s="195"/>
      <c r="D10890" s="194"/>
      <c r="E10890" s="252">
        <f>IF(I10890=0,0,VLOOKUP(I10890,EQUIPOS,4,FALSE))</f>
        <v>0</v>
      </c>
      <c r="F10890" s="230">
        <f t="shared" si="1976"/>
        <v>0</v>
      </c>
      <c r="G10890" s="232"/>
      <c r="I10890" s="283"/>
    </row>
    <row r="10891" spans="1:9">
      <c r="A10891" s="748" t="str">
        <f>IF(I10891=0,"",VLOOKUP(I10891,EQUIPOS,2,FALSE))</f>
        <v/>
      </c>
      <c r="B10891" s="749"/>
      <c r="C10891" s="195"/>
      <c r="D10891" s="194"/>
      <c r="E10891" s="252">
        <f>IF(I10891=0,0,VLOOKUP(I10891,EQUIPOS,4,FALSE))</f>
        <v>0</v>
      </c>
      <c r="F10891" s="230">
        <f t="shared" si="1976"/>
        <v>0</v>
      </c>
      <c r="G10891" s="232"/>
      <c r="I10891" s="283"/>
    </row>
    <row r="10892" spans="1:9">
      <c r="A10892" s="748" t="str">
        <f>IF(I10892=0,"",VLOOKUP(I10892,EQUIPOS,2,FALSE))</f>
        <v/>
      </c>
      <c r="B10892" s="749"/>
      <c r="C10892" s="195"/>
      <c r="D10892" s="194"/>
      <c r="E10892" s="252">
        <f>IF(I10892=0,0,VLOOKUP(I10892,EQUIPOS,4,FALSE))</f>
        <v>0</v>
      </c>
      <c r="F10892" s="230">
        <f t="shared" si="1976"/>
        <v>0</v>
      </c>
      <c r="G10892" s="233"/>
      <c r="I10892" s="283"/>
    </row>
    <row r="10893" spans="1:9" ht="30.75" customHeight="1" thickBot="1">
      <c r="A10893" s="234"/>
      <c r="B10893" s="456"/>
      <c r="C10893" s="235"/>
      <c r="D10893" s="237"/>
      <c r="E10893" s="261"/>
      <c r="F10893" s="238" t="s">
        <v>82</v>
      </c>
      <c r="G10893" s="262">
        <f>ROUND(SUM(F10888:F10892),0)</f>
        <v>0</v>
      </c>
      <c r="I10893" s="326"/>
    </row>
    <row r="10894" spans="1:9" ht="13.5" thickTop="1">
      <c r="A10894" s="240" t="s">
        <v>73</v>
      </c>
      <c r="B10894" s="446"/>
      <c r="C10894" s="241"/>
      <c r="D10894" s="243"/>
      <c r="E10894" s="243"/>
      <c r="F10894" s="242"/>
      <c r="G10894" s="244"/>
      <c r="I10894" s="326"/>
    </row>
    <row r="10895" spans="1:9" ht="26">
      <c r="A10895" s="245" t="s">
        <v>57</v>
      </c>
      <c r="B10895" s="454" t="s">
        <v>58</v>
      </c>
      <c r="C10895" s="247" t="s">
        <v>68</v>
      </c>
      <c r="D10895" s="316" t="s">
        <v>74</v>
      </c>
      <c r="E10895" s="248" t="s">
        <v>69</v>
      </c>
      <c r="F10895" s="249" t="s">
        <v>79</v>
      </c>
      <c r="G10895" s="250" t="s">
        <v>70</v>
      </c>
      <c r="H10895" s="220"/>
      <c r="I10895" s="325"/>
    </row>
    <row r="10896" spans="1:9">
      <c r="A10896" s="263" t="str">
        <f t="shared" ref="A10896:A10907" si="1977">IF(I10896=0,"",VLOOKUP(I10896,MANOOBRA,2,FALSE))</f>
        <v/>
      </c>
      <c r="B10896" s="444" t="str">
        <f t="shared" ref="B10896:B10907" si="1978">IF(I10896=0,"",VLOOKUP(I10896,MANOOBRA,3,FALSE))</f>
        <v/>
      </c>
      <c r="C10896" s="195"/>
      <c r="D10896" s="466"/>
      <c r="E10896" s="252">
        <f t="shared" ref="E10896:E10907" si="1979">IF(I10896=0,0,VLOOKUP(I10896,MANOOBRA,4,FALSE))</f>
        <v>0</v>
      </c>
      <c r="F10896" s="230">
        <f>IF(D10896=0,0,C10896*E10896/D10896)</f>
        <v>0</v>
      </c>
      <c r="G10896" s="231"/>
      <c r="I10896" s="283"/>
    </row>
    <row r="10897" spans="1:9">
      <c r="A10897" s="263" t="str">
        <f t="shared" si="1977"/>
        <v/>
      </c>
      <c r="B10897" s="444" t="str">
        <f t="shared" si="1978"/>
        <v/>
      </c>
      <c r="C10897" s="195"/>
      <c r="D10897" s="195"/>
      <c r="E10897" s="252">
        <f t="shared" si="1979"/>
        <v>0</v>
      </c>
      <c r="F10897" s="230">
        <f t="shared" ref="F10897:F10907" si="1980">IF(D10897=0,0,C10897*E10897/D10897)</f>
        <v>0</v>
      </c>
      <c r="G10897" s="232"/>
      <c r="I10897" s="283"/>
    </row>
    <row r="10898" spans="1:9">
      <c r="A10898" s="263" t="str">
        <f t="shared" si="1977"/>
        <v/>
      </c>
      <c r="B10898" s="444" t="str">
        <f t="shared" si="1978"/>
        <v/>
      </c>
      <c r="C10898" s="195"/>
      <c r="D10898" s="309"/>
      <c r="E10898" s="252">
        <f t="shared" si="1979"/>
        <v>0</v>
      </c>
      <c r="F10898" s="230">
        <f t="shared" si="1980"/>
        <v>0</v>
      </c>
      <c r="G10898" s="232"/>
      <c r="I10898" s="283"/>
    </row>
    <row r="10899" spans="1:9">
      <c r="A10899" s="263" t="str">
        <f t="shared" si="1977"/>
        <v/>
      </c>
      <c r="B10899" s="444" t="str">
        <f t="shared" si="1978"/>
        <v/>
      </c>
      <c r="C10899" s="195"/>
      <c r="D10899" s="195"/>
      <c r="E10899" s="252">
        <f t="shared" si="1979"/>
        <v>0</v>
      </c>
      <c r="F10899" s="230">
        <f t="shared" si="1980"/>
        <v>0</v>
      </c>
      <c r="G10899" s="232"/>
      <c r="I10899" s="283"/>
    </row>
    <row r="10900" spans="1:9">
      <c r="A10900" s="263" t="str">
        <f t="shared" si="1977"/>
        <v/>
      </c>
      <c r="B10900" s="444" t="str">
        <f t="shared" si="1978"/>
        <v/>
      </c>
      <c r="C10900" s="195"/>
      <c r="D10900" s="195"/>
      <c r="E10900" s="252">
        <f t="shared" si="1979"/>
        <v>0</v>
      </c>
      <c r="F10900" s="230">
        <f t="shared" si="1980"/>
        <v>0</v>
      </c>
      <c r="G10900" s="232"/>
      <c r="I10900" s="283"/>
    </row>
    <row r="10901" spans="1:9">
      <c r="A10901" s="263" t="str">
        <f t="shared" si="1977"/>
        <v/>
      </c>
      <c r="B10901" s="444" t="str">
        <f t="shared" si="1978"/>
        <v/>
      </c>
      <c r="C10901" s="195"/>
      <c r="D10901" s="195"/>
      <c r="E10901" s="252">
        <f t="shared" si="1979"/>
        <v>0</v>
      </c>
      <c r="F10901" s="230">
        <f t="shared" si="1980"/>
        <v>0</v>
      </c>
      <c r="G10901" s="232"/>
      <c r="I10901" s="283"/>
    </row>
    <row r="10902" spans="1:9">
      <c r="A10902" s="263" t="str">
        <f t="shared" si="1977"/>
        <v/>
      </c>
      <c r="B10902" s="444" t="str">
        <f t="shared" si="1978"/>
        <v/>
      </c>
      <c r="C10902" s="195"/>
      <c r="D10902" s="195"/>
      <c r="E10902" s="252">
        <f t="shared" si="1979"/>
        <v>0</v>
      </c>
      <c r="F10902" s="230">
        <f t="shared" si="1980"/>
        <v>0</v>
      </c>
      <c r="G10902" s="232"/>
      <c r="I10902" s="283"/>
    </row>
    <row r="10903" spans="1:9">
      <c r="A10903" s="263" t="str">
        <f t="shared" si="1977"/>
        <v/>
      </c>
      <c r="B10903" s="444" t="str">
        <f t="shared" si="1978"/>
        <v/>
      </c>
      <c r="C10903" s="195"/>
      <c r="D10903" s="195"/>
      <c r="E10903" s="252">
        <f t="shared" si="1979"/>
        <v>0</v>
      </c>
      <c r="F10903" s="230">
        <f t="shared" si="1980"/>
        <v>0</v>
      </c>
      <c r="G10903" s="232"/>
      <c r="I10903" s="283"/>
    </row>
    <row r="10904" spans="1:9">
      <c r="A10904" s="263" t="str">
        <f t="shared" si="1977"/>
        <v/>
      </c>
      <c r="B10904" s="444" t="str">
        <f t="shared" si="1978"/>
        <v/>
      </c>
      <c r="C10904" s="195"/>
      <c r="D10904" s="195"/>
      <c r="E10904" s="252">
        <f t="shared" si="1979"/>
        <v>0</v>
      </c>
      <c r="F10904" s="230">
        <f t="shared" si="1980"/>
        <v>0</v>
      </c>
      <c r="G10904" s="232"/>
      <c r="I10904" s="283"/>
    </row>
    <row r="10905" spans="1:9">
      <c r="A10905" s="263" t="str">
        <f t="shared" si="1977"/>
        <v/>
      </c>
      <c r="B10905" s="444" t="str">
        <f t="shared" si="1978"/>
        <v/>
      </c>
      <c r="C10905" s="195"/>
      <c r="D10905" s="195"/>
      <c r="E10905" s="252">
        <f t="shared" si="1979"/>
        <v>0</v>
      </c>
      <c r="F10905" s="230">
        <f t="shared" si="1980"/>
        <v>0</v>
      </c>
      <c r="G10905" s="232"/>
      <c r="I10905" s="283"/>
    </row>
    <row r="10906" spans="1:9">
      <c r="A10906" s="263" t="str">
        <f t="shared" si="1977"/>
        <v/>
      </c>
      <c r="B10906" s="444" t="str">
        <f t="shared" si="1978"/>
        <v/>
      </c>
      <c r="C10906" s="195"/>
      <c r="D10906" s="195"/>
      <c r="E10906" s="252">
        <f t="shared" si="1979"/>
        <v>0</v>
      </c>
      <c r="F10906" s="230">
        <f t="shared" si="1980"/>
        <v>0</v>
      </c>
      <c r="G10906" s="232"/>
      <c r="I10906" s="283"/>
    </row>
    <row r="10907" spans="1:9">
      <c r="A10907" s="263" t="str">
        <f t="shared" si="1977"/>
        <v/>
      </c>
      <c r="B10907" s="444" t="str">
        <f t="shared" si="1978"/>
        <v/>
      </c>
      <c r="C10907" s="195"/>
      <c r="D10907" s="195"/>
      <c r="E10907" s="252">
        <f t="shared" si="1979"/>
        <v>0</v>
      </c>
      <c r="F10907" s="230">
        <f t="shared" si="1980"/>
        <v>0</v>
      </c>
      <c r="G10907" s="233"/>
      <c r="I10907" s="283"/>
    </row>
    <row r="10908" spans="1:9" ht="31.5" customHeight="1" thickBot="1">
      <c r="A10908" s="234"/>
      <c r="B10908" s="456"/>
      <c r="C10908" s="235"/>
      <c r="D10908" s="237"/>
      <c r="E10908" s="237"/>
      <c r="F10908" s="238" t="s">
        <v>83</v>
      </c>
      <c r="G10908" s="262">
        <f>ROUND(SUM(F10896:F10907),0)</f>
        <v>0</v>
      </c>
      <c r="I10908" s="326"/>
    </row>
    <row r="10909" spans="1:9" ht="13.5" thickTop="1">
      <c r="A10909" s="186" t="s">
        <v>76</v>
      </c>
      <c r="B10909" s="446"/>
      <c r="C10909" s="241"/>
      <c r="D10909" s="243"/>
      <c r="E10909" s="243"/>
      <c r="F10909" s="242"/>
      <c r="G10909" s="244"/>
      <c r="I10909" s="326"/>
    </row>
    <row r="10910" spans="1:9">
      <c r="A10910" s="245" t="s">
        <v>57</v>
      </c>
      <c r="B10910" s="455"/>
      <c r="C10910" s="246"/>
      <c r="D10910" s="317"/>
      <c r="E10910" s="248" t="s">
        <v>77</v>
      </c>
      <c r="F10910" s="249" t="s">
        <v>78</v>
      </c>
      <c r="G10910" s="264" t="s">
        <v>77</v>
      </c>
      <c r="H10910" s="220"/>
      <c r="I10910" s="325"/>
    </row>
    <row r="10911" spans="1:9">
      <c r="A10911" s="185" t="s">
        <v>87</v>
      </c>
      <c r="B10911" s="453"/>
      <c r="C10911" s="265"/>
      <c r="D10911" s="318"/>
      <c r="E10911" s="229">
        <f>ROUND(SUM(G10870,G10885,G10893,G10908),2)</f>
        <v>0</v>
      </c>
      <c r="F10911" s="266">
        <f>A</f>
        <v>0</v>
      </c>
      <c r="G10911" s="267">
        <f>E10911*F10911</f>
        <v>0</v>
      </c>
      <c r="I10911" s="326"/>
    </row>
    <row r="10912" spans="1:9">
      <c r="A10912" s="185" t="s">
        <v>85</v>
      </c>
      <c r="B10912" s="453"/>
      <c r="C10912" s="265"/>
      <c r="D10912" s="318"/>
      <c r="E10912" s="229">
        <f>SUM(G10870,G10885,G10893,G10908)</f>
        <v>0</v>
      </c>
      <c r="F10912" s="266">
        <f>I</f>
        <v>0</v>
      </c>
      <c r="G10912" s="267">
        <f>E10912*F10912</f>
        <v>0</v>
      </c>
      <c r="I10912" s="326"/>
    </row>
    <row r="10913" spans="1:16">
      <c r="A10913" s="185" t="s">
        <v>86</v>
      </c>
      <c r="B10913" s="453"/>
      <c r="C10913" s="265"/>
      <c r="D10913" s="318"/>
      <c r="E10913" s="229">
        <f>SUM(G10870,G10885,G10893,G10908)</f>
        <v>0</v>
      </c>
      <c r="F10913" s="266">
        <f>U</f>
        <v>0</v>
      </c>
      <c r="G10913" s="267">
        <f>E10913*F10913</f>
        <v>0</v>
      </c>
      <c r="I10913" s="326"/>
    </row>
    <row r="10914" spans="1:16" ht="33" customHeight="1" thickBot="1">
      <c r="A10914" s="234"/>
      <c r="B10914" s="456"/>
      <c r="C10914" s="235"/>
      <c r="D10914" s="237"/>
      <c r="E10914" s="237"/>
      <c r="F10914" s="268" t="s">
        <v>84</v>
      </c>
      <c r="G10914" s="262">
        <f>SUM(G10911:G10913)</f>
        <v>0</v>
      </c>
      <c r="I10914" s="326"/>
      <c r="J10914" s="295"/>
      <c r="K10914" s="296"/>
      <c r="L10914" s="296"/>
      <c r="M10914" s="296"/>
      <c r="N10914" s="296"/>
      <c r="O10914" s="296"/>
    </row>
    <row r="10915" spans="1:16" s="211" customFormat="1" ht="14" thickTop="1" thickBot="1">
      <c r="A10915" s="269"/>
      <c r="B10915" s="443"/>
      <c r="C10915" s="270"/>
      <c r="D10915" s="319"/>
      <c r="E10915" s="271" t="s">
        <v>89</v>
      </c>
      <c r="F10915" s="272"/>
      <c r="G10915" s="273">
        <f>ROUND(SUM(G10870,G10885,G10893,G10908,G10914),0)</f>
        <v>0</v>
      </c>
      <c r="I10915" s="327"/>
      <c r="J10915" s="212">
        <f>B10854</f>
        <v>31.2</v>
      </c>
      <c r="K10915" s="274">
        <f>E10911</f>
        <v>0</v>
      </c>
      <c r="L10915" s="294">
        <f>G10911</f>
        <v>0</v>
      </c>
      <c r="M10915" s="294">
        <f>G10912</f>
        <v>0</v>
      </c>
      <c r="N10915" s="294">
        <f>G10913</f>
        <v>0</v>
      </c>
      <c r="O10915" s="299">
        <f>SUM(K10915:N10915)</f>
        <v>0</v>
      </c>
      <c r="P10915" s="294"/>
    </row>
    <row r="10916" spans="1:16" ht="13.5" thickTop="1">
      <c r="A10916" s="275" t="s">
        <v>97</v>
      </c>
      <c r="B10916" s="438"/>
      <c r="C10916" s="215"/>
      <c r="D10916" s="217"/>
      <c r="E10916" s="217"/>
      <c r="F10916" s="216"/>
      <c r="G10916" s="219"/>
      <c r="I10916" s="326"/>
      <c r="P10916" s="294"/>
    </row>
    <row r="10917" spans="1:16">
      <c r="A10917" s="275"/>
      <c r="B10917" s="452"/>
      <c r="C10917" s="276"/>
      <c r="D10917" s="320"/>
      <c r="E10917" s="217"/>
      <c r="F10917" s="216"/>
      <c r="G10917" s="277">
        <f ca="1">TODAY()</f>
        <v>44839</v>
      </c>
      <c r="I10917" s="326"/>
      <c r="P10917" s="294"/>
    </row>
    <row r="10918" spans="1:16" ht="13.5" thickBot="1">
      <c r="A10918" s="234"/>
      <c r="B10918" s="456"/>
      <c r="C10918" s="235"/>
      <c r="D10918" s="237"/>
      <c r="E10918" s="237"/>
      <c r="F10918" s="236"/>
      <c r="G10918" s="278"/>
      <c r="I10918" s="326"/>
      <c r="P10918" s="294"/>
    </row>
    <row r="10919" spans="1:16" s="199" customFormat="1" ht="13.5" thickTop="1">
      <c r="A10919" s="757" t="s">
        <v>109</v>
      </c>
      <c r="B10919" s="757"/>
      <c r="C10919" s="757"/>
      <c r="D10919" s="757"/>
      <c r="E10919" s="757"/>
      <c r="F10919" s="757"/>
      <c r="G10919" s="757"/>
      <c r="I10919" s="321"/>
      <c r="J10919" s="200"/>
      <c r="O10919" s="297"/>
    </row>
    <row r="10920" spans="1:16" s="199" customFormat="1">
      <c r="A10920" s="756" t="str">
        <f>CONCATENATE('Prestaciones y AIU'!A11493," ANALISIS DE PRECIOS UNITARIOS")</f>
        <v xml:space="preserve"> ANALISIS DE PRECIOS UNITARIOS</v>
      </c>
      <c r="B10920" s="756"/>
      <c r="C10920" s="756"/>
      <c r="D10920" s="756"/>
      <c r="E10920" s="756"/>
      <c r="F10920" s="756"/>
      <c r="G10920" s="756"/>
      <c r="I10920" s="321"/>
      <c r="J10920" s="200"/>
      <c r="O10920" s="297"/>
    </row>
    <row r="10921" spans="1:16" s="199" customFormat="1">
      <c r="A10921" s="756" t="str">
        <f>Objeto_LIC</f>
        <v>OPTIMIZACION DEL SISTEMA DE ABASTECIMIENTO (ADUCCION, PRETRATAMIENTO Y CONDUCCION) DEL MUNICPIO DE TAME, DEPARTAMENTO DE ARAUCA</v>
      </c>
      <c r="B10921" s="756"/>
      <c r="C10921" s="756"/>
      <c r="D10921" s="756"/>
      <c r="E10921" s="756"/>
      <c r="F10921" s="756"/>
      <c r="G10921" s="756"/>
      <c r="I10921" s="321"/>
      <c r="J10921" s="200"/>
      <c r="O10921" s="297"/>
    </row>
    <row r="10922" spans="1:16" s="199" customFormat="1">
      <c r="A10922" s="570"/>
      <c r="B10922" s="442"/>
      <c r="C10922" s="570"/>
      <c r="D10922" s="436"/>
      <c r="E10922" s="436"/>
      <c r="F10922" s="437"/>
      <c r="G10922" s="437"/>
      <c r="I10922" s="321"/>
      <c r="J10922" s="200"/>
      <c r="O10922" s="297"/>
    </row>
    <row r="10923" spans="1:16" ht="13.5" thickBot="1">
      <c r="A10923" s="201"/>
      <c r="B10923" s="448"/>
      <c r="C10923" s="201"/>
      <c r="D10923" s="203"/>
      <c r="E10923" s="203"/>
      <c r="F10923" s="202"/>
      <c r="G10923" s="202"/>
    </row>
    <row r="10924" spans="1:16" s="211" customFormat="1" ht="13.5" thickTop="1">
      <c r="A10924" s="206"/>
      <c r="B10924" s="457"/>
      <c r="C10924" s="207"/>
      <c r="D10924" s="209"/>
      <c r="E10924" s="209"/>
      <c r="F10924" s="208"/>
      <c r="G10924" s="210" t="s">
        <v>110</v>
      </c>
      <c r="I10924" s="323"/>
      <c r="J10924" s="212"/>
      <c r="O10924" s="297"/>
    </row>
    <row r="10925" spans="1:16" ht="12.75" customHeight="1">
      <c r="A10925" s="213" t="s">
        <v>62</v>
      </c>
      <c r="B10925" s="750">
        <f>Proponente</f>
        <v>0</v>
      </c>
      <c r="C10925" s="750"/>
      <c r="D10925" s="750"/>
      <c r="E10925" s="750"/>
      <c r="F10925" s="750"/>
      <c r="G10925" s="751"/>
    </row>
    <row r="10926" spans="1:16" ht="12.75" customHeight="1">
      <c r="A10926" s="213" t="s">
        <v>63</v>
      </c>
      <c r="B10926" s="470">
        <v>32.1</v>
      </c>
      <c r="C10926" s="750" t="e">
        <f>VLOOKUP(B10926,Presupuesto!$A$4:$B$106,2,FALSE)</f>
        <v>#N/A</v>
      </c>
      <c r="D10926" s="750"/>
      <c r="E10926" s="750"/>
      <c r="F10926" s="750"/>
      <c r="G10926" s="751"/>
    </row>
    <row r="10927" spans="1:16">
      <c r="A10927" s="214"/>
      <c r="B10927" s="438"/>
      <c r="C10927" s="215"/>
      <c r="D10927" s="217"/>
      <c r="E10927" s="217"/>
      <c r="F10927" s="218" t="s">
        <v>88</v>
      </c>
      <c r="G10927" s="750" t="str">
        <f ca="1">LOOKUP('U-P1'!B10926,Presupuesto!$1:$1048576,Presupuesto!$C$1:$C$105)</f>
        <v>ML</v>
      </c>
      <c r="H10927" s="750"/>
      <c r="I10927" s="750"/>
      <c r="J10927" s="750"/>
      <c r="K10927" s="751"/>
    </row>
    <row r="10928" spans="1:16" ht="13.5" thickBot="1">
      <c r="A10928" s="213" t="s">
        <v>64</v>
      </c>
      <c r="B10928" s="438"/>
      <c r="C10928" s="215"/>
      <c r="D10928" s="217"/>
      <c r="E10928" s="217"/>
      <c r="F10928" s="216"/>
      <c r="G10928" s="219"/>
      <c r="I10928" s="324"/>
      <c r="J10928" s="295"/>
      <c r="K10928" s="296"/>
      <c r="L10928" s="296"/>
      <c r="M10928" s="296"/>
      <c r="N10928" s="296"/>
      <c r="O10928" s="296"/>
    </row>
    <row r="10929" spans="1:15" s="220" customFormat="1" ht="13.5" thickTop="1">
      <c r="A10929" s="221" t="s">
        <v>57</v>
      </c>
      <c r="B10929" s="447" t="s">
        <v>65</v>
      </c>
      <c r="C10929" s="222" t="s">
        <v>66</v>
      </c>
      <c r="D10929" s="223" t="s">
        <v>74</v>
      </c>
      <c r="E10929" s="224" t="s">
        <v>100</v>
      </c>
      <c r="F10929" s="224" t="s">
        <v>79</v>
      </c>
      <c r="G10929" s="225" t="s">
        <v>70</v>
      </c>
      <c r="I10929" s="325"/>
      <c r="J10929" s="226"/>
      <c r="O10929" s="296"/>
    </row>
    <row r="10930" spans="1:15">
      <c r="A10930" s="227" t="str">
        <f t="shared" ref="A10930:A10941" si="1981">IF(I10930=0,"-",VLOOKUP(I10930,EQUIPOS,2,FALSE))</f>
        <v>-</v>
      </c>
      <c r="B10930" s="228"/>
      <c r="C10930" s="228"/>
      <c r="D10930" s="194"/>
      <c r="E10930" s="229">
        <f t="shared" ref="E10930:E10941" si="1982">IF(I10930=0,0,VLOOKUP(I10930,EQUIPOS,4,FALSE))</f>
        <v>0</v>
      </c>
      <c r="F10930" s="230">
        <f t="shared" ref="F10930:F10941" si="1983">IF(D10930=0,0,E10930/D10930)</f>
        <v>0</v>
      </c>
      <c r="G10930" s="231"/>
      <c r="I10930" s="283"/>
    </row>
    <row r="10931" spans="1:15">
      <c r="A10931" s="227" t="str">
        <f t="shared" si="1981"/>
        <v>-</v>
      </c>
      <c r="B10931" s="228"/>
      <c r="C10931" s="228"/>
      <c r="D10931" s="194"/>
      <c r="E10931" s="229">
        <f t="shared" si="1982"/>
        <v>0</v>
      </c>
      <c r="F10931" s="230">
        <f t="shared" si="1983"/>
        <v>0</v>
      </c>
      <c r="G10931" s="232"/>
      <c r="I10931" s="283"/>
    </row>
    <row r="10932" spans="1:15">
      <c r="A10932" s="227" t="str">
        <f t="shared" si="1981"/>
        <v>-</v>
      </c>
      <c r="B10932" s="228"/>
      <c r="C10932" s="228"/>
      <c r="D10932" s="194"/>
      <c r="E10932" s="229">
        <f t="shared" si="1982"/>
        <v>0</v>
      </c>
      <c r="F10932" s="230">
        <f t="shared" si="1983"/>
        <v>0</v>
      </c>
      <c r="G10932" s="232"/>
      <c r="I10932" s="283"/>
    </row>
    <row r="10933" spans="1:15">
      <c r="A10933" s="227" t="str">
        <f t="shared" si="1981"/>
        <v>-</v>
      </c>
      <c r="B10933" s="228"/>
      <c r="C10933" s="228"/>
      <c r="D10933" s="194"/>
      <c r="E10933" s="229">
        <f t="shared" si="1982"/>
        <v>0</v>
      </c>
      <c r="F10933" s="230">
        <f t="shared" si="1983"/>
        <v>0</v>
      </c>
      <c r="G10933" s="232"/>
      <c r="I10933" s="283"/>
    </row>
    <row r="10934" spans="1:15">
      <c r="A10934" s="227" t="str">
        <f t="shared" si="1981"/>
        <v>-</v>
      </c>
      <c r="B10934" s="228"/>
      <c r="C10934" s="228"/>
      <c r="D10934" s="194"/>
      <c r="E10934" s="229">
        <f t="shared" si="1982"/>
        <v>0</v>
      </c>
      <c r="F10934" s="230">
        <f t="shared" si="1983"/>
        <v>0</v>
      </c>
      <c r="G10934" s="232"/>
      <c r="I10934" s="283"/>
    </row>
    <row r="10935" spans="1:15">
      <c r="A10935" s="227" t="str">
        <f t="shared" si="1981"/>
        <v>-</v>
      </c>
      <c r="B10935" s="228"/>
      <c r="C10935" s="228"/>
      <c r="D10935" s="194"/>
      <c r="E10935" s="229">
        <f t="shared" si="1982"/>
        <v>0</v>
      </c>
      <c r="F10935" s="230">
        <f t="shared" si="1983"/>
        <v>0</v>
      </c>
      <c r="G10935" s="232"/>
      <c r="I10935" s="283"/>
    </row>
    <row r="10936" spans="1:15">
      <c r="A10936" s="227" t="str">
        <f t="shared" si="1981"/>
        <v>-</v>
      </c>
      <c r="B10936" s="228"/>
      <c r="C10936" s="228"/>
      <c r="D10936" s="194"/>
      <c r="E10936" s="229">
        <f t="shared" si="1982"/>
        <v>0</v>
      </c>
      <c r="F10936" s="230">
        <f t="shared" si="1983"/>
        <v>0</v>
      </c>
      <c r="G10936" s="232"/>
      <c r="I10936" s="283"/>
    </row>
    <row r="10937" spans="1:15">
      <c r="A10937" s="227" t="str">
        <f t="shared" si="1981"/>
        <v>-</v>
      </c>
      <c r="B10937" s="228"/>
      <c r="C10937" s="228"/>
      <c r="D10937" s="194"/>
      <c r="E10937" s="229">
        <f t="shared" si="1982"/>
        <v>0</v>
      </c>
      <c r="F10937" s="230">
        <f t="shared" si="1983"/>
        <v>0</v>
      </c>
      <c r="G10937" s="232"/>
      <c r="I10937" s="283"/>
    </row>
    <row r="10938" spans="1:15">
      <c r="A10938" s="227" t="str">
        <f t="shared" si="1981"/>
        <v>-</v>
      </c>
      <c r="B10938" s="228"/>
      <c r="C10938" s="228"/>
      <c r="D10938" s="194"/>
      <c r="E10938" s="229">
        <f t="shared" si="1982"/>
        <v>0</v>
      </c>
      <c r="F10938" s="230">
        <f t="shared" si="1983"/>
        <v>0</v>
      </c>
      <c r="G10938" s="232"/>
      <c r="I10938" s="283"/>
    </row>
    <row r="10939" spans="1:15">
      <c r="A10939" s="227" t="str">
        <f t="shared" si="1981"/>
        <v>-</v>
      </c>
      <c r="B10939" s="228"/>
      <c r="C10939" s="228"/>
      <c r="D10939" s="194"/>
      <c r="E10939" s="229">
        <f t="shared" si="1982"/>
        <v>0</v>
      </c>
      <c r="F10939" s="230">
        <f t="shared" si="1983"/>
        <v>0</v>
      </c>
      <c r="G10939" s="232"/>
      <c r="I10939" s="283"/>
    </row>
    <row r="10940" spans="1:15">
      <c r="A10940" s="227" t="str">
        <f t="shared" si="1981"/>
        <v>-</v>
      </c>
      <c r="B10940" s="228"/>
      <c r="C10940" s="228"/>
      <c r="D10940" s="194"/>
      <c r="E10940" s="229">
        <f t="shared" si="1982"/>
        <v>0</v>
      </c>
      <c r="F10940" s="230">
        <f t="shared" si="1983"/>
        <v>0</v>
      </c>
      <c r="G10940" s="232"/>
      <c r="I10940" s="283"/>
    </row>
    <row r="10941" spans="1:15">
      <c r="A10941" s="227" t="str">
        <f t="shared" si="1981"/>
        <v>-</v>
      </c>
      <c r="B10941" s="228"/>
      <c r="C10941" s="228"/>
      <c r="D10941" s="194"/>
      <c r="E10941" s="229">
        <f t="shared" si="1982"/>
        <v>0</v>
      </c>
      <c r="F10941" s="230">
        <f t="shared" si="1983"/>
        <v>0</v>
      </c>
      <c r="G10941" s="232"/>
      <c r="I10941" s="283"/>
    </row>
    <row r="10942" spans="1:15" ht="13.5" thickBot="1">
      <c r="A10942" s="234"/>
      <c r="B10942" s="456"/>
      <c r="C10942" s="235"/>
      <c r="D10942" s="237"/>
      <c r="E10942" s="237"/>
      <c r="F10942" s="238" t="s">
        <v>80</v>
      </c>
      <c r="G10942" s="239">
        <f>SUM(F10930:F10941)</f>
        <v>0</v>
      </c>
      <c r="I10942" s="326"/>
    </row>
    <row r="10943" spans="1:15" ht="13.5" thickTop="1">
      <c r="A10943" s="240" t="s">
        <v>67</v>
      </c>
      <c r="B10943" s="446"/>
      <c r="C10943" s="241"/>
      <c r="D10943" s="243"/>
      <c r="E10943" s="243"/>
      <c r="F10943" s="242"/>
      <c r="G10943" s="244"/>
      <c r="I10943" s="326"/>
    </row>
    <row r="10944" spans="1:15" s="220" customFormat="1" ht="26">
      <c r="A10944" s="505" t="s">
        <v>57</v>
      </c>
      <c r="B10944" s="454"/>
      <c r="C10944" s="247" t="s">
        <v>58</v>
      </c>
      <c r="D10944" s="316" t="s">
        <v>68</v>
      </c>
      <c r="E10944" s="248" t="s">
        <v>69</v>
      </c>
      <c r="F10944" s="249" t="s">
        <v>79</v>
      </c>
      <c r="G10944" s="250" t="s">
        <v>70</v>
      </c>
      <c r="I10944" s="325"/>
      <c r="J10944" s="226"/>
      <c r="O10944" s="296"/>
    </row>
    <row r="10945" spans="1:9">
      <c r="A10945" s="754" t="str">
        <f t="shared" ref="A10945:A10956" si="1984">IF(I10945=0,"",VLOOKUP(I10945,MATERIALES,2,FALSE))</f>
        <v/>
      </c>
      <c r="B10945" s="749"/>
      <c r="C10945" s="251" t="str">
        <f t="shared" ref="C10945:C10953" si="1985">IF(I10945=0,"",VLOOKUP(I10945,MATERIALES,3,FALSE))</f>
        <v/>
      </c>
      <c r="D10945" s="194"/>
      <c r="E10945" s="252">
        <f t="shared" ref="E10945:E10956" si="1986">IF(I10945=0,0,VLOOKUP(I10945,MATERIALES,4,FALSE))</f>
        <v>0</v>
      </c>
      <c r="F10945" s="230">
        <f>D10945*E10945</f>
        <v>0</v>
      </c>
      <c r="G10945" s="231"/>
      <c r="I10945" s="283"/>
    </row>
    <row r="10946" spans="1:9">
      <c r="A10946" s="754" t="str">
        <f t="shared" si="1984"/>
        <v/>
      </c>
      <c r="B10946" s="749"/>
      <c r="C10946" s="251" t="str">
        <f t="shared" si="1985"/>
        <v/>
      </c>
      <c r="D10946" s="194"/>
      <c r="E10946" s="252">
        <f t="shared" si="1986"/>
        <v>0</v>
      </c>
      <c r="F10946" s="230">
        <f t="shared" ref="F10946:F10956" si="1987">D10946*E10946</f>
        <v>0</v>
      </c>
      <c r="G10946" s="232"/>
      <c r="I10946" s="283"/>
    </row>
    <row r="10947" spans="1:9">
      <c r="A10947" s="754" t="str">
        <f t="shared" si="1984"/>
        <v/>
      </c>
      <c r="B10947" s="749"/>
      <c r="C10947" s="251" t="str">
        <f t="shared" si="1985"/>
        <v/>
      </c>
      <c r="D10947" s="194"/>
      <c r="E10947" s="252">
        <f t="shared" si="1986"/>
        <v>0</v>
      </c>
      <c r="F10947" s="230">
        <f t="shared" si="1987"/>
        <v>0</v>
      </c>
      <c r="G10947" s="232"/>
      <c r="I10947" s="283"/>
    </row>
    <row r="10948" spans="1:9">
      <c r="A10948" s="754" t="str">
        <f t="shared" si="1984"/>
        <v/>
      </c>
      <c r="B10948" s="749"/>
      <c r="C10948" s="251" t="str">
        <f t="shared" si="1985"/>
        <v/>
      </c>
      <c r="D10948" s="194"/>
      <c r="E10948" s="252">
        <f t="shared" si="1986"/>
        <v>0</v>
      </c>
      <c r="F10948" s="230">
        <f t="shared" si="1987"/>
        <v>0</v>
      </c>
      <c r="G10948" s="232"/>
      <c r="I10948" s="283"/>
    </row>
    <row r="10949" spans="1:9">
      <c r="A10949" s="754" t="str">
        <f t="shared" si="1984"/>
        <v/>
      </c>
      <c r="B10949" s="749"/>
      <c r="C10949" s="251" t="str">
        <f t="shared" si="1985"/>
        <v/>
      </c>
      <c r="D10949" s="194"/>
      <c r="E10949" s="252">
        <f t="shared" si="1986"/>
        <v>0</v>
      </c>
      <c r="F10949" s="230">
        <f t="shared" si="1987"/>
        <v>0</v>
      </c>
      <c r="G10949" s="232"/>
      <c r="I10949" s="283"/>
    </row>
    <row r="10950" spans="1:9">
      <c r="A10950" s="754" t="str">
        <f t="shared" si="1984"/>
        <v/>
      </c>
      <c r="B10950" s="749"/>
      <c r="C10950" s="251" t="str">
        <f t="shared" si="1985"/>
        <v/>
      </c>
      <c r="D10950" s="194"/>
      <c r="E10950" s="252">
        <f t="shared" si="1986"/>
        <v>0</v>
      </c>
      <c r="F10950" s="230">
        <f t="shared" si="1987"/>
        <v>0</v>
      </c>
      <c r="G10950" s="232"/>
      <c r="I10950" s="283"/>
    </row>
    <row r="10951" spans="1:9">
      <c r="A10951" s="754" t="str">
        <f t="shared" si="1984"/>
        <v/>
      </c>
      <c r="B10951" s="749"/>
      <c r="C10951" s="251" t="str">
        <f t="shared" si="1985"/>
        <v/>
      </c>
      <c r="D10951" s="194"/>
      <c r="E10951" s="252">
        <f t="shared" si="1986"/>
        <v>0</v>
      </c>
      <c r="F10951" s="230">
        <f t="shared" si="1987"/>
        <v>0</v>
      </c>
      <c r="G10951" s="232"/>
      <c r="I10951" s="283"/>
    </row>
    <row r="10952" spans="1:9">
      <c r="A10952" s="754" t="str">
        <f t="shared" si="1984"/>
        <v/>
      </c>
      <c r="B10952" s="749"/>
      <c r="C10952" s="251" t="str">
        <f t="shared" si="1985"/>
        <v/>
      </c>
      <c r="D10952" s="194"/>
      <c r="E10952" s="252">
        <f t="shared" si="1986"/>
        <v>0</v>
      </c>
      <c r="F10952" s="230">
        <f t="shared" si="1987"/>
        <v>0</v>
      </c>
      <c r="G10952" s="253"/>
      <c r="I10952" s="283"/>
    </row>
    <row r="10953" spans="1:9">
      <c r="A10953" s="754" t="str">
        <f t="shared" si="1984"/>
        <v/>
      </c>
      <c r="B10953" s="749"/>
      <c r="C10953" s="251" t="str">
        <f t="shared" si="1985"/>
        <v/>
      </c>
      <c r="D10953" s="194"/>
      <c r="E10953" s="252">
        <f t="shared" si="1986"/>
        <v>0</v>
      </c>
      <c r="F10953" s="230">
        <f t="shared" si="1987"/>
        <v>0</v>
      </c>
      <c r="G10953" s="232"/>
      <c r="I10953" s="283"/>
    </row>
    <row r="10954" spans="1:9">
      <c r="A10954" s="754" t="str">
        <f t="shared" si="1984"/>
        <v/>
      </c>
      <c r="B10954" s="749"/>
      <c r="C10954" s="251"/>
      <c r="D10954" s="194"/>
      <c r="E10954" s="252">
        <f t="shared" si="1986"/>
        <v>0</v>
      </c>
      <c r="F10954" s="230">
        <f t="shared" si="1987"/>
        <v>0</v>
      </c>
      <c r="G10954" s="232"/>
      <c r="I10954" s="283"/>
    </row>
    <row r="10955" spans="1:9">
      <c r="A10955" s="754" t="str">
        <f t="shared" si="1984"/>
        <v/>
      </c>
      <c r="B10955" s="749"/>
      <c r="C10955" s="251"/>
      <c r="D10955" s="194"/>
      <c r="E10955" s="252">
        <f t="shared" si="1986"/>
        <v>0</v>
      </c>
      <c r="F10955" s="230">
        <f t="shared" si="1987"/>
        <v>0</v>
      </c>
      <c r="G10955" s="232"/>
      <c r="I10955" s="283"/>
    </row>
    <row r="10956" spans="1:9">
      <c r="A10956" s="754" t="str">
        <f t="shared" si="1984"/>
        <v/>
      </c>
      <c r="B10956" s="749"/>
      <c r="C10956" s="251" t="str">
        <f t="shared" ref="C10956" si="1988">IF(I10956=0,"",VLOOKUP(I10956,MATERIALES,3,FALSE))</f>
        <v/>
      </c>
      <c r="D10956" s="194"/>
      <c r="E10956" s="252">
        <f t="shared" si="1986"/>
        <v>0</v>
      </c>
      <c r="F10956" s="230">
        <f t="shared" si="1987"/>
        <v>0</v>
      </c>
      <c r="G10956" s="233"/>
      <c r="I10956" s="283"/>
    </row>
    <row r="10957" spans="1:9" ht="26.25" customHeight="1" thickBot="1">
      <c r="A10957" s="214"/>
      <c r="B10957" s="438"/>
      <c r="C10957" s="215"/>
      <c r="D10957" s="217"/>
      <c r="E10957" s="254"/>
      <c r="F10957" s="255" t="s">
        <v>81</v>
      </c>
      <c r="G10957" s="253">
        <f>ROUND(SUM(F10945:F10956),0)</f>
        <v>0</v>
      </c>
      <c r="I10957" s="326"/>
    </row>
    <row r="10958" spans="1:9" ht="14" thickTop="1" thickBot="1">
      <c r="A10958" s="256" t="s">
        <v>72</v>
      </c>
      <c r="B10958" s="445"/>
      <c r="C10958" s="257"/>
      <c r="D10958" s="259"/>
      <c r="E10958" s="259"/>
      <c r="F10958" s="258"/>
      <c r="G10958" s="260"/>
      <c r="I10958" s="326"/>
    </row>
    <row r="10959" spans="1:9" ht="13.5" thickTop="1">
      <c r="A10959" s="505" t="s">
        <v>57</v>
      </c>
      <c r="B10959" s="454"/>
      <c r="C10959" s="248" t="s">
        <v>71</v>
      </c>
      <c r="D10959" s="316" t="s">
        <v>75</v>
      </c>
      <c r="E10959" s="248" t="s">
        <v>98</v>
      </c>
      <c r="F10959" s="249" t="s">
        <v>79</v>
      </c>
      <c r="G10959" s="250" t="s">
        <v>70</v>
      </c>
      <c r="I10959" s="326"/>
    </row>
    <row r="10960" spans="1:9">
      <c r="A10960" s="754" t="str">
        <f>IF(I10960=0,"",VLOOKUP(I10960,EQUIPOS,2,FALSE))</f>
        <v/>
      </c>
      <c r="B10960" s="749"/>
      <c r="C10960" s="195"/>
      <c r="D10960" s="194"/>
      <c r="E10960" s="252">
        <f>IF(I10960=0,0,VLOOKUP(I10960,EQUIPOS,4,FALSE))</f>
        <v>0</v>
      </c>
      <c r="F10960" s="230">
        <f>C10960*D10960*E10960</f>
        <v>0</v>
      </c>
      <c r="G10960" s="231"/>
      <c r="I10960" s="283"/>
    </row>
    <row r="10961" spans="1:9">
      <c r="A10961" s="754" t="str">
        <f>IF(I10961=0,"",VLOOKUP(I10961,EQUIPOS,2,FALSE))</f>
        <v/>
      </c>
      <c r="B10961" s="749"/>
      <c r="C10961" s="195"/>
      <c r="D10961" s="194"/>
      <c r="E10961" s="252">
        <f>IF(I10961=0,0,VLOOKUP(I10961,EQUIPOS,4,FALSE))</f>
        <v>0</v>
      </c>
      <c r="F10961" s="230">
        <f t="shared" ref="F10961:F10964" si="1989">C10961*D10961*E10961</f>
        <v>0</v>
      </c>
      <c r="G10961" s="232"/>
      <c r="I10961" s="283"/>
    </row>
    <row r="10962" spans="1:9">
      <c r="A10962" s="754" t="str">
        <f>IF(I10962=0,"",VLOOKUP(I10962,EQUIPOS,2,FALSE))</f>
        <v/>
      </c>
      <c r="B10962" s="749"/>
      <c r="C10962" s="195"/>
      <c r="D10962" s="194"/>
      <c r="E10962" s="252">
        <f>IF(I10962=0,0,VLOOKUP(I10962,EQUIPOS,4,FALSE))</f>
        <v>0</v>
      </c>
      <c r="F10962" s="230">
        <f t="shared" si="1989"/>
        <v>0</v>
      </c>
      <c r="G10962" s="232"/>
      <c r="I10962" s="283"/>
    </row>
    <row r="10963" spans="1:9">
      <c r="A10963" s="754" t="str">
        <f>IF(I10963=0,"",VLOOKUP(I10963,EQUIPOS,2,FALSE))</f>
        <v/>
      </c>
      <c r="B10963" s="749"/>
      <c r="C10963" s="195"/>
      <c r="D10963" s="194"/>
      <c r="E10963" s="252">
        <f>IF(I10963=0,0,VLOOKUP(I10963,EQUIPOS,4,FALSE))</f>
        <v>0</v>
      </c>
      <c r="F10963" s="230">
        <f t="shared" si="1989"/>
        <v>0</v>
      </c>
      <c r="G10963" s="232"/>
      <c r="I10963" s="283"/>
    </row>
    <row r="10964" spans="1:9">
      <c r="A10964" s="754" t="str">
        <f>IF(I10964=0,"",VLOOKUP(I10964,EQUIPOS,2,FALSE))</f>
        <v/>
      </c>
      <c r="B10964" s="749"/>
      <c r="C10964" s="195"/>
      <c r="D10964" s="194"/>
      <c r="E10964" s="252">
        <f>IF(I10964=0,0,VLOOKUP(I10964,EQUIPOS,4,FALSE))</f>
        <v>0</v>
      </c>
      <c r="F10964" s="230">
        <f t="shared" si="1989"/>
        <v>0</v>
      </c>
      <c r="G10964" s="233"/>
      <c r="I10964" s="283"/>
    </row>
    <row r="10965" spans="1:9" ht="30.75" customHeight="1" thickBot="1">
      <c r="A10965" s="234"/>
      <c r="B10965" s="456"/>
      <c r="C10965" s="235"/>
      <c r="D10965" s="237"/>
      <c r="E10965" s="261"/>
      <c r="F10965" s="238" t="s">
        <v>82</v>
      </c>
      <c r="G10965" s="262">
        <f>SUM(F10960:F10964)</f>
        <v>0</v>
      </c>
      <c r="I10965" s="326"/>
    </row>
    <row r="10966" spans="1:9" ht="13.5" thickTop="1">
      <c r="A10966" s="240" t="s">
        <v>73</v>
      </c>
      <c r="B10966" s="446"/>
      <c r="C10966" s="241"/>
      <c r="D10966" s="243"/>
      <c r="E10966" s="243"/>
      <c r="F10966" s="242"/>
      <c r="G10966" s="244"/>
      <c r="I10966" s="326"/>
    </row>
    <row r="10967" spans="1:9" ht="26">
      <c r="A10967" s="505" t="s">
        <v>57</v>
      </c>
      <c r="B10967" s="454" t="s">
        <v>58</v>
      </c>
      <c r="C10967" s="247" t="s">
        <v>68</v>
      </c>
      <c r="D10967" s="316" t="s">
        <v>74</v>
      </c>
      <c r="E10967" s="248" t="s">
        <v>69</v>
      </c>
      <c r="F10967" s="249" t="s">
        <v>79</v>
      </c>
      <c r="G10967" s="250" t="s">
        <v>70</v>
      </c>
      <c r="H10967" s="220"/>
      <c r="I10967" s="325"/>
    </row>
    <row r="10968" spans="1:9">
      <c r="A10968" s="263" t="str">
        <f t="shared" ref="A10968:A10979" si="1990">IF(I10968=0,"",VLOOKUP(I10968,MANOOBRA,2,FALSE))</f>
        <v/>
      </c>
      <c r="B10968" s="444" t="str">
        <f t="shared" ref="B10968:B10979" si="1991">IF(I10968=0,"",VLOOKUP(I10968,MANOOBRA,3,FALSE))</f>
        <v/>
      </c>
      <c r="C10968" s="195"/>
      <c r="D10968" s="466"/>
      <c r="E10968" s="252">
        <f t="shared" ref="E10968:E10979" si="1992">IF(I10968=0,0,VLOOKUP(I10968,MANOOBRA,4,FALSE))</f>
        <v>0</v>
      </c>
      <c r="F10968" s="230">
        <f>IF(D10968=0,0,C10968*E10968/D10968)</f>
        <v>0</v>
      </c>
      <c r="G10968" s="231"/>
      <c r="I10968" s="283"/>
    </row>
    <row r="10969" spans="1:9">
      <c r="A10969" s="263" t="str">
        <f t="shared" si="1990"/>
        <v/>
      </c>
      <c r="B10969" s="444" t="str">
        <f t="shared" si="1991"/>
        <v/>
      </c>
      <c r="C10969" s="195"/>
      <c r="D10969" s="466"/>
      <c r="E10969" s="252">
        <f t="shared" si="1992"/>
        <v>0</v>
      </c>
      <c r="F10969" s="230">
        <f t="shared" ref="F10969:F10979" si="1993">IF(D10969=0,0,C10969*E10969/D10969)</f>
        <v>0</v>
      </c>
      <c r="G10969" s="232"/>
      <c r="I10969" s="283"/>
    </row>
    <row r="10970" spans="1:9">
      <c r="A10970" s="263" t="str">
        <f t="shared" si="1990"/>
        <v/>
      </c>
      <c r="B10970" s="444" t="str">
        <f t="shared" si="1991"/>
        <v/>
      </c>
      <c r="C10970" s="195"/>
      <c r="D10970" s="309"/>
      <c r="E10970" s="252">
        <f t="shared" si="1992"/>
        <v>0</v>
      </c>
      <c r="F10970" s="230">
        <f t="shared" si="1993"/>
        <v>0</v>
      </c>
      <c r="G10970" s="232"/>
      <c r="I10970" s="283"/>
    </row>
    <row r="10971" spans="1:9">
      <c r="A10971" s="263" t="str">
        <f t="shared" si="1990"/>
        <v/>
      </c>
      <c r="B10971" s="444" t="str">
        <f t="shared" si="1991"/>
        <v/>
      </c>
      <c r="C10971" s="195"/>
      <c r="D10971" s="195"/>
      <c r="E10971" s="252">
        <f t="shared" si="1992"/>
        <v>0</v>
      </c>
      <c r="F10971" s="230">
        <f t="shared" si="1993"/>
        <v>0</v>
      </c>
      <c r="G10971" s="232"/>
      <c r="I10971" s="283"/>
    </row>
    <row r="10972" spans="1:9">
      <c r="A10972" s="263" t="str">
        <f t="shared" si="1990"/>
        <v/>
      </c>
      <c r="B10972" s="444" t="str">
        <f t="shared" si="1991"/>
        <v/>
      </c>
      <c r="C10972" s="195"/>
      <c r="D10972" s="195"/>
      <c r="E10972" s="252">
        <f t="shared" si="1992"/>
        <v>0</v>
      </c>
      <c r="F10972" s="230">
        <f t="shared" si="1993"/>
        <v>0</v>
      </c>
      <c r="G10972" s="232"/>
      <c r="I10972" s="283"/>
    </row>
    <row r="10973" spans="1:9">
      <c r="A10973" s="263" t="str">
        <f t="shared" si="1990"/>
        <v/>
      </c>
      <c r="B10973" s="444" t="str">
        <f t="shared" si="1991"/>
        <v/>
      </c>
      <c r="C10973" s="195"/>
      <c r="D10973" s="195"/>
      <c r="E10973" s="252">
        <f t="shared" si="1992"/>
        <v>0</v>
      </c>
      <c r="F10973" s="230">
        <f t="shared" si="1993"/>
        <v>0</v>
      </c>
      <c r="G10973" s="232"/>
      <c r="I10973" s="283"/>
    </row>
    <row r="10974" spans="1:9">
      <c r="A10974" s="263" t="str">
        <f t="shared" si="1990"/>
        <v/>
      </c>
      <c r="B10974" s="444" t="str">
        <f t="shared" si="1991"/>
        <v/>
      </c>
      <c r="C10974" s="195"/>
      <c r="D10974" s="195"/>
      <c r="E10974" s="252">
        <f t="shared" si="1992"/>
        <v>0</v>
      </c>
      <c r="F10974" s="230">
        <f t="shared" si="1993"/>
        <v>0</v>
      </c>
      <c r="G10974" s="232"/>
      <c r="I10974" s="283"/>
    </row>
    <row r="10975" spans="1:9">
      <c r="A10975" s="263" t="str">
        <f t="shared" si="1990"/>
        <v/>
      </c>
      <c r="B10975" s="444" t="str">
        <f t="shared" si="1991"/>
        <v/>
      </c>
      <c r="C10975" s="195"/>
      <c r="D10975" s="195"/>
      <c r="E10975" s="252">
        <f t="shared" si="1992"/>
        <v>0</v>
      </c>
      <c r="F10975" s="230">
        <f t="shared" si="1993"/>
        <v>0</v>
      </c>
      <c r="G10975" s="232"/>
      <c r="I10975" s="283"/>
    </row>
    <row r="10976" spans="1:9">
      <c r="A10976" s="263" t="str">
        <f t="shared" si="1990"/>
        <v/>
      </c>
      <c r="B10976" s="444" t="str">
        <f t="shared" si="1991"/>
        <v/>
      </c>
      <c r="C10976" s="195"/>
      <c r="D10976" s="195"/>
      <c r="E10976" s="252">
        <f t="shared" si="1992"/>
        <v>0</v>
      </c>
      <c r="F10976" s="230">
        <f t="shared" si="1993"/>
        <v>0</v>
      </c>
      <c r="G10976" s="232"/>
      <c r="I10976" s="283"/>
    </row>
    <row r="10977" spans="1:16">
      <c r="A10977" s="263" t="str">
        <f t="shared" si="1990"/>
        <v/>
      </c>
      <c r="B10977" s="444" t="str">
        <f t="shared" si="1991"/>
        <v/>
      </c>
      <c r="C10977" s="195"/>
      <c r="D10977" s="195"/>
      <c r="E10977" s="252">
        <f t="shared" si="1992"/>
        <v>0</v>
      </c>
      <c r="F10977" s="230">
        <f t="shared" si="1993"/>
        <v>0</v>
      </c>
      <c r="G10977" s="232"/>
      <c r="I10977" s="283"/>
    </row>
    <row r="10978" spans="1:16">
      <c r="A10978" s="263" t="str">
        <f t="shared" si="1990"/>
        <v/>
      </c>
      <c r="B10978" s="444" t="str">
        <f t="shared" si="1991"/>
        <v/>
      </c>
      <c r="C10978" s="195"/>
      <c r="D10978" s="195"/>
      <c r="E10978" s="252">
        <f t="shared" si="1992"/>
        <v>0</v>
      </c>
      <c r="F10978" s="230">
        <f t="shared" si="1993"/>
        <v>0</v>
      </c>
      <c r="G10978" s="232"/>
      <c r="I10978" s="283"/>
    </row>
    <row r="10979" spans="1:16">
      <c r="A10979" s="263" t="str">
        <f t="shared" si="1990"/>
        <v/>
      </c>
      <c r="B10979" s="444" t="str">
        <f t="shared" si="1991"/>
        <v/>
      </c>
      <c r="C10979" s="195"/>
      <c r="D10979" s="195"/>
      <c r="E10979" s="252">
        <f t="shared" si="1992"/>
        <v>0</v>
      </c>
      <c r="F10979" s="230">
        <f t="shared" si="1993"/>
        <v>0</v>
      </c>
      <c r="G10979" s="233"/>
      <c r="I10979" s="283"/>
    </row>
    <row r="10980" spans="1:16" ht="31.5" customHeight="1" thickBot="1">
      <c r="A10980" s="234"/>
      <c r="B10980" s="456"/>
      <c r="C10980" s="235"/>
      <c r="D10980" s="237"/>
      <c r="E10980" s="237"/>
      <c r="F10980" s="238" t="s">
        <v>83</v>
      </c>
      <c r="G10980" s="262">
        <f>ROUND(SUM(F10968:F10979),0)</f>
        <v>0</v>
      </c>
      <c r="I10980" s="326"/>
    </row>
    <row r="10981" spans="1:16" ht="13.5" thickTop="1">
      <c r="A10981" s="186" t="s">
        <v>76</v>
      </c>
      <c r="B10981" s="446"/>
      <c r="C10981" s="241"/>
      <c r="D10981" s="243"/>
      <c r="E10981" s="243"/>
      <c r="F10981" s="242"/>
      <c r="G10981" s="244"/>
      <c r="I10981" s="326"/>
    </row>
    <row r="10982" spans="1:16">
      <c r="A10982" s="505" t="s">
        <v>57</v>
      </c>
      <c r="B10982" s="454"/>
      <c r="C10982" s="247"/>
      <c r="D10982" s="506"/>
      <c r="E10982" s="248" t="s">
        <v>77</v>
      </c>
      <c r="F10982" s="249" t="s">
        <v>78</v>
      </c>
      <c r="G10982" s="264" t="s">
        <v>77</v>
      </c>
      <c r="H10982" s="220"/>
      <c r="I10982" s="325"/>
    </row>
    <row r="10983" spans="1:16">
      <c r="A10983" s="185" t="s">
        <v>87</v>
      </c>
      <c r="B10983" s="453"/>
      <c r="C10983" s="265"/>
      <c r="D10983" s="318"/>
      <c r="E10983" s="229">
        <f>ROUND(SUM(G10942,G10957,G10965,G10980),2)</f>
        <v>0</v>
      </c>
      <c r="F10983" s="266">
        <f>A</f>
        <v>0</v>
      </c>
      <c r="G10983" s="267">
        <f>E10983*F10983</f>
        <v>0</v>
      </c>
      <c r="I10983" s="326"/>
    </row>
    <row r="10984" spans="1:16">
      <c r="A10984" s="185" t="s">
        <v>85</v>
      </c>
      <c r="B10984" s="453"/>
      <c r="C10984" s="265"/>
      <c r="D10984" s="318"/>
      <c r="E10984" s="229">
        <f>SUM(G10942,G10957,G10965,G10980)</f>
        <v>0</v>
      </c>
      <c r="F10984" s="266">
        <f>I</f>
        <v>0</v>
      </c>
      <c r="G10984" s="267">
        <f>E10984*F10984</f>
        <v>0</v>
      </c>
      <c r="I10984" s="326"/>
    </row>
    <row r="10985" spans="1:16">
      <c r="A10985" s="185" t="s">
        <v>86</v>
      </c>
      <c r="B10985" s="453"/>
      <c r="C10985" s="265"/>
      <c r="D10985" s="318"/>
      <c r="E10985" s="229">
        <f>SUM(G10942,G10957,G10965,G10980)</f>
        <v>0</v>
      </c>
      <c r="F10985" s="266">
        <f>U</f>
        <v>0</v>
      </c>
      <c r="G10985" s="267">
        <f>E10985*F10985</f>
        <v>0</v>
      </c>
      <c r="I10985" s="326"/>
    </row>
    <row r="10986" spans="1:16" ht="33" customHeight="1" thickBot="1">
      <c r="A10986" s="234"/>
      <c r="B10986" s="456"/>
      <c r="C10986" s="235"/>
      <c r="D10986" s="237"/>
      <c r="E10986" s="237"/>
      <c r="F10986" s="268" t="s">
        <v>84</v>
      </c>
      <c r="G10986" s="262">
        <f>SUM(G10983:G10985)</f>
        <v>0</v>
      </c>
      <c r="I10986" s="326"/>
      <c r="J10986" s="295"/>
      <c r="K10986" s="296"/>
      <c r="L10986" s="296"/>
      <c r="M10986" s="296"/>
      <c r="N10986" s="296"/>
      <c r="O10986" s="296"/>
    </row>
    <row r="10987" spans="1:16" s="211" customFormat="1" ht="14" thickTop="1" thickBot="1">
      <c r="A10987" s="269"/>
      <c r="B10987" s="443"/>
      <c r="C10987" s="270"/>
      <c r="D10987" s="319"/>
      <c r="E10987" s="271" t="s">
        <v>89</v>
      </c>
      <c r="F10987" s="272"/>
      <c r="G10987" s="273">
        <f>ROUND(SUM(G10942,G10957,G10965,G10980,G10986),0)</f>
        <v>0</v>
      </c>
      <c r="I10987" s="327"/>
      <c r="J10987" s="212">
        <f>B10926</f>
        <v>32.1</v>
      </c>
      <c r="K10987" s="274">
        <f>E10983</f>
        <v>0</v>
      </c>
      <c r="L10987" s="294">
        <f>G10983</f>
        <v>0</v>
      </c>
      <c r="M10987" s="294">
        <f>G10984</f>
        <v>0</v>
      </c>
      <c r="N10987" s="294">
        <f>G10985</f>
        <v>0</v>
      </c>
      <c r="O10987" s="299">
        <f>SUM(K10987:N10987)</f>
        <v>0</v>
      </c>
      <c r="P10987" s="294"/>
    </row>
    <row r="10988" spans="1:16" ht="13.5" thickTop="1">
      <c r="A10988" s="275" t="s">
        <v>97</v>
      </c>
      <c r="B10988" s="438"/>
      <c r="C10988" s="215"/>
      <c r="D10988" s="217"/>
      <c r="E10988" s="217"/>
      <c r="F10988" s="216"/>
      <c r="G10988" s="219"/>
      <c r="I10988" s="326"/>
      <c r="P10988" s="294"/>
    </row>
    <row r="10989" spans="1:16">
      <c r="A10989" s="275"/>
      <c r="B10989" s="452"/>
      <c r="C10989" s="276"/>
      <c r="D10989" s="320"/>
      <c r="E10989" s="217"/>
      <c r="F10989" s="216"/>
      <c r="G10989" s="277">
        <f ca="1">TODAY()</f>
        <v>44839</v>
      </c>
      <c r="I10989" s="326"/>
      <c r="P10989" s="294"/>
    </row>
    <row r="10990" spans="1:16" ht="13.5" thickBot="1">
      <c r="A10990" s="234"/>
      <c r="B10990" s="456"/>
      <c r="C10990" s="235"/>
      <c r="D10990" s="237"/>
      <c r="E10990" s="237"/>
      <c r="F10990" s="236"/>
      <c r="G10990" s="278"/>
      <c r="I10990" s="326"/>
      <c r="P10990" s="294"/>
    </row>
    <row r="10991" spans="1:16" s="199" customFormat="1" ht="13.5" thickTop="1">
      <c r="A10991" s="196" t="s">
        <v>109</v>
      </c>
      <c r="B10991" s="458"/>
      <c r="C10991" s="196"/>
      <c r="D10991" s="198"/>
      <c r="E10991" s="198"/>
      <c r="F10991" s="197"/>
      <c r="G10991" s="197"/>
      <c r="I10991" s="321"/>
      <c r="J10991" s="200"/>
      <c r="O10991" s="297"/>
    </row>
    <row r="10992" spans="1:16" s="199" customFormat="1">
      <c r="A10992" s="196" t="str">
        <f>CONCATENATE('Prestaciones y AIU'!A10373," ANALISIS DE PRECIOS UNITARIOS")</f>
        <v xml:space="preserve"> ANALISIS DE PRECIOS UNITARIOS</v>
      </c>
      <c r="B10992" s="458"/>
      <c r="C10992" s="196"/>
      <c r="D10992" s="198"/>
      <c r="E10992" s="198"/>
      <c r="F10992" s="197"/>
      <c r="G10992" s="197"/>
      <c r="I10992" s="321"/>
      <c r="J10992" s="200"/>
      <c r="O10992" s="297"/>
    </row>
    <row r="10993" spans="1:15" s="199" customFormat="1">
      <c r="A10993" s="196" t="str">
        <f>Objeto_LIC</f>
        <v>OPTIMIZACION DEL SISTEMA DE ABASTECIMIENTO (ADUCCION, PRETRATAMIENTO Y CONDUCCION) DEL MUNICPIO DE TAME, DEPARTAMENTO DE ARAUCA</v>
      </c>
      <c r="B10993" s="458"/>
      <c r="C10993" s="196"/>
      <c r="D10993" s="198"/>
      <c r="E10993" s="198"/>
      <c r="F10993" s="197"/>
      <c r="G10993" s="197"/>
      <c r="I10993" s="321"/>
      <c r="J10993" s="200"/>
      <c r="O10993" s="297"/>
    </row>
    <row r="10994" spans="1:15" s="199" customFormat="1">
      <c r="A10994" s="196"/>
      <c r="B10994" s="458"/>
      <c r="C10994" s="196"/>
      <c r="D10994" s="198"/>
      <c r="E10994" s="198"/>
      <c r="F10994" s="197"/>
      <c r="G10994" s="197"/>
      <c r="I10994" s="321"/>
      <c r="J10994" s="200"/>
      <c r="O10994" s="297"/>
    </row>
    <row r="10995" spans="1:15" ht="13.5" thickBot="1">
      <c r="A10995" s="201"/>
      <c r="B10995" s="448"/>
      <c r="C10995" s="201"/>
      <c r="D10995" s="203"/>
      <c r="E10995" s="203"/>
      <c r="F10995" s="202"/>
      <c r="G10995" s="202"/>
    </row>
    <row r="10996" spans="1:15" s="211" customFormat="1" ht="13.5" thickTop="1">
      <c r="A10996" s="206"/>
      <c r="B10996" s="457"/>
      <c r="C10996" s="207"/>
      <c r="D10996" s="209"/>
      <c r="E10996" s="209"/>
      <c r="F10996" s="208"/>
      <c r="G10996" s="210" t="s">
        <v>110</v>
      </c>
      <c r="I10996" s="323"/>
      <c r="J10996" s="212"/>
      <c r="O10996" s="297"/>
    </row>
    <row r="10997" spans="1:15" ht="12.75" customHeight="1">
      <c r="A10997" s="213" t="s">
        <v>62</v>
      </c>
      <c r="B10997" s="750">
        <f>Proponente</f>
        <v>0</v>
      </c>
      <c r="C10997" s="750"/>
      <c r="D10997" s="750"/>
      <c r="E10997" s="750"/>
      <c r="F10997" s="750"/>
      <c r="G10997" s="751"/>
    </row>
    <row r="10998" spans="1:15" ht="12.75" customHeight="1">
      <c r="A10998" s="213" t="s">
        <v>63</v>
      </c>
      <c r="B10998" s="470">
        <v>32.200000000000003</v>
      </c>
      <c r="C10998" s="750" t="e">
        <f>VLOOKUP(B10998,Presupuesto!$A$4:$B$106,2,FALSE)</f>
        <v>#N/A</v>
      </c>
      <c r="D10998" s="750"/>
      <c r="E10998" s="750"/>
      <c r="F10998" s="750"/>
      <c r="G10998" s="751"/>
    </row>
    <row r="10999" spans="1:15">
      <c r="A10999" s="214"/>
      <c r="B10999" s="438"/>
      <c r="C10999" s="215"/>
      <c r="D10999" s="217"/>
      <c r="E10999" s="217"/>
      <c r="F10999" s="218" t="s">
        <v>88</v>
      </c>
      <c r="G10999" s="750" t="str">
        <f ca="1">LOOKUP('U-P1'!B10998,Presupuesto!$1:$1048576,Presupuesto!$C$1:$C$105)</f>
        <v>ML</v>
      </c>
      <c r="H10999" s="750"/>
      <c r="I10999" s="750"/>
      <c r="J10999" s="750"/>
      <c r="K10999" s="751"/>
    </row>
    <row r="11000" spans="1:15" ht="13.5" thickBot="1">
      <c r="A11000" s="213" t="s">
        <v>64</v>
      </c>
      <c r="B11000" s="438"/>
      <c r="C11000" s="215"/>
      <c r="D11000" s="217"/>
      <c r="E11000" s="217"/>
      <c r="F11000" s="216"/>
      <c r="G11000" s="219"/>
      <c r="I11000" s="324"/>
      <c r="J11000" s="295"/>
      <c r="K11000" s="296"/>
      <c r="L11000" s="296"/>
      <c r="M11000" s="296"/>
      <c r="N11000" s="296"/>
      <c r="O11000" s="296"/>
    </row>
    <row r="11001" spans="1:15" s="220" customFormat="1" ht="13.5" thickTop="1">
      <c r="A11001" s="221" t="s">
        <v>57</v>
      </c>
      <c r="B11001" s="447" t="s">
        <v>65</v>
      </c>
      <c r="C11001" s="222" t="s">
        <v>66</v>
      </c>
      <c r="D11001" s="223" t="s">
        <v>74</v>
      </c>
      <c r="E11001" s="224" t="s">
        <v>100</v>
      </c>
      <c r="F11001" s="224" t="s">
        <v>79</v>
      </c>
      <c r="G11001" s="225" t="s">
        <v>70</v>
      </c>
      <c r="I11001" s="325"/>
      <c r="J11001" s="226"/>
      <c r="O11001" s="296"/>
    </row>
    <row r="11002" spans="1:15">
      <c r="A11002" s="227" t="str">
        <f t="shared" ref="A11002:A11013" si="1994">IF(I11002=0,"-",VLOOKUP(I11002,EQUIPOS,2,FALSE))</f>
        <v>-</v>
      </c>
      <c r="B11002" s="228"/>
      <c r="C11002" s="228"/>
      <c r="D11002" s="194"/>
      <c r="E11002" s="229">
        <f t="shared" ref="E11002:E11013" si="1995">IF(I11002=0,0,VLOOKUP(I11002,EQUIPOS,4,FALSE))</f>
        <v>0</v>
      </c>
      <c r="F11002" s="230">
        <f t="shared" ref="F11002:F11013" si="1996">IF(D11002=0,0,E11002/D11002)</f>
        <v>0</v>
      </c>
      <c r="G11002" s="231"/>
      <c r="I11002" s="283"/>
    </row>
    <row r="11003" spans="1:15">
      <c r="A11003" s="227" t="str">
        <f t="shared" si="1994"/>
        <v>-</v>
      </c>
      <c r="B11003" s="228"/>
      <c r="C11003" s="228"/>
      <c r="D11003" s="194"/>
      <c r="E11003" s="229">
        <f t="shared" si="1995"/>
        <v>0</v>
      </c>
      <c r="F11003" s="230">
        <f t="shared" si="1996"/>
        <v>0</v>
      </c>
      <c r="G11003" s="232"/>
      <c r="I11003" s="283"/>
    </row>
    <row r="11004" spans="1:15">
      <c r="A11004" s="227" t="str">
        <f t="shared" si="1994"/>
        <v>-</v>
      </c>
      <c r="B11004" s="228"/>
      <c r="C11004" s="228"/>
      <c r="D11004" s="194"/>
      <c r="E11004" s="229">
        <f t="shared" si="1995"/>
        <v>0</v>
      </c>
      <c r="F11004" s="230">
        <f t="shared" si="1996"/>
        <v>0</v>
      </c>
      <c r="G11004" s="232"/>
      <c r="I11004" s="283"/>
    </row>
    <row r="11005" spans="1:15">
      <c r="A11005" s="227" t="str">
        <f t="shared" si="1994"/>
        <v>-</v>
      </c>
      <c r="B11005" s="228"/>
      <c r="C11005" s="228"/>
      <c r="D11005" s="194"/>
      <c r="E11005" s="229">
        <f t="shared" si="1995"/>
        <v>0</v>
      </c>
      <c r="F11005" s="230">
        <f t="shared" si="1996"/>
        <v>0</v>
      </c>
      <c r="G11005" s="232"/>
      <c r="I11005" s="283"/>
    </row>
    <row r="11006" spans="1:15">
      <c r="A11006" s="227" t="str">
        <f t="shared" si="1994"/>
        <v>-</v>
      </c>
      <c r="B11006" s="228"/>
      <c r="C11006" s="228"/>
      <c r="D11006" s="194"/>
      <c r="E11006" s="229">
        <f t="shared" si="1995"/>
        <v>0</v>
      </c>
      <c r="F11006" s="230">
        <f t="shared" si="1996"/>
        <v>0</v>
      </c>
      <c r="G11006" s="232"/>
      <c r="I11006" s="283"/>
    </row>
    <row r="11007" spans="1:15">
      <c r="A11007" s="227" t="str">
        <f t="shared" si="1994"/>
        <v>-</v>
      </c>
      <c r="B11007" s="228"/>
      <c r="C11007" s="228"/>
      <c r="D11007" s="194"/>
      <c r="E11007" s="229">
        <f t="shared" si="1995"/>
        <v>0</v>
      </c>
      <c r="F11007" s="230">
        <f t="shared" si="1996"/>
        <v>0</v>
      </c>
      <c r="G11007" s="232"/>
      <c r="I11007" s="283"/>
    </row>
    <row r="11008" spans="1:15">
      <c r="A11008" s="227" t="str">
        <f t="shared" si="1994"/>
        <v>-</v>
      </c>
      <c r="B11008" s="228"/>
      <c r="C11008" s="228"/>
      <c r="D11008" s="194"/>
      <c r="E11008" s="229">
        <f t="shared" si="1995"/>
        <v>0</v>
      </c>
      <c r="F11008" s="230">
        <f t="shared" si="1996"/>
        <v>0</v>
      </c>
      <c r="G11008" s="232"/>
      <c r="I11008" s="283"/>
    </row>
    <row r="11009" spans="1:15">
      <c r="A11009" s="227" t="str">
        <f t="shared" si="1994"/>
        <v>-</v>
      </c>
      <c r="B11009" s="228"/>
      <c r="C11009" s="228"/>
      <c r="D11009" s="194"/>
      <c r="E11009" s="229">
        <f t="shared" si="1995"/>
        <v>0</v>
      </c>
      <c r="F11009" s="230">
        <f t="shared" si="1996"/>
        <v>0</v>
      </c>
      <c r="G11009" s="232"/>
      <c r="I11009" s="283"/>
    </row>
    <row r="11010" spans="1:15">
      <c r="A11010" s="227" t="str">
        <f t="shared" si="1994"/>
        <v>-</v>
      </c>
      <c r="B11010" s="228"/>
      <c r="C11010" s="228"/>
      <c r="D11010" s="194"/>
      <c r="E11010" s="229">
        <f t="shared" si="1995"/>
        <v>0</v>
      </c>
      <c r="F11010" s="230">
        <f t="shared" si="1996"/>
        <v>0</v>
      </c>
      <c r="G11010" s="232"/>
      <c r="I11010" s="283"/>
    </row>
    <row r="11011" spans="1:15">
      <c r="A11011" s="227" t="str">
        <f t="shared" si="1994"/>
        <v>-</v>
      </c>
      <c r="B11011" s="228"/>
      <c r="C11011" s="228"/>
      <c r="D11011" s="194"/>
      <c r="E11011" s="229">
        <f t="shared" si="1995"/>
        <v>0</v>
      </c>
      <c r="F11011" s="230">
        <f t="shared" si="1996"/>
        <v>0</v>
      </c>
      <c r="G11011" s="232"/>
      <c r="I11011" s="283"/>
    </row>
    <row r="11012" spans="1:15">
      <c r="A11012" s="227" t="str">
        <f t="shared" si="1994"/>
        <v>-</v>
      </c>
      <c r="B11012" s="228"/>
      <c r="C11012" s="228"/>
      <c r="D11012" s="194"/>
      <c r="E11012" s="229">
        <f t="shared" si="1995"/>
        <v>0</v>
      </c>
      <c r="F11012" s="230">
        <f t="shared" si="1996"/>
        <v>0</v>
      </c>
      <c r="G11012" s="232"/>
      <c r="I11012" s="283"/>
    </row>
    <row r="11013" spans="1:15">
      <c r="A11013" s="227" t="str">
        <f t="shared" si="1994"/>
        <v>-</v>
      </c>
      <c r="B11013" s="228"/>
      <c r="C11013" s="228"/>
      <c r="D11013" s="194"/>
      <c r="E11013" s="229">
        <f t="shared" si="1995"/>
        <v>0</v>
      </c>
      <c r="F11013" s="230">
        <f t="shared" si="1996"/>
        <v>0</v>
      </c>
      <c r="G11013" s="232"/>
      <c r="I11013" s="283"/>
    </row>
    <row r="11014" spans="1:15" ht="13.5" thickBot="1">
      <c r="A11014" s="234"/>
      <c r="B11014" s="456"/>
      <c r="C11014" s="235"/>
      <c r="D11014" s="237"/>
      <c r="E11014" s="237"/>
      <c r="F11014" s="238" t="s">
        <v>80</v>
      </c>
      <c r="G11014" s="239">
        <f>ROUND(SUM(F11002:F11013),0)</f>
        <v>0</v>
      </c>
      <c r="I11014" s="326"/>
    </row>
    <row r="11015" spans="1:15" ht="13.5" thickTop="1">
      <c r="A11015" s="240" t="s">
        <v>67</v>
      </c>
      <c r="B11015" s="446"/>
      <c r="C11015" s="241"/>
      <c r="D11015" s="243"/>
      <c r="E11015" s="243"/>
      <c r="F11015" s="242"/>
      <c r="G11015" s="244"/>
      <c r="I11015" s="326"/>
    </row>
    <row r="11016" spans="1:15" s="220" customFormat="1" ht="26">
      <c r="A11016" s="245" t="s">
        <v>57</v>
      </c>
      <c r="B11016" s="455"/>
      <c r="C11016" s="247" t="s">
        <v>58</v>
      </c>
      <c r="D11016" s="316" t="s">
        <v>68</v>
      </c>
      <c r="E11016" s="248" t="s">
        <v>69</v>
      </c>
      <c r="F11016" s="249" t="s">
        <v>79</v>
      </c>
      <c r="G11016" s="250" t="s">
        <v>70</v>
      </c>
      <c r="I11016" s="325"/>
      <c r="J11016" s="226"/>
      <c r="O11016" s="296"/>
    </row>
    <row r="11017" spans="1:15">
      <c r="A11017" s="748" t="str">
        <f t="shared" ref="A11017:A11028" si="1997">IF(I11017=0,"",VLOOKUP(I11017,MATERIALES,2,FALSE))</f>
        <v/>
      </c>
      <c r="B11017" s="749"/>
      <c r="C11017" s="251" t="str">
        <f t="shared" ref="C11017:C11025" si="1998">IF(I11017=0,"",VLOOKUP(I11017,MATERIALES,3,FALSE))</f>
        <v/>
      </c>
      <c r="D11017" s="194"/>
      <c r="E11017" s="252">
        <f t="shared" ref="E11017:E11028" si="1999">IF(I11017=0,0,VLOOKUP(I11017,MATERIALES,4,FALSE))</f>
        <v>0</v>
      </c>
      <c r="F11017" s="230">
        <f>D11017*E11017</f>
        <v>0</v>
      </c>
      <c r="G11017" s="231"/>
      <c r="I11017" s="283"/>
    </row>
    <row r="11018" spans="1:15">
      <c r="A11018" s="748" t="str">
        <f t="shared" si="1997"/>
        <v/>
      </c>
      <c r="B11018" s="749"/>
      <c r="C11018" s="251" t="str">
        <f t="shared" si="1998"/>
        <v/>
      </c>
      <c r="D11018" s="194"/>
      <c r="E11018" s="252">
        <f t="shared" si="1999"/>
        <v>0</v>
      </c>
      <c r="F11018" s="230">
        <f t="shared" ref="F11018:F11028" si="2000">D11018*E11018</f>
        <v>0</v>
      </c>
      <c r="G11018" s="232"/>
      <c r="I11018" s="283"/>
    </row>
    <row r="11019" spans="1:15">
      <c r="A11019" s="748" t="str">
        <f t="shared" si="1997"/>
        <v/>
      </c>
      <c r="B11019" s="749"/>
      <c r="C11019" s="251" t="str">
        <f t="shared" si="1998"/>
        <v/>
      </c>
      <c r="D11019" s="194"/>
      <c r="E11019" s="252">
        <f t="shared" si="1999"/>
        <v>0</v>
      </c>
      <c r="F11019" s="230">
        <f t="shared" si="2000"/>
        <v>0</v>
      </c>
      <c r="G11019" s="232"/>
      <c r="I11019" s="283"/>
    </row>
    <row r="11020" spans="1:15">
      <c r="A11020" s="748" t="str">
        <f t="shared" si="1997"/>
        <v/>
      </c>
      <c r="B11020" s="749"/>
      <c r="C11020" s="251" t="str">
        <f t="shared" si="1998"/>
        <v/>
      </c>
      <c r="D11020" s="194"/>
      <c r="E11020" s="252">
        <f t="shared" si="1999"/>
        <v>0</v>
      </c>
      <c r="F11020" s="230">
        <f t="shared" si="2000"/>
        <v>0</v>
      </c>
      <c r="G11020" s="232"/>
      <c r="I11020" s="283"/>
    </row>
    <row r="11021" spans="1:15">
      <c r="A11021" s="748" t="str">
        <f t="shared" si="1997"/>
        <v/>
      </c>
      <c r="B11021" s="749"/>
      <c r="C11021" s="251" t="str">
        <f t="shared" si="1998"/>
        <v/>
      </c>
      <c r="D11021" s="194"/>
      <c r="E11021" s="252">
        <f t="shared" si="1999"/>
        <v>0</v>
      </c>
      <c r="F11021" s="230">
        <f t="shared" si="2000"/>
        <v>0</v>
      </c>
      <c r="G11021" s="232"/>
      <c r="I11021" s="283"/>
    </row>
    <row r="11022" spans="1:15">
      <c r="A11022" s="748" t="str">
        <f t="shared" si="1997"/>
        <v/>
      </c>
      <c r="B11022" s="749"/>
      <c r="C11022" s="251" t="str">
        <f t="shared" si="1998"/>
        <v/>
      </c>
      <c r="D11022" s="194"/>
      <c r="E11022" s="252">
        <f t="shared" si="1999"/>
        <v>0</v>
      </c>
      <c r="F11022" s="230">
        <f t="shared" si="2000"/>
        <v>0</v>
      </c>
      <c r="G11022" s="232"/>
      <c r="I11022" s="283"/>
    </row>
    <row r="11023" spans="1:15">
      <c r="A11023" s="748" t="str">
        <f t="shared" si="1997"/>
        <v/>
      </c>
      <c r="B11023" s="749"/>
      <c r="C11023" s="251" t="str">
        <f t="shared" si="1998"/>
        <v/>
      </c>
      <c r="D11023" s="194"/>
      <c r="E11023" s="252">
        <f t="shared" si="1999"/>
        <v>0</v>
      </c>
      <c r="F11023" s="230">
        <f t="shared" si="2000"/>
        <v>0</v>
      </c>
      <c r="G11023" s="232"/>
      <c r="I11023" s="283"/>
    </row>
    <row r="11024" spans="1:15">
      <c r="A11024" s="748" t="str">
        <f t="shared" si="1997"/>
        <v/>
      </c>
      <c r="B11024" s="749"/>
      <c r="C11024" s="251" t="str">
        <f t="shared" si="1998"/>
        <v/>
      </c>
      <c r="D11024" s="194"/>
      <c r="E11024" s="252">
        <f t="shared" si="1999"/>
        <v>0</v>
      </c>
      <c r="F11024" s="230">
        <f t="shared" si="2000"/>
        <v>0</v>
      </c>
      <c r="G11024" s="253"/>
      <c r="I11024" s="283"/>
    </row>
    <row r="11025" spans="1:9">
      <c r="A11025" s="748" t="str">
        <f t="shared" si="1997"/>
        <v/>
      </c>
      <c r="B11025" s="749"/>
      <c r="C11025" s="251" t="str">
        <f t="shared" si="1998"/>
        <v/>
      </c>
      <c r="D11025" s="194"/>
      <c r="E11025" s="252">
        <f t="shared" si="1999"/>
        <v>0</v>
      </c>
      <c r="F11025" s="230">
        <f t="shared" si="2000"/>
        <v>0</v>
      </c>
      <c r="G11025" s="232"/>
      <c r="I11025" s="283"/>
    </row>
    <row r="11026" spans="1:9">
      <c r="A11026" s="748" t="str">
        <f t="shared" si="1997"/>
        <v/>
      </c>
      <c r="B11026" s="749"/>
      <c r="C11026" s="251"/>
      <c r="D11026" s="194"/>
      <c r="E11026" s="252">
        <f t="shared" si="1999"/>
        <v>0</v>
      </c>
      <c r="F11026" s="230">
        <f t="shared" si="2000"/>
        <v>0</v>
      </c>
      <c r="G11026" s="232"/>
      <c r="I11026" s="283"/>
    </row>
    <row r="11027" spans="1:9">
      <c r="A11027" s="748" t="str">
        <f t="shared" si="1997"/>
        <v/>
      </c>
      <c r="B11027" s="749"/>
      <c r="C11027" s="251"/>
      <c r="D11027" s="194"/>
      <c r="E11027" s="252">
        <f t="shared" si="1999"/>
        <v>0</v>
      </c>
      <c r="F11027" s="230">
        <f t="shared" si="2000"/>
        <v>0</v>
      </c>
      <c r="G11027" s="232"/>
      <c r="I11027" s="283"/>
    </row>
    <row r="11028" spans="1:9">
      <c r="A11028" s="748" t="str">
        <f t="shared" si="1997"/>
        <v/>
      </c>
      <c r="B11028" s="749"/>
      <c r="C11028" s="251" t="str">
        <f t="shared" ref="C11028" si="2001">IF(I11028=0,"",VLOOKUP(I11028,MATERIALES,3,FALSE))</f>
        <v/>
      </c>
      <c r="D11028" s="194"/>
      <c r="E11028" s="252">
        <f t="shared" si="1999"/>
        <v>0</v>
      </c>
      <c r="F11028" s="230">
        <f t="shared" si="2000"/>
        <v>0</v>
      </c>
      <c r="G11028" s="233"/>
      <c r="I11028" s="283"/>
    </row>
    <row r="11029" spans="1:9" ht="26.25" customHeight="1" thickBot="1">
      <c r="A11029" s="214"/>
      <c r="B11029" s="438"/>
      <c r="C11029" s="215"/>
      <c r="D11029" s="217"/>
      <c r="E11029" s="254"/>
      <c r="F11029" s="255" t="s">
        <v>81</v>
      </c>
      <c r="G11029" s="253">
        <f>ROUND(SUM(F11017:F11028),0)</f>
        <v>0</v>
      </c>
      <c r="I11029" s="326"/>
    </row>
    <row r="11030" spans="1:9" ht="14" thickTop="1" thickBot="1">
      <c r="A11030" s="256" t="s">
        <v>72</v>
      </c>
      <c r="B11030" s="445"/>
      <c r="C11030" s="257"/>
      <c r="D11030" s="259"/>
      <c r="E11030" s="259"/>
      <c r="F11030" s="258"/>
      <c r="G11030" s="260"/>
      <c r="I11030" s="326"/>
    </row>
    <row r="11031" spans="1:9" ht="13.5" thickTop="1">
      <c r="A11031" s="245" t="s">
        <v>57</v>
      </c>
      <c r="B11031" s="455"/>
      <c r="C11031" s="248" t="s">
        <v>71</v>
      </c>
      <c r="D11031" s="316" t="s">
        <v>75</v>
      </c>
      <c r="E11031" s="248" t="s">
        <v>98</v>
      </c>
      <c r="F11031" s="249" t="s">
        <v>79</v>
      </c>
      <c r="G11031" s="250" t="s">
        <v>70</v>
      </c>
      <c r="I11031" s="326"/>
    </row>
    <row r="11032" spans="1:9">
      <c r="A11032" s="748" t="str">
        <f>IF(I11032=0,"",VLOOKUP(I11032,EQUIPOS,2,FALSE))</f>
        <v/>
      </c>
      <c r="B11032" s="749"/>
      <c r="C11032" s="195"/>
      <c r="D11032" s="194"/>
      <c r="E11032" s="252">
        <f>IF(I11032=0,0,VLOOKUP(I11032,EQUIPOS,4,FALSE))</f>
        <v>0</v>
      </c>
      <c r="F11032" s="230">
        <f>C11032*D11032*E11032</f>
        <v>0</v>
      </c>
      <c r="G11032" s="231"/>
      <c r="I11032" s="283"/>
    </row>
    <row r="11033" spans="1:9">
      <c r="A11033" s="748" t="str">
        <f>IF(I11033=0,"",VLOOKUP(I11033,EQUIPOS,2,FALSE))</f>
        <v/>
      </c>
      <c r="B11033" s="749"/>
      <c r="C11033" s="195"/>
      <c r="D11033" s="194"/>
      <c r="E11033" s="252">
        <f>IF(I11033=0,0,VLOOKUP(I11033,EQUIPOS,4,FALSE))</f>
        <v>0</v>
      </c>
      <c r="F11033" s="230">
        <f t="shared" ref="F11033:F11036" si="2002">C11033*D11033*E11033</f>
        <v>0</v>
      </c>
      <c r="G11033" s="232"/>
      <c r="I11033" s="283"/>
    </row>
    <row r="11034" spans="1:9">
      <c r="A11034" s="748" t="str">
        <f>IF(I11034=0,"",VLOOKUP(I11034,EQUIPOS,2,FALSE))</f>
        <v/>
      </c>
      <c r="B11034" s="749"/>
      <c r="C11034" s="195"/>
      <c r="D11034" s="194"/>
      <c r="E11034" s="252">
        <f>IF(I11034=0,0,VLOOKUP(I11034,EQUIPOS,4,FALSE))</f>
        <v>0</v>
      </c>
      <c r="F11034" s="230">
        <f t="shared" si="2002"/>
        <v>0</v>
      </c>
      <c r="G11034" s="232"/>
      <c r="I11034" s="283"/>
    </row>
    <row r="11035" spans="1:9">
      <c r="A11035" s="748" t="str">
        <f>IF(I11035=0,"",VLOOKUP(I11035,EQUIPOS,2,FALSE))</f>
        <v/>
      </c>
      <c r="B11035" s="749"/>
      <c r="C11035" s="195"/>
      <c r="D11035" s="194"/>
      <c r="E11035" s="252">
        <f>IF(I11035=0,0,VLOOKUP(I11035,EQUIPOS,4,FALSE))</f>
        <v>0</v>
      </c>
      <c r="F11035" s="230">
        <f t="shared" si="2002"/>
        <v>0</v>
      </c>
      <c r="G11035" s="232"/>
      <c r="I11035" s="283"/>
    </row>
    <row r="11036" spans="1:9">
      <c r="A11036" s="748" t="str">
        <f>IF(I11036=0,"",VLOOKUP(I11036,EQUIPOS,2,FALSE))</f>
        <v/>
      </c>
      <c r="B11036" s="749"/>
      <c r="C11036" s="195"/>
      <c r="D11036" s="194"/>
      <c r="E11036" s="252">
        <f>IF(I11036=0,0,VLOOKUP(I11036,EQUIPOS,4,FALSE))</f>
        <v>0</v>
      </c>
      <c r="F11036" s="230">
        <f t="shared" si="2002"/>
        <v>0</v>
      </c>
      <c r="G11036" s="233"/>
      <c r="I11036" s="283"/>
    </row>
    <row r="11037" spans="1:9" ht="30.75" customHeight="1" thickBot="1">
      <c r="A11037" s="234"/>
      <c r="B11037" s="456"/>
      <c r="C11037" s="235"/>
      <c r="D11037" s="237"/>
      <c r="E11037" s="261"/>
      <c r="F11037" s="238" t="s">
        <v>82</v>
      </c>
      <c r="G11037" s="262">
        <f>SUM(F11032:F11036)</f>
        <v>0</v>
      </c>
      <c r="I11037" s="326"/>
    </row>
    <row r="11038" spans="1:9" ht="13.5" thickTop="1">
      <c r="A11038" s="240" t="s">
        <v>73</v>
      </c>
      <c r="B11038" s="446"/>
      <c r="C11038" s="241"/>
      <c r="D11038" s="243"/>
      <c r="E11038" s="243"/>
      <c r="F11038" s="242"/>
      <c r="G11038" s="244"/>
      <c r="I11038" s="326"/>
    </row>
    <row r="11039" spans="1:9" ht="26">
      <c r="A11039" s="245" t="s">
        <v>57</v>
      </c>
      <c r="B11039" s="454" t="s">
        <v>58</v>
      </c>
      <c r="C11039" s="247" t="s">
        <v>68</v>
      </c>
      <c r="D11039" s="316" t="s">
        <v>74</v>
      </c>
      <c r="E11039" s="248" t="s">
        <v>69</v>
      </c>
      <c r="F11039" s="249" t="s">
        <v>79</v>
      </c>
      <c r="G11039" s="250" t="s">
        <v>70</v>
      </c>
      <c r="H11039" s="220"/>
      <c r="I11039" s="325"/>
    </row>
    <row r="11040" spans="1:9">
      <c r="A11040" s="263" t="str">
        <f t="shared" ref="A11040:A11051" si="2003">IF(I11040=0,"",VLOOKUP(I11040,MANOOBRA,2,FALSE))</f>
        <v/>
      </c>
      <c r="B11040" s="444" t="str">
        <f t="shared" ref="B11040:B11051" si="2004">IF(I11040=0,"",VLOOKUP(I11040,MANOOBRA,3,FALSE))</f>
        <v/>
      </c>
      <c r="C11040" s="195"/>
      <c r="D11040" s="466"/>
      <c r="E11040" s="252">
        <f t="shared" ref="E11040:E11051" si="2005">IF(I11040=0,0,VLOOKUP(I11040,MANOOBRA,4,FALSE))</f>
        <v>0</v>
      </c>
      <c r="F11040" s="230">
        <f>IF(D11040=0,0,C11040*E11040/D11040)</f>
        <v>0</v>
      </c>
      <c r="G11040" s="231"/>
      <c r="I11040" s="283"/>
    </row>
    <row r="11041" spans="1:9">
      <c r="A11041" s="263" t="str">
        <f t="shared" si="2003"/>
        <v/>
      </c>
      <c r="B11041" s="444" t="str">
        <f t="shared" si="2004"/>
        <v/>
      </c>
      <c r="C11041" s="195"/>
      <c r="D11041" s="466"/>
      <c r="E11041" s="252">
        <f t="shared" si="2005"/>
        <v>0</v>
      </c>
      <c r="F11041" s="230">
        <f t="shared" ref="F11041:F11051" si="2006">IF(D11041=0,0,C11041*E11041/D11041)</f>
        <v>0</v>
      </c>
      <c r="G11041" s="232"/>
      <c r="I11041" s="283"/>
    </row>
    <row r="11042" spans="1:9">
      <c r="A11042" s="263" t="str">
        <f t="shared" si="2003"/>
        <v/>
      </c>
      <c r="B11042" s="444" t="str">
        <f t="shared" si="2004"/>
        <v/>
      </c>
      <c r="C11042" s="195"/>
      <c r="D11042" s="309"/>
      <c r="E11042" s="252">
        <f t="shared" si="2005"/>
        <v>0</v>
      </c>
      <c r="F11042" s="230">
        <f t="shared" si="2006"/>
        <v>0</v>
      </c>
      <c r="G11042" s="232"/>
      <c r="I11042" s="283"/>
    </row>
    <row r="11043" spans="1:9">
      <c r="A11043" s="263" t="str">
        <f t="shared" si="2003"/>
        <v/>
      </c>
      <c r="B11043" s="444" t="str">
        <f t="shared" si="2004"/>
        <v/>
      </c>
      <c r="C11043" s="195"/>
      <c r="D11043" s="195"/>
      <c r="E11043" s="252">
        <f t="shared" si="2005"/>
        <v>0</v>
      </c>
      <c r="F11043" s="230">
        <f t="shared" si="2006"/>
        <v>0</v>
      </c>
      <c r="G11043" s="232"/>
      <c r="I11043" s="283"/>
    </row>
    <row r="11044" spans="1:9">
      <c r="A11044" s="263" t="str">
        <f t="shared" si="2003"/>
        <v/>
      </c>
      <c r="B11044" s="444" t="str">
        <f t="shared" si="2004"/>
        <v/>
      </c>
      <c r="C11044" s="195"/>
      <c r="D11044" s="195"/>
      <c r="E11044" s="252">
        <f t="shared" si="2005"/>
        <v>0</v>
      </c>
      <c r="F11044" s="230">
        <f t="shared" si="2006"/>
        <v>0</v>
      </c>
      <c r="G11044" s="232"/>
      <c r="I11044" s="283"/>
    </row>
    <row r="11045" spans="1:9">
      <c r="A11045" s="263" t="str">
        <f t="shared" si="2003"/>
        <v/>
      </c>
      <c r="B11045" s="444" t="str">
        <f t="shared" si="2004"/>
        <v/>
      </c>
      <c r="C11045" s="195"/>
      <c r="D11045" s="195"/>
      <c r="E11045" s="252">
        <f t="shared" si="2005"/>
        <v>0</v>
      </c>
      <c r="F11045" s="230">
        <f t="shared" si="2006"/>
        <v>0</v>
      </c>
      <c r="G11045" s="232"/>
      <c r="I11045" s="283"/>
    </row>
    <row r="11046" spans="1:9">
      <c r="A11046" s="263" t="str">
        <f t="shared" si="2003"/>
        <v/>
      </c>
      <c r="B11046" s="444" t="str">
        <f t="shared" si="2004"/>
        <v/>
      </c>
      <c r="C11046" s="195"/>
      <c r="D11046" s="195"/>
      <c r="E11046" s="252">
        <f t="shared" si="2005"/>
        <v>0</v>
      </c>
      <c r="F11046" s="230">
        <f t="shared" si="2006"/>
        <v>0</v>
      </c>
      <c r="G11046" s="232"/>
      <c r="I11046" s="283"/>
    </row>
    <row r="11047" spans="1:9">
      <c r="A11047" s="263" t="str">
        <f t="shared" si="2003"/>
        <v/>
      </c>
      <c r="B11047" s="444" t="str">
        <f t="shared" si="2004"/>
        <v/>
      </c>
      <c r="C11047" s="195"/>
      <c r="D11047" s="195"/>
      <c r="E11047" s="252">
        <f t="shared" si="2005"/>
        <v>0</v>
      </c>
      <c r="F11047" s="230">
        <f t="shared" si="2006"/>
        <v>0</v>
      </c>
      <c r="G11047" s="232"/>
      <c r="I11047" s="283"/>
    </row>
    <row r="11048" spans="1:9">
      <c r="A11048" s="263" t="str">
        <f t="shared" si="2003"/>
        <v/>
      </c>
      <c r="B11048" s="444" t="str">
        <f t="shared" si="2004"/>
        <v/>
      </c>
      <c r="C11048" s="195"/>
      <c r="D11048" s="195"/>
      <c r="E11048" s="252">
        <f t="shared" si="2005"/>
        <v>0</v>
      </c>
      <c r="F11048" s="230">
        <f t="shared" si="2006"/>
        <v>0</v>
      </c>
      <c r="G11048" s="232"/>
      <c r="I11048" s="283"/>
    </row>
    <row r="11049" spans="1:9">
      <c r="A11049" s="263" t="str">
        <f t="shared" si="2003"/>
        <v/>
      </c>
      <c r="B11049" s="444" t="str">
        <f t="shared" si="2004"/>
        <v/>
      </c>
      <c r="C11049" s="195"/>
      <c r="D11049" s="195"/>
      <c r="E11049" s="252">
        <f t="shared" si="2005"/>
        <v>0</v>
      </c>
      <c r="F11049" s="230">
        <f t="shared" si="2006"/>
        <v>0</v>
      </c>
      <c r="G11049" s="232"/>
      <c r="I11049" s="283"/>
    </row>
    <row r="11050" spans="1:9">
      <c r="A11050" s="263" t="str">
        <f t="shared" si="2003"/>
        <v/>
      </c>
      <c r="B11050" s="444" t="str">
        <f t="shared" si="2004"/>
        <v/>
      </c>
      <c r="C11050" s="195"/>
      <c r="D11050" s="195"/>
      <c r="E11050" s="252">
        <f t="shared" si="2005"/>
        <v>0</v>
      </c>
      <c r="F11050" s="230">
        <f t="shared" si="2006"/>
        <v>0</v>
      </c>
      <c r="G11050" s="232"/>
      <c r="I11050" s="283"/>
    </row>
    <row r="11051" spans="1:9">
      <c r="A11051" s="263" t="str">
        <f t="shared" si="2003"/>
        <v/>
      </c>
      <c r="B11051" s="444" t="str">
        <f t="shared" si="2004"/>
        <v/>
      </c>
      <c r="C11051" s="195"/>
      <c r="D11051" s="195"/>
      <c r="E11051" s="252">
        <f t="shared" si="2005"/>
        <v>0</v>
      </c>
      <c r="F11051" s="230">
        <f t="shared" si="2006"/>
        <v>0</v>
      </c>
      <c r="G11051" s="233"/>
      <c r="I11051" s="283"/>
    </row>
    <row r="11052" spans="1:9" ht="31.5" customHeight="1" thickBot="1">
      <c r="A11052" s="234"/>
      <c r="B11052" s="456"/>
      <c r="C11052" s="235"/>
      <c r="D11052" s="237"/>
      <c r="E11052" s="237"/>
      <c r="F11052" s="238" t="s">
        <v>83</v>
      </c>
      <c r="G11052" s="262">
        <f>ROUND(SUM(F11040:F11051),0)</f>
        <v>0</v>
      </c>
      <c r="I11052" s="326"/>
    </row>
    <row r="11053" spans="1:9" ht="13.5" thickTop="1">
      <c r="A11053" s="186" t="s">
        <v>76</v>
      </c>
      <c r="B11053" s="446"/>
      <c r="C11053" s="241"/>
      <c r="D11053" s="243"/>
      <c r="E11053" s="243"/>
      <c r="F11053" s="242"/>
      <c r="G11053" s="244"/>
      <c r="I11053" s="326"/>
    </row>
    <row r="11054" spans="1:9">
      <c r="A11054" s="245" t="s">
        <v>57</v>
      </c>
      <c r="B11054" s="455"/>
      <c r="C11054" s="246"/>
      <c r="D11054" s="317"/>
      <c r="E11054" s="248" t="s">
        <v>77</v>
      </c>
      <c r="F11054" s="249" t="s">
        <v>78</v>
      </c>
      <c r="G11054" s="264" t="s">
        <v>77</v>
      </c>
      <c r="H11054" s="220"/>
      <c r="I11054" s="325"/>
    </row>
    <row r="11055" spans="1:9">
      <c r="A11055" s="185" t="s">
        <v>87</v>
      </c>
      <c r="B11055" s="453"/>
      <c r="C11055" s="265"/>
      <c r="D11055" s="318"/>
      <c r="E11055" s="229">
        <f>ROUND(SUM(G11014,G11029,G11037,G11052),2)</f>
        <v>0</v>
      </c>
      <c r="F11055" s="266">
        <f>A</f>
        <v>0</v>
      </c>
      <c r="G11055" s="267">
        <f>E11055*F11055</f>
        <v>0</v>
      </c>
      <c r="I11055" s="326"/>
    </row>
    <row r="11056" spans="1:9">
      <c r="A11056" s="185" t="s">
        <v>85</v>
      </c>
      <c r="B11056" s="453"/>
      <c r="C11056" s="265"/>
      <c r="D11056" s="318"/>
      <c r="E11056" s="229">
        <f>SUM(G11014,G11029,G11037,G11052)</f>
        <v>0</v>
      </c>
      <c r="F11056" s="266">
        <f>I</f>
        <v>0</v>
      </c>
      <c r="G11056" s="267">
        <f>E11056*F11056</f>
        <v>0</v>
      </c>
      <c r="I11056" s="326"/>
    </row>
    <row r="11057" spans="1:16">
      <c r="A11057" s="185" t="s">
        <v>86</v>
      </c>
      <c r="B11057" s="453"/>
      <c r="C11057" s="265"/>
      <c r="D11057" s="318"/>
      <c r="E11057" s="229">
        <f>SUM(G11014,G11029,G11037,G11052)</f>
        <v>0</v>
      </c>
      <c r="F11057" s="266">
        <f>U</f>
        <v>0</v>
      </c>
      <c r="G11057" s="267">
        <f>E11057*F11057</f>
        <v>0</v>
      </c>
      <c r="I11057" s="326"/>
    </row>
    <row r="11058" spans="1:16" ht="33" customHeight="1" thickBot="1">
      <c r="A11058" s="234"/>
      <c r="B11058" s="456"/>
      <c r="C11058" s="235"/>
      <c r="D11058" s="237"/>
      <c r="E11058" s="237"/>
      <c r="F11058" s="268" t="s">
        <v>84</v>
      </c>
      <c r="G11058" s="262">
        <f>SUM(G11055:G11057)</f>
        <v>0</v>
      </c>
      <c r="I11058" s="326"/>
      <c r="J11058" s="295"/>
      <c r="K11058" s="296"/>
      <c r="L11058" s="296"/>
      <c r="M11058" s="296"/>
      <c r="N11058" s="296"/>
      <c r="O11058" s="296"/>
    </row>
    <row r="11059" spans="1:16" s="211" customFormat="1" ht="14" thickTop="1" thickBot="1">
      <c r="A11059" s="269"/>
      <c r="B11059" s="443"/>
      <c r="C11059" s="270"/>
      <c r="D11059" s="319"/>
      <c r="E11059" s="271" t="s">
        <v>89</v>
      </c>
      <c r="F11059" s="272"/>
      <c r="G11059" s="273">
        <f>ROUND(SUM(G11014,G11029,G11037,G11052,G11058),0)</f>
        <v>0</v>
      </c>
      <c r="I11059" s="327"/>
      <c r="J11059" s="212">
        <f>B10998</f>
        <v>32.200000000000003</v>
      </c>
      <c r="K11059" s="274">
        <f>E11055</f>
        <v>0</v>
      </c>
      <c r="L11059" s="294">
        <f>G11055</f>
        <v>0</v>
      </c>
      <c r="M11059" s="294">
        <f>G11056</f>
        <v>0</v>
      </c>
      <c r="N11059" s="294">
        <f>G11057</f>
        <v>0</v>
      </c>
      <c r="O11059" s="299">
        <f>SUM(K11059:N11059)</f>
        <v>0</v>
      </c>
      <c r="P11059" s="294"/>
    </row>
    <row r="11060" spans="1:16" ht="13.5" thickTop="1">
      <c r="A11060" s="275" t="s">
        <v>97</v>
      </c>
      <c r="B11060" s="438"/>
      <c r="C11060" s="215"/>
      <c r="D11060" s="217"/>
      <c r="E11060" s="217"/>
      <c r="F11060" s="216"/>
      <c r="G11060" s="219"/>
      <c r="I11060" s="326"/>
      <c r="P11060" s="294"/>
    </row>
    <row r="11061" spans="1:16">
      <c r="A11061" s="275"/>
      <c r="B11061" s="452"/>
      <c r="C11061" s="276"/>
      <c r="D11061" s="320"/>
      <c r="E11061" s="217"/>
      <c r="F11061" s="216"/>
      <c r="G11061" s="277">
        <f ca="1">TODAY()</f>
        <v>44839</v>
      </c>
      <c r="I11061" s="326"/>
      <c r="P11061" s="294"/>
    </row>
    <row r="11062" spans="1:16" ht="13.5" thickBot="1">
      <c r="A11062" s="234"/>
      <c r="B11062" s="456"/>
      <c r="C11062" s="235"/>
      <c r="D11062" s="237"/>
      <c r="E11062" s="237"/>
      <c r="F11062" s="236"/>
      <c r="G11062" s="278"/>
      <c r="I11062" s="326"/>
      <c r="P11062" s="294"/>
    </row>
    <row r="11063" spans="1:16" s="199" customFormat="1" ht="13.5" thickTop="1">
      <c r="A11063" s="196" t="s">
        <v>109</v>
      </c>
      <c r="B11063" s="458"/>
      <c r="C11063" s="196"/>
      <c r="D11063" s="198"/>
      <c r="E11063" s="198"/>
      <c r="F11063" s="197"/>
      <c r="G11063" s="197"/>
      <c r="I11063" s="321"/>
      <c r="J11063" s="200"/>
      <c r="O11063" s="297"/>
    </row>
    <row r="11064" spans="1:16" s="199" customFormat="1">
      <c r="A11064" s="196" t="str">
        <f>CONCATENATE('Prestaciones y AIU'!A10445," ANALISIS DE PRECIOS UNITARIOS")</f>
        <v xml:space="preserve"> ANALISIS DE PRECIOS UNITARIOS</v>
      </c>
      <c r="B11064" s="458"/>
      <c r="C11064" s="196"/>
      <c r="D11064" s="198"/>
      <c r="E11064" s="198"/>
      <c r="F11064" s="197"/>
      <c r="G11064" s="197"/>
      <c r="I11064" s="321"/>
      <c r="J11064" s="200"/>
      <c r="O11064" s="297"/>
    </row>
    <row r="11065" spans="1:16" s="199" customFormat="1">
      <c r="A11065" s="196" t="str">
        <f>Objeto_LIC</f>
        <v>OPTIMIZACION DEL SISTEMA DE ABASTECIMIENTO (ADUCCION, PRETRATAMIENTO Y CONDUCCION) DEL MUNICPIO DE TAME, DEPARTAMENTO DE ARAUCA</v>
      </c>
      <c r="B11065" s="458"/>
      <c r="C11065" s="196"/>
      <c r="D11065" s="198"/>
      <c r="E11065" s="198"/>
      <c r="F11065" s="197"/>
      <c r="G11065" s="197"/>
      <c r="I11065" s="321"/>
      <c r="J11065" s="200"/>
      <c r="O11065" s="297"/>
    </row>
    <row r="11066" spans="1:16" s="199" customFormat="1">
      <c r="A11066" s="196"/>
      <c r="B11066" s="458"/>
      <c r="C11066" s="196"/>
      <c r="D11066" s="198"/>
      <c r="E11066" s="198"/>
      <c r="F11066" s="197"/>
      <c r="G11066" s="197"/>
      <c r="I11066" s="321"/>
      <c r="J11066" s="200"/>
      <c r="O11066" s="297"/>
    </row>
    <row r="11067" spans="1:16" ht="13.5" thickBot="1">
      <c r="A11067" s="201"/>
      <c r="B11067" s="448"/>
      <c r="C11067" s="201"/>
      <c r="D11067" s="203"/>
      <c r="E11067" s="203"/>
      <c r="F11067" s="202"/>
      <c r="G11067" s="202"/>
    </row>
    <row r="11068" spans="1:16" s="211" customFormat="1" ht="13.5" thickTop="1">
      <c r="A11068" s="206"/>
      <c r="B11068" s="457"/>
      <c r="C11068" s="207"/>
      <c r="D11068" s="209"/>
      <c r="E11068" s="209"/>
      <c r="F11068" s="208"/>
      <c r="G11068" s="210" t="s">
        <v>110</v>
      </c>
      <c r="I11068" s="323"/>
      <c r="J11068" s="212"/>
      <c r="O11068" s="297"/>
    </row>
    <row r="11069" spans="1:16" ht="12.75" customHeight="1">
      <c r="A11069" s="213" t="s">
        <v>62</v>
      </c>
      <c r="B11069" s="750">
        <f>Proponente</f>
        <v>0</v>
      </c>
      <c r="C11069" s="750"/>
      <c r="D11069" s="750"/>
      <c r="E11069" s="750"/>
      <c r="F11069" s="750"/>
      <c r="G11069" s="751"/>
    </row>
    <row r="11070" spans="1:16" ht="12.75" customHeight="1">
      <c r="A11070" s="213" t="s">
        <v>63</v>
      </c>
      <c r="B11070" s="470">
        <v>32.299999999999997</v>
      </c>
      <c r="C11070" s="750" t="e">
        <f>VLOOKUP(B11070,Presupuesto!$A$4:$B$106,2,FALSE)</f>
        <v>#N/A</v>
      </c>
      <c r="D11070" s="750"/>
      <c r="E11070" s="750"/>
      <c r="F11070" s="750"/>
      <c r="G11070" s="751"/>
    </row>
    <row r="11071" spans="1:16">
      <c r="A11071" s="214"/>
      <c r="B11071" s="438"/>
      <c r="C11071" s="215"/>
      <c r="D11071" s="217"/>
      <c r="E11071" s="217"/>
      <c r="F11071" s="218" t="s">
        <v>88</v>
      </c>
      <c r="G11071" s="750" t="str">
        <f ca="1">LOOKUP('U-P1'!B11070,Presupuesto!$1:$1048576,Presupuesto!$C$1:$C$105)</f>
        <v>ML</v>
      </c>
      <c r="H11071" s="750"/>
      <c r="I11071" s="750"/>
      <c r="J11071" s="750"/>
      <c r="K11071" s="751"/>
    </row>
    <row r="11072" spans="1:16" ht="13.5" thickBot="1">
      <c r="A11072" s="213" t="s">
        <v>64</v>
      </c>
      <c r="B11072" s="438"/>
      <c r="C11072" s="215"/>
      <c r="D11072" s="217"/>
      <c r="E11072" s="217"/>
      <c r="F11072" s="216"/>
      <c r="G11072" s="219"/>
      <c r="I11072" s="324"/>
      <c r="J11072" s="295"/>
      <c r="K11072" s="296"/>
      <c r="L11072" s="296"/>
      <c r="M11072" s="296"/>
      <c r="N11072" s="296"/>
      <c r="O11072" s="296"/>
    </row>
    <row r="11073" spans="1:15" s="220" customFormat="1" ht="13.5" thickTop="1">
      <c r="A11073" s="221" t="s">
        <v>57</v>
      </c>
      <c r="B11073" s="447" t="s">
        <v>65</v>
      </c>
      <c r="C11073" s="222" t="s">
        <v>66</v>
      </c>
      <c r="D11073" s="223" t="s">
        <v>74</v>
      </c>
      <c r="E11073" s="224" t="s">
        <v>100</v>
      </c>
      <c r="F11073" s="224" t="s">
        <v>79</v>
      </c>
      <c r="G11073" s="225" t="s">
        <v>70</v>
      </c>
      <c r="I11073" s="325"/>
      <c r="J11073" s="226"/>
      <c r="O11073" s="296"/>
    </row>
    <row r="11074" spans="1:15">
      <c r="A11074" s="227" t="str">
        <f t="shared" ref="A11074:A11085" si="2007">IF(I11074=0,"-",VLOOKUP(I11074,EQUIPOS,2,FALSE))</f>
        <v>-</v>
      </c>
      <c r="B11074" s="228"/>
      <c r="C11074" s="228"/>
      <c r="D11074" s="468"/>
      <c r="E11074" s="229">
        <f t="shared" ref="E11074:E11085" si="2008">IF(I11074=0,0,VLOOKUP(I11074,EQUIPOS,4,FALSE))</f>
        <v>0</v>
      </c>
      <c r="F11074" s="230">
        <f t="shared" ref="F11074:F11085" si="2009">IF(D11074=0,0,E11074/D11074)</f>
        <v>0</v>
      </c>
      <c r="G11074" s="231"/>
      <c r="I11074" s="283"/>
    </row>
    <row r="11075" spans="1:15">
      <c r="A11075" s="227" t="str">
        <f t="shared" si="2007"/>
        <v>-</v>
      </c>
      <c r="B11075" s="228"/>
      <c r="C11075" s="228"/>
      <c r="D11075" s="468"/>
      <c r="E11075" s="229">
        <f t="shared" si="2008"/>
        <v>0</v>
      </c>
      <c r="F11075" s="230">
        <f t="shared" si="2009"/>
        <v>0</v>
      </c>
      <c r="G11075" s="232"/>
      <c r="I11075" s="283"/>
    </row>
    <row r="11076" spans="1:15">
      <c r="A11076" s="227" t="str">
        <f t="shared" si="2007"/>
        <v>-</v>
      </c>
      <c r="B11076" s="228"/>
      <c r="C11076" s="228"/>
      <c r="D11076" s="194"/>
      <c r="E11076" s="229">
        <f t="shared" si="2008"/>
        <v>0</v>
      </c>
      <c r="F11076" s="230">
        <f t="shared" si="2009"/>
        <v>0</v>
      </c>
      <c r="G11076" s="232"/>
      <c r="I11076" s="283"/>
    </row>
    <row r="11077" spans="1:15">
      <c r="A11077" s="227" t="str">
        <f t="shared" si="2007"/>
        <v>-</v>
      </c>
      <c r="B11077" s="228"/>
      <c r="C11077" s="228"/>
      <c r="D11077" s="194"/>
      <c r="E11077" s="229">
        <f t="shared" si="2008"/>
        <v>0</v>
      </c>
      <c r="F11077" s="230">
        <f t="shared" si="2009"/>
        <v>0</v>
      </c>
      <c r="G11077" s="232"/>
      <c r="I11077" s="283"/>
    </row>
    <row r="11078" spans="1:15">
      <c r="A11078" s="227" t="str">
        <f t="shared" si="2007"/>
        <v>-</v>
      </c>
      <c r="B11078" s="228"/>
      <c r="C11078" s="228"/>
      <c r="D11078" s="194"/>
      <c r="E11078" s="229">
        <f t="shared" si="2008"/>
        <v>0</v>
      </c>
      <c r="F11078" s="230">
        <f t="shared" si="2009"/>
        <v>0</v>
      </c>
      <c r="G11078" s="232"/>
      <c r="I11078" s="283"/>
    </row>
    <row r="11079" spans="1:15">
      <c r="A11079" s="227" t="str">
        <f t="shared" si="2007"/>
        <v>-</v>
      </c>
      <c r="B11079" s="228"/>
      <c r="C11079" s="228"/>
      <c r="D11079" s="194"/>
      <c r="E11079" s="229">
        <f t="shared" si="2008"/>
        <v>0</v>
      </c>
      <c r="F11079" s="230">
        <f t="shared" si="2009"/>
        <v>0</v>
      </c>
      <c r="G11079" s="232"/>
      <c r="I11079" s="283"/>
    </row>
    <row r="11080" spans="1:15">
      <c r="A11080" s="227" t="str">
        <f t="shared" si="2007"/>
        <v>-</v>
      </c>
      <c r="B11080" s="228"/>
      <c r="C11080" s="228"/>
      <c r="D11080" s="194"/>
      <c r="E11080" s="229">
        <f t="shared" si="2008"/>
        <v>0</v>
      </c>
      <c r="F11080" s="230">
        <f t="shared" si="2009"/>
        <v>0</v>
      </c>
      <c r="G11080" s="232"/>
      <c r="I11080" s="283"/>
    </row>
    <row r="11081" spans="1:15">
      <c r="A11081" s="227" t="str">
        <f t="shared" si="2007"/>
        <v>-</v>
      </c>
      <c r="B11081" s="228"/>
      <c r="C11081" s="228"/>
      <c r="D11081" s="194"/>
      <c r="E11081" s="229">
        <f t="shared" si="2008"/>
        <v>0</v>
      </c>
      <c r="F11081" s="230">
        <f t="shared" si="2009"/>
        <v>0</v>
      </c>
      <c r="G11081" s="232"/>
      <c r="I11081" s="283"/>
    </row>
    <row r="11082" spans="1:15">
      <c r="A11082" s="227" t="str">
        <f t="shared" si="2007"/>
        <v>-</v>
      </c>
      <c r="B11082" s="228"/>
      <c r="C11082" s="228"/>
      <c r="D11082" s="194"/>
      <c r="E11082" s="229">
        <f t="shared" si="2008"/>
        <v>0</v>
      </c>
      <c r="F11082" s="230">
        <f t="shared" si="2009"/>
        <v>0</v>
      </c>
      <c r="G11082" s="232"/>
      <c r="I11082" s="283"/>
    </row>
    <row r="11083" spans="1:15">
      <c r="A11083" s="227" t="str">
        <f t="shared" si="2007"/>
        <v>-</v>
      </c>
      <c r="B11083" s="228"/>
      <c r="C11083" s="228"/>
      <c r="D11083" s="194"/>
      <c r="E11083" s="229">
        <f t="shared" si="2008"/>
        <v>0</v>
      </c>
      <c r="F11083" s="230">
        <f t="shared" si="2009"/>
        <v>0</v>
      </c>
      <c r="G11083" s="232"/>
      <c r="I11083" s="283"/>
    </row>
    <row r="11084" spans="1:15">
      <c r="A11084" s="227" t="str">
        <f t="shared" si="2007"/>
        <v>-</v>
      </c>
      <c r="B11084" s="228"/>
      <c r="C11084" s="228"/>
      <c r="D11084" s="194"/>
      <c r="E11084" s="229">
        <f t="shared" si="2008"/>
        <v>0</v>
      </c>
      <c r="F11084" s="230">
        <f t="shared" si="2009"/>
        <v>0</v>
      </c>
      <c r="G11084" s="232"/>
      <c r="I11084" s="283"/>
    </row>
    <row r="11085" spans="1:15">
      <c r="A11085" s="227" t="str">
        <f t="shared" si="2007"/>
        <v>-</v>
      </c>
      <c r="B11085" s="228"/>
      <c r="C11085" s="228"/>
      <c r="D11085" s="194"/>
      <c r="E11085" s="229">
        <f t="shared" si="2008"/>
        <v>0</v>
      </c>
      <c r="F11085" s="230">
        <f t="shared" si="2009"/>
        <v>0</v>
      </c>
      <c r="G11085" s="232"/>
      <c r="I11085" s="283"/>
    </row>
    <row r="11086" spans="1:15" ht="13.5" thickBot="1">
      <c r="A11086" s="234"/>
      <c r="B11086" s="456"/>
      <c r="C11086" s="235"/>
      <c r="D11086" s="237"/>
      <c r="E11086" s="237"/>
      <c r="F11086" s="238" t="s">
        <v>80</v>
      </c>
      <c r="G11086" s="239">
        <f>SUM(F11074:F11085)</f>
        <v>0</v>
      </c>
      <c r="I11086" s="326"/>
    </row>
    <row r="11087" spans="1:15" ht="13.5" thickTop="1">
      <c r="A11087" s="240" t="s">
        <v>67</v>
      </c>
      <c r="B11087" s="446"/>
      <c r="C11087" s="241"/>
      <c r="D11087" s="243"/>
      <c r="E11087" s="243"/>
      <c r="F11087" s="242"/>
      <c r="G11087" s="244"/>
      <c r="I11087" s="326"/>
    </row>
    <row r="11088" spans="1:15" s="220" customFormat="1" ht="26">
      <c r="A11088" s="245" t="s">
        <v>57</v>
      </c>
      <c r="B11088" s="455"/>
      <c r="C11088" s="247" t="s">
        <v>58</v>
      </c>
      <c r="D11088" s="316" t="s">
        <v>68</v>
      </c>
      <c r="E11088" s="248" t="s">
        <v>69</v>
      </c>
      <c r="F11088" s="249" t="s">
        <v>79</v>
      </c>
      <c r="G11088" s="250" t="s">
        <v>70</v>
      </c>
      <c r="I11088" s="325"/>
      <c r="J11088" s="226"/>
      <c r="O11088" s="296"/>
    </row>
    <row r="11089" spans="1:9">
      <c r="A11089" s="748" t="str">
        <f t="shared" ref="A11089:A11100" si="2010">IF(I11089=0,"",VLOOKUP(I11089,MATERIALES,2,FALSE))</f>
        <v/>
      </c>
      <c r="B11089" s="749"/>
      <c r="C11089" s="251" t="str">
        <f t="shared" ref="C11089:C11097" si="2011">IF(I11089=0,"",VLOOKUP(I11089,MATERIALES,3,FALSE))</f>
        <v/>
      </c>
      <c r="D11089" s="194"/>
      <c r="E11089" s="252">
        <f t="shared" ref="E11089:E11100" si="2012">IF(I11089=0,0,VLOOKUP(I11089,MATERIALES,4,FALSE))</f>
        <v>0</v>
      </c>
      <c r="F11089" s="230">
        <f>D11089*E11089</f>
        <v>0</v>
      </c>
      <c r="G11089" s="231"/>
      <c r="I11089" s="283"/>
    </row>
    <row r="11090" spans="1:9">
      <c r="A11090" s="748" t="str">
        <f t="shared" si="2010"/>
        <v/>
      </c>
      <c r="B11090" s="749"/>
      <c r="C11090" s="251" t="str">
        <f t="shared" si="2011"/>
        <v/>
      </c>
      <c r="D11090" s="194"/>
      <c r="E11090" s="252">
        <f t="shared" si="2012"/>
        <v>0</v>
      </c>
      <c r="F11090" s="230">
        <f t="shared" ref="F11090:F11100" si="2013">D11090*E11090</f>
        <v>0</v>
      </c>
      <c r="G11090" s="232"/>
      <c r="I11090" s="283"/>
    </row>
    <row r="11091" spans="1:9">
      <c r="A11091" s="748" t="str">
        <f t="shared" si="2010"/>
        <v/>
      </c>
      <c r="B11091" s="749"/>
      <c r="C11091" s="251" t="str">
        <f t="shared" si="2011"/>
        <v/>
      </c>
      <c r="D11091" s="194"/>
      <c r="E11091" s="252">
        <f t="shared" si="2012"/>
        <v>0</v>
      </c>
      <c r="F11091" s="230">
        <f t="shared" si="2013"/>
        <v>0</v>
      </c>
      <c r="G11091" s="232"/>
      <c r="I11091" s="283"/>
    </row>
    <row r="11092" spans="1:9">
      <c r="A11092" s="748" t="str">
        <f t="shared" si="2010"/>
        <v/>
      </c>
      <c r="B11092" s="749"/>
      <c r="C11092" s="251" t="str">
        <f t="shared" si="2011"/>
        <v/>
      </c>
      <c r="D11092" s="194"/>
      <c r="E11092" s="252">
        <f t="shared" si="2012"/>
        <v>0</v>
      </c>
      <c r="F11092" s="230">
        <f t="shared" si="2013"/>
        <v>0</v>
      </c>
      <c r="G11092" s="232"/>
      <c r="I11092" s="283"/>
    </row>
    <row r="11093" spans="1:9">
      <c r="A11093" s="748" t="str">
        <f t="shared" si="2010"/>
        <v/>
      </c>
      <c r="B11093" s="749"/>
      <c r="C11093" s="251" t="str">
        <f t="shared" si="2011"/>
        <v/>
      </c>
      <c r="D11093" s="194"/>
      <c r="E11093" s="252">
        <f t="shared" si="2012"/>
        <v>0</v>
      </c>
      <c r="F11093" s="230">
        <f t="shared" si="2013"/>
        <v>0</v>
      </c>
      <c r="G11093" s="232"/>
      <c r="I11093" s="283"/>
    </row>
    <row r="11094" spans="1:9">
      <c r="A11094" s="748" t="str">
        <f t="shared" si="2010"/>
        <v/>
      </c>
      <c r="B11094" s="749"/>
      <c r="C11094" s="251" t="str">
        <f t="shared" si="2011"/>
        <v/>
      </c>
      <c r="D11094" s="194"/>
      <c r="E11094" s="252">
        <f t="shared" si="2012"/>
        <v>0</v>
      </c>
      <c r="F11094" s="230">
        <f t="shared" si="2013"/>
        <v>0</v>
      </c>
      <c r="G11094" s="232"/>
      <c r="I11094" s="283"/>
    </row>
    <row r="11095" spans="1:9">
      <c r="A11095" s="748" t="str">
        <f t="shared" si="2010"/>
        <v/>
      </c>
      <c r="B11095" s="749"/>
      <c r="C11095" s="251" t="str">
        <f t="shared" si="2011"/>
        <v/>
      </c>
      <c r="D11095" s="194"/>
      <c r="E11095" s="252">
        <f t="shared" si="2012"/>
        <v>0</v>
      </c>
      <c r="F11095" s="230">
        <f t="shared" si="2013"/>
        <v>0</v>
      </c>
      <c r="G11095" s="232"/>
      <c r="I11095" s="283"/>
    </row>
    <row r="11096" spans="1:9">
      <c r="A11096" s="748" t="str">
        <f t="shared" si="2010"/>
        <v/>
      </c>
      <c r="B11096" s="749"/>
      <c r="C11096" s="251" t="str">
        <f t="shared" si="2011"/>
        <v/>
      </c>
      <c r="D11096" s="194"/>
      <c r="E11096" s="252">
        <f t="shared" si="2012"/>
        <v>0</v>
      </c>
      <c r="F11096" s="230">
        <f t="shared" si="2013"/>
        <v>0</v>
      </c>
      <c r="G11096" s="253"/>
      <c r="I11096" s="283"/>
    </row>
    <row r="11097" spans="1:9">
      <c r="A11097" s="748" t="str">
        <f t="shared" si="2010"/>
        <v/>
      </c>
      <c r="B11097" s="749"/>
      <c r="C11097" s="251" t="str">
        <f t="shared" si="2011"/>
        <v/>
      </c>
      <c r="D11097" s="194"/>
      <c r="E11097" s="252">
        <f t="shared" si="2012"/>
        <v>0</v>
      </c>
      <c r="F11097" s="230">
        <f t="shared" si="2013"/>
        <v>0</v>
      </c>
      <c r="G11097" s="232"/>
      <c r="I11097" s="283"/>
    </row>
    <row r="11098" spans="1:9">
      <c r="A11098" s="748" t="str">
        <f t="shared" si="2010"/>
        <v/>
      </c>
      <c r="B11098" s="749"/>
      <c r="C11098" s="251"/>
      <c r="D11098" s="194"/>
      <c r="E11098" s="252">
        <f t="shared" si="2012"/>
        <v>0</v>
      </c>
      <c r="F11098" s="230">
        <f t="shared" si="2013"/>
        <v>0</v>
      </c>
      <c r="G11098" s="232"/>
      <c r="I11098" s="283"/>
    </row>
    <row r="11099" spans="1:9">
      <c r="A11099" s="748" t="str">
        <f t="shared" si="2010"/>
        <v/>
      </c>
      <c r="B11099" s="749"/>
      <c r="C11099" s="251"/>
      <c r="D11099" s="194"/>
      <c r="E11099" s="252">
        <f t="shared" si="2012"/>
        <v>0</v>
      </c>
      <c r="F11099" s="230">
        <f t="shared" si="2013"/>
        <v>0</v>
      </c>
      <c r="G11099" s="232"/>
      <c r="I11099" s="283"/>
    </row>
    <row r="11100" spans="1:9">
      <c r="A11100" s="748" t="str">
        <f t="shared" si="2010"/>
        <v/>
      </c>
      <c r="B11100" s="749"/>
      <c r="C11100" s="251" t="str">
        <f t="shared" ref="C11100" si="2014">IF(I11100=0,"",VLOOKUP(I11100,MATERIALES,3,FALSE))</f>
        <v/>
      </c>
      <c r="D11100" s="194"/>
      <c r="E11100" s="252">
        <f t="shared" si="2012"/>
        <v>0</v>
      </c>
      <c r="F11100" s="230">
        <f t="shared" si="2013"/>
        <v>0</v>
      </c>
      <c r="G11100" s="233"/>
      <c r="I11100" s="283"/>
    </row>
    <row r="11101" spans="1:9" ht="26.25" customHeight="1" thickBot="1">
      <c r="A11101" s="214"/>
      <c r="B11101" s="438"/>
      <c r="C11101" s="215"/>
      <c r="D11101" s="217"/>
      <c r="E11101" s="254"/>
      <c r="F11101" s="255" t="s">
        <v>81</v>
      </c>
      <c r="G11101" s="253">
        <f>SUM(F11089:F11100)</f>
        <v>0</v>
      </c>
      <c r="I11101" s="326"/>
    </row>
    <row r="11102" spans="1:9" ht="14" thickTop="1" thickBot="1">
      <c r="A11102" s="256" t="s">
        <v>72</v>
      </c>
      <c r="B11102" s="445"/>
      <c r="C11102" s="257"/>
      <c r="D11102" s="259"/>
      <c r="E11102" s="259"/>
      <c r="F11102" s="258"/>
      <c r="G11102" s="260"/>
      <c r="I11102" s="326"/>
    </row>
    <row r="11103" spans="1:9" ht="13.5" thickTop="1">
      <c r="A11103" s="245" t="s">
        <v>57</v>
      </c>
      <c r="B11103" s="455"/>
      <c r="C11103" s="248" t="s">
        <v>71</v>
      </c>
      <c r="D11103" s="316" t="s">
        <v>75</v>
      </c>
      <c r="E11103" s="248" t="s">
        <v>98</v>
      </c>
      <c r="F11103" s="249" t="s">
        <v>79</v>
      </c>
      <c r="G11103" s="250" t="s">
        <v>70</v>
      </c>
      <c r="I11103" s="326"/>
    </row>
    <row r="11104" spans="1:9">
      <c r="A11104" s="748" t="str">
        <f>IF(I11104=0,"",VLOOKUP(I11104,EQUIPOS,2,FALSE))</f>
        <v/>
      </c>
      <c r="B11104" s="749"/>
      <c r="C11104" s="195"/>
      <c r="D11104" s="194"/>
      <c r="E11104" s="252">
        <f>IF(I11104=0,0,VLOOKUP(I11104,EQUIPOS,4,FALSE))</f>
        <v>0</v>
      </c>
      <c r="F11104" s="230">
        <f>C11104*D11104*E11104</f>
        <v>0</v>
      </c>
      <c r="G11104" s="231"/>
      <c r="I11104" s="283"/>
    </row>
    <row r="11105" spans="1:9">
      <c r="A11105" s="748" t="str">
        <f>IF(I11105=0,"",VLOOKUP(I11105,EQUIPOS,2,FALSE))</f>
        <v/>
      </c>
      <c r="B11105" s="749"/>
      <c r="C11105" s="195"/>
      <c r="D11105" s="194"/>
      <c r="E11105" s="252">
        <f>IF(I11105=0,0,VLOOKUP(I11105,EQUIPOS,4,FALSE))</f>
        <v>0</v>
      </c>
      <c r="F11105" s="230">
        <f t="shared" ref="F11105:F11108" si="2015">C11105*D11105*E11105</f>
        <v>0</v>
      </c>
      <c r="G11105" s="232"/>
      <c r="I11105" s="283"/>
    </row>
    <row r="11106" spans="1:9">
      <c r="A11106" s="748" t="str">
        <f>IF(I11106=0,"",VLOOKUP(I11106,EQUIPOS,2,FALSE))</f>
        <v/>
      </c>
      <c r="B11106" s="749"/>
      <c r="C11106" s="195"/>
      <c r="D11106" s="194"/>
      <c r="E11106" s="252">
        <f>IF(I11106=0,0,VLOOKUP(I11106,EQUIPOS,4,FALSE))</f>
        <v>0</v>
      </c>
      <c r="F11106" s="230">
        <f t="shared" si="2015"/>
        <v>0</v>
      </c>
      <c r="G11106" s="232"/>
      <c r="I11106" s="283"/>
    </row>
    <row r="11107" spans="1:9">
      <c r="A11107" s="748" t="str">
        <f>IF(I11107=0,"",VLOOKUP(I11107,EQUIPOS,2,FALSE))</f>
        <v/>
      </c>
      <c r="B11107" s="749"/>
      <c r="C11107" s="195"/>
      <c r="D11107" s="194"/>
      <c r="E11107" s="252">
        <f>IF(I11107=0,0,VLOOKUP(I11107,EQUIPOS,4,FALSE))</f>
        <v>0</v>
      </c>
      <c r="F11107" s="230">
        <f t="shared" si="2015"/>
        <v>0</v>
      </c>
      <c r="G11107" s="232"/>
      <c r="I11107" s="283"/>
    </row>
    <row r="11108" spans="1:9">
      <c r="A11108" s="748" t="str">
        <f>IF(I11108=0,"",VLOOKUP(I11108,EQUIPOS,2,FALSE))</f>
        <v/>
      </c>
      <c r="B11108" s="749"/>
      <c r="C11108" s="195"/>
      <c r="D11108" s="194"/>
      <c r="E11108" s="252">
        <f>IF(I11108=0,0,VLOOKUP(I11108,EQUIPOS,4,FALSE))</f>
        <v>0</v>
      </c>
      <c r="F11108" s="230">
        <f t="shared" si="2015"/>
        <v>0</v>
      </c>
      <c r="G11108" s="233"/>
      <c r="I11108" s="283"/>
    </row>
    <row r="11109" spans="1:9" ht="30.75" customHeight="1" thickBot="1">
      <c r="A11109" s="234"/>
      <c r="B11109" s="456"/>
      <c r="C11109" s="235"/>
      <c r="D11109" s="237"/>
      <c r="E11109" s="261"/>
      <c r="F11109" s="238" t="s">
        <v>82</v>
      </c>
      <c r="G11109" s="262">
        <f>SUM(F11104:F11108)</f>
        <v>0</v>
      </c>
      <c r="I11109" s="326"/>
    </row>
    <row r="11110" spans="1:9" ht="13.5" thickTop="1">
      <c r="A11110" s="240" t="s">
        <v>73</v>
      </c>
      <c r="B11110" s="446"/>
      <c r="C11110" s="241"/>
      <c r="D11110" s="243"/>
      <c r="E11110" s="243"/>
      <c r="F11110" s="242"/>
      <c r="G11110" s="244"/>
      <c r="I11110" s="326"/>
    </row>
    <row r="11111" spans="1:9" ht="26">
      <c r="A11111" s="245" t="s">
        <v>57</v>
      </c>
      <c r="B11111" s="454" t="s">
        <v>58</v>
      </c>
      <c r="C11111" s="247" t="s">
        <v>68</v>
      </c>
      <c r="D11111" s="316" t="s">
        <v>74</v>
      </c>
      <c r="E11111" s="248" t="s">
        <v>69</v>
      </c>
      <c r="F11111" s="249" t="s">
        <v>79</v>
      </c>
      <c r="G11111" s="250" t="s">
        <v>70</v>
      </c>
      <c r="H11111" s="220"/>
      <c r="I11111" s="325"/>
    </row>
    <row r="11112" spans="1:9">
      <c r="A11112" s="263" t="str">
        <f t="shared" ref="A11112:A11123" si="2016">IF(I11112=0,"",VLOOKUP(I11112,MANOOBRA,2,FALSE))</f>
        <v/>
      </c>
      <c r="B11112" s="444" t="str">
        <f t="shared" ref="B11112:B11123" si="2017">IF(I11112=0,"",VLOOKUP(I11112,MANOOBRA,3,FALSE))</f>
        <v/>
      </c>
      <c r="C11112" s="195"/>
      <c r="D11112" s="466"/>
      <c r="E11112" s="252">
        <f t="shared" ref="E11112:E11123" si="2018">IF(I11112=0,0,VLOOKUP(I11112,MANOOBRA,4,FALSE))</f>
        <v>0</v>
      </c>
      <c r="F11112" s="230">
        <f>IF(D11112=0,0,C11112*E11112/D11112)</f>
        <v>0</v>
      </c>
      <c r="G11112" s="231"/>
      <c r="I11112" s="283"/>
    </row>
    <row r="11113" spans="1:9">
      <c r="A11113" s="263" t="str">
        <f t="shared" si="2016"/>
        <v/>
      </c>
      <c r="B11113" s="444" t="str">
        <f t="shared" si="2017"/>
        <v/>
      </c>
      <c r="C11113" s="195"/>
      <c r="D11113" s="466"/>
      <c r="E11113" s="252">
        <f t="shared" si="2018"/>
        <v>0</v>
      </c>
      <c r="F11113" s="230">
        <f t="shared" ref="F11113:F11123" si="2019">IF(D11113=0,0,C11113*E11113/D11113)</f>
        <v>0</v>
      </c>
      <c r="G11113" s="232"/>
      <c r="I11113" s="283"/>
    </row>
    <row r="11114" spans="1:9">
      <c r="A11114" s="263" t="str">
        <f t="shared" si="2016"/>
        <v/>
      </c>
      <c r="B11114" s="444" t="str">
        <f t="shared" si="2017"/>
        <v/>
      </c>
      <c r="C11114" s="195"/>
      <c r="D11114" s="309"/>
      <c r="E11114" s="252">
        <f t="shared" si="2018"/>
        <v>0</v>
      </c>
      <c r="F11114" s="230">
        <f t="shared" si="2019"/>
        <v>0</v>
      </c>
      <c r="G11114" s="232"/>
      <c r="I11114" s="283"/>
    </row>
    <row r="11115" spans="1:9">
      <c r="A11115" s="263" t="str">
        <f t="shared" si="2016"/>
        <v/>
      </c>
      <c r="B11115" s="444" t="str">
        <f t="shared" si="2017"/>
        <v/>
      </c>
      <c r="C11115" s="195"/>
      <c r="D11115" s="195"/>
      <c r="E11115" s="252">
        <f t="shared" si="2018"/>
        <v>0</v>
      </c>
      <c r="F11115" s="230">
        <f t="shared" si="2019"/>
        <v>0</v>
      </c>
      <c r="G11115" s="232"/>
      <c r="I11115" s="283"/>
    </row>
    <row r="11116" spans="1:9">
      <c r="A11116" s="263" t="str">
        <f t="shared" si="2016"/>
        <v/>
      </c>
      <c r="B11116" s="444" t="str">
        <f t="shared" si="2017"/>
        <v/>
      </c>
      <c r="C11116" s="195"/>
      <c r="D11116" s="195"/>
      <c r="E11116" s="252">
        <f t="shared" si="2018"/>
        <v>0</v>
      </c>
      <c r="F11116" s="230">
        <f t="shared" si="2019"/>
        <v>0</v>
      </c>
      <c r="G11116" s="232"/>
      <c r="I11116" s="283"/>
    </row>
    <row r="11117" spans="1:9">
      <c r="A11117" s="263" t="str">
        <f t="shared" si="2016"/>
        <v/>
      </c>
      <c r="B11117" s="444" t="str">
        <f t="shared" si="2017"/>
        <v/>
      </c>
      <c r="C11117" s="195"/>
      <c r="D11117" s="195"/>
      <c r="E11117" s="252">
        <f t="shared" si="2018"/>
        <v>0</v>
      </c>
      <c r="F11117" s="230">
        <f t="shared" si="2019"/>
        <v>0</v>
      </c>
      <c r="G11117" s="232"/>
      <c r="I11117" s="283"/>
    </row>
    <row r="11118" spans="1:9">
      <c r="A11118" s="263" t="str">
        <f t="shared" si="2016"/>
        <v/>
      </c>
      <c r="B11118" s="444" t="str">
        <f t="shared" si="2017"/>
        <v/>
      </c>
      <c r="C11118" s="195"/>
      <c r="D11118" s="195"/>
      <c r="E11118" s="252">
        <f t="shared" si="2018"/>
        <v>0</v>
      </c>
      <c r="F11118" s="230">
        <f t="shared" si="2019"/>
        <v>0</v>
      </c>
      <c r="G11118" s="232"/>
      <c r="I11118" s="283"/>
    </row>
    <row r="11119" spans="1:9">
      <c r="A11119" s="263" t="str">
        <f t="shared" si="2016"/>
        <v/>
      </c>
      <c r="B11119" s="444" t="str">
        <f t="shared" si="2017"/>
        <v/>
      </c>
      <c r="C11119" s="195"/>
      <c r="D11119" s="195"/>
      <c r="E11119" s="252">
        <f t="shared" si="2018"/>
        <v>0</v>
      </c>
      <c r="F11119" s="230">
        <f t="shared" si="2019"/>
        <v>0</v>
      </c>
      <c r="G11119" s="232"/>
      <c r="I11119" s="283"/>
    </row>
    <row r="11120" spans="1:9">
      <c r="A11120" s="263" t="str">
        <f t="shared" si="2016"/>
        <v/>
      </c>
      <c r="B11120" s="444" t="str">
        <f t="shared" si="2017"/>
        <v/>
      </c>
      <c r="C11120" s="195"/>
      <c r="D11120" s="195"/>
      <c r="E11120" s="252">
        <f t="shared" si="2018"/>
        <v>0</v>
      </c>
      <c r="F11120" s="230">
        <f t="shared" si="2019"/>
        <v>0</v>
      </c>
      <c r="G11120" s="232"/>
      <c r="I11120" s="283"/>
    </row>
    <row r="11121" spans="1:16">
      <c r="A11121" s="263" t="str">
        <f t="shared" si="2016"/>
        <v/>
      </c>
      <c r="B11121" s="444" t="str">
        <f t="shared" si="2017"/>
        <v/>
      </c>
      <c r="C11121" s="195"/>
      <c r="D11121" s="195"/>
      <c r="E11121" s="252">
        <f t="shared" si="2018"/>
        <v>0</v>
      </c>
      <c r="F11121" s="230">
        <f t="shared" si="2019"/>
        <v>0</v>
      </c>
      <c r="G11121" s="232"/>
      <c r="I11121" s="283"/>
    </row>
    <row r="11122" spans="1:16">
      <c r="A11122" s="263" t="str">
        <f t="shared" si="2016"/>
        <v/>
      </c>
      <c r="B11122" s="444" t="str">
        <f t="shared" si="2017"/>
        <v/>
      </c>
      <c r="C11122" s="195"/>
      <c r="D11122" s="195"/>
      <c r="E11122" s="252">
        <f t="shared" si="2018"/>
        <v>0</v>
      </c>
      <c r="F11122" s="230">
        <f t="shared" si="2019"/>
        <v>0</v>
      </c>
      <c r="G11122" s="232"/>
      <c r="I11122" s="283"/>
    </row>
    <row r="11123" spans="1:16">
      <c r="A11123" s="263" t="str">
        <f t="shared" si="2016"/>
        <v/>
      </c>
      <c r="B11123" s="444" t="str">
        <f t="shared" si="2017"/>
        <v/>
      </c>
      <c r="C11123" s="195"/>
      <c r="D11123" s="195"/>
      <c r="E11123" s="252">
        <f t="shared" si="2018"/>
        <v>0</v>
      </c>
      <c r="F11123" s="230">
        <f t="shared" si="2019"/>
        <v>0</v>
      </c>
      <c r="G11123" s="233"/>
      <c r="I11123" s="283"/>
    </row>
    <row r="11124" spans="1:16" ht="31.5" customHeight="1" thickBot="1">
      <c r="A11124" s="234"/>
      <c r="B11124" s="456"/>
      <c r="C11124" s="235"/>
      <c r="D11124" s="237"/>
      <c r="E11124" s="237"/>
      <c r="F11124" s="238" t="s">
        <v>83</v>
      </c>
      <c r="G11124" s="262">
        <f>SUM(F11112:F11123)</f>
        <v>0</v>
      </c>
      <c r="I11124" s="326"/>
    </row>
    <row r="11125" spans="1:16" ht="13.5" thickTop="1">
      <c r="A11125" s="186" t="s">
        <v>76</v>
      </c>
      <c r="B11125" s="446"/>
      <c r="C11125" s="241"/>
      <c r="D11125" s="243"/>
      <c r="E11125" s="243"/>
      <c r="F11125" s="242"/>
      <c r="G11125" s="244"/>
      <c r="I11125" s="326"/>
    </row>
    <row r="11126" spans="1:16">
      <c r="A11126" s="245" t="s">
        <v>57</v>
      </c>
      <c r="B11126" s="455"/>
      <c r="C11126" s="246"/>
      <c r="D11126" s="317"/>
      <c r="E11126" s="248" t="s">
        <v>77</v>
      </c>
      <c r="F11126" s="249" t="s">
        <v>78</v>
      </c>
      <c r="G11126" s="264" t="s">
        <v>77</v>
      </c>
      <c r="H11126" s="220"/>
      <c r="I11126" s="325"/>
    </row>
    <row r="11127" spans="1:16">
      <c r="A11127" s="185" t="s">
        <v>87</v>
      </c>
      <c r="B11127" s="453"/>
      <c r="C11127" s="265"/>
      <c r="D11127" s="318"/>
      <c r="E11127" s="229">
        <f>ROUND(SUM(G11086,G11101,G11109,G11124),0)</f>
        <v>0</v>
      </c>
      <c r="F11127" s="266">
        <f>A</f>
        <v>0</v>
      </c>
      <c r="G11127" s="267">
        <f>E11127*F11127</f>
        <v>0</v>
      </c>
      <c r="I11127" s="326"/>
    </row>
    <row r="11128" spans="1:16">
      <c r="A11128" s="185" t="s">
        <v>85</v>
      </c>
      <c r="B11128" s="453"/>
      <c r="C11128" s="265"/>
      <c r="D11128" s="318"/>
      <c r="E11128" s="229">
        <f>SUM(G11086,G11101,G11109,G11124)</f>
        <v>0</v>
      </c>
      <c r="F11128" s="266">
        <f>I</f>
        <v>0</v>
      </c>
      <c r="G11128" s="267">
        <f>E11128*F11128</f>
        <v>0</v>
      </c>
      <c r="I11128" s="326"/>
    </row>
    <row r="11129" spans="1:16">
      <c r="A11129" s="185" t="s">
        <v>86</v>
      </c>
      <c r="B11129" s="453"/>
      <c r="C11129" s="265"/>
      <c r="D11129" s="318"/>
      <c r="E11129" s="229">
        <f>SUM(G11086,G11101,G11109,G11124)</f>
        <v>0</v>
      </c>
      <c r="F11129" s="266">
        <f>U</f>
        <v>0</v>
      </c>
      <c r="G11129" s="267">
        <f>E11129*F11129</f>
        <v>0</v>
      </c>
      <c r="I11129" s="326"/>
    </row>
    <row r="11130" spans="1:16" ht="33" customHeight="1" thickBot="1">
      <c r="A11130" s="234"/>
      <c r="B11130" s="456"/>
      <c r="C11130" s="235"/>
      <c r="D11130" s="237"/>
      <c r="E11130" s="237"/>
      <c r="F11130" s="268" t="s">
        <v>84</v>
      </c>
      <c r="G11130" s="262">
        <f>SUM(G11127:G11129)</f>
        <v>0</v>
      </c>
      <c r="I11130" s="326"/>
      <c r="J11130" s="295"/>
      <c r="K11130" s="296"/>
      <c r="L11130" s="296"/>
      <c r="M11130" s="296"/>
      <c r="N11130" s="296"/>
      <c r="O11130" s="296"/>
    </row>
    <row r="11131" spans="1:16" s="211" customFormat="1" ht="14" thickTop="1" thickBot="1">
      <c r="A11131" s="269"/>
      <c r="B11131" s="443"/>
      <c r="C11131" s="270"/>
      <c r="D11131" s="319"/>
      <c r="E11131" s="271" t="s">
        <v>89</v>
      </c>
      <c r="F11131" s="272"/>
      <c r="G11131" s="273">
        <f>ROUND(SUM(G11086,G11101,G11109,G11124,G11130),0)</f>
        <v>0</v>
      </c>
      <c r="I11131" s="327"/>
      <c r="J11131" s="212">
        <f>B11070</f>
        <v>32.299999999999997</v>
      </c>
      <c r="K11131" s="274">
        <f>E11127</f>
        <v>0</v>
      </c>
      <c r="L11131" s="294">
        <f>G11127</f>
        <v>0</v>
      </c>
      <c r="M11131" s="294">
        <f>G11128</f>
        <v>0</v>
      </c>
      <c r="N11131" s="294">
        <f>G11129</f>
        <v>0</v>
      </c>
      <c r="O11131" s="299">
        <f>SUM(K11131:N11131)</f>
        <v>0</v>
      </c>
      <c r="P11131" s="294"/>
    </row>
    <row r="11132" spans="1:16" ht="13.5" thickTop="1">
      <c r="A11132" s="275" t="s">
        <v>97</v>
      </c>
      <c r="B11132" s="438"/>
      <c r="C11132" s="215"/>
      <c r="D11132" s="217"/>
      <c r="E11132" s="217"/>
      <c r="F11132" s="216"/>
      <c r="G11132" s="219"/>
      <c r="I11132" s="326"/>
      <c r="P11132" s="294"/>
    </row>
    <row r="11133" spans="1:16">
      <c r="A11133" s="275"/>
      <c r="B11133" s="452"/>
      <c r="C11133" s="276"/>
      <c r="D11133" s="320"/>
      <c r="E11133" s="217"/>
      <c r="F11133" s="216"/>
      <c r="G11133" s="277">
        <f ca="1">TODAY()</f>
        <v>44839</v>
      </c>
      <c r="I11133" s="326"/>
      <c r="P11133" s="294"/>
    </row>
    <row r="11134" spans="1:16" ht="13.5" thickBot="1">
      <c r="A11134" s="234"/>
      <c r="B11134" s="456"/>
      <c r="C11134" s="235"/>
      <c r="D11134" s="237"/>
      <c r="E11134" s="237"/>
      <c r="F11134" s="236"/>
      <c r="G11134" s="278"/>
      <c r="I11134" s="326"/>
      <c r="P11134" s="294"/>
    </row>
    <row r="11135" spans="1:16" s="199" customFormat="1" ht="13.5" thickTop="1">
      <c r="A11135" s="196" t="s">
        <v>109</v>
      </c>
      <c r="B11135" s="458"/>
      <c r="C11135" s="196"/>
      <c r="D11135" s="198"/>
      <c r="E11135" s="198"/>
      <c r="F11135" s="197"/>
      <c r="G11135" s="197"/>
      <c r="I11135" s="321"/>
      <c r="J11135" s="200"/>
      <c r="O11135" s="297"/>
    </row>
    <row r="11136" spans="1:16" s="199" customFormat="1">
      <c r="A11136" s="196" t="str">
        <f>CONCATENATE('Prestaciones y AIU'!A10517," ANALISIS DE PRECIOS UNITARIOS")</f>
        <v xml:space="preserve"> ANALISIS DE PRECIOS UNITARIOS</v>
      </c>
      <c r="B11136" s="458"/>
      <c r="C11136" s="196"/>
      <c r="D11136" s="198"/>
      <c r="E11136" s="198"/>
      <c r="F11136" s="197"/>
      <c r="G11136" s="197"/>
      <c r="I11136" s="321"/>
      <c r="J11136" s="200"/>
      <c r="O11136" s="297"/>
    </row>
    <row r="11137" spans="1:15" s="199" customFormat="1">
      <c r="A11137" s="196" t="str">
        <f>Objeto_LIC</f>
        <v>OPTIMIZACION DEL SISTEMA DE ABASTECIMIENTO (ADUCCION, PRETRATAMIENTO Y CONDUCCION) DEL MUNICPIO DE TAME, DEPARTAMENTO DE ARAUCA</v>
      </c>
      <c r="B11137" s="458"/>
      <c r="C11137" s="196"/>
      <c r="D11137" s="198"/>
      <c r="E11137" s="198"/>
      <c r="F11137" s="197"/>
      <c r="G11137" s="197"/>
      <c r="I11137" s="321"/>
      <c r="J11137" s="200"/>
      <c r="O11137" s="297"/>
    </row>
    <row r="11138" spans="1:15" s="199" customFormat="1">
      <c r="A11138" s="196"/>
      <c r="B11138" s="458"/>
      <c r="C11138" s="196"/>
      <c r="D11138" s="198"/>
      <c r="E11138" s="198"/>
      <c r="F11138" s="197"/>
      <c r="G11138" s="197"/>
      <c r="I11138" s="321"/>
      <c r="J11138" s="200"/>
      <c r="O11138" s="297"/>
    </row>
    <row r="11139" spans="1:15" ht="13.5" thickBot="1">
      <c r="A11139" s="201"/>
      <c r="B11139" s="448"/>
      <c r="C11139" s="201"/>
      <c r="D11139" s="203"/>
      <c r="E11139" s="203"/>
      <c r="F11139" s="202"/>
      <c r="G11139" s="202"/>
    </row>
    <row r="11140" spans="1:15" s="211" customFormat="1" ht="13.5" thickTop="1">
      <c r="A11140" s="206"/>
      <c r="B11140" s="457"/>
      <c r="C11140" s="207"/>
      <c r="D11140" s="209"/>
      <c r="E11140" s="209"/>
      <c r="F11140" s="208"/>
      <c r="G11140" s="210" t="s">
        <v>110</v>
      </c>
      <c r="I11140" s="323"/>
      <c r="J11140" s="212"/>
      <c r="O11140" s="297"/>
    </row>
    <row r="11141" spans="1:15" ht="12.75" customHeight="1">
      <c r="A11141" s="213" t="s">
        <v>62</v>
      </c>
      <c r="B11141" s="750">
        <f>Proponente</f>
        <v>0</v>
      </c>
      <c r="C11141" s="750"/>
      <c r="D11141" s="750"/>
      <c r="E11141" s="750"/>
      <c r="F11141" s="750"/>
      <c r="G11141" s="751"/>
    </row>
    <row r="11142" spans="1:15" ht="12.75" customHeight="1">
      <c r="A11142" s="213" t="s">
        <v>63</v>
      </c>
      <c r="B11142" s="470">
        <v>32.4</v>
      </c>
      <c r="C11142" s="750" t="e">
        <f>VLOOKUP(B11142,Presupuesto!$A$4:$B$106,2,FALSE)</f>
        <v>#N/A</v>
      </c>
      <c r="D11142" s="750"/>
      <c r="E11142" s="750"/>
      <c r="F11142" s="750"/>
      <c r="G11142" s="751"/>
    </row>
    <row r="11143" spans="1:15">
      <c r="A11143" s="214"/>
      <c r="B11143" s="438"/>
      <c r="C11143" s="215"/>
      <c r="D11143" s="217"/>
      <c r="E11143" s="217"/>
      <c r="F11143" s="218" t="s">
        <v>88</v>
      </c>
      <c r="G11143" s="750" t="str">
        <f ca="1">LOOKUP('U-P1'!B11142,Presupuesto!$1:$1048576,Presupuesto!$C$1:$C$105)</f>
        <v>ML</v>
      </c>
      <c r="H11143" s="750"/>
      <c r="I11143" s="750"/>
      <c r="J11143" s="750"/>
      <c r="K11143" s="751"/>
    </row>
    <row r="11144" spans="1:15" ht="13.5" thickBot="1">
      <c r="A11144" s="213" t="s">
        <v>64</v>
      </c>
      <c r="B11144" s="438"/>
      <c r="C11144" s="215"/>
      <c r="D11144" s="217"/>
      <c r="E11144" s="217"/>
      <c r="F11144" s="216"/>
      <c r="G11144" s="219"/>
      <c r="I11144" s="324"/>
      <c r="J11144" s="295"/>
      <c r="K11144" s="296"/>
      <c r="L11144" s="296"/>
      <c r="M11144" s="296"/>
      <c r="N11144" s="296"/>
      <c r="O11144" s="296"/>
    </row>
    <row r="11145" spans="1:15" s="220" customFormat="1" ht="13.5" thickTop="1">
      <c r="A11145" s="221" t="s">
        <v>57</v>
      </c>
      <c r="B11145" s="447" t="s">
        <v>65</v>
      </c>
      <c r="C11145" s="222" t="s">
        <v>66</v>
      </c>
      <c r="D11145" s="223" t="s">
        <v>74</v>
      </c>
      <c r="E11145" s="224" t="s">
        <v>100</v>
      </c>
      <c r="F11145" s="224" t="s">
        <v>79</v>
      </c>
      <c r="G11145" s="225" t="s">
        <v>70</v>
      </c>
      <c r="I11145" s="325"/>
      <c r="J11145" s="226"/>
      <c r="O11145" s="296"/>
    </row>
    <row r="11146" spans="1:15">
      <c r="A11146" s="227" t="str">
        <f t="shared" ref="A11146:A11157" si="2020">IF(I11146=0,"-",VLOOKUP(I11146,EQUIPOS,2,FALSE))</f>
        <v>-</v>
      </c>
      <c r="B11146" s="228"/>
      <c r="C11146" s="228"/>
      <c r="D11146" s="194"/>
      <c r="E11146" s="229">
        <f t="shared" ref="E11146:E11157" si="2021">IF(I11146=0,0,VLOOKUP(I11146,EQUIPOS,4,FALSE))</f>
        <v>0</v>
      </c>
      <c r="F11146" s="230">
        <f t="shared" ref="F11146:F11157" si="2022">IF(D11146=0,0,E11146/D11146)</f>
        <v>0</v>
      </c>
      <c r="G11146" s="231"/>
      <c r="I11146" s="283"/>
    </row>
    <row r="11147" spans="1:15">
      <c r="A11147" s="227" t="str">
        <f t="shared" si="2020"/>
        <v>-</v>
      </c>
      <c r="B11147" s="228"/>
      <c r="C11147" s="228"/>
      <c r="D11147" s="194"/>
      <c r="E11147" s="229">
        <f t="shared" si="2021"/>
        <v>0</v>
      </c>
      <c r="F11147" s="230">
        <f t="shared" si="2022"/>
        <v>0</v>
      </c>
      <c r="G11147" s="232"/>
      <c r="I11147" s="283"/>
    </row>
    <row r="11148" spans="1:15">
      <c r="A11148" s="227" t="str">
        <f t="shared" si="2020"/>
        <v>-</v>
      </c>
      <c r="B11148" s="228"/>
      <c r="C11148" s="228"/>
      <c r="D11148" s="194"/>
      <c r="E11148" s="229">
        <f t="shared" si="2021"/>
        <v>0</v>
      </c>
      <c r="F11148" s="230">
        <f t="shared" si="2022"/>
        <v>0</v>
      </c>
      <c r="G11148" s="232"/>
      <c r="I11148" s="283"/>
    </row>
    <row r="11149" spans="1:15">
      <c r="A11149" s="227" t="str">
        <f t="shared" si="2020"/>
        <v>-</v>
      </c>
      <c r="B11149" s="228"/>
      <c r="C11149" s="228"/>
      <c r="D11149" s="194"/>
      <c r="E11149" s="229">
        <f t="shared" si="2021"/>
        <v>0</v>
      </c>
      <c r="F11149" s="230">
        <f t="shared" si="2022"/>
        <v>0</v>
      </c>
      <c r="G11149" s="232"/>
      <c r="I11149" s="283"/>
    </row>
    <row r="11150" spans="1:15">
      <c r="A11150" s="227" t="str">
        <f t="shared" si="2020"/>
        <v>-</v>
      </c>
      <c r="B11150" s="228"/>
      <c r="C11150" s="228"/>
      <c r="D11150" s="194"/>
      <c r="E11150" s="229">
        <f t="shared" si="2021"/>
        <v>0</v>
      </c>
      <c r="F11150" s="230">
        <f t="shared" si="2022"/>
        <v>0</v>
      </c>
      <c r="G11150" s="232"/>
      <c r="I11150" s="283"/>
    </row>
    <row r="11151" spans="1:15">
      <c r="A11151" s="227" t="str">
        <f t="shared" si="2020"/>
        <v>-</v>
      </c>
      <c r="B11151" s="228"/>
      <c r="C11151" s="228"/>
      <c r="D11151" s="194"/>
      <c r="E11151" s="229">
        <f t="shared" si="2021"/>
        <v>0</v>
      </c>
      <c r="F11151" s="230">
        <f t="shared" si="2022"/>
        <v>0</v>
      </c>
      <c r="G11151" s="232"/>
      <c r="I11151" s="283"/>
    </row>
    <row r="11152" spans="1:15">
      <c r="A11152" s="227" t="str">
        <f t="shared" si="2020"/>
        <v>-</v>
      </c>
      <c r="B11152" s="228"/>
      <c r="C11152" s="228"/>
      <c r="D11152" s="194"/>
      <c r="E11152" s="229">
        <f t="shared" si="2021"/>
        <v>0</v>
      </c>
      <c r="F11152" s="230">
        <f t="shared" si="2022"/>
        <v>0</v>
      </c>
      <c r="G11152" s="232"/>
      <c r="I11152" s="283"/>
    </row>
    <row r="11153" spans="1:15">
      <c r="A11153" s="227" t="str">
        <f t="shared" si="2020"/>
        <v>-</v>
      </c>
      <c r="B11153" s="228"/>
      <c r="C11153" s="228"/>
      <c r="D11153" s="194"/>
      <c r="E11153" s="229">
        <f t="shared" si="2021"/>
        <v>0</v>
      </c>
      <c r="F11153" s="230">
        <f t="shared" si="2022"/>
        <v>0</v>
      </c>
      <c r="G11153" s="232"/>
      <c r="I11153" s="283"/>
    </row>
    <row r="11154" spans="1:15">
      <c r="A11154" s="227" t="str">
        <f t="shared" si="2020"/>
        <v>-</v>
      </c>
      <c r="B11154" s="228"/>
      <c r="C11154" s="228"/>
      <c r="D11154" s="194"/>
      <c r="E11154" s="229">
        <f t="shared" si="2021"/>
        <v>0</v>
      </c>
      <c r="F11154" s="230">
        <f t="shared" si="2022"/>
        <v>0</v>
      </c>
      <c r="G11154" s="232"/>
      <c r="I11154" s="283"/>
    </row>
    <row r="11155" spans="1:15">
      <c r="A11155" s="227" t="str">
        <f t="shared" si="2020"/>
        <v>-</v>
      </c>
      <c r="B11155" s="228"/>
      <c r="C11155" s="228"/>
      <c r="D11155" s="194"/>
      <c r="E11155" s="229">
        <f t="shared" si="2021"/>
        <v>0</v>
      </c>
      <c r="F11155" s="230">
        <f t="shared" si="2022"/>
        <v>0</v>
      </c>
      <c r="G11155" s="232"/>
      <c r="I11155" s="283"/>
    </row>
    <row r="11156" spans="1:15">
      <c r="A11156" s="227" t="str">
        <f t="shared" si="2020"/>
        <v>-</v>
      </c>
      <c r="B11156" s="228"/>
      <c r="C11156" s="228"/>
      <c r="D11156" s="194"/>
      <c r="E11156" s="229">
        <f t="shared" si="2021"/>
        <v>0</v>
      </c>
      <c r="F11156" s="230">
        <f t="shared" si="2022"/>
        <v>0</v>
      </c>
      <c r="G11156" s="232"/>
      <c r="I11156" s="283"/>
    </row>
    <row r="11157" spans="1:15">
      <c r="A11157" s="227" t="str">
        <f t="shared" si="2020"/>
        <v>-</v>
      </c>
      <c r="B11157" s="228"/>
      <c r="C11157" s="228"/>
      <c r="D11157" s="194"/>
      <c r="E11157" s="229">
        <f t="shared" si="2021"/>
        <v>0</v>
      </c>
      <c r="F11157" s="230">
        <f t="shared" si="2022"/>
        <v>0</v>
      </c>
      <c r="G11157" s="232"/>
      <c r="I11157" s="283"/>
    </row>
    <row r="11158" spans="1:15" ht="13.5" thickBot="1">
      <c r="A11158" s="234"/>
      <c r="B11158" s="456"/>
      <c r="C11158" s="235"/>
      <c r="D11158" s="237"/>
      <c r="E11158" s="237"/>
      <c r="F11158" s="238" t="s">
        <v>80</v>
      </c>
      <c r="G11158" s="239">
        <f>SUM(F11146:F11157)</f>
        <v>0</v>
      </c>
      <c r="I11158" s="326"/>
    </row>
    <row r="11159" spans="1:15" ht="13.5" thickTop="1">
      <c r="A11159" s="240" t="s">
        <v>67</v>
      </c>
      <c r="B11159" s="446"/>
      <c r="C11159" s="241"/>
      <c r="D11159" s="243"/>
      <c r="E11159" s="243"/>
      <c r="F11159" s="242"/>
      <c r="G11159" s="244"/>
      <c r="I11159" s="326"/>
    </row>
    <row r="11160" spans="1:15" s="220" customFormat="1" ht="26">
      <c r="A11160" s="245" t="s">
        <v>57</v>
      </c>
      <c r="B11160" s="455"/>
      <c r="C11160" s="247" t="s">
        <v>58</v>
      </c>
      <c r="D11160" s="316" t="s">
        <v>68</v>
      </c>
      <c r="E11160" s="248" t="s">
        <v>69</v>
      </c>
      <c r="F11160" s="249" t="s">
        <v>79</v>
      </c>
      <c r="G11160" s="250" t="s">
        <v>70</v>
      </c>
      <c r="I11160" s="325"/>
      <c r="J11160" s="226"/>
      <c r="O11160" s="296"/>
    </row>
    <row r="11161" spans="1:15">
      <c r="A11161" s="748" t="str">
        <f t="shared" ref="A11161:A11172" si="2023">IF(I11161=0,"",VLOOKUP(I11161,MATERIALES,2,FALSE))</f>
        <v/>
      </c>
      <c r="B11161" s="749"/>
      <c r="C11161" s="251" t="str">
        <f t="shared" ref="C11161:C11169" si="2024">IF(I11161=0,"",VLOOKUP(I11161,MATERIALES,3,FALSE))</f>
        <v/>
      </c>
      <c r="D11161" s="194"/>
      <c r="E11161" s="252">
        <f t="shared" ref="E11161:E11172" si="2025">IF(I11161=0,0,VLOOKUP(I11161,MATERIALES,4,FALSE))</f>
        <v>0</v>
      </c>
      <c r="F11161" s="230">
        <f>D11161*E11161</f>
        <v>0</v>
      </c>
      <c r="G11161" s="231"/>
      <c r="I11161" s="283"/>
    </row>
    <row r="11162" spans="1:15">
      <c r="A11162" s="748" t="str">
        <f t="shared" si="2023"/>
        <v/>
      </c>
      <c r="B11162" s="749"/>
      <c r="C11162" s="251" t="str">
        <f t="shared" si="2024"/>
        <v/>
      </c>
      <c r="D11162" s="194"/>
      <c r="E11162" s="252">
        <f t="shared" si="2025"/>
        <v>0</v>
      </c>
      <c r="F11162" s="230">
        <f t="shared" ref="F11162:F11172" si="2026">D11162*E11162</f>
        <v>0</v>
      </c>
      <c r="G11162" s="232"/>
      <c r="I11162" s="283"/>
    </row>
    <row r="11163" spans="1:15">
      <c r="A11163" s="748" t="str">
        <f t="shared" si="2023"/>
        <v/>
      </c>
      <c r="B11163" s="749"/>
      <c r="C11163" s="251" t="str">
        <f t="shared" si="2024"/>
        <v/>
      </c>
      <c r="D11163" s="194"/>
      <c r="E11163" s="252">
        <f t="shared" si="2025"/>
        <v>0</v>
      </c>
      <c r="F11163" s="230">
        <f t="shared" si="2026"/>
        <v>0</v>
      </c>
      <c r="G11163" s="232"/>
      <c r="I11163" s="283"/>
    </row>
    <row r="11164" spans="1:15">
      <c r="A11164" s="748" t="str">
        <f t="shared" si="2023"/>
        <v/>
      </c>
      <c r="B11164" s="749"/>
      <c r="C11164" s="251" t="str">
        <f t="shared" si="2024"/>
        <v/>
      </c>
      <c r="D11164" s="194"/>
      <c r="E11164" s="252">
        <f t="shared" si="2025"/>
        <v>0</v>
      </c>
      <c r="F11164" s="230">
        <f t="shared" si="2026"/>
        <v>0</v>
      </c>
      <c r="G11164" s="232"/>
      <c r="I11164" s="283"/>
    </row>
    <row r="11165" spans="1:15">
      <c r="A11165" s="748" t="str">
        <f t="shared" si="2023"/>
        <v/>
      </c>
      <c r="B11165" s="749"/>
      <c r="C11165" s="251" t="str">
        <f t="shared" si="2024"/>
        <v/>
      </c>
      <c r="D11165" s="194"/>
      <c r="E11165" s="252">
        <f t="shared" si="2025"/>
        <v>0</v>
      </c>
      <c r="F11165" s="230">
        <f t="shared" si="2026"/>
        <v>0</v>
      </c>
      <c r="G11165" s="232"/>
      <c r="I11165" s="283"/>
    </row>
    <row r="11166" spans="1:15">
      <c r="A11166" s="748" t="str">
        <f t="shared" si="2023"/>
        <v/>
      </c>
      <c r="B11166" s="749"/>
      <c r="C11166" s="251" t="str">
        <f t="shared" si="2024"/>
        <v/>
      </c>
      <c r="D11166" s="194"/>
      <c r="E11166" s="252">
        <f t="shared" si="2025"/>
        <v>0</v>
      </c>
      <c r="F11166" s="230">
        <f t="shared" si="2026"/>
        <v>0</v>
      </c>
      <c r="G11166" s="232"/>
      <c r="I11166" s="283"/>
    </row>
    <row r="11167" spans="1:15">
      <c r="A11167" s="748" t="str">
        <f t="shared" si="2023"/>
        <v/>
      </c>
      <c r="B11167" s="749"/>
      <c r="C11167" s="251" t="str">
        <f t="shared" si="2024"/>
        <v/>
      </c>
      <c r="D11167" s="194"/>
      <c r="E11167" s="252">
        <f t="shared" si="2025"/>
        <v>0</v>
      </c>
      <c r="F11167" s="230">
        <f t="shared" si="2026"/>
        <v>0</v>
      </c>
      <c r="G11167" s="232"/>
      <c r="I11167" s="283"/>
    </row>
    <row r="11168" spans="1:15">
      <c r="A11168" s="748" t="str">
        <f t="shared" si="2023"/>
        <v/>
      </c>
      <c r="B11168" s="749"/>
      <c r="C11168" s="251" t="str">
        <f t="shared" si="2024"/>
        <v/>
      </c>
      <c r="D11168" s="194"/>
      <c r="E11168" s="252">
        <f t="shared" si="2025"/>
        <v>0</v>
      </c>
      <c r="F11168" s="230">
        <f t="shared" si="2026"/>
        <v>0</v>
      </c>
      <c r="G11168" s="253"/>
      <c r="I11168" s="283"/>
    </row>
    <row r="11169" spans="1:9">
      <c r="A11169" s="748" t="str">
        <f t="shared" si="2023"/>
        <v/>
      </c>
      <c r="B11169" s="749"/>
      <c r="C11169" s="251" t="str">
        <f t="shared" si="2024"/>
        <v/>
      </c>
      <c r="D11169" s="194"/>
      <c r="E11169" s="252">
        <f t="shared" si="2025"/>
        <v>0</v>
      </c>
      <c r="F11169" s="230">
        <f t="shared" si="2026"/>
        <v>0</v>
      </c>
      <c r="G11169" s="232"/>
      <c r="I11169" s="283"/>
    </row>
    <row r="11170" spans="1:9">
      <c r="A11170" s="748" t="str">
        <f t="shared" si="2023"/>
        <v/>
      </c>
      <c r="B11170" s="749"/>
      <c r="C11170" s="251"/>
      <c r="D11170" s="194"/>
      <c r="E11170" s="252">
        <f t="shared" si="2025"/>
        <v>0</v>
      </c>
      <c r="F11170" s="230">
        <f t="shared" si="2026"/>
        <v>0</v>
      </c>
      <c r="G11170" s="232"/>
      <c r="I11170" s="283"/>
    </row>
    <row r="11171" spans="1:9">
      <c r="A11171" s="748" t="str">
        <f t="shared" si="2023"/>
        <v/>
      </c>
      <c r="B11171" s="749"/>
      <c r="C11171" s="251"/>
      <c r="D11171" s="194"/>
      <c r="E11171" s="252">
        <f t="shared" si="2025"/>
        <v>0</v>
      </c>
      <c r="F11171" s="230">
        <f t="shared" si="2026"/>
        <v>0</v>
      </c>
      <c r="G11171" s="232"/>
      <c r="I11171" s="283"/>
    </row>
    <row r="11172" spans="1:9">
      <c r="A11172" s="748" t="str">
        <f t="shared" si="2023"/>
        <v/>
      </c>
      <c r="B11172" s="749"/>
      <c r="C11172" s="251" t="str">
        <f t="shared" ref="C11172" si="2027">IF(I11172=0,"",VLOOKUP(I11172,MATERIALES,3,FALSE))</f>
        <v/>
      </c>
      <c r="D11172" s="194"/>
      <c r="E11172" s="252">
        <f t="shared" si="2025"/>
        <v>0</v>
      </c>
      <c r="F11172" s="230">
        <f t="shared" si="2026"/>
        <v>0</v>
      </c>
      <c r="G11172" s="233"/>
      <c r="I11172" s="283"/>
    </row>
    <row r="11173" spans="1:9" ht="26.25" customHeight="1" thickBot="1">
      <c r="A11173" s="214"/>
      <c r="B11173" s="438"/>
      <c r="C11173" s="215"/>
      <c r="D11173" s="217"/>
      <c r="E11173" s="254"/>
      <c r="F11173" s="255" t="s">
        <v>81</v>
      </c>
      <c r="G11173" s="253">
        <f>SUM(F11161:F11172)</f>
        <v>0</v>
      </c>
      <c r="I11173" s="326"/>
    </row>
    <row r="11174" spans="1:9" ht="14" thickTop="1" thickBot="1">
      <c r="A11174" s="256" t="s">
        <v>72</v>
      </c>
      <c r="B11174" s="445"/>
      <c r="C11174" s="257"/>
      <c r="D11174" s="259"/>
      <c r="E11174" s="259"/>
      <c r="F11174" s="258"/>
      <c r="G11174" s="260"/>
      <c r="I11174" s="326"/>
    </row>
    <row r="11175" spans="1:9" ht="13.5" thickTop="1">
      <c r="A11175" s="245" t="s">
        <v>57</v>
      </c>
      <c r="B11175" s="455"/>
      <c r="C11175" s="248" t="s">
        <v>71</v>
      </c>
      <c r="D11175" s="316" t="s">
        <v>75</v>
      </c>
      <c r="E11175" s="248" t="s">
        <v>98</v>
      </c>
      <c r="F11175" s="249" t="s">
        <v>79</v>
      </c>
      <c r="G11175" s="250" t="s">
        <v>70</v>
      </c>
      <c r="I11175" s="326"/>
    </row>
    <row r="11176" spans="1:9">
      <c r="A11176" s="748" t="str">
        <f>IF(I11176=0,"",VLOOKUP(I11176,EQUIPOS,2,FALSE))</f>
        <v/>
      </c>
      <c r="B11176" s="749"/>
      <c r="C11176" s="195"/>
      <c r="D11176" s="194"/>
      <c r="E11176" s="252">
        <f>IF(I11176=0,0,VLOOKUP(I11176,EQUIPOS,4,FALSE))</f>
        <v>0</v>
      </c>
      <c r="F11176" s="230">
        <f>C11176*D11176*E11176</f>
        <v>0</v>
      </c>
      <c r="G11176" s="231"/>
      <c r="I11176" s="283"/>
    </row>
    <row r="11177" spans="1:9">
      <c r="A11177" s="748" t="str">
        <f>IF(I11177=0,"",VLOOKUP(I11177,EQUIPOS,2,FALSE))</f>
        <v/>
      </c>
      <c r="B11177" s="749"/>
      <c r="C11177" s="195"/>
      <c r="D11177" s="194"/>
      <c r="E11177" s="252">
        <f>IF(I11177=0,0,VLOOKUP(I11177,EQUIPOS,4,FALSE))</f>
        <v>0</v>
      </c>
      <c r="F11177" s="230">
        <f t="shared" ref="F11177:F11180" si="2028">C11177*D11177*E11177</f>
        <v>0</v>
      </c>
      <c r="G11177" s="232"/>
      <c r="I11177" s="283"/>
    </row>
    <row r="11178" spans="1:9">
      <c r="A11178" s="748" t="str">
        <f>IF(I11178=0,"",VLOOKUP(I11178,EQUIPOS,2,FALSE))</f>
        <v/>
      </c>
      <c r="B11178" s="749"/>
      <c r="C11178" s="195"/>
      <c r="D11178" s="194"/>
      <c r="E11178" s="252">
        <f>IF(I11178=0,0,VLOOKUP(I11178,EQUIPOS,4,FALSE))</f>
        <v>0</v>
      </c>
      <c r="F11178" s="230">
        <f t="shared" si="2028"/>
        <v>0</v>
      </c>
      <c r="G11178" s="232"/>
      <c r="I11178" s="283"/>
    </row>
    <row r="11179" spans="1:9">
      <c r="A11179" s="748" t="str">
        <f>IF(I11179=0,"",VLOOKUP(I11179,EQUIPOS,2,FALSE))</f>
        <v/>
      </c>
      <c r="B11179" s="749"/>
      <c r="C11179" s="195"/>
      <c r="D11179" s="194"/>
      <c r="E11179" s="252">
        <f>IF(I11179=0,0,VLOOKUP(I11179,EQUIPOS,4,FALSE))</f>
        <v>0</v>
      </c>
      <c r="F11179" s="230">
        <f t="shared" si="2028"/>
        <v>0</v>
      </c>
      <c r="G11179" s="232"/>
      <c r="I11179" s="283"/>
    </row>
    <row r="11180" spans="1:9">
      <c r="A11180" s="748" t="str">
        <f>IF(I11180=0,"",VLOOKUP(I11180,EQUIPOS,2,FALSE))</f>
        <v/>
      </c>
      <c r="B11180" s="749"/>
      <c r="C11180" s="195"/>
      <c r="D11180" s="194"/>
      <c r="E11180" s="252">
        <f>IF(I11180=0,0,VLOOKUP(I11180,EQUIPOS,4,FALSE))</f>
        <v>0</v>
      </c>
      <c r="F11180" s="230">
        <f t="shared" si="2028"/>
        <v>0</v>
      </c>
      <c r="G11180" s="233"/>
      <c r="I11180" s="283"/>
    </row>
    <row r="11181" spans="1:9" ht="30.75" customHeight="1" thickBot="1">
      <c r="A11181" s="234"/>
      <c r="B11181" s="456"/>
      <c r="C11181" s="235"/>
      <c r="D11181" s="237"/>
      <c r="E11181" s="261"/>
      <c r="F11181" s="238" t="s">
        <v>82</v>
      </c>
      <c r="G11181" s="262">
        <f>SUM(F11176:F11180)</f>
        <v>0</v>
      </c>
      <c r="I11181" s="326"/>
    </row>
    <row r="11182" spans="1:9" ht="13.5" thickTop="1">
      <c r="A11182" s="240" t="s">
        <v>73</v>
      </c>
      <c r="B11182" s="446"/>
      <c r="C11182" s="241"/>
      <c r="D11182" s="243"/>
      <c r="E11182" s="243"/>
      <c r="F11182" s="242"/>
      <c r="G11182" s="244"/>
      <c r="I11182" s="326"/>
    </row>
    <row r="11183" spans="1:9" ht="26">
      <c r="A11183" s="245" t="s">
        <v>57</v>
      </c>
      <c r="B11183" s="454" t="s">
        <v>58</v>
      </c>
      <c r="C11183" s="247" t="s">
        <v>68</v>
      </c>
      <c r="D11183" s="316" t="s">
        <v>74</v>
      </c>
      <c r="E11183" s="248" t="s">
        <v>69</v>
      </c>
      <c r="F11183" s="249" t="s">
        <v>79</v>
      </c>
      <c r="G11183" s="250" t="s">
        <v>70</v>
      </c>
      <c r="H11183" s="220"/>
      <c r="I11183" s="325"/>
    </row>
    <row r="11184" spans="1:9">
      <c r="A11184" s="263" t="str">
        <f t="shared" ref="A11184:A11195" si="2029">IF(I11184=0,"",VLOOKUP(I11184,MANOOBRA,2,FALSE))</f>
        <v/>
      </c>
      <c r="B11184" s="444" t="str">
        <f t="shared" ref="B11184:B11195" si="2030">IF(I11184=0,"",VLOOKUP(I11184,MANOOBRA,3,FALSE))</f>
        <v/>
      </c>
      <c r="C11184" s="195"/>
      <c r="D11184" s="195"/>
      <c r="E11184" s="252">
        <f t="shared" ref="E11184:E11195" si="2031">IF(I11184=0,0,VLOOKUP(I11184,MANOOBRA,4,FALSE))</f>
        <v>0</v>
      </c>
      <c r="F11184" s="230">
        <f>IF(D11184=0,0,C11184*E11184/D11184)</f>
        <v>0</v>
      </c>
      <c r="G11184" s="231"/>
      <c r="I11184" s="283"/>
    </row>
    <row r="11185" spans="1:9">
      <c r="A11185" s="263" t="str">
        <f t="shared" si="2029"/>
        <v/>
      </c>
      <c r="B11185" s="444" t="str">
        <f t="shared" si="2030"/>
        <v/>
      </c>
      <c r="C11185" s="195"/>
      <c r="D11185" s="195"/>
      <c r="E11185" s="252">
        <f t="shared" si="2031"/>
        <v>0</v>
      </c>
      <c r="F11185" s="230">
        <f t="shared" ref="F11185:F11195" si="2032">IF(D11185=0,0,C11185*E11185/D11185)</f>
        <v>0</v>
      </c>
      <c r="G11185" s="232"/>
      <c r="I11185" s="283"/>
    </row>
    <row r="11186" spans="1:9">
      <c r="A11186" s="263" t="str">
        <f t="shared" si="2029"/>
        <v/>
      </c>
      <c r="B11186" s="444" t="str">
        <f t="shared" si="2030"/>
        <v/>
      </c>
      <c r="C11186" s="195"/>
      <c r="D11186" s="309"/>
      <c r="E11186" s="252">
        <f t="shared" si="2031"/>
        <v>0</v>
      </c>
      <c r="F11186" s="230">
        <f t="shared" si="2032"/>
        <v>0</v>
      </c>
      <c r="G11186" s="232"/>
      <c r="I11186" s="283"/>
    </row>
    <row r="11187" spans="1:9">
      <c r="A11187" s="263" t="str">
        <f t="shared" si="2029"/>
        <v/>
      </c>
      <c r="B11187" s="444" t="str">
        <f t="shared" si="2030"/>
        <v/>
      </c>
      <c r="C11187" s="195"/>
      <c r="D11187" s="195"/>
      <c r="E11187" s="252">
        <f t="shared" si="2031"/>
        <v>0</v>
      </c>
      <c r="F11187" s="230">
        <f t="shared" si="2032"/>
        <v>0</v>
      </c>
      <c r="G11187" s="232"/>
      <c r="I11187" s="283"/>
    </row>
    <row r="11188" spans="1:9">
      <c r="A11188" s="263" t="str">
        <f t="shared" si="2029"/>
        <v/>
      </c>
      <c r="B11188" s="444" t="str">
        <f t="shared" si="2030"/>
        <v/>
      </c>
      <c r="C11188" s="195"/>
      <c r="D11188" s="195"/>
      <c r="E11188" s="252">
        <f t="shared" si="2031"/>
        <v>0</v>
      </c>
      <c r="F11188" s="230">
        <f t="shared" si="2032"/>
        <v>0</v>
      </c>
      <c r="G11188" s="232"/>
      <c r="I11188" s="283"/>
    </row>
    <row r="11189" spans="1:9">
      <c r="A11189" s="263" t="str">
        <f t="shared" si="2029"/>
        <v/>
      </c>
      <c r="B11189" s="444" t="str">
        <f t="shared" si="2030"/>
        <v/>
      </c>
      <c r="C11189" s="195"/>
      <c r="D11189" s="195"/>
      <c r="E11189" s="252">
        <f t="shared" si="2031"/>
        <v>0</v>
      </c>
      <c r="F11189" s="230">
        <f t="shared" si="2032"/>
        <v>0</v>
      </c>
      <c r="G11189" s="232"/>
      <c r="I11189" s="283"/>
    </row>
    <row r="11190" spans="1:9">
      <c r="A11190" s="263" t="str">
        <f t="shared" si="2029"/>
        <v/>
      </c>
      <c r="B11190" s="444" t="str">
        <f t="shared" si="2030"/>
        <v/>
      </c>
      <c r="C11190" s="195"/>
      <c r="D11190" s="195"/>
      <c r="E11190" s="252">
        <f t="shared" si="2031"/>
        <v>0</v>
      </c>
      <c r="F11190" s="230">
        <f t="shared" si="2032"/>
        <v>0</v>
      </c>
      <c r="G11190" s="232"/>
      <c r="I11190" s="283"/>
    </row>
    <row r="11191" spans="1:9">
      <c r="A11191" s="263" t="str">
        <f t="shared" si="2029"/>
        <v/>
      </c>
      <c r="B11191" s="444" t="str">
        <f t="shared" si="2030"/>
        <v/>
      </c>
      <c r="C11191" s="195"/>
      <c r="D11191" s="195"/>
      <c r="E11191" s="252">
        <f t="shared" si="2031"/>
        <v>0</v>
      </c>
      <c r="F11191" s="230">
        <f t="shared" si="2032"/>
        <v>0</v>
      </c>
      <c r="G11191" s="232"/>
      <c r="I11191" s="283"/>
    </row>
    <row r="11192" spans="1:9">
      <c r="A11192" s="263" t="str">
        <f t="shared" si="2029"/>
        <v/>
      </c>
      <c r="B11192" s="444" t="str">
        <f t="shared" si="2030"/>
        <v/>
      </c>
      <c r="C11192" s="195"/>
      <c r="D11192" s="195"/>
      <c r="E11192" s="252">
        <f t="shared" si="2031"/>
        <v>0</v>
      </c>
      <c r="F11192" s="230">
        <f t="shared" si="2032"/>
        <v>0</v>
      </c>
      <c r="G11192" s="232"/>
      <c r="I11192" s="283"/>
    </row>
    <row r="11193" spans="1:9">
      <c r="A11193" s="263" t="str">
        <f t="shared" si="2029"/>
        <v/>
      </c>
      <c r="B11193" s="444" t="str">
        <f t="shared" si="2030"/>
        <v/>
      </c>
      <c r="C11193" s="195"/>
      <c r="D11193" s="195"/>
      <c r="E11193" s="252">
        <f t="shared" si="2031"/>
        <v>0</v>
      </c>
      <c r="F11193" s="230">
        <f t="shared" si="2032"/>
        <v>0</v>
      </c>
      <c r="G11193" s="232"/>
      <c r="I11193" s="283"/>
    </row>
    <row r="11194" spans="1:9">
      <c r="A11194" s="263" t="str">
        <f t="shared" si="2029"/>
        <v/>
      </c>
      <c r="B11194" s="444" t="str">
        <f t="shared" si="2030"/>
        <v/>
      </c>
      <c r="C11194" s="195"/>
      <c r="D11194" s="195"/>
      <c r="E11194" s="252">
        <f t="shared" si="2031"/>
        <v>0</v>
      </c>
      <c r="F11194" s="230">
        <f t="shared" si="2032"/>
        <v>0</v>
      </c>
      <c r="G11194" s="232"/>
      <c r="I11194" s="283"/>
    </row>
    <row r="11195" spans="1:9">
      <c r="A11195" s="263" t="str">
        <f t="shared" si="2029"/>
        <v/>
      </c>
      <c r="B11195" s="444" t="str">
        <f t="shared" si="2030"/>
        <v/>
      </c>
      <c r="C11195" s="195"/>
      <c r="D11195" s="195"/>
      <c r="E11195" s="252">
        <f t="shared" si="2031"/>
        <v>0</v>
      </c>
      <c r="F11195" s="230">
        <f t="shared" si="2032"/>
        <v>0</v>
      </c>
      <c r="G11195" s="233"/>
      <c r="I11195" s="283"/>
    </row>
    <row r="11196" spans="1:9" ht="31.5" customHeight="1" thickBot="1">
      <c r="A11196" s="234"/>
      <c r="B11196" s="456"/>
      <c r="C11196" s="235"/>
      <c r="D11196" s="237"/>
      <c r="E11196" s="237"/>
      <c r="F11196" s="238" t="s">
        <v>83</v>
      </c>
      <c r="G11196" s="262">
        <f>SUM(F11184:F11195)</f>
        <v>0</v>
      </c>
      <c r="I11196" s="326"/>
    </row>
    <row r="11197" spans="1:9" ht="13.5" thickTop="1">
      <c r="A11197" s="186" t="s">
        <v>76</v>
      </c>
      <c r="B11197" s="446"/>
      <c r="C11197" s="241"/>
      <c r="D11197" s="243"/>
      <c r="E11197" s="243"/>
      <c r="F11197" s="242"/>
      <c r="G11197" s="244"/>
      <c r="I11197" s="326"/>
    </row>
    <row r="11198" spans="1:9">
      <c r="A11198" s="245" t="s">
        <v>57</v>
      </c>
      <c r="B11198" s="455"/>
      <c r="C11198" s="246"/>
      <c r="D11198" s="317"/>
      <c r="E11198" s="248" t="s">
        <v>77</v>
      </c>
      <c r="F11198" s="249" t="s">
        <v>78</v>
      </c>
      <c r="G11198" s="264" t="s">
        <v>77</v>
      </c>
      <c r="H11198" s="220"/>
      <c r="I11198" s="325"/>
    </row>
    <row r="11199" spans="1:9">
      <c r="A11199" s="185" t="s">
        <v>87</v>
      </c>
      <c r="B11199" s="453"/>
      <c r="C11199" s="265"/>
      <c r="D11199" s="318"/>
      <c r="E11199" s="229">
        <f>ROUND(SUM(G11158,G11173,G11181,G11196),0)</f>
        <v>0</v>
      </c>
      <c r="F11199" s="266">
        <f>A</f>
        <v>0</v>
      </c>
      <c r="G11199" s="267">
        <f>E11199*F11199</f>
        <v>0</v>
      </c>
      <c r="I11199" s="326"/>
    </row>
    <row r="11200" spans="1:9">
      <c r="A11200" s="185" t="s">
        <v>85</v>
      </c>
      <c r="B11200" s="453"/>
      <c r="C11200" s="265"/>
      <c r="D11200" s="318"/>
      <c r="E11200" s="229">
        <f>SUM(G11158,G11173,G11181,G11196)</f>
        <v>0</v>
      </c>
      <c r="F11200" s="266">
        <f>I</f>
        <v>0</v>
      </c>
      <c r="G11200" s="267">
        <f>E11200*F11200</f>
        <v>0</v>
      </c>
      <c r="I11200" s="326"/>
    </row>
    <row r="11201" spans="1:16">
      <c r="A11201" s="185" t="s">
        <v>86</v>
      </c>
      <c r="B11201" s="453"/>
      <c r="C11201" s="265"/>
      <c r="D11201" s="318"/>
      <c r="E11201" s="229">
        <f>SUM(G11158,G11173,G11181,G11196)</f>
        <v>0</v>
      </c>
      <c r="F11201" s="266">
        <f>U</f>
        <v>0</v>
      </c>
      <c r="G11201" s="267">
        <f>E11201*F11201</f>
        <v>0</v>
      </c>
      <c r="I11201" s="326"/>
    </row>
    <row r="11202" spans="1:16" ht="33" customHeight="1" thickBot="1">
      <c r="A11202" s="234"/>
      <c r="B11202" s="456"/>
      <c r="C11202" s="235"/>
      <c r="D11202" s="237"/>
      <c r="E11202" s="237"/>
      <c r="F11202" s="268" t="s">
        <v>84</v>
      </c>
      <c r="G11202" s="262">
        <f>SUM(G11199:G11201)</f>
        <v>0</v>
      </c>
      <c r="I11202" s="326"/>
      <c r="J11202" s="295"/>
      <c r="K11202" s="296"/>
      <c r="L11202" s="296"/>
      <c r="M11202" s="296"/>
      <c r="N11202" s="296"/>
      <c r="O11202" s="296"/>
    </row>
    <row r="11203" spans="1:16" s="211" customFormat="1" ht="14" thickTop="1" thickBot="1">
      <c r="A11203" s="269"/>
      <c r="B11203" s="443"/>
      <c r="C11203" s="270"/>
      <c r="D11203" s="319"/>
      <c r="E11203" s="271" t="s">
        <v>89</v>
      </c>
      <c r="F11203" s="272"/>
      <c r="G11203" s="273">
        <f>ROUND(SUM(G11158,G11173,G11181,G11196,G11202),0)</f>
        <v>0</v>
      </c>
      <c r="I11203" s="327"/>
      <c r="J11203" s="212">
        <f>B11142</f>
        <v>32.4</v>
      </c>
      <c r="K11203" s="274">
        <f>E11199</f>
        <v>0</v>
      </c>
      <c r="L11203" s="294">
        <f>G11199</f>
        <v>0</v>
      </c>
      <c r="M11203" s="294">
        <f>G11200</f>
        <v>0</v>
      </c>
      <c r="N11203" s="294">
        <f>G11201</f>
        <v>0</v>
      </c>
      <c r="O11203" s="299">
        <f>SUM(K11203:N11203)</f>
        <v>0</v>
      </c>
      <c r="P11203" s="294"/>
    </row>
    <row r="11204" spans="1:16" ht="13.5" thickTop="1">
      <c r="A11204" s="275" t="s">
        <v>97</v>
      </c>
      <c r="B11204" s="438"/>
      <c r="C11204" s="215"/>
      <c r="D11204" s="217"/>
      <c r="E11204" s="217"/>
      <c r="F11204" s="216"/>
      <c r="G11204" s="219"/>
      <c r="I11204" s="326"/>
      <c r="P11204" s="294"/>
    </row>
    <row r="11205" spans="1:16">
      <c r="A11205" s="275"/>
      <c r="B11205" s="452"/>
      <c r="C11205" s="276"/>
      <c r="D11205" s="320"/>
      <c r="E11205" s="217"/>
      <c r="F11205" s="216"/>
      <c r="G11205" s="277">
        <f ca="1">TODAY()</f>
        <v>44839</v>
      </c>
      <c r="I11205" s="326"/>
      <c r="P11205" s="294"/>
    </row>
    <row r="11206" spans="1:16" ht="13.5" thickBot="1">
      <c r="A11206" s="234"/>
      <c r="B11206" s="456"/>
      <c r="C11206" s="235"/>
      <c r="D11206" s="237"/>
      <c r="E11206" s="237"/>
      <c r="F11206" s="236"/>
      <c r="G11206" s="278"/>
      <c r="I11206" s="326"/>
      <c r="P11206" s="294"/>
    </row>
    <row r="11207" spans="1:16" s="199" customFormat="1" ht="13.5" thickTop="1">
      <c r="A11207" s="196" t="s">
        <v>109</v>
      </c>
      <c r="B11207" s="458"/>
      <c r="C11207" s="196"/>
      <c r="D11207" s="198"/>
      <c r="E11207" s="198"/>
      <c r="F11207" s="197"/>
      <c r="G11207" s="197"/>
      <c r="I11207" s="321"/>
      <c r="J11207" s="200"/>
      <c r="O11207" s="297"/>
    </row>
    <row r="11208" spans="1:16" s="199" customFormat="1">
      <c r="A11208" s="196" t="str">
        <f>CONCATENATE('Prestaciones y AIU'!A10589," ANALISIS DE PRECIOS UNITARIOS")</f>
        <v xml:space="preserve"> ANALISIS DE PRECIOS UNITARIOS</v>
      </c>
      <c r="B11208" s="458"/>
      <c r="C11208" s="196"/>
      <c r="D11208" s="198"/>
      <c r="E11208" s="198"/>
      <c r="F11208" s="197"/>
      <c r="G11208" s="197"/>
      <c r="I11208" s="321"/>
      <c r="J11208" s="200"/>
      <c r="O11208" s="297"/>
    </row>
    <row r="11209" spans="1:16" s="199" customFormat="1">
      <c r="A11209" s="196" t="str">
        <f>Objeto_LIC</f>
        <v>OPTIMIZACION DEL SISTEMA DE ABASTECIMIENTO (ADUCCION, PRETRATAMIENTO Y CONDUCCION) DEL MUNICPIO DE TAME, DEPARTAMENTO DE ARAUCA</v>
      </c>
      <c r="B11209" s="458"/>
      <c r="C11209" s="196"/>
      <c r="D11209" s="198"/>
      <c r="E11209" s="198"/>
      <c r="F11209" s="197"/>
      <c r="G11209" s="197"/>
      <c r="I11209" s="321"/>
      <c r="J11209" s="200"/>
      <c r="O11209" s="297"/>
    </row>
    <row r="11210" spans="1:16" s="199" customFormat="1">
      <c r="A11210" s="196"/>
      <c r="B11210" s="458"/>
      <c r="C11210" s="196"/>
      <c r="D11210" s="198"/>
      <c r="E11210" s="198"/>
      <c r="F11210" s="197"/>
      <c r="G11210" s="197"/>
      <c r="I11210" s="321"/>
      <c r="J11210" s="200"/>
      <c r="O11210" s="297"/>
    </row>
    <row r="11211" spans="1:16" ht="13.5" thickBot="1">
      <c r="A11211" s="201"/>
      <c r="B11211" s="448"/>
      <c r="C11211" s="201"/>
      <c r="D11211" s="203"/>
      <c r="E11211" s="203"/>
      <c r="F11211" s="202"/>
      <c r="G11211" s="202"/>
    </row>
    <row r="11212" spans="1:16" s="211" customFormat="1" ht="13.5" thickTop="1">
      <c r="A11212" s="206"/>
      <c r="B11212" s="457"/>
      <c r="C11212" s="207"/>
      <c r="D11212" s="209"/>
      <c r="E11212" s="209"/>
      <c r="F11212" s="208"/>
      <c r="G11212" s="210" t="s">
        <v>110</v>
      </c>
      <c r="I11212" s="323"/>
      <c r="J11212" s="212"/>
      <c r="O11212" s="297"/>
    </row>
    <row r="11213" spans="1:16" ht="12.75" customHeight="1">
      <c r="A11213" s="213" t="s">
        <v>62</v>
      </c>
      <c r="B11213" s="750">
        <f>Proponente</f>
        <v>0</v>
      </c>
      <c r="C11213" s="750"/>
      <c r="D11213" s="750"/>
      <c r="E11213" s="750"/>
      <c r="F11213" s="750"/>
      <c r="G11213" s="751"/>
    </row>
    <row r="11214" spans="1:16" ht="12.75" customHeight="1">
      <c r="A11214" s="213" t="s">
        <v>63</v>
      </c>
      <c r="B11214" s="470">
        <v>32.5</v>
      </c>
      <c r="C11214" s="750" t="e">
        <f>VLOOKUP(B11214,Presupuesto!$A$4:$B$106,2,FALSE)</f>
        <v>#N/A</v>
      </c>
      <c r="D11214" s="750"/>
      <c r="E11214" s="750"/>
      <c r="F11214" s="750"/>
      <c r="G11214" s="751"/>
    </row>
    <row r="11215" spans="1:16">
      <c r="A11215" s="214"/>
      <c r="B11215" s="438"/>
      <c r="C11215" s="215"/>
      <c r="D11215" s="217"/>
      <c r="E11215" s="217"/>
      <c r="F11215" s="218" t="s">
        <v>88</v>
      </c>
      <c r="G11215" s="750" t="str">
        <f ca="1">LOOKUP('U-P1'!B11214,Presupuesto!$1:$1048576,Presupuesto!$C$1:$C$105)</f>
        <v>ML</v>
      </c>
      <c r="H11215" s="750"/>
      <c r="I11215" s="750"/>
      <c r="J11215" s="750"/>
      <c r="K11215" s="751"/>
    </row>
    <row r="11216" spans="1:16" ht="13.5" thickBot="1">
      <c r="A11216" s="213" t="s">
        <v>64</v>
      </c>
      <c r="B11216" s="438"/>
      <c r="C11216" s="215"/>
      <c r="D11216" s="217"/>
      <c r="E11216" s="217"/>
      <c r="F11216" s="216"/>
      <c r="G11216" s="219"/>
      <c r="I11216" s="324"/>
      <c r="J11216" s="295"/>
      <c r="K11216" s="296"/>
      <c r="L11216" s="296"/>
      <c r="M11216" s="296"/>
      <c r="N11216" s="296"/>
      <c r="O11216" s="296"/>
    </row>
    <row r="11217" spans="1:15" s="220" customFormat="1" ht="13.5" thickTop="1">
      <c r="A11217" s="221" t="s">
        <v>57</v>
      </c>
      <c r="B11217" s="447" t="s">
        <v>65</v>
      </c>
      <c r="C11217" s="222" t="s">
        <v>66</v>
      </c>
      <c r="D11217" s="223" t="s">
        <v>74</v>
      </c>
      <c r="E11217" s="224" t="s">
        <v>100</v>
      </c>
      <c r="F11217" s="224" t="s">
        <v>79</v>
      </c>
      <c r="G11217" s="225" t="s">
        <v>70</v>
      </c>
      <c r="I11217" s="325"/>
      <c r="J11217" s="226"/>
      <c r="O11217" s="296"/>
    </row>
    <row r="11218" spans="1:15">
      <c r="A11218" s="227" t="str">
        <f t="shared" ref="A11218:A11229" si="2033">IF(I11218=0,"-",VLOOKUP(I11218,EQUIPOS,2,FALSE))</f>
        <v>-</v>
      </c>
      <c r="B11218" s="228"/>
      <c r="C11218" s="228"/>
      <c r="D11218" s="468"/>
      <c r="E11218" s="229">
        <f t="shared" ref="E11218:E11229" si="2034">IF(I11218=0,0,VLOOKUP(I11218,EQUIPOS,4,FALSE))</f>
        <v>0</v>
      </c>
      <c r="F11218" s="230">
        <f t="shared" ref="F11218:F11229" si="2035">IF(D11218=0,0,E11218/D11218)</f>
        <v>0</v>
      </c>
      <c r="G11218" s="231"/>
      <c r="I11218" s="283"/>
    </row>
    <row r="11219" spans="1:15">
      <c r="A11219" s="227" t="str">
        <f t="shared" si="2033"/>
        <v>-</v>
      </c>
      <c r="B11219" s="228"/>
      <c r="C11219" s="228"/>
      <c r="D11219" s="468"/>
      <c r="E11219" s="229">
        <f t="shared" si="2034"/>
        <v>0</v>
      </c>
      <c r="F11219" s="230">
        <f t="shared" si="2035"/>
        <v>0</v>
      </c>
      <c r="G11219" s="232"/>
      <c r="I11219" s="283"/>
    </row>
    <row r="11220" spans="1:15">
      <c r="A11220" s="227" t="str">
        <f t="shared" si="2033"/>
        <v>-</v>
      </c>
      <c r="B11220" s="228"/>
      <c r="C11220" s="228"/>
      <c r="D11220" s="468"/>
      <c r="E11220" s="229">
        <f t="shared" si="2034"/>
        <v>0</v>
      </c>
      <c r="F11220" s="230">
        <f t="shared" si="2035"/>
        <v>0</v>
      </c>
      <c r="G11220" s="232"/>
      <c r="I11220" s="283"/>
    </row>
    <row r="11221" spans="1:15">
      <c r="A11221" s="227" t="str">
        <f t="shared" si="2033"/>
        <v>-</v>
      </c>
      <c r="B11221" s="228"/>
      <c r="C11221" s="228"/>
      <c r="D11221" s="194"/>
      <c r="E11221" s="229">
        <f t="shared" si="2034"/>
        <v>0</v>
      </c>
      <c r="F11221" s="230">
        <f t="shared" si="2035"/>
        <v>0</v>
      </c>
      <c r="G11221" s="232"/>
      <c r="I11221" s="283"/>
    </row>
    <row r="11222" spans="1:15">
      <c r="A11222" s="227" t="str">
        <f t="shared" si="2033"/>
        <v>-</v>
      </c>
      <c r="B11222" s="228"/>
      <c r="C11222" s="228"/>
      <c r="D11222" s="194"/>
      <c r="E11222" s="229">
        <f t="shared" si="2034"/>
        <v>0</v>
      </c>
      <c r="F11222" s="230">
        <f t="shared" si="2035"/>
        <v>0</v>
      </c>
      <c r="G11222" s="232"/>
      <c r="I11222" s="283"/>
    </row>
    <row r="11223" spans="1:15">
      <c r="A11223" s="227" t="str">
        <f t="shared" si="2033"/>
        <v>-</v>
      </c>
      <c r="B11223" s="228"/>
      <c r="C11223" s="228"/>
      <c r="D11223" s="194"/>
      <c r="E11223" s="229">
        <f t="shared" si="2034"/>
        <v>0</v>
      </c>
      <c r="F11223" s="230">
        <f t="shared" si="2035"/>
        <v>0</v>
      </c>
      <c r="G11223" s="232"/>
      <c r="I11223" s="283"/>
    </row>
    <row r="11224" spans="1:15">
      <c r="A11224" s="227" t="str">
        <f t="shared" si="2033"/>
        <v>-</v>
      </c>
      <c r="B11224" s="228"/>
      <c r="C11224" s="228"/>
      <c r="D11224" s="194"/>
      <c r="E11224" s="229">
        <f t="shared" si="2034"/>
        <v>0</v>
      </c>
      <c r="F11224" s="230">
        <f t="shared" si="2035"/>
        <v>0</v>
      </c>
      <c r="G11224" s="232"/>
      <c r="I11224" s="283"/>
    </row>
    <row r="11225" spans="1:15">
      <c r="A11225" s="227" t="str">
        <f t="shared" si="2033"/>
        <v>-</v>
      </c>
      <c r="B11225" s="228"/>
      <c r="C11225" s="228"/>
      <c r="D11225" s="194"/>
      <c r="E11225" s="229">
        <f t="shared" si="2034"/>
        <v>0</v>
      </c>
      <c r="F11225" s="230">
        <f t="shared" si="2035"/>
        <v>0</v>
      </c>
      <c r="G11225" s="232"/>
      <c r="I11225" s="283"/>
    </row>
    <row r="11226" spans="1:15">
      <c r="A11226" s="227" t="str">
        <f t="shared" si="2033"/>
        <v>-</v>
      </c>
      <c r="B11226" s="228"/>
      <c r="C11226" s="228"/>
      <c r="D11226" s="194"/>
      <c r="E11226" s="229">
        <f t="shared" si="2034"/>
        <v>0</v>
      </c>
      <c r="F11226" s="230">
        <f t="shared" si="2035"/>
        <v>0</v>
      </c>
      <c r="G11226" s="232"/>
      <c r="I11226" s="283"/>
    </row>
    <row r="11227" spans="1:15">
      <c r="A11227" s="227" t="str">
        <f t="shared" si="2033"/>
        <v>-</v>
      </c>
      <c r="B11227" s="228"/>
      <c r="C11227" s="228"/>
      <c r="D11227" s="194"/>
      <c r="E11227" s="229">
        <f t="shared" si="2034"/>
        <v>0</v>
      </c>
      <c r="F11227" s="230">
        <f t="shared" si="2035"/>
        <v>0</v>
      </c>
      <c r="G11227" s="232"/>
      <c r="I11227" s="283"/>
    </row>
    <row r="11228" spans="1:15">
      <c r="A11228" s="227" t="str">
        <f t="shared" si="2033"/>
        <v>-</v>
      </c>
      <c r="B11228" s="228"/>
      <c r="C11228" s="228"/>
      <c r="D11228" s="194"/>
      <c r="E11228" s="229">
        <f t="shared" si="2034"/>
        <v>0</v>
      </c>
      <c r="F11228" s="230">
        <f t="shared" si="2035"/>
        <v>0</v>
      </c>
      <c r="G11228" s="232"/>
      <c r="I11228" s="283"/>
    </row>
    <row r="11229" spans="1:15">
      <c r="A11229" s="227" t="str">
        <f t="shared" si="2033"/>
        <v>-</v>
      </c>
      <c r="B11229" s="228"/>
      <c r="C11229" s="228"/>
      <c r="D11229" s="194"/>
      <c r="E11229" s="229">
        <f t="shared" si="2034"/>
        <v>0</v>
      </c>
      <c r="F11229" s="230">
        <f t="shared" si="2035"/>
        <v>0</v>
      </c>
      <c r="G11229" s="232"/>
      <c r="I11229" s="283"/>
    </row>
    <row r="11230" spans="1:15" ht="13.5" thickBot="1">
      <c r="A11230" s="234"/>
      <c r="B11230" s="456"/>
      <c r="C11230" s="235"/>
      <c r="D11230" s="237"/>
      <c r="E11230" s="237"/>
      <c r="F11230" s="238" t="s">
        <v>80</v>
      </c>
      <c r="G11230" s="239">
        <f>SUM(F11218:F11229)</f>
        <v>0</v>
      </c>
      <c r="I11230" s="326"/>
    </row>
    <row r="11231" spans="1:15" ht="13.5" thickTop="1">
      <c r="A11231" s="240" t="s">
        <v>67</v>
      </c>
      <c r="B11231" s="446"/>
      <c r="C11231" s="241"/>
      <c r="D11231" s="243"/>
      <c r="E11231" s="243"/>
      <c r="F11231" s="242"/>
      <c r="G11231" s="244"/>
      <c r="I11231" s="326"/>
    </row>
    <row r="11232" spans="1:15" s="220" customFormat="1" ht="26">
      <c r="A11232" s="245" t="s">
        <v>57</v>
      </c>
      <c r="B11232" s="455"/>
      <c r="C11232" s="247" t="s">
        <v>58</v>
      </c>
      <c r="D11232" s="316" t="s">
        <v>68</v>
      </c>
      <c r="E11232" s="248" t="s">
        <v>69</v>
      </c>
      <c r="F11232" s="249" t="s">
        <v>79</v>
      </c>
      <c r="G11232" s="250" t="s">
        <v>70</v>
      </c>
      <c r="I11232" s="325"/>
      <c r="J11232" s="226"/>
      <c r="O11232" s="296"/>
    </row>
    <row r="11233" spans="1:9">
      <c r="A11233" s="748" t="str">
        <f t="shared" ref="A11233:A11244" si="2036">IF(I11233=0,"",VLOOKUP(I11233,MATERIALES,2,FALSE))</f>
        <v/>
      </c>
      <c r="B11233" s="749"/>
      <c r="C11233" s="251" t="str">
        <f t="shared" ref="C11233:C11241" si="2037">IF(I11233=0,"",VLOOKUP(I11233,MATERIALES,3,FALSE))</f>
        <v/>
      </c>
      <c r="D11233" s="194"/>
      <c r="E11233" s="252">
        <f t="shared" ref="E11233:E11244" si="2038">IF(I11233=0,0,VLOOKUP(I11233,MATERIALES,4,FALSE))</f>
        <v>0</v>
      </c>
      <c r="F11233" s="230">
        <f>D11233*E11233</f>
        <v>0</v>
      </c>
      <c r="G11233" s="231"/>
      <c r="I11233" s="283"/>
    </row>
    <row r="11234" spans="1:9">
      <c r="A11234" s="748" t="str">
        <f t="shared" si="2036"/>
        <v/>
      </c>
      <c r="B11234" s="749"/>
      <c r="C11234" s="251" t="str">
        <f t="shared" si="2037"/>
        <v/>
      </c>
      <c r="D11234" s="194"/>
      <c r="E11234" s="252">
        <f t="shared" si="2038"/>
        <v>0</v>
      </c>
      <c r="F11234" s="230">
        <f t="shared" ref="F11234:F11244" si="2039">D11234*E11234</f>
        <v>0</v>
      </c>
      <c r="G11234" s="232"/>
      <c r="I11234" s="283"/>
    </row>
    <row r="11235" spans="1:9">
      <c r="A11235" s="748" t="str">
        <f t="shared" si="2036"/>
        <v/>
      </c>
      <c r="B11235" s="749"/>
      <c r="C11235" s="251" t="str">
        <f t="shared" si="2037"/>
        <v/>
      </c>
      <c r="D11235" s="194"/>
      <c r="E11235" s="252">
        <f t="shared" si="2038"/>
        <v>0</v>
      </c>
      <c r="F11235" s="230">
        <f t="shared" si="2039"/>
        <v>0</v>
      </c>
      <c r="G11235" s="232"/>
      <c r="I11235" s="283"/>
    </row>
    <row r="11236" spans="1:9">
      <c r="A11236" s="748" t="str">
        <f t="shared" si="2036"/>
        <v/>
      </c>
      <c r="B11236" s="749"/>
      <c r="C11236" s="251" t="str">
        <f t="shared" si="2037"/>
        <v/>
      </c>
      <c r="D11236" s="194"/>
      <c r="E11236" s="252">
        <f t="shared" si="2038"/>
        <v>0</v>
      </c>
      <c r="F11236" s="230">
        <f t="shared" si="2039"/>
        <v>0</v>
      </c>
      <c r="G11236" s="232"/>
      <c r="I11236" s="283"/>
    </row>
    <row r="11237" spans="1:9">
      <c r="A11237" s="748" t="str">
        <f t="shared" si="2036"/>
        <v/>
      </c>
      <c r="B11237" s="749"/>
      <c r="C11237" s="251" t="str">
        <f t="shared" si="2037"/>
        <v/>
      </c>
      <c r="D11237" s="194"/>
      <c r="E11237" s="252">
        <f t="shared" si="2038"/>
        <v>0</v>
      </c>
      <c r="F11237" s="230">
        <f t="shared" si="2039"/>
        <v>0</v>
      </c>
      <c r="G11237" s="232"/>
      <c r="I11237" s="283"/>
    </row>
    <row r="11238" spans="1:9">
      <c r="A11238" s="748" t="str">
        <f t="shared" si="2036"/>
        <v/>
      </c>
      <c r="B11238" s="749"/>
      <c r="C11238" s="251" t="str">
        <f t="shared" si="2037"/>
        <v/>
      </c>
      <c r="D11238" s="194"/>
      <c r="E11238" s="252">
        <f t="shared" si="2038"/>
        <v>0</v>
      </c>
      <c r="F11238" s="230">
        <f t="shared" si="2039"/>
        <v>0</v>
      </c>
      <c r="G11238" s="232"/>
      <c r="I11238" s="283"/>
    </row>
    <row r="11239" spans="1:9">
      <c r="A11239" s="748" t="str">
        <f t="shared" si="2036"/>
        <v/>
      </c>
      <c r="B11239" s="749"/>
      <c r="C11239" s="251" t="str">
        <f t="shared" si="2037"/>
        <v/>
      </c>
      <c r="D11239" s="194"/>
      <c r="E11239" s="252">
        <f t="shared" si="2038"/>
        <v>0</v>
      </c>
      <c r="F11239" s="230">
        <f t="shared" si="2039"/>
        <v>0</v>
      </c>
      <c r="G11239" s="232"/>
      <c r="I11239" s="283"/>
    </row>
    <row r="11240" spans="1:9">
      <c r="A11240" s="748" t="str">
        <f t="shared" si="2036"/>
        <v/>
      </c>
      <c r="B11240" s="749"/>
      <c r="C11240" s="251" t="str">
        <f t="shared" si="2037"/>
        <v/>
      </c>
      <c r="D11240" s="194"/>
      <c r="E11240" s="252">
        <f t="shared" si="2038"/>
        <v>0</v>
      </c>
      <c r="F11240" s="230">
        <f t="shared" si="2039"/>
        <v>0</v>
      </c>
      <c r="G11240" s="253"/>
      <c r="I11240" s="283"/>
    </row>
    <row r="11241" spans="1:9">
      <c r="A11241" s="748" t="str">
        <f t="shared" si="2036"/>
        <v/>
      </c>
      <c r="B11241" s="749"/>
      <c r="C11241" s="251" t="str">
        <f t="shared" si="2037"/>
        <v/>
      </c>
      <c r="D11241" s="194"/>
      <c r="E11241" s="252">
        <f t="shared" si="2038"/>
        <v>0</v>
      </c>
      <c r="F11241" s="230">
        <f t="shared" si="2039"/>
        <v>0</v>
      </c>
      <c r="G11241" s="232"/>
      <c r="I11241" s="283"/>
    </row>
    <row r="11242" spans="1:9">
      <c r="A11242" s="748" t="str">
        <f t="shared" si="2036"/>
        <v/>
      </c>
      <c r="B11242" s="749"/>
      <c r="C11242" s="251"/>
      <c r="D11242" s="194"/>
      <c r="E11242" s="252">
        <f t="shared" si="2038"/>
        <v>0</v>
      </c>
      <c r="F11242" s="230">
        <f t="shared" si="2039"/>
        <v>0</v>
      </c>
      <c r="G11242" s="232"/>
      <c r="I11242" s="283"/>
    </row>
    <row r="11243" spans="1:9">
      <c r="A11243" s="748" t="str">
        <f t="shared" si="2036"/>
        <v/>
      </c>
      <c r="B11243" s="749"/>
      <c r="C11243" s="251"/>
      <c r="D11243" s="194"/>
      <c r="E11243" s="252">
        <f t="shared" si="2038"/>
        <v>0</v>
      </c>
      <c r="F11243" s="230">
        <f t="shared" si="2039"/>
        <v>0</v>
      </c>
      <c r="G11243" s="232"/>
      <c r="I11243" s="283"/>
    </row>
    <row r="11244" spans="1:9">
      <c r="A11244" s="748" t="str">
        <f t="shared" si="2036"/>
        <v/>
      </c>
      <c r="B11244" s="749"/>
      <c r="C11244" s="251" t="str">
        <f t="shared" ref="C11244" si="2040">IF(I11244=0,"",VLOOKUP(I11244,MATERIALES,3,FALSE))</f>
        <v/>
      </c>
      <c r="D11244" s="194"/>
      <c r="E11244" s="252">
        <f t="shared" si="2038"/>
        <v>0</v>
      </c>
      <c r="F11244" s="230">
        <f t="shared" si="2039"/>
        <v>0</v>
      </c>
      <c r="G11244" s="233"/>
      <c r="I11244" s="283"/>
    </row>
    <row r="11245" spans="1:9" ht="26.25" customHeight="1" thickBot="1">
      <c r="A11245" s="214"/>
      <c r="B11245" s="438"/>
      <c r="C11245" s="215"/>
      <c r="D11245" s="217"/>
      <c r="E11245" s="254"/>
      <c r="F11245" s="255" t="s">
        <v>81</v>
      </c>
      <c r="G11245" s="253">
        <f>SUM(F11233:F11244)</f>
        <v>0</v>
      </c>
      <c r="I11245" s="326"/>
    </row>
    <row r="11246" spans="1:9" ht="14" thickTop="1" thickBot="1">
      <c r="A11246" s="256" t="s">
        <v>72</v>
      </c>
      <c r="B11246" s="445"/>
      <c r="C11246" s="257"/>
      <c r="D11246" s="259"/>
      <c r="E11246" s="259"/>
      <c r="F11246" s="258"/>
      <c r="G11246" s="260"/>
      <c r="I11246" s="326"/>
    </row>
    <row r="11247" spans="1:9" ht="13.5" thickTop="1">
      <c r="A11247" s="245" t="s">
        <v>57</v>
      </c>
      <c r="B11247" s="455"/>
      <c r="C11247" s="248" t="s">
        <v>71</v>
      </c>
      <c r="D11247" s="316" t="s">
        <v>75</v>
      </c>
      <c r="E11247" s="248" t="s">
        <v>98</v>
      </c>
      <c r="F11247" s="249" t="s">
        <v>79</v>
      </c>
      <c r="G11247" s="250" t="s">
        <v>70</v>
      </c>
      <c r="I11247" s="326"/>
    </row>
    <row r="11248" spans="1:9">
      <c r="A11248" s="748" t="str">
        <f>IF(I11248=0,"",VLOOKUP(I11248,EQUIPOS,2,FALSE))</f>
        <v/>
      </c>
      <c r="B11248" s="749"/>
      <c r="C11248" s="195"/>
      <c r="D11248" s="194"/>
      <c r="E11248" s="252">
        <f>IF(I11248=0,0,VLOOKUP(I11248,EQUIPOS,4,FALSE))</f>
        <v>0</v>
      </c>
      <c r="F11248" s="230">
        <f>C11248*D11248*E11248</f>
        <v>0</v>
      </c>
      <c r="G11248" s="231"/>
      <c r="I11248" s="283"/>
    </row>
    <row r="11249" spans="1:9">
      <c r="A11249" s="748" t="str">
        <f>IF(I11249=0,"",VLOOKUP(I11249,EQUIPOS,2,FALSE))</f>
        <v/>
      </c>
      <c r="B11249" s="749"/>
      <c r="C11249" s="195"/>
      <c r="D11249" s="194"/>
      <c r="E11249" s="252">
        <f>IF(I11249=0,0,VLOOKUP(I11249,EQUIPOS,4,FALSE))</f>
        <v>0</v>
      </c>
      <c r="F11249" s="230">
        <f t="shared" ref="F11249:F11252" si="2041">C11249*D11249*E11249</f>
        <v>0</v>
      </c>
      <c r="G11249" s="232"/>
      <c r="I11249" s="283"/>
    </row>
    <row r="11250" spans="1:9">
      <c r="A11250" s="748" t="str">
        <f>IF(I11250=0,"",VLOOKUP(I11250,EQUIPOS,2,FALSE))</f>
        <v/>
      </c>
      <c r="B11250" s="749"/>
      <c r="C11250" s="195"/>
      <c r="D11250" s="194"/>
      <c r="E11250" s="252">
        <f>IF(I11250=0,0,VLOOKUP(I11250,EQUIPOS,4,FALSE))</f>
        <v>0</v>
      </c>
      <c r="F11250" s="230">
        <f t="shared" si="2041"/>
        <v>0</v>
      </c>
      <c r="G11250" s="232"/>
      <c r="I11250" s="283"/>
    </row>
    <row r="11251" spans="1:9">
      <c r="A11251" s="748" t="str">
        <f>IF(I11251=0,"",VLOOKUP(I11251,EQUIPOS,2,FALSE))</f>
        <v/>
      </c>
      <c r="B11251" s="749"/>
      <c r="C11251" s="195"/>
      <c r="D11251" s="194"/>
      <c r="E11251" s="252">
        <f>IF(I11251=0,0,VLOOKUP(I11251,EQUIPOS,4,FALSE))</f>
        <v>0</v>
      </c>
      <c r="F11251" s="230">
        <f t="shared" si="2041"/>
        <v>0</v>
      </c>
      <c r="G11251" s="232"/>
      <c r="I11251" s="283"/>
    </row>
    <row r="11252" spans="1:9">
      <c r="A11252" s="748" t="str">
        <f>IF(I11252=0,"",VLOOKUP(I11252,EQUIPOS,2,FALSE))</f>
        <v/>
      </c>
      <c r="B11252" s="749"/>
      <c r="C11252" s="195"/>
      <c r="D11252" s="194"/>
      <c r="E11252" s="252">
        <f>IF(I11252=0,0,VLOOKUP(I11252,EQUIPOS,4,FALSE))</f>
        <v>0</v>
      </c>
      <c r="F11252" s="230">
        <f t="shared" si="2041"/>
        <v>0</v>
      </c>
      <c r="G11252" s="233"/>
      <c r="I11252" s="283"/>
    </row>
    <row r="11253" spans="1:9" ht="30.75" customHeight="1" thickBot="1">
      <c r="A11253" s="234"/>
      <c r="B11253" s="456"/>
      <c r="C11253" s="235"/>
      <c r="D11253" s="237"/>
      <c r="E11253" s="261"/>
      <c r="F11253" s="238" t="s">
        <v>82</v>
      </c>
      <c r="G11253" s="262">
        <f>SUM(F11248:F11252)</f>
        <v>0</v>
      </c>
      <c r="I11253" s="326"/>
    </row>
    <row r="11254" spans="1:9" ht="13.5" thickTop="1">
      <c r="A11254" s="240" t="s">
        <v>73</v>
      </c>
      <c r="B11254" s="446"/>
      <c r="C11254" s="241"/>
      <c r="D11254" s="243"/>
      <c r="E11254" s="243"/>
      <c r="F11254" s="242"/>
      <c r="G11254" s="244"/>
      <c r="I11254" s="326"/>
    </row>
    <row r="11255" spans="1:9" ht="26">
      <c r="A11255" s="245" t="s">
        <v>57</v>
      </c>
      <c r="B11255" s="454" t="s">
        <v>58</v>
      </c>
      <c r="C11255" s="247" t="s">
        <v>68</v>
      </c>
      <c r="D11255" s="316" t="s">
        <v>74</v>
      </c>
      <c r="E11255" s="248" t="s">
        <v>69</v>
      </c>
      <c r="F11255" s="249" t="s">
        <v>79</v>
      </c>
      <c r="G11255" s="250" t="s">
        <v>70</v>
      </c>
      <c r="H11255" s="220"/>
      <c r="I11255" s="325"/>
    </row>
    <row r="11256" spans="1:9">
      <c r="A11256" s="263" t="str">
        <f t="shared" ref="A11256:A11267" si="2042">IF(I11256=0,"",VLOOKUP(I11256,MANOOBRA,2,FALSE))</f>
        <v/>
      </c>
      <c r="B11256" s="444" t="str">
        <f t="shared" ref="B11256:B11267" si="2043">IF(I11256=0,"",VLOOKUP(I11256,MANOOBRA,3,FALSE))</f>
        <v/>
      </c>
      <c r="C11256" s="195"/>
      <c r="D11256" s="466"/>
      <c r="E11256" s="252">
        <f t="shared" ref="E11256:E11267" si="2044">IF(I11256=0,0,VLOOKUP(I11256,MANOOBRA,4,FALSE))</f>
        <v>0</v>
      </c>
      <c r="F11256" s="230">
        <f>IF(D11256=0,0,C11256*E11256/D11256)</f>
        <v>0</v>
      </c>
      <c r="G11256" s="231"/>
      <c r="I11256" s="283"/>
    </row>
    <row r="11257" spans="1:9">
      <c r="A11257" s="263" t="str">
        <f t="shared" si="2042"/>
        <v/>
      </c>
      <c r="B11257" s="444" t="str">
        <f t="shared" si="2043"/>
        <v/>
      </c>
      <c r="C11257" s="195"/>
      <c r="D11257" s="466"/>
      <c r="E11257" s="252">
        <f t="shared" si="2044"/>
        <v>0</v>
      </c>
      <c r="F11257" s="230">
        <f t="shared" ref="F11257:F11267" si="2045">IF(D11257=0,0,C11257*E11257/D11257)</f>
        <v>0</v>
      </c>
      <c r="G11257" s="232"/>
      <c r="I11257" s="283"/>
    </row>
    <row r="11258" spans="1:9">
      <c r="A11258" s="263" t="str">
        <f t="shared" si="2042"/>
        <v/>
      </c>
      <c r="B11258" s="444" t="str">
        <f t="shared" si="2043"/>
        <v/>
      </c>
      <c r="C11258" s="195"/>
      <c r="D11258" s="309"/>
      <c r="E11258" s="252">
        <f t="shared" si="2044"/>
        <v>0</v>
      </c>
      <c r="F11258" s="230">
        <f t="shared" si="2045"/>
        <v>0</v>
      </c>
      <c r="G11258" s="232"/>
      <c r="I11258" s="283"/>
    </row>
    <row r="11259" spans="1:9">
      <c r="A11259" s="263" t="str">
        <f t="shared" si="2042"/>
        <v/>
      </c>
      <c r="B11259" s="444" t="str">
        <f t="shared" si="2043"/>
        <v/>
      </c>
      <c r="C11259" s="195"/>
      <c r="D11259" s="195"/>
      <c r="E11259" s="252">
        <f t="shared" si="2044"/>
        <v>0</v>
      </c>
      <c r="F11259" s="230">
        <f t="shared" si="2045"/>
        <v>0</v>
      </c>
      <c r="G11259" s="232"/>
      <c r="I11259" s="283"/>
    </row>
    <row r="11260" spans="1:9">
      <c r="A11260" s="263" t="str">
        <f t="shared" si="2042"/>
        <v/>
      </c>
      <c r="B11260" s="444" t="str">
        <f t="shared" si="2043"/>
        <v/>
      </c>
      <c r="C11260" s="195"/>
      <c r="D11260" s="195"/>
      <c r="E11260" s="252">
        <f t="shared" si="2044"/>
        <v>0</v>
      </c>
      <c r="F11260" s="230">
        <f t="shared" si="2045"/>
        <v>0</v>
      </c>
      <c r="G11260" s="232"/>
      <c r="I11260" s="283"/>
    </row>
    <row r="11261" spans="1:9">
      <c r="A11261" s="263" t="str">
        <f t="shared" si="2042"/>
        <v/>
      </c>
      <c r="B11261" s="444" t="str">
        <f t="shared" si="2043"/>
        <v/>
      </c>
      <c r="C11261" s="195"/>
      <c r="D11261" s="195"/>
      <c r="E11261" s="252">
        <f t="shared" si="2044"/>
        <v>0</v>
      </c>
      <c r="F11261" s="230">
        <f t="shared" si="2045"/>
        <v>0</v>
      </c>
      <c r="G11261" s="232"/>
      <c r="I11261" s="283"/>
    </row>
    <row r="11262" spans="1:9">
      <c r="A11262" s="263" t="str">
        <f t="shared" si="2042"/>
        <v/>
      </c>
      <c r="B11262" s="444" t="str">
        <f t="shared" si="2043"/>
        <v/>
      </c>
      <c r="C11262" s="195"/>
      <c r="D11262" s="195"/>
      <c r="E11262" s="252">
        <f t="shared" si="2044"/>
        <v>0</v>
      </c>
      <c r="F11262" s="230">
        <f t="shared" si="2045"/>
        <v>0</v>
      </c>
      <c r="G11262" s="232"/>
      <c r="I11262" s="283"/>
    </row>
    <row r="11263" spans="1:9">
      <c r="A11263" s="263" t="str">
        <f t="shared" si="2042"/>
        <v/>
      </c>
      <c r="B11263" s="444" t="str">
        <f t="shared" si="2043"/>
        <v/>
      </c>
      <c r="C11263" s="195"/>
      <c r="D11263" s="195"/>
      <c r="E11263" s="252">
        <f t="shared" si="2044"/>
        <v>0</v>
      </c>
      <c r="F11263" s="230">
        <f t="shared" si="2045"/>
        <v>0</v>
      </c>
      <c r="G11263" s="232"/>
      <c r="I11263" s="283"/>
    </row>
    <row r="11264" spans="1:9">
      <c r="A11264" s="263" t="str">
        <f t="shared" si="2042"/>
        <v/>
      </c>
      <c r="B11264" s="444" t="str">
        <f t="shared" si="2043"/>
        <v/>
      </c>
      <c r="C11264" s="195"/>
      <c r="D11264" s="195"/>
      <c r="E11264" s="252">
        <f t="shared" si="2044"/>
        <v>0</v>
      </c>
      <c r="F11264" s="230">
        <f t="shared" si="2045"/>
        <v>0</v>
      </c>
      <c r="G11264" s="232"/>
      <c r="I11264" s="283"/>
    </row>
    <row r="11265" spans="1:16">
      <c r="A11265" s="263" t="str">
        <f t="shared" si="2042"/>
        <v/>
      </c>
      <c r="B11265" s="444" t="str">
        <f t="shared" si="2043"/>
        <v/>
      </c>
      <c r="C11265" s="195"/>
      <c r="D11265" s="195"/>
      <c r="E11265" s="252">
        <f t="shared" si="2044"/>
        <v>0</v>
      </c>
      <c r="F11265" s="230">
        <f t="shared" si="2045"/>
        <v>0</v>
      </c>
      <c r="G11265" s="232"/>
      <c r="I11265" s="283"/>
    </row>
    <row r="11266" spans="1:16">
      <c r="A11266" s="263" t="str">
        <f t="shared" si="2042"/>
        <v/>
      </c>
      <c r="B11266" s="444" t="str">
        <f t="shared" si="2043"/>
        <v/>
      </c>
      <c r="C11266" s="195"/>
      <c r="D11266" s="195"/>
      <c r="E11266" s="252">
        <f t="shared" si="2044"/>
        <v>0</v>
      </c>
      <c r="F11266" s="230">
        <f t="shared" si="2045"/>
        <v>0</v>
      </c>
      <c r="G11266" s="232"/>
      <c r="I11266" s="283"/>
    </row>
    <row r="11267" spans="1:16">
      <c r="A11267" s="263" t="str">
        <f t="shared" si="2042"/>
        <v/>
      </c>
      <c r="B11267" s="444" t="str">
        <f t="shared" si="2043"/>
        <v/>
      </c>
      <c r="C11267" s="195"/>
      <c r="D11267" s="195"/>
      <c r="E11267" s="252">
        <f t="shared" si="2044"/>
        <v>0</v>
      </c>
      <c r="F11267" s="230">
        <f t="shared" si="2045"/>
        <v>0</v>
      </c>
      <c r="G11267" s="233"/>
      <c r="I11267" s="283"/>
    </row>
    <row r="11268" spans="1:16" ht="31.5" customHeight="1" thickBot="1">
      <c r="A11268" s="234"/>
      <c r="B11268" s="456"/>
      <c r="C11268" s="235"/>
      <c r="D11268" s="237"/>
      <c r="E11268" s="237"/>
      <c r="F11268" s="238" t="s">
        <v>83</v>
      </c>
      <c r="G11268" s="262">
        <f>SUM(F11256:F11267)</f>
        <v>0</v>
      </c>
      <c r="I11268" s="326"/>
    </row>
    <row r="11269" spans="1:16" ht="13.5" thickTop="1">
      <c r="A11269" s="186" t="s">
        <v>76</v>
      </c>
      <c r="B11269" s="446"/>
      <c r="C11269" s="241"/>
      <c r="D11269" s="243"/>
      <c r="E11269" s="243"/>
      <c r="F11269" s="242"/>
      <c r="G11269" s="244"/>
      <c r="I11269" s="326"/>
    </row>
    <row r="11270" spans="1:16">
      <c r="A11270" s="245" t="s">
        <v>57</v>
      </c>
      <c r="B11270" s="455"/>
      <c r="C11270" s="246"/>
      <c r="D11270" s="317"/>
      <c r="E11270" s="248" t="s">
        <v>77</v>
      </c>
      <c r="F11270" s="249" t="s">
        <v>78</v>
      </c>
      <c r="G11270" s="264" t="s">
        <v>77</v>
      </c>
      <c r="H11270" s="220"/>
      <c r="I11270" s="325"/>
    </row>
    <row r="11271" spans="1:16">
      <c r="A11271" s="185" t="s">
        <v>87</v>
      </c>
      <c r="B11271" s="453"/>
      <c r="C11271" s="265"/>
      <c r="D11271" s="318"/>
      <c r="E11271" s="229">
        <f>ROUND(SUM(G11230,G11245,G11253,G11268),0)</f>
        <v>0</v>
      </c>
      <c r="F11271" s="266">
        <f>A</f>
        <v>0</v>
      </c>
      <c r="G11271" s="267">
        <f>E11271*F11271</f>
        <v>0</v>
      </c>
      <c r="I11271" s="326"/>
    </row>
    <row r="11272" spans="1:16">
      <c r="A11272" s="185" t="s">
        <v>85</v>
      </c>
      <c r="B11272" s="453"/>
      <c r="C11272" s="265"/>
      <c r="D11272" s="318"/>
      <c r="E11272" s="229">
        <f>SUM(G11230,G11245,G11253,G11268)</f>
        <v>0</v>
      </c>
      <c r="F11272" s="266">
        <f>I</f>
        <v>0</v>
      </c>
      <c r="G11272" s="267">
        <f>E11272*F11272</f>
        <v>0</v>
      </c>
      <c r="I11272" s="326"/>
    </row>
    <row r="11273" spans="1:16">
      <c r="A11273" s="185" t="s">
        <v>86</v>
      </c>
      <c r="B11273" s="453"/>
      <c r="C11273" s="265"/>
      <c r="D11273" s="318"/>
      <c r="E11273" s="229">
        <f>SUM(G11230,G11245,G11253,G11268)</f>
        <v>0</v>
      </c>
      <c r="F11273" s="266">
        <f>U</f>
        <v>0</v>
      </c>
      <c r="G11273" s="267">
        <f>E11273*F11273</f>
        <v>0</v>
      </c>
      <c r="I11273" s="326"/>
    </row>
    <row r="11274" spans="1:16" ht="33" customHeight="1" thickBot="1">
      <c r="A11274" s="234"/>
      <c r="B11274" s="456"/>
      <c r="C11274" s="235"/>
      <c r="D11274" s="237"/>
      <c r="E11274" s="237"/>
      <c r="F11274" s="268" t="s">
        <v>84</v>
      </c>
      <c r="G11274" s="262">
        <f>SUM(G11271:G11273)</f>
        <v>0</v>
      </c>
      <c r="I11274" s="326"/>
      <c r="J11274" s="295"/>
      <c r="K11274" s="296"/>
      <c r="L11274" s="296"/>
      <c r="M11274" s="296"/>
      <c r="N11274" s="296"/>
      <c r="O11274" s="296"/>
    </row>
    <row r="11275" spans="1:16" s="211" customFormat="1" ht="14" thickTop="1" thickBot="1">
      <c r="A11275" s="269"/>
      <c r="B11275" s="443"/>
      <c r="C11275" s="270"/>
      <c r="D11275" s="319"/>
      <c r="E11275" s="271" t="s">
        <v>89</v>
      </c>
      <c r="F11275" s="272"/>
      <c r="G11275" s="273">
        <f>ROUND(SUM(G11230,G11245,G11253,G11268,G11274),0)</f>
        <v>0</v>
      </c>
      <c r="I11275" s="327"/>
      <c r="J11275" s="212">
        <f>B11214</f>
        <v>32.5</v>
      </c>
      <c r="K11275" s="274">
        <f>E11271</f>
        <v>0</v>
      </c>
      <c r="L11275" s="294">
        <f>G11271</f>
        <v>0</v>
      </c>
      <c r="M11275" s="294">
        <f>G11272</f>
        <v>0</v>
      </c>
      <c r="N11275" s="294">
        <f>G11273</f>
        <v>0</v>
      </c>
      <c r="O11275" s="299">
        <f>SUM(K11275:N11275)</f>
        <v>0</v>
      </c>
      <c r="P11275" s="294"/>
    </row>
    <row r="11276" spans="1:16" ht="13.5" thickTop="1">
      <c r="A11276" s="275" t="s">
        <v>97</v>
      </c>
      <c r="B11276" s="438"/>
      <c r="C11276" s="215"/>
      <c r="D11276" s="217"/>
      <c r="E11276" s="217"/>
      <c r="F11276" s="216"/>
      <c r="G11276" s="219"/>
      <c r="I11276" s="326"/>
      <c r="P11276" s="294"/>
    </row>
    <row r="11277" spans="1:16">
      <c r="A11277" s="275"/>
      <c r="B11277" s="452"/>
      <c r="C11277" s="276"/>
      <c r="D11277" s="320"/>
      <c r="E11277" s="217"/>
      <c r="F11277" s="216"/>
      <c r="G11277" s="277">
        <f ca="1">TODAY()</f>
        <v>44839</v>
      </c>
      <c r="I11277" s="326"/>
      <c r="P11277" s="294"/>
    </row>
    <row r="11278" spans="1:16" ht="13.5" thickBot="1">
      <c r="A11278" s="234"/>
      <c r="B11278" s="456"/>
      <c r="C11278" s="235"/>
      <c r="D11278" s="237"/>
      <c r="E11278" s="237"/>
      <c r="F11278" s="236"/>
      <c r="G11278" s="278"/>
      <c r="I11278" s="326"/>
      <c r="P11278" s="294"/>
    </row>
    <row r="11279" spans="1:16" s="199" customFormat="1" ht="13.5" thickTop="1">
      <c r="A11279" s="196" t="s">
        <v>109</v>
      </c>
      <c r="B11279" s="458"/>
      <c r="C11279" s="196"/>
      <c r="D11279" s="198"/>
      <c r="E11279" s="198"/>
      <c r="F11279" s="197"/>
      <c r="G11279" s="197"/>
      <c r="I11279" s="321"/>
      <c r="J11279" s="200"/>
      <c r="O11279" s="297"/>
    </row>
    <row r="11280" spans="1:16" s="199" customFormat="1">
      <c r="A11280" s="196" t="str">
        <f>CONCATENATE('Prestaciones y AIU'!A10661," ANALISIS DE PRECIOS UNITARIOS")</f>
        <v xml:space="preserve"> ANALISIS DE PRECIOS UNITARIOS</v>
      </c>
      <c r="B11280" s="458"/>
      <c r="C11280" s="196"/>
      <c r="D11280" s="198"/>
      <c r="E11280" s="198"/>
      <c r="F11280" s="197"/>
      <c r="G11280" s="197"/>
      <c r="I11280" s="321"/>
      <c r="J11280" s="200"/>
      <c r="O11280" s="297"/>
    </row>
    <row r="11281" spans="1:15" s="199" customFormat="1">
      <c r="A11281" s="196" t="str">
        <f>Objeto_LIC</f>
        <v>OPTIMIZACION DEL SISTEMA DE ABASTECIMIENTO (ADUCCION, PRETRATAMIENTO Y CONDUCCION) DEL MUNICPIO DE TAME, DEPARTAMENTO DE ARAUCA</v>
      </c>
      <c r="B11281" s="458"/>
      <c r="C11281" s="196"/>
      <c r="D11281" s="198"/>
      <c r="E11281" s="198"/>
      <c r="F11281" s="197"/>
      <c r="G11281" s="197"/>
      <c r="I11281" s="321"/>
      <c r="J11281" s="200"/>
      <c r="O11281" s="297"/>
    </row>
    <row r="11282" spans="1:15" s="199" customFormat="1">
      <c r="A11282" s="196"/>
      <c r="B11282" s="458"/>
      <c r="C11282" s="196"/>
      <c r="D11282" s="198"/>
      <c r="E11282" s="198"/>
      <c r="F11282" s="197"/>
      <c r="G11282" s="197"/>
      <c r="I11282" s="321"/>
      <c r="J11282" s="200"/>
      <c r="O11282" s="297"/>
    </row>
    <row r="11283" spans="1:15" ht="13.5" thickBot="1">
      <c r="A11283" s="201"/>
      <c r="B11283" s="448"/>
      <c r="C11283" s="201"/>
      <c r="D11283" s="203"/>
      <c r="E11283" s="203"/>
      <c r="F11283" s="202"/>
      <c r="G11283" s="202"/>
    </row>
    <row r="11284" spans="1:15" s="211" customFormat="1" ht="13.5" thickTop="1">
      <c r="A11284" s="206"/>
      <c r="B11284" s="457"/>
      <c r="C11284" s="207"/>
      <c r="D11284" s="209"/>
      <c r="E11284" s="209"/>
      <c r="F11284" s="208"/>
      <c r="G11284" s="210" t="s">
        <v>110</v>
      </c>
      <c r="I11284" s="323"/>
      <c r="J11284" s="212"/>
      <c r="O11284" s="297"/>
    </row>
    <row r="11285" spans="1:15" ht="12.75" customHeight="1">
      <c r="A11285" s="213" t="s">
        <v>62</v>
      </c>
      <c r="B11285" s="750">
        <f>Proponente</f>
        <v>0</v>
      </c>
      <c r="C11285" s="750"/>
      <c r="D11285" s="750"/>
      <c r="E11285" s="750"/>
      <c r="F11285" s="750"/>
      <c r="G11285" s="751"/>
    </row>
    <row r="11286" spans="1:15" ht="12.75" customHeight="1">
      <c r="A11286" s="213" t="s">
        <v>63</v>
      </c>
      <c r="B11286" s="470">
        <v>32.6</v>
      </c>
      <c r="C11286" s="750" t="e">
        <f>VLOOKUP(B11286,Presupuesto!$A$4:$B$106,2,FALSE)</f>
        <v>#N/A</v>
      </c>
      <c r="D11286" s="750"/>
      <c r="E11286" s="750"/>
      <c r="F11286" s="750"/>
      <c r="G11286" s="751"/>
    </row>
    <row r="11287" spans="1:15">
      <c r="A11287" s="214"/>
      <c r="B11287" s="438"/>
      <c r="C11287" s="215"/>
      <c r="D11287" s="217"/>
      <c r="E11287" s="217"/>
      <c r="F11287" s="218" t="s">
        <v>88</v>
      </c>
      <c r="G11287" s="750" t="str">
        <f ca="1">LOOKUP('U-P1'!B11286,Presupuesto!$1:$1048576,Presupuesto!$C$1:$C$105)</f>
        <v>ML</v>
      </c>
      <c r="H11287" s="750"/>
      <c r="I11287" s="750"/>
      <c r="J11287" s="750"/>
      <c r="K11287" s="751"/>
    </row>
    <row r="11288" spans="1:15" ht="13.5" thickBot="1">
      <c r="A11288" s="213" t="s">
        <v>64</v>
      </c>
      <c r="B11288" s="438"/>
      <c r="C11288" s="215"/>
      <c r="D11288" s="217"/>
      <c r="E11288" s="217"/>
      <c r="F11288" s="216"/>
      <c r="G11288" s="219"/>
      <c r="I11288" s="324"/>
      <c r="J11288" s="295"/>
      <c r="K11288" s="296"/>
      <c r="L11288" s="296"/>
      <c r="M11288" s="296"/>
      <c r="N11288" s="296"/>
      <c r="O11288" s="296"/>
    </row>
    <row r="11289" spans="1:15" s="220" customFormat="1" ht="13.5" thickTop="1">
      <c r="A11289" s="221" t="s">
        <v>57</v>
      </c>
      <c r="B11289" s="447" t="s">
        <v>65</v>
      </c>
      <c r="C11289" s="222" t="s">
        <v>66</v>
      </c>
      <c r="D11289" s="223" t="s">
        <v>74</v>
      </c>
      <c r="E11289" s="224" t="s">
        <v>100</v>
      </c>
      <c r="F11289" s="224" t="s">
        <v>79</v>
      </c>
      <c r="G11289" s="225" t="s">
        <v>70</v>
      </c>
      <c r="I11289" s="325"/>
      <c r="J11289" s="226"/>
      <c r="O11289" s="296"/>
    </row>
    <row r="11290" spans="1:15">
      <c r="A11290" s="227" t="str">
        <f t="shared" ref="A11290:A11301" si="2046">IF(I11290=0,"-",VLOOKUP(I11290,EQUIPOS,2,FALSE))</f>
        <v>-</v>
      </c>
      <c r="B11290" s="228"/>
      <c r="C11290" s="228"/>
      <c r="D11290" s="468"/>
      <c r="E11290" s="229">
        <f t="shared" ref="E11290:E11301" si="2047">IF(I11290=0,0,VLOOKUP(I11290,EQUIPOS,4,FALSE))</f>
        <v>0</v>
      </c>
      <c r="F11290" s="230">
        <f t="shared" ref="F11290:F11301" si="2048">IF(D11290=0,0,E11290/D11290)</f>
        <v>0</v>
      </c>
      <c r="G11290" s="231"/>
      <c r="I11290" s="283"/>
    </row>
    <row r="11291" spans="1:15">
      <c r="A11291" s="227" t="str">
        <f t="shared" si="2046"/>
        <v>-</v>
      </c>
      <c r="B11291" s="228"/>
      <c r="C11291" s="228"/>
      <c r="D11291" s="468"/>
      <c r="E11291" s="229">
        <f t="shared" si="2047"/>
        <v>0</v>
      </c>
      <c r="F11291" s="230">
        <f t="shared" si="2048"/>
        <v>0</v>
      </c>
      <c r="G11291" s="232"/>
      <c r="I11291" s="283"/>
    </row>
    <row r="11292" spans="1:15">
      <c r="A11292" s="227" t="str">
        <f t="shared" si="2046"/>
        <v>-</v>
      </c>
      <c r="B11292" s="228"/>
      <c r="C11292" s="228"/>
      <c r="D11292" s="194"/>
      <c r="E11292" s="229">
        <f t="shared" si="2047"/>
        <v>0</v>
      </c>
      <c r="F11292" s="230">
        <f t="shared" si="2048"/>
        <v>0</v>
      </c>
      <c r="G11292" s="232"/>
      <c r="I11292" s="283"/>
    </row>
    <row r="11293" spans="1:15">
      <c r="A11293" s="227" t="str">
        <f t="shared" si="2046"/>
        <v>-</v>
      </c>
      <c r="B11293" s="228"/>
      <c r="C11293" s="228"/>
      <c r="D11293" s="194"/>
      <c r="E11293" s="229">
        <f t="shared" si="2047"/>
        <v>0</v>
      </c>
      <c r="F11293" s="230">
        <f t="shared" si="2048"/>
        <v>0</v>
      </c>
      <c r="G11293" s="232"/>
      <c r="I11293" s="283"/>
    </row>
    <row r="11294" spans="1:15">
      <c r="A11294" s="227" t="str">
        <f t="shared" si="2046"/>
        <v>-</v>
      </c>
      <c r="B11294" s="228"/>
      <c r="C11294" s="228"/>
      <c r="D11294" s="194"/>
      <c r="E11294" s="229">
        <f t="shared" si="2047"/>
        <v>0</v>
      </c>
      <c r="F11294" s="230">
        <f t="shared" si="2048"/>
        <v>0</v>
      </c>
      <c r="G11294" s="232"/>
      <c r="I11294" s="283"/>
    </row>
    <row r="11295" spans="1:15">
      <c r="A11295" s="227" t="str">
        <f t="shared" si="2046"/>
        <v>-</v>
      </c>
      <c r="B11295" s="228"/>
      <c r="C11295" s="228"/>
      <c r="D11295" s="194"/>
      <c r="E11295" s="229">
        <f t="shared" si="2047"/>
        <v>0</v>
      </c>
      <c r="F11295" s="230">
        <f t="shared" si="2048"/>
        <v>0</v>
      </c>
      <c r="G11295" s="232"/>
      <c r="I11295" s="283"/>
    </row>
    <row r="11296" spans="1:15">
      <c r="A11296" s="227" t="str">
        <f t="shared" si="2046"/>
        <v>-</v>
      </c>
      <c r="B11296" s="228"/>
      <c r="C11296" s="228"/>
      <c r="D11296" s="194"/>
      <c r="E11296" s="229">
        <f t="shared" si="2047"/>
        <v>0</v>
      </c>
      <c r="F11296" s="230">
        <f t="shared" si="2048"/>
        <v>0</v>
      </c>
      <c r="G11296" s="232"/>
      <c r="I11296" s="283"/>
    </row>
    <row r="11297" spans="1:15">
      <c r="A11297" s="227" t="str">
        <f t="shared" si="2046"/>
        <v>-</v>
      </c>
      <c r="B11297" s="228"/>
      <c r="C11297" s="228"/>
      <c r="D11297" s="194"/>
      <c r="E11297" s="229">
        <f t="shared" si="2047"/>
        <v>0</v>
      </c>
      <c r="F11297" s="230">
        <f t="shared" si="2048"/>
        <v>0</v>
      </c>
      <c r="G11297" s="232"/>
      <c r="I11297" s="283"/>
    </row>
    <row r="11298" spans="1:15">
      <c r="A11298" s="227" t="str">
        <f t="shared" si="2046"/>
        <v>-</v>
      </c>
      <c r="B11298" s="228"/>
      <c r="C11298" s="228"/>
      <c r="D11298" s="194"/>
      <c r="E11298" s="229">
        <f t="shared" si="2047"/>
        <v>0</v>
      </c>
      <c r="F11298" s="230">
        <f t="shared" si="2048"/>
        <v>0</v>
      </c>
      <c r="G11298" s="232"/>
      <c r="I11298" s="283"/>
    </row>
    <row r="11299" spans="1:15">
      <c r="A11299" s="227" t="str">
        <f t="shared" si="2046"/>
        <v>-</v>
      </c>
      <c r="B11299" s="228"/>
      <c r="C11299" s="228"/>
      <c r="D11299" s="194"/>
      <c r="E11299" s="229">
        <f t="shared" si="2047"/>
        <v>0</v>
      </c>
      <c r="F11299" s="230">
        <f t="shared" si="2048"/>
        <v>0</v>
      </c>
      <c r="G11299" s="232"/>
      <c r="I11299" s="283"/>
    </row>
    <row r="11300" spans="1:15">
      <c r="A11300" s="227" t="str">
        <f t="shared" si="2046"/>
        <v>-</v>
      </c>
      <c r="B11300" s="228"/>
      <c r="C11300" s="228"/>
      <c r="D11300" s="194"/>
      <c r="E11300" s="229">
        <f t="shared" si="2047"/>
        <v>0</v>
      </c>
      <c r="F11300" s="230">
        <f t="shared" si="2048"/>
        <v>0</v>
      </c>
      <c r="G11300" s="232"/>
      <c r="I11300" s="283"/>
    </row>
    <row r="11301" spans="1:15">
      <c r="A11301" s="227" t="str">
        <f t="shared" si="2046"/>
        <v>-</v>
      </c>
      <c r="B11301" s="228"/>
      <c r="C11301" s="228"/>
      <c r="D11301" s="194"/>
      <c r="E11301" s="229">
        <f t="shared" si="2047"/>
        <v>0</v>
      </c>
      <c r="F11301" s="230">
        <f t="shared" si="2048"/>
        <v>0</v>
      </c>
      <c r="G11301" s="232"/>
      <c r="I11301" s="283"/>
    </row>
    <row r="11302" spans="1:15" ht="13.5" thickBot="1">
      <c r="A11302" s="234"/>
      <c r="B11302" s="456"/>
      <c r="C11302" s="235"/>
      <c r="D11302" s="237"/>
      <c r="E11302" s="237"/>
      <c r="F11302" s="238" t="s">
        <v>80</v>
      </c>
      <c r="G11302" s="239">
        <f>SUM(F11290:F11301)</f>
        <v>0</v>
      </c>
      <c r="I11302" s="326"/>
    </row>
    <row r="11303" spans="1:15" ht="13.5" thickTop="1">
      <c r="A11303" s="240" t="s">
        <v>67</v>
      </c>
      <c r="B11303" s="446"/>
      <c r="C11303" s="241"/>
      <c r="D11303" s="243"/>
      <c r="E11303" s="243"/>
      <c r="F11303" s="242"/>
      <c r="G11303" s="244"/>
      <c r="I11303" s="326"/>
    </row>
    <row r="11304" spans="1:15" s="220" customFormat="1" ht="26">
      <c r="A11304" s="245" t="s">
        <v>57</v>
      </c>
      <c r="B11304" s="455"/>
      <c r="C11304" s="247" t="s">
        <v>58</v>
      </c>
      <c r="D11304" s="316" t="s">
        <v>68</v>
      </c>
      <c r="E11304" s="248" t="s">
        <v>69</v>
      </c>
      <c r="F11304" s="249" t="s">
        <v>79</v>
      </c>
      <c r="G11304" s="250" t="s">
        <v>70</v>
      </c>
      <c r="I11304" s="325"/>
      <c r="J11304" s="226"/>
      <c r="O11304" s="296"/>
    </row>
    <row r="11305" spans="1:15">
      <c r="A11305" s="748" t="str">
        <f t="shared" ref="A11305:A11316" si="2049">IF(I11305=0,"",VLOOKUP(I11305,MATERIALES,2,FALSE))</f>
        <v/>
      </c>
      <c r="B11305" s="749"/>
      <c r="C11305" s="251" t="str">
        <f t="shared" ref="C11305:C11313" si="2050">IF(I11305=0,"",VLOOKUP(I11305,MATERIALES,3,FALSE))</f>
        <v/>
      </c>
      <c r="D11305" s="194"/>
      <c r="E11305" s="252">
        <f t="shared" ref="E11305:E11316" si="2051">IF(I11305=0,0,VLOOKUP(I11305,MATERIALES,4,FALSE))</f>
        <v>0</v>
      </c>
      <c r="F11305" s="230">
        <f>D11305*E11305</f>
        <v>0</v>
      </c>
      <c r="G11305" s="231"/>
      <c r="I11305" s="283"/>
    </row>
    <row r="11306" spans="1:15">
      <c r="A11306" s="748" t="str">
        <f t="shared" si="2049"/>
        <v/>
      </c>
      <c r="B11306" s="749"/>
      <c r="C11306" s="251" t="str">
        <f t="shared" si="2050"/>
        <v/>
      </c>
      <c r="D11306" s="194"/>
      <c r="E11306" s="252">
        <f t="shared" si="2051"/>
        <v>0</v>
      </c>
      <c r="F11306" s="230">
        <f t="shared" ref="F11306:F11316" si="2052">D11306*E11306</f>
        <v>0</v>
      </c>
      <c r="G11306" s="232"/>
      <c r="I11306" s="283"/>
    </row>
    <row r="11307" spans="1:15">
      <c r="A11307" s="748" t="str">
        <f t="shared" si="2049"/>
        <v/>
      </c>
      <c r="B11307" s="749"/>
      <c r="C11307" s="251" t="str">
        <f t="shared" si="2050"/>
        <v/>
      </c>
      <c r="D11307" s="194"/>
      <c r="E11307" s="252">
        <f t="shared" si="2051"/>
        <v>0</v>
      </c>
      <c r="F11307" s="230">
        <f t="shared" si="2052"/>
        <v>0</v>
      </c>
      <c r="G11307" s="232"/>
      <c r="I11307" s="283"/>
    </row>
    <row r="11308" spans="1:15">
      <c r="A11308" s="748" t="str">
        <f t="shared" si="2049"/>
        <v/>
      </c>
      <c r="B11308" s="749"/>
      <c r="C11308" s="251" t="str">
        <f t="shared" si="2050"/>
        <v/>
      </c>
      <c r="D11308" s="194"/>
      <c r="E11308" s="252">
        <f t="shared" si="2051"/>
        <v>0</v>
      </c>
      <c r="F11308" s="230">
        <f t="shared" si="2052"/>
        <v>0</v>
      </c>
      <c r="G11308" s="232"/>
      <c r="I11308" s="283"/>
    </row>
    <row r="11309" spans="1:15">
      <c r="A11309" s="748" t="str">
        <f t="shared" si="2049"/>
        <v/>
      </c>
      <c r="B11309" s="749"/>
      <c r="C11309" s="251" t="str">
        <f t="shared" si="2050"/>
        <v/>
      </c>
      <c r="D11309" s="194"/>
      <c r="E11309" s="252">
        <f t="shared" si="2051"/>
        <v>0</v>
      </c>
      <c r="F11309" s="230">
        <f t="shared" si="2052"/>
        <v>0</v>
      </c>
      <c r="G11309" s="232"/>
      <c r="I11309" s="283"/>
    </row>
    <row r="11310" spans="1:15">
      <c r="A11310" s="748" t="str">
        <f t="shared" si="2049"/>
        <v/>
      </c>
      <c r="B11310" s="749"/>
      <c r="C11310" s="251" t="str">
        <f t="shared" si="2050"/>
        <v/>
      </c>
      <c r="D11310" s="194"/>
      <c r="E11310" s="252">
        <f t="shared" si="2051"/>
        <v>0</v>
      </c>
      <c r="F11310" s="230">
        <f t="shared" si="2052"/>
        <v>0</v>
      </c>
      <c r="G11310" s="232"/>
      <c r="I11310" s="283"/>
    </row>
    <row r="11311" spans="1:15">
      <c r="A11311" s="748" t="str">
        <f t="shared" si="2049"/>
        <v/>
      </c>
      <c r="B11311" s="749"/>
      <c r="C11311" s="251" t="str">
        <f t="shared" si="2050"/>
        <v/>
      </c>
      <c r="D11311" s="194"/>
      <c r="E11311" s="252">
        <f t="shared" si="2051"/>
        <v>0</v>
      </c>
      <c r="F11311" s="230">
        <f t="shared" si="2052"/>
        <v>0</v>
      </c>
      <c r="G11311" s="232"/>
      <c r="I11311" s="283"/>
    </row>
    <row r="11312" spans="1:15">
      <c r="A11312" s="748" t="str">
        <f t="shared" si="2049"/>
        <v/>
      </c>
      <c r="B11312" s="749"/>
      <c r="C11312" s="251" t="str">
        <f t="shared" si="2050"/>
        <v/>
      </c>
      <c r="D11312" s="194"/>
      <c r="E11312" s="252">
        <f t="shared" si="2051"/>
        <v>0</v>
      </c>
      <c r="F11312" s="230">
        <f t="shared" si="2052"/>
        <v>0</v>
      </c>
      <c r="G11312" s="253"/>
      <c r="I11312" s="283"/>
    </row>
    <row r="11313" spans="1:9">
      <c r="A11313" s="748" t="str">
        <f t="shared" si="2049"/>
        <v/>
      </c>
      <c r="B11313" s="749"/>
      <c r="C11313" s="251" t="str">
        <f t="shared" si="2050"/>
        <v/>
      </c>
      <c r="D11313" s="194"/>
      <c r="E11313" s="252">
        <f t="shared" si="2051"/>
        <v>0</v>
      </c>
      <c r="F11313" s="230">
        <f t="shared" si="2052"/>
        <v>0</v>
      </c>
      <c r="G11313" s="232"/>
      <c r="I11313" s="283"/>
    </row>
    <row r="11314" spans="1:9">
      <c r="A11314" s="748" t="str">
        <f t="shared" si="2049"/>
        <v/>
      </c>
      <c r="B11314" s="749"/>
      <c r="C11314" s="251"/>
      <c r="D11314" s="194"/>
      <c r="E11314" s="252">
        <f t="shared" si="2051"/>
        <v>0</v>
      </c>
      <c r="F11314" s="230">
        <f t="shared" si="2052"/>
        <v>0</v>
      </c>
      <c r="G11314" s="232"/>
      <c r="I11314" s="283"/>
    </row>
    <row r="11315" spans="1:9">
      <c r="A11315" s="748" t="str">
        <f t="shared" si="2049"/>
        <v/>
      </c>
      <c r="B11315" s="749"/>
      <c r="C11315" s="251"/>
      <c r="D11315" s="194"/>
      <c r="E11315" s="252">
        <f t="shared" si="2051"/>
        <v>0</v>
      </c>
      <c r="F11315" s="230">
        <f t="shared" si="2052"/>
        <v>0</v>
      </c>
      <c r="G11315" s="232"/>
      <c r="I11315" s="283"/>
    </row>
    <row r="11316" spans="1:9">
      <c r="A11316" s="748" t="str">
        <f t="shared" si="2049"/>
        <v/>
      </c>
      <c r="B11316" s="749"/>
      <c r="C11316" s="251" t="str">
        <f t="shared" ref="C11316" si="2053">IF(I11316=0,"",VLOOKUP(I11316,MATERIALES,3,FALSE))</f>
        <v/>
      </c>
      <c r="D11316" s="194"/>
      <c r="E11316" s="252">
        <f t="shared" si="2051"/>
        <v>0</v>
      </c>
      <c r="F11316" s="230">
        <f t="shared" si="2052"/>
        <v>0</v>
      </c>
      <c r="G11316" s="233"/>
      <c r="I11316" s="283"/>
    </row>
    <row r="11317" spans="1:9" ht="26.25" customHeight="1" thickBot="1">
      <c r="A11317" s="214"/>
      <c r="B11317" s="438"/>
      <c r="C11317" s="215"/>
      <c r="D11317" s="217"/>
      <c r="E11317" s="254"/>
      <c r="F11317" s="255" t="s">
        <v>81</v>
      </c>
      <c r="G11317" s="253">
        <f>SUM(F11305:F11316)</f>
        <v>0</v>
      </c>
      <c r="I11317" s="326"/>
    </row>
    <row r="11318" spans="1:9" ht="14" thickTop="1" thickBot="1">
      <c r="A11318" s="256" t="s">
        <v>72</v>
      </c>
      <c r="B11318" s="445"/>
      <c r="C11318" s="257"/>
      <c r="D11318" s="259"/>
      <c r="E11318" s="259"/>
      <c r="F11318" s="258"/>
      <c r="G11318" s="260"/>
      <c r="I11318" s="326"/>
    </row>
    <row r="11319" spans="1:9" ht="13.5" thickTop="1">
      <c r="A11319" s="245" t="s">
        <v>57</v>
      </c>
      <c r="B11319" s="455"/>
      <c r="C11319" s="248" t="s">
        <v>71</v>
      </c>
      <c r="D11319" s="316" t="s">
        <v>75</v>
      </c>
      <c r="E11319" s="248" t="s">
        <v>98</v>
      </c>
      <c r="F11319" s="249" t="s">
        <v>79</v>
      </c>
      <c r="G11319" s="250" t="s">
        <v>70</v>
      </c>
      <c r="I11319" s="326"/>
    </row>
    <row r="11320" spans="1:9">
      <c r="A11320" s="748" t="str">
        <f>IF(I11320=0,"",VLOOKUP(I11320,EQUIPOS,2,FALSE))</f>
        <v/>
      </c>
      <c r="B11320" s="749"/>
      <c r="C11320" s="195"/>
      <c r="D11320" s="194"/>
      <c r="E11320" s="252">
        <f>IF(I11320=0,0,VLOOKUP(I11320,EQUIPOS,4,FALSE))</f>
        <v>0</v>
      </c>
      <c r="F11320" s="230">
        <f>C11320*D11320*E11320</f>
        <v>0</v>
      </c>
      <c r="G11320" s="231"/>
      <c r="I11320" s="283"/>
    </row>
    <row r="11321" spans="1:9">
      <c r="A11321" s="748" t="str">
        <f>IF(I11321=0,"",VLOOKUP(I11321,EQUIPOS,2,FALSE))</f>
        <v/>
      </c>
      <c r="B11321" s="749"/>
      <c r="C11321" s="195"/>
      <c r="D11321" s="194"/>
      <c r="E11321" s="252">
        <f>IF(I11321=0,0,VLOOKUP(I11321,EQUIPOS,4,FALSE))</f>
        <v>0</v>
      </c>
      <c r="F11321" s="230">
        <f t="shared" ref="F11321:F11324" si="2054">C11321*D11321*E11321</f>
        <v>0</v>
      </c>
      <c r="G11321" s="232"/>
      <c r="I11321" s="283"/>
    </row>
    <row r="11322" spans="1:9">
      <c r="A11322" s="748" t="str">
        <f>IF(I11322=0,"",VLOOKUP(I11322,EQUIPOS,2,FALSE))</f>
        <v/>
      </c>
      <c r="B11322" s="749"/>
      <c r="C11322" s="195"/>
      <c r="D11322" s="194"/>
      <c r="E11322" s="252">
        <f>IF(I11322=0,0,VLOOKUP(I11322,EQUIPOS,4,FALSE))</f>
        <v>0</v>
      </c>
      <c r="F11322" s="230">
        <f t="shared" si="2054"/>
        <v>0</v>
      </c>
      <c r="G11322" s="232"/>
      <c r="I11322" s="283"/>
    </row>
    <row r="11323" spans="1:9">
      <c r="A11323" s="748" t="str">
        <f>IF(I11323=0,"",VLOOKUP(I11323,EQUIPOS,2,FALSE))</f>
        <v/>
      </c>
      <c r="B11323" s="749"/>
      <c r="C11323" s="195"/>
      <c r="D11323" s="194"/>
      <c r="E11323" s="252">
        <f>IF(I11323=0,0,VLOOKUP(I11323,EQUIPOS,4,FALSE))</f>
        <v>0</v>
      </c>
      <c r="F11323" s="230">
        <f t="shared" si="2054"/>
        <v>0</v>
      </c>
      <c r="G11323" s="232"/>
      <c r="I11323" s="283"/>
    </row>
    <row r="11324" spans="1:9">
      <c r="A11324" s="748" t="str">
        <f>IF(I11324=0,"",VLOOKUP(I11324,EQUIPOS,2,FALSE))</f>
        <v/>
      </c>
      <c r="B11324" s="749"/>
      <c r="C11324" s="195"/>
      <c r="D11324" s="194"/>
      <c r="E11324" s="252">
        <f>IF(I11324=0,0,VLOOKUP(I11324,EQUIPOS,4,FALSE))</f>
        <v>0</v>
      </c>
      <c r="F11324" s="230">
        <f t="shared" si="2054"/>
        <v>0</v>
      </c>
      <c r="G11324" s="233"/>
      <c r="I11324" s="283"/>
    </row>
    <row r="11325" spans="1:9" ht="30.75" customHeight="1" thickBot="1">
      <c r="A11325" s="234"/>
      <c r="B11325" s="456"/>
      <c r="C11325" s="235"/>
      <c r="D11325" s="237"/>
      <c r="E11325" s="261"/>
      <c r="F11325" s="238" t="s">
        <v>82</v>
      </c>
      <c r="G11325" s="262">
        <f>SUM(F11320:F11324)</f>
        <v>0</v>
      </c>
      <c r="I11325" s="326"/>
    </row>
    <row r="11326" spans="1:9" ht="13.5" thickTop="1">
      <c r="A11326" s="240" t="s">
        <v>73</v>
      </c>
      <c r="B11326" s="446"/>
      <c r="C11326" s="241"/>
      <c r="D11326" s="243"/>
      <c r="E11326" s="243"/>
      <c r="F11326" s="242"/>
      <c r="G11326" s="244"/>
      <c r="I11326" s="326"/>
    </row>
    <row r="11327" spans="1:9" ht="26">
      <c r="A11327" s="245" t="s">
        <v>57</v>
      </c>
      <c r="B11327" s="454" t="s">
        <v>58</v>
      </c>
      <c r="C11327" s="247" t="s">
        <v>68</v>
      </c>
      <c r="D11327" s="316" t="s">
        <v>74</v>
      </c>
      <c r="E11327" s="248" t="s">
        <v>69</v>
      </c>
      <c r="F11327" s="249" t="s">
        <v>79</v>
      </c>
      <c r="G11327" s="250" t="s">
        <v>70</v>
      </c>
      <c r="H11327" s="220"/>
      <c r="I11327" s="325"/>
    </row>
    <row r="11328" spans="1:9">
      <c r="A11328" s="263" t="str">
        <f t="shared" ref="A11328:A11339" si="2055">IF(I11328=0,"",VLOOKUP(I11328,MANOOBRA,2,FALSE))</f>
        <v/>
      </c>
      <c r="B11328" s="444" t="str">
        <f t="shared" ref="B11328:B11339" si="2056">IF(I11328=0,"",VLOOKUP(I11328,MANOOBRA,3,FALSE))</f>
        <v/>
      </c>
      <c r="C11328" s="195"/>
      <c r="D11328" s="466"/>
      <c r="E11328" s="252">
        <f t="shared" ref="E11328:E11339" si="2057">IF(I11328=0,0,VLOOKUP(I11328,MANOOBRA,4,FALSE))</f>
        <v>0</v>
      </c>
      <c r="F11328" s="230">
        <f>IF(D11328=0,0,C11328*E11328/D11328)</f>
        <v>0</v>
      </c>
      <c r="G11328" s="231"/>
      <c r="I11328" s="283"/>
    </row>
    <row r="11329" spans="1:9">
      <c r="A11329" s="263" t="str">
        <f t="shared" si="2055"/>
        <v/>
      </c>
      <c r="B11329" s="444" t="str">
        <f t="shared" si="2056"/>
        <v/>
      </c>
      <c r="C11329" s="195"/>
      <c r="D11329" s="466"/>
      <c r="E11329" s="252">
        <f t="shared" si="2057"/>
        <v>0</v>
      </c>
      <c r="F11329" s="230">
        <f t="shared" ref="F11329:F11339" si="2058">IF(D11329=0,0,C11329*E11329/D11329)</f>
        <v>0</v>
      </c>
      <c r="G11329" s="232"/>
      <c r="I11329" s="283"/>
    </row>
    <row r="11330" spans="1:9">
      <c r="A11330" s="263" t="str">
        <f t="shared" si="2055"/>
        <v/>
      </c>
      <c r="B11330" s="444" t="str">
        <f t="shared" si="2056"/>
        <v/>
      </c>
      <c r="C11330" s="195"/>
      <c r="D11330" s="309"/>
      <c r="E11330" s="252">
        <f t="shared" si="2057"/>
        <v>0</v>
      </c>
      <c r="F11330" s="230">
        <f t="shared" si="2058"/>
        <v>0</v>
      </c>
      <c r="G11330" s="232"/>
      <c r="I11330" s="283"/>
    </row>
    <row r="11331" spans="1:9">
      <c r="A11331" s="263" t="str">
        <f t="shared" si="2055"/>
        <v/>
      </c>
      <c r="B11331" s="444" t="str">
        <f t="shared" si="2056"/>
        <v/>
      </c>
      <c r="C11331" s="195"/>
      <c r="D11331" s="195"/>
      <c r="E11331" s="252">
        <f t="shared" si="2057"/>
        <v>0</v>
      </c>
      <c r="F11331" s="230">
        <f t="shared" si="2058"/>
        <v>0</v>
      </c>
      <c r="G11331" s="232"/>
      <c r="I11331" s="283"/>
    </row>
    <row r="11332" spans="1:9">
      <c r="A11332" s="263" t="str">
        <f t="shared" si="2055"/>
        <v/>
      </c>
      <c r="B11332" s="444" t="str">
        <f t="shared" si="2056"/>
        <v/>
      </c>
      <c r="C11332" s="195"/>
      <c r="D11332" s="195"/>
      <c r="E11332" s="252">
        <f t="shared" si="2057"/>
        <v>0</v>
      </c>
      <c r="F11332" s="230">
        <f t="shared" si="2058"/>
        <v>0</v>
      </c>
      <c r="G11332" s="232"/>
      <c r="I11332" s="283"/>
    </row>
    <row r="11333" spans="1:9">
      <c r="A11333" s="263" t="str">
        <f t="shared" si="2055"/>
        <v/>
      </c>
      <c r="B11333" s="444" t="str">
        <f t="shared" si="2056"/>
        <v/>
      </c>
      <c r="C11333" s="195"/>
      <c r="D11333" s="195"/>
      <c r="E11333" s="252">
        <f t="shared" si="2057"/>
        <v>0</v>
      </c>
      <c r="F11333" s="230">
        <f t="shared" si="2058"/>
        <v>0</v>
      </c>
      <c r="G11333" s="232"/>
      <c r="I11333" s="283"/>
    </row>
    <row r="11334" spans="1:9">
      <c r="A11334" s="263" t="str">
        <f t="shared" si="2055"/>
        <v/>
      </c>
      <c r="B11334" s="444" t="str">
        <f t="shared" si="2056"/>
        <v/>
      </c>
      <c r="C11334" s="195"/>
      <c r="D11334" s="195"/>
      <c r="E11334" s="252">
        <f t="shared" si="2057"/>
        <v>0</v>
      </c>
      <c r="F11334" s="230">
        <f t="shared" si="2058"/>
        <v>0</v>
      </c>
      <c r="G11334" s="232"/>
      <c r="I11334" s="283"/>
    </row>
    <row r="11335" spans="1:9">
      <c r="A11335" s="263" t="str">
        <f t="shared" si="2055"/>
        <v/>
      </c>
      <c r="B11335" s="444" t="str">
        <f t="shared" si="2056"/>
        <v/>
      </c>
      <c r="C11335" s="195"/>
      <c r="D11335" s="195"/>
      <c r="E11335" s="252">
        <f t="shared" si="2057"/>
        <v>0</v>
      </c>
      <c r="F11335" s="230">
        <f t="shared" si="2058"/>
        <v>0</v>
      </c>
      <c r="G11335" s="232"/>
      <c r="I11335" s="283"/>
    </row>
    <row r="11336" spans="1:9">
      <c r="A11336" s="263" t="str">
        <f t="shared" si="2055"/>
        <v/>
      </c>
      <c r="B11336" s="444" t="str">
        <f t="shared" si="2056"/>
        <v/>
      </c>
      <c r="C11336" s="195"/>
      <c r="D11336" s="195"/>
      <c r="E11336" s="252">
        <f t="shared" si="2057"/>
        <v>0</v>
      </c>
      <c r="F11336" s="230">
        <f t="shared" si="2058"/>
        <v>0</v>
      </c>
      <c r="G11336" s="232"/>
      <c r="I11336" s="283"/>
    </row>
    <row r="11337" spans="1:9">
      <c r="A11337" s="263" t="str">
        <f t="shared" si="2055"/>
        <v/>
      </c>
      <c r="B11337" s="444" t="str">
        <f t="shared" si="2056"/>
        <v/>
      </c>
      <c r="C11337" s="195"/>
      <c r="D11337" s="195"/>
      <c r="E11337" s="252">
        <f t="shared" si="2057"/>
        <v>0</v>
      </c>
      <c r="F11337" s="230">
        <f t="shared" si="2058"/>
        <v>0</v>
      </c>
      <c r="G11337" s="232"/>
      <c r="I11337" s="283"/>
    </row>
    <row r="11338" spans="1:9">
      <c r="A11338" s="263" t="str">
        <f t="shared" si="2055"/>
        <v/>
      </c>
      <c r="B11338" s="444" t="str">
        <f t="shared" si="2056"/>
        <v/>
      </c>
      <c r="C11338" s="195"/>
      <c r="D11338" s="195"/>
      <c r="E11338" s="252">
        <f t="shared" si="2057"/>
        <v>0</v>
      </c>
      <c r="F11338" s="230">
        <f t="shared" si="2058"/>
        <v>0</v>
      </c>
      <c r="G11338" s="232"/>
      <c r="I11338" s="283"/>
    </row>
    <row r="11339" spans="1:9">
      <c r="A11339" s="263" t="str">
        <f t="shared" si="2055"/>
        <v/>
      </c>
      <c r="B11339" s="444" t="str">
        <f t="shared" si="2056"/>
        <v/>
      </c>
      <c r="C11339" s="195"/>
      <c r="D11339" s="195"/>
      <c r="E11339" s="252">
        <f t="shared" si="2057"/>
        <v>0</v>
      </c>
      <c r="F11339" s="230">
        <f t="shared" si="2058"/>
        <v>0</v>
      </c>
      <c r="G11339" s="233"/>
      <c r="I11339" s="283"/>
    </row>
    <row r="11340" spans="1:9" ht="31.5" customHeight="1" thickBot="1">
      <c r="A11340" s="234"/>
      <c r="B11340" s="456"/>
      <c r="C11340" s="235"/>
      <c r="D11340" s="237"/>
      <c r="E11340" s="237"/>
      <c r="F11340" s="238" t="s">
        <v>83</v>
      </c>
      <c r="G11340" s="262">
        <f>SUM(F11328:F11339)</f>
        <v>0</v>
      </c>
      <c r="I11340" s="326"/>
    </row>
    <row r="11341" spans="1:9" ht="13.5" thickTop="1">
      <c r="A11341" s="186" t="s">
        <v>76</v>
      </c>
      <c r="B11341" s="446"/>
      <c r="C11341" s="241"/>
      <c r="D11341" s="243"/>
      <c r="E11341" s="243"/>
      <c r="F11341" s="242"/>
      <c r="G11341" s="244"/>
      <c r="I11341" s="326"/>
    </row>
    <row r="11342" spans="1:9">
      <c r="A11342" s="245" t="s">
        <v>57</v>
      </c>
      <c r="B11342" s="455"/>
      <c r="C11342" s="246"/>
      <c r="D11342" s="317"/>
      <c r="E11342" s="248" t="s">
        <v>77</v>
      </c>
      <c r="F11342" s="249" t="s">
        <v>78</v>
      </c>
      <c r="G11342" s="264" t="s">
        <v>77</v>
      </c>
      <c r="H11342" s="220"/>
      <c r="I11342" s="325"/>
    </row>
    <row r="11343" spans="1:9">
      <c r="A11343" s="185" t="s">
        <v>87</v>
      </c>
      <c r="B11343" s="453"/>
      <c r="C11343" s="265"/>
      <c r="D11343" s="318"/>
      <c r="E11343" s="229">
        <f>ROUND(SUM(G11302,G11317,G11325,G11340),0)</f>
        <v>0</v>
      </c>
      <c r="F11343" s="266">
        <f>A</f>
        <v>0</v>
      </c>
      <c r="G11343" s="267">
        <f>E11343*F11343</f>
        <v>0</v>
      </c>
      <c r="I11343" s="326"/>
    </row>
    <row r="11344" spans="1:9">
      <c r="A11344" s="185" t="s">
        <v>85</v>
      </c>
      <c r="B11344" s="453"/>
      <c r="C11344" s="265"/>
      <c r="D11344" s="318"/>
      <c r="E11344" s="229">
        <f>SUM(G11302,G11317,G11325,G11340)</f>
        <v>0</v>
      </c>
      <c r="F11344" s="266">
        <f>I</f>
        <v>0</v>
      </c>
      <c r="G11344" s="267">
        <f>E11344*F11344</f>
        <v>0</v>
      </c>
      <c r="I11344" s="326"/>
    </row>
    <row r="11345" spans="1:16">
      <c r="A11345" s="185" t="s">
        <v>86</v>
      </c>
      <c r="B11345" s="453"/>
      <c r="C11345" s="265"/>
      <c r="D11345" s="318"/>
      <c r="E11345" s="229">
        <f>SUM(G11302,G11317,G11325,G11340)</f>
        <v>0</v>
      </c>
      <c r="F11345" s="266">
        <f>U</f>
        <v>0</v>
      </c>
      <c r="G11345" s="267">
        <f>E11345*F11345</f>
        <v>0</v>
      </c>
      <c r="I11345" s="326"/>
    </row>
    <row r="11346" spans="1:16" ht="33" customHeight="1" thickBot="1">
      <c r="A11346" s="234"/>
      <c r="B11346" s="456"/>
      <c r="C11346" s="235"/>
      <c r="D11346" s="237"/>
      <c r="E11346" s="237"/>
      <c r="F11346" s="268" t="s">
        <v>84</v>
      </c>
      <c r="G11346" s="262">
        <f>SUM(G11343:G11345)</f>
        <v>0</v>
      </c>
      <c r="I11346" s="326"/>
      <c r="J11346" s="295"/>
      <c r="K11346" s="296"/>
      <c r="L11346" s="296"/>
      <c r="M11346" s="296"/>
      <c r="N11346" s="296"/>
      <c r="O11346" s="296"/>
    </row>
    <row r="11347" spans="1:16" s="211" customFormat="1" ht="14" thickTop="1" thickBot="1">
      <c r="A11347" s="269"/>
      <c r="B11347" s="443"/>
      <c r="C11347" s="270"/>
      <c r="D11347" s="319"/>
      <c r="E11347" s="271" t="s">
        <v>89</v>
      </c>
      <c r="F11347" s="272"/>
      <c r="G11347" s="273">
        <f>ROUND(SUM(G11302,G11317,G11325,G11340,G11346),0)</f>
        <v>0</v>
      </c>
      <c r="I11347" s="327"/>
      <c r="J11347" s="212">
        <f>B11286</f>
        <v>32.6</v>
      </c>
      <c r="K11347" s="274">
        <f>E11343</f>
        <v>0</v>
      </c>
      <c r="L11347" s="294">
        <f>G11343</f>
        <v>0</v>
      </c>
      <c r="M11347" s="294">
        <f>G11344</f>
        <v>0</v>
      </c>
      <c r="N11347" s="294">
        <f>G11345</f>
        <v>0</v>
      </c>
      <c r="O11347" s="299">
        <f>SUM(K11347:N11347)</f>
        <v>0</v>
      </c>
      <c r="P11347" s="294"/>
    </row>
    <row r="11348" spans="1:16" ht="13.5" thickTop="1">
      <c r="A11348" s="275" t="s">
        <v>97</v>
      </c>
      <c r="B11348" s="438"/>
      <c r="C11348" s="215"/>
      <c r="D11348" s="217"/>
      <c r="E11348" s="217"/>
      <c r="F11348" s="216"/>
      <c r="G11348" s="219"/>
      <c r="I11348" s="326"/>
      <c r="P11348" s="294"/>
    </row>
    <row r="11349" spans="1:16">
      <c r="A11349" s="275"/>
      <c r="B11349" s="452"/>
      <c r="C11349" s="276"/>
      <c r="D11349" s="320"/>
      <c r="E11349" s="217"/>
      <c r="F11349" s="216"/>
      <c r="G11349" s="277">
        <f ca="1">TODAY()</f>
        <v>44839</v>
      </c>
      <c r="I11349" s="326"/>
      <c r="P11349" s="294"/>
    </row>
    <row r="11350" spans="1:16" ht="13.5" thickBot="1">
      <c r="A11350" s="234"/>
      <c r="B11350" s="456"/>
      <c r="C11350" s="235"/>
      <c r="D11350" s="237"/>
      <c r="E11350" s="237"/>
      <c r="F11350" s="236"/>
      <c r="G11350" s="278"/>
      <c r="I11350" s="326"/>
      <c r="P11350" s="294"/>
    </row>
    <row r="11351" spans="1:16" s="199" customFormat="1" ht="13.5" thickTop="1">
      <c r="A11351" s="435" t="s">
        <v>109</v>
      </c>
      <c r="B11351" s="442"/>
      <c r="C11351" s="435"/>
      <c r="D11351" s="436"/>
      <c r="E11351" s="436"/>
      <c r="F11351" s="437"/>
      <c r="G11351" s="437"/>
      <c r="I11351" s="321"/>
      <c r="J11351" s="200"/>
      <c r="O11351" s="297"/>
    </row>
    <row r="11352" spans="1:16" s="199" customFormat="1">
      <c r="A11352" s="435" t="str">
        <f>CONCATENATE('Prestaciones y AIU'!A10733," ANALISIS DE PRECIOS UNITARIOS")</f>
        <v xml:space="preserve"> ANALISIS DE PRECIOS UNITARIOS</v>
      </c>
      <c r="B11352" s="442"/>
      <c r="C11352" s="435"/>
      <c r="D11352" s="436"/>
      <c r="E11352" s="436"/>
      <c r="F11352" s="437"/>
      <c r="G11352" s="437"/>
      <c r="I11352" s="321"/>
      <c r="J11352" s="200"/>
      <c r="O11352" s="297"/>
    </row>
    <row r="11353" spans="1:16" s="199" customFormat="1">
      <c r="A11353" s="435" t="str">
        <f>Objeto_LIC</f>
        <v>OPTIMIZACION DEL SISTEMA DE ABASTECIMIENTO (ADUCCION, PRETRATAMIENTO Y CONDUCCION) DEL MUNICPIO DE TAME, DEPARTAMENTO DE ARAUCA</v>
      </c>
      <c r="B11353" s="442"/>
      <c r="C11353" s="435"/>
      <c r="D11353" s="436"/>
      <c r="E11353" s="436"/>
      <c r="F11353" s="437"/>
      <c r="G11353" s="437"/>
      <c r="I11353" s="321"/>
      <c r="J11353" s="200"/>
      <c r="O11353" s="297"/>
    </row>
    <row r="11354" spans="1:16" s="199" customFormat="1">
      <c r="A11354" s="435"/>
      <c r="B11354" s="442"/>
      <c r="C11354" s="435"/>
      <c r="D11354" s="436"/>
      <c r="E11354" s="436"/>
      <c r="F11354" s="437"/>
      <c r="G11354" s="437"/>
      <c r="I11354" s="321"/>
      <c r="J11354" s="200"/>
      <c r="O11354" s="297"/>
    </row>
    <row r="11355" spans="1:16" ht="13.5" thickBot="1">
      <c r="A11355" s="201"/>
      <c r="B11355" s="448"/>
      <c r="C11355" s="201"/>
      <c r="D11355" s="203"/>
      <c r="E11355" s="203"/>
      <c r="F11355" s="202"/>
      <c r="G11355" s="202"/>
    </row>
    <row r="11356" spans="1:16" s="211" customFormat="1" ht="13.5" thickTop="1">
      <c r="A11356" s="206"/>
      <c r="B11356" s="457"/>
      <c r="C11356" s="207"/>
      <c r="D11356" s="209"/>
      <c r="E11356" s="209"/>
      <c r="F11356" s="208"/>
      <c r="G11356" s="210" t="s">
        <v>110</v>
      </c>
      <c r="I11356" s="323"/>
      <c r="J11356" s="212"/>
      <c r="O11356" s="297"/>
    </row>
    <row r="11357" spans="1:16" ht="12.75" customHeight="1">
      <c r="A11357" s="213" t="s">
        <v>62</v>
      </c>
      <c r="B11357" s="750">
        <f>Proponente</f>
        <v>0</v>
      </c>
      <c r="C11357" s="750"/>
      <c r="D11357" s="750"/>
      <c r="E11357" s="750"/>
      <c r="F11357" s="750"/>
      <c r="G11357" s="751"/>
    </row>
    <row r="11358" spans="1:16" ht="12.75" customHeight="1">
      <c r="A11358" s="213" t="s">
        <v>63</v>
      </c>
      <c r="B11358" s="470">
        <v>32.700000000000003</v>
      </c>
      <c r="C11358" s="750" t="e">
        <f>VLOOKUP(B11358,Presupuesto!$A$4:$B$106,2,FALSE)</f>
        <v>#N/A</v>
      </c>
      <c r="D11358" s="750"/>
      <c r="E11358" s="750"/>
      <c r="F11358" s="750"/>
      <c r="G11358" s="751"/>
    </row>
    <row r="11359" spans="1:16">
      <c r="A11359" s="214"/>
      <c r="B11359" s="438"/>
      <c r="C11359" s="215"/>
      <c r="D11359" s="217"/>
      <c r="E11359" s="217"/>
      <c r="F11359" s="218" t="s">
        <v>88</v>
      </c>
      <c r="G11359" s="750" t="str">
        <f ca="1">LOOKUP('U-P1'!B11358,Presupuesto!$1:$1048576,Presupuesto!$C$1:$C$105)</f>
        <v>ML</v>
      </c>
      <c r="H11359" s="750"/>
      <c r="I11359" s="750"/>
      <c r="J11359" s="750"/>
      <c r="K11359" s="751"/>
    </row>
    <row r="11360" spans="1:16" ht="13.5" thickBot="1">
      <c r="A11360" s="213" t="s">
        <v>64</v>
      </c>
      <c r="B11360" s="438"/>
      <c r="C11360" s="215"/>
      <c r="D11360" s="217"/>
      <c r="E11360" s="217"/>
      <c r="F11360" s="216"/>
      <c r="G11360" s="219"/>
      <c r="I11360" s="324"/>
      <c r="J11360" s="295"/>
      <c r="K11360" s="296"/>
      <c r="L11360" s="296"/>
      <c r="M11360" s="296"/>
      <c r="N11360" s="296"/>
      <c r="O11360" s="296"/>
    </row>
    <row r="11361" spans="1:15" s="220" customFormat="1" ht="13.5" thickTop="1">
      <c r="A11361" s="221" t="s">
        <v>57</v>
      </c>
      <c r="B11361" s="447" t="s">
        <v>65</v>
      </c>
      <c r="C11361" s="222" t="s">
        <v>66</v>
      </c>
      <c r="D11361" s="223" t="s">
        <v>74</v>
      </c>
      <c r="E11361" s="224" t="s">
        <v>100</v>
      </c>
      <c r="F11361" s="224" t="s">
        <v>79</v>
      </c>
      <c r="G11361" s="225" t="s">
        <v>70</v>
      </c>
      <c r="I11361" s="325"/>
      <c r="J11361" s="226"/>
      <c r="O11361" s="296"/>
    </row>
    <row r="11362" spans="1:15">
      <c r="A11362" s="227" t="str">
        <f t="shared" ref="A11362:A11373" si="2059">IF(I11362=0,"-",VLOOKUP(I11362,EQUIPOS,2,FALSE))</f>
        <v>-</v>
      </c>
      <c r="B11362" s="228"/>
      <c r="C11362" s="228"/>
      <c r="D11362" s="194"/>
      <c r="E11362" s="229">
        <f t="shared" ref="E11362:E11373" si="2060">IF(I11362=0,0,VLOOKUP(I11362,EQUIPOS,4,FALSE))</f>
        <v>0</v>
      </c>
      <c r="F11362" s="230">
        <f t="shared" ref="F11362:F11373" si="2061">IF(D11362=0,0,E11362/D11362)</f>
        <v>0</v>
      </c>
      <c r="G11362" s="231"/>
      <c r="I11362" s="283"/>
    </row>
    <row r="11363" spans="1:15">
      <c r="A11363" s="227" t="str">
        <f t="shared" si="2059"/>
        <v>-</v>
      </c>
      <c r="B11363" s="228"/>
      <c r="C11363" s="228"/>
      <c r="D11363" s="194"/>
      <c r="E11363" s="229">
        <f t="shared" si="2060"/>
        <v>0</v>
      </c>
      <c r="F11363" s="230">
        <f t="shared" si="2061"/>
        <v>0</v>
      </c>
      <c r="G11363" s="232"/>
      <c r="I11363" s="283"/>
    </row>
    <row r="11364" spans="1:15">
      <c r="A11364" s="227" t="str">
        <f t="shared" si="2059"/>
        <v>-</v>
      </c>
      <c r="B11364" s="228"/>
      <c r="C11364" s="228"/>
      <c r="D11364" s="194"/>
      <c r="E11364" s="229">
        <f t="shared" si="2060"/>
        <v>0</v>
      </c>
      <c r="F11364" s="230">
        <f t="shared" si="2061"/>
        <v>0</v>
      </c>
      <c r="G11364" s="232"/>
      <c r="I11364" s="283"/>
    </row>
    <row r="11365" spans="1:15">
      <c r="A11365" s="227" t="str">
        <f t="shared" si="2059"/>
        <v>-</v>
      </c>
      <c r="B11365" s="228"/>
      <c r="C11365" s="228"/>
      <c r="D11365" s="194"/>
      <c r="E11365" s="229">
        <f t="shared" si="2060"/>
        <v>0</v>
      </c>
      <c r="F11365" s="230">
        <f t="shared" si="2061"/>
        <v>0</v>
      </c>
      <c r="G11365" s="232"/>
      <c r="I11365" s="283"/>
    </row>
    <row r="11366" spans="1:15">
      <c r="A11366" s="227" t="str">
        <f t="shared" si="2059"/>
        <v>-</v>
      </c>
      <c r="B11366" s="228"/>
      <c r="C11366" s="228"/>
      <c r="D11366" s="194"/>
      <c r="E11366" s="229">
        <f t="shared" si="2060"/>
        <v>0</v>
      </c>
      <c r="F11366" s="230">
        <f t="shared" si="2061"/>
        <v>0</v>
      </c>
      <c r="G11366" s="232"/>
      <c r="I11366" s="283"/>
    </row>
    <row r="11367" spans="1:15">
      <c r="A11367" s="227" t="str">
        <f t="shared" si="2059"/>
        <v>-</v>
      </c>
      <c r="B11367" s="228"/>
      <c r="C11367" s="228"/>
      <c r="D11367" s="194"/>
      <c r="E11367" s="229">
        <f t="shared" si="2060"/>
        <v>0</v>
      </c>
      <c r="F11367" s="230">
        <f t="shared" si="2061"/>
        <v>0</v>
      </c>
      <c r="G11367" s="232"/>
      <c r="I11367" s="283"/>
    </row>
    <row r="11368" spans="1:15">
      <c r="A11368" s="227" t="str">
        <f t="shared" si="2059"/>
        <v>-</v>
      </c>
      <c r="B11368" s="228"/>
      <c r="C11368" s="228"/>
      <c r="D11368" s="194"/>
      <c r="E11368" s="229">
        <f t="shared" si="2060"/>
        <v>0</v>
      </c>
      <c r="F11368" s="230">
        <f t="shared" si="2061"/>
        <v>0</v>
      </c>
      <c r="G11368" s="232"/>
      <c r="I11368" s="283"/>
    </row>
    <row r="11369" spans="1:15">
      <c r="A11369" s="227" t="str">
        <f t="shared" si="2059"/>
        <v>-</v>
      </c>
      <c r="B11369" s="228"/>
      <c r="C11369" s="228"/>
      <c r="D11369" s="194"/>
      <c r="E11369" s="229">
        <f t="shared" si="2060"/>
        <v>0</v>
      </c>
      <c r="F11369" s="230">
        <f t="shared" si="2061"/>
        <v>0</v>
      </c>
      <c r="G11369" s="232"/>
      <c r="I11369" s="283"/>
    </row>
    <row r="11370" spans="1:15">
      <c r="A11370" s="227" t="str">
        <f t="shared" si="2059"/>
        <v>-</v>
      </c>
      <c r="B11370" s="228"/>
      <c r="C11370" s="228"/>
      <c r="D11370" s="194"/>
      <c r="E11370" s="229">
        <f t="shared" si="2060"/>
        <v>0</v>
      </c>
      <c r="F11370" s="230">
        <f t="shared" si="2061"/>
        <v>0</v>
      </c>
      <c r="G11370" s="232"/>
      <c r="I11370" s="283"/>
    </row>
    <row r="11371" spans="1:15">
      <c r="A11371" s="227" t="str">
        <f t="shared" si="2059"/>
        <v>-</v>
      </c>
      <c r="B11371" s="228"/>
      <c r="C11371" s="228"/>
      <c r="D11371" s="194"/>
      <c r="E11371" s="229">
        <f t="shared" si="2060"/>
        <v>0</v>
      </c>
      <c r="F11371" s="230">
        <f t="shared" si="2061"/>
        <v>0</v>
      </c>
      <c r="G11371" s="232"/>
      <c r="I11371" s="283"/>
    </row>
    <row r="11372" spans="1:15">
      <c r="A11372" s="227" t="str">
        <f t="shared" si="2059"/>
        <v>-</v>
      </c>
      <c r="B11372" s="228"/>
      <c r="C11372" s="228"/>
      <c r="D11372" s="194"/>
      <c r="E11372" s="229">
        <f t="shared" si="2060"/>
        <v>0</v>
      </c>
      <c r="F11372" s="230">
        <f t="shared" si="2061"/>
        <v>0</v>
      </c>
      <c r="G11372" s="232"/>
      <c r="I11372" s="283"/>
    </row>
    <row r="11373" spans="1:15">
      <c r="A11373" s="227" t="str">
        <f t="shared" si="2059"/>
        <v>-</v>
      </c>
      <c r="B11373" s="228"/>
      <c r="C11373" s="228"/>
      <c r="D11373" s="194"/>
      <c r="E11373" s="229">
        <f t="shared" si="2060"/>
        <v>0</v>
      </c>
      <c r="F11373" s="230">
        <f t="shared" si="2061"/>
        <v>0</v>
      </c>
      <c r="G11373" s="232"/>
      <c r="I11373" s="283"/>
    </row>
    <row r="11374" spans="1:15" ht="13.5" thickBot="1">
      <c r="A11374" s="234"/>
      <c r="B11374" s="456"/>
      <c r="C11374" s="235"/>
      <c r="D11374" s="237"/>
      <c r="E11374" s="237"/>
      <c r="F11374" s="238" t="s">
        <v>80</v>
      </c>
      <c r="G11374" s="239">
        <f>SUM(F11362:F11373)</f>
        <v>0</v>
      </c>
      <c r="I11374" s="326"/>
    </row>
    <row r="11375" spans="1:15" ht="13.5" thickTop="1">
      <c r="A11375" s="240" t="s">
        <v>67</v>
      </c>
      <c r="B11375" s="446"/>
      <c r="C11375" s="241"/>
      <c r="D11375" s="243"/>
      <c r="E11375" s="243"/>
      <c r="F11375" s="242"/>
      <c r="G11375" s="244"/>
      <c r="I11375" s="326"/>
    </row>
    <row r="11376" spans="1:15" s="220" customFormat="1" ht="26">
      <c r="A11376" s="505" t="s">
        <v>57</v>
      </c>
      <c r="B11376" s="454"/>
      <c r="C11376" s="247" t="s">
        <v>58</v>
      </c>
      <c r="D11376" s="316" t="s">
        <v>68</v>
      </c>
      <c r="E11376" s="248" t="s">
        <v>69</v>
      </c>
      <c r="F11376" s="249" t="s">
        <v>79</v>
      </c>
      <c r="G11376" s="250" t="s">
        <v>70</v>
      </c>
      <c r="I11376" s="325"/>
      <c r="J11376" s="226"/>
      <c r="O11376" s="296"/>
    </row>
    <row r="11377" spans="1:9" ht="12.75" customHeight="1">
      <c r="A11377" s="754" t="str">
        <f t="shared" ref="A11377:A11388" si="2062">IF(I11377=0,"",VLOOKUP(I11377,MATERIALES,2,FALSE))</f>
        <v/>
      </c>
      <c r="B11377" s="749"/>
      <c r="C11377" s="251" t="str">
        <f t="shared" ref="C11377:C11385" si="2063">IF(I11377=0,"",VLOOKUP(I11377,MATERIALES,3,FALSE))</f>
        <v/>
      </c>
      <c r="D11377" s="194"/>
      <c r="E11377" s="252">
        <f t="shared" ref="E11377:E11388" si="2064">IF(I11377=0,0,VLOOKUP(I11377,MATERIALES,4,FALSE))</f>
        <v>0</v>
      </c>
      <c r="F11377" s="230">
        <f>D11377*E11377</f>
        <v>0</v>
      </c>
      <c r="G11377" s="231"/>
      <c r="I11377" s="283"/>
    </row>
    <row r="11378" spans="1:9">
      <c r="A11378" s="754" t="str">
        <f t="shared" si="2062"/>
        <v/>
      </c>
      <c r="B11378" s="749"/>
      <c r="C11378" s="251" t="str">
        <f t="shared" si="2063"/>
        <v/>
      </c>
      <c r="D11378" s="194"/>
      <c r="E11378" s="252">
        <f t="shared" si="2064"/>
        <v>0</v>
      </c>
      <c r="F11378" s="230">
        <f t="shared" ref="F11378:F11388" si="2065">D11378*E11378</f>
        <v>0</v>
      </c>
      <c r="G11378" s="232"/>
      <c r="I11378" s="283"/>
    </row>
    <row r="11379" spans="1:9">
      <c r="A11379" s="754" t="str">
        <f t="shared" si="2062"/>
        <v/>
      </c>
      <c r="B11379" s="749"/>
      <c r="C11379" s="251" t="str">
        <f t="shared" si="2063"/>
        <v/>
      </c>
      <c r="D11379" s="194"/>
      <c r="E11379" s="252">
        <f t="shared" si="2064"/>
        <v>0</v>
      </c>
      <c r="F11379" s="230">
        <f t="shared" si="2065"/>
        <v>0</v>
      </c>
      <c r="G11379" s="232"/>
      <c r="I11379" s="283"/>
    </row>
    <row r="11380" spans="1:9">
      <c r="A11380" s="754" t="str">
        <f t="shared" si="2062"/>
        <v/>
      </c>
      <c r="B11380" s="749"/>
      <c r="C11380" s="251" t="str">
        <f t="shared" si="2063"/>
        <v/>
      </c>
      <c r="D11380" s="194"/>
      <c r="E11380" s="252">
        <f t="shared" si="2064"/>
        <v>0</v>
      </c>
      <c r="F11380" s="230">
        <f t="shared" si="2065"/>
        <v>0</v>
      </c>
      <c r="G11380" s="232"/>
      <c r="I11380" s="283"/>
    </row>
    <row r="11381" spans="1:9">
      <c r="A11381" s="754" t="str">
        <f t="shared" si="2062"/>
        <v/>
      </c>
      <c r="B11381" s="749"/>
      <c r="C11381" s="251" t="str">
        <f t="shared" si="2063"/>
        <v/>
      </c>
      <c r="D11381" s="194"/>
      <c r="E11381" s="252">
        <f t="shared" si="2064"/>
        <v>0</v>
      </c>
      <c r="F11381" s="230">
        <f t="shared" si="2065"/>
        <v>0</v>
      </c>
      <c r="G11381" s="232"/>
      <c r="I11381" s="283"/>
    </row>
    <row r="11382" spans="1:9">
      <c r="A11382" s="754" t="str">
        <f t="shared" si="2062"/>
        <v/>
      </c>
      <c r="B11382" s="749"/>
      <c r="C11382" s="251" t="str">
        <f t="shared" si="2063"/>
        <v/>
      </c>
      <c r="D11382" s="194"/>
      <c r="E11382" s="252">
        <f t="shared" si="2064"/>
        <v>0</v>
      </c>
      <c r="F11382" s="230">
        <f t="shared" si="2065"/>
        <v>0</v>
      </c>
      <c r="G11382" s="232"/>
      <c r="I11382" s="283"/>
    </row>
    <row r="11383" spans="1:9">
      <c r="A11383" s="754" t="str">
        <f t="shared" si="2062"/>
        <v/>
      </c>
      <c r="B11383" s="749"/>
      <c r="C11383" s="251" t="str">
        <f t="shared" si="2063"/>
        <v/>
      </c>
      <c r="D11383" s="194"/>
      <c r="E11383" s="252">
        <f t="shared" si="2064"/>
        <v>0</v>
      </c>
      <c r="F11383" s="230">
        <f t="shared" si="2065"/>
        <v>0</v>
      </c>
      <c r="G11383" s="232"/>
      <c r="I11383" s="283"/>
    </row>
    <row r="11384" spans="1:9">
      <c r="A11384" s="754" t="str">
        <f t="shared" si="2062"/>
        <v/>
      </c>
      <c r="B11384" s="749"/>
      <c r="C11384" s="251" t="str">
        <f t="shared" si="2063"/>
        <v/>
      </c>
      <c r="D11384" s="194"/>
      <c r="E11384" s="252">
        <f t="shared" si="2064"/>
        <v>0</v>
      </c>
      <c r="F11384" s="230">
        <f t="shared" si="2065"/>
        <v>0</v>
      </c>
      <c r="G11384" s="253"/>
      <c r="I11384" s="283"/>
    </row>
    <row r="11385" spans="1:9">
      <c r="A11385" s="754" t="str">
        <f t="shared" si="2062"/>
        <v/>
      </c>
      <c r="B11385" s="749"/>
      <c r="C11385" s="251" t="str">
        <f t="shared" si="2063"/>
        <v/>
      </c>
      <c r="D11385" s="194"/>
      <c r="E11385" s="252">
        <f t="shared" si="2064"/>
        <v>0</v>
      </c>
      <c r="F11385" s="230">
        <f t="shared" si="2065"/>
        <v>0</v>
      </c>
      <c r="G11385" s="232"/>
      <c r="I11385" s="283"/>
    </row>
    <row r="11386" spans="1:9">
      <c r="A11386" s="754" t="str">
        <f t="shared" si="2062"/>
        <v/>
      </c>
      <c r="B11386" s="749"/>
      <c r="C11386" s="251"/>
      <c r="D11386" s="194"/>
      <c r="E11386" s="252">
        <f t="shared" si="2064"/>
        <v>0</v>
      </c>
      <c r="F11386" s="230">
        <f t="shared" si="2065"/>
        <v>0</v>
      </c>
      <c r="G11386" s="232"/>
      <c r="I11386" s="283"/>
    </row>
    <row r="11387" spans="1:9">
      <c r="A11387" s="754" t="str">
        <f t="shared" si="2062"/>
        <v/>
      </c>
      <c r="B11387" s="749"/>
      <c r="C11387" s="251"/>
      <c r="D11387" s="194"/>
      <c r="E11387" s="252">
        <f t="shared" si="2064"/>
        <v>0</v>
      </c>
      <c r="F11387" s="230">
        <f t="shared" si="2065"/>
        <v>0</v>
      </c>
      <c r="G11387" s="232"/>
      <c r="I11387" s="283"/>
    </row>
    <row r="11388" spans="1:9">
      <c r="A11388" s="754" t="str">
        <f t="shared" si="2062"/>
        <v/>
      </c>
      <c r="B11388" s="749"/>
      <c r="C11388" s="251" t="str">
        <f t="shared" ref="C11388" si="2066">IF(I11388=0,"",VLOOKUP(I11388,MATERIALES,3,FALSE))</f>
        <v/>
      </c>
      <c r="D11388" s="194"/>
      <c r="E11388" s="252">
        <f t="shared" si="2064"/>
        <v>0</v>
      </c>
      <c r="F11388" s="230">
        <f t="shared" si="2065"/>
        <v>0</v>
      </c>
      <c r="G11388" s="233"/>
      <c r="I11388" s="283"/>
    </row>
    <row r="11389" spans="1:9" ht="26.25" customHeight="1" thickBot="1">
      <c r="A11389" s="214"/>
      <c r="B11389" s="438"/>
      <c r="C11389" s="215"/>
      <c r="D11389" s="217"/>
      <c r="E11389" s="254"/>
      <c r="F11389" s="255" t="s">
        <v>81</v>
      </c>
      <c r="G11389" s="253">
        <f>SUM(F11377:F11388)</f>
        <v>0</v>
      </c>
      <c r="I11389" s="326"/>
    </row>
    <row r="11390" spans="1:9" ht="14" thickTop="1" thickBot="1">
      <c r="A11390" s="256" t="s">
        <v>72</v>
      </c>
      <c r="B11390" s="445"/>
      <c r="C11390" s="257"/>
      <c r="D11390" s="259"/>
      <c r="E11390" s="259"/>
      <c r="F11390" s="258"/>
      <c r="G11390" s="260"/>
      <c r="I11390" s="326"/>
    </row>
    <row r="11391" spans="1:9" ht="13.5" thickTop="1">
      <c r="A11391" s="505" t="s">
        <v>57</v>
      </c>
      <c r="B11391" s="454"/>
      <c r="C11391" s="248" t="s">
        <v>71</v>
      </c>
      <c r="D11391" s="316" t="s">
        <v>75</v>
      </c>
      <c r="E11391" s="248" t="s">
        <v>98</v>
      </c>
      <c r="F11391" s="249" t="s">
        <v>79</v>
      </c>
      <c r="G11391" s="250" t="s">
        <v>70</v>
      </c>
      <c r="I11391" s="326"/>
    </row>
    <row r="11392" spans="1:9">
      <c r="A11392" s="754" t="str">
        <f>IF(I11392=0,"",VLOOKUP(I11392,EQUIPOS,2,FALSE))</f>
        <v/>
      </c>
      <c r="B11392" s="749"/>
      <c r="C11392" s="195"/>
      <c r="D11392" s="194"/>
      <c r="E11392" s="252">
        <f>IF(I11392=0,0,VLOOKUP(I11392,EQUIPOS,4,FALSE))</f>
        <v>0</v>
      </c>
      <c r="F11392" s="230">
        <f>C11392*D11392*E11392</f>
        <v>0</v>
      </c>
      <c r="G11392" s="231"/>
      <c r="I11392" s="283"/>
    </row>
    <row r="11393" spans="1:9">
      <c r="A11393" s="754" t="str">
        <f>IF(I11393=0,"",VLOOKUP(I11393,EQUIPOS,2,FALSE))</f>
        <v/>
      </c>
      <c r="B11393" s="749"/>
      <c r="C11393" s="195"/>
      <c r="D11393" s="194"/>
      <c r="E11393" s="252">
        <f>IF(I11393=0,0,VLOOKUP(I11393,EQUIPOS,4,FALSE))</f>
        <v>0</v>
      </c>
      <c r="F11393" s="230">
        <f t="shared" ref="F11393:F11396" si="2067">C11393*D11393*E11393</f>
        <v>0</v>
      </c>
      <c r="G11393" s="232"/>
      <c r="I11393" s="283"/>
    </row>
    <row r="11394" spans="1:9">
      <c r="A11394" s="754" t="str">
        <f>IF(I11394=0,"",VLOOKUP(I11394,EQUIPOS,2,FALSE))</f>
        <v/>
      </c>
      <c r="B11394" s="749"/>
      <c r="C11394" s="195"/>
      <c r="D11394" s="194"/>
      <c r="E11394" s="252">
        <f>IF(I11394=0,0,VLOOKUP(I11394,EQUIPOS,4,FALSE))</f>
        <v>0</v>
      </c>
      <c r="F11394" s="230">
        <f t="shared" si="2067"/>
        <v>0</v>
      </c>
      <c r="G11394" s="232"/>
      <c r="I11394" s="283"/>
    </row>
    <row r="11395" spans="1:9">
      <c r="A11395" s="754" t="str">
        <f>IF(I11395=0,"",VLOOKUP(I11395,EQUIPOS,2,FALSE))</f>
        <v/>
      </c>
      <c r="B11395" s="749"/>
      <c r="C11395" s="195"/>
      <c r="D11395" s="194"/>
      <c r="E11395" s="252">
        <f>IF(I11395=0,0,VLOOKUP(I11395,EQUIPOS,4,FALSE))</f>
        <v>0</v>
      </c>
      <c r="F11395" s="230">
        <f t="shared" si="2067"/>
        <v>0</v>
      </c>
      <c r="G11395" s="232"/>
      <c r="I11395" s="283"/>
    </row>
    <row r="11396" spans="1:9">
      <c r="A11396" s="754" t="str">
        <f>IF(I11396=0,"",VLOOKUP(I11396,EQUIPOS,2,FALSE))</f>
        <v/>
      </c>
      <c r="B11396" s="749"/>
      <c r="C11396" s="195"/>
      <c r="D11396" s="194"/>
      <c r="E11396" s="252">
        <f>IF(I11396=0,0,VLOOKUP(I11396,EQUIPOS,4,FALSE))</f>
        <v>0</v>
      </c>
      <c r="F11396" s="230">
        <f t="shared" si="2067"/>
        <v>0</v>
      </c>
      <c r="G11396" s="233"/>
      <c r="I11396" s="283"/>
    </row>
    <row r="11397" spans="1:9" ht="30.75" customHeight="1" thickBot="1">
      <c r="A11397" s="234"/>
      <c r="B11397" s="456"/>
      <c r="C11397" s="235"/>
      <c r="D11397" s="237"/>
      <c r="E11397" s="261"/>
      <c r="F11397" s="238" t="s">
        <v>82</v>
      </c>
      <c r="G11397" s="262">
        <f>SUM(F11392:F11396)</f>
        <v>0</v>
      </c>
      <c r="I11397" s="326"/>
    </row>
    <row r="11398" spans="1:9" ht="13.5" thickTop="1">
      <c r="A11398" s="240" t="s">
        <v>73</v>
      </c>
      <c r="B11398" s="446"/>
      <c r="C11398" s="241"/>
      <c r="D11398" s="243"/>
      <c r="E11398" s="243"/>
      <c r="F11398" s="242"/>
      <c r="G11398" s="244"/>
      <c r="I11398" s="326"/>
    </row>
    <row r="11399" spans="1:9" ht="26">
      <c r="A11399" s="505" t="s">
        <v>57</v>
      </c>
      <c r="B11399" s="454" t="s">
        <v>58</v>
      </c>
      <c r="C11399" s="247" t="s">
        <v>68</v>
      </c>
      <c r="D11399" s="316" t="s">
        <v>74</v>
      </c>
      <c r="E11399" s="248" t="s">
        <v>69</v>
      </c>
      <c r="F11399" s="249" t="s">
        <v>79</v>
      </c>
      <c r="G11399" s="250" t="s">
        <v>70</v>
      </c>
      <c r="H11399" s="220"/>
      <c r="I11399" s="325"/>
    </row>
    <row r="11400" spans="1:9">
      <c r="A11400" s="263" t="str">
        <f t="shared" ref="A11400:A11411" si="2068">IF(I11400=0,"",VLOOKUP(I11400,MANOOBRA,2,FALSE))</f>
        <v/>
      </c>
      <c r="B11400" s="444" t="str">
        <f t="shared" ref="B11400:B11411" si="2069">IF(I11400=0,"",VLOOKUP(I11400,MANOOBRA,3,FALSE))</f>
        <v/>
      </c>
      <c r="C11400" s="195"/>
      <c r="D11400" s="466"/>
      <c r="E11400" s="252">
        <f t="shared" ref="E11400:E11411" si="2070">IF(I11400=0,0,VLOOKUP(I11400,MANOOBRA,4,FALSE))</f>
        <v>0</v>
      </c>
      <c r="F11400" s="230">
        <f>IF(D11400=0,0,C11400*E11400/D11400)</f>
        <v>0</v>
      </c>
      <c r="G11400" s="231"/>
      <c r="I11400" s="283"/>
    </row>
    <row r="11401" spans="1:9">
      <c r="A11401" s="263" t="str">
        <f t="shared" si="2068"/>
        <v/>
      </c>
      <c r="B11401" s="444" t="str">
        <f t="shared" si="2069"/>
        <v/>
      </c>
      <c r="C11401" s="195"/>
      <c r="D11401" s="466"/>
      <c r="E11401" s="252">
        <f t="shared" si="2070"/>
        <v>0</v>
      </c>
      <c r="F11401" s="230">
        <f t="shared" ref="F11401:F11411" si="2071">IF(D11401=0,0,C11401*E11401/D11401)</f>
        <v>0</v>
      </c>
      <c r="G11401" s="232"/>
      <c r="I11401" s="283"/>
    </row>
    <row r="11402" spans="1:9">
      <c r="A11402" s="263" t="str">
        <f t="shared" si="2068"/>
        <v/>
      </c>
      <c r="B11402" s="444" t="str">
        <f t="shared" si="2069"/>
        <v/>
      </c>
      <c r="C11402" s="195"/>
      <c r="D11402" s="309"/>
      <c r="E11402" s="252">
        <f t="shared" si="2070"/>
        <v>0</v>
      </c>
      <c r="F11402" s="230">
        <f t="shared" si="2071"/>
        <v>0</v>
      </c>
      <c r="G11402" s="232"/>
      <c r="I11402" s="283"/>
    </row>
    <row r="11403" spans="1:9">
      <c r="A11403" s="263" t="str">
        <f t="shared" si="2068"/>
        <v/>
      </c>
      <c r="B11403" s="444" t="str">
        <f t="shared" si="2069"/>
        <v/>
      </c>
      <c r="C11403" s="195"/>
      <c r="D11403" s="195"/>
      <c r="E11403" s="252">
        <f t="shared" si="2070"/>
        <v>0</v>
      </c>
      <c r="F11403" s="230">
        <f t="shared" si="2071"/>
        <v>0</v>
      </c>
      <c r="G11403" s="232"/>
      <c r="I11403" s="283"/>
    </row>
    <row r="11404" spans="1:9">
      <c r="A11404" s="263" t="str">
        <f t="shared" si="2068"/>
        <v/>
      </c>
      <c r="B11404" s="444" t="str">
        <f t="shared" si="2069"/>
        <v/>
      </c>
      <c r="C11404" s="195"/>
      <c r="D11404" s="195"/>
      <c r="E11404" s="252">
        <f t="shared" si="2070"/>
        <v>0</v>
      </c>
      <c r="F11404" s="230">
        <f t="shared" si="2071"/>
        <v>0</v>
      </c>
      <c r="G11404" s="232"/>
      <c r="I11404" s="283"/>
    </row>
    <row r="11405" spans="1:9">
      <c r="A11405" s="263" t="str">
        <f t="shared" si="2068"/>
        <v/>
      </c>
      <c r="B11405" s="444" t="str">
        <f t="shared" si="2069"/>
        <v/>
      </c>
      <c r="C11405" s="195"/>
      <c r="D11405" s="195"/>
      <c r="E11405" s="252">
        <f t="shared" si="2070"/>
        <v>0</v>
      </c>
      <c r="F11405" s="230">
        <f t="shared" si="2071"/>
        <v>0</v>
      </c>
      <c r="G11405" s="232"/>
      <c r="I11405" s="283"/>
    </row>
    <row r="11406" spans="1:9">
      <c r="A11406" s="263" t="str">
        <f t="shared" si="2068"/>
        <v/>
      </c>
      <c r="B11406" s="444" t="str">
        <f t="shared" si="2069"/>
        <v/>
      </c>
      <c r="C11406" s="195"/>
      <c r="D11406" s="195"/>
      <c r="E11406" s="252">
        <f t="shared" si="2070"/>
        <v>0</v>
      </c>
      <c r="F11406" s="230">
        <f t="shared" si="2071"/>
        <v>0</v>
      </c>
      <c r="G11406" s="232"/>
      <c r="I11406" s="283"/>
    </row>
    <row r="11407" spans="1:9">
      <c r="A11407" s="263" t="str">
        <f t="shared" si="2068"/>
        <v/>
      </c>
      <c r="B11407" s="444" t="str">
        <f t="shared" si="2069"/>
        <v/>
      </c>
      <c r="C11407" s="195"/>
      <c r="D11407" s="195"/>
      <c r="E11407" s="252">
        <f t="shared" si="2070"/>
        <v>0</v>
      </c>
      <c r="F11407" s="230">
        <f t="shared" si="2071"/>
        <v>0</v>
      </c>
      <c r="G11407" s="232"/>
      <c r="I11407" s="283"/>
    </row>
    <row r="11408" spans="1:9">
      <c r="A11408" s="263" t="str">
        <f t="shared" si="2068"/>
        <v/>
      </c>
      <c r="B11408" s="444" t="str">
        <f t="shared" si="2069"/>
        <v/>
      </c>
      <c r="C11408" s="195"/>
      <c r="D11408" s="195"/>
      <c r="E11408" s="252">
        <f t="shared" si="2070"/>
        <v>0</v>
      </c>
      <c r="F11408" s="230">
        <f t="shared" si="2071"/>
        <v>0</v>
      </c>
      <c r="G11408" s="232"/>
      <c r="I11408" s="283"/>
    </row>
    <row r="11409" spans="1:16">
      <c r="A11409" s="263" t="str">
        <f t="shared" si="2068"/>
        <v/>
      </c>
      <c r="B11409" s="444" t="str">
        <f t="shared" si="2069"/>
        <v/>
      </c>
      <c r="C11409" s="195"/>
      <c r="D11409" s="195"/>
      <c r="E11409" s="252">
        <f t="shared" si="2070"/>
        <v>0</v>
      </c>
      <c r="F11409" s="230">
        <f t="shared" si="2071"/>
        <v>0</v>
      </c>
      <c r="G11409" s="232"/>
      <c r="I11409" s="283"/>
    </row>
    <row r="11410" spans="1:16">
      <c r="A11410" s="263" t="str">
        <f t="shared" si="2068"/>
        <v/>
      </c>
      <c r="B11410" s="444" t="str">
        <f t="shared" si="2069"/>
        <v/>
      </c>
      <c r="C11410" s="195"/>
      <c r="D11410" s="195"/>
      <c r="E11410" s="252">
        <f t="shared" si="2070"/>
        <v>0</v>
      </c>
      <c r="F11410" s="230">
        <f t="shared" si="2071"/>
        <v>0</v>
      </c>
      <c r="G11410" s="232"/>
      <c r="I11410" s="283"/>
    </row>
    <row r="11411" spans="1:16">
      <c r="A11411" s="263" t="str">
        <f t="shared" si="2068"/>
        <v/>
      </c>
      <c r="B11411" s="444" t="str">
        <f t="shared" si="2069"/>
        <v/>
      </c>
      <c r="C11411" s="195"/>
      <c r="D11411" s="195"/>
      <c r="E11411" s="252">
        <f t="shared" si="2070"/>
        <v>0</v>
      </c>
      <c r="F11411" s="230">
        <f t="shared" si="2071"/>
        <v>0</v>
      </c>
      <c r="G11411" s="233"/>
      <c r="I11411" s="283"/>
    </row>
    <row r="11412" spans="1:16" ht="31.5" customHeight="1" thickBot="1">
      <c r="A11412" s="234"/>
      <c r="B11412" s="456"/>
      <c r="C11412" s="235"/>
      <c r="D11412" s="237"/>
      <c r="E11412" s="237"/>
      <c r="F11412" s="238" t="s">
        <v>83</v>
      </c>
      <c r="G11412" s="262">
        <f>SUM(F11400:F11411)</f>
        <v>0</v>
      </c>
      <c r="I11412" s="326"/>
    </row>
    <row r="11413" spans="1:16" ht="13.5" thickTop="1">
      <c r="A11413" s="186" t="s">
        <v>76</v>
      </c>
      <c r="B11413" s="446"/>
      <c r="C11413" s="241"/>
      <c r="D11413" s="243"/>
      <c r="E11413" s="243"/>
      <c r="F11413" s="242"/>
      <c r="G11413" s="244"/>
      <c r="I11413" s="326"/>
    </row>
    <row r="11414" spans="1:16">
      <c r="A11414" s="505" t="s">
        <v>57</v>
      </c>
      <c r="B11414" s="454"/>
      <c r="C11414" s="247"/>
      <c r="D11414" s="506"/>
      <c r="E11414" s="248" t="s">
        <v>77</v>
      </c>
      <c r="F11414" s="249" t="s">
        <v>78</v>
      </c>
      <c r="G11414" s="264" t="s">
        <v>77</v>
      </c>
      <c r="H11414" s="220"/>
      <c r="I11414" s="325"/>
    </row>
    <row r="11415" spans="1:16">
      <c r="A11415" s="185" t="s">
        <v>87</v>
      </c>
      <c r="B11415" s="453"/>
      <c r="C11415" s="265"/>
      <c r="D11415" s="318"/>
      <c r="E11415" s="229">
        <f>ROUND(SUM(G11374,G11389,G11397,G11412),0)</f>
        <v>0</v>
      </c>
      <c r="F11415" s="266">
        <f>A</f>
        <v>0</v>
      </c>
      <c r="G11415" s="267">
        <f>E11415*F11415</f>
        <v>0</v>
      </c>
      <c r="I11415" s="326"/>
    </row>
    <row r="11416" spans="1:16">
      <c r="A11416" s="185" t="s">
        <v>85</v>
      </c>
      <c r="B11416" s="453"/>
      <c r="C11416" s="265"/>
      <c r="D11416" s="318"/>
      <c r="E11416" s="229">
        <f>SUM(G11374,G11389,G11397,G11412)</f>
        <v>0</v>
      </c>
      <c r="F11416" s="266">
        <f>I</f>
        <v>0</v>
      </c>
      <c r="G11416" s="267">
        <f>E11416*F11416</f>
        <v>0</v>
      </c>
      <c r="I11416" s="326"/>
    </row>
    <row r="11417" spans="1:16">
      <c r="A11417" s="185" t="s">
        <v>86</v>
      </c>
      <c r="B11417" s="453"/>
      <c r="C11417" s="265"/>
      <c r="D11417" s="318"/>
      <c r="E11417" s="229">
        <f>SUM(G11374,G11389,G11397,G11412)</f>
        <v>0</v>
      </c>
      <c r="F11417" s="266">
        <f>U</f>
        <v>0</v>
      </c>
      <c r="G11417" s="267">
        <f>E11417*F11417</f>
        <v>0</v>
      </c>
      <c r="I11417" s="326"/>
    </row>
    <row r="11418" spans="1:16" ht="33" customHeight="1" thickBot="1">
      <c r="A11418" s="234"/>
      <c r="B11418" s="456"/>
      <c r="C11418" s="235"/>
      <c r="D11418" s="237"/>
      <c r="E11418" s="237"/>
      <c r="F11418" s="268" t="s">
        <v>84</v>
      </c>
      <c r="G11418" s="262">
        <f>SUM(G11415:G11417)</f>
        <v>0</v>
      </c>
      <c r="I11418" s="326"/>
      <c r="J11418" s="295"/>
      <c r="K11418" s="296"/>
      <c r="L11418" s="296"/>
      <c r="M11418" s="296"/>
      <c r="N11418" s="296"/>
      <c r="O11418" s="296"/>
    </row>
    <row r="11419" spans="1:16" s="211" customFormat="1" ht="14" thickTop="1" thickBot="1">
      <c r="A11419" s="269"/>
      <c r="B11419" s="443"/>
      <c r="C11419" s="270"/>
      <c r="D11419" s="319"/>
      <c r="E11419" s="271" t="s">
        <v>89</v>
      </c>
      <c r="F11419" s="272"/>
      <c r="G11419" s="273">
        <f>ROUND(SUM(G11374,G11389,G11397,G11412,G11418),0)</f>
        <v>0</v>
      </c>
      <c r="I11419" s="327"/>
      <c r="J11419" s="212">
        <f>B11358</f>
        <v>32.700000000000003</v>
      </c>
      <c r="K11419" s="274">
        <f>E11415</f>
        <v>0</v>
      </c>
      <c r="L11419" s="294">
        <f>G11415</f>
        <v>0</v>
      </c>
      <c r="M11419" s="294">
        <f>G11416</f>
        <v>0</v>
      </c>
      <c r="N11419" s="294">
        <f>G11417</f>
        <v>0</v>
      </c>
      <c r="O11419" s="299">
        <f>SUM(K11419:N11419)</f>
        <v>0</v>
      </c>
      <c r="P11419" s="294"/>
    </row>
    <row r="11420" spans="1:16" ht="13.5" thickTop="1">
      <c r="A11420" s="275" t="s">
        <v>97</v>
      </c>
      <c r="B11420" s="438"/>
      <c r="C11420" s="215"/>
      <c r="D11420" s="217"/>
      <c r="E11420" s="217"/>
      <c r="F11420" s="216"/>
      <c r="G11420" s="219"/>
      <c r="I11420" s="326"/>
      <c r="P11420" s="294"/>
    </row>
    <row r="11421" spans="1:16">
      <c r="A11421" s="275"/>
      <c r="B11421" s="452"/>
      <c r="C11421" s="276"/>
      <c r="D11421" s="320"/>
      <c r="E11421" s="217"/>
      <c r="F11421" s="216"/>
      <c r="G11421" s="277">
        <f ca="1">TODAY()</f>
        <v>44839</v>
      </c>
      <c r="I11421" s="326"/>
      <c r="P11421" s="294"/>
    </row>
    <row r="11422" spans="1:16" ht="13.5" thickBot="1">
      <c r="A11422" s="234"/>
      <c r="B11422" s="456"/>
      <c r="C11422" s="235"/>
      <c r="D11422" s="237"/>
      <c r="E11422" s="237"/>
      <c r="F11422" s="236"/>
      <c r="G11422" s="278"/>
      <c r="I11422" s="326"/>
      <c r="P11422" s="294"/>
    </row>
    <row r="11423" spans="1:16" s="199" customFormat="1" ht="13.5" thickTop="1">
      <c r="A11423" s="196" t="s">
        <v>109</v>
      </c>
      <c r="B11423" s="458"/>
      <c r="C11423" s="196"/>
      <c r="D11423" s="198"/>
      <c r="E11423" s="198"/>
      <c r="F11423" s="197"/>
      <c r="G11423" s="197"/>
      <c r="I11423" s="321"/>
      <c r="J11423" s="200"/>
      <c r="O11423" s="297"/>
    </row>
    <row r="11424" spans="1:16" s="199" customFormat="1">
      <c r="A11424" s="580" t="str">
        <f>CONCATENATE('Prestaciones y AIU'!A10733," ANALISIS DE PRECIOS UNITARIOS")</f>
        <v xml:space="preserve"> ANALISIS DE PRECIOS UNITARIOS</v>
      </c>
      <c r="B11424" s="458"/>
      <c r="C11424" s="196"/>
      <c r="D11424" s="198"/>
      <c r="E11424" s="198"/>
      <c r="F11424" s="197"/>
      <c r="G11424" s="197"/>
      <c r="I11424" s="321"/>
      <c r="J11424" s="200"/>
      <c r="O11424" s="297"/>
    </row>
    <row r="11425" spans="1:15" s="199" customFormat="1">
      <c r="A11425" s="196" t="str">
        <f>Objeto_LIC</f>
        <v>OPTIMIZACION DEL SISTEMA DE ABASTECIMIENTO (ADUCCION, PRETRATAMIENTO Y CONDUCCION) DEL MUNICPIO DE TAME, DEPARTAMENTO DE ARAUCA</v>
      </c>
      <c r="B11425" s="458"/>
      <c r="C11425" s="196"/>
      <c r="D11425" s="198"/>
      <c r="E11425" s="198"/>
      <c r="F11425" s="197"/>
      <c r="G11425" s="197"/>
      <c r="I11425" s="321"/>
      <c r="J11425" s="200"/>
      <c r="O11425" s="297"/>
    </row>
    <row r="11426" spans="1:15" s="199" customFormat="1">
      <c r="A11426" s="196"/>
      <c r="B11426" s="458"/>
      <c r="C11426" s="196"/>
      <c r="D11426" s="198"/>
      <c r="E11426" s="198"/>
      <c r="F11426" s="197"/>
      <c r="G11426" s="197"/>
      <c r="I11426" s="321"/>
      <c r="J11426" s="200"/>
      <c r="O11426" s="297"/>
    </row>
    <row r="11427" spans="1:15" s="478" customFormat="1" ht="13.5" thickBot="1">
      <c r="A11427" s="201"/>
      <c r="B11427" s="448"/>
      <c r="C11427" s="201"/>
      <c r="D11427" s="203"/>
      <c r="E11427" s="203"/>
      <c r="F11427" s="202"/>
      <c r="G11427" s="202"/>
      <c r="I11427" s="479"/>
      <c r="J11427" s="480"/>
      <c r="O11427" s="298"/>
    </row>
    <row r="11428" spans="1:15" s="199" customFormat="1" ht="13.5" thickTop="1">
      <c r="A11428" s="206"/>
      <c r="B11428" s="457"/>
      <c r="C11428" s="207"/>
      <c r="D11428" s="209"/>
      <c r="E11428" s="209"/>
      <c r="F11428" s="208"/>
      <c r="G11428" s="210" t="s">
        <v>110</v>
      </c>
      <c r="I11428" s="321"/>
      <c r="J11428" s="200"/>
      <c r="O11428" s="297"/>
    </row>
    <row r="11429" spans="1:15" s="478" customFormat="1" ht="12.75" customHeight="1">
      <c r="A11429" s="481" t="s">
        <v>62</v>
      </c>
      <c r="B11429" s="750">
        <f>Proponente</f>
        <v>0</v>
      </c>
      <c r="C11429" s="750"/>
      <c r="D11429" s="750"/>
      <c r="E11429" s="750"/>
      <c r="F11429" s="750"/>
      <c r="G11429" s="751"/>
      <c r="H11429" s="204"/>
      <c r="I11429" s="322"/>
      <c r="J11429" s="205"/>
      <c r="K11429" s="204"/>
      <c r="O11429" s="298"/>
    </row>
    <row r="11430" spans="1:15" s="478" customFormat="1" ht="18" customHeight="1">
      <c r="A11430" s="481" t="s">
        <v>63</v>
      </c>
      <c r="B11430" s="470">
        <v>32.799999999999997</v>
      </c>
      <c r="C11430" s="750" t="e">
        <f>VLOOKUP(B11430,Presupuesto!$A$4:$B$106,2,FALSE)</f>
        <v>#N/A</v>
      </c>
      <c r="D11430" s="750"/>
      <c r="E11430" s="750"/>
      <c r="F11430" s="750"/>
      <c r="G11430" s="751"/>
      <c r="H11430" s="204"/>
      <c r="I11430" s="322"/>
      <c r="J11430" s="205"/>
      <c r="K11430" s="204"/>
      <c r="O11430" s="298"/>
    </row>
    <row r="11431" spans="1:15" s="478" customFormat="1">
      <c r="A11431" s="482"/>
      <c r="B11431" s="438"/>
      <c r="C11431" s="215"/>
      <c r="D11431" s="217"/>
      <c r="E11431" s="217"/>
      <c r="F11431" s="218" t="s">
        <v>88</v>
      </c>
      <c r="G11431" s="750" t="str">
        <f ca="1">LOOKUP('U-P1'!B11430,Presupuesto!$1:$1048576,Presupuesto!$C$1:$C$105)</f>
        <v>ML</v>
      </c>
      <c r="H11431" s="750"/>
      <c r="I11431" s="750"/>
      <c r="J11431" s="750"/>
      <c r="K11431" s="751"/>
      <c r="O11431" s="298"/>
    </row>
    <row r="11432" spans="1:15" s="478" customFormat="1" ht="13.5" thickBot="1">
      <c r="A11432" s="481" t="s">
        <v>64</v>
      </c>
      <c r="B11432" s="449"/>
      <c r="C11432" s="470"/>
      <c r="D11432" s="483"/>
      <c r="E11432" s="483"/>
      <c r="F11432" s="484"/>
      <c r="G11432" s="485"/>
      <c r="I11432" s="486"/>
      <c r="J11432" s="295"/>
      <c r="K11432" s="296"/>
      <c r="L11432" s="296"/>
      <c r="M11432" s="296"/>
      <c r="N11432" s="296"/>
      <c r="O11432" s="296"/>
    </row>
    <row r="11433" spans="1:15" s="296" customFormat="1" ht="13.5" thickTop="1">
      <c r="A11433" s="487" t="s">
        <v>57</v>
      </c>
      <c r="B11433" s="488" t="s">
        <v>65</v>
      </c>
      <c r="C11433" s="489" t="s">
        <v>66</v>
      </c>
      <c r="D11433" s="490" t="s">
        <v>74</v>
      </c>
      <c r="E11433" s="224" t="s">
        <v>100</v>
      </c>
      <c r="F11433" s="224" t="s">
        <v>79</v>
      </c>
      <c r="G11433" s="225" t="s">
        <v>70</v>
      </c>
      <c r="I11433" s="491"/>
      <c r="J11433" s="295"/>
    </row>
    <row r="11434" spans="1:15" s="478" customFormat="1">
      <c r="A11434" s="492" t="str">
        <f t="shared" ref="A11434:A11445" si="2072">IF(I11434=0,"-",VLOOKUP(I11434,EQUIPOS,2,FALSE))</f>
        <v>-</v>
      </c>
      <c r="B11434" s="493"/>
      <c r="C11434" s="493"/>
      <c r="D11434" s="494"/>
      <c r="E11434" s="495">
        <f t="shared" ref="E11434:E11445" si="2073">IF(I11434=0,0,VLOOKUP(I11434,EQUIPOS,4,FALSE))</f>
        <v>0</v>
      </c>
      <c r="F11434" s="496">
        <f t="shared" ref="F11434:F11445" si="2074">IF(D11434=0,0,E11434/D11434)</f>
        <v>0</v>
      </c>
      <c r="G11434" s="497"/>
      <c r="I11434" s="498"/>
      <c r="J11434" s="480"/>
      <c r="O11434" s="298"/>
    </row>
    <row r="11435" spans="1:15" s="478" customFormat="1">
      <c r="A11435" s="492" t="str">
        <f t="shared" si="2072"/>
        <v>-</v>
      </c>
      <c r="B11435" s="493"/>
      <c r="C11435" s="493"/>
      <c r="D11435" s="494"/>
      <c r="E11435" s="495">
        <f t="shared" si="2073"/>
        <v>0</v>
      </c>
      <c r="F11435" s="496">
        <f t="shared" si="2074"/>
        <v>0</v>
      </c>
      <c r="G11435" s="499"/>
      <c r="I11435" s="498"/>
      <c r="J11435" s="480"/>
      <c r="O11435" s="298"/>
    </row>
    <row r="11436" spans="1:15" s="478" customFormat="1">
      <c r="A11436" s="492" t="str">
        <f t="shared" si="2072"/>
        <v>-</v>
      </c>
      <c r="B11436" s="493"/>
      <c r="C11436" s="493"/>
      <c r="D11436" s="494"/>
      <c r="E11436" s="495">
        <f t="shared" si="2073"/>
        <v>0</v>
      </c>
      <c r="F11436" s="496">
        <f t="shared" si="2074"/>
        <v>0</v>
      </c>
      <c r="G11436" s="499"/>
      <c r="I11436" s="498"/>
      <c r="J11436" s="480"/>
      <c r="O11436" s="298"/>
    </row>
    <row r="11437" spans="1:15" s="478" customFormat="1">
      <c r="A11437" s="492" t="str">
        <f t="shared" si="2072"/>
        <v>-</v>
      </c>
      <c r="B11437" s="493"/>
      <c r="C11437" s="493"/>
      <c r="D11437" s="494"/>
      <c r="E11437" s="495">
        <f t="shared" si="2073"/>
        <v>0</v>
      </c>
      <c r="F11437" s="496">
        <f t="shared" si="2074"/>
        <v>0</v>
      </c>
      <c r="G11437" s="499"/>
      <c r="I11437" s="498"/>
      <c r="J11437" s="480"/>
      <c r="O11437" s="298"/>
    </row>
    <row r="11438" spans="1:15" s="478" customFormat="1">
      <c r="A11438" s="492" t="str">
        <f t="shared" si="2072"/>
        <v>-</v>
      </c>
      <c r="B11438" s="493"/>
      <c r="C11438" s="493"/>
      <c r="D11438" s="494"/>
      <c r="E11438" s="495">
        <f t="shared" si="2073"/>
        <v>0</v>
      </c>
      <c r="F11438" s="496">
        <f t="shared" si="2074"/>
        <v>0</v>
      </c>
      <c r="G11438" s="499"/>
      <c r="I11438" s="498"/>
      <c r="J11438" s="480"/>
      <c r="O11438" s="298"/>
    </row>
    <row r="11439" spans="1:15" s="478" customFormat="1">
      <c r="A11439" s="492" t="str">
        <f t="shared" si="2072"/>
        <v>-</v>
      </c>
      <c r="B11439" s="493"/>
      <c r="C11439" s="493"/>
      <c r="D11439" s="494"/>
      <c r="E11439" s="495">
        <f t="shared" si="2073"/>
        <v>0</v>
      </c>
      <c r="F11439" s="496">
        <f t="shared" si="2074"/>
        <v>0</v>
      </c>
      <c r="G11439" s="499"/>
      <c r="I11439" s="498"/>
      <c r="J11439" s="480"/>
      <c r="O11439" s="298"/>
    </row>
    <row r="11440" spans="1:15" s="478" customFormat="1">
      <c r="A11440" s="492" t="str">
        <f t="shared" si="2072"/>
        <v>-</v>
      </c>
      <c r="B11440" s="493"/>
      <c r="C11440" s="493"/>
      <c r="D11440" s="494"/>
      <c r="E11440" s="495">
        <f t="shared" si="2073"/>
        <v>0</v>
      </c>
      <c r="F11440" s="496">
        <f t="shared" si="2074"/>
        <v>0</v>
      </c>
      <c r="G11440" s="499"/>
      <c r="I11440" s="498"/>
      <c r="J11440" s="480"/>
      <c r="O11440" s="298"/>
    </row>
    <row r="11441" spans="1:15" s="478" customFormat="1">
      <c r="A11441" s="492" t="str">
        <f t="shared" si="2072"/>
        <v>-</v>
      </c>
      <c r="B11441" s="493"/>
      <c r="C11441" s="493"/>
      <c r="D11441" s="494"/>
      <c r="E11441" s="495">
        <f t="shared" si="2073"/>
        <v>0</v>
      </c>
      <c r="F11441" s="496">
        <f t="shared" si="2074"/>
        <v>0</v>
      </c>
      <c r="G11441" s="499"/>
      <c r="I11441" s="498"/>
      <c r="J11441" s="480"/>
      <c r="O11441" s="298"/>
    </row>
    <row r="11442" spans="1:15" s="478" customFormat="1">
      <c r="A11442" s="492" t="str">
        <f t="shared" si="2072"/>
        <v>-</v>
      </c>
      <c r="B11442" s="493"/>
      <c r="C11442" s="493"/>
      <c r="D11442" s="494"/>
      <c r="E11442" s="495">
        <f t="shared" si="2073"/>
        <v>0</v>
      </c>
      <c r="F11442" s="496">
        <f t="shared" si="2074"/>
        <v>0</v>
      </c>
      <c r="G11442" s="499"/>
      <c r="I11442" s="498"/>
      <c r="J11442" s="480"/>
      <c r="O11442" s="298"/>
    </row>
    <row r="11443" spans="1:15" s="478" customFormat="1">
      <c r="A11443" s="492" t="str">
        <f t="shared" si="2072"/>
        <v>-</v>
      </c>
      <c r="B11443" s="493"/>
      <c r="C11443" s="493"/>
      <c r="D11443" s="494"/>
      <c r="E11443" s="495">
        <f t="shared" si="2073"/>
        <v>0</v>
      </c>
      <c r="F11443" s="496">
        <f t="shared" si="2074"/>
        <v>0</v>
      </c>
      <c r="G11443" s="499"/>
      <c r="I11443" s="498"/>
      <c r="J11443" s="480"/>
      <c r="O11443" s="298"/>
    </row>
    <row r="11444" spans="1:15" s="478" customFormat="1">
      <c r="A11444" s="492" t="str">
        <f t="shared" si="2072"/>
        <v>-</v>
      </c>
      <c r="B11444" s="493"/>
      <c r="C11444" s="493"/>
      <c r="D11444" s="494"/>
      <c r="E11444" s="495">
        <f t="shared" si="2073"/>
        <v>0</v>
      </c>
      <c r="F11444" s="496">
        <f t="shared" si="2074"/>
        <v>0</v>
      </c>
      <c r="G11444" s="499"/>
      <c r="I11444" s="498"/>
      <c r="J11444" s="480"/>
      <c r="O11444" s="298"/>
    </row>
    <row r="11445" spans="1:15" s="478" customFormat="1">
      <c r="A11445" s="492" t="str">
        <f t="shared" si="2072"/>
        <v>-</v>
      </c>
      <c r="B11445" s="493"/>
      <c r="C11445" s="493"/>
      <c r="D11445" s="494"/>
      <c r="E11445" s="495">
        <f t="shared" si="2073"/>
        <v>0</v>
      </c>
      <c r="F11445" s="496">
        <f t="shared" si="2074"/>
        <v>0</v>
      </c>
      <c r="G11445" s="499"/>
      <c r="I11445" s="498"/>
      <c r="J11445" s="480"/>
      <c r="O11445" s="298"/>
    </row>
    <row r="11446" spans="1:15" s="478" customFormat="1" ht="13.5" thickBot="1">
      <c r="A11446" s="500"/>
      <c r="B11446" s="501"/>
      <c r="C11446" s="502"/>
      <c r="D11446" s="503"/>
      <c r="E11446" s="503"/>
      <c r="F11446" s="238" t="s">
        <v>80</v>
      </c>
      <c r="G11446" s="239">
        <f>ROUND(SUM(F11434:F11445),0)</f>
        <v>0</v>
      </c>
      <c r="I11446" s="504"/>
      <c r="J11446" s="480"/>
      <c r="O11446" s="298"/>
    </row>
    <row r="11447" spans="1:15" s="478" customFormat="1" ht="13.5" thickTop="1">
      <c r="A11447" s="240" t="s">
        <v>67</v>
      </c>
      <c r="B11447" s="507"/>
      <c r="C11447" s="508"/>
      <c r="D11447" s="509"/>
      <c r="E11447" s="509"/>
      <c r="F11447" s="510"/>
      <c r="G11447" s="511"/>
      <c r="I11447" s="504"/>
      <c r="J11447" s="480"/>
      <c r="O11447" s="298"/>
    </row>
    <row r="11448" spans="1:15" s="296" customFormat="1" ht="26">
      <c r="A11448" s="512" t="s">
        <v>57</v>
      </c>
      <c r="B11448" s="513"/>
      <c r="C11448" s="514" t="s">
        <v>58</v>
      </c>
      <c r="D11448" s="515" t="s">
        <v>68</v>
      </c>
      <c r="E11448" s="516" t="s">
        <v>69</v>
      </c>
      <c r="F11448" s="516" t="s">
        <v>79</v>
      </c>
      <c r="G11448" s="250" t="s">
        <v>70</v>
      </c>
      <c r="I11448" s="491"/>
      <c r="J11448" s="295"/>
    </row>
    <row r="11449" spans="1:15" s="478" customFormat="1">
      <c r="A11449" s="752" t="str">
        <f t="shared" ref="A11449:A11460" si="2075">IF(I11449=0,"",VLOOKUP(I11449,MATERIALES,2,FALSE))</f>
        <v/>
      </c>
      <c r="B11449" s="753"/>
      <c r="C11449" s="517" t="str">
        <f t="shared" ref="C11449:C11457" si="2076">IF(I11449=0,"",VLOOKUP(I11449,MATERIALES,3,FALSE))</f>
        <v/>
      </c>
      <c r="D11449" s="494"/>
      <c r="E11449" s="518">
        <f t="shared" ref="E11449:E11460" si="2077">IF(I11449=0,0,VLOOKUP(I11449,MATERIALES,4,FALSE))</f>
        <v>0</v>
      </c>
      <c r="F11449" s="496">
        <f>D11449*E11449</f>
        <v>0</v>
      </c>
      <c r="G11449" s="497"/>
      <c r="I11449" s="498"/>
      <c r="J11449" s="480"/>
      <c r="O11449" s="298"/>
    </row>
    <row r="11450" spans="1:15" s="478" customFormat="1">
      <c r="A11450" s="752" t="str">
        <f t="shared" si="2075"/>
        <v/>
      </c>
      <c r="B11450" s="753"/>
      <c r="C11450" s="517" t="str">
        <f t="shared" si="2076"/>
        <v/>
      </c>
      <c r="D11450" s="494"/>
      <c r="E11450" s="518">
        <f t="shared" si="2077"/>
        <v>0</v>
      </c>
      <c r="F11450" s="496">
        <f t="shared" ref="F11450:F11460" si="2078">D11450*E11450</f>
        <v>0</v>
      </c>
      <c r="G11450" s="499"/>
      <c r="I11450" s="498"/>
      <c r="J11450" s="480"/>
      <c r="O11450" s="298"/>
    </row>
    <row r="11451" spans="1:15" s="478" customFormat="1">
      <c r="A11451" s="752" t="str">
        <f t="shared" si="2075"/>
        <v/>
      </c>
      <c r="B11451" s="753"/>
      <c r="C11451" s="517" t="str">
        <f t="shared" si="2076"/>
        <v/>
      </c>
      <c r="D11451" s="494"/>
      <c r="E11451" s="518">
        <f t="shared" si="2077"/>
        <v>0</v>
      </c>
      <c r="F11451" s="496">
        <f t="shared" si="2078"/>
        <v>0</v>
      </c>
      <c r="G11451" s="499"/>
      <c r="I11451" s="498"/>
      <c r="J11451" s="480"/>
      <c r="O11451" s="298"/>
    </row>
    <row r="11452" spans="1:15" s="478" customFormat="1">
      <c r="A11452" s="752" t="str">
        <f t="shared" si="2075"/>
        <v/>
      </c>
      <c r="B11452" s="753"/>
      <c r="C11452" s="517" t="str">
        <f t="shared" si="2076"/>
        <v/>
      </c>
      <c r="D11452" s="494"/>
      <c r="E11452" s="518">
        <f t="shared" si="2077"/>
        <v>0</v>
      </c>
      <c r="F11452" s="496">
        <f t="shared" si="2078"/>
        <v>0</v>
      </c>
      <c r="G11452" s="499"/>
      <c r="I11452" s="498"/>
      <c r="J11452" s="480"/>
      <c r="O11452" s="298"/>
    </row>
    <row r="11453" spans="1:15" s="478" customFormat="1">
      <c r="A11453" s="752" t="str">
        <f t="shared" si="2075"/>
        <v/>
      </c>
      <c r="B11453" s="753"/>
      <c r="C11453" s="517" t="str">
        <f t="shared" si="2076"/>
        <v/>
      </c>
      <c r="D11453" s="494"/>
      <c r="E11453" s="518">
        <f t="shared" si="2077"/>
        <v>0</v>
      </c>
      <c r="F11453" s="496">
        <f t="shared" si="2078"/>
        <v>0</v>
      </c>
      <c r="G11453" s="499"/>
      <c r="I11453" s="498"/>
      <c r="J11453" s="480"/>
      <c r="O11453" s="298"/>
    </row>
    <row r="11454" spans="1:15" s="478" customFormat="1">
      <c r="A11454" s="752" t="str">
        <f t="shared" si="2075"/>
        <v/>
      </c>
      <c r="B11454" s="753"/>
      <c r="C11454" s="517" t="str">
        <f t="shared" si="2076"/>
        <v/>
      </c>
      <c r="D11454" s="494"/>
      <c r="E11454" s="518">
        <f t="shared" si="2077"/>
        <v>0</v>
      </c>
      <c r="F11454" s="496">
        <f t="shared" si="2078"/>
        <v>0</v>
      </c>
      <c r="G11454" s="499"/>
      <c r="I11454" s="498"/>
      <c r="J11454" s="480"/>
      <c r="O11454" s="298"/>
    </row>
    <row r="11455" spans="1:15" s="478" customFormat="1">
      <c r="A11455" s="752" t="str">
        <f t="shared" si="2075"/>
        <v/>
      </c>
      <c r="B11455" s="753"/>
      <c r="C11455" s="517" t="str">
        <f t="shared" si="2076"/>
        <v/>
      </c>
      <c r="D11455" s="494"/>
      <c r="E11455" s="518">
        <f t="shared" si="2077"/>
        <v>0</v>
      </c>
      <c r="F11455" s="496">
        <f t="shared" si="2078"/>
        <v>0</v>
      </c>
      <c r="G11455" s="499"/>
      <c r="I11455" s="498"/>
      <c r="J11455" s="480"/>
      <c r="O11455" s="298"/>
    </row>
    <row r="11456" spans="1:15" s="478" customFormat="1">
      <c r="A11456" s="752" t="str">
        <f t="shared" si="2075"/>
        <v/>
      </c>
      <c r="B11456" s="753"/>
      <c r="C11456" s="517" t="str">
        <f t="shared" si="2076"/>
        <v/>
      </c>
      <c r="D11456" s="494"/>
      <c r="E11456" s="518">
        <f t="shared" si="2077"/>
        <v>0</v>
      </c>
      <c r="F11456" s="496">
        <f t="shared" si="2078"/>
        <v>0</v>
      </c>
      <c r="G11456" s="253"/>
      <c r="I11456" s="498"/>
      <c r="J11456" s="480"/>
      <c r="O11456" s="298"/>
    </row>
    <row r="11457" spans="1:15" s="478" customFormat="1">
      <c r="A11457" s="752" t="str">
        <f t="shared" si="2075"/>
        <v/>
      </c>
      <c r="B11457" s="753"/>
      <c r="C11457" s="517" t="str">
        <f t="shared" si="2076"/>
        <v/>
      </c>
      <c r="D11457" s="494"/>
      <c r="E11457" s="518">
        <f t="shared" si="2077"/>
        <v>0</v>
      </c>
      <c r="F11457" s="496">
        <f t="shared" si="2078"/>
        <v>0</v>
      </c>
      <c r="G11457" s="499"/>
      <c r="I11457" s="498"/>
      <c r="J11457" s="480"/>
      <c r="O11457" s="298"/>
    </row>
    <row r="11458" spans="1:15" s="478" customFormat="1">
      <c r="A11458" s="752" t="str">
        <f t="shared" si="2075"/>
        <v/>
      </c>
      <c r="B11458" s="753"/>
      <c r="C11458" s="517"/>
      <c r="D11458" s="494"/>
      <c r="E11458" s="518">
        <f t="shared" si="2077"/>
        <v>0</v>
      </c>
      <c r="F11458" s="496">
        <f t="shared" si="2078"/>
        <v>0</v>
      </c>
      <c r="G11458" s="499"/>
      <c r="I11458" s="498"/>
      <c r="J11458" s="480"/>
      <c r="O11458" s="298"/>
    </row>
    <row r="11459" spans="1:15" s="478" customFormat="1">
      <c r="A11459" s="752" t="str">
        <f t="shared" si="2075"/>
        <v/>
      </c>
      <c r="B11459" s="753"/>
      <c r="C11459" s="517"/>
      <c r="D11459" s="494"/>
      <c r="E11459" s="518">
        <f t="shared" si="2077"/>
        <v>0</v>
      </c>
      <c r="F11459" s="496">
        <f t="shared" si="2078"/>
        <v>0</v>
      </c>
      <c r="G11459" s="499"/>
      <c r="I11459" s="498"/>
      <c r="J11459" s="480"/>
      <c r="O11459" s="298"/>
    </row>
    <row r="11460" spans="1:15" s="478" customFormat="1">
      <c r="A11460" s="752" t="str">
        <f t="shared" si="2075"/>
        <v/>
      </c>
      <c r="B11460" s="753"/>
      <c r="C11460" s="517" t="str">
        <f t="shared" ref="C11460" si="2079">IF(I11460=0,"",VLOOKUP(I11460,MATERIALES,3,FALSE))</f>
        <v/>
      </c>
      <c r="D11460" s="494"/>
      <c r="E11460" s="518">
        <f t="shared" si="2077"/>
        <v>0</v>
      </c>
      <c r="F11460" s="496">
        <f t="shared" si="2078"/>
        <v>0</v>
      </c>
      <c r="G11460" s="519"/>
      <c r="I11460" s="498"/>
      <c r="J11460" s="480"/>
      <c r="O11460" s="298"/>
    </row>
    <row r="11461" spans="1:15" s="478" customFormat="1" ht="26.25" customHeight="1" thickBot="1">
      <c r="A11461" s="482"/>
      <c r="B11461" s="449"/>
      <c r="C11461" s="470"/>
      <c r="D11461" s="483"/>
      <c r="E11461" s="520"/>
      <c r="F11461" s="255" t="s">
        <v>81</v>
      </c>
      <c r="G11461" s="253">
        <f>ROUND(SUM(F11449:F11460),0)</f>
        <v>0</v>
      </c>
      <c r="I11461" s="504"/>
      <c r="J11461" s="480"/>
      <c r="O11461" s="298"/>
    </row>
    <row r="11462" spans="1:15" s="478" customFormat="1" ht="14" thickTop="1" thickBot="1">
      <c r="A11462" s="256" t="s">
        <v>72</v>
      </c>
      <c r="B11462" s="521"/>
      <c r="C11462" s="522"/>
      <c r="D11462" s="523"/>
      <c r="E11462" s="523"/>
      <c r="F11462" s="524"/>
      <c r="G11462" s="525"/>
      <c r="I11462" s="504"/>
      <c r="J11462" s="480"/>
      <c r="O11462" s="298"/>
    </row>
    <row r="11463" spans="1:15" s="478" customFormat="1" ht="13.5" thickTop="1">
      <c r="A11463" s="512" t="s">
        <v>57</v>
      </c>
      <c r="B11463" s="513"/>
      <c r="C11463" s="516" t="s">
        <v>71</v>
      </c>
      <c r="D11463" s="515" t="s">
        <v>75</v>
      </c>
      <c r="E11463" s="516" t="s">
        <v>98</v>
      </c>
      <c r="F11463" s="516" t="s">
        <v>79</v>
      </c>
      <c r="G11463" s="250" t="s">
        <v>70</v>
      </c>
      <c r="I11463" s="504"/>
      <c r="J11463" s="480"/>
      <c r="O11463" s="298"/>
    </row>
    <row r="11464" spans="1:15" s="478" customFormat="1">
      <c r="A11464" s="752" t="str">
        <f>IF(I11464=0,"",VLOOKUP(I11464,EQUIPOS,2,FALSE))</f>
        <v/>
      </c>
      <c r="B11464" s="753"/>
      <c r="C11464" s="526"/>
      <c r="D11464" s="494"/>
      <c r="E11464" s="518">
        <f>IF(I11464=0,0,VLOOKUP(I11464,EQUIPOS,4,FALSE))</f>
        <v>0</v>
      </c>
      <c r="F11464" s="496">
        <f>C11464*D11464*E11464</f>
        <v>0</v>
      </c>
      <c r="G11464" s="497"/>
      <c r="I11464" s="498"/>
      <c r="J11464" s="480"/>
      <c r="O11464" s="298"/>
    </row>
    <row r="11465" spans="1:15" s="478" customFormat="1">
      <c r="A11465" s="752" t="str">
        <f>IF(I11465=0,"",VLOOKUP(I11465,EQUIPOS,2,FALSE))</f>
        <v/>
      </c>
      <c r="B11465" s="753"/>
      <c r="C11465" s="527"/>
      <c r="D11465" s="494"/>
      <c r="E11465" s="518">
        <f>IF(I11465=0,0,VLOOKUP(I11465,EQUIPOS,4,FALSE))</f>
        <v>0</v>
      </c>
      <c r="F11465" s="496">
        <f t="shared" ref="F11465:F11468" si="2080">C11465*D11465*E11465</f>
        <v>0</v>
      </c>
      <c r="G11465" s="499"/>
      <c r="I11465" s="498"/>
      <c r="J11465" s="480"/>
      <c r="O11465" s="298"/>
    </row>
    <row r="11466" spans="1:15" s="478" customFormat="1">
      <c r="A11466" s="752" t="str">
        <f>IF(I11466=0,"",VLOOKUP(I11466,EQUIPOS,2,FALSE))</f>
        <v/>
      </c>
      <c r="B11466" s="753"/>
      <c r="C11466" s="527"/>
      <c r="D11466" s="494"/>
      <c r="E11466" s="518">
        <f>IF(I11466=0,0,VLOOKUP(I11466,EQUIPOS,4,FALSE))</f>
        <v>0</v>
      </c>
      <c r="F11466" s="496">
        <f t="shared" si="2080"/>
        <v>0</v>
      </c>
      <c r="G11466" s="499"/>
      <c r="I11466" s="498"/>
      <c r="J11466" s="480"/>
      <c r="O11466" s="298"/>
    </row>
    <row r="11467" spans="1:15" s="478" customFormat="1">
      <c r="A11467" s="752" t="str">
        <f>IF(I11467=0,"",VLOOKUP(I11467,EQUIPOS,2,FALSE))</f>
        <v/>
      </c>
      <c r="B11467" s="753"/>
      <c r="C11467" s="527"/>
      <c r="D11467" s="494"/>
      <c r="E11467" s="518">
        <f>IF(I11467=0,0,VLOOKUP(I11467,EQUIPOS,4,FALSE))</f>
        <v>0</v>
      </c>
      <c r="F11467" s="496">
        <f t="shared" si="2080"/>
        <v>0</v>
      </c>
      <c r="G11467" s="499"/>
      <c r="I11467" s="498"/>
      <c r="J11467" s="480"/>
      <c r="O11467" s="298"/>
    </row>
    <row r="11468" spans="1:15" s="478" customFormat="1">
      <c r="A11468" s="752" t="str">
        <f>IF(I11468=0,"",VLOOKUP(I11468,EQUIPOS,2,FALSE))</f>
        <v/>
      </c>
      <c r="B11468" s="753"/>
      <c r="C11468" s="527"/>
      <c r="D11468" s="494"/>
      <c r="E11468" s="518">
        <f>IF(I11468=0,0,VLOOKUP(I11468,EQUIPOS,4,FALSE))</f>
        <v>0</v>
      </c>
      <c r="F11468" s="496">
        <f t="shared" si="2080"/>
        <v>0</v>
      </c>
      <c r="G11468" s="519"/>
      <c r="I11468" s="498"/>
      <c r="J11468" s="480"/>
      <c r="O11468" s="298"/>
    </row>
    <row r="11469" spans="1:15" s="478" customFormat="1" ht="30.75" customHeight="1" thickBot="1">
      <c r="A11469" s="500"/>
      <c r="B11469" s="501"/>
      <c r="C11469" s="502"/>
      <c r="D11469" s="503"/>
      <c r="E11469" s="528"/>
      <c r="F11469" s="238" t="s">
        <v>82</v>
      </c>
      <c r="G11469" s="262">
        <f>ROUND(SUM(F11464:F11468),0)</f>
        <v>0</v>
      </c>
      <c r="I11469" s="504"/>
      <c r="J11469" s="480"/>
      <c r="O11469" s="298"/>
    </row>
    <row r="11470" spans="1:15" s="478" customFormat="1" ht="13.5" thickTop="1">
      <c r="A11470" s="240" t="s">
        <v>73</v>
      </c>
      <c r="B11470" s="507"/>
      <c r="C11470" s="508"/>
      <c r="D11470" s="509"/>
      <c r="E11470" s="509"/>
      <c r="F11470" s="510"/>
      <c r="G11470" s="511"/>
      <c r="I11470" s="504"/>
      <c r="J11470" s="480"/>
      <c r="O11470" s="298"/>
    </row>
    <row r="11471" spans="1:15" s="478" customFormat="1" ht="26">
      <c r="A11471" s="512" t="s">
        <v>57</v>
      </c>
      <c r="B11471" s="529" t="s">
        <v>58</v>
      </c>
      <c r="C11471" s="514" t="s">
        <v>68</v>
      </c>
      <c r="D11471" s="515" t="s">
        <v>74</v>
      </c>
      <c r="E11471" s="516" t="s">
        <v>69</v>
      </c>
      <c r="F11471" s="516" t="s">
        <v>79</v>
      </c>
      <c r="G11471" s="250" t="s">
        <v>70</v>
      </c>
      <c r="H11471" s="296"/>
      <c r="I11471" s="491"/>
      <c r="J11471" s="480"/>
      <c r="O11471" s="298"/>
    </row>
    <row r="11472" spans="1:15" s="478" customFormat="1">
      <c r="A11472" s="530" t="str">
        <f t="shared" ref="A11472:A11483" si="2081">IF(I11472=0,"",VLOOKUP(I11472,MANOOBRA,2,FALSE))</f>
        <v/>
      </c>
      <c r="B11472" s="531" t="str">
        <f t="shared" ref="B11472:B11483" si="2082">IF(I11472=0,"",VLOOKUP(I11472,MANOOBRA,3,FALSE))</f>
        <v/>
      </c>
      <c r="C11472" s="527"/>
      <c r="D11472" s="527"/>
      <c r="E11472" s="518">
        <f t="shared" ref="E11472:E11483" si="2083">IF(I11472=0,0,VLOOKUP(I11472,MANOOBRA,4,FALSE))</f>
        <v>0</v>
      </c>
      <c r="F11472" s="496">
        <f>IF(D11472=0,0,C11472*E11472/D11472)</f>
        <v>0</v>
      </c>
      <c r="G11472" s="497"/>
      <c r="I11472" s="498"/>
      <c r="J11472" s="480"/>
      <c r="O11472" s="298"/>
    </row>
    <row r="11473" spans="1:15" s="478" customFormat="1">
      <c r="A11473" s="530" t="str">
        <f t="shared" si="2081"/>
        <v/>
      </c>
      <c r="B11473" s="531" t="str">
        <f t="shared" si="2082"/>
        <v/>
      </c>
      <c r="C11473" s="527"/>
      <c r="D11473" s="527"/>
      <c r="E11473" s="518">
        <f t="shared" si="2083"/>
        <v>0</v>
      </c>
      <c r="F11473" s="496">
        <f t="shared" ref="F11473:F11483" si="2084">IF(D11473=0,0,C11473*E11473/D11473)</f>
        <v>0</v>
      </c>
      <c r="G11473" s="499"/>
      <c r="I11473" s="498"/>
      <c r="J11473" s="480"/>
      <c r="O11473" s="298"/>
    </row>
    <row r="11474" spans="1:15" s="478" customFormat="1">
      <c r="A11474" s="530" t="str">
        <f t="shared" si="2081"/>
        <v/>
      </c>
      <c r="B11474" s="531" t="str">
        <f t="shared" si="2082"/>
        <v/>
      </c>
      <c r="C11474" s="527"/>
      <c r="D11474" s="527"/>
      <c r="E11474" s="518">
        <f t="shared" si="2083"/>
        <v>0</v>
      </c>
      <c r="F11474" s="496">
        <f t="shared" si="2084"/>
        <v>0</v>
      </c>
      <c r="G11474" s="499"/>
      <c r="I11474" s="498"/>
      <c r="J11474" s="480"/>
      <c r="O11474" s="298"/>
    </row>
    <row r="11475" spans="1:15" s="478" customFormat="1">
      <c r="A11475" s="530" t="str">
        <f t="shared" si="2081"/>
        <v/>
      </c>
      <c r="B11475" s="531" t="str">
        <f t="shared" si="2082"/>
        <v/>
      </c>
      <c r="C11475" s="527"/>
      <c r="D11475" s="527"/>
      <c r="E11475" s="518">
        <f t="shared" si="2083"/>
        <v>0</v>
      </c>
      <c r="F11475" s="496">
        <f t="shared" si="2084"/>
        <v>0</v>
      </c>
      <c r="G11475" s="499"/>
      <c r="I11475" s="498"/>
      <c r="J11475" s="480"/>
      <c r="O11475" s="298"/>
    </row>
    <row r="11476" spans="1:15" s="478" customFormat="1">
      <c r="A11476" s="530" t="str">
        <f t="shared" si="2081"/>
        <v/>
      </c>
      <c r="B11476" s="531" t="str">
        <f t="shared" si="2082"/>
        <v/>
      </c>
      <c r="C11476" s="527"/>
      <c r="D11476" s="527"/>
      <c r="E11476" s="518">
        <f t="shared" si="2083"/>
        <v>0</v>
      </c>
      <c r="F11476" s="496">
        <f t="shared" si="2084"/>
        <v>0</v>
      </c>
      <c r="G11476" s="499"/>
      <c r="I11476" s="498"/>
      <c r="J11476" s="480"/>
      <c r="O11476" s="298"/>
    </row>
    <row r="11477" spans="1:15" s="478" customFormat="1">
      <c r="A11477" s="530" t="str">
        <f t="shared" si="2081"/>
        <v/>
      </c>
      <c r="B11477" s="531" t="str">
        <f t="shared" si="2082"/>
        <v/>
      </c>
      <c r="C11477" s="527"/>
      <c r="D11477" s="527"/>
      <c r="E11477" s="518">
        <f t="shared" si="2083"/>
        <v>0</v>
      </c>
      <c r="F11477" s="496">
        <f t="shared" si="2084"/>
        <v>0</v>
      </c>
      <c r="G11477" s="499"/>
      <c r="I11477" s="498"/>
      <c r="J11477" s="480"/>
      <c r="O11477" s="298"/>
    </row>
    <row r="11478" spans="1:15" s="478" customFormat="1">
      <c r="A11478" s="530" t="str">
        <f t="shared" si="2081"/>
        <v/>
      </c>
      <c r="B11478" s="531" t="str">
        <f t="shared" si="2082"/>
        <v/>
      </c>
      <c r="C11478" s="527"/>
      <c r="D11478" s="527"/>
      <c r="E11478" s="518">
        <f t="shared" si="2083"/>
        <v>0</v>
      </c>
      <c r="F11478" s="496">
        <f t="shared" si="2084"/>
        <v>0</v>
      </c>
      <c r="G11478" s="499"/>
      <c r="I11478" s="498"/>
      <c r="J11478" s="480"/>
      <c r="O11478" s="298"/>
    </row>
    <row r="11479" spans="1:15" s="478" customFormat="1">
      <c r="A11479" s="530" t="str">
        <f t="shared" si="2081"/>
        <v/>
      </c>
      <c r="B11479" s="531" t="str">
        <f t="shared" si="2082"/>
        <v/>
      </c>
      <c r="C11479" s="527"/>
      <c r="D11479" s="527"/>
      <c r="E11479" s="518">
        <f t="shared" si="2083"/>
        <v>0</v>
      </c>
      <c r="F11479" s="496">
        <f t="shared" si="2084"/>
        <v>0</v>
      </c>
      <c r="G11479" s="499"/>
      <c r="I11479" s="498"/>
      <c r="J11479" s="480"/>
      <c r="O11479" s="298"/>
    </row>
    <row r="11480" spans="1:15" s="478" customFormat="1">
      <c r="A11480" s="530" t="str">
        <f t="shared" si="2081"/>
        <v/>
      </c>
      <c r="B11480" s="531" t="str">
        <f t="shared" si="2082"/>
        <v/>
      </c>
      <c r="C11480" s="527"/>
      <c r="D11480" s="527"/>
      <c r="E11480" s="518">
        <f t="shared" si="2083"/>
        <v>0</v>
      </c>
      <c r="F11480" s="496">
        <f t="shared" si="2084"/>
        <v>0</v>
      </c>
      <c r="G11480" s="499"/>
      <c r="I11480" s="498"/>
      <c r="J11480" s="480"/>
      <c r="O11480" s="298"/>
    </row>
    <row r="11481" spans="1:15" s="478" customFormat="1">
      <c r="A11481" s="530" t="str">
        <f t="shared" si="2081"/>
        <v/>
      </c>
      <c r="B11481" s="531" t="str">
        <f t="shared" si="2082"/>
        <v/>
      </c>
      <c r="C11481" s="527"/>
      <c r="D11481" s="527"/>
      <c r="E11481" s="518">
        <f t="shared" si="2083"/>
        <v>0</v>
      </c>
      <c r="F11481" s="496">
        <f t="shared" si="2084"/>
        <v>0</v>
      </c>
      <c r="G11481" s="499"/>
      <c r="I11481" s="498"/>
      <c r="J11481" s="480"/>
      <c r="O11481" s="298"/>
    </row>
    <row r="11482" spans="1:15" s="478" customFormat="1">
      <c r="A11482" s="530" t="str">
        <f t="shared" si="2081"/>
        <v/>
      </c>
      <c r="B11482" s="531" t="str">
        <f t="shared" si="2082"/>
        <v/>
      </c>
      <c r="C11482" s="527"/>
      <c r="D11482" s="527"/>
      <c r="E11482" s="518">
        <f t="shared" si="2083"/>
        <v>0</v>
      </c>
      <c r="F11482" s="496">
        <f t="shared" si="2084"/>
        <v>0</v>
      </c>
      <c r="G11482" s="499"/>
      <c r="I11482" s="498"/>
      <c r="J11482" s="480"/>
      <c r="O11482" s="298"/>
    </row>
    <row r="11483" spans="1:15" s="478" customFormat="1">
      <c r="A11483" s="530" t="str">
        <f t="shared" si="2081"/>
        <v/>
      </c>
      <c r="B11483" s="531" t="str">
        <f t="shared" si="2082"/>
        <v/>
      </c>
      <c r="C11483" s="527"/>
      <c r="D11483" s="527"/>
      <c r="E11483" s="518">
        <f t="shared" si="2083"/>
        <v>0</v>
      </c>
      <c r="F11483" s="496">
        <f t="shared" si="2084"/>
        <v>0</v>
      </c>
      <c r="G11483" s="519"/>
      <c r="I11483" s="498"/>
      <c r="J11483" s="480"/>
      <c r="O11483" s="298"/>
    </row>
    <row r="11484" spans="1:15" s="478" customFormat="1" ht="31.5" customHeight="1" thickBot="1">
      <c r="A11484" s="500"/>
      <c r="B11484" s="501"/>
      <c r="C11484" s="502"/>
      <c r="D11484" s="503"/>
      <c r="E11484" s="503"/>
      <c r="F11484" s="238" t="s">
        <v>83</v>
      </c>
      <c r="G11484" s="262">
        <f>ROUND(SUM(F11472:F11483),0)</f>
        <v>0</v>
      </c>
      <c r="I11484" s="504"/>
      <c r="J11484" s="480"/>
      <c r="O11484" s="298"/>
    </row>
    <row r="11485" spans="1:15" s="478" customFormat="1" ht="13.5" thickTop="1">
      <c r="A11485" s="186" t="s">
        <v>76</v>
      </c>
      <c r="B11485" s="507"/>
      <c r="C11485" s="508"/>
      <c r="D11485" s="509"/>
      <c r="E11485" s="509"/>
      <c r="F11485" s="510"/>
      <c r="G11485" s="511"/>
      <c r="I11485" s="504"/>
      <c r="J11485" s="480"/>
      <c r="O11485" s="298"/>
    </row>
    <row r="11486" spans="1:15" s="478" customFormat="1">
      <c r="A11486" s="512" t="s">
        <v>57</v>
      </c>
      <c r="B11486" s="513"/>
      <c r="C11486" s="532"/>
      <c r="D11486" s="533"/>
      <c r="E11486" s="516" t="s">
        <v>77</v>
      </c>
      <c r="F11486" s="516" t="s">
        <v>78</v>
      </c>
      <c r="G11486" s="264" t="s">
        <v>77</v>
      </c>
      <c r="H11486" s="296"/>
      <c r="I11486" s="491"/>
      <c r="J11486" s="480"/>
      <c r="O11486" s="298"/>
    </row>
    <row r="11487" spans="1:15" s="478" customFormat="1">
      <c r="A11487" s="534" t="s">
        <v>87</v>
      </c>
      <c r="B11487" s="535"/>
      <c r="C11487" s="536"/>
      <c r="D11487" s="537"/>
      <c r="E11487" s="495">
        <f>ROUND(SUM(G11446,G11461,G11469,G11484),2)</f>
        <v>0</v>
      </c>
      <c r="F11487" s="538">
        <f>A</f>
        <v>0</v>
      </c>
      <c r="G11487" s="539">
        <f>E11487*F11487</f>
        <v>0</v>
      </c>
      <c r="I11487" s="504"/>
      <c r="J11487" s="480"/>
      <c r="O11487" s="298"/>
    </row>
    <row r="11488" spans="1:15" s="478" customFormat="1">
      <c r="A11488" s="534" t="s">
        <v>85</v>
      </c>
      <c r="B11488" s="535"/>
      <c r="C11488" s="536"/>
      <c r="D11488" s="537"/>
      <c r="E11488" s="495">
        <f>SUM(G11446,G11461,G11469,G11484)</f>
        <v>0</v>
      </c>
      <c r="F11488" s="538">
        <f>I</f>
        <v>0</v>
      </c>
      <c r="G11488" s="539">
        <f>E11488*F11488</f>
        <v>0</v>
      </c>
      <c r="I11488" s="504"/>
      <c r="J11488" s="480"/>
      <c r="O11488" s="298"/>
    </row>
    <row r="11489" spans="1:16" s="478" customFormat="1">
      <c r="A11489" s="534" t="s">
        <v>86</v>
      </c>
      <c r="B11489" s="535"/>
      <c r="C11489" s="536"/>
      <c r="D11489" s="537"/>
      <c r="E11489" s="495">
        <f>SUM(G11446,G11461,G11469,G11484)</f>
        <v>0</v>
      </c>
      <c r="F11489" s="538">
        <f>U</f>
        <v>0</v>
      </c>
      <c r="G11489" s="539">
        <f>E11489*F11489</f>
        <v>0</v>
      </c>
      <c r="I11489" s="504"/>
      <c r="J11489" s="480"/>
      <c r="O11489" s="298"/>
    </row>
    <row r="11490" spans="1:16" s="478" customFormat="1" ht="33" customHeight="1" thickBot="1">
      <c r="A11490" s="500"/>
      <c r="B11490" s="501"/>
      <c r="C11490" s="502"/>
      <c r="D11490" s="503"/>
      <c r="E11490" s="503"/>
      <c r="F11490" s="268" t="s">
        <v>84</v>
      </c>
      <c r="G11490" s="262">
        <f>SUM(G11487:G11489)</f>
        <v>0</v>
      </c>
      <c r="I11490" s="504"/>
      <c r="J11490" s="295"/>
      <c r="K11490" s="296"/>
      <c r="L11490" s="296"/>
      <c r="M11490" s="296"/>
      <c r="N11490" s="296"/>
      <c r="O11490" s="296"/>
    </row>
    <row r="11491" spans="1:16" s="199" customFormat="1" ht="14" thickTop="1" thickBot="1">
      <c r="A11491" s="540"/>
      <c r="B11491" s="541"/>
      <c r="C11491" s="542"/>
      <c r="D11491" s="543"/>
      <c r="E11491" s="271" t="s">
        <v>89</v>
      </c>
      <c r="F11491" s="272"/>
      <c r="G11491" s="273">
        <f>ROUND(SUM(G11446,G11461,G11469,G11484,G11490),0)</f>
        <v>0</v>
      </c>
      <c r="I11491" s="544"/>
      <c r="J11491" s="200">
        <f>B11430</f>
        <v>32.799999999999997</v>
      </c>
      <c r="K11491" s="545">
        <f>E11487</f>
        <v>0</v>
      </c>
      <c r="L11491" s="546">
        <f>G11487</f>
        <v>0</v>
      </c>
      <c r="M11491" s="546">
        <f>G11488</f>
        <v>0</v>
      </c>
      <c r="N11491" s="546">
        <f>G11489</f>
        <v>0</v>
      </c>
      <c r="O11491" s="299">
        <f>SUM(K11491:N11491)</f>
        <v>0</v>
      </c>
      <c r="P11491" s="546"/>
    </row>
    <row r="11492" spans="1:16" s="478" customFormat="1" ht="13.5" thickTop="1">
      <c r="A11492" s="547" t="s">
        <v>97</v>
      </c>
      <c r="B11492" s="449"/>
      <c r="C11492" s="470"/>
      <c r="D11492" s="483"/>
      <c r="E11492" s="483"/>
      <c r="F11492" s="484"/>
      <c r="G11492" s="485"/>
      <c r="I11492" s="504"/>
      <c r="J11492" s="480"/>
      <c r="O11492" s="298"/>
      <c r="P11492" s="546"/>
    </row>
    <row r="11493" spans="1:16" s="478" customFormat="1">
      <c r="A11493" s="547"/>
      <c r="B11493" s="548"/>
      <c r="C11493" s="549"/>
      <c r="D11493" s="550"/>
      <c r="E11493" s="483"/>
      <c r="F11493" s="484"/>
      <c r="G11493" s="551">
        <f ca="1">TODAY()</f>
        <v>44839</v>
      </c>
      <c r="I11493" s="504"/>
      <c r="J11493" s="480"/>
      <c r="O11493" s="298"/>
      <c r="P11493" s="546"/>
    </row>
    <row r="11494" spans="1:16" s="478" customFormat="1" ht="13.5" thickBot="1">
      <c r="A11494" s="500"/>
      <c r="B11494" s="501"/>
      <c r="C11494" s="502"/>
      <c r="D11494" s="503"/>
      <c r="E11494" s="503"/>
      <c r="F11494" s="552"/>
      <c r="G11494" s="553"/>
      <c r="I11494" s="504"/>
      <c r="J11494" s="480"/>
      <c r="O11494" s="298"/>
      <c r="P11494" s="546"/>
    </row>
    <row r="11495" spans="1:16" s="199" customFormat="1" ht="13.5" thickTop="1">
      <c r="A11495" s="196" t="s">
        <v>109</v>
      </c>
      <c r="B11495" s="458"/>
      <c r="C11495" s="196"/>
      <c r="D11495" s="198"/>
      <c r="E11495" s="198"/>
      <c r="F11495" s="197"/>
      <c r="G11495" s="197"/>
      <c r="I11495" s="321"/>
      <c r="J11495" s="200"/>
      <c r="O11495" s="297"/>
    </row>
    <row r="11496" spans="1:16" s="199" customFormat="1">
      <c r="A11496" s="196" t="str">
        <f>CONCATENATE('Prestaciones y AIU'!A10877," ANALISIS DE PRECIOS UNITARIOS")</f>
        <v xml:space="preserve"> ANALISIS DE PRECIOS UNITARIOS</v>
      </c>
      <c r="B11496" s="458"/>
      <c r="C11496" s="196"/>
      <c r="D11496" s="198"/>
      <c r="E11496" s="198"/>
      <c r="F11496" s="197"/>
      <c r="G11496" s="197"/>
      <c r="I11496" s="321"/>
      <c r="J11496" s="200"/>
      <c r="O11496" s="297"/>
    </row>
    <row r="11497" spans="1:16" s="199" customFormat="1">
      <c r="A11497" s="196" t="str">
        <f>Objeto_LIC</f>
        <v>OPTIMIZACION DEL SISTEMA DE ABASTECIMIENTO (ADUCCION, PRETRATAMIENTO Y CONDUCCION) DEL MUNICPIO DE TAME, DEPARTAMENTO DE ARAUCA</v>
      </c>
      <c r="B11497" s="458"/>
      <c r="C11497" s="196"/>
      <c r="D11497" s="198"/>
      <c r="E11497" s="198"/>
      <c r="F11497" s="197"/>
      <c r="G11497" s="197"/>
      <c r="I11497" s="321"/>
      <c r="J11497" s="200"/>
      <c r="O11497" s="297"/>
    </row>
    <row r="11498" spans="1:16" s="199" customFormat="1">
      <c r="A11498" s="196"/>
      <c r="B11498" s="458"/>
      <c r="C11498" s="196"/>
      <c r="D11498" s="198"/>
      <c r="E11498" s="198"/>
      <c r="F11498" s="197"/>
      <c r="G11498" s="197"/>
      <c r="I11498" s="321"/>
      <c r="J11498" s="200"/>
      <c r="O11498" s="297"/>
    </row>
    <row r="11499" spans="1:16" ht="13.5" thickBot="1">
      <c r="A11499" s="201"/>
      <c r="B11499" s="448"/>
      <c r="C11499" s="201"/>
      <c r="D11499" s="203"/>
      <c r="E11499" s="203"/>
      <c r="F11499" s="202"/>
      <c r="G11499" s="202"/>
    </row>
    <row r="11500" spans="1:16" s="211" customFormat="1" ht="13.5" thickTop="1">
      <c r="A11500" s="206"/>
      <c r="B11500" s="457"/>
      <c r="C11500" s="207"/>
      <c r="D11500" s="209"/>
      <c r="E11500" s="209"/>
      <c r="F11500" s="208"/>
      <c r="G11500" s="210" t="s">
        <v>110</v>
      </c>
      <c r="I11500" s="323"/>
      <c r="J11500" s="212"/>
      <c r="O11500" s="297"/>
    </row>
    <row r="11501" spans="1:16" ht="12.75" customHeight="1">
      <c r="A11501" s="213" t="s">
        <v>62</v>
      </c>
      <c r="B11501" s="750">
        <f>Proponente</f>
        <v>0</v>
      </c>
      <c r="C11501" s="750"/>
      <c r="D11501" s="750"/>
      <c r="E11501" s="750"/>
      <c r="F11501" s="750"/>
      <c r="G11501" s="751"/>
    </row>
    <row r="11502" spans="1:16" ht="12.75" customHeight="1">
      <c r="A11502" s="213" t="s">
        <v>63</v>
      </c>
      <c r="B11502" s="470">
        <v>32.9</v>
      </c>
      <c r="C11502" s="750" t="e">
        <f>VLOOKUP(B11502,Presupuesto!$A$4:$B$106,2,FALSE)</f>
        <v>#N/A</v>
      </c>
      <c r="D11502" s="750"/>
      <c r="E11502" s="750"/>
      <c r="F11502" s="750"/>
      <c r="G11502" s="751"/>
    </row>
    <row r="11503" spans="1:16">
      <c r="A11503" s="214"/>
      <c r="B11503" s="438"/>
      <c r="C11503" s="215"/>
      <c r="D11503" s="217"/>
      <c r="E11503" s="217"/>
      <c r="F11503" s="218" t="s">
        <v>88</v>
      </c>
      <c r="G11503" s="750" t="str">
        <f ca="1">LOOKUP('U-P1'!B11502,Presupuesto!$1:$1048576,Presupuesto!$C$1:$C$105)</f>
        <v>ML</v>
      </c>
      <c r="H11503" s="750"/>
      <c r="I11503" s="750"/>
      <c r="J11503" s="750"/>
      <c r="K11503" s="751"/>
    </row>
    <row r="11504" spans="1:16" ht="13.5" thickBot="1">
      <c r="A11504" s="213" t="s">
        <v>64</v>
      </c>
      <c r="B11504" s="438"/>
      <c r="C11504" s="215"/>
      <c r="D11504" s="217"/>
      <c r="E11504" s="217"/>
      <c r="F11504" s="216"/>
      <c r="G11504" s="219"/>
      <c r="I11504" s="324"/>
      <c r="J11504" s="295"/>
      <c r="K11504" s="296"/>
      <c r="L11504" s="296"/>
      <c r="M11504" s="296"/>
      <c r="N11504" s="296"/>
      <c r="O11504" s="296"/>
    </row>
    <row r="11505" spans="1:15" s="220" customFormat="1" ht="13.5" thickTop="1">
      <c r="A11505" s="221" t="s">
        <v>57</v>
      </c>
      <c r="B11505" s="447" t="s">
        <v>65</v>
      </c>
      <c r="C11505" s="222" t="s">
        <v>66</v>
      </c>
      <c r="D11505" s="223" t="s">
        <v>74</v>
      </c>
      <c r="E11505" s="224" t="s">
        <v>100</v>
      </c>
      <c r="F11505" s="224" t="s">
        <v>79</v>
      </c>
      <c r="G11505" s="225" t="s">
        <v>70</v>
      </c>
      <c r="I11505" s="325"/>
      <c r="J11505" s="226"/>
      <c r="O11505" s="296"/>
    </row>
    <row r="11506" spans="1:15">
      <c r="A11506" s="227" t="str">
        <f t="shared" ref="A11506:A11517" si="2085">IF(I11506=0,"-",VLOOKUP(I11506,EQUIPOS,2,FALSE))</f>
        <v>-</v>
      </c>
      <c r="B11506" s="228"/>
      <c r="C11506" s="228"/>
      <c r="D11506" s="468"/>
      <c r="E11506" s="229">
        <f t="shared" ref="E11506:E11517" si="2086">IF(I11506=0,0,VLOOKUP(I11506,EQUIPOS,4,FALSE))</f>
        <v>0</v>
      </c>
      <c r="F11506" s="230">
        <f t="shared" ref="F11506:F11517" si="2087">IF(D11506=0,0,E11506/D11506)</f>
        <v>0</v>
      </c>
      <c r="G11506" s="231"/>
      <c r="I11506" s="283"/>
    </row>
    <row r="11507" spans="1:15">
      <c r="A11507" s="227" t="str">
        <f t="shared" si="2085"/>
        <v>-</v>
      </c>
      <c r="B11507" s="228"/>
      <c r="C11507" s="228"/>
      <c r="D11507" s="194"/>
      <c r="E11507" s="229">
        <f t="shared" si="2086"/>
        <v>0</v>
      </c>
      <c r="F11507" s="230">
        <f t="shared" si="2087"/>
        <v>0</v>
      </c>
      <c r="G11507" s="232"/>
      <c r="I11507" s="283"/>
    </row>
    <row r="11508" spans="1:15">
      <c r="A11508" s="227" t="str">
        <f t="shared" si="2085"/>
        <v>-</v>
      </c>
      <c r="B11508" s="228"/>
      <c r="C11508" s="228"/>
      <c r="D11508" s="194"/>
      <c r="E11508" s="229">
        <f t="shared" si="2086"/>
        <v>0</v>
      </c>
      <c r="F11508" s="230">
        <f t="shared" si="2087"/>
        <v>0</v>
      </c>
      <c r="G11508" s="232"/>
      <c r="I11508" s="283"/>
    </row>
    <row r="11509" spans="1:15">
      <c r="A11509" s="227" t="str">
        <f t="shared" si="2085"/>
        <v>-</v>
      </c>
      <c r="B11509" s="228"/>
      <c r="C11509" s="228"/>
      <c r="D11509" s="194"/>
      <c r="E11509" s="229">
        <f t="shared" si="2086"/>
        <v>0</v>
      </c>
      <c r="F11509" s="230">
        <f t="shared" si="2087"/>
        <v>0</v>
      </c>
      <c r="G11509" s="232"/>
      <c r="I11509" s="283"/>
    </row>
    <row r="11510" spans="1:15">
      <c r="A11510" s="227" t="str">
        <f t="shared" si="2085"/>
        <v>-</v>
      </c>
      <c r="B11510" s="228"/>
      <c r="C11510" s="228"/>
      <c r="D11510" s="194"/>
      <c r="E11510" s="229">
        <f t="shared" si="2086"/>
        <v>0</v>
      </c>
      <c r="F11510" s="230">
        <f t="shared" si="2087"/>
        <v>0</v>
      </c>
      <c r="G11510" s="232"/>
      <c r="I11510" s="283"/>
    </row>
    <row r="11511" spans="1:15">
      <c r="A11511" s="227" t="str">
        <f t="shared" si="2085"/>
        <v>-</v>
      </c>
      <c r="B11511" s="228"/>
      <c r="C11511" s="228"/>
      <c r="D11511" s="194"/>
      <c r="E11511" s="229">
        <f t="shared" si="2086"/>
        <v>0</v>
      </c>
      <c r="F11511" s="230">
        <f t="shared" si="2087"/>
        <v>0</v>
      </c>
      <c r="G11511" s="232"/>
      <c r="I11511" s="283"/>
    </row>
    <row r="11512" spans="1:15">
      <c r="A11512" s="227" t="str">
        <f t="shared" si="2085"/>
        <v>-</v>
      </c>
      <c r="B11512" s="228"/>
      <c r="C11512" s="228"/>
      <c r="D11512" s="194"/>
      <c r="E11512" s="229">
        <f t="shared" si="2086"/>
        <v>0</v>
      </c>
      <c r="F11512" s="230">
        <f t="shared" si="2087"/>
        <v>0</v>
      </c>
      <c r="G11512" s="232"/>
      <c r="I11512" s="283"/>
    </row>
    <row r="11513" spans="1:15">
      <c r="A11513" s="227" t="str">
        <f t="shared" si="2085"/>
        <v>-</v>
      </c>
      <c r="B11513" s="228"/>
      <c r="C11513" s="228"/>
      <c r="D11513" s="194"/>
      <c r="E11513" s="229">
        <f t="shared" si="2086"/>
        <v>0</v>
      </c>
      <c r="F11513" s="230">
        <f t="shared" si="2087"/>
        <v>0</v>
      </c>
      <c r="G11513" s="232"/>
      <c r="I11513" s="283"/>
    </row>
    <row r="11514" spans="1:15">
      <c r="A11514" s="227" t="str">
        <f t="shared" si="2085"/>
        <v>-</v>
      </c>
      <c r="B11514" s="228"/>
      <c r="C11514" s="228"/>
      <c r="D11514" s="194"/>
      <c r="E11514" s="229">
        <f t="shared" si="2086"/>
        <v>0</v>
      </c>
      <c r="F11514" s="230">
        <f t="shared" si="2087"/>
        <v>0</v>
      </c>
      <c r="G11514" s="232"/>
      <c r="I11514" s="283"/>
    </row>
    <row r="11515" spans="1:15">
      <c r="A11515" s="227" t="str">
        <f t="shared" si="2085"/>
        <v>-</v>
      </c>
      <c r="B11515" s="228"/>
      <c r="C11515" s="228"/>
      <c r="D11515" s="194"/>
      <c r="E11515" s="229">
        <f t="shared" si="2086"/>
        <v>0</v>
      </c>
      <c r="F11515" s="230">
        <f t="shared" si="2087"/>
        <v>0</v>
      </c>
      <c r="G11515" s="232"/>
      <c r="I11515" s="283"/>
    </row>
    <row r="11516" spans="1:15">
      <c r="A11516" s="227" t="str">
        <f t="shared" si="2085"/>
        <v>-</v>
      </c>
      <c r="B11516" s="228"/>
      <c r="C11516" s="228"/>
      <c r="D11516" s="194"/>
      <c r="E11516" s="229">
        <f t="shared" si="2086"/>
        <v>0</v>
      </c>
      <c r="F11516" s="230">
        <f t="shared" si="2087"/>
        <v>0</v>
      </c>
      <c r="G11516" s="232"/>
      <c r="I11516" s="283"/>
    </row>
    <row r="11517" spans="1:15">
      <c r="A11517" s="227" t="str">
        <f t="shared" si="2085"/>
        <v>-</v>
      </c>
      <c r="B11517" s="228"/>
      <c r="C11517" s="228"/>
      <c r="D11517" s="194"/>
      <c r="E11517" s="229">
        <f t="shared" si="2086"/>
        <v>0</v>
      </c>
      <c r="F11517" s="230">
        <f t="shared" si="2087"/>
        <v>0</v>
      </c>
      <c r="G11517" s="232"/>
      <c r="I11517" s="283"/>
    </row>
    <row r="11518" spans="1:15" ht="13.5" thickBot="1">
      <c r="A11518" s="234"/>
      <c r="B11518" s="456"/>
      <c r="C11518" s="235"/>
      <c r="D11518" s="237"/>
      <c r="E11518" s="237"/>
      <c r="F11518" s="238" t="s">
        <v>80</v>
      </c>
      <c r="G11518" s="239">
        <f>SUM(F11506:F11517)</f>
        <v>0</v>
      </c>
      <c r="I11518" s="326"/>
    </row>
    <row r="11519" spans="1:15" ht="13.5" thickTop="1">
      <c r="A11519" s="240" t="s">
        <v>67</v>
      </c>
      <c r="B11519" s="446"/>
      <c r="C11519" s="241"/>
      <c r="D11519" s="243"/>
      <c r="E11519" s="243"/>
      <c r="F11519" s="242"/>
      <c r="G11519" s="244"/>
      <c r="I11519" s="326"/>
    </row>
    <row r="11520" spans="1:15" s="220" customFormat="1" ht="26">
      <c r="A11520" s="245" t="s">
        <v>57</v>
      </c>
      <c r="B11520" s="455"/>
      <c r="C11520" s="247" t="s">
        <v>58</v>
      </c>
      <c r="D11520" s="316" t="s">
        <v>68</v>
      </c>
      <c r="E11520" s="248" t="s">
        <v>69</v>
      </c>
      <c r="F11520" s="249" t="s">
        <v>79</v>
      </c>
      <c r="G11520" s="250" t="s">
        <v>70</v>
      </c>
      <c r="I11520" s="325"/>
      <c r="J11520" s="226"/>
      <c r="O11520" s="296"/>
    </row>
    <row r="11521" spans="1:9">
      <c r="A11521" s="748" t="str">
        <f t="shared" ref="A11521:A11532" si="2088">IF(I11521=0,"",VLOOKUP(I11521,MATERIALES,2,FALSE))</f>
        <v/>
      </c>
      <c r="B11521" s="749"/>
      <c r="C11521" s="251" t="str">
        <f t="shared" ref="C11521:C11529" si="2089">IF(I11521=0,"",VLOOKUP(I11521,MATERIALES,3,FALSE))</f>
        <v/>
      </c>
      <c r="D11521" s="194"/>
      <c r="E11521" s="252">
        <f t="shared" ref="E11521:E11532" si="2090">IF(I11521=0,0,VLOOKUP(I11521,MATERIALES,4,FALSE))</f>
        <v>0</v>
      </c>
      <c r="F11521" s="230">
        <f>D11521*E11521</f>
        <v>0</v>
      </c>
      <c r="G11521" s="231"/>
      <c r="I11521" s="283"/>
    </row>
    <row r="11522" spans="1:9">
      <c r="A11522" s="748" t="str">
        <f t="shared" si="2088"/>
        <v/>
      </c>
      <c r="B11522" s="749"/>
      <c r="C11522" s="251" t="str">
        <f t="shared" si="2089"/>
        <v/>
      </c>
      <c r="D11522" s="194"/>
      <c r="E11522" s="252">
        <f t="shared" si="2090"/>
        <v>0</v>
      </c>
      <c r="F11522" s="230">
        <f t="shared" ref="F11522:F11532" si="2091">D11522*E11522</f>
        <v>0</v>
      </c>
      <c r="G11522" s="232"/>
      <c r="I11522" s="283"/>
    </row>
    <row r="11523" spans="1:9">
      <c r="A11523" s="748" t="str">
        <f t="shared" si="2088"/>
        <v/>
      </c>
      <c r="B11523" s="749"/>
      <c r="C11523" s="251" t="str">
        <f t="shared" si="2089"/>
        <v/>
      </c>
      <c r="D11523" s="194"/>
      <c r="E11523" s="252">
        <f t="shared" si="2090"/>
        <v>0</v>
      </c>
      <c r="F11523" s="230">
        <f t="shared" si="2091"/>
        <v>0</v>
      </c>
      <c r="G11523" s="232"/>
      <c r="I11523" s="283"/>
    </row>
    <row r="11524" spans="1:9">
      <c r="A11524" s="748" t="str">
        <f t="shared" si="2088"/>
        <v/>
      </c>
      <c r="B11524" s="749"/>
      <c r="C11524" s="251" t="str">
        <f t="shared" si="2089"/>
        <v/>
      </c>
      <c r="D11524" s="194"/>
      <c r="E11524" s="252">
        <f t="shared" si="2090"/>
        <v>0</v>
      </c>
      <c r="F11524" s="230">
        <f t="shared" si="2091"/>
        <v>0</v>
      </c>
      <c r="G11524" s="232"/>
      <c r="I11524" s="283"/>
    </row>
    <row r="11525" spans="1:9">
      <c r="A11525" s="748" t="str">
        <f t="shared" si="2088"/>
        <v/>
      </c>
      <c r="B11525" s="749"/>
      <c r="C11525" s="251" t="str">
        <f t="shared" si="2089"/>
        <v/>
      </c>
      <c r="D11525" s="194"/>
      <c r="E11525" s="252">
        <f t="shared" si="2090"/>
        <v>0</v>
      </c>
      <c r="F11525" s="230">
        <f t="shared" si="2091"/>
        <v>0</v>
      </c>
      <c r="G11525" s="232"/>
      <c r="I11525" s="283"/>
    </row>
    <row r="11526" spans="1:9">
      <c r="A11526" s="748" t="str">
        <f t="shared" si="2088"/>
        <v/>
      </c>
      <c r="B11526" s="749"/>
      <c r="C11526" s="251" t="str">
        <f t="shared" si="2089"/>
        <v/>
      </c>
      <c r="D11526" s="194"/>
      <c r="E11526" s="252">
        <f t="shared" si="2090"/>
        <v>0</v>
      </c>
      <c r="F11526" s="230">
        <f t="shared" si="2091"/>
        <v>0</v>
      </c>
      <c r="G11526" s="232"/>
      <c r="I11526" s="283"/>
    </row>
    <row r="11527" spans="1:9">
      <c r="A11527" s="748" t="str">
        <f t="shared" si="2088"/>
        <v/>
      </c>
      <c r="B11527" s="749"/>
      <c r="C11527" s="251" t="str">
        <f t="shared" si="2089"/>
        <v/>
      </c>
      <c r="D11527" s="194"/>
      <c r="E11527" s="252">
        <f t="shared" si="2090"/>
        <v>0</v>
      </c>
      <c r="F11527" s="230">
        <f t="shared" si="2091"/>
        <v>0</v>
      </c>
      <c r="G11527" s="232"/>
      <c r="I11527" s="283"/>
    </row>
    <row r="11528" spans="1:9">
      <c r="A11528" s="748" t="str">
        <f t="shared" si="2088"/>
        <v/>
      </c>
      <c r="B11528" s="749"/>
      <c r="C11528" s="251" t="str">
        <f t="shared" si="2089"/>
        <v/>
      </c>
      <c r="D11528" s="194"/>
      <c r="E11528" s="252">
        <f t="shared" si="2090"/>
        <v>0</v>
      </c>
      <c r="F11528" s="230">
        <f t="shared" si="2091"/>
        <v>0</v>
      </c>
      <c r="G11528" s="253"/>
      <c r="I11528" s="283"/>
    </row>
    <row r="11529" spans="1:9">
      <c r="A11529" s="748" t="str">
        <f t="shared" si="2088"/>
        <v/>
      </c>
      <c r="B11529" s="749"/>
      <c r="C11529" s="251" t="str">
        <f t="shared" si="2089"/>
        <v/>
      </c>
      <c r="D11529" s="194"/>
      <c r="E11529" s="252">
        <f t="shared" si="2090"/>
        <v>0</v>
      </c>
      <c r="F11529" s="230">
        <f t="shared" si="2091"/>
        <v>0</v>
      </c>
      <c r="G11529" s="232"/>
      <c r="I11529" s="283"/>
    </row>
    <row r="11530" spans="1:9">
      <c r="A11530" s="748" t="str">
        <f t="shared" si="2088"/>
        <v/>
      </c>
      <c r="B11530" s="749"/>
      <c r="C11530" s="251"/>
      <c r="D11530" s="194"/>
      <c r="E11530" s="252">
        <f t="shared" si="2090"/>
        <v>0</v>
      </c>
      <c r="F11530" s="230">
        <f t="shared" si="2091"/>
        <v>0</v>
      </c>
      <c r="G11530" s="232"/>
      <c r="I11530" s="283"/>
    </row>
    <row r="11531" spans="1:9">
      <c r="A11531" s="748" t="str">
        <f t="shared" si="2088"/>
        <v/>
      </c>
      <c r="B11531" s="749"/>
      <c r="C11531" s="251"/>
      <c r="D11531" s="194"/>
      <c r="E11531" s="252">
        <f t="shared" si="2090"/>
        <v>0</v>
      </c>
      <c r="F11531" s="230">
        <f t="shared" si="2091"/>
        <v>0</v>
      </c>
      <c r="G11531" s="232"/>
      <c r="I11531" s="283"/>
    </row>
    <row r="11532" spans="1:9">
      <c r="A11532" s="748" t="str">
        <f t="shared" si="2088"/>
        <v/>
      </c>
      <c r="B11532" s="749"/>
      <c r="C11532" s="251" t="str">
        <f t="shared" ref="C11532" si="2092">IF(I11532=0,"",VLOOKUP(I11532,MATERIALES,3,FALSE))</f>
        <v/>
      </c>
      <c r="D11532" s="194"/>
      <c r="E11532" s="252">
        <f t="shared" si="2090"/>
        <v>0</v>
      </c>
      <c r="F11532" s="230">
        <f t="shared" si="2091"/>
        <v>0</v>
      </c>
      <c r="G11532" s="233"/>
      <c r="I11532" s="283"/>
    </row>
    <row r="11533" spans="1:9" ht="26.25" customHeight="1" thickBot="1">
      <c r="A11533" s="214"/>
      <c r="B11533" s="438"/>
      <c r="C11533" s="215"/>
      <c r="D11533" s="217"/>
      <c r="E11533" s="254"/>
      <c r="F11533" s="255" t="s">
        <v>81</v>
      </c>
      <c r="G11533" s="253">
        <f>SUM(F11521:F11532)</f>
        <v>0</v>
      </c>
      <c r="I11533" s="326"/>
    </row>
    <row r="11534" spans="1:9" ht="14" thickTop="1" thickBot="1">
      <c r="A11534" s="256" t="s">
        <v>72</v>
      </c>
      <c r="B11534" s="445"/>
      <c r="C11534" s="257"/>
      <c r="D11534" s="259"/>
      <c r="E11534" s="259"/>
      <c r="F11534" s="258"/>
      <c r="G11534" s="260"/>
      <c r="I11534" s="326"/>
    </row>
    <row r="11535" spans="1:9" ht="13.5" thickTop="1">
      <c r="A11535" s="245" t="s">
        <v>57</v>
      </c>
      <c r="B11535" s="455"/>
      <c r="C11535" s="248" t="s">
        <v>71</v>
      </c>
      <c r="D11535" s="316" t="s">
        <v>75</v>
      </c>
      <c r="E11535" s="248" t="s">
        <v>98</v>
      </c>
      <c r="F11535" s="249" t="s">
        <v>79</v>
      </c>
      <c r="G11535" s="250" t="s">
        <v>70</v>
      </c>
      <c r="I11535" s="326"/>
    </row>
    <row r="11536" spans="1:9">
      <c r="A11536" s="748" t="str">
        <f>IF(I11536=0,"",VLOOKUP(I11536,EQUIPOS,2,FALSE))</f>
        <v/>
      </c>
      <c r="B11536" s="749"/>
      <c r="C11536" s="195"/>
      <c r="D11536" s="194"/>
      <c r="E11536" s="252">
        <f>IF(I11536=0,0,VLOOKUP(I11536,EQUIPOS,4,FALSE))</f>
        <v>0</v>
      </c>
      <c r="F11536" s="230">
        <f>C11536*D11536*E11536</f>
        <v>0</v>
      </c>
      <c r="G11536" s="231"/>
      <c r="I11536" s="283"/>
    </row>
    <row r="11537" spans="1:9">
      <c r="A11537" s="748" t="str">
        <f>IF(I11537=0,"",VLOOKUP(I11537,EQUIPOS,2,FALSE))</f>
        <v/>
      </c>
      <c r="B11537" s="749"/>
      <c r="C11537" s="195"/>
      <c r="D11537" s="194"/>
      <c r="E11537" s="252">
        <f>IF(I11537=0,0,VLOOKUP(I11537,EQUIPOS,4,FALSE))</f>
        <v>0</v>
      </c>
      <c r="F11537" s="230">
        <f t="shared" ref="F11537:F11540" si="2093">C11537*D11537*E11537</f>
        <v>0</v>
      </c>
      <c r="G11537" s="232"/>
      <c r="I11537" s="283"/>
    </row>
    <row r="11538" spans="1:9">
      <c r="A11538" s="748" t="str">
        <f>IF(I11538=0,"",VLOOKUP(I11538,EQUIPOS,2,FALSE))</f>
        <v/>
      </c>
      <c r="B11538" s="749"/>
      <c r="C11538" s="195"/>
      <c r="D11538" s="194"/>
      <c r="E11538" s="252">
        <f>IF(I11538=0,0,VLOOKUP(I11538,EQUIPOS,4,FALSE))</f>
        <v>0</v>
      </c>
      <c r="F11538" s="230">
        <f t="shared" si="2093"/>
        <v>0</v>
      </c>
      <c r="G11538" s="232"/>
      <c r="I11538" s="283"/>
    </row>
    <row r="11539" spans="1:9">
      <c r="A11539" s="748" t="str">
        <f>IF(I11539=0,"",VLOOKUP(I11539,EQUIPOS,2,FALSE))</f>
        <v/>
      </c>
      <c r="B11539" s="749"/>
      <c r="C11539" s="195"/>
      <c r="D11539" s="194"/>
      <c r="E11539" s="252">
        <f>IF(I11539=0,0,VLOOKUP(I11539,EQUIPOS,4,FALSE))</f>
        <v>0</v>
      </c>
      <c r="F11539" s="230">
        <f t="shared" si="2093"/>
        <v>0</v>
      </c>
      <c r="G11539" s="232"/>
      <c r="I11539" s="283"/>
    </row>
    <row r="11540" spans="1:9">
      <c r="A11540" s="748" t="str">
        <f>IF(I11540=0,"",VLOOKUP(I11540,EQUIPOS,2,FALSE))</f>
        <v/>
      </c>
      <c r="B11540" s="749"/>
      <c r="C11540" s="195"/>
      <c r="D11540" s="194"/>
      <c r="E11540" s="252">
        <f>IF(I11540=0,0,VLOOKUP(I11540,EQUIPOS,4,FALSE))</f>
        <v>0</v>
      </c>
      <c r="F11540" s="230">
        <f t="shared" si="2093"/>
        <v>0</v>
      </c>
      <c r="G11540" s="233"/>
      <c r="I11540" s="283"/>
    </row>
    <row r="11541" spans="1:9" ht="30.75" customHeight="1" thickBot="1">
      <c r="A11541" s="234"/>
      <c r="B11541" s="456"/>
      <c r="C11541" s="235"/>
      <c r="D11541" s="237"/>
      <c r="E11541" s="261"/>
      <c r="F11541" s="238" t="s">
        <v>82</v>
      </c>
      <c r="G11541" s="262">
        <f>SUM(F11536:F11540)</f>
        <v>0</v>
      </c>
      <c r="I11541" s="326"/>
    </row>
    <row r="11542" spans="1:9" ht="13.5" thickTop="1">
      <c r="A11542" s="240" t="s">
        <v>73</v>
      </c>
      <c r="B11542" s="446"/>
      <c r="C11542" s="241"/>
      <c r="D11542" s="243"/>
      <c r="E11542" s="243"/>
      <c r="F11542" s="242"/>
      <c r="G11542" s="244"/>
      <c r="I11542" s="326"/>
    </row>
    <row r="11543" spans="1:9" ht="26">
      <c r="A11543" s="245" t="s">
        <v>57</v>
      </c>
      <c r="B11543" s="454" t="s">
        <v>58</v>
      </c>
      <c r="C11543" s="247" t="s">
        <v>68</v>
      </c>
      <c r="D11543" s="316" t="s">
        <v>74</v>
      </c>
      <c r="E11543" s="248" t="s">
        <v>69</v>
      </c>
      <c r="F11543" s="249" t="s">
        <v>79</v>
      </c>
      <c r="G11543" s="250" t="s">
        <v>70</v>
      </c>
      <c r="H11543" s="220"/>
      <c r="I11543" s="325"/>
    </row>
    <row r="11544" spans="1:9">
      <c r="A11544" s="263" t="str">
        <f t="shared" ref="A11544:A11555" si="2094">IF(I11544=0,"",VLOOKUP(I11544,MANOOBRA,2,FALSE))</f>
        <v/>
      </c>
      <c r="B11544" s="444" t="str">
        <f t="shared" ref="B11544:B11555" si="2095">IF(I11544=0,"",VLOOKUP(I11544,MANOOBRA,3,FALSE))</f>
        <v/>
      </c>
      <c r="C11544" s="195"/>
      <c r="D11544" s="466"/>
      <c r="E11544" s="252">
        <f t="shared" ref="E11544:E11555" si="2096">IF(I11544=0,0,VLOOKUP(I11544,MANOOBRA,4,FALSE))</f>
        <v>0</v>
      </c>
      <c r="F11544" s="230">
        <f>IF(D11544=0,0,C11544*E11544/D11544)</f>
        <v>0</v>
      </c>
      <c r="G11544" s="231"/>
      <c r="I11544" s="283"/>
    </row>
    <row r="11545" spans="1:9">
      <c r="A11545" s="263" t="str">
        <f t="shared" si="2094"/>
        <v/>
      </c>
      <c r="B11545" s="444" t="str">
        <f t="shared" si="2095"/>
        <v/>
      </c>
      <c r="C11545" s="195"/>
      <c r="D11545" s="466"/>
      <c r="E11545" s="252">
        <f t="shared" si="2096"/>
        <v>0</v>
      </c>
      <c r="F11545" s="230">
        <f t="shared" ref="F11545:F11555" si="2097">IF(D11545=0,0,C11545*E11545/D11545)</f>
        <v>0</v>
      </c>
      <c r="G11545" s="232"/>
      <c r="I11545" s="283"/>
    </row>
    <row r="11546" spans="1:9">
      <c r="A11546" s="263" t="str">
        <f t="shared" si="2094"/>
        <v/>
      </c>
      <c r="B11546" s="444" t="str">
        <f t="shared" si="2095"/>
        <v/>
      </c>
      <c r="C11546" s="195"/>
      <c r="D11546" s="309"/>
      <c r="E11546" s="252">
        <f t="shared" si="2096"/>
        <v>0</v>
      </c>
      <c r="F11546" s="230">
        <f t="shared" si="2097"/>
        <v>0</v>
      </c>
      <c r="G11546" s="232"/>
      <c r="I11546" s="283"/>
    </row>
    <row r="11547" spans="1:9">
      <c r="A11547" s="263" t="str">
        <f t="shared" si="2094"/>
        <v/>
      </c>
      <c r="B11547" s="444" t="str">
        <f t="shared" si="2095"/>
        <v/>
      </c>
      <c r="C11547" s="195"/>
      <c r="D11547" s="195"/>
      <c r="E11547" s="252">
        <f t="shared" si="2096"/>
        <v>0</v>
      </c>
      <c r="F11547" s="230">
        <f t="shared" si="2097"/>
        <v>0</v>
      </c>
      <c r="G11547" s="232"/>
      <c r="I11547" s="283"/>
    </row>
    <row r="11548" spans="1:9">
      <c r="A11548" s="263" t="str">
        <f t="shared" si="2094"/>
        <v/>
      </c>
      <c r="B11548" s="444" t="str">
        <f t="shared" si="2095"/>
        <v/>
      </c>
      <c r="C11548" s="195"/>
      <c r="D11548" s="195"/>
      <c r="E11548" s="252">
        <f t="shared" si="2096"/>
        <v>0</v>
      </c>
      <c r="F11548" s="230">
        <f t="shared" si="2097"/>
        <v>0</v>
      </c>
      <c r="G11548" s="232"/>
      <c r="I11548" s="283"/>
    </row>
    <row r="11549" spans="1:9">
      <c r="A11549" s="263" t="str">
        <f t="shared" si="2094"/>
        <v/>
      </c>
      <c r="B11549" s="444" t="str">
        <f t="shared" si="2095"/>
        <v/>
      </c>
      <c r="C11549" s="195"/>
      <c r="D11549" s="195"/>
      <c r="E11549" s="252">
        <f t="shared" si="2096"/>
        <v>0</v>
      </c>
      <c r="F11549" s="230">
        <f t="shared" si="2097"/>
        <v>0</v>
      </c>
      <c r="G11549" s="232"/>
      <c r="I11549" s="283"/>
    </row>
    <row r="11550" spans="1:9">
      <c r="A11550" s="263" t="str">
        <f t="shared" si="2094"/>
        <v/>
      </c>
      <c r="B11550" s="444" t="str">
        <f t="shared" si="2095"/>
        <v/>
      </c>
      <c r="C11550" s="195"/>
      <c r="D11550" s="195"/>
      <c r="E11550" s="252">
        <f t="shared" si="2096"/>
        <v>0</v>
      </c>
      <c r="F11550" s="230">
        <f t="shared" si="2097"/>
        <v>0</v>
      </c>
      <c r="G11550" s="232"/>
      <c r="I11550" s="283"/>
    </row>
    <row r="11551" spans="1:9">
      <c r="A11551" s="263" t="str">
        <f t="shared" si="2094"/>
        <v/>
      </c>
      <c r="B11551" s="444" t="str">
        <f t="shared" si="2095"/>
        <v/>
      </c>
      <c r="C11551" s="195"/>
      <c r="D11551" s="195"/>
      <c r="E11551" s="252">
        <f t="shared" si="2096"/>
        <v>0</v>
      </c>
      <c r="F11551" s="230">
        <f t="shared" si="2097"/>
        <v>0</v>
      </c>
      <c r="G11551" s="232"/>
      <c r="I11551" s="283"/>
    </row>
    <row r="11552" spans="1:9">
      <c r="A11552" s="263" t="str">
        <f t="shared" si="2094"/>
        <v/>
      </c>
      <c r="B11552" s="444" t="str">
        <f t="shared" si="2095"/>
        <v/>
      </c>
      <c r="C11552" s="195"/>
      <c r="D11552" s="195"/>
      <c r="E11552" s="252">
        <f t="shared" si="2096"/>
        <v>0</v>
      </c>
      <c r="F11552" s="230">
        <f t="shared" si="2097"/>
        <v>0</v>
      </c>
      <c r="G11552" s="232"/>
      <c r="I11552" s="283"/>
    </row>
    <row r="11553" spans="1:16">
      <c r="A11553" s="263" t="str">
        <f t="shared" si="2094"/>
        <v/>
      </c>
      <c r="B11553" s="444" t="str">
        <f t="shared" si="2095"/>
        <v/>
      </c>
      <c r="C11553" s="195"/>
      <c r="D11553" s="195"/>
      <c r="E11553" s="252">
        <f t="shared" si="2096"/>
        <v>0</v>
      </c>
      <c r="F11553" s="230">
        <f t="shared" si="2097"/>
        <v>0</v>
      </c>
      <c r="G11553" s="232"/>
      <c r="I11553" s="283"/>
    </row>
    <row r="11554" spans="1:16">
      <c r="A11554" s="263" t="str">
        <f t="shared" si="2094"/>
        <v/>
      </c>
      <c r="B11554" s="444" t="str">
        <f t="shared" si="2095"/>
        <v/>
      </c>
      <c r="C11554" s="195"/>
      <c r="D11554" s="195"/>
      <c r="E11554" s="252">
        <f t="shared" si="2096"/>
        <v>0</v>
      </c>
      <c r="F11554" s="230">
        <f t="shared" si="2097"/>
        <v>0</v>
      </c>
      <c r="G11554" s="232"/>
      <c r="I11554" s="283"/>
    </row>
    <row r="11555" spans="1:16">
      <c r="A11555" s="263" t="str">
        <f t="shared" si="2094"/>
        <v/>
      </c>
      <c r="B11555" s="444" t="str">
        <f t="shared" si="2095"/>
        <v/>
      </c>
      <c r="C11555" s="195"/>
      <c r="D11555" s="195"/>
      <c r="E11555" s="252">
        <f t="shared" si="2096"/>
        <v>0</v>
      </c>
      <c r="F11555" s="230">
        <f t="shared" si="2097"/>
        <v>0</v>
      </c>
      <c r="G11555" s="233"/>
      <c r="I11555" s="283"/>
    </row>
    <row r="11556" spans="1:16" ht="31.5" customHeight="1" thickBot="1">
      <c r="A11556" s="234"/>
      <c r="B11556" s="456"/>
      <c r="C11556" s="235"/>
      <c r="D11556" s="237"/>
      <c r="E11556" s="237"/>
      <c r="F11556" s="238" t="s">
        <v>83</v>
      </c>
      <c r="G11556" s="262">
        <f>SUM(F11544:F11555)</f>
        <v>0</v>
      </c>
      <c r="I11556" s="326"/>
    </row>
    <row r="11557" spans="1:16" ht="13.5" thickTop="1">
      <c r="A11557" s="186" t="s">
        <v>76</v>
      </c>
      <c r="B11557" s="446"/>
      <c r="C11557" s="241"/>
      <c r="D11557" s="243"/>
      <c r="E11557" s="243"/>
      <c r="F11557" s="242"/>
      <c r="G11557" s="244"/>
      <c r="I11557" s="326"/>
    </row>
    <row r="11558" spans="1:16">
      <c r="A11558" s="245" t="s">
        <v>57</v>
      </c>
      <c r="B11558" s="455"/>
      <c r="C11558" s="246"/>
      <c r="D11558" s="317"/>
      <c r="E11558" s="248" t="s">
        <v>77</v>
      </c>
      <c r="F11558" s="249" t="s">
        <v>78</v>
      </c>
      <c r="G11558" s="264" t="s">
        <v>77</v>
      </c>
      <c r="H11558" s="220"/>
      <c r="I11558" s="325"/>
    </row>
    <row r="11559" spans="1:16">
      <c r="A11559" s="185" t="s">
        <v>87</v>
      </c>
      <c r="B11559" s="453"/>
      <c r="C11559" s="265"/>
      <c r="D11559" s="318"/>
      <c r="E11559" s="229">
        <f>ROUND(SUM(G11518,G11533,G11541,G11556),0)</f>
        <v>0</v>
      </c>
      <c r="F11559" s="266">
        <f>A</f>
        <v>0</v>
      </c>
      <c r="G11559" s="267">
        <f>E11559*F11559</f>
        <v>0</v>
      </c>
      <c r="I11559" s="326"/>
    </row>
    <row r="11560" spans="1:16">
      <c r="A11560" s="185" t="s">
        <v>85</v>
      </c>
      <c r="B11560" s="453"/>
      <c r="C11560" s="265"/>
      <c r="D11560" s="318"/>
      <c r="E11560" s="229">
        <f>SUM(G11518,G11533,G11541,G11556)</f>
        <v>0</v>
      </c>
      <c r="F11560" s="266">
        <f>I</f>
        <v>0</v>
      </c>
      <c r="G11560" s="267">
        <f>E11560*F11560</f>
        <v>0</v>
      </c>
      <c r="I11560" s="326"/>
    </row>
    <row r="11561" spans="1:16">
      <c r="A11561" s="185" t="s">
        <v>86</v>
      </c>
      <c r="B11561" s="453"/>
      <c r="C11561" s="265"/>
      <c r="D11561" s="318"/>
      <c r="E11561" s="229">
        <f>SUM(G11518,G11533,G11541,G11556)</f>
        <v>0</v>
      </c>
      <c r="F11561" s="266">
        <f>U</f>
        <v>0</v>
      </c>
      <c r="G11561" s="267">
        <f>E11561*F11561</f>
        <v>0</v>
      </c>
      <c r="I11561" s="326"/>
    </row>
    <row r="11562" spans="1:16" ht="33" customHeight="1" thickBot="1">
      <c r="A11562" s="234"/>
      <c r="B11562" s="456"/>
      <c r="C11562" s="235"/>
      <c r="D11562" s="237"/>
      <c r="E11562" s="237"/>
      <c r="F11562" s="268" t="s">
        <v>84</v>
      </c>
      <c r="G11562" s="262">
        <f>SUM(G11559:G11561)</f>
        <v>0</v>
      </c>
      <c r="I11562" s="326"/>
      <c r="J11562" s="295"/>
      <c r="K11562" s="296"/>
      <c r="L11562" s="296"/>
      <c r="M11562" s="296"/>
      <c r="N11562" s="296"/>
      <c r="O11562" s="296"/>
    </row>
    <row r="11563" spans="1:16" s="211" customFormat="1" ht="14" thickTop="1" thickBot="1">
      <c r="A11563" s="269"/>
      <c r="B11563" s="443"/>
      <c r="C11563" s="270"/>
      <c r="D11563" s="319"/>
      <c r="E11563" s="271" t="s">
        <v>89</v>
      </c>
      <c r="F11563" s="272"/>
      <c r="G11563" s="273">
        <f>ROUND(SUM(G11518,G11533,G11541,G11556,G11562),0)</f>
        <v>0</v>
      </c>
      <c r="I11563" s="327"/>
      <c r="J11563" s="212">
        <f>B11502</f>
        <v>32.9</v>
      </c>
      <c r="K11563" s="274">
        <f>E11559</f>
        <v>0</v>
      </c>
      <c r="L11563" s="294">
        <f>G11559</f>
        <v>0</v>
      </c>
      <c r="M11563" s="294">
        <f>G11560</f>
        <v>0</v>
      </c>
      <c r="N11563" s="294">
        <f>G11561</f>
        <v>0</v>
      </c>
      <c r="O11563" s="299">
        <f>SUM(K11563:N11563)</f>
        <v>0</v>
      </c>
      <c r="P11563" s="294"/>
    </row>
    <row r="11564" spans="1:16" ht="13.5" thickTop="1">
      <c r="A11564" s="275" t="s">
        <v>97</v>
      </c>
      <c r="B11564" s="438"/>
      <c r="C11564" s="215"/>
      <c r="D11564" s="217"/>
      <c r="E11564" s="217"/>
      <c r="F11564" s="216"/>
      <c r="G11564" s="219"/>
      <c r="I11564" s="326"/>
      <c r="P11564" s="294"/>
    </row>
    <row r="11565" spans="1:16">
      <c r="A11565" s="275"/>
      <c r="B11565" s="452"/>
      <c r="C11565" s="276"/>
      <c r="D11565" s="320"/>
      <c r="E11565" s="217"/>
      <c r="F11565" s="216"/>
      <c r="G11565" s="277">
        <f ca="1">TODAY()</f>
        <v>44839</v>
      </c>
      <c r="I11565" s="326"/>
      <c r="P11565" s="294"/>
    </row>
    <row r="11566" spans="1:16" ht="13.5" thickBot="1">
      <c r="A11566" s="234"/>
      <c r="B11566" s="456"/>
      <c r="C11566" s="235"/>
      <c r="D11566" s="237"/>
      <c r="E11566" s="237"/>
      <c r="F11566" s="236"/>
      <c r="G11566" s="278"/>
      <c r="I11566" s="326"/>
      <c r="P11566" s="294"/>
    </row>
    <row r="11567" spans="1:16" ht="13.5" thickTop="1">
      <c r="A11567" s="215"/>
      <c r="B11567" s="438"/>
      <c r="C11567" s="215"/>
      <c r="D11567" s="217"/>
      <c r="E11567" s="217"/>
      <c r="F11567" s="216"/>
      <c r="G11567" s="216"/>
      <c r="I11567" s="434"/>
      <c r="P11567" s="294"/>
    </row>
    <row r="11568" spans="1:16" s="199" customFormat="1">
      <c r="A11568" s="196" t="s">
        <v>109</v>
      </c>
      <c r="B11568" s="458"/>
      <c r="C11568" s="196"/>
      <c r="D11568" s="198"/>
      <c r="E11568" s="198"/>
      <c r="F11568" s="197"/>
      <c r="G11568" s="197"/>
      <c r="I11568" s="321"/>
      <c r="J11568" s="200"/>
      <c r="O11568" s="297"/>
    </row>
    <row r="11569" spans="1:15" s="199" customFormat="1">
      <c r="A11569" s="196" t="str">
        <f>CONCATENATE('Prestaciones y AIU'!A10950," ANALISIS DE PRECIOS UNITARIOS")</f>
        <v xml:space="preserve"> ANALISIS DE PRECIOS UNITARIOS</v>
      </c>
      <c r="B11569" s="458"/>
      <c r="C11569" s="196"/>
      <c r="D11569" s="198"/>
      <c r="E11569" s="198"/>
      <c r="F11569" s="197"/>
      <c r="G11569" s="197"/>
      <c r="I11569" s="321"/>
      <c r="J11569" s="200"/>
      <c r="O11569" s="297"/>
    </row>
    <row r="11570" spans="1:15" s="199" customFormat="1">
      <c r="A11570" s="196" t="str">
        <f>Objeto_LIC</f>
        <v>OPTIMIZACION DEL SISTEMA DE ABASTECIMIENTO (ADUCCION, PRETRATAMIENTO Y CONDUCCION) DEL MUNICPIO DE TAME, DEPARTAMENTO DE ARAUCA</v>
      </c>
      <c r="B11570" s="458"/>
      <c r="C11570" s="196"/>
      <c r="D11570" s="198"/>
      <c r="E11570" s="198"/>
      <c r="F11570" s="197"/>
      <c r="G11570" s="197"/>
      <c r="I11570" s="321"/>
      <c r="J11570" s="200"/>
      <c r="O11570" s="297"/>
    </row>
    <row r="11571" spans="1:15" s="199" customFormat="1">
      <c r="A11571" s="196"/>
      <c r="B11571" s="458"/>
      <c r="C11571" s="196"/>
      <c r="D11571" s="198"/>
      <c r="E11571" s="198"/>
      <c r="F11571" s="197"/>
      <c r="G11571" s="197"/>
      <c r="I11571" s="321"/>
      <c r="J11571" s="200"/>
      <c r="O11571" s="297"/>
    </row>
    <row r="11572" spans="1:15" ht="13.5" thickBot="1">
      <c r="A11572" s="201"/>
      <c r="B11572" s="448"/>
      <c r="C11572" s="201"/>
      <c r="D11572" s="203"/>
      <c r="E11572" s="203"/>
      <c r="F11572" s="202"/>
      <c r="G11572" s="202"/>
    </row>
    <row r="11573" spans="1:15" s="211" customFormat="1" ht="13.5" thickTop="1">
      <c r="A11573" s="206"/>
      <c r="B11573" s="457"/>
      <c r="C11573" s="207"/>
      <c r="D11573" s="209"/>
      <c r="E11573" s="209"/>
      <c r="F11573" s="208"/>
      <c r="G11573" s="210" t="s">
        <v>110</v>
      </c>
      <c r="I11573" s="323"/>
      <c r="J11573" s="212"/>
      <c r="O11573" s="297"/>
    </row>
    <row r="11574" spans="1:15" ht="12.75" customHeight="1">
      <c r="A11574" s="213" t="s">
        <v>62</v>
      </c>
      <c r="B11574" s="750">
        <f>Proponente</f>
        <v>0</v>
      </c>
      <c r="C11574" s="750"/>
      <c r="D11574" s="750"/>
      <c r="E11574" s="750"/>
      <c r="F11574" s="750"/>
      <c r="G11574" s="751"/>
    </row>
    <row r="11575" spans="1:15" ht="12.75" customHeight="1">
      <c r="A11575" s="213" t="s">
        <v>63</v>
      </c>
      <c r="B11575" s="470">
        <v>33.1</v>
      </c>
      <c r="C11575" s="750" t="e">
        <f>VLOOKUP(B11575,Presupuesto!$A$4:$B$106,2,FALSE)</f>
        <v>#N/A</v>
      </c>
      <c r="D11575" s="750"/>
      <c r="E11575" s="750"/>
      <c r="F11575" s="750"/>
      <c r="G11575" s="751"/>
    </row>
    <row r="11576" spans="1:15">
      <c r="A11576" s="214"/>
      <c r="B11576" s="438"/>
      <c r="C11576" s="215"/>
      <c r="D11576" s="217"/>
      <c r="E11576" s="217"/>
      <c r="F11576" s="218" t="s">
        <v>88</v>
      </c>
      <c r="G11576" s="750" t="str">
        <f ca="1">LOOKUP('U-P1'!B11575,Presupuesto!$1:$1048576,Presupuesto!$C$1:$C$105)</f>
        <v>ML</v>
      </c>
      <c r="H11576" s="750"/>
      <c r="I11576" s="750"/>
      <c r="J11576" s="750"/>
      <c r="K11576" s="751"/>
    </row>
    <row r="11577" spans="1:15" ht="13.5" thickBot="1">
      <c r="A11577" s="213" t="s">
        <v>64</v>
      </c>
      <c r="B11577" s="438"/>
      <c r="C11577" s="215"/>
      <c r="D11577" s="217"/>
      <c r="E11577" s="217"/>
      <c r="F11577" s="216"/>
      <c r="G11577" s="219"/>
      <c r="I11577" s="324"/>
      <c r="J11577" s="295"/>
      <c r="K11577" s="296"/>
      <c r="L11577" s="296"/>
      <c r="M11577" s="296"/>
      <c r="N11577" s="296"/>
      <c r="O11577" s="296"/>
    </row>
    <row r="11578" spans="1:15" s="220" customFormat="1" ht="13.5" thickTop="1">
      <c r="A11578" s="221" t="s">
        <v>57</v>
      </c>
      <c r="B11578" s="447" t="s">
        <v>65</v>
      </c>
      <c r="C11578" s="222" t="s">
        <v>66</v>
      </c>
      <c r="D11578" s="223" t="s">
        <v>74</v>
      </c>
      <c r="E11578" s="224" t="s">
        <v>100</v>
      </c>
      <c r="F11578" s="224" t="s">
        <v>79</v>
      </c>
      <c r="G11578" s="225" t="s">
        <v>70</v>
      </c>
      <c r="I11578" s="325"/>
      <c r="J11578" s="226"/>
      <c r="O11578" s="296"/>
    </row>
    <row r="11579" spans="1:15">
      <c r="A11579" s="227" t="str">
        <f t="shared" ref="A11579:A11590" si="2098">IF(I11579=0,"-",VLOOKUP(I11579,EQUIPOS,2,FALSE))</f>
        <v>-</v>
      </c>
      <c r="B11579" s="228"/>
      <c r="C11579" s="228"/>
      <c r="D11579" s="468"/>
      <c r="E11579" s="229">
        <f t="shared" ref="E11579:E11590" si="2099">IF(I11579=0,0,VLOOKUP(I11579,EQUIPOS,4,FALSE))</f>
        <v>0</v>
      </c>
      <c r="F11579" s="230">
        <f t="shared" ref="F11579:F11590" si="2100">IF(D11579=0,0,E11579/D11579)</f>
        <v>0</v>
      </c>
      <c r="G11579" s="231"/>
      <c r="I11579" s="283"/>
    </row>
    <row r="11580" spans="1:15">
      <c r="A11580" s="227" t="str">
        <f t="shared" si="2098"/>
        <v>-</v>
      </c>
      <c r="B11580" s="228"/>
      <c r="C11580" s="228"/>
      <c r="D11580" s="194"/>
      <c r="E11580" s="229">
        <f t="shared" si="2099"/>
        <v>0</v>
      </c>
      <c r="F11580" s="230">
        <f t="shared" si="2100"/>
        <v>0</v>
      </c>
      <c r="G11580" s="232"/>
      <c r="I11580" s="283"/>
    </row>
    <row r="11581" spans="1:15">
      <c r="A11581" s="227" t="str">
        <f t="shared" si="2098"/>
        <v>-</v>
      </c>
      <c r="B11581" s="228"/>
      <c r="C11581" s="228"/>
      <c r="D11581" s="194"/>
      <c r="E11581" s="229">
        <f t="shared" si="2099"/>
        <v>0</v>
      </c>
      <c r="F11581" s="230">
        <f t="shared" si="2100"/>
        <v>0</v>
      </c>
      <c r="G11581" s="232"/>
      <c r="I11581" s="283"/>
    </row>
    <row r="11582" spans="1:15">
      <c r="A11582" s="227" t="str">
        <f t="shared" si="2098"/>
        <v>-</v>
      </c>
      <c r="B11582" s="228"/>
      <c r="C11582" s="228"/>
      <c r="D11582" s="194"/>
      <c r="E11582" s="229">
        <f t="shared" si="2099"/>
        <v>0</v>
      </c>
      <c r="F11582" s="230">
        <f t="shared" si="2100"/>
        <v>0</v>
      </c>
      <c r="G11582" s="232"/>
      <c r="I11582" s="283"/>
    </row>
    <row r="11583" spans="1:15">
      <c r="A11583" s="227" t="str">
        <f t="shared" si="2098"/>
        <v>-</v>
      </c>
      <c r="B11583" s="228"/>
      <c r="C11583" s="228"/>
      <c r="D11583" s="194"/>
      <c r="E11583" s="229">
        <f t="shared" si="2099"/>
        <v>0</v>
      </c>
      <c r="F11583" s="230">
        <f t="shared" si="2100"/>
        <v>0</v>
      </c>
      <c r="G11583" s="232"/>
      <c r="I11583" s="283"/>
    </row>
    <row r="11584" spans="1:15">
      <c r="A11584" s="227" t="str">
        <f t="shared" si="2098"/>
        <v>-</v>
      </c>
      <c r="B11584" s="228"/>
      <c r="C11584" s="228"/>
      <c r="D11584" s="194"/>
      <c r="E11584" s="229">
        <f t="shared" si="2099"/>
        <v>0</v>
      </c>
      <c r="F11584" s="230">
        <f t="shared" si="2100"/>
        <v>0</v>
      </c>
      <c r="G11584" s="232"/>
      <c r="I11584" s="283"/>
    </row>
    <row r="11585" spans="1:15">
      <c r="A11585" s="227" t="str">
        <f t="shared" si="2098"/>
        <v>-</v>
      </c>
      <c r="B11585" s="228"/>
      <c r="C11585" s="228"/>
      <c r="D11585" s="194"/>
      <c r="E11585" s="229">
        <f t="shared" si="2099"/>
        <v>0</v>
      </c>
      <c r="F11585" s="230">
        <f t="shared" si="2100"/>
        <v>0</v>
      </c>
      <c r="G11585" s="232"/>
      <c r="I11585" s="283"/>
    </row>
    <row r="11586" spans="1:15">
      <c r="A11586" s="227" t="str">
        <f t="shared" si="2098"/>
        <v>-</v>
      </c>
      <c r="B11586" s="228"/>
      <c r="C11586" s="228"/>
      <c r="D11586" s="194"/>
      <c r="E11586" s="229">
        <f t="shared" si="2099"/>
        <v>0</v>
      </c>
      <c r="F11586" s="230">
        <f t="shared" si="2100"/>
        <v>0</v>
      </c>
      <c r="G11586" s="232"/>
      <c r="I11586" s="283"/>
    </row>
    <row r="11587" spans="1:15">
      <c r="A11587" s="227" t="str">
        <f t="shared" si="2098"/>
        <v>-</v>
      </c>
      <c r="B11587" s="228"/>
      <c r="C11587" s="228"/>
      <c r="D11587" s="194"/>
      <c r="E11587" s="229">
        <f t="shared" si="2099"/>
        <v>0</v>
      </c>
      <c r="F11587" s="230">
        <f t="shared" si="2100"/>
        <v>0</v>
      </c>
      <c r="G11587" s="232"/>
      <c r="I11587" s="283"/>
    </row>
    <row r="11588" spans="1:15">
      <c r="A11588" s="227" t="str">
        <f t="shared" si="2098"/>
        <v>-</v>
      </c>
      <c r="B11588" s="228"/>
      <c r="C11588" s="228"/>
      <c r="D11588" s="194"/>
      <c r="E11588" s="229">
        <f t="shared" si="2099"/>
        <v>0</v>
      </c>
      <c r="F11588" s="230">
        <f t="shared" si="2100"/>
        <v>0</v>
      </c>
      <c r="G11588" s="232"/>
      <c r="I11588" s="283"/>
    </row>
    <row r="11589" spans="1:15">
      <c r="A11589" s="227" t="str">
        <f t="shared" si="2098"/>
        <v>-</v>
      </c>
      <c r="B11589" s="228"/>
      <c r="C11589" s="228"/>
      <c r="D11589" s="194"/>
      <c r="E11589" s="229">
        <f t="shared" si="2099"/>
        <v>0</v>
      </c>
      <c r="F11589" s="230">
        <f t="shared" si="2100"/>
        <v>0</v>
      </c>
      <c r="G11589" s="232"/>
      <c r="I11589" s="283"/>
    </row>
    <row r="11590" spans="1:15">
      <c r="A11590" s="227" t="str">
        <f t="shared" si="2098"/>
        <v>-</v>
      </c>
      <c r="B11590" s="228"/>
      <c r="C11590" s="228"/>
      <c r="D11590" s="194"/>
      <c r="E11590" s="229">
        <f t="shared" si="2099"/>
        <v>0</v>
      </c>
      <c r="F11590" s="230">
        <f t="shared" si="2100"/>
        <v>0</v>
      </c>
      <c r="G11590" s="232"/>
      <c r="I11590" s="283"/>
    </row>
    <row r="11591" spans="1:15" ht="13.5" thickBot="1">
      <c r="A11591" s="234"/>
      <c r="B11591" s="456"/>
      <c r="C11591" s="235"/>
      <c r="D11591" s="237"/>
      <c r="E11591" s="237"/>
      <c r="F11591" s="238" t="s">
        <v>80</v>
      </c>
      <c r="G11591" s="239">
        <f>SUM(F11579:F11590)</f>
        <v>0</v>
      </c>
      <c r="I11591" s="326"/>
    </row>
    <row r="11592" spans="1:15" ht="13.5" thickTop="1">
      <c r="A11592" s="240" t="s">
        <v>67</v>
      </c>
      <c r="B11592" s="446"/>
      <c r="C11592" s="241"/>
      <c r="D11592" s="243"/>
      <c r="E11592" s="243"/>
      <c r="F11592" s="242"/>
      <c r="G11592" s="244"/>
      <c r="I11592" s="326"/>
    </row>
    <row r="11593" spans="1:15" s="220" customFormat="1" ht="26">
      <c r="A11593" s="245" t="s">
        <v>57</v>
      </c>
      <c r="B11593" s="455"/>
      <c r="C11593" s="247" t="s">
        <v>58</v>
      </c>
      <c r="D11593" s="316" t="s">
        <v>68</v>
      </c>
      <c r="E11593" s="248" t="s">
        <v>69</v>
      </c>
      <c r="F11593" s="249" t="s">
        <v>79</v>
      </c>
      <c r="G11593" s="250" t="s">
        <v>70</v>
      </c>
      <c r="I11593" s="325"/>
      <c r="J11593" s="226"/>
      <c r="O11593" s="296"/>
    </row>
    <row r="11594" spans="1:15">
      <c r="A11594" s="748" t="str">
        <f t="shared" ref="A11594:A11605" si="2101">IF(I11594=0,"",VLOOKUP(I11594,MATERIALES,2,FALSE))</f>
        <v/>
      </c>
      <c r="B11594" s="749"/>
      <c r="C11594" s="251" t="str">
        <f t="shared" ref="C11594:C11602" si="2102">IF(I11594=0,"",VLOOKUP(I11594,MATERIALES,3,FALSE))</f>
        <v/>
      </c>
      <c r="D11594" s="194"/>
      <c r="E11594" s="252">
        <f t="shared" ref="E11594:E11605" si="2103">IF(I11594=0,0,VLOOKUP(I11594,MATERIALES,4,FALSE))</f>
        <v>0</v>
      </c>
      <c r="F11594" s="230">
        <f>D11594*E11594</f>
        <v>0</v>
      </c>
      <c r="G11594" s="231"/>
      <c r="I11594" s="283"/>
    </row>
    <row r="11595" spans="1:15">
      <c r="A11595" s="748" t="str">
        <f t="shared" si="2101"/>
        <v/>
      </c>
      <c r="B11595" s="749"/>
      <c r="C11595" s="251" t="str">
        <f t="shared" si="2102"/>
        <v/>
      </c>
      <c r="D11595" s="194"/>
      <c r="E11595" s="252">
        <f t="shared" si="2103"/>
        <v>0</v>
      </c>
      <c r="F11595" s="230">
        <f t="shared" ref="F11595:F11605" si="2104">D11595*E11595</f>
        <v>0</v>
      </c>
      <c r="G11595" s="232"/>
      <c r="I11595" s="283"/>
    </row>
    <row r="11596" spans="1:15">
      <c r="A11596" s="748" t="str">
        <f t="shared" si="2101"/>
        <v/>
      </c>
      <c r="B11596" s="749"/>
      <c r="C11596" s="251" t="str">
        <f t="shared" si="2102"/>
        <v/>
      </c>
      <c r="D11596" s="194"/>
      <c r="E11596" s="252">
        <f t="shared" si="2103"/>
        <v>0</v>
      </c>
      <c r="F11596" s="230">
        <f t="shared" si="2104"/>
        <v>0</v>
      </c>
      <c r="G11596" s="232"/>
      <c r="I11596" s="283"/>
    </row>
    <row r="11597" spans="1:15">
      <c r="A11597" s="748" t="str">
        <f t="shared" si="2101"/>
        <v/>
      </c>
      <c r="B11597" s="749"/>
      <c r="C11597" s="251" t="str">
        <f t="shared" si="2102"/>
        <v/>
      </c>
      <c r="D11597" s="194"/>
      <c r="E11597" s="252">
        <f t="shared" si="2103"/>
        <v>0</v>
      </c>
      <c r="F11597" s="230">
        <f t="shared" si="2104"/>
        <v>0</v>
      </c>
      <c r="G11597" s="232"/>
      <c r="I11597" s="283"/>
    </row>
    <row r="11598" spans="1:15">
      <c r="A11598" s="748" t="str">
        <f t="shared" si="2101"/>
        <v/>
      </c>
      <c r="B11598" s="749"/>
      <c r="C11598" s="251" t="str">
        <f t="shared" si="2102"/>
        <v/>
      </c>
      <c r="D11598" s="194"/>
      <c r="E11598" s="252">
        <f t="shared" si="2103"/>
        <v>0</v>
      </c>
      <c r="F11598" s="230">
        <f t="shared" si="2104"/>
        <v>0</v>
      </c>
      <c r="G11598" s="232"/>
      <c r="I11598" s="283"/>
    </row>
    <row r="11599" spans="1:15">
      <c r="A11599" s="748" t="str">
        <f t="shared" si="2101"/>
        <v/>
      </c>
      <c r="B11599" s="749"/>
      <c r="C11599" s="251" t="str">
        <f t="shared" si="2102"/>
        <v/>
      </c>
      <c r="D11599" s="194"/>
      <c r="E11599" s="252">
        <f t="shared" si="2103"/>
        <v>0</v>
      </c>
      <c r="F11599" s="230">
        <f t="shared" si="2104"/>
        <v>0</v>
      </c>
      <c r="G11599" s="232"/>
      <c r="I11599" s="283"/>
    </row>
    <row r="11600" spans="1:15">
      <c r="A11600" s="748" t="str">
        <f t="shared" si="2101"/>
        <v/>
      </c>
      <c r="B11600" s="749"/>
      <c r="C11600" s="251" t="str">
        <f t="shared" si="2102"/>
        <v/>
      </c>
      <c r="D11600" s="194"/>
      <c r="E11600" s="252">
        <f t="shared" si="2103"/>
        <v>0</v>
      </c>
      <c r="F11600" s="230">
        <f t="shared" si="2104"/>
        <v>0</v>
      </c>
      <c r="G11600" s="232"/>
      <c r="I11600" s="283"/>
    </row>
    <row r="11601" spans="1:9">
      <c r="A11601" s="748" t="str">
        <f t="shared" si="2101"/>
        <v/>
      </c>
      <c r="B11601" s="749"/>
      <c r="C11601" s="251" t="str">
        <f t="shared" si="2102"/>
        <v/>
      </c>
      <c r="D11601" s="194"/>
      <c r="E11601" s="252">
        <f t="shared" si="2103"/>
        <v>0</v>
      </c>
      <c r="F11601" s="230">
        <f t="shared" si="2104"/>
        <v>0</v>
      </c>
      <c r="G11601" s="253"/>
      <c r="I11601" s="283"/>
    </row>
    <row r="11602" spans="1:9">
      <c r="A11602" s="748" t="str">
        <f t="shared" si="2101"/>
        <v/>
      </c>
      <c r="B11602" s="749"/>
      <c r="C11602" s="251" t="str">
        <f t="shared" si="2102"/>
        <v/>
      </c>
      <c r="D11602" s="194"/>
      <c r="E11602" s="252">
        <f t="shared" si="2103"/>
        <v>0</v>
      </c>
      <c r="F11602" s="230">
        <f t="shared" si="2104"/>
        <v>0</v>
      </c>
      <c r="G11602" s="232"/>
      <c r="I11602" s="283"/>
    </row>
    <row r="11603" spans="1:9">
      <c r="A11603" s="748" t="str">
        <f t="shared" si="2101"/>
        <v/>
      </c>
      <c r="B11603" s="749"/>
      <c r="C11603" s="251"/>
      <c r="D11603" s="194"/>
      <c r="E11603" s="252">
        <f t="shared" si="2103"/>
        <v>0</v>
      </c>
      <c r="F11603" s="230">
        <f t="shared" si="2104"/>
        <v>0</v>
      </c>
      <c r="G11603" s="232"/>
      <c r="I11603" s="283"/>
    </row>
    <row r="11604" spans="1:9">
      <c r="A11604" s="748" t="str">
        <f t="shared" si="2101"/>
        <v/>
      </c>
      <c r="B11604" s="749"/>
      <c r="C11604" s="251"/>
      <c r="D11604" s="194"/>
      <c r="E11604" s="252">
        <f t="shared" si="2103"/>
        <v>0</v>
      </c>
      <c r="F11604" s="230">
        <f t="shared" si="2104"/>
        <v>0</v>
      </c>
      <c r="G11604" s="232"/>
      <c r="I11604" s="283"/>
    </row>
    <row r="11605" spans="1:9">
      <c r="A11605" s="748" t="str">
        <f t="shared" si="2101"/>
        <v/>
      </c>
      <c r="B11605" s="749"/>
      <c r="C11605" s="251" t="str">
        <f t="shared" ref="C11605" si="2105">IF(I11605=0,"",VLOOKUP(I11605,MATERIALES,3,FALSE))</f>
        <v/>
      </c>
      <c r="D11605" s="194"/>
      <c r="E11605" s="252">
        <f t="shared" si="2103"/>
        <v>0</v>
      </c>
      <c r="F11605" s="230">
        <f t="shared" si="2104"/>
        <v>0</v>
      </c>
      <c r="G11605" s="233"/>
      <c r="I11605" s="283"/>
    </row>
    <row r="11606" spans="1:9" ht="26.25" customHeight="1" thickBot="1">
      <c r="A11606" s="214"/>
      <c r="B11606" s="438"/>
      <c r="C11606" s="215"/>
      <c r="D11606" s="217"/>
      <c r="E11606" s="254"/>
      <c r="F11606" s="255" t="s">
        <v>81</v>
      </c>
      <c r="G11606" s="253">
        <f>SUM(F11594:F11605)</f>
        <v>0</v>
      </c>
      <c r="I11606" s="326"/>
    </row>
    <row r="11607" spans="1:9" ht="14" thickTop="1" thickBot="1">
      <c r="A11607" s="256" t="s">
        <v>72</v>
      </c>
      <c r="B11607" s="445"/>
      <c r="C11607" s="257"/>
      <c r="D11607" s="259"/>
      <c r="E11607" s="259"/>
      <c r="F11607" s="258"/>
      <c r="G11607" s="260"/>
      <c r="I11607" s="326"/>
    </row>
    <row r="11608" spans="1:9" ht="13.5" thickTop="1">
      <c r="A11608" s="245" t="s">
        <v>57</v>
      </c>
      <c r="B11608" s="455"/>
      <c r="C11608" s="248" t="s">
        <v>71</v>
      </c>
      <c r="D11608" s="316" t="s">
        <v>75</v>
      </c>
      <c r="E11608" s="248" t="s">
        <v>98</v>
      </c>
      <c r="F11608" s="249" t="s">
        <v>79</v>
      </c>
      <c r="G11608" s="250" t="s">
        <v>70</v>
      </c>
      <c r="I11608" s="326"/>
    </row>
    <row r="11609" spans="1:9">
      <c r="A11609" s="748" t="str">
        <f>IF(I11609=0,"",VLOOKUP(I11609,EQUIPOS,2,FALSE))</f>
        <v/>
      </c>
      <c r="B11609" s="749"/>
      <c r="C11609" s="195"/>
      <c r="D11609" s="194"/>
      <c r="E11609" s="252">
        <f>IF(I11609=0,0,VLOOKUP(I11609,EQUIPOS,4,FALSE))</f>
        <v>0</v>
      </c>
      <c r="F11609" s="230">
        <f>C11609*D11609*E11609</f>
        <v>0</v>
      </c>
      <c r="G11609" s="231"/>
      <c r="I11609" s="283"/>
    </row>
    <row r="11610" spans="1:9">
      <c r="A11610" s="748" t="str">
        <f>IF(I11610=0,"",VLOOKUP(I11610,EQUIPOS,2,FALSE))</f>
        <v/>
      </c>
      <c r="B11610" s="749"/>
      <c r="C11610" s="195"/>
      <c r="D11610" s="194"/>
      <c r="E11610" s="252">
        <f>IF(I11610=0,0,VLOOKUP(I11610,EQUIPOS,4,FALSE))</f>
        <v>0</v>
      </c>
      <c r="F11610" s="230">
        <f t="shared" ref="F11610:F11613" si="2106">C11610*D11610*E11610</f>
        <v>0</v>
      </c>
      <c r="G11610" s="232"/>
      <c r="I11610" s="283"/>
    </row>
    <row r="11611" spans="1:9">
      <c r="A11611" s="748" t="str">
        <f>IF(I11611=0,"",VLOOKUP(I11611,EQUIPOS,2,FALSE))</f>
        <v/>
      </c>
      <c r="B11611" s="749"/>
      <c r="C11611" s="195"/>
      <c r="D11611" s="194"/>
      <c r="E11611" s="252">
        <f>IF(I11611=0,0,VLOOKUP(I11611,EQUIPOS,4,FALSE))</f>
        <v>0</v>
      </c>
      <c r="F11611" s="230">
        <f t="shared" si="2106"/>
        <v>0</v>
      </c>
      <c r="G11611" s="232"/>
      <c r="I11611" s="283"/>
    </row>
    <row r="11612" spans="1:9">
      <c r="A11612" s="748" t="str">
        <f>IF(I11612=0,"",VLOOKUP(I11612,EQUIPOS,2,FALSE))</f>
        <v/>
      </c>
      <c r="B11612" s="749"/>
      <c r="C11612" s="195"/>
      <c r="D11612" s="194"/>
      <c r="E11612" s="252">
        <f>IF(I11612=0,0,VLOOKUP(I11612,EQUIPOS,4,FALSE))</f>
        <v>0</v>
      </c>
      <c r="F11612" s="230">
        <f t="shared" si="2106"/>
        <v>0</v>
      </c>
      <c r="G11612" s="232"/>
      <c r="I11612" s="283"/>
    </row>
    <row r="11613" spans="1:9">
      <c r="A11613" s="748" t="str">
        <f>IF(I11613=0,"",VLOOKUP(I11613,EQUIPOS,2,FALSE))</f>
        <v/>
      </c>
      <c r="B11613" s="749"/>
      <c r="C11613" s="195"/>
      <c r="D11613" s="194"/>
      <c r="E11613" s="252">
        <f>IF(I11613=0,0,VLOOKUP(I11613,EQUIPOS,4,FALSE))</f>
        <v>0</v>
      </c>
      <c r="F11613" s="230">
        <f t="shared" si="2106"/>
        <v>0</v>
      </c>
      <c r="G11613" s="233"/>
      <c r="I11613" s="283"/>
    </row>
    <row r="11614" spans="1:9" ht="30.75" customHeight="1" thickBot="1">
      <c r="A11614" s="234"/>
      <c r="B11614" s="456"/>
      <c r="C11614" s="235"/>
      <c r="D11614" s="237"/>
      <c r="E11614" s="261"/>
      <c r="F11614" s="238" t="s">
        <v>82</v>
      </c>
      <c r="G11614" s="262">
        <f>SUM(F11609:F11613)</f>
        <v>0</v>
      </c>
      <c r="I11614" s="326"/>
    </row>
    <row r="11615" spans="1:9" ht="13.5" thickTop="1">
      <c r="A11615" s="240" t="s">
        <v>73</v>
      </c>
      <c r="B11615" s="446"/>
      <c r="C11615" s="241"/>
      <c r="D11615" s="243"/>
      <c r="E11615" s="243"/>
      <c r="F11615" s="242"/>
      <c r="G11615" s="244"/>
      <c r="I11615" s="326"/>
    </row>
    <row r="11616" spans="1:9" ht="26">
      <c r="A11616" s="245" t="s">
        <v>57</v>
      </c>
      <c r="B11616" s="454" t="s">
        <v>58</v>
      </c>
      <c r="C11616" s="247" t="s">
        <v>68</v>
      </c>
      <c r="D11616" s="316" t="s">
        <v>74</v>
      </c>
      <c r="E11616" s="248" t="s">
        <v>69</v>
      </c>
      <c r="F11616" s="249" t="s">
        <v>79</v>
      </c>
      <c r="G11616" s="250" t="s">
        <v>70</v>
      </c>
      <c r="H11616" s="220"/>
      <c r="I11616" s="325"/>
    </row>
    <row r="11617" spans="1:9">
      <c r="A11617" s="263" t="str">
        <f t="shared" ref="A11617:A11628" si="2107">IF(I11617=0,"",VLOOKUP(I11617,MANOOBRA,2,FALSE))</f>
        <v/>
      </c>
      <c r="B11617" s="444" t="str">
        <f t="shared" ref="B11617:B11628" si="2108">IF(I11617=0,"",VLOOKUP(I11617,MANOOBRA,3,FALSE))</f>
        <v/>
      </c>
      <c r="C11617" s="195"/>
      <c r="D11617" s="466"/>
      <c r="E11617" s="252">
        <f t="shared" ref="E11617:E11628" si="2109">IF(I11617=0,0,VLOOKUP(I11617,MANOOBRA,4,FALSE))</f>
        <v>0</v>
      </c>
      <c r="F11617" s="230">
        <f>IF(D11617=0,0,C11617*E11617/D11617)</f>
        <v>0</v>
      </c>
      <c r="G11617" s="231"/>
      <c r="I11617" s="283"/>
    </row>
    <row r="11618" spans="1:9">
      <c r="A11618" s="263" t="str">
        <f t="shared" si="2107"/>
        <v/>
      </c>
      <c r="B11618" s="444" t="str">
        <f t="shared" si="2108"/>
        <v/>
      </c>
      <c r="C11618" s="195"/>
      <c r="D11618" s="466"/>
      <c r="E11618" s="252">
        <f t="shared" si="2109"/>
        <v>0</v>
      </c>
      <c r="F11618" s="230">
        <f t="shared" ref="F11618:F11628" si="2110">IF(D11618=0,0,C11618*E11618/D11618)</f>
        <v>0</v>
      </c>
      <c r="G11618" s="232"/>
      <c r="I11618" s="283"/>
    </row>
    <row r="11619" spans="1:9">
      <c r="A11619" s="263" t="str">
        <f t="shared" si="2107"/>
        <v/>
      </c>
      <c r="B11619" s="444" t="str">
        <f t="shared" si="2108"/>
        <v/>
      </c>
      <c r="C11619" s="195"/>
      <c r="D11619" s="309"/>
      <c r="E11619" s="252">
        <f t="shared" si="2109"/>
        <v>0</v>
      </c>
      <c r="F11619" s="230">
        <f t="shared" si="2110"/>
        <v>0</v>
      </c>
      <c r="G11619" s="232"/>
      <c r="I11619" s="283"/>
    </row>
    <row r="11620" spans="1:9">
      <c r="A11620" s="263" t="str">
        <f t="shared" si="2107"/>
        <v/>
      </c>
      <c r="B11620" s="444" t="str">
        <f t="shared" si="2108"/>
        <v/>
      </c>
      <c r="C11620" s="195"/>
      <c r="D11620" s="195"/>
      <c r="E11620" s="252">
        <f t="shared" si="2109"/>
        <v>0</v>
      </c>
      <c r="F11620" s="230">
        <f t="shared" si="2110"/>
        <v>0</v>
      </c>
      <c r="G11620" s="232"/>
      <c r="I11620" s="283"/>
    </row>
    <row r="11621" spans="1:9">
      <c r="A11621" s="263" t="str">
        <f t="shared" si="2107"/>
        <v/>
      </c>
      <c r="B11621" s="444" t="str">
        <f t="shared" si="2108"/>
        <v/>
      </c>
      <c r="C11621" s="195"/>
      <c r="D11621" s="195"/>
      <c r="E11621" s="252">
        <f t="shared" si="2109"/>
        <v>0</v>
      </c>
      <c r="F11621" s="230">
        <f t="shared" si="2110"/>
        <v>0</v>
      </c>
      <c r="G11621" s="232"/>
      <c r="I11621" s="283"/>
    </row>
    <row r="11622" spans="1:9">
      <c r="A11622" s="263" t="str">
        <f t="shared" si="2107"/>
        <v/>
      </c>
      <c r="B11622" s="444" t="str">
        <f t="shared" si="2108"/>
        <v/>
      </c>
      <c r="C11622" s="195"/>
      <c r="D11622" s="195"/>
      <c r="E11622" s="252">
        <f t="shared" si="2109"/>
        <v>0</v>
      </c>
      <c r="F11622" s="230">
        <f t="shared" si="2110"/>
        <v>0</v>
      </c>
      <c r="G11622" s="232"/>
      <c r="I11622" s="283"/>
    </row>
    <row r="11623" spans="1:9">
      <c r="A11623" s="263" t="str">
        <f t="shared" si="2107"/>
        <v/>
      </c>
      <c r="B11623" s="444" t="str">
        <f t="shared" si="2108"/>
        <v/>
      </c>
      <c r="C11623" s="195"/>
      <c r="D11623" s="195"/>
      <c r="E11623" s="252">
        <f t="shared" si="2109"/>
        <v>0</v>
      </c>
      <c r="F11623" s="230">
        <f t="shared" si="2110"/>
        <v>0</v>
      </c>
      <c r="G11623" s="232"/>
      <c r="I11623" s="283"/>
    </row>
    <row r="11624" spans="1:9">
      <c r="A11624" s="263" t="str">
        <f t="shared" si="2107"/>
        <v/>
      </c>
      <c r="B11624" s="444" t="str">
        <f t="shared" si="2108"/>
        <v/>
      </c>
      <c r="C11624" s="195"/>
      <c r="D11624" s="195"/>
      <c r="E11624" s="252">
        <f t="shared" si="2109"/>
        <v>0</v>
      </c>
      <c r="F11624" s="230">
        <f t="shared" si="2110"/>
        <v>0</v>
      </c>
      <c r="G11624" s="232"/>
      <c r="I11624" s="283"/>
    </row>
    <row r="11625" spans="1:9">
      <c r="A11625" s="263" t="str">
        <f t="shared" si="2107"/>
        <v/>
      </c>
      <c r="B11625" s="444" t="str">
        <f t="shared" si="2108"/>
        <v/>
      </c>
      <c r="C11625" s="195"/>
      <c r="D11625" s="195"/>
      <c r="E11625" s="252">
        <f t="shared" si="2109"/>
        <v>0</v>
      </c>
      <c r="F11625" s="230">
        <f t="shared" si="2110"/>
        <v>0</v>
      </c>
      <c r="G11625" s="232"/>
      <c r="I11625" s="283"/>
    </row>
    <row r="11626" spans="1:9">
      <c r="A11626" s="263" t="str">
        <f t="shared" si="2107"/>
        <v/>
      </c>
      <c r="B11626" s="444" t="str">
        <f t="shared" si="2108"/>
        <v/>
      </c>
      <c r="C11626" s="195"/>
      <c r="D11626" s="195"/>
      <c r="E11626" s="252">
        <f t="shared" si="2109"/>
        <v>0</v>
      </c>
      <c r="F11626" s="230">
        <f t="shared" si="2110"/>
        <v>0</v>
      </c>
      <c r="G11626" s="232"/>
      <c r="I11626" s="283"/>
    </row>
    <row r="11627" spans="1:9">
      <c r="A11627" s="263" t="str">
        <f t="shared" si="2107"/>
        <v/>
      </c>
      <c r="B11627" s="444" t="str">
        <f t="shared" si="2108"/>
        <v/>
      </c>
      <c r="C11627" s="195"/>
      <c r="D11627" s="195"/>
      <c r="E11627" s="252">
        <f t="shared" si="2109"/>
        <v>0</v>
      </c>
      <c r="F11627" s="230">
        <f t="shared" si="2110"/>
        <v>0</v>
      </c>
      <c r="G11627" s="232"/>
      <c r="I11627" s="283"/>
    </row>
    <row r="11628" spans="1:9">
      <c r="A11628" s="263" t="str">
        <f t="shared" si="2107"/>
        <v/>
      </c>
      <c r="B11628" s="444" t="str">
        <f t="shared" si="2108"/>
        <v/>
      </c>
      <c r="C11628" s="195"/>
      <c r="D11628" s="195"/>
      <c r="E11628" s="252">
        <f t="shared" si="2109"/>
        <v>0</v>
      </c>
      <c r="F11628" s="230">
        <f t="shared" si="2110"/>
        <v>0</v>
      </c>
      <c r="G11628" s="233"/>
      <c r="I11628" s="283"/>
    </row>
    <row r="11629" spans="1:9" ht="31.5" customHeight="1" thickBot="1">
      <c r="A11629" s="234"/>
      <c r="B11629" s="456"/>
      <c r="C11629" s="235"/>
      <c r="D11629" s="237"/>
      <c r="E11629" s="237"/>
      <c r="F11629" s="238" t="s">
        <v>83</v>
      </c>
      <c r="G11629" s="262">
        <f>SUM(F11617:F11628)</f>
        <v>0</v>
      </c>
      <c r="I11629" s="326"/>
    </row>
    <row r="11630" spans="1:9" ht="13.5" thickTop="1">
      <c r="A11630" s="186" t="s">
        <v>76</v>
      </c>
      <c r="B11630" s="446"/>
      <c r="C11630" s="241"/>
      <c r="D11630" s="243"/>
      <c r="E11630" s="243"/>
      <c r="F11630" s="242"/>
      <c r="G11630" s="244"/>
      <c r="I11630" s="326"/>
    </row>
    <row r="11631" spans="1:9">
      <c r="A11631" s="245" t="s">
        <v>57</v>
      </c>
      <c r="B11631" s="455"/>
      <c r="C11631" s="246"/>
      <c r="D11631" s="317"/>
      <c r="E11631" s="248" t="s">
        <v>77</v>
      </c>
      <c r="F11631" s="249" t="s">
        <v>78</v>
      </c>
      <c r="G11631" s="264" t="s">
        <v>77</v>
      </c>
      <c r="H11631" s="220"/>
      <c r="I11631" s="325"/>
    </row>
    <row r="11632" spans="1:9">
      <c r="A11632" s="185" t="s">
        <v>87</v>
      </c>
      <c r="B11632" s="453"/>
      <c r="C11632" s="265"/>
      <c r="D11632" s="318"/>
      <c r="E11632" s="229">
        <f>ROUND(SUM(G11591,G11606,G11614,G11629),0)</f>
        <v>0</v>
      </c>
      <c r="F11632" s="266">
        <f>A</f>
        <v>0</v>
      </c>
      <c r="G11632" s="267">
        <f>E11632*F11632</f>
        <v>0</v>
      </c>
      <c r="I11632" s="326"/>
    </row>
    <row r="11633" spans="1:16">
      <c r="A11633" s="185" t="s">
        <v>85</v>
      </c>
      <c r="B11633" s="453"/>
      <c r="C11633" s="265"/>
      <c r="D11633" s="318"/>
      <c r="E11633" s="229">
        <f>SUM(G11591,G11606,G11614,G11629)</f>
        <v>0</v>
      </c>
      <c r="F11633" s="266">
        <f>I</f>
        <v>0</v>
      </c>
      <c r="G11633" s="267">
        <f>E11633*F11633</f>
        <v>0</v>
      </c>
      <c r="I11633" s="326"/>
    </row>
    <row r="11634" spans="1:16">
      <c r="A11634" s="185" t="s">
        <v>86</v>
      </c>
      <c r="B11634" s="453"/>
      <c r="C11634" s="265"/>
      <c r="D11634" s="318"/>
      <c r="E11634" s="229">
        <f>SUM(G11591,G11606,G11614,G11629)</f>
        <v>0</v>
      </c>
      <c r="F11634" s="266">
        <f>U</f>
        <v>0</v>
      </c>
      <c r="G11634" s="267">
        <f>E11634*F11634</f>
        <v>0</v>
      </c>
      <c r="I11634" s="326"/>
    </row>
    <row r="11635" spans="1:16" ht="33" customHeight="1" thickBot="1">
      <c r="A11635" s="234"/>
      <c r="B11635" s="456"/>
      <c r="C11635" s="235"/>
      <c r="D11635" s="237"/>
      <c r="E11635" s="237"/>
      <c r="F11635" s="268" t="s">
        <v>84</v>
      </c>
      <c r="G11635" s="262">
        <f>SUM(G11632:G11634)</f>
        <v>0</v>
      </c>
      <c r="I11635" s="326"/>
      <c r="J11635" s="295"/>
      <c r="K11635" s="296"/>
      <c r="L11635" s="296"/>
      <c r="M11635" s="296"/>
      <c r="N11635" s="296"/>
      <c r="O11635" s="296"/>
    </row>
    <row r="11636" spans="1:16" s="211" customFormat="1" ht="14" thickTop="1" thickBot="1">
      <c r="A11636" s="269"/>
      <c r="B11636" s="443"/>
      <c r="C11636" s="270"/>
      <c r="D11636" s="319"/>
      <c r="E11636" s="271" t="s">
        <v>89</v>
      </c>
      <c r="F11636" s="272"/>
      <c r="G11636" s="273">
        <f>ROUND(SUM(G11591,G11606,G11614,G11629,G11635),0)</f>
        <v>0</v>
      </c>
      <c r="I11636" s="327"/>
      <c r="J11636" s="212">
        <f>B11575</f>
        <v>33.1</v>
      </c>
      <c r="K11636" s="274">
        <f>E11632</f>
        <v>0</v>
      </c>
      <c r="L11636" s="294">
        <f>G11632</f>
        <v>0</v>
      </c>
      <c r="M11636" s="294">
        <f>G11633</f>
        <v>0</v>
      </c>
      <c r="N11636" s="294">
        <f>G11634</f>
        <v>0</v>
      </c>
      <c r="O11636" s="299">
        <f>SUM(K11636:N11636)</f>
        <v>0</v>
      </c>
      <c r="P11636" s="294"/>
    </row>
    <row r="11637" spans="1:16" ht="13.5" thickTop="1">
      <c r="A11637" s="275" t="s">
        <v>97</v>
      </c>
      <c r="B11637" s="438"/>
      <c r="C11637" s="215"/>
      <c r="D11637" s="217"/>
      <c r="E11637" s="217"/>
      <c r="F11637" s="216"/>
      <c r="G11637" s="219"/>
      <c r="I11637" s="326"/>
      <c r="P11637" s="294"/>
    </row>
    <row r="11638" spans="1:16">
      <c r="A11638" s="275"/>
      <c r="B11638" s="452"/>
      <c r="C11638" s="276"/>
      <c r="D11638" s="320"/>
      <c r="E11638" s="217"/>
      <c r="F11638" s="216"/>
      <c r="G11638" s="277">
        <f ca="1">TODAY()</f>
        <v>44839</v>
      </c>
      <c r="I11638" s="326"/>
      <c r="P11638" s="294"/>
    </row>
    <row r="11639" spans="1:16" ht="13.5" thickBot="1">
      <c r="A11639" s="234"/>
      <c r="B11639" s="456"/>
      <c r="C11639" s="235"/>
      <c r="D11639" s="237"/>
      <c r="E11639" s="237"/>
      <c r="F11639" s="236"/>
      <c r="G11639" s="278"/>
      <c r="I11639" s="326"/>
      <c r="P11639" s="294"/>
    </row>
    <row r="11640" spans="1:16" ht="13.5" thickTop="1">
      <c r="A11640" s="215"/>
      <c r="B11640" s="438"/>
      <c r="C11640" s="215"/>
      <c r="D11640" s="217"/>
      <c r="E11640" s="217"/>
      <c r="F11640" s="216"/>
      <c r="G11640" s="216"/>
      <c r="I11640" s="434"/>
      <c r="P11640" s="294"/>
    </row>
    <row r="11641" spans="1:16" s="199" customFormat="1">
      <c r="A11641" s="196" t="s">
        <v>109</v>
      </c>
      <c r="B11641" s="458"/>
      <c r="C11641" s="196"/>
      <c r="D11641" s="198"/>
      <c r="E11641" s="198"/>
      <c r="F11641" s="197"/>
      <c r="G11641" s="197"/>
      <c r="I11641" s="321"/>
      <c r="J11641" s="200"/>
      <c r="O11641" s="297"/>
    </row>
    <row r="11642" spans="1:16" s="199" customFormat="1">
      <c r="A11642" s="196" t="str">
        <f>CONCATENATE('Prestaciones y AIU'!A10877," ANALISIS DE PRECIOS UNITARIOS")</f>
        <v xml:space="preserve"> ANALISIS DE PRECIOS UNITARIOS</v>
      </c>
      <c r="B11642" s="458"/>
      <c r="C11642" s="196"/>
      <c r="D11642" s="198"/>
      <c r="E11642" s="198"/>
      <c r="F11642" s="197"/>
      <c r="G11642" s="197"/>
      <c r="I11642" s="321"/>
      <c r="J11642" s="200"/>
      <c r="O11642" s="297"/>
    </row>
    <row r="11643" spans="1:16" s="199" customFormat="1">
      <c r="A11643" s="196" t="str">
        <f>Objeto_LIC</f>
        <v>OPTIMIZACION DEL SISTEMA DE ABASTECIMIENTO (ADUCCION, PRETRATAMIENTO Y CONDUCCION) DEL MUNICPIO DE TAME, DEPARTAMENTO DE ARAUCA</v>
      </c>
      <c r="B11643" s="458"/>
      <c r="C11643" s="196"/>
      <c r="D11643" s="198"/>
      <c r="E11643" s="198"/>
      <c r="F11643" s="197"/>
      <c r="G11643" s="197"/>
      <c r="I11643" s="321"/>
      <c r="J11643" s="200"/>
      <c r="O11643" s="297"/>
    </row>
    <row r="11644" spans="1:16" s="199" customFormat="1">
      <c r="A11644" s="196"/>
      <c r="B11644" s="458"/>
      <c r="C11644" s="196"/>
      <c r="D11644" s="198"/>
      <c r="E11644" s="198"/>
      <c r="F11644" s="197"/>
      <c r="G11644" s="197"/>
      <c r="I11644" s="321"/>
      <c r="J11644" s="200"/>
      <c r="O11644" s="297"/>
    </row>
    <row r="11645" spans="1:16" ht="13.5" thickBot="1">
      <c r="A11645" s="201"/>
      <c r="B11645" s="448"/>
      <c r="C11645" s="201"/>
      <c r="D11645" s="203"/>
      <c r="E11645" s="203"/>
      <c r="F11645" s="202"/>
      <c r="G11645" s="202"/>
    </row>
    <row r="11646" spans="1:16" s="211" customFormat="1" ht="13.5" thickTop="1">
      <c r="A11646" s="206"/>
      <c r="B11646" s="457"/>
      <c r="C11646" s="207"/>
      <c r="D11646" s="209"/>
      <c r="E11646" s="209"/>
      <c r="F11646" s="208"/>
      <c r="G11646" s="210" t="s">
        <v>110</v>
      </c>
      <c r="I11646" s="323"/>
      <c r="J11646" s="212"/>
      <c r="O11646" s="297"/>
    </row>
    <row r="11647" spans="1:16" ht="12.75" customHeight="1">
      <c r="A11647" s="213" t="s">
        <v>62</v>
      </c>
      <c r="B11647" s="750">
        <f>Proponente</f>
        <v>0</v>
      </c>
      <c r="C11647" s="750"/>
      <c r="D11647" s="750"/>
      <c r="E11647" s="750"/>
      <c r="F11647" s="750"/>
      <c r="G11647" s="751"/>
    </row>
    <row r="11648" spans="1:16" ht="12.75" customHeight="1">
      <c r="A11648" s="213" t="s">
        <v>63</v>
      </c>
      <c r="B11648" s="470">
        <v>33.200000000000003</v>
      </c>
      <c r="C11648" s="750" t="e">
        <f>VLOOKUP(B11648,Presupuesto!$A$4:$B$106,2,FALSE)</f>
        <v>#N/A</v>
      </c>
      <c r="D11648" s="750"/>
      <c r="E11648" s="750"/>
      <c r="F11648" s="750"/>
      <c r="G11648" s="751"/>
    </row>
    <row r="11649" spans="1:15">
      <c r="A11649" s="214"/>
      <c r="B11649" s="438"/>
      <c r="C11649" s="215"/>
      <c r="D11649" s="217"/>
      <c r="E11649" s="217"/>
      <c r="F11649" s="218" t="s">
        <v>88</v>
      </c>
      <c r="G11649" s="750" t="str">
        <f ca="1">LOOKUP('U-P1'!B11648,Presupuesto!$1:$1048576,Presupuesto!$C$1:$C$105)</f>
        <v>ML</v>
      </c>
      <c r="H11649" s="750"/>
      <c r="I11649" s="750"/>
      <c r="J11649" s="750"/>
      <c r="K11649" s="751"/>
    </row>
    <row r="11650" spans="1:15" ht="13.5" thickBot="1">
      <c r="A11650" s="213" t="s">
        <v>64</v>
      </c>
      <c r="B11650" s="438"/>
      <c r="C11650" s="215"/>
      <c r="D11650" s="217"/>
      <c r="E11650" s="217"/>
      <c r="F11650" s="216"/>
      <c r="G11650" s="219"/>
      <c r="I11650" s="324"/>
      <c r="J11650" s="295"/>
      <c r="K11650" s="296"/>
      <c r="L11650" s="296"/>
      <c r="M11650" s="296"/>
      <c r="N11650" s="296"/>
      <c r="O11650" s="296"/>
    </row>
    <row r="11651" spans="1:15" s="220" customFormat="1" ht="13.5" thickTop="1">
      <c r="A11651" s="221" t="s">
        <v>57</v>
      </c>
      <c r="B11651" s="447" t="s">
        <v>65</v>
      </c>
      <c r="C11651" s="222" t="s">
        <v>66</v>
      </c>
      <c r="D11651" s="223" t="s">
        <v>74</v>
      </c>
      <c r="E11651" s="224" t="s">
        <v>100</v>
      </c>
      <c r="F11651" s="224" t="s">
        <v>79</v>
      </c>
      <c r="G11651" s="225" t="s">
        <v>70</v>
      </c>
      <c r="I11651" s="325"/>
      <c r="J11651" s="226"/>
      <c r="O11651" s="296"/>
    </row>
    <row r="11652" spans="1:15">
      <c r="A11652" s="227" t="str">
        <f t="shared" ref="A11652:A11663" si="2111">IF(I11652=0,"-",VLOOKUP(I11652,EQUIPOS,2,FALSE))</f>
        <v>-</v>
      </c>
      <c r="B11652" s="228"/>
      <c r="C11652" s="228"/>
      <c r="D11652" s="194"/>
      <c r="E11652" s="229">
        <f t="shared" ref="E11652:E11663" si="2112">IF(I11652=0,0,VLOOKUP(I11652,EQUIPOS,4,FALSE))</f>
        <v>0</v>
      </c>
      <c r="F11652" s="230">
        <f t="shared" ref="F11652:F11663" si="2113">IF(D11652=0,0,E11652/D11652)</f>
        <v>0</v>
      </c>
      <c r="G11652" s="231"/>
      <c r="I11652" s="283"/>
    </row>
    <row r="11653" spans="1:15">
      <c r="A11653" s="227" t="str">
        <f t="shared" si="2111"/>
        <v>-</v>
      </c>
      <c r="B11653" s="228"/>
      <c r="C11653" s="228"/>
      <c r="D11653" s="194"/>
      <c r="E11653" s="229">
        <f t="shared" si="2112"/>
        <v>0</v>
      </c>
      <c r="F11653" s="230">
        <f t="shared" si="2113"/>
        <v>0</v>
      </c>
      <c r="G11653" s="232"/>
      <c r="I11653" s="283"/>
    </row>
    <row r="11654" spans="1:15">
      <c r="A11654" s="227" t="str">
        <f t="shared" si="2111"/>
        <v>-</v>
      </c>
      <c r="B11654" s="228"/>
      <c r="C11654" s="228"/>
      <c r="D11654" s="194"/>
      <c r="E11654" s="229">
        <f t="shared" si="2112"/>
        <v>0</v>
      </c>
      <c r="F11654" s="230">
        <f t="shared" si="2113"/>
        <v>0</v>
      </c>
      <c r="G11654" s="232"/>
      <c r="I11654" s="283"/>
    </row>
    <row r="11655" spans="1:15">
      <c r="A11655" s="227" t="str">
        <f t="shared" si="2111"/>
        <v>-</v>
      </c>
      <c r="B11655" s="228"/>
      <c r="C11655" s="228"/>
      <c r="D11655" s="194"/>
      <c r="E11655" s="229">
        <f t="shared" si="2112"/>
        <v>0</v>
      </c>
      <c r="F11655" s="230">
        <f t="shared" si="2113"/>
        <v>0</v>
      </c>
      <c r="G11655" s="232"/>
      <c r="I11655" s="283"/>
    </row>
    <row r="11656" spans="1:15">
      <c r="A11656" s="227" t="str">
        <f t="shared" si="2111"/>
        <v>-</v>
      </c>
      <c r="B11656" s="228"/>
      <c r="C11656" s="228"/>
      <c r="D11656" s="194"/>
      <c r="E11656" s="229">
        <f t="shared" si="2112"/>
        <v>0</v>
      </c>
      <c r="F11656" s="230">
        <f t="shared" si="2113"/>
        <v>0</v>
      </c>
      <c r="G11656" s="232"/>
      <c r="I11656" s="283"/>
    </row>
    <row r="11657" spans="1:15">
      <c r="A11657" s="227" t="str">
        <f t="shared" si="2111"/>
        <v>-</v>
      </c>
      <c r="B11657" s="228"/>
      <c r="C11657" s="228"/>
      <c r="D11657" s="194"/>
      <c r="E11657" s="229">
        <f t="shared" si="2112"/>
        <v>0</v>
      </c>
      <c r="F11657" s="230">
        <f t="shared" si="2113"/>
        <v>0</v>
      </c>
      <c r="G11657" s="232"/>
      <c r="I11657" s="283"/>
    </row>
    <row r="11658" spans="1:15">
      <c r="A11658" s="227" t="str">
        <f t="shared" si="2111"/>
        <v>-</v>
      </c>
      <c r="B11658" s="228"/>
      <c r="C11658" s="228"/>
      <c r="D11658" s="194"/>
      <c r="E11658" s="229">
        <f t="shared" si="2112"/>
        <v>0</v>
      </c>
      <c r="F11658" s="230">
        <f t="shared" si="2113"/>
        <v>0</v>
      </c>
      <c r="G11658" s="232"/>
      <c r="I11658" s="283"/>
    </row>
    <row r="11659" spans="1:15">
      <c r="A11659" s="227" t="str">
        <f t="shared" si="2111"/>
        <v>-</v>
      </c>
      <c r="B11659" s="228"/>
      <c r="C11659" s="228"/>
      <c r="D11659" s="194"/>
      <c r="E11659" s="229">
        <f t="shared" si="2112"/>
        <v>0</v>
      </c>
      <c r="F11659" s="230">
        <f t="shared" si="2113"/>
        <v>0</v>
      </c>
      <c r="G11659" s="232"/>
      <c r="I11659" s="283"/>
    </row>
    <row r="11660" spans="1:15">
      <c r="A11660" s="227" t="str">
        <f t="shared" si="2111"/>
        <v>-</v>
      </c>
      <c r="B11660" s="228"/>
      <c r="C11660" s="228"/>
      <c r="D11660" s="194"/>
      <c r="E11660" s="229">
        <f t="shared" si="2112"/>
        <v>0</v>
      </c>
      <c r="F11660" s="230">
        <f t="shared" si="2113"/>
        <v>0</v>
      </c>
      <c r="G11660" s="232"/>
      <c r="I11660" s="283"/>
    </row>
    <row r="11661" spans="1:15">
      <c r="A11661" s="227" t="str">
        <f t="shared" si="2111"/>
        <v>-</v>
      </c>
      <c r="B11661" s="228"/>
      <c r="C11661" s="228"/>
      <c r="D11661" s="194"/>
      <c r="E11661" s="229">
        <f t="shared" si="2112"/>
        <v>0</v>
      </c>
      <c r="F11661" s="230">
        <f t="shared" si="2113"/>
        <v>0</v>
      </c>
      <c r="G11661" s="232"/>
      <c r="I11661" s="283"/>
    </row>
    <row r="11662" spans="1:15">
      <c r="A11662" s="227" t="str">
        <f t="shared" si="2111"/>
        <v>-</v>
      </c>
      <c r="B11662" s="228"/>
      <c r="C11662" s="228"/>
      <c r="D11662" s="194"/>
      <c r="E11662" s="229">
        <f t="shared" si="2112"/>
        <v>0</v>
      </c>
      <c r="F11662" s="230">
        <f t="shared" si="2113"/>
        <v>0</v>
      </c>
      <c r="G11662" s="232"/>
      <c r="I11662" s="283"/>
    </row>
    <row r="11663" spans="1:15">
      <c r="A11663" s="227" t="str">
        <f t="shared" si="2111"/>
        <v>-</v>
      </c>
      <c r="B11663" s="228"/>
      <c r="C11663" s="228"/>
      <c r="D11663" s="194"/>
      <c r="E11663" s="229">
        <f t="shared" si="2112"/>
        <v>0</v>
      </c>
      <c r="F11663" s="230">
        <f t="shared" si="2113"/>
        <v>0</v>
      </c>
      <c r="G11663" s="232"/>
      <c r="I11663" s="283"/>
    </row>
    <row r="11664" spans="1:15" ht="13.5" thickBot="1">
      <c r="A11664" s="234"/>
      <c r="B11664" s="456"/>
      <c r="C11664" s="235"/>
      <c r="D11664" s="237"/>
      <c r="E11664" s="237"/>
      <c r="F11664" s="238" t="s">
        <v>80</v>
      </c>
      <c r="G11664" s="239">
        <f>SUM(F11652:F11663)</f>
        <v>0</v>
      </c>
      <c r="I11664" s="326"/>
    </row>
    <row r="11665" spans="1:15" ht="13.5" thickTop="1">
      <c r="A11665" s="240" t="s">
        <v>67</v>
      </c>
      <c r="B11665" s="446"/>
      <c r="C11665" s="241"/>
      <c r="D11665" s="243"/>
      <c r="E11665" s="243"/>
      <c r="F11665" s="242"/>
      <c r="G11665" s="244"/>
      <c r="I11665" s="326"/>
    </row>
    <row r="11666" spans="1:15" s="220" customFormat="1" ht="26">
      <c r="A11666" s="245" t="s">
        <v>57</v>
      </c>
      <c r="B11666" s="455"/>
      <c r="C11666" s="247" t="s">
        <v>58</v>
      </c>
      <c r="D11666" s="316" t="s">
        <v>68</v>
      </c>
      <c r="E11666" s="248" t="s">
        <v>69</v>
      </c>
      <c r="F11666" s="249" t="s">
        <v>79</v>
      </c>
      <c r="G11666" s="250" t="s">
        <v>70</v>
      </c>
      <c r="I11666" s="325"/>
      <c r="J11666" s="226"/>
      <c r="O11666" s="296"/>
    </row>
    <row r="11667" spans="1:15">
      <c r="A11667" s="748" t="str">
        <f t="shared" ref="A11667:A11678" si="2114">IF(I11667=0,"",VLOOKUP(I11667,MATERIALES,2,FALSE))</f>
        <v/>
      </c>
      <c r="B11667" s="749"/>
      <c r="C11667" s="251" t="str">
        <f t="shared" ref="C11667:C11675" si="2115">IF(I11667=0,"",VLOOKUP(I11667,MATERIALES,3,FALSE))</f>
        <v/>
      </c>
      <c r="D11667" s="194"/>
      <c r="E11667" s="252">
        <f t="shared" ref="E11667:E11678" si="2116">IF(I11667=0,0,VLOOKUP(I11667,MATERIALES,4,FALSE))</f>
        <v>0</v>
      </c>
      <c r="F11667" s="230">
        <f>D11667*E11667</f>
        <v>0</v>
      </c>
      <c r="G11667" s="231"/>
      <c r="I11667" s="283"/>
    </row>
    <row r="11668" spans="1:15">
      <c r="A11668" s="748" t="str">
        <f t="shared" si="2114"/>
        <v/>
      </c>
      <c r="B11668" s="749"/>
      <c r="C11668" s="251" t="str">
        <f t="shared" si="2115"/>
        <v/>
      </c>
      <c r="D11668" s="194"/>
      <c r="E11668" s="252">
        <f t="shared" si="2116"/>
        <v>0</v>
      </c>
      <c r="F11668" s="230">
        <f t="shared" ref="F11668:F11678" si="2117">D11668*E11668</f>
        <v>0</v>
      </c>
      <c r="G11668" s="232"/>
      <c r="I11668" s="283"/>
    </row>
    <row r="11669" spans="1:15">
      <c r="A11669" s="748" t="str">
        <f t="shared" si="2114"/>
        <v/>
      </c>
      <c r="B11669" s="749"/>
      <c r="C11669" s="251" t="str">
        <f t="shared" si="2115"/>
        <v/>
      </c>
      <c r="D11669" s="194"/>
      <c r="E11669" s="252">
        <f t="shared" si="2116"/>
        <v>0</v>
      </c>
      <c r="F11669" s="230">
        <f t="shared" si="2117"/>
        <v>0</v>
      </c>
      <c r="G11669" s="232"/>
      <c r="I11669" s="283"/>
    </row>
    <row r="11670" spans="1:15">
      <c r="A11670" s="748" t="str">
        <f t="shared" si="2114"/>
        <v/>
      </c>
      <c r="B11670" s="749"/>
      <c r="C11670" s="251" t="str">
        <f t="shared" si="2115"/>
        <v/>
      </c>
      <c r="D11670" s="194"/>
      <c r="E11670" s="252">
        <f t="shared" si="2116"/>
        <v>0</v>
      </c>
      <c r="F11670" s="230">
        <f t="shared" si="2117"/>
        <v>0</v>
      </c>
      <c r="G11670" s="232"/>
      <c r="I11670" s="283"/>
    </row>
    <row r="11671" spans="1:15">
      <c r="A11671" s="748" t="str">
        <f t="shared" si="2114"/>
        <v/>
      </c>
      <c r="B11671" s="749"/>
      <c r="C11671" s="251" t="str">
        <f t="shared" si="2115"/>
        <v/>
      </c>
      <c r="D11671" s="194"/>
      <c r="E11671" s="252">
        <f t="shared" si="2116"/>
        <v>0</v>
      </c>
      <c r="F11671" s="230">
        <f t="shared" si="2117"/>
        <v>0</v>
      </c>
      <c r="G11671" s="232"/>
      <c r="I11671" s="283"/>
    </row>
    <row r="11672" spans="1:15">
      <c r="A11672" s="748" t="str">
        <f t="shared" si="2114"/>
        <v/>
      </c>
      <c r="B11672" s="749"/>
      <c r="C11672" s="251" t="str">
        <f t="shared" si="2115"/>
        <v/>
      </c>
      <c r="D11672" s="194"/>
      <c r="E11672" s="252">
        <f t="shared" si="2116"/>
        <v>0</v>
      </c>
      <c r="F11672" s="230">
        <f t="shared" si="2117"/>
        <v>0</v>
      </c>
      <c r="G11672" s="232"/>
      <c r="I11672" s="283"/>
    </row>
    <row r="11673" spans="1:15">
      <c r="A11673" s="748" t="str">
        <f t="shared" si="2114"/>
        <v/>
      </c>
      <c r="B11673" s="749"/>
      <c r="C11673" s="251" t="str">
        <f t="shared" si="2115"/>
        <v/>
      </c>
      <c r="D11673" s="194"/>
      <c r="E11673" s="252">
        <f t="shared" si="2116"/>
        <v>0</v>
      </c>
      <c r="F11673" s="230">
        <f t="shared" si="2117"/>
        <v>0</v>
      </c>
      <c r="G11673" s="232"/>
      <c r="I11673" s="283"/>
    </row>
    <row r="11674" spans="1:15">
      <c r="A11674" s="748" t="str">
        <f t="shared" si="2114"/>
        <v/>
      </c>
      <c r="B11674" s="749"/>
      <c r="C11674" s="251" t="str">
        <f t="shared" si="2115"/>
        <v/>
      </c>
      <c r="D11674" s="194"/>
      <c r="E11674" s="252">
        <f t="shared" si="2116"/>
        <v>0</v>
      </c>
      <c r="F11674" s="230">
        <f t="shared" si="2117"/>
        <v>0</v>
      </c>
      <c r="G11674" s="253"/>
      <c r="I11674" s="283"/>
    </row>
    <row r="11675" spans="1:15">
      <c r="A11675" s="748" t="str">
        <f t="shared" si="2114"/>
        <v/>
      </c>
      <c r="B11675" s="749"/>
      <c r="C11675" s="251" t="str">
        <f t="shared" si="2115"/>
        <v/>
      </c>
      <c r="D11675" s="194"/>
      <c r="E11675" s="252">
        <f t="shared" si="2116"/>
        <v>0</v>
      </c>
      <c r="F11675" s="230">
        <f t="shared" si="2117"/>
        <v>0</v>
      </c>
      <c r="G11675" s="232"/>
      <c r="I11675" s="283"/>
    </row>
    <row r="11676" spans="1:15">
      <c r="A11676" s="748" t="str">
        <f t="shared" si="2114"/>
        <v/>
      </c>
      <c r="B11676" s="749"/>
      <c r="C11676" s="251"/>
      <c r="D11676" s="194"/>
      <c r="E11676" s="252">
        <f t="shared" si="2116"/>
        <v>0</v>
      </c>
      <c r="F11676" s="230">
        <f t="shared" si="2117"/>
        <v>0</v>
      </c>
      <c r="G11676" s="232"/>
      <c r="I11676" s="283"/>
    </row>
    <row r="11677" spans="1:15">
      <c r="A11677" s="748" t="str">
        <f t="shared" si="2114"/>
        <v/>
      </c>
      <c r="B11677" s="749"/>
      <c r="C11677" s="251"/>
      <c r="D11677" s="194"/>
      <c r="E11677" s="252">
        <f t="shared" si="2116"/>
        <v>0</v>
      </c>
      <c r="F11677" s="230">
        <f t="shared" si="2117"/>
        <v>0</v>
      </c>
      <c r="G11677" s="232"/>
      <c r="I11677" s="283"/>
    </row>
    <row r="11678" spans="1:15">
      <c r="A11678" s="748" t="str">
        <f t="shared" si="2114"/>
        <v/>
      </c>
      <c r="B11678" s="749"/>
      <c r="C11678" s="251" t="str">
        <f t="shared" ref="C11678" si="2118">IF(I11678=0,"",VLOOKUP(I11678,MATERIALES,3,FALSE))</f>
        <v/>
      </c>
      <c r="D11678" s="194"/>
      <c r="E11678" s="252">
        <f t="shared" si="2116"/>
        <v>0</v>
      </c>
      <c r="F11678" s="230">
        <f t="shared" si="2117"/>
        <v>0</v>
      </c>
      <c r="G11678" s="233"/>
      <c r="I11678" s="283"/>
    </row>
    <row r="11679" spans="1:15" ht="26.25" customHeight="1" thickBot="1">
      <c r="A11679" s="214"/>
      <c r="B11679" s="438"/>
      <c r="C11679" s="215"/>
      <c r="D11679" s="217"/>
      <c r="E11679" s="254"/>
      <c r="F11679" s="255" t="s">
        <v>81</v>
      </c>
      <c r="G11679" s="253">
        <f>ROUND(SUM(F11667:F11678),0)</f>
        <v>0</v>
      </c>
      <c r="I11679" s="326"/>
    </row>
    <row r="11680" spans="1:15" ht="14" thickTop="1" thickBot="1">
      <c r="A11680" s="256" t="s">
        <v>72</v>
      </c>
      <c r="B11680" s="445"/>
      <c r="C11680" s="257"/>
      <c r="D11680" s="259"/>
      <c r="E11680" s="259"/>
      <c r="F11680" s="258"/>
      <c r="G11680" s="260"/>
      <c r="I11680" s="326"/>
    </row>
    <row r="11681" spans="1:9" ht="13.5" thickTop="1">
      <c r="A11681" s="245" t="s">
        <v>57</v>
      </c>
      <c r="B11681" s="455"/>
      <c r="C11681" s="248" t="s">
        <v>71</v>
      </c>
      <c r="D11681" s="316" t="s">
        <v>75</v>
      </c>
      <c r="E11681" s="248" t="s">
        <v>98</v>
      </c>
      <c r="F11681" s="249" t="s">
        <v>79</v>
      </c>
      <c r="G11681" s="250" t="s">
        <v>70</v>
      </c>
      <c r="I11681" s="326"/>
    </row>
    <row r="11682" spans="1:9">
      <c r="A11682" s="748" t="str">
        <f>IF(I11682=0,"",VLOOKUP(I11682,EQUIPOS,2,FALSE))</f>
        <v/>
      </c>
      <c r="B11682" s="749"/>
      <c r="C11682" s="195"/>
      <c r="D11682" s="194"/>
      <c r="E11682" s="252">
        <f>IF(I11682=0,0,VLOOKUP(I11682,EQUIPOS,4,FALSE))</f>
        <v>0</v>
      </c>
      <c r="F11682" s="230">
        <f>C11682*D11682*E11682</f>
        <v>0</v>
      </c>
      <c r="G11682" s="231"/>
      <c r="I11682" s="283"/>
    </row>
    <row r="11683" spans="1:9">
      <c r="A11683" s="748" t="str">
        <f>IF(I11683=0,"",VLOOKUP(I11683,EQUIPOS,2,FALSE))</f>
        <v/>
      </c>
      <c r="B11683" s="749"/>
      <c r="C11683" s="195"/>
      <c r="D11683" s="194"/>
      <c r="E11683" s="252">
        <f>IF(I11683=0,0,VLOOKUP(I11683,EQUIPOS,4,FALSE))</f>
        <v>0</v>
      </c>
      <c r="F11683" s="230">
        <f t="shared" ref="F11683:F11686" si="2119">C11683*D11683*E11683</f>
        <v>0</v>
      </c>
      <c r="G11683" s="232"/>
      <c r="I11683" s="283"/>
    </row>
    <row r="11684" spans="1:9">
      <c r="A11684" s="748" t="str">
        <f>IF(I11684=0,"",VLOOKUP(I11684,EQUIPOS,2,FALSE))</f>
        <v/>
      </c>
      <c r="B11684" s="749"/>
      <c r="C11684" s="195"/>
      <c r="D11684" s="194"/>
      <c r="E11684" s="252">
        <f>IF(I11684=0,0,VLOOKUP(I11684,EQUIPOS,4,FALSE))</f>
        <v>0</v>
      </c>
      <c r="F11684" s="230">
        <f t="shared" si="2119"/>
        <v>0</v>
      </c>
      <c r="G11684" s="232"/>
      <c r="I11684" s="283"/>
    </row>
    <row r="11685" spans="1:9">
      <c r="A11685" s="748" t="str">
        <f>IF(I11685=0,"",VLOOKUP(I11685,EQUIPOS,2,FALSE))</f>
        <v/>
      </c>
      <c r="B11685" s="749"/>
      <c r="C11685" s="195"/>
      <c r="D11685" s="194"/>
      <c r="E11685" s="252">
        <f>IF(I11685=0,0,VLOOKUP(I11685,EQUIPOS,4,FALSE))</f>
        <v>0</v>
      </c>
      <c r="F11685" s="230">
        <f t="shared" si="2119"/>
        <v>0</v>
      </c>
      <c r="G11685" s="232"/>
      <c r="I11685" s="283"/>
    </row>
    <row r="11686" spans="1:9">
      <c r="A11686" s="748" t="str">
        <f>IF(I11686=0,"",VLOOKUP(I11686,EQUIPOS,2,FALSE))</f>
        <v/>
      </c>
      <c r="B11686" s="749"/>
      <c r="C11686" s="195"/>
      <c r="D11686" s="194"/>
      <c r="E11686" s="252">
        <f>IF(I11686=0,0,VLOOKUP(I11686,EQUIPOS,4,FALSE))</f>
        <v>0</v>
      </c>
      <c r="F11686" s="230">
        <f t="shared" si="2119"/>
        <v>0</v>
      </c>
      <c r="G11686" s="233"/>
      <c r="I11686" s="283"/>
    </row>
    <row r="11687" spans="1:9" ht="30.75" customHeight="1" thickBot="1">
      <c r="A11687" s="234"/>
      <c r="B11687" s="456"/>
      <c r="C11687" s="235"/>
      <c r="D11687" s="237"/>
      <c r="E11687" s="261"/>
      <c r="F11687" s="238" t="s">
        <v>82</v>
      </c>
      <c r="G11687" s="262">
        <f>SUM(F11682:F11686)</f>
        <v>0</v>
      </c>
      <c r="I11687" s="326"/>
    </row>
    <row r="11688" spans="1:9" ht="13.5" thickTop="1">
      <c r="A11688" s="240" t="s">
        <v>73</v>
      </c>
      <c r="B11688" s="446"/>
      <c r="C11688" s="241"/>
      <c r="D11688" s="243"/>
      <c r="E11688" s="243"/>
      <c r="F11688" s="242"/>
      <c r="G11688" s="244"/>
      <c r="I11688" s="326"/>
    </row>
    <row r="11689" spans="1:9" ht="26">
      <c r="A11689" s="245" t="s">
        <v>57</v>
      </c>
      <c r="B11689" s="454" t="s">
        <v>58</v>
      </c>
      <c r="C11689" s="247" t="s">
        <v>68</v>
      </c>
      <c r="D11689" s="316" t="s">
        <v>74</v>
      </c>
      <c r="E11689" s="248" t="s">
        <v>69</v>
      </c>
      <c r="F11689" s="249" t="s">
        <v>79</v>
      </c>
      <c r="G11689" s="250" t="s">
        <v>70</v>
      </c>
      <c r="H11689" s="220"/>
      <c r="I11689" s="325"/>
    </row>
    <row r="11690" spans="1:9">
      <c r="A11690" s="263" t="str">
        <f t="shared" ref="A11690:A11701" si="2120">IF(I11690=0,"",VLOOKUP(I11690,MANOOBRA,2,FALSE))</f>
        <v/>
      </c>
      <c r="B11690" s="444" t="str">
        <f t="shared" ref="B11690:B11701" si="2121">IF(I11690=0,"",VLOOKUP(I11690,MANOOBRA,3,FALSE))</f>
        <v/>
      </c>
      <c r="C11690" s="195"/>
      <c r="D11690" s="466"/>
      <c r="E11690" s="252">
        <f t="shared" ref="E11690:E11701" si="2122">IF(I11690=0,0,VLOOKUP(I11690,MANOOBRA,4,FALSE))</f>
        <v>0</v>
      </c>
      <c r="F11690" s="230">
        <f>IF(D11690=0,0,C11690*E11690/D11690)</f>
        <v>0</v>
      </c>
      <c r="G11690" s="231"/>
      <c r="I11690" s="283"/>
    </row>
    <row r="11691" spans="1:9">
      <c r="A11691" s="263" t="str">
        <f t="shared" si="2120"/>
        <v/>
      </c>
      <c r="B11691" s="444" t="str">
        <f t="shared" si="2121"/>
        <v/>
      </c>
      <c r="C11691" s="195"/>
      <c r="D11691" s="466"/>
      <c r="E11691" s="252">
        <f t="shared" si="2122"/>
        <v>0</v>
      </c>
      <c r="F11691" s="230">
        <f t="shared" ref="F11691:F11701" si="2123">IF(D11691=0,0,C11691*E11691/D11691)</f>
        <v>0</v>
      </c>
      <c r="G11691" s="232"/>
      <c r="I11691" s="283"/>
    </row>
    <row r="11692" spans="1:9">
      <c r="A11692" s="263" t="str">
        <f t="shared" si="2120"/>
        <v/>
      </c>
      <c r="B11692" s="444" t="str">
        <f t="shared" si="2121"/>
        <v/>
      </c>
      <c r="C11692" s="195"/>
      <c r="D11692" s="309"/>
      <c r="E11692" s="252">
        <f t="shared" si="2122"/>
        <v>0</v>
      </c>
      <c r="F11692" s="230">
        <f t="shared" si="2123"/>
        <v>0</v>
      </c>
      <c r="G11692" s="232"/>
      <c r="I11692" s="283"/>
    </row>
    <row r="11693" spans="1:9">
      <c r="A11693" s="263" t="str">
        <f t="shared" si="2120"/>
        <v/>
      </c>
      <c r="B11693" s="444" t="str">
        <f t="shared" si="2121"/>
        <v/>
      </c>
      <c r="C11693" s="195"/>
      <c r="D11693" s="195"/>
      <c r="E11693" s="252">
        <f t="shared" si="2122"/>
        <v>0</v>
      </c>
      <c r="F11693" s="230">
        <f t="shared" si="2123"/>
        <v>0</v>
      </c>
      <c r="G11693" s="232"/>
      <c r="I11693" s="283"/>
    </row>
    <row r="11694" spans="1:9">
      <c r="A11694" s="263" t="str">
        <f t="shared" si="2120"/>
        <v/>
      </c>
      <c r="B11694" s="444" t="str">
        <f t="shared" si="2121"/>
        <v/>
      </c>
      <c r="C11694" s="195"/>
      <c r="D11694" s="195"/>
      <c r="E11694" s="252">
        <f t="shared" si="2122"/>
        <v>0</v>
      </c>
      <c r="F11694" s="230">
        <f t="shared" si="2123"/>
        <v>0</v>
      </c>
      <c r="G11694" s="232"/>
      <c r="I11694" s="283"/>
    </row>
    <row r="11695" spans="1:9">
      <c r="A11695" s="263" t="str">
        <f t="shared" si="2120"/>
        <v/>
      </c>
      <c r="B11695" s="444" t="str">
        <f t="shared" si="2121"/>
        <v/>
      </c>
      <c r="C11695" s="195"/>
      <c r="D11695" s="195"/>
      <c r="E11695" s="252">
        <f t="shared" si="2122"/>
        <v>0</v>
      </c>
      <c r="F11695" s="230">
        <f t="shared" si="2123"/>
        <v>0</v>
      </c>
      <c r="G11695" s="232"/>
      <c r="I11695" s="283"/>
    </row>
    <row r="11696" spans="1:9">
      <c r="A11696" s="263" t="str">
        <f t="shared" si="2120"/>
        <v/>
      </c>
      <c r="B11696" s="444" t="str">
        <f t="shared" si="2121"/>
        <v/>
      </c>
      <c r="C11696" s="195"/>
      <c r="D11696" s="195"/>
      <c r="E11696" s="252">
        <f t="shared" si="2122"/>
        <v>0</v>
      </c>
      <c r="F11696" s="230">
        <f t="shared" si="2123"/>
        <v>0</v>
      </c>
      <c r="G11696" s="232"/>
      <c r="I11696" s="283"/>
    </row>
    <row r="11697" spans="1:16">
      <c r="A11697" s="263" t="str">
        <f t="shared" si="2120"/>
        <v/>
      </c>
      <c r="B11697" s="444" t="str">
        <f t="shared" si="2121"/>
        <v/>
      </c>
      <c r="C11697" s="195"/>
      <c r="D11697" s="195"/>
      <c r="E11697" s="252">
        <f t="shared" si="2122"/>
        <v>0</v>
      </c>
      <c r="F11697" s="230">
        <f t="shared" si="2123"/>
        <v>0</v>
      </c>
      <c r="G11697" s="232"/>
      <c r="I11697" s="283"/>
    </row>
    <row r="11698" spans="1:16">
      <c r="A11698" s="263" t="str">
        <f t="shared" si="2120"/>
        <v/>
      </c>
      <c r="B11698" s="444" t="str">
        <f t="shared" si="2121"/>
        <v/>
      </c>
      <c r="C11698" s="195"/>
      <c r="D11698" s="195"/>
      <c r="E11698" s="252">
        <f t="shared" si="2122"/>
        <v>0</v>
      </c>
      <c r="F11698" s="230">
        <f t="shared" si="2123"/>
        <v>0</v>
      </c>
      <c r="G11698" s="232"/>
      <c r="I11698" s="283"/>
    </row>
    <row r="11699" spans="1:16">
      <c r="A11699" s="263" t="str">
        <f t="shared" si="2120"/>
        <v/>
      </c>
      <c r="B11699" s="444" t="str">
        <f t="shared" si="2121"/>
        <v/>
      </c>
      <c r="C11699" s="195"/>
      <c r="D11699" s="195"/>
      <c r="E11699" s="252">
        <f t="shared" si="2122"/>
        <v>0</v>
      </c>
      <c r="F11699" s="230">
        <f t="shared" si="2123"/>
        <v>0</v>
      </c>
      <c r="G11699" s="232"/>
      <c r="I11699" s="283"/>
    </row>
    <row r="11700" spans="1:16">
      <c r="A11700" s="263" t="str">
        <f t="shared" si="2120"/>
        <v/>
      </c>
      <c r="B11700" s="444" t="str">
        <f t="shared" si="2121"/>
        <v/>
      </c>
      <c r="C11700" s="195"/>
      <c r="D11700" s="195"/>
      <c r="E11700" s="252">
        <f t="shared" si="2122"/>
        <v>0</v>
      </c>
      <c r="F11700" s="230">
        <f t="shared" si="2123"/>
        <v>0</v>
      </c>
      <c r="G11700" s="232"/>
      <c r="I11700" s="283"/>
    </row>
    <row r="11701" spans="1:16">
      <c r="A11701" s="263" t="str">
        <f t="shared" si="2120"/>
        <v/>
      </c>
      <c r="B11701" s="444" t="str">
        <f t="shared" si="2121"/>
        <v/>
      </c>
      <c r="C11701" s="195"/>
      <c r="D11701" s="195"/>
      <c r="E11701" s="252">
        <f t="shared" si="2122"/>
        <v>0</v>
      </c>
      <c r="F11701" s="230">
        <f t="shared" si="2123"/>
        <v>0</v>
      </c>
      <c r="G11701" s="233"/>
      <c r="I11701" s="283"/>
    </row>
    <row r="11702" spans="1:16" ht="31.5" customHeight="1" thickBot="1">
      <c r="A11702" s="234"/>
      <c r="B11702" s="456"/>
      <c r="C11702" s="235"/>
      <c r="D11702" s="237"/>
      <c r="E11702" s="237"/>
      <c r="F11702" s="238" t="s">
        <v>83</v>
      </c>
      <c r="G11702" s="262">
        <f>ROUND(SUM(F11690:F11701),0)</f>
        <v>0</v>
      </c>
      <c r="I11702" s="326"/>
    </row>
    <row r="11703" spans="1:16" ht="13.5" thickTop="1">
      <c r="A11703" s="186" t="s">
        <v>76</v>
      </c>
      <c r="B11703" s="446"/>
      <c r="C11703" s="241"/>
      <c r="D11703" s="243"/>
      <c r="E11703" s="243"/>
      <c r="F11703" s="242"/>
      <c r="G11703" s="244"/>
      <c r="I11703" s="326"/>
    </row>
    <row r="11704" spans="1:16">
      <c r="A11704" s="245" t="s">
        <v>57</v>
      </c>
      <c r="B11704" s="455"/>
      <c r="C11704" s="246"/>
      <c r="D11704" s="317"/>
      <c r="E11704" s="248" t="s">
        <v>77</v>
      </c>
      <c r="F11704" s="249" t="s">
        <v>78</v>
      </c>
      <c r="G11704" s="264" t="s">
        <v>77</v>
      </c>
      <c r="H11704" s="220"/>
      <c r="I11704" s="325"/>
    </row>
    <row r="11705" spans="1:16">
      <c r="A11705" s="185" t="s">
        <v>87</v>
      </c>
      <c r="B11705" s="453"/>
      <c r="C11705" s="265"/>
      <c r="D11705" s="318"/>
      <c r="E11705" s="229">
        <f>SUM(G11664,G11679,G11687,G11702)</f>
        <v>0</v>
      </c>
      <c r="F11705" s="266">
        <f>A</f>
        <v>0</v>
      </c>
      <c r="G11705" s="267">
        <f>E11705*F11705</f>
        <v>0</v>
      </c>
      <c r="I11705" s="326"/>
    </row>
    <row r="11706" spans="1:16">
      <c r="A11706" s="185" t="s">
        <v>85</v>
      </c>
      <c r="B11706" s="453"/>
      <c r="C11706" s="265"/>
      <c r="D11706" s="318"/>
      <c r="E11706" s="229">
        <f>SUM(G11664,G11679,G11687,G11702)</f>
        <v>0</v>
      </c>
      <c r="F11706" s="266">
        <f>I</f>
        <v>0</v>
      </c>
      <c r="G11706" s="267">
        <f>E11706*F11706</f>
        <v>0</v>
      </c>
      <c r="I11706" s="326"/>
    </row>
    <row r="11707" spans="1:16">
      <c r="A11707" s="185" t="s">
        <v>86</v>
      </c>
      <c r="B11707" s="453"/>
      <c r="C11707" s="265"/>
      <c r="D11707" s="318"/>
      <c r="E11707" s="229">
        <f>SUM(G11664,G11679,G11687,G11702)</f>
        <v>0</v>
      </c>
      <c r="F11707" s="266">
        <f>U</f>
        <v>0</v>
      </c>
      <c r="G11707" s="267">
        <f>E11707*F11707</f>
        <v>0</v>
      </c>
      <c r="I11707" s="326"/>
    </row>
    <row r="11708" spans="1:16" ht="33" customHeight="1" thickBot="1">
      <c r="A11708" s="234"/>
      <c r="B11708" s="456"/>
      <c r="C11708" s="235"/>
      <c r="D11708" s="237"/>
      <c r="E11708" s="237"/>
      <c r="F11708" s="268" t="s">
        <v>84</v>
      </c>
      <c r="G11708" s="262">
        <f>SUM(G11705:G11707)</f>
        <v>0</v>
      </c>
      <c r="I11708" s="326"/>
      <c r="J11708" s="295"/>
      <c r="K11708" s="296"/>
      <c r="L11708" s="296"/>
      <c r="M11708" s="296"/>
      <c r="N11708" s="296"/>
      <c r="O11708" s="296"/>
    </row>
    <row r="11709" spans="1:16" s="211" customFormat="1" ht="14" thickTop="1" thickBot="1">
      <c r="A11709" s="269"/>
      <c r="B11709" s="443"/>
      <c r="C11709" s="270"/>
      <c r="D11709" s="319"/>
      <c r="E11709" s="271" t="s">
        <v>89</v>
      </c>
      <c r="F11709" s="272"/>
      <c r="G11709" s="273">
        <f>ROUND(SUM(G11664,G11679,G11687,G11702,G11708),0)</f>
        <v>0</v>
      </c>
      <c r="I11709" s="327"/>
      <c r="J11709" s="212">
        <f>B11648</f>
        <v>33.200000000000003</v>
      </c>
      <c r="K11709" s="274">
        <f>E11705</f>
        <v>0</v>
      </c>
      <c r="L11709" s="294">
        <f>G11705</f>
        <v>0</v>
      </c>
      <c r="M11709" s="294">
        <f>G11706</f>
        <v>0</v>
      </c>
      <c r="N11709" s="294">
        <f>G11707</f>
        <v>0</v>
      </c>
      <c r="O11709" s="299">
        <f>SUM(K11709:N11709)</f>
        <v>0</v>
      </c>
      <c r="P11709" s="294"/>
    </row>
    <row r="11710" spans="1:16" ht="13.5" thickTop="1">
      <c r="A11710" s="275" t="s">
        <v>97</v>
      </c>
      <c r="B11710" s="438"/>
      <c r="C11710" s="215"/>
      <c r="D11710" s="217"/>
      <c r="E11710" s="217"/>
      <c r="F11710" s="216"/>
      <c r="G11710" s="219"/>
      <c r="I11710" s="326"/>
      <c r="P11710" s="294"/>
    </row>
    <row r="11711" spans="1:16">
      <c r="A11711" s="275"/>
      <c r="B11711" s="452"/>
      <c r="C11711" s="276"/>
      <c r="D11711" s="320"/>
      <c r="E11711" s="217"/>
      <c r="F11711" s="216"/>
      <c r="G11711" s="277">
        <f ca="1">TODAY()</f>
        <v>44839</v>
      </c>
      <c r="I11711" s="326"/>
      <c r="P11711" s="294"/>
    </row>
    <row r="11712" spans="1:16" ht="13.5" thickBot="1">
      <c r="A11712" s="234"/>
      <c r="B11712" s="456"/>
      <c r="C11712" s="235"/>
      <c r="D11712" s="237"/>
      <c r="E11712" s="237"/>
      <c r="F11712" s="236"/>
      <c r="G11712" s="278"/>
      <c r="I11712" s="326"/>
      <c r="P11712" s="294"/>
    </row>
    <row r="11713" spans="1:15" s="199" customFormat="1" ht="13.5" thickTop="1">
      <c r="A11713" s="196" t="s">
        <v>109</v>
      </c>
      <c r="B11713" s="458"/>
      <c r="C11713" s="196"/>
      <c r="D11713" s="198"/>
      <c r="E11713" s="198"/>
      <c r="F11713" s="197"/>
      <c r="G11713" s="197"/>
      <c r="I11713" s="321"/>
      <c r="J11713" s="200"/>
      <c r="O11713" s="297"/>
    </row>
    <row r="11714" spans="1:15" s="199" customFormat="1">
      <c r="A11714" s="196" t="str">
        <f>CONCATENATE('Prestaciones y AIU'!A10949," ANALISIS DE PRECIOS UNITARIOS")</f>
        <v xml:space="preserve"> ANALISIS DE PRECIOS UNITARIOS</v>
      </c>
      <c r="B11714" s="458"/>
      <c r="C11714" s="196"/>
      <c r="D11714" s="198"/>
      <c r="E11714" s="198"/>
      <c r="F11714" s="197"/>
      <c r="G11714" s="197"/>
      <c r="I11714" s="321"/>
      <c r="J11714" s="200"/>
      <c r="O11714" s="297"/>
    </row>
    <row r="11715" spans="1:15" s="199" customFormat="1">
      <c r="A11715" s="196" t="str">
        <f>Objeto_LIC</f>
        <v>OPTIMIZACION DEL SISTEMA DE ABASTECIMIENTO (ADUCCION, PRETRATAMIENTO Y CONDUCCION) DEL MUNICPIO DE TAME, DEPARTAMENTO DE ARAUCA</v>
      </c>
      <c r="B11715" s="458"/>
      <c r="C11715" s="196"/>
      <c r="D11715" s="198"/>
      <c r="E11715" s="198"/>
      <c r="F11715" s="197"/>
      <c r="G11715" s="197"/>
      <c r="I11715" s="321"/>
      <c r="J11715" s="200"/>
      <c r="O11715" s="297"/>
    </row>
    <row r="11716" spans="1:15" s="199" customFormat="1">
      <c r="A11716" s="196"/>
      <c r="B11716" s="458"/>
      <c r="C11716" s="196"/>
      <c r="D11716" s="198"/>
      <c r="E11716" s="198"/>
      <c r="F11716" s="197"/>
      <c r="G11716" s="197"/>
      <c r="I11716" s="321"/>
      <c r="J11716" s="200"/>
      <c r="O11716" s="297"/>
    </row>
    <row r="11717" spans="1:15" ht="13.5" thickBot="1">
      <c r="A11717" s="201"/>
      <c r="B11717" s="448"/>
      <c r="C11717" s="201"/>
      <c r="D11717" s="203"/>
      <c r="E11717" s="203"/>
      <c r="F11717" s="202"/>
      <c r="G11717" s="202"/>
    </row>
    <row r="11718" spans="1:15" s="211" customFormat="1" ht="13.5" thickTop="1">
      <c r="A11718" s="206"/>
      <c r="B11718" s="457"/>
      <c r="C11718" s="207"/>
      <c r="D11718" s="209"/>
      <c r="E11718" s="209"/>
      <c r="F11718" s="208"/>
      <c r="G11718" s="210" t="s">
        <v>110</v>
      </c>
      <c r="I11718" s="323"/>
      <c r="J11718" s="212"/>
      <c r="O11718" s="297"/>
    </row>
    <row r="11719" spans="1:15" ht="12.75" customHeight="1">
      <c r="A11719" s="213" t="s">
        <v>62</v>
      </c>
      <c r="B11719" s="750">
        <f>Proponente</f>
        <v>0</v>
      </c>
      <c r="C11719" s="750"/>
      <c r="D11719" s="750"/>
      <c r="E11719" s="750"/>
      <c r="F11719" s="750"/>
      <c r="G11719" s="751"/>
    </row>
    <row r="11720" spans="1:15" ht="12.75" customHeight="1">
      <c r="A11720" s="213" t="s">
        <v>63</v>
      </c>
      <c r="B11720" s="470">
        <v>33.299999999999997</v>
      </c>
      <c r="C11720" s="750" t="e">
        <f>VLOOKUP(B11720,Presupuesto!$A$4:$B$106,2,FALSE)</f>
        <v>#N/A</v>
      </c>
      <c r="D11720" s="750"/>
      <c r="E11720" s="750"/>
      <c r="F11720" s="750"/>
      <c r="G11720" s="751"/>
    </row>
    <row r="11721" spans="1:15">
      <c r="A11721" s="214"/>
      <c r="B11721" s="438"/>
      <c r="C11721" s="215"/>
      <c r="D11721" s="217"/>
      <c r="E11721" s="217"/>
      <c r="F11721" s="218" t="s">
        <v>88</v>
      </c>
      <c r="G11721" s="750" t="str">
        <f ca="1">LOOKUP('U-P1'!B11720,Presupuesto!$1:$1048576,Presupuesto!$C$1:$C$105)</f>
        <v>ML</v>
      </c>
      <c r="H11721" s="750"/>
      <c r="I11721" s="750"/>
      <c r="J11721" s="750"/>
      <c r="K11721" s="751"/>
    </row>
    <row r="11722" spans="1:15" ht="13.5" thickBot="1">
      <c r="A11722" s="213" t="s">
        <v>64</v>
      </c>
      <c r="B11722" s="438"/>
      <c r="C11722" s="215"/>
      <c r="D11722" s="217"/>
      <c r="E11722" s="217"/>
      <c r="F11722" s="216"/>
      <c r="G11722" s="219"/>
      <c r="I11722" s="324"/>
      <c r="J11722" s="295"/>
      <c r="K11722" s="296"/>
      <c r="L11722" s="296"/>
      <c r="M11722" s="296"/>
      <c r="N11722" s="296"/>
      <c r="O11722" s="296"/>
    </row>
    <row r="11723" spans="1:15" s="220" customFormat="1" ht="13.5" thickTop="1">
      <c r="A11723" s="221" t="s">
        <v>57</v>
      </c>
      <c r="B11723" s="447" t="s">
        <v>65</v>
      </c>
      <c r="C11723" s="222" t="s">
        <v>66</v>
      </c>
      <c r="D11723" s="223" t="s">
        <v>74</v>
      </c>
      <c r="E11723" s="224" t="s">
        <v>100</v>
      </c>
      <c r="F11723" s="224" t="s">
        <v>79</v>
      </c>
      <c r="G11723" s="225" t="s">
        <v>70</v>
      </c>
      <c r="I11723" s="325"/>
      <c r="J11723" s="226"/>
      <c r="O11723" s="296"/>
    </row>
    <row r="11724" spans="1:15">
      <c r="A11724" s="227" t="str">
        <f t="shared" ref="A11724:A11735" si="2124">IF(I11724=0,"-",VLOOKUP(I11724,EQUIPOS,2,FALSE))</f>
        <v>-</v>
      </c>
      <c r="B11724" s="228"/>
      <c r="C11724" s="228"/>
      <c r="D11724" s="194"/>
      <c r="E11724" s="229">
        <f t="shared" ref="E11724:E11735" si="2125">IF(I11724=0,0,VLOOKUP(I11724,EQUIPOS,4,FALSE))</f>
        <v>0</v>
      </c>
      <c r="F11724" s="230">
        <f t="shared" ref="F11724:F11735" si="2126">IF(D11724=0,0,E11724/D11724)</f>
        <v>0</v>
      </c>
      <c r="G11724" s="231"/>
      <c r="I11724" s="283"/>
    </row>
    <row r="11725" spans="1:15">
      <c r="A11725" s="227" t="str">
        <f t="shared" si="2124"/>
        <v>-</v>
      </c>
      <c r="B11725" s="228"/>
      <c r="C11725" s="228"/>
      <c r="D11725" s="194"/>
      <c r="E11725" s="229">
        <f t="shared" si="2125"/>
        <v>0</v>
      </c>
      <c r="F11725" s="230">
        <f t="shared" si="2126"/>
        <v>0</v>
      </c>
      <c r="G11725" s="232"/>
      <c r="I11725" s="283"/>
    </row>
    <row r="11726" spans="1:15">
      <c r="A11726" s="227" t="str">
        <f t="shared" si="2124"/>
        <v>-</v>
      </c>
      <c r="B11726" s="228"/>
      <c r="C11726" s="228"/>
      <c r="D11726" s="194"/>
      <c r="E11726" s="229">
        <f t="shared" si="2125"/>
        <v>0</v>
      </c>
      <c r="F11726" s="230">
        <f t="shared" si="2126"/>
        <v>0</v>
      </c>
      <c r="G11726" s="232"/>
      <c r="I11726" s="283"/>
    </row>
    <row r="11727" spans="1:15">
      <c r="A11727" s="227" t="str">
        <f t="shared" si="2124"/>
        <v>-</v>
      </c>
      <c r="B11727" s="228"/>
      <c r="C11727" s="228"/>
      <c r="D11727" s="194"/>
      <c r="E11727" s="229">
        <f t="shared" si="2125"/>
        <v>0</v>
      </c>
      <c r="F11727" s="230">
        <f t="shared" si="2126"/>
        <v>0</v>
      </c>
      <c r="G11727" s="232"/>
      <c r="I11727" s="283"/>
    </row>
    <row r="11728" spans="1:15">
      <c r="A11728" s="227" t="str">
        <f t="shared" si="2124"/>
        <v>-</v>
      </c>
      <c r="B11728" s="228"/>
      <c r="C11728" s="228"/>
      <c r="D11728" s="194"/>
      <c r="E11728" s="229">
        <f t="shared" si="2125"/>
        <v>0</v>
      </c>
      <c r="F11728" s="230">
        <f t="shared" si="2126"/>
        <v>0</v>
      </c>
      <c r="G11728" s="232"/>
      <c r="I11728" s="283"/>
    </row>
    <row r="11729" spans="1:15">
      <c r="A11729" s="227" t="str">
        <f t="shared" si="2124"/>
        <v>-</v>
      </c>
      <c r="B11729" s="228"/>
      <c r="C11729" s="228"/>
      <c r="D11729" s="194"/>
      <c r="E11729" s="229">
        <f t="shared" si="2125"/>
        <v>0</v>
      </c>
      <c r="F11729" s="230">
        <f t="shared" si="2126"/>
        <v>0</v>
      </c>
      <c r="G11729" s="232"/>
      <c r="I11729" s="283"/>
    </row>
    <row r="11730" spans="1:15">
      <c r="A11730" s="227" t="str">
        <f t="shared" si="2124"/>
        <v>-</v>
      </c>
      <c r="B11730" s="228"/>
      <c r="C11730" s="228"/>
      <c r="D11730" s="194"/>
      <c r="E11730" s="229">
        <f t="shared" si="2125"/>
        <v>0</v>
      </c>
      <c r="F11730" s="230">
        <f t="shared" si="2126"/>
        <v>0</v>
      </c>
      <c r="G11730" s="232"/>
      <c r="I11730" s="283"/>
    </row>
    <row r="11731" spans="1:15">
      <c r="A11731" s="227" t="str">
        <f t="shared" si="2124"/>
        <v>-</v>
      </c>
      <c r="B11731" s="228"/>
      <c r="C11731" s="228"/>
      <c r="D11731" s="194"/>
      <c r="E11731" s="229">
        <f t="shared" si="2125"/>
        <v>0</v>
      </c>
      <c r="F11731" s="230">
        <f t="shared" si="2126"/>
        <v>0</v>
      </c>
      <c r="G11731" s="232"/>
      <c r="I11731" s="283"/>
    </row>
    <row r="11732" spans="1:15">
      <c r="A11732" s="227" t="str">
        <f t="shared" si="2124"/>
        <v>-</v>
      </c>
      <c r="B11732" s="228"/>
      <c r="C11732" s="228"/>
      <c r="D11732" s="194"/>
      <c r="E11732" s="229">
        <f t="shared" si="2125"/>
        <v>0</v>
      </c>
      <c r="F11732" s="230">
        <f t="shared" si="2126"/>
        <v>0</v>
      </c>
      <c r="G11732" s="232"/>
      <c r="I11732" s="283"/>
    </row>
    <row r="11733" spans="1:15">
      <c r="A11733" s="227" t="str">
        <f t="shared" si="2124"/>
        <v>-</v>
      </c>
      <c r="B11733" s="228"/>
      <c r="C11733" s="228"/>
      <c r="D11733" s="194"/>
      <c r="E11733" s="229">
        <f t="shared" si="2125"/>
        <v>0</v>
      </c>
      <c r="F11733" s="230">
        <f t="shared" si="2126"/>
        <v>0</v>
      </c>
      <c r="G11733" s="232"/>
      <c r="I11733" s="283"/>
    </row>
    <row r="11734" spans="1:15">
      <c r="A11734" s="227" t="str">
        <f t="shared" si="2124"/>
        <v>-</v>
      </c>
      <c r="B11734" s="228"/>
      <c r="C11734" s="228"/>
      <c r="D11734" s="194"/>
      <c r="E11734" s="229">
        <f t="shared" si="2125"/>
        <v>0</v>
      </c>
      <c r="F11734" s="230">
        <f t="shared" si="2126"/>
        <v>0</v>
      </c>
      <c r="G11734" s="232"/>
      <c r="I11734" s="283"/>
    </row>
    <row r="11735" spans="1:15">
      <c r="A11735" s="227" t="str">
        <f t="shared" si="2124"/>
        <v>-</v>
      </c>
      <c r="B11735" s="228"/>
      <c r="C11735" s="228"/>
      <c r="D11735" s="194"/>
      <c r="E11735" s="229">
        <f t="shared" si="2125"/>
        <v>0</v>
      </c>
      <c r="F11735" s="230">
        <f t="shared" si="2126"/>
        <v>0</v>
      </c>
      <c r="G11735" s="232"/>
      <c r="I11735" s="283"/>
    </row>
    <row r="11736" spans="1:15" ht="13.5" thickBot="1">
      <c r="A11736" s="234"/>
      <c r="B11736" s="456"/>
      <c r="C11736" s="235"/>
      <c r="D11736" s="237"/>
      <c r="E11736" s="237"/>
      <c r="F11736" s="238" t="s">
        <v>80</v>
      </c>
      <c r="G11736" s="239">
        <f>SUM(F11724:F11735)</f>
        <v>0</v>
      </c>
      <c r="I11736" s="326"/>
    </row>
    <row r="11737" spans="1:15" ht="13.5" thickTop="1">
      <c r="A11737" s="240" t="s">
        <v>67</v>
      </c>
      <c r="B11737" s="446"/>
      <c r="C11737" s="241"/>
      <c r="D11737" s="243"/>
      <c r="E11737" s="243"/>
      <c r="F11737" s="242"/>
      <c r="G11737" s="244"/>
      <c r="I11737" s="326"/>
    </row>
    <row r="11738" spans="1:15" s="220" customFormat="1" ht="26">
      <c r="A11738" s="245" t="s">
        <v>57</v>
      </c>
      <c r="B11738" s="455"/>
      <c r="C11738" s="247" t="s">
        <v>58</v>
      </c>
      <c r="D11738" s="316" t="s">
        <v>68</v>
      </c>
      <c r="E11738" s="248" t="s">
        <v>69</v>
      </c>
      <c r="F11738" s="249" t="s">
        <v>79</v>
      </c>
      <c r="G11738" s="250" t="s">
        <v>70</v>
      </c>
      <c r="I11738" s="325"/>
      <c r="J11738" s="226"/>
      <c r="O11738" s="296"/>
    </row>
    <row r="11739" spans="1:15">
      <c r="A11739" s="748" t="str">
        <f t="shared" ref="A11739:A11750" si="2127">IF(I11739=0,"",VLOOKUP(I11739,MATERIALES,2,FALSE))</f>
        <v/>
      </c>
      <c r="B11739" s="749"/>
      <c r="C11739" s="251" t="str">
        <f t="shared" ref="C11739:C11747" si="2128">IF(I11739=0,"",VLOOKUP(I11739,MATERIALES,3,FALSE))</f>
        <v/>
      </c>
      <c r="D11739" s="194"/>
      <c r="E11739" s="252">
        <f t="shared" ref="E11739:E11750" si="2129">IF(I11739=0,0,VLOOKUP(I11739,MATERIALES,4,FALSE))</f>
        <v>0</v>
      </c>
      <c r="F11739" s="230">
        <f>D11739*E11739</f>
        <v>0</v>
      </c>
      <c r="G11739" s="231"/>
      <c r="I11739" s="283"/>
    </row>
    <row r="11740" spans="1:15">
      <c r="A11740" s="748" t="str">
        <f t="shared" si="2127"/>
        <v/>
      </c>
      <c r="B11740" s="749"/>
      <c r="C11740" s="251" t="str">
        <f t="shared" si="2128"/>
        <v/>
      </c>
      <c r="D11740" s="194"/>
      <c r="E11740" s="252">
        <f t="shared" si="2129"/>
        <v>0</v>
      </c>
      <c r="F11740" s="230">
        <f t="shared" ref="F11740:F11750" si="2130">D11740*E11740</f>
        <v>0</v>
      </c>
      <c r="G11740" s="232"/>
      <c r="I11740" s="283"/>
    </row>
    <row r="11741" spans="1:15">
      <c r="A11741" s="748" t="str">
        <f t="shared" si="2127"/>
        <v/>
      </c>
      <c r="B11741" s="749"/>
      <c r="C11741" s="251" t="str">
        <f t="shared" si="2128"/>
        <v/>
      </c>
      <c r="D11741" s="194"/>
      <c r="E11741" s="252">
        <f t="shared" si="2129"/>
        <v>0</v>
      </c>
      <c r="F11741" s="230">
        <f t="shared" si="2130"/>
        <v>0</v>
      </c>
      <c r="G11741" s="232"/>
      <c r="I11741" s="283"/>
    </row>
    <row r="11742" spans="1:15">
      <c r="A11742" s="748" t="str">
        <f t="shared" si="2127"/>
        <v/>
      </c>
      <c r="B11742" s="749"/>
      <c r="C11742" s="251" t="str">
        <f t="shared" si="2128"/>
        <v/>
      </c>
      <c r="D11742" s="194"/>
      <c r="E11742" s="252">
        <f t="shared" si="2129"/>
        <v>0</v>
      </c>
      <c r="F11742" s="230">
        <f t="shared" si="2130"/>
        <v>0</v>
      </c>
      <c r="G11742" s="232"/>
      <c r="I11742" s="283"/>
    </row>
    <row r="11743" spans="1:15">
      <c r="A11743" s="748" t="str">
        <f t="shared" si="2127"/>
        <v/>
      </c>
      <c r="B11743" s="749"/>
      <c r="C11743" s="251" t="str">
        <f t="shared" si="2128"/>
        <v/>
      </c>
      <c r="D11743" s="194"/>
      <c r="E11743" s="252">
        <f t="shared" si="2129"/>
        <v>0</v>
      </c>
      <c r="F11743" s="230">
        <f t="shared" si="2130"/>
        <v>0</v>
      </c>
      <c r="G11743" s="232"/>
      <c r="I11743" s="283"/>
    </row>
    <row r="11744" spans="1:15">
      <c r="A11744" s="748" t="str">
        <f t="shared" si="2127"/>
        <v/>
      </c>
      <c r="B11744" s="749"/>
      <c r="C11744" s="251" t="str">
        <f t="shared" si="2128"/>
        <v/>
      </c>
      <c r="D11744" s="194"/>
      <c r="E11744" s="252">
        <f t="shared" si="2129"/>
        <v>0</v>
      </c>
      <c r="F11744" s="230">
        <f t="shared" si="2130"/>
        <v>0</v>
      </c>
      <c r="G11744" s="232"/>
      <c r="I11744" s="283"/>
    </row>
    <row r="11745" spans="1:9">
      <c r="A11745" s="748" t="str">
        <f t="shared" si="2127"/>
        <v/>
      </c>
      <c r="B11745" s="749"/>
      <c r="C11745" s="251" t="str">
        <f t="shared" si="2128"/>
        <v/>
      </c>
      <c r="D11745" s="194"/>
      <c r="E11745" s="252">
        <f t="shared" si="2129"/>
        <v>0</v>
      </c>
      <c r="F11745" s="230">
        <f t="shared" si="2130"/>
        <v>0</v>
      </c>
      <c r="G11745" s="232"/>
      <c r="I11745" s="283"/>
    </row>
    <row r="11746" spans="1:9">
      <c r="A11746" s="748" t="str">
        <f t="shared" si="2127"/>
        <v/>
      </c>
      <c r="B11746" s="749"/>
      <c r="C11746" s="251" t="str">
        <f t="shared" si="2128"/>
        <v/>
      </c>
      <c r="D11746" s="194"/>
      <c r="E11746" s="252">
        <f t="shared" si="2129"/>
        <v>0</v>
      </c>
      <c r="F11746" s="230">
        <f t="shared" si="2130"/>
        <v>0</v>
      </c>
      <c r="G11746" s="253"/>
      <c r="I11746" s="283"/>
    </row>
    <row r="11747" spans="1:9">
      <c r="A11747" s="748" t="str">
        <f t="shared" si="2127"/>
        <v/>
      </c>
      <c r="B11747" s="749"/>
      <c r="C11747" s="251" t="str">
        <f t="shared" si="2128"/>
        <v/>
      </c>
      <c r="D11747" s="194"/>
      <c r="E11747" s="252">
        <f t="shared" si="2129"/>
        <v>0</v>
      </c>
      <c r="F11747" s="230">
        <f t="shared" si="2130"/>
        <v>0</v>
      </c>
      <c r="G11747" s="232"/>
      <c r="I11747" s="283"/>
    </row>
    <row r="11748" spans="1:9">
      <c r="A11748" s="748" t="str">
        <f t="shared" si="2127"/>
        <v/>
      </c>
      <c r="B11748" s="749"/>
      <c r="C11748" s="251"/>
      <c r="D11748" s="194"/>
      <c r="E11748" s="252">
        <f t="shared" si="2129"/>
        <v>0</v>
      </c>
      <c r="F11748" s="230">
        <f t="shared" si="2130"/>
        <v>0</v>
      </c>
      <c r="G11748" s="232"/>
      <c r="I11748" s="283"/>
    </row>
    <row r="11749" spans="1:9">
      <c r="A11749" s="748" t="str">
        <f t="shared" si="2127"/>
        <v/>
      </c>
      <c r="B11749" s="749"/>
      <c r="C11749" s="251"/>
      <c r="D11749" s="194"/>
      <c r="E11749" s="252">
        <f t="shared" si="2129"/>
        <v>0</v>
      </c>
      <c r="F11749" s="230">
        <f t="shared" si="2130"/>
        <v>0</v>
      </c>
      <c r="G11749" s="232"/>
      <c r="I11749" s="283"/>
    </row>
    <row r="11750" spans="1:9">
      <c r="A11750" s="748" t="str">
        <f t="shared" si="2127"/>
        <v/>
      </c>
      <c r="B11750" s="749"/>
      <c r="C11750" s="251" t="str">
        <f t="shared" ref="C11750" si="2131">IF(I11750=0,"",VLOOKUP(I11750,MATERIALES,3,FALSE))</f>
        <v/>
      </c>
      <c r="D11750" s="194"/>
      <c r="E11750" s="252">
        <f t="shared" si="2129"/>
        <v>0</v>
      </c>
      <c r="F11750" s="230">
        <f t="shared" si="2130"/>
        <v>0</v>
      </c>
      <c r="G11750" s="233"/>
      <c r="I11750" s="283"/>
    </row>
    <row r="11751" spans="1:9" ht="26.25" customHeight="1" thickBot="1">
      <c r="A11751" s="214"/>
      <c r="B11751" s="438"/>
      <c r="C11751" s="215"/>
      <c r="D11751" s="217"/>
      <c r="E11751" s="254"/>
      <c r="F11751" s="255" t="s">
        <v>81</v>
      </c>
      <c r="G11751" s="253">
        <f>SUM(F11739:F11750)</f>
        <v>0</v>
      </c>
      <c r="I11751" s="326"/>
    </row>
    <row r="11752" spans="1:9" ht="14" thickTop="1" thickBot="1">
      <c r="A11752" s="256" t="s">
        <v>72</v>
      </c>
      <c r="B11752" s="445"/>
      <c r="C11752" s="257"/>
      <c r="D11752" s="259"/>
      <c r="E11752" s="259"/>
      <c r="F11752" s="258"/>
      <c r="G11752" s="260"/>
      <c r="I11752" s="326"/>
    </row>
    <row r="11753" spans="1:9" ht="13.5" thickTop="1">
      <c r="A11753" s="245" t="s">
        <v>57</v>
      </c>
      <c r="B11753" s="455"/>
      <c r="C11753" s="248" t="s">
        <v>71</v>
      </c>
      <c r="D11753" s="316" t="s">
        <v>75</v>
      </c>
      <c r="E11753" s="248" t="s">
        <v>98</v>
      </c>
      <c r="F11753" s="249" t="s">
        <v>79</v>
      </c>
      <c r="G11753" s="250" t="s">
        <v>70</v>
      </c>
      <c r="I11753" s="326"/>
    </row>
    <row r="11754" spans="1:9">
      <c r="A11754" s="748" t="str">
        <f>IF(I11754=0,"",VLOOKUP(I11754,EQUIPOS,2,FALSE))</f>
        <v/>
      </c>
      <c r="B11754" s="749"/>
      <c r="C11754" s="195"/>
      <c r="D11754" s="194"/>
      <c r="E11754" s="252">
        <f>IF(I11754=0,0,VLOOKUP(I11754,EQUIPOS,4,FALSE))</f>
        <v>0</v>
      </c>
      <c r="F11754" s="230">
        <f>C11754*D11754*E11754</f>
        <v>0</v>
      </c>
      <c r="G11754" s="231"/>
      <c r="I11754" s="283"/>
    </row>
    <row r="11755" spans="1:9">
      <c r="A11755" s="748" t="str">
        <f>IF(I11755=0,"",VLOOKUP(I11755,EQUIPOS,2,FALSE))</f>
        <v/>
      </c>
      <c r="B11755" s="749"/>
      <c r="C11755" s="195"/>
      <c r="D11755" s="194"/>
      <c r="E11755" s="252">
        <f>IF(I11755=0,0,VLOOKUP(I11755,EQUIPOS,4,FALSE))</f>
        <v>0</v>
      </c>
      <c r="F11755" s="230">
        <f t="shared" ref="F11755:F11758" si="2132">C11755*D11755*E11755</f>
        <v>0</v>
      </c>
      <c r="G11755" s="232"/>
      <c r="I11755" s="283"/>
    </row>
    <row r="11756" spans="1:9">
      <c r="A11756" s="748" t="str">
        <f>IF(I11756=0,"",VLOOKUP(I11756,EQUIPOS,2,FALSE))</f>
        <v/>
      </c>
      <c r="B11756" s="749"/>
      <c r="C11756" s="195"/>
      <c r="D11756" s="194"/>
      <c r="E11756" s="252">
        <f>IF(I11756=0,0,VLOOKUP(I11756,EQUIPOS,4,FALSE))</f>
        <v>0</v>
      </c>
      <c r="F11756" s="230">
        <f t="shared" si="2132"/>
        <v>0</v>
      </c>
      <c r="G11756" s="232"/>
      <c r="I11756" s="283"/>
    </row>
    <row r="11757" spans="1:9">
      <c r="A11757" s="748" t="str">
        <f>IF(I11757=0,"",VLOOKUP(I11757,EQUIPOS,2,FALSE))</f>
        <v/>
      </c>
      <c r="B11757" s="749"/>
      <c r="C11757" s="195"/>
      <c r="D11757" s="194"/>
      <c r="E11757" s="252">
        <f>IF(I11757=0,0,VLOOKUP(I11757,EQUIPOS,4,FALSE))</f>
        <v>0</v>
      </c>
      <c r="F11757" s="230">
        <f t="shared" si="2132"/>
        <v>0</v>
      </c>
      <c r="G11757" s="232"/>
      <c r="I11757" s="283"/>
    </row>
    <row r="11758" spans="1:9">
      <c r="A11758" s="748" t="str">
        <f>IF(I11758=0,"",VLOOKUP(I11758,EQUIPOS,2,FALSE))</f>
        <v/>
      </c>
      <c r="B11758" s="749"/>
      <c r="C11758" s="195"/>
      <c r="D11758" s="194"/>
      <c r="E11758" s="252">
        <f>IF(I11758=0,0,VLOOKUP(I11758,EQUIPOS,4,FALSE))</f>
        <v>0</v>
      </c>
      <c r="F11758" s="230">
        <f t="shared" si="2132"/>
        <v>0</v>
      </c>
      <c r="G11758" s="233"/>
      <c r="I11758" s="283"/>
    </row>
    <row r="11759" spans="1:9" ht="30.75" customHeight="1" thickBot="1">
      <c r="A11759" s="234"/>
      <c r="B11759" s="456"/>
      <c r="C11759" s="235"/>
      <c r="D11759" s="237"/>
      <c r="E11759" s="261"/>
      <c r="F11759" s="238" t="s">
        <v>82</v>
      </c>
      <c r="G11759" s="262">
        <f>SUM(F11754:F11758)</f>
        <v>0</v>
      </c>
      <c r="I11759" s="326"/>
    </row>
    <row r="11760" spans="1:9" ht="13.5" thickTop="1">
      <c r="A11760" s="240" t="s">
        <v>73</v>
      </c>
      <c r="B11760" s="446"/>
      <c r="C11760" s="241"/>
      <c r="D11760" s="243"/>
      <c r="E11760" s="243"/>
      <c r="F11760" s="242"/>
      <c r="G11760" s="244"/>
      <c r="I11760" s="326"/>
    </row>
    <row r="11761" spans="1:9" ht="26">
      <c r="A11761" s="245" t="s">
        <v>57</v>
      </c>
      <c r="B11761" s="454" t="s">
        <v>58</v>
      </c>
      <c r="C11761" s="247" t="s">
        <v>68</v>
      </c>
      <c r="D11761" s="316" t="s">
        <v>74</v>
      </c>
      <c r="E11761" s="248" t="s">
        <v>69</v>
      </c>
      <c r="F11761" s="249" t="s">
        <v>79</v>
      </c>
      <c r="G11761" s="250" t="s">
        <v>70</v>
      </c>
      <c r="H11761" s="220"/>
      <c r="I11761" s="325"/>
    </row>
    <row r="11762" spans="1:9">
      <c r="A11762" s="263" t="str">
        <f t="shared" ref="A11762:A11773" si="2133">IF(I11762=0,"",VLOOKUP(I11762,MANOOBRA,2,FALSE))</f>
        <v/>
      </c>
      <c r="B11762" s="444" t="str">
        <f t="shared" ref="B11762:B11773" si="2134">IF(I11762=0,"",VLOOKUP(I11762,MANOOBRA,3,FALSE))</f>
        <v/>
      </c>
      <c r="C11762" s="195"/>
      <c r="D11762" s="466"/>
      <c r="E11762" s="252">
        <f t="shared" ref="E11762:E11773" si="2135">IF(I11762=0,0,VLOOKUP(I11762,MANOOBRA,4,FALSE))</f>
        <v>0</v>
      </c>
      <c r="F11762" s="230">
        <f>IF(D11762=0,0,C11762*E11762/D11762)</f>
        <v>0</v>
      </c>
      <c r="G11762" s="231"/>
      <c r="I11762" s="283"/>
    </row>
    <row r="11763" spans="1:9">
      <c r="A11763" s="263" t="str">
        <f t="shared" si="2133"/>
        <v/>
      </c>
      <c r="B11763" s="444" t="str">
        <f t="shared" si="2134"/>
        <v/>
      </c>
      <c r="C11763" s="195"/>
      <c r="D11763" s="195"/>
      <c r="E11763" s="252">
        <f t="shared" si="2135"/>
        <v>0</v>
      </c>
      <c r="F11763" s="230">
        <f t="shared" ref="F11763:F11773" si="2136">IF(D11763=0,0,C11763*E11763/D11763)</f>
        <v>0</v>
      </c>
      <c r="G11763" s="232"/>
      <c r="I11763" s="283"/>
    </row>
    <row r="11764" spans="1:9">
      <c r="A11764" s="263" t="str">
        <f t="shared" si="2133"/>
        <v/>
      </c>
      <c r="B11764" s="444" t="str">
        <f t="shared" si="2134"/>
        <v/>
      </c>
      <c r="C11764" s="195"/>
      <c r="D11764" s="309"/>
      <c r="E11764" s="252">
        <f t="shared" si="2135"/>
        <v>0</v>
      </c>
      <c r="F11764" s="230">
        <f t="shared" si="2136"/>
        <v>0</v>
      </c>
      <c r="G11764" s="232"/>
      <c r="I11764" s="283"/>
    </row>
    <row r="11765" spans="1:9">
      <c r="A11765" s="263" t="str">
        <f t="shared" si="2133"/>
        <v/>
      </c>
      <c r="B11765" s="444" t="str">
        <f t="shared" si="2134"/>
        <v/>
      </c>
      <c r="C11765" s="195"/>
      <c r="D11765" s="195"/>
      <c r="E11765" s="252">
        <f t="shared" si="2135"/>
        <v>0</v>
      </c>
      <c r="F11765" s="230">
        <f t="shared" si="2136"/>
        <v>0</v>
      </c>
      <c r="G11765" s="232"/>
      <c r="I11765" s="283"/>
    </row>
    <row r="11766" spans="1:9">
      <c r="A11766" s="263" t="str">
        <f t="shared" si="2133"/>
        <v/>
      </c>
      <c r="B11766" s="444" t="str">
        <f t="shared" si="2134"/>
        <v/>
      </c>
      <c r="C11766" s="195"/>
      <c r="D11766" s="195"/>
      <c r="E11766" s="252">
        <f t="shared" si="2135"/>
        <v>0</v>
      </c>
      <c r="F11766" s="230">
        <f t="shared" si="2136"/>
        <v>0</v>
      </c>
      <c r="G11766" s="232"/>
      <c r="I11766" s="283"/>
    </row>
    <row r="11767" spans="1:9">
      <c r="A11767" s="263" t="str">
        <f t="shared" si="2133"/>
        <v/>
      </c>
      <c r="B11767" s="444" t="str">
        <f t="shared" si="2134"/>
        <v/>
      </c>
      <c r="C11767" s="195"/>
      <c r="D11767" s="195"/>
      <c r="E11767" s="252">
        <f t="shared" si="2135"/>
        <v>0</v>
      </c>
      <c r="F11767" s="230">
        <f t="shared" si="2136"/>
        <v>0</v>
      </c>
      <c r="G11767" s="232"/>
      <c r="I11767" s="283"/>
    </row>
    <row r="11768" spans="1:9">
      <c r="A11768" s="263" t="str">
        <f t="shared" si="2133"/>
        <v/>
      </c>
      <c r="B11768" s="444" t="str">
        <f t="shared" si="2134"/>
        <v/>
      </c>
      <c r="C11768" s="195"/>
      <c r="D11768" s="195"/>
      <c r="E11768" s="252">
        <f t="shared" si="2135"/>
        <v>0</v>
      </c>
      <c r="F11768" s="230">
        <f t="shared" si="2136"/>
        <v>0</v>
      </c>
      <c r="G11768" s="232"/>
      <c r="I11768" s="283"/>
    </row>
    <row r="11769" spans="1:9">
      <c r="A11769" s="263" t="str">
        <f t="shared" si="2133"/>
        <v/>
      </c>
      <c r="B11769" s="444" t="str">
        <f t="shared" si="2134"/>
        <v/>
      </c>
      <c r="C11769" s="195"/>
      <c r="D11769" s="195"/>
      <c r="E11769" s="252">
        <f t="shared" si="2135"/>
        <v>0</v>
      </c>
      <c r="F11769" s="230">
        <f t="shared" si="2136"/>
        <v>0</v>
      </c>
      <c r="G11769" s="232"/>
      <c r="I11769" s="283"/>
    </row>
    <row r="11770" spans="1:9">
      <c r="A11770" s="263" t="str">
        <f t="shared" si="2133"/>
        <v/>
      </c>
      <c r="B11770" s="444" t="str">
        <f t="shared" si="2134"/>
        <v/>
      </c>
      <c r="C11770" s="195"/>
      <c r="D11770" s="195"/>
      <c r="E11770" s="252">
        <f t="shared" si="2135"/>
        <v>0</v>
      </c>
      <c r="F11770" s="230">
        <f t="shared" si="2136"/>
        <v>0</v>
      </c>
      <c r="G11770" s="232"/>
      <c r="I11770" s="283"/>
    </row>
    <row r="11771" spans="1:9">
      <c r="A11771" s="263" t="str">
        <f t="shared" si="2133"/>
        <v/>
      </c>
      <c r="B11771" s="444" t="str">
        <f t="shared" si="2134"/>
        <v/>
      </c>
      <c r="C11771" s="195"/>
      <c r="D11771" s="195"/>
      <c r="E11771" s="252">
        <f t="shared" si="2135"/>
        <v>0</v>
      </c>
      <c r="F11771" s="230">
        <f t="shared" si="2136"/>
        <v>0</v>
      </c>
      <c r="G11771" s="232"/>
      <c r="I11771" s="283"/>
    </row>
    <row r="11772" spans="1:9">
      <c r="A11772" s="263" t="str">
        <f t="shared" si="2133"/>
        <v/>
      </c>
      <c r="B11772" s="444" t="str">
        <f t="shared" si="2134"/>
        <v/>
      </c>
      <c r="C11772" s="195"/>
      <c r="D11772" s="195"/>
      <c r="E11772" s="252">
        <f t="shared" si="2135"/>
        <v>0</v>
      </c>
      <c r="F11772" s="230">
        <f t="shared" si="2136"/>
        <v>0</v>
      </c>
      <c r="G11772" s="232"/>
      <c r="I11772" s="283"/>
    </row>
    <row r="11773" spans="1:9">
      <c r="A11773" s="263" t="str">
        <f t="shared" si="2133"/>
        <v/>
      </c>
      <c r="B11773" s="444" t="str">
        <f t="shared" si="2134"/>
        <v/>
      </c>
      <c r="C11773" s="195"/>
      <c r="D11773" s="195"/>
      <c r="E11773" s="252">
        <f t="shared" si="2135"/>
        <v>0</v>
      </c>
      <c r="F11773" s="230">
        <f t="shared" si="2136"/>
        <v>0</v>
      </c>
      <c r="G11773" s="233"/>
      <c r="I11773" s="283"/>
    </row>
    <row r="11774" spans="1:9" ht="31.5" customHeight="1" thickBot="1">
      <c r="A11774" s="234"/>
      <c r="B11774" s="456"/>
      <c r="C11774" s="235"/>
      <c r="D11774" s="237"/>
      <c r="E11774" s="237"/>
      <c r="F11774" s="238" t="s">
        <v>83</v>
      </c>
      <c r="G11774" s="262">
        <f>SUM(F11762:F11773)</f>
        <v>0</v>
      </c>
      <c r="I11774" s="326"/>
    </row>
    <row r="11775" spans="1:9" ht="13.5" thickTop="1">
      <c r="A11775" s="186" t="s">
        <v>76</v>
      </c>
      <c r="B11775" s="446"/>
      <c r="C11775" s="241"/>
      <c r="D11775" s="243"/>
      <c r="E11775" s="243"/>
      <c r="F11775" s="242"/>
      <c r="G11775" s="244"/>
      <c r="I11775" s="326"/>
    </row>
    <row r="11776" spans="1:9">
      <c r="A11776" s="245" t="s">
        <v>57</v>
      </c>
      <c r="B11776" s="455"/>
      <c r="C11776" s="246"/>
      <c r="D11776" s="317"/>
      <c r="E11776" s="248" t="s">
        <v>77</v>
      </c>
      <c r="F11776" s="249" t="s">
        <v>78</v>
      </c>
      <c r="G11776" s="264" t="s">
        <v>77</v>
      </c>
      <c r="H11776" s="220"/>
      <c r="I11776" s="325"/>
    </row>
    <row r="11777" spans="1:16">
      <c r="A11777" s="185" t="s">
        <v>87</v>
      </c>
      <c r="B11777" s="453"/>
      <c r="C11777" s="265"/>
      <c r="D11777" s="318"/>
      <c r="E11777" s="229">
        <f>ROUND(SUM(G11736,G11751,G11759,G11774),0)</f>
        <v>0</v>
      </c>
      <c r="F11777" s="266">
        <f>A</f>
        <v>0</v>
      </c>
      <c r="G11777" s="267">
        <f>E11777*F11777</f>
        <v>0</v>
      </c>
      <c r="I11777" s="326"/>
    </row>
    <row r="11778" spans="1:16">
      <c r="A11778" s="185" t="s">
        <v>85</v>
      </c>
      <c r="B11778" s="453"/>
      <c r="C11778" s="265"/>
      <c r="D11778" s="318"/>
      <c r="E11778" s="229">
        <f>SUM(G11736,G11751,G11759,G11774)</f>
        <v>0</v>
      </c>
      <c r="F11778" s="266">
        <f>I</f>
        <v>0</v>
      </c>
      <c r="G11778" s="267">
        <f>E11778*F11778</f>
        <v>0</v>
      </c>
      <c r="I11778" s="326"/>
    </row>
    <row r="11779" spans="1:16">
      <c r="A11779" s="185" t="s">
        <v>86</v>
      </c>
      <c r="B11779" s="453"/>
      <c r="C11779" s="265"/>
      <c r="D11779" s="318"/>
      <c r="E11779" s="229">
        <f>SUM(G11736,G11751,G11759,G11774)</f>
        <v>0</v>
      </c>
      <c r="F11779" s="266">
        <f>U</f>
        <v>0</v>
      </c>
      <c r="G11779" s="267">
        <f>E11779*F11779</f>
        <v>0</v>
      </c>
      <c r="I11779" s="326"/>
    </row>
    <row r="11780" spans="1:16" ht="33" customHeight="1" thickBot="1">
      <c r="A11780" s="234"/>
      <c r="B11780" s="456"/>
      <c r="C11780" s="235"/>
      <c r="D11780" s="237"/>
      <c r="E11780" s="237"/>
      <c r="F11780" s="268" t="s">
        <v>84</v>
      </c>
      <c r="G11780" s="262">
        <f>SUM(G11777:G11779)</f>
        <v>0</v>
      </c>
      <c r="I11780" s="326"/>
      <c r="J11780" s="295"/>
      <c r="K11780" s="296"/>
      <c r="L11780" s="296"/>
      <c r="M11780" s="296"/>
      <c r="N11780" s="296"/>
      <c r="O11780" s="296"/>
    </row>
    <row r="11781" spans="1:16" s="211" customFormat="1" ht="14" thickTop="1" thickBot="1">
      <c r="A11781" s="269"/>
      <c r="B11781" s="443"/>
      <c r="C11781" s="270"/>
      <c r="D11781" s="319"/>
      <c r="E11781" s="271" t="s">
        <v>89</v>
      </c>
      <c r="F11781" s="272"/>
      <c r="G11781" s="273">
        <f>ROUND(SUM(G11736,G11751,G11759,G11774,G11780),0)</f>
        <v>0</v>
      </c>
      <c r="I11781" s="327"/>
      <c r="J11781" s="212">
        <f>B11720</f>
        <v>33.299999999999997</v>
      </c>
      <c r="K11781" s="274">
        <f>E11777</f>
        <v>0</v>
      </c>
      <c r="L11781" s="294">
        <f>G11777</f>
        <v>0</v>
      </c>
      <c r="M11781" s="294">
        <f>G11778</f>
        <v>0</v>
      </c>
      <c r="N11781" s="294">
        <f>G11779</f>
        <v>0</v>
      </c>
      <c r="O11781" s="299">
        <f>SUM(K11781:N11781)</f>
        <v>0</v>
      </c>
      <c r="P11781" s="294"/>
    </row>
    <row r="11782" spans="1:16" ht="13.5" thickTop="1">
      <c r="A11782" s="275" t="s">
        <v>97</v>
      </c>
      <c r="B11782" s="438"/>
      <c r="C11782" s="215"/>
      <c r="D11782" s="217"/>
      <c r="E11782" s="217"/>
      <c r="F11782" s="216"/>
      <c r="G11782" s="219"/>
      <c r="I11782" s="326"/>
      <c r="P11782" s="294"/>
    </row>
    <row r="11783" spans="1:16">
      <c r="A11783" s="275"/>
      <c r="B11783" s="452"/>
      <c r="C11783" s="276"/>
      <c r="D11783" s="320"/>
      <c r="E11783" s="217"/>
      <c r="F11783" s="216"/>
      <c r="G11783" s="277">
        <f ca="1">TODAY()</f>
        <v>44839</v>
      </c>
      <c r="I11783" s="326"/>
      <c r="P11783" s="294"/>
    </row>
    <row r="11784" spans="1:16" ht="13.5" thickBot="1">
      <c r="A11784" s="234"/>
      <c r="B11784" s="456"/>
      <c r="C11784" s="235"/>
      <c r="D11784" s="237"/>
      <c r="E11784" s="237"/>
      <c r="F11784" s="236"/>
      <c r="G11784" s="278"/>
      <c r="I11784" s="326"/>
      <c r="P11784" s="294"/>
    </row>
    <row r="11785" spans="1:16" s="199" customFormat="1" ht="13.5" thickTop="1">
      <c r="A11785" s="196" t="s">
        <v>109</v>
      </c>
      <c r="B11785" s="458"/>
      <c r="C11785" s="196"/>
      <c r="D11785" s="198"/>
      <c r="E11785" s="198"/>
      <c r="F11785" s="197"/>
      <c r="G11785" s="197"/>
      <c r="I11785" s="321"/>
      <c r="J11785" s="200"/>
      <c r="O11785" s="297"/>
    </row>
    <row r="11786" spans="1:16" s="199" customFormat="1">
      <c r="A11786" s="196" t="str">
        <f>CONCATENATE('Prestaciones y AIU'!A11021," ANALISIS DE PRECIOS UNITARIOS")</f>
        <v xml:space="preserve"> ANALISIS DE PRECIOS UNITARIOS</v>
      </c>
      <c r="B11786" s="458"/>
      <c r="C11786" s="196"/>
      <c r="D11786" s="198"/>
      <c r="E11786" s="198"/>
      <c r="F11786" s="197"/>
      <c r="G11786" s="197"/>
      <c r="I11786" s="321"/>
      <c r="J11786" s="200"/>
      <c r="O11786" s="297"/>
    </row>
    <row r="11787" spans="1:16" s="199" customFormat="1">
      <c r="A11787" s="196" t="str">
        <f>Objeto_LIC</f>
        <v>OPTIMIZACION DEL SISTEMA DE ABASTECIMIENTO (ADUCCION, PRETRATAMIENTO Y CONDUCCION) DEL MUNICPIO DE TAME, DEPARTAMENTO DE ARAUCA</v>
      </c>
      <c r="B11787" s="458"/>
      <c r="C11787" s="196"/>
      <c r="D11787" s="198"/>
      <c r="E11787" s="198"/>
      <c r="F11787" s="197"/>
      <c r="G11787" s="197"/>
      <c r="I11787" s="321"/>
      <c r="J11787" s="200"/>
      <c r="O11787" s="297"/>
    </row>
    <row r="11788" spans="1:16" s="199" customFormat="1">
      <c r="A11788" s="196"/>
      <c r="B11788" s="458"/>
      <c r="C11788" s="196"/>
      <c r="D11788" s="198"/>
      <c r="E11788" s="198"/>
      <c r="F11788" s="197"/>
      <c r="G11788" s="197"/>
      <c r="I11788" s="321"/>
      <c r="J11788" s="200"/>
      <c r="O11788" s="297"/>
    </row>
    <row r="11789" spans="1:16" ht="13.5" thickBot="1">
      <c r="A11789" s="201"/>
      <c r="B11789" s="448"/>
      <c r="C11789" s="201"/>
      <c r="D11789" s="203"/>
      <c r="E11789" s="203"/>
      <c r="F11789" s="202"/>
      <c r="G11789" s="202"/>
    </row>
    <row r="11790" spans="1:16" s="211" customFormat="1" ht="13.5" thickTop="1">
      <c r="A11790" s="206"/>
      <c r="B11790" s="457"/>
      <c r="C11790" s="207"/>
      <c r="D11790" s="209"/>
      <c r="E11790" s="209"/>
      <c r="F11790" s="208"/>
      <c r="G11790" s="210" t="s">
        <v>110</v>
      </c>
      <c r="I11790" s="323"/>
      <c r="J11790" s="212"/>
      <c r="O11790" s="297"/>
    </row>
    <row r="11791" spans="1:16" ht="12.75" customHeight="1">
      <c r="A11791" s="213" t="s">
        <v>62</v>
      </c>
      <c r="B11791" s="750">
        <f>Proponente</f>
        <v>0</v>
      </c>
      <c r="C11791" s="750"/>
      <c r="D11791" s="750"/>
      <c r="E11791" s="750"/>
      <c r="F11791" s="750"/>
      <c r="G11791" s="751"/>
    </row>
    <row r="11792" spans="1:16" ht="12.75" customHeight="1">
      <c r="A11792" s="213" t="s">
        <v>63</v>
      </c>
      <c r="B11792" s="470">
        <v>34.1</v>
      </c>
      <c r="C11792" s="750" t="e">
        <f>VLOOKUP(B11792,Presupuesto!$A$4:$B$106,2,FALSE)</f>
        <v>#N/A</v>
      </c>
      <c r="D11792" s="750"/>
      <c r="E11792" s="750"/>
      <c r="F11792" s="750"/>
      <c r="G11792" s="751"/>
    </row>
    <row r="11793" spans="1:15">
      <c r="A11793" s="214"/>
      <c r="B11793" s="438"/>
      <c r="C11793" s="215"/>
      <c r="D11793" s="217"/>
      <c r="E11793" s="217"/>
      <c r="F11793" s="218" t="s">
        <v>88</v>
      </c>
      <c r="G11793" s="750" t="str">
        <f ca="1">LOOKUP('U-P1'!B11792,Presupuesto!$1:$1048576,Presupuesto!$C$1:$C$105)</f>
        <v>ML</v>
      </c>
      <c r="H11793" s="750"/>
      <c r="I11793" s="750"/>
      <c r="J11793" s="750"/>
      <c r="K11793" s="751"/>
    </row>
    <row r="11794" spans="1:15" ht="13.5" thickBot="1">
      <c r="A11794" s="213" t="s">
        <v>64</v>
      </c>
      <c r="B11794" s="438"/>
      <c r="C11794" s="215"/>
      <c r="D11794" s="217"/>
      <c r="E11794" s="217"/>
      <c r="F11794" s="216"/>
      <c r="G11794" s="219"/>
      <c r="I11794" s="324"/>
      <c r="J11794" s="295"/>
      <c r="K11794" s="296"/>
      <c r="L11794" s="296"/>
      <c r="M11794" s="296"/>
      <c r="N11794" s="296"/>
      <c r="O11794" s="296"/>
    </row>
    <row r="11795" spans="1:15" s="220" customFormat="1" ht="13.5" thickTop="1">
      <c r="A11795" s="221" t="s">
        <v>57</v>
      </c>
      <c r="B11795" s="447" t="s">
        <v>65</v>
      </c>
      <c r="C11795" s="222" t="s">
        <v>66</v>
      </c>
      <c r="D11795" s="223" t="s">
        <v>74</v>
      </c>
      <c r="E11795" s="224" t="s">
        <v>100</v>
      </c>
      <c r="F11795" s="224" t="s">
        <v>79</v>
      </c>
      <c r="G11795" s="225" t="s">
        <v>70</v>
      </c>
      <c r="I11795" s="325"/>
      <c r="J11795" s="226"/>
      <c r="O11795" s="296"/>
    </row>
    <row r="11796" spans="1:15">
      <c r="A11796" s="227" t="str">
        <f t="shared" ref="A11796:A11807" si="2137">IF(I11796=0,"-",VLOOKUP(I11796,EQUIPOS,2,FALSE))</f>
        <v>-</v>
      </c>
      <c r="B11796" s="228"/>
      <c r="C11796" s="228"/>
      <c r="D11796" s="468"/>
      <c r="E11796" s="229">
        <f t="shared" ref="E11796:E11807" si="2138">IF(I11796=0,0,VLOOKUP(I11796,EQUIPOS,4,FALSE))</f>
        <v>0</v>
      </c>
      <c r="F11796" s="230">
        <f t="shared" ref="F11796:F11807" si="2139">IF(D11796=0,0,E11796/D11796)</f>
        <v>0</v>
      </c>
      <c r="G11796" s="231"/>
      <c r="I11796" s="283"/>
    </row>
    <row r="11797" spans="1:15">
      <c r="A11797" s="227" t="str">
        <f t="shared" si="2137"/>
        <v>-</v>
      </c>
      <c r="B11797" s="228"/>
      <c r="C11797" s="228"/>
      <c r="D11797" s="468"/>
      <c r="E11797" s="229">
        <f t="shared" si="2138"/>
        <v>0</v>
      </c>
      <c r="F11797" s="230">
        <f t="shared" si="2139"/>
        <v>0</v>
      </c>
      <c r="G11797" s="232"/>
      <c r="I11797" s="283"/>
    </row>
    <row r="11798" spans="1:15">
      <c r="A11798" s="227" t="str">
        <f t="shared" si="2137"/>
        <v>-</v>
      </c>
      <c r="B11798" s="228"/>
      <c r="C11798" s="228"/>
      <c r="D11798" s="468"/>
      <c r="E11798" s="229">
        <f t="shared" si="2138"/>
        <v>0</v>
      </c>
      <c r="F11798" s="230">
        <f t="shared" si="2139"/>
        <v>0</v>
      </c>
      <c r="G11798" s="232"/>
      <c r="I11798" s="283"/>
    </row>
    <row r="11799" spans="1:15">
      <c r="A11799" s="227" t="str">
        <f t="shared" si="2137"/>
        <v>-</v>
      </c>
      <c r="B11799" s="228"/>
      <c r="C11799" s="228"/>
      <c r="D11799" s="468"/>
      <c r="E11799" s="229">
        <f t="shared" si="2138"/>
        <v>0</v>
      </c>
      <c r="F11799" s="230">
        <f t="shared" si="2139"/>
        <v>0</v>
      </c>
      <c r="G11799" s="232"/>
      <c r="I11799" s="283"/>
    </row>
    <row r="11800" spans="1:15">
      <c r="A11800" s="227" t="str">
        <f t="shared" si="2137"/>
        <v>-</v>
      </c>
      <c r="B11800" s="228"/>
      <c r="C11800" s="228"/>
      <c r="D11800" s="468"/>
      <c r="E11800" s="229">
        <f t="shared" si="2138"/>
        <v>0</v>
      </c>
      <c r="F11800" s="230">
        <f t="shared" si="2139"/>
        <v>0</v>
      </c>
      <c r="G11800" s="232"/>
      <c r="I11800" s="283"/>
    </row>
    <row r="11801" spans="1:15">
      <c r="A11801" s="227" t="str">
        <f t="shared" si="2137"/>
        <v>-</v>
      </c>
      <c r="B11801" s="228"/>
      <c r="C11801" s="228"/>
      <c r="D11801" s="194"/>
      <c r="E11801" s="229">
        <f t="shared" si="2138"/>
        <v>0</v>
      </c>
      <c r="F11801" s="230">
        <f t="shared" si="2139"/>
        <v>0</v>
      </c>
      <c r="G11801" s="232"/>
      <c r="I11801" s="283"/>
    </row>
    <row r="11802" spans="1:15">
      <c r="A11802" s="227" t="str">
        <f t="shared" si="2137"/>
        <v>-</v>
      </c>
      <c r="B11802" s="228"/>
      <c r="C11802" s="228"/>
      <c r="D11802" s="194"/>
      <c r="E11802" s="229">
        <f t="shared" si="2138"/>
        <v>0</v>
      </c>
      <c r="F11802" s="230">
        <f t="shared" si="2139"/>
        <v>0</v>
      </c>
      <c r="G11802" s="232"/>
      <c r="I11802" s="283"/>
    </row>
    <row r="11803" spans="1:15">
      <c r="A11803" s="227" t="str">
        <f t="shared" si="2137"/>
        <v>-</v>
      </c>
      <c r="B11803" s="228"/>
      <c r="C11803" s="228"/>
      <c r="D11803" s="194"/>
      <c r="E11803" s="229">
        <f t="shared" si="2138"/>
        <v>0</v>
      </c>
      <c r="F11803" s="230">
        <f t="shared" si="2139"/>
        <v>0</v>
      </c>
      <c r="G11803" s="232"/>
      <c r="I11803" s="283"/>
    </row>
    <row r="11804" spans="1:15">
      <c r="A11804" s="227" t="str">
        <f t="shared" si="2137"/>
        <v>-</v>
      </c>
      <c r="B11804" s="228"/>
      <c r="C11804" s="228"/>
      <c r="D11804" s="194"/>
      <c r="E11804" s="229">
        <f t="shared" si="2138"/>
        <v>0</v>
      </c>
      <c r="F11804" s="230">
        <f t="shared" si="2139"/>
        <v>0</v>
      </c>
      <c r="G11804" s="232"/>
      <c r="I11804" s="283"/>
    </row>
    <row r="11805" spans="1:15">
      <c r="A11805" s="227" t="str">
        <f t="shared" si="2137"/>
        <v>-</v>
      </c>
      <c r="B11805" s="228"/>
      <c r="C11805" s="228"/>
      <c r="D11805" s="194"/>
      <c r="E11805" s="229">
        <f t="shared" si="2138"/>
        <v>0</v>
      </c>
      <c r="F11805" s="230">
        <f t="shared" si="2139"/>
        <v>0</v>
      </c>
      <c r="G11805" s="232"/>
      <c r="I11805" s="283"/>
    </row>
    <row r="11806" spans="1:15">
      <c r="A11806" s="227" t="str">
        <f t="shared" si="2137"/>
        <v>-</v>
      </c>
      <c r="B11806" s="228"/>
      <c r="C11806" s="228"/>
      <c r="D11806" s="194"/>
      <c r="E11806" s="229">
        <f t="shared" si="2138"/>
        <v>0</v>
      </c>
      <c r="F11806" s="230">
        <f t="shared" si="2139"/>
        <v>0</v>
      </c>
      <c r="G11806" s="232"/>
      <c r="I11806" s="283"/>
    </row>
    <row r="11807" spans="1:15">
      <c r="A11807" s="227" t="str">
        <f t="shared" si="2137"/>
        <v>-</v>
      </c>
      <c r="B11807" s="228"/>
      <c r="C11807" s="228"/>
      <c r="D11807" s="194"/>
      <c r="E11807" s="229">
        <f t="shared" si="2138"/>
        <v>0</v>
      </c>
      <c r="F11807" s="230">
        <f t="shared" si="2139"/>
        <v>0</v>
      </c>
      <c r="G11807" s="232"/>
      <c r="I11807" s="283"/>
    </row>
    <row r="11808" spans="1:15" ht="13.5" thickBot="1">
      <c r="A11808" s="234"/>
      <c r="B11808" s="456"/>
      <c r="C11808" s="235"/>
      <c r="D11808" s="237"/>
      <c r="E11808" s="237"/>
      <c r="F11808" s="238" t="s">
        <v>80</v>
      </c>
      <c r="G11808" s="239">
        <f>SUM(F11796:F11807)</f>
        <v>0</v>
      </c>
      <c r="I11808" s="326"/>
    </row>
    <row r="11809" spans="1:15" ht="13.5" thickTop="1">
      <c r="A11809" s="240" t="s">
        <v>67</v>
      </c>
      <c r="B11809" s="446"/>
      <c r="C11809" s="241"/>
      <c r="D11809" s="243"/>
      <c r="E11809" s="243"/>
      <c r="F11809" s="242"/>
      <c r="G11809" s="244"/>
      <c r="I11809" s="326"/>
    </row>
    <row r="11810" spans="1:15" s="220" customFormat="1" ht="26">
      <c r="A11810" s="245" t="s">
        <v>57</v>
      </c>
      <c r="B11810" s="455"/>
      <c r="C11810" s="247" t="s">
        <v>58</v>
      </c>
      <c r="D11810" s="316" t="s">
        <v>68</v>
      </c>
      <c r="E11810" s="248" t="s">
        <v>69</v>
      </c>
      <c r="F11810" s="249" t="s">
        <v>79</v>
      </c>
      <c r="G11810" s="250" t="s">
        <v>70</v>
      </c>
      <c r="I11810" s="325"/>
      <c r="J11810" s="226"/>
      <c r="O11810" s="296"/>
    </row>
    <row r="11811" spans="1:15">
      <c r="A11811" s="748" t="str">
        <f t="shared" ref="A11811:A11822" si="2140">IF(I11811=0,"",VLOOKUP(I11811,MATERIALES,2,FALSE))</f>
        <v/>
      </c>
      <c r="B11811" s="749"/>
      <c r="C11811" s="251" t="str">
        <f t="shared" ref="C11811:C11819" si="2141">IF(I11811=0,"",VLOOKUP(I11811,MATERIALES,3,FALSE))</f>
        <v/>
      </c>
      <c r="D11811" s="194"/>
      <c r="E11811" s="252">
        <f t="shared" ref="E11811:E11822" si="2142">IF(I11811=0,0,VLOOKUP(I11811,MATERIALES,4,FALSE))</f>
        <v>0</v>
      </c>
      <c r="F11811" s="230">
        <f>D11811*E11811</f>
        <v>0</v>
      </c>
      <c r="G11811" s="231"/>
      <c r="I11811" s="283"/>
    </row>
    <row r="11812" spans="1:15">
      <c r="A11812" s="748" t="str">
        <f t="shared" si="2140"/>
        <v/>
      </c>
      <c r="B11812" s="749"/>
      <c r="C11812" s="251" t="str">
        <f t="shared" si="2141"/>
        <v/>
      </c>
      <c r="D11812" s="194"/>
      <c r="E11812" s="252">
        <f t="shared" si="2142"/>
        <v>0</v>
      </c>
      <c r="F11812" s="230">
        <f t="shared" ref="F11812:F11822" si="2143">D11812*E11812</f>
        <v>0</v>
      </c>
      <c r="G11812" s="232"/>
      <c r="I11812" s="283"/>
    </row>
    <row r="11813" spans="1:15">
      <c r="A11813" s="748" t="str">
        <f t="shared" si="2140"/>
        <v/>
      </c>
      <c r="B11813" s="749"/>
      <c r="C11813" s="251" t="str">
        <f t="shared" si="2141"/>
        <v/>
      </c>
      <c r="D11813" s="194"/>
      <c r="E11813" s="252">
        <f t="shared" si="2142"/>
        <v>0</v>
      </c>
      <c r="F11813" s="230">
        <f t="shared" si="2143"/>
        <v>0</v>
      </c>
      <c r="G11813" s="232"/>
      <c r="I11813" s="283"/>
    </row>
    <row r="11814" spans="1:15">
      <c r="A11814" s="748" t="str">
        <f t="shared" si="2140"/>
        <v/>
      </c>
      <c r="B11814" s="749"/>
      <c r="C11814" s="251" t="str">
        <f t="shared" si="2141"/>
        <v/>
      </c>
      <c r="D11814" s="194"/>
      <c r="E11814" s="252">
        <f t="shared" si="2142"/>
        <v>0</v>
      </c>
      <c r="F11814" s="230">
        <f t="shared" si="2143"/>
        <v>0</v>
      </c>
      <c r="G11814" s="232"/>
      <c r="I11814" s="283"/>
    </row>
    <row r="11815" spans="1:15">
      <c r="A11815" s="748" t="str">
        <f t="shared" si="2140"/>
        <v/>
      </c>
      <c r="B11815" s="749"/>
      <c r="C11815" s="251" t="str">
        <f t="shared" si="2141"/>
        <v/>
      </c>
      <c r="D11815" s="572"/>
      <c r="E11815" s="252">
        <f t="shared" si="2142"/>
        <v>0</v>
      </c>
      <c r="F11815" s="230">
        <f t="shared" si="2143"/>
        <v>0</v>
      </c>
      <c r="G11815" s="232"/>
      <c r="I11815" s="283"/>
    </row>
    <row r="11816" spans="1:15">
      <c r="A11816" s="748" t="str">
        <f t="shared" si="2140"/>
        <v/>
      </c>
      <c r="B11816" s="749"/>
      <c r="C11816" s="251" t="str">
        <f t="shared" si="2141"/>
        <v/>
      </c>
      <c r="D11816" s="572"/>
      <c r="E11816" s="252">
        <f t="shared" si="2142"/>
        <v>0</v>
      </c>
      <c r="F11816" s="230">
        <f t="shared" si="2143"/>
        <v>0</v>
      </c>
      <c r="G11816" s="232"/>
      <c r="I11816" s="283"/>
    </row>
    <row r="11817" spans="1:15">
      <c r="A11817" s="748" t="str">
        <f t="shared" si="2140"/>
        <v/>
      </c>
      <c r="B11817" s="749"/>
      <c r="C11817" s="251" t="str">
        <f t="shared" si="2141"/>
        <v/>
      </c>
      <c r="D11817" s="572"/>
      <c r="E11817" s="252">
        <f t="shared" si="2142"/>
        <v>0</v>
      </c>
      <c r="F11817" s="230">
        <f t="shared" si="2143"/>
        <v>0</v>
      </c>
      <c r="G11817" s="232"/>
      <c r="I11817" s="283"/>
    </row>
    <row r="11818" spans="1:15">
      <c r="A11818" s="748" t="str">
        <f t="shared" si="2140"/>
        <v/>
      </c>
      <c r="B11818" s="749"/>
      <c r="C11818" s="251" t="str">
        <f t="shared" si="2141"/>
        <v/>
      </c>
      <c r="D11818" s="194"/>
      <c r="E11818" s="252">
        <f t="shared" si="2142"/>
        <v>0</v>
      </c>
      <c r="F11818" s="230">
        <f t="shared" si="2143"/>
        <v>0</v>
      </c>
      <c r="G11818" s="253"/>
      <c r="I11818" s="283"/>
    </row>
    <row r="11819" spans="1:15">
      <c r="A11819" s="748" t="str">
        <f t="shared" si="2140"/>
        <v/>
      </c>
      <c r="B11819" s="749"/>
      <c r="C11819" s="251" t="str">
        <f t="shared" si="2141"/>
        <v/>
      </c>
      <c r="D11819" s="194"/>
      <c r="E11819" s="252">
        <f t="shared" si="2142"/>
        <v>0</v>
      </c>
      <c r="F11819" s="230">
        <f t="shared" si="2143"/>
        <v>0</v>
      </c>
      <c r="G11819" s="232"/>
      <c r="I11819" s="283"/>
    </row>
    <row r="11820" spans="1:15">
      <c r="A11820" s="748" t="str">
        <f t="shared" si="2140"/>
        <v/>
      </c>
      <c r="B11820" s="749"/>
      <c r="C11820" s="251"/>
      <c r="D11820" s="194"/>
      <c r="E11820" s="252">
        <f t="shared" si="2142"/>
        <v>0</v>
      </c>
      <c r="F11820" s="230">
        <f t="shared" si="2143"/>
        <v>0</v>
      </c>
      <c r="G11820" s="232"/>
      <c r="I11820" s="283"/>
    </row>
    <row r="11821" spans="1:15">
      <c r="A11821" s="748" t="str">
        <f t="shared" si="2140"/>
        <v/>
      </c>
      <c r="B11821" s="749"/>
      <c r="C11821" s="251"/>
      <c r="D11821" s="194"/>
      <c r="E11821" s="252">
        <f t="shared" si="2142"/>
        <v>0</v>
      </c>
      <c r="F11821" s="230">
        <f t="shared" si="2143"/>
        <v>0</v>
      </c>
      <c r="G11821" s="232"/>
      <c r="I11821" s="283"/>
    </row>
    <row r="11822" spans="1:15">
      <c r="A11822" s="748" t="str">
        <f t="shared" si="2140"/>
        <v/>
      </c>
      <c r="B11822" s="749"/>
      <c r="C11822" s="251" t="str">
        <f t="shared" ref="C11822" si="2144">IF(I11822=0,"",VLOOKUP(I11822,MATERIALES,3,FALSE))</f>
        <v/>
      </c>
      <c r="D11822" s="194"/>
      <c r="E11822" s="252">
        <f t="shared" si="2142"/>
        <v>0</v>
      </c>
      <c r="F11822" s="230">
        <f t="shared" si="2143"/>
        <v>0</v>
      </c>
      <c r="G11822" s="233"/>
      <c r="I11822" s="283"/>
    </row>
    <row r="11823" spans="1:15" ht="26.25" customHeight="1" thickBot="1">
      <c r="A11823" s="214"/>
      <c r="B11823" s="438"/>
      <c r="C11823" s="215"/>
      <c r="D11823" s="217"/>
      <c r="E11823" s="254"/>
      <c r="F11823" s="255" t="s">
        <v>81</v>
      </c>
      <c r="G11823" s="253">
        <f>SUM(F11811:F11822)</f>
        <v>0</v>
      </c>
      <c r="I11823" s="326"/>
    </row>
    <row r="11824" spans="1:15" ht="14" thickTop="1" thickBot="1">
      <c r="A11824" s="256" t="s">
        <v>72</v>
      </c>
      <c r="B11824" s="445"/>
      <c r="C11824" s="257"/>
      <c r="D11824" s="259"/>
      <c r="E11824" s="259"/>
      <c r="F11824" s="258"/>
      <c r="G11824" s="260"/>
      <c r="I11824" s="326"/>
    </row>
    <row r="11825" spans="1:9" ht="13.5" thickTop="1">
      <c r="A11825" s="245" t="s">
        <v>57</v>
      </c>
      <c r="B11825" s="455"/>
      <c r="C11825" s="248" t="s">
        <v>71</v>
      </c>
      <c r="D11825" s="316" t="s">
        <v>75</v>
      </c>
      <c r="E11825" s="248" t="s">
        <v>98</v>
      </c>
      <c r="F11825" s="249" t="s">
        <v>79</v>
      </c>
      <c r="G11825" s="250" t="s">
        <v>70</v>
      </c>
      <c r="I11825" s="326"/>
    </row>
    <row r="11826" spans="1:9">
      <c r="A11826" s="748" t="str">
        <f>IF(I11826=0,"",VLOOKUP(I11826,EQUIPOS,2,FALSE))</f>
        <v/>
      </c>
      <c r="B11826" s="749"/>
      <c r="C11826" s="195"/>
      <c r="D11826" s="194"/>
      <c r="E11826" s="252">
        <f>IF(I11826=0,0,VLOOKUP(I11826,EQUIPOS,4,FALSE))</f>
        <v>0</v>
      </c>
      <c r="F11826" s="230">
        <f>C11826*D11826*E11826</f>
        <v>0</v>
      </c>
      <c r="G11826" s="231"/>
      <c r="I11826" s="283"/>
    </row>
    <row r="11827" spans="1:9">
      <c r="A11827" s="748" t="str">
        <f>IF(I11827=0,"",VLOOKUP(I11827,EQUIPOS,2,FALSE))</f>
        <v/>
      </c>
      <c r="B11827" s="749"/>
      <c r="C11827" s="195"/>
      <c r="D11827" s="194"/>
      <c r="E11827" s="252">
        <f>IF(I11827=0,0,VLOOKUP(I11827,EQUIPOS,4,FALSE))</f>
        <v>0</v>
      </c>
      <c r="F11827" s="230">
        <f t="shared" ref="F11827:F11830" si="2145">C11827*D11827*E11827</f>
        <v>0</v>
      </c>
      <c r="G11827" s="232"/>
      <c r="I11827" s="283"/>
    </row>
    <row r="11828" spans="1:9">
      <c r="A11828" s="748" t="str">
        <f>IF(I11828=0,"",VLOOKUP(I11828,EQUIPOS,2,FALSE))</f>
        <v/>
      </c>
      <c r="B11828" s="749"/>
      <c r="C11828" s="195"/>
      <c r="D11828" s="194"/>
      <c r="E11828" s="252">
        <f>IF(I11828=0,0,VLOOKUP(I11828,EQUIPOS,4,FALSE))</f>
        <v>0</v>
      </c>
      <c r="F11828" s="230">
        <f t="shared" si="2145"/>
        <v>0</v>
      </c>
      <c r="G11828" s="232"/>
      <c r="I11828" s="283"/>
    </row>
    <row r="11829" spans="1:9">
      <c r="A11829" s="748" t="str">
        <f>IF(I11829=0,"",VLOOKUP(I11829,EQUIPOS,2,FALSE))</f>
        <v/>
      </c>
      <c r="B11829" s="749"/>
      <c r="C11829" s="195"/>
      <c r="D11829" s="194"/>
      <c r="E11829" s="252">
        <f>IF(I11829=0,0,VLOOKUP(I11829,EQUIPOS,4,FALSE))</f>
        <v>0</v>
      </c>
      <c r="F11829" s="230">
        <f t="shared" si="2145"/>
        <v>0</v>
      </c>
      <c r="G11829" s="232"/>
      <c r="I11829" s="283"/>
    </row>
    <row r="11830" spans="1:9">
      <c r="A11830" s="748" t="str">
        <f>IF(I11830=0,"",VLOOKUP(I11830,EQUIPOS,2,FALSE))</f>
        <v/>
      </c>
      <c r="B11830" s="749"/>
      <c r="C11830" s="195"/>
      <c r="D11830" s="194"/>
      <c r="E11830" s="252">
        <f>IF(I11830=0,0,VLOOKUP(I11830,EQUIPOS,4,FALSE))</f>
        <v>0</v>
      </c>
      <c r="F11830" s="230">
        <f t="shared" si="2145"/>
        <v>0</v>
      </c>
      <c r="G11830" s="233"/>
      <c r="I11830" s="283"/>
    </row>
    <row r="11831" spans="1:9" ht="30.75" customHeight="1" thickBot="1">
      <c r="A11831" s="234"/>
      <c r="B11831" s="456"/>
      <c r="C11831" s="235"/>
      <c r="D11831" s="237"/>
      <c r="E11831" s="261"/>
      <c r="F11831" s="238" t="s">
        <v>82</v>
      </c>
      <c r="G11831" s="262">
        <f>SUM(F11826:F11830)</f>
        <v>0</v>
      </c>
      <c r="I11831" s="326"/>
    </row>
    <row r="11832" spans="1:9" ht="13.5" thickTop="1">
      <c r="A11832" s="240" t="s">
        <v>73</v>
      </c>
      <c r="B11832" s="446"/>
      <c r="C11832" s="241"/>
      <c r="D11832" s="243"/>
      <c r="E11832" s="243"/>
      <c r="F11832" s="242"/>
      <c r="G11832" s="244"/>
      <c r="I11832" s="326"/>
    </row>
    <row r="11833" spans="1:9" ht="26">
      <c r="A11833" s="245" t="s">
        <v>57</v>
      </c>
      <c r="B11833" s="454" t="s">
        <v>58</v>
      </c>
      <c r="C11833" s="247" t="s">
        <v>68</v>
      </c>
      <c r="D11833" s="316" t="s">
        <v>74</v>
      </c>
      <c r="E11833" s="248" t="s">
        <v>69</v>
      </c>
      <c r="F11833" s="249" t="s">
        <v>79</v>
      </c>
      <c r="G11833" s="250" t="s">
        <v>70</v>
      </c>
      <c r="H11833" s="220"/>
      <c r="I11833" s="325"/>
    </row>
    <row r="11834" spans="1:9">
      <c r="A11834" s="263" t="str">
        <f t="shared" ref="A11834:A11845" si="2146">IF(I11834=0,"",VLOOKUP(I11834,MANOOBRA,2,FALSE))</f>
        <v/>
      </c>
      <c r="B11834" s="444" t="str">
        <f t="shared" ref="B11834:B11845" si="2147">IF(I11834=0,"",VLOOKUP(I11834,MANOOBRA,3,FALSE))</f>
        <v/>
      </c>
      <c r="C11834" s="195"/>
      <c r="D11834" s="466"/>
      <c r="E11834" s="252">
        <f t="shared" ref="E11834:E11845" si="2148">IF(I11834=0,0,VLOOKUP(I11834,MANOOBRA,4,FALSE))</f>
        <v>0</v>
      </c>
      <c r="F11834" s="230">
        <f>IF(D11834=0,0,C11834*E11834/D11834)</f>
        <v>0</v>
      </c>
      <c r="G11834" s="231"/>
      <c r="I11834" s="283"/>
    </row>
    <row r="11835" spans="1:9">
      <c r="A11835" s="263" t="str">
        <f t="shared" si="2146"/>
        <v/>
      </c>
      <c r="B11835" s="444" t="str">
        <f t="shared" si="2147"/>
        <v/>
      </c>
      <c r="C11835" s="195"/>
      <c r="D11835" s="466"/>
      <c r="E11835" s="252">
        <f t="shared" si="2148"/>
        <v>0</v>
      </c>
      <c r="F11835" s="230">
        <f t="shared" ref="F11835:F11845" si="2149">IF(D11835=0,0,C11835*E11835/D11835)</f>
        <v>0</v>
      </c>
      <c r="G11835" s="232"/>
      <c r="I11835" s="283"/>
    </row>
    <row r="11836" spans="1:9">
      <c r="A11836" s="263" t="str">
        <f t="shared" si="2146"/>
        <v/>
      </c>
      <c r="B11836" s="444" t="str">
        <f t="shared" si="2147"/>
        <v/>
      </c>
      <c r="C11836" s="195"/>
      <c r="D11836" s="309"/>
      <c r="E11836" s="252">
        <f t="shared" si="2148"/>
        <v>0</v>
      </c>
      <c r="F11836" s="230">
        <f t="shared" si="2149"/>
        <v>0</v>
      </c>
      <c r="G11836" s="232"/>
      <c r="I11836" s="283"/>
    </row>
    <row r="11837" spans="1:9">
      <c r="A11837" s="263" t="str">
        <f t="shared" si="2146"/>
        <v/>
      </c>
      <c r="B11837" s="444" t="str">
        <f t="shared" si="2147"/>
        <v/>
      </c>
      <c r="C11837" s="195"/>
      <c r="D11837" s="195"/>
      <c r="E11837" s="252">
        <f t="shared" si="2148"/>
        <v>0</v>
      </c>
      <c r="F11837" s="230">
        <f t="shared" si="2149"/>
        <v>0</v>
      </c>
      <c r="G11837" s="232"/>
      <c r="I11837" s="283"/>
    </row>
    <row r="11838" spans="1:9">
      <c r="A11838" s="263" t="str">
        <f t="shared" si="2146"/>
        <v/>
      </c>
      <c r="B11838" s="444" t="str">
        <f t="shared" si="2147"/>
        <v/>
      </c>
      <c r="C11838" s="195"/>
      <c r="D11838" s="195"/>
      <c r="E11838" s="252">
        <f t="shared" si="2148"/>
        <v>0</v>
      </c>
      <c r="F11838" s="230">
        <f t="shared" si="2149"/>
        <v>0</v>
      </c>
      <c r="G11838" s="232"/>
      <c r="I11838" s="283"/>
    </row>
    <row r="11839" spans="1:9">
      <c r="A11839" s="263" t="str">
        <f t="shared" si="2146"/>
        <v/>
      </c>
      <c r="B11839" s="444" t="str">
        <f t="shared" si="2147"/>
        <v/>
      </c>
      <c r="C11839" s="195"/>
      <c r="D11839" s="195"/>
      <c r="E11839" s="252">
        <f t="shared" si="2148"/>
        <v>0</v>
      </c>
      <c r="F11839" s="230">
        <f t="shared" si="2149"/>
        <v>0</v>
      </c>
      <c r="G11839" s="232"/>
      <c r="I11839" s="283"/>
    </row>
    <row r="11840" spans="1:9">
      <c r="A11840" s="263" t="str">
        <f t="shared" si="2146"/>
        <v/>
      </c>
      <c r="B11840" s="444" t="str">
        <f t="shared" si="2147"/>
        <v/>
      </c>
      <c r="C11840" s="195"/>
      <c r="D11840" s="195"/>
      <c r="E11840" s="252">
        <f t="shared" si="2148"/>
        <v>0</v>
      </c>
      <c r="F11840" s="230">
        <f t="shared" si="2149"/>
        <v>0</v>
      </c>
      <c r="G11840" s="232"/>
      <c r="I11840" s="283"/>
    </row>
    <row r="11841" spans="1:16">
      <c r="A11841" s="263" t="str">
        <f t="shared" si="2146"/>
        <v/>
      </c>
      <c r="B11841" s="444" t="str">
        <f t="shared" si="2147"/>
        <v/>
      </c>
      <c r="C11841" s="195"/>
      <c r="D11841" s="195"/>
      <c r="E11841" s="252">
        <f t="shared" si="2148"/>
        <v>0</v>
      </c>
      <c r="F11841" s="230">
        <f t="shared" si="2149"/>
        <v>0</v>
      </c>
      <c r="G11841" s="232"/>
      <c r="I11841" s="283"/>
    </row>
    <row r="11842" spans="1:16">
      <c r="A11842" s="263" t="str">
        <f t="shared" si="2146"/>
        <v/>
      </c>
      <c r="B11842" s="444" t="str">
        <f t="shared" si="2147"/>
        <v/>
      </c>
      <c r="C11842" s="195"/>
      <c r="D11842" s="195"/>
      <c r="E11842" s="252">
        <f t="shared" si="2148"/>
        <v>0</v>
      </c>
      <c r="F11842" s="230">
        <f t="shared" si="2149"/>
        <v>0</v>
      </c>
      <c r="G11842" s="232"/>
      <c r="I11842" s="283"/>
    </row>
    <row r="11843" spans="1:16">
      <c r="A11843" s="263" t="str">
        <f t="shared" si="2146"/>
        <v/>
      </c>
      <c r="B11843" s="444" t="str">
        <f t="shared" si="2147"/>
        <v/>
      </c>
      <c r="C11843" s="195"/>
      <c r="D11843" s="195"/>
      <c r="E11843" s="252">
        <f t="shared" si="2148"/>
        <v>0</v>
      </c>
      <c r="F11843" s="230">
        <f t="shared" si="2149"/>
        <v>0</v>
      </c>
      <c r="G11843" s="232"/>
      <c r="I11843" s="283"/>
    </row>
    <row r="11844" spans="1:16">
      <c r="A11844" s="263" t="str">
        <f t="shared" si="2146"/>
        <v/>
      </c>
      <c r="B11844" s="444" t="str">
        <f t="shared" si="2147"/>
        <v/>
      </c>
      <c r="C11844" s="195"/>
      <c r="D11844" s="195"/>
      <c r="E11844" s="252">
        <f t="shared" si="2148"/>
        <v>0</v>
      </c>
      <c r="F11844" s="230">
        <f t="shared" si="2149"/>
        <v>0</v>
      </c>
      <c r="G11844" s="232"/>
      <c r="I11844" s="283"/>
    </row>
    <row r="11845" spans="1:16">
      <c r="A11845" s="263" t="str">
        <f t="shared" si="2146"/>
        <v/>
      </c>
      <c r="B11845" s="444" t="str">
        <f t="shared" si="2147"/>
        <v/>
      </c>
      <c r="C11845" s="195"/>
      <c r="D11845" s="195"/>
      <c r="E11845" s="252">
        <f t="shared" si="2148"/>
        <v>0</v>
      </c>
      <c r="F11845" s="230">
        <f t="shared" si="2149"/>
        <v>0</v>
      </c>
      <c r="G11845" s="233"/>
      <c r="I11845" s="283"/>
    </row>
    <row r="11846" spans="1:16" ht="31.5" customHeight="1" thickBot="1">
      <c r="A11846" s="234"/>
      <c r="B11846" s="456"/>
      <c r="C11846" s="235"/>
      <c r="D11846" s="237"/>
      <c r="E11846" s="237"/>
      <c r="F11846" s="238" t="s">
        <v>83</v>
      </c>
      <c r="G11846" s="262">
        <f>SUM(F11834:F11845)</f>
        <v>0</v>
      </c>
      <c r="I11846" s="326"/>
    </row>
    <row r="11847" spans="1:16" ht="13.5" thickTop="1">
      <c r="A11847" s="186" t="s">
        <v>76</v>
      </c>
      <c r="B11847" s="446"/>
      <c r="C11847" s="241"/>
      <c r="D11847" s="243"/>
      <c r="E11847" s="243"/>
      <c r="F11847" s="242"/>
      <c r="G11847" s="244"/>
      <c r="I11847" s="326"/>
    </row>
    <row r="11848" spans="1:16">
      <c r="A11848" s="245" t="s">
        <v>57</v>
      </c>
      <c r="B11848" s="455"/>
      <c r="C11848" s="246"/>
      <c r="D11848" s="317"/>
      <c r="E11848" s="248" t="s">
        <v>77</v>
      </c>
      <c r="F11848" s="249" t="s">
        <v>78</v>
      </c>
      <c r="G11848" s="264" t="s">
        <v>77</v>
      </c>
      <c r="H11848" s="220"/>
      <c r="I11848" s="325"/>
    </row>
    <row r="11849" spans="1:16">
      <c r="A11849" s="185" t="s">
        <v>87</v>
      </c>
      <c r="B11849" s="453"/>
      <c r="C11849" s="265"/>
      <c r="D11849" s="318"/>
      <c r="E11849" s="229">
        <f>ROUND(SUM(G11808,G11823,G11831,G11846),0)</f>
        <v>0</v>
      </c>
      <c r="F11849" s="266">
        <f>A</f>
        <v>0</v>
      </c>
      <c r="G11849" s="267">
        <f>E11849*F11849</f>
        <v>0</v>
      </c>
      <c r="I11849" s="326"/>
    </row>
    <row r="11850" spans="1:16">
      <c r="A11850" s="185" t="s">
        <v>85</v>
      </c>
      <c r="B11850" s="453"/>
      <c r="C11850" s="265"/>
      <c r="D11850" s="318"/>
      <c r="E11850" s="229">
        <f>SUM(G11808,G11823,G11831,G11846)</f>
        <v>0</v>
      </c>
      <c r="F11850" s="266">
        <f>I</f>
        <v>0</v>
      </c>
      <c r="G11850" s="267">
        <f>E11850*F11850</f>
        <v>0</v>
      </c>
      <c r="I11850" s="326"/>
    </row>
    <row r="11851" spans="1:16">
      <c r="A11851" s="185" t="s">
        <v>86</v>
      </c>
      <c r="B11851" s="453"/>
      <c r="C11851" s="265"/>
      <c r="D11851" s="318"/>
      <c r="E11851" s="229">
        <f>SUM(G11808,G11823,G11831,G11846)</f>
        <v>0</v>
      </c>
      <c r="F11851" s="266">
        <f>U</f>
        <v>0</v>
      </c>
      <c r="G11851" s="267">
        <f>E11851*F11851</f>
        <v>0</v>
      </c>
      <c r="I11851" s="326"/>
    </row>
    <row r="11852" spans="1:16" ht="33" customHeight="1" thickBot="1">
      <c r="A11852" s="234"/>
      <c r="B11852" s="456"/>
      <c r="C11852" s="235"/>
      <c r="D11852" s="237"/>
      <c r="E11852" s="237"/>
      <c r="F11852" s="268" t="s">
        <v>84</v>
      </c>
      <c r="G11852" s="262">
        <f>SUM(G11849:G11851)</f>
        <v>0</v>
      </c>
      <c r="I11852" s="326"/>
      <c r="J11852" s="295"/>
      <c r="K11852" s="296"/>
      <c r="L11852" s="296"/>
      <c r="M11852" s="296"/>
      <c r="N11852" s="296"/>
      <c r="O11852" s="296"/>
    </row>
    <row r="11853" spans="1:16" s="211" customFormat="1" ht="14" thickTop="1" thickBot="1">
      <c r="A11853" s="269"/>
      <c r="B11853" s="443"/>
      <c r="C11853" s="270"/>
      <c r="D11853" s="319"/>
      <c r="E11853" s="271" t="s">
        <v>89</v>
      </c>
      <c r="F11853" s="272"/>
      <c r="G11853" s="273">
        <f>ROUND(SUM(G11808,G11823,G11831,G11846,G11852),0)</f>
        <v>0</v>
      </c>
      <c r="I11853" s="327"/>
      <c r="J11853" s="212">
        <f>B11792</f>
        <v>34.1</v>
      </c>
      <c r="K11853" s="274">
        <f>E11849</f>
        <v>0</v>
      </c>
      <c r="L11853" s="294">
        <f>G11849</f>
        <v>0</v>
      </c>
      <c r="M11853" s="294">
        <f>G11850</f>
        <v>0</v>
      </c>
      <c r="N11853" s="294">
        <f>G11851</f>
        <v>0</v>
      </c>
      <c r="O11853" s="299">
        <f>SUM(K11853:N11853)</f>
        <v>0</v>
      </c>
      <c r="P11853" s="294"/>
    </row>
    <row r="11854" spans="1:16" ht="13.5" thickTop="1">
      <c r="A11854" s="275" t="s">
        <v>97</v>
      </c>
      <c r="B11854" s="438"/>
      <c r="C11854" s="215"/>
      <c r="D11854" s="217"/>
      <c r="E11854" s="217"/>
      <c r="F11854" s="216"/>
      <c r="G11854" s="219"/>
      <c r="I11854" s="326"/>
      <c r="P11854" s="294"/>
    </row>
    <row r="11855" spans="1:16">
      <c r="A11855" s="275"/>
      <c r="B11855" s="452"/>
      <c r="C11855" s="276"/>
      <c r="D11855" s="320"/>
      <c r="E11855" s="217"/>
      <c r="F11855" s="216"/>
      <c r="G11855" s="277">
        <f ca="1">TODAY()</f>
        <v>44839</v>
      </c>
      <c r="I11855" s="326"/>
      <c r="P11855" s="294"/>
    </row>
    <row r="11856" spans="1:16" ht="13.5" thickBot="1">
      <c r="A11856" s="234"/>
      <c r="B11856" s="456"/>
      <c r="C11856" s="235"/>
      <c r="D11856" s="237"/>
      <c r="E11856" s="237"/>
      <c r="F11856" s="236"/>
      <c r="G11856" s="278"/>
      <c r="I11856" s="326"/>
      <c r="P11856" s="294"/>
    </row>
    <row r="11857" spans="1:15" s="199" customFormat="1" ht="13.5" thickTop="1">
      <c r="A11857" s="196" t="s">
        <v>109</v>
      </c>
      <c r="B11857" s="458"/>
      <c r="C11857" s="196"/>
      <c r="D11857" s="198"/>
      <c r="E11857" s="198"/>
      <c r="F11857" s="197"/>
      <c r="G11857" s="197"/>
      <c r="I11857" s="321"/>
      <c r="J11857" s="200"/>
      <c r="O11857" s="297"/>
    </row>
    <row r="11858" spans="1:15" s="199" customFormat="1">
      <c r="A11858" s="196" t="str">
        <f>CONCATENATE('Prestaciones y AIU'!A11093," ANALISIS DE PRECIOS UNITARIOS")</f>
        <v xml:space="preserve"> ANALISIS DE PRECIOS UNITARIOS</v>
      </c>
      <c r="B11858" s="458"/>
      <c r="C11858" s="196"/>
      <c r="D11858" s="198"/>
      <c r="E11858" s="198"/>
      <c r="F11858" s="197"/>
      <c r="G11858" s="197"/>
      <c r="I11858" s="321"/>
      <c r="J11858" s="200"/>
      <c r="O11858" s="297"/>
    </row>
    <row r="11859" spans="1:15" s="199" customFormat="1">
      <c r="A11859" s="196" t="str">
        <f>Objeto_LIC</f>
        <v>OPTIMIZACION DEL SISTEMA DE ABASTECIMIENTO (ADUCCION, PRETRATAMIENTO Y CONDUCCION) DEL MUNICPIO DE TAME, DEPARTAMENTO DE ARAUCA</v>
      </c>
      <c r="B11859" s="458"/>
      <c r="C11859" s="196"/>
      <c r="D11859" s="198"/>
      <c r="E11859" s="198"/>
      <c r="F11859" s="197"/>
      <c r="G11859" s="197"/>
      <c r="I11859" s="321"/>
      <c r="J11859" s="200"/>
      <c r="O11859" s="297"/>
    </row>
    <row r="11860" spans="1:15" s="199" customFormat="1">
      <c r="A11860" s="196"/>
      <c r="B11860" s="458"/>
      <c r="C11860" s="196"/>
      <c r="D11860" s="198"/>
      <c r="E11860" s="198"/>
      <c r="F11860" s="197"/>
      <c r="G11860" s="197"/>
      <c r="I11860" s="321"/>
      <c r="J11860" s="200"/>
      <c r="O11860" s="297"/>
    </row>
    <row r="11861" spans="1:15" ht="13.5" thickBot="1">
      <c r="A11861" s="201"/>
      <c r="B11861" s="448"/>
      <c r="C11861" s="201"/>
      <c r="D11861" s="203"/>
      <c r="E11861" s="203"/>
      <c r="F11861" s="202"/>
      <c r="G11861" s="202"/>
    </row>
    <row r="11862" spans="1:15" s="211" customFormat="1" ht="13.5" thickTop="1">
      <c r="A11862" s="206"/>
      <c r="B11862" s="457"/>
      <c r="C11862" s="207"/>
      <c r="D11862" s="209"/>
      <c r="E11862" s="209"/>
      <c r="F11862" s="208"/>
      <c r="G11862" s="210" t="s">
        <v>110</v>
      </c>
      <c r="I11862" s="323"/>
      <c r="J11862" s="212"/>
      <c r="O11862" s="297"/>
    </row>
    <row r="11863" spans="1:15" ht="12.75" customHeight="1">
      <c r="A11863" s="213" t="s">
        <v>62</v>
      </c>
      <c r="B11863" s="750">
        <f>Proponente</f>
        <v>0</v>
      </c>
      <c r="C11863" s="750"/>
      <c r="D11863" s="750"/>
      <c r="E11863" s="750"/>
      <c r="F11863" s="750"/>
      <c r="G11863" s="751"/>
    </row>
    <row r="11864" spans="1:15" ht="12.75" customHeight="1">
      <c r="A11864" s="213" t="s">
        <v>63</v>
      </c>
      <c r="B11864" s="470">
        <v>34.200000000000003</v>
      </c>
      <c r="C11864" s="750" t="e">
        <f>VLOOKUP(B11864,Presupuesto!$A$4:$B$106,2,FALSE)</f>
        <v>#N/A</v>
      </c>
      <c r="D11864" s="750"/>
      <c r="E11864" s="750"/>
      <c r="F11864" s="750"/>
      <c r="G11864" s="751"/>
    </row>
    <row r="11865" spans="1:15">
      <c r="A11865" s="214"/>
      <c r="B11865" s="438"/>
      <c r="C11865" s="215"/>
      <c r="D11865" s="217"/>
      <c r="E11865" s="217"/>
      <c r="F11865" s="218" t="s">
        <v>88</v>
      </c>
      <c r="G11865" s="750" t="str">
        <f ca="1">LOOKUP('U-P1'!B11864,Presupuesto!$1:$1048576,Presupuesto!$C$1:$C$105)</f>
        <v>ML</v>
      </c>
      <c r="H11865" s="750"/>
      <c r="I11865" s="750"/>
      <c r="J11865" s="750"/>
      <c r="K11865" s="751"/>
    </row>
    <row r="11866" spans="1:15" ht="13.5" thickBot="1">
      <c r="A11866" s="213" t="s">
        <v>64</v>
      </c>
      <c r="B11866" s="438"/>
      <c r="C11866" s="215"/>
      <c r="D11866" s="217"/>
      <c r="E11866" s="217"/>
      <c r="F11866" s="216"/>
      <c r="G11866" s="219"/>
      <c r="I11866" s="324"/>
      <c r="J11866" s="295"/>
      <c r="K11866" s="296"/>
      <c r="L11866" s="296"/>
      <c r="M11866" s="296"/>
      <c r="N11866" s="296"/>
      <c r="O11866" s="296"/>
    </row>
    <row r="11867" spans="1:15" s="220" customFormat="1" ht="13.5" thickTop="1">
      <c r="A11867" s="221" t="s">
        <v>57</v>
      </c>
      <c r="B11867" s="447" t="s">
        <v>65</v>
      </c>
      <c r="C11867" s="222" t="s">
        <v>66</v>
      </c>
      <c r="D11867" s="223" t="s">
        <v>74</v>
      </c>
      <c r="E11867" s="224" t="s">
        <v>100</v>
      </c>
      <c r="F11867" s="224" t="s">
        <v>79</v>
      </c>
      <c r="G11867" s="225" t="s">
        <v>70</v>
      </c>
      <c r="I11867" s="325"/>
      <c r="J11867" s="226"/>
      <c r="O11867" s="296"/>
    </row>
    <row r="11868" spans="1:15">
      <c r="A11868" s="227" t="str">
        <f t="shared" ref="A11868:A11879" si="2150">IF(I11868=0,"-",VLOOKUP(I11868,EQUIPOS,2,FALSE))</f>
        <v>-</v>
      </c>
      <c r="B11868" s="228"/>
      <c r="C11868" s="228"/>
      <c r="D11868" s="468"/>
      <c r="E11868" s="229">
        <f t="shared" ref="E11868:E11879" si="2151">IF(I11868=0,0,VLOOKUP(I11868,EQUIPOS,4,FALSE))</f>
        <v>0</v>
      </c>
      <c r="F11868" s="230">
        <f t="shared" ref="F11868:F11879" si="2152">IF(D11868=0,0,E11868/D11868)</f>
        <v>0</v>
      </c>
      <c r="G11868" s="231"/>
      <c r="I11868" s="283"/>
    </row>
    <row r="11869" spans="1:15">
      <c r="A11869" s="227" t="str">
        <f t="shared" si="2150"/>
        <v>-</v>
      </c>
      <c r="B11869" s="228"/>
      <c r="C11869" s="228"/>
      <c r="D11869" s="468"/>
      <c r="E11869" s="229">
        <f t="shared" si="2151"/>
        <v>0</v>
      </c>
      <c r="F11869" s="230">
        <f t="shared" si="2152"/>
        <v>0</v>
      </c>
      <c r="G11869" s="232"/>
      <c r="I11869" s="283"/>
    </row>
    <row r="11870" spans="1:15">
      <c r="A11870" s="227" t="str">
        <f t="shared" si="2150"/>
        <v>-</v>
      </c>
      <c r="B11870" s="228"/>
      <c r="C11870" s="228"/>
      <c r="D11870" s="194"/>
      <c r="E11870" s="229">
        <f t="shared" si="2151"/>
        <v>0</v>
      </c>
      <c r="F11870" s="230">
        <f t="shared" si="2152"/>
        <v>0</v>
      </c>
      <c r="G11870" s="232"/>
      <c r="I11870" s="283"/>
    </row>
    <row r="11871" spans="1:15">
      <c r="A11871" s="227" t="str">
        <f t="shared" si="2150"/>
        <v>-</v>
      </c>
      <c r="B11871" s="228"/>
      <c r="C11871" s="228"/>
      <c r="D11871" s="194"/>
      <c r="E11871" s="229">
        <f t="shared" si="2151"/>
        <v>0</v>
      </c>
      <c r="F11871" s="230">
        <f t="shared" si="2152"/>
        <v>0</v>
      </c>
      <c r="G11871" s="232"/>
      <c r="I11871" s="283"/>
    </row>
    <row r="11872" spans="1:15">
      <c r="A11872" s="227" t="str">
        <f t="shared" si="2150"/>
        <v>-</v>
      </c>
      <c r="B11872" s="228"/>
      <c r="C11872" s="228"/>
      <c r="D11872" s="194"/>
      <c r="E11872" s="229">
        <f t="shared" si="2151"/>
        <v>0</v>
      </c>
      <c r="F11872" s="230">
        <f t="shared" si="2152"/>
        <v>0</v>
      </c>
      <c r="G11872" s="232"/>
      <c r="I11872" s="283"/>
    </row>
    <row r="11873" spans="1:15">
      <c r="A11873" s="227" t="str">
        <f t="shared" si="2150"/>
        <v>-</v>
      </c>
      <c r="B11873" s="228"/>
      <c r="C11873" s="228"/>
      <c r="D11873" s="194"/>
      <c r="E11873" s="229">
        <f t="shared" si="2151"/>
        <v>0</v>
      </c>
      <c r="F11873" s="230">
        <f t="shared" si="2152"/>
        <v>0</v>
      </c>
      <c r="G11873" s="232"/>
      <c r="I11873" s="283"/>
    </row>
    <row r="11874" spans="1:15">
      <c r="A11874" s="227" t="str">
        <f t="shared" si="2150"/>
        <v>-</v>
      </c>
      <c r="B11874" s="228"/>
      <c r="C11874" s="228"/>
      <c r="D11874" s="194"/>
      <c r="E11874" s="229">
        <f t="shared" si="2151"/>
        <v>0</v>
      </c>
      <c r="F11874" s="230">
        <f t="shared" si="2152"/>
        <v>0</v>
      </c>
      <c r="G11874" s="232"/>
      <c r="I11874" s="283"/>
    </row>
    <row r="11875" spans="1:15">
      <c r="A11875" s="227" t="str">
        <f t="shared" si="2150"/>
        <v>-</v>
      </c>
      <c r="B11875" s="228"/>
      <c r="C11875" s="228"/>
      <c r="D11875" s="194"/>
      <c r="E11875" s="229">
        <f t="shared" si="2151"/>
        <v>0</v>
      </c>
      <c r="F11875" s="230">
        <f t="shared" si="2152"/>
        <v>0</v>
      </c>
      <c r="G11875" s="232"/>
      <c r="I11875" s="283"/>
    </row>
    <row r="11876" spans="1:15">
      <c r="A11876" s="227" t="str">
        <f t="shared" si="2150"/>
        <v>-</v>
      </c>
      <c r="B11876" s="228"/>
      <c r="C11876" s="228"/>
      <c r="D11876" s="194"/>
      <c r="E11876" s="229">
        <f t="shared" si="2151"/>
        <v>0</v>
      </c>
      <c r="F11876" s="230">
        <f t="shared" si="2152"/>
        <v>0</v>
      </c>
      <c r="G11876" s="232"/>
      <c r="I11876" s="283"/>
    </row>
    <row r="11877" spans="1:15">
      <c r="A11877" s="227" t="str">
        <f t="shared" si="2150"/>
        <v>-</v>
      </c>
      <c r="B11877" s="228"/>
      <c r="C11877" s="228"/>
      <c r="D11877" s="194"/>
      <c r="E11877" s="229">
        <f t="shared" si="2151"/>
        <v>0</v>
      </c>
      <c r="F11877" s="230">
        <f t="shared" si="2152"/>
        <v>0</v>
      </c>
      <c r="G11877" s="232"/>
      <c r="I11877" s="283"/>
    </row>
    <row r="11878" spans="1:15">
      <c r="A11878" s="227" t="str">
        <f t="shared" si="2150"/>
        <v>-</v>
      </c>
      <c r="B11878" s="228"/>
      <c r="C11878" s="228"/>
      <c r="D11878" s="194"/>
      <c r="E11878" s="229">
        <f t="shared" si="2151"/>
        <v>0</v>
      </c>
      <c r="F11878" s="230">
        <f t="shared" si="2152"/>
        <v>0</v>
      </c>
      <c r="G11878" s="232"/>
      <c r="I11878" s="283"/>
    </row>
    <row r="11879" spans="1:15">
      <c r="A11879" s="227" t="str">
        <f t="shared" si="2150"/>
        <v>-</v>
      </c>
      <c r="B11879" s="228"/>
      <c r="C11879" s="228"/>
      <c r="D11879" s="194"/>
      <c r="E11879" s="229">
        <f t="shared" si="2151"/>
        <v>0</v>
      </c>
      <c r="F11879" s="230">
        <f t="shared" si="2152"/>
        <v>0</v>
      </c>
      <c r="G11879" s="232"/>
      <c r="I11879" s="283"/>
    </row>
    <row r="11880" spans="1:15" ht="13.5" thickBot="1">
      <c r="A11880" s="234"/>
      <c r="B11880" s="456"/>
      <c r="C11880" s="235"/>
      <c r="D11880" s="237"/>
      <c r="E11880" s="237"/>
      <c r="F11880" s="238" t="s">
        <v>80</v>
      </c>
      <c r="G11880" s="239">
        <f>SUM(F11868:F11879)</f>
        <v>0</v>
      </c>
      <c r="I11880" s="326"/>
    </row>
    <row r="11881" spans="1:15" ht="13.5" thickTop="1">
      <c r="A11881" s="240" t="s">
        <v>67</v>
      </c>
      <c r="B11881" s="446"/>
      <c r="C11881" s="241"/>
      <c r="D11881" s="243"/>
      <c r="E11881" s="243"/>
      <c r="F11881" s="242"/>
      <c r="G11881" s="244"/>
      <c r="I11881" s="326"/>
    </row>
    <row r="11882" spans="1:15" s="220" customFormat="1" ht="26">
      <c r="A11882" s="245" t="s">
        <v>57</v>
      </c>
      <c r="B11882" s="455"/>
      <c r="C11882" s="247" t="s">
        <v>58</v>
      </c>
      <c r="D11882" s="316" t="s">
        <v>68</v>
      </c>
      <c r="E11882" s="248" t="s">
        <v>69</v>
      </c>
      <c r="F11882" s="249" t="s">
        <v>79</v>
      </c>
      <c r="G11882" s="250" t="s">
        <v>70</v>
      </c>
      <c r="I11882" s="325"/>
      <c r="J11882" s="226"/>
      <c r="O11882" s="296"/>
    </row>
    <row r="11883" spans="1:15">
      <c r="A11883" s="748" t="str">
        <f t="shared" ref="A11883:A11894" si="2153">IF(I11883=0,"",VLOOKUP(I11883,MATERIALES,2,FALSE))</f>
        <v/>
      </c>
      <c r="B11883" s="749"/>
      <c r="C11883" s="251" t="str">
        <f t="shared" ref="C11883:C11891" si="2154">IF(I11883=0,"",VLOOKUP(I11883,MATERIALES,3,FALSE))</f>
        <v/>
      </c>
      <c r="D11883" s="194"/>
      <c r="E11883" s="252">
        <f t="shared" ref="E11883:E11894" si="2155">IF(I11883=0,0,VLOOKUP(I11883,MATERIALES,4,FALSE))</f>
        <v>0</v>
      </c>
      <c r="F11883" s="230">
        <f>D11883*E11883</f>
        <v>0</v>
      </c>
      <c r="G11883" s="231"/>
      <c r="I11883" s="283"/>
    </row>
    <row r="11884" spans="1:15">
      <c r="A11884" s="748" t="str">
        <f t="shared" si="2153"/>
        <v/>
      </c>
      <c r="B11884" s="749"/>
      <c r="C11884" s="251" t="str">
        <f t="shared" si="2154"/>
        <v/>
      </c>
      <c r="D11884" s="194"/>
      <c r="E11884" s="252">
        <f t="shared" si="2155"/>
        <v>0</v>
      </c>
      <c r="F11884" s="230">
        <f t="shared" ref="F11884:F11894" si="2156">D11884*E11884</f>
        <v>0</v>
      </c>
      <c r="G11884" s="232"/>
      <c r="I11884" s="283"/>
    </row>
    <row r="11885" spans="1:15">
      <c r="A11885" s="748" t="str">
        <f t="shared" si="2153"/>
        <v/>
      </c>
      <c r="B11885" s="749"/>
      <c r="C11885" s="251" t="str">
        <f t="shared" si="2154"/>
        <v/>
      </c>
      <c r="D11885" s="194"/>
      <c r="E11885" s="252">
        <f t="shared" si="2155"/>
        <v>0</v>
      </c>
      <c r="F11885" s="230">
        <f t="shared" si="2156"/>
        <v>0</v>
      </c>
      <c r="G11885" s="232"/>
      <c r="I11885" s="283"/>
    </row>
    <row r="11886" spans="1:15">
      <c r="A11886" s="748" t="str">
        <f t="shared" si="2153"/>
        <v/>
      </c>
      <c r="B11886" s="749"/>
      <c r="C11886" s="251" t="str">
        <f t="shared" si="2154"/>
        <v/>
      </c>
      <c r="D11886" s="194"/>
      <c r="E11886" s="252">
        <f t="shared" si="2155"/>
        <v>0</v>
      </c>
      <c r="F11886" s="230">
        <f t="shared" si="2156"/>
        <v>0</v>
      </c>
      <c r="G11886" s="232"/>
      <c r="I11886" s="283"/>
    </row>
    <row r="11887" spans="1:15">
      <c r="A11887" s="748" t="str">
        <f t="shared" si="2153"/>
        <v/>
      </c>
      <c r="B11887" s="749"/>
      <c r="C11887" s="251" t="str">
        <f t="shared" si="2154"/>
        <v/>
      </c>
      <c r="D11887" s="194"/>
      <c r="E11887" s="252">
        <f t="shared" si="2155"/>
        <v>0</v>
      </c>
      <c r="F11887" s="230">
        <f t="shared" si="2156"/>
        <v>0</v>
      </c>
      <c r="G11887" s="232"/>
      <c r="I11887" s="283"/>
    </row>
    <row r="11888" spans="1:15">
      <c r="A11888" s="748" t="str">
        <f t="shared" si="2153"/>
        <v/>
      </c>
      <c r="B11888" s="749"/>
      <c r="C11888" s="251" t="str">
        <f t="shared" si="2154"/>
        <v/>
      </c>
      <c r="D11888" s="194"/>
      <c r="E11888" s="252">
        <f t="shared" si="2155"/>
        <v>0</v>
      </c>
      <c r="F11888" s="230">
        <f t="shared" si="2156"/>
        <v>0</v>
      </c>
      <c r="G11888" s="232"/>
      <c r="I11888" s="283"/>
    </row>
    <row r="11889" spans="1:9">
      <c r="A11889" s="748" t="str">
        <f t="shared" si="2153"/>
        <v/>
      </c>
      <c r="B11889" s="749"/>
      <c r="C11889" s="251" t="str">
        <f t="shared" si="2154"/>
        <v/>
      </c>
      <c r="D11889" s="194"/>
      <c r="E11889" s="252">
        <f t="shared" si="2155"/>
        <v>0</v>
      </c>
      <c r="F11889" s="230">
        <f t="shared" si="2156"/>
        <v>0</v>
      </c>
      <c r="G11889" s="232"/>
      <c r="I11889" s="283"/>
    </row>
    <row r="11890" spans="1:9">
      <c r="A11890" s="748" t="str">
        <f t="shared" si="2153"/>
        <v/>
      </c>
      <c r="B11890" s="749"/>
      <c r="C11890" s="251" t="str">
        <f t="shared" si="2154"/>
        <v/>
      </c>
      <c r="D11890" s="194"/>
      <c r="E11890" s="252">
        <f t="shared" si="2155"/>
        <v>0</v>
      </c>
      <c r="F11890" s="230">
        <f t="shared" si="2156"/>
        <v>0</v>
      </c>
      <c r="G11890" s="253"/>
      <c r="I11890" s="283"/>
    </row>
    <row r="11891" spans="1:9">
      <c r="A11891" s="748" t="str">
        <f t="shared" si="2153"/>
        <v/>
      </c>
      <c r="B11891" s="749"/>
      <c r="C11891" s="251" t="str">
        <f t="shared" si="2154"/>
        <v/>
      </c>
      <c r="D11891" s="194"/>
      <c r="E11891" s="252">
        <f t="shared" si="2155"/>
        <v>0</v>
      </c>
      <c r="F11891" s="230">
        <f t="shared" si="2156"/>
        <v>0</v>
      </c>
      <c r="G11891" s="232"/>
      <c r="I11891" s="283"/>
    </row>
    <row r="11892" spans="1:9">
      <c r="A11892" s="748" t="str">
        <f t="shared" si="2153"/>
        <v/>
      </c>
      <c r="B11892" s="749"/>
      <c r="C11892" s="251"/>
      <c r="D11892" s="194"/>
      <c r="E11892" s="252">
        <f t="shared" si="2155"/>
        <v>0</v>
      </c>
      <c r="F11892" s="230">
        <f t="shared" si="2156"/>
        <v>0</v>
      </c>
      <c r="G11892" s="232"/>
      <c r="I11892" s="283"/>
    </row>
    <row r="11893" spans="1:9">
      <c r="A11893" s="748" t="str">
        <f t="shared" si="2153"/>
        <v/>
      </c>
      <c r="B11893" s="749"/>
      <c r="C11893" s="251"/>
      <c r="D11893" s="194"/>
      <c r="E11893" s="252">
        <f t="shared" si="2155"/>
        <v>0</v>
      </c>
      <c r="F11893" s="230">
        <f t="shared" si="2156"/>
        <v>0</v>
      </c>
      <c r="G11893" s="232"/>
      <c r="I11893" s="283"/>
    </row>
    <row r="11894" spans="1:9">
      <c r="A11894" s="748" t="str">
        <f t="shared" si="2153"/>
        <v/>
      </c>
      <c r="B11894" s="749"/>
      <c r="C11894" s="251" t="str">
        <f t="shared" ref="C11894" si="2157">IF(I11894=0,"",VLOOKUP(I11894,MATERIALES,3,FALSE))</f>
        <v/>
      </c>
      <c r="D11894" s="194"/>
      <c r="E11894" s="252">
        <f t="shared" si="2155"/>
        <v>0</v>
      </c>
      <c r="F11894" s="230">
        <f t="shared" si="2156"/>
        <v>0</v>
      </c>
      <c r="G11894" s="233"/>
      <c r="I11894" s="283"/>
    </row>
    <row r="11895" spans="1:9" ht="26.25" customHeight="1" thickBot="1">
      <c r="A11895" s="214"/>
      <c r="B11895" s="438"/>
      <c r="C11895" s="215"/>
      <c r="D11895" s="217"/>
      <c r="E11895" s="254"/>
      <c r="F11895" s="255" t="s">
        <v>81</v>
      </c>
      <c r="G11895" s="253">
        <f>SUM(F11883:F11894)</f>
        <v>0</v>
      </c>
      <c r="I11895" s="326"/>
    </row>
    <row r="11896" spans="1:9" ht="14" thickTop="1" thickBot="1">
      <c r="A11896" s="256" t="s">
        <v>72</v>
      </c>
      <c r="B11896" s="445"/>
      <c r="C11896" s="257"/>
      <c r="D11896" s="259"/>
      <c r="E11896" s="259"/>
      <c r="F11896" s="258"/>
      <c r="G11896" s="260"/>
      <c r="I11896" s="326"/>
    </row>
    <row r="11897" spans="1:9" ht="13.5" thickTop="1">
      <c r="A11897" s="245" t="s">
        <v>57</v>
      </c>
      <c r="B11897" s="455"/>
      <c r="C11897" s="248" t="s">
        <v>71</v>
      </c>
      <c r="D11897" s="316" t="s">
        <v>75</v>
      </c>
      <c r="E11897" s="248" t="s">
        <v>98</v>
      </c>
      <c r="F11897" s="249" t="s">
        <v>79</v>
      </c>
      <c r="G11897" s="250" t="s">
        <v>70</v>
      </c>
      <c r="I11897" s="326"/>
    </row>
    <row r="11898" spans="1:9">
      <c r="A11898" s="748" t="str">
        <f>IF(I11898=0,"",VLOOKUP(I11898,EQUIPOS,2,FALSE))</f>
        <v/>
      </c>
      <c r="B11898" s="749"/>
      <c r="C11898" s="467"/>
      <c r="D11898" s="194"/>
      <c r="E11898" s="252">
        <f>IF(I11898=0,0,VLOOKUP(I11898,EQUIPOS,4,FALSE))</f>
        <v>0</v>
      </c>
      <c r="F11898" s="230">
        <f>C11898*D11898*E11898</f>
        <v>0</v>
      </c>
      <c r="G11898" s="231"/>
      <c r="I11898" s="283"/>
    </row>
    <row r="11899" spans="1:9">
      <c r="A11899" s="748" t="str">
        <f>IF(I11899=0,"",VLOOKUP(I11899,EQUIPOS,2,FALSE))</f>
        <v/>
      </c>
      <c r="B11899" s="749"/>
      <c r="C11899" s="195"/>
      <c r="D11899" s="194"/>
      <c r="E11899" s="252">
        <f>IF(I11899=0,0,VLOOKUP(I11899,EQUIPOS,4,FALSE))</f>
        <v>0</v>
      </c>
      <c r="F11899" s="230">
        <f t="shared" ref="F11899:F11902" si="2158">C11899*D11899*E11899</f>
        <v>0</v>
      </c>
      <c r="G11899" s="232"/>
      <c r="I11899" s="283"/>
    </row>
    <row r="11900" spans="1:9">
      <c r="A11900" s="748" t="str">
        <f>IF(I11900=0,"",VLOOKUP(I11900,EQUIPOS,2,FALSE))</f>
        <v/>
      </c>
      <c r="B11900" s="749"/>
      <c r="C11900" s="195"/>
      <c r="D11900" s="194"/>
      <c r="E11900" s="252">
        <f>IF(I11900=0,0,VLOOKUP(I11900,EQUIPOS,4,FALSE))</f>
        <v>0</v>
      </c>
      <c r="F11900" s="230">
        <f t="shared" si="2158"/>
        <v>0</v>
      </c>
      <c r="G11900" s="232"/>
      <c r="I11900" s="283"/>
    </row>
    <row r="11901" spans="1:9">
      <c r="A11901" s="748" t="str">
        <f>IF(I11901=0,"",VLOOKUP(I11901,EQUIPOS,2,FALSE))</f>
        <v/>
      </c>
      <c r="B11901" s="749"/>
      <c r="C11901" s="195"/>
      <c r="D11901" s="194"/>
      <c r="E11901" s="252">
        <f>IF(I11901=0,0,VLOOKUP(I11901,EQUIPOS,4,FALSE))</f>
        <v>0</v>
      </c>
      <c r="F11901" s="230">
        <f t="shared" si="2158"/>
        <v>0</v>
      </c>
      <c r="G11901" s="232"/>
      <c r="I11901" s="283"/>
    </row>
    <row r="11902" spans="1:9">
      <c r="A11902" s="748" t="str">
        <f>IF(I11902=0,"",VLOOKUP(I11902,EQUIPOS,2,FALSE))</f>
        <v/>
      </c>
      <c r="B11902" s="749"/>
      <c r="C11902" s="195"/>
      <c r="D11902" s="194"/>
      <c r="E11902" s="252">
        <f>IF(I11902=0,0,VLOOKUP(I11902,EQUIPOS,4,FALSE))</f>
        <v>0</v>
      </c>
      <c r="F11902" s="230">
        <f t="shared" si="2158"/>
        <v>0</v>
      </c>
      <c r="G11902" s="233"/>
      <c r="I11902" s="283"/>
    </row>
    <row r="11903" spans="1:9" ht="30.75" customHeight="1" thickBot="1">
      <c r="A11903" s="234"/>
      <c r="B11903" s="456"/>
      <c r="C11903" s="235"/>
      <c r="D11903" s="237"/>
      <c r="E11903" s="261"/>
      <c r="F11903" s="238" t="s">
        <v>82</v>
      </c>
      <c r="G11903" s="262">
        <f>SUM(F11898:F11902)</f>
        <v>0</v>
      </c>
      <c r="I11903" s="326"/>
    </row>
    <row r="11904" spans="1:9" ht="13.5" thickTop="1">
      <c r="A11904" s="240" t="s">
        <v>73</v>
      </c>
      <c r="B11904" s="446"/>
      <c r="C11904" s="241"/>
      <c r="D11904" s="243"/>
      <c r="E11904" s="243"/>
      <c r="F11904" s="242"/>
      <c r="G11904" s="244"/>
      <c r="I11904" s="326"/>
    </row>
    <row r="11905" spans="1:9" ht="26">
      <c r="A11905" s="245" t="s">
        <v>57</v>
      </c>
      <c r="B11905" s="454" t="s">
        <v>58</v>
      </c>
      <c r="C11905" s="247" t="s">
        <v>68</v>
      </c>
      <c r="D11905" s="316" t="s">
        <v>74</v>
      </c>
      <c r="E11905" s="248" t="s">
        <v>69</v>
      </c>
      <c r="F11905" s="249" t="s">
        <v>79</v>
      </c>
      <c r="G11905" s="250" t="s">
        <v>70</v>
      </c>
      <c r="H11905" s="220"/>
      <c r="I11905" s="325"/>
    </row>
    <row r="11906" spans="1:9">
      <c r="A11906" s="263" t="str">
        <f t="shared" ref="A11906:A11917" si="2159">IF(I11906=0,"",VLOOKUP(I11906,MANOOBRA,2,FALSE))</f>
        <v/>
      </c>
      <c r="B11906" s="444" t="str">
        <f t="shared" ref="B11906:B11917" si="2160">IF(I11906=0,"",VLOOKUP(I11906,MANOOBRA,3,FALSE))</f>
        <v/>
      </c>
      <c r="C11906" s="195"/>
      <c r="D11906" s="466"/>
      <c r="E11906" s="252">
        <f t="shared" ref="E11906:E11917" si="2161">IF(I11906=0,0,VLOOKUP(I11906,MANOOBRA,4,FALSE))</f>
        <v>0</v>
      </c>
      <c r="F11906" s="230">
        <f>IF(D11906=0,0,C11906*E11906/D11906)</f>
        <v>0</v>
      </c>
      <c r="G11906" s="231"/>
      <c r="I11906" s="283"/>
    </row>
    <row r="11907" spans="1:9">
      <c r="A11907" s="263" t="str">
        <f t="shared" si="2159"/>
        <v/>
      </c>
      <c r="B11907" s="444" t="str">
        <f t="shared" si="2160"/>
        <v/>
      </c>
      <c r="C11907" s="195"/>
      <c r="D11907" s="466"/>
      <c r="E11907" s="252">
        <f t="shared" si="2161"/>
        <v>0</v>
      </c>
      <c r="F11907" s="230">
        <f t="shared" ref="F11907:F11917" si="2162">IF(D11907=0,0,C11907*E11907/D11907)</f>
        <v>0</v>
      </c>
      <c r="G11907" s="232"/>
      <c r="I11907" s="283"/>
    </row>
    <row r="11908" spans="1:9">
      <c r="A11908" s="263" t="str">
        <f t="shared" si="2159"/>
        <v/>
      </c>
      <c r="B11908" s="444" t="str">
        <f t="shared" si="2160"/>
        <v/>
      </c>
      <c r="C11908" s="195"/>
      <c r="D11908" s="309"/>
      <c r="E11908" s="252">
        <f t="shared" si="2161"/>
        <v>0</v>
      </c>
      <c r="F11908" s="230">
        <f t="shared" si="2162"/>
        <v>0</v>
      </c>
      <c r="G11908" s="232"/>
      <c r="I11908" s="283"/>
    </row>
    <row r="11909" spans="1:9">
      <c r="A11909" s="263" t="str">
        <f t="shared" si="2159"/>
        <v/>
      </c>
      <c r="B11909" s="444" t="str">
        <f t="shared" si="2160"/>
        <v/>
      </c>
      <c r="C11909" s="195"/>
      <c r="D11909" s="195"/>
      <c r="E11909" s="252">
        <f t="shared" si="2161"/>
        <v>0</v>
      </c>
      <c r="F11909" s="230">
        <f t="shared" si="2162"/>
        <v>0</v>
      </c>
      <c r="G11909" s="232"/>
      <c r="I11909" s="283"/>
    </row>
    <row r="11910" spans="1:9">
      <c r="A11910" s="263" t="str">
        <f t="shared" si="2159"/>
        <v/>
      </c>
      <c r="B11910" s="444" t="str">
        <f t="shared" si="2160"/>
        <v/>
      </c>
      <c r="C11910" s="195"/>
      <c r="D11910" s="195"/>
      <c r="E11910" s="252">
        <f t="shared" si="2161"/>
        <v>0</v>
      </c>
      <c r="F11910" s="230">
        <f t="shared" si="2162"/>
        <v>0</v>
      </c>
      <c r="G11910" s="232"/>
      <c r="I11910" s="283"/>
    </row>
    <row r="11911" spans="1:9">
      <c r="A11911" s="263" t="str">
        <f t="shared" si="2159"/>
        <v/>
      </c>
      <c r="B11911" s="444" t="str">
        <f t="shared" si="2160"/>
        <v/>
      </c>
      <c r="C11911" s="195"/>
      <c r="D11911" s="195"/>
      <c r="E11911" s="252">
        <f t="shared" si="2161"/>
        <v>0</v>
      </c>
      <c r="F11911" s="230">
        <f t="shared" si="2162"/>
        <v>0</v>
      </c>
      <c r="G11911" s="232"/>
      <c r="I11911" s="283"/>
    </row>
    <row r="11912" spans="1:9">
      <c r="A11912" s="263" t="str">
        <f t="shared" si="2159"/>
        <v/>
      </c>
      <c r="B11912" s="444" t="str">
        <f t="shared" si="2160"/>
        <v/>
      </c>
      <c r="C11912" s="195"/>
      <c r="D11912" s="195"/>
      <c r="E11912" s="252">
        <f t="shared" si="2161"/>
        <v>0</v>
      </c>
      <c r="F11912" s="230">
        <f t="shared" si="2162"/>
        <v>0</v>
      </c>
      <c r="G11912" s="232"/>
      <c r="I11912" s="283"/>
    </row>
    <row r="11913" spans="1:9">
      <c r="A11913" s="263" t="str">
        <f t="shared" si="2159"/>
        <v/>
      </c>
      <c r="B11913" s="444" t="str">
        <f t="shared" si="2160"/>
        <v/>
      </c>
      <c r="C11913" s="195"/>
      <c r="D11913" s="195"/>
      <c r="E11913" s="252">
        <f t="shared" si="2161"/>
        <v>0</v>
      </c>
      <c r="F11913" s="230">
        <f t="shared" si="2162"/>
        <v>0</v>
      </c>
      <c r="G11913" s="232"/>
      <c r="I11913" s="283"/>
    </row>
    <row r="11914" spans="1:9">
      <c r="A11914" s="263" t="str">
        <f t="shared" si="2159"/>
        <v/>
      </c>
      <c r="B11914" s="444" t="str">
        <f t="shared" si="2160"/>
        <v/>
      </c>
      <c r="C11914" s="195"/>
      <c r="D11914" s="195"/>
      <c r="E11914" s="252">
        <f t="shared" si="2161"/>
        <v>0</v>
      </c>
      <c r="F11914" s="230">
        <f t="shared" si="2162"/>
        <v>0</v>
      </c>
      <c r="G11914" s="232"/>
      <c r="I11914" s="283"/>
    </row>
    <row r="11915" spans="1:9">
      <c r="A11915" s="263" t="str">
        <f t="shared" si="2159"/>
        <v/>
      </c>
      <c r="B11915" s="444" t="str">
        <f t="shared" si="2160"/>
        <v/>
      </c>
      <c r="C11915" s="195"/>
      <c r="D11915" s="195"/>
      <c r="E11915" s="252">
        <f t="shared" si="2161"/>
        <v>0</v>
      </c>
      <c r="F11915" s="230">
        <f t="shared" si="2162"/>
        <v>0</v>
      </c>
      <c r="G11915" s="232"/>
      <c r="I11915" s="283"/>
    </row>
    <row r="11916" spans="1:9">
      <c r="A11916" s="263" t="str">
        <f t="shared" si="2159"/>
        <v/>
      </c>
      <c r="B11916" s="444" t="str">
        <f t="shared" si="2160"/>
        <v/>
      </c>
      <c r="C11916" s="195"/>
      <c r="D11916" s="195"/>
      <c r="E11916" s="252">
        <f t="shared" si="2161"/>
        <v>0</v>
      </c>
      <c r="F11916" s="230">
        <f t="shared" si="2162"/>
        <v>0</v>
      </c>
      <c r="G11916" s="232"/>
      <c r="I11916" s="283"/>
    </row>
    <row r="11917" spans="1:9">
      <c r="A11917" s="263" t="str">
        <f t="shared" si="2159"/>
        <v/>
      </c>
      <c r="B11917" s="444" t="str">
        <f t="shared" si="2160"/>
        <v/>
      </c>
      <c r="C11917" s="195"/>
      <c r="D11917" s="195"/>
      <c r="E11917" s="252">
        <f t="shared" si="2161"/>
        <v>0</v>
      </c>
      <c r="F11917" s="230">
        <f t="shared" si="2162"/>
        <v>0</v>
      </c>
      <c r="G11917" s="233"/>
      <c r="I11917" s="283"/>
    </row>
    <row r="11918" spans="1:9" ht="31.5" customHeight="1" thickBot="1">
      <c r="A11918" s="234"/>
      <c r="B11918" s="456"/>
      <c r="C11918" s="235"/>
      <c r="D11918" s="237"/>
      <c r="E11918" s="237"/>
      <c r="F11918" s="238" t="s">
        <v>83</v>
      </c>
      <c r="G11918" s="262">
        <f>SUM(F11906:F11917)</f>
        <v>0</v>
      </c>
      <c r="I11918" s="326"/>
    </row>
    <row r="11919" spans="1:9" ht="13.5" thickTop="1">
      <c r="A11919" s="186" t="s">
        <v>76</v>
      </c>
      <c r="B11919" s="446"/>
      <c r="C11919" s="241"/>
      <c r="D11919" s="243"/>
      <c r="E11919" s="243"/>
      <c r="F11919" s="242"/>
      <c r="G11919" s="244"/>
      <c r="I11919" s="326"/>
    </row>
    <row r="11920" spans="1:9">
      <c r="A11920" s="245" t="s">
        <v>57</v>
      </c>
      <c r="B11920" s="455"/>
      <c r="C11920" s="246"/>
      <c r="D11920" s="317"/>
      <c r="E11920" s="248" t="s">
        <v>77</v>
      </c>
      <c r="F11920" s="249" t="s">
        <v>78</v>
      </c>
      <c r="G11920" s="264" t="s">
        <v>77</v>
      </c>
      <c r="H11920" s="220"/>
      <c r="I11920" s="325"/>
    </row>
    <row r="11921" spans="1:16">
      <c r="A11921" s="185" t="s">
        <v>87</v>
      </c>
      <c r="B11921" s="453"/>
      <c r="C11921" s="265"/>
      <c r="D11921" s="318"/>
      <c r="E11921" s="229">
        <f>ROUND(SUM(G11880,G11895,G11903,G11918),0)</f>
        <v>0</v>
      </c>
      <c r="F11921" s="266">
        <f>A</f>
        <v>0</v>
      </c>
      <c r="G11921" s="267">
        <f>E11921*F11921</f>
        <v>0</v>
      </c>
      <c r="I11921" s="326"/>
    </row>
    <row r="11922" spans="1:16">
      <c r="A11922" s="185" t="s">
        <v>85</v>
      </c>
      <c r="B11922" s="453"/>
      <c r="C11922" s="265"/>
      <c r="D11922" s="318"/>
      <c r="E11922" s="229">
        <f>SUM(G11880,G11895,G11903,G11918)</f>
        <v>0</v>
      </c>
      <c r="F11922" s="266">
        <f>I</f>
        <v>0</v>
      </c>
      <c r="G11922" s="267">
        <f>E11922*F11922</f>
        <v>0</v>
      </c>
      <c r="I11922" s="326"/>
    </row>
    <row r="11923" spans="1:16">
      <c r="A11923" s="185" t="s">
        <v>86</v>
      </c>
      <c r="B11923" s="453"/>
      <c r="C11923" s="265"/>
      <c r="D11923" s="318"/>
      <c r="E11923" s="229">
        <f>SUM(G11880,G11895,G11903,G11918)</f>
        <v>0</v>
      </c>
      <c r="F11923" s="266">
        <f>U</f>
        <v>0</v>
      </c>
      <c r="G11923" s="267">
        <f>E11923*F11923</f>
        <v>0</v>
      </c>
      <c r="I11923" s="326"/>
    </row>
    <row r="11924" spans="1:16" ht="33" customHeight="1" thickBot="1">
      <c r="A11924" s="234"/>
      <c r="B11924" s="456"/>
      <c r="C11924" s="235"/>
      <c r="D11924" s="237"/>
      <c r="E11924" s="237"/>
      <c r="F11924" s="268" t="s">
        <v>84</v>
      </c>
      <c r="G11924" s="262">
        <f>SUM(G11921:G11923)</f>
        <v>0</v>
      </c>
      <c r="I11924" s="326"/>
      <c r="J11924" s="295"/>
      <c r="K11924" s="296"/>
      <c r="L11924" s="296"/>
      <c r="M11924" s="296"/>
      <c r="N11924" s="296"/>
      <c r="O11924" s="296"/>
    </row>
    <row r="11925" spans="1:16" s="211" customFormat="1" ht="14" thickTop="1" thickBot="1">
      <c r="A11925" s="269"/>
      <c r="B11925" s="443"/>
      <c r="C11925" s="270"/>
      <c r="D11925" s="319"/>
      <c r="E11925" s="271" t="s">
        <v>89</v>
      </c>
      <c r="F11925" s="272"/>
      <c r="G11925" s="273">
        <f>ROUND(SUM(G11880,G11895,G11903,G11918,G11924),0)</f>
        <v>0</v>
      </c>
      <c r="I11925" s="327"/>
      <c r="J11925" s="212">
        <f>B11864</f>
        <v>34.200000000000003</v>
      </c>
      <c r="K11925" s="274">
        <f>E11921</f>
        <v>0</v>
      </c>
      <c r="L11925" s="294">
        <f>G11921</f>
        <v>0</v>
      </c>
      <c r="M11925" s="294">
        <f>G11922</f>
        <v>0</v>
      </c>
      <c r="N11925" s="294">
        <f>G11923</f>
        <v>0</v>
      </c>
      <c r="O11925" s="299">
        <f>SUM(K11925:N11925)</f>
        <v>0</v>
      </c>
      <c r="P11925" s="294"/>
    </row>
    <row r="11926" spans="1:16" ht="13.5" thickTop="1">
      <c r="A11926" s="275" t="s">
        <v>97</v>
      </c>
      <c r="B11926" s="438"/>
      <c r="C11926" s="215"/>
      <c r="D11926" s="217"/>
      <c r="E11926" s="217"/>
      <c r="F11926" s="216"/>
      <c r="G11926" s="219"/>
      <c r="I11926" s="326"/>
      <c r="P11926" s="294"/>
    </row>
    <row r="11927" spans="1:16">
      <c r="A11927" s="275"/>
      <c r="B11927" s="452"/>
      <c r="C11927" s="276"/>
      <c r="D11927" s="320"/>
      <c r="E11927" s="217"/>
      <c r="F11927" s="216"/>
      <c r="G11927" s="277">
        <f ca="1">TODAY()</f>
        <v>44839</v>
      </c>
      <c r="I11927" s="326"/>
      <c r="P11927" s="294"/>
    </row>
    <row r="11928" spans="1:16" ht="13.5" thickBot="1">
      <c r="A11928" s="234"/>
      <c r="B11928" s="456"/>
      <c r="C11928" s="235"/>
      <c r="D11928" s="237"/>
      <c r="E11928" s="237"/>
      <c r="F11928" s="236"/>
      <c r="G11928" s="278"/>
      <c r="I11928" s="326"/>
      <c r="P11928" s="294"/>
    </row>
    <row r="11929" spans="1:16" s="199" customFormat="1" ht="13.5" thickTop="1">
      <c r="A11929" s="196" t="s">
        <v>109</v>
      </c>
      <c r="B11929" s="458"/>
      <c r="C11929" s="196"/>
      <c r="D11929" s="198"/>
      <c r="E11929" s="198"/>
      <c r="F11929" s="197"/>
      <c r="G11929" s="197"/>
      <c r="I11929" s="321"/>
      <c r="J11929" s="200"/>
      <c r="O11929" s="297"/>
    </row>
    <row r="11930" spans="1:16" s="199" customFormat="1">
      <c r="A11930" s="196" t="str">
        <f>CONCATENATE('Prestaciones y AIU'!A11165," ANALISIS DE PRECIOS UNITARIOS")</f>
        <v xml:space="preserve"> ANALISIS DE PRECIOS UNITARIOS</v>
      </c>
      <c r="B11930" s="458"/>
      <c r="C11930" s="196"/>
      <c r="D11930" s="198"/>
      <c r="E11930" s="198"/>
      <c r="F11930" s="197"/>
      <c r="G11930" s="197"/>
      <c r="I11930" s="321"/>
      <c r="J11930" s="200"/>
      <c r="O11930" s="297"/>
    </row>
    <row r="11931" spans="1:16" s="199" customFormat="1">
      <c r="A11931" s="196" t="str">
        <f>Objeto_LIC</f>
        <v>OPTIMIZACION DEL SISTEMA DE ABASTECIMIENTO (ADUCCION, PRETRATAMIENTO Y CONDUCCION) DEL MUNICPIO DE TAME, DEPARTAMENTO DE ARAUCA</v>
      </c>
      <c r="B11931" s="458"/>
      <c r="C11931" s="196"/>
      <c r="D11931" s="198"/>
      <c r="E11931" s="198"/>
      <c r="F11931" s="197"/>
      <c r="G11931" s="197"/>
      <c r="I11931" s="321"/>
      <c r="J11931" s="200"/>
      <c r="O11931" s="297"/>
    </row>
    <row r="11932" spans="1:16" s="199" customFormat="1">
      <c r="A11932" s="196"/>
      <c r="B11932" s="458"/>
      <c r="C11932" s="196"/>
      <c r="D11932" s="198"/>
      <c r="E11932" s="198"/>
      <c r="F11932" s="197"/>
      <c r="G11932" s="197"/>
      <c r="I11932" s="321"/>
      <c r="J11932" s="200"/>
      <c r="O11932" s="297"/>
    </row>
    <row r="11933" spans="1:16" ht="13.5" thickBot="1">
      <c r="A11933" s="201"/>
      <c r="B11933" s="448"/>
      <c r="C11933" s="201"/>
      <c r="D11933" s="203"/>
      <c r="E11933" s="203"/>
      <c r="F11933" s="202"/>
      <c r="G11933" s="202"/>
    </row>
    <row r="11934" spans="1:16" s="211" customFormat="1" ht="13.5" thickTop="1">
      <c r="A11934" s="206"/>
      <c r="B11934" s="457"/>
      <c r="C11934" s="207"/>
      <c r="D11934" s="209"/>
      <c r="E11934" s="209"/>
      <c r="F11934" s="208"/>
      <c r="G11934" s="210" t="s">
        <v>110</v>
      </c>
      <c r="I11934" s="323"/>
      <c r="J11934" s="212"/>
      <c r="O11934" s="297"/>
    </row>
    <row r="11935" spans="1:16" ht="12.75" customHeight="1">
      <c r="A11935" s="213" t="s">
        <v>62</v>
      </c>
      <c r="B11935" s="750">
        <f>Proponente</f>
        <v>0</v>
      </c>
      <c r="C11935" s="750"/>
      <c r="D11935" s="750"/>
      <c r="E11935" s="750"/>
      <c r="F11935" s="750"/>
      <c r="G11935" s="751"/>
    </row>
    <row r="11936" spans="1:16" ht="12.75" customHeight="1">
      <c r="A11936" s="213" t="s">
        <v>63</v>
      </c>
      <c r="B11936" s="470">
        <v>34.299999999999997</v>
      </c>
      <c r="C11936" s="750" t="e">
        <f>VLOOKUP(B11936,Presupuesto!$A$4:$B$106,2,FALSE)</f>
        <v>#N/A</v>
      </c>
      <c r="D11936" s="750"/>
      <c r="E11936" s="750"/>
      <c r="F11936" s="750"/>
      <c r="G11936" s="751"/>
    </row>
    <row r="11937" spans="1:15">
      <c r="A11937" s="214"/>
      <c r="B11937" s="438"/>
      <c r="C11937" s="215"/>
      <c r="D11937" s="217"/>
      <c r="E11937" s="217"/>
      <c r="F11937" s="218" t="s">
        <v>88</v>
      </c>
      <c r="G11937" s="750" t="str">
        <f ca="1">LOOKUP('U-P1'!B11936,Presupuesto!$1:$1048576,Presupuesto!$C$1:$C$105)</f>
        <v>ML</v>
      </c>
      <c r="H11937" s="750"/>
      <c r="I11937" s="750"/>
      <c r="J11937" s="750"/>
      <c r="K11937" s="751"/>
    </row>
    <row r="11938" spans="1:15" ht="13.5" thickBot="1">
      <c r="A11938" s="213" t="s">
        <v>64</v>
      </c>
      <c r="B11938" s="438"/>
      <c r="C11938" s="215"/>
      <c r="D11938" s="217"/>
      <c r="E11938" s="217"/>
      <c r="F11938" s="216"/>
      <c r="G11938" s="219"/>
      <c r="I11938" s="324"/>
      <c r="J11938" s="295"/>
      <c r="K11938" s="296"/>
      <c r="L11938" s="296"/>
      <c r="M11938" s="296"/>
      <c r="N11938" s="296"/>
      <c r="O11938" s="296"/>
    </row>
    <row r="11939" spans="1:15" s="220" customFormat="1" ht="13.5" thickTop="1">
      <c r="A11939" s="221" t="s">
        <v>57</v>
      </c>
      <c r="B11939" s="447" t="s">
        <v>65</v>
      </c>
      <c r="C11939" s="222" t="s">
        <v>66</v>
      </c>
      <c r="D11939" s="223" t="s">
        <v>74</v>
      </c>
      <c r="E11939" s="224" t="s">
        <v>100</v>
      </c>
      <c r="F11939" s="224" t="s">
        <v>79</v>
      </c>
      <c r="G11939" s="225" t="s">
        <v>70</v>
      </c>
      <c r="I11939" s="325"/>
      <c r="J11939" s="226"/>
      <c r="O11939" s="296"/>
    </row>
    <row r="11940" spans="1:15">
      <c r="A11940" s="227" t="str">
        <f t="shared" ref="A11940:A11951" si="2163">IF(I11940=0,"-",VLOOKUP(I11940,EQUIPOS,2,FALSE))</f>
        <v>-</v>
      </c>
      <c r="B11940" s="228"/>
      <c r="C11940" s="228"/>
      <c r="D11940" s="468"/>
      <c r="E11940" s="229">
        <f t="shared" ref="E11940:E11951" si="2164">IF(I11940=0,0,VLOOKUP(I11940,EQUIPOS,4,FALSE))</f>
        <v>0</v>
      </c>
      <c r="F11940" s="230">
        <f t="shared" ref="F11940:F11951" si="2165">IF(D11940=0,0,E11940/D11940)</f>
        <v>0</v>
      </c>
      <c r="G11940" s="231"/>
      <c r="I11940" s="283"/>
    </row>
    <row r="11941" spans="1:15">
      <c r="A11941" s="227" t="str">
        <f t="shared" si="2163"/>
        <v>-</v>
      </c>
      <c r="B11941" s="228"/>
      <c r="C11941" s="228"/>
      <c r="D11941" s="194"/>
      <c r="E11941" s="229">
        <f t="shared" si="2164"/>
        <v>0</v>
      </c>
      <c r="F11941" s="230">
        <f t="shared" si="2165"/>
        <v>0</v>
      </c>
      <c r="G11941" s="232"/>
      <c r="I11941" s="283"/>
    </row>
    <row r="11942" spans="1:15">
      <c r="A11942" s="227" t="str">
        <f t="shared" si="2163"/>
        <v>-</v>
      </c>
      <c r="B11942" s="228"/>
      <c r="C11942" s="228"/>
      <c r="D11942" s="194"/>
      <c r="E11942" s="229">
        <f t="shared" si="2164"/>
        <v>0</v>
      </c>
      <c r="F11942" s="230">
        <f t="shared" si="2165"/>
        <v>0</v>
      </c>
      <c r="G11942" s="232"/>
      <c r="I11942" s="283"/>
    </row>
    <row r="11943" spans="1:15">
      <c r="A11943" s="227" t="str">
        <f t="shared" si="2163"/>
        <v>-</v>
      </c>
      <c r="B11943" s="228"/>
      <c r="C11943" s="228"/>
      <c r="D11943" s="194"/>
      <c r="E11943" s="229">
        <f t="shared" si="2164"/>
        <v>0</v>
      </c>
      <c r="F11943" s="230">
        <f t="shared" si="2165"/>
        <v>0</v>
      </c>
      <c r="G11943" s="232"/>
      <c r="I11943" s="283"/>
    </row>
    <row r="11944" spans="1:15">
      <c r="A11944" s="227" t="str">
        <f t="shared" si="2163"/>
        <v>-</v>
      </c>
      <c r="B11944" s="228"/>
      <c r="C11944" s="228"/>
      <c r="D11944" s="194"/>
      <c r="E11944" s="229">
        <f t="shared" si="2164"/>
        <v>0</v>
      </c>
      <c r="F11944" s="230">
        <f t="shared" si="2165"/>
        <v>0</v>
      </c>
      <c r="G11944" s="232"/>
      <c r="I11944" s="283"/>
    </row>
    <row r="11945" spans="1:15">
      <c r="A11945" s="227" t="str">
        <f t="shared" si="2163"/>
        <v>-</v>
      </c>
      <c r="B11945" s="228"/>
      <c r="C11945" s="228"/>
      <c r="D11945" s="194"/>
      <c r="E11945" s="229">
        <f t="shared" si="2164"/>
        <v>0</v>
      </c>
      <c r="F11945" s="230">
        <f t="shared" si="2165"/>
        <v>0</v>
      </c>
      <c r="G11945" s="232"/>
      <c r="I11945" s="283"/>
    </row>
    <row r="11946" spans="1:15">
      <c r="A11946" s="227" t="str">
        <f t="shared" si="2163"/>
        <v>-</v>
      </c>
      <c r="B11946" s="228"/>
      <c r="C11946" s="228"/>
      <c r="D11946" s="194"/>
      <c r="E11946" s="229">
        <f t="shared" si="2164"/>
        <v>0</v>
      </c>
      <c r="F11946" s="230">
        <f t="shared" si="2165"/>
        <v>0</v>
      </c>
      <c r="G11946" s="232"/>
      <c r="I11946" s="283"/>
    </row>
    <row r="11947" spans="1:15">
      <c r="A11947" s="227" t="str">
        <f t="shared" si="2163"/>
        <v>-</v>
      </c>
      <c r="B11947" s="228"/>
      <c r="C11947" s="228"/>
      <c r="D11947" s="194"/>
      <c r="E11947" s="229">
        <f t="shared" si="2164"/>
        <v>0</v>
      </c>
      <c r="F11947" s="230">
        <f t="shared" si="2165"/>
        <v>0</v>
      </c>
      <c r="G11947" s="232"/>
      <c r="I11947" s="283"/>
    </row>
    <row r="11948" spans="1:15">
      <c r="A11948" s="227" t="str">
        <f t="shared" si="2163"/>
        <v>-</v>
      </c>
      <c r="B11948" s="228"/>
      <c r="C11948" s="228"/>
      <c r="D11948" s="194"/>
      <c r="E11948" s="229">
        <f t="shared" si="2164"/>
        <v>0</v>
      </c>
      <c r="F11948" s="230">
        <f t="shared" si="2165"/>
        <v>0</v>
      </c>
      <c r="G11948" s="232"/>
      <c r="I11948" s="283"/>
    </row>
    <row r="11949" spans="1:15">
      <c r="A11949" s="227" t="str">
        <f t="shared" si="2163"/>
        <v>-</v>
      </c>
      <c r="B11949" s="228"/>
      <c r="C11949" s="228"/>
      <c r="D11949" s="194"/>
      <c r="E11949" s="229">
        <f t="shared" si="2164"/>
        <v>0</v>
      </c>
      <c r="F11949" s="230">
        <f t="shared" si="2165"/>
        <v>0</v>
      </c>
      <c r="G11949" s="232"/>
      <c r="I11949" s="283"/>
    </row>
    <row r="11950" spans="1:15">
      <c r="A11950" s="227" t="str">
        <f t="shared" si="2163"/>
        <v>-</v>
      </c>
      <c r="B11950" s="228"/>
      <c r="C11950" s="228"/>
      <c r="D11950" s="194"/>
      <c r="E11950" s="229">
        <f t="shared" si="2164"/>
        <v>0</v>
      </c>
      <c r="F11950" s="230">
        <f t="shared" si="2165"/>
        <v>0</v>
      </c>
      <c r="G11950" s="232"/>
      <c r="I11950" s="283"/>
    </row>
    <row r="11951" spans="1:15">
      <c r="A11951" s="227" t="str">
        <f t="shared" si="2163"/>
        <v>-</v>
      </c>
      <c r="B11951" s="228"/>
      <c r="C11951" s="228"/>
      <c r="D11951" s="194"/>
      <c r="E11951" s="229">
        <f t="shared" si="2164"/>
        <v>0</v>
      </c>
      <c r="F11951" s="230">
        <f t="shared" si="2165"/>
        <v>0</v>
      </c>
      <c r="G11951" s="232"/>
      <c r="I11951" s="283"/>
    </row>
    <row r="11952" spans="1:15" ht="13.5" thickBot="1">
      <c r="A11952" s="234"/>
      <c r="B11952" s="456"/>
      <c r="C11952" s="235"/>
      <c r="D11952" s="237"/>
      <c r="E11952" s="237"/>
      <c r="F11952" s="238" t="s">
        <v>80</v>
      </c>
      <c r="G11952" s="239">
        <f>SUM(F11940:F11951)</f>
        <v>0</v>
      </c>
      <c r="I11952" s="326"/>
    </row>
    <row r="11953" spans="1:15" ht="13.5" thickTop="1">
      <c r="A11953" s="240" t="s">
        <v>67</v>
      </c>
      <c r="B11953" s="446"/>
      <c r="C11953" s="241"/>
      <c r="D11953" s="243"/>
      <c r="E11953" s="243"/>
      <c r="F11953" s="242"/>
      <c r="G11953" s="244"/>
      <c r="I11953" s="326"/>
    </row>
    <row r="11954" spans="1:15" s="220" customFormat="1" ht="26">
      <c r="A11954" s="245" t="s">
        <v>57</v>
      </c>
      <c r="B11954" s="455"/>
      <c r="C11954" s="247" t="s">
        <v>58</v>
      </c>
      <c r="D11954" s="316" t="s">
        <v>68</v>
      </c>
      <c r="E11954" s="248" t="s">
        <v>69</v>
      </c>
      <c r="F11954" s="249" t="s">
        <v>79</v>
      </c>
      <c r="G11954" s="250" t="s">
        <v>70</v>
      </c>
      <c r="I11954" s="325"/>
      <c r="J11954" s="226"/>
      <c r="O11954" s="296"/>
    </row>
    <row r="11955" spans="1:15">
      <c r="A11955" s="748" t="str">
        <f t="shared" ref="A11955:A11966" si="2166">IF(I11955=0,"",VLOOKUP(I11955,MATERIALES,2,FALSE))</f>
        <v/>
      </c>
      <c r="B11955" s="749"/>
      <c r="C11955" s="251" t="str">
        <f t="shared" ref="C11955:C11963" si="2167">IF(I11955=0,"",VLOOKUP(I11955,MATERIALES,3,FALSE))</f>
        <v/>
      </c>
      <c r="D11955" s="194"/>
      <c r="E11955" s="252">
        <f t="shared" ref="E11955:E11966" si="2168">IF(I11955=0,0,VLOOKUP(I11955,MATERIALES,4,FALSE))</f>
        <v>0</v>
      </c>
      <c r="F11955" s="230">
        <f>D11955*E11955</f>
        <v>0</v>
      </c>
      <c r="G11955" s="231"/>
      <c r="I11955" s="283"/>
    </row>
    <row r="11956" spans="1:15">
      <c r="A11956" s="748" t="str">
        <f t="shared" si="2166"/>
        <v/>
      </c>
      <c r="B11956" s="749"/>
      <c r="C11956" s="251" t="str">
        <f t="shared" si="2167"/>
        <v/>
      </c>
      <c r="D11956" s="194"/>
      <c r="E11956" s="252">
        <f t="shared" si="2168"/>
        <v>0</v>
      </c>
      <c r="F11956" s="230">
        <f t="shared" ref="F11956:F11966" si="2169">D11956*E11956</f>
        <v>0</v>
      </c>
      <c r="G11956" s="232"/>
      <c r="I11956" s="283"/>
    </row>
    <row r="11957" spans="1:15">
      <c r="A11957" s="748" t="str">
        <f t="shared" si="2166"/>
        <v/>
      </c>
      <c r="B11957" s="749"/>
      <c r="C11957" s="251" t="str">
        <f t="shared" si="2167"/>
        <v/>
      </c>
      <c r="D11957" s="194"/>
      <c r="E11957" s="252">
        <f t="shared" si="2168"/>
        <v>0</v>
      </c>
      <c r="F11957" s="230">
        <f t="shared" si="2169"/>
        <v>0</v>
      </c>
      <c r="G11957" s="232"/>
      <c r="I11957" s="283"/>
    </row>
    <row r="11958" spans="1:15">
      <c r="A11958" s="748" t="str">
        <f t="shared" si="2166"/>
        <v/>
      </c>
      <c r="B11958" s="749"/>
      <c r="C11958" s="251" t="str">
        <f t="shared" si="2167"/>
        <v/>
      </c>
      <c r="D11958" s="194"/>
      <c r="E11958" s="252">
        <f t="shared" si="2168"/>
        <v>0</v>
      </c>
      <c r="F11958" s="230">
        <f t="shared" si="2169"/>
        <v>0</v>
      </c>
      <c r="G11958" s="232"/>
      <c r="I11958" s="283"/>
    </row>
    <row r="11959" spans="1:15">
      <c r="A11959" s="748" t="str">
        <f t="shared" si="2166"/>
        <v/>
      </c>
      <c r="B11959" s="749"/>
      <c r="C11959" s="251" t="str">
        <f t="shared" si="2167"/>
        <v/>
      </c>
      <c r="D11959" s="194"/>
      <c r="E11959" s="252">
        <f t="shared" si="2168"/>
        <v>0</v>
      </c>
      <c r="F11959" s="230">
        <f t="shared" si="2169"/>
        <v>0</v>
      </c>
      <c r="G11959" s="232"/>
      <c r="I11959" s="283"/>
    </row>
    <row r="11960" spans="1:15">
      <c r="A11960" s="748" t="str">
        <f t="shared" si="2166"/>
        <v/>
      </c>
      <c r="B11960" s="749"/>
      <c r="C11960" s="251" t="str">
        <f t="shared" si="2167"/>
        <v/>
      </c>
      <c r="D11960" s="194"/>
      <c r="E11960" s="252">
        <f t="shared" si="2168"/>
        <v>0</v>
      </c>
      <c r="F11960" s="230">
        <f t="shared" si="2169"/>
        <v>0</v>
      </c>
      <c r="G11960" s="232"/>
      <c r="I11960" s="283"/>
    </row>
    <row r="11961" spans="1:15">
      <c r="A11961" s="748" t="str">
        <f t="shared" si="2166"/>
        <v/>
      </c>
      <c r="B11961" s="749"/>
      <c r="C11961" s="251" t="str">
        <f t="shared" si="2167"/>
        <v/>
      </c>
      <c r="D11961" s="194"/>
      <c r="E11961" s="252">
        <f t="shared" si="2168"/>
        <v>0</v>
      </c>
      <c r="F11961" s="230">
        <f t="shared" si="2169"/>
        <v>0</v>
      </c>
      <c r="G11961" s="232"/>
      <c r="I11961" s="283"/>
    </row>
    <row r="11962" spans="1:15">
      <c r="A11962" s="748" t="str">
        <f t="shared" si="2166"/>
        <v/>
      </c>
      <c r="B11962" s="749"/>
      <c r="C11962" s="251" t="str">
        <f t="shared" si="2167"/>
        <v/>
      </c>
      <c r="D11962" s="194"/>
      <c r="E11962" s="252">
        <f t="shared" si="2168"/>
        <v>0</v>
      </c>
      <c r="F11962" s="230">
        <f t="shared" si="2169"/>
        <v>0</v>
      </c>
      <c r="G11962" s="253"/>
      <c r="I11962" s="283"/>
    </row>
    <row r="11963" spans="1:15">
      <c r="A11963" s="748" t="str">
        <f t="shared" si="2166"/>
        <v/>
      </c>
      <c r="B11963" s="749"/>
      <c r="C11963" s="251" t="str">
        <f t="shared" si="2167"/>
        <v/>
      </c>
      <c r="D11963" s="194"/>
      <c r="E11963" s="252">
        <f t="shared" si="2168"/>
        <v>0</v>
      </c>
      <c r="F11963" s="230">
        <f t="shared" si="2169"/>
        <v>0</v>
      </c>
      <c r="G11963" s="232"/>
      <c r="I11963" s="283"/>
    </row>
    <row r="11964" spans="1:15">
      <c r="A11964" s="748" t="str">
        <f t="shared" si="2166"/>
        <v/>
      </c>
      <c r="B11964" s="749"/>
      <c r="C11964" s="251"/>
      <c r="D11964" s="194"/>
      <c r="E11964" s="252">
        <f t="shared" si="2168"/>
        <v>0</v>
      </c>
      <c r="F11964" s="230">
        <f t="shared" si="2169"/>
        <v>0</v>
      </c>
      <c r="G11964" s="232"/>
      <c r="I11964" s="283"/>
    </row>
    <row r="11965" spans="1:15">
      <c r="A11965" s="748" t="str">
        <f t="shared" si="2166"/>
        <v/>
      </c>
      <c r="B11965" s="749"/>
      <c r="C11965" s="251"/>
      <c r="D11965" s="194"/>
      <c r="E11965" s="252">
        <f t="shared" si="2168"/>
        <v>0</v>
      </c>
      <c r="F11965" s="230">
        <f t="shared" si="2169"/>
        <v>0</v>
      </c>
      <c r="G11965" s="232"/>
      <c r="I11965" s="283"/>
    </row>
    <row r="11966" spans="1:15">
      <c r="A11966" s="748" t="str">
        <f t="shared" si="2166"/>
        <v/>
      </c>
      <c r="B11966" s="749"/>
      <c r="C11966" s="251" t="str">
        <f t="shared" ref="C11966" si="2170">IF(I11966=0,"",VLOOKUP(I11966,MATERIALES,3,FALSE))</f>
        <v/>
      </c>
      <c r="D11966" s="194"/>
      <c r="E11966" s="252">
        <f t="shared" si="2168"/>
        <v>0</v>
      </c>
      <c r="F11966" s="230">
        <f t="shared" si="2169"/>
        <v>0</v>
      </c>
      <c r="G11966" s="233"/>
      <c r="I11966" s="283"/>
    </row>
    <row r="11967" spans="1:15" ht="26.25" customHeight="1" thickBot="1">
      <c r="A11967" s="214"/>
      <c r="B11967" s="438"/>
      <c r="C11967" s="215"/>
      <c r="D11967" s="217"/>
      <c r="E11967" s="254"/>
      <c r="F11967" s="255" t="s">
        <v>81</v>
      </c>
      <c r="G11967" s="253">
        <f>SUM(F11955:F11966)</f>
        <v>0</v>
      </c>
      <c r="I11967" s="326"/>
    </row>
    <row r="11968" spans="1:15" ht="14" thickTop="1" thickBot="1">
      <c r="A11968" s="256" t="s">
        <v>72</v>
      </c>
      <c r="B11968" s="445"/>
      <c r="C11968" s="257"/>
      <c r="D11968" s="259"/>
      <c r="E11968" s="259"/>
      <c r="F11968" s="258"/>
      <c r="G11968" s="260"/>
      <c r="I11968" s="326"/>
    </row>
    <row r="11969" spans="1:9" ht="13.5" thickTop="1">
      <c r="A11969" s="245" t="s">
        <v>57</v>
      </c>
      <c r="B11969" s="455"/>
      <c r="C11969" s="248" t="s">
        <v>71</v>
      </c>
      <c r="D11969" s="316" t="s">
        <v>75</v>
      </c>
      <c r="E11969" s="248" t="s">
        <v>98</v>
      </c>
      <c r="F11969" s="249" t="s">
        <v>79</v>
      </c>
      <c r="G11969" s="250" t="s">
        <v>70</v>
      </c>
      <c r="I11969" s="326"/>
    </row>
    <row r="11970" spans="1:9">
      <c r="A11970" s="748" t="str">
        <f>IF(I11970=0,"",VLOOKUP(I11970,EQUIPOS,2,FALSE))</f>
        <v/>
      </c>
      <c r="B11970" s="749"/>
      <c r="C11970" s="195"/>
      <c r="D11970" s="194"/>
      <c r="E11970" s="252">
        <f>IF(I11970=0,0,VLOOKUP(I11970,EQUIPOS,4,FALSE))</f>
        <v>0</v>
      </c>
      <c r="F11970" s="230">
        <f>C11970*D11970*E11970</f>
        <v>0</v>
      </c>
      <c r="G11970" s="231"/>
      <c r="I11970" s="283"/>
    </row>
    <row r="11971" spans="1:9">
      <c r="A11971" s="748" t="str">
        <f>IF(I11971=0,"",VLOOKUP(I11971,EQUIPOS,2,FALSE))</f>
        <v/>
      </c>
      <c r="B11971" s="749"/>
      <c r="C11971" s="195"/>
      <c r="D11971" s="194"/>
      <c r="E11971" s="252">
        <f>IF(I11971=0,0,VLOOKUP(I11971,EQUIPOS,4,FALSE))</f>
        <v>0</v>
      </c>
      <c r="F11971" s="230">
        <f t="shared" ref="F11971:F11974" si="2171">C11971*D11971*E11971</f>
        <v>0</v>
      </c>
      <c r="G11971" s="232"/>
      <c r="I11971" s="283"/>
    </row>
    <row r="11972" spans="1:9">
      <c r="A11972" s="748" t="str">
        <f>IF(I11972=0,"",VLOOKUP(I11972,EQUIPOS,2,FALSE))</f>
        <v/>
      </c>
      <c r="B11972" s="749"/>
      <c r="C11972" s="195"/>
      <c r="D11972" s="194"/>
      <c r="E11972" s="252">
        <f>IF(I11972=0,0,VLOOKUP(I11972,EQUIPOS,4,FALSE))</f>
        <v>0</v>
      </c>
      <c r="F11972" s="230">
        <f t="shared" si="2171"/>
        <v>0</v>
      </c>
      <c r="G11972" s="232"/>
      <c r="I11972" s="283"/>
    </row>
    <row r="11973" spans="1:9">
      <c r="A11973" s="748" t="str">
        <f>IF(I11973=0,"",VLOOKUP(I11973,EQUIPOS,2,FALSE))</f>
        <v/>
      </c>
      <c r="B11973" s="749"/>
      <c r="C11973" s="195"/>
      <c r="D11973" s="194"/>
      <c r="E11973" s="252">
        <f>IF(I11973=0,0,VLOOKUP(I11973,EQUIPOS,4,FALSE))</f>
        <v>0</v>
      </c>
      <c r="F11973" s="230">
        <f t="shared" si="2171"/>
        <v>0</v>
      </c>
      <c r="G11973" s="232"/>
      <c r="I11973" s="283"/>
    </row>
    <row r="11974" spans="1:9">
      <c r="A11974" s="748" t="str">
        <f>IF(I11974=0,"",VLOOKUP(I11974,EQUIPOS,2,FALSE))</f>
        <v/>
      </c>
      <c r="B11974" s="749"/>
      <c r="C11974" s="195"/>
      <c r="D11974" s="194"/>
      <c r="E11974" s="252">
        <f>IF(I11974=0,0,VLOOKUP(I11974,EQUIPOS,4,FALSE))</f>
        <v>0</v>
      </c>
      <c r="F11974" s="230">
        <f t="shared" si="2171"/>
        <v>0</v>
      </c>
      <c r="G11974" s="233"/>
      <c r="I11974" s="283"/>
    </row>
    <row r="11975" spans="1:9" ht="30.75" customHeight="1" thickBot="1">
      <c r="A11975" s="234"/>
      <c r="B11975" s="456"/>
      <c r="C11975" s="235"/>
      <c r="D11975" s="237"/>
      <c r="E11975" s="261"/>
      <c r="F11975" s="238" t="s">
        <v>82</v>
      </c>
      <c r="G11975" s="262">
        <f>SUM(F11970:F11974)</f>
        <v>0</v>
      </c>
      <c r="I11975" s="326"/>
    </row>
    <row r="11976" spans="1:9" ht="13.5" thickTop="1">
      <c r="A11976" s="240" t="s">
        <v>73</v>
      </c>
      <c r="B11976" s="446"/>
      <c r="C11976" s="241"/>
      <c r="D11976" s="243"/>
      <c r="E11976" s="243"/>
      <c r="F11976" s="242"/>
      <c r="G11976" s="244"/>
      <c r="I11976" s="326"/>
    </row>
    <row r="11977" spans="1:9" ht="26">
      <c r="A11977" s="245" t="s">
        <v>57</v>
      </c>
      <c r="B11977" s="454" t="s">
        <v>58</v>
      </c>
      <c r="C11977" s="247" t="s">
        <v>68</v>
      </c>
      <c r="D11977" s="316" t="s">
        <v>74</v>
      </c>
      <c r="E11977" s="248" t="s">
        <v>69</v>
      </c>
      <c r="F11977" s="249" t="s">
        <v>79</v>
      </c>
      <c r="G11977" s="250" t="s">
        <v>70</v>
      </c>
      <c r="H11977" s="220"/>
      <c r="I11977" s="325"/>
    </row>
    <row r="11978" spans="1:9">
      <c r="A11978" s="263" t="str">
        <f t="shared" ref="A11978:A11989" si="2172">IF(I11978=0,"",VLOOKUP(I11978,MANOOBRA,2,FALSE))</f>
        <v/>
      </c>
      <c r="B11978" s="444" t="str">
        <f t="shared" ref="B11978:B11989" si="2173">IF(I11978=0,"",VLOOKUP(I11978,MANOOBRA,3,FALSE))</f>
        <v/>
      </c>
      <c r="C11978" s="195"/>
      <c r="D11978" s="466"/>
      <c r="E11978" s="252">
        <f t="shared" ref="E11978:E11989" si="2174">IF(I11978=0,0,VLOOKUP(I11978,MANOOBRA,4,FALSE))</f>
        <v>0</v>
      </c>
      <c r="F11978" s="230">
        <f>IF(D11978=0,0,C11978*E11978/D11978)</f>
        <v>0</v>
      </c>
      <c r="G11978" s="231"/>
      <c r="I11978" s="283"/>
    </row>
    <row r="11979" spans="1:9">
      <c r="A11979" s="263" t="str">
        <f t="shared" si="2172"/>
        <v/>
      </c>
      <c r="B11979" s="444" t="str">
        <f t="shared" si="2173"/>
        <v/>
      </c>
      <c r="C11979" s="195"/>
      <c r="D11979" s="466"/>
      <c r="E11979" s="252">
        <f t="shared" si="2174"/>
        <v>0</v>
      </c>
      <c r="F11979" s="230">
        <f t="shared" ref="F11979:F11989" si="2175">IF(D11979=0,0,C11979*E11979/D11979)</f>
        <v>0</v>
      </c>
      <c r="G11979" s="232"/>
      <c r="I11979" s="283"/>
    </row>
    <row r="11980" spans="1:9">
      <c r="A11980" s="263" t="str">
        <f t="shared" si="2172"/>
        <v/>
      </c>
      <c r="B11980" s="444" t="str">
        <f t="shared" si="2173"/>
        <v/>
      </c>
      <c r="C11980" s="195"/>
      <c r="D11980" s="309"/>
      <c r="E11980" s="252">
        <f t="shared" si="2174"/>
        <v>0</v>
      </c>
      <c r="F11980" s="230">
        <f t="shared" si="2175"/>
        <v>0</v>
      </c>
      <c r="G11980" s="232"/>
      <c r="I11980" s="283"/>
    </row>
    <row r="11981" spans="1:9">
      <c r="A11981" s="263" t="str">
        <f t="shared" si="2172"/>
        <v/>
      </c>
      <c r="B11981" s="444" t="str">
        <f t="shared" si="2173"/>
        <v/>
      </c>
      <c r="C11981" s="195"/>
      <c r="D11981" s="195"/>
      <c r="E11981" s="252">
        <f t="shared" si="2174"/>
        <v>0</v>
      </c>
      <c r="F11981" s="230">
        <f t="shared" si="2175"/>
        <v>0</v>
      </c>
      <c r="G11981" s="232"/>
      <c r="I11981" s="283"/>
    </row>
    <row r="11982" spans="1:9">
      <c r="A11982" s="263" t="str">
        <f t="shared" si="2172"/>
        <v/>
      </c>
      <c r="B11982" s="444" t="str">
        <f t="shared" si="2173"/>
        <v/>
      </c>
      <c r="C11982" s="195"/>
      <c r="D11982" s="195"/>
      <c r="E11982" s="252">
        <f t="shared" si="2174"/>
        <v>0</v>
      </c>
      <c r="F11982" s="230">
        <f t="shared" si="2175"/>
        <v>0</v>
      </c>
      <c r="G11982" s="232"/>
      <c r="I11982" s="283"/>
    </row>
    <row r="11983" spans="1:9">
      <c r="A11983" s="263" t="str">
        <f t="shared" si="2172"/>
        <v/>
      </c>
      <c r="B11983" s="444" t="str">
        <f t="shared" si="2173"/>
        <v/>
      </c>
      <c r="C11983" s="195"/>
      <c r="D11983" s="195"/>
      <c r="E11983" s="252">
        <f t="shared" si="2174"/>
        <v>0</v>
      </c>
      <c r="F11983" s="230">
        <f t="shared" si="2175"/>
        <v>0</v>
      </c>
      <c r="G11983" s="232"/>
      <c r="I11983" s="283"/>
    </row>
    <row r="11984" spans="1:9">
      <c r="A11984" s="263" t="str">
        <f t="shared" si="2172"/>
        <v/>
      </c>
      <c r="B11984" s="444" t="str">
        <f t="shared" si="2173"/>
        <v/>
      </c>
      <c r="C11984" s="195"/>
      <c r="D11984" s="195"/>
      <c r="E11984" s="252">
        <f t="shared" si="2174"/>
        <v>0</v>
      </c>
      <c r="F11984" s="230">
        <f t="shared" si="2175"/>
        <v>0</v>
      </c>
      <c r="G11984" s="232"/>
      <c r="I11984" s="283"/>
    </row>
    <row r="11985" spans="1:16">
      <c r="A11985" s="263" t="str">
        <f t="shared" si="2172"/>
        <v/>
      </c>
      <c r="B11985" s="444" t="str">
        <f t="shared" si="2173"/>
        <v/>
      </c>
      <c r="C11985" s="195"/>
      <c r="D11985" s="195"/>
      <c r="E11985" s="252">
        <f t="shared" si="2174"/>
        <v>0</v>
      </c>
      <c r="F11985" s="230">
        <f t="shared" si="2175"/>
        <v>0</v>
      </c>
      <c r="G11985" s="232"/>
      <c r="I11985" s="283"/>
    </row>
    <row r="11986" spans="1:16">
      <c r="A11986" s="263" t="str">
        <f t="shared" si="2172"/>
        <v/>
      </c>
      <c r="B11986" s="444" t="str">
        <f t="shared" si="2173"/>
        <v/>
      </c>
      <c r="C11986" s="195"/>
      <c r="D11986" s="195"/>
      <c r="E11986" s="252">
        <f t="shared" si="2174"/>
        <v>0</v>
      </c>
      <c r="F11986" s="230">
        <f t="shared" si="2175"/>
        <v>0</v>
      </c>
      <c r="G11986" s="232"/>
      <c r="I11986" s="283"/>
    </row>
    <row r="11987" spans="1:16">
      <c r="A11987" s="263" t="str">
        <f t="shared" si="2172"/>
        <v/>
      </c>
      <c r="B11987" s="444" t="str">
        <f t="shared" si="2173"/>
        <v/>
      </c>
      <c r="C11987" s="195"/>
      <c r="D11987" s="195"/>
      <c r="E11987" s="252">
        <f t="shared" si="2174"/>
        <v>0</v>
      </c>
      <c r="F11987" s="230">
        <f t="shared" si="2175"/>
        <v>0</v>
      </c>
      <c r="G11987" s="232"/>
      <c r="I11987" s="283"/>
    </row>
    <row r="11988" spans="1:16">
      <c r="A11988" s="263" t="str">
        <f t="shared" si="2172"/>
        <v/>
      </c>
      <c r="B11988" s="444" t="str">
        <f t="shared" si="2173"/>
        <v/>
      </c>
      <c r="C11988" s="195"/>
      <c r="D11988" s="195"/>
      <c r="E11988" s="252">
        <f t="shared" si="2174"/>
        <v>0</v>
      </c>
      <c r="F11988" s="230">
        <f t="shared" si="2175"/>
        <v>0</v>
      </c>
      <c r="G11988" s="232"/>
      <c r="I11988" s="283"/>
    </row>
    <row r="11989" spans="1:16">
      <c r="A11989" s="263" t="str">
        <f t="shared" si="2172"/>
        <v/>
      </c>
      <c r="B11989" s="444" t="str">
        <f t="shared" si="2173"/>
        <v/>
      </c>
      <c r="C11989" s="195"/>
      <c r="D11989" s="195"/>
      <c r="E11989" s="252">
        <f t="shared" si="2174"/>
        <v>0</v>
      </c>
      <c r="F11989" s="230">
        <f t="shared" si="2175"/>
        <v>0</v>
      </c>
      <c r="G11989" s="233"/>
      <c r="I11989" s="283"/>
    </row>
    <row r="11990" spans="1:16" ht="31.5" customHeight="1" thickBot="1">
      <c r="A11990" s="234"/>
      <c r="B11990" s="456"/>
      <c r="C11990" s="235"/>
      <c r="D11990" s="237"/>
      <c r="E11990" s="237"/>
      <c r="F11990" s="238" t="s">
        <v>83</v>
      </c>
      <c r="G11990" s="262">
        <f>SUM(F11978:F11989)</f>
        <v>0</v>
      </c>
      <c r="I11990" s="326"/>
    </row>
    <row r="11991" spans="1:16" ht="13.5" thickTop="1">
      <c r="A11991" s="186" t="s">
        <v>76</v>
      </c>
      <c r="B11991" s="446"/>
      <c r="C11991" s="241"/>
      <c r="D11991" s="243"/>
      <c r="E11991" s="243"/>
      <c r="F11991" s="242"/>
      <c r="G11991" s="244"/>
      <c r="I11991" s="326"/>
    </row>
    <row r="11992" spans="1:16">
      <c r="A11992" s="245" t="s">
        <v>57</v>
      </c>
      <c r="B11992" s="455"/>
      <c r="C11992" s="246"/>
      <c r="D11992" s="317"/>
      <c r="E11992" s="248" t="s">
        <v>77</v>
      </c>
      <c r="F11992" s="249" t="s">
        <v>78</v>
      </c>
      <c r="G11992" s="264" t="s">
        <v>77</v>
      </c>
      <c r="H11992" s="220"/>
      <c r="I11992" s="325"/>
    </row>
    <row r="11993" spans="1:16">
      <c r="A11993" s="185" t="s">
        <v>87</v>
      </c>
      <c r="B11993" s="453"/>
      <c r="C11993" s="265"/>
      <c r="D11993" s="318"/>
      <c r="E11993" s="229">
        <f>ROUND(SUM(G11952,G11967,G11975,G11990),0)</f>
        <v>0</v>
      </c>
      <c r="F11993" s="266">
        <f>A</f>
        <v>0</v>
      </c>
      <c r="G11993" s="267">
        <f>E11993*F11993</f>
        <v>0</v>
      </c>
      <c r="I11993" s="326"/>
    </row>
    <row r="11994" spans="1:16">
      <c r="A11994" s="185" t="s">
        <v>85</v>
      </c>
      <c r="B11994" s="453"/>
      <c r="C11994" s="265"/>
      <c r="D11994" s="318"/>
      <c r="E11994" s="229">
        <f>SUM(G11952,G11967,G11975,G11990)</f>
        <v>0</v>
      </c>
      <c r="F11994" s="266">
        <f>I</f>
        <v>0</v>
      </c>
      <c r="G11994" s="267">
        <f>E11994*F11994</f>
        <v>0</v>
      </c>
      <c r="I11994" s="326"/>
    </row>
    <row r="11995" spans="1:16">
      <c r="A11995" s="185" t="s">
        <v>86</v>
      </c>
      <c r="B11995" s="453"/>
      <c r="C11995" s="265"/>
      <c r="D11995" s="318"/>
      <c r="E11995" s="229">
        <f>SUM(G11952,G11967,G11975,G11990)</f>
        <v>0</v>
      </c>
      <c r="F11995" s="266">
        <f>U</f>
        <v>0</v>
      </c>
      <c r="G11995" s="267">
        <f>E11995*F11995</f>
        <v>0</v>
      </c>
      <c r="I11995" s="326"/>
    </row>
    <row r="11996" spans="1:16" ht="33" customHeight="1" thickBot="1">
      <c r="A11996" s="234"/>
      <c r="B11996" s="456"/>
      <c r="C11996" s="235"/>
      <c r="D11996" s="237"/>
      <c r="E11996" s="237"/>
      <c r="F11996" s="268" t="s">
        <v>84</v>
      </c>
      <c r="G11996" s="262">
        <f>SUM(G11993:G11995)</f>
        <v>0</v>
      </c>
      <c r="I11996" s="326"/>
      <c r="J11996" s="295"/>
      <c r="K11996" s="296"/>
      <c r="L11996" s="296"/>
      <c r="M11996" s="296"/>
      <c r="N11996" s="296"/>
      <c r="O11996" s="296"/>
    </row>
    <row r="11997" spans="1:16" s="211" customFormat="1" ht="14" thickTop="1" thickBot="1">
      <c r="A11997" s="269"/>
      <c r="B11997" s="443"/>
      <c r="C11997" s="270"/>
      <c r="D11997" s="319"/>
      <c r="E11997" s="271" t="s">
        <v>89</v>
      </c>
      <c r="F11997" s="272"/>
      <c r="G11997" s="273">
        <f>ROUND(SUM(G11952,G11967,G11975,G11990,G11996),0)</f>
        <v>0</v>
      </c>
      <c r="I11997" s="327"/>
      <c r="J11997" s="212">
        <f>B11936</f>
        <v>34.299999999999997</v>
      </c>
      <c r="K11997" s="274">
        <f>E11993</f>
        <v>0</v>
      </c>
      <c r="L11997" s="294">
        <f>G11993</f>
        <v>0</v>
      </c>
      <c r="M11997" s="294">
        <f>G11994</f>
        <v>0</v>
      </c>
      <c r="N11997" s="294">
        <f>G11995</f>
        <v>0</v>
      </c>
      <c r="O11997" s="299">
        <f>SUM(K11997:N11997)</f>
        <v>0</v>
      </c>
      <c r="P11997" s="294"/>
    </row>
    <row r="11998" spans="1:16" ht="13.5" thickTop="1">
      <c r="A11998" s="275" t="s">
        <v>97</v>
      </c>
      <c r="B11998" s="438"/>
      <c r="C11998" s="215"/>
      <c r="D11998" s="217"/>
      <c r="E11998" s="217"/>
      <c r="F11998" s="216"/>
      <c r="G11998" s="219"/>
      <c r="I11998" s="326"/>
      <c r="P11998" s="294"/>
    </row>
    <row r="11999" spans="1:16">
      <c r="A11999" s="275"/>
      <c r="B11999" s="452"/>
      <c r="C11999" s="276"/>
      <c r="D11999" s="320"/>
      <c r="E11999" s="217"/>
      <c r="F11999" s="216"/>
      <c r="G11999" s="277">
        <f ca="1">TODAY()</f>
        <v>44839</v>
      </c>
      <c r="I11999" s="326"/>
      <c r="P11999" s="294"/>
    </row>
    <row r="12000" spans="1:16" ht="13.5" thickBot="1">
      <c r="A12000" s="234"/>
      <c r="B12000" s="456"/>
      <c r="C12000" s="235"/>
      <c r="D12000" s="237"/>
      <c r="E12000" s="237"/>
      <c r="F12000" s="236"/>
      <c r="G12000" s="278"/>
      <c r="I12000" s="326"/>
      <c r="P12000" s="294"/>
    </row>
    <row r="12001" spans="1:15" s="199" customFormat="1" ht="13.5" thickTop="1">
      <c r="A12001" s="196" t="s">
        <v>109</v>
      </c>
      <c r="B12001" s="458"/>
      <c r="C12001" s="196"/>
      <c r="D12001" s="198"/>
      <c r="E12001" s="198"/>
      <c r="F12001" s="197"/>
      <c r="G12001" s="197"/>
      <c r="I12001" s="321"/>
      <c r="J12001" s="200"/>
      <c r="O12001" s="297"/>
    </row>
    <row r="12002" spans="1:15" s="199" customFormat="1">
      <c r="A12002" s="196" t="str">
        <f>CONCATENATE('Prestaciones y AIU'!A11237," ANALISIS DE PRECIOS UNITARIOS")</f>
        <v xml:space="preserve"> ANALISIS DE PRECIOS UNITARIOS</v>
      </c>
      <c r="B12002" s="458"/>
      <c r="C12002" s="196"/>
      <c r="D12002" s="198"/>
      <c r="E12002" s="198"/>
      <c r="F12002" s="197"/>
      <c r="G12002" s="197"/>
      <c r="I12002" s="321"/>
      <c r="J12002" s="200"/>
      <c r="O12002" s="297"/>
    </row>
    <row r="12003" spans="1:15" s="199" customFormat="1">
      <c r="A12003" s="196" t="str">
        <f>Objeto_LIC</f>
        <v>OPTIMIZACION DEL SISTEMA DE ABASTECIMIENTO (ADUCCION, PRETRATAMIENTO Y CONDUCCION) DEL MUNICPIO DE TAME, DEPARTAMENTO DE ARAUCA</v>
      </c>
      <c r="B12003" s="458"/>
      <c r="C12003" s="196"/>
      <c r="D12003" s="198"/>
      <c r="E12003" s="198"/>
      <c r="F12003" s="197"/>
      <c r="G12003" s="197"/>
      <c r="I12003" s="321"/>
      <c r="J12003" s="200"/>
      <c r="O12003" s="297"/>
    </row>
    <row r="12004" spans="1:15" s="199" customFormat="1">
      <c r="A12004" s="196"/>
      <c r="B12004" s="458"/>
      <c r="C12004" s="196"/>
      <c r="D12004" s="198"/>
      <c r="E12004" s="198"/>
      <c r="F12004" s="197"/>
      <c r="G12004" s="197"/>
      <c r="I12004" s="321"/>
      <c r="J12004" s="200"/>
      <c r="O12004" s="297"/>
    </row>
    <row r="12005" spans="1:15" ht="13.5" thickBot="1">
      <c r="A12005" s="201"/>
      <c r="B12005" s="448"/>
      <c r="C12005" s="201"/>
      <c r="D12005" s="203"/>
      <c r="E12005" s="203"/>
      <c r="F12005" s="202"/>
      <c r="G12005" s="202"/>
    </row>
    <row r="12006" spans="1:15" s="211" customFormat="1" ht="13.5" thickTop="1">
      <c r="A12006" s="206"/>
      <c r="B12006" s="457"/>
      <c r="C12006" s="207"/>
      <c r="D12006" s="209"/>
      <c r="E12006" s="209"/>
      <c r="F12006" s="208"/>
      <c r="G12006" s="210" t="s">
        <v>110</v>
      </c>
      <c r="I12006" s="323"/>
      <c r="J12006" s="212"/>
      <c r="O12006" s="297"/>
    </row>
    <row r="12007" spans="1:15" ht="12.75" customHeight="1">
      <c r="A12007" s="213" t="s">
        <v>62</v>
      </c>
      <c r="B12007" s="750">
        <f>Proponente</f>
        <v>0</v>
      </c>
      <c r="C12007" s="750"/>
      <c r="D12007" s="750"/>
      <c r="E12007" s="750"/>
      <c r="F12007" s="750"/>
      <c r="G12007" s="751"/>
    </row>
    <row r="12008" spans="1:15" ht="12.75" customHeight="1">
      <c r="A12008" s="213" t="s">
        <v>63</v>
      </c>
      <c r="B12008" s="470">
        <v>35.1</v>
      </c>
      <c r="C12008" s="750" t="e">
        <f>VLOOKUP(B12008,Presupuesto!$A$4:$B$106,2,FALSE)</f>
        <v>#N/A</v>
      </c>
      <c r="D12008" s="750"/>
      <c r="E12008" s="750"/>
      <c r="F12008" s="750"/>
      <c r="G12008" s="751"/>
    </row>
    <row r="12009" spans="1:15">
      <c r="A12009" s="214"/>
      <c r="B12009" s="438"/>
      <c r="C12009" s="215"/>
      <c r="D12009" s="217"/>
      <c r="E12009" s="217"/>
      <c r="F12009" s="218" t="s">
        <v>88</v>
      </c>
      <c r="G12009" s="750" t="str">
        <f ca="1">LOOKUP('U-P1'!B12008,Presupuesto!$1:$1048576,Presupuesto!$C$1:$C$105)</f>
        <v>ML</v>
      </c>
      <c r="H12009" s="750"/>
      <c r="I12009" s="750"/>
      <c r="J12009" s="750"/>
      <c r="K12009" s="751"/>
    </row>
    <row r="12010" spans="1:15" ht="13.5" thickBot="1">
      <c r="A12010" s="213" t="s">
        <v>64</v>
      </c>
      <c r="B12010" s="438"/>
      <c r="C12010" s="215"/>
      <c r="D12010" s="217"/>
      <c r="E12010" s="217"/>
      <c r="F12010" s="216"/>
      <c r="G12010" s="219"/>
      <c r="I12010" s="324"/>
      <c r="J12010" s="295"/>
      <c r="K12010" s="296"/>
      <c r="L12010" s="296"/>
      <c r="M12010" s="296"/>
      <c r="N12010" s="296"/>
      <c r="O12010" s="296"/>
    </row>
    <row r="12011" spans="1:15" s="220" customFormat="1" ht="13.5" thickTop="1">
      <c r="A12011" s="221" t="s">
        <v>57</v>
      </c>
      <c r="B12011" s="447" t="s">
        <v>65</v>
      </c>
      <c r="C12011" s="222" t="s">
        <v>66</v>
      </c>
      <c r="D12011" s="223" t="s">
        <v>74</v>
      </c>
      <c r="E12011" s="224" t="s">
        <v>100</v>
      </c>
      <c r="F12011" s="224" t="s">
        <v>79</v>
      </c>
      <c r="G12011" s="225" t="s">
        <v>70</v>
      </c>
      <c r="I12011" s="325"/>
      <c r="J12011" s="226"/>
      <c r="O12011" s="296"/>
    </row>
    <row r="12012" spans="1:15">
      <c r="A12012" s="227" t="str">
        <f t="shared" ref="A12012:A12023" si="2176">IF(I12012=0,"-",VLOOKUP(I12012,EQUIPOS,2,FALSE))</f>
        <v>-</v>
      </c>
      <c r="B12012" s="228"/>
      <c r="C12012" s="228"/>
      <c r="D12012" s="468"/>
      <c r="E12012" s="229">
        <f t="shared" ref="E12012:E12023" si="2177">IF(I12012=0,0,VLOOKUP(I12012,EQUIPOS,4,FALSE))</f>
        <v>0</v>
      </c>
      <c r="F12012" s="230">
        <f t="shared" ref="F12012:F12023" si="2178">IF(D12012=0,0,E12012/D12012)</f>
        <v>0</v>
      </c>
      <c r="G12012" s="231"/>
      <c r="I12012" s="283"/>
    </row>
    <row r="12013" spans="1:15">
      <c r="A12013" s="227" t="str">
        <f t="shared" si="2176"/>
        <v>-</v>
      </c>
      <c r="B12013" s="228"/>
      <c r="C12013" s="228"/>
      <c r="D12013" s="468"/>
      <c r="E12013" s="229">
        <f t="shared" si="2177"/>
        <v>0</v>
      </c>
      <c r="F12013" s="230">
        <f t="shared" si="2178"/>
        <v>0</v>
      </c>
      <c r="G12013" s="232"/>
      <c r="I12013" s="283"/>
    </row>
    <row r="12014" spans="1:15">
      <c r="A12014" s="227" t="str">
        <f t="shared" si="2176"/>
        <v>-</v>
      </c>
      <c r="B12014" s="228"/>
      <c r="C12014" s="228"/>
      <c r="D12014" s="468"/>
      <c r="E12014" s="229">
        <f t="shared" si="2177"/>
        <v>0</v>
      </c>
      <c r="F12014" s="230">
        <f t="shared" si="2178"/>
        <v>0</v>
      </c>
      <c r="G12014" s="232"/>
      <c r="I12014" s="283"/>
    </row>
    <row r="12015" spans="1:15">
      <c r="A12015" s="227" t="str">
        <f t="shared" si="2176"/>
        <v>-</v>
      </c>
      <c r="B12015" s="228"/>
      <c r="C12015" s="228"/>
      <c r="D12015" s="468"/>
      <c r="E12015" s="229">
        <f t="shared" si="2177"/>
        <v>0</v>
      </c>
      <c r="F12015" s="230">
        <f t="shared" si="2178"/>
        <v>0</v>
      </c>
      <c r="G12015" s="232"/>
      <c r="I12015" s="283"/>
    </row>
    <row r="12016" spans="1:15">
      <c r="A12016" s="227" t="str">
        <f t="shared" si="2176"/>
        <v>-</v>
      </c>
      <c r="B12016" s="228"/>
      <c r="C12016" s="228"/>
      <c r="D12016" s="194"/>
      <c r="E12016" s="229">
        <f t="shared" si="2177"/>
        <v>0</v>
      </c>
      <c r="F12016" s="230">
        <f t="shared" si="2178"/>
        <v>0</v>
      </c>
      <c r="G12016" s="232"/>
      <c r="I12016" s="283"/>
    </row>
    <row r="12017" spans="1:15">
      <c r="A12017" s="227" t="str">
        <f t="shared" si="2176"/>
        <v>-</v>
      </c>
      <c r="B12017" s="228"/>
      <c r="C12017" s="228"/>
      <c r="D12017" s="194"/>
      <c r="E12017" s="229">
        <f t="shared" si="2177"/>
        <v>0</v>
      </c>
      <c r="F12017" s="230">
        <f t="shared" si="2178"/>
        <v>0</v>
      </c>
      <c r="G12017" s="232"/>
      <c r="I12017" s="283"/>
    </row>
    <row r="12018" spans="1:15">
      <c r="A12018" s="227" t="str">
        <f t="shared" si="2176"/>
        <v>-</v>
      </c>
      <c r="B12018" s="228"/>
      <c r="C12018" s="228"/>
      <c r="D12018" s="194"/>
      <c r="E12018" s="229">
        <f t="shared" si="2177"/>
        <v>0</v>
      </c>
      <c r="F12018" s="230">
        <f t="shared" si="2178"/>
        <v>0</v>
      </c>
      <c r="G12018" s="232"/>
      <c r="I12018" s="283"/>
    </row>
    <row r="12019" spans="1:15">
      <c r="A12019" s="227" t="str">
        <f t="shared" si="2176"/>
        <v>-</v>
      </c>
      <c r="B12019" s="228"/>
      <c r="C12019" s="228"/>
      <c r="D12019" s="194"/>
      <c r="E12019" s="229">
        <f t="shared" si="2177"/>
        <v>0</v>
      </c>
      <c r="F12019" s="230">
        <f t="shared" si="2178"/>
        <v>0</v>
      </c>
      <c r="G12019" s="232"/>
      <c r="I12019" s="283"/>
    </row>
    <row r="12020" spans="1:15">
      <c r="A12020" s="227" t="str">
        <f t="shared" si="2176"/>
        <v>-</v>
      </c>
      <c r="B12020" s="228"/>
      <c r="C12020" s="228"/>
      <c r="D12020" s="194"/>
      <c r="E12020" s="229">
        <f t="shared" si="2177"/>
        <v>0</v>
      </c>
      <c r="F12020" s="230">
        <f t="shared" si="2178"/>
        <v>0</v>
      </c>
      <c r="G12020" s="232"/>
      <c r="I12020" s="283"/>
    </row>
    <row r="12021" spans="1:15">
      <c r="A12021" s="227" t="str">
        <f t="shared" si="2176"/>
        <v>-</v>
      </c>
      <c r="B12021" s="228"/>
      <c r="C12021" s="228"/>
      <c r="D12021" s="194"/>
      <c r="E12021" s="229">
        <f t="shared" si="2177"/>
        <v>0</v>
      </c>
      <c r="F12021" s="230">
        <f t="shared" si="2178"/>
        <v>0</v>
      </c>
      <c r="G12021" s="232"/>
      <c r="I12021" s="283"/>
    </row>
    <row r="12022" spans="1:15">
      <c r="A12022" s="227" t="str">
        <f t="shared" si="2176"/>
        <v>-</v>
      </c>
      <c r="B12022" s="228"/>
      <c r="C12022" s="228"/>
      <c r="D12022" s="194"/>
      <c r="E12022" s="229">
        <f t="shared" si="2177"/>
        <v>0</v>
      </c>
      <c r="F12022" s="230">
        <f t="shared" si="2178"/>
        <v>0</v>
      </c>
      <c r="G12022" s="232"/>
      <c r="I12022" s="283"/>
    </row>
    <row r="12023" spans="1:15">
      <c r="A12023" s="227" t="str">
        <f t="shared" si="2176"/>
        <v>-</v>
      </c>
      <c r="B12023" s="228"/>
      <c r="C12023" s="228"/>
      <c r="D12023" s="194"/>
      <c r="E12023" s="229">
        <f t="shared" si="2177"/>
        <v>0</v>
      </c>
      <c r="F12023" s="230">
        <f t="shared" si="2178"/>
        <v>0</v>
      </c>
      <c r="G12023" s="232"/>
      <c r="I12023" s="283"/>
    </row>
    <row r="12024" spans="1:15" ht="13.5" thickBot="1">
      <c r="A12024" s="234"/>
      <c r="B12024" s="456"/>
      <c r="C12024" s="235"/>
      <c r="D12024" s="237"/>
      <c r="E12024" s="237"/>
      <c r="F12024" s="238" t="s">
        <v>80</v>
      </c>
      <c r="G12024" s="239">
        <f>ROUND(SUM(F12012:F12023),0)</f>
        <v>0</v>
      </c>
      <c r="I12024" s="326"/>
    </row>
    <row r="12025" spans="1:15" ht="13.5" thickTop="1">
      <c r="A12025" s="240" t="s">
        <v>67</v>
      </c>
      <c r="B12025" s="446"/>
      <c r="C12025" s="241"/>
      <c r="D12025" s="243"/>
      <c r="E12025" s="243"/>
      <c r="F12025" s="242"/>
      <c r="G12025" s="244"/>
      <c r="I12025" s="326"/>
    </row>
    <row r="12026" spans="1:15" s="220" customFormat="1" ht="26">
      <c r="A12026" s="245" t="s">
        <v>57</v>
      </c>
      <c r="B12026" s="455"/>
      <c r="C12026" s="247" t="s">
        <v>58</v>
      </c>
      <c r="D12026" s="316" t="s">
        <v>68</v>
      </c>
      <c r="E12026" s="248" t="s">
        <v>69</v>
      </c>
      <c r="F12026" s="249" t="s">
        <v>79</v>
      </c>
      <c r="G12026" s="250" t="s">
        <v>70</v>
      </c>
      <c r="I12026" s="325"/>
      <c r="J12026" s="226"/>
      <c r="O12026" s="296"/>
    </row>
    <row r="12027" spans="1:15">
      <c r="A12027" s="748" t="str">
        <f t="shared" ref="A12027:A12038" si="2179">IF(I12027=0,"",VLOOKUP(I12027,MATERIALES,2,FALSE))</f>
        <v/>
      </c>
      <c r="B12027" s="749"/>
      <c r="C12027" s="251" t="str">
        <f t="shared" ref="C12027:C12035" si="2180">IF(I12027=0,"",VLOOKUP(I12027,MATERIALES,3,FALSE))</f>
        <v/>
      </c>
      <c r="D12027" s="194"/>
      <c r="E12027" s="252">
        <f t="shared" ref="E12027:E12038" si="2181">IF(I12027=0,0,VLOOKUP(I12027,MATERIALES,4,FALSE))</f>
        <v>0</v>
      </c>
      <c r="F12027" s="230">
        <f>D12027*E12027</f>
        <v>0</v>
      </c>
      <c r="G12027" s="231"/>
      <c r="I12027" s="283"/>
    </row>
    <row r="12028" spans="1:15">
      <c r="A12028" s="748" t="str">
        <f t="shared" si="2179"/>
        <v/>
      </c>
      <c r="B12028" s="749"/>
      <c r="C12028" s="251" t="str">
        <f t="shared" si="2180"/>
        <v/>
      </c>
      <c r="D12028" s="194"/>
      <c r="E12028" s="252">
        <f t="shared" si="2181"/>
        <v>0</v>
      </c>
      <c r="F12028" s="230">
        <f t="shared" ref="F12028:F12038" si="2182">D12028*E12028</f>
        <v>0</v>
      </c>
      <c r="G12028" s="232"/>
      <c r="I12028" s="283"/>
    </row>
    <row r="12029" spans="1:15">
      <c r="A12029" s="748" t="str">
        <f t="shared" si="2179"/>
        <v/>
      </c>
      <c r="B12029" s="749"/>
      <c r="C12029" s="251" t="str">
        <f t="shared" si="2180"/>
        <v/>
      </c>
      <c r="D12029" s="194"/>
      <c r="E12029" s="252">
        <f t="shared" si="2181"/>
        <v>0</v>
      </c>
      <c r="F12029" s="230">
        <f t="shared" si="2182"/>
        <v>0</v>
      </c>
      <c r="G12029" s="232"/>
      <c r="I12029" s="283"/>
    </row>
    <row r="12030" spans="1:15">
      <c r="A12030" s="748" t="str">
        <f t="shared" si="2179"/>
        <v/>
      </c>
      <c r="B12030" s="749"/>
      <c r="C12030" s="251" t="str">
        <f t="shared" si="2180"/>
        <v/>
      </c>
      <c r="D12030" s="194"/>
      <c r="E12030" s="252">
        <f t="shared" si="2181"/>
        <v>0</v>
      </c>
      <c r="F12030" s="230">
        <f t="shared" si="2182"/>
        <v>0</v>
      </c>
      <c r="G12030" s="232"/>
      <c r="I12030" s="283"/>
    </row>
    <row r="12031" spans="1:15">
      <c r="A12031" s="748" t="str">
        <f t="shared" si="2179"/>
        <v/>
      </c>
      <c r="B12031" s="749"/>
      <c r="C12031" s="251" t="str">
        <f t="shared" si="2180"/>
        <v/>
      </c>
      <c r="D12031" s="194"/>
      <c r="E12031" s="252">
        <f t="shared" si="2181"/>
        <v>0</v>
      </c>
      <c r="F12031" s="230">
        <f t="shared" si="2182"/>
        <v>0</v>
      </c>
      <c r="G12031" s="232"/>
      <c r="I12031" s="283"/>
    </row>
    <row r="12032" spans="1:15">
      <c r="A12032" s="748" t="str">
        <f t="shared" si="2179"/>
        <v/>
      </c>
      <c r="B12032" s="749"/>
      <c r="C12032" s="251" t="str">
        <f t="shared" si="2180"/>
        <v/>
      </c>
      <c r="D12032" s="194"/>
      <c r="E12032" s="252">
        <f t="shared" si="2181"/>
        <v>0</v>
      </c>
      <c r="F12032" s="230">
        <f t="shared" si="2182"/>
        <v>0</v>
      </c>
      <c r="G12032" s="232"/>
      <c r="I12032" s="283"/>
    </row>
    <row r="12033" spans="1:9">
      <c r="A12033" s="748" t="str">
        <f t="shared" si="2179"/>
        <v/>
      </c>
      <c r="B12033" s="749"/>
      <c r="C12033" s="251" t="str">
        <f t="shared" si="2180"/>
        <v/>
      </c>
      <c r="D12033" s="194"/>
      <c r="E12033" s="252">
        <f t="shared" si="2181"/>
        <v>0</v>
      </c>
      <c r="F12033" s="230">
        <f t="shared" si="2182"/>
        <v>0</v>
      </c>
      <c r="G12033" s="232"/>
      <c r="I12033" s="283"/>
    </row>
    <row r="12034" spans="1:9">
      <c r="A12034" s="748" t="str">
        <f t="shared" si="2179"/>
        <v/>
      </c>
      <c r="B12034" s="749"/>
      <c r="C12034" s="251" t="str">
        <f t="shared" si="2180"/>
        <v/>
      </c>
      <c r="D12034" s="194"/>
      <c r="E12034" s="252">
        <f t="shared" si="2181"/>
        <v>0</v>
      </c>
      <c r="F12034" s="230">
        <f t="shared" si="2182"/>
        <v>0</v>
      </c>
      <c r="G12034" s="253"/>
      <c r="I12034" s="283"/>
    </row>
    <row r="12035" spans="1:9">
      <c r="A12035" s="748" t="str">
        <f t="shared" si="2179"/>
        <v/>
      </c>
      <c r="B12035" s="749"/>
      <c r="C12035" s="251" t="str">
        <f t="shared" si="2180"/>
        <v/>
      </c>
      <c r="D12035" s="194"/>
      <c r="E12035" s="252">
        <f t="shared" si="2181"/>
        <v>0</v>
      </c>
      <c r="F12035" s="230">
        <f t="shared" si="2182"/>
        <v>0</v>
      </c>
      <c r="G12035" s="232"/>
      <c r="I12035" s="283"/>
    </row>
    <row r="12036" spans="1:9">
      <c r="A12036" s="748" t="str">
        <f t="shared" si="2179"/>
        <v/>
      </c>
      <c r="B12036" s="749"/>
      <c r="C12036" s="251"/>
      <c r="D12036" s="194"/>
      <c r="E12036" s="252">
        <f t="shared" si="2181"/>
        <v>0</v>
      </c>
      <c r="F12036" s="230">
        <f t="shared" si="2182"/>
        <v>0</v>
      </c>
      <c r="G12036" s="232"/>
      <c r="I12036" s="283"/>
    </row>
    <row r="12037" spans="1:9">
      <c r="A12037" s="748" t="str">
        <f t="shared" si="2179"/>
        <v/>
      </c>
      <c r="B12037" s="749"/>
      <c r="C12037" s="251"/>
      <c r="D12037" s="194"/>
      <c r="E12037" s="252">
        <f t="shared" si="2181"/>
        <v>0</v>
      </c>
      <c r="F12037" s="230">
        <f t="shared" si="2182"/>
        <v>0</v>
      </c>
      <c r="G12037" s="232"/>
      <c r="I12037" s="283"/>
    </row>
    <row r="12038" spans="1:9">
      <c r="A12038" s="748" t="str">
        <f t="shared" si="2179"/>
        <v/>
      </c>
      <c r="B12038" s="749"/>
      <c r="C12038" s="251" t="str">
        <f t="shared" ref="C12038" si="2183">IF(I12038=0,"",VLOOKUP(I12038,MATERIALES,3,FALSE))</f>
        <v/>
      </c>
      <c r="D12038" s="194"/>
      <c r="E12038" s="252">
        <f t="shared" si="2181"/>
        <v>0</v>
      </c>
      <c r="F12038" s="230">
        <f t="shared" si="2182"/>
        <v>0</v>
      </c>
      <c r="G12038" s="233"/>
      <c r="I12038" s="283"/>
    </row>
    <row r="12039" spans="1:9" ht="26.25" customHeight="1" thickBot="1">
      <c r="A12039" s="214"/>
      <c r="B12039" s="438"/>
      <c r="C12039" s="215"/>
      <c r="D12039" s="217"/>
      <c r="E12039" s="254"/>
      <c r="F12039" s="255" t="s">
        <v>81</v>
      </c>
      <c r="G12039" s="253">
        <f>ROUND(SUM(F12027:F12038),0)</f>
        <v>0</v>
      </c>
      <c r="I12039" s="326"/>
    </row>
    <row r="12040" spans="1:9" ht="14" thickTop="1" thickBot="1">
      <c r="A12040" s="256" t="s">
        <v>72</v>
      </c>
      <c r="B12040" s="445"/>
      <c r="C12040" s="257"/>
      <c r="D12040" s="259"/>
      <c r="E12040" s="259"/>
      <c r="F12040" s="258"/>
      <c r="G12040" s="260"/>
      <c r="I12040" s="326"/>
    </row>
    <row r="12041" spans="1:9" ht="13.5" thickTop="1">
      <c r="A12041" s="245" t="s">
        <v>57</v>
      </c>
      <c r="B12041" s="455"/>
      <c r="C12041" s="248" t="s">
        <v>71</v>
      </c>
      <c r="D12041" s="316" t="s">
        <v>75</v>
      </c>
      <c r="E12041" s="248" t="s">
        <v>98</v>
      </c>
      <c r="F12041" s="249" t="s">
        <v>79</v>
      </c>
      <c r="G12041" s="250" t="s">
        <v>70</v>
      </c>
      <c r="I12041" s="326"/>
    </row>
    <row r="12042" spans="1:9">
      <c r="A12042" s="748" t="str">
        <f>IF(I12042=0,"",VLOOKUP(I12042,EQUIPOS,2,FALSE))</f>
        <v/>
      </c>
      <c r="B12042" s="749"/>
      <c r="C12042" s="195"/>
      <c r="D12042" s="194"/>
      <c r="E12042" s="252">
        <f>IF(I12042=0,0,VLOOKUP(I12042,EQUIPOS,4,FALSE))</f>
        <v>0</v>
      </c>
      <c r="F12042" s="230">
        <f>C12042*D12042*E12042</f>
        <v>0</v>
      </c>
      <c r="G12042" s="231"/>
      <c r="I12042" s="283"/>
    </row>
    <row r="12043" spans="1:9">
      <c r="A12043" s="748" t="str">
        <f>IF(I12043=0,"",VLOOKUP(I12043,EQUIPOS,2,FALSE))</f>
        <v/>
      </c>
      <c r="B12043" s="749"/>
      <c r="C12043" s="195"/>
      <c r="D12043" s="194"/>
      <c r="E12043" s="252">
        <f>IF(I12043=0,0,VLOOKUP(I12043,EQUIPOS,4,FALSE))</f>
        <v>0</v>
      </c>
      <c r="F12043" s="230">
        <f t="shared" ref="F12043:F12046" si="2184">C12043*D12043*E12043</f>
        <v>0</v>
      </c>
      <c r="G12043" s="232"/>
      <c r="I12043" s="283"/>
    </row>
    <row r="12044" spans="1:9">
      <c r="A12044" s="748" t="str">
        <f>IF(I12044=0,"",VLOOKUP(I12044,EQUIPOS,2,FALSE))</f>
        <v/>
      </c>
      <c r="B12044" s="749"/>
      <c r="C12044" s="195"/>
      <c r="D12044" s="194"/>
      <c r="E12044" s="252">
        <f>IF(I12044=0,0,VLOOKUP(I12044,EQUIPOS,4,FALSE))</f>
        <v>0</v>
      </c>
      <c r="F12044" s="230">
        <f t="shared" si="2184"/>
        <v>0</v>
      </c>
      <c r="G12044" s="232"/>
      <c r="I12044" s="283"/>
    </row>
    <row r="12045" spans="1:9">
      <c r="A12045" s="748" t="str">
        <f>IF(I12045=0,"",VLOOKUP(I12045,EQUIPOS,2,FALSE))</f>
        <v/>
      </c>
      <c r="B12045" s="749"/>
      <c r="C12045" s="195"/>
      <c r="D12045" s="194"/>
      <c r="E12045" s="252">
        <f>IF(I12045=0,0,VLOOKUP(I12045,EQUIPOS,4,FALSE))</f>
        <v>0</v>
      </c>
      <c r="F12045" s="230">
        <f t="shared" si="2184"/>
        <v>0</v>
      </c>
      <c r="G12045" s="232"/>
      <c r="I12045" s="283"/>
    </row>
    <row r="12046" spans="1:9">
      <c r="A12046" s="748" t="str">
        <f>IF(I12046=0,"",VLOOKUP(I12046,EQUIPOS,2,FALSE))</f>
        <v/>
      </c>
      <c r="B12046" s="749"/>
      <c r="C12046" s="195"/>
      <c r="D12046" s="194"/>
      <c r="E12046" s="252">
        <f>IF(I12046=0,0,VLOOKUP(I12046,EQUIPOS,4,FALSE))</f>
        <v>0</v>
      </c>
      <c r="F12046" s="230">
        <f t="shared" si="2184"/>
        <v>0</v>
      </c>
      <c r="G12046" s="233"/>
      <c r="I12046" s="283"/>
    </row>
    <row r="12047" spans="1:9" ht="30.75" customHeight="1" thickBot="1">
      <c r="A12047" s="234"/>
      <c r="B12047" s="456"/>
      <c r="C12047" s="235"/>
      <c r="D12047" s="237"/>
      <c r="E12047" s="261"/>
      <c r="F12047" s="238" t="s">
        <v>82</v>
      </c>
      <c r="G12047" s="262">
        <f>ROUND(SUM(F12042:F12046),0)</f>
        <v>0</v>
      </c>
      <c r="I12047" s="326"/>
    </row>
    <row r="12048" spans="1:9" ht="13.5" thickTop="1">
      <c r="A12048" s="240" t="s">
        <v>73</v>
      </c>
      <c r="B12048" s="446"/>
      <c r="C12048" s="241"/>
      <c r="D12048" s="243"/>
      <c r="E12048" s="243"/>
      <c r="F12048" s="242"/>
      <c r="G12048" s="244"/>
      <c r="I12048" s="326"/>
    </row>
    <row r="12049" spans="1:9" ht="26">
      <c r="A12049" s="245" t="s">
        <v>57</v>
      </c>
      <c r="B12049" s="454" t="s">
        <v>58</v>
      </c>
      <c r="C12049" s="247" t="s">
        <v>68</v>
      </c>
      <c r="D12049" s="316" t="s">
        <v>74</v>
      </c>
      <c r="E12049" s="248" t="s">
        <v>69</v>
      </c>
      <c r="F12049" s="249" t="s">
        <v>79</v>
      </c>
      <c r="G12049" s="250" t="s">
        <v>70</v>
      </c>
      <c r="H12049" s="220"/>
      <c r="I12049" s="325"/>
    </row>
    <row r="12050" spans="1:9">
      <c r="A12050" s="263" t="str">
        <f t="shared" ref="A12050:A12061" si="2185">IF(I12050=0,"",VLOOKUP(I12050,MANOOBRA,2,FALSE))</f>
        <v/>
      </c>
      <c r="B12050" s="444" t="str">
        <f t="shared" ref="B12050:B12061" si="2186">IF(I12050=0,"",VLOOKUP(I12050,MANOOBRA,3,FALSE))</f>
        <v/>
      </c>
      <c r="C12050" s="195"/>
      <c r="D12050" s="466"/>
      <c r="E12050" s="252">
        <f t="shared" ref="E12050:E12061" si="2187">IF(I12050=0,0,VLOOKUP(I12050,MANOOBRA,4,FALSE))</f>
        <v>0</v>
      </c>
      <c r="F12050" s="230">
        <f>IF(D12050=0,0,C12050*E12050/D12050)</f>
        <v>0</v>
      </c>
      <c r="G12050" s="231"/>
      <c r="I12050" s="283"/>
    </row>
    <row r="12051" spans="1:9">
      <c r="A12051" s="263" t="str">
        <f t="shared" si="2185"/>
        <v/>
      </c>
      <c r="B12051" s="444" t="str">
        <f t="shared" si="2186"/>
        <v/>
      </c>
      <c r="C12051" s="195"/>
      <c r="D12051" s="466"/>
      <c r="E12051" s="252">
        <f t="shared" si="2187"/>
        <v>0</v>
      </c>
      <c r="F12051" s="230">
        <f t="shared" ref="F12051:F12061" si="2188">IF(D12051=0,0,C12051*E12051/D12051)</f>
        <v>0</v>
      </c>
      <c r="G12051" s="232"/>
      <c r="I12051" s="283"/>
    </row>
    <row r="12052" spans="1:9">
      <c r="A12052" s="263" t="str">
        <f t="shared" si="2185"/>
        <v/>
      </c>
      <c r="B12052" s="444" t="str">
        <f t="shared" si="2186"/>
        <v/>
      </c>
      <c r="C12052" s="195"/>
      <c r="D12052" s="469"/>
      <c r="E12052" s="252">
        <f t="shared" si="2187"/>
        <v>0</v>
      </c>
      <c r="F12052" s="230">
        <f t="shared" si="2188"/>
        <v>0</v>
      </c>
      <c r="G12052" s="232"/>
      <c r="I12052" s="283"/>
    </row>
    <row r="12053" spans="1:9">
      <c r="A12053" s="263" t="str">
        <f t="shared" si="2185"/>
        <v/>
      </c>
      <c r="B12053" s="444" t="str">
        <f t="shared" si="2186"/>
        <v/>
      </c>
      <c r="C12053" s="195"/>
      <c r="D12053" s="195"/>
      <c r="E12053" s="252">
        <f t="shared" si="2187"/>
        <v>0</v>
      </c>
      <c r="F12053" s="230">
        <f t="shared" si="2188"/>
        <v>0</v>
      </c>
      <c r="G12053" s="232"/>
      <c r="I12053" s="283"/>
    </row>
    <row r="12054" spans="1:9">
      <c r="A12054" s="263" t="str">
        <f t="shared" si="2185"/>
        <v/>
      </c>
      <c r="B12054" s="444" t="str">
        <f t="shared" si="2186"/>
        <v/>
      </c>
      <c r="C12054" s="195"/>
      <c r="D12054" s="195"/>
      <c r="E12054" s="252">
        <f t="shared" si="2187"/>
        <v>0</v>
      </c>
      <c r="F12054" s="230">
        <f t="shared" si="2188"/>
        <v>0</v>
      </c>
      <c r="G12054" s="232"/>
      <c r="I12054" s="283"/>
    </row>
    <row r="12055" spans="1:9">
      <c r="A12055" s="263" t="str">
        <f t="shared" si="2185"/>
        <v/>
      </c>
      <c r="B12055" s="444" t="str">
        <f t="shared" si="2186"/>
        <v/>
      </c>
      <c r="C12055" s="195"/>
      <c r="D12055" s="195"/>
      <c r="E12055" s="252">
        <f t="shared" si="2187"/>
        <v>0</v>
      </c>
      <c r="F12055" s="230">
        <f t="shared" si="2188"/>
        <v>0</v>
      </c>
      <c r="G12055" s="232"/>
      <c r="I12055" s="283"/>
    </row>
    <row r="12056" spans="1:9">
      <c r="A12056" s="263" t="str">
        <f t="shared" si="2185"/>
        <v/>
      </c>
      <c r="B12056" s="444" t="str">
        <f t="shared" si="2186"/>
        <v/>
      </c>
      <c r="C12056" s="195"/>
      <c r="D12056" s="195"/>
      <c r="E12056" s="252">
        <f t="shared" si="2187"/>
        <v>0</v>
      </c>
      <c r="F12056" s="230">
        <f t="shared" si="2188"/>
        <v>0</v>
      </c>
      <c r="G12056" s="232"/>
      <c r="I12056" s="283"/>
    </row>
    <row r="12057" spans="1:9">
      <c r="A12057" s="263" t="str">
        <f t="shared" si="2185"/>
        <v/>
      </c>
      <c r="B12057" s="444" t="str">
        <f t="shared" si="2186"/>
        <v/>
      </c>
      <c r="C12057" s="195"/>
      <c r="D12057" s="195"/>
      <c r="E12057" s="252">
        <f t="shared" si="2187"/>
        <v>0</v>
      </c>
      <c r="F12057" s="230">
        <f t="shared" si="2188"/>
        <v>0</v>
      </c>
      <c r="G12057" s="232"/>
      <c r="I12057" s="283"/>
    </row>
    <row r="12058" spans="1:9">
      <c r="A12058" s="263" t="str">
        <f t="shared" si="2185"/>
        <v/>
      </c>
      <c r="B12058" s="444" t="str">
        <f t="shared" si="2186"/>
        <v/>
      </c>
      <c r="C12058" s="195"/>
      <c r="D12058" s="195"/>
      <c r="E12058" s="252">
        <f t="shared" si="2187"/>
        <v>0</v>
      </c>
      <c r="F12058" s="230">
        <f t="shared" si="2188"/>
        <v>0</v>
      </c>
      <c r="G12058" s="232"/>
      <c r="I12058" s="283"/>
    </row>
    <row r="12059" spans="1:9">
      <c r="A12059" s="263" t="str">
        <f t="shared" si="2185"/>
        <v/>
      </c>
      <c r="B12059" s="444" t="str">
        <f t="shared" si="2186"/>
        <v/>
      </c>
      <c r="C12059" s="195"/>
      <c r="D12059" s="195"/>
      <c r="E12059" s="252">
        <f t="shared" si="2187"/>
        <v>0</v>
      </c>
      <c r="F12059" s="230">
        <f t="shared" si="2188"/>
        <v>0</v>
      </c>
      <c r="G12059" s="232"/>
      <c r="I12059" s="283"/>
    </row>
    <row r="12060" spans="1:9">
      <c r="A12060" s="263" t="str">
        <f t="shared" si="2185"/>
        <v/>
      </c>
      <c r="B12060" s="444" t="str">
        <f t="shared" si="2186"/>
        <v/>
      </c>
      <c r="C12060" s="195"/>
      <c r="D12060" s="195"/>
      <c r="E12060" s="252">
        <f t="shared" si="2187"/>
        <v>0</v>
      </c>
      <c r="F12060" s="230">
        <f t="shared" si="2188"/>
        <v>0</v>
      </c>
      <c r="G12060" s="232"/>
      <c r="I12060" s="283"/>
    </row>
    <row r="12061" spans="1:9">
      <c r="A12061" s="263" t="str">
        <f t="shared" si="2185"/>
        <v/>
      </c>
      <c r="B12061" s="444" t="str">
        <f t="shared" si="2186"/>
        <v/>
      </c>
      <c r="C12061" s="195"/>
      <c r="D12061" s="195"/>
      <c r="E12061" s="252">
        <f t="shared" si="2187"/>
        <v>0</v>
      </c>
      <c r="F12061" s="230">
        <f t="shared" si="2188"/>
        <v>0</v>
      </c>
      <c r="G12061" s="233"/>
      <c r="I12061" s="283"/>
    </row>
    <row r="12062" spans="1:9" ht="31.5" customHeight="1" thickBot="1">
      <c r="A12062" s="234"/>
      <c r="B12062" s="456"/>
      <c r="C12062" s="235"/>
      <c r="D12062" s="237"/>
      <c r="E12062" s="237"/>
      <c r="F12062" s="238" t="s">
        <v>83</v>
      </c>
      <c r="G12062" s="262">
        <f>ROUND(SUM(F12050:F12061),0)</f>
        <v>0</v>
      </c>
      <c r="I12062" s="326"/>
    </row>
    <row r="12063" spans="1:9" ht="13.5" thickTop="1">
      <c r="A12063" s="186" t="s">
        <v>76</v>
      </c>
      <c r="B12063" s="446"/>
      <c r="C12063" s="241"/>
      <c r="D12063" s="243"/>
      <c r="E12063" s="243"/>
      <c r="F12063" s="242"/>
      <c r="G12063" s="244"/>
      <c r="I12063" s="326"/>
    </row>
    <row r="12064" spans="1:9">
      <c r="A12064" s="245" t="s">
        <v>57</v>
      </c>
      <c r="B12064" s="455"/>
      <c r="C12064" s="246"/>
      <c r="D12064" s="317"/>
      <c r="E12064" s="248" t="s">
        <v>77</v>
      </c>
      <c r="F12064" s="249" t="s">
        <v>78</v>
      </c>
      <c r="G12064" s="264" t="s">
        <v>77</v>
      </c>
      <c r="H12064" s="220"/>
      <c r="I12064" s="325"/>
    </row>
    <row r="12065" spans="1:16">
      <c r="A12065" s="185" t="s">
        <v>87</v>
      </c>
      <c r="B12065" s="453"/>
      <c r="C12065" s="265"/>
      <c r="D12065" s="318"/>
      <c r="E12065" s="229">
        <f>ROUND(SUM(G12024,G12039,G12047,G12062),2)</f>
        <v>0</v>
      </c>
      <c r="F12065" s="266">
        <f>A</f>
        <v>0</v>
      </c>
      <c r="G12065" s="267">
        <f>E12065*F12065</f>
        <v>0</v>
      </c>
      <c r="I12065" s="326"/>
    </row>
    <row r="12066" spans="1:16">
      <c r="A12066" s="185" t="s">
        <v>85</v>
      </c>
      <c r="B12066" s="453"/>
      <c r="C12066" s="265"/>
      <c r="D12066" s="318"/>
      <c r="E12066" s="229">
        <f>ROUND(SUM(G12024,G12039,G12047,G12062),2)</f>
        <v>0</v>
      </c>
      <c r="F12066" s="266">
        <f>I</f>
        <v>0</v>
      </c>
      <c r="G12066" s="267">
        <f>E12066*F12066</f>
        <v>0</v>
      </c>
      <c r="I12066" s="326"/>
    </row>
    <row r="12067" spans="1:16">
      <c r="A12067" s="185" t="s">
        <v>86</v>
      </c>
      <c r="B12067" s="453"/>
      <c r="C12067" s="265"/>
      <c r="D12067" s="318"/>
      <c r="E12067" s="229">
        <f>ROUND(SUM(G12024,G12039,G12047,G12062),2)</f>
        <v>0</v>
      </c>
      <c r="F12067" s="266">
        <f>U</f>
        <v>0</v>
      </c>
      <c r="G12067" s="267">
        <f>E12067*F12067</f>
        <v>0</v>
      </c>
      <c r="I12067" s="326"/>
    </row>
    <row r="12068" spans="1:16" ht="33" customHeight="1" thickBot="1">
      <c r="A12068" s="234"/>
      <c r="B12068" s="456"/>
      <c r="C12068" s="235"/>
      <c r="D12068" s="237"/>
      <c r="E12068" s="237"/>
      <c r="F12068" s="268" t="s">
        <v>84</v>
      </c>
      <c r="G12068" s="262">
        <f>SUM(G12065:G12067)</f>
        <v>0</v>
      </c>
      <c r="I12068" s="326"/>
      <c r="J12068" s="295"/>
      <c r="K12068" s="296"/>
      <c r="L12068" s="296"/>
      <c r="M12068" s="296"/>
      <c r="N12068" s="296"/>
      <c r="O12068" s="296"/>
    </row>
    <row r="12069" spans="1:16" s="211" customFormat="1" ht="14" thickTop="1" thickBot="1">
      <c r="A12069" s="269"/>
      <c r="B12069" s="443"/>
      <c r="C12069" s="270"/>
      <c r="D12069" s="319"/>
      <c r="E12069" s="271" t="s">
        <v>89</v>
      </c>
      <c r="F12069" s="272"/>
      <c r="G12069" s="273">
        <f>ROUND(SUM(G12024,G12039,G12047,G12062,G12068),2)</f>
        <v>0</v>
      </c>
      <c r="I12069" s="327"/>
      <c r="J12069" s="212">
        <f>B12008</f>
        <v>35.1</v>
      </c>
      <c r="K12069" s="274">
        <f>E12065</f>
        <v>0</v>
      </c>
      <c r="L12069" s="294">
        <f>G12065</f>
        <v>0</v>
      </c>
      <c r="M12069" s="294">
        <f>G12066</f>
        <v>0</v>
      </c>
      <c r="N12069" s="294">
        <f>G12067</f>
        <v>0</v>
      </c>
      <c r="O12069" s="299">
        <f>SUM(K12069:N12069)</f>
        <v>0</v>
      </c>
      <c r="P12069" s="294"/>
    </row>
    <row r="12070" spans="1:16" ht="13.5" thickTop="1">
      <c r="A12070" s="275" t="s">
        <v>97</v>
      </c>
      <c r="B12070" s="438"/>
      <c r="C12070" s="215"/>
      <c r="D12070" s="217"/>
      <c r="E12070" s="217"/>
      <c r="F12070" s="216"/>
      <c r="G12070" s="219"/>
      <c r="I12070" s="326"/>
      <c r="P12070" s="294"/>
    </row>
    <row r="12071" spans="1:16">
      <c r="A12071" s="275"/>
      <c r="B12071" s="452"/>
      <c r="C12071" s="276"/>
      <c r="D12071" s="320"/>
      <c r="E12071" s="217"/>
      <c r="F12071" s="216"/>
      <c r="G12071" s="277">
        <f ca="1">TODAY()</f>
        <v>44839</v>
      </c>
      <c r="I12071" s="326"/>
      <c r="P12071" s="294"/>
    </row>
    <row r="12072" spans="1:16" ht="13.5" thickBot="1">
      <c r="A12072" s="234"/>
      <c r="B12072" s="456"/>
      <c r="C12072" s="235"/>
      <c r="D12072" s="237"/>
      <c r="E12072" s="237"/>
      <c r="F12072" s="236"/>
      <c r="G12072" s="278"/>
      <c r="I12072" s="326"/>
      <c r="P12072" s="294"/>
    </row>
    <row r="12073" spans="1:16" s="199" customFormat="1" ht="13.5" thickTop="1">
      <c r="A12073" s="196" t="s">
        <v>109</v>
      </c>
      <c r="B12073" s="458"/>
      <c r="C12073" s="196"/>
      <c r="D12073" s="198"/>
      <c r="E12073" s="198"/>
      <c r="F12073" s="197"/>
      <c r="G12073" s="197"/>
      <c r="I12073" s="321"/>
      <c r="J12073" s="200"/>
      <c r="O12073" s="297"/>
    </row>
    <row r="12074" spans="1:16" s="199" customFormat="1">
      <c r="A12074" s="196" t="str">
        <f>CONCATENATE('Prestaciones y AIU'!A11309," ANALISIS DE PRECIOS UNITARIOS")</f>
        <v xml:space="preserve"> ANALISIS DE PRECIOS UNITARIOS</v>
      </c>
      <c r="B12074" s="458"/>
      <c r="C12074" s="196"/>
      <c r="D12074" s="198"/>
      <c r="E12074" s="198"/>
      <c r="F12074" s="197"/>
      <c r="G12074" s="197"/>
      <c r="I12074" s="321"/>
      <c r="J12074" s="200"/>
      <c r="O12074" s="297"/>
    </row>
    <row r="12075" spans="1:16" s="199" customFormat="1">
      <c r="A12075" s="196" t="str">
        <f>Objeto_LIC</f>
        <v>OPTIMIZACION DEL SISTEMA DE ABASTECIMIENTO (ADUCCION, PRETRATAMIENTO Y CONDUCCION) DEL MUNICPIO DE TAME, DEPARTAMENTO DE ARAUCA</v>
      </c>
      <c r="B12075" s="458"/>
      <c r="C12075" s="196"/>
      <c r="D12075" s="198"/>
      <c r="E12075" s="198"/>
      <c r="F12075" s="197"/>
      <c r="G12075" s="197"/>
      <c r="I12075" s="321"/>
      <c r="J12075" s="200"/>
      <c r="O12075" s="297"/>
    </row>
    <row r="12076" spans="1:16" s="199" customFormat="1">
      <c r="A12076" s="196"/>
      <c r="B12076" s="458"/>
      <c r="C12076" s="196"/>
      <c r="D12076" s="198"/>
      <c r="E12076" s="198"/>
      <c r="F12076" s="197"/>
      <c r="G12076" s="197"/>
      <c r="I12076" s="321"/>
      <c r="J12076" s="200"/>
      <c r="O12076" s="297"/>
    </row>
    <row r="12077" spans="1:16" ht="13.5" thickBot="1">
      <c r="A12077" s="201"/>
      <c r="B12077" s="448"/>
      <c r="C12077" s="201"/>
      <c r="D12077" s="203"/>
      <c r="E12077" s="203"/>
      <c r="F12077" s="202"/>
      <c r="G12077" s="202"/>
    </row>
    <row r="12078" spans="1:16" s="211" customFormat="1" ht="13.5" thickTop="1">
      <c r="A12078" s="206"/>
      <c r="B12078" s="457"/>
      <c r="C12078" s="207"/>
      <c r="D12078" s="209"/>
      <c r="E12078" s="209"/>
      <c r="F12078" s="208"/>
      <c r="G12078" s="210" t="s">
        <v>110</v>
      </c>
      <c r="I12078" s="323"/>
      <c r="J12078" s="212"/>
      <c r="O12078" s="297"/>
    </row>
    <row r="12079" spans="1:16" ht="12.75" customHeight="1">
      <c r="A12079" s="213" t="s">
        <v>62</v>
      </c>
      <c r="B12079" s="750">
        <f>Proponente</f>
        <v>0</v>
      </c>
      <c r="C12079" s="750"/>
      <c r="D12079" s="750"/>
      <c r="E12079" s="750"/>
      <c r="F12079" s="750"/>
      <c r="G12079" s="751"/>
    </row>
    <row r="12080" spans="1:16" ht="12.75" customHeight="1">
      <c r="A12080" s="213" t="s">
        <v>63</v>
      </c>
      <c r="B12080" s="470">
        <v>35.200000000000003</v>
      </c>
      <c r="C12080" s="750" t="e">
        <f>VLOOKUP(B12080,Presupuesto!$A$4:$B$106,2,FALSE)</f>
        <v>#N/A</v>
      </c>
      <c r="D12080" s="750"/>
      <c r="E12080" s="750"/>
      <c r="F12080" s="750"/>
      <c r="G12080" s="751"/>
    </row>
    <row r="12081" spans="1:15">
      <c r="A12081" s="214"/>
      <c r="B12081" s="438"/>
      <c r="C12081" s="215"/>
      <c r="D12081" s="217"/>
      <c r="E12081" s="217"/>
      <c r="F12081" s="218" t="s">
        <v>88</v>
      </c>
      <c r="G12081" s="750" t="str">
        <f ca="1">LOOKUP('U-P1'!B12080,Presupuesto!$1:$1048576,Presupuesto!$C$1:$C$105)</f>
        <v>ML</v>
      </c>
      <c r="H12081" s="750"/>
      <c r="I12081" s="750"/>
      <c r="J12081" s="750"/>
      <c r="K12081" s="751"/>
    </row>
    <row r="12082" spans="1:15" ht="13.5" thickBot="1">
      <c r="A12082" s="213" t="s">
        <v>64</v>
      </c>
      <c r="B12082" s="438"/>
      <c r="C12082" s="215"/>
      <c r="D12082" s="217"/>
      <c r="E12082" s="217"/>
      <c r="F12082" s="216"/>
      <c r="G12082" s="219"/>
      <c r="I12082" s="324"/>
      <c r="J12082" s="295"/>
      <c r="K12082" s="296"/>
      <c r="L12082" s="296"/>
      <c r="M12082" s="296"/>
      <c r="N12082" s="296"/>
      <c r="O12082" s="296"/>
    </row>
    <row r="12083" spans="1:15" s="220" customFormat="1" ht="13.5" thickTop="1">
      <c r="A12083" s="221" t="s">
        <v>57</v>
      </c>
      <c r="B12083" s="447" t="s">
        <v>65</v>
      </c>
      <c r="C12083" s="222" t="s">
        <v>66</v>
      </c>
      <c r="D12083" s="223" t="s">
        <v>74</v>
      </c>
      <c r="E12083" s="224" t="s">
        <v>100</v>
      </c>
      <c r="F12083" s="224" t="s">
        <v>79</v>
      </c>
      <c r="G12083" s="225" t="s">
        <v>70</v>
      </c>
      <c r="I12083" s="325"/>
      <c r="J12083" s="226"/>
      <c r="O12083" s="296"/>
    </row>
    <row r="12084" spans="1:15">
      <c r="A12084" s="227" t="str">
        <f t="shared" ref="A12084:A12095" si="2189">IF(I12084=0,"-",VLOOKUP(I12084,EQUIPOS,2,FALSE))</f>
        <v>-</v>
      </c>
      <c r="B12084" s="228"/>
      <c r="C12084" s="228"/>
      <c r="D12084" s="468"/>
      <c r="E12084" s="229">
        <f t="shared" ref="E12084:E12095" si="2190">IF(I12084=0,0,VLOOKUP(I12084,EQUIPOS,4,FALSE))</f>
        <v>0</v>
      </c>
      <c r="F12084" s="230">
        <f t="shared" ref="F12084:F12095" si="2191">IF(D12084=0,0,E12084/D12084)</f>
        <v>0</v>
      </c>
      <c r="G12084" s="231"/>
      <c r="I12084" s="283"/>
    </row>
    <row r="12085" spans="1:15">
      <c r="A12085" s="227" t="str">
        <f t="shared" si="2189"/>
        <v>-</v>
      </c>
      <c r="B12085" s="228"/>
      <c r="C12085" s="228"/>
      <c r="D12085" s="468"/>
      <c r="E12085" s="229">
        <f t="shared" si="2190"/>
        <v>0</v>
      </c>
      <c r="F12085" s="230">
        <f t="shared" si="2191"/>
        <v>0</v>
      </c>
      <c r="G12085" s="232"/>
      <c r="I12085" s="283"/>
    </row>
    <row r="12086" spans="1:15">
      <c r="A12086" s="227" t="str">
        <f t="shared" si="2189"/>
        <v>-</v>
      </c>
      <c r="B12086" s="228"/>
      <c r="C12086" s="228"/>
      <c r="D12086" s="468"/>
      <c r="E12086" s="229">
        <f t="shared" si="2190"/>
        <v>0</v>
      </c>
      <c r="F12086" s="230">
        <f t="shared" si="2191"/>
        <v>0</v>
      </c>
      <c r="G12086" s="232"/>
      <c r="I12086" s="283"/>
    </row>
    <row r="12087" spans="1:15">
      <c r="A12087" s="227" t="str">
        <f t="shared" si="2189"/>
        <v>-</v>
      </c>
      <c r="B12087" s="228"/>
      <c r="C12087" s="228"/>
      <c r="D12087" s="468"/>
      <c r="E12087" s="229">
        <f t="shared" si="2190"/>
        <v>0</v>
      </c>
      <c r="F12087" s="230">
        <f t="shared" si="2191"/>
        <v>0</v>
      </c>
      <c r="G12087" s="232"/>
      <c r="I12087" s="283"/>
    </row>
    <row r="12088" spans="1:15">
      <c r="A12088" s="227" t="str">
        <f t="shared" si="2189"/>
        <v>-</v>
      </c>
      <c r="B12088" s="228"/>
      <c r="C12088" s="228"/>
      <c r="D12088" s="194"/>
      <c r="E12088" s="229">
        <f t="shared" si="2190"/>
        <v>0</v>
      </c>
      <c r="F12088" s="230">
        <f t="shared" si="2191"/>
        <v>0</v>
      </c>
      <c r="G12088" s="232"/>
      <c r="I12088" s="283"/>
    </row>
    <row r="12089" spans="1:15">
      <c r="A12089" s="227" t="str">
        <f t="shared" si="2189"/>
        <v>-</v>
      </c>
      <c r="B12089" s="228"/>
      <c r="C12089" s="228"/>
      <c r="D12089" s="194"/>
      <c r="E12089" s="229">
        <f t="shared" si="2190"/>
        <v>0</v>
      </c>
      <c r="F12089" s="230">
        <f t="shared" si="2191"/>
        <v>0</v>
      </c>
      <c r="G12089" s="232"/>
      <c r="I12089" s="283"/>
    </row>
    <row r="12090" spans="1:15">
      <c r="A12090" s="227" t="str">
        <f t="shared" si="2189"/>
        <v>-</v>
      </c>
      <c r="B12090" s="228"/>
      <c r="C12090" s="228"/>
      <c r="D12090" s="194"/>
      <c r="E12090" s="229">
        <f t="shared" si="2190"/>
        <v>0</v>
      </c>
      <c r="F12090" s="230">
        <f t="shared" si="2191"/>
        <v>0</v>
      </c>
      <c r="G12090" s="232"/>
      <c r="I12090" s="283"/>
    </row>
    <row r="12091" spans="1:15">
      <c r="A12091" s="227" t="str">
        <f t="shared" si="2189"/>
        <v>-</v>
      </c>
      <c r="B12091" s="228"/>
      <c r="C12091" s="228"/>
      <c r="D12091" s="194"/>
      <c r="E12091" s="229">
        <f t="shared" si="2190"/>
        <v>0</v>
      </c>
      <c r="F12091" s="230">
        <f t="shared" si="2191"/>
        <v>0</v>
      </c>
      <c r="G12091" s="232"/>
      <c r="I12091" s="283"/>
    </row>
    <row r="12092" spans="1:15">
      <c r="A12092" s="227" t="str">
        <f t="shared" si="2189"/>
        <v>-</v>
      </c>
      <c r="B12092" s="228"/>
      <c r="C12092" s="228"/>
      <c r="D12092" s="194"/>
      <c r="E12092" s="229">
        <f t="shared" si="2190"/>
        <v>0</v>
      </c>
      <c r="F12092" s="230">
        <f t="shared" si="2191"/>
        <v>0</v>
      </c>
      <c r="G12092" s="232"/>
      <c r="I12092" s="283"/>
    </row>
    <row r="12093" spans="1:15">
      <c r="A12093" s="227" t="str">
        <f t="shared" si="2189"/>
        <v>-</v>
      </c>
      <c r="B12093" s="228"/>
      <c r="C12093" s="228"/>
      <c r="D12093" s="194"/>
      <c r="E12093" s="229">
        <f t="shared" si="2190"/>
        <v>0</v>
      </c>
      <c r="F12093" s="230">
        <f t="shared" si="2191"/>
        <v>0</v>
      </c>
      <c r="G12093" s="232"/>
      <c r="I12093" s="283"/>
    </row>
    <row r="12094" spans="1:15">
      <c r="A12094" s="227" t="str">
        <f t="shared" si="2189"/>
        <v>-</v>
      </c>
      <c r="B12094" s="228"/>
      <c r="C12094" s="228"/>
      <c r="D12094" s="194"/>
      <c r="E12094" s="229">
        <f t="shared" si="2190"/>
        <v>0</v>
      </c>
      <c r="F12094" s="230">
        <f t="shared" si="2191"/>
        <v>0</v>
      </c>
      <c r="G12094" s="232"/>
      <c r="I12094" s="283"/>
    </row>
    <row r="12095" spans="1:15">
      <c r="A12095" s="227" t="str">
        <f t="shared" si="2189"/>
        <v>-</v>
      </c>
      <c r="B12095" s="228"/>
      <c r="C12095" s="228"/>
      <c r="D12095" s="194"/>
      <c r="E12095" s="229">
        <f t="shared" si="2190"/>
        <v>0</v>
      </c>
      <c r="F12095" s="230">
        <f t="shared" si="2191"/>
        <v>0</v>
      </c>
      <c r="G12095" s="232"/>
      <c r="I12095" s="283"/>
    </row>
    <row r="12096" spans="1:15" ht="13.5" thickBot="1">
      <c r="A12096" s="234"/>
      <c r="B12096" s="456"/>
      <c r="C12096" s="235"/>
      <c r="D12096" s="237"/>
      <c r="E12096" s="237"/>
      <c r="F12096" s="238" t="s">
        <v>80</v>
      </c>
      <c r="G12096" s="239">
        <f>ROUND(SUM(F12084:F12095),0)</f>
        <v>0</v>
      </c>
      <c r="I12096" s="326"/>
    </row>
    <row r="12097" spans="1:15" ht="13.5" thickTop="1">
      <c r="A12097" s="240" t="s">
        <v>67</v>
      </c>
      <c r="B12097" s="446"/>
      <c r="C12097" s="241"/>
      <c r="D12097" s="243"/>
      <c r="E12097" s="243"/>
      <c r="F12097" s="242"/>
      <c r="G12097" s="244"/>
      <c r="I12097" s="326"/>
    </row>
    <row r="12098" spans="1:15" s="220" customFormat="1" ht="26">
      <c r="A12098" s="245" t="s">
        <v>57</v>
      </c>
      <c r="B12098" s="455"/>
      <c r="C12098" s="247" t="s">
        <v>58</v>
      </c>
      <c r="D12098" s="316" t="s">
        <v>68</v>
      </c>
      <c r="E12098" s="248" t="s">
        <v>69</v>
      </c>
      <c r="F12098" s="249" t="s">
        <v>79</v>
      </c>
      <c r="G12098" s="250" t="s">
        <v>70</v>
      </c>
      <c r="I12098" s="325"/>
      <c r="J12098" s="226"/>
      <c r="O12098" s="296"/>
    </row>
    <row r="12099" spans="1:15">
      <c r="A12099" s="748" t="str">
        <f t="shared" ref="A12099:A12110" si="2192">IF(I12099=0,"",VLOOKUP(I12099,MATERIALES,2,FALSE))</f>
        <v/>
      </c>
      <c r="B12099" s="749"/>
      <c r="C12099" s="251" t="str">
        <f t="shared" ref="C12099:C12108" si="2193">IF(I12099=0,"",VLOOKUP(I12099,MATERIALES,3,FALSE))</f>
        <v/>
      </c>
      <c r="D12099" s="194"/>
      <c r="E12099" s="252">
        <f t="shared" ref="E12099:E12110" si="2194">IF(I12099=0,0,VLOOKUP(I12099,MATERIALES,4,FALSE))</f>
        <v>0</v>
      </c>
      <c r="F12099" s="230">
        <f>D12099*E12099</f>
        <v>0</v>
      </c>
      <c r="G12099" s="231"/>
      <c r="I12099" s="283"/>
    </row>
    <row r="12100" spans="1:15">
      <c r="A12100" s="748" t="str">
        <f t="shared" si="2192"/>
        <v/>
      </c>
      <c r="B12100" s="749"/>
      <c r="C12100" s="251" t="str">
        <f t="shared" si="2193"/>
        <v/>
      </c>
      <c r="D12100" s="194"/>
      <c r="E12100" s="252">
        <f t="shared" si="2194"/>
        <v>0</v>
      </c>
      <c r="F12100" s="230">
        <f t="shared" ref="F12100:F12110" si="2195">D12100*E12100</f>
        <v>0</v>
      </c>
      <c r="G12100" s="232"/>
      <c r="I12100" s="283"/>
    </row>
    <row r="12101" spans="1:15">
      <c r="A12101" s="748" t="str">
        <f t="shared" si="2192"/>
        <v/>
      </c>
      <c r="B12101" s="749"/>
      <c r="C12101" s="251" t="str">
        <f t="shared" si="2193"/>
        <v/>
      </c>
      <c r="D12101" s="194"/>
      <c r="E12101" s="252">
        <f t="shared" si="2194"/>
        <v>0</v>
      </c>
      <c r="F12101" s="230">
        <f t="shared" si="2195"/>
        <v>0</v>
      </c>
      <c r="G12101" s="232"/>
      <c r="I12101" s="283"/>
    </row>
    <row r="12102" spans="1:15">
      <c r="A12102" s="748" t="str">
        <f t="shared" si="2192"/>
        <v/>
      </c>
      <c r="B12102" s="749"/>
      <c r="C12102" s="251" t="str">
        <f t="shared" si="2193"/>
        <v/>
      </c>
      <c r="D12102" s="194"/>
      <c r="E12102" s="252">
        <f t="shared" si="2194"/>
        <v>0</v>
      </c>
      <c r="F12102" s="230">
        <f t="shared" si="2195"/>
        <v>0</v>
      </c>
      <c r="G12102" s="232"/>
      <c r="I12102" s="283"/>
    </row>
    <row r="12103" spans="1:15">
      <c r="A12103" s="748" t="str">
        <f t="shared" si="2192"/>
        <v/>
      </c>
      <c r="B12103" s="749"/>
      <c r="C12103" s="251" t="str">
        <f t="shared" si="2193"/>
        <v/>
      </c>
      <c r="D12103" s="194"/>
      <c r="E12103" s="252">
        <f t="shared" si="2194"/>
        <v>0</v>
      </c>
      <c r="F12103" s="230">
        <f t="shared" si="2195"/>
        <v>0</v>
      </c>
      <c r="G12103" s="232"/>
      <c r="I12103" s="283"/>
    </row>
    <row r="12104" spans="1:15">
      <c r="A12104" s="748" t="str">
        <f t="shared" si="2192"/>
        <v/>
      </c>
      <c r="B12104" s="749"/>
      <c r="C12104" s="251" t="str">
        <f t="shared" si="2193"/>
        <v/>
      </c>
      <c r="D12104" s="194"/>
      <c r="E12104" s="252">
        <f t="shared" si="2194"/>
        <v>0</v>
      </c>
      <c r="F12104" s="230">
        <f t="shared" si="2195"/>
        <v>0</v>
      </c>
      <c r="G12104" s="232"/>
      <c r="I12104" s="283"/>
    </row>
    <row r="12105" spans="1:15">
      <c r="A12105" s="748" t="str">
        <f t="shared" si="2192"/>
        <v/>
      </c>
      <c r="B12105" s="749"/>
      <c r="C12105" s="251" t="str">
        <f t="shared" si="2193"/>
        <v/>
      </c>
      <c r="D12105" s="194"/>
      <c r="E12105" s="252">
        <f t="shared" si="2194"/>
        <v>0</v>
      </c>
      <c r="F12105" s="230">
        <f t="shared" si="2195"/>
        <v>0</v>
      </c>
      <c r="G12105" s="232"/>
      <c r="I12105" s="283"/>
    </row>
    <row r="12106" spans="1:15">
      <c r="A12106" s="748" t="str">
        <f t="shared" si="2192"/>
        <v/>
      </c>
      <c r="B12106" s="749"/>
      <c r="C12106" s="251" t="str">
        <f t="shared" si="2193"/>
        <v/>
      </c>
      <c r="D12106" s="194"/>
      <c r="E12106" s="252">
        <f t="shared" si="2194"/>
        <v>0</v>
      </c>
      <c r="F12106" s="230">
        <f t="shared" si="2195"/>
        <v>0</v>
      </c>
      <c r="G12106" s="253"/>
      <c r="I12106" s="283"/>
    </row>
    <row r="12107" spans="1:15">
      <c r="A12107" s="748" t="str">
        <f t="shared" si="2192"/>
        <v/>
      </c>
      <c r="B12107" s="749"/>
      <c r="C12107" s="251" t="str">
        <f t="shared" si="2193"/>
        <v/>
      </c>
      <c r="D12107" s="194"/>
      <c r="E12107" s="252">
        <f t="shared" si="2194"/>
        <v>0</v>
      </c>
      <c r="F12107" s="230">
        <f t="shared" si="2195"/>
        <v>0</v>
      </c>
      <c r="G12107" s="232"/>
      <c r="I12107" s="283"/>
    </row>
    <row r="12108" spans="1:15">
      <c r="A12108" s="748" t="str">
        <f t="shared" si="2192"/>
        <v/>
      </c>
      <c r="B12108" s="749"/>
      <c r="C12108" s="251" t="str">
        <f t="shared" si="2193"/>
        <v/>
      </c>
      <c r="D12108" s="194"/>
      <c r="E12108" s="252">
        <f t="shared" si="2194"/>
        <v>0</v>
      </c>
      <c r="F12108" s="230">
        <f t="shared" si="2195"/>
        <v>0</v>
      </c>
      <c r="G12108" s="232"/>
      <c r="I12108" s="283"/>
    </row>
    <row r="12109" spans="1:15">
      <c r="A12109" s="748" t="str">
        <f t="shared" si="2192"/>
        <v/>
      </c>
      <c r="B12109" s="749"/>
      <c r="C12109" s="251"/>
      <c r="D12109" s="194"/>
      <c r="E12109" s="252">
        <f t="shared" si="2194"/>
        <v>0</v>
      </c>
      <c r="F12109" s="230">
        <f t="shared" si="2195"/>
        <v>0</v>
      </c>
      <c r="G12109" s="232"/>
      <c r="I12109" s="283"/>
    </row>
    <row r="12110" spans="1:15">
      <c r="A12110" s="748" t="str">
        <f t="shared" si="2192"/>
        <v/>
      </c>
      <c r="B12110" s="749"/>
      <c r="C12110" s="251" t="str">
        <f t="shared" ref="C12110" si="2196">IF(I12110=0,"",VLOOKUP(I12110,MATERIALES,3,FALSE))</f>
        <v/>
      </c>
      <c r="D12110" s="194"/>
      <c r="E12110" s="252">
        <f t="shared" si="2194"/>
        <v>0</v>
      </c>
      <c r="F12110" s="230">
        <f t="shared" si="2195"/>
        <v>0</v>
      </c>
      <c r="G12110" s="233"/>
      <c r="I12110" s="283"/>
    </row>
    <row r="12111" spans="1:15" ht="26.25" customHeight="1" thickBot="1">
      <c r="A12111" s="214"/>
      <c r="B12111" s="438"/>
      <c r="C12111" s="215"/>
      <c r="D12111" s="217"/>
      <c r="E12111" s="254"/>
      <c r="F12111" s="255" t="s">
        <v>81</v>
      </c>
      <c r="G12111" s="253">
        <f>ROUND(SUM(F12099:F12110),0)</f>
        <v>0</v>
      </c>
      <c r="I12111" s="326"/>
    </row>
    <row r="12112" spans="1:15" ht="14" thickTop="1" thickBot="1">
      <c r="A12112" s="256" t="s">
        <v>72</v>
      </c>
      <c r="B12112" s="445"/>
      <c r="C12112" s="257"/>
      <c r="D12112" s="259"/>
      <c r="E12112" s="259"/>
      <c r="F12112" s="258"/>
      <c r="G12112" s="260"/>
      <c r="I12112" s="326"/>
    </row>
    <row r="12113" spans="1:9" ht="13.5" thickTop="1">
      <c r="A12113" s="245" t="s">
        <v>57</v>
      </c>
      <c r="B12113" s="455"/>
      <c r="C12113" s="248" t="s">
        <v>71</v>
      </c>
      <c r="D12113" s="316" t="s">
        <v>75</v>
      </c>
      <c r="E12113" s="248" t="s">
        <v>98</v>
      </c>
      <c r="F12113" s="249" t="s">
        <v>79</v>
      </c>
      <c r="G12113" s="250" t="s">
        <v>70</v>
      </c>
      <c r="I12113" s="326"/>
    </row>
    <row r="12114" spans="1:9">
      <c r="A12114" s="748" t="str">
        <f>IF(I12114=0,"",VLOOKUP(I12114,EQUIPOS,2,FALSE))</f>
        <v/>
      </c>
      <c r="B12114" s="749"/>
      <c r="C12114" s="195"/>
      <c r="D12114" s="194"/>
      <c r="E12114" s="252">
        <f>IF(I12114=0,0,VLOOKUP(I12114,EQUIPOS,4,FALSE))</f>
        <v>0</v>
      </c>
      <c r="F12114" s="230">
        <f>C12114*D12114*E12114</f>
        <v>0</v>
      </c>
      <c r="G12114" s="231"/>
      <c r="I12114" s="283"/>
    </row>
    <row r="12115" spans="1:9">
      <c r="A12115" s="748" t="str">
        <f>IF(I12115=0,"",VLOOKUP(I12115,EQUIPOS,2,FALSE))</f>
        <v/>
      </c>
      <c r="B12115" s="749"/>
      <c r="C12115" s="195"/>
      <c r="D12115" s="194"/>
      <c r="E12115" s="252">
        <f>IF(I12115=0,0,VLOOKUP(I12115,EQUIPOS,4,FALSE))</f>
        <v>0</v>
      </c>
      <c r="F12115" s="230">
        <f t="shared" ref="F12115:F12118" si="2197">C12115*D12115*E12115</f>
        <v>0</v>
      </c>
      <c r="G12115" s="232"/>
      <c r="I12115" s="283"/>
    </row>
    <row r="12116" spans="1:9">
      <c r="A12116" s="748" t="str">
        <f>IF(I12116=0,"",VLOOKUP(I12116,EQUIPOS,2,FALSE))</f>
        <v/>
      </c>
      <c r="B12116" s="749"/>
      <c r="C12116" s="195"/>
      <c r="D12116" s="194"/>
      <c r="E12116" s="252">
        <f>IF(I12116=0,0,VLOOKUP(I12116,EQUIPOS,4,FALSE))</f>
        <v>0</v>
      </c>
      <c r="F12116" s="230">
        <f t="shared" si="2197"/>
        <v>0</v>
      </c>
      <c r="G12116" s="232"/>
      <c r="I12116" s="283"/>
    </row>
    <row r="12117" spans="1:9">
      <c r="A12117" s="748" t="str">
        <f>IF(I12117=0,"",VLOOKUP(I12117,EQUIPOS,2,FALSE))</f>
        <v/>
      </c>
      <c r="B12117" s="749"/>
      <c r="C12117" s="195"/>
      <c r="D12117" s="194"/>
      <c r="E12117" s="252">
        <f>IF(I12117=0,0,VLOOKUP(I12117,EQUIPOS,4,FALSE))</f>
        <v>0</v>
      </c>
      <c r="F12117" s="230">
        <f t="shared" si="2197"/>
        <v>0</v>
      </c>
      <c r="G12117" s="232"/>
      <c r="I12117" s="283"/>
    </row>
    <row r="12118" spans="1:9">
      <c r="A12118" s="748" t="str">
        <f>IF(I12118=0,"",VLOOKUP(I12118,EQUIPOS,2,FALSE))</f>
        <v/>
      </c>
      <c r="B12118" s="749"/>
      <c r="C12118" s="195"/>
      <c r="D12118" s="194"/>
      <c r="E12118" s="252">
        <f>IF(I12118=0,0,VLOOKUP(I12118,EQUIPOS,4,FALSE))</f>
        <v>0</v>
      </c>
      <c r="F12118" s="230">
        <f t="shared" si="2197"/>
        <v>0</v>
      </c>
      <c r="G12118" s="233"/>
      <c r="I12118" s="283"/>
    </row>
    <row r="12119" spans="1:9" ht="30.75" customHeight="1" thickBot="1">
      <c r="A12119" s="234"/>
      <c r="B12119" s="456"/>
      <c r="C12119" s="235"/>
      <c r="D12119" s="237"/>
      <c r="E12119" s="261"/>
      <c r="F12119" s="238" t="s">
        <v>82</v>
      </c>
      <c r="G12119" s="262">
        <f>ROUND(SUM(F12114:F12118),0)</f>
        <v>0</v>
      </c>
      <c r="I12119" s="326"/>
    </row>
    <row r="12120" spans="1:9" ht="13.5" thickTop="1">
      <c r="A12120" s="240" t="s">
        <v>73</v>
      </c>
      <c r="B12120" s="446"/>
      <c r="C12120" s="241"/>
      <c r="D12120" s="243"/>
      <c r="E12120" s="243"/>
      <c r="F12120" s="242"/>
      <c r="G12120" s="244"/>
      <c r="I12120" s="326"/>
    </row>
    <row r="12121" spans="1:9" ht="26">
      <c r="A12121" s="245" t="s">
        <v>57</v>
      </c>
      <c r="B12121" s="454" t="s">
        <v>58</v>
      </c>
      <c r="C12121" s="247" t="s">
        <v>68</v>
      </c>
      <c r="D12121" s="316" t="s">
        <v>74</v>
      </c>
      <c r="E12121" s="248" t="s">
        <v>69</v>
      </c>
      <c r="F12121" s="249" t="s">
        <v>79</v>
      </c>
      <c r="G12121" s="250" t="s">
        <v>70</v>
      </c>
      <c r="H12121" s="220"/>
      <c r="I12121" s="325"/>
    </row>
    <row r="12122" spans="1:9">
      <c r="A12122" s="263" t="str">
        <f t="shared" ref="A12122:A12133" si="2198">IF(I12122=0,"",VLOOKUP(I12122,MANOOBRA,2,FALSE))</f>
        <v/>
      </c>
      <c r="B12122" s="444" t="str">
        <f t="shared" ref="B12122:B12133" si="2199">IF(I12122=0,"",VLOOKUP(I12122,MANOOBRA,3,FALSE))</f>
        <v/>
      </c>
      <c r="C12122" s="195"/>
      <c r="D12122" s="466"/>
      <c r="E12122" s="252">
        <f t="shared" ref="E12122:E12133" si="2200">IF(I12122=0,0,VLOOKUP(I12122,MANOOBRA,4,FALSE))</f>
        <v>0</v>
      </c>
      <c r="F12122" s="230">
        <f>IF(D12122=0,0,C12122*E12122/D12122)</f>
        <v>0</v>
      </c>
      <c r="G12122" s="231"/>
      <c r="I12122" s="283"/>
    </row>
    <row r="12123" spans="1:9">
      <c r="A12123" s="263" t="str">
        <f t="shared" si="2198"/>
        <v/>
      </c>
      <c r="B12123" s="444" t="str">
        <f t="shared" si="2199"/>
        <v/>
      </c>
      <c r="C12123" s="195"/>
      <c r="D12123" s="466"/>
      <c r="E12123" s="252">
        <f t="shared" si="2200"/>
        <v>0</v>
      </c>
      <c r="F12123" s="230">
        <f t="shared" ref="F12123:F12133" si="2201">IF(D12123=0,0,C12123*E12123/D12123)</f>
        <v>0</v>
      </c>
      <c r="G12123" s="232"/>
      <c r="I12123" s="283"/>
    </row>
    <row r="12124" spans="1:9">
      <c r="A12124" s="263" t="str">
        <f t="shared" si="2198"/>
        <v/>
      </c>
      <c r="B12124" s="444" t="str">
        <f t="shared" si="2199"/>
        <v/>
      </c>
      <c r="C12124" s="195"/>
      <c r="D12124" s="469"/>
      <c r="E12124" s="252">
        <f t="shared" si="2200"/>
        <v>0</v>
      </c>
      <c r="F12124" s="230">
        <f t="shared" si="2201"/>
        <v>0</v>
      </c>
      <c r="G12124" s="232"/>
      <c r="I12124" s="283"/>
    </row>
    <row r="12125" spans="1:9">
      <c r="A12125" s="263" t="str">
        <f t="shared" si="2198"/>
        <v/>
      </c>
      <c r="B12125" s="444" t="str">
        <f t="shared" si="2199"/>
        <v/>
      </c>
      <c r="C12125" s="195"/>
      <c r="D12125" s="195"/>
      <c r="E12125" s="252">
        <f t="shared" si="2200"/>
        <v>0</v>
      </c>
      <c r="F12125" s="230">
        <f t="shared" si="2201"/>
        <v>0</v>
      </c>
      <c r="G12125" s="232"/>
      <c r="I12125" s="283"/>
    </row>
    <row r="12126" spans="1:9">
      <c r="A12126" s="263" t="str">
        <f t="shared" si="2198"/>
        <v/>
      </c>
      <c r="B12126" s="444" t="str">
        <f t="shared" si="2199"/>
        <v/>
      </c>
      <c r="C12126" s="195"/>
      <c r="D12126" s="195"/>
      <c r="E12126" s="252">
        <f t="shared" si="2200"/>
        <v>0</v>
      </c>
      <c r="F12126" s="230">
        <f t="shared" si="2201"/>
        <v>0</v>
      </c>
      <c r="G12126" s="232"/>
      <c r="I12126" s="283"/>
    </row>
    <row r="12127" spans="1:9">
      <c r="A12127" s="263" t="str">
        <f t="shared" si="2198"/>
        <v/>
      </c>
      <c r="B12127" s="444" t="str">
        <f t="shared" si="2199"/>
        <v/>
      </c>
      <c r="C12127" s="195"/>
      <c r="D12127" s="195"/>
      <c r="E12127" s="252">
        <f t="shared" si="2200"/>
        <v>0</v>
      </c>
      <c r="F12127" s="230">
        <f t="shared" si="2201"/>
        <v>0</v>
      </c>
      <c r="G12127" s="232"/>
      <c r="I12127" s="283"/>
    </row>
    <row r="12128" spans="1:9">
      <c r="A12128" s="263" t="str">
        <f t="shared" si="2198"/>
        <v/>
      </c>
      <c r="B12128" s="444" t="str">
        <f t="shared" si="2199"/>
        <v/>
      </c>
      <c r="C12128" s="195"/>
      <c r="D12128" s="195"/>
      <c r="E12128" s="252">
        <f t="shared" si="2200"/>
        <v>0</v>
      </c>
      <c r="F12128" s="230">
        <f t="shared" si="2201"/>
        <v>0</v>
      </c>
      <c r="G12128" s="232"/>
      <c r="I12128" s="283"/>
    </row>
    <row r="12129" spans="1:16">
      <c r="A12129" s="263" t="str">
        <f t="shared" si="2198"/>
        <v/>
      </c>
      <c r="B12129" s="444" t="str">
        <f t="shared" si="2199"/>
        <v/>
      </c>
      <c r="C12129" s="195"/>
      <c r="D12129" s="195"/>
      <c r="E12129" s="252">
        <f t="shared" si="2200"/>
        <v>0</v>
      </c>
      <c r="F12129" s="230">
        <f t="shared" si="2201"/>
        <v>0</v>
      </c>
      <c r="G12129" s="232"/>
      <c r="I12129" s="283"/>
    </row>
    <row r="12130" spans="1:16">
      <c r="A12130" s="263" t="str">
        <f t="shared" si="2198"/>
        <v/>
      </c>
      <c r="B12130" s="444" t="str">
        <f t="shared" si="2199"/>
        <v/>
      </c>
      <c r="C12130" s="195"/>
      <c r="D12130" s="195"/>
      <c r="E12130" s="252">
        <f t="shared" si="2200"/>
        <v>0</v>
      </c>
      <c r="F12130" s="230">
        <f t="shared" si="2201"/>
        <v>0</v>
      </c>
      <c r="G12130" s="232"/>
      <c r="I12130" s="283"/>
    </row>
    <row r="12131" spans="1:16">
      <c r="A12131" s="263" t="str">
        <f t="shared" si="2198"/>
        <v/>
      </c>
      <c r="B12131" s="444" t="str">
        <f t="shared" si="2199"/>
        <v/>
      </c>
      <c r="C12131" s="195"/>
      <c r="D12131" s="195"/>
      <c r="E12131" s="252">
        <f t="shared" si="2200"/>
        <v>0</v>
      </c>
      <c r="F12131" s="230">
        <f t="shared" si="2201"/>
        <v>0</v>
      </c>
      <c r="G12131" s="232"/>
      <c r="I12131" s="283"/>
    </row>
    <row r="12132" spans="1:16">
      <c r="A12132" s="263" t="str">
        <f t="shared" si="2198"/>
        <v/>
      </c>
      <c r="B12132" s="444" t="str">
        <f t="shared" si="2199"/>
        <v/>
      </c>
      <c r="C12132" s="195"/>
      <c r="D12132" s="195"/>
      <c r="E12132" s="252">
        <f t="shared" si="2200"/>
        <v>0</v>
      </c>
      <c r="F12132" s="230">
        <f t="shared" si="2201"/>
        <v>0</v>
      </c>
      <c r="G12132" s="232"/>
      <c r="I12132" s="283"/>
    </row>
    <row r="12133" spans="1:16">
      <c r="A12133" s="263" t="str">
        <f t="shared" si="2198"/>
        <v/>
      </c>
      <c r="B12133" s="444" t="str">
        <f t="shared" si="2199"/>
        <v/>
      </c>
      <c r="C12133" s="195"/>
      <c r="D12133" s="195"/>
      <c r="E12133" s="252">
        <f t="shared" si="2200"/>
        <v>0</v>
      </c>
      <c r="F12133" s="230">
        <f t="shared" si="2201"/>
        <v>0</v>
      </c>
      <c r="G12133" s="233"/>
      <c r="I12133" s="283"/>
    </row>
    <row r="12134" spans="1:16" ht="31.5" customHeight="1" thickBot="1">
      <c r="A12134" s="234"/>
      <c r="B12134" s="456"/>
      <c r="C12134" s="235"/>
      <c r="D12134" s="237"/>
      <c r="E12134" s="237"/>
      <c r="F12134" s="238" t="s">
        <v>83</v>
      </c>
      <c r="G12134" s="262">
        <f>ROUND(SUM(F12122:F12133),0)</f>
        <v>0</v>
      </c>
      <c r="I12134" s="326"/>
    </row>
    <row r="12135" spans="1:16" ht="13.5" thickTop="1">
      <c r="A12135" s="186" t="s">
        <v>76</v>
      </c>
      <c r="B12135" s="446"/>
      <c r="C12135" s="241"/>
      <c r="D12135" s="243"/>
      <c r="E12135" s="243"/>
      <c r="F12135" s="242"/>
      <c r="G12135" s="244"/>
      <c r="I12135" s="326"/>
    </row>
    <row r="12136" spans="1:16">
      <c r="A12136" s="245" t="s">
        <v>57</v>
      </c>
      <c r="B12136" s="455"/>
      <c r="C12136" s="246"/>
      <c r="D12136" s="317"/>
      <c r="E12136" s="248" t="s">
        <v>77</v>
      </c>
      <c r="F12136" s="249" t="s">
        <v>78</v>
      </c>
      <c r="G12136" s="264" t="s">
        <v>77</v>
      </c>
      <c r="H12136" s="220"/>
      <c r="I12136" s="325"/>
    </row>
    <row r="12137" spans="1:16">
      <c r="A12137" s="185" t="s">
        <v>87</v>
      </c>
      <c r="B12137" s="453"/>
      <c r="C12137" s="265"/>
      <c r="D12137" s="318"/>
      <c r="E12137" s="229">
        <f>SUM(G12096,G12111,G12119,G12134)</f>
        <v>0</v>
      </c>
      <c r="F12137" s="266">
        <f>A</f>
        <v>0</v>
      </c>
      <c r="G12137" s="267">
        <f>E12137*F12137</f>
        <v>0</v>
      </c>
      <c r="I12137" s="326"/>
    </row>
    <row r="12138" spans="1:16">
      <c r="A12138" s="185" t="s">
        <v>85</v>
      </c>
      <c r="B12138" s="453"/>
      <c r="C12138" s="265"/>
      <c r="D12138" s="318"/>
      <c r="E12138" s="229">
        <f>SUM(G12096,G12111,G12119,G12134)</f>
        <v>0</v>
      </c>
      <c r="F12138" s="266">
        <f>I</f>
        <v>0</v>
      </c>
      <c r="G12138" s="267">
        <f>E12138*F12138</f>
        <v>0</v>
      </c>
      <c r="I12138" s="326"/>
    </row>
    <row r="12139" spans="1:16">
      <c r="A12139" s="185" t="s">
        <v>86</v>
      </c>
      <c r="B12139" s="453"/>
      <c r="C12139" s="265"/>
      <c r="D12139" s="318"/>
      <c r="E12139" s="229">
        <f>SUM(G12096,G12111,G12119,G12134)</f>
        <v>0</v>
      </c>
      <c r="F12139" s="266">
        <f>U</f>
        <v>0</v>
      </c>
      <c r="G12139" s="267">
        <f>E12139*F12139</f>
        <v>0</v>
      </c>
      <c r="I12139" s="326"/>
    </row>
    <row r="12140" spans="1:16" ht="33" customHeight="1" thickBot="1">
      <c r="A12140" s="234"/>
      <c r="B12140" s="456"/>
      <c r="C12140" s="235"/>
      <c r="D12140" s="237"/>
      <c r="E12140" s="237"/>
      <c r="F12140" s="268" t="s">
        <v>84</v>
      </c>
      <c r="G12140" s="262">
        <f>SUM(G12137:G12139)</f>
        <v>0</v>
      </c>
      <c r="I12140" s="326"/>
      <c r="J12140" s="295"/>
      <c r="K12140" s="296"/>
      <c r="L12140" s="296"/>
      <c r="M12140" s="296"/>
      <c r="N12140" s="296"/>
      <c r="O12140" s="296"/>
    </row>
    <row r="12141" spans="1:16" s="211" customFormat="1" ht="14" thickTop="1" thickBot="1">
      <c r="A12141" s="269"/>
      <c r="B12141" s="443"/>
      <c r="C12141" s="270"/>
      <c r="D12141" s="319"/>
      <c r="E12141" s="271" t="s">
        <v>89</v>
      </c>
      <c r="F12141" s="272"/>
      <c r="G12141" s="273">
        <f>ROUND(SUM(G12096,G12111,G12119,G12134,G12140),0)</f>
        <v>0</v>
      </c>
      <c r="I12141" s="327"/>
      <c r="J12141" s="212">
        <f>B12080</f>
        <v>35.200000000000003</v>
      </c>
      <c r="K12141" s="274">
        <f>E12137</f>
        <v>0</v>
      </c>
      <c r="L12141" s="294">
        <f>G12137</f>
        <v>0</v>
      </c>
      <c r="M12141" s="294">
        <f>G12138</f>
        <v>0</v>
      </c>
      <c r="N12141" s="294">
        <f>G12139</f>
        <v>0</v>
      </c>
      <c r="O12141" s="299">
        <f>SUM(K12141:N12141)</f>
        <v>0</v>
      </c>
      <c r="P12141" s="294"/>
    </row>
    <row r="12142" spans="1:16" ht="13.5" thickTop="1">
      <c r="A12142" s="275" t="s">
        <v>97</v>
      </c>
      <c r="B12142" s="438"/>
      <c r="C12142" s="215"/>
      <c r="D12142" s="217"/>
      <c r="E12142" s="217"/>
      <c r="F12142" s="216"/>
      <c r="G12142" s="219"/>
      <c r="I12142" s="326"/>
      <c r="P12142" s="294"/>
    </row>
    <row r="12143" spans="1:16">
      <c r="A12143" s="275"/>
      <c r="B12143" s="452"/>
      <c r="C12143" s="276"/>
      <c r="D12143" s="320"/>
      <c r="E12143" s="217"/>
      <c r="F12143" s="216"/>
      <c r="G12143" s="277">
        <f ca="1">TODAY()</f>
        <v>44839</v>
      </c>
      <c r="I12143" s="326"/>
      <c r="P12143" s="294"/>
    </row>
    <row r="12144" spans="1:16" ht="13.5" thickBot="1">
      <c r="A12144" s="234"/>
      <c r="B12144" s="456"/>
      <c r="C12144" s="235"/>
      <c r="D12144" s="237"/>
      <c r="E12144" s="237"/>
      <c r="F12144" s="236"/>
      <c r="G12144" s="278"/>
      <c r="I12144" s="326"/>
      <c r="P12144" s="294"/>
    </row>
    <row r="12145" spans="1:15" s="199" customFormat="1" ht="13.5" thickTop="1">
      <c r="A12145" s="196" t="s">
        <v>109</v>
      </c>
      <c r="B12145" s="458"/>
      <c r="C12145" s="196"/>
      <c r="D12145" s="198"/>
      <c r="E12145" s="198"/>
      <c r="F12145" s="197"/>
      <c r="G12145" s="197"/>
      <c r="I12145" s="321"/>
      <c r="J12145" s="200"/>
      <c r="O12145" s="297"/>
    </row>
    <row r="12146" spans="1:15" s="199" customFormat="1">
      <c r="A12146" s="196" t="str">
        <f>CONCATENATE('Prestaciones y AIU'!A11597," ANALISIS DE PRECIOS UNITARIOS")</f>
        <v xml:space="preserve"> ANALISIS DE PRECIOS UNITARIOS</v>
      </c>
      <c r="B12146" s="458"/>
      <c r="C12146" s="196"/>
      <c r="D12146" s="198"/>
      <c r="E12146" s="198"/>
      <c r="F12146" s="197"/>
      <c r="G12146" s="197"/>
      <c r="I12146" s="321"/>
      <c r="J12146" s="200"/>
      <c r="O12146" s="297"/>
    </row>
    <row r="12147" spans="1:15" s="199" customFormat="1">
      <c r="A12147" s="196" t="str">
        <f>Objeto_LIC</f>
        <v>OPTIMIZACION DEL SISTEMA DE ABASTECIMIENTO (ADUCCION, PRETRATAMIENTO Y CONDUCCION) DEL MUNICPIO DE TAME, DEPARTAMENTO DE ARAUCA</v>
      </c>
      <c r="B12147" s="458"/>
      <c r="C12147" s="196"/>
      <c r="D12147" s="198"/>
      <c r="E12147" s="198"/>
      <c r="F12147" s="197"/>
      <c r="G12147" s="197"/>
      <c r="I12147" s="321"/>
      <c r="J12147" s="200"/>
      <c r="O12147" s="297"/>
    </row>
    <row r="12148" spans="1:15" s="199" customFormat="1">
      <c r="A12148" s="196"/>
      <c r="B12148" s="458"/>
      <c r="C12148" s="196"/>
      <c r="D12148" s="198"/>
      <c r="E12148" s="198"/>
      <c r="F12148" s="197"/>
      <c r="G12148" s="197"/>
      <c r="I12148" s="321"/>
      <c r="J12148" s="200"/>
      <c r="O12148" s="297"/>
    </row>
    <row r="12149" spans="1:15" ht="13.5" thickBot="1">
      <c r="A12149" s="201"/>
      <c r="B12149" s="448"/>
      <c r="C12149" s="201"/>
      <c r="D12149" s="203"/>
      <c r="E12149" s="203"/>
      <c r="F12149" s="202"/>
      <c r="G12149" s="202"/>
    </row>
    <row r="12150" spans="1:15" s="211" customFormat="1" ht="13.5" thickTop="1">
      <c r="A12150" s="206"/>
      <c r="B12150" s="457"/>
      <c r="C12150" s="207"/>
      <c r="D12150" s="209"/>
      <c r="E12150" s="209"/>
      <c r="F12150" s="208"/>
      <c r="G12150" s="210" t="s">
        <v>110</v>
      </c>
      <c r="I12150" s="323"/>
      <c r="J12150" s="212"/>
      <c r="O12150" s="297"/>
    </row>
    <row r="12151" spans="1:15" ht="12.75" customHeight="1">
      <c r="A12151" s="213" t="s">
        <v>62</v>
      </c>
      <c r="B12151" s="750">
        <f>Proponente</f>
        <v>0</v>
      </c>
      <c r="C12151" s="750"/>
      <c r="D12151" s="750"/>
      <c r="E12151" s="750"/>
      <c r="F12151" s="750"/>
      <c r="G12151" s="751"/>
    </row>
    <row r="12152" spans="1:15" ht="12.75" customHeight="1">
      <c r="A12152" s="213" t="s">
        <v>63</v>
      </c>
      <c r="B12152" s="470">
        <v>36.1</v>
      </c>
      <c r="C12152" s="750" t="e">
        <f>VLOOKUP(B12152,Presupuesto!$A$4:$B$106,2,FALSE)</f>
        <v>#N/A</v>
      </c>
      <c r="D12152" s="750"/>
      <c r="E12152" s="750"/>
      <c r="F12152" s="750"/>
      <c r="G12152" s="751"/>
    </row>
    <row r="12153" spans="1:15">
      <c r="A12153" s="214"/>
      <c r="B12153" s="438"/>
      <c r="C12153" s="215"/>
      <c r="D12153" s="217"/>
      <c r="E12153" s="217"/>
      <c r="F12153" s="218" t="s">
        <v>88</v>
      </c>
      <c r="G12153" s="750" t="str">
        <f ca="1">LOOKUP('U-P1'!B12152,Presupuesto!$1:$1048576,Presupuesto!$C$1:$C$105)</f>
        <v>ML</v>
      </c>
      <c r="H12153" s="750"/>
      <c r="I12153" s="750"/>
      <c r="J12153" s="750"/>
      <c r="K12153" s="751"/>
    </row>
    <row r="12154" spans="1:15" ht="13.5" thickBot="1">
      <c r="A12154" s="213" t="s">
        <v>64</v>
      </c>
      <c r="B12154" s="438"/>
      <c r="C12154" s="215"/>
      <c r="D12154" s="217"/>
      <c r="E12154" s="217"/>
      <c r="F12154" s="216"/>
      <c r="G12154" s="219"/>
      <c r="I12154" s="324"/>
      <c r="J12154" s="295"/>
      <c r="K12154" s="296"/>
      <c r="L12154" s="296"/>
      <c r="M12154" s="296"/>
      <c r="N12154" s="296"/>
      <c r="O12154" s="296"/>
    </row>
    <row r="12155" spans="1:15" s="220" customFormat="1" ht="13.5" thickTop="1">
      <c r="A12155" s="221" t="s">
        <v>57</v>
      </c>
      <c r="B12155" s="447" t="s">
        <v>65</v>
      </c>
      <c r="C12155" s="222" t="s">
        <v>66</v>
      </c>
      <c r="D12155" s="223" t="s">
        <v>74</v>
      </c>
      <c r="E12155" s="224" t="s">
        <v>100</v>
      </c>
      <c r="F12155" s="224" t="s">
        <v>79</v>
      </c>
      <c r="G12155" s="225" t="s">
        <v>70</v>
      </c>
      <c r="I12155" s="325"/>
      <c r="J12155" s="226"/>
      <c r="O12155" s="296"/>
    </row>
    <row r="12156" spans="1:15">
      <c r="A12156" s="227" t="str">
        <f t="shared" ref="A12156:A12167" si="2202">IF(I12156=0,"-",VLOOKUP(I12156,EQUIPOS,2,FALSE))</f>
        <v>-</v>
      </c>
      <c r="B12156" s="228"/>
      <c r="C12156" s="228"/>
      <c r="D12156" s="468"/>
      <c r="E12156" s="229">
        <f t="shared" ref="E12156:E12167" si="2203">IF(I12156=0,0,VLOOKUP(I12156,EQUIPOS,4,FALSE))</f>
        <v>0</v>
      </c>
      <c r="F12156" s="230">
        <f t="shared" ref="F12156:F12167" si="2204">IF(D12156=0,0,E12156/D12156)</f>
        <v>0</v>
      </c>
      <c r="G12156" s="231"/>
      <c r="I12156" s="283"/>
    </row>
    <row r="12157" spans="1:15">
      <c r="A12157" s="227" t="str">
        <f t="shared" si="2202"/>
        <v>-</v>
      </c>
      <c r="B12157" s="228"/>
      <c r="C12157" s="228"/>
      <c r="D12157" s="194"/>
      <c r="E12157" s="229">
        <f t="shared" si="2203"/>
        <v>0</v>
      </c>
      <c r="F12157" s="230">
        <f t="shared" si="2204"/>
        <v>0</v>
      </c>
      <c r="G12157" s="232"/>
      <c r="I12157" s="283"/>
    </row>
    <row r="12158" spans="1:15">
      <c r="A12158" s="227" t="str">
        <f t="shared" si="2202"/>
        <v>-</v>
      </c>
      <c r="B12158" s="228"/>
      <c r="C12158" s="228"/>
      <c r="D12158" s="194"/>
      <c r="E12158" s="229">
        <f t="shared" si="2203"/>
        <v>0</v>
      </c>
      <c r="F12158" s="230">
        <f t="shared" si="2204"/>
        <v>0</v>
      </c>
      <c r="G12158" s="232"/>
      <c r="I12158" s="283"/>
    </row>
    <row r="12159" spans="1:15">
      <c r="A12159" s="227" t="str">
        <f t="shared" si="2202"/>
        <v>-</v>
      </c>
      <c r="B12159" s="228"/>
      <c r="C12159" s="228"/>
      <c r="D12159" s="194"/>
      <c r="E12159" s="229">
        <f t="shared" si="2203"/>
        <v>0</v>
      </c>
      <c r="F12159" s="230">
        <f t="shared" si="2204"/>
        <v>0</v>
      </c>
      <c r="G12159" s="232"/>
      <c r="I12159" s="283"/>
    </row>
    <row r="12160" spans="1:15">
      <c r="A12160" s="227" t="str">
        <f t="shared" si="2202"/>
        <v>-</v>
      </c>
      <c r="B12160" s="228"/>
      <c r="C12160" s="228"/>
      <c r="D12160" s="194"/>
      <c r="E12160" s="229">
        <f t="shared" si="2203"/>
        <v>0</v>
      </c>
      <c r="F12160" s="230">
        <f t="shared" si="2204"/>
        <v>0</v>
      </c>
      <c r="G12160" s="232"/>
      <c r="I12160" s="283"/>
    </row>
    <row r="12161" spans="1:15">
      <c r="A12161" s="227" t="str">
        <f t="shared" si="2202"/>
        <v>-</v>
      </c>
      <c r="B12161" s="228"/>
      <c r="C12161" s="228"/>
      <c r="D12161" s="194"/>
      <c r="E12161" s="229">
        <f t="shared" si="2203"/>
        <v>0</v>
      </c>
      <c r="F12161" s="230">
        <f t="shared" si="2204"/>
        <v>0</v>
      </c>
      <c r="G12161" s="232"/>
      <c r="I12161" s="283"/>
    </row>
    <row r="12162" spans="1:15">
      <c r="A12162" s="227" t="str">
        <f t="shared" si="2202"/>
        <v>-</v>
      </c>
      <c r="B12162" s="228"/>
      <c r="C12162" s="228"/>
      <c r="D12162" s="194"/>
      <c r="E12162" s="229">
        <f t="shared" si="2203"/>
        <v>0</v>
      </c>
      <c r="F12162" s="230">
        <f t="shared" si="2204"/>
        <v>0</v>
      </c>
      <c r="G12162" s="232"/>
      <c r="I12162" s="283"/>
    </row>
    <row r="12163" spans="1:15">
      <c r="A12163" s="227" t="str">
        <f t="shared" si="2202"/>
        <v>-</v>
      </c>
      <c r="B12163" s="228"/>
      <c r="C12163" s="228"/>
      <c r="D12163" s="194"/>
      <c r="E12163" s="229">
        <f t="shared" si="2203"/>
        <v>0</v>
      </c>
      <c r="F12163" s="230">
        <f t="shared" si="2204"/>
        <v>0</v>
      </c>
      <c r="G12163" s="232"/>
      <c r="I12163" s="283"/>
    </row>
    <row r="12164" spans="1:15">
      <c r="A12164" s="227" t="str">
        <f t="shared" si="2202"/>
        <v>-</v>
      </c>
      <c r="B12164" s="228"/>
      <c r="C12164" s="228"/>
      <c r="D12164" s="194"/>
      <c r="E12164" s="229">
        <f t="shared" si="2203"/>
        <v>0</v>
      </c>
      <c r="F12164" s="230">
        <f t="shared" si="2204"/>
        <v>0</v>
      </c>
      <c r="G12164" s="232"/>
      <c r="I12164" s="283"/>
    </row>
    <row r="12165" spans="1:15">
      <c r="A12165" s="227" t="str">
        <f t="shared" si="2202"/>
        <v>-</v>
      </c>
      <c r="B12165" s="228"/>
      <c r="C12165" s="228"/>
      <c r="D12165" s="194"/>
      <c r="E12165" s="229">
        <f t="shared" si="2203"/>
        <v>0</v>
      </c>
      <c r="F12165" s="230">
        <f t="shared" si="2204"/>
        <v>0</v>
      </c>
      <c r="G12165" s="232"/>
      <c r="I12165" s="283"/>
    </row>
    <row r="12166" spans="1:15">
      <c r="A12166" s="227" t="str">
        <f t="shared" si="2202"/>
        <v>-</v>
      </c>
      <c r="B12166" s="228"/>
      <c r="C12166" s="228"/>
      <c r="D12166" s="194"/>
      <c r="E12166" s="229">
        <f t="shared" si="2203"/>
        <v>0</v>
      </c>
      <c r="F12166" s="230">
        <f t="shared" si="2204"/>
        <v>0</v>
      </c>
      <c r="G12166" s="232"/>
      <c r="I12166" s="283"/>
    </row>
    <row r="12167" spans="1:15">
      <c r="A12167" s="227" t="str">
        <f t="shared" si="2202"/>
        <v>-</v>
      </c>
      <c r="B12167" s="228"/>
      <c r="C12167" s="228"/>
      <c r="D12167" s="194"/>
      <c r="E12167" s="229">
        <f t="shared" si="2203"/>
        <v>0</v>
      </c>
      <c r="F12167" s="230">
        <f t="shared" si="2204"/>
        <v>0</v>
      </c>
      <c r="G12167" s="232"/>
      <c r="I12167" s="283"/>
    </row>
    <row r="12168" spans="1:15" ht="13.5" thickBot="1">
      <c r="A12168" s="234"/>
      <c r="B12168" s="456"/>
      <c r="C12168" s="235"/>
      <c r="D12168" s="237"/>
      <c r="E12168" s="237"/>
      <c r="F12168" s="238" t="s">
        <v>80</v>
      </c>
      <c r="G12168" s="239">
        <f>SUM(F12156:F12167)</f>
        <v>0</v>
      </c>
      <c r="I12168" s="326"/>
    </row>
    <row r="12169" spans="1:15" ht="13.5" thickTop="1">
      <c r="A12169" s="240" t="s">
        <v>67</v>
      </c>
      <c r="B12169" s="446"/>
      <c r="C12169" s="241"/>
      <c r="D12169" s="243"/>
      <c r="E12169" s="243"/>
      <c r="F12169" s="242"/>
      <c r="G12169" s="244"/>
      <c r="I12169" s="326"/>
    </row>
    <row r="12170" spans="1:15" s="220" customFormat="1" ht="26">
      <c r="A12170" s="245" t="s">
        <v>57</v>
      </c>
      <c r="B12170" s="455"/>
      <c r="C12170" s="247" t="s">
        <v>58</v>
      </c>
      <c r="D12170" s="316" t="s">
        <v>68</v>
      </c>
      <c r="E12170" s="248" t="s">
        <v>69</v>
      </c>
      <c r="F12170" s="249" t="s">
        <v>79</v>
      </c>
      <c r="G12170" s="250" t="s">
        <v>70</v>
      </c>
      <c r="I12170" s="325"/>
      <c r="J12170" s="226"/>
      <c r="O12170" s="296"/>
    </row>
    <row r="12171" spans="1:15">
      <c r="A12171" s="748" t="str">
        <f t="shared" ref="A12171:A12182" si="2205">IF(I12171=0,"",VLOOKUP(I12171,MATERIALES,2,FALSE))</f>
        <v/>
      </c>
      <c r="B12171" s="749"/>
      <c r="C12171" s="251" t="str">
        <f t="shared" ref="C12171:C12179" si="2206">IF(I12171=0,"",VLOOKUP(I12171,MATERIALES,3,FALSE))</f>
        <v/>
      </c>
      <c r="D12171" s="194"/>
      <c r="E12171" s="252">
        <f t="shared" ref="E12171:E12182" si="2207">IF(I12171=0,0,VLOOKUP(I12171,MATERIALES,4,FALSE))</f>
        <v>0</v>
      </c>
      <c r="F12171" s="230">
        <f>D12171*E12171</f>
        <v>0</v>
      </c>
      <c r="G12171" s="231"/>
      <c r="I12171" s="283"/>
    </row>
    <row r="12172" spans="1:15">
      <c r="A12172" s="748" t="str">
        <f t="shared" si="2205"/>
        <v/>
      </c>
      <c r="B12172" s="749"/>
      <c r="C12172" s="251" t="str">
        <f t="shared" si="2206"/>
        <v/>
      </c>
      <c r="D12172" s="194"/>
      <c r="E12172" s="252">
        <f t="shared" si="2207"/>
        <v>0</v>
      </c>
      <c r="F12172" s="230">
        <f t="shared" ref="F12172:F12182" si="2208">D12172*E12172</f>
        <v>0</v>
      </c>
      <c r="G12172" s="232"/>
      <c r="I12172" s="283"/>
    </row>
    <row r="12173" spans="1:15">
      <c r="A12173" s="748" t="str">
        <f t="shared" si="2205"/>
        <v/>
      </c>
      <c r="B12173" s="749"/>
      <c r="C12173" s="251" t="str">
        <f t="shared" si="2206"/>
        <v/>
      </c>
      <c r="D12173" s="194"/>
      <c r="E12173" s="252">
        <f t="shared" si="2207"/>
        <v>0</v>
      </c>
      <c r="F12173" s="230">
        <f t="shared" si="2208"/>
        <v>0</v>
      </c>
      <c r="G12173" s="232"/>
      <c r="I12173" s="283"/>
    </row>
    <row r="12174" spans="1:15">
      <c r="A12174" s="748" t="str">
        <f t="shared" si="2205"/>
        <v/>
      </c>
      <c r="B12174" s="749"/>
      <c r="C12174" s="251" t="str">
        <f t="shared" si="2206"/>
        <v/>
      </c>
      <c r="D12174" s="194"/>
      <c r="E12174" s="252">
        <f t="shared" si="2207"/>
        <v>0</v>
      </c>
      <c r="F12174" s="230">
        <f t="shared" si="2208"/>
        <v>0</v>
      </c>
      <c r="G12174" s="232"/>
      <c r="I12174" s="283"/>
    </row>
    <row r="12175" spans="1:15">
      <c r="A12175" s="748" t="str">
        <f t="shared" si="2205"/>
        <v/>
      </c>
      <c r="B12175" s="749"/>
      <c r="C12175" s="251" t="str">
        <f t="shared" si="2206"/>
        <v/>
      </c>
      <c r="D12175" s="194"/>
      <c r="E12175" s="252">
        <f t="shared" si="2207"/>
        <v>0</v>
      </c>
      <c r="F12175" s="230">
        <f t="shared" si="2208"/>
        <v>0</v>
      </c>
      <c r="G12175" s="232"/>
      <c r="I12175" s="283"/>
    </row>
    <row r="12176" spans="1:15">
      <c r="A12176" s="748" t="str">
        <f t="shared" si="2205"/>
        <v/>
      </c>
      <c r="B12176" s="749"/>
      <c r="C12176" s="251" t="str">
        <f t="shared" si="2206"/>
        <v/>
      </c>
      <c r="D12176" s="194"/>
      <c r="E12176" s="252">
        <f t="shared" si="2207"/>
        <v>0</v>
      </c>
      <c r="F12176" s="230">
        <f t="shared" si="2208"/>
        <v>0</v>
      </c>
      <c r="G12176" s="232"/>
      <c r="I12176" s="283"/>
    </row>
    <row r="12177" spans="1:9">
      <c r="A12177" s="748" t="str">
        <f t="shared" si="2205"/>
        <v/>
      </c>
      <c r="B12177" s="749"/>
      <c r="C12177" s="251" t="str">
        <f t="shared" si="2206"/>
        <v/>
      </c>
      <c r="D12177" s="194"/>
      <c r="E12177" s="252">
        <f t="shared" si="2207"/>
        <v>0</v>
      </c>
      <c r="F12177" s="230">
        <f t="shared" si="2208"/>
        <v>0</v>
      </c>
      <c r="G12177" s="232"/>
      <c r="I12177" s="283"/>
    </row>
    <row r="12178" spans="1:9">
      <c r="A12178" s="748" t="str">
        <f t="shared" si="2205"/>
        <v/>
      </c>
      <c r="B12178" s="749"/>
      <c r="C12178" s="251" t="str">
        <f t="shared" si="2206"/>
        <v/>
      </c>
      <c r="D12178" s="194"/>
      <c r="E12178" s="252">
        <f t="shared" si="2207"/>
        <v>0</v>
      </c>
      <c r="F12178" s="230">
        <f t="shared" si="2208"/>
        <v>0</v>
      </c>
      <c r="G12178" s="253"/>
      <c r="I12178" s="283"/>
    </row>
    <row r="12179" spans="1:9">
      <c r="A12179" s="748" t="str">
        <f t="shared" si="2205"/>
        <v/>
      </c>
      <c r="B12179" s="749"/>
      <c r="C12179" s="251" t="str">
        <f t="shared" si="2206"/>
        <v/>
      </c>
      <c r="D12179" s="194"/>
      <c r="E12179" s="252">
        <f t="shared" si="2207"/>
        <v>0</v>
      </c>
      <c r="F12179" s="230">
        <f t="shared" si="2208"/>
        <v>0</v>
      </c>
      <c r="G12179" s="232"/>
      <c r="I12179" s="283"/>
    </row>
    <row r="12180" spans="1:9">
      <c r="A12180" s="748" t="str">
        <f t="shared" si="2205"/>
        <v/>
      </c>
      <c r="B12180" s="749"/>
      <c r="C12180" s="251"/>
      <c r="D12180" s="194"/>
      <c r="E12180" s="252">
        <f t="shared" si="2207"/>
        <v>0</v>
      </c>
      <c r="F12180" s="230">
        <f t="shared" si="2208"/>
        <v>0</v>
      </c>
      <c r="G12180" s="232"/>
      <c r="I12180" s="283"/>
    </row>
    <row r="12181" spans="1:9">
      <c r="A12181" s="748" t="str">
        <f t="shared" si="2205"/>
        <v/>
      </c>
      <c r="B12181" s="749"/>
      <c r="C12181" s="251"/>
      <c r="D12181" s="194"/>
      <c r="E12181" s="252">
        <f t="shared" si="2207"/>
        <v>0</v>
      </c>
      <c r="F12181" s="230">
        <f t="shared" si="2208"/>
        <v>0</v>
      </c>
      <c r="G12181" s="232"/>
      <c r="I12181" s="283"/>
    </row>
    <row r="12182" spans="1:9">
      <c r="A12182" s="748" t="str">
        <f t="shared" si="2205"/>
        <v/>
      </c>
      <c r="B12182" s="749"/>
      <c r="C12182" s="251" t="str">
        <f t="shared" ref="C12182" si="2209">IF(I12182=0,"",VLOOKUP(I12182,MATERIALES,3,FALSE))</f>
        <v/>
      </c>
      <c r="D12182" s="194"/>
      <c r="E12182" s="252">
        <f t="shared" si="2207"/>
        <v>0</v>
      </c>
      <c r="F12182" s="230">
        <f t="shared" si="2208"/>
        <v>0</v>
      </c>
      <c r="G12182" s="233"/>
      <c r="I12182" s="283"/>
    </row>
    <row r="12183" spans="1:9" ht="26.25" customHeight="1" thickBot="1">
      <c r="A12183" s="214"/>
      <c r="B12183" s="438"/>
      <c r="C12183" s="215"/>
      <c r="D12183" s="217"/>
      <c r="E12183" s="254"/>
      <c r="F12183" s="255" t="s">
        <v>81</v>
      </c>
      <c r="G12183" s="253">
        <f>ROUND(SUM(F12171:F12182),0)</f>
        <v>0</v>
      </c>
      <c r="I12183" s="326"/>
    </row>
    <row r="12184" spans="1:9" ht="14" thickTop="1" thickBot="1">
      <c r="A12184" s="256" t="s">
        <v>72</v>
      </c>
      <c r="B12184" s="445"/>
      <c r="C12184" s="257"/>
      <c r="D12184" s="259"/>
      <c r="E12184" s="259"/>
      <c r="F12184" s="258"/>
      <c r="G12184" s="260"/>
      <c r="I12184" s="326"/>
    </row>
    <row r="12185" spans="1:9" ht="13.5" thickTop="1">
      <c r="A12185" s="245" t="s">
        <v>57</v>
      </c>
      <c r="B12185" s="455"/>
      <c r="C12185" s="248" t="s">
        <v>71</v>
      </c>
      <c r="D12185" s="316" t="s">
        <v>75</v>
      </c>
      <c r="E12185" s="248" t="s">
        <v>98</v>
      </c>
      <c r="F12185" s="249" t="s">
        <v>79</v>
      </c>
      <c r="G12185" s="250" t="s">
        <v>70</v>
      </c>
      <c r="I12185" s="326"/>
    </row>
    <row r="12186" spans="1:9">
      <c r="A12186" s="748" t="str">
        <f>IF(I12186=0,"",VLOOKUP(I12186,EQUIPOS,2,FALSE))</f>
        <v/>
      </c>
      <c r="B12186" s="749"/>
      <c r="C12186" s="195"/>
      <c r="D12186" s="194"/>
      <c r="E12186" s="252">
        <f>IF(I12186=0,0,VLOOKUP(I12186,EQUIPOS,4,FALSE))</f>
        <v>0</v>
      </c>
      <c r="F12186" s="230">
        <f>C12186*D12186*E12186</f>
        <v>0</v>
      </c>
      <c r="G12186" s="231"/>
      <c r="I12186" s="283"/>
    </row>
    <row r="12187" spans="1:9">
      <c r="A12187" s="748" t="str">
        <f>IF(I12187=0,"",VLOOKUP(I12187,EQUIPOS,2,FALSE))</f>
        <v/>
      </c>
      <c r="B12187" s="749"/>
      <c r="C12187" s="195"/>
      <c r="D12187" s="194"/>
      <c r="E12187" s="252">
        <f>IF(I12187=0,0,VLOOKUP(I12187,EQUIPOS,4,FALSE))</f>
        <v>0</v>
      </c>
      <c r="F12187" s="230">
        <f t="shared" ref="F12187:F12190" si="2210">C12187*D12187*E12187</f>
        <v>0</v>
      </c>
      <c r="G12187" s="232"/>
      <c r="I12187" s="283"/>
    </row>
    <row r="12188" spans="1:9">
      <c r="A12188" s="748" t="str">
        <f>IF(I12188=0,"",VLOOKUP(I12188,EQUIPOS,2,FALSE))</f>
        <v/>
      </c>
      <c r="B12188" s="749"/>
      <c r="C12188" s="195"/>
      <c r="D12188" s="194"/>
      <c r="E12188" s="252">
        <f>IF(I12188=0,0,VLOOKUP(I12188,EQUIPOS,4,FALSE))</f>
        <v>0</v>
      </c>
      <c r="F12188" s="230">
        <f t="shared" si="2210"/>
        <v>0</v>
      </c>
      <c r="G12188" s="232"/>
      <c r="I12188" s="283"/>
    </row>
    <row r="12189" spans="1:9">
      <c r="A12189" s="748" t="str">
        <f>IF(I12189=0,"",VLOOKUP(I12189,EQUIPOS,2,FALSE))</f>
        <v/>
      </c>
      <c r="B12189" s="749"/>
      <c r="C12189" s="195"/>
      <c r="D12189" s="194"/>
      <c r="E12189" s="252">
        <f>IF(I12189=0,0,VLOOKUP(I12189,EQUIPOS,4,FALSE))</f>
        <v>0</v>
      </c>
      <c r="F12189" s="230">
        <f t="shared" si="2210"/>
        <v>0</v>
      </c>
      <c r="G12189" s="232"/>
      <c r="I12189" s="283"/>
    </row>
    <row r="12190" spans="1:9">
      <c r="A12190" s="748" t="str">
        <f>IF(I12190=0,"",VLOOKUP(I12190,EQUIPOS,2,FALSE))</f>
        <v/>
      </c>
      <c r="B12190" s="749"/>
      <c r="C12190" s="195"/>
      <c r="D12190" s="194"/>
      <c r="E12190" s="252">
        <f>IF(I12190=0,0,VLOOKUP(I12190,EQUIPOS,4,FALSE))</f>
        <v>0</v>
      </c>
      <c r="F12190" s="230">
        <f t="shared" si="2210"/>
        <v>0</v>
      </c>
      <c r="G12190" s="233"/>
      <c r="I12190" s="283"/>
    </row>
    <row r="12191" spans="1:9" ht="30.75" customHeight="1" thickBot="1">
      <c r="A12191" s="234"/>
      <c r="B12191" s="456"/>
      <c r="C12191" s="235"/>
      <c r="D12191" s="237"/>
      <c r="E12191" s="261"/>
      <c r="F12191" s="238" t="s">
        <v>82</v>
      </c>
      <c r="G12191" s="262">
        <f>ROUND(SUM(F12186:F12190),0)</f>
        <v>0</v>
      </c>
      <c r="I12191" s="326"/>
    </row>
    <row r="12192" spans="1:9" ht="13.5" thickTop="1">
      <c r="A12192" s="240" t="s">
        <v>73</v>
      </c>
      <c r="B12192" s="446"/>
      <c r="C12192" s="241"/>
      <c r="D12192" s="243"/>
      <c r="E12192" s="243"/>
      <c r="F12192" s="242"/>
      <c r="G12192" s="244"/>
      <c r="I12192" s="326"/>
    </row>
    <row r="12193" spans="1:9" ht="26">
      <c r="A12193" s="245" t="s">
        <v>57</v>
      </c>
      <c r="B12193" s="454" t="s">
        <v>58</v>
      </c>
      <c r="C12193" s="247" t="s">
        <v>68</v>
      </c>
      <c r="D12193" s="316" t="s">
        <v>74</v>
      </c>
      <c r="E12193" s="248" t="s">
        <v>69</v>
      </c>
      <c r="F12193" s="249" t="s">
        <v>79</v>
      </c>
      <c r="G12193" s="250" t="s">
        <v>70</v>
      </c>
      <c r="H12193" s="220"/>
      <c r="I12193" s="325"/>
    </row>
    <row r="12194" spans="1:9">
      <c r="A12194" s="263" t="str">
        <f t="shared" ref="A12194:A12205" si="2211">IF(I12194=0,"",VLOOKUP(I12194,MANOOBRA,2,FALSE))</f>
        <v/>
      </c>
      <c r="B12194" s="444" t="str">
        <f t="shared" ref="B12194:B12205" si="2212">IF(I12194=0,"",VLOOKUP(I12194,MANOOBRA,3,FALSE))</f>
        <v/>
      </c>
      <c r="C12194" s="195"/>
      <c r="D12194" s="466"/>
      <c r="E12194" s="252">
        <f t="shared" ref="E12194:E12205" si="2213">IF(I12194=0,0,VLOOKUP(I12194,MANOOBRA,4,FALSE))</f>
        <v>0</v>
      </c>
      <c r="F12194" s="230">
        <f>IF(D12194=0,0,C12194*E12194/D12194)</f>
        <v>0</v>
      </c>
      <c r="G12194" s="231"/>
      <c r="I12194" s="283"/>
    </row>
    <row r="12195" spans="1:9">
      <c r="A12195" s="263" t="str">
        <f t="shared" si="2211"/>
        <v/>
      </c>
      <c r="B12195" s="444" t="str">
        <f t="shared" si="2212"/>
        <v/>
      </c>
      <c r="C12195" s="195"/>
      <c r="D12195" s="466"/>
      <c r="E12195" s="252">
        <f t="shared" si="2213"/>
        <v>0</v>
      </c>
      <c r="F12195" s="230">
        <f t="shared" ref="F12195:F12205" si="2214">IF(D12195=0,0,C12195*E12195/D12195)</f>
        <v>0</v>
      </c>
      <c r="G12195" s="232"/>
      <c r="I12195" s="283"/>
    </row>
    <row r="12196" spans="1:9">
      <c r="A12196" s="263" t="str">
        <f t="shared" si="2211"/>
        <v/>
      </c>
      <c r="B12196" s="444" t="str">
        <f t="shared" si="2212"/>
        <v/>
      </c>
      <c r="C12196" s="195"/>
      <c r="D12196" s="309"/>
      <c r="E12196" s="252">
        <f t="shared" si="2213"/>
        <v>0</v>
      </c>
      <c r="F12196" s="230">
        <f t="shared" si="2214"/>
        <v>0</v>
      </c>
      <c r="G12196" s="232"/>
      <c r="I12196" s="283"/>
    </row>
    <row r="12197" spans="1:9">
      <c r="A12197" s="263" t="str">
        <f t="shared" si="2211"/>
        <v/>
      </c>
      <c r="B12197" s="444" t="str">
        <f t="shared" si="2212"/>
        <v/>
      </c>
      <c r="C12197" s="195"/>
      <c r="D12197" s="195"/>
      <c r="E12197" s="252">
        <f t="shared" si="2213"/>
        <v>0</v>
      </c>
      <c r="F12197" s="230">
        <f t="shared" si="2214"/>
        <v>0</v>
      </c>
      <c r="G12197" s="232"/>
      <c r="I12197" s="283"/>
    </row>
    <row r="12198" spans="1:9">
      <c r="A12198" s="263" t="str">
        <f t="shared" si="2211"/>
        <v/>
      </c>
      <c r="B12198" s="444" t="str">
        <f t="shared" si="2212"/>
        <v/>
      </c>
      <c r="C12198" s="195"/>
      <c r="D12198" s="195"/>
      <c r="E12198" s="252">
        <f t="shared" si="2213"/>
        <v>0</v>
      </c>
      <c r="F12198" s="230">
        <f t="shared" si="2214"/>
        <v>0</v>
      </c>
      <c r="G12198" s="232"/>
      <c r="I12198" s="283"/>
    </row>
    <row r="12199" spans="1:9">
      <c r="A12199" s="263" t="str">
        <f t="shared" si="2211"/>
        <v/>
      </c>
      <c r="B12199" s="444" t="str">
        <f t="shared" si="2212"/>
        <v/>
      </c>
      <c r="C12199" s="195"/>
      <c r="D12199" s="195"/>
      <c r="E12199" s="252">
        <f t="shared" si="2213"/>
        <v>0</v>
      </c>
      <c r="F12199" s="230">
        <f t="shared" si="2214"/>
        <v>0</v>
      </c>
      <c r="G12199" s="232"/>
      <c r="I12199" s="283"/>
    </row>
    <row r="12200" spans="1:9">
      <c r="A12200" s="263" t="str">
        <f t="shared" si="2211"/>
        <v/>
      </c>
      <c r="B12200" s="444" t="str">
        <f t="shared" si="2212"/>
        <v/>
      </c>
      <c r="C12200" s="195"/>
      <c r="D12200" s="195"/>
      <c r="E12200" s="252">
        <f t="shared" si="2213"/>
        <v>0</v>
      </c>
      <c r="F12200" s="230">
        <f t="shared" si="2214"/>
        <v>0</v>
      </c>
      <c r="G12200" s="232"/>
      <c r="I12200" s="283"/>
    </row>
    <row r="12201" spans="1:9">
      <c r="A12201" s="263" t="str">
        <f t="shared" si="2211"/>
        <v/>
      </c>
      <c r="B12201" s="444" t="str">
        <f t="shared" si="2212"/>
        <v/>
      </c>
      <c r="C12201" s="195"/>
      <c r="D12201" s="195"/>
      <c r="E12201" s="252">
        <f t="shared" si="2213"/>
        <v>0</v>
      </c>
      <c r="F12201" s="230">
        <f t="shared" si="2214"/>
        <v>0</v>
      </c>
      <c r="G12201" s="232"/>
      <c r="I12201" s="283"/>
    </row>
    <row r="12202" spans="1:9">
      <c r="A12202" s="263" t="str">
        <f t="shared" si="2211"/>
        <v/>
      </c>
      <c r="B12202" s="444" t="str">
        <f t="shared" si="2212"/>
        <v/>
      </c>
      <c r="C12202" s="195"/>
      <c r="D12202" s="195"/>
      <c r="E12202" s="252">
        <f t="shared" si="2213"/>
        <v>0</v>
      </c>
      <c r="F12202" s="230">
        <f t="shared" si="2214"/>
        <v>0</v>
      </c>
      <c r="G12202" s="232"/>
      <c r="I12202" s="283"/>
    </row>
    <row r="12203" spans="1:9">
      <c r="A12203" s="263" t="str">
        <f t="shared" si="2211"/>
        <v/>
      </c>
      <c r="B12203" s="444" t="str">
        <f t="shared" si="2212"/>
        <v/>
      </c>
      <c r="C12203" s="195"/>
      <c r="D12203" s="195"/>
      <c r="E12203" s="252">
        <f t="shared" si="2213"/>
        <v>0</v>
      </c>
      <c r="F12203" s="230">
        <f t="shared" si="2214"/>
        <v>0</v>
      </c>
      <c r="G12203" s="232"/>
      <c r="I12203" s="283"/>
    </row>
    <row r="12204" spans="1:9">
      <c r="A12204" s="263" t="str">
        <f t="shared" si="2211"/>
        <v/>
      </c>
      <c r="B12204" s="444" t="str">
        <f t="shared" si="2212"/>
        <v/>
      </c>
      <c r="C12204" s="195"/>
      <c r="D12204" s="195"/>
      <c r="E12204" s="252">
        <f t="shared" si="2213"/>
        <v>0</v>
      </c>
      <c r="F12204" s="230">
        <f t="shared" si="2214"/>
        <v>0</v>
      </c>
      <c r="G12204" s="232"/>
      <c r="I12204" s="283"/>
    </row>
    <row r="12205" spans="1:9">
      <c r="A12205" s="263" t="str">
        <f t="shared" si="2211"/>
        <v/>
      </c>
      <c r="B12205" s="444" t="str">
        <f t="shared" si="2212"/>
        <v/>
      </c>
      <c r="C12205" s="195"/>
      <c r="D12205" s="195"/>
      <c r="E12205" s="252">
        <f t="shared" si="2213"/>
        <v>0</v>
      </c>
      <c r="F12205" s="230">
        <f t="shared" si="2214"/>
        <v>0</v>
      </c>
      <c r="G12205" s="233"/>
      <c r="I12205" s="283"/>
    </row>
    <row r="12206" spans="1:9" ht="31.5" customHeight="1" thickBot="1">
      <c r="A12206" s="234"/>
      <c r="B12206" s="456"/>
      <c r="C12206" s="235"/>
      <c r="D12206" s="237"/>
      <c r="E12206" s="237"/>
      <c r="F12206" s="238" t="s">
        <v>83</v>
      </c>
      <c r="G12206" s="262">
        <f>ROUND(SUM(F12194:F12205),0)</f>
        <v>0</v>
      </c>
      <c r="I12206" s="326"/>
    </row>
    <row r="12207" spans="1:9" ht="13.5" thickTop="1">
      <c r="A12207" s="186" t="s">
        <v>76</v>
      </c>
      <c r="B12207" s="446"/>
      <c r="C12207" s="241"/>
      <c r="D12207" s="243"/>
      <c r="E12207" s="243"/>
      <c r="F12207" s="242"/>
      <c r="G12207" s="244"/>
      <c r="I12207" s="326"/>
    </row>
    <row r="12208" spans="1:9">
      <c r="A12208" s="245" t="s">
        <v>57</v>
      </c>
      <c r="B12208" s="455"/>
      <c r="C12208" s="246"/>
      <c r="D12208" s="317"/>
      <c r="E12208" s="248" t="s">
        <v>77</v>
      </c>
      <c r="F12208" s="249" t="s">
        <v>78</v>
      </c>
      <c r="G12208" s="264" t="s">
        <v>77</v>
      </c>
      <c r="H12208" s="220"/>
      <c r="I12208" s="325"/>
    </row>
    <row r="12209" spans="1:16">
      <c r="A12209" s="185" t="s">
        <v>87</v>
      </c>
      <c r="B12209" s="453"/>
      <c r="C12209" s="265"/>
      <c r="D12209" s="318"/>
      <c r="E12209" s="229">
        <f>ROUND(SUM(G12168,G12183,G12191,G12206),0)</f>
        <v>0</v>
      </c>
      <c r="F12209" s="266">
        <f>A</f>
        <v>0</v>
      </c>
      <c r="G12209" s="267">
        <f>E12209*F12209</f>
        <v>0</v>
      </c>
      <c r="I12209" s="326"/>
    </row>
    <row r="12210" spans="1:16">
      <c r="A12210" s="185" t="s">
        <v>85</v>
      </c>
      <c r="B12210" s="453"/>
      <c r="C12210" s="265"/>
      <c r="D12210" s="318"/>
      <c r="E12210" s="229">
        <f>SUM(G12168,G12183,G12191,G12206)</f>
        <v>0</v>
      </c>
      <c r="F12210" s="266">
        <f>I</f>
        <v>0</v>
      </c>
      <c r="G12210" s="267">
        <f>E12210*F12210</f>
        <v>0</v>
      </c>
      <c r="I12210" s="326"/>
    </row>
    <row r="12211" spans="1:16">
      <c r="A12211" s="185" t="s">
        <v>86</v>
      </c>
      <c r="B12211" s="453"/>
      <c r="C12211" s="265"/>
      <c r="D12211" s="318"/>
      <c r="E12211" s="229">
        <f>SUM(G12168,G12183,G12191,G12206)</f>
        <v>0</v>
      </c>
      <c r="F12211" s="266">
        <f>U</f>
        <v>0</v>
      </c>
      <c r="G12211" s="267">
        <f>E12211*F12211</f>
        <v>0</v>
      </c>
      <c r="I12211" s="326"/>
    </row>
    <row r="12212" spans="1:16" ht="33" customHeight="1" thickBot="1">
      <c r="A12212" s="234"/>
      <c r="B12212" s="456"/>
      <c r="C12212" s="235"/>
      <c r="D12212" s="237"/>
      <c r="E12212" s="237"/>
      <c r="F12212" s="268" t="s">
        <v>84</v>
      </c>
      <c r="G12212" s="262">
        <f>SUM(G12209:G12211)</f>
        <v>0</v>
      </c>
      <c r="I12212" s="326"/>
      <c r="J12212" s="295"/>
      <c r="K12212" s="296"/>
      <c r="L12212" s="296"/>
      <c r="M12212" s="296"/>
      <c r="N12212" s="296"/>
      <c r="O12212" s="296"/>
    </row>
    <row r="12213" spans="1:16" s="211" customFormat="1" ht="14" thickTop="1" thickBot="1">
      <c r="A12213" s="269"/>
      <c r="B12213" s="443"/>
      <c r="C12213" s="270"/>
      <c r="D12213" s="319"/>
      <c r="E12213" s="271" t="s">
        <v>89</v>
      </c>
      <c r="F12213" s="272"/>
      <c r="G12213" s="273">
        <f>ROUND(SUM(G12168,G12183,G12191,G12206,G12212),0)</f>
        <v>0</v>
      </c>
      <c r="I12213" s="327"/>
      <c r="J12213" s="212">
        <f>B12152</f>
        <v>36.1</v>
      </c>
      <c r="K12213" s="274">
        <f>E12209</f>
        <v>0</v>
      </c>
      <c r="L12213" s="294">
        <f>G12209</f>
        <v>0</v>
      </c>
      <c r="M12213" s="294">
        <f>G12210</f>
        <v>0</v>
      </c>
      <c r="N12213" s="294">
        <f>G12211</f>
        <v>0</v>
      </c>
      <c r="O12213" s="299">
        <f>SUM(K12213:N12213)</f>
        <v>0</v>
      </c>
      <c r="P12213" s="294"/>
    </row>
    <row r="12214" spans="1:16" ht="13.5" thickTop="1">
      <c r="A12214" s="275" t="s">
        <v>97</v>
      </c>
      <c r="B12214" s="438"/>
      <c r="C12214" s="215"/>
      <c r="D12214" s="217"/>
      <c r="E12214" s="217"/>
      <c r="F12214" s="216"/>
      <c r="G12214" s="219"/>
      <c r="I12214" s="326"/>
      <c r="P12214" s="294"/>
    </row>
    <row r="12215" spans="1:16">
      <c r="A12215" s="275"/>
      <c r="B12215" s="452"/>
      <c r="C12215" s="276"/>
      <c r="D12215" s="320"/>
      <c r="E12215" s="217"/>
      <c r="F12215" s="216"/>
      <c r="G12215" s="277">
        <f ca="1">TODAY()</f>
        <v>44839</v>
      </c>
      <c r="I12215" s="326"/>
      <c r="P12215" s="294"/>
    </row>
    <row r="12216" spans="1:16" ht="13.5" thickBot="1">
      <c r="A12216" s="234"/>
      <c r="B12216" s="456"/>
      <c r="C12216" s="235"/>
      <c r="D12216" s="237"/>
      <c r="E12216" s="237"/>
      <c r="F12216" s="236"/>
      <c r="G12216" s="278"/>
      <c r="I12216" s="326"/>
      <c r="P12216" s="294"/>
    </row>
    <row r="12217" spans="1:16" s="199" customFormat="1" ht="13.5" thickTop="1">
      <c r="A12217" s="196" t="s">
        <v>109</v>
      </c>
      <c r="B12217" s="458"/>
      <c r="C12217" s="196"/>
      <c r="D12217" s="198"/>
      <c r="E12217" s="198"/>
      <c r="F12217" s="197"/>
      <c r="G12217" s="197"/>
      <c r="I12217" s="321"/>
      <c r="J12217" s="200"/>
      <c r="O12217" s="297"/>
    </row>
    <row r="12218" spans="1:16" s="199" customFormat="1">
      <c r="A12218" s="196" t="str">
        <f>CONCATENATE('Prestaciones y AIU'!A11669," ANALISIS DE PRECIOS UNITARIOS")</f>
        <v xml:space="preserve"> ANALISIS DE PRECIOS UNITARIOS</v>
      </c>
      <c r="B12218" s="458"/>
      <c r="C12218" s="196"/>
      <c r="D12218" s="198"/>
      <c r="E12218" s="198"/>
      <c r="F12218" s="197"/>
      <c r="G12218" s="197"/>
      <c r="I12218" s="321"/>
      <c r="J12218" s="200"/>
      <c r="O12218" s="297"/>
    </row>
    <row r="12219" spans="1:16" s="199" customFormat="1">
      <c r="A12219" s="196" t="str">
        <f>Objeto_LIC</f>
        <v>OPTIMIZACION DEL SISTEMA DE ABASTECIMIENTO (ADUCCION, PRETRATAMIENTO Y CONDUCCION) DEL MUNICPIO DE TAME, DEPARTAMENTO DE ARAUCA</v>
      </c>
      <c r="B12219" s="458"/>
      <c r="C12219" s="196"/>
      <c r="D12219" s="198"/>
      <c r="E12219" s="198"/>
      <c r="F12219" s="197"/>
      <c r="G12219" s="197"/>
      <c r="I12219" s="321"/>
      <c r="J12219" s="200"/>
      <c r="O12219" s="297"/>
    </row>
    <row r="12220" spans="1:16" s="199" customFormat="1">
      <c r="A12220" s="196"/>
      <c r="B12220" s="458"/>
      <c r="C12220" s="196"/>
      <c r="D12220" s="198"/>
      <c r="E12220" s="198"/>
      <c r="F12220" s="197"/>
      <c r="G12220" s="197"/>
      <c r="I12220" s="321"/>
      <c r="J12220" s="200"/>
      <c r="O12220" s="297"/>
    </row>
    <row r="12221" spans="1:16" ht="13.5" thickBot="1">
      <c r="A12221" s="201"/>
      <c r="B12221" s="448"/>
      <c r="C12221" s="201"/>
      <c r="D12221" s="203"/>
      <c r="E12221" s="203"/>
      <c r="F12221" s="202"/>
      <c r="G12221" s="202"/>
    </row>
    <row r="12222" spans="1:16" s="211" customFormat="1" ht="13.5" thickTop="1">
      <c r="A12222" s="206"/>
      <c r="B12222" s="457"/>
      <c r="C12222" s="207"/>
      <c r="D12222" s="209"/>
      <c r="E12222" s="209"/>
      <c r="F12222" s="208"/>
      <c r="G12222" s="210" t="s">
        <v>110</v>
      </c>
      <c r="I12222" s="323"/>
      <c r="J12222" s="212"/>
      <c r="O12222" s="297"/>
    </row>
    <row r="12223" spans="1:16" ht="12.75" customHeight="1">
      <c r="A12223" s="213" t="s">
        <v>62</v>
      </c>
      <c r="B12223" s="750">
        <f>Proponente</f>
        <v>0</v>
      </c>
      <c r="C12223" s="750"/>
      <c r="D12223" s="750"/>
      <c r="E12223" s="750"/>
      <c r="F12223" s="750"/>
      <c r="G12223" s="751"/>
    </row>
    <row r="12224" spans="1:16" ht="12.75" customHeight="1">
      <c r="A12224" s="213" t="s">
        <v>63</v>
      </c>
      <c r="B12224" s="470">
        <v>36.200000000000003</v>
      </c>
      <c r="C12224" s="750" t="e">
        <f>VLOOKUP(B12224,Presupuesto!$A$4:$B$106,2,FALSE)</f>
        <v>#N/A</v>
      </c>
      <c r="D12224" s="750"/>
      <c r="E12224" s="750"/>
      <c r="F12224" s="750"/>
      <c r="G12224" s="751"/>
    </row>
    <row r="12225" spans="1:15">
      <c r="A12225" s="214"/>
      <c r="B12225" s="438"/>
      <c r="C12225" s="215"/>
      <c r="D12225" s="217"/>
      <c r="E12225" s="217"/>
      <c r="F12225" s="218" t="s">
        <v>88</v>
      </c>
      <c r="G12225" s="750" t="str">
        <f ca="1">LOOKUP('U-P1'!B12224,Presupuesto!$1:$1048576,Presupuesto!$C$1:$C$105)</f>
        <v>ML</v>
      </c>
      <c r="H12225" s="750"/>
      <c r="I12225" s="750"/>
      <c r="J12225" s="750"/>
      <c r="K12225" s="751"/>
    </row>
    <row r="12226" spans="1:15" ht="13.5" thickBot="1">
      <c r="A12226" s="213" t="s">
        <v>64</v>
      </c>
      <c r="B12226" s="438"/>
      <c r="C12226" s="215"/>
      <c r="D12226" s="217"/>
      <c r="E12226" s="217"/>
      <c r="F12226" s="216"/>
      <c r="G12226" s="219"/>
      <c r="I12226" s="324"/>
      <c r="J12226" s="295"/>
      <c r="K12226" s="296"/>
      <c r="L12226" s="296"/>
      <c r="M12226" s="296"/>
      <c r="N12226" s="296"/>
      <c r="O12226" s="296"/>
    </row>
    <row r="12227" spans="1:15" s="220" customFormat="1" ht="13.5" thickTop="1">
      <c r="A12227" s="221" t="s">
        <v>57</v>
      </c>
      <c r="B12227" s="447" t="s">
        <v>65</v>
      </c>
      <c r="C12227" s="222" t="s">
        <v>66</v>
      </c>
      <c r="D12227" s="223" t="s">
        <v>74</v>
      </c>
      <c r="E12227" s="224" t="s">
        <v>100</v>
      </c>
      <c r="F12227" s="224" t="s">
        <v>79</v>
      </c>
      <c r="G12227" s="225" t="s">
        <v>70</v>
      </c>
      <c r="I12227" s="325"/>
      <c r="J12227" s="226"/>
      <c r="O12227" s="296"/>
    </row>
    <row r="12228" spans="1:15">
      <c r="A12228" s="227" t="str">
        <f t="shared" ref="A12228:A12239" si="2215">IF(I12228=0,"-",VLOOKUP(I12228,EQUIPOS,2,FALSE))</f>
        <v>-</v>
      </c>
      <c r="B12228" s="228"/>
      <c r="C12228" s="228"/>
      <c r="D12228" s="468"/>
      <c r="E12228" s="229">
        <f t="shared" ref="E12228:E12239" si="2216">IF(I12228=0,0,VLOOKUP(I12228,EQUIPOS,4,FALSE))</f>
        <v>0</v>
      </c>
      <c r="F12228" s="230">
        <f t="shared" ref="F12228:F12239" si="2217">IF(D12228=0,0,E12228/D12228)</f>
        <v>0</v>
      </c>
      <c r="G12228" s="231"/>
      <c r="I12228" s="283"/>
    </row>
    <row r="12229" spans="1:15">
      <c r="A12229" s="227" t="str">
        <f t="shared" si="2215"/>
        <v>-</v>
      </c>
      <c r="B12229" s="228"/>
      <c r="C12229" s="228"/>
      <c r="D12229" s="194"/>
      <c r="E12229" s="229">
        <f t="shared" si="2216"/>
        <v>0</v>
      </c>
      <c r="F12229" s="230">
        <f t="shared" si="2217"/>
        <v>0</v>
      </c>
      <c r="G12229" s="232"/>
      <c r="I12229" s="283"/>
    </row>
    <row r="12230" spans="1:15">
      <c r="A12230" s="227" t="str">
        <f t="shared" si="2215"/>
        <v>-</v>
      </c>
      <c r="B12230" s="228"/>
      <c r="C12230" s="228"/>
      <c r="D12230" s="194"/>
      <c r="E12230" s="229">
        <f t="shared" si="2216"/>
        <v>0</v>
      </c>
      <c r="F12230" s="230">
        <f t="shared" si="2217"/>
        <v>0</v>
      </c>
      <c r="G12230" s="232"/>
      <c r="I12230" s="283"/>
    </row>
    <row r="12231" spans="1:15">
      <c r="A12231" s="227" t="str">
        <f t="shared" si="2215"/>
        <v>-</v>
      </c>
      <c r="B12231" s="228"/>
      <c r="C12231" s="228"/>
      <c r="D12231" s="194"/>
      <c r="E12231" s="229">
        <f t="shared" si="2216"/>
        <v>0</v>
      </c>
      <c r="F12231" s="230">
        <f t="shared" si="2217"/>
        <v>0</v>
      </c>
      <c r="G12231" s="232"/>
      <c r="I12231" s="283"/>
    </row>
    <row r="12232" spans="1:15">
      <c r="A12232" s="227" t="str">
        <f t="shared" si="2215"/>
        <v>-</v>
      </c>
      <c r="B12232" s="228"/>
      <c r="C12232" s="228"/>
      <c r="D12232" s="194"/>
      <c r="E12232" s="229">
        <f t="shared" si="2216"/>
        <v>0</v>
      </c>
      <c r="F12232" s="230">
        <f t="shared" si="2217"/>
        <v>0</v>
      </c>
      <c r="G12232" s="232"/>
      <c r="I12232" s="283"/>
    </row>
    <row r="12233" spans="1:15">
      <c r="A12233" s="227" t="str">
        <f t="shared" si="2215"/>
        <v>-</v>
      </c>
      <c r="B12233" s="228"/>
      <c r="C12233" s="228"/>
      <c r="D12233" s="194"/>
      <c r="E12233" s="229">
        <f t="shared" si="2216"/>
        <v>0</v>
      </c>
      <c r="F12233" s="230">
        <f t="shared" si="2217"/>
        <v>0</v>
      </c>
      <c r="G12233" s="232"/>
      <c r="I12233" s="283"/>
    </row>
    <row r="12234" spans="1:15">
      <c r="A12234" s="227" t="str">
        <f t="shared" si="2215"/>
        <v>-</v>
      </c>
      <c r="B12234" s="228"/>
      <c r="C12234" s="228"/>
      <c r="D12234" s="194"/>
      <c r="E12234" s="229">
        <f t="shared" si="2216"/>
        <v>0</v>
      </c>
      <c r="F12234" s="230">
        <f t="shared" si="2217"/>
        <v>0</v>
      </c>
      <c r="G12234" s="232"/>
      <c r="I12234" s="283"/>
    </row>
    <row r="12235" spans="1:15">
      <c r="A12235" s="227" t="str">
        <f t="shared" si="2215"/>
        <v>-</v>
      </c>
      <c r="B12235" s="228"/>
      <c r="C12235" s="228"/>
      <c r="D12235" s="194"/>
      <c r="E12235" s="229">
        <f t="shared" si="2216"/>
        <v>0</v>
      </c>
      <c r="F12235" s="230">
        <f t="shared" si="2217"/>
        <v>0</v>
      </c>
      <c r="G12235" s="232"/>
      <c r="I12235" s="283"/>
    </row>
    <row r="12236" spans="1:15">
      <c r="A12236" s="227" t="str">
        <f t="shared" si="2215"/>
        <v>-</v>
      </c>
      <c r="B12236" s="228"/>
      <c r="C12236" s="228"/>
      <c r="D12236" s="194"/>
      <c r="E12236" s="229">
        <f t="shared" si="2216"/>
        <v>0</v>
      </c>
      <c r="F12236" s="230">
        <f t="shared" si="2217"/>
        <v>0</v>
      </c>
      <c r="G12236" s="232"/>
      <c r="I12236" s="283"/>
    </row>
    <row r="12237" spans="1:15">
      <c r="A12237" s="227" t="str">
        <f t="shared" si="2215"/>
        <v>-</v>
      </c>
      <c r="B12237" s="228"/>
      <c r="C12237" s="228"/>
      <c r="D12237" s="194"/>
      <c r="E12237" s="229">
        <f t="shared" si="2216"/>
        <v>0</v>
      </c>
      <c r="F12237" s="230">
        <f t="shared" si="2217"/>
        <v>0</v>
      </c>
      <c r="G12237" s="232"/>
      <c r="I12237" s="283"/>
    </row>
    <row r="12238" spans="1:15">
      <c r="A12238" s="227" t="str">
        <f t="shared" si="2215"/>
        <v>-</v>
      </c>
      <c r="B12238" s="228"/>
      <c r="C12238" s="228"/>
      <c r="D12238" s="194"/>
      <c r="E12238" s="229">
        <f t="shared" si="2216"/>
        <v>0</v>
      </c>
      <c r="F12238" s="230">
        <f t="shared" si="2217"/>
        <v>0</v>
      </c>
      <c r="G12238" s="232"/>
      <c r="I12238" s="283"/>
    </row>
    <row r="12239" spans="1:15">
      <c r="A12239" s="227" t="str">
        <f t="shared" si="2215"/>
        <v>-</v>
      </c>
      <c r="B12239" s="228"/>
      <c r="C12239" s="228"/>
      <c r="D12239" s="194"/>
      <c r="E12239" s="229">
        <f t="shared" si="2216"/>
        <v>0</v>
      </c>
      <c r="F12239" s="230">
        <f t="shared" si="2217"/>
        <v>0</v>
      </c>
      <c r="G12239" s="232"/>
      <c r="I12239" s="283"/>
    </row>
    <row r="12240" spans="1:15" ht="13.5" thickBot="1">
      <c r="A12240" s="234"/>
      <c r="B12240" s="456"/>
      <c r="C12240" s="235"/>
      <c r="D12240" s="237"/>
      <c r="E12240" s="237"/>
      <c r="F12240" s="238" t="s">
        <v>80</v>
      </c>
      <c r="G12240" s="239">
        <f>ROUND(SUM(F12228:F12239),0)</f>
        <v>0</v>
      </c>
      <c r="I12240" s="326"/>
    </row>
    <row r="12241" spans="1:15" ht="13.5" thickTop="1">
      <c r="A12241" s="240" t="s">
        <v>67</v>
      </c>
      <c r="B12241" s="446"/>
      <c r="C12241" s="241"/>
      <c r="D12241" s="243"/>
      <c r="E12241" s="243"/>
      <c r="F12241" s="242"/>
      <c r="G12241" s="244"/>
      <c r="I12241" s="326"/>
    </row>
    <row r="12242" spans="1:15" s="220" customFormat="1" ht="26">
      <c r="A12242" s="245" t="s">
        <v>57</v>
      </c>
      <c r="B12242" s="455"/>
      <c r="C12242" s="247" t="s">
        <v>58</v>
      </c>
      <c r="D12242" s="316" t="s">
        <v>68</v>
      </c>
      <c r="E12242" s="248" t="s">
        <v>69</v>
      </c>
      <c r="F12242" s="249" t="s">
        <v>79</v>
      </c>
      <c r="G12242" s="250" t="s">
        <v>70</v>
      </c>
      <c r="I12242" s="325"/>
      <c r="J12242" s="226"/>
      <c r="O12242" s="296"/>
    </row>
    <row r="12243" spans="1:15">
      <c r="A12243" s="748" t="str">
        <f t="shared" ref="A12243:A12254" si="2218">IF(I12243=0,"",VLOOKUP(I12243,MATERIALES,2,FALSE))</f>
        <v/>
      </c>
      <c r="B12243" s="749"/>
      <c r="C12243" s="251" t="str">
        <f t="shared" ref="C12243:C12251" si="2219">IF(I12243=0,"",VLOOKUP(I12243,MATERIALES,3,FALSE))</f>
        <v/>
      </c>
      <c r="D12243" s="194"/>
      <c r="E12243" s="252">
        <f t="shared" ref="E12243:E12254" si="2220">IF(I12243=0,0,VLOOKUP(I12243,MATERIALES,4,FALSE))</f>
        <v>0</v>
      </c>
      <c r="F12243" s="230">
        <f>D12243*E12243</f>
        <v>0</v>
      </c>
      <c r="G12243" s="231"/>
      <c r="I12243" s="283"/>
    </row>
    <row r="12244" spans="1:15">
      <c r="A12244" s="748" t="str">
        <f t="shared" si="2218"/>
        <v/>
      </c>
      <c r="B12244" s="749"/>
      <c r="C12244" s="251" t="str">
        <f t="shared" si="2219"/>
        <v/>
      </c>
      <c r="D12244" s="194"/>
      <c r="E12244" s="252">
        <f t="shared" si="2220"/>
        <v>0</v>
      </c>
      <c r="F12244" s="230">
        <f t="shared" ref="F12244:F12254" si="2221">D12244*E12244</f>
        <v>0</v>
      </c>
      <c r="G12244" s="232"/>
      <c r="I12244" s="283"/>
    </row>
    <row r="12245" spans="1:15">
      <c r="A12245" s="748" t="str">
        <f t="shared" si="2218"/>
        <v/>
      </c>
      <c r="B12245" s="749"/>
      <c r="C12245" s="251" t="str">
        <f t="shared" si="2219"/>
        <v/>
      </c>
      <c r="D12245" s="194"/>
      <c r="E12245" s="252">
        <f t="shared" si="2220"/>
        <v>0</v>
      </c>
      <c r="F12245" s="230">
        <f t="shared" si="2221"/>
        <v>0</v>
      </c>
      <c r="G12245" s="232"/>
      <c r="I12245" s="283"/>
    </row>
    <row r="12246" spans="1:15">
      <c r="A12246" s="748" t="str">
        <f t="shared" si="2218"/>
        <v/>
      </c>
      <c r="B12246" s="749"/>
      <c r="C12246" s="251" t="str">
        <f t="shared" si="2219"/>
        <v/>
      </c>
      <c r="D12246" s="194"/>
      <c r="E12246" s="252">
        <f t="shared" si="2220"/>
        <v>0</v>
      </c>
      <c r="F12246" s="230">
        <f t="shared" si="2221"/>
        <v>0</v>
      </c>
      <c r="G12246" s="232"/>
      <c r="I12246" s="283"/>
    </row>
    <row r="12247" spans="1:15">
      <c r="A12247" s="748" t="str">
        <f t="shared" si="2218"/>
        <v/>
      </c>
      <c r="B12247" s="749"/>
      <c r="C12247" s="251" t="str">
        <f t="shared" si="2219"/>
        <v/>
      </c>
      <c r="D12247" s="194"/>
      <c r="E12247" s="252">
        <f t="shared" si="2220"/>
        <v>0</v>
      </c>
      <c r="F12247" s="230">
        <f t="shared" si="2221"/>
        <v>0</v>
      </c>
      <c r="G12247" s="232"/>
      <c r="I12247" s="283"/>
    </row>
    <row r="12248" spans="1:15">
      <c r="A12248" s="748" t="str">
        <f t="shared" si="2218"/>
        <v/>
      </c>
      <c r="B12248" s="749"/>
      <c r="C12248" s="251" t="str">
        <f t="shared" si="2219"/>
        <v/>
      </c>
      <c r="D12248" s="194"/>
      <c r="E12248" s="252">
        <f t="shared" si="2220"/>
        <v>0</v>
      </c>
      <c r="F12248" s="230">
        <f t="shared" si="2221"/>
        <v>0</v>
      </c>
      <c r="G12248" s="232"/>
      <c r="I12248" s="283"/>
    </row>
    <row r="12249" spans="1:15">
      <c r="A12249" s="748" t="str">
        <f t="shared" si="2218"/>
        <v/>
      </c>
      <c r="B12249" s="749"/>
      <c r="C12249" s="251" t="str">
        <f t="shared" si="2219"/>
        <v/>
      </c>
      <c r="D12249" s="194"/>
      <c r="E12249" s="252">
        <f t="shared" si="2220"/>
        <v>0</v>
      </c>
      <c r="F12249" s="230">
        <f t="shared" si="2221"/>
        <v>0</v>
      </c>
      <c r="G12249" s="232"/>
      <c r="I12249" s="283"/>
    </row>
    <row r="12250" spans="1:15">
      <c r="A12250" s="748" t="str">
        <f t="shared" si="2218"/>
        <v/>
      </c>
      <c r="B12250" s="749"/>
      <c r="C12250" s="251" t="str">
        <f t="shared" si="2219"/>
        <v/>
      </c>
      <c r="D12250" s="194"/>
      <c r="E12250" s="252">
        <f t="shared" si="2220"/>
        <v>0</v>
      </c>
      <c r="F12250" s="230">
        <f t="shared" si="2221"/>
        <v>0</v>
      </c>
      <c r="G12250" s="253"/>
      <c r="I12250" s="283"/>
    </row>
    <row r="12251" spans="1:15">
      <c r="A12251" s="748" t="str">
        <f t="shared" si="2218"/>
        <v/>
      </c>
      <c r="B12251" s="749"/>
      <c r="C12251" s="251" t="str">
        <f t="shared" si="2219"/>
        <v/>
      </c>
      <c r="D12251" s="194"/>
      <c r="E12251" s="252">
        <f t="shared" si="2220"/>
        <v>0</v>
      </c>
      <c r="F12251" s="230">
        <f t="shared" si="2221"/>
        <v>0</v>
      </c>
      <c r="G12251" s="232"/>
      <c r="I12251" s="283"/>
    </row>
    <row r="12252" spans="1:15">
      <c r="A12252" s="748" t="str">
        <f t="shared" si="2218"/>
        <v/>
      </c>
      <c r="B12252" s="749"/>
      <c r="C12252" s="251"/>
      <c r="D12252" s="194"/>
      <c r="E12252" s="252">
        <f t="shared" si="2220"/>
        <v>0</v>
      </c>
      <c r="F12252" s="230">
        <f t="shared" si="2221"/>
        <v>0</v>
      </c>
      <c r="G12252" s="232"/>
      <c r="I12252" s="283"/>
    </row>
    <row r="12253" spans="1:15">
      <c r="A12253" s="748" t="str">
        <f t="shared" si="2218"/>
        <v/>
      </c>
      <c r="B12253" s="749"/>
      <c r="C12253" s="251"/>
      <c r="D12253" s="194"/>
      <c r="E12253" s="252">
        <f t="shared" si="2220"/>
        <v>0</v>
      </c>
      <c r="F12253" s="230">
        <f t="shared" si="2221"/>
        <v>0</v>
      </c>
      <c r="G12253" s="232"/>
      <c r="I12253" s="283"/>
    </row>
    <row r="12254" spans="1:15">
      <c r="A12254" s="748" t="str">
        <f t="shared" si="2218"/>
        <v/>
      </c>
      <c r="B12254" s="749"/>
      <c r="C12254" s="251" t="str">
        <f t="shared" ref="C12254" si="2222">IF(I12254=0,"",VLOOKUP(I12254,MATERIALES,3,FALSE))</f>
        <v/>
      </c>
      <c r="D12254" s="194"/>
      <c r="E12254" s="252">
        <f t="shared" si="2220"/>
        <v>0</v>
      </c>
      <c r="F12254" s="230">
        <f t="shared" si="2221"/>
        <v>0</v>
      </c>
      <c r="G12254" s="233"/>
      <c r="I12254" s="283"/>
    </row>
    <row r="12255" spans="1:15" ht="26.25" customHeight="1" thickBot="1">
      <c r="A12255" s="214"/>
      <c r="B12255" s="438"/>
      <c r="C12255" s="215"/>
      <c r="D12255" s="217"/>
      <c r="E12255" s="254"/>
      <c r="F12255" s="255" t="s">
        <v>81</v>
      </c>
      <c r="G12255" s="253">
        <f>ROUND(SUM(F12243:F12254),0)</f>
        <v>0</v>
      </c>
      <c r="I12255" s="326"/>
    </row>
    <row r="12256" spans="1:15" ht="14" thickTop="1" thickBot="1">
      <c r="A12256" s="256" t="s">
        <v>72</v>
      </c>
      <c r="B12256" s="445"/>
      <c r="C12256" s="257"/>
      <c r="D12256" s="259"/>
      <c r="E12256" s="259"/>
      <c r="F12256" s="258"/>
      <c r="G12256" s="260"/>
      <c r="I12256" s="326"/>
    </row>
    <row r="12257" spans="1:9" ht="13.5" thickTop="1">
      <c r="A12257" s="245" t="s">
        <v>57</v>
      </c>
      <c r="B12257" s="455"/>
      <c r="C12257" s="248" t="s">
        <v>71</v>
      </c>
      <c r="D12257" s="316" t="s">
        <v>75</v>
      </c>
      <c r="E12257" s="248" t="s">
        <v>98</v>
      </c>
      <c r="F12257" s="249" t="s">
        <v>79</v>
      </c>
      <c r="G12257" s="250" t="s">
        <v>70</v>
      </c>
      <c r="I12257" s="326"/>
    </row>
    <row r="12258" spans="1:9">
      <c r="A12258" s="748" t="str">
        <f>IF(I12258=0,"",VLOOKUP(I12258,EQUIPOS,2,FALSE))</f>
        <v/>
      </c>
      <c r="B12258" s="749"/>
      <c r="C12258" s="195"/>
      <c r="D12258" s="194"/>
      <c r="E12258" s="252">
        <f>IF(I12258=0,0,VLOOKUP(I12258,EQUIPOS,4,FALSE))</f>
        <v>0</v>
      </c>
      <c r="F12258" s="230">
        <f>C12258*D12258*E12258</f>
        <v>0</v>
      </c>
      <c r="G12258" s="231"/>
      <c r="I12258" s="283"/>
    </row>
    <row r="12259" spans="1:9">
      <c r="A12259" s="748" t="str">
        <f>IF(I12259=0,"",VLOOKUP(I12259,EQUIPOS,2,FALSE))</f>
        <v/>
      </c>
      <c r="B12259" s="749"/>
      <c r="C12259" s="195"/>
      <c r="D12259" s="194"/>
      <c r="E12259" s="252">
        <f>IF(I12259=0,0,VLOOKUP(I12259,EQUIPOS,4,FALSE))</f>
        <v>0</v>
      </c>
      <c r="F12259" s="230">
        <f t="shared" ref="F12259:F12262" si="2223">C12259*D12259*E12259</f>
        <v>0</v>
      </c>
      <c r="G12259" s="232"/>
      <c r="I12259" s="283"/>
    </row>
    <row r="12260" spans="1:9">
      <c r="A12260" s="748" t="str">
        <f>IF(I12260=0,"",VLOOKUP(I12260,EQUIPOS,2,FALSE))</f>
        <v/>
      </c>
      <c r="B12260" s="749"/>
      <c r="C12260" s="195"/>
      <c r="D12260" s="194"/>
      <c r="E12260" s="252">
        <f>IF(I12260=0,0,VLOOKUP(I12260,EQUIPOS,4,FALSE))</f>
        <v>0</v>
      </c>
      <c r="F12260" s="230">
        <f t="shared" si="2223"/>
        <v>0</v>
      </c>
      <c r="G12260" s="232"/>
      <c r="I12260" s="283"/>
    </row>
    <row r="12261" spans="1:9">
      <c r="A12261" s="748" t="str">
        <f>IF(I12261=0,"",VLOOKUP(I12261,EQUIPOS,2,FALSE))</f>
        <v/>
      </c>
      <c r="B12261" s="749"/>
      <c r="C12261" s="195"/>
      <c r="D12261" s="194"/>
      <c r="E12261" s="252">
        <f>IF(I12261=0,0,VLOOKUP(I12261,EQUIPOS,4,FALSE))</f>
        <v>0</v>
      </c>
      <c r="F12261" s="230">
        <f t="shared" si="2223"/>
        <v>0</v>
      </c>
      <c r="G12261" s="232"/>
      <c r="I12261" s="283"/>
    </row>
    <row r="12262" spans="1:9">
      <c r="A12262" s="748" t="str">
        <f>IF(I12262=0,"",VLOOKUP(I12262,EQUIPOS,2,FALSE))</f>
        <v/>
      </c>
      <c r="B12262" s="749"/>
      <c r="C12262" s="195"/>
      <c r="D12262" s="194"/>
      <c r="E12262" s="252">
        <f>IF(I12262=0,0,VLOOKUP(I12262,EQUIPOS,4,FALSE))</f>
        <v>0</v>
      </c>
      <c r="F12262" s="230">
        <f t="shared" si="2223"/>
        <v>0</v>
      </c>
      <c r="G12262" s="233"/>
      <c r="I12262" s="283"/>
    </row>
    <row r="12263" spans="1:9" ht="30.75" customHeight="1" thickBot="1">
      <c r="A12263" s="234"/>
      <c r="B12263" s="456"/>
      <c r="C12263" s="235"/>
      <c r="D12263" s="237"/>
      <c r="E12263" s="261"/>
      <c r="F12263" s="238" t="s">
        <v>82</v>
      </c>
      <c r="G12263" s="262">
        <f>ROUND(SUM(F12258:F12262),0)</f>
        <v>0</v>
      </c>
      <c r="I12263" s="326"/>
    </row>
    <row r="12264" spans="1:9" ht="13.5" thickTop="1">
      <c r="A12264" s="240" t="s">
        <v>73</v>
      </c>
      <c r="B12264" s="446"/>
      <c r="C12264" s="241"/>
      <c r="D12264" s="243"/>
      <c r="E12264" s="243"/>
      <c r="F12264" s="242"/>
      <c r="G12264" s="244"/>
      <c r="I12264" s="326"/>
    </row>
    <row r="12265" spans="1:9" ht="26">
      <c r="A12265" s="245" t="s">
        <v>57</v>
      </c>
      <c r="B12265" s="454" t="s">
        <v>58</v>
      </c>
      <c r="C12265" s="247" t="s">
        <v>68</v>
      </c>
      <c r="D12265" s="316" t="s">
        <v>74</v>
      </c>
      <c r="E12265" s="248" t="s">
        <v>69</v>
      </c>
      <c r="F12265" s="249" t="s">
        <v>79</v>
      </c>
      <c r="G12265" s="250" t="s">
        <v>70</v>
      </c>
      <c r="H12265" s="220"/>
      <c r="I12265" s="325"/>
    </row>
    <row r="12266" spans="1:9">
      <c r="A12266" s="263" t="str">
        <f t="shared" ref="A12266:A12277" si="2224">IF(I12266=0,"",VLOOKUP(I12266,MANOOBRA,2,FALSE))</f>
        <v/>
      </c>
      <c r="B12266" s="444" t="str">
        <f t="shared" ref="B12266:B12277" si="2225">IF(I12266=0,"",VLOOKUP(I12266,MANOOBRA,3,FALSE))</f>
        <v/>
      </c>
      <c r="C12266" s="195"/>
      <c r="D12266" s="466"/>
      <c r="E12266" s="252">
        <f t="shared" ref="E12266:E12277" si="2226">IF(I12266=0,0,VLOOKUP(I12266,MANOOBRA,4,FALSE))</f>
        <v>0</v>
      </c>
      <c r="F12266" s="230">
        <f>IF(D12266=0,0,C12266*E12266/D12266)</f>
        <v>0</v>
      </c>
      <c r="G12266" s="231"/>
      <c r="I12266" s="283"/>
    </row>
    <row r="12267" spans="1:9">
      <c r="A12267" s="263" t="str">
        <f t="shared" si="2224"/>
        <v/>
      </c>
      <c r="B12267" s="444" t="str">
        <f t="shared" si="2225"/>
        <v/>
      </c>
      <c r="C12267" s="195"/>
      <c r="D12267" s="466"/>
      <c r="E12267" s="252">
        <f t="shared" si="2226"/>
        <v>0</v>
      </c>
      <c r="F12267" s="230">
        <f t="shared" ref="F12267:F12277" si="2227">IF(D12267=0,0,C12267*E12267/D12267)</f>
        <v>0</v>
      </c>
      <c r="G12267" s="232"/>
      <c r="I12267" s="283"/>
    </row>
    <row r="12268" spans="1:9">
      <c r="A12268" s="263" t="str">
        <f t="shared" si="2224"/>
        <v/>
      </c>
      <c r="B12268" s="444" t="str">
        <f t="shared" si="2225"/>
        <v/>
      </c>
      <c r="C12268" s="195"/>
      <c r="D12268" s="309"/>
      <c r="E12268" s="252">
        <f t="shared" si="2226"/>
        <v>0</v>
      </c>
      <c r="F12268" s="230">
        <f t="shared" si="2227"/>
        <v>0</v>
      </c>
      <c r="G12268" s="232"/>
      <c r="I12268" s="283"/>
    </row>
    <row r="12269" spans="1:9">
      <c r="A12269" s="263" t="str">
        <f t="shared" si="2224"/>
        <v/>
      </c>
      <c r="B12269" s="444" t="str">
        <f t="shared" si="2225"/>
        <v/>
      </c>
      <c r="C12269" s="195"/>
      <c r="D12269" s="195"/>
      <c r="E12269" s="252">
        <f t="shared" si="2226"/>
        <v>0</v>
      </c>
      <c r="F12269" s="230">
        <f t="shared" si="2227"/>
        <v>0</v>
      </c>
      <c r="G12269" s="232"/>
      <c r="I12269" s="283"/>
    </row>
    <row r="12270" spans="1:9">
      <c r="A12270" s="263" t="str">
        <f t="shared" si="2224"/>
        <v/>
      </c>
      <c r="B12270" s="444" t="str">
        <f t="shared" si="2225"/>
        <v/>
      </c>
      <c r="C12270" s="195"/>
      <c r="D12270" s="195"/>
      <c r="E12270" s="252">
        <f t="shared" si="2226"/>
        <v>0</v>
      </c>
      <c r="F12270" s="230">
        <f t="shared" si="2227"/>
        <v>0</v>
      </c>
      <c r="G12270" s="232"/>
      <c r="I12270" s="283"/>
    </row>
    <row r="12271" spans="1:9">
      <c r="A12271" s="263" t="str">
        <f t="shared" si="2224"/>
        <v/>
      </c>
      <c r="B12271" s="444" t="str">
        <f t="shared" si="2225"/>
        <v/>
      </c>
      <c r="C12271" s="195"/>
      <c r="D12271" s="195"/>
      <c r="E12271" s="252">
        <f t="shared" si="2226"/>
        <v>0</v>
      </c>
      <c r="F12271" s="230">
        <f t="shared" si="2227"/>
        <v>0</v>
      </c>
      <c r="G12271" s="232"/>
      <c r="I12271" s="283"/>
    </row>
    <row r="12272" spans="1:9">
      <c r="A12272" s="263" t="str">
        <f t="shared" si="2224"/>
        <v/>
      </c>
      <c r="B12272" s="444" t="str">
        <f t="shared" si="2225"/>
        <v/>
      </c>
      <c r="C12272" s="195"/>
      <c r="D12272" s="195"/>
      <c r="E12272" s="252">
        <f t="shared" si="2226"/>
        <v>0</v>
      </c>
      <c r="F12272" s="230">
        <f t="shared" si="2227"/>
        <v>0</v>
      </c>
      <c r="G12272" s="232"/>
      <c r="I12272" s="283"/>
    </row>
    <row r="12273" spans="1:16">
      <c r="A12273" s="263" t="str">
        <f t="shared" si="2224"/>
        <v/>
      </c>
      <c r="B12273" s="444" t="str">
        <f t="shared" si="2225"/>
        <v/>
      </c>
      <c r="C12273" s="195"/>
      <c r="D12273" s="195"/>
      <c r="E12273" s="252">
        <f t="shared" si="2226"/>
        <v>0</v>
      </c>
      <c r="F12273" s="230">
        <f t="shared" si="2227"/>
        <v>0</v>
      </c>
      <c r="G12273" s="232"/>
      <c r="I12273" s="283"/>
    </row>
    <row r="12274" spans="1:16">
      <c r="A12274" s="263" t="str">
        <f t="shared" si="2224"/>
        <v/>
      </c>
      <c r="B12274" s="444" t="str">
        <f t="shared" si="2225"/>
        <v/>
      </c>
      <c r="C12274" s="195"/>
      <c r="D12274" s="195"/>
      <c r="E12274" s="252">
        <f t="shared" si="2226"/>
        <v>0</v>
      </c>
      <c r="F12274" s="230">
        <f t="shared" si="2227"/>
        <v>0</v>
      </c>
      <c r="G12274" s="232"/>
      <c r="I12274" s="283"/>
    </row>
    <row r="12275" spans="1:16">
      <c r="A12275" s="263" t="str">
        <f t="shared" si="2224"/>
        <v/>
      </c>
      <c r="B12275" s="444" t="str">
        <f t="shared" si="2225"/>
        <v/>
      </c>
      <c r="C12275" s="195"/>
      <c r="D12275" s="195"/>
      <c r="E12275" s="252">
        <f t="shared" si="2226"/>
        <v>0</v>
      </c>
      <c r="F12275" s="230">
        <f t="shared" si="2227"/>
        <v>0</v>
      </c>
      <c r="G12275" s="232"/>
      <c r="I12275" s="283"/>
    </row>
    <row r="12276" spans="1:16">
      <c r="A12276" s="263" t="str">
        <f t="shared" si="2224"/>
        <v/>
      </c>
      <c r="B12276" s="444" t="str">
        <f t="shared" si="2225"/>
        <v/>
      </c>
      <c r="C12276" s="195"/>
      <c r="D12276" s="195"/>
      <c r="E12276" s="252">
        <f t="shared" si="2226"/>
        <v>0</v>
      </c>
      <c r="F12276" s="230">
        <f t="shared" si="2227"/>
        <v>0</v>
      </c>
      <c r="G12276" s="232"/>
      <c r="I12276" s="283"/>
    </row>
    <row r="12277" spans="1:16">
      <c r="A12277" s="263" t="str">
        <f t="shared" si="2224"/>
        <v/>
      </c>
      <c r="B12277" s="444" t="str">
        <f t="shared" si="2225"/>
        <v/>
      </c>
      <c r="C12277" s="195"/>
      <c r="D12277" s="195"/>
      <c r="E12277" s="252">
        <f t="shared" si="2226"/>
        <v>0</v>
      </c>
      <c r="F12277" s="230">
        <f t="shared" si="2227"/>
        <v>0</v>
      </c>
      <c r="G12277" s="233"/>
      <c r="I12277" s="283"/>
    </row>
    <row r="12278" spans="1:16" ht="31.5" customHeight="1" thickBot="1">
      <c r="A12278" s="234"/>
      <c r="B12278" s="456"/>
      <c r="C12278" s="235"/>
      <c r="D12278" s="237"/>
      <c r="E12278" s="237"/>
      <c r="F12278" s="238" t="s">
        <v>83</v>
      </c>
      <c r="G12278" s="262">
        <f>ROUND(SUM(F12266:F12277),0)</f>
        <v>0</v>
      </c>
      <c r="I12278" s="326"/>
    </row>
    <row r="12279" spans="1:16" ht="13.5" thickTop="1">
      <c r="A12279" s="186" t="s">
        <v>76</v>
      </c>
      <c r="B12279" s="446"/>
      <c r="C12279" s="241"/>
      <c r="D12279" s="243"/>
      <c r="E12279" s="243"/>
      <c r="F12279" s="242"/>
      <c r="G12279" s="244"/>
      <c r="I12279" s="326"/>
    </row>
    <row r="12280" spans="1:16">
      <c r="A12280" s="245" t="s">
        <v>57</v>
      </c>
      <c r="B12280" s="455"/>
      <c r="C12280" s="246"/>
      <c r="D12280" s="317"/>
      <c r="E12280" s="248" t="s">
        <v>77</v>
      </c>
      <c r="F12280" s="249" t="s">
        <v>78</v>
      </c>
      <c r="G12280" s="264" t="s">
        <v>77</v>
      </c>
      <c r="H12280" s="220"/>
      <c r="I12280" s="325"/>
    </row>
    <row r="12281" spans="1:16">
      <c r="A12281" s="185" t="s">
        <v>87</v>
      </c>
      <c r="B12281" s="453"/>
      <c r="C12281" s="265"/>
      <c r="D12281" s="318"/>
      <c r="E12281" s="229">
        <f>SUM(G12240,G12255,G12263,G12278)</f>
        <v>0</v>
      </c>
      <c r="F12281" s="266">
        <f>A</f>
        <v>0</v>
      </c>
      <c r="G12281" s="267">
        <f>E12281*F12281</f>
        <v>0</v>
      </c>
      <c r="I12281" s="326"/>
    </row>
    <row r="12282" spans="1:16">
      <c r="A12282" s="185" t="s">
        <v>85</v>
      </c>
      <c r="B12282" s="453"/>
      <c r="C12282" s="265"/>
      <c r="D12282" s="318"/>
      <c r="E12282" s="229">
        <f>SUM(G12240,G12255,G12263,G12278)</f>
        <v>0</v>
      </c>
      <c r="F12282" s="266">
        <f>I</f>
        <v>0</v>
      </c>
      <c r="G12282" s="267">
        <f>E12282*F12282</f>
        <v>0</v>
      </c>
      <c r="I12282" s="326"/>
    </row>
    <row r="12283" spans="1:16">
      <c r="A12283" s="185" t="s">
        <v>86</v>
      </c>
      <c r="B12283" s="453"/>
      <c r="C12283" s="265"/>
      <c r="D12283" s="318"/>
      <c r="E12283" s="229">
        <f>SUM(G12240,G12255,G12263,G12278)</f>
        <v>0</v>
      </c>
      <c r="F12283" s="266">
        <f>U</f>
        <v>0</v>
      </c>
      <c r="G12283" s="267">
        <f>E12283*F12283</f>
        <v>0</v>
      </c>
      <c r="I12283" s="326"/>
    </row>
    <row r="12284" spans="1:16" ht="33" customHeight="1" thickBot="1">
      <c r="A12284" s="234"/>
      <c r="B12284" s="456"/>
      <c r="C12284" s="235"/>
      <c r="D12284" s="237"/>
      <c r="E12284" s="237"/>
      <c r="F12284" s="268" t="s">
        <v>84</v>
      </c>
      <c r="G12284" s="262">
        <f>SUM(G12281:G12283)</f>
        <v>0</v>
      </c>
      <c r="I12284" s="326"/>
      <c r="J12284" s="295"/>
      <c r="K12284" s="296"/>
      <c r="L12284" s="296"/>
      <c r="M12284" s="296"/>
      <c r="N12284" s="296"/>
      <c r="O12284" s="296"/>
    </row>
    <row r="12285" spans="1:16" s="211" customFormat="1" ht="14" thickTop="1" thickBot="1">
      <c r="A12285" s="269"/>
      <c r="B12285" s="443"/>
      <c r="C12285" s="270"/>
      <c r="D12285" s="319"/>
      <c r="E12285" s="271" t="s">
        <v>89</v>
      </c>
      <c r="F12285" s="272"/>
      <c r="G12285" s="273">
        <f>ROUND(SUM(G12240,G12255,G12263,G12278,G12284),0)</f>
        <v>0</v>
      </c>
      <c r="I12285" s="327"/>
      <c r="J12285" s="212">
        <f>B12224</f>
        <v>36.200000000000003</v>
      </c>
      <c r="K12285" s="274">
        <f>E12281</f>
        <v>0</v>
      </c>
      <c r="L12285" s="294">
        <f>G12281</f>
        <v>0</v>
      </c>
      <c r="M12285" s="294">
        <f>G12282</f>
        <v>0</v>
      </c>
      <c r="N12285" s="294">
        <f>G12283</f>
        <v>0</v>
      </c>
      <c r="O12285" s="299">
        <f>SUM(K12285:N12285)</f>
        <v>0</v>
      </c>
      <c r="P12285" s="294"/>
    </row>
    <row r="12286" spans="1:16" ht="13.5" thickTop="1">
      <c r="A12286" s="275" t="s">
        <v>97</v>
      </c>
      <c r="B12286" s="438"/>
      <c r="C12286" s="215"/>
      <c r="D12286" s="217"/>
      <c r="E12286" s="217"/>
      <c r="F12286" s="216"/>
      <c r="G12286" s="219"/>
      <c r="I12286" s="326"/>
      <c r="P12286" s="294"/>
    </row>
    <row r="12287" spans="1:16">
      <c r="A12287" s="275"/>
      <c r="B12287" s="452"/>
      <c r="C12287" s="276"/>
      <c r="D12287" s="320"/>
      <c r="E12287" s="217"/>
      <c r="F12287" s="216"/>
      <c r="G12287" s="277">
        <f ca="1">TODAY()</f>
        <v>44839</v>
      </c>
      <c r="I12287" s="326"/>
      <c r="P12287" s="294"/>
    </row>
    <row r="12288" spans="1:16" ht="13.5" thickBot="1">
      <c r="A12288" s="234"/>
      <c r="B12288" s="456"/>
      <c r="C12288" s="235"/>
      <c r="D12288" s="237"/>
      <c r="E12288" s="237"/>
      <c r="F12288" s="236"/>
      <c r="G12288" s="278"/>
      <c r="I12288" s="326"/>
      <c r="P12288" s="294"/>
    </row>
    <row r="12289" spans="1:15" s="199" customFormat="1" ht="13.5" thickTop="1">
      <c r="A12289" s="196" t="s">
        <v>109</v>
      </c>
      <c r="B12289" s="458"/>
      <c r="C12289" s="196"/>
      <c r="D12289" s="198"/>
      <c r="E12289" s="198"/>
      <c r="F12289" s="197"/>
      <c r="G12289" s="197"/>
      <c r="I12289" s="321"/>
      <c r="J12289" s="200"/>
      <c r="O12289" s="297"/>
    </row>
    <row r="12290" spans="1:15" s="199" customFormat="1">
      <c r="A12290" s="196" t="str">
        <f>CONCATENATE('Prestaciones y AIU'!A11741," ANALISIS DE PRECIOS UNITARIOS")</f>
        <v xml:space="preserve"> ANALISIS DE PRECIOS UNITARIOS</v>
      </c>
      <c r="B12290" s="458"/>
      <c r="C12290" s="196"/>
      <c r="D12290" s="198"/>
      <c r="E12290" s="198"/>
      <c r="F12290" s="197"/>
      <c r="G12290" s="197"/>
      <c r="I12290" s="321"/>
      <c r="J12290" s="200"/>
      <c r="O12290" s="297"/>
    </row>
    <row r="12291" spans="1:15" s="199" customFormat="1">
      <c r="A12291" s="196" t="str">
        <f>Objeto_LIC</f>
        <v>OPTIMIZACION DEL SISTEMA DE ABASTECIMIENTO (ADUCCION, PRETRATAMIENTO Y CONDUCCION) DEL MUNICPIO DE TAME, DEPARTAMENTO DE ARAUCA</v>
      </c>
      <c r="B12291" s="458"/>
      <c r="C12291" s="196"/>
      <c r="D12291" s="198"/>
      <c r="E12291" s="198"/>
      <c r="F12291" s="197"/>
      <c r="G12291" s="197"/>
      <c r="I12291" s="321"/>
      <c r="J12291" s="200"/>
      <c r="O12291" s="297"/>
    </row>
    <row r="12292" spans="1:15" s="199" customFormat="1">
      <c r="A12292" s="196"/>
      <c r="B12292" s="458"/>
      <c r="C12292" s="196"/>
      <c r="D12292" s="198"/>
      <c r="E12292" s="198"/>
      <c r="F12292" s="197"/>
      <c r="G12292" s="197"/>
      <c r="I12292" s="321"/>
      <c r="J12292" s="200"/>
      <c r="O12292" s="297"/>
    </row>
    <row r="12293" spans="1:15" ht="13.5" thickBot="1">
      <c r="A12293" s="201"/>
      <c r="B12293" s="448"/>
      <c r="C12293" s="201"/>
      <c r="D12293" s="203"/>
      <c r="E12293" s="203"/>
      <c r="F12293" s="202"/>
      <c r="G12293" s="202"/>
    </row>
    <row r="12294" spans="1:15" s="211" customFormat="1" ht="13.5" thickTop="1">
      <c r="A12294" s="206"/>
      <c r="B12294" s="457"/>
      <c r="C12294" s="207"/>
      <c r="D12294" s="209"/>
      <c r="E12294" s="209"/>
      <c r="F12294" s="208"/>
      <c r="G12294" s="210" t="s">
        <v>110</v>
      </c>
      <c r="I12294" s="323"/>
      <c r="J12294" s="212"/>
      <c r="O12294" s="297"/>
    </row>
    <row r="12295" spans="1:15" ht="12.75" customHeight="1">
      <c r="A12295" s="213" t="s">
        <v>62</v>
      </c>
      <c r="B12295" s="750">
        <f>Proponente</f>
        <v>0</v>
      </c>
      <c r="C12295" s="750"/>
      <c r="D12295" s="750"/>
      <c r="E12295" s="750"/>
      <c r="F12295" s="750"/>
      <c r="G12295" s="751"/>
    </row>
    <row r="12296" spans="1:15" ht="12.75" customHeight="1">
      <c r="A12296" s="213" t="s">
        <v>63</v>
      </c>
      <c r="B12296" s="470">
        <v>36.299999999999997</v>
      </c>
      <c r="C12296" s="750" t="e">
        <f>VLOOKUP(B12296,Presupuesto!$A$4:$B$106,2,FALSE)</f>
        <v>#N/A</v>
      </c>
      <c r="D12296" s="750"/>
      <c r="E12296" s="750"/>
      <c r="F12296" s="750"/>
      <c r="G12296" s="751"/>
    </row>
    <row r="12297" spans="1:15">
      <c r="A12297" s="214"/>
      <c r="B12297" s="438"/>
      <c r="C12297" s="215"/>
      <c r="D12297" s="217"/>
      <c r="E12297" s="217"/>
      <c r="F12297" s="218" t="s">
        <v>88</v>
      </c>
      <c r="G12297" s="750" t="str">
        <f ca="1">LOOKUP('U-P1'!B12296,Presupuesto!$1:$1048576,Presupuesto!$C$1:$C$105)</f>
        <v>ML</v>
      </c>
      <c r="H12297" s="750"/>
      <c r="I12297" s="750"/>
      <c r="J12297" s="750"/>
      <c r="K12297" s="751"/>
    </row>
    <row r="12298" spans="1:15" ht="13.5" thickBot="1">
      <c r="A12298" s="213" t="s">
        <v>64</v>
      </c>
      <c r="B12298" s="438"/>
      <c r="C12298" s="215"/>
      <c r="D12298" s="217"/>
      <c r="E12298" s="217"/>
      <c r="F12298" s="216"/>
      <c r="G12298" s="219"/>
      <c r="I12298" s="324"/>
      <c r="J12298" s="295"/>
      <c r="K12298" s="296"/>
      <c r="L12298" s="296"/>
      <c r="M12298" s="296"/>
      <c r="N12298" s="296"/>
      <c r="O12298" s="296"/>
    </row>
    <row r="12299" spans="1:15" s="220" customFormat="1" ht="13.5" thickTop="1">
      <c r="A12299" s="221" t="s">
        <v>57</v>
      </c>
      <c r="B12299" s="447" t="s">
        <v>65</v>
      </c>
      <c r="C12299" s="222" t="s">
        <v>66</v>
      </c>
      <c r="D12299" s="223" t="s">
        <v>74</v>
      </c>
      <c r="E12299" s="224" t="s">
        <v>100</v>
      </c>
      <c r="F12299" s="224" t="s">
        <v>79</v>
      </c>
      <c r="G12299" s="225" t="s">
        <v>70</v>
      </c>
      <c r="I12299" s="325"/>
      <c r="J12299" s="226"/>
      <c r="O12299" s="296"/>
    </row>
    <row r="12300" spans="1:15">
      <c r="A12300" s="227" t="str">
        <f t="shared" ref="A12300:A12311" si="2228">IF(I12300=0,"-",VLOOKUP(I12300,EQUIPOS,2,FALSE))</f>
        <v>-</v>
      </c>
      <c r="B12300" s="228"/>
      <c r="C12300" s="228"/>
      <c r="D12300" s="468"/>
      <c r="E12300" s="229">
        <f t="shared" ref="E12300:E12311" si="2229">IF(I12300=0,0,VLOOKUP(I12300,EQUIPOS,4,FALSE))</f>
        <v>0</v>
      </c>
      <c r="F12300" s="230">
        <f t="shared" ref="F12300:F12311" si="2230">IF(D12300=0,0,E12300/D12300)</f>
        <v>0</v>
      </c>
      <c r="G12300" s="231"/>
      <c r="I12300" s="283"/>
    </row>
    <row r="12301" spans="1:15">
      <c r="A12301" s="227" t="str">
        <f t="shared" si="2228"/>
        <v>-</v>
      </c>
      <c r="B12301" s="228"/>
      <c r="C12301" s="228"/>
      <c r="D12301" s="194"/>
      <c r="E12301" s="229">
        <f t="shared" si="2229"/>
        <v>0</v>
      </c>
      <c r="F12301" s="230">
        <f t="shared" si="2230"/>
        <v>0</v>
      </c>
      <c r="G12301" s="232"/>
      <c r="I12301" s="283"/>
    </row>
    <row r="12302" spans="1:15">
      <c r="A12302" s="227" t="str">
        <f t="shared" si="2228"/>
        <v>-</v>
      </c>
      <c r="B12302" s="228"/>
      <c r="C12302" s="228"/>
      <c r="D12302" s="194"/>
      <c r="E12302" s="229">
        <f t="shared" si="2229"/>
        <v>0</v>
      </c>
      <c r="F12302" s="230">
        <f t="shared" si="2230"/>
        <v>0</v>
      </c>
      <c r="G12302" s="232"/>
      <c r="I12302" s="283"/>
    </row>
    <row r="12303" spans="1:15">
      <c r="A12303" s="227" t="str">
        <f t="shared" si="2228"/>
        <v>-</v>
      </c>
      <c r="B12303" s="228"/>
      <c r="C12303" s="228"/>
      <c r="D12303" s="194"/>
      <c r="E12303" s="229">
        <f t="shared" si="2229"/>
        <v>0</v>
      </c>
      <c r="F12303" s="230">
        <f t="shared" si="2230"/>
        <v>0</v>
      </c>
      <c r="G12303" s="232"/>
      <c r="I12303" s="283"/>
    </row>
    <row r="12304" spans="1:15">
      <c r="A12304" s="227" t="str">
        <f t="shared" si="2228"/>
        <v>-</v>
      </c>
      <c r="B12304" s="228"/>
      <c r="C12304" s="228"/>
      <c r="D12304" s="194"/>
      <c r="E12304" s="229">
        <f t="shared" si="2229"/>
        <v>0</v>
      </c>
      <c r="F12304" s="230">
        <f t="shared" si="2230"/>
        <v>0</v>
      </c>
      <c r="G12304" s="232"/>
      <c r="I12304" s="283"/>
    </row>
    <row r="12305" spans="1:15">
      <c r="A12305" s="227" t="str">
        <f t="shared" si="2228"/>
        <v>-</v>
      </c>
      <c r="B12305" s="228"/>
      <c r="C12305" s="228"/>
      <c r="D12305" s="194"/>
      <c r="E12305" s="229">
        <f t="shared" si="2229"/>
        <v>0</v>
      </c>
      <c r="F12305" s="230">
        <f t="shared" si="2230"/>
        <v>0</v>
      </c>
      <c r="G12305" s="232"/>
      <c r="I12305" s="283"/>
    </row>
    <row r="12306" spans="1:15">
      <c r="A12306" s="227" t="str">
        <f t="shared" si="2228"/>
        <v>-</v>
      </c>
      <c r="B12306" s="228"/>
      <c r="C12306" s="228"/>
      <c r="D12306" s="194"/>
      <c r="E12306" s="229">
        <f t="shared" si="2229"/>
        <v>0</v>
      </c>
      <c r="F12306" s="230">
        <f t="shared" si="2230"/>
        <v>0</v>
      </c>
      <c r="G12306" s="232"/>
      <c r="I12306" s="283"/>
    </row>
    <row r="12307" spans="1:15">
      <c r="A12307" s="227" t="str">
        <f t="shared" si="2228"/>
        <v>-</v>
      </c>
      <c r="B12307" s="228"/>
      <c r="C12307" s="228"/>
      <c r="D12307" s="194"/>
      <c r="E12307" s="229">
        <f t="shared" si="2229"/>
        <v>0</v>
      </c>
      <c r="F12307" s="230">
        <f t="shared" si="2230"/>
        <v>0</v>
      </c>
      <c r="G12307" s="232"/>
      <c r="I12307" s="283"/>
    </row>
    <row r="12308" spans="1:15">
      <c r="A12308" s="227" t="str">
        <f t="shared" si="2228"/>
        <v>-</v>
      </c>
      <c r="B12308" s="228"/>
      <c r="C12308" s="228"/>
      <c r="D12308" s="194"/>
      <c r="E12308" s="229">
        <f t="shared" si="2229"/>
        <v>0</v>
      </c>
      <c r="F12308" s="230">
        <f t="shared" si="2230"/>
        <v>0</v>
      </c>
      <c r="G12308" s="232"/>
      <c r="I12308" s="283"/>
    </row>
    <row r="12309" spans="1:15">
      <c r="A12309" s="227" t="str">
        <f t="shared" si="2228"/>
        <v>-</v>
      </c>
      <c r="B12309" s="228"/>
      <c r="C12309" s="228"/>
      <c r="D12309" s="194"/>
      <c r="E12309" s="229">
        <f t="shared" si="2229"/>
        <v>0</v>
      </c>
      <c r="F12309" s="230">
        <f t="shared" si="2230"/>
        <v>0</v>
      </c>
      <c r="G12309" s="232"/>
      <c r="I12309" s="283"/>
    </row>
    <row r="12310" spans="1:15">
      <c r="A12310" s="227" t="str">
        <f t="shared" si="2228"/>
        <v>-</v>
      </c>
      <c r="B12310" s="228"/>
      <c r="C12310" s="228"/>
      <c r="D12310" s="194"/>
      <c r="E12310" s="229">
        <f t="shared" si="2229"/>
        <v>0</v>
      </c>
      <c r="F12310" s="230">
        <f t="shared" si="2230"/>
        <v>0</v>
      </c>
      <c r="G12310" s="232"/>
      <c r="I12310" s="283"/>
    </row>
    <row r="12311" spans="1:15">
      <c r="A12311" s="227" t="str">
        <f t="shared" si="2228"/>
        <v>-</v>
      </c>
      <c r="B12311" s="228"/>
      <c r="C12311" s="228"/>
      <c r="D12311" s="194"/>
      <c r="E12311" s="229">
        <f t="shared" si="2229"/>
        <v>0</v>
      </c>
      <c r="F12311" s="230">
        <f t="shared" si="2230"/>
        <v>0</v>
      </c>
      <c r="G12311" s="232"/>
      <c r="I12311" s="283"/>
    </row>
    <row r="12312" spans="1:15" ht="13.5" thickBot="1">
      <c r="A12312" s="234"/>
      <c r="B12312" s="456"/>
      <c r="C12312" s="235"/>
      <c r="D12312" s="237"/>
      <c r="E12312" s="237"/>
      <c r="F12312" s="238" t="s">
        <v>80</v>
      </c>
      <c r="G12312" s="239">
        <f>ROUND(SUM(F12300:F12311),0)</f>
        <v>0</v>
      </c>
      <c r="I12312" s="326"/>
    </row>
    <row r="12313" spans="1:15" ht="13.5" thickTop="1">
      <c r="A12313" s="240" t="s">
        <v>67</v>
      </c>
      <c r="B12313" s="446"/>
      <c r="C12313" s="241"/>
      <c r="D12313" s="243"/>
      <c r="E12313" s="243"/>
      <c r="F12313" s="242"/>
      <c r="G12313" s="244"/>
      <c r="I12313" s="326"/>
    </row>
    <row r="12314" spans="1:15" s="220" customFormat="1" ht="26">
      <c r="A12314" s="245" t="s">
        <v>57</v>
      </c>
      <c r="B12314" s="455"/>
      <c r="C12314" s="247" t="s">
        <v>58</v>
      </c>
      <c r="D12314" s="316" t="s">
        <v>68</v>
      </c>
      <c r="E12314" s="248" t="s">
        <v>69</v>
      </c>
      <c r="F12314" s="249" t="s">
        <v>79</v>
      </c>
      <c r="G12314" s="250" t="s">
        <v>70</v>
      </c>
      <c r="I12314" s="325"/>
      <c r="J12314" s="226"/>
      <c r="O12314" s="296"/>
    </row>
    <row r="12315" spans="1:15">
      <c r="A12315" s="748" t="str">
        <f t="shared" ref="A12315:A12326" si="2231">IF(I12315=0,"",VLOOKUP(I12315,MATERIALES,2,FALSE))</f>
        <v/>
      </c>
      <c r="B12315" s="749"/>
      <c r="C12315" s="251" t="str">
        <f t="shared" ref="C12315:C12323" si="2232">IF(I12315=0,"",VLOOKUP(I12315,MATERIALES,3,FALSE))</f>
        <v/>
      </c>
      <c r="D12315" s="194"/>
      <c r="E12315" s="252">
        <f t="shared" ref="E12315:E12326" si="2233">IF(I12315=0,0,VLOOKUP(I12315,MATERIALES,4,FALSE))</f>
        <v>0</v>
      </c>
      <c r="F12315" s="230">
        <f>D12315*E12315</f>
        <v>0</v>
      </c>
      <c r="G12315" s="231"/>
      <c r="I12315" s="283"/>
    </row>
    <row r="12316" spans="1:15">
      <c r="A12316" s="748" t="str">
        <f t="shared" si="2231"/>
        <v/>
      </c>
      <c r="B12316" s="749"/>
      <c r="C12316" s="251" t="str">
        <f t="shared" si="2232"/>
        <v/>
      </c>
      <c r="D12316" s="194"/>
      <c r="E12316" s="252">
        <f t="shared" si="2233"/>
        <v>0</v>
      </c>
      <c r="F12316" s="230">
        <f t="shared" ref="F12316:F12326" si="2234">D12316*E12316</f>
        <v>0</v>
      </c>
      <c r="G12316" s="232"/>
      <c r="I12316" s="283"/>
    </row>
    <row r="12317" spans="1:15">
      <c r="A12317" s="748" t="str">
        <f t="shared" si="2231"/>
        <v/>
      </c>
      <c r="B12317" s="749"/>
      <c r="C12317" s="251" t="str">
        <f t="shared" si="2232"/>
        <v/>
      </c>
      <c r="D12317" s="194"/>
      <c r="E12317" s="252">
        <f t="shared" si="2233"/>
        <v>0</v>
      </c>
      <c r="F12317" s="230">
        <f t="shared" si="2234"/>
        <v>0</v>
      </c>
      <c r="G12317" s="232"/>
      <c r="I12317" s="283"/>
    </row>
    <row r="12318" spans="1:15">
      <c r="A12318" s="748" t="str">
        <f t="shared" si="2231"/>
        <v/>
      </c>
      <c r="B12318" s="749"/>
      <c r="C12318" s="251" t="str">
        <f t="shared" si="2232"/>
        <v/>
      </c>
      <c r="D12318" s="194"/>
      <c r="E12318" s="252">
        <f t="shared" si="2233"/>
        <v>0</v>
      </c>
      <c r="F12318" s="230">
        <f t="shared" si="2234"/>
        <v>0</v>
      </c>
      <c r="G12318" s="232"/>
      <c r="I12318" s="283"/>
    </row>
    <row r="12319" spans="1:15">
      <c r="A12319" s="748" t="str">
        <f t="shared" si="2231"/>
        <v/>
      </c>
      <c r="B12319" s="749"/>
      <c r="C12319" s="251" t="str">
        <f t="shared" si="2232"/>
        <v/>
      </c>
      <c r="D12319" s="194"/>
      <c r="E12319" s="252">
        <f t="shared" si="2233"/>
        <v>0</v>
      </c>
      <c r="F12319" s="230">
        <f t="shared" si="2234"/>
        <v>0</v>
      </c>
      <c r="G12319" s="232"/>
      <c r="I12319" s="283"/>
    </row>
    <row r="12320" spans="1:15">
      <c r="A12320" s="748" t="str">
        <f t="shared" si="2231"/>
        <v/>
      </c>
      <c r="B12320" s="749"/>
      <c r="C12320" s="251" t="str">
        <f t="shared" si="2232"/>
        <v/>
      </c>
      <c r="D12320" s="194"/>
      <c r="E12320" s="252">
        <f t="shared" si="2233"/>
        <v>0</v>
      </c>
      <c r="F12320" s="230">
        <f t="shared" si="2234"/>
        <v>0</v>
      </c>
      <c r="G12320" s="232"/>
      <c r="I12320" s="283"/>
    </row>
    <row r="12321" spans="1:9">
      <c r="A12321" s="748" t="str">
        <f t="shared" si="2231"/>
        <v/>
      </c>
      <c r="B12321" s="749"/>
      <c r="C12321" s="251" t="str">
        <f t="shared" si="2232"/>
        <v/>
      </c>
      <c r="D12321" s="194"/>
      <c r="E12321" s="252">
        <f t="shared" si="2233"/>
        <v>0</v>
      </c>
      <c r="F12321" s="230">
        <f t="shared" si="2234"/>
        <v>0</v>
      </c>
      <c r="G12321" s="232"/>
      <c r="I12321" s="283"/>
    </row>
    <row r="12322" spans="1:9">
      <c r="A12322" s="748" t="str">
        <f t="shared" si="2231"/>
        <v/>
      </c>
      <c r="B12322" s="749"/>
      <c r="C12322" s="251" t="str">
        <f t="shared" si="2232"/>
        <v/>
      </c>
      <c r="D12322" s="194"/>
      <c r="E12322" s="252">
        <f t="shared" si="2233"/>
        <v>0</v>
      </c>
      <c r="F12322" s="230">
        <f t="shared" si="2234"/>
        <v>0</v>
      </c>
      <c r="G12322" s="253"/>
      <c r="I12322" s="283"/>
    </row>
    <row r="12323" spans="1:9">
      <c r="A12323" s="748" t="str">
        <f t="shared" si="2231"/>
        <v/>
      </c>
      <c r="B12323" s="749"/>
      <c r="C12323" s="251" t="str">
        <f t="shared" si="2232"/>
        <v/>
      </c>
      <c r="D12323" s="194"/>
      <c r="E12323" s="252">
        <f t="shared" si="2233"/>
        <v>0</v>
      </c>
      <c r="F12323" s="230">
        <f t="shared" si="2234"/>
        <v>0</v>
      </c>
      <c r="G12323" s="232"/>
      <c r="I12323" s="283"/>
    </row>
    <row r="12324" spans="1:9">
      <c r="A12324" s="748" t="str">
        <f t="shared" si="2231"/>
        <v/>
      </c>
      <c r="B12324" s="749"/>
      <c r="C12324" s="251"/>
      <c r="D12324" s="194"/>
      <c r="E12324" s="252">
        <f t="shared" si="2233"/>
        <v>0</v>
      </c>
      <c r="F12324" s="230">
        <f t="shared" si="2234"/>
        <v>0</v>
      </c>
      <c r="G12324" s="232"/>
      <c r="I12324" s="283"/>
    </row>
    <row r="12325" spans="1:9">
      <c r="A12325" s="748" t="str">
        <f t="shared" si="2231"/>
        <v/>
      </c>
      <c r="B12325" s="749"/>
      <c r="C12325" s="251"/>
      <c r="D12325" s="194"/>
      <c r="E12325" s="252">
        <f t="shared" si="2233"/>
        <v>0</v>
      </c>
      <c r="F12325" s="230">
        <f t="shared" si="2234"/>
        <v>0</v>
      </c>
      <c r="G12325" s="232"/>
      <c r="I12325" s="283"/>
    </row>
    <row r="12326" spans="1:9">
      <c r="A12326" s="748" t="str">
        <f t="shared" si="2231"/>
        <v/>
      </c>
      <c r="B12326" s="749"/>
      <c r="C12326" s="251" t="str">
        <f t="shared" ref="C12326" si="2235">IF(I12326=0,"",VLOOKUP(I12326,MATERIALES,3,FALSE))</f>
        <v/>
      </c>
      <c r="D12326" s="194"/>
      <c r="E12326" s="252">
        <f t="shared" si="2233"/>
        <v>0</v>
      </c>
      <c r="F12326" s="230">
        <f t="shared" si="2234"/>
        <v>0</v>
      </c>
      <c r="G12326" s="233"/>
      <c r="I12326" s="283"/>
    </row>
    <row r="12327" spans="1:9" ht="26.25" customHeight="1" thickBot="1">
      <c r="A12327" s="214"/>
      <c r="B12327" s="438"/>
      <c r="C12327" s="215"/>
      <c r="D12327" s="217"/>
      <c r="E12327" s="254"/>
      <c r="F12327" s="255" t="s">
        <v>81</v>
      </c>
      <c r="G12327" s="253">
        <f>ROUND(SUM(F12315:F12326),0)</f>
        <v>0</v>
      </c>
      <c r="I12327" s="326"/>
    </row>
    <row r="12328" spans="1:9" ht="14" thickTop="1" thickBot="1">
      <c r="A12328" s="256" t="s">
        <v>72</v>
      </c>
      <c r="B12328" s="445"/>
      <c r="C12328" s="257"/>
      <c r="D12328" s="259"/>
      <c r="E12328" s="259"/>
      <c r="F12328" s="258"/>
      <c r="G12328" s="260"/>
      <c r="I12328" s="326"/>
    </row>
    <row r="12329" spans="1:9" ht="13.5" thickTop="1">
      <c r="A12329" s="245" t="s">
        <v>57</v>
      </c>
      <c r="B12329" s="455"/>
      <c r="C12329" s="248" t="s">
        <v>71</v>
      </c>
      <c r="D12329" s="316" t="s">
        <v>75</v>
      </c>
      <c r="E12329" s="248" t="s">
        <v>98</v>
      </c>
      <c r="F12329" s="249" t="s">
        <v>79</v>
      </c>
      <c r="G12329" s="250" t="s">
        <v>70</v>
      </c>
      <c r="I12329" s="326"/>
    </row>
    <row r="12330" spans="1:9">
      <c r="A12330" s="748" t="str">
        <f>IF(I12330=0,"",VLOOKUP(I12330,EQUIPOS,2,FALSE))</f>
        <v/>
      </c>
      <c r="B12330" s="749"/>
      <c r="C12330" s="195"/>
      <c r="D12330" s="194"/>
      <c r="E12330" s="252">
        <f>IF(I12330=0,0,VLOOKUP(I12330,EQUIPOS,4,FALSE))</f>
        <v>0</v>
      </c>
      <c r="F12330" s="230">
        <f>C12330*D12330*E12330</f>
        <v>0</v>
      </c>
      <c r="G12330" s="231"/>
      <c r="I12330" s="283"/>
    </row>
    <row r="12331" spans="1:9">
      <c r="A12331" s="748" t="str">
        <f>IF(I12331=0,"",VLOOKUP(I12331,EQUIPOS,2,FALSE))</f>
        <v/>
      </c>
      <c r="B12331" s="749"/>
      <c r="C12331" s="195"/>
      <c r="D12331" s="194"/>
      <c r="E12331" s="252">
        <f>IF(I12331=0,0,VLOOKUP(I12331,EQUIPOS,4,FALSE))</f>
        <v>0</v>
      </c>
      <c r="F12331" s="230">
        <f t="shared" ref="F12331:F12334" si="2236">C12331*D12331*E12331</f>
        <v>0</v>
      </c>
      <c r="G12331" s="232"/>
      <c r="I12331" s="283"/>
    </row>
    <row r="12332" spans="1:9">
      <c r="A12332" s="748" t="str">
        <f>IF(I12332=0,"",VLOOKUP(I12332,EQUIPOS,2,FALSE))</f>
        <v/>
      </c>
      <c r="B12332" s="749"/>
      <c r="C12332" s="195"/>
      <c r="D12332" s="194"/>
      <c r="E12332" s="252">
        <f>IF(I12332=0,0,VLOOKUP(I12332,EQUIPOS,4,FALSE))</f>
        <v>0</v>
      </c>
      <c r="F12332" s="230">
        <f t="shared" si="2236"/>
        <v>0</v>
      </c>
      <c r="G12332" s="232"/>
      <c r="I12332" s="283"/>
    </row>
    <row r="12333" spans="1:9">
      <c r="A12333" s="748" t="str">
        <f>IF(I12333=0,"",VLOOKUP(I12333,EQUIPOS,2,FALSE))</f>
        <v/>
      </c>
      <c r="B12333" s="749"/>
      <c r="C12333" s="195"/>
      <c r="D12333" s="194"/>
      <c r="E12333" s="252">
        <f>IF(I12333=0,0,VLOOKUP(I12333,EQUIPOS,4,FALSE))</f>
        <v>0</v>
      </c>
      <c r="F12333" s="230">
        <f t="shared" si="2236"/>
        <v>0</v>
      </c>
      <c r="G12333" s="232"/>
      <c r="I12333" s="283"/>
    </row>
    <row r="12334" spans="1:9">
      <c r="A12334" s="748" t="str">
        <f>IF(I12334=0,"",VLOOKUP(I12334,EQUIPOS,2,FALSE))</f>
        <v/>
      </c>
      <c r="B12334" s="749"/>
      <c r="C12334" s="195"/>
      <c r="D12334" s="194"/>
      <c r="E12334" s="252">
        <f>IF(I12334=0,0,VLOOKUP(I12334,EQUIPOS,4,FALSE))</f>
        <v>0</v>
      </c>
      <c r="F12334" s="230">
        <f t="shared" si="2236"/>
        <v>0</v>
      </c>
      <c r="G12334" s="233"/>
      <c r="I12334" s="283"/>
    </row>
    <row r="12335" spans="1:9" ht="30.75" customHeight="1" thickBot="1">
      <c r="A12335" s="234"/>
      <c r="B12335" s="456"/>
      <c r="C12335" s="235"/>
      <c r="D12335" s="237"/>
      <c r="E12335" s="261"/>
      <c r="F12335" s="238" t="s">
        <v>82</v>
      </c>
      <c r="G12335" s="262">
        <f>ROUND(SUM(F12330:F12334),0)</f>
        <v>0</v>
      </c>
      <c r="I12335" s="326"/>
    </row>
    <row r="12336" spans="1:9" ht="13.5" thickTop="1">
      <c r="A12336" s="240" t="s">
        <v>73</v>
      </c>
      <c r="B12336" s="446"/>
      <c r="C12336" s="241"/>
      <c r="D12336" s="243"/>
      <c r="E12336" s="243"/>
      <c r="F12336" s="242"/>
      <c r="G12336" s="244"/>
      <c r="I12336" s="326"/>
    </row>
    <row r="12337" spans="1:9" ht="26">
      <c r="A12337" s="245" t="s">
        <v>57</v>
      </c>
      <c r="B12337" s="454" t="s">
        <v>58</v>
      </c>
      <c r="C12337" s="247" t="s">
        <v>68</v>
      </c>
      <c r="D12337" s="316" t="s">
        <v>74</v>
      </c>
      <c r="E12337" s="248" t="s">
        <v>69</v>
      </c>
      <c r="F12337" s="249" t="s">
        <v>79</v>
      </c>
      <c r="G12337" s="250" t="s">
        <v>70</v>
      </c>
      <c r="H12337" s="220"/>
      <c r="I12337" s="325"/>
    </row>
    <row r="12338" spans="1:9">
      <c r="A12338" s="263" t="str">
        <f t="shared" ref="A12338:A12349" si="2237">IF(I12338=0,"",VLOOKUP(I12338,MANOOBRA,2,FALSE))</f>
        <v/>
      </c>
      <c r="B12338" s="444" t="str">
        <f t="shared" ref="B12338:B12349" si="2238">IF(I12338=0,"",VLOOKUP(I12338,MANOOBRA,3,FALSE))</f>
        <v/>
      </c>
      <c r="C12338" s="195"/>
      <c r="D12338" s="466"/>
      <c r="E12338" s="252">
        <f t="shared" ref="E12338:E12349" si="2239">IF(I12338=0,0,VLOOKUP(I12338,MANOOBRA,4,FALSE))</f>
        <v>0</v>
      </c>
      <c r="F12338" s="230">
        <f>IF(D12338=0,0,C12338*E12338/D12338)</f>
        <v>0</v>
      </c>
      <c r="G12338" s="231"/>
      <c r="I12338" s="283"/>
    </row>
    <row r="12339" spans="1:9">
      <c r="A12339" s="263" t="str">
        <f t="shared" si="2237"/>
        <v/>
      </c>
      <c r="B12339" s="444" t="str">
        <f t="shared" si="2238"/>
        <v/>
      </c>
      <c r="C12339" s="195"/>
      <c r="D12339" s="195"/>
      <c r="E12339" s="252">
        <f t="shared" si="2239"/>
        <v>0</v>
      </c>
      <c r="F12339" s="230">
        <f t="shared" ref="F12339:F12349" si="2240">IF(D12339=0,0,C12339*E12339/D12339)</f>
        <v>0</v>
      </c>
      <c r="G12339" s="232"/>
      <c r="I12339" s="283"/>
    </row>
    <row r="12340" spans="1:9">
      <c r="A12340" s="263" t="str">
        <f t="shared" si="2237"/>
        <v/>
      </c>
      <c r="B12340" s="444" t="str">
        <f t="shared" si="2238"/>
        <v/>
      </c>
      <c r="C12340" s="195"/>
      <c r="D12340" s="309"/>
      <c r="E12340" s="252">
        <f t="shared" si="2239"/>
        <v>0</v>
      </c>
      <c r="F12340" s="230">
        <f t="shared" si="2240"/>
        <v>0</v>
      </c>
      <c r="G12340" s="232"/>
      <c r="I12340" s="283"/>
    </row>
    <row r="12341" spans="1:9">
      <c r="A12341" s="263" t="str">
        <f t="shared" si="2237"/>
        <v/>
      </c>
      <c r="B12341" s="444" t="str">
        <f t="shared" si="2238"/>
        <v/>
      </c>
      <c r="C12341" s="195"/>
      <c r="D12341" s="195"/>
      <c r="E12341" s="252">
        <f t="shared" si="2239"/>
        <v>0</v>
      </c>
      <c r="F12341" s="230">
        <f t="shared" si="2240"/>
        <v>0</v>
      </c>
      <c r="G12341" s="232"/>
      <c r="I12341" s="283"/>
    </row>
    <row r="12342" spans="1:9">
      <c r="A12342" s="263" t="str">
        <f t="shared" si="2237"/>
        <v/>
      </c>
      <c r="B12342" s="444" t="str">
        <f t="shared" si="2238"/>
        <v/>
      </c>
      <c r="C12342" s="195"/>
      <c r="D12342" s="195"/>
      <c r="E12342" s="252">
        <f t="shared" si="2239"/>
        <v>0</v>
      </c>
      <c r="F12342" s="230">
        <f t="shared" si="2240"/>
        <v>0</v>
      </c>
      <c r="G12342" s="232"/>
      <c r="I12342" s="283"/>
    </row>
    <row r="12343" spans="1:9">
      <c r="A12343" s="263" t="str">
        <f t="shared" si="2237"/>
        <v/>
      </c>
      <c r="B12343" s="444" t="str">
        <f t="shared" si="2238"/>
        <v/>
      </c>
      <c r="C12343" s="195"/>
      <c r="D12343" s="195"/>
      <c r="E12343" s="252">
        <f t="shared" si="2239"/>
        <v>0</v>
      </c>
      <c r="F12343" s="230">
        <f t="shared" si="2240"/>
        <v>0</v>
      </c>
      <c r="G12343" s="232"/>
      <c r="I12343" s="283"/>
    </row>
    <row r="12344" spans="1:9">
      <c r="A12344" s="263" t="str">
        <f t="shared" si="2237"/>
        <v/>
      </c>
      <c r="B12344" s="444" t="str">
        <f t="shared" si="2238"/>
        <v/>
      </c>
      <c r="C12344" s="195"/>
      <c r="D12344" s="195"/>
      <c r="E12344" s="252">
        <f t="shared" si="2239"/>
        <v>0</v>
      </c>
      <c r="F12344" s="230">
        <f t="shared" si="2240"/>
        <v>0</v>
      </c>
      <c r="G12344" s="232"/>
      <c r="I12344" s="283"/>
    </row>
    <row r="12345" spans="1:9">
      <c r="A12345" s="263" t="str">
        <f t="shared" si="2237"/>
        <v/>
      </c>
      <c r="B12345" s="444" t="str">
        <f t="shared" si="2238"/>
        <v/>
      </c>
      <c r="C12345" s="195"/>
      <c r="D12345" s="195"/>
      <c r="E12345" s="252">
        <f t="shared" si="2239"/>
        <v>0</v>
      </c>
      <c r="F12345" s="230">
        <f t="shared" si="2240"/>
        <v>0</v>
      </c>
      <c r="G12345" s="232"/>
      <c r="I12345" s="283"/>
    </row>
    <row r="12346" spans="1:9">
      <c r="A12346" s="263" t="str">
        <f t="shared" si="2237"/>
        <v/>
      </c>
      <c r="B12346" s="444" t="str">
        <f t="shared" si="2238"/>
        <v/>
      </c>
      <c r="C12346" s="195"/>
      <c r="D12346" s="195"/>
      <c r="E12346" s="252">
        <f t="shared" si="2239"/>
        <v>0</v>
      </c>
      <c r="F12346" s="230">
        <f t="shared" si="2240"/>
        <v>0</v>
      </c>
      <c r="G12346" s="232"/>
      <c r="I12346" s="283"/>
    </row>
    <row r="12347" spans="1:9">
      <c r="A12347" s="263" t="str">
        <f t="shared" si="2237"/>
        <v/>
      </c>
      <c r="B12347" s="444" t="str">
        <f t="shared" si="2238"/>
        <v/>
      </c>
      <c r="C12347" s="195"/>
      <c r="D12347" s="195"/>
      <c r="E12347" s="252">
        <f t="shared" si="2239"/>
        <v>0</v>
      </c>
      <c r="F12347" s="230">
        <f t="shared" si="2240"/>
        <v>0</v>
      </c>
      <c r="G12347" s="232"/>
      <c r="I12347" s="283"/>
    </row>
    <row r="12348" spans="1:9">
      <c r="A12348" s="263" t="str">
        <f t="shared" si="2237"/>
        <v/>
      </c>
      <c r="B12348" s="444" t="str">
        <f t="shared" si="2238"/>
        <v/>
      </c>
      <c r="C12348" s="195"/>
      <c r="D12348" s="195"/>
      <c r="E12348" s="252">
        <f t="shared" si="2239"/>
        <v>0</v>
      </c>
      <c r="F12348" s="230">
        <f t="shared" si="2240"/>
        <v>0</v>
      </c>
      <c r="G12348" s="232"/>
      <c r="I12348" s="283"/>
    </row>
    <row r="12349" spans="1:9">
      <c r="A12349" s="263" t="str">
        <f t="shared" si="2237"/>
        <v/>
      </c>
      <c r="B12349" s="444" t="str">
        <f t="shared" si="2238"/>
        <v/>
      </c>
      <c r="C12349" s="195"/>
      <c r="D12349" s="195"/>
      <c r="E12349" s="252">
        <f t="shared" si="2239"/>
        <v>0</v>
      </c>
      <c r="F12349" s="230">
        <f t="shared" si="2240"/>
        <v>0</v>
      </c>
      <c r="G12349" s="233"/>
      <c r="I12349" s="283"/>
    </row>
    <row r="12350" spans="1:9" ht="31.5" customHeight="1" thickBot="1">
      <c r="A12350" s="234"/>
      <c r="B12350" s="456"/>
      <c r="C12350" s="235"/>
      <c r="D12350" s="237"/>
      <c r="E12350" s="237"/>
      <c r="F12350" s="238" t="s">
        <v>83</v>
      </c>
      <c r="G12350" s="262">
        <f>ROUND(SUM(F12338:F12349),0)</f>
        <v>0</v>
      </c>
      <c r="I12350" s="326"/>
    </row>
    <row r="12351" spans="1:9" ht="13.5" thickTop="1">
      <c r="A12351" s="186" t="s">
        <v>76</v>
      </c>
      <c r="B12351" s="446"/>
      <c r="C12351" s="241"/>
      <c r="D12351" s="243"/>
      <c r="E12351" s="243"/>
      <c r="F12351" s="242"/>
      <c r="G12351" s="244"/>
      <c r="I12351" s="326"/>
    </row>
    <row r="12352" spans="1:9">
      <c r="A12352" s="245" t="s">
        <v>57</v>
      </c>
      <c r="B12352" s="455"/>
      <c r="C12352" s="246"/>
      <c r="D12352" s="317"/>
      <c r="E12352" s="248" t="s">
        <v>77</v>
      </c>
      <c r="F12352" s="249" t="s">
        <v>78</v>
      </c>
      <c r="G12352" s="264" t="s">
        <v>77</v>
      </c>
      <c r="H12352" s="220"/>
      <c r="I12352" s="325"/>
    </row>
    <row r="12353" spans="1:16">
      <c r="A12353" s="185" t="s">
        <v>87</v>
      </c>
      <c r="B12353" s="453"/>
      <c r="C12353" s="265"/>
      <c r="D12353" s="318"/>
      <c r="E12353" s="229">
        <f>SUM(G12312,G12327,G12335,G12350)</f>
        <v>0</v>
      </c>
      <c r="F12353" s="266">
        <f>A</f>
        <v>0</v>
      </c>
      <c r="G12353" s="267">
        <f>E12353*F12353</f>
        <v>0</v>
      </c>
      <c r="I12353" s="326"/>
    </row>
    <row r="12354" spans="1:16">
      <c r="A12354" s="185" t="s">
        <v>85</v>
      </c>
      <c r="B12354" s="453"/>
      <c r="C12354" s="265"/>
      <c r="D12354" s="318"/>
      <c r="E12354" s="229">
        <f>SUM(G12312,G12327,G12335,G12350)</f>
        <v>0</v>
      </c>
      <c r="F12354" s="266">
        <f>I</f>
        <v>0</v>
      </c>
      <c r="G12354" s="267">
        <f>E12354*F12354</f>
        <v>0</v>
      </c>
      <c r="I12354" s="326"/>
    </row>
    <row r="12355" spans="1:16">
      <c r="A12355" s="185" t="s">
        <v>86</v>
      </c>
      <c r="B12355" s="453"/>
      <c r="C12355" s="265"/>
      <c r="D12355" s="318"/>
      <c r="E12355" s="229">
        <f>SUM(G12312,G12327,G12335,G12350)</f>
        <v>0</v>
      </c>
      <c r="F12355" s="266">
        <f>U</f>
        <v>0</v>
      </c>
      <c r="G12355" s="267">
        <f>E12355*F12355</f>
        <v>0</v>
      </c>
      <c r="I12355" s="326"/>
    </row>
    <row r="12356" spans="1:16" ht="33" customHeight="1" thickBot="1">
      <c r="A12356" s="234"/>
      <c r="B12356" s="456"/>
      <c r="C12356" s="235"/>
      <c r="D12356" s="237"/>
      <c r="E12356" s="237"/>
      <c r="F12356" s="268" t="s">
        <v>84</v>
      </c>
      <c r="G12356" s="262">
        <f>SUM(G12353:G12355)</f>
        <v>0</v>
      </c>
      <c r="I12356" s="326"/>
      <c r="J12356" s="295"/>
      <c r="K12356" s="296"/>
      <c r="L12356" s="296"/>
      <c r="M12356" s="296"/>
      <c r="N12356" s="296"/>
      <c r="O12356" s="296"/>
    </row>
    <row r="12357" spans="1:16" s="211" customFormat="1" ht="14" thickTop="1" thickBot="1">
      <c r="A12357" s="269"/>
      <c r="B12357" s="443"/>
      <c r="C12357" s="270"/>
      <c r="D12357" s="319"/>
      <c r="E12357" s="271" t="s">
        <v>89</v>
      </c>
      <c r="F12357" s="272"/>
      <c r="G12357" s="273">
        <f>ROUND(SUM(G12312,G12327,G12335,G12350,G12356),0)</f>
        <v>0</v>
      </c>
      <c r="I12357" s="327"/>
      <c r="J12357" s="212">
        <f>B12296</f>
        <v>36.299999999999997</v>
      </c>
      <c r="K12357" s="274">
        <f>E12353</f>
        <v>0</v>
      </c>
      <c r="L12357" s="294">
        <f>G12353</f>
        <v>0</v>
      </c>
      <c r="M12357" s="294">
        <f>G12354</f>
        <v>0</v>
      </c>
      <c r="N12357" s="294">
        <f>G12355</f>
        <v>0</v>
      </c>
      <c r="O12357" s="299">
        <f>SUM(K12357:N12357)</f>
        <v>0</v>
      </c>
      <c r="P12357" s="294"/>
    </row>
    <row r="12358" spans="1:16" ht="13.5" thickTop="1">
      <c r="A12358" s="275" t="s">
        <v>97</v>
      </c>
      <c r="B12358" s="438"/>
      <c r="C12358" s="215"/>
      <c r="D12358" s="217"/>
      <c r="E12358" s="217"/>
      <c r="F12358" s="216"/>
      <c r="G12358" s="219"/>
      <c r="I12358" s="326"/>
      <c r="P12358" s="294"/>
    </row>
    <row r="12359" spans="1:16">
      <c r="A12359" s="275"/>
      <c r="B12359" s="452"/>
      <c r="C12359" s="276"/>
      <c r="D12359" s="320"/>
      <c r="E12359" s="217"/>
      <c r="F12359" s="216"/>
      <c r="G12359" s="277">
        <f ca="1">TODAY()</f>
        <v>44839</v>
      </c>
      <c r="I12359" s="326"/>
      <c r="P12359" s="294"/>
    </row>
    <row r="12360" spans="1:16" ht="13.5" thickBot="1">
      <c r="A12360" s="234"/>
      <c r="B12360" s="456"/>
      <c r="C12360" s="235"/>
      <c r="D12360" s="237"/>
      <c r="E12360" s="237"/>
      <c r="F12360" s="236"/>
      <c r="G12360" s="278"/>
      <c r="I12360" s="326"/>
      <c r="P12360" s="294"/>
    </row>
    <row r="12361" spans="1:16" s="199" customFormat="1" ht="13.5" thickTop="1">
      <c r="A12361" s="196" t="s">
        <v>109</v>
      </c>
      <c r="B12361" s="458"/>
      <c r="C12361" s="196"/>
      <c r="D12361" s="198"/>
      <c r="E12361" s="198"/>
      <c r="F12361" s="197"/>
      <c r="G12361" s="197"/>
      <c r="I12361" s="321"/>
      <c r="J12361" s="200"/>
      <c r="O12361" s="297"/>
    </row>
    <row r="12362" spans="1:16" s="199" customFormat="1">
      <c r="A12362" s="196" t="str">
        <f>CONCATENATE('Prestaciones y AIU'!A11813," ANALISIS DE PRECIOS UNITARIOS")</f>
        <v xml:space="preserve"> ANALISIS DE PRECIOS UNITARIOS</v>
      </c>
      <c r="B12362" s="458"/>
      <c r="C12362" s="196"/>
      <c r="D12362" s="198"/>
      <c r="E12362" s="198"/>
      <c r="F12362" s="197"/>
      <c r="G12362" s="197"/>
      <c r="I12362" s="321"/>
      <c r="J12362" s="200"/>
      <c r="O12362" s="297"/>
    </row>
    <row r="12363" spans="1:16" s="199" customFormat="1">
      <c r="A12363" s="196" t="str">
        <f>Objeto_LIC</f>
        <v>OPTIMIZACION DEL SISTEMA DE ABASTECIMIENTO (ADUCCION, PRETRATAMIENTO Y CONDUCCION) DEL MUNICPIO DE TAME, DEPARTAMENTO DE ARAUCA</v>
      </c>
      <c r="B12363" s="458"/>
      <c r="C12363" s="196"/>
      <c r="D12363" s="198"/>
      <c r="E12363" s="198"/>
      <c r="F12363" s="197"/>
      <c r="G12363" s="197"/>
      <c r="I12363" s="321"/>
      <c r="J12363" s="200"/>
      <c r="O12363" s="297"/>
    </row>
    <row r="12364" spans="1:16" s="199" customFormat="1">
      <c r="A12364" s="196"/>
      <c r="B12364" s="458"/>
      <c r="C12364" s="196"/>
      <c r="D12364" s="198"/>
      <c r="E12364" s="198"/>
      <c r="F12364" s="197"/>
      <c r="G12364" s="197"/>
      <c r="I12364" s="321"/>
      <c r="J12364" s="200"/>
      <c r="O12364" s="297"/>
    </row>
    <row r="12365" spans="1:16" ht="13.5" thickBot="1">
      <c r="A12365" s="201"/>
      <c r="B12365" s="448"/>
      <c r="C12365" s="201"/>
      <c r="D12365" s="203"/>
      <c r="E12365" s="203"/>
      <c r="F12365" s="202"/>
      <c r="G12365" s="202"/>
    </row>
    <row r="12366" spans="1:16" s="211" customFormat="1" ht="13.5" thickTop="1">
      <c r="A12366" s="206"/>
      <c r="B12366" s="457"/>
      <c r="C12366" s="207"/>
      <c r="D12366" s="209"/>
      <c r="E12366" s="209"/>
      <c r="F12366" s="208"/>
      <c r="G12366" s="210" t="s">
        <v>110</v>
      </c>
      <c r="I12366" s="323"/>
      <c r="J12366" s="212"/>
      <c r="O12366" s="297"/>
    </row>
    <row r="12367" spans="1:16" ht="12.75" customHeight="1">
      <c r="A12367" s="213" t="s">
        <v>62</v>
      </c>
      <c r="B12367" s="750">
        <f>Proponente</f>
        <v>0</v>
      </c>
      <c r="C12367" s="750"/>
      <c r="D12367" s="750"/>
      <c r="E12367" s="750"/>
      <c r="F12367" s="750"/>
      <c r="G12367" s="751"/>
    </row>
    <row r="12368" spans="1:16" ht="12.75" customHeight="1">
      <c r="A12368" s="213" t="s">
        <v>63</v>
      </c>
      <c r="B12368" s="470">
        <v>37.1</v>
      </c>
      <c r="C12368" s="750" t="e">
        <f>VLOOKUP(B12368,Presupuesto!$A$4:$B$106,2,FALSE)</f>
        <v>#N/A</v>
      </c>
      <c r="D12368" s="750"/>
      <c r="E12368" s="750"/>
      <c r="F12368" s="750"/>
      <c r="G12368" s="751"/>
    </row>
    <row r="12369" spans="1:15">
      <c r="A12369" s="214"/>
      <c r="B12369" s="438"/>
      <c r="C12369" s="215"/>
      <c r="D12369" s="217"/>
      <c r="E12369" s="217"/>
      <c r="F12369" s="218" t="s">
        <v>88</v>
      </c>
      <c r="G12369" s="750" t="str">
        <f ca="1">LOOKUP('U-P1'!B12368,Presupuesto!$1:$1048576,Presupuesto!$C$1:$C$105)</f>
        <v>ML</v>
      </c>
      <c r="H12369" s="750"/>
      <c r="I12369" s="750"/>
      <c r="J12369" s="750"/>
      <c r="K12369" s="751"/>
    </row>
    <row r="12370" spans="1:15" ht="13.5" thickBot="1">
      <c r="A12370" s="213" t="s">
        <v>64</v>
      </c>
      <c r="B12370" s="438"/>
      <c r="C12370" s="215"/>
      <c r="D12370" s="217"/>
      <c r="E12370" s="217"/>
      <c r="F12370" s="216"/>
      <c r="G12370" s="219"/>
      <c r="I12370" s="324"/>
      <c r="J12370" s="295"/>
      <c r="K12370" s="296"/>
      <c r="L12370" s="296"/>
      <c r="M12370" s="296"/>
      <c r="N12370" s="296"/>
      <c r="O12370" s="296"/>
    </row>
    <row r="12371" spans="1:15" s="220" customFormat="1" ht="13.5" thickTop="1">
      <c r="A12371" s="221" t="s">
        <v>57</v>
      </c>
      <c r="B12371" s="447" t="s">
        <v>65</v>
      </c>
      <c r="C12371" s="222" t="s">
        <v>66</v>
      </c>
      <c r="D12371" s="223" t="s">
        <v>74</v>
      </c>
      <c r="E12371" s="224" t="s">
        <v>100</v>
      </c>
      <c r="F12371" s="224" t="s">
        <v>79</v>
      </c>
      <c r="G12371" s="225" t="s">
        <v>70</v>
      </c>
      <c r="I12371" s="325"/>
      <c r="J12371" s="226"/>
      <c r="O12371" s="296"/>
    </row>
    <row r="12372" spans="1:15">
      <c r="A12372" s="227" t="str">
        <f t="shared" ref="A12372:A12383" si="2241">IF(I12372=0,"-",VLOOKUP(I12372,EQUIPOS,2,FALSE))</f>
        <v>-</v>
      </c>
      <c r="B12372" s="228"/>
      <c r="C12372" s="228"/>
      <c r="D12372" s="468"/>
      <c r="E12372" s="229">
        <f t="shared" ref="E12372:E12383" si="2242">IF(I12372=0,0,VLOOKUP(I12372,EQUIPOS,4,FALSE))</f>
        <v>0</v>
      </c>
      <c r="F12372" s="230">
        <f t="shared" ref="F12372:F12383" si="2243">IF(D12372=0,0,E12372/D12372)</f>
        <v>0</v>
      </c>
      <c r="G12372" s="231"/>
      <c r="I12372" s="283"/>
    </row>
    <row r="12373" spans="1:15">
      <c r="A12373" s="227" t="str">
        <f t="shared" si="2241"/>
        <v>-</v>
      </c>
      <c r="B12373" s="228"/>
      <c r="C12373" s="228"/>
      <c r="D12373" s="194"/>
      <c r="E12373" s="229">
        <f t="shared" si="2242"/>
        <v>0</v>
      </c>
      <c r="F12373" s="230">
        <f t="shared" si="2243"/>
        <v>0</v>
      </c>
      <c r="G12373" s="232"/>
      <c r="I12373" s="283"/>
    </row>
    <row r="12374" spans="1:15">
      <c r="A12374" s="227" t="str">
        <f t="shared" si="2241"/>
        <v>-</v>
      </c>
      <c r="B12374" s="228"/>
      <c r="C12374" s="228"/>
      <c r="D12374" s="194"/>
      <c r="E12374" s="229">
        <f t="shared" si="2242"/>
        <v>0</v>
      </c>
      <c r="F12374" s="230">
        <f t="shared" si="2243"/>
        <v>0</v>
      </c>
      <c r="G12374" s="232"/>
      <c r="I12374" s="283"/>
    </row>
    <row r="12375" spans="1:15">
      <c r="A12375" s="227" t="str">
        <f t="shared" si="2241"/>
        <v>-</v>
      </c>
      <c r="B12375" s="228"/>
      <c r="C12375" s="228"/>
      <c r="D12375" s="194"/>
      <c r="E12375" s="229">
        <f t="shared" si="2242"/>
        <v>0</v>
      </c>
      <c r="F12375" s="230">
        <f t="shared" si="2243"/>
        <v>0</v>
      </c>
      <c r="G12375" s="232"/>
      <c r="I12375" s="283"/>
    </row>
    <row r="12376" spans="1:15">
      <c r="A12376" s="227" t="str">
        <f t="shared" si="2241"/>
        <v>-</v>
      </c>
      <c r="B12376" s="228"/>
      <c r="C12376" s="228"/>
      <c r="D12376" s="194"/>
      <c r="E12376" s="229">
        <f t="shared" si="2242"/>
        <v>0</v>
      </c>
      <c r="F12376" s="230">
        <f t="shared" si="2243"/>
        <v>0</v>
      </c>
      <c r="G12376" s="232"/>
      <c r="I12376" s="283"/>
    </row>
    <row r="12377" spans="1:15">
      <c r="A12377" s="227" t="str">
        <f t="shared" si="2241"/>
        <v>-</v>
      </c>
      <c r="B12377" s="228"/>
      <c r="C12377" s="228"/>
      <c r="D12377" s="194"/>
      <c r="E12377" s="229">
        <f t="shared" si="2242"/>
        <v>0</v>
      </c>
      <c r="F12377" s="230">
        <f t="shared" si="2243"/>
        <v>0</v>
      </c>
      <c r="G12377" s="232"/>
      <c r="I12377" s="283"/>
    </row>
    <row r="12378" spans="1:15">
      <c r="A12378" s="227" t="str">
        <f t="shared" si="2241"/>
        <v>-</v>
      </c>
      <c r="B12378" s="228"/>
      <c r="C12378" s="228"/>
      <c r="D12378" s="194"/>
      <c r="E12378" s="229">
        <f t="shared" si="2242"/>
        <v>0</v>
      </c>
      <c r="F12378" s="230">
        <f t="shared" si="2243"/>
        <v>0</v>
      </c>
      <c r="G12378" s="232"/>
      <c r="I12378" s="283"/>
    </row>
    <row r="12379" spans="1:15">
      <c r="A12379" s="227" t="str">
        <f t="shared" si="2241"/>
        <v>-</v>
      </c>
      <c r="B12379" s="228"/>
      <c r="C12379" s="228"/>
      <c r="D12379" s="194"/>
      <c r="E12379" s="229">
        <f t="shared" si="2242"/>
        <v>0</v>
      </c>
      <c r="F12379" s="230">
        <f t="shared" si="2243"/>
        <v>0</v>
      </c>
      <c r="G12379" s="232"/>
      <c r="I12379" s="283"/>
    </row>
    <row r="12380" spans="1:15">
      <c r="A12380" s="227" t="str">
        <f t="shared" si="2241"/>
        <v>-</v>
      </c>
      <c r="B12380" s="228"/>
      <c r="C12380" s="228"/>
      <c r="D12380" s="194"/>
      <c r="E12380" s="229">
        <f t="shared" si="2242"/>
        <v>0</v>
      </c>
      <c r="F12380" s="230">
        <f t="shared" si="2243"/>
        <v>0</v>
      </c>
      <c r="G12380" s="232"/>
      <c r="I12380" s="283"/>
    </row>
    <row r="12381" spans="1:15">
      <c r="A12381" s="227" t="str">
        <f t="shared" si="2241"/>
        <v>-</v>
      </c>
      <c r="B12381" s="228"/>
      <c r="C12381" s="228"/>
      <c r="D12381" s="194"/>
      <c r="E12381" s="229">
        <f t="shared" si="2242"/>
        <v>0</v>
      </c>
      <c r="F12381" s="230">
        <f t="shared" si="2243"/>
        <v>0</v>
      </c>
      <c r="G12381" s="232"/>
      <c r="I12381" s="283"/>
    </row>
    <row r="12382" spans="1:15">
      <c r="A12382" s="227" t="str">
        <f t="shared" si="2241"/>
        <v>-</v>
      </c>
      <c r="B12382" s="228"/>
      <c r="C12382" s="228"/>
      <c r="D12382" s="194"/>
      <c r="E12382" s="229">
        <f t="shared" si="2242"/>
        <v>0</v>
      </c>
      <c r="F12382" s="230">
        <f t="shared" si="2243"/>
        <v>0</v>
      </c>
      <c r="G12382" s="232"/>
      <c r="I12382" s="283"/>
    </row>
    <row r="12383" spans="1:15">
      <c r="A12383" s="227" t="str">
        <f t="shared" si="2241"/>
        <v>-</v>
      </c>
      <c r="B12383" s="228"/>
      <c r="C12383" s="228"/>
      <c r="D12383" s="194"/>
      <c r="E12383" s="229">
        <f t="shared" si="2242"/>
        <v>0</v>
      </c>
      <c r="F12383" s="230">
        <f t="shared" si="2243"/>
        <v>0</v>
      </c>
      <c r="G12383" s="232"/>
      <c r="I12383" s="283"/>
    </row>
    <row r="12384" spans="1:15" ht="13.5" thickBot="1">
      <c r="A12384" s="234"/>
      <c r="B12384" s="456"/>
      <c r="C12384" s="235"/>
      <c r="D12384" s="237"/>
      <c r="E12384" s="237"/>
      <c r="F12384" s="238" t="s">
        <v>80</v>
      </c>
      <c r="G12384" s="239">
        <f>ROUND(SUM(F12372:F12383),0)</f>
        <v>0</v>
      </c>
      <c r="I12384" s="326"/>
    </row>
    <row r="12385" spans="1:15" ht="13.5" thickTop="1">
      <c r="A12385" s="240" t="s">
        <v>67</v>
      </c>
      <c r="B12385" s="446"/>
      <c r="C12385" s="241"/>
      <c r="D12385" s="243"/>
      <c r="E12385" s="243"/>
      <c r="F12385" s="242"/>
      <c r="G12385" s="244"/>
      <c r="I12385" s="326"/>
    </row>
    <row r="12386" spans="1:15" s="220" customFormat="1" ht="26">
      <c r="A12386" s="245" t="s">
        <v>57</v>
      </c>
      <c r="B12386" s="455"/>
      <c r="C12386" s="247" t="s">
        <v>58</v>
      </c>
      <c r="D12386" s="316" t="s">
        <v>68</v>
      </c>
      <c r="E12386" s="248" t="s">
        <v>69</v>
      </c>
      <c r="F12386" s="249" t="s">
        <v>79</v>
      </c>
      <c r="G12386" s="250" t="s">
        <v>70</v>
      </c>
      <c r="I12386" s="325"/>
      <c r="J12386" s="226"/>
      <c r="O12386" s="296"/>
    </row>
    <row r="12387" spans="1:15">
      <c r="A12387" s="748" t="str">
        <f t="shared" ref="A12387:A12398" si="2244">IF(I12387=0,"",VLOOKUP(I12387,MATERIALES,2,FALSE))</f>
        <v/>
      </c>
      <c r="B12387" s="749"/>
      <c r="C12387" s="251" t="str">
        <f t="shared" ref="C12387:C12395" si="2245">IF(I12387=0,"",VLOOKUP(I12387,MATERIALES,3,FALSE))</f>
        <v/>
      </c>
      <c r="D12387" s="468"/>
      <c r="E12387" s="252">
        <f t="shared" ref="E12387:E12398" si="2246">IF(I12387=0,0,VLOOKUP(I12387,MATERIALES,4,FALSE))</f>
        <v>0</v>
      </c>
      <c r="F12387" s="230">
        <f>D12387*E12387</f>
        <v>0</v>
      </c>
      <c r="G12387" s="231"/>
      <c r="I12387" s="283"/>
    </row>
    <row r="12388" spans="1:15">
      <c r="A12388" s="748" t="str">
        <f t="shared" si="2244"/>
        <v/>
      </c>
      <c r="B12388" s="749"/>
      <c r="C12388" s="251" t="str">
        <f t="shared" si="2245"/>
        <v/>
      </c>
      <c r="D12388" s="194"/>
      <c r="E12388" s="252">
        <f t="shared" si="2246"/>
        <v>0</v>
      </c>
      <c r="F12388" s="230">
        <f t="shared" ref="F12388:F12398" si="2247">D12388*E12388</f>
        <v>0</v>
      </c>
      <c r="G12388" s="232"/>
      <c r="I12388" s="283"/>
    </row>
    <row r="12389" spans="1:15">
      <c r="A12389" s="748" t="str">
        <f t="shared" si="2244"/>
        <v/>
      </c>
      <c r="B12389" s="749"/>
      <c r="C12389" s="251" t="str">
        <f t="shared" si="2245"/>
        <v/>
      </c>
      <c r="D12389" s="194"/>
      <c r="E12389" s="252">
        <f t="shared" si="2246"/>
        <v>0</v>
      </c>
      <c r="F12389" s="230">
        <f t="shared" si="2247"/>
        <v>0</v>
      </c>
      <c r="G12389" s="232"/>
      <c r="I12389" s="283"/>
    </row>
    <row r="12390" spans="1:15">
      <c r="A12390" s="748" t="str">
        <f t="shared" si="2244"/>
        <v/>
      </c>
      <c r="B12390" s="749"/>
      <c r="C12390" s="251" t="str">
        <f t="shared" si="2245"/>
        <v/>
      </c>
      <c r="D12390" s="194"/>
      <c r="E12390" s="252">
        <f t="shared" si="2246"/>
        <v>0</v>
      </c>
      <c r="F12390" s="230">
        <f t="shared" si="2247"/>
        <v>0</v>
      </c>
      <c r="G12390" s="232"/>
      <c r="I12390" s="283"/>
    </row>
    <row r="12391" spans="1:15">
      <c r="A12391" s="748" t="str">
        <f t="shared" si="2244"/>
        <v/>
      </c>
      <c r="B12391" s="749"/>
      <c r="C12391" s="251" t="str">
        <f t="shared" si="2245"/>
        <v/>
      </c>
      <c r="D12391" s="194"/>
      <c r="E12391" s="252">
        <f t="shared" si="2246"/>
        <v>0</v>
      </c>
      <c r="F12391" s="230">
        <f t="shared" si="2247"/>
        <v>0</v>
      </c>
      <c r="G12391" s="232"/>
      <c r="I12391" s="283"/>
    </row>
    <row r="12392" spans="1:15">
      <c r="A12392" s="748" t="str">
        <f t="shared" si="2244"/>
        <v/>
      </c>
      <c r="B12392" s="749"/>
      <c r="C12392" s="251" t="str">
        <f t="shared" si="2245"/>
        <v/>
      </c>
      <c r="D12392" s="194"/>
      <c r="E12392" s="252">
        <f t="shared" si="2246"/>
        <v>0</v>
      </c>
      <c r="F12392" s="230">
        <f t="shared" si="2247"/>
        <v>0</v>
      </c>
      <c r="G12392" s="232"/>
      <c r="I12392" s="283"/>
    </row>
    <row r="12393" spans="1:15">
      <c r="A12393" s="748" t="str">
        <f t="shared" si="2244"/>
        <v/>
      </c>
      <c r="B12393" s="749"/>
      <c r="C12393" s="251" t="str">
        <f t="shared" si="2245"/>
        <v/>
      </c>
      <c r="D12393" s="194"/>
      <c r="E12393" s="252">
        <f t="shared" si="2246"/>
        <v>0</v>
      </c>
      <c r="F12393" s="230">
        <f t="shared" si="2247"/>
        <v>0</v>
      </c>
      <c r="G12393" s="232"/>
      <c r="I12393" s="283"/>
    </row>
    <row r="12394" spans="1:15">
      <c r="A12394" s="748" t="str">
        <f t="shared" si="2244"/>
        <v/>
      </c>
      <c r="B12394" s="749"/>
      <c r="C12394" s="251" t="str">
        <f t="shared" si="2245"/>
        <v/>
      </c>
      <c r="D12394" s="194"/>
      <c r="E12394" s="252">
        <f t="shared" si="2246"/>
        <v>0</v>
      </c>
      <c r="F12394" s="230">
        <f t="shared" si="2247"/>
        <v>0</v>
      </c>
      <c r="G12394" s="253"/>
      <c r="I12394" s="283"/>
    </row>
    <row r="12395" spans="1:15">
      <c r="A12395" s="748" t="str">
        <f t="shared" si="2244"/>
        <v/>
      </c>
      <c r="B12395" s="749"/>
      <c r="C12395" s="251" t="str">
        <f t="shared" si="2245"/>
        <v/>
      </c>
      <c r="D12395" s="194"/>
      <c r="E12395" s="252">
        <f t="shared" si="2246"/>
        <v>0</v>
      </c>
      <c r="F12395" s="230">
        <f t="shared" si="2247"/>
        <v>0</v>
      </c>
      <c r="G12395" s="232"/>
      <c r="I12395" s="283"/>
    </row>
    <row r="12396" spans="1:15">
      <c r="A12396" s="748" t="str">
        <f t="shared" si="2244"/>
        <v/>
      </c>
      <c r="B12396" s="749"/>
      <c r="C12396" s="251"/>
      <c r="D12396" s="194"/>
      <c r="E12396" s="252">
        <f t="shared" si="2246"/>
        <v>0</v>
      </c>
      <c r="F12396" s="230">
        <f t="shared" si="2247"/>
        <v>0</v>
      </c>
      <c r="G12396" s="232"/>
      <c r="I12396" s="283"/>
    </row>
    <row r="12397" spans="1:15">
      <c r="A12397" s="748" t="str">
        <f t="shared" si="2244"/>
        <v/>
      </c>
      <c r="B12397" s="749"/>
      <c r="C12397" s="251"/>
      <c r="D12397" s="194"/>
      <c r="E12397" s="252">
        <f t="shared" si="2246"/>
        <v>0</v>
      </c>
      <c r="F12397" s="230">
        <f t="shared" si="2247"/>
        <v>0</v>
      </c>
      <c r="G12397" s="232"/>
      <c r="I12397" s="283"/>
    </row>
    <row r="12398" spans="1:15">
      <c r="A12398" s="748" t="str">
        <f t="shared" si="2244"/>
        <v/>
      </c>
      <c r="B12398" s="749"/>
      <c r="C12398" s="251" t="str">
        <f t="shared" ref="C12398" si="2248">IF(I12398=0,"",VLOOKUP(I12398,MATERIALES,3,FALSE))</f>
        <v/>
      </c>
      <c r="D12398" s="194"/>
      <c r="E12398" s="252">
        <f t="shared" si="2246"/>
        <v>0</v>
      </c>
      <c r="F12398" s="230">
        <f t="shared" si="2247"/>
        <v>0</v>
      </c>
      <c r="G12398" s="233"/>
      <c r="I12398" s="283"/>
    </row>
    <row r="12399" spans="1:15" ht="26.25" customHeight="1" thickBot="1">
      <c r="A12399" s="214"/>
      <c r="B12399" s="438"/>
      <c r="C12399" s="215"/>
      <c r="D12399" s="217"/>
      <c r="E12399" s="254"/>
      <c r="F12399" s="255" t="s">
        <v>81</v>
      </c>
      <c r="G12399" s="253">
        <f>ROUND(SUM(F12387:F12398),0)</f>
        <v>0</v>
      </c>
      <c r="I12399" s="326"/>
    </row>
    <row r="12400" spans="1:15" ht="14" thickTop="1" thickBot="1">
      <c r="A12400" s="256" t="s">
        <v>72</v>
      </c>
      <c r="B12400" s="445"/>
      <c r="C12400" s="257"/>
      <c r="D12400" s="259"/>
      <c r="E12400" s="259"/>
      <c r="F12400" s="258"/>
      <c r="G12400" s="260"/>
      <c r="I12400" s="326"/>
    </row>
    <row r="12401" spans="1:9" ht="13.5" thickTop="1">
      <c r="A12401" s="245" t="s">
        <v>57</v>
      </c>
      <c r="B12401" s="455"/>
      <c r="C12401" s="248" t="s">
        <v>71</v>
      </c>
      <c r="D12401" s="316" t="s">
        <v>75</v>
      </c>
      <c r="E12401" s="248" t="s">
        <v>98</v>
      </c>
      <c r="F12401" s="249" t="s">
        <v>79</v>
      </c>
      <c r="G12401" s="250" t="s">
        <v>70</v>
      </c>
      <c r="I12401" s="326"/>
    </row>
    <row r="12402" spans="1:9">
      <c r="A12402" s="748" t="str">
        <f>IF(I12402=0,"",VLOOKUP(I12402,EQUIPOS,2,FALSE))</f>
        <v/>
      </c>
      <c r="B12402" s="749"/>
      <c r="C12402" s="195"/>
      <c r="D12402" s="194"/>
      <c r="E12402" s="252">
        <f>IF(I12402=0,0,VLOOKUP(I12402,EQUIPOS,4,FALSE))</f>
        <v>0</v>
      </c>
      <c r="F12402" s="230">
        <f>C12402*D12402*E12402</f>
        <v>0</v>
      </c>
      <c r="G12402" s="231"/>
      <c r="I12402" s="283"/>
    </row>
    <row r="12403" spans="1:9">
      <c r="A12403" s="748" t="str">
        <f>IF(I12403=0,"",VLOOKUP(I12403,EQUIPOS,2,FALSE))</f>
        <v/>
      </c>
      <c r="B12403" s="749"/>
      <c r="C12403" s="195"/>
      <c r="D12403" s="194"/>
      <c r="E12403" s="252">
        <f>IF(I12403=0,0,VLOOKUP(I12403,EQUIPOS,4,FALSE))</f>
        <v>0</v>
      </c>
      <c r="F12403" s="230">
        <f t="shared" ref="F12403:F12406" si="2249">C12403*D12403*E12403</f>
        <v>0</v>
      </c>
      <c r="G12403" s="232"/>
      <c r="I12403" s="283"/>
    </row>
    <row r="12404" spans="1:9">
      <c r="A12404" s="748" t="str">
        <f>IF(I12404=0,"",VLOOKUP(I12404,EQUIPOS,2,FALSE))</f>
        <v/>
      </c>
      <c r="B12404" s="749"/>
      <c r="C12404" s="195"/>
      <c r="D12404" s="194"/>
      <c r="E12404" s="252">
        <f>IF(I12404=0,0,VLOOKUP(I12404,EQUIPOS,4,FALSE))</f>
        <v>0</v>
      </c>
      <c r="F12404" s="230">
        <f t="shared" si="2249"/>
        <v>0</v>
      </c>
      <c r="G12404" s="232"/>
      <c r="I12404" s="283"/>
    </row>
    <row r="12405" spans="1:9">
      <c r="A12405" s="748" t="str">
        <f>IF(I12405=0,"",VLOOKUP(I12405,EQUIPOS,2,FALSE))</f>
        <v/>
      </c>
      <c r="B12405" s="749"/>
      <c r="C12405" s="195"/>
      <c r="D12405" s="194"/>
      <c r="E12405" s="252">
        <f>IF(I12405=0,0,VLOOKUP(I12405,EQUIPOS,4,FALSE))</f>
        <v>0</v>
      </c>
      <c r="F12405" s="230">
        <f t="shared" si="2249"/>
        <v>0</v>
      </c>
      <c r="G12405" s="232"/>
      <c r="I12405" s="283"/>
    </row>
    <row r="12406" spans="1:9">
      <c r="A12406" s="748" t="str">
        <f>IF(I12406=0,"",VLOOKUP(I12406,EQUIPOS,2,FALSE))</f>
        <v/>
      </c>
      <c r="B12406" s="749"/>
      <c r="C12406" s="195"/>
      <c r="D12406" s="194"/>
      <c r="E12406" s="252">
        <f>IF(I12406=0,0,VLOOKUP(I12406,EQUIPOS,4,FALSE))</f>
        <v>0</v>
      </c>
      <c r="F12406" s="230">
        <f t="shared" si="2249"/>
        <v>0</v>
      </c>
      <c r="G12406" s="233"/>
      <c r="I12406" s="283"/>
    </row>
    <row r="12407" spans="1:9" ht="30.75" customHeight="1" thickBot="1">
      <c r="A12407" s="234"/>
      <c r="B12407" s="456"/>
      <c r="C12407" s="235"/>
      <c r="D12407" s="237"/>
      <c r="E12407" s="261"/>
      <c r="F12407" s="238" t="s">
        <v>82</v>
      </c>
      <c r="G12407" s="262">
        <f>SUM(F12402:F12406)</f>
        <v>0</v>
      </c>
      <c r="I12407" s="326"/>
    </row>
    <row r="12408" spans="1:9" ht="13.5" thickTop="1">
      <c r="A12408" s="240" t="s">
        <v>73</v>
      </c>
      <c r="B12408" s="446"/>
      <c r="C12408" s="241"/>
      <c r="D12408" s="243"/>
      <c r="E12408" s="243"/>
      <c r="F12408" s="242"/>
      <c r="G12408" s="244"/>
      <c r="I12408" s="326"/>
    </row>
    <row r="12409" spans="1:9" ht="26">
      <c r="A12409" s="245" t="s">
        <v>57</v>
      </c>
      <c r="B12409" s="454" t="s">
        <v>58</v>
      </c>
      <c r="C12409" s="247" t="s">
        <v>68</v>
      </c>
      <c r="D12409" s="316" t="s">
        <v>74</v>
      </c>
      <c r="E12409" s="248" t="s">
        <v>69</v>
      </c>
      <c r="F12409" s="249" t="s">
        <v>79</v>
      </c>
      <c r="G12409" s="250" t="s">
        <v>70</v>
      </c>
      <c r="H12409" s="220"/>
      <c r="I12409" s="325"/>
    </row>
    <row r="12410" spans="1:9">
      <c r="A12410" s="263" t="str">
        <f t="shared" ref="A12410:A12421" si="2250">IF(I12410=0,"",VLOOKUP(I12410,MANOOBRA,2,FALSE))</f>
        <v/>
      </c>
      <c r="B12410" s="444" t="str">
        <f t="shared" ref="B12410:B12421" si="2251">IF(I12410=0,"",VLOOKUP(I12410,MANOOBRA,3,FALSE))</f>
        <v/>
      </c>
      <c r="C12410" s="195"/>
      <c r="D12410" s="466"/>
      <c r="E12410" s="252">
        <f t="shared" ref="E12410:E12421" si="2252">IF(I12410=0,0,VLOOKUP(I12410,MANOOBRA,4,FALSE))</f>
        <v>0</v>
      </c>
      <c r="F12410" s="230">
        <f>IF(D12410=0,0,C12410*E12410/D12410)</f>
        <v>0</v>
      </c>
      <c r="G12410" s="231"/>
      <c r="I12410" s="283"/>
    </row>
    <row r="12411" spans="1:9">
      <c r="A12411" s="263" t="str">
        <f t="shared" si="2250"/>
        <v/>
      </c>
      <c r="B12411" s="444" t="str">
        <f t="shared" si="2251"/>
        <v/>
      </c>
      <c r="C12411" s="195"/>
      <c r="D12411" s="466"/>
      <c r="E12411" s="252">
        <f t="shared" si="2252"/>
        <v>0</v>
      </c>
      <c r="F12411" s="230">
        <f t="shared" ref="F12411:F12421" si="2253">IF(D12411=0,0,C12411*E12411/D12411)</f>
        <v>0</v>
      </c>
      <c r="G12411" s="232"/>
      <c r="I12411" s="283"/>
    </row>
    <row r="12412" spans="1:9">
      <c r="A12412" s="263" t="str">
        <f t="shared" si="2250"/>
        <v/>
      </c>
      <c r="B12412" s="444" t="str">
        <f t="shared" si="2251"/>
        <v/>
      </c>
      <c r="C12412" s="195"/>
      <c r="D12412" s="309"/>
      <c r="E12412" s="252">
        <f t="shared" si="2252"/>
        <v>0</v>
      </c>
      <c r="F12412" s="230">
        <f t="shared" si="2253"/>
        <v>0</v>
      </c>
      <c r="G12412" s="232"/>
      <c r="I12412" s="283"/>
    </row>
    <row r="12413" spans="1:9">
      <c r="A12413" s="263" t="str">
        <f t="shared" si="2250"/>
        <v/>
      </c>
      <c r="B12413" s="444" t="str">
        <f t="shared" si="2251"/>
        <v/>
      </c>
      <c r="C12413" s="195"/>
      <c r="D12413" s="195"/>
      <c r="E12413" s="252">
        <f t="shared" si="2252"/>
        <v>0</v>
      </c>
      <c r="F12413" s="230">
        <f t="shared" si="2253"/>
        <v>0</v>
      </c>
      <c r="G12413" s="232"/>
      <c r="I12413" s="283"/>
    </row>
    <row r="12414" spans="1:9">
      <c r="A12414" s="263" t="str">
        <f t="shared" si="2250"/>
        <v/>
      </c>
      <c r="B12414" s="444" t="str">
        <f t="shared" si="2251"/>
        <v/>
      </c>
      <c r="C12414" s="195"/>
      <c r="D12414" s="195"/>
      <c r="E12414" s="252">
        <f t="shared" si="2252"/>
        <v>0</v>
      </c>
      <c r="F12414" s="230">
        <f t="shared" si="2253"/>
        <v>0</v>
      </c>
      <c r="G12414" s="232"/>
      <c r="I12414" s="283"/>
    </row>
    <row r="12415" spans="1:9">
      <c r="A12415" s="263" t="str">
        <f t="shared" si="2250"/>
        <v/>
      </c>
      <c r="B12415" s="444" t="str">
        <f t="shared" si="2251"/>
        <v/>
      </c>
      <c r="C12415" s="195"/>
      <c r="D12415" s="195"/>
      <c r="E12415" s="252">
        <f t="shared" si="2252"/>
        <v>0</v>
      </c>
      <c r="F12415" s="230">
        <f t="shared" si="2253"/>
        <v>0</v>
      </c>
      <c r="G12415" s="232"/>
      <c r="I12415" s="283"/>
    </row>
    <row r="12416" spans="1:9">
      <c r="A12416" s="263" t="str">
        <f t="shared" si="2250"/>
        <v/>
      </c>
      <c r="B12416" s="444" t="str">
        <f t="shared" si="2251"/>
        <v/>
      </c>
      <c r="C12416" s="195"/>
      <c r="D12416" s="195"/>
      <c r="E12416" s="252">
        <f t="shared" si="2252"/>
        <v>0</v>
      </c>
      <c r="F12416" s="230">
        <f t="shared" si="2253"/>
        <v>0</v>
      </c>
      <c r="G12416" s="232"/>
      <c r="I12416" s="283"/>
    </row>
    <row r="12417" spans="1:16">
      <c r="A12417" s="263" t="str">
        <f t="shared" si="2250"/>
        <v/>
      </c>
      <c r="B12417" s="444" t="str">
        <f t="shared" si="2251"/>
        <v/>
      </c>
      <c r="C12417" s="195"/>
      <c r="D12417" s="195"/>
      <c r="E12417" s="252">
        <f t="shared" si="2252"/>
        <v>0</v>
      </c>
      <c r="F12417" s="230">
        <f t="shared" si="2253"/>
        <v>0</v>
      </c>
      <c r="G12417" s="232"/>
      <c r="I12417" s="283"/>
    </row>
    <row r="12418" spans="1:16">
      <c r="A12418" s="263" t="str">
        <f t="shared" si="2250"/>
        <v/>
      </c>
      <c r="B12418" s="444" t="str">
        <f t="shared" si="2251"/>
        <v/>
      </c>
      <c r="C12418" s="195"/>
      <c r="D12418" s="195"/>
      <c r="E12418" s="252">
        <f t="shared" si="2252"/>
        <v>0</v>
      </c>
      <c r="F12418" s="230">
        <f t="shared" si="2253"/>
        <v>0</v>
      </c>
      <c r="G12418" s="232"/>
      <c r="I12418" s="283"/>
    </row>
    <row r="12419" spans="1:16">
      <c r="A12419" s="263" t="str">
        <f t="shared" si="2250"/>
        <v/>
      </c>
      <c r="B12419" s="444" t="str">
        <f t="shared" si="2251"/>
        <v/>
      </c>
      <c r="C12419" s="195"/>
      <c r="D12419" s="195"/>
      <c r="E12419" s="252">
        <f t="shared" si="2252"/>
        <v>0</v>
      </c>
      <c r="F12419" s="230">
        <f t="shared" si="2253"/>
        <v>0</v>
      </c>
      <c r="G12419" s="232"/>
      <c r="I12419" s="283"/>
    </row>
    <row r="12420" spans="1:16">
      <c r="A12420" s="263" t="str">
        <f t="shared" si="2250"/>
        <v/>
      </c>
      <c r="B12420" s="444" t="str">
        <f t="shared" si="2251"/>
        <v/>
      </c>
      <c r="C12420" s="195"/>
      <c r="D12420" s="195"/>
      <c r="E12420" s="252">
        <f t="shared" si="2252"/>
        <v>0</v>
      </c>
      <c r="F12420" s="230">
        <f t="shared" si="2253"/>
        <v>0</v>
      </c>
      <c r="G12420" s="232"/>
      <c r="I12420" s="283"/>
    </row>
    <row r="12421" spans="1:16">
      <c r="A12421" s="263" t="str">
        <f t="shared" si="2250"/>
        <v/>
      </c>
      <c r="B12421" s="444" t="str">
        <f t="shared" si="2251"/>
        <v/>
      </c>
      <c r="C12421" s="195"/>
      <c r="D12421" s="195"/>
      <c r="E12421" s="252">
        <f t="shared" si="2252"/>
        <v>0</v>
      </c>
      <c r="F12421" s="230">
        <f t="shared" si="2253"/>
        <v>0</v>
      </c>
      <c r="G12421" s="233"/>
      <c r="I12421" s="283"/>
    </row>
    <row r="12422" spans="1:16" ht="31.5" customHeight="1" thickBot="1">
      <c r="A12422" s="234"/>
      <c r="B12422" s="456"/>
      <c r="C12422" s="235"/>
      <c r="D12422" s="237"/>
      <c r="E12422" s="237"/>
      <c r="F12422" s="238" t="s">
        <v>83</v>
      </c>
      <c r="G12422" s="262">
        <f>ROUND(SUM(F12410:F12421),0)</f>
        <v>0</v>
      </c>
      <c r="I12422" s="326"/>
    </row>
    <row r="12423" spans="1:16" ht="13.5" thickTop="1">
      <c r="A12423" s="186" t="s">
        <v>76</v>
      </c>
      <c r="B12423" s="446"/>
      <c r="C12423" s="241"/>
      <c r="D12423" s="243"/>
      <c r="E12423" s="243"/>
      <c r="F12423" s="242"/>
      <c r="G12423" s="244"/>
      <c r="I12423" s="326"/>
    </row>
    <row r="12424" spans="1:16">
      <c r="A12424" s="245" t="s">
        <v>57</v>
      </c>
      <c r="B12424" s="455"/>
      <c r="C12424" s="246"/>
      <c r="D12424" s="317"/>
      <c r="E12424" s="248" t="s">
        <v>77</v>
      </c>
      <c r="F12424" s="249" t="s">
        <v>78</v>
      </c>
      <c r="G12424" s="264" t="s">
        <v>77</v>
      </c>
      <c r="H12424" s="220"/>
      <c r="I12424" s="325"/>
    </row>
    <row r="12425" spans="1:16">
      <c r="A12425" s="185" t="s">
        <v>87</v>
      </c>
      <c r="B12425" s="453"/>
      <c r="C12425" s="265"/>
      <c r="D12425" s="318"/>
      <c r="E12425" s="229">
        <f>SUM(G12384,G12399,G12407,G12422)</f>
        <v>0</v>
      </c>
      <c r="F12425" s="266">
        <f>A</f>
        <v>0</v>
      </c>
      <c r="G12425" s="267">
        <f>E12425*F12425</f>
        <v>0</v>
      </c>
      <c r="I12425" s="326"/>
    </row>
    <row r="12426" spans="1:16">
      <c r="A12426" s="185" t="s">
        <v>85</v>
      </c>
      <c r="B12426" s="453"/>
      <c r="C12426" s="265"/>
      <c r="D12426" s="318"/>
      <c r="E12426" s="229">
        <f>SUM(G12384,G12399,G12407,G12422)</f>
        <v>0</v>
      </c>
      <c r="F12426" s="266">
        <f>I</f>
        <v>0</v>
      </c>
      <c r="G12426" s="267">
        <f>E12426*F12426</f>
        <v>0</v>
      </c>
      <c r="I12426" s="326"/>
    </row>
    <row r="12427" spans="1:16">
      <c r="A12427" s="185" t="s">
        <v>86</v>
      </c>
      <c r="B12427" s="453"/>
      <c r="C12427" s="265"/>
      <c r="D12427" s="318"/>
      <c r="E12427" s="229">
        <f>SUM(G12384,G12399,G12407,G12422)</f>
        <v>0</v>
      </c>
      <c r="F12427" s="266">
        <f>U</f>
        <v>0</v>
      </c>
      <c r="G12427" s="267">
        <f>E12427*F12427</f>
        <v>0</v>
      </c>
      <c r="I12427" s="326"/>
    </row>
    <row r="12428" spans="1:16" ht="33" customHeight="1" thickBot="1">
      <c r="A12428" s="234"/>
      <c r="B12428" s="456"/>
      <c r="C12428" s="235"/>
      <c r="D12428" s="237"/>
      <c r="E12428" s="237"/>
      <c r="F12428" s="268" t="s">
        <v>84</v>
      </c>
      <c r="G12428" s="262">
        <f>SUM(G12425:G12427)</f>
        <v>0</v>
      </c>
      <c r="I12428" s="326"/>
      <c r="J12428" s="295"/>
      <c r="K12428" s="296"/>
      <c r="L12428" s="296"/>
      <c r="M12428" s="296"/>
      <c r="N12428" s="296"/>
      <c r="O12428" s="296"/>
    </row>
    <row r="12429" spans="1:16" s="211" customFormat="1" ht="14" thickTop="1" thickBot="1">
      <c r="A12429" s="269"/>
      <c r="B12429" s="443"/>
      <c r="C12429" s="270"/>
      <c r="D12429" s="319"/>
      <c r="E12429" s="271" t="s">
        <v>89</v>
      </c>
      <c r="F12429" s="272"/>
      <c r="G12429" s="273">
        <f>ROUND(SUM(G12384,G12399,G12407,G12422,G12428),0)</f>
        <v>0</v>
      </c>
      <c r="I12429" s="327"/>
      <c r="J12429" s="212">
        <f>B12368</f>
        <v>37.1</v>
      </c>
      <c r="K12429" s="274">
        <f>E12425</f>
        <v>0</v>
      </c>
      <c r="L12429" s="294">
        <f>G12425</f>
        <v>0</v>
      </c>
      <c r="M12429" s="294">
        <f>G12426</f>
        <v>0</v>
      </c>
      <c r="N12429" s="294">
        <f>G12427</f>
        <v>0</v>
      </c>
      <c r="O12429" s="299">
        <f>SUM(K12429:N12429)</f>
        <v>0</v>
      </c>
      <c r="P12429" s="294"/>
    </row>
    <row r="12430" spans="1:16" ht="13.5" thickTop="1">
      <c r="A12430" s="275" t="s">
        <v>97</v>
      </c>
      <c r="B12430" s="438"/>
      <c r="C12430" s="215"/>
      <c r="D12430" s="217"/>
      <c r="E12430" s="217"/>
      <c r="F12430" s="216"/>
      <c r="G12430" s="219"/>
      <c r="I12430" s="326"/>
      <c r="P12430" s="294"/>
    </row>
    <row r="12431" spans="1:16">
      <c r="A12431" s="275"/>
      <c r="B12431" s="452"/>
      <c r="C12431" s="276"/>
      <c r="D12431" s="320"/>
      <c r="E12431" s="217"/>
      <c r="F12431" s="216"/>
      <c r="G12431" s="277">
        <f ca="1">TODAY()</f>
        <v>44839</v>
      </c>
      <c r="I12431" s="326"/>
      <c r="P12431" s="294"/>
    </row>
    <row r="12432" spans="1:16" ht="13.5" thickBot="1">
      <c r="A12432" s="234"/>
      <c r="B12432" s="456"/>
      <c r="C12432" s="235"/>
      <c r="D12432" s="237"/>
      <c r="E12432" s="237"/>
      <c r="F12432" s="236"/>
      <c r="G12432" s="278"/>
      <c r="I12432" s="326"/>
      <c r="P12432" s="294"/>
    </row>
    <row r="12433" spans="1:15" s="199" customFormat="1" ht="13.5" thickTop="1">
      <c r="A12433" s="196" t="s">
        <v>109</v>
      </c>
      <c r="B12433" s="458"/>
      <c r="C12433" s="196"/>
      <c r="D12433" s="198"/>
      <c r="E12433" s="198"/>
      <c r="F12433" s="197"/>
      <c r="G12433" s="197"/>
      <c r="I12433" s="321"/>
      <c r="J12433" s="200"/>
      <c r="O12433" s="297"/>
    </row>
    <row r="12434" spans="1:15" s="199" customFormat="1">
      <c r="A12434" s="196" t="str">
        <f>CONCATENATE('Prestaciones y AIU'!A11885," ANALISIS DE PRECIOS UNITARIOS")</f>
        <v xml:space="preserve"> ANALISIS DE PRECIOS UNITARIOS</v>
      </c>
      <c r="B12434" s="458"/>
      <c r="C12434" s="196"/>
      <c r="D12434" s="198"/>
      <c r="E12434" s="198"/>
      <c r="F12434" s="197"/>
      <c r="G12434" s="197"/>
      <c r="I12434" s="321"/>
      <c r="J12434" s="200"/>
      <c r="O12434" s="297"/>
    </row>
    <row r="12435" spans="1:15" s="199" customFormat="1">
      <c r="A12435" s="196" t="str">
        <f>Objeto_LIC</f>
        <v>OPTIMIZACION DEL SISTEMA DE ABASTECIMIENTO (ADUCCION, PRETRATAMIENTO Y CONDUCCION) DEL MUNICPIO DE TAME, DEPARTAMENTO DE ARAUCA</v>
      </c>
      <c r="B12435" s="458"/>
      <c r="C12435" s="196"/>
      <c r="D12435" s="198"/>
      <c r="E12435" s="198"/>
      <c r="F12435" s="197"/>
      <c r="G12435" s="197"/>
      <c r="I12435" s="321"/>
      <c r="J12435" s="200"/>
      <c r="O12435" s="297"/>
    </row>
    <row r="12436" spans="1:15" s="199" customFormat="1">
      <c r="A12436" s="196"/>
      <c r="B12436" s="458"/>
      <c r="C12436" s="196"/>
      <c r="D12436" s="198"/>
      <c r="E12436" s="198"/>
      <c r="F12436" s="197"/>
      <c r="G12436" s="197"/>
      <c r="I12436" s="321"/>
      <c r="J12436" s="200"/>
      <c r="O12436" s="297"/>
    </row>
    <row r="12437" spans="1:15" ht="13.5" thickBot="1">
      <c r="A12437" s="201"/>
      <c r="B12437" s="448"/>
      <c r="C12437" s="201"/>
      <c r="D12437" s="203"/>
      <c r="E12437" s="203"/>
      <c r="F12437" s="202"/>
      <c r="G12437" s="202"/>
    </row>
    <row r="12438" spans="1:15" s="211" customFormat="1" ht="13.5" thickTop="1">
      <c r="A12438" s="206"/>
      <c r="B12438" s="457"/>
      <c r="C12438" s="207"/>
      <c r="D12438" s="209"/>
      <c r="E12438" s="209"/>
      <c r="F12438" s="208"/>
      <c r="G12438" s="210" t="s">
        <v>110</v>
      </c>
      <c r="I12438" s="323"/>
      <c r="J12438" s="212"/>
      <c r="O12438" s="297"/>
    </row>
    <row r="12439" spans="1:15" ht="12.75" customHeight="1">
      <c r="A12439" s="213" t="s">
        <v>62</v>
      </c>
      <c r="B12439" s="750">
        <f>Proponente</f>
        <v>0</v>
      </c>
      <c r="C12439" s="750"/>
      <c r="D12439" s="750"/>
      <c r="E12439" s="750"/>
      <c r="F12439" s="750"/>
      <c r="G12439" s="751"/>
    </row>
    <row r="12440" spans="1:15" ht="12.75" customHeight="1">
      <c r="A12440" s="213" t="s">
        <v>63</v>
      </c>
      <c r="B12440" s="470">
        <v>37.200000000000003</v>
      </c>
      <c r="C12440" s="750" t="e">
        <f>VLOOKUP(B12440,Presupuesto!$A$4:$B$106,2,FALSE)</f>
        <v>#N/A</v>
      </c>
      <c r="D12440" s="750"/>
      <c r="E12440" s="750"/>
      <c r="F12440" s="750"/>
      <c r="G12440" s="751"/>
    </row>
    <row r="12441" spans="1:15">
      <c r="A12441" s="214"/>
      <c r="B12441" s="438"/>
      <c r="C12441" s="215"/>
      <c r="D12441" s="217"/>
      <c r="E12441" s="217"/>
      <c r="F12441" s="218" t="s">
        <v>88</v>
      </c>
      <c r="G12441" s="750" t="str">
        <f ca="1">LOOKUP('U-P1'!B12440,Presupuesto!$1:$1048576,Presupuesto!$C$1:$C$105)</f>
        <v>ML</v>
      </c>
      <c r="H12441" s="750"/>
      <c r="I12441" s="750"/>
      <c r="J12441" s="750"/>
      <c r="K12441" s="751"/>
    </row>
    <row r="12442" spans="1:15" ht="13.5" thickBot="1">
      <c r="A12442" s="213" t="s">
        <v>64</v>
      </c>
      <c r="B12442" s="438"/>
      <c r="C12442" s="215"/>
      <c r="D12442" s="217"/>
      <c r="E12442" s="217"/>
      <c r="F12442" s="216"/>
      <c r="G12442" s="219"/>
      <c r="I12442" s="324"/>
      <c r="J12442" s="295"/>
      <c r="K12442" s="296"/>
      <c r="L12442" s="296"/>
      <c r="M12442" s="296"/>
      <c r="N12442" s="296"/>
      <c r="O12442" s="296"/>
    </row>
    <row r="12443" spans="1:15" s="220" customFormat="1" ht="13.5" thickTop="1">
      <c r="A12443" s="221" t="s">
        <v>57</v>
      </c>
      <c r="B12443" s="447" t="s">
        <v>65</v>
      </c>
      <c r="C12443" s="222" t="s">
        <v>66</v>
      </c>
      <c r="D12443" s="223" t="s">
        <v>74</v>
      </c>
      <c r="E12443" s="224" t="s">
        <v>100</v>
      </c>
      <c r="F12443" s="224" t="s">
        <v>79</v>
      </c>
      <c r="G12443" s="225" t="s">
        <v>70</v>
      </c>
      <c r="I12443" s="325"/>
      <c r="J12443" s="226"/>
      <c r="O12443" s="296"/>
    </row>
    <row r="12444" spans="1:15">
      <c r="A12444" s="227" t="str">
        <f t="shared" ref="A12444:A12455" si="2254">IF(I12444=0,"-",VLOOKUP(I12444,EQUIPOS,2,FALSE))</f>
        <v>-</v>
      </c>
      <c r="B12444" s="228"/>
      <c r="C12444" s="228"/>
      <c r="D12444" s="468"/>
      <c r="E12444" s="229">
        <f t="shared" ref="E12444:E12455" si="2255">IF(I12444=0,0,VLOOKUP(I12444,EQUIPOS,4,FALSE))</f>
        <v>0</v>
      </c>
      <c r="F12444" s="230">
        <f t="shared" ref="F12444:F12455" si="2256">IF(D12444=0,0,E12444/D12444)</f>
        <v>0</v>
      </c>
      <c r="G12444" s="231"/>
      <c r="I12444" s="283"/>
    </row>
    <row r="12445" spans="1:15">
      <c r="A12445" s="227" t="str">
        <f t="shared" si="2254"/>
        <v>-</v>
      </c>
      <c r="B12445" s="228"/>
      <c r="C12445" s="228"/>
      <c r="D12445" s="468"/>
      <c r="E12445" s="229">
        <f t="shared" si="2255"/>
        <v>0</v>
      </c>
      <c r="F12445" s="230">
        <f t="shared" si="2256"/>
        <v>0</v>
      </c>
      <c r="G12445" s="232"/>
      <c r="I12445" s="283"/>
    </row>
    <row r="12446" spans="1:15">
      <c r="A12446" s="227" t="str">
        <f t="shared" si="2254"/>
        <v>-</v>
      </c>
      <c r="B12446" s="228"/>
      <c r="C12446" s="228"/>
      <c r="D12446" s="468"/>
      <c r="E12446" s="229">
        <f t="shared" si="2255"/>
        <v>0</v>
      </c>
      <c r="F12446" s="230">
        <f t="shared" si="2256"/>
        <v>0</v>
      </c>
      <c r="G12446" s="232"/>
      <c r="I12446" s="283"/>
    </row>
    <row r="12447" spans="1:15">
      <c r="A12447" s="227" t="str">
        <f t="shared" si="2254"/>
        <v>-</v>
      </c>
      <c r="B12447" s="228"/>
      <c r="C12447" s="228"/>
      <c r="D12447" s="194"/>
      <c r="E12447" s="229">
        <f t="shared" si="2255"/>
        <v>0</v>
      </c>
      <c r="F12447" s="230">
        <f t="shared" si="2256"/>
        <v>0</v>
      </c>
      <c r="G12447" s="232"/>
      <c r="I12447" s="283"/>
    </row>
    <row r="12448" spans="1:15">
      <c r="A12448" s="227" t="str">
        <f t="shared" si="2254"/>
        <v>-</v>
      </c>
      <c r="B12448" s="228"/>
      <c r="C12448" s="228"/>
      <c r="D12448" s="194"/>
      <c r="E12448" s="229">
        <f t="shared" si="2255"/>
        <v>0</v>
      </c>
      <c r="F12448" s="230">
        <f t="shared" si="2256"/>
        <v>0</v>
      </c>
      <c r="G12448" s="232"/>
      <c r="I12448" s="283"/>
    </row>
    <row r="12449" spans="1:15">
      <c r="A12449" s="227" t="str">
        <f t="shared" si="2254"/>
        <v>-</v>
      </c>
      <c r="B12449" s="228"/>
      <c r="C12449" s="228"/>
      <c r="D12449" s="194"/>
      <c r="E12449" s="229">
        <f t="shared" si="2255"/>
        <v>0</v>
      </c>
      <c r="F12449" s="230">
        <f t="shared" si="2256"/>
        <v>0</v>
      </c>
      <c r="G12449" s="232"/>
      <c r="I12449" s="283"/>
    </row>
    <row r="12450" spans="1:15">
      <c r="A12450" s="227" t="str">
        <f t="shared" si="2254"/>
        <v>-</v>
      </c>
      <c r="B12450" s="228"/>
      <c r="C12450" s="228"/>
      <c r="D12450" s="194"/>
      <c r="E12450" s="229">
        <f t="shared" si="2255"/>
        <v>0</v>
      </c>
      <c r="F12450" s="230">
        <f t="shared" si="2256"/>
        <v>0</v>
      </c>
      <c r="G12450" s="232"/>
      <c r="I12450" s="283"/>
    </row>
    <row r="12451" spans="1:15">
      <c r="A12451" s="227" t="str">
        <f t="shared" si="2254"/>
        <v>-</v>
      </c>
      <c r="B12451" s="228"/>
      <c r="C12451" s="228"/>
      <c r="D12451" s="194"/>
      <c r="E12451" s="229">
        <f t="shared" si="2255"/>
        <v>0</v>
      </c>
      <c r="F12451" s="230">
        <f t="shared" si="2256"/>
        <v>0</v>
      </c>
      <c r="G12451" s="232"/>
      <c r="I12451" s="283"/>
    </row>
    <row r="12452" spans="1:15">
      <c r="A12452" s="227" t="str">
        <f t="shared" si="2254"/>
        <v>-</v>
      </c>
      <c r="B12452" s="228"/>
      <c r="C12452" s="228"/>
      <c r="D12452" s="194"/>
      <c r="E12452" s="229">
        <f t="shared" si="2255"/>
        <v>0</v>
      </c>
      <c r="F12452" s="230">
        <f t="shared" si="2256"/>
        <v>0</v>
      </c>
      <c r="G12452" s="232"/>
      <c r="I12452" s="283"/>
    </row>
    <row r="12453" spans="1:15">
      <c r="A12453" s="227" t="str">
        <f t="shared" si="2254"/>
        <v>-</v>
      </c>
      <c r="B12453" s="228"/>
      <c r="C12453" s="228"/>
      <c r="D12453" s="194"/>
      <c r="E12453" s="229">
        <f t="shared" si="2255"/>
        <v>0</v>
      </c>
      <c r="F12453" s="230">
        <f t="shared" si="2256"/>
        <v>0</v>
      </c>
      <c r="G12453" s="232"/>
      <c r="I12453" s="283"/>
    </row>
    <row r="12454" spans="1:15">
      <c r="A12454" s="227" t="str">
        <f t="shared" si="2254"/>
        <v>-</v>
      </c>
      <c r="B12454" s="228"/>
      <c r="C12454" s="228"/>
      <c r="D12454" s="194"/>
      <c r="E12454" s="229">
        <f t="shared" si="2255"/>
        <v>0</v>
      </c>
      <c r="F12454" s="230">
        <f t="shared" si="2256"/>
        <v>0</v>
      </c>
      <c r="G12454" s="232"/>
      <c r="I12454" s="283"/>
    </row>
    <row r="12455" spans="1:15">
      <c r="A12455" s="227" t="str">
        <f t="shared" si="2254"/>
        <v>-</v>
      </c>
      <c r="B12455" s="228"/>
      <c r="C12455" s="228"/>
      <c r="D12455" s="194"/>
      <c r="E12455" s="229">
        <f t="shared" si="2255"/>
        <v>0</v>
      </c>
      <c r="F12455" s="230">
        <f t="shared" si="2256"/>
        <v>0</v>
      </c>
      <c r="G12455" s="232"/>
      <c r="I12455" s="283"/>
    </row>
    <row r="12456" spans="1:15" ht="13.5" thickBot="1">
      <c r="A12456" s="234"/>
      <c r="B12456" s="456"/>
      <c r="C12456" s="235"/>
      <c r="D12456" s="237"/>
      <c r="E12456" s="237"/>
      <c r="F12456" s="238" t="s">
        <v>80</v>
      </c>
      <c r="G12456" s="239">
        <f>ROUND(SUM(F12444:F12455),0)</f>
        <v>0</v>
      </c>
      <c r="I12456" s="326"/>
    </row>
    <row r="12457" spans="1:15" ht="13.5" thickTop="1">
      <c r="A12457" s="240" t="s">
        <v>67</v>
      </c>
      <c r="B12457" s="446"/>
      <c r="C12457" s="241"/>
      <c r="D12457" s="243"/>
      <c r="E12457" s="243"/>
      <c r="F12457" s="242"/>
      <c r="G12457" s="244"/>
      <c r="I12457" s="326"/>
    </row>
    <row r="12458" spans="1:15" s="220" customFormat="1" ht="26">
      <c r="A12458" s="245" t="s">
        <v>57</v>
      </c>
      <c r="B12458" s="455"/>
      <c r="C12458" s="247" t="s">
        <v>58</v>
      </c>
      <c r="D12458" s="316" t="s">
        <v>68</v>
      </c>
      <c r="E12458" s="248" t="s">
        <v>69</v>
      </c>
      <c r="F12458" s="249" t="s">
        <v>79</v>
      </c>
      <c r="G12458" s="250" t="s">
        <v>70</v>
      </c>
      <c r="I12458" s="325"/>
      <c r="J12458" s="226"/>
      <c r="O12458" s="296"/>
    </row>
    <row r="12459" spans="1:15">
      <c r="A12459" s="748" t="str">
        <f t="shared" ref="A12459:A12470" si="2257">IF(I12459=0,"",VLOOKUP(I12459,MATERIALES,2,FALSE))</f>
        <v/>
      </c>
      <c r="B12459" s="749"/>
      <c r="C12459" s="251" t="str">
        <f t="shared" ref="C12459:C12467" si="2258">IF(I12459=0,"",VLOOKUP(I12459,MATERIALES,3,FALSE))</f>
        <v/>
      </c>
      <c r="D12459" s="194"/>
      <c r="E12459" s="252">
        <f t="shared" ref="E12459:E12470" si="2259">IF(I12459=0,0,VLOOKUP(I12459,MATERIALES,4,FALSE))</f>
        <v>0</v>
      </c>
      <c r="F12459" s="230">
        <f>D12459*E12459</f>
        <v>0</v>
      </c>
      <c r="G12459" s="231"/>
      <c r="I12459" s="283"/>
    </row>
    <row r="12460" spans="1:15">
      <c r="A12460" s="748" t="str">
        <f t="shared" si="2257"/>
        <v/>
      </c>
      <c r="B12460" s="749"/>
      <c r="C12460" s="251" t="str">
        <f t="shared" si="2258"/>
        <v/>
      </c>
      <c r="D12460" s="194"/>
      <c r="E12460" s="252">
        <f t="shared" si="2259"/>
        <v>0</v>
      </c>
      <c r="F12460" s="230">
        <f t="shared" ref="F12460:F12470" si="2260">D12460*E12460</f>
        <v>0</v>
      </c>
      <c r="G12460" s="232"/>
      <c r="I12460" s="283"/>
    </row>
    <row r="12461" spans="1:15">
      <c r="A12461" s="748" t="str">
        <f t="shared" si="2257"/>
        <v/>
      </c>
      <c r="B12461" s="749"/>
      <c r="C12461" s="251" t="str">
        <f t="shared" si="2258"/>
        <v/>
      </c>
      <c r="D12461" s="194"/>
      <c r="E12461" s="252">
        <f t="shared" si="2259"/>
        <v>0</v>
      </c>
      <c r="F12461" s="230">
        <f t="shared" si="2260"/>
        <v>0</v>
      </c>
      <c r="G12461" s="232"/>
      <c r="I12461" s="283"/>
    </row>
    <row r="12462" spans="1:15">
      <c r="A12462" s="748" t="str">
        <f t="shared" si="2257"/>
        <v/>
      </c>
      <c r="B12462" s="749"/>
      <c r="C12462" s="251" t="str">
        <f t="shared" si="2258"/>
        <v/>
      </c>
      <c r="D12462" s="194"/>
      <c r="E12462" s="252">
        <f t="shared" si="2259"/>
        <v>0</v>
      </c>
      <c r="F12462" s="230">
        <f t="shared" si="2260"/>
        <v>0</v>
      </c>
      <c r="G12462" s="232"/>
      <c r="I12462" s="283"/>
    </row>
    <row r="12463" spans="1:15">
      <c r="A12463" s="748" t="str">
        <f t="shared" si="2257"/>
        <v/>
      </c>
      <c r="B12463" s="749"/>
      <c r="C12463" s="251" t="str">
        <f t="shared" si="2258"/>
        <v/>
      </c>
      <c r="D12463" s="194"/>
      <c r="E12463" s="252">
        <f t="shared" si="2259"/>
        <v>0</v>
      </c>
      <c r="F12463" s="230">
        <f t="shared" si="2260"/>
        <v>0</v>
      </c>
      <c r="G12463" s="232"/>
      <c r="I12463" s="283"/>
    </row>
    <row r="12464" spans="1:15">
      <c r="A12464" s="748" t="str">
        <f t="shared" si="2257"/>
        <v/>
      </c>
      <c r="B12464" s="749"/>
      <c r="C12464" s="251" t="str">
        <f t="shared" si="2258"/>
        <v/>
      </c>
      <c r="D12464" s="194"/>
      <c r="E12464" s="252">
        <f t="shared" si="2259"/>
        <v>0</v>
      </c>
      <c r="F12464" s="230">
        <f t="shared" si="2260"/>
        <v>0</v>
      </c>
      <c r="G12464" s="232"/>
      <c r="I12464" s="283"/>
    </row>
    <row r="12465" spans="1:9">
      <c r="A12465" s="748" t="str">
        <f t="shared" si="2257"/>
        <v/>
      </c>
      <c r="B12465" s="749"/>
      <c r="C12465" s="251" t="str">
        <f t="shared" si="2258"/>
        <v/>
      </c>
      <c r="D12465" s="194"/>
      <c r="E12465" s="252">
        <f t="shared" si="2259"/>
        <v>0</v>
      </c>
      <c r="F12465" s="230">
        <f t="shared" si="2260"/>
        <v>0</v>
      </c>
      <c r="G12465" s="232"/>
      <c r="I12465" s="283"/>
    </row>
    <row r="12466" spans="1:9">
      <c r="A12466" s="748" t="str">
        <f t="shared" si="2257"/>
        <v/>
      </c>
      <c r="B12466" s="749"/>
      <c r="C12466" s="251" t="str">
        <f t="shared" si="2258"/>
        <v/>
      </c>
      <c r="D12466" s="194"/>
      <c r="E12466" s="252">
        <f t="shared" si="2259"/>
        <v>0</v>
      </c>
      <c r="F12466" s="230">
        <f t="shared" si="2260"/>
        <v>0</v>
      </c>
      <c r="G12466" s="253"/>
      <c r="I12466" s="283"/>
    </row>
    <row r="12467" spans="1:9">
      <c r="A12467" s="748" t="str">
        <f t="shared" si="2257"/>
        <v/>
      </c>
      <c r="B12467" s="749"/>
      <c r="C12467" s="251" t="str">
        <f t="shared" si="2258"/>
        <v/>
      </c>
      <c r="D12467" s="194"/>
      <c r="E12467" s="252">
        <f t="shared" si="2259"/>
        <v>0</v>
      </c>
      <c r="F12467" s="230">
        <f t="shared" si="2260"/>
        <v>0</v>
      </c>
      <c r="G12467" s="232"/>
      <c r="I12467" s="283"/>
    </row>
    <row r="12468" spans="1:9">
      <c r="A12468" s="748" t="str">
        <f t="shared" si="2257"/>
        <v/>
      </c>
      <c r="B12468" s="749"/>
      <c r="C12468" s="251"/>
      <c r="D12468" s="194"/>
      <c r="E12468" s="252">
        <f t="shared" si="2259"/>
        <v>0</v>
      </c>
      <c r="F12468" s="230">
        <f t="shared" si="2260"/>
        <v>0</v>
      </c>
      <c r="G12468" s="232"/>
      <c r="I12468" s="283"/>
    </row>
    <row r="12469" spans="1:9">
      <c r="A12469" s="748" t="str">
        <f t="shared" si="2257"/>
        <v/>
      </c>
      <c r="B12469" s="749"/>
      <c r="C12469" s="251"/>
      <c r="D12469" s="194"/>
      <c r="E12469" s="252">
        <f t="shared" si="2259"/>
        <v>0</v>
      </c>
      <c r="F12469" s="230">
        <f t="shared" si="2260"/>
        <v>0</v>
      </c>
      <c r="G12469" s="232"/>
      <c r="I12469" s="283"/>
    </row>
    <row r="12470" spans="1:9">
      <c r="A12470" s="748" t="str">
        <f t="shared" si="2257"/>
        <v/>
      </c>
      <c r="B12470" s="749"/>
      <c r="C12470" s="251" t="str">
        <f t="shared" ref="C12470" si="2261">IF(I12470=0,"",VLOOKUP(I12470,MATERIALES,3,FALSE))</f>
        <v/>
      </c>
      <c r="D12470" s="194"/>
      <c r="E12470" s="252">
        <f t="shared" si="2259"/>
        <v>0</v>
      </c>
      <c r="F12470" s="230">
        <f t="shared" si="2260"/>
        <v>0</v>
      </c>
      <c r="G12470" s="233"/>
      <c r="I12470" s="283"/>
    </row>
    <row r="12471" spans="1:9" ht="26.25" customHeight="1" thickBot="1">
      <c r="A12471" s="214"/>
      <c r="B12471" s="438"/>
      <c r="C12471" s="215"/>
      <c r="D12471" s="217"/>
      <c r="E12471" s="254"/>
      <c r="F12471" s="255" t="s">
        <v>81</v>
      </c>
      <c r="G12471" s="253">
        <f>ROUND(SUM(F12459:F12470),0)</f>
        <v>0</v>
      </c>
      <c r="I12471" s="326"/>
    </row>
    <row r="12472" spans="1:9" ht="14" thickTop="1" thickBot="1">
      <c r="A12472" s="256" t="s">
        <v>72</v>
      </c>
      <c r="B12472" s="445"/>
      <c r="C12472" s="257"/>
      <c r="D12472" s="259"/>
      <c r="E12472" s="259"/>
      <c r="F12472" s="258"/>
      <c r="G12472" s="260"/>
      <c r="I12472" s="326"/>
    </row>
    <row r="12473" spans="1:9" ht="13.5" thickTop="1">
      <c r="A12473" s="245" t="s">
        <v>57</v>
      </c>
      <c r="B12473" s="455"/>
      <c r="C12473" s="248" t="s">
        <v>71</v>
      </c>
      <c r="D12473" s="316" t="s">
        <v>75</v>
      </c>
      <c r="E12473" s="248" t="s">
        <v>98</v>
      </c>
      <c r="F12473" s="249" t="s">
        <v>79</v>
      </c>
      <c r="G12473" s="250" t="s">
        <v>70</v>
      </c>
      <c r="I12473" s="326"/>
    </row>
    <row r="12474" spans="1:9">
      <c r="A12474" s="748" t="str">
        <f>IF(I12474=0,"",VLOOKUP(I12474,EQUIPOS,2,FALSE))</f>
        <v/>
      </c>
      <c r="B12474" s="749"/>
      <c r="C12474" s="195"/>
      <c r="D12474" s="194"/>
      <c r="E12474" s="252">
        <f>IF(I12474=0,0,VLOOKUP(I12474,EQUIPOS,4,FALSE))</f>
        <v>0</v>
      </c>
      <c r="F12474" s="230">
        <f>C12474*D12474*E12474</f>
        <v>0</v>
      </c>
      <c r="G12474" s="231"/>
      <c r="I12474" s="283"/>
    </row>
    <row r="12475" spans="1:9">
      <c r="A12475" s="748" t="str">
        <f>IF(I12475=0,"",VLOOKUP(I12475,EQUIPOS,2,FALSE))</f>
        <v/>
      </c>
      <c r="B12475" s="749"/>
      <c r="C12475" s="195"/>
      <c r="D12475" s="194"/>
      <c r="E12475" s="252">
        <f>IF(I12475=0,0,VLOOKUP(I12475,EQUIPOS,4,FALSE))</f>
        <v>0</v>
      </c>
      <c r="F12475" s="230">
        <f t="shared" ref="F12475:F12478" si="2262">C12475*D12475*E12475</f>
        <v>0</v>
      </c>
      <c r="G12475" s="232"/>
      <c r="I12475" s="283"/>
    </row>
    <row r="12476" spans="1:9">
      <c r="A12476" s="748" t="str">
        <f>IF(I12476=0,"",VLOOKUP(I12476,EQUIPOS,2,FALSE))</f>
        <v/>
      </c>
      <c r="B12476" s="749"/>
      <c r="C12476" s="195"/>
      <c r="D12476" s="194"/>
      <c r="E12476" s="252">
        <f>IF(I12476=0,0,VLOOKUP(I12476,EQUIPOS,4,FALSE))</f>
        <v>0</v>
      </c>
      <c r="F12476" s="230">
        <f t="shared" si="2262"/>
        <v>0</v>
      </c>
      <c r="G12476" s="232"/>
      <c r="I12476" s="283"/>
    </row>
    <row r="12477" spans="1:9">
      <c r="A12477" s="748" t="str">
        <f>IF(I12477=0,"",VLOOKUP(I12477,EQUIPOS,2,FALSE))</f>
        <v/>
      </c>
      <c r="B12477" s="749"/>
      <c r="C12477" s="195"/>
      <c r="D12477" s="194"/>
      <c r="E12477" s="252">
        <f>IF(I12477=0,0,VLOOKUP(I12477,EQUIPOS,4,FALSE))</f>
        <v>0</v>
      </c>
      <c r="F12477" s="230">
        <f t="shared" si="2262"/>
        <v>0</v>
      </c>
      <c r="G12477" s="232"/>
      <c r="I12477" s="283"/>
    </row>
    <row r="12478" spans="1:9">
      <c r="A12478" s="748" t="str">
        <f>IF(I12478=0,"",VLOOKUP(I12478,EQUIPOS,2,FALSE))</f>
        <v/>
      </c>
      <c r="B12478" s="749"/>
      <c r="C12478" s="195"/>
      <c r="D12478" s="194"/>
      <c r="E12478" s="252">
        <f>IF(I12478=0,0,VLOOKUP(I12478,EQUIPOS,4,FALSE))</f>
        <v>0</v>
      </c>
      <c r="F12478" s="230">
        <f t="shared" si="2262"/>
        <v>0</v>
      </c>
      <c r="G12478" s="233"/>
      <c r="I12478" s="283"/>
    </row>
    <row r="12479" spans="1:9" ht="30.75" customHeight="1" thickBot="1">
      <c r="A12479" s="234"/>
      <c r="B12479" s="456"/>
      <c r="C12479" s="235"/>
      <c r="D12479" s="237"/>
      <c r="E12479" s="261"/>
      <c r="F12479" s="238" t="s">
        <v>82</v>
      </c>
      <c r="G12479" s="262">
        <f>ROUND(SUM(F12474:F12478),0)</f>
        <v>0</v>
      </c>
      <c r="I12479" s="326"/>
    </row>
    <row r="12480" spans="1:9" ht="13.5" thickTop="1">
      <c r="A12480" s="240" t="s">
        <v>73</v>
      </c>
      <c r="B12480" s="446"/>
      <c r="C12480" s="241"/>
      <c r="D12480" s="243"/>
      <c r="E12480" s="243"/>
      <c r="F12480" s="242"/>
      <c r="G12480" s="244"/>
      <c r="I12480" s="326"/>
    </row>
    <row r="12481" spans="1:9" ht="26">
      <c r="A12481" s="245" t="s">
        <v>57</v>
      </c>
      <c r="B12481" s="454" t="s">
        <v>58</v>
      </c>
      <c r="C12481" s="247" t="s">
        <v>68</v>
      </c>
      <c r="D12481" s="316" t="s">
        <v>74</v>
      </c>
      <c r="E12481" s="248" t="s">
        <v>69</v>
      </c>
      <c r="F12481" s="249" t="s">
        <v>79</v>
      </c>
      <c r="G12481" s="250" t="s">
        <v>70</v>
      </c>
      <c r="H12481" s="220"/>
      <c r="I12481" s="325"/>
    </row>
    <row r="12482" spans="1:9">
      <c r="A12482" s="263" t="str">
        <f t="shared" ref="A12482:A12493" si="2263">IF(I12482=0,"",VLOOKUP(I12482,MANOOBRA,2,FALSE))</f>
        <v/>
      </c>
      <c r="B12482" s="444" t="str">
        <f t="shared" ref="B12482:B12493" si="2264">IF(I12482=0,"",VLOOKUP(I12482,MANOOBRA,3,FALSE))</f>
        <v/>
      </c>
      <c r="C12482" s="195"/>
      <c r="D12482" s="466"/>
      <c r="E12482" s="252">
        <f t="shared" ref="E12482:E12493" si="2265">IF(I12482=0,0,VLOOKUP(I12482,MANOOBRA,4,FALSE))</f>
        <v>0</v>
      </c>
      <c r="F12482" s="230">
        <f>IF(D12482=0,0,C12482*E12482/D12482)</f>
        <v>0</v>
      </c>
      <c r="G12482" s="231"/>
      <c r="I12482" s="283"/>
    </row>
    <row r="12483" spans="1:9">
      <c r="A12483" s="263" t="str">
        <f t="shared" si="2263"/>
        <v/>
      </c>
      <c r="B12483" s="444" t="str">
        <f t="shared" si="2264"/>
        <v/>
      </c>
      <c r="C12483" s="195"/>
      <c r="D12483" s="466"/>
      <c r="E12483" s="252">
        <f t="shared" si="2265"/>
        <v>0</v>
      </c>
      <c r="F12483" s="230">
        <f t="shared" ref="F12483:F12493" si="2266">IF(D12483=0,0,C12483*E12483/D12483)</f>
        <v>0</v>
      </c>
      <c r="G12483" s="232"/>
      <c r="I12483" s="283"/>
    </row>
    <row r="12484" spans="1:9">
      <c r="A12484" s="263" t="str">
        <f t="shared" si="2263"/>
        <v/>
      </c>
      <c r="B12484" s="444" t="str">
        <f t="shared" si="2264"/>
        <v/>
      </c>
      <c r="C12484" s="195"/>
      <c r="D12484" s="469"/>
      <c r="E12484" s="252">
        <f t="shared" si="2265"/>
        <v>0</v>
      </c>
      <c r="F12484" s="230">
        <f t="shared" si="2266"/>
        <v>0</v>
      </c>
      <c r="G12484" s="232"/>
      <c r="I12484" s="283"/>
    </row>
    <row r="12485" spans="1:9">
      <c r="A12485" s="263" t="str">
        <f t="shared" si="2263"/>
        <v/>
      </c>
      <c r="B12485" s="444" t="str">
        <f t="shared" si="2264"/>
        <v/>
      </c>
      <c r="C12485" s="195"/>
      <c r="D12485" s="195"/>
      <c r="E12485" s="252">
        <f t="shared" si="2265"/>
        <v>0</v>
      </c>
      <c r="F12485" s="230">
        <f t="shared" si="2266"/>
        <v>0</v>
      </c>
      <c r="G12485" s="232"/>
      <c r="I12485" s="283"/>
    </row>
    <row r="12486" spans="1:9">
      <c r="A12486" s="263" t="str">
        <f t="shared" si="2263"/>
        <v/>
      </c>
      <c r="B12486" s="444" t="str">
        <f t="shared" si="2264"/>
        <v/>
      </c>
      <c r="C12486" s="195"/>
      <c r="D12486" s="195"/>
      <c r="E12486" s="252">
        <f t="shared" si="2265"/>
        <v>0</v>
      </c>
      <c r="F12486" s="230">
        <f t="shared" si="2266"/>
        <v>0</v>
      </c>
      <c r="G12486" s="232"/>
      <c r="I12486" s="283"/>
    </row>
    <row r="12487" spans="1:9">
      <c r="A12487" s="263" t="str">
        <f t="shared" si="2263"/>
        <v/>
      </c>
      <c r="B12487" s="444" t="str">
        <f t="shared" si="2264"/>
        <v/>
      </c>
      <c r="C12487" s="195"/>
      <c r="D12487" s="195"/>
      <c r="E12487" s="252">
        <f t="shared" si="2265"/>
        <v>0</v>
      </c>
      <c r="F12487" s="230">
        <f t="shared" si="2266"/>
        <v>0</v>
      </c>
      <c r="G12487" s="232"/>
      <c r="I12487" s="283"/>
    </row>
    <row r="12488" spans="1:9">
      <c r="A12488" s="263" t="str">
        <f t="shared" si="2263"/>
        <v/>
      </c>
      <c r="B12488" s="444" t="str">
        <f t="shared" si="2264"/>
        <v/>
      </c>
      <c r="C12488" s="195"/>
      <c r="D12488" s="195"/>
      <c r="E12488" s="252">
        <f t="shared" si="2265"/>
        <v>0</v>
      </c>
      <c r="F12488" s="230">
        <f t="shared" si="2266"/>
        <v>0</v>
      </c>
      <c r="G12488" s="232"/>
      <c r="I12488" s="283"/>
    </row>
    <row r="12489" spans="1:9">
      <c r="A12489" s="263" t="str">
        <f t="shared" si="2263"/>
        <v/>
      </c>
      <c r="B12489" s="444" t="str">
        <f t="shared" si="2264"/>
        <v/>
      </c>
      <c r="C12489" s="195"/>
      <c r="D12489" s="195"/>
      <c r="E12489" s="252">
        <f t="shared" si="2265"/>
        <v>0</v>
      </c>
      <c r="F12489" s="230">
        <f t="shared" si="2266"/>
        <v>0</v>
      </c>
      <c r="G12489" s="232"/>
      <c r="I12489" s="283"/>
    </row>
    <row r="12490" spans="1:9">
      <c r="A12490" s="263" t="str">
        <f t="shared" si="2263"/>
        <v/>
      </c>
      <c r="B12490" s="444" t="str">
        <f t="shared" si="2264"/>
        <v/>
      </c>
      <c r="C12490" s="195"/>
      <c r="D12490" s="195"/>
      <c r="E12490" s="252">
        <f t="shared" si="2265"/>
        <v>0</v>
      </c>
      <c r="F12490" s="230">
        <f t="shared" si="2266"/>
        <v>0</v>
      </c>
      <c r="G12490" s="232"/>
      <c r="I12490" s="283"/>
    </row>
    <row r="12491" spans="1:9">
      <c r="A12491" s="263" t="str">
        <f t="shared" si="2263"/>
        <v/>
      </c>
      <c r="B12491" s="444" t="str">
        <f t="shared" si="2264"/>
        <v/>
      </c>
      <c r="C12491" s="195"/>
      <c r="D12491" s="195"/>
      <c r="E12491" s="252">
        <f t="shared" si="2265"/>
        <v>0</v>
      </c>
      <c r="F12491" s="230">
        <f t="shared" si="2266"/>
        <v>0</v>
      </c>
      <c r="G12491" s="232"/>
      <c r="I12491" s="283"/>
    </row>
    <row r="12492" spans="1:9">
      <c r="A12492" s="263" t="str">
        <f t="shared" si="2263"/>
        <v/>
      </c>
      <c r="B12492" s="444" t="str">
        <f t="shared" si="2264"/>
        <v/>
      </c>
      <c r="C12492" s="195"/>
      <c r="D12492" s="195"/>
      <c r="E12492" s="252">
        <f t="shared" si="2265"/>
        <v>0</v>
      </c>
      <c r="F12492" s="230">
        <f t="shared" si="2266"/>
        <v>0</v>
      </c>
      <c r="G12492" s="232"/>
      <c r="I12492" s="283"/>
    </row>
    <row r="12493" spans="1:9">
      <c r="A12493" s="263" t="str">
        <f t="shared" si="2263"/>
        <v/>
      </c>
      <c r="B12493" s="444" t="str">
        <f t="shared" si="2264"/>
        <v/>
      </c>
      <c r="C12493" s="195"/>
      <c r="D12493" s="195"/>
      <c r="E12493" s="252">
        <f t="shared" si="2265"/>
        <v>0</v>
      </c>
      <c r="F12493" s="230">
        <f t="shared" si="2266"/>
        <v>0</v>
      </c>
      <c r="G12493" s="233"/>
      <c r="I12493" s="283"/>
    </row>
    <row r="12494" spans="1:9" ht="31.5" customHeight="1" thickBot="1">
      <c r="A12494" s="234"/>
      <c r="B12494" s="456"/>
      <c r="C12494" s="235"/>
      <c r="D12494" s="237"/>
      <c r="E12494" s="237"/>
      <c r="F12494" s="238" t="s">
        <v>83</v>
      </c>
      <c r="G12494" s="262">
        <f>ROUND(SUM(F12482:F12493),0)</f>
        <v>0</v>
      </c>
      <c r="I12494" s="326"/>
    </row>
    <row r="12495" spans="1:9" ht="13.5" thickTop="1">
      <c r="A12495" s="186" t="s">
        <v>76</v>
      </c>
      <c r="B12495" s="446"/>
      <c r="C12495" s="241"/>
      <c r="D12495" s="243"/>
      <c r="E12495" s="243"/>
      <c r="F12495" s="242"/>
      <c r="G12495" s="244"/>
      <c r="I12495" s="326"/>
    </row>
    <row r="12496" spans="1:9">
      <c r="A12496" s="245" t="s">
        <v>57</v>
      </c>
      <c r="B12496" s="455"/>
      <c r="C12496" s="246"/>
      <c r="D12496" s="317"/>
      <c r="E12496" s="248" t="s">
        <v>77</v>
      </c>
      <c r="F12496" s="249" t="s">
        <v>78</v>
      </c>
      <c r="G12496" s="264" t="s">
        <v>77</v>
      </c>
      <c r="H12496" s="220"/>
      <c r="I12496" s="325"/>
    </row>
    <row r="12497" spans="1:16">
      <c r="A12497" s="185" t="s">
        <v>87</v>
      </c>
      <c r="B12497" s="453"/>
      <c r="C12497" s="265"/>
      <c r="D12497" s="318"/>
      <c r="E12497" s="229">
        <f>SUM(G12456,G12471,G12479,G12494)</f>
        <v>0</v>
      </c>
      <c r="F12497" s="266">
        <f>A</f>
        <v>0</v>
      </c>
      <c r="G12497" s="267">
        <f>E12497*F12497</f>
        <v>0</v>
      </c>
      <c r="I12497" s="326"/>
    </row>
    <row r="12498" spans="1:16">
      <c r="A12498" s="185" t="s">
        <v>85</v>
      </c>
      <c r="B12498" s="453"/>
      <c r="C12498" s="265"/>
      <c r="D12498" s="318"/>
      <c r="E12498" s="229">
        <f>SUM(G12456,G12471,G12479,G12494)</f>
        <v>0</v>
      </c>
      <c r="F12498" s="266">
        <f>I</f>
        <v>0</v>
      </c>
      <c r="G12498" s="267">
        <f>E12498*F12498</f>
        <v>0</v>
      </c>
      <c r="I12498" s="326"/>
    </row>
    <row r="12499" spans="1:16">
      <c r="A12499" s="185" t="s">
        <v>86</v>
      </c>
      <c r="B12499" s="453"/>
      <c r="C12499" s="265"/>
      <c r="D12499" s="318"/>
      <c r="E12499" s="229">
        <f>SUM(G12456,G12471,G12479,G12494)</f>
        <v>0</v>
      </c>
      <c r="F12499" s="266">
        <f>U</f>
        <v>0</v>
      </c>
      <c r="G12499" s="267">
        <f>E12499*F12499</f>
        <v>0</v>
      </c>
      <c r="I12499" s="326"/>
    </row>
    <row r="12500" spans="1:16" ht="33" customHeight="1" thickBot="1">
      <c r="A12500" s="234"/>
      <c r="B12500" s="456"/>
      <c r="C12500" s="235"/>
      <c r="D12500" s="237"/>
      <c r="E12500" s="237"/>
      <c r="F12500" s="268" t="s">
        <v>84</v>
      </c>
      <c r="G12500" s="262">
        <f>SUM(G12497:G12499)</f>
        <v>0</v>
      </c>
      <c r="I12500" s="326"/>
      <c r="J12500" s="295"/>
      <c r="K12500" s="296"/>
      <c r="L12500" s="296"/>
      <c r="M12500" s="296"/>
      <c r="N12500" s="296"/>
      <c r="O12500" s="296"/>
    </row>
    <row r="12501" spans="1:16" s="211" customFormat="1" ht="14" thickTop="1" thickBot="1">
      <c r="A12501" s="269"/>
      <c r="B12501" s="443"/>
      <c r="C12501" s="270"/>
      <c r="D12501" s="319"/>
      <c r="E12501" s="271" t="s">
        <v>89</v>
      </c>
      <c r="F12501" s="272"/>
      <c r="G12501" s="273">
        <f>ROUND(SUM(G12456,G12471,G12479,G12494,G12500),0)</f>
        <v>0</v>
      </c>
      <c r="I12501" s="327"/>
      <c r="J12501" s="212">
        <f>B12440</f>
        <v>37.200000000000003</v>
      </c>
      <c r="K12501" s="274">
        <f>E12497</f>
        <v>0</v>
      </c>
      <c r="L12501" s="294">
        <f>G12497</f>
        <v>0</v>
      </c>
      <c r="M12501" s="294">
        <f>G12498</f>
        <v>0</v>
      </c>
      <c r="N12501" s="294">
        <f>G12499</f>
        <v>0</v>
      </c>
      <c r="O12501" s="299">
        <f>SUM(K12501:N12501)</f>
        <v>0</v>
      </c>
      <c r="P12501" s="294"/>
    </row>
    <row r="12502" spans="1:16" ht="13.5" thickTop="1">
      <c r="A12502" s="275" t="s">
        <v>97</v>
      </c>
      <c r="B12502" s="438"/>
      <c r="C12502" s="215"/>
      <c r="D12502" s="217"/>
      <c r="E12502" s="217"/>
      <c r="F12502" s="216"/>
      <c r="G12502" s="219"/>
      <c r="I12502" s="326"/>
      <c r="P12502" s="294"/>
    </row>
    <row r="12503" spans="1:16">
      <c r="A12503" s="275"/>
      <c r="B12503" s="452"/>
      <c r="C12503" s="276"/>
      <c r="D12503" s="320"/>
      <c r="E12503" s="217"/>
      <c r="F12503" s="216"/>
      <c r="G12503" s="277">
        <f ca="1">TODAY()</f>
        <v>44839</v>
      </c>
      <c r="I12503" s="326"/>
      <c r="P12503" s="294"/>
    </row>
    <row r="12504" spans="1:16" ht="13.5" thickBot="1">
      <c r="A12504" s="234"/>
      <c r="B12504" s="456"/>
      <c r="C12504" s="235"/>
      <c r="D12504" s="237"/>
      <c r="E12504" s="237"/>
      <c r="F12504" s="236"/>
      <c r="G12504" s="278"/>
      <c r="I12504" s="326"/>
      <c r="P12504" s="294"/>
    </row>
    <row r="12505" spans="1:16" s="199" customFormat="1" ht="13.5" thickTop="1">
      <c r="A12505" s="196" t="s">
        <v>109</v>
      </c>
      <c r="B12505" s="458"/>
      <c r="C12505" s="196"/>
      <c r="D12505" s="198"/>
      <c r="E12505" s="198"/>
      <c r="F12505" s="197"/>
      <c r="G12505" s="197"/>
      <c r="I12505" s="321"/>
      <c r="J12505" s="200"/>
      <c r="O12505" s="297"/>
    </row>
    <row r="12506" spans="1:16" s="199" customFormat="1">
      <c r="A12506" s="580" t="str">
        <f>CONCATENATE('Prestaciones y AIU'!A11815," ANALISIS DE PRECIOS UNITARIOS")</f>
        <v xml:space="preserve"> ANALISIS DE PRECIOS UNITARIOS</v>
      </c>
      <c r="B12506" s="458"/>
      <c r="C12506" s="196"/>
      <c r="D12506" s="198"/>
      <c r="E12506" s="198"/>
      <c r="F12506" s="197"/>
      <c r="G12506" s="197"/>
      <c r="I12506" s="321"/>
      <c r="J12506" s="200"/>
      <c r="O12506" s="297"/>
    </row>
    <row r="12507" spans="1:16" s="199" customFormat="1">
      <c r="A12507" s="196" t="str">
        <f>Objeto_LIC</f>
        <v>OPTIMIZACION DEL SISTEMA DE ABASTECIMIENTO (ADUCCION, PRETRATAMIENTO Y CONDUCCION) DEL MUNICPIO DE TAME, DEPARTAMENTO DE ARAUCA</v>
      </c>
      <c r="B12507" s="458"/>
      <c r="C12507" s="196"/>
      <c r="D12507" s="198"/>
      <c r="E12507" s="198"/>
      <c r="F12507" s="197"/>
      <c r="G12507" s="197"/>
      <c r="I12507" s="321"/>
      <c r="J12507" s="200"/>
      <c r="O12507" s="297"/>
    </row>
    <row r="12508" spans="1:16" s="199" customFormat="1">
      <c r="A12508" s="196"/>
      <c r="B12508" s="458"/>
      <c r="C12508" s="196"/>
      <c r="D12508" s="198"/>
      <c r="E12508" s="198"/>
      <c r="F12508" s="197"/>
      <c r="G12508" s="197"/>
      <c r="I12508" s="321"/>
      <c r="J12508" s="200"/>
      <c r="O12508" s="297"/>
    </row>
    <row r="12509" spans="1:16" s="478" customFormat="1" ht="13.5" thickBot="1">
      <c r="A12509" s="201"/>
      <c r="B12509" s="448"/>
      <c r="C12509" s="201"/>
      <c r="D12509" s="203"/>
      <c r="E12509" s="203"/>
      <c r="F12509" s="202"/>
      <c r="G12509" s="202"/>
      <c r="I12509" s="479"/>
      <c r="J12509" s="480"/>
      <c r="O12509" s="298"/>
    </row>
    <row r="12510" spans="1:16" s="199" customFormat="1" ht="13.5" thickTop="1">
      <c r="A12510" s="206"/>
      <c r="B12510" s="457"/>
      <c r="C12510" s="207"/>
      <c r="D12510" s="209"/>
      <c r="E12510" s="209"/>
      <c r="F12510" s="208"/>
      <c r="G12510" s="210" t="s">
        <v>110</v>
      </c>
      <c r="I12510" s="321"/>
      <c r="J12510" s="200"/>
      <c r="O12510" s="297"/>
    </row>
    <row r="12511" spans="1:16" s="478" customFormat="1" ht="12.75" customHeight="1">
      <c r="A12511" s="481" t="s">
        <v>62</v>
      </c>
      <c r="B12511" s="750">
        <f>Proponente</f>
        <v>0</v>
      </c>
      <c r="C12511" s="750"/>
      <c r="D12511" s="750"/>
      <c r="E12511" s="750"/>
      <c r="F12511" s="750"/>
      <c r="G12511" s="751"/>
      <c r="H12511" s="204"/>
      <c r="I12511" s="322"/>
      <c r="J12511" s="205"/>
      <c r="K12511" s="204"/>
      <c r="O12511" s="298"/>
    </row>
    <row r="12512" spans="1:16" s="478" customFormat="1" ht="18" customHeight="1">
      <c r="A12512" s="481" t="s">
        <v>63</v>
      </c>
      <c r="B12512" s="470">
        <v>37.299999999999997</v>
      </c>
      <c r="C12512" s="750" t="e">
        <f>VLOOKUP(B12512,Presupuesto!$A$4:$B$106,2,FALSE)</f>
        <v>#N/A</v>
      </c>
      <c r="D12512" s="750"/>
      <c r="E12512" s="750"/>
      <c r="F12512" s="750"/>
      <c r="G12512" s="751"/>
      <c r="H12512" s="204"/>
      <c r="I12512" s="322"/>
      <c r="J12512" s="205"/>
      <c r="K12512" s="204"/>
      <c r="O12512" s="298"/>
    </row>
    <row r="12513" spans="1:15" s="478" customFormat="1">
      <c r="A12513" s="482"/>
      <c r="B12513" s="438"/>
      <c r="C12513" s="215"/>
      <c r="D12513" s="217"/>
      <c r="E12513" s="217"/>
      <c r="F12513" s="218" t="s">
        <v>88</v>
      </c>
      <c r="G12513" s="750" t="str">
        <f ca="1">LOOKUP('U-P1'!B12512,Presupuesto!$1:$1048576,Presupuesto!$C$1:$C$105)</f>
        <v>ML</v>
      </c>
      <c r="H12513" s="750"/>
      <c r="I12513" s="750"/>
      <c r="J12513" s="750"/>
      <c r="K12513" s="751"/>
      <c r="O12513" s="298"/>
    </row>
    <row r="12514" spans="1:15" s="478" customFormat="1" ht="13.5" thickBot="1">
      <c r="A12514" s="481" t="s">
        <v>64</v>
      </c>
      <c r="B12514" s="449"/>
      <c r="C12514" s="470"/>
      <c r="D12514" s="483"/>
      <c r="E12514" s="483"/>
      <c r="F12514" s="484"/>
      <c r="G12514" s="485"/>
      <c r="I12514" s="486"/>
      <c r="J12514" s="295"/>
      <c r="K12514" s="296"/>
      <c r="L12514" s="296"/>
      <c r="M12514" s="296"/>
      <c r="N12514" s="296"/>
      <c r="O12514" s="296"/>
    </row>
    <row r="12515" spans="1:15" s="296" customFormat="1" ht="13.5" thickTop="1">
      <c r="A12515" s="487" t="s">
        <v>57</v>
      </c>
      <c r="B12515" s="488" t="s">
        <v>65</v>
      </c>
      <c r="C12515" s="489" t="s">
        <v>66</v>
      </c>
      <c r="D12515" s="490" t="s">
        <v>74</v>
      </c>
      <c r="E12515" s="224" t="s">
        <v>100</v>
      </c>
      <c r="F12515" s="224" t="s">
        <v>79</v>
      </c>
      <c r="G12515" s="225" t="s">
        <v>70</v>
      </c>
      <c r="I12515" s="491"/>
      <c r="J12515" s="295"/>
    </row>
    <row r="12516" spans="1:15" s="478" customFormat="1">
      <c r="A12516" s="492" t="str">
        <f t="shared" ref="A12516:A12527" si="2267">IF(I12516=0,"-",VLOOKUP(I12516,EQUIPOS,2,FALSE))</f>
        <v>-</v>
      </c>
      <c r="B12516" s="493"/>
      <c r="C12516" s="493"/>
      <c r="D12516" s="494"/>
      <c r="E12516" s="495">
        <f t="shared" ref="E12516:E12527" si="2268">IF(I12516=0,0,VLOOKUP(I12516,EQUIPOS,4,FALSE))</f>
        <v>0</v>
      </c>
      <c r="F12516" s="496">
        <f t="shared" ref="F12516:F12527" si="2269">IF(D12516=0,0,E12516/D12516)</f>
        <v>0</v>
      </c>
      <c r="G12516" s="497"/>
      <c r="I12516" s="498"/>
      <c r="J12516" s="480"/>
      <c r="O12516" s="298"/>
    </row>
    <row r="12517" spans="1:15" s="478" customFormat="1">
      <c r="A12517" s="492" t="str">
        <f t="shared" si="2267"/>
        <v>-</v>
      </c>
      <c r="B12517" s="493"/>
      <c r="C12517" s="493"/>
      <c r="D12517" s="494"/>
      <c r="E12517" s="495">
        <f t="shared" si="2268"/>
        <v>0</v>
      </c>
      <c r="F12517" s="496">
        <f t="shared" si="2269"/>
        <v>0</v>
      </c>
      <c r="G12517" s="499"/>
      <c r="I12517" s="498"/>
      <c r="J12517" s="480"/>
      <c r="O12517" s="298"/>
    </row>
    <row r="12518" spans="1:15" s="478" customFormat="1">
      <c r="A12518" s="492" t="str">
        <f t="shared" si="2267"/>
        <v>-</v>
      </c>
      <c r="B12518" s="493"/>
      <c r="C12518" s="493"/>
      <c r="D12518" s="494"/>
      <c r="E12518" s="495">
        <f t="shared" si="2268"/>
        <v>0</v>
      </c>
      <c r="F12518" s="496">
        <f t="shared" si="2269"/>
        <v>0</v>
      </c>
      <c r="G12518" s="499"/>
      <c r="I12518" s="498"/>
      <c r="J12518" s="480"/>
      <c r="O12518" s="298"/>
    </row>
    <row r="12519" spans="1:15" s="478" customFormat="1">
      <c r="A12519" s="492" t="str">
        <f t="shared" si="2267"/>
        <v>-</v>
      </c>
      <c r="B12519" s="493"/>
      <c r="C12519" s="493"/>
      <c r="D12519" s="494"/>
      <c r="E12519" s="495">
        <f t="shared" si="2268"/>
        <v>0</v>
      </c>
      <c r="F12519" s="496">
        <f t="shared" si="2269"/>
        <v>0</v>
      </c>
      <c r="G12519" s="499"/>
      <c r="I12519" s="498"/>
      <c r="J12519" s="480"/>
      <c r="O12519" s="298"/>
    </row>
    <row r="12520" spans="1:15" s="478" customFormat="1">
      <c r="A12520" s="492" t="str">
        <f t="shared" si="2267"/>
        <v>-</v>
      </c>
      <c r="B12520" s="493"/>
      <c r="C12520" s="493"/>
      <c r="D12520" s="494"/>
      <c r="E12520" s="495">
        <f t="shared" si="2268"/>
        <v>0</v>
      </c>
      <c r="F12520" s="496">
        <f t="shared" si="2269"/>
        <v>0</v>
      </c>
      <c r="G12520" s="499"/>
      <c r="I12520" s="498"/>
      <c r="J12520" s="480"/>
      <c r="O12520" s="298"/>
    </row>
    <row r="12521" spans="1:15" s="478" customFormat="1">
      <c r="A12521" s="492" t="str">
        <f t="shared" si="2267"/>
        <v>-</v>
      </c>
      <c r="B12521" s="493"/>
      <c r="C12521" s="493"/>
      <c r="D12521" s="494"/>
      <c r="E12521" s="495">
        <f t="shared" si="2268"/>
        <v>0</v>
      </c>
      <c r="F12521" s="496">
        <f t="shared" si="2269"/>
        <v>0</v>
      </c>
      <c r="G12521" s="499"/>
      <c r="I12521" s="498"/>
      <c r="J12521" s="480"/>
      <c r="O12521" s="298"/>
    </row>
    <row r="12522" spans="1:15" s="478" customFormat="1">
      <c r="A12522" s="492" t="str">
        <f t="shared" si="2267"/>
        <v>-</v>
      </c>
      <c r="B12522" s="493"/>
      <c r="C12522" s="493"/>
      <c r="D12522" s="494"/>
      <c r="E12522" s="495">
        <f t="shared" si="2268"/>
        <v>0</v>
      </c>
      <c r="F12522" s="496">
        <f t="shared" si="2269"/>
        <v>0</v>
      </c>
      <c r="G12522" s="499"/>
      <c r="I12522" s="498"/>
      <c r="J12522" s="480"/>
      <c r="O12522" s="298"/>
    </row>
    <row r="12523" spans="1:15" s="478" customFormat="1">
      <c r="A12523" s="492" t="str">
        <f t="shared" si="2267"/>
        <v>-</v>
      </c>
      <c r="B12523" s="493"/>
      <c r="C12523" s="493"/>
      <c r="D12523" s="494"/>
      <c r="E12523" s="495">
        <f t="shared" si="2268"/>
        <v>0</v>
      </c>
      <c r="F12523" s="496">
        <f t="shared" si="2269"/>
        <v>0</v>
      </c>
      <c r="G12523" s="499"/>
      <c r="I12523" s="498"/>
      <c r="J12523" s="480"/>
      <c r="O12523" s="298"/>
    </row>
    <row r="12524" spans="1:15" s="478" customFormat="1">
      <c r="A12524" s="492" t="str">
        <f t="shared" si="2267"/>
        <v>-</v>
      </c>
      <c r="B12524" s="493"/>
      <c r="C12524" s="493"/>
      <c r="D12524" s="494"/>
      <c r="E12524" s="495">
        <f t="shared" si="2268"/>
        <v>0</v>
      </c>
      <c r="F12524" s="496">
        <f t="shared" si="2269"/>
        <v>0</v>
      </c>
      <c r="G12524" s="499"/>
      <c r="I12524" s="498"/>
      <c r="J12524" s="480"/>
      <c r="O12524" s="298"/>
    </row>
    <row r="12525" spans="1:15" s="478" customFormat="1">
      <c r="A12525" s="492" t="str">
        <f t="shared" si="2267"/>
        <v>-</v>
      </c>
      <c r="B12525" s="493"/>
      <c r="C12525" s="493"/>
      <c r="D12525" s="494"/>
      <c r="E12525" s="495">
        <f t="shared" si="2268"/>
        <v>0</v>
      </c>
      <c r="F12525" s="496">
        <f t="shared" si="2269"/>
        <v>0</v>
      </c>
      <c r="G12525" s="499"/>
      <c r="I12525" s="498"/>
      <c r="J12525" s="480"/>
      <c r="O12525" s="298"/>
    </row>
    <row r="12526" spans="1:15" s="478" customFormat="1">
      <c r="A12526" s="492" t="str">
        <f t="shared" si="2267"/>
        <v>-</v>
      </c>
      <c r="B12526" s="493"/>
      <c r="C12526" s="493"/>
      <c r="D12526" s="494"/>
      <c r="E12526" s="495">
        <f t="shared" si="2268"/>
        <v>0</v>
      </c>
      <c r="F12526" s="496">
        <f t="shared" si="2269"/>
        <v>0</v>
      </c>
      <c r="G12526" s="499"/>
      <c r="I12526" s="498"/>
      <c r="J12526" s="480"/>
      <c r="O12526" s="298"/>
    </row>
    <row r="12527" spans="1:15" s="478" customFormat="1">
      <c r="A12527" s="492" t="str">
        <f t="shared" si="2267"/>
        <v>-</v>
      </c>
      <c r="B12527" s="493"/>
      <c r="C12527" s="493"/>
      <c r="D12527" s="494"/>
      <c r="E12527" s="495">
        <f t="shared" si="2268"/>
        <v>0</v>
      </c>
      <c r="F12527" s="496">
        <f t="shared" si="2269"/>
        <v>0</v>
      </c>
      <c r="G12527" s="499"/>
      <c r="I12527" s="498"/>
      <c r="J12527" s="480"/>
      <c r="O12527" s="298"/>
    </row>
    <row r="12528" spans="1:15" s="478" customFormat="1" ht="13.5" thickBot="1">
      <c r="A12528" s="500"/>
      <c r="B12528" s="501"/>
      <c r="C12528" s="502"/>
      <c r="D12528" s="503"/>
      <c r="E12528" s="503"/>
      <c r="F12528" s="238" t="s">
        <v>80</v>
      </c>
      <c r="G12528" s="239">
        <f>ROUND(SUM(F12516:F12527),0)</f>
        <v>0</v>
      </c>
      <c r="I12528" s="504"/>
      <c r="J12528" s="480"/>
      <c r="O12528" s="298"/>
    </row>
    <row r="12529" spans="1:15" s="478" customFormat="1" ht="13.5" thickTop="1">
      <c r="A12529" s="240" t="s">
        <v>67</v>
      </c>
      <c r="B12529" s="507"/>
      <c r="C12529" s="508"/>
      <c r="D12529" s="509"/>
      <c r="E12529" s="509"/>
      <c r="F12529" s="510"/>
      <c r="G12529" s="511"/>
      <c r="I12529" s="504"/>
      <c r="J12529" s="480"/>
      <c r="O12529" s="298"/>
    </row>
    <row r="12530" spans="1:15" s="296" customFormat="1" ht="26">
      <c r="A12530" s="512" t="s">
        <v>57</v>
      </c>
      <c r="B12530" s="513"/>
      <c r="C12530" s="514" t="s">
        <v>58</v>
      </c>
      <c r="D12530" s="515" t="s">
        <v>68</v>
      </c>
      <c r="E12530" s="516" t="s">
        <v>69</v>
      </c>
      <c r="F12530" s="516" t="s">
        <v>79</v>
      </c>
      <c r="G12530" s="250" t="s">
        <v>70</v>
      </c>
      <c r="I12530" s="491"/>
      <c r="J12530" s="295"/>
    </row>
    <row r="12531" spans="1:15" s="478" customFormat="1">
      <c r="A12531" s="752" t="str">
        <f t="shared" ref="A12531:A12542" si="2270">IF(I12531=0,"",VLOOKUP(I12531,MATERIALES,2,FALSE))</f>
        <v/>
      </c>
      <c r="B12531" s="753"/>
      <c r="C12531" s="517" t="str">
        <f t="shared" ref="C12531:C12539" si="2271">IF(I12531=0,"",VLOOKUP(I12531,MATERIALES,3,FALSE))</f>
        <v/>
      </c>
      <c r="D12531" s="494"/>
      <c r="E12531" s="518">
        <f t="shared" ref="E12531:E12542" si="2272">IF(I12531=0,0,VLOOKUP(I12531,MATERIALES,4,FALSE))</f>
        <v>0</v>
      </c>
      <c r="F12531" s="496">
        <f>D12531*E12531</f>
        <v>0</v>
      </c>
      <c r="G12531" s="497"/>
      <c r="I12531" s="498"/>
      <c r="J12531" s="480"/>
      <c r="O12531" s="298"/>
    </row>
    <row r="12532" spans="1:15" s="478" customFormat="1">
      <c r="A12532" s="752" t="str">
        <f t="shared" si="2270"/>
        <v/>
      </c>
      <c r="B12532" s="753"/>
      <c r="C12532" s="517" t="str">
        <f t="shared" si="2271"/>
        <v/>
      </c>
      <c r="D12532" s="494"/>
      <c r="E12532" s="518">
        <f t="shared" si="2272"/>
        <v>0</v>
      </c>
      <c r="F12532" s="496">
        <f t="shared" ref="F12532:F12542" si="2273">D12532*E12532</f>
        <v>0</v>
      </c>
      <c r="G12532" s="499"/>
      <c r="I12532" s="498"/>
      <c r="J12532" s="480"/>
      <c r="O12532" s="298"/>
    </row>
    <row r="12533" spans="1:15" s="478" customFormat="1">
      <c r="A12533" s="752" t="str">
        <f t="shared" si="2270"/>
        <v/>
      </c>
      <c r="B12533" s="753"/>
      <c r="C12533" s="517" t="str">
        <f t="shared" si="2271"/>
        <v/>
      </c>
      <c r="D12533" s="494"/>
      <c r="E12533" s="518">
        <f t="shared" si="2272"/>
        <v>0</v>
      </c>
      <c r="F12533" s="496">
        <f t="shared" si="2273"/>
        <v>0</v>
      </c>
      <c r="G12533" s="499"/>
      <c r="I12533" s="498"/>
      <c r="J12533" s="480"/>
      <c r="O12533" s="298"/>
    </row>
    <row r="12534" spans="1:15" s="478" customFormat="1">
      <c r="A12534" s="752" t="str">
        <f t="shared" si="2270"/>
        <v/>
      </c>
      <c r="B12534" s="753"/>
      <c r="C12534" s="517" t="str">
        <f t="shared" si="2271"/>
        <v/>
      </c>
      <c r="D12534" s="494"/>
      <c r="E12534" s="518">
        <f t="shared" si="2272"/>
        <v>0</v>
      </c>
      <c r="F12534" s="496">
        <f t="shared" si="2273"/>
        <v>0</v>
      </c>
      <c r="G12534" s="499"/>
      <c r="I12534" s="498"/>
      <c r="J12534" s="480"/>
      <c r="O12534" s="298"/>
    </row>
    <row r="12535" spans="1:15" s="478" customFormat="1">
      <c r="A12535" s="752" t="str">
        <f t="shared" si="2270"/>
        <v/>
      </c>
      <c r="B12535" s="753"/>
      <c r="C12535" s="517" t="str">
        <f t="shared" si="2271"/>
        <v/>
      </c>
      <c r="D12535" s="494"/>
      <c r="E12535" s="518">
        <f t="shared" si="2272"/>
        <v>0</v>
      </c>
      <c r="F12535" s="496">
        <f t="shared" si="2273"/>
        <v>0</v>
      </c>
      <c r="G12535" s="499"/>
      <c r="I12535" s="498"/>
      <c r="J12535" s="480"/>
      <c r="O12535" s="298"/>
    </row>
    <row r="12536" spans="1:15" s="478" customFormat="1">
      <c r="A12536" s="752" t="str">
        <f t="shared" si="2270"/>
        <v/>
      </c>
      <c r="B12536" s="753"/>
      <c r="C12536" s="517" t="str">
        <f t="shared" si="2271"/>
        <v/>
      </c>
      <c r="D12536" s="494"/>
      <c r="E12536" s="518">
        <f t="shared" si="2272"/>
        <v>0</v>
      </c>
      <c r="F12536" s="496">
        <f t="shared" si="2273"/>
        <v>0</v>
      </c>
      <c r="G12536" s="499"/>
      <c r="I12536" s="498"/>
      <c r="J12536" s="480"/>
      <c r="O12536" s="298"/>
    </row>
    <row r="12537" spans="1:15" s="478" customFormat="1">
      <c r="A12537" s="752" t="str">
        <f t="shared" si="2270"/>
        <v/>
      </c>
      <c r="B12537" s="753"/>
      <c r="C12537" s="517" t="str">
        <f t="shared" si="2271"/>
        <v/>
      </c>
      <c r="D12537" s="494"/>
      <c r="E12537" s="518">
        <f t="shared" si="2272"/>
        <v>0</v>
      </c>
      <c r="F12537" s="496">
        <f t="shared" si="2273"/>
        <v>0</v>
      </c>
      <c r="G12537" s="499"/>
      <c r="I12537" s="498"/>
      <c r="J12537" s="480"/>
      <c r="O12537" s="298"/>
    </row>
    <row r="12538" spans="1:15" s="478" customFormat="1">
      <c r="A12538" s="752" t="str">
        <f t="shared" si="2270"/>
        <v/>
      </c>
      <c r="B12538" s="753"/>
      <c r="C12538" s="517" t="str">
        <f t="shared" si="2271"/>
        <v/>
      </c>
      <c r="D12538" s="494"/>
      <c r="E12538" s="518">
        <f t="shared" si="2272"/>
        <v>0</v>
      </c>
      <c r="F12538" s="496">
        <f t="shared" si="2273"/>
        <v>0</v>
      </c>
      <c r="G12538" s="253"/>
      <c r="I12538" s="498"/>
      <c r="J12538" s="480"/>
      <c r="O12538" s="298"/>
    </row>
    <row r="12539" spans="1:15" s="478" customFormat="1">
      <c r="A12539" s="752" t="str">
        <f t="shared" si="2270"/>
        <v/>
      </c>
      <c r="B12539" s="753"/>
      <c r="C12539" s="517" t="str">
        <f t="shared" si="2271"/>
        <v/>
      </c>
      <c r="D12539" s="494"/>
      <c r="E12539" s="518">
        <f t="shared" si="2272"/>
        <v>0</v>
      </c>
      <c r="F12539" s="496">
        <f t="shared" si="2273"/>
        <v>0</v>
      </c>
      <c r="G12539" s="499"/>
      <c r="I12539" s="498"/>
      <c r="J12539" s="480"/>
      <c r="O12539" s="298"/>
    </row>
    <row r="12540" spans="1:15" s="478" customFormat="1">
      <c r="A12540" s="752" t="str">
        <f t="shared" si="2270"/>
        <v/>
      </c>
      <c r="B12540" s="753"/>
      <c r="C12540" s="517"/>
      <c r="D12540" s="494"/>
      <c r="E12540" s="518">
        <f t="shared" si="2272"/>
        <v>0</v>
      </c>
      <c r="F12540" s="496">
        <f t="shared" si="2273"/>
        <v>0</v>
      </c>
      <c r="G12540" s="499"/>
      <c r="I12540" s="498"/>
      <c r="J12540" s="480"/>
      <c r="O12540" s="298"/>
    </row>
    <row r="12541" spans="1:15" s="478" customFormat="1">
      <c r="A12541" s="752" t="str">
        <f t="shared" si="2270"/>
        <v/>
      </c>
      <c r="B12541" s="753"/>
      <c r="C12541" s="517"/>
      <c r="D12541" s="494"/>
      <c r="E12541" s="518">
        <f t="shared" si="2272"/>
        <v>0</v>
      </c>
      <c r="F12541" s="496">
        <f t="shared" si="2273"/>
        <v>0</v>
      </c>
      <c r="G12541" s="499"/>
      <c r="I12541" s="498"/>
      <c r="J12541" s="480"/>
      <c r="O12541" s="298"/>
    </row>
    <row r="12542" spans="1:15" s="478" customFormat="1">
      <c r="A12542" s="752" t="str">
        <f t="shared" si="2270"/>
        <v/>
      </c>
      <c r="B12542" s="753"/>
      <c r="C12542" s="517" t="str">
        <f t="shared" ref="C12542" si="2274">IF(I12542=0,"",VLOOKUP(I12542,MATERIALES,3,FALSE))</f>
        <v/>
      </c>
      <c r="D12542" s="494"/>
      <c r="E12542" s="518">
        <f t="shared" si="2272"/>
        <v>0</v>
      </c>
      <c r="F12542" s="496">
        <f t="shared" si="2273"/>
        <v>0</v>
      </c>
      <c r="G12542" s="519"/>
      <c r="I12542" s="498"/>
      <c r="J12542" s="480"/>
      <c r="O12542" s="298"/>
    </row>
    <row r="12543" spans="1:15" s="478" customFormat="1" ht="26.25" customHeight="1" thickBot="1">
      <c r="A12543" s="482"/>
      <c r="B12543" s="449"/>
      <c r="C12543" s="470"/>
      <c r="D12543" s="483"/>
      <c r="E12543" s="520"/>
      <c r="F12543" s="255" t="s">
        <v>81</v>
      </c>
      <c r="G12543" s="253">
        <f>ROUND(SUM(F12531:F12542),0)</f>
        <v>0</v>
      </c>
      <c r="I12543" s="504"/>
      <c r="J12543" s="480"/>
      <c r="O12543" s="298"/>
    </row>
    <row r="12544" spans="1:15" s="478" customFormat="1" ht="14" thickTop="1" thickBot="1">
      <c r="A12544" s="256" t="s">
        <v>72</v>
      </c>
      <c r="B12544" s="521"/>
      <c r="C12544" s="522"/>
      <c r="D12544" s="523"/>
      <c r="E12544" s="523"/>
      <c r="F12544" s="524"/>
      <c r="G12544" s="525"/>
      <c r="I12544" s="504"/>
      <c r="J12544" s="480"/>
      <c r="O12544" s="298"/>
    </row>
    <row r="12545" spans="1:15" s="478" customFormat="1" ht="13.5" thickTop="1">
      <c r="A12545" s="512" t="s">
        <v>57</v>
      </c>
      <c r="B12545" s="513"/>
      <c r="C12545" s="516" t="s">
        <v>71</v>
      </c>
      <c r="D12545" s="515" t="s">
        <v>75</v>
      </c>
      <c r="E12545" s="516" t="s">
        <v>98</v>
      </c>
      <c r="F12545" s="516" t="s">
        <v>79</v>
      </c>
      <c r="G12545" s="250" t="s">
        <v>70</v>
      </c>
      <c r="I12545" s="504"/>
      <c r="J12545" s="480"/>
      <c r="O12545" s="298"/>
    </row>
    <row r="12546" spans="1:15" s="478" customFormat="1">
      <c r="A12546" s="752" t="str">
        <f>IF(I12546=0,"",VLOOKUP(I12546,EQUIPOS,2,FALSE))</f>
        <v/>
      </c>
      <c r="B12546" s="753"/>
      <c r="C12546" s="526"/>
      <c r="D12546" s="494"/>
      <c r="E12546" s="518">
        <f>IF(I12546=0,0,VLOOKUP(I12546,EQUIPOS,4,FALSE))</f>
        <v>0</v>
      </c>
      <c r="F12546" s="496">
        <f>C12546*D12546*E12546</f>
        <v>0</v>
      </c>
      <c r="G12546" s="497"/>
      <c r="I12546" s="498"/>
      <c r="J12546" s="480"/>
      <c r="O12546" s="298"/>
    </row>
    <row r="12547" spans="1:15" s="478" customFormat="1">
      <c r="A12547" s="752" t="str">
        <f>IF(I12547=0,"",VLOOKUP(I12547,EQUIPOS,2,FALSE))</f>
        <v/>
      </c>
      <c r="B12547" s="753"/>
      <c r="C12547" s="527"/>
      <c r="D12547" s="494"/>
      <c r="E12547" s="518">
        <f>IF(I12547=0,0,VLOOKUP(I12547,EQUIPOS,4,FALSE))</f>
        <v>0</v>
      </c>
      <c r="F12547" s="496">
        <f t="shared" ref="F12547:F12550" si="2275">C12547*D12547*E12547</f>
        <v>0</v>
      </c>
      <c r="G12547" s="499"/>
      <c r="I12547" s="498"/>
      <c r="J12547" s="480"/>
      <c r="O12547" s="298"/>
    </row>
    <row r="12548" spans="1:15" s="478" customFormat="1">
      <c r="A12548" s="752" t="str">
        <f>IF(I12548=0,"",VLOOKUP(I12548,EQUIPOS,2,FALSE))</f>
        <v/>
      </c>
      <c r="B12548" s="753"/>
      <c r="C12548" s="527"/>
      <c r="D12548" s="494"/>
      <c r="E12548" s="518">
        <f>IF(I12548=0,0,VLOOKUP(I12548,EQUIPOS,4,FALSE))</f>
        <v>0</v>
      </c>
      <c r="F12548" s="496">
        <f t="shared" si="2275"/>
        <v>0</v>
      </c>
      <c r="G12548" s="499"/>
      <c r="I12548" s="498"/>
      <c r="J12548" s="480"/>
      <c r="O12548" s="298"/>
    </row>
    <row r="12549" spans="1:15" s="478" customFormat="1">
      <c r="A12549" s="752" t="str">
        <f>IF(I12549=0,"",VLOOKUP(I12549,EQUIPOS,2,FALSE))</f>
        <v/>
      </c>
      <c r="B12549" s="753"/>
      <c r="C12549" s="527"/>
      <c r="D12549" s="494"/>
      <c r="E12549" s="518">
        <f>IF(I12549=0,0,VLOOKUP(I12549,EQUIPOS,4,FALSE))</f>
        <v>0</v>
      </c>
      <c r="F12549" s="496">
        <f t="shared" si="2275"/>
        <v>0</v>
      </c>
      <c r="G12549" s="499"/>
      <c r="I12549" s="498"/>
      <c r="J12549" s="480"/>
      <c r="O12549" s="298"/>
    </row>
    <row r="12550" spans="1:15" s="478" customFormat="1">
      <c r="A12550" s="752" t="str">
        <f>IF(I12550=0,"",VLOOKUP(I12550,EQUIPOS,2,FALSE))</f>
        <v/>
      </c>
      <c r="B12550" s="753"/>
      <c r="C12550" s="527"/>
      <c r="D12550" s="494"/>
      <c r="E12550" s="518">
        <f>IF(I12550=0,0,VLOOKUP(I12550,EQUIPOS,4,FALSE))</f>
        <v>0</v>
      </c>
      <c r="F12550" s="496">
        <f t="shared" si="2275"/>
        <v>0</v>
      </c>
      <c r="G12550" s="519"/>
      <c r="I12550" s="498"/>
      <c r="J12550" s="480"/>
      <c r="O12550" s="298"/>
    </row>
    <row r="12551" spans="1:15" s="478" customFormat="1" ht="30.75" customHeight="1" thickBot="1">
      <c r="A12551" s="500"/>
      <c r="B12551" s="501"/>
      <c r="C12551" s="502"/>
      <c r="D12551" s="503"/>
      <c r="E12551" s="528"/>
      <c r="F12551" s="238" t="s">
        <v>82</v>
      </c>
      <c r="G12551" s="262">
        <f>ROUND(SUM(F12546:F12550),0)</f>
        <v>0</v>
      </c>
      <c r="I12551" s="504"/>
      <c r="J12551" s="480"/>
      <c r="O12551" s="298"/>
    </row>
    <row r="12552" spans="1:15" s="478" customFormat="1" ht="13.5" thickTop="1">
      <c r="A12552" s="240" t="s">
        <v>73</v>
      </c>
      <c r="B12552" s="507"/>
      <c r="C12552" s="508"/>
      <c r="D12552" s="509"/>
      <c r="E12552" s="509"/>
      <c r="F12552" s="510"/>
      <c r="G12552" s="511"/>
      <c r="I12552" s="504"/>
      <c r="J12552" s="480"/>
      <c r="O12552" s="298"/>
    </row>
    <row r="12553" spans="1:15" s="478" customFormat="1" ht="26">
      <c r="A12553" s="512" t="s">
        <v>57</v>
      </c>
      <c r="B12553" s="529" t="s">
        <v>58</v>
      </c>
      <c r="C12553" s="514" t="s">
        <v>68</v>
      </c>
      <c r="D12553" s="515" t="s">
        <v>74</v>
      </c>
      <c r="E12553" s="516" t="s">
        <v>69</v>
      </c>
      <c r="F12553" s="516" t="s">
        <v>79</v>
      </c>
      <c r="G12553" s="250" t="s">
        <v>70</v>
      </c>
      <c r="H12553" s="296"/>
      <c r="I12553" s="491"/>
      <c r="J12553" s="480"/>
      <c r="O12553" s="298"/>
    </row>
    <row r="12554" spans="1:15" s="478" customFormat="1">
      <c r="A12554" s="530" t="str">
        <f t="shared" ref="A12554:A12565" si="2276">IF(I12554=0,"",VLOOKUP(I12554,MANOOBRA,2,FALSE))</f>
        <v/>
      </c>
      <c r="B12554" s="531" t="str">
        <f t="shared" ref="B12554:B12565" si="2277">IF(I12554=0,"",VLOOKUP(I12554,MANOOBRA,3,FALSE))</f>
        <v/>
      </c>
      <c r="C12554" s="527"/>
      <c r="D12554" s="527"/>
      <c r="E12554" s="518">
        <f t="shared" ref="E12554:E12565" si="2278">IF(I12554=0,0,VLOOKUP(I12554,MANOOBRA,4,FALSE))</f>
        <v>0</v>
      </c>
      <c r="F12554" s="496">
        <f>IF(D12554=0,0,C12554*E12554/D12554)</f>
        <v>0</v>
      </c>
      <c r="G12554" s="497"/>
      <c r="I12554" s="498"/>
      <c r="J12554" s="480"/>
      <c r="O12554" s="298"/>
    </row>
    <row r="12555" spans="1:15" s="478" customFormat="1">
      <c r="A12555" s="530" t="str">
        <f t="shared" si="2276"/>
        <v/>
      </c>
      <c r="B12555" s="531" t="str">
        <f t="shared" si="2277"/>
        <v/>
      </c>
      <c r="C12555" s="527"/>
      <c r="D12555" s="527"/>
      <c r="E12555" s="518">
        <f t="shared" si="2278"/>
        <v>0</v>
      </c>
      <c r="F12555" s="496">
        <f t="shared" ref="F12555:F12565" si="2279">IF(D12555=0,0,C12555*E12555/D12555)</f>
        <v>0</v>
      </c>
      <c r="G12555" s="499"/>
      <c r="I12555" s="498"/>
      <c r="J12555" s="480"/>
      <c r="O12555" s="298"/>
    </row>
    <row r="12556" spans="1:15" s="478" customFormat="1">
      <c r="A12556" s="530" t="str">
        <f t="shared" si="2276"/>
        <v/>
      </c>
      <c r="B12556" s="531" t="str">
        <f t="shared" si="2277"/>
        <v/>
      </c>
      <c r="C12556" s="527"/>
      <c r="D12556" s="527"/>
      <c r="E12556" s="518">
        <f t="shared" si="2278"/>
        <v>0</v>
      </c>
      <c r="F12556" s="496">
        <f t="shared" si="2279"/>
        <v>0</v>
      </c>
      <c r="G12556" s="499"/>
      <c r="I12556" s="498"/>
      <c r="J12556" s="480"/>
      <c r="O12556" s="298"/>
    </row>
    <row r="12557" spans="1:15" s="478" customFormat="1">
      <c r="A12557" s="530" t="str">
        <f t="shared" si="2276"/>
        <v/>
      </c>
      <c r="B12557" s="531" t="str">
        <f t="shared" si="2277"/>
        <v/>
      </c>
      <c r="C12557" s="527"/>
      <c r="D12557" s="527"/>
      <c r="E12557" s="518">
        <f t="shared" si="2278"/>
        <v>0</v>
      </c>
      <c r="F12557" s="496">
        <f t="shared" si="2279"/>
        <v>0</v>
      </c>
      <c r="G12557" s="499"/>
      <c r="I12557" s="498"/>
      <c r="J12557" s="480"/>
      <c r="O12557" s="298"/>
    </row>
    <row r="12558" spans="1:15" s="478" customFormat="1">
      <c r="A12558" s="530" t="str">
        <f t="shared" si="2276"/>
        <v/>
      </c>
      <c r="B12558" s="531" t="str">
        <f t="shared" si="2277"/>
        <v/>
      </c>
      <c r="C12558" s="527"/>
      <c r="D12558" s="527"/>
      <c r="E12558" s="518">
        <f t="shared" si="2278"/>
        <v>0</v>
      </c>
      <c r="F12558" s="496">
        <f t="shared" si="2279"/>
        <v>0</v>
      </c>
      <c r="G12558" s="499"/>
      <c r="I12558" s="498"/>
      <c r="J12558" s="480"/>
      <c r="O12558" s="298"/>
    </row>
    <row r="12559" spans="1:15" s="478" customFormat="1">
      <c r="A12559" s="530" t="str">
        <f t="shared" si="2276"/>
        <v/>
      </c>
      <c r="B12559" s="531" t="str">
        <f t="shared" si="2277"/>
        <v/>
      </c>
      <c r="C12559" s="527"/>
      <c r="D12559" s="527"/>
      <c r="E12559" s="518">
        <f t="shared" si="2278"/>
        <v>0</v>
      </c>
      <c r="F12559" s="496">
        <f t="shared" si="2279"/>
        <v>0</v>
      </c>
      <c r="G12559" s="499"/>
      <c r="I12559" s="498"/>
      <c r="J12559" s="480"/>
      <c r="O12559" s="298"/>
    </row>
    <row r="12560" spans="1:15" s="478" customFormat="1">
      <c r="A12560" s="530" t="str">
        <f t="shared" si="2276"/>
        <v/>
      </c>
      <c r="B12560" s="531" t="str">
        <f t="shared" si="2277"/>
        <v/>
      </c>
      <c r="C12560" s="527"/>
      <c r="D12560" s="527"/>
      <c r="E12560" s="518">
        <f t="shared" si="2278"/>
        <v>0</v>
      </c>
      <c r="F12560" s="496">
        <f t="shared" si="2279"/>
        <v>0</v>
      </c>
      <c r="G12560" s="499"/>
      <c r="I12560" s="498"/>
      <c r="J12560" s="480"/>
      <c r="O12560" s="298"/>
    </row>
    <row r="12561" spans="1:16" s="478" customFormat="1">
      <c r="A12561" s="530" t="str">
        <f t="shared" si="2276"/>
        <v/>
      </c>
      <c r="B12561" s="531" t="str">
        <f t="shared" si="2277"/>
        <v/>
      </c>
      <c r="C12561" s="527"/>
      <c r="D12561" s="527"/>
      <c r="E12561" s="518">
        <f t="shared" si="2278"/>
        <v>0</v>
      </c>
      <c r="F12561" s="496">
        <f t="shared" si="2279"/>
        <v>0</v>
      </c>
      <c r="G12561" s="499"/>
      <c r="I12561" s="498"/>
      <c r="J12561" s="480"/>
      <c r="O12561" s="298"/>
    </row>
    <row r="12562" spans="1:16" s="478" customFormat="1">
      <c r="A12562" s="530" t="str">
        <f t="shared" si="2276"/>
        <v/>
      </c>
      <c r="B12562" s="531" t="str">
        <f t="shared" si="2277"/>
        <v/>
      </c>
      <c r="C12562" s="527"/>
      <c r="D12562" s="527"/>
      <c r="E12562" s="518">
        <f t="shared" si="2278"/>
        <v>0</v>
      </c>
      <c r="F12562" s="496">
        <f t="shared" si="2279"/>
        <v>0</v>
      </c>
      <c r="G12562" s="499"/>
      <c r="I12562" s="498"/>
      <c r="J12562" s="480"/>
      <c r="O12562" s="298"/>
    </row>
    <row r="12563" spans="1:16" s="478" customFormat="1">
      <c r="A12563" s="530" t="str">
        <f t="shared" si="2276"/>
        <v/>
      </c>
      <c r="B12563" s="531" t="str">
        <f t="shared" si="2277"/>
        <v/>
      </c>
      <c r="C12563" s="527"/>
      <c r="D12563" s="527"/>
      <c r="E12563" s="518">
        <f t="shared" si="2278"/>
        <v>0</v>
      </c>
      <c r="F12563" s="496">
        <f t="shared" si="2279"/>
        <v>0</v>
      </c>
      <c r="G12563" s="499"/>
      <c r="I12563" s="498"/>
      <c r="J12563" s="480"/>
      <c r="O12563" s="298"/>
    </row>
    <row r="12564" spans="1:16" s="478" customFormat="1">
      <c r="A12564" s="530" t="str">
        <f t="shared" si="2276"/>
        <v/>
      </c>
      <c r="B12564" s="531" t="str">
        <f t="shared" si="2277"/>
        <v/>
      </c>
      <c r="C12564" s="527"/>
      <c r="D12564" s="527"/>
      <c r="E12564" s="518">
        <f t="shared" si="2278"/>
        <v>0</v>
      </c>
      <c r="F12564" s="496">
        <f t="shared" si="2279"/>
        <v>0</v>
      </c>
      <c r="G12564" s="499"/>
      <c r="I12564" s="498"/>
      <c r="J12564" s="480"/>
      <c r="O12564" s="298"/>
    </row>
    <row r="12565" spans="1:16" s="478" customFormat="1">
      <c r="A12565" s="530" t="str">
        <f t="shared" si="2276"/>
        <v/>
      </c>
      <c r="B12565" s="531" t="str">
        <f t="shared" si="2277"/>
        <v/>
      </c>
      <c r="C12565" s="527"/>
      <c r="D12565" s="527"/>
      <c r="E12565" s="518">
        <f t="shared" si="2278"/>
        <v>0</v>
      </c>
      <c r="F12565" s="496">
        <f t="shared" si="2279"/>
        <v>0</v>
      </c>
      <c r="G12565" s="519"/>
      <c r="I12565" s="498"/>
      <c r="J12565" s="480"/>
      <c r="O12565" s="298"/>
    </row>
    <row r="12566" spans="1:16" s="478" customFormat="1" ht="31.5" customHeight="1" thickBot="1">
      <c r="A12566" s="500"/>
      <c r="B12566" s="501"/>
      <c r="C12566" s="502"/>
      <c r="D12566" s="503"/>
      <c r="E12566" s="503"/>
      <c r="F12566" s="238" t="s">
        <v>83</v>
      </c>
      <c r="G12566" s="262">
        <f>ROUND(SUM(F12554:F12565),0)</f>
        <v>0</v>
      </c>
      <c r="I12566" s="504"/>
      <c r="J12566" s="480"/>
      <c r="O12566" s="298"/>
    </row>
    <row r="12567" spans="1:16" s="478" customFormat="1" ht="13.5" thickTop="1">
      <c r="A12567" s="186" t="s">
        <v>76</v>
      </c>
      <c r="B12567" s="507"/>
      <c r="C12567" s="508"/>
      <c r="D12567" s="509"/>
      <c r="E12567" s="509"/>
      <c r="F12567" s="510"/>
      <c r="G12567" s="511"/>
      <c r="I12567" s="504"/>
      <c r="J12567" s="480"/>
      <c r="O12567" s="298"/>
    </row>
    <row r="12568" spans="1:16" s="478" customFormat="1">
      <c r="A12568" s="512" t="s">
        <v>57</v>
      </c>
      <c r="B12568" s="513"/>
      <c r="C12568" s="532"/>
      <c r="D12568" s="533"/>
      <c r="E12568" s="516" t="s">
        <v>77</v>
      </c>
      <c r="F12568" s="516" t="s">
        <v>78</v>
      </c>
      <c r="G12568" s="264" t="s">
        <v>77</v>
      </c>
      <c r="H12568" s="296"/>
      <c r="I12568" s="491"/>
      <c r="J12568" s="480"/>
      <c r="O12568" s="298"/>
    </row>
    <row r="12569" spans="1:16" s="478" customFormat="1">
      <c r="A12569" s="534" t="s">
        <v>87</v>
      </c>
      <c r="B12569" s="535"/>
      <c r="C12569" s="536"/>
      <c r="D12569" s="537"/>
      <c r="E12569" s="495">
        <f>ROUND(SUM(G12528,G12543,G12551,G12566),2)</f>
        <v>0</v>
      </c>
      <c r="F12569" s="538">
        <f>A</f>
        <v>0</v>
      </c>
      <c r="G12569" s="539">
        <f>E12569*F12569</f>
        <v>0</v>
      </c>
      <c r="I12569" s="504"/>
      <c r="J12569" s="480"/>
      <c r="O12569" s="298"/>
    </row>
    <row r="12570" spans="1:16" s="478" customFormat="1">
      <c r="A12570" s="534" t="s">
        <v>85</v>
      </c>
      <c r="B12570" s="535"/>
      <c r="C12570" s="536"/>
      <c r="D12570" s="537"/>
      <c r="E12570" s="495">
        <f>SUM(G12528,G12543,G12551,G12566)</f>
        <v>0</v>
      </c>
      <c r="F12570" s="538">
        <f>I</f>
        <v>0</v>
      </c>
      <c r="G12570" s="539">
        <f>E12570*F12570</f>
        <v>0</v>
      </c>
      <c r="I12570" s="504"/>
      <c r="J12570" s="480"/>
      <c r="O12570" s="298"/>
    </row>
    <row r="12571" spans="1:16" s="478" customFormat="1">
      <c r="A12571" s="534" t="s">
        <v>86</v>
      </c>
      <c r="B12571" s="535"/>
      <c r="C12571" s="536"/>
      <c r="D12571" s="537"/>
      <c r="E12571" s="495">
        <f>SUM(G12528,G12543,G12551,G12566)</f>
        <v>0</v>
      </c>
      <c r="F12571" s="538">
        <f>U</f>
        <v>0</v>
      </c>
      <c r="G12571" s="539">
        <f>E12571*F12571</f>
        <v>0</v>
      </c>
      <c r="I12571" s="504"/>
      <c r="J12571" s="480"/>
      <c r="O12571" s="298"/>
    </row>
    <row r="12572" spans="1:16" s="478" customFormat="1" ht="33" customHeight="1" thickBot="1">
      <c r="A12572" s="500"/>
      <c r="B12572" s="501"/>
      <c r="C12572" s="502"/>
      <c r="D12572" s="503"/>
      <c r="E12572" s="503"/>
      <c r="F12572" s="268" t="s">
        <v>84</v>
      </c>
      <c r="G12572" s="262">
        <f>SUM(G12569:G12571)</f>
        <v>0</v>
      </c>
      <c r="I12572" s="504"/>
      <c r="J12572" s="295"/>
      <c r="K12572" s="296"/>
      <c r="L12572" s="296"/>
      <c r="M12572" s="296"/>
      <c r="N12572" s="296"/>
      <c r="O12572" s="296"/>
    </row>
    <row r="12573" spans="1:16" s="199" customFormat="1" ht="14" thickTop="1" thickBot="1">
      <c r="A12573" s="540"/>
      <c r="B12573" s="541"/>
      <c r="C12573" s="542"/>
      <c r="D12573" s="543"/>
      <c r="E12573" s="271" t="s">
        <v>89</v>
      </c>
      <c r="F12573" s="272"/>
      <c r="G12573" s="273">
        <f>ROUND(SUM(G12528,G12543,G12551,G12566,G12572),0)</f>
        <v>0</v>
      </c>
      <c r="I12573" s="544"/>
      <c r="J12573" s="200">
        <f>B12512</f>
        <v>37.299999999999997</v>
      </c>
      <c r="K12573" s="545">
        <f>E12569</f>
        <v>0</v>
      </c>
      <c r="L12573" s="546">
        <f>G12569</f>
        <v>0</v>
      </c>
      <c r="M12573" s="546">
        <f>G12570</f>
        <v>0</v>
      </c>
      <c r="N12573" s="546">
        <f>G12571</f>
        <v>0</v>
      </c>
      <c r="O12573" s="299">
        <f>SUM(K12573:N12573)</f>
        <v>0</v>
      </c>
      <c r="P12573" s="546"/>
    </row>
    <row r="12574" spans="1:16" s="478" customFormat="1" ht="13.5" thickTop="1">
      <c r="A12574" s="547" t="s">
        <v>97</v>
      </c>
      <c r="B12574" s="449"/>
      <c r="C12574" s="470"/>
      <c r="D12574" s="483"/>
      <c r="E12574" s="483"/>
      <c r="F12574" s="484"/>
      <c r="G12574" s="485"/>
      <c r="I12574" s="504"/>
      <c r="J12574" s="480"/>
      <c r="O12574" s="298"/>
      <c r="P12574" s="546"/>
    </row>
    <row r="12575" spans="1:16" s="478" customFormat="1">
      <c r="A12575" s="547"/>
      <c r="B12575" s="548"/>
      <c r="C12575" s="549"/>
      <c r="D12575" s="550"/>
      <c r="E12575" s="483"/>
      <c r="F12575" s="484"/>
      <c r="G12575" s="551">
        <f ca="1">TODAY()</f>
        <v>44839</v>
      </c>
      <c r="I12575" s="504"/>
      <c r="J12575" s="480"/>
      <c r="O12575" s="298"/>
      <c r="P12575" s="546"/>
    </row>
    <row r="12576" spans="1:16" s="478" customFormat="1" ht="13.5" thickBot="1">
      <c r="A12576" s="500"/>
      <c r="B12576" s="501"/>
      <c r="C12576" s="502"/>
      <c r="D12576" s="503"/>
      <c r="E12576" s="503"/>
      <c r="F12576" s="552"/>
      <c r="G12576" s="553"/>
      <c r="I12576" s="504"/>
      <c r="J12576" s="480"/>
      <c r="O12576" s="298"/>
      <c r="P12576" s="546"/>
    </row>
    <row r="12577" spans="1:16" s="478" customFormat="1" ht="13.5" thickTop="1">
      <c r="A12577" s="470"/>
      <c r="B12577" s="449"/>
      <c r="C12577" s="470"/>
      <c r="D12577" s="483"/>
      <c r="E12577" s="483"/>
      <c r="F12577" s="484"/>
      <c r="G12577" s="484"/>
      <c r="I12577" s="558"/>
      <c r="J12577" s="480"/>
      <c r="O12577" s="298"/>
      <c r="P12577" s="546"/>
    </row>
    <row r="12578" spans="1:16" s="199" customFormat="1">
      <c r="A12578" s="756" t="s">
        <v>109</v>
      </c>
      <c r="B12578" s="756"/>
      <c r="C12578" s="756"/>
      <c r="D12578" s="756"/>
      <c r="E12578" s="756"/>
      <c r="F12578" s="756"/>
      <c r="G12578" s="756"/>
      <c r="I12578" s="321"/>
      <c r="J12578" s="200"/>
      <c r="O12578" s="297"/>
    </row>
    <row r="12579" spans="1:16" s="199" customFormat="1">
      <c r="A12579" s="756" t="str">
        <f>CONCATENATE('Prestaciones y AIU'!A10297," ANALISIS DE PRECIOS UNITARIOS")</f>
        <v xml:space="preserve"> ANALISIS DE PRECIOS UNITARIOS</v>
      </c>
      <c r="B12579" s="756"/>
      <c r="C12579" s="756"/>
      <c r="D12579" s="756"/>
      <c r="E12579" s="756"/>
      <c r="F12579" s="756"/>
      <c r="G12579" s="756"/>
      <c r="I12579" s="321"/>
      <c r="J12579" s="200"/>
      <c r="O12579" s="297"/>
    </row>
    <row r="12580" spans="1:16" s="199" customFormat="1">
      <c r="A12580" s="756" t="str">
        <f>Objeto_LIC</f>
        <v>OPTIMIZACION DEL SISTEMA DE ABASTECIMIENTO (ADUCCION, PRETRATAMIENTO Y CONDUCCION) DEL MUNICPIO DE TAME, DEPARTAMENTO DE ARAUCA</v>
      </c>
      <c r="B12580" s="756"/>
      <c r="C12580" s="756"/>
      <c r="D12580" s="756"/>
      <c r="E12580" s="756"/>
      <c r="F12580" s="756"/>
      <c r="G12580" s="756"/>
      <c r="I12580" s="321"/>
      <c r="J12580" s="200"/>
      <c r="O12580" s="297"/>
    </row>
    <row r="12581" spans="1:16" s="199" customFormat="1">
      <c r="A12581" s="435"/>
      <c r="B12581" s="442"/>
      <c r="C12581" s="435"/>
      <c r="D12581" s="436"/>
      <c r="E12581" s="436"/>
      <c r="F12581" s="437"/>
      <c r="G12581" s="437"/>
      <c r="I12581" s="321"/>
      <c r="J12581" s="200"/>
      <c r="O12581" s="297"/>
    </row>
    <row r="12582" spans="1:16" ht="13.5" thickBot="1">
      <c r="A12582" s="201"/>
      <c r="B12582" s="448"/>
      <c r="C12582" s="201"/>
      <c r="D12582" s="203"/>
      <c r="E12582" s="203"/>
      <c r="F12582" s="202"/>
      <c r="G12582" s="202"/>
    </row>
    <row r="12583" spans="1:16" s="211" customFormat="1" ht="13.5" thickTop="1">
      <c r="A12583" s="206"/>
      <c r="B12583" s="457"/>
      <c r="C12583" s="207"/>
      <c r="D12583" s="209"/>
      <c r="E12583" s="209"/>
      <c r="F12583" s="208"/>
      <c r="G12583" s="210" t="s">
        <v>110</v>
      </c>
      <c r="I12583" s="323"/>
      <c r="J12583" s="212"/>
      <c r="O12583" s="297"/>
    </row>
    <row r="12584" spans="1:16" ht="12.75" customHeight="1">
      <c r="A12584" s="213" t="s">
        <v>62</v>
      </c>
      <c r="B12584" s="750">
        <f>Proponente</f>
        <v>0</v>
      </c>
      <c r="C12584" s="750"/>
      <c r="D12584" s="750"/>
      <c r="E12584" s="750"/>
      <c r="F12584" s="750"/>
      <c r="G12584" s="751"/>
    </row>
    <row r="12585" spans="1:16" ht="12.75" customHeight="1">
      <c r="A12585" s="213" t="s">
        <v>63</v>
      </c>
      <c r="B12585" s="470">
        <v>38.1</v>
      </c>
      <c r="C12585" s="750" t="e">
        <f>VLOOKUP(B12585,Presupuesto!$A$4:$B$106,2,FALSE)</f>
        <v>#N/A</v>
      </c>
      <c r="D12585" s="750"/>
      <c r="E12585" s="750"/>
      <c r="F12585" s="750"/>
      <c r="G12585" s="751"/>
    </row>
    <row r="12586" spans="1:16">
      <c r="A12586" s="214"/>
      <c r="B12586" s="438"/>
      <c r="C12586" s="215"/>
      <c r="D12586" s="217"/>
      <c r="E12586" s="217"/>
      <c r="F12586" s="218" t="s">
        <v>88</v>
      </c>
      <c r="G12586" s="750" t="str">
        <f ca="1">LOOKUP('U-P1'!B12585,Presupuesto!$1:$1048576,Presupuesto!$C$1:$C$105)</f>
        <v>ML</v>
      </c>
      <c r="H12586" s="750"/>
      <c r="I12586" s="750"/>
      <c r="J12586" s="750"/>
      <c r="K12586" s="751"/>
    </row>
    <row r="12587" spans="1:16" ht="13.5" thickBot="1">
      <c r="A12587" s="213" t="s">
        <v>64</v>
      </c>
      <c r="B12587" s="438"/>
      <c r="C12587" s="215"/>
      <c r="D12587" s="217"/>
      <c r="E12587" s="217"/>
      <c r="F12587" s="216"/>
      <c r="G12587" s="219"/>
      <c r="I12587" s="324"/>
      <c r="J12587" s="295"/>
      <c r="K12587" s="296"/>
      <c r="L12587" s="296"/>
      <c r="M12587" s="296"/>
      <c r="N12587" s="296"/>
      <c r="O12587" s="296"/>
    </row>
    <row r="12588" spans="1:16" s="220" customFormat="1" ht="13.5" thickTop="1">
      <c r="A12588" s="221" t="s">
        <v>57</v>
      </c>
      <c r="B12588" s="447" t="s">
        <v>65</v>
      </c>
      <c r="C12588" s="222" t="s">
        <v>66</v>
      </c>
      <c r="D12588" s="223" t="s">
        <v>74</v>
      </c>
      <c r="E12588" s="224" t="s">
        <v>100</v>
      </c>
      <c r="F12588" s="224" t="s">
        <v>79</v>
      </c>
      <c r="G12588" s="225" t="s">
        <v>70</v>
      </c>
      <c r="I12588" s="325"/>
      <c r="J12588" s="226"/>
      <c r="O12588" s="296"/>
    </row>
    <row r="12589" spans="1:16">
      <c r="A12589" s="227" t="str">
        <f t="shared" ref="A12589:A12600" si="2280">IF(I12589=0,"-",VLOOKUP(I12589,EQUIPOS,2,FALSE))</f>
        <v>-</v>
      </c>
      <c r="B12589" s="228"/>
      <c r="C12589" s="228"/>
      <c r="D12589" s="194"/>
      <c r="E12589" s="229">
        <f t="shared" ref="E12589:E12600" si="2281">IF(I12589=0,0,VLOOKUP(I12589,EQUIPOS,4,FALSE))</f>
        <v>0</v>
      </c>
      <c r="F12589" s="230">
        <f t="shared" ref="F12589:F12600" si="2282">IF(D12589=0,0,E12589/D12589)</f>
        <v>0</v>
      </c>
      <c r="G12589" s="231"/>
      <c r="I12589" s="283"/>
    </row>
    <row r="12590" spans="1:16">
      <c r="A12590" s="227" t="str">
        <f t="shared" si="2280"/>
        <v>-</v>
      </c>
      <c r="B12590" s="228"/>
      <c r="C12590" s="228"/>
      <c r="D12590" s="194"/>
      <c r="E12590" s="229">
        <f t="shared" si="2281"/>
        <v>0</v>
      </c>
      <c r="F12590" s="230">
        <f t="shared" si="2282"/>
        <v>0</v>
      </c>
      <c r="G12590" s="232"/>
      <c r="I12590" s="283"/>
    </row>
    <row r="12591" spans="1:16">
      <c r="A12591" s="227" t="str">
        <f t="shared" si="2280"/>
        <v>-</v>
      </c>
      <c r="B12591" s="228"/>
      <c r="C12591" s="228"/>
      <c r="D12591" s="194"/>
      <c r="E12591" s="229">
        <f t="shared" si="2281"/>
        <v>0</v>
      </c>
      <c r="F12591" s="230">
        <f t="shared" si="2282"/>
        <v>0</v>
      </c>
      <c r="G12591" s="232"/>
      <c r="I12591" s="283"/>
    </row>
    <row r="12592" spans="1:16">
      <c r="A12592" s="227" t="str">
        <f t="shared" si="2280"/>
        <v>-</v>
      </c>
      <c r="B12592" s="228"/>
      <c r="C12592" s="228"/>
      <c r="D12592" s="194"/>
      <c r="E12592" s="229">
        <f t="shared" si="2281"/>
        <v>0</v>
      </c>
      <c r="F12592" s="230">
        <f t="shared" si="2282"/>
        <v>0</v>
      </c>
      <c r="G12592" s="232"/>
      <c r="I12592" s="283"/>
    </row>
    <row r="12593" spans="1:15">
      <c r="A12593" s="227" t="str">
        <f t="shared" si="2280"/>
        <v>-</v>
      </c>
      <c r="B12593" s="228"/>
      <c r="C12593" s="228"/>
      <c r="D12593" s="194"/>
      <c r="E12593" s="229">
        <f t="shared" si="2281"/>
        <v>0</v>
      </c>
      <c r="F12593" s="230">
        <f t="shared" si="2282"/>
        <v>0</v>
      </c>
      <c r="G12593" s="232"/>
      <c r="I12593" s="283"/>
    </row>
    <row r="12594" spans="1:15">
      <c r="A12594" s="227" t="str">
        <f t="shared" si="2280"/>
        <v>-</v>
      </c>
      <c r="B12594" s="228"/>
      <c r="C12594" s="228"/>
      <c r="D12594" s="194"/>
      <c r="E12594" s="229">
        <f t="shared" si="2281"/>
        <v>0</v>
      </c>
      <c r="F12594" s="230">
        <f t="shared" si="2282"/>
        <v>0</v>
      </c>
      <c r="G12594" s="232"/>
      <c r="I12594" s="283"/>
    </row>
    <row r="12595" spans="1:15">
      <c r="A12595" s="227" t="str">
        <f t="shared" si="2280"/>
        <v>-</v>
      </c>
      <c r="B12595" s="228"/>
      <c r="C12595" s="228"/>
      <c r="D12595" s="194"/>
      <c r="E12595" s="229">
        <f t="shared" si="2281"/>
        <v>0</v>
      </c>
      <c r="F12595" s="230">
        <f t="shared" si="2282"/>
        <v>0</v>
      </c>
      <c r="G12595" s="232"/>
      <c r="I12595" s="283"/>
    </row>
    <row r="12596" spans="1:15">
      <c r="A12596" s="227" t="str">
        <f t="shared" si="2280"/>
        <v>-</v>
      </c>
      <c r="B12596" s="228"/>
      <c r="C12596" s="228"/>
      <c r="D12596" s="194"/>
      <c r="E12596" s="229">
        <f t="shared" si="2281"/>
        <v>0</v>
      </c>
      <c r="F12596" s="230">
        <f t="shared" si="2282"/>
        <v>0</v>
      </c>
      <c r="G12596" s="232"/>
      <c r="I12596" s="283"/>
    </row>
    <row r="12597" spans="1:15">
      <c r="A12597" s="227" t="str">
        <f t="shared" si="2280"/>
        <v>-</v>
      </c>
      <c r="B12597" s="228"/>
      <c r="C12597" s="228"/>
      <c r="D12597" s="194"/>
      <c r="E12597" s="229">
        <f t="shared" si="2281"/>
        <v>0</v>
      </c>
      <c r="F12597" s="230">
        <f t="shared" si="2282"/>
        <v>0</v>
      </c>
      <c r="G12597" s="232"/>
      <c r="I12597" s="283"/>
    </row>
    <row r="12598" spans="1:15">
      <c r="A12598" s="227" t="str">
        <f t="shared" si="2280"/>
        <v>-</v>
      </c>
      <c r="B12598" s="228"/>
      <c r="C12598" s="228"/>
      <c r="D12598" s="194"/>
      <c r="E12598" s="229">
        <f t="shared" si="2281"/>
        <v>0</v>
      </c>
      <c r="F12598" s="230">
        <f t="shared" si="2282"/>
        <v>0</v>
      </c>
      <c r="G12598" s="232"/>
      <c r="I12598" s="283"/>
    </row>
    <row r="12599" spans="1:15">
      <c r="A12599" s="227" t="str">
        <f t="shared" si="2280"/>
        <v>-</v>
      </c>
      <c r="B12599" s="228"/>
      <c r="C12599" s="228"/>
      <c r="D12599" s="194"/>
      <c r="E12599" s="229">
        <f t="shared" si="2281"/>
        <v>0</v>
      </c>
      <c r="F12599" s="230">
        <f t="shared" si="2282"/>
        <v>0</v>
      </c>
      <c r="G12599" s="232"/>
      <c r="I12599" s="283"/>
    </row>
    <row r="12600" spans="1:15">
      <c r="A12600" s="227" t="str">
        <f t="shared" si="2280"/>
        <v>-</v>
      </c>
      <c r="B12600" s="228"/>
      <c r="C12600" s="228"/>
      <c r="D12600" s="194"/>
      <c r="E12600" s="229">
        <f t="shared" si="2281"/>
        <v>0</v>
      </c>
      <c r="F12600" s="230">
        <f t="shared" si="2282"/>
        <v>0</v>
      </c>
      <c r="G12600" s="232"/>
      <c r="I12600" s="283"/>
    </row>
    <row r="12601" spans="1:15" ht="13.5" thickBot="1">
      <c r="A12601" s="234"/>
      <c r="B12601" s="456"/>
      <c r="C12601" s="235"/>
      <c r="D12601" s="237"/>
      <c r="E12601" s="237"/>
      <c r="F12601" s="238" t="s">
        <v>80</v>
      </c>
      <c r="G12601" s="239">
        <f>ROUND(SUM(F12589:F12600),0)</f>
        <v>0</v>
      </c>
      <c r="I12601" s="326"/>
    </row>
    <row r="12602" spans="1:15" ht="13.5" thickTop="1">
      <c r="A12602" s="240" t="s">
        <v>67</v>
      </c>
      <c r="B12602" s="446"/>
      <c r="C12602" s="241"/>
      <c r="D12602" s="243"/>
      <c r="E12602" s="243"/>
      <c r="F12602" s="242"/>
      <c r="G12602" s="244"/>
      <c r="I12602" s="326"/>
    </row>
    <row r="12603" spans="1:15" s="220" customFormat="1" ht="26">
      <c r="A12603" s="505" t="s">
        <v>57</v>
      </c>
      <c r="B12603" s="454"/>
      <c r="C12603" s="247" t="s">
        <v>58</v>
      </c>
      <c r="D12603" s="316" t="s">
        <v>68</v>
      </c>
      <c r="E12603" s="248" t="s">
        <v>69</v>
      </c>
      <c r="F12603" s="249" t="s">
        <v>79</v>
      </c>
      <c r="G12603" s="250" t="s">
        <v>70</v>
      </c>
      <c r="I12603" s="325"/>
      <c r="J12603" s="226"/>
      <c r="O12603" s="296"/>
    </row>
    <row r="12604" spans="1:15" ht="12.75" customHeight="1">
      <c r="A12604" s="754" t="str">
        <f t="shared" ref="A12604:A12615" si="2283">IF(I12604=0,"",VLOOKUP(I12604,MATERIALES,2,FALSE))</f>
        <v/>
      </c>
      <c r="B12604" s="749"/>
      <c r="C12604" s="251" t="str">
        <f t="shared" ref="C12604:C12612" si="2284">IF(I12604=0,"",VLOOKUP(I12604,MATERIALES,3,FALSE))</f>
        <v/>
      </c>
      <c r="D12604" s="194"/>
      <c r="E12604" s="252">
        <f t="shared" ref="E12604:E12615" si="2285">IF(I12604=0,0,VLOOKUP(I12604,MATERIALES,4,FALSE))</f>
        <v>0</v>
      </c>
      <c r="F12604" s="230">
        <f>D12604*E12604</f>
        <v>0</v>
      </c>
      <c r="G12604" s="231"/>
      <c r="I12604" s="283"/>
    </row>
    <row r="12605" spans="1:15">
      <c r="A12605" s="754" t="str">
        <f t="shared" si="2283"/>
        <v/>
      </c>
      <c r="B12605" s="749"/>
      <c r="C12605" s="251" t="str">
        <f t="shared" si="2284"/>
        <v/>
      </c>
      <c r="D12605" s="194"/>
      <c r="E12605" s="252">
        <f t="shared" si="2285"/>
        <v>0</v>
      </c>
      <c r="F12605" s="230">
        <f t="shared" ref="F12605:F12615" si="2286">D12605*E12605</f>
        <v>0</v>
      </c>
      <c r="G12605" s="232"/>
      <c r="I12605" s="283"/>
    </row>
    <row r="12606" spans="1:15">
      <c r="A12606" s="754" t="str">
        <f t="shared" si="2283"/>
        <v/>
      </c>
      <c r="B12606" s="749"/>
      <c r="C12606" s="251" t="str">
        <f t="shared" si="2284"/>
        <v/>
      </c>
      <c r="D12606" s="194"/>
      <c r="E12606" s="252">
        <f t="shared" si="2285"/>
        <v>0</v>
      </c>
      <c r="F12606" s="230">
        <f t="shared" si="2286"/>
        <v>0</v>
      </c>
      <c r="G12606" s="232"/>
      <c r="I12606" s="283"/>
    </row>
    <row r="12607" spans="1:15">
      <c r="A12607" s="754" t="str">
        <f t="shared" si="2283"/>
        <v/>
      </c>
      <c r="B12607" s="749"/>
      <c r="C12607" s="251" t="str">
        <f t="shared" si="2284"/>
        <v/>
      </c>
      <c r="D12607" s="194"/>
      <c r="E12607" s="252">
        <f t="shared" si="2285"/>
        <v>0</v>
      </c>
      <c r="F12607" s="230">
        <f t="shared" si="2286"/>
        <v>0</v>
      </c>
      <c r="G12607" s="232"/>
      <c r="I12607" s="283"/>
    </row>
    <row r="12608" spans="1:15">
      <c r="A12608" s="754" t="str">
        <f t="shared" si="2283"/>
        <v/>
      </c>
      <c r="B12608" s="749"/>
      <c r="C12608" s="251" t="str">
        <f t="shared" si="2284"/>
        <v/>
      </c>
      <c r="D12608" s="194"/>
      <c r="E12608" s="252">
        <f t="shared" si="2285"/>
        <v>0</v>
      </c>
      <c r="F12608" s="230">
        <f t="shared" si="2286"/>
        <v>0</v>
      </c>
      <c r="G12608" s="232"/>
      <c r="I12608" s="283"/>
    </row>
    <row r="12609" spans="1:9">
      <c r="A12609" s="754" t="str">
        <f t="shared" si="2283"/>
        <v/>
      </c>
      <c r="B12609" s="749"/>
      <c r="C12609" s="251" t="str">
        <f t="shared" si="2284"/>
        <v/>
      </c>
      <c r="D12609" s="194"/>
      <c r="E12609" s="252">
        <f t="shared" si="2285"/>
        <v>0</v>
      </c>
      <c r="F12609" s="230">
        <f t="shared" si="2286"/>
        <v>0</v>
      </c>
      <c r="G12609" s="232"/>
      <c r="I12609" s="283"/>
    </row>
    <row r="12610" spans="1:9">
      <c r="A12610" s="754" t="str">
        <f t="shared" si="2283"/>
        <v/>
      </c>
      <c r="B12610" s="749"/>
      <c r="C12610" s="251" t="str">
        <f t="shared" si="2284"/>
        <v/>
      </c>
      <c r="D12610" s="194"/>
      <c r="E12610" s="252">
        <f t="shared" si="2285"/>
        <v>0</v>
      </c>
      <c r="F12610" s="230">
        <f t="shared" si="2286"/>
        <v>0</v>
      </c>
      <c r="G12610" s="232"/>
      <c r="I12610" s="283"/>
    </row>
    <row r="12611" spans="1:9">
      <c r="A12611" s="754" t="str">
        <f t="shared" si="2283"/>
        <v/>
      </c>
      <c r="B12611" s="749"/>
      <c r="C12611" s="251" t="str">
        <f t="shared" si="2284"/>
        <v/>
      </c>
      <c r="D12611" s="194"/>
      <c r="E12611" s="252">
        <f t="shared" si="2285"/>
        <v>0</v>
      </c>
      <c r="F12611" s="230">
        <f t="shared" si="2286"/>
        <v>0</v>
      </c>
      <c r="G12611" s="253"/>
      <c r="I12611" s="283"/>
    </row>
    <row r="12612" spans="1:9">
      <c r="A12612" s="754" t="str">
        <f t="shared" si="2283"/>
        <v/>
      </c>
      <c r="B12612" s="749"/>
      <c r="C12612" s="251" t="str">
        <f t="shared" si="2284"/>
        <v/>
      </c>
      <c r="D12612" s="194"/>
      <c r="E12612" s="252">
        <f t="shared" si="2285"/>
        <v>0</v>
      </c>
      <c r="F12612" s="230">
        <f t="shared" si="2286"/>
        <v>0</v>
      </c>
      <c r="G12612" s="232"/>
      <c r="I12612" s="283"/>
    </row>
    <row r="12613" spans="1:9">
      <c r="A12613" s="754" t="str">
        <f t="shared" si="2283"/>
        <v/>
      </c>
      <c r="B12613" s="749"/>
      <c r="C12613" s="251"/>
      <c r="D12613" s="194"/>
      <c r="E12613" s="252">
        <f t="shared" si="2285"/>
        <v>0</v>
      </c>
      <c r="F12613" s="230">
        <f t="shared" si="2286"/>
        <v>0</v>
      </c>
      <c r="G12613" s="232"/>
      <c r="I12613" s="283"/>
    </row>
    <row r="12614" spans="1:9">
      <c r="A12614" s="754" t="str">
        <f t="shared" si="2283"/>
        <v/>
      </c>
      <c r="B12614" s="749"/>
      <c r="C12614" s="251"/>
      <c r="D12614" s="194"/>
      <c r="E12614" s="252">
        <f t="shared" si="2285"/>
        <v>0</v>
      </c>
      <c r="F12614" s="230">
        <f t="shared" si="2286"/>
        <v>0</v>
      </c>
      <c r="G12614" s="232"/>
      <c r="I12614" s="283"/>
    </row>
    <row r="12615" spans="1:9">
      <c r="A12615" s="754" t="str">
        <f t="shared" si="2283"/>
        <v/>
      </c>
      <c r="B12615" s="749"/>
      <c r="C12615" s="251" t="str">
        <f t="shared" ref="C12615" si="2287">IF(I12615=0,"",VLOOKUP(I12615,MATERIALES,3,FALSE))</f>
        <v/>
      </c>
      <c r="D12615" s="194"/>
      <c r="E12615" s="252">
        <f t="shared" si="2285"/>
        <v>0</v>
      </c>
      <c r="F12615" s="230">
        <f t="shared" si="2286"/>
        <v>0</v>
      </c>
      <c r="G12615" s="233"/>
      <c r="I12615" s="283"/>
    </row>
    <row r="12616" spans="1:9" ht="26.25" customHeight="1" thickBot="1">
      <c r="A12616" s="214"/>
      <c r="B12616" s="438"/>
      <c r="C12616" s="215"/>
      <c r="D12616" s="217"/>
      <c r="E12616" s="254"/>
      <c r="F12616" s="255" t="s">
        <v>81</v>
      </c>
      <c r="G12616" s="253">
        <f>ROUND(SUM(F12604:F12615),0)</f>
        <v>0</v>
      </c>
      <c r="I12616" s="326"/>
    </row>
    <row r="12617" spans="1:9" ht="14" thickTop="1" thickBot="1">
      <c r="A12617" s="256" t="s">
        <v>72</v>
      </c>
      <c r="B12617" s="445"/>
      <c r="C12617" s="257"/>
      <c r="D12617" s="259"/>
      <c r="E12617" s="259"/>
      <c r="F12617" s="258"/>
      <c r="G12617" s="260"/>
      <c r="I12617" s="326"/>
    </row>
    <row r="12618" spans="1:9" ht="13.5" thickTop="1">
      <c r="A12618" s="505" t="s">
        <v>57</v>
      </c>
      <c r="B12618" s="454"/>
      <c r="C12618" s="248" t="s">
        <v>71</v>
      </c>
      <c r="D12618" s="316" t="s">
        <v>75</v>
      </c>
      <c r="E12618" s="248" t="s">
        <v>98</v>
      </c>
      <c r="F12618" s="249" t="s">
        <v>79</v>
      </c>
      <c r="G12618" s="250" t="s">
        <v>70</v>
      </c>
      <c r="I12618" s="326"/>
    </row>
    <row r="12619" spans="1:9" ht="12.75" customHeight="1">
      <c r="A12619" s="754" t="str">
        <f>IF(I12619=0,"",VLOOKUP(I12619,EQUIPOS,2,FALSE))</f>
        <v/>
      </c>
      <c r="B12619" s="749"/>
      <c r="C12619" s="195"/>
      <c r="D12619" s="194"/>
      <c r="E12619" s="252">
        <f>IF(I12619=0,0,VLOOKUP(I12619,EQUIPOS,4,FALSE))</f>
        <v>0</v>
      </c>
      <c r="F12619" s="230">
        <f>C12619*D12619*E12619</f>
        <v>0</v>
      </c>
      <c r="G12619" s="231"/>
      <c r="I12619" s="283"/>
    </row>
    <row r="12620" spans="1:9">
      <c r="A12620" s="754" t="str">
        <f>IF(I12620=0,"",VLOOKUP(I12620,EQUIPOS,2,FALSE))</f>
        <v/>
      </c>
      <c r="B12620" s="749"/>
      <c r="C12620" s="195"/>
      <c r="D12620" s="194"/>
      <c r="E12620" s="252">
        <f>IF(I12620=0,0,VLOOKUP(I12620,EQUIPOS,4,FALSE))</f>
        <v>0</v>
      </c>
      <c r="F12620" s="230">
        <f t="shared" ref="F12620:F12623" si="2288">C12620*D12620*E12620</f>
        <v>0</v>
      </c>
      <c r="G12620" s="232"/>
      <c r="I12620" s="283"/>
    </row>
    <row r="12621" spans="1:9">
      <c r="A12621" s="754" t="str">
        <f>IF(I12621=0,"",VLOOKUP(I12621,EQUIPOS,2,FALSE))</f>
        <v/>
      </c>
      <c r="B12621" s="749"/>
      <c r="C12621" s="195"/>
      <c r="D12621" s="194"/>
      <c r="E12621" s="252">
        <f>IF(I12621=0,0,VLOOKUP(I12621,EQUIPOS,4,FALSE))</f>
        <v>0</v>
      </c>
      <c r="F12621" s="230">
        <f t="shared" si="2288"/>
        <v>0</v>
      </c>
      <c r="G12621" s="232"/>
      <c r="I12621" s="283"/>
    </row>
    <row r="12622" spans="1:9">
      <c r="A12622" s="754" t="str">
        <f>IF(I12622=0,"",VLOOKUP(I12622,EQUIPOS,2,FALSE))</f>
        <v/>
      </c>
      <c r="B12622" s="749"/>
      <c r="C12622" s="195"/>
      <c r="D12622" s="194"/>
      <c r="E12622" s="252">
        <f>IF(I12622=0,0,VLOOKUP(I12622,EQUIPOS,4,FALSE))</f>
        <v>0</v>
      </c>
      <c r="F12622" s="230">
        <f t="shared" si="2288"/>
        <v>0</v>
      </c>
      <c r="G12622" s="232"/>
      <c r="I12622" s="283"/>
    </row>
    <row r="12623" spans="1:9">
      <c r="A12623" s="754" t="str">
        <f>IF(I12623=0,"",VLOOKUP(I12623,EQUIPOS,2,FALSE))</f>
        <v/>
      </c>
      <c r="B12623" s="749"/>
      <c r="C12623" s="195"/>
      <c r="D12623" s="194"/>
      <c r="E12623" s="252">
        <f>IF(I12623=0,0,VLOOKUP(I12623,EQUIPOS,4,FALSE))</f>
        <v>0</v>
      </c>
      <c r="F12623" s="230">
        <f t="shared" si="2288"/>
        <v>0</v>
      </c>
      <c r="G12623" s="233"/>
      <c r="I12623" s="283"/>
    </row>
    <row r="12624" spans="1:9" ht="30.75" customHeight="1" thickBot="1">
      <c r="A12624" s="234"/>
      <c r="B12624" s="456"/>
      <c r="C12624" s="235"/>
      <c r="D12624" s="237"/>
      <c r="E12624" s="261"/>
      <c r="F12624" s="238" t="s">
        <v>82</v>
      </c>
      <c r="G12624" s="262">
        <f>ROUND(SUM(F12619:F12623),0)</f>
        <v>0</v>
      </c>
      <c r="I12624" s="326"/>
    </row>
    <row r="12625" spans="1:9" ht="13.5" thickTop="1">
      <c r="A12625" s="240" t="s">
        <v>73</v>
      </c>
      <c r="B12625" s="446"/>
      <c r="C12625" s="241"/>
      <c r="D12625" s="243"/>
      <c r="E12625" s="243"/>
      <c r="F12625" s="242"/>
      <c r="G12625" s="244"/>
      <c r="I12625" s="326"/>
    </row>
    <row r="12626" spans="1:9" ht="26">
      <c r="A12626" s="505" t="s">
        <v>57</v>
      </c>
      <c r="B12626" s="454" t="s">
        <v>58</v>
      </c>
      <c r="C12626" s="247" t="s">
        <v>68</v>
      </c>
      <c r="D12626" s="316" t="s">
        <v>74</v>
      </c>
      <c r="E12626" s="248" t="s">
        <v>69</v>
      </c>
      <c r="F12626" s="249" t="s">
        <v>79</v>
      </c>
      <c r="G12626" s="250" t="s">
        <v>70</v>
      </c>
      <c r="H12626" s="220"/>
      <c r="I12626" s="325"/>
    </row>
    <row r="12627" spans="1:9">
      <c r="A12627" s="263" t="str">
        <f t="shared" ref="A12627:A12638" si="2289">IF(I12627=0,"",VLOOKUP(I12627,MANOOBRA,2,FALSE))</f>
        <v/>
      </c>
      <c r="B12627" s="444" t="str">
        <f t="shared" ref="B12627:B12638" si="2290">IF(I12627=0,"",VLOOKUP(I12627,MANOOBRA,3,FALSE))</f>
        <v/>
      </c>
      <c r="C12627" s="195"/>
      <c r="D12627" s="195"/>
      <c r="E12627" s="252">
        <f t="shared" ref="E12627:E12638" si="2291">IF(I12627=0,0,VLOOKUP(I12627,MANOOBRA,4,FALSE))</f>
        <v>0</v>
      </c>
      <c r="F12627" s="230">
        <f>IF(D12627=0,0,C12627*E12627/D12627)</f>
        <v>0</v>
      </c>
      <c r="G12627" s="231"/>
      <c r="I12627" s="283"/>
    </row>
    <row r="12628" spans="1:9">
      <c r="A12628" s="263" t="str">
        <f t="shared" si="2289"/>
        <v/>
      </c>
      <c r="B12628" s="444" t="str">
        <f t="shared" si="2290"/>
        <v/>
      </c>
      <c r="C12628" s="195"/>
      <c r="D12628" s="195"/>
      <c r="E12628" s="252">
        <f t="shared" si="2291"/>
        <v>0</v>
      </c>
      <c r="F12628" s="230">
        <f t="shared" ref="F12628:F12638" si="2292">IF(D12628=0,0,C12628*E12628/D12628)</f>
        <v>0</v>
      </c>
      <c r="G12628" s="232"/>
      <c r="I12628" s="283"/>
    </row>
    <row r="12629" spans="1:9">
      <c r="A12629" s="263" t="str">
        <f t="shared" si="2289"/>
        <v/>
      </c>
      <c r="B12629" s="444" t="str">
        <f t="shared" si="2290"/>
        <v/>
      </c>
      <c r="C12629" s="195"/>
      <c r="D12629" s="309"/>
      <c r="E12629" s="252">
        <f t="shared" si="2291"/>
        <v>0</v>
      </c>
      <c r="F12629" s="230">
        <f t="shared" si="2292"/>
        <v>0</v>
      </c>
      <c r="G12629" s="232"/>
      <c r="I12629" s="283"/>
    </row>
    <row r="12630" spans="1:9">
      <c r="A12630" s="263" t="str">
        <f t="shared" si="2289"/>
        <v/>
      </c>
      <c r="B12630" s="444" t="str">
        <f t="shared" si="2290"/>
        <v/>
      </c>
      <c r="C12630" s="195"/>
      <c r="D12630" s="195"/>
      <c r="E12630" s="252">
        <f t="shared" si="2291"/>
        <v>0</v>
      </c>
      <c r="F12630" s="230">
        <f t="shared" si="2292"/>
        <v>0</v>
      </c>
      <c r="G12630" s="232"/>
      <c r="I12630" s="283"/>
    </row>
    <row r="12631" spans="1:9">
      <c r="A12631" s="263" t="str">
        <f t="shared" si="2289"/>
        <v/>
      </c>
      <c r="B12631" s="444" t="str">
        <f t="shared" si="2290"/>
        <v/>
      </c>
      <c r="C12631" s="195"/>
      <c r="D12631" s="195"/>
      <c r="E12631" s="252">
        <f t="shared" si="2291"/>
        <v>0</v>
      </c>
      <c r="F12631" s="230">
        <f t="shared" si="2292"/>
        <v>0</v>
      </c>
      <c r="G12631" s="232"/>
      <c r="I12631" s="283"/>
    </row>
    <row r="12632" spans="1:9">
      <c r="A12632" s="263" t="str">
        <f t="shared" si="2289"/>
        <v/>
      </c>
      <c r="B12632" s="444" t="str">
        <f t="shared" si="2290"/>
        <v/>
      </c>
      <c r="C12632" s="195"/>
      <c r="D12632" s="195"/>
      <c r="E12632" s="252">
        <f t="shared" si="2291"/>
        <v>0</v>
      </c>
      <c r="F12632" s="230">
        <f t="shared" si="2292"/>
        <v>0</v>
      </c>
      <c r="G12632" s="232"/>
      <c r="I12632" s="283"/>
    </row>
    <row r="12633" spans="1:9">
      <c r="A12633" s="263" t="str">
        <f t="shared" si="2289"/>
        <v/>
      </c>
      <c r="B12633" s="444" t="str">
        <f t="shared" si="2290"/>
        <v/>
      </c>
      <c r="C12633" s="195"/>
      <c r="D12633" s="195"/>
      <c r="E12633" s="252">
        <f t="shared" si="2291"/>
        <v>0</v>
      </c>
      <c r="F12633" s="230">
        <f t="shared" si="2292"/>
        <v>0</v>
      </c>
      <c r="G12633" s="232"/>
      <c r="I12633" s="283"/>
    </row>
    <row r="12634" spans="1:9">
      <c r="A12634" s="263" t="str">
        <f t="shared" si="2289"/>
        <v/>
      </c>
      <c r="B12634" s="444" t="str">
        <f t="shared" si="2290"/>
        <v/>
      </c>
      <c r="C12634" s="195"/>
      <c r="D12634" s="195"/>
      <c r="E12634" s="252">
        <f t="shared" si="2291"/>
        <v>0</v>
      </c>
      <c r="F12634" s="230">
        <f t="shared" si="2292"/>
        <v>0</v>
      </c>
      <c r="G12634" s="232"/>
      <c r="I12634" s="283"/>
    </row>
    <row r="12635" spans="1:9">
      <c r="A12635" s="263" t="str">
        <f t="shared" si="2289"/>
        <v/>
      </c>
      <c r="B12635" s="444" t="str">
        <f t="shared" si="2290"/>
        <v/>
      </c>
      <c r="C12635" s="195"/>
      <c r="D12635" s="195"/>
      <c r="E12635" s="252">
        <f t="shared" si="2291"/>
        <v>0</v>
      </c>
      <c r="F12635" s="230">
        <f t="shared" si="2292"/>
        <v>0</v>
      </c>
      <c r="G12635" s="232"/>
      <c r="I12635" s="283"/>
    </row>
    <row r="12636" spans="1:9">
      <c r="A12636" s="263" t="str">
        <f t="shared" si="2289"/>
        <v/>
      </c>
      <c r="B12636" s="444" t="str">
        <f t="shared" si="2290"/>
        <v/>
      </c>
      <c r="C12636" s="195"/>
      <c r="D12636" s="195"/>
      <c r="E12636" s="252">
        <f t="shared" si="2291"/>
        <v>0</v>
      </c>
      <c r="F12636" s="230">
        <f t="shared" si="2292"/>
        <v>0</v>
      </c>
      <c r="G12636" s="232"/>
      <c r="I12636" s="283"/>
    </row>
    <row r="12637" spans="1:9">
      <c r="A12637" s="263" t="str">
        <f t="shared" si="2289"/>
        <v/>
      </c>
      <c r="B12637" s="444" t="str">
        <f t="shared" si="2290"/>
        <v/>
      </c>
      <c r="C12637" s="195"/>
      <c r="D12637" s="195"/>
      <c r="E12637" s="252">
        <f t="shared" si="2291"/>
        <v>0</v>
      </c>
      <c r="F12637" s="230">
        <f t="shared" si="2292"/>
        <v>0</v>
      </c>
      <c r="G12637" s="232"/>
      <c r="I12637" s="283"/>
    </row>
    <row r="12638" spans="1:9">
      <c r="A12638" s="263" t="str">
        <f t="shared" si="2289"/>
        <v/>
      </c>
      <c r="B12638" s="444" t="str">
        <f t="shared" si="2290"/>
        <v/>
      </c>
      <c r="C12638" s="195"/>
      <c r="D12638" s="195"/>
      <c r="E12638" s="252">
        <f t="shared" si="2291"/>
        <v>0</v>
      </c>
      <c r="F12638" s="230">
        <f t="shared" si="2292"/>
        <v>0</v>
      </c>
      <c r="G12638" s="233"/>
      <c r="I12638" s="283"/>
    </row>
    <row r="12639" spans="1:9" ht="31.5" customHeight="1" thickBot="1">
      <c r="A12639" s="234"/>
      <c r="B12639" s="456"/>
      <c r="C12639" s="235"/>
      <c r="D12639" s="237"/>
      <c r="E12639" s="237"/>
      <c r="F12639" s="238" t="s">
        <v>83</v>
      </c>
      <c r="G12639" s="262">
        <f>ROUND(SUM(F12627:F12638),0)</f>
        <v>0</v>
      </c>
      <c r="I12639" s="326"/>
    </row>
    <row r="12640" spans="1:9" ht="13.5" thickTop="1">
      <c r="A12640" s="186" t="s">
        <v>76</v>
      </c>
      <c r="B12640" s="446"/>
      <c r="C12640" s="241"/>
      <c r="D12640" s="243"/>
      <c r="E12640" s="243"/>
      <c r="F12640" s="242"/>
      <c r="G12640" s="244"/>
      <c r="I12640" s="326"/>
    </row>
    <row r="12641" spans="1:16">
      <c r="A12641" s="505" t="s">
        <v>57</v>
      </c>
      <c r="B12641" s="454"/>
      <c r="C12641" s="247"/>
      <c r="D12641" s="506"/>
      <c r="E12641" s="248" t="s">
        <v>77</v>
      </c>
      <c r="F12641" s="249" t="s">
        <v>78</v>
      </c>
      <c r="G12641" s="264" t="s">
        <v>77</v>
      </c>
      <c r="H12641" s="220"/>
      <c r="I12641" s="325"/>
    </row>
    <row r="12642" spans="1:16">
      <c r="A12642" s="185" t="s">
        <v>87</v>
      </c>
      <c r="B12642" s="453"/>
      <c r="C12642" s="265"/>
      <c r="D12642" s="318"/>
      <c r="E12642" s="229">
        <f>SUM(G12601,G12616,G12624,G12639)</f>
        <v>0</v>
      </c>
      <c r="F12642" s="266">
        <f>A</f>
        <v>0</v>
      </c>
      <c r="G12642" s="267">
        <f>E12642*F12642</f>
        <v>0</v>
      </c>
      <c r="I12642" s="326"/>
    </row>
    <row r="12643" spans="1:16">
      <c r="A12643" s="185" t="s">
        <v>85</v>
      </c>
      <c r="B12643" s="453"/>
      <c r="C12643" s="265"/>
      <c r="D12643" s="318"/>
      <c r="E12643" s="229">
        <f>SUM(G12601,G12616,G12624,G12639)</f>
        <v>0</v>
      </c>
      <c r="F12643" s="266">
        <f>I</f>
        <v>0</v>
      </c>
      <c r="G12643" s="267">
        <f>E12643*F12643</f>
        <v>0</v>
      </c>
      <c r="I12643" s="326"/>
    </row>
    <row r="12644" spans="1:16">
      <c r="A12644" s="185" t="s">
        <v>86</v>
      </c>
      <c r="B12644" s="453"/>
      <c r="C12644" s="265"/>
      <c r="D12644" s="318"/>
      <c r="E12644" s="229">
        <f>SUM(G12601,G12616,G12624,G12639)</f>
        <v>0</v>
      </c>
      <c r="F12644" s="266">
        <f>U</f>
        <v>0</v>
      </c>
      <c r="G12644" s="267">
        <f>E12644*F12644</f>
        <v>0</v>
      </c>
      <c r="I12644" s="326"/>
    </row>
    <row r="12645" spans="1:16" ht="33" customHeight="1" thickBot="1">
      <c r="A12645" s="234"/>
      <c r="B12645" s="456"/>
      <c r="C12645" s="235"/>
      <c r="D12645" s="237"/>
      <c r="E12645" s="237"/>
      <c r="F12645" s="268" t="s">
        <v>84</v>
      </c>
      <c r="G12645" s="262">
        <f>SUM(G12642:G12644)</f>
        <v>0</v>
      </c>
      <c r="I12645" s="326"/>
      <c r="J12645" s="295"/>
      <c r="K12645" s="296"/>
      <c r="L12645" s="296"/>
      <c r="M12645" s="296"/>
      <c r="N12645" s="296"/>
      <c r="O12645" s="296"/>
    </row>
    <row r="12646" spans="1:16" s="211" customFormat="1" ht="14" thickTop="1" thickBot="1">
      <c r="A12646" s="269"/>
      <c r="B12646" s="443"/>
      <c r="C12646" s="270"/>
      <c r="D12646" s="319"/>
      <c r="E12646" s="271" t="s">
        <v>89</v>
      </c>
      <c r="F12646" s="272"/>
      <c r="G12646" s="273">
        <f>ROUND(SUM(G12601,G12616,G12624,G12639,G12645),0)</f>
        <v>0</v>
      </c>
      <c r="I12646" s="327"/>
      <c r="J12646" s="212">
        <f>B12585</f>
        <v>38.1</v>
      </c>
      <c r="K12646" s="274">
        <f>E12642</f>
        <v>0</v>
      </c>
      <c r="L12646" s="294">
        <f>G12642</f>
        <v>0</v>
      </c>
      <c r="M12646" s="294">
        <f>G12643</f>
        <v>0</v>
      </c>
      <c r="N12646" s="294">
        <f>G12644</f>
        <v>0</v>
      </c>
      <c r="O12646" s="299">
        <f>SUM(K12646:N12646)</f>
        <v>0</v>
      </c>
      <c r="P12646" s="294"/>
    </row>
    <row r="12647" spans="1:16" ht="13.5" thickTop="1">
      <c r="A12647" s="275" t="s">
        <v>97</v>
      </c>
      <c r="B12647" s="438"/>
      <c r="C12647" s="215"/>
      <c r="D12647" s="217"/>
      <c r="E12647" s="217"/>
      <c r="F12647" s="216"/>
      <c r="G12647" s="219"/>
      <c r="I12647" s="326"/>
      <c r="P12647" s="294"/>
    </row>
    <row r="12648" spans="1:16">
      <c r="A12648" s="275"/>
      <c r="B12648" s="452"/>
      <c r="C12648" s="276"/>
      <c r="D12648" s="320"/>
      <c r="E12648" s="217"/>
      <c r="F12648" s="216"/>
      <c r="G12648" s="277">
        <f ca="1">TODAY()</f>
        <v>44839</v>
      </c>
      <c r="I12648" s="326"/>
      <c r="P12648" s="294"/>
    </row>
    <row r="12649" spans="1:16" ht="13.5" thickBot="1">
      <c r="A12649" s="234"/>
      <c r="B12649" s="456"/>
      <c r="C12649" s="235"/>
      <c r="D12649" s="237"/>
      <c r="E12649" s="237"/>
      <c r="F12649" s="236"/>
      <c r="G12649" s="278"/>
      <c r="I12649" s="326"/>
      <c r="P12649" s="294"/>
    </row>
    <row r="12650" spans="1:16" s="199" customFormat="1" ht="13.5" thickTop="1">
      <c r="A12650" s="196" t="s">
        <v>109</v>
      </c>
      <c r="B12650" s="458"/>
      <c r="C12650" s="196"/>
      <c r="D12650" s="198"/>
      <c r="E12650" s="198"/>
      <c r="F12650" s="197"/>
      <c r="G12650" s="197"/>
      <c r="I12650" s="321"/>
      <c r="J12650" s="200"/>
      <c r="O12650" s="297"/>
    </row>
    <row r="12651" spans="1:16" s="199" customFormat="1">
      <c r="A12651" s="196" t="str">
        <f>CONCATENATE('Prestaciones y AIU'!A11886," ANALISIS DE PRECIOS UNITARIOS")</f>
        <v xml:space="preserve"> ANALISIS DE PRECIOS UNITARIOS</v>
      </c>
      <c r="B12651" s="458"/>
      <c r="C12651" s="196"/>
      <c r="D12651" s="198"/>
      <c r="E12651" s="198"/>
      <c r="F12651" s="197"/>
      <c r="G12651" s="197"/>
      <c r="I12651" s="321"/>
      <c r="J12651" s="200"/>
      <c r="O12651" s="297"/>
    </row>
    <row r="12652" spans="1:16" s="199" customFormat="1">
      <c r="A12652" s="196" t="str">
        <f>Objeto_LIC</f>
        <v>OPTIMIZACION DEL SISTEMA DE ABASTECIMIENTO (ADUCCION, PRETRATAMIENTO Y CONDUCCION) DEL MUNICPIO DE TAME, DEPARTAMENTO DE ARAUCA</v>
      </c>
      <c r="B12652" s="458"/>
      <c r="C12652" s="196"/>
      <c r="D12652" s="198"/>
      <c r="E12652" s="198"/>
      <c r="F12652" s="197"/>
      <c r="G12652" s="197"/>
      <c r="I12652" s="321"/>
      <c r="J12652" s="200"/>
      <c r="O12652" s="297"/>
    </row>
    <row r="12653" spans="1:16" s="199" customFormat="1">
      <c r="A12653" s="196"/>
      <c r="B12653" s="458"/>
      <c r="C12653" s="196"/>
      <c r="D12653" s="198"/>
      <c r="E12653" s="198"/>
      <c r="F12653" s="197"/>
      <c r="G12653" s="197"/>
      <c r="I12653" s="321"/>
      <c r="J12653" s="200"/>
      <c r="O12653" s="297"/>
    </row>
    <row r="12654" spans="1:16" ht="13.5" thickBot="1">
      <c r="A12654" s="201"/>
      <c r="B12654" s="448"/>
      <c r="C12654" s="201"/>
      <c r="D12654" s="203"/>
      <c r="E12654" s="203"/>
      <c r="F12654" s="202"/>
      <c r="G12654" s="202"/>
    </row>
    <row r="12655" spans="1:16" s="211" customFormat="1" ht="13.5" thickTop="1">
      <c r="A12655" s="206"/>
      <c r="B12655" s="457"/>
      <c r="C12655" s="207"/>
      <c r="D12655" s="209"/>
      <c r="E12655" s="209"/>
      <c r="F12655" s="208"/>
      <c r="G12655" s="210" t="s">
        <v>110</v>
      </c>
      <c r="I12655" s="323"/>
      <c r="J12655" s="212"/>
      <c r="O12655" s="297"/>
    </row>
    <row r="12656" spans="1:16" ht="12.75" customHeight="1">
      <c r="A12656" s="213" t="s">
        <v>62</v>
      </c>
      <c r="B12656" s="750">
        <f>Proponente</f>
        <v>0</v>
      </c>
      <c r="C12656" s="750"/>
      <c r="D12656" s="750"/>
      <c r="E12656" s="750"/>
      <c r="F12656" s="750"/>
      <c r="G12656" s="751"/>
    </row>
    <row r="12657" spans="1:15" ht="12.75" customHeight="1">
      <c r="A12657" s="213" t="s">
        <v>63</v>
      </c>
      <c r="B12657" s="470">
        <v>38.200000000000003</v>
      </c>
      <c r="C12657" s="750" t="e">
        <f>VLOOKUP(B12657,Presupuesto!$A$4:$B$106,2,FALSE)</f>
        <v>#N/A</v>
      </c>
      <c r="D12657" s="750"/>
      <c r="E12657" s="750"/>
      <c r="F12657" s="750"/>
      <c r="G12657" s="751"/>
    </row>
    <row r="12658" spans="1:15">
      <c r="A12658" s="214"/>
      <c r="B12658" s="438"/>
      <c r="C12658" s="215"/>
      <c r="D12658" s="217"/>
      <c r="E12658" s="217"/>
      <c r="F12658" s="218" t="s">
        <v>88</v>
      </c>
      <c r="G12658" s="750" t="str">
        <f ca="1">LOOKUP('U-P1'!B12657,Presupuesto!$1:$1048576,Presupuesto!$C$1:$C$105)</f>
        <v>ML</v>
      </c>
      <c r="H12658" s="750"/>
      <c r="I12658" s="750"/>
      <c r="J12658" s="750"/>
      <c r="K12658" s="751"/>
    </row>
    <row r="12659" spans="1:15" ht="13.5" thickBot="1">
      <c r="A12659" s="213" t="s">
        <v>64</v>
      </c>
      <c r="B12659" s="438"/>
      <c r="C12659" s="215"/>
      <c r="D12659" s="217"/>
      <c r="E12659" s="217"/>
      <c r="F12659" s="216"/>
      <c r="G12659" s="219"/>
      <c r="I12659" s="324"/>
      <c r="J12659" s="295"/>
      <c r="K12659" s="296"/>
      <c r="L12659" s="296"/>
      <c r="M12659" s="296"/>
      <c r="N12659" s="296"/>
      <c r="O12659" s="296"/>
    </row>
    <row r="12660" spans="1:15" s="220" customFormat="1" ht="13.5" thickTop="1">
      <c r="A12660" s="221" t="s">
        <v>57</v>
      </c>
      <c r="B12660" s="447" t="s">
        <v>65</v>
      </c>
      <c r="C12660" s="222" t="s">
        <v>66</v>
      </c>
      <c r="D12660" s="223" t="s">
        <v>74</v>
      </c>
      <c r="E12660" s="224" t="s">
        <v>100</v>
      </c>
      <c r="F12660" s="224" t="s">
        <v>79</v>
      </c>
      <c r="G12660" s="225" t="s">
        <v>70</v>
      </c>
      <c r="I12660" s="325"/>
      <c r="J12660" s="226"/>
      <c r="O12660" s="296"/>
    </row>
    <row r="12661" spans="1:15">
      <c r="A12661" s="227" t="str">
        <f t="shared" ref="A12661:A12672" si="2293">IF(I12661=0,"-",VLOOKUP(I12661,EQUIPOS,2,FALSE))</f>
        <v>-</v>
      </c>
      <c r="B12661" s="228"/>
      <c r="C12661" s="228"/>
      <c r="D12661" s="468"/>
      <c r="E12661" s="229">
        <f t="shared" ref="E12661:E12672" si="2294">IF(I12661=0,0,VLOOKUP(I12661,EQUIPOS,4,FALSE))</f>
        <v>0</v>
      </c>
      <c r="F12661" s="230">
        <f t="shared" ref="F12661:F12672" si="2295">IF(D12661=0,0,E12661/D12661)</f>
        <v>0</v>
      </c>
      <c r="G12661" s="231"/>
      <c r="I12661" s="283"/>
    </row>
    <row r="12662" spans="1:15">
      <c r="A12662" s="227" t="str">
        <f t="shared" si="2293"/>
        <v>-</v>
      </c>
      <c r="B12662" s="228"/>
      <c r="C12662" s="228"/>
      <c r="D12662" s="468"/>
      <c r="E12662" s="229">
        <f t="shared" si="2294"/>
        <v>0</v>
      </c>
      <c r="F12662" s="230">
        <f t="shared" si="2295"/>
        <v>0</v>
      </c>
      <c r="G12662" s="232"/>
      <c r="I12662" s="283"/>
    </row>
    <row r="12663" spans="1:15">
      <c r="A12663" s="227" t="str">
        <f t="shared" si="2293"/>
        <v>-</v>
      </c>
      <c r="B12663" s="228"/>
      <c r="C12663" s="228"/>
      <c r="D12663" s="468"/>
      <c r="E12663" s="229">
        <f t="shared" si="2294"/>
        <v>0</v>
      </c>
      <c r="F12663" s="230">
        <f t="shared" si="2295"/>
        <v>0</v>
      </c>
      <c r="G12663" s="232"/>
      <c r="I12663" s="283"/>
    </row>
    <row r="12664" spans="1:15">
      <c r="A12664" s="227" t="str">
        <f t="shared" si="2293"/>
        <v>-</v>
      </c>
      <c r="B12664" s="228"/>
      <c r="C12664" s="228"/>
      <c r="D12664" s="468"/>
      <c r="E12664" s="229">
        <f t="shared" si="2294"/>
        <v>0</v>
      </c>
      <c r="F12664" s="230">
        <f t="shared" si="2295"/>
        <v>0</v>
      </c>
      <c r="G12664" s="232"/>
      <c r="I12664" s="283"/>
    </row>
    <row r="12665" spans="1:15">
      <c r="A12665" s="227" t="str">
        <f t="shared" si="2293"/>
        <v>-</v>
      </c>
      <c r="B12665" s="228"/>
      <c r="C12665" s="228"/>
      <c r="D12665" s="468"/>
      <c r="E12665" s="229">
        <f t="shared" si="2294"/>
        <v>0</v>
      </c>
      <c r="F12665" s="230">
        <f t="shared" si="2295"/>
        <v>0</v>
      </c>
      <c r="G12665" s="232"/>
      <c r="I12665" s="283"/>
    </row>
    <row r="12666" spans="1:15">
      <c r="A12666" s="227" t="str">
        <f t="shared" si="2293"/>
        <v>-</v>
      </c>
      <c r="B12666" s="228"/>
      <c r="C12666" s="228"/>
      <c r="D12666" s="194"/>
      <c r="E12666" s="229">
        <f t="shared" si="2294"/>
        <v>0</v>
      </c>
      <c r="F12666" s="230">
        <f t="shared" si="2295"/>
        <v>0</v>
      </c>
      <c r="G12666" s="232"/>
      <c r="I12666" s="283"/>
    </row>
    <row r="12667" spans="1:15">
      <c r="A12667" s="227" t="str">
        <f t="shared" si="2293"/>
        <v>-</v>
      </c>
      <c r="B12667" s="228"/>
      <c r="C12667" s="228"/>
      <c r="D12667" s="194"/>
      <c r="E12667" s="229">
        <f t="shared" si="2294"/>
        <v>0</v>
      </c>
      <c r="F12667" s="230">
        <f t="shared" si="2295"/>
        <v>0</v>
      </c>
      <c r="G12667" s="232"/>
      <c r="I12667" s="283"/>
    </row>
    <row r="12668" spans="1:15">
      <c r="A12668" s="227" t="str">
        <f t="shared" si="2293"/>
        <v>-</v>
      </c>
      <c r="B12668" s="228"/>
      <c r="C12668" s="228"/>
      <c r="D12668" s="194"/>
      <c r="E12668" s="229">
        <f t="shared" si="2294"/>
        <v>0</v>
      </c>
      <c r="F12668" s="230">
        <f t="shared" si="2295"/>
        <v>0</v>
      </c>
      <c r="G12668" s="232"/>
      <c r="I12668" s="283"/>
    </row>
    <row r="12669" spans="1:15">
      <c r="A12669" s="227" t="str">
        <f t="shared" si="2293"/>
        <v>-</v>
      </c>
      <c r="B12669" s="228"/>
      <c r="C12669" s="228"/>
      <c r="D12669" s="194"/>
      <c r="E12669" s="229">
        <f t="shared" si="2294"/>
        <v>0</v>
      </c>
      <c r="F12669" s="230">
        <f t="shared" si="2295"/>
        <v>0</v>
      </c>
      <c r="G12669" s="232"/>
      <c r="I12669" s="283"/>
    </row>
    <row r="12670" spans="1:15">
      <c r="A12670" s="227" t="str">
        <f t="shared" si="2293"/>
        <v>-</v>
      </c>
      <c r="B12670" s="228"/>
      <c r="C12670" s="228"/>
      <c r="D12670" s="194"/>
      <c r="E12670" s="229">
        <f t="shared" si="2294"/>
        <v>0</v>
      </c>
      <c r="F12670" s="230">
        <f t="shared" si="2295"/>
        <v>0</v>
      </c>
      <c r="G12670" s="232"/>
      <c r="I12670" s="283"/>
    </row>
    <row r="12671" spans="1:15">
      <c r="A12671" s="227" t="str">
        <f t="shared" si="2293"/>
        <v>-</v>
      </c>
      <c r="B12671" s="228"/>
      <c r="C12671" s="228"/>
      <c r="D12671" s="194"/>
      <c r="E12671" s="229">
        <f t="shared" si="2294"/>
        <v>0</v>
      </c>
      <c r="F12671" s="230">
        <f t="shared" si="2295"/>
        <v>0</v>
      </c>
      <c r="G12671" s="232"/>
      <c r="I12671" s="283"/>
    </row>
    <row r="12672" spans="1:15">
      <c r="A12672" s="227" t="str">
        <f t="shared" si="2293"/>
        <v>-</v>
      </c>
      <c r="B12672" s="228"/>
      <c r="C12672" s="228"/>
      <c r="D12672" s="194"/>
      <c r="E12672" s="229">
        <f t="shared" si="2294"/>
        <v>0</v>
      </c>
      <c r="F12672" s="230">
        <f t="shared" si="2295"/>
        <v>0</v>
      </c>
      <c r="G12672" s="232"/>
      <c r="I12672" s="283"/>
    </row>
    <row r="12673" spans="1:15" ht="13.5" thickBot="1">
      <c r="A12673" s="234"/>
      <c r="B12673" s="456"/>
      <c r="C12673" s="235"/>
      <c r="D12673" s="237"/>
      <c r="E12673" s="237"/>
      <c r="F12673" s="238" t="s">
        <v>80</v>
      </c>
      <c r="G12673" s="239">
        <f>SUM(F12661:F12672)</f>
        <v>0</v>
      </c>
      <c r="I12673" s="326"/>
    </row>
    <row r="12674" spans="1:15" ht="13.5" thickTop="1">
      <c r="A12674" s="240" t="s">
        <v>67</v>
      </c>
      <c r="B12674" s="446"/>
      <c r="C12674" s="241"/>
      <c r="D12674" s="243"/>
      <c r="E12674" s="243"/>
      <c r="F12674" s="242"/>
      <c r="G12674" s="244"/>
      <c r="I12674" s="326"/>
    </row>
    <row r="12675" spans="1:15" s="220" customFormat="1" ht="26">
      <c r="A12675" s="245" t="s">
        <v>57</v>
      </c>
      <c r="B12675" s="455"/>
      <c r="C12675" s="247" t="s">
        <v>58</v>
      </c>
      <c r="D12675" s="316" t="s">
        <v>68</v>
      </c>
      <c r="E12675" s="248" t="s">
        <v>69</v>
      </c>
      <c r="F12675" s="249" t="s">
        <v>79</v>
      </c>
      <c r="G12675" s="250" t="s">
        <v>70</v>
      </c>
      <c r="I12675" s="325"/>
      <c r="J12675" s="226"/>
      <c r="O12675" s="296"/>
    </row>
    <row r="12676" spans="1:15">
      <c r="A12676" s="748" t="str">
        <f t="shared" ref="A12676:A12687" si="2296">IF(I12676=0,"",VLOOKUP(I12676,MATERIALES,2,FALSE))</f>
        <v/>
      </c>
      <c r="B12676" s="749"/>
      <c r="C12676" s="251" t="str">
        <f t="shared" ref="C12676:C12684" si="2297">IF(I12676=0,"",VLOOKUP(I12676,MATERIALES,3,FALSE))</f>
        <v/>
      </c>
      <c r="D12676" s="194"/>
      <c r="E12676" s="252">
        <f t="shared" ref="E12676:E12687" si="2298">IF(I12676=0,0,VLOOKUP(I12676,MATERIALES,4,FALSE))</f>
        <v>0</v>
      </c>
      <c r="F12676" s="230">
        <f>D12676*E12676</f>
        <v>0</v>
      </c>
      <c r="G12676" s="231"/>
      <c r="I12676" s="283"/>
    </row>
    <row r="12677" spans="1:15">
      <c r="A12677" s="748" t="str">
        <f t="shared" si="2296"/>
        <v/>
      </c>
      <c r="B12677" s="749"/>
      <c r="C12677" s="251" t="str">
        <f t="shared" si="2297"/>
        <v/>
      </c>
      <c r="D12677" s="194"/>
      <c r="E12677" s="252">
        <f t="shared" si="2298"/>
        <v>0</v>
      </c>
      <c r="F12677" s="230">
        <f t="shared" ref="F12677:F12687" si="2299">D12677*E12677</f>
        <v>0</v>
      </c>
      <c r="G12677" s="232"/>
      <c r="I12677" s="283"/>
    </row>
    <row r="12678" spans="1:15">
      <c r="A12678" s="748" t="str">
        <f t="shared" si="2296"/>
        <v/>
      </c>
      <c r="B12678" s="749"/>
      <c r="C12678" s="251" t="str">
        <f t="shared" si="2297"/>
        <v/>
      </c>
      <c r="D12678" s="194"/>
      <c r="E12678" s="252">
        <f t="shared" si="2298"/>
        <v>0</v>
      </c>
      <c r="F12678" s="230">
        <f t="shared" si="2299"/>
        <v>0</v>
      </c>
      <c r="G12678" s="232"/>
      <c r="I12678" s="283"/>
    </row>
    <row r="12679" spans="1:15">
      <c r="A12679" s="748" t="str">
        <f t="shared" si="2296"/>
        <v/>
      </c>
      <c r="B12679" s="749"/>
      <c r="C12679" s="251" t="str">
        <f t="shared" si="2297"/>
        <v/>
      </c>
      <c r="D12679" s="194"/>
      <c r="E12679" s="252">
        <f t="shared" si="2298"/>
        <v>0</v>
      </c>
      <c r="F12679" s="230">
        <f t="shared" si="2299"/>
        <v>0</v>
      </c>
      <c r="G12679" s="232"/>
      <c r="I12679" s="283"/>
    </row>
    <row r="12680" spans="1:15">
      <c r="A12680" s="748" t="str">
        <f t="shared" si="2296"/>
        <v/>
      </c>
      <c r="B12680" s="749"/>
      <c r="C12680" s="251" t="str">
        <f t="shared" si="2297"/>
        <v/>
      </c>
      <c r="D12680" s="572"/>
      <c r="E12680" s="252">
        <f t="shared" si="2298"/>
        <v>0</v>
      </c>
      <c r="F12680" s="230">
        <f t="shared" si="2299"/>
        <v>0</v>
      </c>
      <c r="G12680" s="232"/>
      <c r="I12680" s="283"/>
    </row>
    <row r="12681" spans="1:15">
      <c r="A12681" s="748" t="str">
        <f t="shared" si="2296"/>
        <v/>
      </c>
      <c r="B12681" s="749"/>
      <c r="C12681" s="251" t="str">
        <f t="shared" si="2297"/>
        <v/>
      </c>
      <c r="D12681" s="572"/>
      <c r="E12681" s="252">
        <f t="shared" si="2298"/>
        <v>0</v>
      </c>
      <c r="F12681" s="230">
        <f t="shared" si="2299"/>
        <v>0</v>
      </c>
      <c r="G12681" s="232"/>
      <c r="I12681" s="283"/>
    </row>
    <row r="12682" spans="1:15">
      <c r="A12682" s="748" t="str">
        <f t="shared" si="2296"/>
        <v/>
      </c>
      <c r="B12682" s="749"/>
      <c r="C12682" s="251" t="str">
        <f t="shared" si="2297"/>
        <v/>
      </c>
      <c r="D12682" s="572"/>
      <c r="E12682" s="252">
        <f t="shared" si="2298"/>
        <v>0</v>
      </c>
      <c r="F12682" s="230">
        <f t="shared" si="2299"/>
        <v>0</v>
      </c>
      <c r="G12682" s="232"/>
      <c r="I12682" s="283"/>
    </row>
    <row r="12683" spans="1:15">
      <c r="A12683" s="748" t="str">
        <f t="shared" si="2296"/>
        <v/>
      </c>
      <c r="B12683" s="749"/>
      <c r="C12683" s="251" t="str">
        <f t="shared" si="2297"/>
        <v/>
      </c>
      <c r="D12683" s="194"/>
      <c r="E12683" s="252">
        <f t="shared" si="2298"/>
        <v>0</v>
      </c>
      <c r="F12683" s="230">
        <f t="shared" si="2299"/>
        <v>0</v>
      </c>
      <c r="G12683" s="253"/>
      <c r="I12683" s="283"/>
    </row>
    <row r="12684" spans="1:15">
      <c r="A12684" s="748" t="str">
        <f t="shared" si="2296"/>
        <v/>
      </c>
      <c r="B12684" s="749"/>
      <c r="C12684" s="251" t="str">
        <f t="shared" si="2297"/>
        <v/>
      </c>
      <c r="D12684" s="194"/>
      <c r="E12684" s="252">
        <f t="shared" si="2298"/>
        <v>0</v>
      </c>
      <c r="F12684" s="230">
        <f t="shared" si="2299"/>
        <v>0</v>
      </c>
      <c r="G12684" s="232"/>
      <c r="I12684" s="283"/>
    </row>
    <row r="12685" spans="1:15">
      <c r="A12685" s="748" t="str">
        <f t="shared" si="2296"/>
        <v/>
      </c>
      <c r="B12685" s="749"/>
      <c r="C12685" s="251"/>
      <c r="D12685" s="194"/>
      <c r="E12685" s="252">
        <f t="shared" si="2298"/>
        <v>0</v>
      </c>
      <c r="F12685" s="230">
        <f t="shared" si="2299"/>
        <v>0</v>
      </c>
      <c r="G12685" s="232"/>
      <c r="I12685" s="283"/>
    </row>
    <row r="12686" spans="1:15">
      <c r="A12686" s="748" t="str">
        <f t="shared" si="2296"/>
        <v/>
      </c>
      <c r="B12686" s="749"/>
      <c r="C12686" s="251"/>
      <c r="D12686" s="194"/>
      <c r="E12686" s="252">
        <f t="shared" si="2298"/>
        <v>0</v>
      </c>
      <c r="F12686" s="230">
        <f t="shared" si="2299"/>
        <v>0</v>
      </c>
      <c r="G12686" s="232"/>
      <c r="I12686" s="283"/>
    </row>
    <row r="12687" spans="1:15">
      <c r="A12687" s="748" t="str">
        <f t="shared" si="2296"/>
        <v/>
      </c>
      <c r="B12687" s="749"/>
      <c r="C12687" s="251" t="str">
        <f t="shared" ref="C12687" si="2300">IF(I12687=0,"",VLOOKUP(I12687,MATERIALES,3,FALSE))</f>
        <v/>
      </c>
      <c r="D12687" s="194"/>
      <c r="E12687" s="252">
        <f t="shared" si="2298"/>
        <v>0</v>
      </c>
      <c r="F12687" s="230">
        <f t="shared" si="2299"/>
        <v>0</v>
      </c>
      <c r="G12687" s="233"/>
      <c r="I12687" s="283"/>
    </row>
    <row r="12688" spans="1:15" ht="26.25" customHeight="1" thickBot="1">
      <c r="A12688" s="214"/>
      <c r="B12688" s="438"/>
      <c r="C12688" s="215"/>
      <c r="D12688" s="217"/>
      <c r="E12688" s="254"/>
      <c r="F12688" s="255" t="s">
        <v>81</v>
      </c>
      <c r="G12688" s="253">
        <f>SUM(F12676:F12687)</f>
        <v>0</v>
      </c>
      <c r="I12688" s="326"/>
    </row>
    <row r="12689" spans="1:9" ht="14" thickTop="1" thickBot="1">
      <c r="A12689" s="256" t="s">
        <v>72</v>
      </c>
      <c r="B12689" s="445"/>
      <c r="C12689" s="257"/>
      <c r="D12689" s="259"/>
      <c r="E12689" s="259"/>
      <c r="F12689" s="258"/>
      <c r="G12689" s="260"/>
      <c r="I12689" s="326"/>
    </row>
    <row r="12690" spans="1:9" ht="13.5" thickTop="1">
      <c r="A12690" s="245" t="s">
        <v>57</v>
      </c>
      <c r="B12690" s="455"/>
      <c r="C12690" s="248" t="s">
        <v>71</v>
      </c>
      <c r="D12690" s="316" t="s">
        <v>75</v>
      </c>
      <c r="E12690" s="248" t="s">
        <v>98</v>
      </c>
      <c r="F12690" s="249" t="s">
        <v>79</v>
      </c>
      <c r="G12690" s="250" t="s">
        <v>70</v>
      </c>
      <c r="I12690" s="326"/>
    </row>
    <row r="12691" spans="1:9">
      <c r="A12691" s="748" t="str">
        <f>IF(I12691=0,"",VLOOKUP(I12691,EQUIPOS,2,FALSE))</f>
        <v/>
      </c>
      <c r="B12691" s="749"/>
      <c r="C12691" s="195"/>
      <c r="D12691" s="194"/>
      <c r="E12691" s="252">
        <f>IF(I12691=0,0,VLOOKUP(I12691,EQUIPOS,4,FALSE))</f>
        <v>0</v>
      </c>
      <c r="F12691" s="230">
        <f>C12691*D12691*E12691</f>
        <v>0</v>
      </c>
      <c r="G12691" s="231"/>
      <c r="I12691" s="283"/>
    </row>
    <row r="12692" spans="1:9">
      <c r="A12692" s="748" t="str">
        <f>IF(I12692=0,"",VLOOKUP(I12692,EQUIPOS,2,FALSE))</f>
        <v/>
      </c>
      <c r="B12692" s="749"/>
      <c r="C12692" s="195"/>
      <c r="D12692" s="194"/>
      <c r="E12692" s="252">
        <f>IF(I12692=0,0,VLOOKUP(I12692,EQUIPOS,4,FALSE))</f>
        <v>0</v>
      </c>
      <c r="F12692" s="230">
        <f t="shared" ref="F12692:F12695" si="2301">C12692*D12692*E12692</f>
        <v>0</v>
      </c>
      <c r="G12692" s="232"/>
      <c r="I12692" s="283"/>
    </row>
    <row r="12693" spans="1:9">
      <c r="A12693" s="748" t="str">
        <f>IF(I12693=0,"",VLOOKUP(I12693,EQUIPOS,2,FALSE))</f>
        <v/>
      </c>
      <c r="B12693" s="749"/>
      <c r="C12693" s="195"/>
      <c r="D12693" s="194"/>
      <c r="E12693" s="252">
        <f>IF(I12693=0,0,VLOOKUP(I12693,EQUIPOS,4,FALSE))</f>
        <v>0</v>
      </c>
      <c r="F12693" s="230">
        <f t="shared" si="2301"/>
        <v>0</v>
      </c>
      <c r="G12693" s="232"/>
      <c r="I12693" s="283"/>
    </row>
    <row r="12694" spans="1:9">
      <c r="A12694" s="748" t="str">
        <f>IF(I12694=0,"",VLOOKUP(I12694,EQUIPOS,2,FALSE))</f>
        <v/>
      </c>
      <c r="B12694" s="749"/>
      <c r="C12694" s="195"/>
      <c r="D12694" s="194"/>
      <c r="E12694" s="252">
        <f>IF(I12694=0,0,VLOOKUP(I12694,EQUIPOS,4,FALSE))</f>
        <v>0</v>
      </c>
      <c r="F12694" s="230">
        <f t="shared" si="2301"/>
        <v>0</v>
      </c>
      <c r="G12694" s="232"/>
      <c r="I12694" s="283"/>
    </row>
    <row r="12695" spans="1:9">
      <c r="A12695" s="748" t="str">
        <f>IF(I12695=0,"",VLOOKUP(I12695,EQUIPOS,2,FALSE))</f>
        <v/>
      </c>
      <c r="B12695" s="749"/>
      <c r="C12695" s="195"/>
      <c r="D12695" s="194"/>
      <c r="E12695" s="252">
        <f>IF(I12695=0,0,VLOOKUP(I12695,EQUIPOS,4,FALSE))</f>
        <v>0</v>
      </c>
      <c r="F12695" s="230">
        <f t="shared" si="2301"/>
        <v>0</v>
      </c>
      <c r="G12695" s="233"/>
      <c r="I12695" s="283"/>
    </row>
    <row r="12696" spans="1:9" ht="30.75" customHeight="1" thickBot="1">
      <c r="A12696" s="234"/>
      <c r="B12696" s="456"/>
      <c r="C12696" s="235"/>
      <c r="D12696" s="237"/>
      <c r="E12696" s="261"/>
      <c r="F12696" s="238" t="s">
        <v>82</v>
      </c>
      <c r="G12696" s="262">
        <f>SUM(F12691:F12695)</f>
        <v>0</v>
      </c>
      <c r="I12696" s="326"/>
    </row>
    <row r="12697" spans="1:9" ht="13.5" thickTop="1">
      <c r="A12697" s="240" t="s">
        <v>73</v>
      </c>
      <c r="B12697" s="446"/>
      <c r="C12697" s="241"/>
      <c r="D12697" s="243"/>
      <c r="E12697" s="243"/>
      <c r="F12697" s="242"/>
      <c r="G12697" s="244"/>
      <c r="I12697" s="326"/>
    </row>
    <row r="12698" spans="1:9" ht="26">
      <c r="A12698" s="245" t="s">
        <v>57</v>
      </c>
      <c r="B12698" s="454" t="s">
        <v>58</v>
      </c>
      <c r="C12698" s="247" t="s">
        <v>68</v>
      </c>
      <c r="D12698" s="316" t="s">
        <v>74</v>
      </c>
      <c r="E12698" s="248" t="s">
        <v>69</v>
      </c>
      <c r="F12698" s="249" t="s">
        <v>79</v>
      </c>
      <c r="G12698" s="250" t="s">
        <v>70</v>
      </c>
      <c r="H12698" s="220"/>
      <c r="I12698" s="325"/>
    </row>
    <row r="12699" spans="1:9">
      <c r="A12699" s="263" t="str">
        <f t="shared" ref="A12699:A12710" si="2302">IF(I12699=0,"",VLOOKUP(I12699,MANOOBRA,2,FALSE))</f>
        <v/>
      </c>
      <c r="B12699" s="444" t="str">
        <f t="shared" ref="B12699:B12710" si="2303">IF(I12699=0,"",VLOOKUP(I12699,MANOOBRA,3,FALSE))</f>
        <v/>
      </c>
      <c r="C12699" s="195"/>
      <c r="D12699" s="466"/>
      <c r="E12699" s="252">
        <f t="shared" ref="E12699:E12710" si="2304">IF(I12699=0,0,VLOOKUP(I12699,MANOOBRA,4,FALSE))</f>
        <v>0</v>
      </c>
      <c r="F12699" s="230">
        <f>IF(D12699=0,0,C12699*E12699/D12699)</f>
        <v>0</v>
      </c>
      <c r="G12699" s="231"/>
      <c r="I12699" s="283"/>
    </row>
    <row r="12700" spans="1:9">
      <c r="A12700" s="263" t="str">
        <f t="shared" si="2302"/>
        <v/>
      </c>
      <c r="B12700" s="444" t="str">
        <f t="shared" si="2303"/>
        <v/>
      </c>
      <c r="C12700" s="195"/>
      <c r="D12700" s="466"/>
      <c r="E12700" s="252">
        <f t="shared" si="2304"/>
        <v>0</v>
      </c>
      <c r="F12700" s="230">
        <f t="shared" ref="F12700:F12710" si="2305">IF(D12700=0,0,C12700*E12700/D12700)</f>
        <v>0</v>
      </c>
      <c r="G12700" s="232"/>
      <c r="I12700" s="283"/>
    </row>
    <row r="12701" spans="1:9">
      <c r="A12701" s="263" t="str">
        <f t="shared" si="2302"/>
        <v/>
      </c>
      <c r="B12701" s="444" t="str">
        <f t="shared" si="2303"/>
        <v/>
      </c>
      <c r="C12701" s="195"/>
      <c r="D12701" s="309"/>
      <c r="E12701" s="252">
        <f t="shared" si="2304"/>
        <v>0</v>
      </c>
      <c r="F12701" s="230">
        <f t="shared" si="2305"/>
        <v>0</v>
      </c>
      <c r="G12701" s="232"/>
      <c r="I12701" s="283"/>
    </row>
    <row r="12702" spans="1:9">
      <c r="A12702" s="263" t="str">
        <f t="shared" si="2302"/>
        <v/>
      </c>
      <c r="B12702" s="444" t="str">
        <f t="shared" si="2303"/>
        <v/>
      </c>
      <c r="C12702" s="195"/>
      <c r="D12702" s="195"/>
      <c r="E12702" s="252">
        <f t="shared" si="2304"/>
        <v>0</v>
      </c>
      <c r="F12702" s="230">
        <f t="shared" si="2305"/>
        <v>0</v>
      </c>
      <c r="G12702" s="232"/>
      <c r="I12702" s="283"/>
    </row>
    <row r="12703" spans="1:9">
      <c r="A12703" s="263" t="str">
        <f t="shared" si="2302"/>
        <v/>
      </c>
      <c r="B12703" s="444" t="str">
        <f t="shared" si="2303"/>
        <v/>
      </c>
      <c r="C12703" s="195"/>
      <c r="D12703" s="195"/>
      <c r="E12703" s="252">
        <f t="shared" si="2304"/>
        <v>0</v>
      </c>
      <c r="F12703" s="230">
        <f t="shared" si="2305"/>
        <v>0</v>
      </c>
      <c r="G12703" s="232"/>
      <c r="I12703" s="283"/>
    </row>
    <row r="12704" spans="1:9">
      <c r="A12704" s="263" t="str">
        <f t="shared" si="2302"/>
        <v/>
      </c>
      <c r="B12704" s="444" t="str">
        <f t="shared" si="2303"/>
        <v/>
      </c>
      <c r="C12704" s="195"/>
      <c r="D12704" s="195"/>
      <c r="E12704" s="252">
        <f t="shared" si="2304"/>
        <v>0</v>
      </c>
      <c r="F12704" s="230">
        <f t="shared" si="2305"/>
        <v>0</v>
      </c>
      <c r="G12704" s="232"/>
      <c r="I12704" s="283"/>
    </row>
    <row r="12705" spans="1:16">
      <c r="A12705" s="263" t="str">
        <f t="shared" si="2302"/>
        <v/>
      </c>
      <c r="B12705" s="444" t="str">
        <f t="shared" si="2303"/>
        <v/>
      </c>
      <c r="C12705" s="195"/>
      <c r="D12705" s="195"/>
      <c r="E12705" s="252">
        <f t="shared" si="2304"/>
        <v>0</v>
      </c>
      <c r="F12705" s="230">
        <f t="shared" si="2305"/>
        <v>0</v>
      </c>
      <c r="G12705" s="232"/>
      <c r="I12705" s="283"/>
    </row>
    <row r="12706" spans="1:16">
      <c r="A12706" s="263" t="str">
        <f t="shared" si="2302"/>
        <v/>
      </c>
      <c r="B12706" s="444" t="str">
        <f t="shared" si="2303"/>
        <v/>
      </c>
      <c r="C12706" s="195"/>
      <c r="D12706" s="195"/>
      <c r="E12706" s="252">
        <f t="shared" si="2304"/>
        <v>0</v>
      </c>
      <c r="F12706" s="230">
        <f t="shared" si="2305"/>
        <v>0</v>
      </c>
      <c r="G12706" s="232"/>
      <c r="I12706" s="283"/>
    </row>
    <row r="12707" spans="1:16">
      <c r="A12707" s="263" t="str">
        <f t="shared" si="2302"/>
        <v/>
      </c>
      <c r="B12707" s="444" t="str">
        <f t="shared" si="2303"/>
        <v/>
      </c>
      <c r="C12707" s="195"/>
      <c r="D12707" s="195"/>
      <c r="E12707" s="252">
        <f t="shared" si="2304"/>
        <v>0</v>
      </c>
      <c r="F12707" s="230">
        <f t="shared" si="2305"/>
        <v>0</v>
      </c>
      <c r="G12707" s="232"/>
      <c r="I12707" s="283"/>
    </row>
    <row r="12708" spans="1:16">
      <c r="A12708" s="263" t="str">
        <f t="shared" si="2302"/>
        <v/>
      </c>
      <c r="B12708" s="444" t="str">
        <f t="shared" si="2303"/>
        <v/>
      </c>
      <c r="C12708" s="195"/>
      <c r="D12708" s="195"/>
      <c r="E12708" s="252">
        <f t="shared" si="2304"/>
        <v>0</v>
      </c>
      <c r="F12708" s="230">
        <f t="shared" si="2305"/>
        <v>0</v>
      </c>
      <c r="G12708" s="232"/>
      <c r="I12708" s="283"/>
    </row>
    <row r="12709" spans="1:16">
      <c r="A12709" s="263" t="str">
        <f t="shared" si="2302"/>
        <v/>
      </c>
      <c r="B12709" s="444" t="str">
        <f t="shared" si="2303"/>
        <v/>
      </c>
      <c r="C12709" s="195"/>
      <c r="D12709" s="195"/>
      <c r="E12709" s="252">
        <f t="shared" si="2304"/>
        <v>0</v>
      </c>
      <c r="F12709" s="230">
        <f t="shared" si="2305"/>
        <v>0</v>
      </c>
      <c r="G12709" s="232"/>
      <c r="I12709" s="283"/>
    </row>
    <row r="12710" spans="1:16">
      <c r="A12710" s="263" t="str">
        <f t="shared" si="2302"/>
        <v/>
      </c>
      <c r="B12710" s="444" t="str">
        <f t="shared" si="2303"/>
        <v/>
      </c>
      <c r="C12710" s="195"/>
      <c r="D12710" s="195"/>
      <c r="E12710" s="252">
        <f t="shared" si="2304"/>
        <v>0</v>
      </c>
      <c r="F12710" s="230">
        <f t="shared" si="2305"/>
        <v>0</v>
      </c>
      <c r="G12710" s="233"/>
      <c r="I12710" s="283"/>
    </row>
    <row r="12711" spans="1:16" ht="31.5" customHeight="1" thickBot="1">
      <c r="A12711" s="234"/>
      <c r="B12711" s="456"/>
      <c r="C12711" s="235"/>
      <c r="D12711" s="237"/>
      <c r="E12711" s="237"/>
      <c r="F12711" s="238" t="s">
        <v>83</v>
      </c>
      <c r="G12711" s="262">
        <f>SUM(F12699:F12710)</f>
        <v>0</v>
      </c>
      <c r="I12711" s="326"/>
    </row>
    <row r="12712" spans="1:16" ht="13.5" thickTop="1">
      <c r="A12712" s="186" t="s">
        <v>76</v>
      </c>
      <c r="B12712" s="446"/>
      <c r="C12712" s="241"/>
      <c r="D12712" s="243"/>
      <c r="E12712" s="243"/>
      <c r="F12712" s="242"/>
      <c r="G12712" s="244"/>
      <c r="I12712" s="326"/>
    </row>
    <row r="12713" spans="1:16">
      <c r="A12713" s="245" t="s">
        <v>57</v>
      </c>
      <c r="B12713" s="455"/>
      <c r="C12713" s="246"/>
      <c r="D12713" s="317"/>
      <c r="E12713" s="248" t="s">
        <v>77</v>
      </c>
      <c r="F12713" s="249" t="s">
        <v>78</v>
      </c>
      <c r="G12713" s="264" t="s">
        <v>77</v>
      </c>
      <c r="H12713" s="220"/>
      <c r="I12713" s="325"/>
    </row>
    <row r="12714" spans="1:16">
      <c r="A12714" s="185" t="s">
        <v>87</v>
      </c>
      <c r="B12714" s="453"/>
      <c r="C12714" s="265"/>
      <c r="D12714" s="318"/>
      <c r="E12714" s="229">
        <f>ROUND(SUM(G12673,G12688,G12696,G12711),0)</f>
        <v>0</v>
      </c>
      <c r="F12714" s="266">
        <f>A</f>
        <v>0</v>
      </c>
      <c r="G12714" s="267">
        <f>E12714*F12714</f>
        <v>0</v>
      </c>
      <c r="I12714" s="326"/>
    </row>
    <row r="12715" spans="1:16">
      <c r="A12715" s="185" t="s">
        <v>85</v>
      </c>
      <c r="B12715" s="453"/>
      <c r="C12715" s="265"/>
      <c r="D12715" s="318"/>
      <c r="E12715" s="229">
        <f>SUM(G12673,G12688,G12696,G12711)</f>
        <v>0</v>
      </c>
      <c r="F12715" s="266">
        <f>I</f>
        <v>0</v>
      </c>
      <c r="G12715" s="267">
        <f>E12715*F12715</f>
        <v>0</v>
      </c>
      <c r="I12715" s="326"/>
    </row>
    <row r="12716" spans="1:16">
      <c r="A12716" s="185" t="s">
        <v>86</v>
      </c>
      <c r="B12716" s="453"/>
      <c r="C12716" s="265"/>
      <c r="D12716" s="318"/>
      <c r="E12716" s="229">
        <f>SUM(G12673,G12688,G12696,G12711)</f>
        <v>0</v>
      </c>
      <c r="F12716" s="266">
        <f>U</f>
        <v>0</v>
      </c>
      <c r="G12716" s="267">
        <f>E12716*F12716</f>
        <v>0</v>
      </c>
      <c r="I12716" s="326"/>
    </row>
    <row r="12717" spans="1:16" ht="33" customHeight="1" thickBot="1">
      <c r="A12717" s="234"/>
      <c r="B12717" s="456"/>
      <c r="C12717" s="235"/>
      <c r="D12717" s="237"/>
      <c r="E12717" s="237"/>
      <c r="F12717" s="268" t="s">
        <v>84</v>
      </c>
      <c r="G12717" s="262">
        <f>SUM(G12714:G12716)</f>
        <v>0</v>
      </c>
      <c r="I12717" s="326"/>
      <c r="J12717" s="295"/>
      <c r="K12717" s="296"/>
      <c r="L12717" s="296"/>
      <c r="M12717" s="296"/>
      <c r="N12717" s="296"/>
      <c r="O12717" s="296"/>
    </row>
    <row r="12718" spans="1:16" s="211" customFormat="1" ht="14" thickTop="1" thickBot="1">
      <c r="A12718" s="269"/>
      <c r="B12718" s="443"/>
      <c r="C12718" s="270"/>
      <c r="D12718" s="319"/>
      <c r="E12718" s="271" t="s">
        <v>89</v>
      </c>
      <c r="F12718" s="272"/>
      <c r="G12718" s="273">
        <f>ROUND(SUM(G12673,G12688,G12696,G12711,G12717),0)</f>
        <v>0</v>
      </c>
      <c r="I12718" s="327"/>
      <c r="J12718" s="212">
        <f>B12657</f>
        <v>38.200000000000003</v>
      </c>
      <c r="K12718" s="274">
        <f>E12714</f>
        <v>0</v>
      </c>
      <c r="L12718" s="294">
        <f>G12714</f>
        <v>0</v>
      </c>
      <c r="M12718" s="294">
        <f>G12715</f>
        <v>0</v>
      </c>
      <c r="N12718" s="294">
        <f>G12716</f>
        <v>0</v>
      </c>
      <c r="O12718" s="299">
        <f>SUM(K12718:N12718)</f>
        <v>0</v>
      </c>
      <c r="P12718" s="294"/>
    </row>
    <row r="12719" spans="1:16" ht="13.5" thickTop="1">
      <c r="A12719" s="275" t="s">
        <v>97</v>
      </c>
      <c r="B12719" s="438"/>
      <c r="C12719" s="215"/>
      <c r="D12719" s="217"/>
      <c r="E12719" s="217"/>
      <c r="F12719" s="216"/>
      <c r="G12719" s="219"/>
      <c r="I12719" s="326"/>
      <c r="P12719" s="294"/>
    </row>
    <row r="12720" spans="1:16">
      <c r="A12720" s="275"/>
      <c r="B12720" s="452"/>
      <c r="C12720" s="276"/>
      <c r="D12720" s="320"/>
      <c r="E12720" s="217"/>
      <c r="F12720" s="216"/>
      <c r="G12720" s="277">
        <f ca="1">TODAY()</f>
        <v>44839</v>
      </c>
      <c r="I12720" s="326"/>
      <c r="P12720" s="294"/>
    </row>
    <row r="12721" spans="1:16" ht="13.5" thickBot="1">
      <c r="A12721" s="234"/>
      <c r="B12721" s="456"/>
      <c r="C12721" s="235"/>
      <c r="D12721" s="237"/>
      <c r="E12721" s="237"/>
      <c r="F12721" s="236"/>
      <c r="G12721" s="278"/>
      <c r="I12721" s="326"/>
      <c r="P12721" s="294"/>
    </row>
    <row r="12722" spans="1:16" s="199" customFormat="1" ht="13.5" thickTop="1">
      <c r="A12722" s="196" t="s">
        <v>109</v>
      </c>
      <c r="B12722" s="458"/>
      <c r="C12722" s="196"/>
      <c r="D12722" s="198"/>
      <c r="E12722" s="198"/>
      <c r="F12722" s="197"/>
      <c r="G12722" s="197"/>
      <c r="I12722" s="321"/>
      <c r="J12722" s="200"/>
      <c r="O12722" s="297"/>
    </row>
    <row r="12723" spans="1:16" s="199" customFormat="1">
      <c r="A12723" s="196" t="str">
        <f>CONCATENATE('Prestaciones y AIU'!A10441," ANALISIS DE PRECIOS UNITARIOS")</f>
        <v xml:space="preserve"> ANALISIS DE PRECIOS UNITARIOS</v>
      </c>
      <c r="B12723" s="458"/>
      <c r="C12723" s="196"/>
      <c r="D12723" s="198"/>
      <c r="E12723" s="198"/>
      <c r="F12723" s="197"/>
      <c r="G12723" s="197"/>
      <c r="I12723" s="321"/>
      <c r="J12723" s="200"/>
      <c r="O12723" s="297"/>
    </row>
    <row r="12724" spans="1:16" s="199" customFormat="1">
      <c r="A12724" s="196" t="str">
        <f>Objeto_LIC</f>
        <v>OPTIMIZACION DEL SISTEMA DE ABASTECIMIENTO (ADUCCION, PRETRATAMIENTO Y CONDUCCION) DEL MUNICPIO DE TAME, DEPARTAMENTO DE ARAUCA</v>
      </c>
      <c r="B12724" s="458"/>
      <c r="C12724" s="196"/>
      <c r="D12724" s="198"/>
      <c r="E12724" s="198"/>
      <c r="F12724" s="197"/>
      <c r="G12724" s="197"/>
      <c r="I12724" s="321"/>
      <c r="J12724" s="200"/>
      <c r="O12724" s="297"/>
    </row>
    <row r="12725" spans="1:16" s="199" customFormat="1">
      <c r="A12725" s="196"/>
      <c r="B12725" s="458"/>
      <c r="C12725" s="196"/>
      <c r="D12725" s="198"/>
      <c r="E12725" s="198"/>
      <c r="F12725" s="197"/>
      <c r="G12725" s="197"/>
      <c r="I12725" s="321"/>
      <c r="J12725" s="200"/>
      <c r="O12725" s="297"/>
    </row>
    <row r="12726" spans="1:16" ht="13.5" thickBot="1">
      <c r="A12726" s="201"/>
      <c r="B12726" s="448"/>
      <c r="C12726" s="201"/>
      <c r="D12726" s="203"/>
      <c r="E12726" s="203"/>
      <c r="F12726" s="202"/>
      <c r="G12726" s="202"/>
    </row>
    <row r="12727" spans="1:16" s="211" customFormat="1" ht="13.5" thickTop="1">
      <c r="A12727" s="206"/>
      <c r="B12727" s="457"/>
      <c r="C12727" s="207"/>
      <c r="D12727" s="209"/>
      <c r="E12727" s="209"/>
      <c r="F12727" s="208"/>
      <c r="G12727" s="210" t="s">
        <v>110</v>
      </c>
      <c r="I12727" s="323"/>
      <c r="J12727" s="212"/>
      <c r="O12727" s="297"/>
    </row>
    <row r="12728" spans="1:16" ht="12.75" customHeight="1">
      <c r="A12728" s="213" t="s">
        <v>62</v>
      </c>
      <c r="B12728" s="750">
        <f>Proponente</f>
        <v>0</v>
      </c>
      <c r="C12728" s="750"/>
      <c r="D12728" s="750"/>
      <c r="E12728" s="750"/>
      <c r="F12728" s="750"/>
      <c r="G12728" s="751"/>
    </row>
    <row r="12729" spans="1:16" ht="12.75" customHeight="1">
      <c r="A12729" s="213" t="s">
        <v>63</v>
      </c>
      <c r="B12729" s="470">
        <v>38.299999999999997</v>
      </c>
      <c r="C12729" s="750" t="e">
        <f>VLOOKUP(B12729,Presupuesto!$A$4:$B$106,2,FALSE)</f>
        <v>#N/A</v>
      </c>
      <c r="D12729" s="750"/>
      <c r="E12729" s="750"/>
      <c r="F12729" s="750"/>
      <c r="G12729" s="751"/>
    </row>
    <row r="12730" spans="1:16">
      <c r="A12730" s="214"/>
      <c r="B12730" s="438"/>
      <c r="C12730" s="215"/>
      <c r="D12730" s="217"/>
      <c r="E12730" s="217"/>
      <c r="F12730" s="218" t="s">
        <v>88</v>
      </c>
      <c r="G12730" s="750" t="str">
        <f ca="1">LOOKUP('U-P1'!B12729,Presupuesto!$1:$1048576,Presupuesto!$C$1:$C$105)</f>
        <v>ML</v>
      </c>
      <c r="H12730" s="750"/>
      <c r="I12730" s="750"/>
      <c r="J12730" s="750"/>
      <c r="K12730" s="751"/>
    </row>
    <row r="12731" spans="1:16" ht="13.5" thickBot="1">
      <c r="A12731" s="213" t="s">
        <v>64</v>
      </c>
      <c r="B12731" s="438"/>
      <c r="C12731" s="215"/>
      <c r="D12731" s="217"/>
      <c r="E12731" s="217"/>
      <c r="F12731" s="216"/>
      <c r="G12731" s="219"/>
      <c r="I12731" s="324"/>
      <c r="J12731" s="295"/>
      <c r="K12731" s="296"/>
      <c r="L12731" s="296"/>
      <c r="M12731" s="296"/>
      <c r="N12731" s="296"/>
      <c r="O12731" s="296"/>
    </row>
    <row r="12732" spans="1:16" s="220" customFormat="1" ht="13.5" thickTop="1">
      <c r="A12732" s="221" t="s">
        <v>57</v>
      </c>
      <c r="B12732" s="447" t="s">
        <v>65</v>
      </c>
      <c r="C12732" s="222" t="s">
        <v>66</v>
      </c>
      <c r="D12732" s="223" t="s">
        <v>74</v>
      </c>
      <c r="E12732" s="224" t="s">
        <v>100</v>
      </c>
      <c r="F12732" s="224" t="s">
        <v>79</v>
      </c>
      <c r="G12732" s="225" t="s">
        <v>70</v>
      </c>
      <c r="I12732" s="325"/>
      <c r="J12732" s="226"/>
      <c r="O12732" s="296"/>
    </row>
    <row r="12733" spans="1:16">
      <c r="A12733" s="227" t="str">
        <f t="shared" ref="A12733:A12744" si="2306">IF(I12733=0,"-",VLOOKUP(I12733,EQUIPOS,2,FALSE))</f>
        <v>-</v>
      </c>
      <c r="B12733" s="228"/>
      <c r="C12733" s="228"/>
      <c r="D12733" s="194"/>
      <c r="E12733" s="229">
        <f t="shared" ref="E12733:E12744" si="2307">IF(I12733=0,0,VLOOKUP(I12733,EQUIPOS,4,FALSE))</f>
        <v>0</v>
      </c>
      <c r="F12733" s="230">
        <f t="shared" ref="F12733:F12744" si="2308">IF(D12733=0,0,E12733/D12733)</f>
        <v>0</v>
      </c>
      <c r="G12733" s="231"/>
      <c r="I12733" s="283"/>
    </row>
    <row r="12734" spans="1:16">
      <c r="A12734" s="227" t="str">
        <f t="shared" si="2306"/>
        <v>-</v>
      </c>
      <c r="B12734" s="228"/>
      <c r="C12734" s="228"/>
      <c r="D12734" s="194"/>
      <c r="E12734" s="229">
        <f t="shared" si="2307"/>
        <v>0</v>
      </c>
      <c r="F12734" s="230">
        <f t="shared" si="2308"/>
        <v>0</v>
      </c>
      <c r="G12734" s="232"/>
      <c r="I12734" s="283"/>
    </row>
    <row r="12735" spans="1:16">
      <c r="A12735" s="227" t="str">
        <f t="shared" si="2306"/>
        <v>-</v>
      </c>
      <c r="B12735" s="228"/>
      <c r="C12735" s="228"/>
      <c r="D12735" s="194"/>
      <c r="E12735" s="229">
        <f t="shared" si="2307"/>
        <v>0</v>
      </c>
      <c r="F12735" s="230">
        <f t="shared" si="2308"/>
        <v>0</v>
      </c>
      <c r="G12735" s="232"/>
      <c r="I12735" s="283"/>
    </row>
    <row r="12736" spans="1:16">
      <c r="A12736" s="227" t="str">
        <f t="shared" si="2306"/>
        <v>-</v>
      </c>
      <c r="B12736" s="228"/>
      <c r="C12736" s="228"/>
      <c r="D12736" s="194"/>
      <c r="E12736" s="229">
        <f t="shared" si="2307"/>
        <v>0</v>
      </c>
      <c r="F12736" s="230">
        <f t="shared" si="2308"/>
        <v>0</v>
      </c>
      <c r="G12736" s="232"/>
      <c r="I12736" s="283"/>
    </row>
    <row r="12737" spans="1:15">
      <c r="A12737" s="227" t="str">
        <f t="shared" si="2306"/>
        <v>-</v>
      </c>
      <c r="B12737" s="228"/>
      <c r="C12737" s="228"/>
      <c r="D12737" s="194"/>
      <c r="E12737" s="229">
        <f t="shared" si="2307"/>
        <v>0</v>
      </c>
      <c r="F12737" s="230">
        <f t="shared" si="2308"/>
        <v>0</v>
      </c>
      <c r="G12737" s="232"/>
      <c r="I12737" s="283"/>
    </row>
    <row r="12738" spans="1:15">
      <c r="A12738" s="227" t="str">
        <f t="shared" si="2306"/>
        <v>-</v>
      </c>
      <c r="B12738" s="228"/>
      <c r="C12738" s="228"/>
      <c r="D12738" s="194"/>
      <c r="E12738" s="229">
        <f t="shared" si="2307"/>
        <v>0</v>
      </c>
      <c r="F12738" s="230">
        <f t="shared" si="2308"/>
        <v>0</v>
      </c>
      <c r="G12738" s="232"/>
      <c r="I12738" s="283"/>
    </row>
    <row r="12739" spans="1:15">
      <c r="A12739" s="227" t="str">
        <f t="shared" si="2306"/>
        <v>-</v>
      </c>
      <c r="B12739" s="228"/>
      <c r="C12739" s="228"/>
      <c r="D12739" s="194"/>
      <c r="E12739" s="229">
        <f t="shared" si="2307"/>
        <v>0</v>
      </c>
      <c r="F12739" s="230">
        <f t="shared" si="2308"/>
        <v>0</v>
      </c>
      <c r="G12739" s="232"/>
      <c r="I12739" s="283"/>
    </row>
    <row r="12740" spans="1:15">
      <c r="A12740" s="227" t="str">
        <f t="shared" si="2306"/>
        <v>-</v>
      </c>
      <c r="B12740" s="228"/>
      <c r="C12740" s="228"/>
      <c r="D12740" s="194"/>
      <c r="E12740" s="229">
        <f t="shared" si="2307"/>
        <v>0</v>
      </c>
      <c r="F12740" s="230">
        <f t="shared" si="2308"/>
        <v>0</v>
      </c>
      <c r="G12740" s="232"/>
      <c r="I12740" s="283"/>
    </row>
    <row r="12741" spans="1:15">
      <c r="A12741" s="227" t="str">
        <f t="shared" si="2306"/>
        <v>-</v>
      </c>
      <c r="B12741" s="228"/>
      <c r="C12741" s="228"/>
      <c r="D12741" s="194"/>
      <c r="E12741" s="229">
        <f t="shared" si="2307"/>
        <v>0</v>
      </c>
      <c r="F12741" s="230">
        <f t="shared" si="2308"/>
        <v>0</v>
      </c>
      <c r="G12741" s="232"/>
      <c r="I12741" s="283"/>
    </row>
    <row r="12742" spans="1:15">
      <c r="A12742" s="227" t="str">
        <f t="shared" si="2306"/>
        <v>-</v>
      </c>
      <c r="B12742" s="228"/>
      <c r="C12742" s="228"/>
      <c r="D12742" s="194"/>
      <c r="E12742" s="229">
        <f t="shared" si="2307"/>
        <v>0</v>
      </c>
      <c r="F12742" s="230">
        <f t="shared" si="2308"/>
        <v>0</v>
      </c>
      <c r="G12742" s="232"/>
      <c r="I12742" s="283"/>
    </row>
    <row r="12743" spans="1:15">
      <c r="A12743" s="227" t="str">
        <f t="shared" si="2306"/>
        <v>-</v>
      </c>
      <c r="B12743" s="228"/>
      <c r="C12743" s="228"/>
      <c r="D12743" s="194"/>
      <c r="E12743" s="229">
        <f t="shared" si="2307"/>
        <v>0</v>
      </c>
      <c r="F12743" s="230">
        <f t="shared" si="2308"/>
        <v>0</v>
      </c>
      <c r="G12743" s="232"/>
      <c r="I12743" s="283"/>
    </row>
    <row r="12744" spans="1:15">
      <c r="A12744" s="227" t="str">
        <f t="shared" si="2306"/>
        <v>-</v>
      </c>
      <c r="B12744" s="228"/>
      <c r="C12744" s="228"/>
      <c r="D12744" s="194"/>
      <c r="E12744" s="229">
        <f t="shared" si="2307"/>
        <v>0</v>
      </c>
      <c r="F12744" s="230">
        <f t="shared" si="2308"/>
        <v>0</v>
      </c>
      <c r="G12744" s="232"/>
      <c r="I12744" s="283"/>
    </row>
    <row r="12745" spans="1:15" ht="13.5" thickBot="1">
      <c r="A12745" s="234"/>
      <c r="B12745" s="456"/>
      <c r="C12745" s="235"/>
      <c r="D12745" s="237"/>
      <c r="E12745" s="237"/>
      <c r="F12745" s="238" t="s">
        <v>80</v>
      </c>
      <c r="G12745" s="239">
        <f>ROUND(SUM(F12733:F12744),0)</f>
        <v>0</v>
      </c>
      <c r="I12745" s="326"/>
    </row>
    <row r="12746" spans="1:15" ht="13.5" thickTop="1">
      <c r="A12746" s="240" t="s">
        <v>67</v>
      </c>
      <c r="B12746" s="446"/>
      <c r="C12746" s="241"/>
      <c r="D12746" s="243"/>
      <c r="E12746" s="243"/>
      <c r="F12746" s="242"/>
      <c r="G12746" s="244"/>
      <c r="I12746" s="326"/>
    </row>
    <row r="12747" spans="1:15" s="220" customFormat="1" ht="26">
      <c r="A12747" s="245" t="s">
        <v>57</v>
      </c>
      <c r="B12747" s="455"/>
      <c r="C12747" s="247" t="s">
        <v>58</v>
      </c>
      <c r="D12747" s="316" t="s">
        <v>68</v>
      </c>
      <c r="E12747" s="248" t="s">
        <v>69</v>
      </c>
      <c r="F12747" s="249" t="s">
        <v>79</v>
      </c>
      <c r="G12747" s="250" t="s">
        <v>70</v>
      </c>
      <c r="I12747" s="325"/>
      <c r="J12747" s="226"/>
      <c r="O12747" s="296"/>
    </row>
    <row r="12748" spans="1:15">
      <c r="A12748" s="748" t="str">
        <f t="shared" ref="A12748:A12759" si="2309">IF(I12748=0,"",VLOOKUP(I12748,MATERIALES,2,FALSE))</f>
        <v/>
      </c>
      <c r="B12748" s="749"/>
      <c r="C12748" s="251" t="str">
        <f t="shared" ref="C12748:C12756" si="2310">IF(I12748=0,"",VLOOKUP(I12748,MATERIALES,3,FALSE))</f>
        <v/>
      </c>
      <c r="D12748" s="194"/>
      <c r="E12748" s="252">
        <f t="shared" ref="E12748:E12759" si="2311">IF(I12748=0,0,VLOOKUP(I12748,MATERIALES,4,FALSE))</f>
        <v>0</v>
      </c>
      <c r="F12748" s="230">
        <f>D12748*E12748</f>
        <v>0</v>
      </c>
      <c r="G12748" s="231"/>
      <c r="I12748" s="283"/>
    </row>
    <row r="12749" spans="1:15">
      <c r="A12749" s="748" t="str">
        <f t="shared" si="2309"/>
        <v/>
      </c>
      <c r="B12749" s="749"/>
      <c r="C12749" s="251" t="str">
        <f t="shared" si="2310"/>
        <v/>
      </c>
      <c r="D12749" s="194"/>
      <c r="E12749" s="252">
        <f t="shared" si="2311"/>
        <v>0</v>
      </c>
      <c r="F12749" s="230">
        <f t="shared" ref="F12749:F12759" si="2312">D12749*E12749</f>
        <v>0</v>
      </c>
      <c r="G12749" s="232"/>
      <c r="I12749" s="283"/>
    </row>
    <row r="12750" spans="1:15">
      <c r="A12750" s="748" t="str">
        <f t="shared" si="2309"/>
        <v/>
      </c>
      <c r="B12750" s="749"/>
      <c r="C12750" s="251" t="str">
        <f t="shared" si="2310"/>
        <v/>
      </c>
      <c r="D12750" s="194"/>
      <c r="E12750" s="252">
        <f t="shared" si="2311"/>
        <v>0</v>
      </c>
      <c r="F12750" s="230">
        <f t="shared" si="2312"/>
        <v>0</v>
      </c>
      <c r="G12750" s="232"/>
      <c r="I12750" s="283"/>
    </row>
    <row r="12751" spans="1:15">
      <c r="A12751" s="748" t="str">
        <f t="shared" si="2309"/>
        <v/>
      </c>
      <c r="B12751" s="749"/>
      <c r="C12751" s="251" t="str">
        <f t="shared" si="2310"/>
        <v/>
      </c>
      <c r="D12751" s="194"/>
      <c r="E12751" s="252">
        <f t="shared" si="2311"/>
        <v>0</v>
      </c>
      <c r="F12751" s="230">
        <f t="shared" si="2312"/>
        <v>0</v>
      </c>
      <c r="G12751" s="232"/>
      <c r="I12751" s="283"/>
    </row>
    <row r="12752" spans="1:15">
      <c r="A12752" s="748" t="str">
        <f t="shared" si="2309"/>
        <v/>
      </c>
      <c r="B12752" s="749"/>
      <c r="C12752" s="251" t="str">
        <f t="shared" si="2310"/>
        <v/>
      </c>
      <c r="D12752" s="194"/>
      <c r="E12752" s="252">
        <f t="shared" si="2311"/>
        <v>0</v>
      </c>
      <c r="F12752" s="230">
        <f t="shared" si="2312"/>
        <v>0</v>
      </c>
      <c r="G12752" s="232"/>
      <c r="I12752" s="283"/>
    </row>
    <row r="12753" spans="1:9">
      <c r="A12753" s="748" t="str">
        <f t="shared" si="2309"/>
        <v/>
      </c>
      <c r="B12753" s="749"/>
      <c r="C12753" s="251" t="str">
        <f t="shared" si="2310"/>
        <v/>
      </c>
      <c r="D12753" s="194"/>
      <c r="E12753" s="252">
        <f t="shared" si="2311"/>
        <v>0</v>
      </c>
      <c r="F12753" s="230">
        <f t="shared" si="2312"/>
        <v>0</v>
      </c>
      <c r="G12753" s="232"/>
      <c r="I12753" s="283"/>
    </row>
    <row r="12754" spans="1:9">
      <c r="A12754" s="748" t="str">
        <f t="shared" si="2309"/>
        <v/>
      </c>
      <c r="B12754" s="749"/>
      <c r="C12754" s="251" t="str">
        <f t="shared" si="2310"/>
        <v/>
      </c>
      <c r="D12754" s="194"/>
      <c r="E12754" s="252">
        <f t="shared" si="2311"/>
        <v>0</v>
      </c>
      <c r="F12754" s="230">
        <f t="shared" si="2312"/>
        <v>0</v>
      </c>
      <c r="G12754" s="232"/>
      <c r="I12754" s="283"/>
    </row>
    <row r="12755" spans="1:9">
      <c r="A12755" s="748" t="str">
        <f t="shared" si="2309"/>
        <v/>
      </c>
      <c r="B12755" s="749"/>
      <c r="C12755" s="251" t="str">
        <f t="shared" si="2310"/>
        <v/>
      </c>
      <c r="D12755" s="194"/>
      <c r="E12755" s="252">
        <f t="shared" si="2311"/>
        <v>0</v>
      </c>
      <c r="F12755" s="230">
        <f t="shared" si="2312"/>
        <v>0</v>
      </c>
      <c r="G12755" s="253"/>
      <c r="I12755" s="283"/>
    </row>
    <row r="12756" spans="1:9">
      <c r="A12756" s="748" t="str">
        <f t="shared" si="2309"/>
        <v/>
      </c>
      <c r="B12756" s="749"/>
      <c r="C12756" s="251" t="str">
        <f t="shared" si="2310"/>
        <v/>
      </c>
      <c r="D12756" s="194"/>
      <c r="E12756" s="252">
        <f t="shared" si="2311"/>
        <v>0</v>
      </c>
      <c r="F12756" s="230">
        <f t="shared" si="2312"/>
        <v>0</v>
      </c>
      <c r="G12756" s="232"/>
      <c r="I12756" s="283"/>
    </row>
    <row r="12757" spans="1:9">
      <c r="A12757" s="748" t="str">
        <f t="shared" si="2309"/>
        <v/>
      </c>
      <c r="B12757" s="749"/>
      <c r="C12757" s="251"/>
      <c r="D12757" s="194"/>
      <c r="E12757" s="252">
        <f t="shared" si="2311"/>
        <v>0</v>
      </c>
      <c r="F12757" s="230">
        <f t="shared" si="2312"/>
        <v>0</v>
      </c>
      <c r="G12757" s="232"/>
      <c r="I12757" s="283"/>
    </row>
    <row r="12758" spans="1:9">
      <c r="A12758" s="748" t="str">
        <f t="shared" si="2309"/>
        <v/>
      </c>
      <c r="B12758" s="749"/>
      <c r="C12758" s="251"/>
      <c r="D12758" s="194"/>
      <c r="E12758" s="252">
        <f t="shared" si="2311"/>
        <v>0</v>
      </c>
      <c r="F12758" s="230">
        <f t="shared" si="2312"/>
        <v>0</v>
      </c>
      <c r="G12758" s="232"/>
      <c r="I12758" s="283"/>
    </row>
    <row r="12759" spans="1:9">
      <c r="A12759" s="748" t="str">
        <f t="shared" si="2309"/>
        <v/>
      </c>
      <c r="B12759" s="749"/>
      <c r="C12759" s="251" t="str">
        <f t="shared" ref="C12759" si="2313">IF(I12759=0,"",VLOOKUP(I12759,MATERIALES,3,FALSE))</f>
        <v/>
      </c>
      <c r="D12759" s="194"/>
      <c r="E12759" s="252">
        <f t="shared" si="2311"/>
        <v>0</v>
      </c>
      <c r="F12759" s="230">
        <f t="shared" si="2312"/>
        <v>0</v>
      </c>
      <c r="G12759" s="233"/>
      <c r="I12759" s="283"/>
    </row>
    <row r="12760" spans="1:9" ht="26.25" customHeight="1" thickBot="1">
      <c r="A12760" s="214"/>
      <c r="B12760" s="438"/>
      <c r="C12760" s="215"/>
      <c r="D12760" s="217"/>
      <c r="E12760" s="254"/>
      <c r="F12760" s="255" t="s">
        <v>81</v>
      </c>
      <c r="G12760" s="253">
        <f>ROUND(SUM(F12748:F12759),0)</f>
        <v>0</v>
      </c>
      <c r="I12760" s="326"/>
    </row>
    <row r="12761" spans="1:9" ht="14" thickTop="1" thickBot="1">
      <c r="A12761" s="256" t="s">
        <v>72</v>
      </c>
      <c r="B12761" s="445"/>
      <c r="C12761" s="257"/>
      <c r="D12761" s="259"/>
      <c r="E12761" s="259"/>
      <c r="F12761" s="258"/>
      <c r="G12761" s="260"/>
      <c r="I12761" s="326"/>
    </row>
    <row r="12762" spans="1:9" ht="13.5" thickTop="1">
      <c r="A12762" s="245" t="s">
        <v>57</v>
      </c>
      <c r="B12762" s="455"/>
      <c r="C12762" s="248" t="s">
        <v>71</v>
      </c>
      <c r="D12762" s="316" t="s">
        <v>75</v>
      </c>
      <c r="E12762" s="248" t="s">
        <v>98</v>
      </c>
      <c r="F12762" s="249" t="s">
        <v>79</v>
      </c>
      <c r="G12762" s="250" t="s">
        <v>70</v>
      </c>
      <c r="I12762" s="326"/>
    </row>
    <row r="12763" spans="1:9">
      <c r="A12763" s="748" t="str">
        <f>IF(I12763=0,"",VLOOKUP(I12763,EQUIPOS,2,FALSE))</f>
        <v/>
      </c>
      <c r="B12763" s="749"/>
      <c r="C12763" s="467"/>
      <c r="D12763" s="194"/>
      <c r="E12763" s="252">
        <f>IF(I12763=0,0,VLOOKUP(I12763,EQUIPOS,4,FALSE))</f>
        <v>0</v>
      </c>
      <c r="F12763" s="230">
        <f>C12763*D12763*E12763</f>
        <v>0</v>
      </c>
      <c r="G12763" s="231"/>
      <c r="I12763" s="283"/>
    </row>
    <row r="12764" spans="1:9">
      <c r="A12764" s="748" t="str">
        <f>IF(I12764=0,"",VLOOKUP(I12764,EQUIPOS,2,FALSE))</f>
        <v/>
      </c>
      <c r="B12764" s="749"/>
      <c r="C12764" s="195"/>
      <c r="D12764" s="194"/>
      <c r="E12764" s="252">
        <f>IF(I12764=0,0,VLOOKUP(I12764,EQUIPOS,4,FALSE))</f>
        <v>0</v>
      </c>
      <c r="F12764" s="230">
        <f t="shared" ref="F12764:F12767" si="2314">C12764*D12764*E12764</f>
        <v>0</v>
      </c>
      <c r="G12764" s="232"/>
      <c r="I12764" s="283"/>
    </row>
    <row r="12765" spans="1:9">
      <c r="A12765" s="748" t="str">
        <f>IF(I12765=0,"",VLOOKUP(I12765,EQUIPOS,2,FALSE))</f>
        <v/>
      </c>
      <c r="B12765" s="749"/>
      <c r="C12765" s="195"/>
      <c r="D12765" s="194"/>
      <c r="E12765" s="252">
        <f>IF(I12765=0,0,VLOOKUP(I12765,EQUIPOS,4,FALSE))</f>
        <v>0</v>
      </c>
      <c r="F12765" s="230">
        <f t="shared" si="2314"/>
        <v>0</v>
      </c>
      <c r="G12765" s="232"/>
      <c r="I12765" s="283"/>
    </row>
    <row r="12766" spans="1:9">
      <c r="A12766" s="748" t="str">
        <f>IF(I12766=0,"",VLOOKUP(I12766,EQUIPOS,2,FALSE))</f>
        <v/>
      </c>
      <c r="B12766" s="749"/>
      <c r="C12766" s="195"/>
      <c r="D12766" s="194"/>
      <c r="E12766" s="252">
        <f>IF(I12766=0,0,VLOOKUP(I12766,EQUIPOS,4,FALSE))</f>
        <v>0</v>
      </c>
      <c r="F12766" s="230">
        <f t="shared" si="2314"/>
        <v>0</v>
      </c>
      <c r="G12766" s="232"/>
      <c r="I12766" s="283"/>
    </row>
    <row r="12767" spans="1:9">
      <c r="A12767" s="748" t="str">
        <f>IF(I12767=0,"",VLOOKUP(I12767,EQUIPOS,2,FALSE))</f>
        <v/>
      </c>
      <c r="B12767" s="749"/>
      <c r="C12767" s="195"/>
      <c r="D12767" s="194"/>
      <c r="E12767" s="252">
        <f>IF(I12767=0,0,VLOOKUP(I12767,EQUIPOS,4,FALSE))</f>
        <v>0</v>
      </c>
      <c r="F12767" s="230">
        <f t="shared" si="2314"/>
        <v>0</v>
      </c>
      <c r="G12767" s="233"/>
      <c r="I12767" s="283"/>
    </row>
    <row r="12768" spans="1:9" ht="30.75" customHeight="1" thickBot="1">
      <c r="A12768" s="234"/>
      <c r="B12768" s="456"/>
      <c r="C12768" s="235"/>
      <c r="D12768" s="237"/>
      <c r="E12768" s="261"/>
      <c r="F12768" s="238" t="s">
        <v>82</v>
      </c>
      <c r="G12768" s="262">
        <f>SUM(F12763:F12767)</f>
        <v>0</v>
      </c>
      <c r="I12768" s="326"/>
    </row>
    <row r="12769" spans="1:9" ht="13.5" thickTop="1">
      <c r="A12769" s="240" t="s">
        <v>73</v>
      </c>
      <c r="B12769" s="446"/>
      <c r="C12769" s="241"/>
      <c r="D12769" s="243"/>
      <c r="E12769" s="243"/>
      <c r="F12769" s="242"/>
      <c r="G12769" s="244"/>
      <c r="I12769" s="326"/>
    </row>
    <row r="12770" spans="1:9" ht="26">
      <c r="A12770" s="245" t="s">
        <v>57</v>
      </c>
      <c r="B12770" s="454" t="s">
        <v>58</v>
      </c>
      <c r="C12770" s="247" t="s">
        <v>68</v>
      </c>
      <c r="D12770" s="316" t="s">
        <v>74</v>
      </c>
      <c r="E12770" s="248" t="s">
        <v>69</v>
      </c>
      <c r="F12770" s="249" t="s">
        <v>79</v>
      </c>
      <c r="G12770" s="250" t="s">
        <v>70</v>
      </c>
      <c r="H12770" s="220"/>
      <c r="I12770" s="325"/>
    </row>
    <row r="12771" spans="1:9">
      <c r="A12771" s="263" t="str">
        <f t="shared" ref="A12771:A12782" si="2315">IF(I12771=0,"",VLOOKUP(I12771,MANOOBRA,2,FALSE))</f>
        <v/>
      </c>
      <c r="B12771" s="444" t="str">
        <f t="shared" ref="B12771:B12782" si="2316">IF(I12771=0,"",VLOOKUP(I12771,MANOOBRA,3,FALSE))</f>
        <v/>
      </c>
      <c r="C12771" s="195"/>
      <c r="D12771" s="195"/>
      <c r="E12771" s="252">
        <f t="shared" ref="E12771:E12782" si="2317">IF(I12771=0,0,VLOOKUP(I12771,MANOOBRA,4,FALSE))</f>
        <v>0</v>
      </c>
      <c r="F12771" s="230">
        <f>IF(D12771=0,0,C12771*E12771/D12771)</f>
        <v>0</v>
      </c>
      <c r="G12771" s="231"/>
      <c r="I12771" s="283"/>
    </row>
    <row r="12772" spans="1:9">
      <c r="A12772" s="263" t="str">
        <f t="shared" si="2315"/>
        <v/>
      </c>
      <c r="B12772" s="444" t="str">
        <f t="shared" si="2316"/>
        <v/>
      </c>
      <c r="C12772" s="195"/>
      <c r="D12772" s="195"/>
      <c r="E12772" s="252">
        <f t="shared" si="2317"/>
        <v>0</v>
      </c>
      <c r="F12772" s="230">
        <f t="shared" ref="F12772:F12782" si="2318">IF(D12772=0,0,C12772*E12772/D12772)</f>
        <v>0</v>
      </c>
      <c r="G12772" s="232"/>
      <c r="I12772" s="283"/>
    </row>
    <row r="12773" spans="1:9">
      <c r="A12773" s="263" t="str">
        <f t="shared" si="2315"/>
        <v/>
      </c>
      <c r="B12773" s="444" t="str">
        <f t="shared" si="2316"/>
        <v/>
      </c>
      <c r="C12773" s="195"/>
      <c r="D12773" s="309"/>
      <c r="E12773" s="252">
        <f t="shared" si="2317"/>
        <v>0</v>
      </c>
      <c r="F12773" s="230">
        <f t="shared" si="2318"/>
        <v>0</v>
      </c>
      <c r="G12773" s="232"/>
      <c r="I12773" s="283"/>
    </row>
    <row r="12774" spans="1:9">
      <c r="A12774" s="263" t="str">
        <f t="shared" si="2315"/>
        <v/>
      </c>
      <c r="B12774" s="444" t="str">
        <f t="shared" si="2316"/>
        <v/>
      </c>
      <c r="C12774" s="195"/>
      <c r="D12774" s="195"/>
      <c r="E12774" s="252">
        <f t="shared" si="2317"/>
        <v>0</v>
      </c>
      <c r="F12774" s="230">
        <f t="shared" si="2318"/>
        <v>0</v>
      </c>
      <c r="G12774" s="232"/>
      <c r="I12774" s="283"/>
    </row>
    <row r="12775" spans="1:9">
      <c r="A12775" s="263" t="str">
        <f t="shared" si="2315"/>
        <v/>
      </c>
      <c r="B12775" s="444" t="str">
        <f t="shared" si="2316"/>
        <v/>
      </c>
      <c r="C12775" s="195"/>
      <c r="D12775" s="195"/>
      <c r="E12775" s="252">
        <f t="shared" si="2317"/>
        <v>0</v>
      </c>
      <c r="F12775" s="230">
        <f t="shared" si="2318"/>
        <v>0</v>
      </c>
      <c r="G12775" s="232"/>
      <c r="I12775" s="283"/>
    </row>
    <row r="12776" spans="1:9">
      <c r="A12776" s="263" t="str">
        <f t="shared" si="2315"/>
        <v/>
      </c>
      <c r="B12776" s="444" t="str">
        <f t="shared" si="2316"/>
        <v/>
      </c>
      <c r="C12776" s="195"/>
      <c r="D12776" s="195"/>
      <c r="E12776" s="252">
        <f t="shared" si="2317"/>
        <v>0</v>
      </c>
      <c r="F12776" s="230">
        <f t="shared" si="2318"/>
        <v>0</v>
      </c>
      <c r="G12776" s="232"/>
      <c r="I12776" s="283"/>
    </row>
    <row r="12777" spans="1:9">
      <c r="A12777" s="263" t="str">
        <f t="shared" si="2315"/>
        <v/>
      </c>
      <c r="B12777" s="444" t="str">
        <f t="shared" si="2316"/>
        <v/>
      </c>
      <c r="C12777" s="195"/>
      <c r="D12777" s="195"/>
      <c r="E12777" s="252">
        <f t="shared" si="2317"/>
        <v>0</v>
      </c>
      <c r="F12777" s="230">
        <f t="shared" si="2318"/>
        <v>0</v>
      </c>
      <c r="G12777" s="232"/>
      <c r="I12777" s="283"/>
    </row>
    <row r="12778" spans="1:9">
      <c r="A12778" s="263" t="str">
        <f t="shared" si="2315"/>
        <v/>
      </c>
      <c r="B12778" s="444" t="str">
        <f t="shared" si="2316"/>
        <v/>
      </c>
      <c r="C12778" s="195"/>
      <c r="D12778" s="195"/>
      <c r="E12778" s="252">
        <f t="shared" si="2317"/>
        <v>0</v>
      </c>
      <c r="F12778" s="230">
        <f t="shared" si="2318"/>
        <v>0</v>
      </c>
      <c r="G12778" s="232"/>
      <c r="I12778" s="283"/>
    </row>
    <row r="12779" spans="1:9">
      <c r="A12779" s="263" t="str">
        <f t="shared" si="2315"/>
        <v/>
      </c>
      <c r="B12779" s="444" t="str">
        <f t="shared" si="2316"/>
        <v/>
      </c>
      <c r="C12779" s="195"/>
      <c r="D12779" s="195"/>
      <c r="E12779" s="252">
        <f t="shared" si="2317"/>
        <v>0</v>
      </c>
      <c r="F12779" s="230">
        <f t="shared" si="2318"/>
        <v>0</v>
      </c>
      <c r="G12779" s="232"/>
      <c r="I12779" s="283"/>
    </row>
    <row r="12780" spans="1:9">
      <c r="A12780" s="263" t="str">
        <f t="shared" si="2315"/>
        <v/>
      </c>
      <c r="B12780" s="444" t="str">
        <f t="shared" si="2316"/>
        <v/>
      </c>
      <c r="C12780" s="195"/>
      <c r="D12780" s="195"/>
      <c r="E12780" s="252">
        <f t="shared" si="2317"/>
        <v>0</v>
      </c>
      <c r="F12780" s="230">
        <f t="shared" si="2318"/>
        <v>0</v>
      </c>
      <c r="G12780" s="232"/>
      <c r="I12780" s="283"/>
    </row>
    <row r="12781" spans="1:9">
      <c r="A12781" s="263" t="str">
        <f t="shared" si="2315"/>
        <v/>
      </c>
      <c r="B12781" s="444" t="str">
        <f t="shared" si="2316"/>
        <v/>
      </c>
      <c r="C12781" s="195"/>
      <c r="D12781" s="195"/>
      <c r="E12781" s="252">
        <f t="shared" si="2317"/>
        <v>0</v>
      </c>
      <c r="F12781" s="230">
        <f t="shared" si="2318"/>
        <v>0</v>
      </c>
      <c r="G12781" s="232"/>
      <c r="I12781" s="283"/>
    </row>
    <row r="12782" spans="1:9">
      <c r="A12782" s="263" t="str">
        <f t="shared" si="2315"/>
        <v/>
      </c>
      <c r="B12782" s="444" t="str">
        <f t="shared" si="2316"/>
        <v/>
      </c>
      <c r="C12782" s="195"/>
      <c r="D12782" s="195"/>
      <c r="E12782" s="252">
        <f t="shared" si="2317"/>
        <v>0</v>
      </c>
      <c r="F12782" s="230">
        <f t="shared" si="2318"/>
        <v>0</v>
      </c>
      <c r="G12782" s="233"/>
      <c r="I12782" s="283"/>
    </row>
    <row r="12783" spans="1:9" ht="31.5" customHeight="1" thickBot="1">
      <c r="A12783" s="234"/>
      <c r="B12783" s="456"/>
      <c r="C12783" s="235"/>
      <c r="D12783" s="237"/>
      <c r="E12783" s="237"/>
      <c r="F12783" s="238" t="s">
        <v>83</v>
      </c>
      <c r="G12783" s="262">
        <f>ROUND(SUM(F12771:F12782),0)</f>
        <v>0</v>
      </c>
      <c r="I12783" s="326"/>
    </row>
    <row r="12784" spans="1:9" ht="13.5" thickTop="1">
      <c r="A12784" s="186" t="s">
        <v>76</v>
      </c>
      <c r="B12784" s="446"/>
      <c r="C12784" s="241"/>
      <c r="D12784" s="243"/>
      <c r="E12784" s="243"/>
      <c r="F12784" s="242"/>
      <c r="G12784" s="244"/>
      <c r="I12784" s="326"/>
    </row>
    <row r="12785" spans="1:16">
      <c r="A12785" s="245" t="s">
        <v>57</v>
      </c>
      <c r="B12785" s="455"/>
      <c r="C12785" s="246"/>
      <c r="D12785" s="317"/>
      <c r="E12785" s="248" t="s">
        <v>77</v>
      </c>
      <c r="F12785" s="249" t="s">
        <v>78</v>
      </c>
      <c r="G12785" s="264" t="s">
        <v>77</v>
      </c>
      <c r="H12785" s="220"/>
      <c r="I12785" s="325"/>
    </row>
    <row r="12786" spans="1:16">
      <c r="A12786" s="185" t="s">
        <v>87</v>
      </c>
      <c r="B12786" s="453"/>
      <c r="C12786" s="265"/>
      <c r="D12786" s="318"/>
      <c r="E12786" s="229">
        <f>SUM(G12745,G12760,G12768,G12783)</f>
        <v>0</v>
      </c>
      <c r="F12786" s="266">
        <f>A</f>
        <v>0</v>
      </c>
      <c r="G12786" s="267">
        <f>E12786*F12786</f>
        <v>0</v>
      </c>
      <c r="I12786" s="326"/>
    </row>
    <row r="12787" spans="1:16">
      <c r="A12787" s="185" t="s">
        <v>85</v>
      </c>
      <c r="B12787" s="453"/>
      <c r="C12787" s="265"/>
      <c r="D12787" s="318"/>
      <c r="E12787" s="229">
        <f>SUM(G12745,G12760,G12768,G12783)</f>
        <v>0</v>
      </c>
      <c r="F12787" s="266">
        <f>I</f>
        <v>0</v>
      </c>
      <c r="G12787" s="267">
        <f>E12787*F12787</f>
        <v>0</v>
      </c>
      <c r="I12787" s="326"/>
    </row>
    <row r="12788" spans="1:16">
      <c r="A12788" s="185" t="s">
        <v>86</v>
      </c>
      <c r="B12788" s="453"/>
      <c r="C12788" s="265"/>
      <c r="D12788" s="318"/>
      <c r="E12788" s="229">
        <f>SUM(G12745,G12760,G12768,G12783)</f>
        <v>0</v>
      </c>
      <c r="F12788" s="266">
        <f>U</f>
        <v>0</v>
      </c>
      <c r="G12788" s="267">
        <f>E12788*F12788</f>
        <v>0</v>
      </c>
      <c r="I12788" s="326"/>
    </row>
    <row r="12789" spans="1:16" ht="33" customHeight="1" thickBot="1">
      <c r="A12789" s="234"/>
      <c r="B12789" s="456"/>
      <c r="C12789" s="235"/>
      <c r="D12789" s="237"/>
      <c r="E12789" s="237"/>
      <c r="F12789" s="268" t="s">
        <v>84</v>
      </c>
      <c r="G12789" s="262">
        <f>SUM(G12786:G12788)</f>
        <v>0</v>
      </c>
      <c r="I12789" s="326"/>
      <c r="J12789" s="295"/>
      <c r="K12789" s="296"/>
      <c r="L12789" s="296"/>
      <c r="M12789" s="296"/>
      <c r="N12789" s="296"/>
      <c r="O12789" s="296"/>
    </row>
    <row r="12790" spans="1:16" s="211" customFormat="1" ht="14" thickTop="1" thickBot="1">
      <c r="A12790" s="269"/>
      <c r="B12790" s="443"/>
      <c r="C12790" s="270"/>
      <c r="D12790" s="319"/>
      <c r="E12790" s="271" t="s">
        <v>89</v>
      </c>
      <c r="F12790" s="272"/>
      <c r="G12790" s="557">
        <f>ROUND(SUM(G12745,G12760,G12768,G12783,G12789),2)</f>
        <v>0</v>
      </c>
      <c r="I12790" s="327"/>
      <c r="J12790" s="212">
        <f>B12729</f>
        <v>38.299999999999997</v>
      </c>
      <c r="K12790" s="274">
        <f>E12786</f>
        <v>0</v>
      </c>
      <c r="L12790" s="294">
        <f>G12786</f>
        <v>0</v>
      </c>
      <c r="M12790" s="294">
        <f>G12787</f>
        <v>0</v>
      </c>
      <c r="N12790" s="294">
        <f>G12788</f>
        <v>0</v>
      </c>
      <c r="O12790" s="299">
        <f>SUM(K12790:N12790)</f>
        <v>0</v>
      </c>
      <c r="P12790" s="294"/>
    </row>
    <row r="12791" spans="1:16" ht="13.5" thickTop="1">
      <c r="A12791" s="275" t="s">
        <v>97</v>
      </c>
      <c r="B12791" s="438"/>
      <c r="C12791" s="215"/>
      <c r="D12791" s="217"/>
      <c r="E12791" s="217"/>
      <c r="F12791" s="216"/>
      <c r="G12791" s="219"/>
      <c r="I12791" s="326"/>
      <c r="P12791" s="294"/>
    </row>
    <row r="12792" spans="1:16">
      <c r="A12792" s="275"/>
      <c r="B12792" s="452"/>
      <c r="C12792" s="276"/>
      <c r="D12792" s="320"/>
      <c r="E12792" s="217"/>
      <c r="F12792" s="216"/>
      <c r="G12792" s="277">
        <f ca="1">TODAY()</f>
        <v>44839</v>
      </c>
      <c r="I12792" s="326"/>
      <c r="P12792" s="294"/>
    </row>
    <row r="12793" spans="1:16" ht="13.5" thickBot="1">
      <c r="A12793" s="234"/>
      <c r="B12793" s="456"/>
      <c r="C12793" s="235"/>
      <c r="D12793" s="237"/>
      <c r="E12793" s="237"/>
      <c r="F12793" s="236"/>
      <c r="G12793" s="278"/>
      <c r="I12793" s="326"/>
      <c r="P12793" s="294"/>
    </row>
    <row r="12794" spans="1:16" ht="13.5" thickTop="1">
      <c r="A12794" s="215"/>
      <c r="B12794" s="438"/>
      <c r="C12794" s="215"/>
      <c r="D12794" s="217"/>
      <c r="E12794" s="217"/>
      <c r="F12794" s="216"/>
      <c r="G12794" s="216"/>
      <c r="I12794" s="434"/>
      <c r="P12794" s="294"/>
    </row>
    <row r="12795" spans="1:16" s="199" customFormat="1">
      <c r="A12795" s="196" t="s">
        <v>109</v>
      </c>
      <c r="B12795" s="458"/>
      <c r="C12795" s="196"/>
      <c r="D12795" s="198"/>
      <c r="E12795" s="198"/>
      <c r="F12795" s="197"/>
      <c r="G12795" s="197"/>
      <c r="I12795" s="321"/>
      <c r="J12795" s="200"/>
      <c r="O12795" s="297"/>
    </row>
    <row r="12796" spans="1:16" s="199" customFormat="1">
      <c r="A12796" s="196" t="str">
        <f>CONCATENATE('Prestaciones y AIU'!A12175," ANALISIS DE PRECIOS UNITARIOS")</f>
        <v xml:space="preserve"> ANALISIS DE PRECIOS UNITARIOS</v>
      </c>
      <c r="B12796" s="458"/>
      <c r="C12796" s="196"/>
      <c r="D12796" s="198"/>
      <c r="E12796" s="198"/>
      <c r="F12796" s="197"/>
      <c r="G12796" s="197"/>
      <c r="I12796" s="321"/>
      <c r="J12796" s="200"/>
      <c r="O12796" s="297"/>
    </row>
    <row r="12797" spans="1:16" s="199" customFormat="1">
      <c r="A12797" s="196" t="str">
        <f>Objeto_LIC</f>
        <v>OPTIMIZACION DEL SISTEMA DE ABASTECIMIENTO (ADUCCION, PRETRATAMIENTO Y CONDUCCION) DEL MUNICPIO DE TAME, DEPARTAMENTO DE ARAUCA</v>
      </c>
      <c r="B12797" s="458"/>
      <c r="C12797" s="196"/>
      <c r="D12797" s="198"/>
      <c r="E12797" s="198"/>
      <c r="F12797" s="197"/>
      <c r="G12797" s="197"/>
      <c r="I12797" s="321"/>
      <c r="J12797" s="200"/>
      <c r="O12797" s="297"/>
    </row>
    <row r="12798" spans="1:16" s="199" customFormat="1">
      <c r="A12798" s="196"/>
      <c r="B12798" s="458"/>
      <c r="C12798" s="196"/>
      <c r="D12798" s="198"/>
      <c r="E12798" s="198"/>
      <c r="F12798" s="197"/>
      <c r="G12798" s="197"/>
      <c r="I12798" s="321"/>
      <c r="J12798" s="200"/>
      <c r="O12798" s="297"/>
    </row>
    <row r="12799" spans="1:16" ht="13.5" thickBot="1">
      <c r="A12799" s="201"/>
      <c r="B12799" s="448"/>
      <c r="C12799" s="201"/>
      <c r="D12799" s="203"/>
      <c r="E12799" s="203"/>
      <c r="F12799" s="202"/>
      <c r="G12799" s="202"/>
    </row>
    <row r="12800" spans="1:16" s="211" customFormat="1" ht="13.5" thickTop="1">
      <c r="A12800" s="206"/>
      <c r="B12800" s="457"/>
      <c r="C12800" s="207"/>
      <c r="D12800" s="209"/>
      <c r="E12800" s="209"/>
      <c r="F12800" s="208"/>
      <c r="G12800" s="210" t="s">
        <v>110</v>
      </c>
      <c r="I12800" s="323"/>
      <c r="J12800" s="212"/>
      <c r="O12800" s="297"/>
    </row>
    <row r="12801" spans="1:15" ht="12.75" customHeight="1">
      <c r="A12801" s="213" t="s">
        <v>62</v>
      </c>
      <c r="B12801" s="750">
        <f>Proponente</f>
        <v>0</v>
      </c>
      <c r="C12801" s="750"/>
      <c r="D12801" s="750"/>
      <c r="E12801" s="750"/>
      <c r="F12801" s="750"/>
      <c r="G12801" s="751"/>
    </row>
    <row r="12802" spans="1:15" ht="12.75" customHeight="1">
      <c r="A12802" s="213" t="s">
        <v>63</v>
      </c>
      <c r="B12802" s="470">
        <v>38.4</v>
      </c>
      <c r="C12802" s="750" t="e">
        <f>VLOOKUP(B12802,Presupuesto!$A$4:$B$106,2,FALSE)</f>
        <v>#N/A</v>
      </c>
      <c r="D12802" s="750"/>
      <c r="E12802" s="750"/>
      <c r="F12802" s="750"/>
      <c r="G12802" s="751"/>
    </row>
    <row r="12803" spans="1:15">
      <c r="A12803" s="214"/>
      <c r="B12803" s="438"/>
      <c r="C12803" s="215"/>
      <c r="D12803" s="217"/>
      <c r="E12803" s="217"/>
      <c r="F12803" s="218" t="s">
        <v>88</v>
      </c>
      <c r="G12803" s="750" t="str">
        <f ca="1">LOOKUP('U-P1'!B12802,Presupuesto!$1:$1048576,Presupuesto!$C$1:$C$105)</f>
        <v>ML</v>
      </c>
      <c r="H12803" s="750"/>
      <c r="I12803" s="750"/>
      <c r="J12803" s="750"/>
      <c r="K12803" s="751"/>
    </row>
    <row r="12804" spans="1:15" ht="13.5" thickBot="1">
      <c r="A12804" s="213" t="s">
        <v>64</v>
      </c>
      <c r="B12804" s="438"/>
      <c r="C12804" s="215"/>
      <c r="D12804" s="217"/>
      <c r="E12804" s="217"/>
      <c r="F12804" s="216"/>
      <c r="G12804" s="219"/>
      <c r="I12804" s="324"/>
      <c r="J12804" s="295"/>
      <c r="K12804" s="296"/>
      <c r="L12804" s="296"/>
      <c r="M12804" s="296"/>
      <c r="N12804" s="296"/>
      <c r="O12804" s="296"/>
    </row>
    <row r="12805" spans="1:15" s="220" customFormat="1" ht="13.5" thickTop="1">
      <c r="A12805" s="221" t="s">
        <v>57</v>
      </c>
      <c r="B12805" s="447" t="s">
        <v>65</v>
      </c>
      <c r="C12805" s="222" t="s">
        <v>66</v>
      </c>
      <c r="D12805" s="223" t="s">
        <v>74</v>
      </c>
      <c r="E12805" s="224" t="s">
        <v>100</v>
      </c>
      <c r="F12805" s="224" t="s">
        <v>79</v>
      </c>
      <c r="G12805" s="225" t="s">
        <v>70</v>
      </c>
      <c r="I12805" s="325"/>
      <c r="J12805" s="226"/>
      <c r="O12805" s="296"/>
    </row>
    <row r="12806" spans="1:15">
      <c r="A12806" s="227" t="str">
        <f t="shared" ref="A12806:A12817" si="2319">IF(I12806=0,"-",VLOOKUP(I12806,EQUIPOS,2,FALSE))</f>
        <v>-</v>
      </c>
      <c r="B12806" s="228"/>
      <c r="C12806" s="228"/>
      <c r="D12806" s="468"/>
      <c r="E12806" s="229">
        <f t="shared" ref="E12806:E12817" si="2320">IF(I12806=0,0,VLOOKUP(I12806,EQUIPOS,4,FALSE))</f>
        <v>0</v>
      </c>
      <c r="F12806" s="230">
        <f t="shared" ref="F12806:F12817" si="2321">IF(D12806=0,0,E12806/D12806)</f>
        <v>0</v>
      </c>
      <c r="G12806" s="231"/>
      <c r="I12806" s="283"/>
    </row>
    <row r="12807" spans="1:15">
      <c r="A12807" s="227" t="str">
        <f t="shared" si="2319"/>
        <v>-</v>
      </c>
      <c r="B12807" s="228"/>
      <c r="C12807" s="228"/>
      <c r="D12807" s="194"/>
      <c r="E12807" s="229">
        <f t="shared" si="2320"/>
        <v>0</v>
      </c>
      <c r="F12807" s="230">
        <f t="shared" si="2321"/>
        <v>0</v>
      </c>
      <c r="G12807" s="232"/>
      <c r="I12807" s="283"/>
    </row>
    <row r="12808" spans="1:15">
      <c r="A12808" s="227" t="str">
        <f t="shared" si="2319"/>
        <v>-</v>
      </c>
      <c r="B12808" s="228"/>
      <c r="C12808" s="228"/>
      <c r="D12808" s="194"/>
      <c r="E12808" s="229">
        <f t="shared" si="2320"/>
        <v>0</v>
      </c>
      <c r="F12808" s="230">
        <f t="shared" si="2321"/>
        <v>0</v>
      </c>
      <c r="G12808" s="232"/>
      <c r="I12808" s="283"/>
    </row>
    <row r="12809" spans="1:15">
      <c r="A12809" s="227" t="str">
        <f t="shared" si="2319"/>
        <v>-</v>
      </c>
      <c r="B12809" s="228"/>
      <c r="C12809" s="228"/>
      <c r="D12809" s="194"/>
      <c r="E12809" s="229">
        <f t="shared" si="2320"/>
        <v>0</v>
      </c>
      <c r="F12809" s="230">
        <f t="shared" si="2321"/>
        <v>0</v>
      </c>
      <c r="G12809" s="232"/>
      <c r="I12809" s="283"/>
    </row>
    <row r="12810" spans="1:15">
      <c r="A12810" s="227" t="str">
        <f t="shared" si="2319"/>
        <v>-</v>
      </c>
      <c r="B12810" s="228"/>
      <c r="C12810" s="228"/>
      <c r="D12810" s="194"/>
      <c r="E12810" s="229">
        <f t="shared" si="2320"/>
        <v>0</v>
      </c>
      <c r="F12810" s="230">
        <f t="shared" si="2321"/>
        <v>0</v>
      </c>
      <c r="G12810" s="232"/>
      <c r="I12810" s="283"/>
    </row>
    <row r="12811" spans="1:15">
      <c r="A12811" s="227" t="str">
        <f t="shared" si="2319"/>
        <v>-</v>
      </c>
      <c r="B12811" s="228"/>
      <c r="C12811" s="228"/>
      <c r="D12811" s="194"/>
      <c r="E12811" s="229">
        <f t="shared" si="2320"/>
        <v>0</v>
      </c>
      <c r="F12811" s="230">
        <f t="shared" si="2321"/>
        <v>0</v>
      </c>
      <c r="G12811" s="232"/>
      <c r="I12811" s="283"/>
    </row>
    <row r="12812" spans="1:15">
      <c r="A12812" s="227" t="str">
        <f t="shared" si="2319"/>
        <v>-</v>
      </c>
      <c r="B12812" s="228"/>
      <c r="C12812" s="228"/>
      <c r="D12812" s="194"/>
      <c r="E12812" s="229">
        <f t="shared" si="2320"/>
        <v>0</v>
      </c>
      <c r="F12812" s="230">
        <f t="shared" si="2321"/>
        <v>0</v>
      </c>
      <c r="G12812" s="232"/>
      <c r="I12812" s="283"/>
    </row>
    <row r="12813" spans="1:15">
      <c r="A12813" s="227" t="str">
        <f t="shared" si="2319"/>
        <v>-</v>
      </c>
      <c r="B12813" s="228"/>
      <c r="C12813" s="228"/>
      <c r="D12813" s="194"/>
      <c r="E12813" s="229">
        <f t="shared" si="2320"/>
        <v>0</v>
      </c>
      <c r="F12813" s="230">
        <f t="shared" si="2321"/>
        <v>0</v>
      </c>
      <c r="G12813" s="232"/>
      <c r="I12813" s="283"/>
    </row>
    <row r="12814" spans="1:15">
      <c r="A12814" s="227" t="str">
        <f t="shared" si="2319"/>
        <v>-</v>
      </c>
      <c r="B12814" s="228"/>
      <c r="C12814" s="228"/>
      <c r="D12814" s="194"/>
      <c r="E12814" s="229">
        <f t="shared" si="2320"/>
        <v>0</v>
      </c>
      <c r="F12814" s="230">
        <f t="shared" si="2321"/>
        <v>0</v>
      </c>
      <c r="G12814" s="232"/>
      <c r="I12814" s="283"/>
    </row>
    <row r="12815" spans="1:15">
      <c r="A12815" s="227" t="str">
        <f t="shared" si="2319"/>
        <v>-</v>
      </c>
      <c r="B12815" s="228"/>
      <c r="C12815" s="228"/>
      <c r="D12815" s="194"/>
      <c r="E12815" s="229">
        <f t="shared" si="2320"/>
        <v>0</v>
      </c>
      <c r="F12815" s="230">
        <f t="shared" si="2321"/>
        <v>0</v>
      </c>
      <c r="G12815" s="232"/>
      <c r="I12815" s="283"/>
    </row>
    <row r="12816" spans="1:15">
      <c r="A12816" s="227" t="str">
        <f t="shared" si="2319"/>
        <v>-</v>
      </c>
      <c r="B12816" s="228"/>
      <c r="C12816" s="228"/>
      <c r="D12816" s="194"/>
      <c r="E12816" s="229">
        <f t="shared" si="2320"/>
        <v>0</v>
      </c>
      <c r="F12816" s="230">
        <f t="shared" si="2321"/>
        <v>0</v>
      </c>
      <c r="G12816" s="232"/>
      <c r="I12816" s="283"/>
    </row>
    <row r="12817" spans="1:15">
      <c r="A12817" s="227" t="str">
        <f t="shared" si="2319"/>
        <v>-</v>
      </c>
      <c r="B12817" s="228"/>
      <c r="C12817" s="228"/>
      <c r="D12817" s="194"/>
      <c r="E12817" s="229">
        <f t="shared" si="2320"/>
        <v>0</v>
      </c>
      <c r="F12817" s="230">
        <f t="shared" si="2321"/>
        <v>0</v>
      </c>
      <c r="G12817" s="232"/>
      <c r="I12817" s="283"/>
    </row>
    <row r="12818" spans="1:15" ht="13.5" thickBot="1">
      <c r="A12818" s="234"/>
      <c r="B12818" s="456"/>
      <c r="C12818" s="235"/>
      <c r="D12818" s="237"/>
      <c r="E12818" s="237"/>
      <c r="F12818" s="238" t="s">
        <v>80</v>
      </c>
      <c r="G12818" s="239">
        <f>SUM(F12806:F12817)</f>
        <v>0</v>
      </c>
      <c r="I12818" s="326"/>
    </row>
    <row r="12819" spans="1:15" ht="13.5" thickTop="1">
      <c r="A12819" s="240" t="s">
        <v>67</v>
      </c>
      <c r="B12819" s="446"/>
      <c r="C12819" s="241"/>
      <c r="D12819" s="243"/>
      <c r="E12819" s="243"/>
      <c r="F12819" s="242"/>
      <c r="G12819" s="244"/>
      <c r="I12819" s="326"/>
    </row>
    <row r="12820" spans="1:15" s="220" customFormat="1" ht="26">
      <c r="A12820" s="245" t="s">
        <v>57</v>
      </c>
      <c r="B12820" s="455"/>
      <c r="C12820" s="247" t="s">
        <v>58</v>
      </c>
      <c r="D12820" s="316" t="s">
        <v>68</v>
      </c>
      <c r="E12820" s="248" t="s">
        <v>69</v>
      </c>
      <c r="F12820" s="249" t="s">
        <v>79</v>
      </c>
      <c r="G12820" s="250" t="s">
        <v>70</v>
      </c>
      <c r="I12820" s="325"/>
      <c r="J12820" s="226"/>
      <c r="O12820" s="296"/>
    </row>
    <row r="12821" spans="1:15">
      <c r="A12821" s="748" t="str">
        <f t="shared" ref="A12821:A12832" si="2322">IF(I12821=0,"",VLOOKUP(I12821,MATERIALES,2,FALSE))</f>
        <v/>
      </c>
      <c r="B12821" s="749"/>
      <c r="C12821" s="251" t="str">
        <f t="shared" ref="C12821:C12829" si="2323">IF(I12821=0,"",VLOOKUP(I12821,MATERIALES,3,FALSE))</f>
        <v/>
      </c>
      <c r="D12821" s="194"/>
      <c r="E12821" s="252">
        <f t="shared" ref="E12821:E12832" si="2324">IF(I12821=0,0,VLOOKUP(I12821,MATERIALES,4,FALSE))</f>
        <v>0</v>
      </c>
      <c r="F12821" s="230">
        <f>D12821*E12821</f>
        <v>0</v>
      </c>
      <c r="G12821" s="231"/>
      <c r="I12821" s="283"/>
    </row>
    <row r="12822" spans="1:15">
      <c r="A12822" s="748" t="str">
        <f t="shared" si="2322"/>
        <v/>
      </c>
      <c r="B12822" s="749"/>
      <c r="C12822" s="251" t="str">
        <f t="shared" si="2323"/>
        <v/>
      </c>
      <c r="D12822" s="194"/>
      <c r="E12822" s="252">
        <f t="shared" si="2324"/>
        <v>0</v>
      </c>
      <c r="F12822" s="230">
        <f t="shared" ref="F12822:F12832" si="2325">D12822*E12822</f>
        <v>0</v>
      </c>
      <c r="G12822" s="232"/>
      <c r="I12822" s="283"/>
    </row>
    <row r="12823" spans="1:15">
      <c r="A12823" s="748" t="str">
        <f t="shared" si="2322"/>
        <v/>
      </c>
      <c r="B12823" s="749"/>
      <c r="C12823" s="251" t="str">
        <f t="shared" si="2323"/>
        <v/>
      </c>
      <c r="D12823" s="194"/>
      <c r="E12823" s="252">
        <f t="shared" si="2324"/>
        <v>0</v>
      </c>
      <c r="F12823" s="230">
        <f t="shared" si="2325"/>
        <v>0</v>
      </c>
      <c r="G12823" s="232"/>
      <c r="I12823" s="283"/>
    </row>
    <row r="12824" spans="1:15">
      <c r="A12824" s="748" t="str">
        <f t="shared" si="2322"/>
        <v/>
      </c>
      <c r="B12824" s="749"/>
      <c r="C12824" s="251" t="str">
        <f t="shared" si="2323"/>
        <v/>
      </c>
      <c r="D12824" s="194"/>
      <c r="E12824" s="252">
        <f t="shared" si="2324"/>
        <v>0</v>
      </c>
      <c r="F12824" s="230">
        <f t="shared" si="2325"/>
        <v>0</v>
      </c>
      <c r="G12824" s="232"/>
      <c r="I12824" s="283"/>
    </row>
    <row r="12825" spans="1:15">
      <c r="A12825" s="748" t="str">
        <f t="shared" si="2322"/>
        <v/>
      </c>
      <c r="B12825" s="749"/>
      <c r="C12825" s="251" t="str">
        <f t="shared" si="2323"/>
        <v/>
      </c>
      <c r="D12825" s="194"/>
      <c r="E12825" s="252">
        <f t="shared" si="2324"/>
        <v>0</v>
      </c>
      <c r="F12825" s="230">
        <f t="shared" si="2325"/>
        <v>0</v>
      </c>
      <c r="G12825" s="232"/>
      <c r="I12825" s="283"/>
    </row>
    <row r="12826" spans="1:15">
      <c r="A12826" s="748" t="str">
        <f t="shared" si="2322"/>
        <v/>
      </c>
      <c r="B12826" s="749"/>
      <c r="C12826" s="251" t="str">
        <f t="shared" si="2323"/>
        <v/>
      </c>
      <c r="D12826" s="194"/>
      <c r="E12826" s="252">
        <f t="shared" si="2324"/>
        <v>0</v>
      </c>
      <c r="F12826" s="230">
        <f t="shared" si="2325"/>
        <v>0</v>
      </c>
      <c r="G12826" s="232"/>
      <c r="I12826" s="283"/>
    </row>
    <row r="12827" spans="1:15">
      <c r="A12827" s="748" t="str">
        <f t="shared" si="2322"/>
        <v/>
      </c>
      <c r="B12827" s="749"/>
      <c r="C12827" s="251" t="str">
        <f t="shared" si="2323"/>
        <v/>
      </c>
      <c r="D12827" s="194"/>
      <c r="E12827" s="252">
        <f t="shared" si="2324"/>
        <v>0</v>
      </c>
      <c r="F12827" s="230">
        <f t="shared" si="2325"/>
        <v>0</v>
      </c>
      <c r="G12827" s="232"/>
      <c r="I12827" s="283"/>
    </row>
    <row r="12828" spans="1:15">
      <c r="A12828" s="748" t="str">
        <f t="shared" si="2322"/>
        <v/>
      </c>
      <c r="B12828" s="749"/>
      <c r="C12828" s="251" t="str">
        <f t="shared" si="2323"/>
        <v/>
      </c>
      <c r="D12828" s="194"/>
      <c r="E12828" s="252">
        <f t="shared" si="2324"/>
        <v>0</v>
      </c>
      <c r="F12828" s="230">
        <f t="shared" si="2325"/>
        <v>0</v>
      </c>
      <c r="G12828" s="253"/>
      <c r="I12828" s="283"/>
    </row>
    <row r="12829" spans="1:15">
      <c r="A12829" s="748" t="str">
        <f t="shared" si="2322"/>
        <v/>
      </c>
      <c r="B12829" s="749"/>
      <c r="C12829" s="251" t="str">
        <f t="shared" si="2323"/>
        <v/>
      </c>
      <c r="D12829" s="194"/>
      <c r="E12829" s="252">
        <f t="shared" si="2324"/>
        <v>0</v>
      </c>
      <c r="F12829" s="230">
        <f t="shared" si="2325"/>
        <v>0</v>
      </c>
      <c r="G12829" s="232"/>
      <c r="I12829" s="283"/>
    </row>
    <row r="12830" spans="1:15">
      <c r="A12830" s="748" t="str">
        <f t="shared" si="2322"/>
        <v/>
      </c>
      <c r="B12830" s="749"/>
      <c r="C12830" s="251"/>
      <c r="D12830" s="194"/>
      <c r="E12830" s="252">
        <f t="shared" si="2324"/>
        <v>0</v>
      </c>
      <c r="F12830" s="230">
        <f t="shared" si="2325"/>
        <v>0</v>
      </c>
      <c r="G12830" s="232"/>
      <c r="I12830" s="283"/>
    </row>
    <row r="12831" spans="1:15">
      <c r="A12831" s="748" t="str">
        <f t="shared" si="2322"/>
        <v/>
      </c>
      <c r="B12831" s="749"/>
      <c r="C12831" s="251"/>
      <c r="D12831" s="194"/>
      <c r="E12831" s="252">
        <f t="shared" si="2324"/>
        <v>0</v>
      </c>
      <c r="F12831" s="230">
        <f t="shared" si="2325"/>
        <v>0</v>
      </c>
      <c r="G12831" s="232"/>
      <c r="I12831" s="283"/>
    </row>
    <row r="12832" spans="1:15">
      <c r="A12832" s="748" t="str">
        <f t="shared" si="2322"/>
        <v/>
      </c>
      <c r="B12832" s="749"/>
      <c r="C12832" s="251" t="str">
        <f t="shared" ref="C12832" si="2326">IF(I12832=0,"",VLOOKUP(I12832,MATERIALES,3,FALSE))</f>
        <v/>
      </c>
      <c r="D12832" s="194"/>
      <c r="E12832" s="252">
        <f t="shared" si="2324"/>
        <v>0</v>
      </c>
      <c r="F12832" s="230">
        <f t="shared" si="2325"/>
        <v>0</v>
      </c>
      <c r="G12832" s="233"/>
      <c r="I12832" s="283"/>
    </row>
    <row r="12833" spans="1:9" ht="26.25" customHeight="1" thickBot="1">
      <c r="A12833" s="214"/>
      <c r="B12833" s="438"/>
      <c r="C12833" s="215"/>
      <c r="D12833" s="217"/>
      <c r="E12833" s="254"/>
      <c r="F12833" s="255" t="s">
        <v>81</v>
      </c>
      <c r="G12833" s="253">
        <f>SUM(F12821:F12832)</f>
        <v>0</v>
      </c>
      <c r="I12833" s="326"/>
    </row>
    <row r="12834" spans="1:9" ht="14" thickTop="1" thickBot="1">
      <c r="A12834" s="256" t="s">
        <v>72</v>
      </c>
      <c r="B12834" s="445"/>
      <c r="C12834" s="257"/>
      <c r="D12834" s="259"/>
      <c r="E12834" s="259"/>
      <c r="F12834" s="258"/>
      <c r="G12834" s="260"/>
      <c r="I12834" s="326"/>
    </row>
    <row r="12835" spans="1:9" ht="13.5" thickTop="1">
      <c r="A12835" s="245" t="s">
        <v>57</v>
      </c>
      <c r="B12835" s="455"/>
      <c r="C12835" s="248" t="s">
        <v>71</v>
      </c>
      <c r="D12835" s="316" t="s">
        <v>75</v>
      </c>
      <c r="E12835" s="248" t="s">
        <v>98</v>
      </c>
      <c r="F12835" s="249" t="s">
        <v>79</v>
      </c>
      <c r="G12835" s="250" t="s">
        <v>70</v>
      </c>
      <c r="I12835" s="326"/>
    </row>
    <row r="12836" spans="1:9">
      <c r="A12836" s="748" t="str">
        <f>IF(I12836=0,"",VLOOKUP(I12836,EQUIPOS,2,FALSE))</f>
        <v/>
      </c>
      <c r="B12836" s="749"/>
      <c r="C12836" s="195"/>
      <c r="D12836" s="194"/>
      <c r="E12836" s="252">
        <f>IF(I12836=0,0,VLOOKUP(I12836,EQUIPOS,4,FALSE))</f>
        <v>0</v>
      </c>
      <c r="F12836" s="230">
        <f>C12836*D12836*E12836</f>
        <v>0</v>
      </c>
      <c r="G12836" s="231"/>
      <c r="I12836" s="283"/>
    </row>
    <row r="12837" spans="1:9">
      <c r="A12837" s="748" t="str">
        <f>IF(I12837=0,"",VLOOKUP(I12837,EQUIPOS,2,FALSE))</f>
        <v/>
      </c>
      <c r="B12837" s="749"/>
      <c r="C12837" s="195"/>
      <c r="D12837" s="194"/>
      <c r="E12837" s="252">
        <f>IF(I12837=0,0,VLOOKUP(I12837,EQUIPOS,4,FALSE))</f>
        <v>0</v>
      </c>
      <c r="F12837" s="230">
        <f t="shared" ref="F12837:F12840" si="2327">C12837*D12837*E12837</f>
        <v>0</v>
      </c>
      <c r="G12837" s="232"/>
      <c r="I12837" s="283"/>
    </row>
    <row r="12838" spans="1:9">
      <c r="A12838" s="748" t="str">
        <f>IF(I12838=0,"",VLOOKUP(I12838,EQUIPOS,2,FALSE))</f>
        <v/>
      </c>
      <c r="B12838" s="749"/>
      <c r="C12838" s="195"/>
      <c r="D12838" s="194"/>
      <c r="E12838" s="252">
        <f>IF(I12838=0,0,VLOOKUP(I12838,EQUIPOS,4,FALSE))</f>
        <v>0</v>
      </c>
      <c r="F12838" s="230">
        <f t="shared" si="2327"/>
        <v>0</v>
      </c>
      <c r="G12838" s="232"/>
      <c r="I12838" s="283"/>
    </row>
    <row r="12839" spans="1:9">
      <c r="A12839" s="748" t="str">
        <f>IF(I12839=0,"",VLOOKUP(I12839,EQUIPOS,2,FALSE))</f>
        <v/>
      </c>
      <c r="B12839" s="749"/>
      <c r="C12839" s="195"/>
      <c r="D12839" s="194"/>
      <c r="E12839" s="252">
        <f>IF(I12839=0,0,VLOOKUP(I12839,EQUIPOS,4,FALSE))</f>
        <v>0</v>
      </c>
      <c r="F12839" s="230">
        <f t="shared" si="2327"/>
        <v>0</v>
      </c>
      <c r="G12839" s="232"/>
      <c r="I12839" s="283"/>
    </row>
    <row r="12840" spans="1:9">
      <c r="A12840" s="748" t="str">
        <f>IF(I12840=0,"",VLOOKUP(I12840,EQUIPOS,2,FALSE))</f>
        <v/>
      </c>
      <c r="B12840" s="749"/>
      <c r="C12840" s="195"/>
      <c r="D12840" s="194"/>
      <c r="E12840" s="252">
        <f>IF(I12840=0,0,VLOOKUP(I12840,EQUIPOS,4,FALSE))</f>
        <v>0</v>
      </c>
      <c r="F12840" s="230">
        <f t="shared" si="2327"/>
        <v>0</v>
      </c>
      <c r="G12840" s="233"/>
      <c r="I12840" s="283"/>
    </row>
    <row r="12841" spans="1:9" ht="30.75" customHeight="1" thickBot="1">
      <c r="A12841" s="234"/>
      <c r="B12841" s="456"/>
      <c r="C12841" s="235"/>
      <c r="D12841" s="237"/>
      <c r="E12841" s="261"/>
      <c r="F12841" s="238" t="s">
        <v>82</v>
      </c>
      <c r="G12841" s="262">
        <f>SUM(F12836:F12840)</f>
        <v>0</v>
      </c>
      <c r="I12841" s="326"/>
    </row>
    <row r="12842" spans="1:9" ht="13.5" thickTop="1">
      <c r="A12842" s="240" t="s">
        <v>73</v>
      </c>
      <c r="B12842" s="446"/>
      <c r="C12842" s="241"/>
      <c r="D12842" s="243"/>
      <c r="E12842" s="243"/>
      <c r="F12842" s="242"/>
      <c r="G12842" s="244"/>
      <c r="I12842" s="326"/>
    </row>
    <row r="12843" spans="1:9" ht="26">
      <c r="A12843" s="245" t="s">
        <v>57</v>
      </c>
      <c r="B12843" s="454" t="s">
        <v>58</v>
      </c>
      <c r="C12843" s="247" t="s">
        <v>68</v>
      </c>
      <c r="D12843" s="316" t="s">
        <v>74</v>
      </c>
      <c r="E12843" s="248" t="s">
        <v>69</v>
      </c>
      <c r="F12843" s="249" t="s">
        <v>79</v>
      </c>
      <c r="G12843" s="250" t="s">
        <v>70</v>
      </c>
      <c r="H12843" s="220"/>
      <c r="I12843" s="325"/>
    </row>
    <row r="12844" spans="1:9">
      <c r="A12844" s="263" t="str">
        <f t="shared" ref="A12844:A12855" si="2328">IF(I12844=0,"",VLOOKUP(I12844,MANOOBRA,2,FALSE))</f>
        <v/>
      </c>
      <c r="B12844" s="444" t="str">
        <f t="shared" ref="B12844:B12855" si="2329">IF(I12844=0,"",VLOOKUP(I12844,MANOOBRA,3,FALSE))</f>
        <v/>
      </c>
      <c r="C12844" s="195"/>
      <c r="D12844" s="466"/>
      <c r="E12844" s="252">
        <f t="shared" ref="E12844:E12855" si="2330">IF(I12844=0,0,VLOOKUP(I12844,MANOOBRA,4,FALSE))</f>
        <v>0</v>
      </c>
      <c r="F12844" s="230">
        <f>IF(D12844=0,0,C12844*E12844/D12844)</f>
        <v>0</v>
      </c>
      <c r="G12844" s="231"/>
      <c r="I12844" s="283"/>
    </row>
    <row r="12845" spans="1:9">
      <c r="A12845" s="263" t="str">
        <f t="shared" si="2328"/>
        <v/>
      </c>
      <c r="B12845" s="444" t="str">
        <f t="shared" si="2329"/>
        <v/>
      </c>
      <c r="C12845" s="195"/>
      <c r="D12845" s="466"/>
      <c r="E12845" s="252">
        <f t="shared" si="2330"/>
        <v>0</v>
      </c>
      <c r="F12845" s="230">
        <f t="shared" ref="F12845:F12855" si="2331">IF(D12845=0,0,C12845*E12845/D12845)</f>
        <v>0</v>
      </c>
      <c r="G12845" s="232"/>
      <c r="I12845" s="283"/>
    </row>
    <row r="12846" spans="1:9">
      <c r="A12846" s="263" t="str">
        <f t="shared" si="2328"/>
        <v/>
      </c>
      <c r="B12846" s="444" t="str">
        <f t="shared" si="2329"/>
        <v/>
      </c>
      <c r="C12846" s="195"/>
      <c r="D12846" s="309"/>
      <c r="E12846" s="252">
        <f t="shared" si="2330"/>
        <v>0</v>
      </c>
      <c r="F12846" s="230">
        <f t="shared" si="2331"/>
        <v>0</v>
      </c>
      <c r="G12846" s="232"/>
      <c r="I12846" s="283"/>
    </row>
    <row r="12847" spans="1:9">
      <c r="A12847" s="263" t="str">
        <f t="shared" si="2328"/>
        <v/>
      </c>
      <c r="B12847" s="444" t="str">
        <f t="shared" si="2329"/>
        <v/>
      </c>
      <c r="C12847" s="195"/>
      <c r="D12847" s="195"/>
      <c r="E12847" s="252">
        <f t="shared" si="2330"/>
        <v>0</v>
      </c>
      <c r="F12847" s="230">
        <f t="shared" si="2331"/>
        <v>0</v>
      </c>
      <c r="G12847" s="232"/>
      <c r="I12847" s="283"/>
    </row>
    <row r="12848" spans="1:9">
      <c r="A12848" s="263" t="str">
        <f t="shared" si="2328"/>
        <v/>
      </c>
      <c r="B12848" s="444" t="str">
        <f t="shared" si="2329"/>
        <v/>
      </c>
      <c r="C12848" s="195"/>
      <c r="D12848" s="195"/>
      <c r="E12848" s="252">
        <f t="shared" si="2330"/>
        <v>0</v>
      </c>
      <c r="F12848" s="230">
        <f t="shared" si="2331"/>
        <v>0</v>
      </c>
      <c r="G12848" s="232"/>
      <c r="I12848" s="283"/>
    </row>
    <row r="12849" spans="1:16">
      <c r="A12849" s="263" t="str">
        <f t="shared" si="2328"/>
        <v/>
      </c>
      <c r="B12849" s="444" t="str">
        <f t="shared" si="2329"/>
        <v/>
      </c>
      <c r="C12849" s="195"/>
      <c r="D12849" s="195"/>
      <c r="E12849" s="252">
        <f t="shared" si="2330"/>
        <v>0</v>
      </c>
      <c r="F12849" s="230">
        <f t="shared" si="2331"/>
        <v>0</v>
      </c>
      <c r="G12849" s="232"/>
      <c r="I12849" s="283"/>
    </row>
    <row r="12850" spans="1:16">
      <c r="A12850" s="263" t="str">
        <f t="shared" si="2328"/>
        <v/>
      </c>
      <c r="B12850" s="444" t="str">
        <f t="shared" si="2329"/>
        <v/>
      </c>
      <c r="C12850" s="195"/>
      <c r="D12850" s="195"/>
      <c r="E12850" s="252">
        <f t="shared" si="2330"/>
        <v>0</v>
      </c>
      <c r="F12850" s="230">
        <f t="shared" si="2331"/>
        <v>0</v>
      </c>
      <c r="G12850" s="232"/>
      <c r="I12850" s="283"/>
    </row>
    <row r="12851" spans="1:16">
      <c r="A12851" s="263" t="str">
        <f t="shared" si="2328"/>
        <v/>
      </c>
      <c r="B12851" s="444" t="str">
        <f t="shared" si="2329"/>
        <v/>
      </c>
      <c r="C12851" s="195"/>
      <c r="D12851" s="195"/>
      <c r="E12851" s="252">
        <f t="shared" si="2330"/>
        <v>0</v>
      </c>
      <c r="F12851" s="230">
        <f t="shared" si="2331"/>
        <v>0</v>
      </c>
      <c r="G12851" s="232"/>
      <c r="I12851" s="283"/>
    </row>
    <row r="12852" spans="1:16">
      <c r="A12852" s="263" t="str">
        <f t="shared" si="2328"/>
        <v/>
      </c>
      <c r="B12852" s="444" t="str">
        <f t="shared" si="2329"/>
        <v/>
      </c>
      <c r="C12852" s="195"/>
      <c r="D12852" s="195"/>
      <c r="E12852" s="252">
        <f t="shared" si="2330"/>
        <v>0</v>
      </c>
      <c r="F12852" s="230">
        <f t="shared" si="2331"/>
        <v>0</v>
      </c>
      <c r="G12852" s="232"/>
      <c r="I12852" s="283"/>
    </row>
    <row r="12853" spans="1:16">
      <c r="A12853" s="263" t="str">
        <f t="shared" si="2328"/>
        <v/>
      </c>
      <c r="B12853" s="444" t="str">
        <f t="shared" si="2329"/>
        <v/>
      </c>
      <c r="C12853" s="195"/>
      <c r="D12853" s="195"/>
      <c r="E12853" s="252">
        <f t="shared" si="2330"/>
        <v>0</v>
      </c>
      <c r="F12853" s="230">
        <f t="shared" si="2331"/>
        <v>0</v>
      </c>
      <c r="G12853" s="232"/>
      <c r="I12853" s="283"/>
    </row>
    <row r="12854" spans="1:16">
      <c r="A12854" s="263" t="str">
        <f t="shared" si="2328"/>
        <v/>
      </c>
      <c r="B12854" s="444" t="str">
        <f t="shared" si="2329"/>
        <v/>
      </c>
      <c r="C12854" s="195"/>
      <c r="D12854" s="195"/>
      <c r="E12854" s="252">
        <f t="shared" si="2330"/>
        <v>0</v>
      </c>
      <c r="F12854" s="230">
        <f t="shared" si="2331"/>
        <v>0</v>
      </c>
      <c r="G12854" s="232"/>
      <c r="I12854" s="283"/>
    </row>
    <row r="12855" spans="1:16">
      <c r="A12855" s="263" t="str">
        <f t="shared" si="2328"/>
        <v/>
      </c>
      <c r="B12855" s="444" t="str">
        <f t="shared" si="2329"/>
        <v/>
      </c>
      <c r="C12855" s="195"/>
      <c r="D12855" s="195"/>
      <c r="E12855" s="252">
        <f t="shared" si="2330"/>
        <v>0</v>
      </c>
      <c r="F12855" s="230">
        <f t="shared" si="2331"/>
        <v>0</v>
      </c>
      <c r="G12855" s="233"/>
      <c r="I12855" s="283"/>
    </row>
    <row r="12856" spans="1:16" ht="31.5" customHeight="1" thickBot="1">
      <c r="A12856" s="234"/>
      <c r="B12856" s="456"/>
      <c r="C12856" s="235"/>
      <c r="D12856" s="237"/>
      <c r="E12856" s="237"/>
      <c r="F12856" s="238" t="s">
        <v>83</v>
      </c>
      <c r="G12856" s="262">
        <f>SUM(F12844:F12855)</f>
        <v>0</v>
      </c>
      <c r="I12856" s="326"/>
    </row>
    <row r="12857" spans="1:16" ht="13.5" thickTop="1">
      <c r="A12857" s="186" t="s">
        <v>76</v>
      </c>
      <c r="B12857" s="446"/>
      <c r="C12857" s="241"/>
      <c r="D12857" s="243"/>
      <c r="E12857" s="243"/>
      <c r="F12857" s="242"/>
      <c r="G12857" s="244"/>
      <c r="I12857" s="326"/>
    </row>
    <row r="12858" spans="1:16">
      <c r="A12858" s="245" t="s">
        <v>57</v>
      </c>
      <c r="B12858" s="455"/>
      <c r="C12858" s="246"/>
      <c r="D12858" s="317"/>
      <c r="E12858" s="248" t="s">
        <v>77</v>
      </c>
      <c r="F12858" s="249" t="s">
        <v>78</v>
      </c>
      <c r="G12858" s="264" t="s">
        <v>77</v>
      </c>
      <c r="H12858" s="220"/>
      <c r="I12858" s="325"/>
    </row>
    <row r="12859" spans="1:16">
      <c r="A12859" s="185" t="s">
        <v>87</v>
      </c>
      <c r="B12859" s="453"/>
      <c r="C12859" s="265"/>
      <c r="D12859" s="318"/>
      <c r="E12859" s="229">
        <f>ROUND(SUM(G12818,G12833,G12841,G12856),0)</f>
        <v>0</v>
      </c>
      <c r="F12859" s="266">
        <f>A</f>
        <v>0</v>
      </c>
      <c r="G12859" s="267">
        <f>E12859*F12859</f>
        <v>0</v>
      </c>
      <c r="I12859" s="326"/>
    </row>
    <row r="12860" spans="1:16">
      <c r="A12860" s="185" t="s">
        <v>85</v>
      </c>
      <c r="B12860" s="453"/>
      <c r="C12860" s="265"/>
      <c r="D12860" s="318"/>
      <c r="E12860" s="229">
        <f>SUM(G12818,G12833,G12841,G12856)</f>
        <v>0</v>
      </c>
      <c r="F12860" s="266">
        <f>I</f>
        <v>0</v>
      </c>
      <c r="G12860" s="267">
        <f>E12860*F12860</f>
        <v>0</v>
      </c>
      <c r="I12860" s="326"/>
    </row>
    <row r="12861" spans="1:16">
      <c r="A12861" s="185" t="s">
        <v>86</v>
      </c>
      <c r="B12861" s="453"/>
      <c r="C12861" s="265"/>
      <c r="D12861" s="318"/>
      <c r="E12861" s="229">
        <f>SUM(G12818,G12833,G12841,G12856)</f>
        <v>0</v>
      </c>
      <c r="F12861" s="266">
        <f>U</f>
        <v>0</v>
      </c>
      <c r="G12861" s="267">
        <f>E12861*F12861</f>
        <v>0</v>
      </c>
      <c r="I12861" s="326"/>
    </row>
    <row r="12862" spans="1:16" ht="33" customHeight="1" thickBot="1">
      <c r="A12862" s="234"/>
      <c r="B12862" s="456"/>
      <c r="C12862" s="235"/>
      <c r="D12862" s="237"/>
      <c r="E12862" s="237"/>
      <c r="F12862" s="268" t="s">
        <v>84</v>
      </c>
      <c r="G12862" s="262">
        <f>SUM(G12859:G12861)</f>
        <v>0</v>
      </c>
      <c r="I12862" s="326"/>
      <c r="J12862" s="295"/>
      <c r="K12862" s="296"/>
      <c r="L12862" s="296"/>
      <c r="M12862" s="296"/>
      <c r="N12862" s="296"/>
      <c r="O12862" s="296"/>
    </row>
    <row r="12863" spans="1:16" s="211" customFormat="1" ht="14" thickTop="1" thickBot="1">
      <c r="A12863" s="269"/>
      <c r="B12863" s="443"/>
      <c r="C12863" s="270"/>
      <c r="D12863" s="319"/>
      <c r="E12863" s="271" t="s">
        <v>89</v>
      </c>
      <c r="F12863" s="272"/>
      <c r="G12863" s="273">
        <f>ROUND(SUM(G12818,G12833,G12841,G12856,G12862),0)</f>
        <v>0</v>
      </c>
      <c r="I12863" s="327"/>
      <c r="J12863" s="212">
        <f>B12802</f>
        <v>38.4</v>
      </c>
      <c r="K12863" s="274">
        <f>E12859</f>
        <v>0</v>
      </c>
      <c r="L12863" s="294">
        <f>G12859</f>
        <v>0</v>
      </c>
      <c r="M12863" s="294">
        <f>G12860</f>
        <v>0</v>
      </c>
      <c r="N12863" s="294">
        <f>G12861</f>
        <v>0</v>
      </c>
      <c r="O12863" s="299">
        <f>SUM(K12863:N12863)</f>
        <v>0</v>
      </c>
      <c r="P12863" s="294"/>
    </row>
    <row r="12864" spans="1:16" ht="13.5" thickTop="1">
      <c r="A12864" s="275" t="s">
        <v>97</v>
      </c>
      <c r="B12864" s="438"/>
      <c r="C12864" s="215"/>
      <c r="D12864" s="217"/>
      <c r="E12864" s="217"/>
      <c r="F12864" s="216"/>
      <c r="G12864" s="219"/>
      <c r="I12864" s="326"/>
      <c r="P12864" s="294"/>
    </row>
    <row r="12865" spans="1:16">
      <c r="A12865" s="275"/>
      <c r="B12865" s="452"/>
      <c r="C12865" s="276"/>
      <c r="D12865" s="320"/>
      <c r="E12865" s="217"/>
      <c r="F12865" s="216"/>
      <c r="G12865" s="277">
        <f ca="1">TODAY()</f>
        <v>44839</v>
      </c>
      <c r="I12865" s="326"/>
      <c r="P12865" s="294"/>
    </row>
    <row r="12866" spans="1:16" ht="13.5" thickBot="1">
      <c r="A12866" s="234"/>
      <c r="B12866" s="456"/>
      <c r="C12866" s="235"/>
      <c r="D12866" s="237"/>
      <c r="E12866" s="237"/>
      <c r="F12866" s="236"/>
      <c r="G12866" s="278"/>
      <c r="I12866" s="326"/>
      <c r="P12866" s="294"/>
    </row>
    <row r="12867" spans="1:16" ht="13.5" thickTop="1">
      <c r="A12867" s="215"/>
      <c r="B12867" s="438"/>
      <c r="C12867" s="215"/>
      <c r="D12867" s="217"/>
      <c r="E12867" s="217"/>
      <c r="F12867" s="216"/>
      <c r="G12867" s="216"/>
      <c r="I12867" s="434"/>
      <c r="P12867" s="294"/>
    </row>
    <row r="12868" spans="1:16" s="199" customFormat="1">
      <c r="A12868" s="756" t="s">
        <v>109</v>
      </c>
      <c r="B12868" s="756"/>
      <c r="C12868" s="756"/>
      <c r="D12868" s="756"/>
      <c r="E12868" s="756"/>
      <c r="F12868" s="756"/>
      <c r="G12868" s="756"/>
      <c r="I12868" s="321"/>
      <c r="J12868" s="200"/>
      <c r="O12868" s="297"/>
    </row>
    <row r="12869" spans="1:16" s="199" customFormat="1">
      <c r="A12869" s="756" t="str">
        <f>CONCATENATE('Prestaciones y AIU'!A10587," ANALISIS DE PRECIOS UNITARIOS")</f>
        <v xml:space="preserve"> ANALISIS DE PRECIOS UNITARIOS</v>
      </c>
      <c r="B12869" s="756"/>
      <c r="C12869" s="756"/>
      <c r="D12869" s="756"/>
      <c r="E12869" s="756"/>
      <c r="F12869" s="756"/>
      <c r="G12869" s="756"/>
      <c r="I12869" s="321"/>
      <c r="J12869" s="200"/>
      <c r="O12869" s="297"/>
    </row>
    <row r="12870" spans="1:16" s="199" customFormat="1">
      <c r="A12870" s="756" t="str">
        <f>Objeto_LIC</f>
        <v>OPTIMIZACION DEL SISTEMA DE ABASTECIMIENTO (ADUCCION, PRETRATAMIENTO Y CONDUCCION) DEL MUNICPIO DE TAME, DEPARTAMENTO DE ARAUCA</v>
      </c>
      <c r="B12870" s="756"/>
      <c r="C12870" s="756"/>
      <c r="D12870" s="756"/>
      <c r="E12870" s="756"/>
      <c r="F12870" s="756"/>
      <c r="G12870" s="756"/>
      <c r="I12870" s="321"/>
      <c r="J12870" s="200"/>
      <c r="O12870" s="297"/>
    </row>
    <row r="12871" spans="1:16" s="199" customFormat="1">
      <c r="A12871" s="571"/>
      <c r="B12871" s="442"/>
      <c r="C12871" s="571"/>
      <c r="D12871" s="436"/>
      <c r="E12871" s="436"/>
      <c r="F12871" s="437"/>
      <c r="G12871" s="437"/>
      <c r="I12871" s="321"/>
      <c r="J12871" s="200"/>
      <c r="O12871" s="297"/>
    </row>
    <row r="12872" spans="1:16" ht="13.5" thickBot="1">
      <c r="A12872" s="201"/>
      <c r="B12872" s="448"/>
      <c r="C12872" s="201"/>
      <c r="D12872" s="203"/>
      <c r="E12872" s="203"/>
      <c r="F12872" s="202"/>
      <c r="G12872" s="202"/>
    </row>
    <row r="12873" spans="1:16" s="211" customFormat="1" ht="13.5" thickTop="1">
      <c r="A12873" s="206"/>
      <c r="B12873" s="457"/>
      <c r="C12873" s="207"/>
      <c r="D12873" s="209"/>
      <c r="E12873" s="209"/>
      <c r="F12873" s="208"/>
      <c r="G12873" s="210" t="s">
        <v>110</v>
      </c>
      <c r="I12873" s="323"/>
      <c r="J12873" s="212"/>
      <c r="O12873" s="297"/>
    </row>
    <row r="12874" spans="1:16" ht="12.75" customHeight="1">
      <c r="A12874" s="213" t="s">
        <v>62</v>
      </c>
      <c r="B12874" s="750">
        <f>Proponente</f>
        <v>0</v>
      </c>
      <c r="C12874" s="750"/>
      <c r="D12874" s="750"/>
      <c r="E12874" s="750"/>
      <c r="F12874" s="750"/>
      <c r="G12874" s="751"/>
    </row>
    <row r="12875" spans="1:16" ht="12.75" customHeight="1">
      <c r="A12875" s="213" t="s">
        <v>63</v>
      </c>
      <c r="B12875" s="470">
        <v>38.5</v>
      </c>
      <c r="C12875" s="750" t="e">
        <f>VLOOKUP(B12875,Presupuesto!$A$4:$B$106,2,FALSE)</f>
        <v>#N/A</v>
      </c>
      <c r="D12875" s="750"/>
      <c r="E12875" s="750"/>
      <c r="F12875" s="750"/>
      <c r="G12875" s="751"/>
    </row>
    <row r="12876" spans="1:16">
      <c r="A12876" s="214"/>
      <c r="B12876" s="438"/>
      <c r="C12876" s="215"/>
      <c r="D12876" s="217"/>
      <c r="E12876" s="217"/>
      <c r="F12876" s="218" t="s">
        <v>88</v>
      </c>
      <c r="G12876" s="750" t="str">
        <f ca="1">LOOKUP('U-P1'!B12875,Presupuesto!$1:$1048576,Presupuesto!$C$1:$C$105)</f>
        <v>ML</v>
      </c>
      <c r="H12876" s="750"/>
      <c r="I12876" s="750"/>
      <c r="J12876" s="750"/>
      <c r="K12876" s="751"/>
    </row>
    <row r="12877" spans="1:16" ht="13.5" thickBot="1">
      <c r="A12877" s="213" t="s">
        <v>64</v>
      </c>
      <c r="B12877" s="438"/>
      <c r="C12877" s="215"/>
      <c r="D12877" s="217"/>
      <c r="E12877" s="217"/>
      <c r="F12877" s="216"/>
      <c r="G12877" s="219"/>
      <c r="I12877" s="324"/>
      <c r="J12877" s="295"/>
      <c r="K12877" s="296"/>
      <c r="L12877" s="296"/>
      <c r="M12877" s="296"/>
      <c r="N12877" s="296"/>
      <c r="O12877" s="296"/>
    </row>
    <row r="12878" spans="1:16" s="220" customFormat="1" ht="13.5" thickTop="1">
      <c r="A12878" s="221" t="s">
        <v>57</v>
      </c>
      <c r="B12878" s="447" t="s">
        <v>65</v>
      </c>
      <c r="C12878" s="222" t="s">
        <v>66</v>
      </c>
      <c r="D12878" s="223" t="s">
        <v>74</v>
      </c>
      <c r="E12878" s="224" t="s">
        <v>100</v>
      </c>
      <c r="F12878" s="224" t="s">
        <v>79</v>
      </c>
      <c r="G12878" s="225" t="s">
        <v>70</v>
      </c>
      <c r="I12878" s="325"/>
      <c r="J12878" s="226"/>
      <c r="O12878" s="296"/>
    </row>
    <row r="12879" spans="1:16">
      <c r="A12879" s="227" t="str">
        <f t="shared" ref="A12879:A12890" si="2332">IF(I12879=0,"-",VLOOKUP(I12879,EQUIPOS,2,FALSE))</f>
        <v>-</v>
      </c>
      <c r="B12879" s="228"/>
      <c r="C12879" s="228"/>
      <c r="D12879" s="194"/>
      <c r="E12879" s="229">
        <f t="shared" ref="E12879:E12890" si="2333">IF(I12879=0,0,VLOOKUP(I12879,EQUIPOS,4,FALSE))</f>
        <v>0</v>
      </c>
      <c r="F12879" s="230">
        <f t="shared" ref="F12879:F12890" si="2334">IF(D12879=0,0,E12879/D12879)</f>
        <v>0</v>
      </c>
      <c r="G12879" s="231"/>
      <c r="I12879" s="283"/>
    </row>
    <row r="12880" spans="1:16">
      <c r="A12880" s="227" t="str">
        <f t="shared" si="2332"/>
        <v>-</v>
      </c>
      <c r="B12880" s="228"/>
      <c r="C12880" s="228"/>
      <c r="D12880" s="194"/>
      <c r="E12880" s="229">
        <f t="shared" si="2333"/>
        <v>0</v>
      </c>
      <c r="F12880" s="230">
        <f t="shared" si="2334"/>
        <v>0</v>
      </c>
      <c r="G12880" s="232"/>
      <c r="I12880" s="283"/>
    </row>
    <row r="12881" spans="1:15">
      <c r="A12881" s="227" t="str">
        <f t="shared" si="2332"/>
        <v>-</v>
      </c>
      <c r="B12881" s="228"/>
      <c r="C12881" s="228"/>
      <c r="D12881" s="194"/>
      <c r="E12881" s="229">
        <f t="shared" si="2333"/>
        <v>0</v>
      </c>
      <c r="F12881" s="230">
        <f t="shared" si="2334"/>
        <v>0</v>
      </c>
      <c r="G12881" s="232"/>
      <c r="I12881" s="283"/>
    </row>
    <row r="12882" spans="1:15">
      <c r="A12882" s="227" t="str">
        <f t="shared" si="2332"/>
        <v>-</v>
      </c>
      <c r="B12882" s="228"/>
      <c r="C12882" s="228"/>
      <c r="D12882" s="194"/>
      <c r="E12882" s="229">
        <f t="shared" si="2333"/>
        <v>0</v>
      </c>
      <c r="F12882" s="230">
        <f t="shared" si="2334"/>
        <v>0</v>
      </c>
      <c r="G12882" s="232"/>
      <c r="I12882" s="283"/>
    </row>
    <row r="12883" spans="1:15">
      <c r="A12883" s="227" t="str">
        <f t="shared" si="2332"/>
        <v>-</v>
      </c>
      <c r="B12883" s="228"/>
      <c r="C12883" s="228"/>
      <c r="D12883" s="194"/>
      <c r="E12883" s="229">
        <f t="shared" si="2333"/>
        <v>0</v>
      </c>
      <c r="F12883" s="230">
        <f t="shared" si="2334"/>
        <v>0</v>
      </c>
      <c r="G12883" s="232"/>
      <c r="I12883" s="283"/>
    </row>
    <row r="12884" spans="1:15">
      <c r="A12884" s="227" t="str">
        <f t="shared" si="2332"/>
        <v>-</v>
      </c>
      <c r="B12884" s="228"/>
      <c r="C12884" s="228"/>
      <c r="D12884" s="194"/>
      <c r="E12884" s="229">
        <f t="shared" si="2333"/>
        <v>0</v>
      </c>
      <c r="F12884" s="230">
        <f t="shared" si="2334"/>
        <v>0</v>
      </c>
      <c r="G12884" s="232"/>
      <c r="I12884" s="283"/>
    </row>
    <row r="12885" spans="1:15">
      <c r="A12885" s="227" t="str">
        <f t="shared" si="2332"/>
        <v>-</v>
      </c>
      <c r="B12885" s="228"/>
      <c r="C12885" s="228"/>
      <c r="D12885" s="194"/>
      <c r="E12885" s="229">
        <f t="shared" si="2333"/>
        <v>0</v>
      </c>
      <c r="F12885" s="230">
        <f t="shared" si="2334"/>
        <v>0</v>
      </c>
      <c r="G12885" s="232"/>
      <c r="I12885" s="283"/>
    </row>
    <row r="12886" spans="1:15">
      <c r="A12886" s="227" t="str">
        <f t="shared" si="2332"/>
        <v>-</v>
      </c>
      <c r="B12886" s="228"/>
      <c r="C12886" s="228"/>
      <c r="D12886" s="194"/>
      <c r="E12886" s="229">
        <f t="shared" si="2333"/>
        <v>0</v>
      </c>
      <c r="F12886" s="230">
        <f t="shared" si="2334"/>
        <v>0</v>
      </c>
      <c r="G12886" s="232"/>
      <c r="I12886" s="283"/>
    </row>
    <row r="12887" spans="1:15">
      <c r="A12887" s="227" t="str">
        <f t="shared" si="2332"/>
        <v>-</v>
      </c>
      <c r="B12887" s="228"/>
      <c r="C12887" s="228"/>
      <c r="D12887" s="194"/>
      <c r="E12887" s="229">
        <f t="shared" si="2333"/>
        <v>0</v>
      </c>
      <c r="F12887" s="230">
        <f t="shared" si="2334"/>
        <v>0</v>
      </c>
      <c r="G12887" s="232"/>
      <c r="I12887" s="283"/>
    </row>
    <row r="12888" spans="1:15">
      <c r="A12888" s="227" t="str">
        <f t="shared" si="2332"/>
        <v>-</v>
      </c>
      <c r="B12888" s="228"/>
      <c r="C12888" s="228"/>
      <c r="D12888" s="194"/>
      <c r="E12888" s="229">
        <f t="shared" si="2333"/>
        <v>0</v>
      </c>
      <c r="F12888" s="230">
        <f t="shared" si="2334"/>
        <v>0</v>
      </c>
      <c r="G12888" s="232"/>
      <c r="I12888" s="283"/>
    </row>
    <row r="12889" spans="1:15">
      <c r="A12889" s="227" t="str">
        <f t="shared" si="2332"/>
        <v>-</v>
      </c>
      <c r="B12889" s="228"/>
      <c r="C12889" s="228"/>
      <c r="D12889" s="194"/>
      <c r="E12889" s="229">
        <f t="shared" si="2333"/>
        <v>0</v>
      </c>
      <c r="F12889" s="230">
        <f t="shared" si="2334"/>
        <v>0</v>
      </c>
      <c r="G12889" s="232"/>
      <c r="I12889" s="283"/>
    </row>
    <row r="12890" spans="1:15">
      <c r="A12890" s="227" t="str">
        <f t="shared" si="2332"/>
        <v>-</v>
      </c>
      <c r="B12890" s="228"/>
      <c r="C12890" s="228"/>
      <c r="D12890" s="194"/>
      <c r="E12890" s="229">
        <f t="shared" si="2333"/>
        <v>0</v>
      </c>
      <c r="F12890" s="230">
        <f t="shared" si="2334"/>
        <v>0</v>
      </c>
      <c r="G12890" s="232"/>
      <c r="I12890" s="283"/>
    </row>
    <row r="12891" spans="1:15" ht="13.5" thickBot="1">
      <c r="A12891" s="234"/>
      <c r="B12891" s="456"/>
      <c r="C12891" s="235"/>
      <c r="D12891" s="237"/>
      <c r="E12891" s="237"/>
      <c r="F12891" s="238" t="s">
        <v>80</v>
      </c>
      <c r="G12891" s="239">
        <f>ROUND(SUM(F12879:F12890),0)</f>
        <v>0</v>
      </c>
      <c r="I12891" s="326"/>
    </row>
    <row r="12892" spans="1:15" ht="13.5" thickTop="1">
      <c r="A12892" s="240" t="s">
        <v>67</v>
      </c>
      <c r="B12892" s="446"/>
      <c r="C12892" s="241"/>
      <c r="D12892" s="243"/>
      <c r="E12892" s="243"/>
      <c r="F12892" s="242"/>
      <c r="G12892" s="244"/>
      <c r="I12892" s="326"/>
    </row>
    <row r="12893" spans="1:15" s="220" customFormat="1" ht="26">
      <c r="A12893" s="505" t="s">
        <v>57</v>
      </c>
      <c r="B12893" s="454"/>
      <c r="C12893" s="247" t="s">
        <v>58</v>
      </c>
      <c r="D12893" s="316" t="s">
        <v>68</v>
      </c>
      <c r="E12893" s="248" t="s">
        <v>69</v>
      </c>
      <c r="F12893" s="249" t="s">
        <v>79</v>
      </c>
      <c r="G12893" s="250" t="s">
        <v>70</v>
      </c>
      <c r="I12893" s="325"/>
      <c r="J12893" s="226"/>
      <c r="O12893" s="296"/>
    </row>
    <row r="12894" spans="1:15" ht="12.75" customHeight="1">
      <c r="A12894" s="754" t="str">
        <f t="shared" ref="A12894:A12905" si="2335">IF(I12894=0,"",VLOOKUP(I12894,MATERIALES,2,FALSE))</f>
        <v/>
      </c>
      <c r="B12894" s="749"/>
      <c r="C12894" s="251" t="str">
        <f t="shared" ref="C12894:C12902" si="2336">IF(I12894=0,"",VLOOKUP(I12894,MATERIALES,3,FALSE))</f>
        <v/>
      </c>
      <c r="D12894" s="194"/>
      <c r="E12894" s="252">
        <f t="shared" ref="E12894:E12905" si="2337">IF(I12894=0,0,VLOOKUP(I12894,MATERIALES,4,FALSE))</f>
        <v>0</v>
      </c>
      <c r="F12894" s="230">
        <f>D12894*E12894</f>
        <v>0</v>
      </c>
      <c r="G12894" s="231"/>
      <c r="I12894" s="283"/>
    </row>
    <row r="12895" spans="1:15">
      <c r="A12895" s="754" t="str">
        <f t="shared" si="2335"/>
        <v/>
      </c>
      <c r="B12895" s="749"/>
      <c r="C12895" s="251" t="str">
        <f t="shared" si="2336"/>
        <v/>
      </c>
      <c r="D12895" s="194"/>
      <c r="E12895" s="252">
        <f t="shared" si="2337"/>
        <v>0</v>
      </c>
      <c r="F12895" s="230">
        <f t="shared" ref="F12895:F12905" si="2338">D12895*E12895</f>
        <v>0</v>
      </c>
      <c r="G12895" s="232"/>
      <c r="I12895" s="283"/>
    </row>
    <row r="12896" spans="1:15">
      <c r="A12896" s="754" t="str">
        <f t="shared" si="2335"/>
        <v/>
      </c>
      <c r="B12896" s="749"/>
      <c r="C12896" s="251" t="str">
        <f t="shared" si="2336"/>
        <v/>
      </c>
      <c r="D12896" s="194"/>
      <c r="E12896" s="252">
        <f t="shared" si="2337"/>
        <v>0</v>
      </c>
      <c r="F12896" s="230">
        <f t="shared" si="2338"/>
        <v>0</v>
      </c>
      <c r="G12896" s="232"/>
      <c r="I12896" s="283"/>
    </row>
    <row r="12897" spans="1:9">
      <c r="A12897" s="754" t="str">
        <f t="shared" si="2335"/>
        <v/>
      </c>
      <c r="B12897" s="749"/>
      <c r="C12897" s="251" t="str">
        <f t="shared" si="2336"/>
        <v/>
      </c>
      <c r="D12897" s="194"/>
      <c r="E12897" s="252">
        <f t="shared" si="2337"/>
        <v>0</v>
      </c>
      <c r="F12897" s="230">
        <f t="shared" si="2338"/>
        <v>0</v>
      </c>
      <c r="G12897" s="232"/>
      <c r="I12897" s="283"/>
    </row>
    <row r="12898" spans="1:9">
      <c r="A12898" s="754" t="str">
        <f t="shared" si="2335"/>
        <v/>
      </c>
      <c r="B12898" s="749"/>
      <c r="C12898" s="251" t="str">
        <f t="shared" si="2336"/>
        <v/>
      </c>
      <c r="D12898" s="194"/>
      <c r="E12898" s="252">
        <f t="shared" si="2337"/>
        <v>0</v>
      </c>
      <c r="F12898" s="230">
        <f t="shared" si="2338"/>
        <v>0</v>
      </c>
      <c r="G12898" s="232"/>
      <c r="I12898" s="283"/>
    </row>
    <row r="12899" spans="1:9">
      <c r="A12899" s="754" t="str">
        <f t="shared" si="2335"/>
        <v/>
      </c>
      <c r="B12899" s="749"/>
      <c r="C12899" s="251" t="str">
        <f t="shared" si="2336"/>
        <v/>
      </c>
      <c r="D12899" s="194"/>
      <c r="E12899" s="252">
        <f t="shared" si="2337"/>
        <v>0</v>
      </c>
      <c r="F12899" s="230">
        <f t="shared" si="2338"/>
        <v>0</v>
      </c>
      <c r="G12899" s="232"/>
      <c r="I12899" s="283"/>
    </row>
    <row r="12900" spans="1:9">
      <c r="A12900" s="754" t="str">
        <f t="shared" si="2335"/>
        <v/>
      </c>
      <c r="B12900" s="749"/>
      <c r="C12900" s="251" t="str">
        <f t="shared" si="2336"/>
        <v/>
      </c>
      <c r="D12900" s="194"/>
      <c r="E12900" s="252">
        <f t="shared" si="2337"/>
        <v>0</v>
      </c>
      <c r="F12900" s="230">
        <f t="shared" si="2338"/>
        <v>0</v>
      </c>
      <c r="G12900" s="232"/>
      <c r="I12900" s="283"/>
    </row>
    <row r="12901" spans="1:9">
      <c r="A12901" s="754" t="str">
        <f t="shared" si="2335"/>
        <v/>
      </c>
      <c r="B12901" s="749"/>
      <c r="C12901" s="251" t="str">
        <f t="shared" si="2336"/>
        <v/>
      </c>
      <c r="D12901" s="194"/>
      <c r="E12901" s="252">
        <f t="shared" si="2337"/>
        <v>0</v>
      </c>
      <c r="F12901" s="230">
        <f t="shared" si="2338"/>
        <v>0</v>
      </c>
      <c r="G12901" s="253"/>
      <c r="I12901" s="283"/>
    </row>
    <row r="12902" spans="1:9">
      <c r="A12902" s="754" t="str">
        <f t="shared" si="2335"/>
        <v/>
      </c>
      <c r="B12902" s="749"/>
      <c r="C12902" s="251" t="str">
        <f t="shared" si="2336"/>
        <v/>
      </c>
      <c r="D12902" s="194"/>
      <c r="E12902" s="252">
        <f t="shared" si="2337"/>
        <v>0</v>
      </c>
      <c r="F12902" s="230">
        <f t="shared" si="2338"/>
        <v>0</v>
      </c>
      <c r="G12902" s="232"/>
      <c r="I12902" s="283"/>
    </row>
    <row r="12903" spans="1:9">
      <c r="A12903" s="754" t="str">
        <f t="shared" si="2335"/>
        <v/>
      </c>
      <c r="B12903" s="749"/>
      <c r="C12903" s="251"/>
      <c r="D12903" s="194"/>
      <c r="E12903" s="252">
        <f t="shared" si="2337"/>
        <v>0</v>
      </c>
      <c r="F12903" s="230">
        <f t="shared" si="2338"/>
        <v>0</v>
      </c>
      <c r="G12903" s="232"/>
      <c r="I12903" s="283"/>
    </row>
    <row r="12904" spans="1:9">
      <c r="A12904" s="754" t="str">
        <f t="shared" si="2335"/>
        <v/>
      </c>
      <c r="B12904" s="749"/>
      <c r="C12904" s="251"/>
      <c r="D12904" s="194"/>
      <c r="E12904" s="252">
        <f t="shared" si="2337"/>
        <v>0</v>
      </c>
      <c r="F12904" s="230">
        <f t="shared" si="2338"/>
        <v>0</v>
      </c>
      <c r="G12904" s="232"/>
      <c r="I12904" s="283"/>
    </row>
    <row r="12905" spans="1:9">
      <c r="A12905" s="754" t="str">
        <f t="shared" si="2335"/>
        <v/>
      </c>
      <c r="B12905" s="749"/>
      <c r="C12905" s="251" t="str">
        <f t="shared" ref="C12905" si="2339">IF(I12905=0,"",VLOOKUP(I12905,MATERIALES,3,FALSE))</f>
        <v/>
      </c>
      <c r="D12905" s="194"/>
      <c r="E12905" s="252">
        <f t="shared" si="2337"/>
        <v>0</v>
      </c>
      <c r="F12905" s="230">
        <f t="shared" si="2338"/>
        <v>0</v>
      </c>
      <c r="G12905" s="233"/>
      <c r="I12905" s="283"/>
    </row>
    <row r="12906" spans="1:9" ht="26.25" customHeight="1" thickBot="1">
      <c r="A12906" s="214"/>
      <c r="B12906" s="438"/>
      <c r="C12906" s="215"/>
      <c r="D12906" s="217"/>
      <c r="E12906" s="254"/>
      <c r="F12906" s="255" t="s">
        <v>81</v>
      </c>
      <c r="G12906" s="253">
        <f>ROUND(SUM(F12894:F12905),0)</f>
        <v>0</v>
      </c>
      <c r="I12906" s="326"/>
    </row>
    <row r="12907" spans="1:9" ht="14" thickTop="1" thickBot="1">
      <c r="A12907" s="256" t="s">
        <v>72</v>
      </c>
      <c r="B12907" s="445"/>
      <c r="C12907" s="257"/>
      <c r="D12907" s="259"/>
      <c r="E12907" s="259"/>
      <c r="F12907" s="258"/>
      <c r="G12907" s="260"/>
      <c r="I12907" s="326"/>
    </row>
    <row r="12908" spans="1:9" ht="13.5" thickTop="1">
      <c r="A12908" s="505" t="s">
        <v>57</v>
      </c>
      <c r="B12908" s="454"/>
      <c r="C12908" s="248" t="s">
        <v>71</v>
      </c>
      <c r="D12908" s="316" t="s">
        <v>75</v>
      </c>
      <c r="E12908" s="248" t="s">
        <v>98</v>
      </c>
      <c r="F12908" s="249" t="s">
        <v>79</v>
      </c>
      <c r="G12908" s="250" t="s">
        <v>70</v>
      </c>
      <c r="I12908" s="326"/>
    </row>
    <row r="12909" spans="1:9" ht="12.75" customHeight="1">
      <c r="A12909" s="754" t="str">
        <f>IF(I12909=0,"",VLOOKUP(I12909,EQUIPOS,2,FALSE))</f>
        <v/>
      </c>
      <c r="B12909" s="749"/>
      <c r="C12909" s="195"/>
      <c r="D12909" s="194"/>
      <c r="E12909" s="252">
        <f>IF(I12909=0,0,VLOOKUP(I12909,EQUIPOS,4,FALSE))</f>
        <v>0</v>
      </c>
      <c r="F12909" s="230">
        <f>C12909*D12909*E12909</f>
        <v>0</v>
      </c>
      <c r="G12909" s="231"/>
      <c r="I12909" s="283"/>
    </row>
    <row r="12910" spans="1:9">
      <c r="A12910" s="754" t="str">
        <f>IF(I12910=0,"",VLOOKUP(I12910,EQUIPOS,2,FALSE))</f>
        <v/>
      </c>
      <c r="B12910" s="749"/>
      <c r="C12910" s="195"/>
      <c r="D12910" s="194"/>
      <c r="E12910" s="252">
        <f>IF(I12910=0,0,VLOOKUP(I12910,EQUIPOS,4,FALSE))</f>
        <v>0</v>
      </c>
      <c r="F12910" s="230">
        <f t="shared" ref="F12910:F12913" si="2340">C12910*D12910*E12910</f>
        <v>0</v>
      </c>
      <c r="G12910" s="232"/>
      <c r="I12910" s="283"/>
    </row>
    <row r="12911" spans="1:9">
      <c r="A12911" s="754" t="str">
        <f>IF(I12911=0,"",VLOOKUP(I12911,EQUIPOS,2,FALSE))</f>
        <v/>
      </c>
      <c r="B12911" s="749"/>
      <c r="C12911" s="195"/>
      <c r="D12911" s="194"/>
      <c r="E12911" s="252">
        <f>IF(I12911=0,0,VLOOKUP(I12911,EQUIPOS,4,FALSE))</f>
        <v>0</v>
      </c>
      <c r="F12911" s="230">
        <f t="shared" si="2340"/>
        <v>0</v>
      </c>
      <c r="G12911" s="232"/>
      <c r="I12911" s="283"/>
    </row>
    <row r="12912" spans="1:9">
      <c r="A12912" s="754" t="str">
        <f>IF(I12912=0,"",VLOOKUP(I12912,EQUIPOS,2,FALSE))</f>
        <v/>
      </c>
      <c r="B12912" s="749"/>
      <c r="C12912" s="195"/>
      <c r="D12912" s="194"/>
      <c r="E12912" s="252">
        <f>IF(I12912=0,0,VLOOKUP(I12912,EQUIPOS,4,FALSE))</f>
        <v>0</v>
      </c>
      <c r="F12912" s="230">
        <f t="shared" si="2340"/>
        <v>0</v>
      </c>
      <c r="G12912" s="232"/>
      <c r="I12912" s="283"/>
    </row>
    <row r="12913" spans="1:9">
      <c r="A12913" s="754" t="str">
        <f>IF(I12913=0,"",VLOOKUP(I12913,EQUIPOS,2,FALSE))</f>
        <v/>
      </c>
      <c r="B12913" s="749"/>
      <c r="C12913" s="195"/>
      <c r="D12913" s="194"/>
      <c r="E12913" s="252">
        <f>IF(I12913=0,0,VLOOKUP(I12913,EQUIPOS,4,FALSE))</f>
        <v>0</v>
      </c>
      <c r="F12913" s="230">
        <f t="shared" si="2340"/>
        <v>0</v>
      </c>
      <c r="G12913" s="233"/>
      <c r="I12913" s="283"/>
    </row>
    <row r="12914" spans="1:9" ht="30.75" customHeight="1" thickBot="1">
      <c r="A12914" s="234"/>
      <c r="B12914" s="456"/>
      <c r="C12914" s="235"/>
      <c r="D12914" s="237"/>
      <c r="E12914" s="261"/>
      <c r="F12914" s="238" t="s">
        <v>82</v>
      </c>
      <c r="G12914" s="262">
        <f>ROUND(SUM(F12909:F12913),0)</f>
        <v>0</v>
      </c>
      <c r="I12914" s="326"/>
    </row>
    <row r="12915" spans="1:9" ht="13.5" thickTop="1">
      <c r="A12915" s="240" t="s">
        <v>73</v>
      </c>
      <c r="B12915" s="446"/>
      <c r="C12915" s="241"/>
      <c r="D12915" s="243"/>
      <c r="E12915" s="243"/>
      <c r="F12915" s="242"/>
      <c r="G12915" s="244"/>
      <c r="I12915" s="326"/>
    </row>
    <row r="12916" spans="1:9" ht="26">
      <c r="A12916" s="505" t="s">
        <v>57</v>
      </c>
      <c r="B12916" s="454" t="s">
        <v>58</v>
      </c>
      <c r="C12916" s="247" t="s">
        <v>68</v>
      </c>
      <c r="D12916" s="316" t="s">
        <v>74</v>
      </c>
      <c r="E12916" s="248" t="s">
        <v>69</v>
      </c>
      <c r="F12916" s="249" t="s">
        <v>79</v>
      </c>
      <c r="G12916" s="250" t="s">
        <v>70</v>
      </c>
      <c r="H12916" s="220"/>
      <c r="I12916" s="325"/>
    </row>
    <row r="12917" spans="1:9">
      <c r="A12917" s="263" t="str">
        <f t="shared" ref="A12917:A12928" si="2341">IF(I12917=0,"",VLOOKUP(I12917,MANOOBRA,2,FALSE))</f>
        <v/>
      </c>
      <c r="B12917" s="444" t="str">
        <f t="shared" ref="B12917:B12928" si="2342">IF(I12917=0,"",VLOOKUP(I12917,MANOOBRA,3,FALSE))</f>
        <v/>
      </c>
      <c r="C12917" s="195"/>
      <c r="D12917" s="195"/>
      <c r="E12917" s="252">
        <f t="shared" ref="E12917:E12928" si="2343">IF(I12917=0,0,VLOOKUP(I12917,MANOOBRA,4,FALSE))</f>
        <v>0</v>
      </c>
      <c r="F12917" s="230">
        <f>IF(D12917=0,0,C12917*E12917/D12917)</f>
        <v>0</v>
      </c>
      <c r="G12917" s="231"/>
      <c r="I12917" s="283"/>
    </row>
    <row r="12918" spans="1:9">
      <c r="A12918" s="263" t="str">
        <f t="shared" si="2341"/>
        <v/>
      </c>
      <c r="B12918" s="444" t="str">
        <f t="shared" si="2342"/>
        <v/>
      </c>
      <c r="C12918" s="195"/>
      <c r="D12918" s="195"/>
      <c r="E12918" s="252">
        <f t="shared" si="2343"/>
        <v>0</v>
      </c>
      <c r="F12918" s="230">
        <f t="shared" ref="F12918:F12928" si="2344">IF(D12918=0,0,C12918*E12918/D12918)</f>
        <v>0</v>
      </c>
      <c r="G12918" s="232"/>
      <c r="I12918" s="283"/>
    </row>
    <row r="12919" spans="1:9">
      <c r="A12919" s="263" t="str">
        <f t="shared" si="2341"/>
        <v/>
      </c>
      <c r="B12919" s="444" t="str">
        <f t="shared" si="2342"/>
        <v/>
      </c>
      <c r="C12919" s="195"/>
      <c r="D12919" s="309"/>
      <c r="E12919" s="252">
        <f t="shared" si="2343"/>
        <v>0</v>
      </c>
      <c r="F12919" s="230">
        <f t="shared" si="2344"/>
        <v>0</v>
      </c>
      <c r="G12919" s="232"/>
      <c r="I12919" s="283"/>
    </row>
    <row r="12920" spans="1:9">
      <c r="A12920" s="263" t="str">
        <f t="shared" si="2341"/>
        <v/>
      </c>
      <c r="B12920" s="444" t="str">
        <f t="shared" si="2342"/>
        <v/>
      </c>
      <c r="C12920" s="195"/>
      <c r="D12920" s="195"/>
      <c r="E12920" s="252">
        <f t="shared" si="2343"/>
        <v>0</v>
      </c>
      <c r="F12920" s="230">
        <f t="shared" si="2344"/>
        <v>0</v>
      </c>
      <c r="G12920" s="232"/>
      <c r="I12920" s="283"/>
    </row>
    <row r="12921" spans="1:9">
      <c r="A12921" s="263" t="str">
        <f t="shared" si="2341"/>
        <v/>
      </c>
      <c r="B12921" s="444" t="str">
        <f t="shared" si="2342"/>
        <v/>
      </c>
      <c r="C12921" s="195"/>
      <c r="D12921" s="195"/>
      <c r="E12921" s="252">
        <f t="shared" si="2343"/>
        <v>0</v>
      </c>
      <c r="F12921" s="230">
        <f t="shared" si="2344"/>
        <v>0</v>
      </c>
      <c r="G12921" s="232"/>
      <c r="I12921" s="283"/>
    </row>
    <row r="12922" spans="1:9">
      <c r="A12922" s="263" t="str">
        <f t="shared" si="2341"/>
        <v/>
      </c>
      <c r="B12922" s="444" t="str">
        <f t="shared" si="2342"/>
        <v/>
      </c>
      <c r="C12922" s="195"/>
      <c r="D12922" s="195"/>
      <c r="E12922" s="252">
        <f t="shared" si="2343"/>
        <v>0</v>
      </c>
      <c r="F12922" s="230">
        <f t="shared" si="2344"/>
        <v>0</v>
      </c>
      <c r="G12922" s="232"/>
      <c r="I12922" s="283"/>
    </row>
    <row r="12923" spans="1:9">
      <c r="A12923" s="263" t="str">
        <f t="shared" si="2341"/>
        <v/>
      </c>
      <c r="B12923" s="444" t="str">
        <f t="shared" si="2342"/>
        <v/>
      </c>
      <c r="C12923" s="195"/>
      <c r="D12923" s="195"/>
      <c r="E12923" s="252">
        <f t="shared" si="2343"/>
        <v>0</v>
      </c>
      <c r="F12923" s="230">
        <f t="shared" si="2344"/>
        <v>0</v>
      </c>
      <c r="G12923" s="232"/>
      <c r="I12923" s="283"/>
    </row>
    <row r="12924" spans="1:9">
      <c r="A12924" s="263" t="str">
        <f t="shared" si="2341"/>
        <v/>
      </c>
      <c r="B12924" s="444" t="str">
        <f t="shared" si="2342"/>
        <v/>
      </c>
      <c r="C12924" s="195"/>
      <c r="D12924" s="195"/>
      <c r="E12924" s="252">
        <f t="shared" si="2343"/>
        <v>0</v>
      </c>
      <c r="F12924" s="230">
        <f t="shared" si="2344"/>
        <v>0</v>
      </c>
      <c r="G12924" s="232"/>
      <c r="I12924" s="283"/>
    </row>
    <row r="12925" spans="1:9">
      <c r="A12925" s="263" t="str">
        <f t="shared" si="2341"/>
        <v/>
      </c>
      <c r="B12925" s="444" t="str">
        <f t="shared" si="2342"/>
        <v/>
      </c>
      <c r="C12925" s="195"/>
      <c r="D12925" s="195"/>
      <c r="E12925" s="252">
        <f t="shared" si="2343"/>
        <v>0</v>
      </c>
      <c r="F12925" s="230">
        <f t="shared" si="2344"/>
        <v>0</v>
      </c>
      <c r="G12925" s="232"/>
      <c r="I12925" s="283"/>
    </row>
    <row r="12926" spans="1:9">
      <c r="A12926" s="263" t="str">
        <f t="shared" si="2341"/>
        <v/>
      </c>
      <c r="B12926" s="444" t="str">
        <f t="shared" si="2342"/>
        <v/>
      </c>
      <c r="C12926" s="195"/>
      <c r="D12926" s="195"/>
      <c r="E12926" s="252">
        <f t="shared" si="2343"/>
        <v>0</v>
      </c>
      <c r="F12926" s="230">
        <f t="shared" si="2344"/>
        <v>0</v>
      </c>
      <c r="G12926" s="232"/>
      <c r="I12926" s="283"/>
    </row>
    <row r="12927" spans="1:9">
      <c r="A12927" s="263" t="str">
        <f t="shared" si="2341"/>
        <v/>
      </c>
      <c r="B12927" s="444" t="str">
        <f t="shared" si="2342"/>
        <v/>
      </c>
      <c r="C12927" s="195"/>
      <c r="D12927" s="195"/>
      <c r="E12927" s="252">
        <f t="shared" si="2343"/>
        <v>0</v>
      </c>
      <c r="F12927" s="230">
        <f t="shared" si="2344"/>
        <v>0</v>
      </c>
      <c r="G12927" s="232"/>
      <c r="I12927" s="283"/>
    </row>
    <row r="12928" spans="1:9">
      <c r="A12928" s="263" t="str">
        <f t="shared" si="2341"/>
        <v/>
      </c>
      <c r="B12928" s="444" t="str">
        <f t="shared" si="2342"/>
        <v/>
      </c>
      <c r="C12928" s="195"/>
      <c r="D12928" s="195"/>
      <c r="E12928" s="252">
        <f t="shared" si="2343"/>
        <v>0</v>
      </c>
      <c r="F12928" s="230">
        <f t="shared" si="2344"/>
        <v>0</v>
      </c>
      <c r="G12928" s="233"/>
      <c r="I12928" s="283"/>
    </row>
    <row r="12929" spans="1:16" ht="31.5" customHeight="1" thickBot="1">
      <c r="A12929" s="234"/>
      <c r="B12929" s="456"/>
      <c r="C12929" s="235"/>
      <c r="D12929" s="237"/>
      <c r="E12929" s="237"/>
      <c r="F12929" s="238" t="s">
        <v>83</v>
      </c>
      <c r="G12929" s="262">
        <f>ROUND(SUM(F12917:F12928),0)</f>
        <v>0</v>
      </c>
      <c r="I12929" s="326"/>
    </row>
    <row r="12930" spans="1:16" ht="13.5" thickTop="1">
      <c r="A12930" s="186" t="s">
        <v>76</v>
      </c>
      <c r="B12930" s="446"/>
      <c r="C12930" s="241"/>
      <c r="D12930" s="243"/>
      <c r="E12930" s="243"/>
      <c r="F12930" s="242"/>
      <c r="G12930" s="244"/>
      <c r="I12930" s="326"/>
    </row>
    <row r="12931" spans="1:16">
      <c r="A12931" s="505" t="s">
        <v>57</v>
      </c>
      <c r="B12931" s="454"/>
      <c r="C12931" s="247"/>
      <c r="D12931" s="506"/>
      <c r="E12931" s="248" t="s">
        <v>77</v>
      </c>
      <c r="F12931" s="249" t="s">
        <v>78</v>
      </c>
      <c r="G12931" s="264" t="s">
        <v>77</v>
      </c>
      <c r="H12931" s="220"/>
      <c r="I12931" s="325"/>
    </row>
    <row r="12932" spans="1:16">
      <c r="A12932" s="185" t="s">
        <v>87</v>
      </c>
      <c r="B12932" s="453"/>
      <c r="C12932" s="265"/>
      <c r="D12932" s="318"/>
      <c r="E12932" s="229">
        <f>SUM(G12891,G12906,G12914,G12929)</f>
        <v>0</v>
      </c>
      <c r="F12932" s="266">
        <f>A</f>
        <v>0</v>
      </c>
      <c r="G12932" s="267">
        <f>E12932*F12932</f>
        <v>0</v>
      </c>
      <c r="I12932" s="326"/>
    </row>
    <row r="12933" spans="1:16">
      <c r="A12933" s="185" t="s">
        <v>85</v>
      </c>
      <c r="B12933" s="453"/>
      <c r="C12933" s="265"/>
      <c r="D12933" s="318"/>
      <c r="E12933" s="229">
        <f>SUM(G12891,G12906,G12914,G12929)</f>
        <v>0</v>
      </c>
      <c r="F12933" s="266">
        <f>I</f>
        <v>0</v>
      </c>
      <c r="G12933" s="267">
        <f>E12933*F12933</f>
        <v>0</v>
      </c>
      <c r="I12933" s="326"/>
    </row>
    <row r="12934" spans="1:16">
      <c r="A12934" s="185" t="s">
        <v>86</v>
      </c>
      <c r="B12934" s="453"/>
      <c r="C12934" s="265"/>
      <c r="D12934" s="318"/>
      <c r="E12934" s="229">
        <f>SUM(G12891,G12906,G12914,G12929)</f>
        <v>0</v>
      </c>
      <c r="F12934" s="266">
        <f>U</f>
        <v>0</v>
      </c>
      <c r="G12934" s="267">
        <f>E12934*F12934</f>
        <v>0</v>
      </c>
      <c r="I12934" s="326"/>
    </row>
    <row r="12935" spans="1:16" ht="33" customHeight="1" thickBot="1">
      <c r="A12935" s="234"/>
      <c r="B12935" s="456"/>
      <c r="C12935" s="235"/>
      <c r="D12935" s="237"/>
      <c r="E12935" s="237"/>
      <c r="F12935" s="268" t="s">
        <v>84</v>
      </c>
      <c r="G12935" s="262">
        <f>SUM(G12932:G12934)</f>
        <v>0</v>
      </c>
      <c r="I12935" s="326"/>
      <c r="J12935" s="295"/>
      <c r="K12935" s="296"/>
      <c r="L12935" s="296"/>
      <c r="M12935" s="296"/>
      <c r="N12935" s="296"/>
      <c r="O12935" s="296"/>
    </row>
    <row r="12936" spans="1:16" s="211" customFormat="1" ht="14" thickTop="1" thickBot="1">
      <c r="A12936" s="269"/>
      <c r="B12936" s="443"/>
      <c r="C12936" s="270"/>
      <c r="D12936" s="319"/>
      <c r="E12936" s="271" t="s">
        <v>89</v>
      </c>
      <c r="F12936" s="272"/>
      <c r="G12936" s="273">
        <f>ROUND(SUM(G12891,G12906,G12914,G12929,G12935),0)</f>
        <v>0</v>
      </c>
      <c r="I12936" s="327"/>
      <c r="J12936" s="212">
        <f>B12875</f>
        <v>38.5</v>
      </c>
      <c r="K12936" s="274">
        <f>E12932</f>
        <v>0</v>
      </c>
      <c r="L12936" s="294">
        <f>G12932</f>
        <v>0</v>
      </c>
      <c r="M12936" s="294">
        <f>G12933</f>
        <v>0</v>
      </c>
      <c r="N12936" s="294">
        <f>G12934</f>
        <v>0</v>
      </c>
      <c r="O12936" s="299">
        <f>SUM(K12936:N12936)</f>
        <v>0</v>
      </c>
      <c r="P12936" s="294"/>
    </row>
    <row r="12937" spans="1:16" ht="13.5" thickTop="1">
      <c r="A12937" s="275" t="s">
        <v>97</v>
      </c>
      <c r="B12937" s="438"/>
      <c r="C12937" s="215"/>
      <c r="D12937" s="217"/>
      <c r="E12937" s="217"/>
      <c r="F12937" s="216"/>
      <c r="G12937" s="219"/>
      <c r="I12937" s="326"/>
      <c r="P12937" s="294"/>
    </row>
    <row r="12938" spans="1:16">
      <c r="A12938" s="275"/>
      <c r="B12938" s="452"/>
      <c r="C12938" s="276"/>
      <c r="D12938" s="320"/>
      <c r="E12938" s="217"/>
      <c r="F12938" s="216"/>
      <c r="G12938" s="277">
        <f ca="1">TODAY()</f>
        <v>44839</v>
      </c>
      <c r="I12938" s="326"/>
      <c r="P12938" s="294"/>
    </row>
    <row r="12939" spans="1:16" ht="13.5" thickBot="1">
      <c r="A12939" s="234"/>
      <c r="B12939" s="456"/>
      <c r="C12939" s="235"/>
      <c r="D12939" s="237"/>
      <c r="E12939" s="237"/>
      <c r="F12939" s="236"/>
      <c r="G12939" s="278"/>
      <c r="I12939" s="326"/>
      <c r="P12939" s="294"/>
    </row>
    <row r="12940" spans="1:16" ht="13.5" thickTop="1">
      <c r="A12940" s="215"/>
      <c r="B12940" s="438"/>
      <c r="C12940" s="215"/>
      <c r="D12940" s="217"/>
      <c r="E12940" s="217"/>
      <c r="F12940" s="216"/>
      <c r="G12940" s="216"/>
      <c r="I12940" s="434"/>
      <c r="P12940" s="294"/>
    </row>
    <row r="12941" spans="1:16" s="199" customFormat="1">
      <c r="A12941" s="196" t="s">
        <v>109</v>
      </c>
      <c r="B12941" s="458"/>
      <c r="C12941" s="196"/>
      <c r="D12941" s="198"/>
      <c r="E12941" s="198"/>
      <c r="F12941" s="197"/>
      <c r="G12941" s="197"/>
      <c r="I12941" s="321"/>
      <c r="J12941" s="200"/>
      <c r="O12941" s="297"/>
    </row>
    <row r="12942" spans="1:16" s="199" customFormat="1">
      <c r="A12942" s="196" t="str">
        <f>CONCATENATE('Prestaciones y AIU'!A10513," ANALISIS DE PRECIOS UNITARIOS")</f>
        <v xml:space="preserve"> ANALISIS DE PRECIOS UNITARIOS</v>
      </c>
      <c r="B12942" s="458"/>
      <c r="C12942" s="196"/>
      <c r="D12942" s="198"/>
      <c r="E12942" s="198"/>
      <c r="F12942" s="197"/>
      <c r="G12942" s="197"/>
      <c r="I12942" s="321"/>
      <c r="J12942" s="200"/>
      <c r="O12942" s="297"/>
    </row>
    <row r="12943" spans="1:16" s="199" customFormat="1">
      <c r="A12943" s="196" t="str">
        <f>Objeto_LIC</f>
        <v>OPTIMIZACION DEL SISTEMA DE ABASTECIMIENTO (ADUCCION, PRETRATAMIENTO Y CONDUCCION) DEL MUNICPIO DE TAME, DEPARTAMENTO DE ARAUCA</v>
      </c>
      <c r="B12943" s="458"/>
      <c r="C12943" s="196"/>
      <c r="D12943" s="198"/>
      <c r="E12943" s="198"/>
      <c r="F12943" s="197"/>
      <c r="G12943" s="197"/>
      <c r="I12943" s="321"/>
      <c r="J12943" s="200"/>
      <c r="O12943" s="297"/>
    </row>
    <row r="12944" spans="1:16" s="199" customFormat="1">
      <c r="A12944" s="196"/>
      <c r="B12944" s="458"/>
      <c r="C12944" s="196"/>
      <c r="D12944" s="198"/>
      <c r="E12944" s="198"/>
      <c r="F12944" s="197"/>
      <c r="G12944" s="197"/>
      <c r="I12944" s="321"/>
      <c r="J12944" s="200"/>
      <c r="O12944" s="297"/>
    </row>
    <row r="12945" spans="1:15" ht="13.5" thickBot="1">
      <c r="A12945" s="201"/>
      <c r="B12945" s="448"/>
      <c r="C12945" s="201"/>
      <c r="D12945" s="203"/>
      <c r="E12945" s="203"/>
      <c r="F12945" s="202"/>
      <c r="G12945" s="202"/>
    </row>
    <row r="12946" spans="1:15" s="211" customFormat="1" ht="13.5" thickTop="1">
      <c r="A12946" s="206"/>
      <c r="B12946" s="457"/>
      <c r="C12946" s="207"/>
      <c r="D12946" s="209"/>
      <c r="E12946" s="209"/>
      <c r="F12946" s="208"/>
      <c r="G12946" s="210" t="s">
        <v>110</v>
      </c>
      <c r="I12946" s="323"/>
      <c r="J12946" s="212"/>
      <c r="O12946" s="297"/>
    </row>
    <row r="12947" spans="1:15" ht="12.75" customHeight="1">
      <c r="A12947" s="213" t="s">
        <v>62</v>
      </c>
      <c r="B12947" s="750">
        <f>Proponente</f>
        <v>0</v>
      </c>
      <c r="C12947" s="750"/>
      <c r="D12947" s="750"/>
      <c r="E12947" s="750"/>
      <c r="F12947" s="750"/>
      <c r="G12947" s="751"/>
    </row>
    <row r="12948" spans="1:15" ht="12.75" customHeight="1">
      <c r="A12948" s="213" t="s">
        <v>63</v>
      </c>
      <c r="B12948" s="470">
        <v>39.1</v>
      </c>
      <c r="C12948" s="750" t="e">
        <f>VLOOKUP(B12948,Presupuesto!$A$4:$B$106,2,FALSE)</f>
        <v>#N/A</v>
      </c>
      <c r="D12948" s="750"/>
      <c r="E12948" s="750"/>
      <c r="F12948" s="750"/>
      <c r="G12948" s="751"/>
    </row>
    <row r="12949" spans="1:15">
      <c r="A12949" s="214"/>
      <c r="B12949" s="438"/>
      <c r="C12949" s="215"/>
      <c r="D12949" s="217"/>
      <c r="E12949" s="217"/>
      <c r="F12949" s="218" t="s">
        <v>88</v>
      </c>
      <c r="G12949" s="750" t="str">
        <f ca="1">LOOKUP('U-P1'!B12948,Presupuesto!$1:$1048576,Presupuesto!$C$1:$C$105)</f>
        <v>ML</v>
      </c>
      <c r="H12949" s="750"/>
      <c r="I12949" s="750"/>
      <c r="J12949" s="750"/>
      <c r="K12949" s="751"/>
    </row>
    <row r="12950" spans="1:15" ht="13.5" thickBot="1">
      <c r="A12950" s="213" t="s">
        <v>64</v>
      </c>
      <c r="B12950" s="438"/>
      <c r="C12950" s="215"/>
      <c r="D12950" s="217"/>
      <c r="E12950" s="217"/>
      <c r="F12950" s="216"/>
      <c r="G12950" s="219"/>
      <c r="I12950" s="324"/>
      <c r="J12950" s="295"/>
      <c r="K12950" s="296"/>
      <c r="L12950" s="296"/>
      <c r="M12950" s="296"/>
      <c r="N12950" s="296"/>
      <c r="O12950" s="296"/>
    </row>
    <row r="12951" spans="1:15" s="220" customFormat="1" ht="13.5" thickTop="1">
      <c r="A12951" s="221" t="s">
        <v>57</v>
      </c>
      <c r="B12951" s="447" t="s">
        <v>65</v>
      </c>
      <c r="C12951" s="222" t="s">
        <v>66</v>
      </c>
      <c r="D12951" s="223" t="s">
        <v>74</v>
      </c>
      <c r="E12951" s="224" t="s">
        <v>100</v>
      </c>
      <c r="F12951" s="224" t="s">
        <v>79</v>
      </c>
      <c r="G12951" s="225" t="s">
        <v>70</v>
      </c>
      <c r="I12951" s="325"/>
      <c r="J12951" s="226"/>
      <c r="O12951" s="296"/>
    </row>
    <row r="12952" spans="1:15">
      <c r="A12952" s="227" t="str">
        <f t="shared" ref="A12952:A12963" si="2345">IF(I12952=0,"-",VLOOKUP(I12952,EQUIPOS,2,FALSE))</f>
        <v>-</v>
      </c>
      <c r="B12952" s="228"/>
      <c r="C12952" s="228"/>
      <c r="D12952" s="468"/>
      <c r="E12952" s="229">
        <f t="shared" ref="E12952:E12963" si="2346">IF(I12952=0,0,VLOOKUP(I12952,EQUIPOS,4,FALSE))</f>
        <v>0</v>
      </c>
      <c r="F12952" s="230">
        <f t="shared" ref="F12952:F12963" si="2347">IF(D12952=0,0,E12952/D12952)</f>
        <v>0</v>
      </c>
      <c r="G12952" s="231"/>
      <c r="I12952" s="283"/>
    </row>
    <row r="12953" spans="1:15">
      <c r="A12953" s="227" t="str">
        <f t="shared" si="2345"/>
        <v>-</v>
      </c>
      <c r="B12953" s="228"/>
      <c r="C12953" s="228"/>
      <c r="D12953" s="194"/>
      <c r="E12953" s="229">
        <f t="shared" si="2346"/>
        <v>0</v>
      </c>
      <c r="F12953" s="230">
        <f t="shared" si="2347"/>
        <v>0</v>
      </c>
      <c r="G12953" s="232"/>
      <c r="I12953" s="283"/>
    </row>
    <row r="12954" spans="1:15">
      <c r="A12954" s="227" t="str">
        <f t="shared" si="2345"/>
        <v>-</v>
      </c>
      <c r="B12954" s="228"/>
      <c r="C12954" s="228"/>
      <c r="D12954" s="194"/>
      <c r="E12954" s="229">
        <f t="shared" si="2346"/>
        <v>0</v>
      </c>
      <c r="F12954" s="230">
        <f t="shared" si="2347"/>
        <v>0</v>
      </c>
      <c r="G12954" s="232"/>
      <c r="I12954" s="283"/>
    </row>
    <row r="12955" spans="1:15">
      <c r="A12955" s="227" t="str">
        <f t="shared" si="2345"/>
        <v>-</v>
      </c>
      <c r="B12955" s="228"/>
      <c r="C12955" s="228"/>
      <c r="D12955" s="194"/>
      <c r="E12955" s="229">
        <f t="shared" si="2346"/>
        <v>0</v>
      </c>
      <c r="F12955" s="230">
        <f t="shared" si="2347"/>
        <v>0</v>
      </c>
      <c r="G12955" s="232"/>
      <c r="I12955" s="283"/>
    </row>
    <row r="12956" spans="1:15">
      <c r="A12956" s="227" t="str">
        <f t="shared" si="2345"/>
        <v>-</v>
      </c>
      <c r="B12956" s="228"/>
      <c r="C12956" s="228"/>
      <c r="D12956" s="194"/>
      <c r="E12956" s="229">
        <f t="shared" si="2346"/>
        <v>0</v>
      </c>
      <c r="F12956" s="230">
        <f t="shared" si="2347"/>
        <v>0</v>
      </c>
      <c r="G12956" s="232"/>
      <c r="I12956" s="283"/>
    </row>
    <row r="12957" spans="1:15">
      <c r="A12957" s="227" t="str">
        <f t="shared" si="2345"/>
        <v>-</v>
      </c>
      <c r="B12957" s="228"/>
      <c r="C12957" s="228"/>
      <c r="D12957" s="194"/>
      <c r="E12957" s="229">
        <f t="shared" si="2346"/>
        <v>0</v>
      </c>
      <c r="F12957" s="230">
        <f t="shared" si="2347"/>
        <v>0</v>
      </c>
      <c r="G12957" s="232"/>
      <c r="I12957" s="283"/>
    </row>
    <row r="12958" spans="1:15">
      <c r="A12958" s="227" t="str">
        <f t="shared" si="2345"/>
        <v>-</v>
      </c>
      <c r="B12958" s="228"/>
      <c r="C12958" s="228"/>
      <c r="D12958" s="194"/>
      <c r="E12958" s="229">
        <f t="shared" si="2346"/>
        <v>0</v>
      </c>
      <c r="F12958" s="230">
        <f t="shared" si="2347"/>
        <v>0</v>
      </c>
      <c r="G12958" s="232"/>
      <c r="I12958" s="283"/>
    </row>
    <row r="12959" spans="1:15">
      <c r="A12959" s="227" t="str">
        <f t="shared" si="2345"/>
        <v>-</v>
      </c>
      <c r="B12959" s="228"/>
      <c r="C12959" s="228"/>
      <c r="D12959" s="194"/>
      <c r="E12959" s="229">
        <f t="shared" si="2346"/>
        <v>0</v>
      </c>
      <c r="F12959" s="230">
        <f t="shared" si="2347"/>
        <v>0</v>
      </c>
      <c r="G12959" s="232"/>
      <c r="I12959" s="283"/>
    </row>
    <row r="12960" spans="1:15">
      <c r="A12960" s="227" t="str">
        <f t="shared" si="2345"/>
        <v>-</v>
      </c>
      <c r="B12960" s="228"/>
      <c r="C12960" s="228"/>
      <c r="D12960" s="194"/>
      <c r="E12960" s="229">
        <f t="shared" si="2346"/>
        <v>0</v>
      </c>
      <c r="F12960" s="230">
        <f t="shared" si="2347"/>
        <v>0</v>
      </c>
      <c r="G12960" s="232"/>
      <c r="I12960" s="283"/>
    </row>
    <row r="12961" spans="1:15">
      <c r="A12961" s="227" t="str">
        <f t="shared" si="2345"/>
        <v>-</v>
      </c>
      <c r="B12961" s="228"/>
      <c r="C12961" s="228"/>
      <c r="D12961" s="194"/>
      <c r="E12961" s="229">
        <f t="shared" si="2346"/>
        <v>0</v>
      </c>
      <c r="F12961" s="230">
        <f t="shared" si="2347"/>
        <v>0</v>
      </c>
      <c r="G12961" s="232"/>
      <c r="I12961" s="283"/>
    </row>
    <row r="12962" spans="1:15">
      <c r="A12962" s="227" t="str">
        <f t="shared" si="2345"/>
        <v>-</v>
      </c>
      <c r="B12962" s="228"/>
      <c r="C12962" s="228"/>
      <c r="D12962" s="194"/>
      <c r="E12962" s="229">
        <f t="shared" si="2346"/>
        <v>0</v>
      </c>
      <c r="F12962" s="230">
        <f t="shared" si="2347"/>
        <v>0</v>
      </c>
      <c r="G12962" s="232"/>
      <c r="I12962" s="283"/>
    </row>
    <row r="12963" spans="1:15">
      <c r="A12963" s="227" t="str">
        <f t="shared" si="2345"/>
        <v>-</v>
      </c>
      <c r="B12963" s="228"/>
      <c r="C12963" s="228"/>
      <c r="D12963" s="194"/>
      <c r="E12963" s="229">
        <f t="shared" si="2346"/>
        <v>0</v>
      </c>
      <c r="F12963" s="230">
        <f t="shared" si="2347"/>
        <v>0</v>
      </c>
      <c r="G12963" s="232"/>
      <c r="I12963" s="283"/>
    </row>
    <row r="12964" spans="1:15" ht="13.5" thickBot="1">
      <c r="A12964" s="234"/>
      <c r="B12964" s="456"/>
      <c r="C12964" s="235"/>
      <c r="D12964" s="237"/>
      <c r="E12964" s="237"/>
      <c r="F12964" s="238" t="s">
        <v>80</v>
      </c>
      <c r="G12964" s="239">
        <f>ROUND(SUM(F12952:F12963),0)</f>
        <v>0</v>
      </c>
      <c r="I12964" s="326"/>
    </row>
    <row r="12965" spans="1:15" ht="13.5" thickTop="1">
      <c r="A12965" s="240" t="s">
        <v>67</v>
      </c>
      <c r="B12965" s="446"/>
      <c r="C12965" s="241"/>
      <c r="D12965" s="243"/>
      <c r="E12965" s="243"/>
      <c r="F12965" s="242"/>
      <c r="G12965" s="244"/>
      <c r="I12965" s="326"/>
    </row>
    <row r="12966" spans="1:15" s="220" customFormat="1" ht="26">
      <c r="A12966" s="245" t="s">
        <v>57</v>
      </c>
      <c r="B12966" s="455"/>
      <c r="C12966" s="247" t="s">
        <v>58</v>
      </c>
      <c r="D12966" s="316" t="s">
        <v>68</v>
      </c>
      <c r="E12966" s="248" t="s">
        <v>69</v>
      </c>
      <c r="F12966" s="249" t="s">
        <v>79</v>
      </c>
      <c r="G12966" s="250" t="s">
        <v>70</v>
      </c>
      <c r="I12966" s="325"/>
      <c r="J12966" s="226"/>
      <c r="O12966" s="296"/>
    </row>
    <row r="12967" spans="1:15">
      <c r="A12967" s="748" t="str">
        <f t="shared" ref="A12967:A12978" si="2348">IF(I12967=0,"",VLOOKUP(I12967,MATERIALES,2,FALSE))</f>
        <v/>
      </c>
      <c r="B12967" s="749"/>
      <c r="C12967" s="251" t="str">
        <f t="shared" ref="C12967:C12975" si="2349">IF(I12967=0,"",VLOOKUP(I12967,MATERIALES,3,FALSE))</f>
        <v/>
      </c>
      <c r="D12967" s="194"/>
      <c r="E12967" s="252">
        <f t="shared" ref="E12967:E12978" si="2350">IF(I12967=0,0,VLOOKUP(I12967,MATERIALES,4,FALSE))</f>
        <v>0</v>
      </c>
      <c r="F12967" s="230">
        <f>D12967*E12967</f>
        <v>0</v>
      </c>
      <c r="G12967" s="231"/>
      <c r="I12967" s="283"/>
    </row>
    <row r="12968" spans="1:15">
      <c r="A12968" s="748" t="str">
        <f t="shared" si="2348"/>
        <v/>
      </c>
      <c r="B12968" s="749"/>
      <c r="C12968" s="251" t="str">
        <f t="shared" si="2349"/>
        <v/>
      </c>
      <c r="D12968" s="194"/>
      <c r="E12968" s="252">
        <f t="shared" si="2350"/>
        <v>0</v>
      </c>
      <c r="F12968" s="230">
        <f t="shared" ref="F12968:F12978" si="2351">D12968*E12968</f>
        <v>0</v>
      </c>
      <c r="G12968" s="232"/>
      <c r="I12968" s="283"/>
    </row>
    <row r="12969" spans="1:15">
      <c r="A12969" s="748" t="str">
        <f t="shared" si="2348"/>
        <v/>
      </c>
      <c r="B12969" s="749"/>
      <c r="C12969" s="251" t="str">
        <f t="shared" si="2349"/>
        <v/>
      </c>
      <c r="D12969" s="194"/>
      <c r="E12969" s="252">
        <f t="shared" si="2350"/>
        <v>0</v>
      </c>
      <c r="F12969" s="230">
        <f t="shared" si="2351"/>
        <v>0</v>
      </c>
      <c r="G12969" s="232"/>
      <c r="I12969" s="283"/>
    </row>
    <row r="12970" spans="1:15">
      <c r="A12970" s="748" t="str">
        <f t="shared" si="2348"/>
        <v/>
      </c>
      <c r="B12970" s="749"/>
      <c r="C12970" s="251" t="str">
        <f t="shared" si="2349"/>
        <v/>
      </c>
      <c r="D12970" s="194"/>
      <c r="E12970" s="252">
        <f t="shared" si="2350"/>
        <v>0</v>
      </c>
      <c r="F12970" s="230">
        <f t="shared" si="2351"/>
        <v>0</v>
      </c>
      <c r="G12970" s="232"/>
      <c r="I12970" s="283"/>
    </row>
    <row r="12971" spans="1:15">
      <c r="A12971" s="748" t="str">
        <f t="shared" si="2348"/>
        <v/>
      </c>
      <c r="B12971" s="749"/>
      <c r="C12971" s="251" t="str">
        <f t="shared" si="2349"/>
        <v/>
      </c>
      <c r="D12971" s="194"/>
      <c r="E12971" s="252">
        <f t="shared" si="2350"/>
        <v>0</v>
      </c>
      <c r="F12971" s="230">
        <f t="shared" si="2351"/>
        <v>0</v>
      </c>
      <c r="G12971" s="232"/>
      <c r="I12971" s="283"/>
    </row>
    <row r="12972" spans="1:15">
      <c r="A12972" s="748" t="str">
        <f t="shared" si="2348"/>
        <v/>
      </c>
      <c r="B12972" s="749"/>
      <c r="C12972" s="251" t="str">
        <f t="shared" si="2349"/>
        <v/>
      </c>
      <c r="D12972" s="194"/>
      <c r="E12972" s="252">
        <f t="shared" si="2350"/>
        <v>0</v>
      </c>
      <c r="F12972" s="230">
        <f t="shared" si="2351"/>
        <v>0</v>
      </c>
      <c r="G12972" s="232"/>
      <c r="I12972" s="283"/>
    </row>
    <row r="12973" spans="1:15">
      <c r="A12973" s="748" t="str">
        <f t="shared" si="2348"/>
        <v/>
      </c>
      <c r="B12973" s="749"/>
      <c r="C12973" s="251" t="str">
        <f t="shared" si="2349"/>
        <v/>
      </c>
      <c r="D12973" s="194"/>
      <c r="E12973" s="252">
        <f t="shared" si="2350"/>
        <v>0</v>
      </c>
      <c r="F12973" s="230">
        <f t="shared" si="2351"/>
        <v>0</v>
      </c>
      <c r="G12973" s="232"/>
      <c r="I12973" s="283"/>
    </row>
    <row r="12974" spans="1:15">
      <c r="A12974" s="748" t="str">
        <f t="shared" si="2348"/>
        <v/>
      </c>
      <c r="B12974" s="749"/>
      <c r="C12974" s="251" t="str">
        <f t="shared" si="2349"/>
        <v/>
      </c>
      <c r="D12974" s="194"/>
      <c r="E12974" s="252">
        <f t="shared" si="2350"/>
        <v>0</v>
      </c>
      <c r="F12974" s="230">
        <f t="shared" si="2351"/>
        <v>0</v>
      </c>
      <c r="G12974" s="253"/>
      <c r="I12974" s="283"/>
    </row>
    <row r="12975" spans="1:15">
      <c r="A12975" s="748" t="str">
        <f t="shared" si="2348"/>
        <v/>
      </c>
      <c r="B12975" s="749"/>
      <c r="C12975" s="251" t="str">
        <f t="shared" si="2349"/>
        <v/>
      </c>
      <c r="D12975" s="194"/>
      <c r="E12975" s="252">
        <f t="shared" si="2350"/>
        <v>0</v>
      </c>
      <c r="F12975" s="230">
        <f t="shared" si="2351"/>
        <v>0</v>
      </c>
      <c r="G12975" s="232"/>
      <c r="I12975" s="283"/>
    </row>
    <row r="12976" spans="1:15">
      <c r="A12976" s="748" t="str">
        <f t="shared" si="2348"/>
        <v/>
      </c>
      <c r="B12976" s="749"/>
      <c r="C12976" s="251"/>
      <c r="D12976" s="194"/>
      <c r="E12976" s="252">
        <f t="shared" si="2350"/>
        <v>0</v>
      </c>
      <c r="F12976" s="230">
        <f t="shared" si="2351"/>
        <v>0</v>
      </c>
      <c r="G12976" s="232"/>
      <c r="I12976" s="283"/>
    </row>
    <row r="12977" spans="1:9">
      <c r="A12977" s="748" t="str">
        <f t="shared" si="2348"/>
        <v/>
      </c>
      <c r="B12977" s="749"/>
      <c r="C12977" s="251"/>
      <c r="D12977" s="194"/>
      <c r="E12977" s="252">
        <f t="shared" si="2350"/>
        <v>0</v>
      </c>
      <c r="F12977" s="230">
        <f t="shared" si="2351"/>
        <v>0</v>
      </c>
      <c r="G12977" s="232"/>
      <c r="I12977" s="283"/>
    </row>
    <row r="12978" spans="1:9">
      <c r="A12978" s="748" t="str">
        <f t="shared" si="2348"/>
        <v/>
      </c>
      <c r="B12978" s="749"/>
      <c r="C12978" s="251" t="str">
        <f t="shared" ref="C12978" si="2352">IF(I12978=0,"",VLOOKUP(I12978,MATERIALES,3,FALSE))</f>
        <v/>
      </c>
      <c r="D12978" s="194"/>
      <c r="E12978" s="252">
        <f t="shared" si="2350"/>
        <v>0</v>
      </c>
      <c r="F12978" s="230">
        <f t="shared" si="2351"/>
        <v>0</v>
      </c>
      <c r="G12978" s="233"/>
      <c r="I12978" s="283"/>
    </row>
    <row r="12979" spans="1:9" ht="26.25" customHeight="1" thickBot="1">
      <c r="A12979" s="214"/>
      <c r="B12979" s="438"/>
      <c r="C12979" s="215"/>
      <c r="D12979" s="217"/>
      <c r="E12979" s="254"/>
      <c r="F12979" s="255" t="s">
        <v>81</v>
      </c>
      <c r="G12979" s="253">
        <f>ROUND(SUM(F12967:F12978),0)</f>
        <v>0</v>
      </c>
      <c r="I12979" s="326"/>
    </row>
    <row r="12980" spans="1:9" ht="14" thickTop="1" thickBot="1">
      <c r="A12980" s="256" t="s">
        <v>72</v>
      </c>
      <c r="B12980" s="445"/>
      <c r="C12980" s="257"/>
      <c r="D12980" s="259"/>
      <c r="E12980" s="259"/>
      <c r="F12980" s="258"/>
      <c r="G12980" s="260"/>
      <c r="I12980" s="326"/>
    </row>
    <row r="12981" spans="1:9" ht="13.5" thickTop="1">
      <c r="A12981" s="245" t="s">
        <v>57</v>
      </c>
      <c r="B12981" s="455"/>
      <c r="C12981" s="248" t="s">
        <v>71</v>
      </c>
      <c r="D12981" s="316" t="s">
        <v>75</v>
      </c>
      <c r="E12981" s="248" t="s">
        <v>98</v>
      </c>
      <c r="F12981" s="249" t="s">
        <v>79</v>
      </c>
      <c r="G12981" s="250" t="s">
        <v>70</v>
      </c>
      <c r="I12981" s="326"/>
    </row>
    <row r="12982" spans="1:9">
      <c r="A12982" s="748" t="str">
        <f>IF(I12982=0,"",VLOOKUP(I12982,EQUIPOS,2,FALSE))</f>
        <v/>
      </c>
      <c r="B12982" s="749"/>
      <c r="C12982" s="195"/>
      <c r="D12982" s="194"/>
      <c r="E12982" s="252">
        <f>IF(I12982=0,0,VLOOKUP(I12982,EQUIPOS,4,FALSE))</f>
        <v>0</v>
      </c>
      <c r="F12982" s="230">
        <f>C12982*D12982*E12982</f>
        <v>0</v>
      </c>
      <c r="G12982" s="231"/>
      <c r="I12982" s="283"/>
    </row>
    <row r="12983" spans="1:9">
      <c r="A12983" s="748" t="str">
        <f>IF(I12983=0,"",VLOOKUP(I12983,EQUIPOS,2,FALSE))</f>
        <v/>
      </c>
      <c r="B12983" s="749"/>
      <c r="C12983" s="195"/>
      <c r="D12983" s="194"/>
      <c r="E12983" s="252">
        <f>IF(I12983=0,0,VLOOKUP(I12983,EQUIPOS,4,FALSE))</f>
        <v>0</v>
      </c>
      <c r="F12983" s="230">
        <f t="shared" ref="F12983:F12986" si="2353">C12983*D12983*E12983</f>
        <v>0</v>
      </c>
      <c r="G12983" s="232"/>
      <c r="I12983" s="283"/>
    </row>
    <row r="12984" spans="1:9">
      <c r="A12984" s="748" t="str">
        <f>IF(I12984=0,"",VLOOKUP(I12984,EQUIPOS,2,FALSE))</f>
        <v/>
      </c>
      <c r="B12984" s="749"/>
      <c r="C12984" s="195"/>
      <c r="D12984" s="194"/>
      <c r="E12984" s="252">
        <f>IF(I12984=0,0,VLOOKUP(I12984,EQUIPOS,4,FALSE))</f>
        <v>0</v>
      </c>
      <c r="F12984" s="230">
        <f t="shared" si="2353"/>
        <v>0</v>
      </c>
      <c r="G12984" s="232"/>
      <c r="I12984" s="283"/>
    </row>
    <row r="12985" spans="1:9">
      <c r="A12985" s="748" t="str">
        <f>IF(I12985=0,"",VLOOKUP(I12985,EQUIPOS,2,FALSE))</f>
        <v/>
      </c>
      <c r="B12985" s="749"/>
      <c r="C12985" s="195"/>
      <c r="D12985" s="194"/>
      <c r="E12985" s="252">
        <f>IF(I12985=0,0,VLOOKUP(I12985,EQUIPOS,4,FALSE))</f>
        <v>0</v>
      </c>
      <c r="F12985" s="230">
        <f t="shared" si="2353"/>
        <v>0</v>
      </c>
      <c r="G12985" s="232"/>
      <c r="I12985" s="283"/>
    </row>
    <row r="12986" spans="1:9">
      <c r="A12986" s="748" t="str">
        <f>IF(I12986=0,"",VLOOKUP(I12986,EQUIPOS,2,FALSE))</f>
        <v/>
      </c>
      <c r="B12986" s="749"/>
      <c r="C12986" s="195"/>
      <c r="D12986" s="194"/>
      <c r="E12986" s="252">
        <f>IF(I12986=0,0,VLOOKUP(I12986,EQUIPOS,4,FALSE))</f>
        <v>0</v>
      </c>
      <c r="F12986" s="230">
        <f t="shared" si="2353"/>
        <v>0</v>
      </c>
      <c r="G12986" s="233"/>
      <c r="I12986" s="283"/>
    </row>
    <row r="12987" spans="1:9" ht="30.75" customHeight="1" thickBot="1">
      <c r="A12987" s="234"/>
      <c r="B12987" s="456"/>
      <c r="C12987" s="235"/>
      <c r="D12987" s="237"/>
      <c r="E12987" s="261"/>
      <c r="F12987" s="238" t="s">
        <v>82</v>
      </c>
      <c r="G12987" s="262">
        <f>ROUND(SUM(F12982:F12986),0)</f>
        <v>0</v>
      </c>
      <c r="I12987" s="326"/>
    </row>
    <row r="12988" spans="1:9" ht="13.5" thickTop="1">
      <c r="A12988" s="240" t="s">
        <v>73</v>
      </c>
      <c r="B12988" s="446"/>
      <c r="C12988" s="241"/>
      <c r="D12988" s="243"/>
      <c r="E12988" s="243"/>
      <c r="F12988" s="242"/>
      <c r="G12988" s="244"/>
      <c r="I12988" s="326"/>
    </row>
    <row r="12989" spans="1:9" ht="26">
      <c r="A12989" s="245" t="s">
        <v>57</v>
      </c>
      <c r="B12989" s="454" t="s">
        <v>58</v>
      </c>
      <c r="C12989" s="247" t="s">
        <v>68</v>
      </c>
      <c r="D12989" s="316" t="s">
        <v>74</v>
      </c>
      <c r="E12989" s="248" t="s">
        <v>69</v>
      </c>
      <c r="F12989" s="249" t="s">
        <v>79</v>
      </c>
      <c r="G12989" s="250" t="s">
        <v>70</v>
      </c>
      <c r="H12989" s="220"/>
      <c r="I12989" s="325"/>
    </row>
    <row r="12990" spans="1:9">
      <c r="A12990" s="263" t="str">
        <f t="shared" ref="A12990:A13001" si="2354">IF(I12990=0,"",VLOOKUP(I12990,MANOOBRA,2,FALSE))</f>
        <v/>
      </c>
      <c r="B12990" s="444" t="str">
        <f t="shared" ref="B12990:B13001" si="2355">IF(I12990=0,"",VLOOKUP(I12990,MANOOBRA,3,FALSE))</f>
        <v/>
      </c>
      <c r="C12990" s="195"/>
      <c r="D12990" s="466"/>
      <c r="E12990" s="252">
        <f t="shared" ref="E12990:E13001" si="2356">IF(I12990=0,0,VLOOKUP(I12990,MANOOBRA,4,FALSE))</f>
        <v>0</v>
      </c>
      <c r="F12990" s="230">
        <f>IF(D12990=0,0,C12990*E12990/D12990)</f>
        <v>0</v>
      </c>
      <c r="G12990" s="231"/>
      <c r="I12990" s="283"/>
    </row>
    <row r="12991" spans="1:9">
      <c r="A12991" s="263" t="str">
        <f t="shared" si="2354"/>
        <v/>
      </c>
      <c r="B12991" s="444" t="str">
        <f t="shared" si="2355"/>
        <v/>
      </c>
      <c r="C12991" s="195"/>
      <c r="D12991" s="466"/>
      <c r="E12991" s="252">
        <f t="shared" si="2356"/>
        <v>0</v>
      </c>
      <c r="F12991" s="230">
        <f t="shared" ref="F12991:F13001" si="2357">IF(D12991=0,0,C12991*E12991/D12991)</f>
        <v>0</v>
      </c>
      <c r="G12991" s="232"/>
      <c r="I12991" s="283"/>
    </row>
    <row r="12992" spans="1:9">
      <c r="A12992" s="263" t="str">
        <f t="shared" si="2354"/>
        <v/>
      </c>
      <c r="B12992" s="444" t="str">
        <f t="shared" si="2355"/>
        <v/>
      </c>
      <c r="C12992" s="195"/>
      <c r="D12992" s="309"/>
      <c r="E12992" s="252">
        <f t="shared" si="2356"/>
        <v>0</v>
      </c>
      <c r="F12992" s="230">
        <f t="shared" si="2357"/>
        <v>0</v>
      </c>
      <c r="G12992" s="232"/>
      <c r="I12992" s="283"/>
    </row>
    <row r="12993" spans="1:15">
      <c r="A12993" s="263" t="str">
        <f t="shared" si="2354"/>
        <v/>
      </c>
      <c r="B12993" s="444" t="str">
        <f t="shared" si="2355"/>
        <v/>
      </c>
      <c r="C12993" s="195"/>
      <c r="D12993" s="195"/>
      <c r="E12993" s="252">
        <f t="shared" si="2356"/>
        <v>0</v>
      </c>
      <c r="F12993" s="230">
        <f t="shared" si="2357"/>
        <v>0</v>
      </c>
      <c r="G12993" s="232"/>
      <c r="I12993" s="283"/>
    </row>
    <row r="12994" spans="1:15">
      <c r="A12994" s="263" t="str">
        <f t="shared" si="2354"/>
        <v/>
      </c>
      <c r="B12994" s="444" t="str">
        <f t="shared" si="2355"/>
        <v/>
      </c>
      <c r="C12994" s="195"/>
      <c r="D12994" s="195"/>
      <c r="E12994" s="252">
        <f t="shared" si="2356"/>
        <v>0</v>
      </c>
      <c r="F12994" s="230">
        <f t="shared" si="2357"/>
        <v>0</v>
      </c>
      <c r="G12994" s="232"/>
      <c r="I12994" s="283"/>
    </row>
    <row r="12995" spans="1:15">
      <c r="A12995" s="263" t="str">
        <f t="shared" si="2354"/>
        <v/>
      </c>
      <c r="B12995" s="444" t="str">
        <f t="shared" si="2355"/>
        <v/>
      </c>
      <c r="C12995" s="195"/>
      <c r="D12995" s="195"/>
      <c r="E12995" s="252">
        <f t="shared" si="2356"/>
        <v>0</v>
      </c>
      <c r="F12995" s="230">
        <f t="shared" si="2357"/>
        <v>0</v>
      </c>
      <c r="G12995" s="232"/>
      <c r="I12995" s="283"/>
    </row>
    <row r="12996" spans="1:15">
      <c r="A12996" s="263" t="str">
        <f t="shared" si="2354"/>
        <v/>
      </c>
      <c r="B12996" s="444" t="str">
        <f t="shared" si="2355"/>
        <v/>
      </c>
      <c r="C12996" s="195"/>
      <c r="D12996" s="195"/>
      <c r="E12996" s="252">
        <f t="shared" si="2356"/>
        <v>0</v>
      </c>
      <c r="F12996" s="230">
        <f t="shared" si="2357"/>
        <v>0</v>
      </c>
      <c r="G12996" s="232"/>
      <c r="I12996" s="283"/>
    </row>
    <row r="12997" spans="1:15">
      <c r="A12997" s="263" t="str">
        <f t="shared" si="2354"/>
        <v/>
      </c>
      <c r="B12997" s="444" t="str">
        <f t="shared" si="2355"/>
        <v/>
      </c>
      <c r="C12997" s="195"/>
      <c r="D12997" s="195"/>
      <c r="E12997" s="252">
        <f t="shared" si="2356"/>
        <v>0</v>
      </c>
      <c r="F12997" s="230">
        <f t="shared" si="2357"/>
        <v>0</v>
      </c>
      <c r="G12997" s="232"/>
      <c r="I12997" s="283"/>
    </row>
    <row r="12998" spans="1:15">
      <c r="A12998" s="263" t="str">
        <f t="shared" si="2354"/>
        <v/>
      </c>
      <c r="B12998" s="444" t="str">
        <f t="shared" si="2355"/>
        <v/>
      </c>
      <c r="C12998" s="195"/>
      <c r="D12998" s="195"/>
      <c r="E12998" s="252">
        <f t="shared" si="2356"/>
        <v>0</v>
      </c>
      <c r="F12998" s="230">
        <f t="shared" si="2357"/>
        <v>0</v>
      </c>
      <c r="G12998" s="232"/>
      <c r="I12998" s="283"/>
    </row>
    <row r="12999" spans="1:15">
      <c r="A12999" s="263" t="str">
        <f t="shared" si="2354"/>
        <v/>
      </c>
      <c r="B12999" s="444" t="str">
        <f t="shared" si="2355"/>
        <v/>
      </c>
      <c r="C12999" s="195"/>
      <c r="D12999" s="195"/>
      <c r="E12999" s="252">
        <f t="shared" si="2356"/>
        <v>0</v>
      </c>
      <c r="F12999" s="230">
        <f t="shared" si="2357"/>
        <v>0</v>
      </c>
      <c r="G12999" s="232"/>
      <c r="I12999" s="283"/>
    </row>
    <row r="13000" spans="1:15">
      <c r="A13000" s="263" t="str">
        <f t="shared" si="2354"/>
        <v/>
      </c>
      <c r="B13000" s="444" t="str">
        <f t="shared" si="2355"/>
        <v/>
      </c>
      <c r="C13000" s="195"/>
      <c r="D13000" s="195"/>
      <c r="E13000" s="252">
        <f t="shared" si="2356"/>
        <v>0</v>
      </c>
      <c r="F13000" s="230">
        <f t="shared" si="2357"/>
        <v>0</v>
      </c>
      <c r="G13000" s="232"/>
      <c r="I13000" s="283"/>
    </row>
    <row r="13001" spans="1:15">
      <c r="A13001" s="263" t="str">
        <f t="shared" si="2354"/>
        <v/>
      </c>
      <c r="B13001" s="444" t="str">
        <f t="shared" si="2355"/>
        <v/>
      </c>
      <c r="C13001" s="195"/>
      <c r="D13001" s="195"/>
      <c r="E13001" s="252">
        <f t="shared" si="2356"/>
        <v>0</v>
      </c>
      <c r="F13001" s="230">
        <f t="shared" si="2357"/>
        <v>0</v>
      </c>
      <c r="G13001" s="233"/>
      <c r="I13001" s="283"/>
    </row>
    <row r="13002" spans="1:15" ht="31.5" customHeight="1" thickBot="1">
      <c r="A13002" s="234"/>
      <c r="B13002" s="456"/>
      <c r="C13002" s="235"/>
      <c r="D13002" s="237"/>
      <c r="E13002" s="237"/>
      <c r="F13002" s="238" t="s">
        <v>83</v>
      </c>
      <c r="G13002" s="262">
        <f>ROUND(SUM(F12990:F13001),0)</f>
        <v>0</v>
      </c>
      <c r="I13002" s="326"/>
    </row>
    <row r="13003" spans="1:15" ht="13.5" thickTop="1">
      <c r="A13003" s="186" t="s">
        <v>76</v>
      </c>
      <c r="B13003" s="446"/>
      <c r="C13003" s="241"/>
      <c r="D13003" s="243"/>
      <c r="E13003" s="243"/>
      <c r="F13003" s="242"/>
      <c r="G13003" s="244"/>
      <c r="I13003" s="326"/>
    </row>
    <row r="13004" spans="1:15">
      <c r="A13004" s="245" t="s">
        <v>57</v>
      </c>
      <c r="B13004" s="455"/>
      <c r="C13004" s="246"/>
      <c r="D13004" s="317"/>
      <c r="E13004" s="248" t="s">
        <v>77</v>
      </c>
      <c r="F13004" s="249" t="s">
        <v>78</v>
      </c>
      <c r="G13004" s="264" t="s">
        <v>77</v>
      </c>
      <c r="H13004" s="220"/>
      <c r="I13004" s="325"/>
    </row>
    <row r="13005" spans="1:15">
      <c r="A13005" s="185" t="s">
        <v>87</v>
      </c>
      <c r="B13005" s="453"/>
      <c r="C13005" s="265"/>
      <c r="D13005" s="318"/>
      <c r="E13005" s="229">
        <f>SUM(G12964,G12979,G12987,G13002)</f>
        <v>0</v>
      </c>
      <c r="F13005" s="266">
        <f>A</f>
        <v>0</v>
      </c>
      <c r="G13005" s="267">
        <f>E13005*F13005</f>
        <v>0</v>
      </c>
      <c r="I13005" s="326"/>
    </row>
    <row r="13006" spans="1:15">
      <c r="A13006" s="185" t="s">
        <v>85</v>
      </c>
      <c r="B13006" s="453"/>
      <c r="C13006" s="265"/>
      <c r="D13006" s="318"/>
      <c r="E13006" s="229">
        <f>SUM(G12964,G12979,G12987,G13002)</f>
        <v>0</v>
      </c>
      <c r="F13006" s="266">
        <f>I</f>
        <v>0</v>
      </c>
      <c r="G13006" s="267">
        <f>E13006*F13006</f>
        <v>0</v>
      </c>
      <c r="I13006" s="326"/>
    </row>
    <row r="13007" spans="1:15">
      <c r="A13007" s="185" t="s">
        <v>86</v>
      </c>
      <c r="B13007" s="453"/>
      <c r="C13007" s="265"/>
      <c r="D13007" s="318"/>
      <c r="E13007" s="229">
        <f>SUM(G12964,G12979,G12987,G13002)</f>
        <v>0</v>
      </c>
      <c r="F13007" s="266">
        <f>U</f>
        <v>0</v>
      </c>
      <c r="G13007" s="267">
        <f>E13007*F13007</f>
        <v>0</v>
      </c>
      <c r="I13007" s="326"/>
    </row>
    <row r="13008" spans="1:15" ht="33" customHeight="1" thickBot="1">
      <c r="A13008" s="234"/>
      <c r="B13008" s="456"/>
      <c r="C13008" s="235"/>
      <c r="D13008" s="237"/>
      <c r="E13008" s="237"/>
      <c r="F13008" s="268" t="s">
        <v>84</v>
      </c>
      <c r="G13008" s="262">
        <f>SUM(G13005:G13007)</f>
        <v>0</v>
      </c>
      <c r="I13008" s="326"/>
      <c r="J13008" s="295"/>
      <c r="K13008" s="296"/>
      <c r="L13008" s="296"/>
      <c r="M13008" s="296"/>
      <c r="N13008" s="296"/>
      <c r="O13008" s="296"/>
    </row>
    <row r="13009" spans="1:16" s="211" customFormat="1" ht="14" thickTop="1" thickBot="1">
      <c r="A13009" s="269"/>
      <c r="B13009" s="443"/>
      <c r="C13009" s="270"/>
      <c r="D13009" s="319"/>
      <c r="E13009" s="271" t="s">
        <v>89</v>
      </c>
      <c r="F13009" s="272"/>
      <c r="G13009" s="273">
        <f>ROUND(SUM(G12964,G12979,G12987,G13002,G13008),0)</f>
        <v>0</v>
      </c>
      <c r="I13009" s="327"/>
      <c r="J13009" s="212">
        <f>B12948</f>
        <v>39.1</v>
      </c>
      <c r="K13009" s="274">
        <f>E13005</f>
        <v>0</v>
      </c>
      <c r="L13009" s="294">
        <f>G13005</f>
        <v>0</v>
      </c>
      <c r="M13009" s="294">
        <f>G13006</f>
        <v>0</v>
      </c>
      <c r="N13009" s="294">
        <f>G13007</f>
        <v>0</v>
      </c>
      <c r="O13009" s="299">
        <f>SUM(K13009:N13009)</f>
        <v>0</v>
      </c>
      <c r="P13009" s="294"/>
    </row>
    <row r="13010" spans="1:16" ht="13.5" thickTop="1">
      <c r="A13010" s="275" t="s">
        <v>97</v>
      </c>
      <c r="B13010" s="438"/>
      <c r="C13010" s="215"/>
      <c r="D13010" s="217"/>
      <c r="E13010" s="217"/>
      <c r="F13010" s="216"/>
      <c r="G13010" s="219"/>
      <c r="I13010" s="326"/>
      <c r="P13010" s="294"/>
    </row>
    <row r="13011" spans="1:16">
      <c r="A13011" s="275"/>
      <c r="B13011" s="452"/>
      <c r="C13011" s="276"/>
      <c r="D13011" s="320"/>
      <c r="E13011" s="217"/>
      <c r="F13011" s="216"/>
      <c r="G13011" s="277">
        <f ca="1">TODAY()</f>
        <v>44839</v>
      </c>
      <c r="I13011" s="326"/>
      <c r="P13011" s="294"/>
    </row>
    <row r="13012" spans="1:16" ht="13.5" thickBot="1">
      <c r="A13012" s="234"/>
      <c r="B13012" s="456"/>
      <c r="C13012" s="235"/>
      <c r="D13012" s="237"/>
      <c r="E13012" s="237"/>
      <c r="F13012" s="236"/>
      <c r="G13012" s="278"/>
      <c r="I13012" s="326"/>
      <c r="P13012" s="294"/>
    </row>
    <row r="13013" spans="1:16" s="199" customFormat="1" ht="13.5" thickTop="1">
      <c r="A13013" s="196" t="s">
        <v>109</v>
      </c>
      <c r="B13013" s="458"/>
      <c r="C13013" s="196"/>
      <c r="D13013" s="198"/>
      <c r="E13013" s="198"/>
      <c r="F13013" s="197"/>
      <c r="G13013" s="197"/>
      <c r="I13013" s="321"/>
      <c r="J13013" s="200"/>
      <c r="O13013" s="297"/>
    </row>
    <row r="13014" spans="1:16" s="199" customFormat="1">
      <c r="A13014" s="196" t="str">
        <f>CONCATENATE('Prestaciones y AIU'!A10585," ANALISIS DE PRECIOS UNITARIOS")</f>
        <v xml:space="preserve"> ANALISIS DE PRECIOS UNITARIOS</v>
      </c>
      <c r="B13014" s="458"/>
      <c r="C13014" s="196"/>
      <c r="D13014" s="198"/>
      <c r="E13014" s="198"/>
      <c r="F13014" s="197"/>
      <c r="G13014" s="197"/>
      <c r="I13014" s="321"/>
      <c r="J13014" s="200"/>
      <c r="O13014" s="297"/>
    </row>
    <row r="13015" spans="1:16" s="199" customFormat="1">
      <c r="A13015" s="196" t="str">
        <f>Objeto_LIC</f>
        <v>OPTIMIZACION DEL SISTEMA DE ABASTECIMIENTO (ADUCCION, PRETRATAMIENTO Y CONDUCCION) DEL MUNICPIO DE TAME, DEPARTAMENTO DE ARAUCA</v>
      </c>
      <c r="B13015" s="458"/>
      <c r="C13015" s="196"/>
      <c r="D13015" s="198"/>
      <c r="E13015" s="198"/>
      <c r="F13015" s="197"/>
      <c r="G13015" s="197"/>
      <c r="I13015" s="321"/>
      <c r="J13015" s="200"/>
      <c r="O13015" s="297"/>
    </row>
    <row r="13016" spans="1:16" s="199" customFormat="1">
      <c r="A13016" s="196"/>
      <c r="B13016" s="458"/>
      <c r="C13016" s="196"/>
      <c r="D13016" s="198"/>
      <c r="E13016" s="198"/>
      <c r="F13016" s="197"/>
      <c r="G13016" s="197"/>
      <c r="I13016" s="321"/>
      <c r="J13016" s="200"/>
      <c r="O13016" s="297"/>
    </row>
    <row r="13017" spans="1:16" ht="13.5" thickBot="1">
      <c r="A13017" s="201"/>
      <c r="B13017" s="448"/>
      <c r="C13017" s="201"/>
      <c r="D13017" s="203"/>
      <c r="E13017" s="203"/>
      <c r="F13017" s="202"/>
      <c r="G13017" s="202"/>
    </row>
    <row r="13018" spans="1:16" s="211" customFormat="1" ht="13.5" thickTop="1">
      <c r="A13018" s="206"/>
      <c r="B13018" s="457"/>
      <c r="C13018" s="207"/>
      <c r="D13018" s="209"/>
      <c r="E13018" s="209"/>
      <c r="F13018" s="208"/>
      <c r="G13018" s="210" t="s">
        <v>110</v>
      </c>
      <c r="I13018" s="323"/>
      <c r="J13018" s="212"/>
      <c r="O13018" s="297"/>
    </row>
    <row r="13019" spans="1:16" ht="12.75" customHeight="1">
      <c r="A13019" s="213" t="s">
        <v>62</v>
      </c>
      <c r="B13019" s="750">
        <f>Proponente</f>
        <v>0</v>
      </c>
      <c r="C13019" s="750"/>
      <c r="D13019" s="750"/>
      <c r="E13019" s="750"/>
      <c r="F13019" s="750"/>
      <c r="G13019" s="751"/>
    </row>
    <row r="13020" spans="1:16" ht="12.75" customHeight="1">
      <c r="A13020" s="213" t="s">
        <v>63</v>
      </c>
      <c r="B13020" s="470">
        <v>40.1</v>
      </c>
      <c r="C13020" s="750" t="e">
        <f>VLOOKUP(B13020,Presupuesto!$A$4:$B$106,2,FALSE)</f>
        <v>#N/A</v>
      </c>
      <c r="D13020" s="750"/>
      <c r="E13020" s="750"/>
      <c r="F13020" s="750"/>
      <c r="G13020" s="751"/>
    </row>
    <row r="13021" spans="1:16">
      <c r="A13021" s="214"/>
      <c r="B13021" s="438"/>
      <c r="C13021" s="215"/>
      <c r="D13021" s="217"/>
      <c r="E13021" s="217"/>
      <c r="F13021" s="218" t="s">
        <v>88</v>
      </c>
      <c r="G13021" s="750" t="str">
        <f ca="1">LOOKUP('U-P1'!B13020,Presupuesto!$1:$1048576,Presupuesto!$C$1:$C$105)</f>
        <v>ML</v>
      </c>
      <c r="H13021" s="750"/>
      <c r="I13021" s="750"/>
      <c r="J13021" s="750"/>
      <c r="K13021" s="751"/>
    </row>
    <row r="13022" spans="1:16" ht="13.5" thickBot="1">
      <c r="A13022" s="213" t="s">
        <v>64</v>
      </c>
      <c r="B13022" s="438"/>
      <c r="C13022" s="215"/>
      <c r="D13022" s="217"/>
      <c r="E13022" s="217"/>
      <c r="F13022" s="216"/>
      <c r="G13022" s="219"/>
      <c r="I13022" s="324"/>
      <c r="J13022" s="295"/>
      <c r="K13022" s="296"/>
      <c r="L13022" s="296"/>
      <c r="M13022" s="296"/>
      <c r="N13022" s="296"/>
      <c r="O13022" s="296"/>
    </row>
    <row r="13023" spans="1:16" s="220" customFormat="1" ht="13.5" thickTop="1">
      <c r="A13023" s="221" t="s">
        <v>57</v>
      </c>
      <c r="B13023" s="447" t="s">
        <v>65</v>
      </c>
      <c r="C13023" s="222" t="s">
        <v>66</v>
      </c>
      <c r="D13023" s="223" t="s">
        <v>74</v>
      </c>
      <c r="E13023" s="224" t="s">
        <v>100</v>
      </c>
      <c r="F13023" s="224" t="s">
        <v>79</v>
      </c>
      <c r="G13023" s="225" t="s">
        <v>70</v>
      </c>
      <c r="I13023" s="325"/>
      <c r="J13023" s="226"/>
      <c r="O13023" s="296"/>
    </row>
    <row r="13024" spans="1:16">
      <c r="A13024" s="227" t="str">
        <f t="shared" ref="A13024:A13035" si="2358">IF(I13024=0,"-",VLOOKUP(I13024,EQUIPOS,2,FALSE))</f>
        <v>-</v>
      </c>
      <c r="B13024" s="228"/>
      <c r="C13024" s="228"/>
      <c r="D13024" s="194"/>
      <c r="E13024" s="229">
        <f t="shared" ref="E13024:E13035" si="2359">IF(I13024=0,0,VLOOKUP(I13024,EQUIPOS,4,FALSE))</f>
        <v>0</v>
      </c>
      <c r="F13024" s="230">
        <f t="shared" ref="F13024:F13035" si="2360">IF(D13024=0,0,E13024/D13024)</f>
        <v>0</v>
      </c>
      <c r="G13024" s="231"/>
      <c r="I13024" s="283"/>
    </row>
    <row r="13025" spans="1:15">
      <c r="A13025" s="227" t="str">
        <f t="shared" si="2358"/>
        <v>-</v>
      </c>
      <c r="B13025" s="228"/>
      <c r="C13025" s="228"/>
      <c r="D13025" s="194"/>
      <c r="E13025" s="229">
        <f t="shared" si="2359"/>
        <v>0</v>
      </c>
      <c r="F13025" s="230">
        <f t="shared" si="2360"/>
        <v>0</v>
      </c>
      <c r="G13025" s="232"/>
      <c r="I13025" s="283"/>
    </row>
    <row r="13026" spans="1:15">
      <c r="A13026" s="227" t="str">
        <f t="shared" si="2358"/>
        <v>-</v>
      </c>
      <c r="B13026" s="228"/>
      <c r="C13026" s="228"/>
      <c r="D13026" s="194"/>
      <c r="E13026" s="229">
        <f t="shared" si="2359"/>
        <v>0</v>
      </c>
      <c r="F13026" s="230">
        <f t="shared" si="2360"/>
        <v>0</v>
      </c>
      <c r="G13026" s="232"/>
      <c r="I13026" s="283"/>
    </row>
    <row r="13027" spans="1:15">
      <c r="A13027" s="227" t="str">
        <f t="shared" si="2358"/>
        <v>-</v>
      </c>
      <c r="B13027" s="228"/>
      <c r="C13027" s="228"/>
      <c r="D13027" s="194"/>
      <c r="E13027" s="229">
        <f t="shared" si="2359"/>
        <v>0</v>
      </c>
      <c r="F13027" s="230">
        <f t="shared" si="2360"/>
        <v>0</v>
      </c>
      <c r="G13027" s="232"/>
      <c r="I13027" s="283"/>
    </row>
    <row r="13028" spans="1:15">
      <c r="A13028" s="227" t="str">
        <f t="shared" si="2358"/>
        <v>-</v>
      </c>
      <c r="B13028" s="228"/>
      <c r="C13028" s="228"/>
      <c r="D13028" s="194"/>
      <c r="E13028" s="229">
        <f t="shared" si="2359"/>
        <v>0</v>
      </c>
      <c r="F13028" s="230">
        <f t="shared" si="2360"/>
        <v>0</v>
      </c>
      <c r="G13028" s="232"/>
      <c r="I13028" s="283"/>
    </row>
    <row r="13029" spans="1:15">
      <c r="A13029" s="227" t="str">
        <f t="shared" si="2358"/>
        <v>-</v>
      </c>
      <c r="B13029" s="228"/>
      <c r="C13029" s="228"/>
      <c r="D13029" s="194"/>
      <c r="E13029" s="229">
        <f t="shared" si="2359"/>
        <v>0</v>
      </c>
      <c r="F13029" s="230">
        <f t="shared" si="2360"/>
        <v>0</v>
      </c>
      <c r="G13029" s="232"/>
      <c r="I13029" s="283"/>
    </row>
    <row r="13030" spans="1:15">
      <c r="A13030" s="227" t="str">
        <f t="shared" si="2358"/>
        <v>-</v>
      </c>
      <c r="B13030" s="228"/>
      <c r="C13030" s="228"/>
      <c r="D13030" s="194"/>
      <c r="E13030" s="229">
        <f t="shared" si="2359"/>
        <v>0</v>
      </c>
      <c r="F13030" s="230">
        <f t="shared" si="2360"/>
        <v>0</v>
      </c>
      <c r="G13030" s="232"/>
      <c r="I13030" s="283"/>
    </row>
    <row r="13031" spans="1:15">
      <c r="A13031" s="227" t="str">
        <f t="shared" si="2358"/>
        <v>-</v>
      </c>
      <c r="B13031" s="228"/>
      <c r="C13031" s="228"/>
      <c r="D13031" s="194"/>
      <c r="E13031" s="229">
        <f t="shared" si="2359"/>
        <v>0</v>
      </c>
      <c r="F13031" s="230">
        <f t="shared" si="2360"/>
        <v>0</v>
      </c>
      <c r="G13031" s="232"/>
      <c r="I13031" s="283"/>
    </row>
    <row r="13032" spans="1:15">
      <c r="A13032" s="227" t="str">
        <f t="shared" si="2358"/>
        <v>-</v>
      </c>
      <c r="B13032" s="228"/>
      <c r="C13032" s="228"/>
      <c r="D13032" s="194"/>
      <c r="E13032" s="229">
        <f t="shared" si="2359"/>
        <v>0</v>
      </c>
      <c r="F13032" s="230">
        <f t="shared" si="2360"/>
        <v>0</v>
      </c>
      <c r="G13032" s="232"/>
      <c r="I13032" s="283"/>
    </row>
    <row r="13033" spans="1:15">
      <c r="A13033" s="227" t="str">
        <f t="shared" si="2358"/>
        <v>-</v>
      </c>
      <c r="B13033" s="228"/>
      <c r="C13033" s="228"/>
      <c r="D13033" s="194"/>
      <c r="E13033" s="229">
        <f t="shared" si="2359"/>
        <v>0</v>
      </c>
      <c r="F13033" s="230">
        <f t="shared" si="2360"/>
        <v>0</v>
      </c>
      <c r="G13033" s="232"/>
      <c r="I13033" s="283"/>
    </row>
    <row r="13034" spans="1:15">
      <c r="A13034" s="227" t="str">
        <f t="shared" si="2358"/>
        <v>-</v>
      </c>
      <c r="B13034" s="228"/>
      <c r="C13034" s="228"/>
      <c r="D13034" s="194"/>
      <c r="E13034" s="229">
        <f t="shared" si="2359"/>
        <v>0</v>
      </c>
      <c r="F13034" s="230">
        <f t="shared" si="2360"/>
        <v>0</v>
      </c>
      <c r="G13034" s="232"/>
      <c r="I13034" s="283"/>
    </row>
    <row r="13035" spans="1:15">
      <c r="A13035" s="227" t="str">
        <f t="shared" si="2358"/>
        <v>-</v>
      </c>
      <c r="B13035" s="228"/>
      <c r="C13035" s="228"/>
      <c r="D13035" s="194"/>
      <c r="E13035" s="229">
        <f t="shared" si="2359"/>
        <v>0</v>
      </c>
      <c r="F13035" s="230">
        <f t="shared" si="2360"/>
        <v>0</v>
      </c>
      <c r="G13035" s="232"/>
      <c r="I13035" s="283"/>
    </row>
    <row r="13036" spans="1:15" ht="13.5" thickBot="1">
      <c r="A13036" s="234"/>
      <c r="B13036" s="456"/>
      <c r="C13036" s="235"/>
      <c r="D13036" s="237"/>
      <c r="E13036" s="237"/>
      <c r="F13036" s="238" t="s">
        <v>80</v>
      </c>
      <c r="G13036" s="239">
        <f>SUM(F13024:F13035)</f>
        <v>0</v>
      </c>
      <c r="I13036" s="326"/>
    </row>
    <row r="13037" spans="1:15" ht="13.5" thickTop="1">
      <c r="A13037" s="240" t="s">
        <v>67</v>
      </c>
      <c r="B13037" s="446"/>
      <c r="C13037" s="241"/>
      <c r="D13037" s="243"/>
      <c r="E13037" s="243"/>
      <c r="F13037" s="242"/>
      <c r="G13037" s="244"/>
      <c r="I13037" s="326"/>
    </row>
    <row r="13038" spans="1:15" s="220" customFormat="1" ht="26">
      <c r="A13038" s="245" t="s">
        <v>57</v>
      </c>
      <c r="B13038" s="455"/>
      <c r="C13038" s="247" t="s">
        <v>58</v>
      </c>
      <c r="D13038" s="316" t="s">
        <v>68</v>
      </c>
      <c r="E13038" s="248" t="s">
        <v>69</v>
      </c>
      <c r="F13038" s="249" t="s">
        <v>79</v>
      </c>
      <c r="G13038" s="250" t="s">
        <v>70</v>
      </c>
      <c r="I13038" s="325"/>
      <c r="J13038" s="226"/>
      <c r="O13038" s="296"/>
    </row>
    <row r="13039" spans="1:15">
      <c r="A13039" s="748" t="str">
        <f t="shared" ref="A13039:A13050" si="2361">IF(I13039=0,"",VLOOKUP(I13039,MATERIALES,2,FALSE))</f>
        <v/>
      </c>
      <c r="B13039" s="749"/>
      <c r="C13039" s="251" t="str">
        <f t="shared" ref="C13039:C13047" si="2362">IF(I13039=0,"",VLOOKUP(I13039,MATERIALES,3,FALSE))</f>
        <v/>
      </c>
      <c r="D13039" s="194"/>
      <c r="E13039" s="252">
        <f t="shared" ref="E13039:E13050" si="2363">IF(I13039=0,0,VLOOKUP(I13039,MATERIALES,4,FALSE))</f>
        <v>0</v>
      </c>
      <c r="F13039" s="230">
        <f>D13039*E13039</f>
        <v>0</v>
      </c>
      <c r="G13039" s="231"/>
      <c r="I13039" s="283"/>
    </row>
    <row r="13040" spans="1:15">
      <c r="A13040" s="748" t="str">
        <f t="shared" si="2361"/>
        <v/>
      </c>
      <c r="B13040" s="749"/>
      <c r="C13040" s="251" t="str">
        <f t="shared" si="2362"/>
        <v/>
      </c>
      <c r="D13040" s="194"/>
      <c r="E13040" s="252">
        <f t="shared" si="2363"/>
        <v>0</v>
      </c>
      <c r="F13040" s="230">
        <f t="shared" ref="F13040:F13050" si="2364">D13040*E13040</f>
        <v>0</v>
      </c>
      <c r="G13040" s="232"/>
      <c r="I13040" s="283"/>
    </row>
    <row r="13041" spans="1:9">
      <c r="A13041" s="748" t="str">
        <f t="shared" si="2361"/>
        <v/>
      </c>
      <c r="B13041" s="749"/>
      <c r="C13041" s="251" t="str">
        <f t="shared" si="2362"/>
        <v/>
      </c>
      <c r="D13041" s="194"/>
      <c r="E13041" s="252">
        <f t="shared" si="2363"/>
        <v>0</v>
      </c>
      <c r="F13041" s="230">
        <f t="shared" si="2364"/>
        <v>0</v>
      </c>
      <c r="G13041" s="232"/>
      <c r="I13041" s="283"/>
    </row>
    <row r="13042" spans="1:9">
      <c r="A13042" s="748" t="str">
        <f t="shared" si="2361"/>
        <v/>
      </c>
      <c r="B13042" s="749"/>
      <c r="C13042" s="251" t="str">
        <f t="shared" si="2362"/>
        <v/>
      </c>
      <c r="D13042" s="194"/>
      <c r="E13042" s="252">
        <f t="shared" si="2363"/>
        <v>0</v>
      </c>
      <c r="F13042" s="230">
        <f t="shared" si="2364"/>
        <v>0</v>
      </c>
      <c r="G13042" s="232"/>
      <c r="I13042" s="283"/>
    </row>
    <row r="13043" spans="1:9">
      <c r="A13043" s="748" t="str">
        <f t="shared" si="2361"/>
        <v/>
      </c>
      <c r="B13043" s="749"/>
      <c r="C13043" s="251" t="str">
        <f t="shared" si="2362"/>
        <v/>
      </c>
      <c r="D13043" s="194"/>
      <c r="E13043" s="252">
        <f t="shared" si="2363"/>
        <v>0</v>
      </c>
      <c r="F13043" s="230">
        <f t="shared" si="2364"/>
        <v>0</v>
      </c>
      <c r="G13043" s="232"/>
      <c r="I13043" s="283"/>
    </row>
    <row r="13044" spans="1:9">
      <c r="A13044" s="748" t="str">
        <f t="shared" si="2361"/>
        <v/>
      </c>
      <c r="B13044" s="749"/>
      <c r="C13044" s="251" t="str">
        <f t="shared" si="2362"/>
        <v/>
      </c>
      <c r="D13044" s="194"/>
      <c r="E13044" s="252">
        <f t="shared" si="2363"/>
        <v>0</v>
      </c>
      <c r="F13044" s="230">
        <f t="shared" si="2364"/>
        <v>0</v>
      </c>
      <c r="G13044" s="232"/>
      <c r="I13044" s="283"/>
    </row>
    <row r="13045" spans="1:9">
      <c r="A13045" s="748" t="str">
        <f t="shared" si="2361"/>
        <v/>
      </c>
      <c r="B13045" s="749"/>
      <c r="C13045" s="251" t="str">
        <f t="shared" si="2362"/>
        <v/>
      </c>
      <c r="D13045" s="194"/>
      <c r="E13045" s="252">
        <f t="shared" si="2363"/>
        <v>0</v>
      </c>
      <c r="F13045" s="230">
        <f t="shared" si="2364"/>
        <v>0</v>
      </c>
      <c r="G13045" s="232"/>
      <c r="I13045" s="283"/>
    </row>
    <row r="13046" spans="1:9">
      <c r="A13046" s="748" t="str">
        <f t="shared" si="2361"/>
        <v/>
      </c>
      <c r="B13046" s="749"/>
      <c r="C13046" s="251" t="str">
        <f t="shared" si="2362"/>
        <v/>
      </c>
      <c r="D13046" s="194"/>
      <c r="E13046" s="252">
        <f t="shared" si="2363"/>
        <v>0</v>
      </c>
      <c r="F13046" s="230">
        <f t="shared" si="2364"/>
        <v>0</v>
      </c>
      <c r="G13046" s="253"/>
      <c r="I13046" s="283"/>
    </row>
    <row r="13047" spans="1:9">
      <c r="A13047" s="748" t="str">
        <f t="shared" si="2361"/>
        <v/>
      </c>
      <c r="B13047" s="749"/>
      <c r="C13047" s="251" t="str">
        <f t="shared" si="2362"/>
        <v/>
      </c>
      <c r="D13047" s="194"/>
      <c r="E13047" s="252">
        <f t="shared" si="2363"/>
        <v>0</v>
      </c>
      <c r="F13047" s="230">
        <f t="shared" si="2364"/>
        <v>0</v>
      </c>
      <c r="G13047" s="232"/>
      <c r="I13047" s="283"/>
    </row>
    <row r="13048" spans="1:9">
      <c r="A13048" s="748" t="str">
        <f t="shared" si="2361"/>
        <v/>
      </c>
      <c r="B13048" s="749"/>
      <c r="C13048" s="251"/>
      <c r="D13048" s="194"/>
      <c r="E13048" s="252">
        <f t="shared" si="2363"/>
        <v>0</v>
      </c>
      <c r="F13048" s="230">
        <f t="shared" si="2364"/>
        <v>0</v>
      </c>
      <c r="G13048" s="232"/>
      <c r="I13048" s="283"/>
    </row>
    <row r="13049" spans="1:9">
      <c r="A13049" s="748" t="str">
        <f t="shared" si="2361"/>
        <v/>
      </c>
      <c r="B13049" s="749"/>
      <c r="C13049" s="251"/>
      <c r="D13049" s="194"/>
      <c r="E13049" s="252">
        <f t="shared" si="2363"/>
        <v>0</v>
      </c>
      <c r="F13049" s="230">
        <f t="shared" si="2364"/>
        <v>0</v>
      </c>
      <c r="G13049" s="232"/>
      <c r="I13049" s="283"/>
    </row>
    <row r="13050" spans="1:9">
      <c r="A13050" s="748" t="str">
        <f t="shared" si="2361"/>
        <v/>
      </c>
      <c r="B13050" s="749"/>
      <c r="C13050" s="251" t="str">
        <f t="shared" ref="C13050" si="2365">IF(I13050=0,"",VLOOKUP(I13050,MATERIALES,3,FALSE))</f>
        <v/>
      </c>
      <c r="D13050" s="194"/>
      <c r="E13050" s="252">
        <f t="shared" si="2363"/>
        <v>0</v>
      </c>
      <c r="F13050" s="230">
        <f t="shared" si="2364"/>
        <v>0</v>
      </c>
      <c r="G13050" s="233"/>
      <c r="I13050" s="283"/>
    </row>
    <row r="13051" spans="1:9" ht="26.25" customHeight="1" thickBot="1">
      <c r="A13051" s="214"/>
      <c r="B13051" s="438"/>
      <c r="C13051" s="215"/>
      <c r="D13051" s="217"/>
      <c r="E13051" s="254"/>
      <c r="F13051" s="255" t="s">
        <v>81</v>
      </c>
      <c r="G13051" s="253">
        <f>SUM(F13039:F13050)</f>
        <v>0</v>
      </c>
      <c r="I13051" s="326"/>
    </row>
    <row r="13052" spans="1:9" ht="14" thickTop="1" thickBot="1">
      <c r="A13052" s="256" t="s">
        <v>72</v>
      </c>
      <c r="B13052" s="445"/>
      <c r="C13052" s="257"/>
      <c r="D13052" s="259"/>
      <c r="E13052" s="259"/>
      <c r="F13052" s="258"/>
      <c r="G13052" s="260"/>
      <c r="I13052" s="326"/>
    </row>
    <row r="13053" spans="1:9" ht="13.5" thickTop="1">
      <c r="A13053" s="245" t="s">
        <v>57</v>
      </c>
      <c r="B13053" s="455"/>
      <c r="C13053" s="248" t="s">
        <v>71</v>
      </c>
      <c r="D13053" s="316" t="s">
        <v>75</v>
      </c>
      <c r="E13053" s="248" t="s">
        <v>98</v>
      </c>
      <c r="F13053" s="249" t="s">
        <v>79</v>
      </c>
      <c r="G13053" s="250" t="s">
        <v>70</v>
      </c>
      <c r="I13053" s="326"/>
    </row>
    <row r="13054" spans="1:9">
      <c r="A13054" s="748" t="str">
        <f>IF(I13054=0,"",VLOOKUP(I13054,EQUIPOS,2,FALSE))</f>
        <v/>
      </c>
      <c r="B13054" s="749"/>
      <c r="C13054" s="195"/>
      <c r="D13054" s="194"/>
      <c r="E13054" s="252">
        <f>IF(I13054=0,0,VLOOKUP(I13054,EQUIPOS,4,FALSE))</f>
        <v>0</v>
      </c>
      <c r="F13054" s="230">
        <f>C13054*D13054*E13054</f>
        <v>0</v>
      </c>
      <c r="G13054" s="231"/>
      <c r="I13054" s="283"/>
    </row>
    <row r="13055" spans="1:9">
      <c r="A13055" s="748" t="str">
        <f>IF(I13055=0,"",VLOOKUP(I13055,EQUIPOS,2,FALSE))</f>
        <v/>
      </c>
      <c r="B13055" s="749"/>
      <c r="C13055" s="195"/>
      <c r="D13055" s="194"/>
      <c r="E13055" s="252">
        <f>IF(I13055=0,0,VLOOKUP(I13055,EQUIPOS,4,FALSE))</f>
        <v>0</v>
      </c>
      <c r="F13055" s="230">
        <f t="shared" ref="F13055:F13058" si="2366">C13055*D13055*E13055</f>
        <v>0</v>
      </c>
      <c r="G13055" s="232"/>
      <c r="I13055" s="283"/>
    </row>
    <row r="13056" spans="1:9">
      <c r="A13056" s="748" t="str">
        <f>IF(I13056=0,"",VLOOKUP(I13056,EQUIPOS,2,FALSE))</f>
        <v/>
      </c>
      <c r="B13056" s="749"/>
      <c r="C13056" s="195"/>
      <c r="D13056" s="194"/>
      <c r="E13056" s="252">
        <f>IF(I13056=0,0,VLOOKUP(I13056,EQUIPOS,4,FALSE))</f>
        <v>0</v>
      </c>
      <c r="F13056" s="230">
        <f t="shared" si="2366"/>
        <v>0</v>
      </c>
      <c r="G13056" s="232"/>
      <c r="I13056" s="283"/>
    </row>
    <row r="13057" spans="1:9">
      <c r="A13057" s="748" t="str">
        <f>IF(I13057=0,"",VLOOKUP(I13057,EQUIPOS,2,FALSE))</f>
        <v/>
      </c>
      <c r="B13057" s="749"/>
      <c r="C13057" s="195"/>
      <c r="D13057" s="194"/>
      <c r="E13057" s="252">
        <f>IF(I13057=0,0,VLOOKUP(I13057,EQUIPOS,4,FALSE))</f>
        <v>0</v>
      </c>
      <c r="F13057" s="230">
        <f t="shared" si="2366"/>
        <v>0</v>
      </c>
      <c r="G13057" s="232"/>
      <c r="I13057" s="283"/>
    </row>
    <row r="13058" spans="1:9">
      <c r="A13058" s="748" t="str">
        <f>IF(I13058=0,"",VLOOKUP(I13058,EQUIPOS,2,FALSE))</f>
        <v/>
      </c>
      <c r="B13058" s="749"/>
      <c r="C13058" s="195"/>
      <c r="D13058" s="194"/>
      <c r="E13058" s="252">
        <f>IF(I13058=0,0,VLOOKUP(I13058,EQUIPOS,4,FALSE))</f>
        <v>0</v>
      </c>
      <c r="F13058" s="230">
        <f t="shared" si="2366"/>
        <v>0</v>
      </c>
      <c r="G13058" s="233"/>
      <c r="I13058" s="283"/>
    </row>
    <row r="13059" spans="1:9" ht="30.75" customHeight="1" thickBot="1">
      <c r="A13059" s="234"/>
      <c r="B13059" s="456"/>
      <c r="C13059" s="235"/>
      <c r="D13059" s="237"/>
      <c r="E13059" s="261"/>
      <c r="F13059" s="238" t="s">
        <v>82</v>
      </c>
      <c r="G13059" s="262">
        <f>SUM(F13054:F13058)</f>
        <v>0</v>
      </c>
      <c r="I13059" s="326"/>
    </row>
    <row r="13060" spans="1:9" ht="13.5" thickTop="1">
      <c r="A13060" s="240" t="s">
        <v>73</v>
      </c>
      <c r="B13060" s="446"/>
      <c r="C13060" s="241"/>
      <c r="D13060" s="243"/>
      <c r="E13060" s="243"/>
      <c r="F13060" s="242"/>
      <c r="G13060" s="244"/>
      <c r="I13060" s="326"/>
    </row>
    <row r="13061" spans="1:9" ht="26">
      <c r="A13061" s="245" t="s">
        <v>57</v>
      </c>
      <c r="B13061" s="454" t="s">
        <v>58</v>
      </c>
      <c r="C13061" s="247" t="s">
        <v>68</v>
      </c>
      <c r="D13061" s="316" t="s">
        <v>74</v>
      </c>
      <c r="E13061" s="248" t="s">
        <v>69</v>
      </c>
      <c r="F13061" s="249" t="s">
        <v>79</v>
      </c>
      <c r="G13061" s="250" t="s">
        <v>70</v>
      </c>
      <c r="H13061" s="220"/>
      <c r="I13061" s="325"/>
    </row>
    <row r="13062" spans="1:9">
      <c r="A13062" s="263" t="str">
        <f t="shared" ref="A13062:A13073" si="2367">IF(I13062=0,"",VLOOKUP(I13062,MANOOBRA,2,FALSE))</f>
        <v/>
      </c>
      <c r="B13062" s="444" t="str">
        <f t="shared" ref="B13062:B13073" si="2368">IF(I13062=0,"",VLOOKUP(I13062,MANOOBRA,3,FALSE))</f>
        <v/>
      </c>
      <c r="C13062" s="195"/>
      <c r="D13062" s="466"/>
      <c r="E13062" s="252">
        <f t="shared" ref="E13062:E13073" si="2369">IF(I13062=0,0,VLOOKUP(I13062,MANOOBRA,4,FALSE))</f>
        <v>0</v>
      </c>
      <c r="F13062" s="230">
        <f>IF(D13062=0,0,C13062*E13062/D13062)</f>
        <v>0</v>
      </c>
      <c r="G13062" s="231"/>
      <c r="I13062" s="283"/>
    </row>
    <row r="13063" spans="1:9">
      <c r="A13063" s="263" t="str">
        <f t="shared" si="2367"/>
        <v/>
      </c>
      <c r="B13063" s="444" t="str">
        <f t="shared" si="2368"/>
        <v/>
      </c>
      <c r="C13063" s="195"/>
      <c r="D13063" s="195"/>
      <c r="E13063" s="252">
        <f t="shared" si="2369"/>
        <v>0</v>
      </c>
      <c r="F13063" s="230">
        <f t="shared" ref="F13063:F13073" si="2370">IF(D13063=0,0,C13063*E13063/D13063)</f>
        <v>0</v>
      </c>
      <c r="G13063" s="232"/>
      <c r="I13063" s="283"/>
    </row>
    <row r="13064" spans="1:9">
      <c r="A13064" s="263" t="str">
        <f t="shared" si="2367"/>
        <v/>
      </c>
      <c r="B13064" s="444" t="str">
        <f t="shared" si="2368"/>
        <v/>
      </c>
      <c r="C13064" s="195"/>
      <c r="D13064" s="309"/>
      <c r="E13064" s="252">
        <f t="shared" si="2369"/>
        <v>0</v>
      </c>
      <c r="F13064" s="230">
        <f t="shared" si="2370"/>
        <v>0</v>
      </c>
      <c r="G13064" s="232"/>
      <c r="I13064" s="283"/>
    </row>
    <row r="13065" spans="1:9">
      <c r="A13065" s="263" t="str">
        <f t="shared" si="2367"/>
        <v/>
      </c>
      <c r="B13065" s="444" t="str">
        <f t="shared" si="2368"/>
        <v/>
      </c>
      <c r="C13065" s="195"/>
      <c r="D13065" s="195"/>
      <c r="E13065" s="252">
        <f t="shared" si="2369"/>
        <v>0</v>
      </c>
      <c r="F13065" s="230">
        <f t="shared" si="2370"/>
        <v>0</v>
      </c>
      <c r="G13065" s="232"/>
      <c r="I13065" s="283"/>
    </row>
    <row r="13066" spans="1:9">
      <c r="A13066" s="263" t="str">
        <f t="shared" si="2367"/>
        <v/>
      </c>
      <c r="B13066" s="444" t="str">
        <f t="shared" si="2368"/>
        <v/>
      </c>
      <c r="C13066" s="195"/>
      <c r="D13066" s="195"/>
      <c r="E13066" s="252">
        <f t="shared" si="2369"/>
        <v>0</v>
      </c>
      <c r="F13066" s="230">
        <f t="shared" si="2370"/>
        <v>0</v>
      </c>
      <c r="G13066" s="232"/>
      <c r="I13066" s="283"/>
    </row>
    <row r="13067" spans="1:9">
      <c r="A13067" s="263" t="str">
        <f t="shared" si="2367"/>
        <v/>
      </c>
      <c r="B13067" s="444" t="str">
        <f t="shared" si="2368"/>
        <v/>
      </c>
      <c r="C13067" s="195"/>
      <c r="D13067" s="195"/>
      <c r="E13067" s="252">
        <f t="shared" si="2369"/>
        <v>0</v>
      </c>
      <c r="F13067" s="230">
        <f t="shared" si="2370"/>
        <v>0</v>
      </c>
      <c r="G13067" s="232"/>
      <c r="I13067" s="283"/>
    </row>
    <row r="13068" spans="1:9">
      <c r="A13068" s="263" t="str">
        <f t="shared" si="2367"/>
        <v/>
      </c>
      <c r="B13068" s="444" t="str">
        <f t="shared" si="2368"/>
        <v/>
      </c>
      <c r="C13068" s="195"/>
      <c r="D13068" s="195"/>
      <c r="E13068" s="252">
        <f t="shared" si="2369"/>
        <v>0</v>
      </c>
      <c r="F13068" s="230">
        <f t="shared" si="2370"/>
        <v>0</v>
      </c>
      <c r="G13068" s="232"/>
      <c r="I13068" s="283"/>
    </row>
    <row r="13069" spans="1:9">
      <c r="A13069" s="263" t="str">
        <f t="shared" si="2367"/>
        <v/>
      </c>
      <c r="B13069" s="444" t="str">
        <f t="shared" si="2368"/>
        <v/>
      </c>
      <c r="C13069" s="195"/>
      <c r="D13069" s="195"/>
      <c r="E13069" s="252">
        <f t="shared" si="2369"/>
        <v>0</v>
      </c>
      <c r="F13069" s="230">
        <f t="shared" si="2370"/>
        <v>0</v>
      </c>
      <c r="G13069" s="232"/>
      <c r="I13069" s="283"/>
    </row>
    <row r="13070" spans="1:9">
      <c r="A13070" s="263" t="str">
        <f t="shared" si="2367"/>
        <v/>
      </c>
      <c r="B13070" s="444" t="str">
        <f t="shared" si="2368"/>
        <v/>
      </c>
      <c r="C13070" s="195"/>
      <c r="D13070" s="195"/>
      <c r="E13070" s="252">
        <f t="shared" si="2369"/>
        <v>0</v>
      </c>
      <c r="F13070" s="230">
        <f t="shared" si="2370"/>
        <v>0</v>
      </c>
      <c r="G13070" s="232"/>
      <c r="I13070" s="283"/>
    </row>
    <row r="13071" spans="1:9">
      <c r="A13071" s="263" t="str">
        <f t="shared" si="2367"/>
        <v/>
      </c>
      <c r="B13071" s="444" t="str">
        <f t="shared" si="2368"/>
        <v/>
      </c>
      <c r="C13071" s="195"/>
      <c r="D13071" s="195"/>
      <c r="E13071" s="252">
        <f t="shared" si="2369"/>
        <v>0</v>
      </c>
      <c r="F13071" s="230">
        <f t="shared" si="2370"/>
        <v>0</v>
      </c>
      <c r="G13071" s="232"/>
      <c r="I13071" s="283"/>
    </row>
    <row r="13072" spans="1:9">
      <c r="A13072" s="263" t="str">
        <f t="shared" si="2367"/>
        <v/>
      </c>
      <c r="B13072" s="444" t="str">
        <f t="shared" si="2368"/>
        <v/>
      </c>
      <c r="C13072" s="195"/>
      <c r="D13072" s="195"/>
      <c r="E13072" s="252">
        <f t="shared" si="2369"/>
        <v>0</v>
      </c>
      <c r="F13072" s="230">
        <f t="shared" si="2370"/>
        <v>0</v>
      </c>
      <c r="G13072" s="232"/>
      <c r="I13072" s="283"/>
    </row>
    <row r="13073" spans="1:16">
      <c r="A13073" s="263" t="str">
        <f t="shared" si="2367"/>
        <v/>
      </c>
      <c r="B13073" s="444" t="str">
        <f t="shared" si="2368"/>
        <v/>
      </c>
      <c r="C13073" s="195"/>
      <c r="D13073" s="195"/>
      <c r="E13073" s="252">
        <f t="shared" si="2369"/>
        <v>0</v>
      </c>
      <c r="F13073" s="230">
        <f t="shared" si="2370"/>
        <v>0</v>
      </c>
      <c r="G13073" s="233"/>
      <c r="I13073" s="283"/>
    </row>
    <row r="13074" spans="1:16" ht="31.5" customHeight="1" thickBot="1">
      <c r="A13074" s="234"/>
      <c r="B13074" s="456"/>
      <c r="C13074" s="235"/>
      <c r="D13074" s="237"/>
      <c r="E13074" s="237"/>
      <c r="F13074" s="238" t="s">
        <v>83</v>
      </c>
      <c r="G13074" s="262">
        <f>ROUND(SUM(F13062:F13073),0)</f>
        <v>0</v>
      </c>
      <c r="I13074" s="326"/>
    </row>
    <row r="13075" spans="1:16" ht="13.5" thickTop="1">
      <c r="A13075" s="186" t="s">
        <v>76</v>
      </c>
      <c r="B13075" s="446"/>
      <c r="C13075" s="241"/>
      <c r="D13075" s="243"/>
      <c r="E13075" s="243"/>
      <c r="F13075" s="242"/>
      <c r="G13075" s="244"/>
      <c r="I13075" s="326"/>
    </row>
    <row r="13076" spans="1:16">
      <c r="A13076" s="245" t="s">
        <v>57</v>
      </c>
      <c r="B13076" s="455"/>
      <c r="C13076" s="246"/>
      <c r="D13076" s="317"/>
      <c r="E13076" s="248" t="s">
        <v>77</v>
      </c>
      <c r="F13076" s="249" t="s">
        <v>78</v>
      </c>
      <c r="G13076" s="264" t="s">
        <v>77</v>
      </c>
      <c r="H13076" s="220"/>
      <c r="I13076" s="325"/>
    </row>
    <row r="13077" spans="1:16">
      <c r="A13077" s="185" t="s">
        <v>87</v>
      </c>
      <c r="B13077" s="453"/>
      <c r="C13077" s="265"/>
      <c r="D13077" s="318"/>
      <c r="E13077" s="229">
        <f>SUM(G13036,G13051,G13059,G13074)</f>
        <v>0</v>
      </c>
      <c r="F13077" s="266">
        <f>A</f>
        <v>0</v>
      </c>
      <c r="G13077" s="267">
        <f>E13077*F13077</f>
        <v>0</v>
      </c>
      <c r="I13077" s="326"/>
    </row>
    <row r="13078" spans="1:16">
      <c r="A13078" s="185" t="s">
        <v>85</v>
      </c>
      <c r="B13078" s="453"/>
      <c r="C13078" s="265"/>
      <c r="D13078" s="318"/>
      <c r="E13078" s="229">
        <f>SUM(G13036,G13051,G13059,G13074)</f>
        <v>0</v>
      </c>
      <c r="F13078" s="266">
        <f>I</f>
        <v>0</v>
      </c>
      <c r="G13078" s="267">
        <f>E13078*F13078</f>
        <v>0</v>
      </c>
      <c r="I13078" s="326"/>
    </row>
    <row r="13079" spans="1:16">
      <c r="A13079" s="185" t="s">
        <v>86</v>
      </c>
      <c r="B13079" s="453"/>
      <c r="C13079" s="265"/>
      <c r="D13079" s="318"/>
      <c r="E13079" s="229">
        <f>SUM(G13036,G13051,G13059,G13074)</f>
        <v>0</v>
      </c>
      <c r="F13079" s="266">
        <f>U</f>
        <v>0</v>
      </c>
      <c r="G13079" s="267">
        <f>E13079*F13079</f>
        <v>0</v>
      </c>
      <c r="I13079" s="326"/>
    </row>
    <row r="13080" spans="1:16" ht="33" customHeight="1" thickBot="1">
      <c r="A13080" s="234"/>
      <c r="B13080" s="456"/>
      <c r="C13080" s="235"/>
      <c r="D13080" s="237"/>
      <c r="E13080" s="237"/>
      <c r="F13080" s="268" t="s">
        <v>84</v>
      </c>
      <c r="G13080" s="262">
        <f>SUM(G13077:G13079)</f>
        <v>0</v>
      </c>
      <c r="I13080" s="326"/>
      <c r="J13080" s="295"/>
      <c r="K13080" s="296"/>
      <c r="L13080" s="296"/>
      <c r="M13080" s="296"/>
      <c r="N13080" s="296"/>
      <c r="O13080" s="296"/>
    </row>
    <row r="13081" spans="1:16" s="211" customFormat="1" ht="14" thickTop="1" thickBot="1">
      <c r="A13081" s="269"/>
      <c r="B13081" s="443"/>
      <c r="C13081" s="270"/>
      <c r="D13081" s="319"/>
      <c r="E13081" s="271" t="s">
        <v>89</v>
      </c>
      <c r="F13081" s="272"/>
      <c r="G13081" s="273">
        <f>ROUND(SUM(G13036,G13051,G13059,G13074,G13080),0)</f>
        <v>0</v>
      </c>
      <c r="I13081" s="327"/>
      <c r="J13081" s="212">
        <f>B13020</f>
        <v>40.1</v>
      </c>
      <c r="K13081" s="274">
        <f>E13077</f>
        <v>0</v>
      </c>
      <c r="L13081" s="294">
        <f>G13077</f>
        <v>0</v>
      </c>
      <c r="M13081" s="294">
        <f>G13078</f>
        <v>0</v>
      </c>
      <c r="N13081" s="294">
        <f>G13079</f>
        <v>0</v>
      </c>
      <c r="O13081" s="299">
        <f>SUM(K13081:N13081)</f>
        <v>0</v>
      </c>
      <c r="P13081" s="294"/>
    </row>
    <row r="13082" spans="1:16" ht="13.5" thickTop="1">
      <c r="A13082" s="275" t="s">
        <v>97</v>
      </c>
      <c r="B13082" s="438"/>
      <c r="C13082" s="215"/>
      <c r="D13082" s="217"/>
      <c r="E13082" s="217"/>
      <c r="F13082" s="216"/>
      <c r="G13082" s="219"/>
      <c r="I13082" s="326"/>
      <c r="P13082" s="294"/>
    </row>
    <row r="13083" spans="1:16">
      <c r="A13083" s="275"/>
      <c r="B13083" s="452"/>
      <c r="C13083" s="276"/>
      <c r="D13083" s="320"/>
      <c r="E13083" s="217"/>
      <c r="F13083" s="216"/>
      <c r="G13083" s="277">
        <f ca="1">TODAY()</f>
        <v>44839</v>
      </c>
      <c r="I13083" s="326"/>
      <c r="P13083" s="294"/>
    </row>
    <row r="13084" spans="1:16" ht="13.5" thickBot="1">
      <c r="A13084" s="234"/>
      <c r="B13084" s="456"/>
      <c r="C13084" s="235"/>
      <c r="D13084" s="237"/>
      <c r="E13084" s="237"/>
      <c r="F13084" s="236"/>
      <c r="G13084" s="278"/>
      <c r="I13084" s="326"/>
      <c r="P13084" s="294"/>
    </row>
    <row r="13085" spans="1:16" s="199" customFormat="1" ht="13.5" thickTop="1">
      <c r="A13085" s="196" t="s">
        <v>109</v>
      </c>
      <c r="B13085" s="458"/>
      <c r="C13085" s="196"/>
      <c r="D13085" s="198"/>
      <c r="E13085" s="198"/>
      <c r="F13085" s="197"/>
      <c r="G13085" s="197"/>
      <c r="I13085" s="321"/>
      <c r="J13085" s="200"/>
      <c r="O13085" s="297"/>
    </row>
    <row r="13086" spans="1:16" s="199" customFormat="1">
      <c r="A13086" s="196" t="str">
        <f>CONCATENATE('Prestaciones y AIU'!A13517," ANALISIS DE PRECIOS UNITARIOS")</f>
        <v xml:space="preserve"> ANALISIS DE PRECIOS UNITARIOS</v>
      </c>
      <c r="B13086" s="458"/>
      <c r="C13086" s="196"/>
      <c r="D13086" s="198"/>
      <c r="E13086" s="198"/>
      <c r="F13086" s="197"/>
      <c r="G13086" s="197"/>
      <c r="I13086" s="321"/>
      <c r="J13086" s="200"/>
      <c r="O13086" s="297"/>
    </row>
    <row r="13087" spans="1:16" s="199" customFormat="1">
      <c r="A13087" s="196" t="str">
        <f>Objeto_LIC</f>
        <v>OPTIMIZACION DEL SISTEMA DE ABASTECIMIENTO (ADUCCION, PRETRATAMIENTO Y CONDUCCION) DEL MUNICPIO DE TAME, DEPARTAMENTO DE ARAUCA</v>
      </c>
      <c r="B13087" s="458"/>
      <c r="C13087" s="196"/>
      <c r="D13087" s="198"/>
      <c r="E13087" s="198"/>
      <c r="F13087" s="197"/>
      <c r="G13087" s="197"/>
      <c r="I13087" s="321"/>
      <c r="J13087" s="200"/>
      <c r="O13087" s="297"/>
    </row>
    <row r="13088" spans="1:16" s="199" customFormat="1">
      <c r="A13088" s="196"/>
      <c r="B13088" s="458"/>
      <c r="C13088" s="196"/>
      <c r="D13088" s="198"/>
      <c r="E13088" s="198"/>
      <c r="F13088" s="197"/>
      <c r="G13088" s="197"/>
      <c r="I13088" s="321"/>
      <c r="J13088" s="200"/>
      <c r="O13088" s="297"/>
    </row>
    <row r="13089" spans="1:15" ht="13.5" thickBot="1">
      <c r="A13089" s="201"/>
      <c r="B13089" s="448"/>
      <c r="C13089" s="201"/>
      <c r="D13089" s="203"/>
      <c r="E13089" s="203"/>
      <c r="F13089" s="202"/>
      <c r="G13089" s="202"/>
    </row>
    <row r="13090" spans="1:15" s="211" customFormat="1" ht="13.5" thickTop="1">
      <c r="A13090" s="206"/>
      <c r="B13090" s="457"/>
      <c r="C13090" s="207"/>
      <c r="D13090" s="209"/>
      <c r="E13090" s="209"/>
      <c r="F13090" s="208"/>
      <c r="G13090" s="210" t="s">
        <v>110</v>
      </c>
      <c r="I13090" s="323"/>
      <c r="J13090" s="212"/>
      <c r="O13090" s="297"/>
    </row>
    <row r="13091" spans="1:15">
      <c r="A13091" s="213" t="s">
        <v>62</v>
      </c>
      <c r="B13091" s="750">
        <f>Proponente</f>
        <v>0</v>
      </c>
      <c r="C13091" s="750"/>
      <c r="D13091" s="750"/>
      <c r="E13091" s="750"/>
      <c r="F13091" s="750"/>
      <c r="G13091" s="751"/>
    </row>
    <row r="13092" spans="1:15" ht="12.75" customHeight="1">
      <c r="A13092" s="213" t="s">
        <v>63</v>
      </c>
      <c r="B13092" s="470">
        <v>40.200000000000003</v>
      </c>
      <c r="C13092" s="750" t="e">
        <f>VLOOKUP(B13092,Presupuesto!$A$4:$B$106,2,FALSE)</f>
        <v>#N/A</v>
      </c>
      <c r="D13092" s="750"/>
      <c r="E13092" s="750"/>
      <c r="F13092" s="750"/>
      <c r="G13092" s="751"/>
    </row>
    <row r="13093" spans="1:15">
      <c r="A13093" s="214"/>
      <c r="B13093" s="438"/>
      <c r="C13093" s="215"/>
      <c r="D13093" s="217"/>
      <c r="E13093" s="217"/>
      <c r="F13093" s="218" t="s">
        <v>88</v>
      </c>
      <c r="G13093" s="750" t="str">
        <f ca="1">LOOKUP('U-P1'!B13092,Presupuesto!$1:$1048576,Presupuesto!$C$1:$C$105)</f>
        <v>ML</v>
      </c>
      <c r="H13093" s="750"/>
      <c r="I13093" s="750"/>
      <c r="J13093" s="750"/>
      <c r="K13093" s="751"/>
    </row>
    <row r="13094" spans="1:15" ht="13.5" thickBot="1">
      <c r="A13094" s="213" t="s">
        <v>64</v>
      </c>
      <c r="B13094" s="438"/>
      <c r="C13094" s="215"/>
      <c r="D13094" s="217"/>
      <c r="E13094" s="217"/>
      <c r="F13094" s="216"/>
      <c r="G13094" s="219"/>
      <c r="I13094" s="324"/>
      <c r="J13094" s="295"/>
      <c r="K13094" s="296"/>
      <c r="L13094" s="296"/>
      <c r="M13094" s="296"/>
      <c r="N13094" s="296"/>
      <c r="O13094" s="296"/>
    </row>
    <row r="13095" spans="1:15" s="220" customFormat="1" ht="13.5" thickTop="1">
      <c r="A13095" s="221" t="s">
        <v>57</v>
      </c>
      <c r="B13095" s="447" t="s">
        <v>65</v>
      </c>
      <c r="C13095" s="222" t="s">
        <v>66</v>
      </c>
      <c r="D13095" s="223" t="s">
        <v>74</v>
      </c>
      <c r="E13095" s="224" t="s">
        <v>100</v>
      </c>
      <c r="F13095" s="224" t="s">
        <v>79</v>
      </c>
      <c r="G13095" s="225" t="s">
        <v>70</v>
      </c>
      <c r="I13095" s="325"/>
      <c r="J13095" s="226"/>
      <c r="O13095" s="296"/>
    </row>
    <row r="13096" spans="1:15">
      <c r="A13096" s="227" t="str">
        <f t="shared" ref="A13096:A13107" si="2371">IF(I13096=0,"-",VLOOKUP(I13096,EQUIPOS,2,FALSE))</f>
        <v>-</v>
      </c>
      <c r="B13096" s="228"/>
      <c r="C13096" s="228"/>
      <c r="D13096" s="194"/>
      <c r="E13096" s="229">
        <f t="shared" ref="E13096:E13107" si="2372">IF(I13096=0,0,VLOOKUP(I13096,EQUIPOS,4,FALSE))</f>
        <v>0</v>
      </c>
      <c r="F13096" s="230">
        <f t="shared" ref="F13096:F13107" si="2373">IF(D13096=0,0,E13096/D13096)</f>
        <v>0</v>
      </c>
      <c r="G13096" s="231"/>
      <c r="I13096" s="283"/>
    </row>
    <row r="13097" spans="1:15">
      <c r="A13097" s="227" t="str">
        <f t="shared" si="2371"/>
        <v>-</v>
      </c>
      <c r="B13097" s="228"/>
      <c r="C13097" s="228"/>
      <c r="D13097" s="194"/>
      <c r="E13097" s="229">
        <f t="shared" si="2372"/>
        <v>0</v>
      </c>
      <c r="F13097" s="230">
        <f t="shared" si="2373"/>
        <v>0</v>
      </c>
      <c r="G13097" s="232"/>
      <c r="I13097" s="283"/>
    </row>
    <row r="13098" spans="1:15">
      <c r="A13098" s="227" t="str">
        <f t="shared" si="2371"/>
        <v>-</v>
      </c>
      <c r="B13098" s="228"/>
      <c r="C13098" s="228"/>
      <c r="D13098" s="194"/>
      <c r="E13098" s="229">
        <f t="shared" si="2372"/>
        <v>0</v>
      </c>
      <c r="F13098" s="230">
        <f t="shared" si="2373"/>
        <v>0</v>
      </c>
      <c r="G13098" s="232"/>
      <c r="I13098" s="283"/>
    </row>
    <row r="13099" spans="1:15">
      <c r="A13099" s="227" t="str">
        <f t="shared" si="2371"/>
        <v>-</v>
      </c>
      <c r="B13099" s="228"/>
      <c r="C13099" s="228"/>
      <c r="D13099" s="194"/>
      <c r="E13099" s="229">
        <f t="shared" si="2372"/>
        <v>0</v>
      </c>
      <c r="F13099" s="230">
        <f t="shared" si="2373"/>
        <v>0</v>
      </c>
      <c r="G13099" s="232"/>
      <c r="I13099" s="283"/>
    </row>
    <row r="13100" spans="1:15">
      <c r="A13100" s="227" t="str">
        <f t="shared" si="2371"/>
        <v>-</v>
      </c>
      <c r="B13100" s="228"/>
      <c r="C13100" s="228"/>
      <c r="D13100" s="194"/>
      <c r="E13100" s="229">
        <f t="shared" si="2372"/>
        <v>0</v>
      </c>
      <c r="F13100" s="230">
        <f t="shared" si="2373"/>
        <v>0</v>
      </c>
      <c r="G13100" s="232"/>
      <c r="I13100" s="283"/>
    </row>
    <row r="13101" spans="1:15">
      <c r="A13101" s="227" t="str">
        <f t="shared" si="2371"/>
        <v>-</v>
      </c>
      <c r="B13101" s="228"/>
      <c r="C13101" s="228"/>
      <c r="D13101" s="194"/>
      <c r="E13101" s="229">
        <f t="shared" si="2372"/>
        <v>0</v>
      </c>
      <c r="F13101" s="230">
        <f t="shared" si="2373"/>
        <v>0</v>
      </c>
      <c r="G13101" s="232"/>
      <c r="I13101" s="283"/>
    </row>
    <row r="13102" spans="1:15">
      <c r="A13102" s="227" t="str">
        <f t="shared" si="2371"/>
        <v>-</v>
      </c>
      <c r="B13102" s="228"/>
      <c r="C13102" s="228"/>
      <c r="D13102" s="194"/>
      <c r="E13102" s="229">
        <f t="shared" si="2372"/>
        <v>0</v>
      </c>
      <c r="F13102" s="230">
        <f t="shared" si="2373"/>
        <v>0</v>
      </c>
      <c r="G13102" s="232"/>
      <c r="I13102" s="283"/>
    </row>
    <row r="13103" spans="1:15">
      <c r="A13103" s="227" t="str">
        <f t="shared" si="2371"/>
        <v>-</v>
      </c>
      <c r="B13103" s="228"/>
      <c r="C13103" s="228"/>
      <c r="D13103" s="194"/>
      <c r="E13103" s="229">
        <f t="shared" si="2372"/>
        <v>0</v>
      </c>
      <c r="F13103" s="230">
        <f t="shared" si="2373"/>
        <v>0</v>
      </c>
      <c r="G13103" s="232"/>
      <c r="I13103" s="283"/>
    </row>
    <row r="13104" spans="1:15">
      <c r="A13104" s="227" t="str">
        <f t="shared" si="2371"/>
        <v>-</v>
      </c>
      <c r="B13104" s="228"/>
      <c r="C13104" s="228"/>
      <c r="D13104" s="194"/>
      <c r="E13104" s="229">
        <f t="shared" si="2372"/>
        <v>0</v>
      </c>
      <c r="F13104" s="230">
        <f t="shared" si="2373"/>
        <v>0</v>
      </c>
      <c r="G13104" s="232"/>
      <c r="I13104" s="283"/>
    </row>
    <row r="13105" spans="1:15">
      <c r="A13105" s="227" t="str">
        <f t="shared" si="2371"/>
        <v>-</v>
      </c>
      <c r="B13105" s="228"/>
      <c r="C13105" s="228"/>
      <c r="D13105" s="194"/>
      <c r="E13105" s="229">
        <f t="shared" si="2372"/>
        <v>0</v>
      </c>
      <c r="F13105" s="230">
        <f t="shared" si="2373"/>
        <v>0</v>
      </c>
      <c r="G13105" s="232"/>
      <c r="I13105" s="283"/>
    </row>
    <row r="13106" spans="1:15">
      <c r="A13106" s="227" t="str">
        <f t="shared" si="2371"/>
        <v>-</v>
      </c>
      <c r="B13106" s="228"/>
      <c r="C13106" s="228"/>
      <c r="D13106" s="194"/>
      <c r="E13106" s="229">
        <f t="shared" si="2372"/>
        <v>0</v>
      </c>
      <c r="F13106" s="230">
        <f t="shared" si="2373"/>
        <v>0</v>
      </c>
      <c r="G13106" s="232"/>
      <c r="I13106" s="283"/>
    </row>
    <row r="13107" spans="1:15">
      <c r="A13107" s="227" t="str">
        <f t="shared" si="2371"/>
        <v>-</v>
      </c>
      <c r="B13107" s="228"/>
      <c r="C13107" s="228"/>
      <c r="D13107" s="194"/>
      <c r="E13107" s="229">
        <f t="shared" si="2372"/>
        <v>0</v>
      </c>
      <c r="F13107" s="230">
        <f t="shared" si="2373"/>
        <v>0</v>
      </c>
      <c r="G13107" s="232"/>
      <c r="I13107" s="283"/>
    </row>
    <row r="13108" spans="1:15" ht="13.5" thickBot="1">
      <c r="A13108" s="234"/>
      <c r="B13108" s="456"/>
      <c r="C13108" s="235"/>
      <c r="D13108" s="237"/>
      <c r="E13108" s="237"/>
      <c r="F13108" s="238" t="s">
        <v>80</v>
      </c>
      <c r="G13108" s="239">
        <f>ROUND(SUM(F13096:F13107),0)</f>
        <v>0</v>
      </c>
      <c r="I13108" s="326"/>
    </row>
    <row r="13109" spans="1:15" ht="13.5" thickTop="1">
      <c r="A13109" s="240" t="s">
        <v>67</v>
      </c>
      <c r="B13109" s="446"/>
      <c r="C13109" s="241"/>
      <c r="D13109" s="243"/>
      <c r="E13109" s="243"/>
      <c r="F13109" s="242"/>
      <c r="G13109" s="244"/>
      <c r="I13109" s="326"/>
    </row>
    <row r="13110" spans="1:15" s="220" customFormat="1" ht="26">
      <c r="A13110" s="245" t="s">
        <v>57</v>
      </c>
      <c r="B13110" s="455"/>
      <c r="C13110" s="247" t="s">
        <v>58</v>
      </c>
      <c r="D13110" s="316" t="s">
        <v>68</v>
      </c>
      <c r="E13110" s="248" t="s">
        <v>69</v>
      </c>
      <c r="F13110" s="249" t="s">
        <v>79</v>
      </c>
      <c r="G13110" s="250" t="s">
        <v>70</v>
      </c>
      <c r="I13110" s="325"/>
      <c r="J13110" s="226"/>
      <c r="O13110" s="296"/>
    </row>
    <row r="13111" spans="1:15">
      <c r="A13111" s="748" t="str">
        <f t="shared" ref="A13111:A13122" si="2374">IF(I13111=0,"",VLOOKUP(I13111,MATERIALES,2,FALSE))</f>
        <v/>
      </c>
      <c r="B13111" s="749"/>
      <c r="C13111" s="251" t="str">
        <f t="shared" ref="C13111:C13119" si="2375">IF(I13111=0,"",VLOOKUP(I13111,MATERIALES,3,FALSE))</f>
        <v/>
      </c>
      <c r="D13111" s="194"/>
      <c r="E13111" s="252">
        <f t="shared" ref="E13111:E13122" si="2376">IF(I13111=0,0,VLOOKUP(I13111,MATERIALES,4,FALSE))</f>
        <v>0</v>
      </c>
      <c r="F13111" s="230">
        <f>D13111*E13111</f>
        <v>0</v>
      </c>
      <c r="G13111" s="231"/>
      <c r="I13111" s="283"/>
    </row>
    <row r="13112" spans="1:15">
      <c r="A13112" s="748" t="str">
        <f t="shared" si="2374"/>
        <v/>
      </c>
      <c r="B13112" s="749"/>
      <c r="C13112" s="251" t="str">
        <f t="shared" si="2375"/>
        <v/>
      </c>
      <c r="D13112" s="194"/>
      <c r="E13112" s="252">
        <f t="shared" si="2376"/>
        <v>0</v>
      </c>
      <c r="F13112" s="230">
        <f t="shared" ref="F13112:F13122" si="2377">D13112*E13112</f>
        <v>0</v>
      </c>
      <c r="G13112" s="232"/>
      <c r="I13112" s="283"/>
    </row>
    <row r="13113" spans="1:15">
      <c r="A13113" s="748" t="str">
        <f t="shared" si="2374"/>
        <v/>
      </c>
      <c r="B13113" s="749"/>
      <c r="C13113" s="251" t="str">
        <f t="shared" si="2375"/>
        <v/>
      </c>
      <c r="D13113" s="194"/>
      <c r="E13113" s="252">
        <f t="shared" si="2376"/>
        <v>0</v>
      </c>
      <c r="F13113" s="230">
        <f t="shared" si="2377"/>
        <v>0</v>
      </c>
      <c r="G13113" s="232"/>
      <c r="I13113" s="283"/>
    </row>
    <row r="13114" spans="1:15">
      <c r="A13114" s="748" t="str">
        <f t="shared" si="2374"/>
        <v/>
      </c>
      <c r="B13114" s="749"/>
      <c r="C13114" s="251" t="str">
        <f t="shared" si="2375"/>
        <v/>
      </c>
      <c r="D13114" s="194"/>
      <c r="E13114" s="252">
        <f t="shared" si="2376"/>
        <v>0</v>
      </c>
      <c r="F13114" s="230">
        <f t="shared" si="2377"/>
        <v>0</v>
      </c>
      <c r="G13114" s="232"/>
      <c r="I13114" s="283"/>
    </row>
    <row r="13115" spans="1:15">
      <c r="A13115" s="748" t="str">
        <f t="shared" si="2374"/>
        <v/>
      </c>
      <c r="B13115" s="749"/>
      <c r="C13115" s="251" t="str">
        <f t="shared" si="2375"/>
        <v/>
      </c>
      <c r="D13115" s="194"/>
      <c r="E13115" s="252">
        <f t="shared" si="2376"/>
        <v>0</v>
      </c>
      <c r="F13115" s="230">
        <f t="shared" si="2377"/>
        <v>0</v>
      </c>
      <c r="G13115" s="232"/>
      <c r="I13115" s="283"/>
    </row>
    <row r="13116" spans="1:15">
      <c r="A13116" s="748" t="str">
        <f t="shared" si="2374"/>
        <v/>
      </c>
      <c r="B13116" s="749"/>
      <c r="C13116" s="251" t="str">
        <f t="shared" si="2375"/>
        <v/>
      </c>
      <c r="D13116" s="194"/>
      <c r="E13116" s="252">
        <f t="shared" si="2376"/>
        <v>0</v>
      </c>
      <c r="F13116" s="230">
        <f t="shared" si="2377"/>
        <v>0</v>
      </c>
      <c r="G13116" s="232"/>
      <c r="I13116" s="283"/>
    </row>
    <row r="13117" spans="1:15">
      <c r="A13117" s="748" t="str">
        <f t="shared" si="2374"/>
        <v/>
      </c>
      <c r="B13117" s="749"/>
      <c r="C13117" s="251" t="str">
        <f t="shared" si="2375"/>
        <v/>
      </c>
      <c r="D13117" s="194"/>
      <c r="E13117" s="252">
        <f t="shared" si="2376"/>
        <v>0</v>
      </c>
      <c r="F13117" s="230">
        <f t="shared" si="2377"/>
        <v>0</v>
      </c>
      <c r="G13117" s="232"/>
      <c r="I13117" s="283"/>
    </row>
    <row r="13118" spans="1:15">
      <c r="A13118" s="748" t="str">
        <f t="shared" si="2374"/>
        <v/>
      </c>
      <c r="B13118" s="749"/>
      <c r="C13118" s="251" t="str">
        <f t="shared" si="2375"/>
        <v/>
      </c>
      <c r="D13118" s="194"/>
      <c r="E13118" s="252">
        <f t="shared" si="2376"/>
        <v>0</v>
      </c>
      <c r="F13118" s="230">
        <f t="shared" si="2377"/>
        <v>0</v>
      </c>
      <c r="G13118" s="253"/>
      <c r="I13118" s="283"/>
    </row>
    <row r="13119" spans="1:15">
      <c r="A13119" s="748" t="str">
        <f t="shared" si="2374"/>
        <v/>
      </c>
      <c r="B13119" s="749"/>
      <c r="C13119" s="251" t="str">
        <f t="shared" si="2375"/>
        <v/>
      </c>
      <c r="D13119" s="194"/>
      <c r="E13119" s="252">
        <f t="shared" si="2376"/>
        <v>0</v>
      </c>
      <c r="F13119" s="230">
        <f t="shared" si="2377"/>
        <v>0</v>
      </c>
      <c r="G13119" s="232"/>
      <c r="I13119" s="283"/>
    </row>
    <row r="13120" spans="1:15">
      <c r="A13120" s="748" t="str">
        <f t="shared" si="2374"/>
        <v/>
      </c>
      <c r="B13120" s="749"/>
      <c r="C13120" s="251"/>
      <c r="D13120" s="194"/>
      <c r="E13120" s="252">
        <f t="shared" si="2376"/>
        <v>0</v>
      </c>
      <c r="F13120" s="230">
        <f t="shared" si="2377"/>
        <v>0</v>
      </c>
      <c r="G13120" s="232"/>
      <c r="I13120" s="283"/>
    </row>
    <row r="13121" spans="1:9">
      <c r="A13121" s="748" t="str">
        <f t="shared" si="2374"/>
        <v/>
      </c>
      <c r="B13121" s="749"/>
      <c r="C13121" s="251"/>
      <c r="D13121" s="194"/>
      <c r="E13121" s="252">
        <f t="shared" si="2376"/>
        <v>0</v>
      </c>
      <c r="F13121" s="230">
        <f t="shared" si="2377"/>
        <v>0</v>
      </c>
      <c r="G13121" s="232"/>
      <c r="I13121" s="283"/>
    </row>
    <row r="13122" spans="1:9">
      <c r="A13122" s="748" t="str">
        <f t="shared" si="2374"/>
        <v/>
      </c>
      <c r="B13122" s="749"/>
      <c r="C13122" s="251" t="str">
        <f t="shared" ref="C13122" si="2378">IF(I13122=0,"",VLOOKUP(I13122,MATERIALES,3,FALSE))</f>
        <v/>
      </c>
      <c r="D13122" s="194"/>
      <c r="E13122" s="252">
        <f t="shared" si="2376"/>
        <v>0</v>
      </c>
      <c r="F13122" s="230">
        <f t="shared" si="2377"/>
        <v>0</v>
      </c>
      <c r="G13122" s="233"/>
      <c r="I13122" s="283"/>
    </row>
    <row r="13123" spans="1:9" ht="26.25" customHeight="1" thickBot="1">
      <c r="A13123" s="214"/>
      <c r="B13123" s="438"/>
      <c r="C13123" s="215"/>
      <c r="D13123" s="217"/>
      <c r="E13123" s="254"/>
      <c r="F13123" s="255" t="s">
        <v>81</v>
      </c>
      <c r="G13123" s="253">
        <f>ROUND(SUM(F13111:F13122),0)</f>
        <v>0</v>
      </c>
      <c r="I13123" s="326"/>
    </row>
    <row r="13124" spans="1:9" ht="14" thickTop="1" thickBot="1">
      <c r="A13124" s="256" t="s">
        <v>72</v>
      </c>
      <c r="B13124" s="445"/>
      <c r="C13124" s="257"/>
      <c r="D13124" s="259"/>
      <c r="E13124" s="259"/>
      <c r="F13124" s="258"/>
      <c r="G13124" s="260"/>
      <c r="I13124" s="326"/>
    </row>
    <row r="13125" spans="1:9" ht="13.5" thickTop="1">
      <c r="A13125" s="245" t="s">
        <v>57</v>
      </c>
      <c r="B13125" s="455"/>
      <c r="C13125" s="248" t="s">
        <v>71</v>
      </c>
      <c r="D13125" s="316" t="s">
        <v>75</v>
      </c>
      <c r="E13125" s="248" t="s">
        <v>98</v>
      </c>
      <c r="F13125" s="249" t="s">
        <v>79</v>
      </c>
      <c r="G13125" s="250" t="s">
        <v>70</v>
      </c>
      <c r="I13125" s="326"/>
    </row>
    <row r="13126" spans="1:9">
      <c r="A13126" s="748" t="str">
        <f>IF(I13126=0,"",VLOOKUP(I13126,EQUIPOS,2,FALSE))</f>
        <v/>
      </c>
      <c r="B13126" s="749"/>
      <c r="C13126" s="195"/>
      <c r="D13126" s="194"/>
      <c r="E13126" s="252">
        <f>IF(I13126=0,0,VLOOKUP(I13126,EQUIPOS,4,FALSE))</f>
        <v>0</v>
      </c>
      <c r="F13126" s="230">
        <f>C13126*D13126*E13126</f>
        <v>0</v>
      </c>
      <c r="G13126" s="231"/>
      <c r="I13126" s="283"/>
    </row>
    <row r="13127" spans="1:9">
      <c r="A13127" s="748" t="str">
        <f>IF(I13127=0,"",VLOOKUP(I13127,EQUIPOS,2,FALSE))</f>
        <v/>
      </c>
      <c r="B13127" s="749"/>
      <c r="C13127" s="195"/>
      <c r="D13127" s="194"/>
      <c r="E13127" s="252">
        <f>IF(I13127=0,0,VLOOKUP(I13127,EQUIPOS,4,FALSE))</f>
        <v>0</v>
      </c>
      <c r="F13127" s="230">
        <f t="shared" ref="F13127:F13130" si="2379">C13127*D13127*E13127</f>
        <v>0</v>
      </c>
      <c r="G13127" s="232"/>
      <c r="I13127" s="283"/>
    </row>
    <row r="13128" spans="1:9">
      <c r="A13128" s="748" t="str">
        <f>IF(I13128=0,"",VLOOKUP(I13128,EQUIPOS,2,FALSE))</f>
        <v/>
      </c>
      <c r="B13128" s="749"/>
      <c r="C13128" s="195"/>
      <c r="D13128" s="194"/>
      <c r="E13128" s="252">
        <f>IF(I13128=0,0,VLOOKUP(I13128,EQUIPOS,4,FALSE))</f>
        <v>0</v>
      </c>
      <c r="F13128" s="230">
        <f t="shared" si="2379"/>
        <v>0</v>
      </c>
      <c r="G13128" s="232"/>
      <c r="I13128" s="283"/>
    </row>
    <row r="13129" spans="1:9">
      <c r="A13129" s="748" t="str">
        <f>IF(I13129=0,"",VLOOKUP(I13129,EQUIPOS,2,FALSE))</f>
        <v/>
      </c>
      <c r="B13129" s="749"/>
      <c r="C13129" s="195"/>
      <c r="D13129" s="194"/>
      <c r="E13129" s="252">
        <f>IF(I13129=0,0,VLOOKUP(I13129,EQUIPOS,4,FALSE))</f>
        <v>0</v>
      </c>
      <c r="F13129" s="230">
        <f t="shared" si="2379"/>
        <v>0</v>
      </c>
      <c r="G13129" s="232"/>
      <c r="I13129" s="283"/>
    </row>
    <row r="13130" spans="1:9">
      <c r="A13130" s="748" t="str">
        <f>IF(I13130=0,"",VLOOKUP(I13130,EQUIPOS,2,FALSE))</f>
        <v/>
      </c>
      <c r="B13130" s="749"/>
      <c r="C13130" s="195"/>
      <c r="D13130" s="194"/>
      <c r="E13130" s="252">
        <f>IF(I13130=0,0,VLOOKUP(I13130,EQUIPOS,4,FALSE))</f>
        <v>0</v>
      </c>
      <c r="F13130" s="230">
        <f t="shared" si="2379"/>
        <v>0</v>
      </c>
      <c r="G13130" s="233"/>
      <c r="I13130" s="283"/>
    </row>
    <row r="13131" spans="1:9" ht="30.75" customHeight="1" thickBot="1">
      <c r="A13131" s="234"/>
      <c r="B13131" s="456"/>
      <c r="C13131" s="235"/>
      <c r="D13131" s="237"/>
      <c r="E13131" s="261"/>
      <c r="F13131" s="238" t="s">
        <v>82</v>
      </c>
      <c r="G13131" s="262">
        <f>ROUND(SUM(F13126:F13130),0)</f>
        <v>0</v>
      </c>
      <c r="I13131" s="326"/>
    </row>
    <row r="13132" spans="1:9" ht="13.5" thickTop="1">
      <c r="A13132" s="240" t="s">
        <v>73</v>
      </c>
      <c r="B13132" s="446"/>
      <c r="C13132" s="241"/>
      <c r="D13132" s="243"/>
      <c r="E13132" s="243"/>
      <c r="F13132" s="242"/>
      <c r="G13132" s="244"/>
      <c r="I13132" s="326"/>
    </row>
    <row r="13133" spans="1:9" ht="26">
      <c r="A13133" s="245" t="s">
        <v>57</v>
      </c>
      <c r="B13133" s="454" t="s">
        <v>58</v>
      </c>
      <c r="C13133" s="247" t="s">
        <v>68</v>
      </c>
      <c r="D13133" s="316" t="s">
        <v>74</v>
      </c>
      <c r="E13133" s="248" t="s">
        <v>69</v>
      </c>
      <c r="F13133" s="249" t="s">
        <v>79</v>
      </c>
      <c r="G13133" s="250" t="s">
        <v>70</v>
      </c>
      <c r="H13133" s="220"/>
      <c r="I13133" s="325"/>
    </row>
    <row r="13134" spans="1:9">
      <c r="A13134" s="263" t="str">
        <f t="shared" ref="A13134:A13145" si="2380">IF(I13134=0,"",VLOOKUP(I13134,MANOOBRA,2,FALSE))</f>
        <v/>
      </c>
      <c r="B13134" s="444" t="str">
        <f t="shared" ref="B13134:B13145" si="2381">IF(I13134=0,"",VLOOKUP(I13134,MANOOBRA,3,FALSE))</f>
        <v/>
      </c>
      <c r="C13134" s="195"/>
      <c r="D13134" s="195"/>
      <c r="E13134" s="252">
        <f t="shared" ref="E13134:E13145" si="2382">IF(I13134=0,0,VLOOKUP(I13134,MANOOBRA,4,FALSE))</f>
        <v>0</v>
      </c>
      <c r="F13134" s="230">
        <f>IF(D13134=0,0,C13134*E13134/D13134)</f>
        <v>0</v>
      </c>
      <c r="G13134" s="231"/>
      <c r="I13134" s="283"/>
    </row>
    <row r="13135" spans="1:9">
      <c r="A13135" s="263" t="str">
        <f t="shared" si="2380"/>
        <v/>
      </c>
      <c r="B13135" s="444" t="str">
        <f t="shared" si="2381"/>
        <v/>
      </c>
      <c r="C13135" s="195"/>
      <c r="D13135" s="195"/>
      <c r="E13135" s="252">
        <f t="shared" si="2382"/>
        <v>0</v>
      </c>
      <c r="F13135" s="230">
        <f t="shared" ref="F13135:F13145" si="2383">IF(D13135=0,0,C13135*E13135/D13135)</f>
        <v>0</v>
      </c>
      <c r="G13135" s="232"/>
      <c r="I13135" s="283"/>
    </row>
    <row r="13136" spans="1:9">
      <c r="A13136" s="263" t="str">
        <f t="shared" si="2380"/>
        <v/>
      </c>
      <c r="B13136" s="444" t="str">
        <f t="shared" si="2381"/>
        <v/>
      </c>
      <c r="C13136" s="195"/>
      <c r="D13136" s="309"/>
      <c r="E13136" s="252">
        <f t="shared" si="2382"/>
        <v>0</v>
      </c>
      <c r="F13136" s="230">
        <f t="shared" si="2383"/>
        <v>0</v>
      </c>
      <c r="G13136" s="232"/>
      <c r="I13136" s="283"/>
    </row>
    <row r="13137" spans="1:15">
      <c r="A13137" s="263" t="str">
        <f t="shared" si="2380"/>
        <v/>
      </c>
      <c r="B13137" s="444" t="str">
        <f t="shared" si="2381"/>
        <v/>
      </c>
      <c r="C13137" s="195"/>
      <c r="D13137" s="195"/>
      <c r="E13137" s="252">
        <f t="shared" si="2382"/>
        <v>0</v>
      </c>
      <c r="F13137" s="230">
        <f t="shared" si="2383"/>
        <v>0</v>
      </c>
      <c r="G13137" s="232"/>
      <c r="I13137" s="283"/>
    </row>
    <row r="13138" spans="1:15">
      <c r="A13138" s="263" t="str">
        <f t="shared" si="2380"/>
        <v/>
      </c>
      <c r="B13138" s="444" t="str">
        <f t="shared" si="2381"/>
        <v/>
      </c>
      <c r="C13138" s="195"/>
      <c r="D13138" s="195"/>
      <c r="E13138" s="252">
        <f t="shared" si="2382"/>
        <v>0</v>
      </c>
      <c r="F13138" s="230">
        <f t="shared" si="2383"/>
        <v>0</v>
      </c>
      <c r="G13138" s="232"/>
      <c r="I13138" s="283"/>
    </row>
    <row r="13139" spans="1:15">
      <c r="A13139" s="263" t="str">
        <f t="shared" si="2380"/>
        <v/>
      </c>
      <c r="B13139" s="444" t="str">
        <f t="shared" si="2381"/>
        <v/>
      </c>
      <c r="C13139" s="195"/>
      <c r="D13139" s="195"/>
      <c r="E13139" s="252">
        <f t="shared" si="2382"/>
        <v>0</v>
      </c>
      <c r="F13139" s="230">
        <f t="shared" si="2383"/>
        <v>0</v>
      </c>
      <c r="G13139" s="232"/>
      <c r="I13139" s="283"/>
    </row>
    <row r="13140" spans="1:15">
      <c r="A13140" s="263" t="str">
        <f t="shared" si="2380"/>
        <v/>
      </c>
      <c r="B13140" s="444" t="str">
        <f t="shared" si="2381"/>
        <v/>
      </c>
      <c r="C13140" s="195"/>
      <c r="D13140" s="195"/>
      <c r="E13140" s="252">
        <f t="shared" si="2382"/>
        <v>0</v>
      </c>
      <c r="F13140" s="230">
        <f t="shared" si="2383"/>
        <v>0</v>
      </c>
      <c r="G13140" s="232"/>
      <c r="I13140" s="283"/>
    </row>
    <row r="13141" spans="1:15">
      <c r="A13141" s="263" t="str">
        <f t="shared" si="2380"/>
        <v/>
      </c>
      <c r="B13141" s="444" t="str">
        <f t="shared" si="2381"/>
        <v/>
      </c>
      <c r="C13141" s="195"/>
      <c r="D13141" s="195"/>
      <c r="E13141" s="252">
        <f t="shared" si="2382"/>
        <v>0</v>
      </c>
      <c r="F13141" s="230">
        <f t="shared" si="2383"/>
        <v>0</v>
      </c>
      <c r="G13141" s="232"/>
      <c r="I13141" s="283"/>
    </row>
    <row r="13142" spans="1:15">
      <c r="A13142" s="263" t="str">
        <f t="shared" si="2380"/>
        <v/>
      </c>
      <c r="B13142" s="444" t="str">
        <f t="shared" si="2381"/>
        <v/>
      </c>
      <c r="C13142" s="195"/>
      <c r="D13142" s="195"/>
      <c r="E13142" s="252">
        <f t="shared" si="2382"/>
        <v>0</v>
      </c>
      <c r="F13142" s="230">
        <f t="shared" si="2383"/>
        <v>0</v>
      </c>
      <c r="G13142" s="232"/>
      <c r="I13142" s="283"/>
    </row>
    <row r="13143" spans="1:15">
      <c r="A13143" s="263" t="str">
        <f t="shared" si="2380"/>
        <v/>
      </c>
      <c r="B13143" s="444" t="str">
        <f t="shared" si="2381"/>
        <v/>
      </c>
      <c r="C13143" s="195"/>
      <c r="D13143" s="195"/>
      <c r="E13143" s="252">
        <f t="shared" si="2382"/>
        <v>0</v>
      </c>
      <c r="F13143" s="230">
        <f t="shared" si="2383"/>
        <v>0</v>
      </c>
      <c r="G13143" s="232"/>
      <c r="I13143" s="283"/>
    </row>
    <row r="13144" spans="1:15">
      <c r="A13144" s="263" t="str">
        <f t="shared" si="2380"/>
        <v/>
      </c>
      <c r="B13144" s="444" t="str">
        <f t="shared" si="2381"/>
        <v/>
      </c>
      <c r="C13144" s="195"/>
      <c r="D13144" s="195"/>
      <c r="E13144" s="252">
        <f t="shared" si="2382"/>
        <v>0</v>
      </c>
      <c r="F13144" s="230">
        <f t="shared" si="2383"/>
        <v>0</v>
      </c>
      <c r="G13144" s="232"/>
      <c r="I13144" s="283"/>
    </row>
    <row r="13145" spans="1:15">
      <c r="A13145" s="263" t="str">
        <f t="shared" si="2380"/>
        <v/>
      </c>
      <c r="B13145" s="444" t="str">
        <f t="shared" si="2381"/>
        <v/>
      </c>
      <c r="C13145" s="195"/>
      <c r="D13145" s="195"/>
      <c r="E13145" s="252">
        <f t="shared" si="2382"/>
        <v>0</v>
      </c>
      <c r="F13145" s="230">
        <f t="shared" si="2383"/>
        <v>0</v>
      </c>
      <c r="G13145" s="233"/>
      <c r="I13145" s="283"/>
    </row>
    <row r="13146" spans="1:15" ht="31.5" customHeight="1" thickBot="1">
      <c r="A13146" s="234"/>
      <c r="B13146" s="456"/>
      <c r="C13146" s="235"/>
      <c r="D13146" s="237"/>
      <c r="E13146" s="237"/>
      <c r="F13146" s="238" t="s">
        <v>83</v>
      </c>
      <c r="G13146" s="262">
        <f>ROUND(SUM(F13134:F13145),0)</f>
        <v>0</v>
      </c>
      <c r="I13146" s="326"/>
    </row>
    <row r="13147" spans="1:15" ht="13.5" thickTop="1">
      <c r="A13147" s="186" t="s">
        <v>76</v>
      </c>
      <c r="B13147" s="446"/>
      <c r="C13147" s="241"/>
      <c r="D13147" s="243"/>
      <c r="E13147" s="243"/>
      <c r="F13147" s="242"/>
      <c r="G13147" s="244"/>
      <c r="I13147" s="326"/>
    </row>
    <row r="13148" spans="1:15">
      <c r="A13148" s="245" t="s">
        <v>57</v>
      </c>
      <c r="B13148" s="455"/>
      <c r="C13148" s="246"/>
      <c r="D13148" s="317"/>
      <c r="E13148" s="248" t="s">
        <v>77</v>
      </c>
      <c r="F13148" s="249" t="s">
        <v>78</v>
      </c>
      <c r="G13148" s="264" t="s">
        <v>77</v>
      </c>
      <c r="H13148" s="220"/>
      <c r="I13148" s="325"/>
    </row>
    <row r="13149" spans="1:15">
      <c r="A13149" s="185" t="s">
        <v>87</v>
      </c>
      <c r="B13149" s="453"/>
      <c r="C13149" s="265"/>
      <c r="D13149" s="318"/>
      <c r="E13149" s="229">
        <f>ROUND(SUM(G13108,G13123,G13131,G13146),2)</f>
        <v>0</v>
      </c>
      <c r="F13149" s="266">
        <f>A</f>
        <v>0</v>
      </c>
      <c r="G13149" s="267">
        <f>E13149*F13149</f>
        <v>0</v>
      </c>
      <c r="I13149" s="326"/>
    </row>
    <row r="13150" spans="1:15">
      <c r="A13150" s="185" t="s">
        <v>85</v>
      </c>
      <c r="B13150" s="453"/>
      <c r="C13150" s="265"/>
      <c r="D13150" s="318"/>
      <c r="E13150" s="229">
        <f>SUM(G13108,G13123,G13131,G13146)</f>
        <v>0</v>
      </c>
      <c r="F13150" s="266">
        <f>I</f>
        <v>0</v>
      </c>
      <c r="G13150" s="267">
        <f>E13150*F13150</f>
        <v>0</v>
      </c>
      <c r="I13150" s="326"/>
    </row>
    <row r="13151" spans="1:15">
      <c r="A13151" s="185" t="s">
        <v>86</v>
      </c>
      <c r="B13151" s="453"/>
      <c r="C13151" s="265"/>
      <c r="D13151" s="318"/>
      <c r="E13151" s="229">
        <f>SUM(G13108,G13123,G13131,G13146)</f>
        <v>0</v>
      </c>
      <c r="F13151" s="266">
        <f>U</f>
        <v>0</v>
      </c>
      <c r="G13151" s="267">
        <f>E13151*F13151</f>
        <v>0</v>
      </c>
      <c r="I13151" s="326"/>
    </row>
    <row r="13152" spans="1:15" ht="33" customHeight="1" thickBot="1">
      <c r="A13152" s="234"/>
      <c r="B13152" s="456"/>
      <c r="C13152" s="235"/>
      <c r="D13152" s="237"/>
      <c r="E13152" s="237"/>
      <c r="F13152" s="268" t="s">
        <v>84</v>
      </c>
      <c r="G13152" s="262">
        <f>SUM(G13149:G13151)</f>
        <v>0</v>
      </c>
      <c r="I13152" s="326"/>
      <c r="J13152" s="295"/>
      <c r="K13152" s="296"/>
      <c r="L13152" s="296"/>
      <c r="M13152" s="296"/>
      <c r="N13152" s="296"/>
      <c r="O13152" s="296"/>
    </row>
    <row r="13153" spans="1:16" s="211" customFormat="1" ht="14" thickTop="1" thickBot="1">
      <c r="A13153" s="269"/>
      <c r="B13153" s="443"/>
      <c r="C13153" s="270"/>
      <c r="D13153" s="319"/>
      <c r="E13153" s="271" t="s">
        <v>89</v>
      </c>
      <c r="F13153" s="272"/>
      <c r="G13153" s="273">
        <f>ROUND(SUM(G13108,G13123,G13131,G13146,G13152),0)</f>
        <v>0</v>
      </c>
      <c r="I13153" s="327"/>
      <c r="J13153" s="212">
        <f>B13092</f>
        <v>40.200000000000003</v>
      </c>
      <c r="K13153" s="274">
        <f>E13149</f>
        <v>0</v>
      </c>
      <c r="L13153" s="294">
        <f>G13149</f>
        <v>0</v>
      </c>
      <c r="M13153" s="294">
        <f>G13150</f>
        <v>0</v>
      </c>
      <c r="N13153" s="294">
        <f>G13151</f>
        <v>0</v>
      </c>
      <c r="O13153" s="299">
        <f>SUM(K13153:N13153)</f>
        <v>0</v>
      </c>
      <c r="P13153" s="294"/>
    </row>
    <row r="13154" spans="1:16" ht="13.5" thickTop="1">
      <c r="A13154" s="275" t="s">
        <v>97</v>
      </c>
      <c r="B13154" s="438"/>
      <c r="C13154" s="215"/>
      <c r="D13154" s="217"/>
      <c r="E13154" s="217"/>
      <c r="F13154" s="216"/>
      <c r="G13154" s="219"/>
      <c r="I13154" s="326"/>
      <c r="P13154" s="294"/>
    </row>
    <row r="13155" spans="1:16">
      <c r="A13155" s="275"/>
      <c r="B13155" s="452"/>
      <c r="C13155" s="276"/>
      <c r="D13155" s="320"/>
      <c r="E13155" s="217"/>
      <c r="F13155" s="216"/>
      <c r="G13155" s="277">
        <f ca="1">TODAY()</f>
        <v>44839</v>
      </c>
      <c r="I13155" s="326"/>
      <c r="P13155" s="294"/>
    </row>
    <row r="13156" spans="1:16" ht="13.5" thickBot="1">
      <c r="A13156" s="234"/>
      <c r="B13156" s="456"/>
      <c r="C13156" s="235"/>
      <c r="D13156" s="237"/>
      <c r="E13156" s="237"/>
      <c r="F13156" s="236"/>
      <c r="G13156" s="278"/>
      <c r="I13156" s="326"/>
      <c r="P13156" s="294"/>
    </row>
    <row r="13157" spans="1:16" s="199" customFormat="1" ht="13.5" thickTop="1">
      <c r="A13157" s="196" t="s">
        <v>109</v>
      </c>
      <c r="B13157" s="458"/>
      <c r="C13157" s="196"/>
      <c r="D13157" s="198"/>
      <c r="E13157" s="198"/>
      <c r="F13157" s="197"/>
      <c r="G13157" s="197"/>
      <c r="I13157" s="321"/>
      <c r="J13157" s="200"/>
      <c r="O13157" s="297"/>
    </row>
    <row r="13158" spans="1:16" s="199" customFormat="1">
      <c r="A13158" s="196" t="str">
        <f>CONCATENATE('Prestaciones y AIU'!A10729," ANALISIS DE PRECIOS UNITARIOS")</f>
        <v xml:space="preserve"> ANALISIS DE PRECIOS UNITARIOS</v>
      </c>
      <c r="B13158" s="458"/>
      <c r="C13158" s="196"/>
      <c r="D13158" s="198"/>
      <c r="E13158" s="198"/>
      <c r="F13158" s="197"/>
      <c r="G13158" s="197"/>
      <c r="I13158" s="321"/>
      <c r="J13158" s="200"/>
      <c r="O13158" s="297"/>
    </row>
    <row r="13159" spans="1:16" s="199" customFormat="1">
      <c r="A13159" s="196" t="str">
        <f>Objeto_LIC</f>
        <v>OPTIMIZACION DEL SISTEMA DE ABASTECIMIENTO (ADUCCION, PRETRATAMIENTO Y CONDUCCION) DEL MUNICPIO DE TAME, DEPARTAMENTO DE ARAUCA</v>
      </c>
      <c r="B13159" s="458"/>
      <c r="C13159" s="196"/>
      <c r="D13159" s="198"/>
      <c r="E13159" s="198"/>
      <c r="F13159" s="197"/>
      <c r="G13159" s="197"/>
      <c r="I13159" s="321"/>
      <c r="J13159" s="200"/>
      <c r="O13159" s="297"/>
    </row>
    <row r="13160" spans="1:16" s="199" customFormat="1">
      <c r="A13160" s="196"/>
      <c r="B13160" s="458"/>
      <c r="C13160" s="196"/>
      <c r="D13160" s="198"/>
      <c r="E13160" s="198"/>
      <c r="F13160" s="197"/>
      <c r="G13160" s="197"/>
      <c r="I13160" s="321"/>
      <c r="J13160" s="200"/>
      <c r="O13160" s="297"/>
    </row>
    <row r="13161" spans="1:16" ht="13.5" thickBot="1">
      <c r="A13161" s="201"/>
      <c r="B13161" s="448"/>
      <c r="C13161" s="201"/>
      <c r="D13161" s="203"/>
      <c r="E13161" s="203"/>
      <c r="F13161" s="202"/>
      <c r="G13161" s="202"/>
    </row>
    <row r="13162" spans="1:16" s="211" customFormat="1" ht="13.5" thickTop="1">
      <c r="A13162" s="206"/>
      <c r="B13162" s="457"/>
      <c r="C13162" s="207"/>
      <c r="D13162" s="209"/>
      <c r="E13162" s="209"/>
      <c r="F13162" s="208"/>
      <c r="G13162" s="210" t="s">
        <v>110</v>
      </c>
      <c r="I13162" s="323"/>
      <c r="J13162" s="212"/>
      <c r="O13162" s="297"/>
    </row>
    <row r="13163" spans="1:16" ht="12.75" customHeight="1">
      <c r="A13163" s="213" t="s">
        <v>62</v>
      </c>
      <c r="B13163" s="750">
        <f>Proponente</f>
        <v>0</v>
      </c>
      <c r="C13163" s="750"/>
      <c r="D13163" s="750"/>
      <c r="E13163" s="750"/>
      <c r="F13163" s="750"/>
      <c r="G13163" s="751"/>
    </row>
    <row r="13164" spans="1:16" ht="12.75" customHeight="1">
      <c r="A13164" s="213" t="s">
        <v>63</v>
      </c>
      <c r="B13164" s="470">
        <v>40.299999999999997</v>
      </c>
      <c r="C13164" s="750" t="e">
        <f>VLOOKUP(B13164,Presupuesto!$A$4:$B$106,2,FALSE)</f>
        <v>#N/A</v>
      </c>
      <c r="D13164" s="750"/>
      <c r="E13164" s="750"/>
      <c r="F13164" s="750"/>
      <c r="G13164" s="751"/>
    </row>
    <row r="13165" spans="1:16">
      <c r="A13165" s="214"/>
      <c r="B13165" s="438"/>
      <c r="C13165" s="215"/>
      <c r="D13165" s="217"/>
      <c r="E13165" s="217"/>
      <c r="F13165" s="218" t="s">
        <v>88</v>
      </c>
      <c r="G13165" s="750" t="str">
        <f ca="1">LOOKUP('U-P1'!B13164,Presupuesto!$1:$1048576,Presupuesto!$C$1:$C$105)</f>
        <v>ML</v>
      </c>
      <c r="H13165" s="750"/>
      <c r="I13165" s="750"/>
      <c r="J13165" s="750"/>
      <c r="K13165" s="751"/>
    </row>
    <row r="13166" spans="1:16" ht="13.5" thickBot="1">
      <c r="A13166" s="213" t="s">
        <v>64</v>
      </c>
      <c r="B13166" s="438"/>
      <c r="C13166" s="215"/>
      <c r="D13166" s="217"/>
      <c r="E13166" s="217"/>
      <c r="F13166" s="216"/>
      <c r="G13166" s="219"/>
      <c r="I13166" s="324"/>
      <c r="J13166" s="295"/>
      <c r="K13166" s="296"/>
      <c r="L13166" s="296"/>
      <c r="M13166" s="296"/>
      <c r="N13166" s="296"/>
      <c r="O13166" s="296"/>
    </row>
    <row r="13167" spans="1:16" s="220" customFormat="1" ht="13.5" thickTop="1">
      <c r="A13167" s="221" t="s">
        <v>57</v>
      </c>
      <c r="B13167" s="447" t="s">
        <v>65</v>
      </c>
      <c r="C13167" s="222" t="s">
        <v>66</v>
      </c>
      <c r="D13167" s="223" t="s">
        <v>74</v>
      </c>
      <c r="E13167" s="224" t="s">
        <v>100</v>
      </c>
      <c r="F13167" s="224" t="s">
        <v>79</v>
      </c>
      <c r="G13167" s="225" t="s">
        <v>70</v>
      </c>
      <c r="I13167" s="325"/>
      <c r="J13167" s="226"/>
      <c r="O13167" s="296"/>
    </row>
    <row r="13168" spans="1:16">
      <c r="A13168" s="227" t="str">
        <f t="shared" ref="A13168:A13179" si="2384">IF(I13168=0,"-",VLOOKUP(I13168,EQUIPOS,2,FALSE))</f>
        <v>-</v>
      </c>
      <c r="B13168" s="228"/>
      <c r="C13168" s="228"/>
      <c r="D13168" s="194"/>
      <c r="E13168" s="229">
        <f t="shared" ref="E13168:E13179" si="2385">IF(I13168=0,0,VLOOKUP(I13168,EQUIPOS,4,FALSE))</f>
        <v>0</v>
      </c>
      <c r="F13168" s="230">
        <f t="shared" ref="F13168:F13179" si="2386">IF(D13168=0,0,E13168/D13168)</f>
        <v>0</v>
      </c>
      <c r="G13168" s="231"/>
      <c r="I13168" s="283"/>
    </row>
    <row r="13169" spans="1:15">
      <c r="A13169" s="227" t="str">
        <f t="shared" si="2384"/>
        <v>-</v>
      </c>
      <c r="B13169" s="228"/>
      <c r="C13169" s="228"/>
      <c r="D13169" s="194"/>
      <c r="E13169" s="229">
        <f t="shared" si="2385"/>
        <v>0</v>
      </c>
      <c r="F13169" s="230">
        <f t="shared" si="2386"/>
        <v>0</v>
      </c>
      <c r="G13169" s="232"/>
      <c r="I13169" s="283"/>
    </row>
    <row r="13170" spans="1:15">
      <c r="A13170" s="227" t="str">
        <f t="shared" si="2384"/>
        <v>-</v>
      </c>
      <c r="B13170" s="228"/>
      <c r="C13170" s="228"/>
      <c r="D13170" s="194"/>
      <c r="E13170" s="229">
        <f t="shared" si="2385"/>
        <v>0</v>
      </c>
      <c r="F13170" s="230">
        <f t="shared" si="2386"/>
        <v>0</v>
      </c>
      <c r="G13170" s="232"/>
      <c r="I13170" s="283"/>
    </row>
    <row r="13171" spans="1:15">
      <c r="A13171" s="227" t="str">
        <f t="shared" si="2384"/>
        <v>-</v>
      </c>
      <c r="B13171" s="228"/>
      <c r="C13171" s="228"/>
      <c r="D13171" s="194"/>
      <c r="E13171" s="229">
        <f t="shared" si="2385"/>
        <v>0</v>
      </c>
      <c r="F13171" s="230">
        <f t="shared" si="2386"/>
        <v>0</v>
      </c>
      <c r="G13171" s="232"/>
      <c r="I13171" s="283"/>
    </row>
    <row r="13172" spans="1:15">
      <c r="A13172" s="227" t="str">
        <f t="shared" si="2384"/>
        <v>-</v>
      </c>
      <c r="B13172" s="228"/>
      <c r="C13172" s="228"/>
      <c r="D13172" s="194"/>
      <c r="E13172" s="229">
        <f t="shared" si="2385"/>
        <v>0</v>
      </c>
      <c r="F13172" s="230">
        <f t="shared" si="2386"/>
        <v>0</v>
      </c>
      <c r="G13172" s="232"/>
      <c r="I13172" s="283"/>
    </row>
    <row r="13173" spans="1:15">
      <c r="A13173" s="227" t="str">
        <f t="shared" si="2384"/>
        <v>-</v>
      </c>
      <c r="B13173" s="228"/>
      <c r="C13173" s="228"/>
      <c r="D13173" s="194"/>
      <c r="E13173" s="229">
        <f t="shared" si="2385"/>
        <v>0</v>
      </c>
      <c r="F13173" s="230">
        <f t="shared" si="2386"/>
        <v>0</v>
      </c>
      <c r="G13173" s="232"/>
      <c r="I13173" s="283"/>
    </row>
    <row r="13174" spans="1:15">
      <c r="A13174" s="227" t="str">
        <f t="shared" si="2384"/>
        <v>-</v>
      </c>
      <c r="B13174" s="228"/>
      <c r="C13174" s="228"/>
      <c r="D13174" s="194"/>
      <c r="E13174" s="229">
        <f t="shared" si="2385"/>
        <v>0</v>
      </c>
      <c r="F13174" s="230">
        <f t="shared" si="2386"/>
        <v>0</v>
      </c>
      <c r="G13174" s="232"/>
      <c r="I13174" s="283"/>
    </row>
    <row r="13175" spans="1:15">
      <c r="A13175" s="227" t="str">
        <f t="shared" si="2384"/>
        <v>-</v>
      </c>
      <c r="B13175" s="228"/>
      <c r="C13175" s="228"/>
      <c r="D13175" s="194"/>
      <c r="E13175" s="229">
        <f t="shared" si="2385"/>
        <v>0</v>
      </c>
      <c r="F13175" s="230">
        <f t="shared" si="2386"/>
        <v>0</v>
      </c>
      <c r="G13175" s="232"/>
      <c r="I13175" s="283"/>
    </row>
    <row r="13176" spans="1:15">
      <c r="A13176" s="227" t="str">
        <f t="shared" si="2384"/>
        <v>-</v>
      </c>
      <c r="B13176" s="228"/>
      <c r="C13176" s="228"/>
      <c r="D13176" s="194"/>
      <c r="E13176" s="229">
        <f t="shared" si="2385"/>
        <v>0</v>
      </c>
      <c r="F13176" s="230">
        <f t="shared" si="2386"/>
        <v>0</v>
      </c>
      <c r="G13176" s="232"/>
      <c r="I13176" s="283"/>
    </row>
    <row r="13177" spans="1:15">
      <c r="A13177" s="227" t="str">
        <f t="shared" si="2384"/>
        <v>-</v>
      </c>
      <c r="B13177" s="228"/>
      <c r="C13177" s="228"/>
      <c r="D13177" s="194"/>
      <c r="E13177" s="229">
        <f t="shared" si="2385"/>
        <v>0</v>
      </c>
      <c r="F13177" s="230">
        <f t="shared" si="2386"/>
        <v>0</v>
      </c>
      <c r="G13177" s="232"/>
      <c r="I13177" s="283"/>
    </row>
    <row r="13178" spans="1:15">
      <c r="A13178" s="227" t="str">
        <f t="shared" si="2384"/>
        <v>-</v>
      </c>
      <c r="B13178" s="228"/>
      <c r="C13178" s="228"/>
      <c r="D13178" s="194"/>
      <c r="E13178" s="229">
        <f t="shared" si="2385"/>
        <v>0</v>
      </c>
      <c r="F13178" s="230">
        <f t="shared" si="2386"/>
        <v>0</v>
      </c>
      <c r="G13178" s="232"/>
      <c r="I13178" s="283"/>
    </row>
    <row r="13179" spans="1:15">
      <c r="A13179" s="227" t="str">
        <f t="shared" si="2384"/>
        <v>-</v>
      </c>
      <c r="B13179" s="228"/>
      <c r="C13179" s="228"/>
      <c r="D13179" s="194"/>
      <c r="E13179" s="229">
        <f t="shared" si="2385"/>
        <v>0</v>
      </c>
      <c r="F13179" s="230">
        <f t="shared" si="2386"/>
        <v>0</v>
      </c>
      <c r="G13179" s="232"/>
      <c r="I13179" s="283"/>
    </row>
    <row r="13180" spans="1:15" ht="13.5" thickBot="1">
      <c r="A13180" s="234"/>
      <c r="B13180" s="456"/>
      <c r="C13180" s="235"/>
      <c r="D13180" s="237"/>
      <c r="E13180" s="237"/>
      <c r="F13180" s="238" t="s">
        <v>80</v>
      </c>
      <c r="G13180" s="239">
        <f>SUM(F13168:F13179)</f>
        <v>0</v>
      </c>
      <c r="I13180" s="326"/>
    </row>
    <row r="13181" spans="1:15" ht="13.5" thickTop="1">
      <c r="A13181" s="240" t="s">
        <v>67</v>
      </c>
      <c r="B13181" s="446"/>
      <c r="C13181" s="241"/>
      <c r="D13181" s="243"/>
      <c r="E13181" s="243"/>
      <c r="F13181" s="242"/>
      <c r="G13181" s="244"/>
      <c r="I13181" s="326"/>
    </row>
    <row r="13182" spans="1:15" s="220" customFormat="1" ht="26">
      <c r="A13182" s="245" t="s">
        <v>57</v>
      </c>
      <c r="B13182" s="455"/>
      <c r="C13182" s="247" t="s">
        <v>58</v>
      </c>
      <c r="D13182" s="316" t="s">
        <v>68</v>
      </c>
      <c r="E13182" s="248" t="s">
        <v>69</v>
      </c>
      <c r="F13182" s="249" t="s">
        <v>79</v>
      </c>
      <c r="G13182" s="250" t="s">
        <v>70</v>
      </c>
      <c r="I13182" s="325"/>
      <c r="J13182" s="226"/>
      <c r="O13182" s="296"/>
    </row>
    <row r="13183" spans="1:15">
      <c r="A13183" s="748" t="str">
        <f t="shared" ref="A13183:A13194" si="2387">IF(I13183=0,"",VLOOKUP(I13183,MATERIALES,2,FALSE))</f>
        <v/>
      </c>
      <c r="B13183" s="749"/>
      <c r="C13183" s="251" t="str">
        <f t="shared" ref="C13183:C13191" si="2388">IF(I13183=0,"",VLOOKUP(I13183,MATERIALES,3,FALSE))</f>
        <v/>
      </c>
      <c r="D13183" s="194"/>
      <c r="E13183" s="252">
        <f t="shared" ref="E13183:E13194" si="2389">IF(I13183=0,0,VLOOKUP(I13183,MATERIALES,4,FALSE))</f>
        <v>0</v>
      </c>
      <c r="F13183" s="230">
        <f>D13183*E13183</f>
        <v>0</v>
      </c>
      <c r="G13183" s="231"/>
      <c r="I13183" s="283"/>
    </row>
    <row r="13184" spans="1:15">
      <c r="A13184" s="748" t="str">
        <f t="shared" si="2387"/>
        <v/>
      </c>
      <c r="B13184" s="749"/>
      <c r="C13184" s="251" t="str">
        <f t="shared" si="2388"/>
        <v/>
      </c>
      <c r="D13184" s="194"/>
      <c r="E13184" s="252">
        <f t="shared" si="2389"/>
        <v>0</v>
      </c>
      <c r="F13184" s="230">
        <f t="shared" ref="F13184:F13194" si="2390">D13184*E13184</f>
        <v>0</v>
      </c>
      <c r="G13184" s="232"/>
      <c r="I13184" s="283"/>
    </row>
    <row r="13185" spans="1:9">
      <c r="A13185" s="748" t="str">
        <f t="shared" si="2387"/>
        <v/>
      </c>
      <c r="B13185" s="749"/>
      <c r="C13185" s="251" t="str">
        <f t="shared" si="2388"/>
        <v/>
      </c>
      <c r="D13185" s="194"/>
      <c r="E13185" s="252">
        <f t="shared" si="2389"/>
        <v>0</v>
      </c>
      <c r="F13185" s="230">
        <f t="shared" si="2390"/>
        <v>0</v>
      </c>
      <c r="G13185" s="232"/>
      <c r="I13185" s="283"/>
    </row>
    <row r="13186" spans="1:9">
      <c r="A13186" s="748" t="str">
        <f t="shared" si="2387"/>
        <v/>
      </c>
      <c r="B13186" s="749"/>
      <c r="C13186" s="251" t="str">
        <f t="shared" si="2388"/>
        <v/>
      </c>
      <c r="D13186" s="194"/>
      <c r="E13186" s="252">
        <f t="shared" si="2389"/>
        <v>0</v>
      </c>
      <c r="F13186" s="230">
        <f t="shared" si="2390"/>
        <v>0</v>
      </c>
      <c r="G13186" s="232"/>
      <c r="I13186" s="283"/>
    </row>
    <row r="13187" spans="1:9">
      <c r="A13187" s="748" t="str">
        <f t="shared" si="2387"/>
        <v/>
      </c>
      <c r="B13187" s="749"/>
      <c r="C13187" s="251" t="str">
        <f t="shared" si="2388"/>
        <v/>
      </c>
      <c r="D13187" s="194"/>
      <c r="E13187" s="252">
        <f t="shared" si="2389"/>
        <v>0</v>
      </c>
      <c r="F13187" s="230">
        <f t="shared" si="2390"/>
        <v>0</v>
      </c>
      <c r="G13187" s="232"/>
      <c r="I13187" s="283"/>
    </row>
    <row r="13188" spans="1:9">
      <c r="A13188" s="748" t="str">
        <f t="shared" si="2387"/>
        <v/>
      </c>
      <c r="B13188" s="749"/>
      <c r="C13188" s="251" t="str">
        <f t="shared" si="2388"/>
        <v/>
      </c>
      <c r="D13188" s="194"/>
      <c r="E13188" s="252">
        <f t="shared" si="2389"/>
        <v>0</v>
      </c>
      <c r="F13188" s="230">
        <f t="shared" si="2390"/>
        <v>0</v>
      </c>
      <c r="G13188" s="232"/>
      <c r="I13188" s="283"/>
    </row>
    <row r="13189" spans="1:9">
      <c r="A13189" s="748" t="str">
        <f t="shared" si="2387"/>
        <v/>
      </c>
      <c r="B13189" s="749"/>
      <c r="C13189" s="251" t="str">
        <f t="shared" si="2388"/>
        <v/>
      </c>
      <c r="D13189" s="194"/>
      <c r="E13189" s="252">
        <f t="shared" si="2389"/>
        <v>0</v>
      </c>
      <c r="F13189" s="230">
        <f t="shared" si="2390"/>
        <v>0</v>
      </c>
      <c r="G13189" s="232"/>
      <c r="I13189" s="283"/>
    </row>
    <row r="13190" spans="1:9">
      <c r="A13190" s="748" t="str">
        <f t="shared" si="2387"/>
        <v/>
      </c>
      <c r="B13190" s="749"/>
      <c r="C13190" s="251" t="str">
        <f t="shared" si="2388"/>
        <v/>
      </c>
      <c r="D13190" s="194"/>
      <c r="E13190" s="252">
        <f t="shared" si="2389"/>
        <v>0</v>
      </c>
      <c r="F13190" s="230">
        <f t="shared" si="2390"/>
        <v>0</v>
      </c>
      <c r="G13190" s="253"/>
      <c r="I13190" s="283"/>
    </row>
    <row r="13191" spans="1:9">
      <c r="A13191" s="748" t="str">
        <f t="shared" si="2387"/>
        <v/>
      </c>
      <c r="B13191" s="749"/>
      <c r="C13191" s="251" t="str">
        <f t="shared" si="2388"/>
        <v/>
      </c>
      <c r="D13191" s="194"/>
      <c r="E13191" s="252">
        <f t="shared" si="2389"/>
        <v>0</v>
      </c>
      <c r="F13191" s="230">
        <f t="shared" si="2390"/>
        <v>0</v>
      </c>
      <c r="G13191" s="232"/>
      <c r="I13191" s="283"/>
    </row>
    <row r="13192" spans="1:9">
      <c r="A13192" s="748" t="str">
        <f t="shared" si="2387"/>
        <v/>
      </c>
      <c r="B13192" s="749"/>
      <c r="C13192" s="251"/>
      <c r="D13192" s="194"/>
      <c r="E13192" s="252">
        <f t="shared" si="2389"/>
        <v>0</v>
      </c>
      <c r="F13192" s="230">
        <f t="shared" si="2390"/>
        <v>0</v>
      </c>
      <c r="G13192" s="232"/>
      <c r="I13192" s="283"/>
    </row>
    <row r="13193" spans="1:9">
      <c r="A13193" s="748" t="str">
        <f t="shared" si="2387"/>
        <v/>
      </c>
      <c r="B13193" s="749"/>
      <c r="C13193" s="251"/>
      <c r="D13193" s="194"/>
      <c r="E13193" s="252">
        <f t="shared" si="2389"/>
        <v>0</v>
      </c>
      <c r="F13193" s="230">
        <f t="shared" si="2390"/>
        <v>0</v>
      </c>
      <c r="G13193" s="232"/>
      <c r="I13193" s="283"/>
    </row>
    <row r="13194" spans="1:9">
      <c r="A13194" s="748" t="str">
        <f t="shared" si="2387"/>
        <v/>
      </c>
      <c r="B13194" s="749"/>
      <c r="C13194" s="251" t="str">
        <f t="shared" ref="C13194" si="2391">IF(I13194=0,"",VLOOKUP(I13194,MATERIALES,3,FALSE))</f>
        <v/>
      </c>
      <c r="D13194" s="194"/>
      <c r="E13194" s="252">
        <f t="shared" si="2389"/>
        <v>0</v>
      </c>
      <c r="F13194" s="230">
        <f t="shared" si="2390"/>
        <v>0</v>
      </c>
      <c r="G13194" s="233"/>
      <c r="I13194" s="283"/>
    </row>
    <row r="13195" spans="1:9" ht="26.25" customHeight="1" thickBot="1">
      <c r="A13195" s="214"/>
      <c r="B13195" s="438"/>
      <c r="C13195" s="215"/>
      <c r="D13195" s="217"/>
      <c r="E13195" s="254"/>
      <c r="F13195" s="255" t="s">
        <v>81</v>
      </c>
      <c r="G13195" s="253">
        <f>ROUND(SUM(F13183:F13194),0)</f>
        <v>0</v>
      </c>
      <c r="I13195" s="326"/>
    </row>
    <row r="13196" spans="1:9" ht="14" thickTop="1" thickBot="1">
      <c r="A13196" s="256" t="s">
        <v>72</v>
      </c>
      <c r="B13196" s="445"/>
      <c r="C13196" s="257"/>
      <c r="D13196" s="259"/>
      <c r="E13196" s="259"/>
      <c r="F13196" s="258"/>
      <c r="G13196" s="260"/>
      <c r="I13196" s="326"/>
    </row>
    <row r="13197" spans="1:9" ht="13.5" thickTop="1">
      <c r="A13197" s="245" t="s">
        <v>57</v>
      </c>
      <c r="B13197" s="455"/>
      <c r="C13197" s="248" t="s">
        <v>71</v>
      </c>
      <c r="D13197" s="316" t="s">
        <v>75</v>
      </c>
      <c r="E13197" s="248" t="s">
        <v>98</v>
      </c>
      <c r="F13197" s="249" t="s">
        <v>79</v>
      </c>
      <c r="G13197" s="250" t="s">
        <v>70</v>
      </c>
      <c r="I13197" s="326"/>
    </row>
    <row r="13198" spans="1:9">
      <c r="A13198" s="748" t="str">
        <f>IF(I13198=0,"",VLOOKUP(I13198,EQUIPOS,2,FALSE))</f>
        <v/>
      </c>
      <c r="B13198" s="749"/>
      <c r="C13198" s="195"/>
      <c r="D13198" s="194"/>
      <c r="E13198" s="252">
        <f>IF(I13198=0,0,VLOOKUP(I13198,EQUIPOS,4,FALSE))</f>
        <v>0</v>
      </c>
      <c r="F13198" s="230">
        <f>C13198*D13198*E13198</f>
        <v>0</v>
      </c>
      <c r="G13198" s="231"/>
      <c r="I13198" s="283"/>
    </row>
    <row r="13199" spans="1:9">
      <c r="A13199" s="748" t="str">
        <f>IF(I13199=0,"",VLOOKUP(I13199,EQUIPOS,2,FALSE))</f>
        <v/>
      </c>
      <c r="B13199" s="749"/>
      <c r="C13199" s="195"/>
      <c r="D13199" s="194"/>
      <c r="E13199" s="252">
        <f>IF(I13199=0,0,VLOOKUP(I13199,EQUIPOS,4,FALSE))</f>
        <v>0</v>
      </c>
      <c r="F13199" s="230">
        <f t="shared" ref="F13199:F13202" si="2392">C13199*D13199*E13199</f>
        <v>0</v>
      </c>
      <c r="G13199" s="232"/>
      <c r="I13199" s="283"/>
    </row>
    <row r="13200" spans="1:9">
      <c r="A13200" s="748" t="str">
        <f>IF(I13200=0,"",VLOOKUP(I13200,EQUIPOS,2,FALSE))</f>
        <v/>
      </c>
      <c r="B13200" s="749"/>
      <c r="C13200" s="195"/>
      <c r="D13200" s="194"/>
      <c r="E13200" s="252">
        <f>IF(I13200=0,0,VLOOKUP(I13200,EQUIPOS,4,FALSE))</f>
        <v>0</v>
      </c>
      <c r="F13200" s="230">
        <f t="shared" si="2392"/>
        <v>0</v>
      </c>
      <c r="G13200" s="232"/>
      <c r="I13200" s="283"/>
    </row>
    <row r="13201" spans="1:9">
      <c r="A13201" s="748" t="str">
        <f>IF(I13201=0,"",VLOOKUP(I13201,EQUIPOS,2,FALSE))</f>
        <v/>
      </c>
      <c r="B13201" s="749"/>
      <c r="C13201" s="195"/>
      <c r="D13201" s="194"/>
      <c r="E13201" s="252">
        <f>IF(I13201=0,0,VLOOKUP(I13201,EQUIPOS,4,FALSE))</f>
        <v>0</v>
      </c>
      <c r="F13201" s="230">
        <f t="shared" si="2392"/>
        <v>0</v>
      </c>
      <c r="G13201" s="232"/>
      <c r="I13201" s="283"/>
    </row>
    <row r="13202" spans="1:9">
      <c r="A13202" s="748" t="str">
        <f>IF(I13202=0,"",VLOOKUP(I13202,EQUIPOS,2,FALSE))</f>
        <v/>
      </c>
      <c r="B13202" s="749"/>
      <c r="C13202" s="195"/>
      <c r="D13202" s="194"/>
      <c r="E13202" s="252">
        <f>IF(I13202=0,0,VLOOKUP(I13202,EQUIPOS,4,FALSE))</f>
        <v>0</v>
      </c>
      <c r="F13202" s="230">
        <f t="shared" si="2392"/>
        <v>0</v>
      </c>
      <c r="G13202" s="233"/>
      <c r="I13202" s="283"/>
    </row>
    <row r="13203" spans="1:9" ht="30.75" customHeight="1" thickBot="1">
      <c r="A13203" s="234"/>
      <c r="B13203" s="456"/>
      <c r="C13203" s="235"/>
      <c r="D13203" s="237"/>
      <c r="E13203" s="261"/>
      <c r="F13203" s="238" t="s">
        <v>82</v>
      </c>
      <c r="G13203" s="262">
        <f>SUM(F13198:F13202)</f>
        <v>0</v>
      </c>
      <c r="I13203" s="326"/>
    </row>
    <row r="13204" spans="1:9" ht="13.5" thickTop="1">
      <c r="A13204" s="240" t="s">
        <v>73</v>
      </c>
      <c r="B13204" s="446"/>
      <c r="C13204" s="241"/>
      <c r="D13204" s="243"/>
      <c r="E13204" s="243"/>
      <c r="F13204" s="242"/>
      <c r="G13204" s="244"/>
      <c r="I13204" s="326"/>
    </row>
    <row r="13205" spans="1:9" ht="26">
      <c r="A13205" s="245" t="s">
        <v>57</v>
      </c>
      <c r="B13205" s="454" t="s">
        <v>58</v>
      </c>
      <c r="C13205" s="247" t="s">
        <v>68</v>
      </c>
      <c r="D13205" s="316" t="s">
        <v>74</v>
      </c>
      <c r="E13205" s="248" t="s">
        <v>69</v>
      </c>
      <c r="F13205" s="249" t="s">
        <v>79</v>
      </c>
      <c r="G13205" s="250" t="s">
        <v>70</v>
      </c>
      <c r="H13205" s="220"/>
      <c r="I13205" s="325"/>
    </row>
    <row r="13206" spans="1:9">
      <c r="A13206" s="263" t="str">
        <f t="shared" ref="A13206:A13217" si="2393">IF(I13206=0,"",VLOOKUP(I13206,MANOOBRA,2,FALSE))</f>
        <v/>
      </c>
      <c r="B13206" s="444" t="str">
        <f t="shared" ref="B13206:B13217" si="2394">IF(I13206=0,"",VLOOKUP(I13206,MANOOBRA,3,FALSE))</f>
        <v/>
      </c>
      <c r="C13206" s="195"/>
      <c r="D13206" s="466"/>
      <c r="E13206" s="252">
        <f t="shared" ref="E13206:E13217" si="2395">IF(I13206=0,0,VLOOKUP(I13206,MANOOBRA,4,FALSE))</f>
        <v>0</v>
      </c>
      <c r="F13206" s="230">
        <f>IF(D13206=0,0,C13206*E13206/D13206)</f>
        <v>0</v>
      </c>
      <c r="G13206" s="231"/>
      <c r="I13206" s="283"/>
    </row>
    <row r="13207" spans="1:9">
      <c r="A13207" s="263" t="str">
        <f t="shared" si="2393"/>
        <v/>
      </c>
      <c r="B13207" s="444" t="str">
        <f t="shared" si="2394"/>
        <v/>
      </c>
      <c r="C13207" s="195"/>
      <c r="D13207" s="466"/>
      <c r="E13207" s="252">
        <f t="shared" si="2395"/>
        <v>0</v>
      </c>
      <c r="F13207" s="230">
        <f t="shared" ref="F13207:F13217" si="2396">IF(D13207=0,0,C13207*E13207/D13207)</f>
        <v>0</v>
      </c>
      <c r="G13207" s="232"/>
      <c r="I13207" s="283"/>
    </row>
    <row r="13208" spans="1:9">
      <c r="A13208" s="263" t="str">
        <f t="shared" si="2393"/>
        <v/>
      </c>
      <c r="B13208" s="444" t="str">
        <f t="shared" si="2394"/>
        <v/>
      </c>
      <c r="C13208" s="195"/>
      <c r="D13208" s="309"/>
      <c r="E13208" s="252">
        <f t="shared" si="2395"/>
        <v>0</v>
      </c>
      <c r="F13208" s="230">
        <f t="shared" si="2396"/>
        <v>0</v>
      </c>
      <c r="G13208" s="232"/>
      <c r="I13208" s="283"/>
    </row>
    <row r="13209" spans="1:9">
      <c r="A13209" s="263" t="str">
        <f t="shared" si="2393"/>
        <v/>
      </c>
      <c r="B13209" s="444" t="str">
        <f t="shared" si="2394"/>
        <v/>
      </c>
      <c r="C13209" s="195"/>
      <c r="D13209" s="195"/>
      <c r="E13209" s="252">
        <f t="shared" si="2395"/>
        <v>0</v>
      </c>
      <c r="F13209" s="230">
        <f t="shared" si="2396"/>
        <v>0</v>
      </c>
      <c r="G13209" s="232"/>
      <c r="I13209" s="283"/>
    </row>
    <row r="13210" spans="1:9">
      <c r="A13210" s="263" t="str">
        <f t="shared" si="2393"/>
        <v/>
      </c>
      <c r="B13210" s="444" t="str">
        <f t="shared" si="2394"/>
        <v/>
      </c>
      <c r="C13210" s="195"/>
      <c r="D13210" s="195"/>
      <c r="E13210" s="252">
        <f t="shared" si="2395"/>
        <v>0</v>
      </c>
      <c r="F13210" s="230">
        <f t="shared" si="2396"/>
        <v>0</v>
      </c>
      <c r="G13210" s="232"/>
      <c r="I13210" s="283"/>
    </row>
    <row r="13211" spans="1:9">
      <c r="A13211" s="263" t="str">
        <f t="shared" si="2393"/>
        <v/>
      </c>
      <c r="B13211" s="444" t="str">
        <f t="shared" si="2394"/>
        <v/>
      </c>
      <c r="C13211" s="195"/>
      <c r="D13211" s="195"/>
      <c r="E13211" s="252">
        <f t="shared" si="2395"/>
        <v>0</v>
      </c>
      <c r="F13211" s="230">
        <f t="shared" si="2396"/>
        <v>0</v>
      </c>
      <c r="G13211" s="232"/>
      <c r="I13211" s="283"/>
    </row>
    <row r="13212" spans="1:9">
      <c r="A13212" s="263" t="str">
        <f t="shared" si="2393"/>
        <v/>
      </c>
      <c r="B13212" s="444" t="str">
        <f t="shared" si="2394"/>
        <v/>
      </c>
      <c r="C13212" s="195"/>
      <c r="D13212" s="195"/>
      <c r="E13212" s="252">
        <f t="shared" si="2395"/>
        <v>0</v>
      </c>
      <c r="F13212" s="230">
        <f t="shared" si="2396"/>
        <v>0</v>
      </c>
      <c r="G13212" s="232"/>
      <c r="I13212" s="283"/>
    </row>
    <row r="13213" spans="1:9">
      <c r="A13213" s="263" t="str">
        <f t="shared" si="2393"/>
        <v/>
      </c>
      <c r="B13213" s="444" t="str">
        <f t="shared" si="2394"/>
        <v/>
      </c>
      <c r="C13213" s="195"/>
      <c r="D13213" s="195"/>
      <c r="E13213" s="252">
        <f t="shared" si="2395"/>
        <v>0</v>
      </c>
      <c r="F13213" s="230">
        <f t="shared" si="2396"/>
        <v>0</v>
      </c>
      <c r="G13213" s="232"/>
      <c r="I13213" s="283"/>
    </row>
    <row r="13214" spans="1:9">
      <c r="A13214" s="263" t="str">
        <f t="shared" si="2393"/>
        <v/>
      </c>
      <c r="B13214" s="444" t="str">
        <f t="shared" si="2394"/>
        <v/>
      </c>
      <c r="C13214" s="195"/>
      <c r="D13214" s="195"/>
      <c r="E13214" s="252">
        <f t="shared" si="2395"/>
        <v>0</v>
      </c>
      <c r="F13214" s="230">
        <f t="shared" si="2396"/>
        <v>0</v>
      </c>
      <c r="G13214" s="232"/>
      <c r="I13214" s="283"/>
    </row>
    <row r="13215" spans="1:9">
      <c r="A13215" s="263" t="str">
        <f t="shared" si="2393"/>
        <v/>
      </c>
      <c r="B13215" s="444" t="str">
        <f t="shared" si="2394"/>
        <v/>
      </c>
      <c r="C13215" s="195"/>
      <c r="D13215" s="195"/>
      <c r="E13215" s="252">
        <f t="shared" si="2395"/>
        <v>0</v>
      </c>
      <c r="F13215" s="230">
        <f t="shared" si="2396"/>
        <v>0</v>
      </c>
      <c r="G13215" s="232"/>
      <c r="I13215" s="283"/>
    </row>
    <row r="13216" spans="1:9">
      <c r="A13216" s="263" t="str">
        <f t="shared" si="2393"/>
        <v/>
      </c>
      <c r="B13216" s="444" t="str">
        <f t="shared" si="2394"/>
        <v/>
      </c>
      <c r="C13216" s="195"/>
      <c r="D13216" s="195"/>
      <c r="E13216" s="252">
        <f t="shared" si="2395"/>
        <v>0</v>
      </c>
      <c r="F13216" s="230">
        <f t="shared" si="2396"/>
        <v>0</v>
      </c>
      <c r="G13216" s="232"/>
      <c r="I13216" s="283"/>
    </row>
    <row r="13217" spans="1:16">
      <c r="A13217" s="263" t="str">
        <f t="shared" si="2393"/>
        <v/>
      </c>
      <c r="B13217" s="444" t="str">
        <f t="shared" si="2394"/>
        <v/>
      </c>
      <c r="C13217" s="195"/>
      <c r="D13217" s="195"/>
      <c r="E13217" s="252">
        <f t="shared" si="2395"/>
        <v>0</v>
      </c>
      <c r="F13217" s="230">
        <f t="shared" si="2396"/>
        <v>0</v>
      </c>
      <c r="G13217" s="233"/>
      <c r="I13217" s="283"/>
    </row>
    <row r="13218" spans="1:16" ht="31.5" customHeight="1" thickBot="1">
      <c r="A13218" s="234"/>
      <c r="B13218" s="456"/>
      <c r="C13218" s="235"/>
      <c r="D13218" s="237"/>
      <c r="E13218" s="237"/>
      <c r="F13218" s="238" t="s">
        <v>83</v>
      </c>
      <c r="G13218" s="262">
        <f>ROUND(SUM(F13206:F13217),0)</f>
        <v>0</v>
      </c>
      <c r="I13218" s="326"/>
    </row>
    <row r="13219" spans="1:16" ht="13.5" thickTop="1">
      <c r="A13219" s="186" t="s">
        <v>76</v>
      </c>
      <c r="B13219" s="446"/>
      <c r="C13219" s="241"/>
      <c r="D13219" s="243"/>
      <c r="E13219" s="243"/>
      <c r="F13219" s="242"/>
      <c r="G13219" s="244"/>
      <c r="I13219" s="326"/>
    </row>
    <row r="13220" spans="1:16">
      <c r="A13220" s="245" t="s">
        <v>57</v>
      </c>
      <c r="B13220" s="455"/>
      <c r="C13220" s="246"/>
      <c r="D13220" s="317"/>
      <c r="E13220" s="248" t="s">
        <v>77</v>
      </c>
      <c r="F13220" s="249" t="s">
        <v>78</v>
      </c>
      <c r="G13220" s="264" t="s">
        <v>77</v>
      </c>
      <c r="H13220" s="220"/>
      <c r="I13220" s="325"/>
    </row>
    <row r="13221" spans="1:16">
      <c r="A13221" s="185" t="s">
        <v>87</v>
      </c>
      <c r="B13221" s="453"/>
      <c r="C13221" s="265"/>
      <c r="D13221" s="318"/>
      <c r="E13221" s="229">
        <f>SUM(G13180,G13195,G13203,G13218)</f>
        <v>0</v>
      </c>
      <c r="F13221" s="266">
        <f>A</f>
        <v>0</v>
      </c>
      <c r="G13221" s="267">
        <f>E13221*F13221</f>
        <v>0</v>
      </c>
      <c r="I13221" s="326"/>
    </row>
    <row r="13222" spans="1:16">
      <c r="A13222" s="185" t="s">
        <v>85</v>
      </c>
      <c r="B13222" s="453"/>
      <c r="C13222" s="265"/>
      <c r="D13222" s="318"/>
      <c r="E13222" s="229">
        <f>SUM(G13180,G13195,G13203,G13218)</f>
        <v>0</v>
      </c>
      <c r="F13222" s="266">
        <f>I</f>
        <v>0</v>
      </c>
      <c r="G13222" s="267">
        <f>E13222*F13222</f>
        <v>0</v>
      </c>
      <c r="I13222" s="326"/>
    </row>
    <row r="13223" spans="1:16">
      <c r="A13223" s="185" t="s">
        <v>86</v>
      </c>
      <c r="B13223" s="453"/>
      <c r="C13223" s="265"/>
      <c r="D13223" s="318"/>
      <c r="E13223" s="229">
        <f>SUM(G13180,G13195,G13203,G13218)</f>
        <v>0</v>
      </c>
      <c r="F13223" s="266">
        <f>U</f>
        <v>0</v>
      </c>
      <c r="G13223" s="267">
        <f>E13223*F13223</f>
        <v>0</v>
      </c>
      <c r="I13223" s="326"/>
    </row>
    <row r="13224" spans="1:16" ht="33" customHeight="1" thickBot="1">
      <c r="A13224" s="234"/>
      <c r="B13224" s="456"/>
      <c r="C13224" s="235"/>
      <c r="D13224" s="237"/>
      <c r="E13224" s="237"/>
      <c r="F13224" s="268" t="s">
        <v>84</v>
      </c>
      <c r="G13224" s="262">
        <f>SUM(G13221:G13223)</f>
        <v>0</v>
      </c>
      <c r="I13224" s="326"/>
      <c r="J13224" s="295"/>
      <c r="K13224" s="296"/>
      <c r="L13224" s="296"/>
      <c r="M13224" s="296"/>
      <c r="N13224" s="296"/>
      <c r="O13224" s="296"/>
    </row>
    <row r="13225" spans="1:16" s="211" customFormat="1" ht="14" thickTop="1" thickBot="1">
      <c r="A13225" s="269"/>
      <c r="B13225" s="443"/>
      <c r="C13225" s="270"/>
      <c r="D13225" s="319"/>
      <c r="E13225" s="271" t="s">
        <v>89</v>
      </c>
      <c r="F13225" s="272"/>
      <c r="G13225" s="273">
        <f>ROUND(SUM(G13180,G13195,G13203,G13218,G13224),0)</f>
        <v>0</v>
      </c>
      <c r="I13225" s="327"/>
      <c r="J13225" s="212">
        <f>B13164</f>
        <v>40.299999999999997</v>
      </c>
      <c r="K13225" s="274">
        <f>E13221</f>
        <v>0</v>
      </c>
      <c r="L13225" s="294">
        <f>G13221</f>
        <v>0</v>
      </c>
      <c r="M13225" s="294">
        <f>G13222</f>
        <v>0</v>
      </c>
      <c r="N13225" s="294">
        <f>G13223</f>
        <v>0</v>
      </c>
      <c r="O13225" s="299">
        <f>SUM(K13225:N13225)</f>
        <v>0</v>
      </c>
      <c r="P13225" s="294"/>
    </row>
    <row r="13226" spans="1:16" ht="13.5" thickTop="1">
      <c r="A13226" s="275" t="s">
        <v>97</v>
      </c>
      <c r="B13226" s="438"/>
      <c r="C13226" s="215"/>
      <c r="D13226" s="217"/>
      <c r="E13226" s="217"/>
      <c r="F13226" s="216"/>
      <c r="G13226" s="219"/>
      <c r="I13226" s="326"/>
      <c r="P13226" s="294"/>
    </row>
    <row r="13227" spans="1:16">
      <c r="A13227" s="275"/>
      <c r="B13227" s="452"/>
      <c r="C13227" s="276"/>
      <c r="D13227" s="320"/>
      <c r="E13227" s="217"/>
      <c r="F13227" s="216"/>
      <c r="G13227" s="277">
        <f ca="1">TODAY()</f>
        <v>44839</v>
      </c>
      <c r="I13227" s="326"/>
      <c r="P13227" s="294"/>
    </row>
    <row r="13228" spans="1:16" ht="13.5" thickBot="1">
      <c r="A13228" s="234"/>
      <c r="B13228" s="456"/>
      <c r="C13228" s="235"/>
      <c r="D13228" s="237"/>
      <c r="E13228" s="237"/>
      <c r="F13228" s="236"/>
      <c r="G13228" s="278"/>
      <c r="I13228" s="326"/>
      <c r="P13228" s="294"/>
    </row>
    <row r="13229" spans="1:16" s="199" customFormat="1" ht="13.5" thickTop="1">
      <c r="A13229" s="196" t="s">
        <v>109</v>
      </c>
      <c r="B13229" s="458"/>
      <c r="C13229" s="196"/>
      <c r="D13229" s="198"/>
      <c r="E13229" s="198"/>
      <c r="F13229" s="197"/>
      <c r="G13229" s="197"/>
      <c r="I13229" s="321"/>
      <c r="J13229" s="200"/>
      <c r="O13229" s="297"/>
    </row>
    <row r="13230" spans="1:16" s="199" customFormat="1">
      <c r="A13230" s="196" t="str">
        <f>CONCATENATE('Prestaciones y AIU'!A10801," ANALISIS DE PRECIOS UNITARIOS")</f>
        <v xml:space="preserve"> ANALISIS DE PRECIOS UNITARIOS</v>
      </c>
      <c r="B13230" s="458"/>
      <c r="C13230" s="196"/>
      <c r="D13230" s="198"/>
      <c r="E13230" s="198"/>
      <c r="F13230" s="197"/>
      <c r="G13230" s="197"/>
      <c r="I13230" s="321"/>
      <c r="J13230" s="200"/>
      <c r="O13230" s="297"/>
    </row>
    <row r="13231" spans="1:16" s="199" customFormat="1">
      <c r="A13231" s="196" t="str">
        <f>Objeto_LIC</f>
        <v>OPTIMIZACION DEL SISTEMA DE ABASTECIMIENTO (ADUCCION, PRETRATAMIENTO Y CONDUCCION) DEL MUNICPIO DE TAME, DEPARTAMENTO DE ARAUCA</v>
      </c>
      <c r="B13231" s="458"/>
      <c r="C13231" s="196"/>
      <c r="D13231" s="198"/>
      <c r="E13231" s="198"/>
      <c r="F13231" s="197"/>
      <c r="G13231" s="197"/>
      <c r="I13231" s="321"/>
      <c r="J13231" s="200"/>
      <c r="O13231" s="297"/>
    </row>
    <row r="13232" spans="1:16" s="199" customFormat="1">
      <c r="A13232" s="196"/>
      <c r="B13232" s="458"/>
      <c r="C13232" s="196"/>
      <c r="D13232" s="198"/>
      <c r="E13232" s="198"/>
      <c r="F13232" s="197"/>
      <c r="G13232" s="197"/>
      <c r="I13232" s="321"/>
      <c r="J13232" s="200"/>
      <c r="O13232" s="297"/>
    </row>
    <row r="13233" spans="1:15" ht="13.5" thickBot="1">
      <c r="A13233" s="201"/>
      <c r="B13233" s="448"/>
      <c r="C13233" s="201"/>
      <c r="D13233" s="203"/>
      <c r="E13233" s="203"/>
      <c r="F13233" s="202"/>
      <c r="G13233" s="202"/>
    </row>
    <row r="13234" spans="1:15" s="211" customFormat="1" ht="13.5" thickTop="1">
      <c r="A13234" s="206"/>
      <c r="B13234" s="457"/>
      <c r="C13234" s="207"/>
      <c r="D13234" s="209"/>
      <c r="E13234" s="209"/>
      <c r="F13234" s="208"/>
      <c r="G13234" s="210" t="s">
        <v>110</v>
      </c>
      <c r="I13234" s="323"/>
      <c r="J13234" s="212"/>
      <c r="O13234" s="297"/>
    </row>
    <row r="13235" spans="1:15" ht="12.75" customHeight="1">
      <c r="A13235" s="213" t="s">
        <v>62</v>
      </c>
      <c r="B13235" s="750">
        <f>Proponente</f>
        <v>0</v>
      </c>
      <c r="C13235" s="750"/>
      <c r="D13235" s="750"/>
      <c r="E13235" s="750"/>
      <c r="F13235" s="750"/>
      <c r="G13235" s="751"/>
    </row>
    <row r="13236" spans="1:15" ht="12.75" customHeight="1">
      <c r="A13236" s="213" t="s">
        <v>63</v>
      </c>
      <c r="B13236" s="470">
        <v>40.4</v>
      </c>
      <c r="C13236" s="750" t="e">
        <f>VLOOKUP(B13236,Presupuesto!$A$4:$B$106,2,FALSE)</f>
        <v>#N/A</v>
      </c>
      <c r="D13236" s="750"/>
      <c r="E13236" s="750"/>
      <c r="F13236" s="750"/>
      <c r="G13236" s="751"/>
    </row>
    <row r="13237" spans="1:15">
      <c r="A13237" s="214"/>
      <c r="B13237" s="438"/>
      <c r="C13237" s="215"/>
      <c r="D13237" s="217"/>
      <c r="E13237" s="217"/>
      <c r="F13237" s="218" t="s">
        <v>88</v>
      </c>
      <c r="G13237" s="750" t="str">
        <f ca="1">LOOKUP('U-P1'!B13236,Presupuesto!$1:$1048576,Presupuesto!$C$1:$C$105)</f>
        <v>ML</v>
      </c>
      <c r="H13237" s="750"/>
      <c r="I13237" s="750"/>
      <c r="J13237" s="750"/>
      <c r="K13237" s="751"/>
    </row>
    <row r="13238" spans="1:15" ht="13.5" thickBot="1">
      <c r="A13238" s="213" t="s">
        <v>64</v>
      </c>
      <c r="B13238" s="438"/>
      <c r="C13238" s="215"/>
      <c r="D13238" s="217"/>
      <c r="E13238" s="217"/>
      <c r="F13238" s="216"/>
      <c r="G13238" s="219"/>
      <c r="I13238" s="324"/>
      <c r="J13238" s="295"/>
      <c r="K13238" s="296"/>
      <c r="L13238" s="296"/>
      <c r="M13238" s="296"/>
      <c r="N13238" s="296"/>
      <c r="O13238" s="296"/>
    </row>
    <row r="13239" spans="1:15" s="220" customFormat="1" ht="13.5" thickTop="1">
      <c r="A13239" s="221" t="s">
        <v>57</v>
      </c>
      <c r="B13239" s="447" t="s">
        <v>65</v>
      </c>
      <c r="C13239" s="222" t="s">
        <v>66</v>
      </c>
      <c r="D13239" s="223" t="s">
        <v>74</v>
      </c>
      <c r="E13239" s="224" t="s">
        <v>100</v>
      </c>
      <c r="F13239" s="224" t="s">
        <v>79</v>
      </c>
      <c r="G13239" s="225" t="s">
        <v>70</v>
      </c>
      <c r="I13239" s="325"/>
      <c r="J13239" s="226"/>
      <c r="O13239" s="296"/>
    </row>
    <row r="13240" spans="1:15">
      <c r="A13240" s="227" t="str">
        <f t="shared" ref="A13240:A13251" si="2397">IF(I13240=0,"-",VLOOKUP(I13240,EQUIPOS,2,FALSE))</f>
        <v>-</v>
      </c>
      <c r="B13240" s="228"/>
      <c r="C13240" s="228"/>
      <c r="D13240" s="194"/>
      <c r="E13240" s="229">
        <f t="shared" ref="E13240:E13251" si="2398">IF(I13240=0,0,VLOOKUP(I13240,EQUIPOS,4,FALSE))</f>
        <v>0</v>
      </c>
      <c r="F13240" s="230">
        <f t="shared" ref="F13240:F13251" si="2399">IF(D13240=0,0,E13240/D13240)</f>
        <v>0</v>
      </c>
      <c r="G13240" s="231"/>
      <c r="I13240" s="283"/>
    </row>
    <row r="13241" spans="1:15">
      <c r="A13241" s="227" t="str">
        <f t="shared" si="2397"/>
        <v>-</v>
      </c>
      <c r="B13241" s="228"/>
      <c r="C13241" s="228"/>
      <c r="D13241" s="194"/>
      <c r="E13241" s="229">
        <f t="shared" si="2398"/>
        <v>0</v>
      </c>
      <c r="F13241" s="230">
        <f t="shared" si="2399"/>
        <v>0</v>
      </c>
      <c r="G13241" s="232"/>
      <c r="I13241" s="283"/>
    </row>
    <row r="13242" spans="1:15">
      <c r="A13242" s="227" t="str">
        <f t="shared" si="2397"/>
        <v>-</v>
      </c>
      <c r="B13242" s="228"/>
      <c r="C13242" s="228"/>
      <c r="D13242" s="194"/>
      <c r="E13242" s="229">
        <f t="shared" si="2398"/>
        <v>0</v>
      </c>
      <c r="F13242" s="230">
        <f t="shared" si="2399"/>
        <v>0</v>
      </c>
      <c r="G13242" s="232"/>
      <c r="I13242" s="283"/>
    </row>
    <row r="13243" spans="1:15">
      <c r="A13243" s="227" t="str">
        <f t="shared" si="2397"/>
        <v>-</v>
      </c>
      <c r="B13243" s="228"/>
      <c r="C13243" s="228"/>
      <c r="D13243" s="194"/>
      <c r="E13243" s="229">
        <f t="shared" si="2398"/>
        <v>0</v>
      </c>
      <c r="F13243" s="230">
        <f t="shared" si="2399"/>
        <v>0</v>
      </c>
      <c r="G13243" s="232"/>
      <c r="I13243" s="283"/>
    </row>
    <row r="13244" spans="1:15">
      <c r="A13244" s="227" t="str">
        <f t="shared" si="2397"/>
        <v>-</v>
      </c>
      <c r="B13244" s="228"/>
      <c r="C13244" s="228"/>
      <c r="D13244" s="194"/>
      <c r="E13244" s="229">
        <f t="shared" si="2398"/>
        <v>0</v>
      </c>
      <c r="F13244" s="230">
        <f t="shared" si="2399"/>
        <v>0</v>
      </c>
      <c r="G13244" s="232"/>
      <c r="I13244" s="283"/>
    </row>
    <row r="13245" spans="1:15">
      <c r="A13245" s="227" t="str">
        <f t="shared" si="2397"/>
        <v>-</v>
      </c>
      <c r="B13245" s="228"/>
      <c r="C13245" s="228"/>
      <c r="D13245" s="194"/>
      <c r="E13245" s="229">
        <f t="shared" si="2398"/>
        <v>0</v>
      </c>
      <c r="F13245" s="230">
        <f t="shared" si="2399"/>
        <v>0</v>
      </c>
      <c r="G13245" s="232"/>
      <c r="I13245" s="283"/>
    </row>
    <row r="13246" spans="1:15">
      <c r="A13246" s="227" t="str">
        <f t="shared" si="2397"/>
        <v>-</v>
      </c>
      <c r="B13246" s="228"/>
      <c r="C13246" s="228"/>
      <c r="D13246" s="194"/>
      <c r="E13246" s="229">
        <f t="shared" si="2398"/>
        <v>0</v>
      </c>
      <c r="F13246" s="230">
        <f t="shared" si="2399"/>
        <v>0</v>
      </c>
      <c r="G13246" s="232"/>
      <c r="I13246" s="283"/>
    </row>
    <row r="13247" spans="1:15">
      <c r="A13247" s="227" t="str">
        <f t="shared" si="2397"/>
        <v>-</v>
      </c>
      <c r="B13247" s="228"/>
      <c r="C13247" s="228"/>
      <c r="D13247" s="194"/>
      <c r="E13247" s="229">
        <f t="shared" si="2398"/>
        <v>0</v>
      </c>
      <c r="F13247" s="230">
        <f t="shared" si="2399"/>
        <v>0</v>
      </c>
      <c r="G13247" s="232"/>
      <c r="I13247" s="283"/>
    </row>
    <row r="13248" spans="1:15">
      <c r="A13248" s="227" t="str">
        <f t="shared" si="2397"/>
        <v>-</v>
      </c>
      <c r="B13248" s="228"/>
      <c r="C13248" s="228"/>
      <c r="D13248" s="194"/>
      <c r="E13248" s="229">
        <f t="shared" si="2398"/>
        <v>0</v>
      </c>
      <c r="F13248" s="230">
        <f t="shared" si="2399"/>
        <v>0</v>
      </c>
      <c r="G13248" s="232"/>
      <c r="I13248" s="283"/>
    </row>
    <row r="13249" spans="1:15">
      <c r="A13249" s="227" t="str">
        <f t="shared" si="2397"/>
        <v>-</v>
      </c>
      <c r="B13249" s="228"/>
      <c r="C13249" s="228"/>
      <c r="D13249" s="194"/>
      <c r="E13249" s="229">
        <f t="shared" si="2398"/>
        <v>0</v>
      </c>
      <c r="F13249" s="230">
        <f t="shared" si="2399"/>
        <v>0</v>
      </c>
      <c r="G13249" s="232"/>
      <c r="I13249" s="283"/>
    </row>
    <row r="13250" spans="1:15">
      <c r="A13250" s="227" t="str">
        <f t="shared" si="2397"/>
        <v>-</v>
      </c>
      <c r="B13250" s="228"/>
      <c r="C13250" s="228"/>
      <c r="D13250" s="194"/>
      <c r="E13250" s="229">
        <f t="shared" si="2398"/>
        <v>0</v>
      </c>
      <c r="F13250" s="230">
        <f t="shared" si="2399"/>
        <v>0</v>
      </c>
      <c r="G13250" s="232"/>
      <c r="I13250" s="283"/>
    </row>
    <row r="13251" spans="1:15">
      <c r="A13251" s="227" t="str">
        <f t="shared" si="2397"/>
        <v>-</v>
      </c>
      <c r="B13251" s="228"/>
      <c r="C13251" s="228"/>
      <c r="D13251" s="194"/>
      <c r="E13251" s="229">
        <f t="shared" si="2398"/>
        <v>0</v>
      </c>
      <c r="F13251" s="230">
        <f t="shared" si="2399"/>
        <v>0</v>
      </c>
      <c r="G13251" s="232"/>
      <c r="I13251" s="283"/>
    </row>
    <row r="13252" spans="1:15" ht="13.5" thickBot="1">
      <c r="A13252" s="234"/>
      <c r="B13252" s="456"/>
      <c r="C13252" s="235"/>
      <c r="D13252" s="237"/>
      <c r="E13252" s="237"/>
      <c r="F13252" s="238" t="s">
        <v>80</v>
      </c>
      <c r="G13252" s="239">
        <f>ROUND(SUM(F13240:F13251),0)</f>
        <v>0</v>
      </c>
      <c r="I13252" s="326"/>
    </row>
    <row r="13253" spans="1:15" ht="13.5" thickTop="1">
      <c r="A13253" s="240" t="s">
        <v>67</v>
      </c>
      <c r="B13253" s="446"/>
      <c r="C13253" s="241"/>
      <c r="D13253" s="243"/>
      <c r="E13253" s="243"/>
      <c r="F13253" s="242"/>
      <c r="G13253" s="244"/>
      <c r="I13253" s="326"/>
    </row>
    <row r="13254" spans="1:15" s="220" customFormat="1" ht="26">
      <c r="A13254" s="245" t="s">
        <v>57</v>
      </c>
      <c r="B13254" s="455"/>
      <c r="C13254" s="247" t="s">
        <v>58</v>
      </c>
      <c r="D13254" s="316" t="s">
        <v>68</v>
      </c>
      <c r="E13254" s="248" t="s">
        <v>69</v>
      </c>
      <c r="F13254" s="249" t="s">
        <v>79</v>
      </c>
      <c r="G13254" s="250" t="s">
        <v>70</v>
      </c>
      <c r="I13254" s="325"/>
      <c r="J13254" s="226"/>
      <c r="O13254" s="296"/>
    </row>
    <row r="13255" spans="1:15">
      <c r="A13255" s="748" t="str">
        <f t="shared" ref="A13255:A13266" si="2400">IF(I13255=0,"",VLOOKUP(I13255,MATERIALES,2,FALSE))</f>
        <v/>
      </c>
      <c r="B13255" s="749"/>
      <c r="C13255" s="251" t="str">
        <f t="shared" ref="C13255:C13263" si="2401">IF(I13255=0,"",VLOOKUP(I13255,MATERIALES,3,FALSE))</f>
        <v/>
      </c>
      <c r="D13255" s="194"/>
      <c r="E13255" s="252">
        <f t="shared" ref="E13255:E13266" si="2402">IF(I13255=0,0,VLOOKUP(I13255,MATERIALES,4,FALSE))</f>
        <v>0</v>
      </c>
      <c r="F13255" s="230">
        <f>D13255*E13255</f>
        <v>0</v>
      </c>
      <c r="G13255" s="231"/>
      <c r="I13255" s="283"/>
    </row>
    <row r="13256" spans="1:15">
      <c r="A13256" s="748" t="str">
        <f t="shared" si="2400"/>
        <v/>
      </c>
      <c r="B13256" s="749"/>
      <c r="C13256" s="251" t="str">
        <f t="shared" si="2401"/>
        <v/>
      </c>
      <c r="D13256" s="194"/>
      <c r="E13256" s="252">
        <f t="shared" si="2402"/>
        <v>0</v>
      </c>
      <c r="F13256" s="230">
        <f t="shared" ref="F13256:F13266" si="2403">D13256*E13256</f>
        <v>0</v>
      </c>
      <c r="G13256" s="232"/>
      <c r="I13256" s="283"/>
    </row>
    <row r="13257" spans="1:15">
      <c r="A13257" s="748" t="str">
        <f t="shared" si="2400"/>
        <v/>
      </c>
      <c r="B13257" s="749"/>
      <c r="C13257" s="251" t="str">
        <f t="shared" si="2401"/>
        <v/>
      </c>
      <c r="D13257" s="194"/>
      <c r="E13257" s="252">
        <f t="shared" si="2402"/>
        <v>0</v>
      </c>
      <c r="F13257" s="230">
        <f t="shared" si="2403"/>
        <v>0</v>
      </c>
      <c r="G13257" s="232"/>
      <c r="I13257" s="283"/>
    </row>
    <row r="13258" spans="1:15">
      <c r="A13258" s="748" t="str">
        <f t="shared" si="2400"/>
        <v/>
      </c>
      <c r="B13258" s="749"/>
      <c r="C13258" s="251" t="str">
        <f t="shared" si="2401"/>
        <v/>
      </c>
      <c r="D13258" s="194"/>
      <c r="E13258" s="252">
        <f t="shared" si="2402"/>
        <v>0</v>
      </c>
      <c r="F13258" s="230">
        <f t="shared" si="2403"/>
        <v>0</v>
      </c>
      <c r="G13258" s="232"/>
      <c r="I13258" s="283"/>
    </row>
    <row r="13259" spans="1:15">
      <c r="A13259" s="748" t="str">
        <f t="shared" si="2400"/>
        <v/>
      </c>
      <c r="B13259" s="749"/>
      <c r="C13259" s="251" t="str">
        <f t="shared" si="2401"/>
        <v/>
      </c>
      <c r="D13259" s="194"/>
      <c r="E13259" s="252">
        <f t="shared" si="2402"/>
        <v>0</v>
      </c>
      <c r="F13259" s="230">
        <f t="shared" si="2403"/>
        <v>0</v>
      </c>
      <c r="G13259" s="232"/>
      <c r="I13259" s="283"/>
    </row>
    <row r="13260" spans="1:15">
      <c r="A13260" s="748" t="str">
        <f t="shared" si="2400"/>
        <v/>
      </c>
      <c r="B13260" s="749"/>
      <c r="C13260" s="251" t="str">
        <f t="shared" si="2401"/>
        <v/>
      </c>
      <c r="D13260" s="194"/>
      <c r="E13260" s="252">
        <f t="shared" si="2402"/>
        <v>0</v>
      </c>
      <c r="F13260" s="230">
        <f t="shared" si="2403"/>
        <v>0</v>
      </c>
      <c r="G13260" s="232"/>
      <c r="I13260" s="283"/>
    </row>
    <row r="13261" spans="1:15">
      <c r="A13261" s="748" t="str">
        <f t="shared" si="2400"/>
        <v/>
      </c>
      <c r="B13261" s="749"/>
      <c r="C13261" s="251" t="str">
        <f t="shared" si="2401"/>
        <v/>
      </c>
      <c r="D13261" s="194"/>
      <c r="E13261" s="252">
        <f t="shared" si="2402"/>
        <v>0</v>
      </c>
      <c r="F13261" s="230">
        <f t="shared" si="2403"/>
        <v>0</v>
      </c>
      <c r="G13261" s="232"/>
      <c r="I13261" s="283"/>
    </row>
    <row r="13262" spans="1:15">
      <c r="A13262" s="748" t="str">
        <f t="shared" si="2400"/>
        <v/>
      </c>
      <c r="B13262" s="749"/>
      <c r="C13262" s="251" t="str">
        <f t="shared" si="2401"/>
        <v/>
      </c>
      <c r="D13262" s="194"/>
      <c r="E13262" s="252">
        <f t="shared" si="2402"/>
        <v>0</v>
      </c>
      <c r="F13262" s="230">
        <f t="shared" si="2403"/>
        <v>0</v>
      </c>
      <c r="G13262" s="253"/>
      <c r="I13262" s="283"/>
    </row>
    <row r="13263" spans="1:15">
      <c r="A13263" s="748" t="str">
        <f t="shared" si="2400"/>
        <v/>
      </c>
      <c r="B13263" s="749"/>
      <c r="C13263" s="251" t="str">
        <f t="shared" si="2401"/>
        <v/>
      </c>
      <c r="D13263" s="194"/>
      <c r="E13263" s="252">
        <f t="shared" si="2402"/>
        <v>0</v>
      </c>
      <c r="F13263" s="230">
        <f t="shared" si="2403"/>
        <v>0</v>
      </c>
      <c r="G13263" s="232"/>
      <c r="I13263" s="283"/>
    </row>
    <row r="13264" spans="1:15">
      <c r="A13264" s="748" t="str">
        <f t="shared" si="2400"/>
        <v/>
      </c>
      <c r="B13264" s="749"/>
      <c r="C13264" s="251"/>
      <c r="D13264" s="194"/>
      <c r="E13264" s="252">
        <f t="shared" si="2402"/>
        <v>0</v>
      </c>
      <c r="F13264" s="230">
        <f t="shared" si="2403"/>
        <v>0</v>
      </c>
      <c r="G13264" s="232"/>
      <c r="I13264" s="283"/>
    </row>
    <row r="13265" spans="1:9">
      <c r="A13265" s="748" t="str">
        <f t="shared" si="2400"/>
        <v/>
      </c>
      <c r="B13265" s="749"/>
      <c r="C13265" s="251"/>
      <c r="D13265" s="194"/>
      <c r="E13265" s="252">
        <f t="shared" si="2402"/>
        <v>0</v>
      </c>
      <c r="F13265" s="230">
        <f t="shared" si="2403"/>
        <v>0</v>
      </c>
      <c r="G13265" s="232"/>
      <c r="I13265" s="283"/>
    </row>
    <row r="13266" spans="1:9">
      <c r="A13266" s="748" t="str">
        <f t="shared" si="2400"/>
        <v/>
      </c>
      <c r="B13266" s="749"/>
      <c r="C13266" s="251" t="str">
        <f t="shared" ref="C13266" si="2404">IF(I13266=0,"",VLOOKUP(I13266,MATERIALES,3,FALSE))</f>
        <v/>
      </c>
      <c r="D13266" s="194"/>
      <c r="E13266" s="252">
        <f t="shared" si="2402"/>
        <v>0</v>
      </c>
      <c r="F13266" s="230">
        <f t="shared" si="2403"/>
        <v>0</v>
      </c>
      <c r="G13266" s="233"/>
      <c r="I13266" s="283"/>
    </row>
    <row r="13267" spans="1:9" ht="26.25" customHeight="1" thickBot="1">
      <c r="A13267" s="214"/>
      <c r="B13267" s="438"/>
      <c r="C13267" s="215"/>
      <c r="D13267" s="217"/>
      <c r="E13267" s="254"/>
      <c r="F13267" s="255" t="s">
        <v>81</v>
      </c>
      <c r="G13267" s="253">
        <f>ROUND(SUM(F13255:F13266),0)</f>
        <v>0</v>
      </c>
      <c r="I13267" s="326"/>
    </row>
    <row r="13268" spans="1:9" ht="14" thickTop="1" thickBot="1">
      <c r="A13268" s="256" t="s">
        <v>72</v>
      </c>
      <c r="B13268" s="445"/>
      <c r="C13268" s="257"/>
      <c r="D13268" s="259"/>
      <c r="E13268" s="259"/>
      <c r="F13268" s="258"/>
      <c r="G13268" s="260"/>
      <c r="I13268" s="326"/>
    </row>
    <row r="13269" spans="1:9" ht="13.5" thickTop="1">
      <c r="A13269" s="245" t="s">
        <v>57</v>
      </c>
      <c r="B13269" s="455"/>
      <c r="C13269" s="248" t="s">
        <v>71</v>
      </c>
      <c r="D13269" s="316" t="s">
        <v>75</v>
      </c>
      <c r="E13269" s="248" t="s">
        <v>98</v>
      </c>
      <c r="F13269" s="249" t="s">
        <v>79</v>
      </c>
      <c r="G13269" s="250" t="s">
        <v>70</v>
      </c>
      <c r="I13269" s="326"/>
    </row>
    <row r="13270" spans="1:9">
      <c r="A13270" s="748" t="str">
        <f>IF(I13270=0,"",VLOOKUP(I13270,EQUIPOS,2,FALSE))</f>
        <v/>
      </c>
      <c r="B13270" s="749"/>
      <c r="C13270" s="195"/>
      <c r="D13270" s="194"/>
      <c r="E13270" s="252">
        <f>IF(I13270=0,0,VLOOKUP(I13270,EQUIPOS,4,FALSE))</f>
        <v>0</v>
      </c>
      <c r="F13270" s="230">
        <f>C13270*D13270*E13270</f>
        <v>0</v>
      </c>
      <c r="G13270" s="231"/>
      <c r="I13270" s="283"/>
    </row>
    <row r="13271" spans="1:9">
      <c r="A13271" s="748" t="str">
        <f>IF(I13271=0,"",VLOOKUP(I13271,EQUIPOS,2,FALSE))</f>
        <v/>
      </c>
      <c r="B13271" s="749"/>
      <c r="C13271" s="195"/>
      <c r="D13271" s="194"/>
      <c r="E13271" s="252">
        <f>IF(I13271=0,0,VLOOKUP(I13271,EQUIPOS,4,FALSE))</f>
        <v>0</v>
      </c>
      <c r="F13271" s="230">
        <f t="shared" ref="F13271:F13274" si="2405">C13271*D13271*E13271</f>
        <v>0</v>
      </c>
      <c r="G13271" s="232"/>
      <c r="I13271" s="283"/>
    </row>
    <row r="13272" spans="1:9">
      <c r="A13272" s="748" t="str">
        <f>IF(I13272=0,"",VLOOKUP(I13272,EQUIPOS,2,FALSE))</f>
        <v/>
      </c>
      <c r="B13272" s="749"/>
      <c r="C13272" s="195"/>
      <c r="D13272" s="194"/>
      <c r="E13272" s="252">
        <f>IF(I13272=0,0,VLOOKUP(I13272,EQUIPOS,4,FALSE))</f>
        <v>0</v>
      </c>
      <c r="F13272" s="230">
        <f t="shared" si="2405"/>
        <v>0</v>
      </c>
      <c r="G13272" s="232"/>
      <c r="I13272" s="283"/>
    </row>
    <row r="13273" spans="1:9">
      <c r="A13273" s="748" t="str">
        <f>IF(I13273=0,"",VLOOKUP(I13273,EQUIPOS,2,FALSE))</f>
        <v/>
      </c>
      <c r="B13273" s="749"/>
      <c r="C13273" s="195"/>
      <c r="D13273" s="194"/>
      <c r="E13273" s="252">
        <f>IF(I13273=0,0,VLOOKUP(I13273,EQUIPOS,4,FALSE))</f>
        <v>0</v>
      </c>
      <c r="F13273" s="230">
        <f t="shared" si="2405"/>
        <v>0</v>
      </c>
      <c r="G13273" s="232"/>
      <c r="I13273" s="283"/>
    </row>
    <row r="13274" spans="1:9">
      <c r="A13274" s="748" t="str">
        <f>IF(I13274=0,"",VLOOKUP(I13274,EQUIPOS,2,FALSE))</f>
        <v/>
      </c>
      <c r="B13274" s="749"/>
      <c r="C13274" s="195"/>
      <c r="D13274" s="194"/>
      <c r="E13274" s="252">
        <f>IF(I13274=0,0,VLOOKUP(I13274,EQUIPOS,4,FALSE))</f>
        <v>0</v>
      </c>
      <c r="F13274" s="230">
        <f t="shared" si="2405"/>
        <v>0</v>
      </c>
      <c r="G13274" s="233"/>
      <c r="I13274" s="283"/>
    </row>
    <row r="13275" spans="1:9" ht="30.75" customHeight="1" thickBot="1">
      <c r="A13275" s="234"/>
      <c r="B13275" s="456"/>
      <c r="C13275" s="235"/>
      <c r="D13275" s="237"/>
      <c r="E13275" s="261"/>
      <c r="F13275" s="238" t="s">
        <v>82</v>
      </c>
      <c r="G13275" s="262">
        <f>SUM(F13270:F13274)</f>
        <v>0</v>
      </c>
      <c r="I13275" s="326"/>
    </row>
    <row r="13276" spans="1:9" ht="13.5" thickTop="1">
      <c r="A13276" s="240" t="s">
        <v>73</v>
      </c>
      <c r="B13276" s="446"/>
      <c r="C13276" s="241"/>
      <c r="D13276" s="243"/>
      <c r="E13276" s="243"/>
      <c r="F13276" s="242"/>
      <c r="G13276" s="244"/>
      <c r="I13276" s="326"/>
    </row>
    <row r="13277" spans="1:9" ht="26">
      <c r="A13277" s="245" t="s">
        <v>57</v>
      </c>
      <c r="B13277" s="454" t="s">
        <v>58</v>
      </c>
      <c r="C13277" s="247" t="s">
        <v>68</v>
      </c>
      <c r="D13277" s="316" t="s">
        <v>74</v>
      </c>
      <c r="E13277" s="248" t="s">
        <v>69</v>
      </c>
      <c r="F13277" s="249" t="s">
        <v>79</v>
      </c>
      <c r="G13277" s="250" t="s">
        <v>70</v>
      </c>
      <c r="H13277" s="220"/>
      <c r="I13277" s="325"/>
    </row>
    <row r="13278" spans="1:9">
      <c r="A13278" s="263" t="str">
        <f t="shared" ref="A13278:A13289" si="2406">IF(I13278=0,"",VLOOKUP(I13278,MANOOBRA,2,FALSE))</f>
        <v/>
      </c>
      <c r="B13278" s="444" t="str">
        <f t="shared" ref="B13278:B13289" si="2407">IF(I13278=0,"",VLOOKUP(I13278,MANOOBRA,3,FALSE))</f>
        <v/>
      </c>
      <c r="C13278" s="195"/>
      <c r="D13278" s="466"/>
      <c r="E13278" s="252">
        <f t="shared" ref="E13278:E13289" si="2408">IF(I13278=0,0,VLOOKUP(I13278,MANOOBRA,4,FALSE))</f>
        <v>0</v>
      </c>
      <c r="F13278" s="230">
        <f>IF(D13278=0,0,C13278*E13278/D13278)</f>
        <v>0</v>
      </c>
      <c r="G13278" s="231"/>
      <c r="I13278" s="283"/>
    </row>
    <row r="13279" spans="1:9">
      <c r="A13279" s="263" t="str">
        <f t="shared" si="2406"/>
        <v/>
      </c>
      <c r="B13279" s="444" t="str">
        <f t="shared" si="2407"/>
        <v/>
      </c>
      <c r="C13279" s="195"/>
      <c r="D13279" s="466"/>
      <c r="E13279" s="252">
        <f t="shared" si="2408"/>
        <v>0</v>
      </c>
      <c r="F13279" s="230">
        <f t="shared" ref="F13279:F13289" si="2409">IF(D13279=0,0,C13279*E13279/D13279)</f>
        <v>0</v>
      </c>
      <c r="G13279" s="232"/>
      <c r="I13279" s="283"/>
    </row>
    <row r="13280" spans="1:9">
      <c r="A13280" s="263" t="str">
        <f t="shared" si="2406"/>
        <v/>
      </c>
      <c r="B13280" s="444" t="str">
        <f t="shared" si="2407"/>
        <v/>
      </c>
      <c r="C13280" s="195"/>
      <c r="D13280" s="469"/>
      <c r="E13280" s="252">
        <f t="shared" si="2408"/>
        <v>0</v>
      </c>
      <c r="F13280" s="230">
        <f t="shared" si="2409"/>
        <v>0</v>
      </c>
      <c r="G13280" s="232"/>
      <c r="I13280" s="283"/>
    </row>
    <row r="13281" spans="1:15">
      <c r="A13281" s="263" t="str">
        <f t="shared" si="2406"/>
        <v/>
      </c>
      <c r="B13281" s="444" t="str">
        <f t="shared" si="2407"/>
        <v/>
      </c>
      <c r="C13281" s="195"/>
      <c r="D13281" s="195"/>
      <c r="E13281" s="252">
        <f t="shared" si="2408"/>
        <v>0</v>
      </c>
      <c r="F13281" s="230">
        <f t="shared" si="2409"/>
        <v>0</v>
      </c>
      <c r="G13281" s="232"/>
      <c r="I13281" s="283"/>
    </row>
    <row r="13282" spans="1:15">
      <c r="A13282" s="263" t="str">
        <f t="shared" si="2406"/>
        <v/>
      </c>
      <c r="B13282" s="444" t="str">
        <f t="shared" si="2407"/>
        <v/>
      </c>
      <c r="C13282" s="195"/>
      <c r="D13282" s="195"/>
      <c r="E13282" s="252">
        <f t="shared" si="2408"/>
        <v>0</v>
      </c>
      <c r="F13282" s="230">
        <f t="shared" si="2409"/>
        <v>0</v>
      </c>
      <c r="G13282" s="232"/>
      <c r="I13282" s="283"/>
    </row>
    <row r="13283" spans="1:15">
      <c r="A13283" s="263" t="str">
        <f t="shared" si="2406"/>
        <v/>
      </c>
      <c r="B13283" s="444" t="str">
        <f t="shared" si="2407"/>
        <v/>
      </c>
      <c r="C13283" s="195"/>
      <c r="D13283" s="195"/>
      <c r="E13283" s="252">
        <f t="shared" si="2408"/>
        <v>0</v>
      </c>
      <c r="F13283" s="230">
        <f t="shared" si="2409"/>
        <v>0</v>
      </c>
      <c r="G13283" s="232"/>
      <c r="I13283" s="283"/>
    </row>
    <row r="13284" spans="1:15">
      <c r="A13284" s="263" t="str">
        <f t="shared" si="2406"/>
        <v/>
      </c>
      <c r="B13284" s="444" t="str">
        <f t="shared" si="2407"/>
        <v/>
      </c>
      <c r="C13284" s="195"/>
      <c r="D13284" s="195"/>
      <c r="E13284" s="252">
        <f t="shared" si="2408"/>
        <v>0</v>
      </c>
      <c r="F13284" s="230">
        <f t="shared" si="2409"/>
        <v>0</v>
      </c>
      <c r="G13284" s="232"/>
      <c r="I13284" s="283"/>
    </row>
    <row r="13285" spans="1:15">
      <c r="A13285" s="263" t="str">
        <f t="shared" si="2406"/>
        <v/>
      </c>
      <c r="B13285" s="444" t="str">
        <f t="shared" si="2407"/>
        <v/>
      </c>
      <c r="C13285" s="195"/>
      <c r="D13285" s="195"/>
      <c r="E13285" s="252">
        <f t="shared" si="2408"/>
        <v>0</v>
      </c>
      <c r="F13285" s="230">
        <f t="shared" si="2409"/>
        <v>0</v>
      </c>
      <c r="G13285" s="232"/>
      <c r="I13285" s="283"/>
    </row>
    <row r="13286" spans="1:15">
      <c r="A13286" s="263" t="str">
        <f t="shared" si="2406"/>
        <v/>
      </c>
      <c r="B13286" s="444" t="str">
        <f t="shared" si="2407"/>
        <v/>
      </c>
      <c r="C13286" s="195"/>
      <c r="D13286" s="195"/>
      <c r="E13286" s="252">
        <f t="shared" si="2408"/>
        <v>0</v>
      </c>
      <c r="F13286" s="230">
        <f t="shared" si="2409"/>
        <v>0</v>
      </c>
      <c r="G13286" s="232"/>
      <c r="I13286" s="283"/>
    </row>
    <row r="13287" spans="1:15">
      <c r="A13287" s="263" t="str">
        <f t="shared" si="2406"/>
        <v/>
      </c>
      <c r="B13287" s="444" t="str">
        <f t="shared" si="2407"/>
        <v/>
      </c>
      <c r="C13287" s="195"/>
      <c r="D13287" s="195"/>
      <c r="E13287" s="252">
        <f t="shared" si="2408"/>
        <v>0</v>
      </c>
      <c r="F13287" s="230">
        <f t="shared" si="2409"/>
        <v>0</v>
      </c>
      <c r="G13287" s="232"/>
      <c r="I13287" s="283"/>
    </row>
    <row r="13288" spans="1:15">
      <c r="A13288" s="263" t="str">
        <f t="shared" si="2406"/>
        <v/>
      </c>
      <c r="B13288" s="444" t="str">
        <f t="shared" si="2407"/>
        <v/>
      </c>
      <c r="C13288" s="195"/>
      <c r="D13288" s="195"/>
      <c r="E13288" s="252">
        <f t="shared" si="2408"/>
        <v>0</v>
      </c>
      <c r="F13288" s="230">
        <f t="shared" si="2409"/>
        <v>0</v>
      </c>
      <c r="G13288" s="232"/>
      <c r="I13288" s="283"/>
    </row>
    <row r="13289" spans="1:15">
      <c r="A13289" s="263" t="str">
        <f t="shared" si="2406"/>
        <v/>
      </c>
      <c r="B13289" s="444" t="str">
        <f t="shared" si="2407"/>
        <v/>
      </c>
      <c r="C13289" s="195"/>
      <c r="D13289" s="195"/>
      <c r="E13289" s="252">
        <f t="shared" si="2408"/>
        <v>0</v>
      </c>
      <c r="F13289" s="230">
        <f t="shared" si="2409"/>
        <v>0</v>
      </c>
      <c r="G13289" s="233"/>
      <c r="I13289" s="283"/>
    </row>
    <row r="13290" spans="1:15" ht="31.5" customHeight="1" thickBot="1">
      <c r="A13290" s="234"/>
      <c r="B13290" s="456"/>
      <c r="C13290" s="235"/>
      <c r="D13290" s="237"/>
      <c r="E13290" s="237"/>
      <c r="F13290" s="238" t="s">
        <v>83</v>
      </c>
      <c r="G13290" s="262">
        <f>ROUND(SUM(F13278:F13289),0)</f>
        <v>0</v>
      </c>
      <c r="I13290" s="326"/>
    </row>
    <row r="13291" spans="1:15" ht="13.5" thickTop="1">
      <c r="A13291" s="186" t="s">
        <v>76</v>
      </c>
      <c r="B13291" s="446"/>
      <c r="C13291" s="241"/>
      <c r="D13291" s="243"/>
      <c r="E13291" s="243"/>
      <c r="F13291" s="242"/>
      <c r="G13291" s="244"/>
      <c r="I13291" s="326"/>
    </row>
    <row r="13292" spans="1:15">
      <c r="A13292" s="245" t="s">
        <v>57</v>
      </c>
      <c r="B13292" s="455"/>
      <c r="C13292" s="246"/>
      <c r="D13292" s="317"/>
      <c r="E13292" s="248" t="s">
        <v>77</v>
      </c>
      <c r="F13292" s="249" t="s">
        <v>78</v>
      </c>
      <c r="G13292" s="264" t="s">
        <v>77</v>
      </c>
      <c r="H13292" s="220"/>
      <c r="I13292" s="325"/>
    </row>
    <row r="13293" spans="1:15">
      <c r="A13293" s="185" t="s">
        <v>87</v>
      </c>
      <c r="B13293" s="453"/>
      <c r="C13293" s="265"/>
      <c r="D13293" s="318"/>
      <c r="E13293" s="229">
        <f>SUM(G13252,G13267,G13275,G13290)</f>
        <v>0</v>
      </c>
      <c r="F13293" s="266">
        <f>A</f>
        <v>0</v>
      </c>
      <c r="G13293" s="267">
        <f>E13293*F13293</f>
        <v>0</v>
      </c>
      <c r="I13293" s="326"/>
    </row>
    <row r="13294" spans="1:15">
      <c r="A13294" s="185" t="s">
        <v>85</v>
      </c>
      <c r="B13294" s="453"/>
      <c r="C13294" s="265"/>
      <c r="D13294" s="318"/>
      <c r="E13294" s="229">
        <f>SUM(G13252,G13267,G13275,G13290)</f>
        <v>0</v>
      </c>
      <c r="F13294" s="266">
        <f>I</f>
        <v>0</v>
      </c>
      <c r="G13294" s="267">
        <f>E13294*F13294</f>
        <v>0</v>
      </c>
      <c r="I13294" s="326"/>
    </row>
    <row r="13295" spans="1:15">
      <c r="A13295" s="185" t="s">
        <v>86</v>
      </c>
      <c r="B13295" s="453"/>
      <c r="C13295" s="265"/>
      <c r="D13295" s="318"/>
      <c r="E13295" s="229">
        <f>SUM(G13252,G13267,G13275,G13290)</f>
        <v>0</v>
      </c>
      <c r="F13295" s="266">
        <f>U</f>
        <v>0</v>
      </c>
      <c r="G13295" s="267">
        <f>E13295*F13295</f>
        <v>0</v>
      </c>
      <c r="I13295" s="326"/>
    </row>
    <row r="13296" spans="1:15" ht="33" customHeight="1" thickBot="1">
      <c r="A13296" s="234"/>
      <c r="B13296" s="456"/>
      <c r="C13296" s="235"/>
      <c r="D13296" s="237"/>
      <c r="E13296" s="237"/>
      <c r="F13296" s="268" t="s">
        <v>84</v>
      </c>
      <c r="G13296" s="262">
        <f>SUM(G13293:G13295)</f>
        <v>0</v>
      </c>
      <c r="I13296" s="326"/>
      <c r="J13296" s="295"/>
      <c r="K13296" s="296"/>
      <c r="L13296" s="296"/>
      <c r="M13296" s="296"/>
      <c r="N13296" s="296"/>
      <c r="O13296" s="296"/>
    </row>
    <row r="13297" spans="1:16" s="211" customFormat="1" ht="14" thickTop="1" thickBot="1">
      <c r="A13297" s="269"/>
      <c r="B13297" s="443"/>
      <c r="C13297" s="270"/>
      <c r="D13297" s="319"/>
      <c r="E13297" s="271" t="s">
        <v>89</v>
      </c>
      <c r="F13297" s="272"/>
      <c r="G13297" s="273">
        <f>ROUND(SUM(G13252,G13267,G13275,G13290,G13296),0)</f>
        <v>0</v>
      </c>
      <c r="I13297" s="327"/>
      <c r="J13297" s="212">
        <f>B13236</f>
        <v>40.4</v>
      </c>
      <c r="K13297" s="274">
        <f>E13293</f>
        <v>0</v>
      </c>
      <c r="L13297" s="294">
        <f>G13293</f>
        <v>0</v>
      </c>
      <c r="M13297" s="294">
        <f>G13294</f>
        <v>0</v>
      </c>
      <c r="N13297" s="294">
        <f>G13295</f>
        <v>0</v>
      </c>
      <c r="O13297" s="299">
        <f>SUM(K13297:N13297)</f>
        <v>0</v>
      </c>
      <c r="P13297" s="294"/>
    </row>
    <row r="13298" spans="1:16" ht="13.5" thickTop="1">
      <c r="A13298" s="275" t="s">
        <v>97</v>
      </c>
      <c r="B13298" s="438"/>
      <c r="C13298" s="215"/>
      <c r="D13298" s="217"/>
      <c r="E13298" s="217"/>
      <c r="F13298" s="216"/>
      <c r="G13298" s="219"/>
      <c r="I13298" s="326"/>
      <c r="P13298" s="294"/>
    </row>
    <row r="13299" spans="1:16">
      <c r="A13299" s="275"/>
      <c r="B13299" s="452"/>
      <c r="C13299" s="276"/>
      <c r="D13299" s="320"/>
      <c r="E13299" s="217"/>
      <c r="F13299" s="216"/>
      <c r="G13299" s="277">
        <f ca="1">TODAY()</f>
        <v>44839</v>
      </c>
      <c r="I13299" s="326"/>
      <c r="P13299" s="294"/>
    </row>
    <row r="13300" spans="1:16" ht="13.5" thickBot="1">
      <c r="A13300" s="234"/>
      <c r="B13300" s="456"/>
      <c r="C13300" s="235"/>
      <c r="D13300" s="237"/>
      <c r="E13300" s="237"/>
      <c r="F13300" s="236"/>
      <c r="G13300" s="278"/>
      <c r="I13300" s="326"/>
      <c r="P13300" s="294"/>
    </row>
    <row r="13301" spans="1:16" s="199" customFormat="1" ht="13.5" thickTop="1">
      <c r="A13301" s="196" t="s">
        <v>109</v>
      </c>
      <c r="B13301" s="458"/>
      <c r="C13301" s="196"/>
      <c r="D13301" s="198"/>
      <c r="E13301" s="198"/>
      <c r="F13301" s="197"/>
      <c r="G13301" s="197"/>
      <c r="I13301" s="321"/>
      <c r="J13301" s="200"/>
      <c r="O13301" s="297"/>
    </row>
    <row r="13302" spans="1:16" s="199" customFormat="1">
      <c r="A13302" s="580" t="str">
        <f>CONCATENATE('Prestaciones y AIU'!A12611," ANALISIS DE PRECIOS UNITARIOS")</f>
        <v xml:space="preserve"> ANALISIS DE PRECIOS UNITARIOS</v>
      </c>
      <c r="B13302" s="458"/>
      <c r="C13302" s="196"/>
      <c r="D13302" s="198"/>
      <c r="E13302" s="198"/>
      <c r="F13302" s="197"/>
      <c r="G13302" s="197"/>
      <c r="I13302" s="321"/>
      <c r="J13302" s="200"/>
      <c r="O13302" s="297"/>
    </row>
    <row r="13303" spans="1:16" s="199" customFormat="1">
      <c r="A13303" s="196" t="str">
        <f>Objeto_LIC</f>
        <v>OPTIMIZACION DEL SISTEMA DE ABASTECIMIENTO (ADUCCION, PRETRATAMIENTO Y CONDUCCION) DEL MUNICPIO DE TAME, DEPARTAMENTO DE ARAUCA</v>
      </c>
      <c r="B13303" s="458"/>
      <c r="C13303" s="196"/>
      <c r="D13303" s="198"/>
      <c r="E13303" s="198"/>
      <c r="F13303" s="197"/>
      <c r="G13303" s="197"/>
      <c r="I13303" s="321"/>
      <c r="J13303" s="200"/>
      <c r="O13303" s="297"/>
    </row>
    <row r="13304" spans="1:16" s="199" customFormat="1">
      <c r="A13304" s="196"/>
      <c r="B13304" s="458"/>
      <c r="C13304" s="196"/>
      <c r="D13304" s="198"/>
      <c r="E13304" s="198"/>
      <c r="F13304" s="197"/>
      <c r="G13304" s="197"/>
      <c r="I13304" s="321"/>
      <c r="J13304" s="200"/>
      <c r="O13304" s="297"/>
    </row>
    <row r="13305" spans="1:16" s="478" customFormat="1" ht="13.5" thickBot="1">
      <c r="A13305" s="201"/>
      <c r="B13305" s="448"/>
      <c r="C13305" s="201"/>
      <c r="D13305" s="203"/>
      <c r="E13305" s="203"/>
      <c r="F13305" s="202"/>
      <c r="G13305" s="202"/>
      <c r="I13305" s="479"/>
      <c r="J13305" s="480"/>
      <c r="O13305" s="298"/>
    </row>
    <row r="13306" spans="1:16" s="199" customFormat="1" ht="13.5" thickTop="1">
      <c r="A13306" s="206"/>
      <c r="B13306" s="457"/>
      <c r="C13306" s="207"/>
      <c r="D13306" s="209"/>
      <c r="E13306" s="209"/>
      <c r="F13306" s="208"/>
      <c r="G13306" s="210" t="s">
        <v>110</v>
      </c>
      <c r="I13306" s="321"/>
      <c r="J13306" s="200"/>
      <c r="O13306" s="297"/>
    </row>
    <row r="13307" spans="1:16" s="478" customFormat="1" ht="12.75" customHeight="1">
      <c r="A13307" s="481" t="s">
        <v>62</v>
      </c>
      <c r="B13307" s="750">
        <f>Proponente</f>
        <v>0</v>
      </c>
      <c r="C13307" s="750"/>
      <c r="D13307" s="750"/>
      <c r="E13307" s="750"/>
      <c r="F13307" s="750"/>
      <c r="G13307" s="751"/>
      <c r="H13307" s="204"/>
      <c r="I13307" s="322"/>
      <c r="J13307" s="205"/>
      <c r="K13307" s="204"/>
      <c r="O13307" s="298"/>
    </row>
    <row r="13308" spans="1:16" s="478" customFormat="1" ht="18" customHeight="1">
      <c r="A13308" s="481" t="s">
        <v>63</v>
      </c>
      <c r="B13308" s="470">
        <v>40.5</v>
      </c>
      <c r="C13308" s="750" t="e">
        <f>VLOOKUP(B13308,Presupuesto!$A$4:$B$106,2,FALSE)</f>
        <v>#N/A</v>
      </c>
      <c r="D13308" s="750"/>
      <c r="E13308" s="750"/>
      <c r="F13308" s="750"/>
      <c r="G13308" s="751"/>
      <c r="H13308" s="204"/>
      <c r="I13308" s="322"/>
      <c r="J13308" s="205"/>
      <c r="K13308" s="204"/>
      <c r="O13308" s="298"/>
    </row>
    <row r="13309" spans="1:16" s="478" customFormat="1">
      <c r="A13309" s="482"/>
      <c r="B13309" s="438"/>
      <c r="C13309" s="215"/>
      <c r="D13309" s="217"/>
      <c r="E13309" s="217"/>
      <c r="F13309" s="218" t="s">
        <v>88</v>
      </c>
      <c r="G13309" s="750" t="str">
        <f ca="1">LOOKUP('U-P1'!B13308,Presupuesto!$1:$1048576,Presupuesto!$C$1:$C$105)</f>
        <v>ML</v>
      </c>
      <c r="H13309" s="750"/>
      <c r="I13309" s="750"/>
      <c r="J13309" s="750"/>
      <c r="K13309" s="751"/>
      <c r="O13309" s="298"/>
    </row>
    <row r="13310" spans="1:16" s="478" customFormat="1" ht="13.5" thickBot="1">
      <c r="A13310" s="481" t="s">
        <v>64</v>
      </c>
      <c r="B13310" s="449"/>
      <c r="C13310" s="470"/>
      <c r="D13310" s="483"/>
      <c r="E13310" s="483"/>
      <c r="F13310" s="484"/>
      <c r="G13310" s="485"/>
      <c r="I13310" s="486"/>
      <c r="J13310" s="295"/>
      <c r="K13310" s="296"/>
      <c r="L13310" s="296"/>
      <c r="M13310" s="296"/>
      <c r="N13310" s="296"/>
      <c r="O13310" s="296"/>
    </row>
    <row r="13311" spans="1:16" s="296" customFormat="1" ht="13.5" thickTop="1">
      <c r="A13311" s="487" t="s">
        <v>57</v>
      </c>
      <c r="B13311" s="488" t="s">
        <v>65</v>
      </c>
      <c r="C13311" s="489" t="s">
        <v>66</v>
      </c>
      <c r="D13311" s="490" t="s">
        <v>74</v>
      </c>
      <c r="E13311" s="224" t="s">
        <v>100</v>
      </c>
      <c r="F13311" s="224" t="s">
        <v>79</v>
      </c>
      <c r="G13311" s="225" t="s">
        <v>70</v>
      </c>
      <c r="I13311" s="491"/>
      <c r="J13311" s="295"/>
    </row>
    <row r="13312" spans="1:16" s="478" customFormat="1">
      <c r="A13312" s="492" t="str">
        <f t="shared" ref="A13312:A13323" si="2410">IF(I13312=0,"-",VLOOKUP(I13312,EQUIPOS,2,FALSE))</f>
        <v>-</v>
      </c>
      <c r="B13312" s="493"/>
      <c r="C13312" s="493"/>
      <c r="D13312" s="494"/>
      <c r="E13312" s="495">
        <f t="shared" ref="E13312:E13323" si="2411">IF(I13312=0,0,VLOOKUP(I13312,EQUIPOS,4,FALSE))</f>
        <v>0</v>
      </c>
      <c r="F13312" s="496">
        <f t="shared" ref="F13312:F13323" si="2412">IF(D13312=0,0,E13312/D13312)</f>
        <v>0</v>
      </c>
      <c r="G13312" s="497"/>
      <c r="I13312" s="498"/>
      <c r="J13312" s="480"/>
      <c r="O13312" s="298"/>
    </row>
    <row r="13313" spans="1:15" s="478" customFormat="1">
      <c r="A13313" s="492" t="str">
        <f t="shared" si="2410"/>
        <v>-</v>
      </c>
      <c r="B13313" s="493"/>
      <c r="C13313" s="493"/>
      <c r="D13313" s="494"/>
      <c r="E13313" s="495">
        <f t="shared" si="2411"/>
        <v>0</v>
      </c>
      <c r="F13313" s="496">
        <f t="shared" si="2412"/>
        <v>0</v>
      </c>
      <c r="G13313" s="499"/>
      <c r="I13313" s="498"/>
      <c r="J13313" s="480"/>
      <c r="O13313" s="298"/>
    </row>
    <row r="13314" spans="1:15" s="478" customFormat="1">
      <c r="A13314" s="492" t="str">
        <f t="shared" si="2410"/>
        <v>-</v>
      </c>
      <c r="B13314" s="493"/>
      <c r="C13314" s="493"/>
      <c r="D13314" s="494"/>
      <c r="E13314" s="495">
        <f t="shared" si="2411"/>
        <v>0</v>
      </c>
      <c r="F13314" s="496">
        <f t="shared" si="2412"/>
        <v>0</v>
      </c>
      <c r="G13314" s="499"/>
      <c r="I13314" s="498"/>
      <c r="J13314" s="480"/>
      <c r="O13314" s="298"/>
    </row>
    <row r="13315" spans="1:15" s="478" customFormat="1">
      <c r="A13315" s="492" t="str">
        <f t="shared" si="2410"/>
        <v>-</v>
      </c>
      <c r="B13315" s="493"/>
      <c r="C13315" s="493"/>
      <c r="D13315" s="494"/>
      <c r="E13315" s="495">
        <f t="shared" si="2411"/>
        <v>0</v>
      </c>
      <c r="F13315" s="496">
        <f t="shared" si="2412"/>
        <v>0</v>
      </c>
      <c r="G13315" s="499"/>
      <c r="I13315" s="498"/>
      <c r="J13315" s="480"/>
      <c r="O13315" s="298"/>
    </row>
    <row r="13316" spans="1:15" s="478" customFormat="1">
      <c r="A13316" s="492" t="str">
        <f t="shared" si="2410"/>
        <v>-</v>
      </c>
      <c r="B13316" s="493"/>
      <c r="C13316" s="493"/>
      <c r="D13316" s="494"/>
      <c r="E13316" s="495">
        <f t="shared" si="2411"/>
        <v>0</v>
      </c>
      <c r="F13316" s="496">
        <f t="shared" si="2412"/>
        <v>0</v>
      </c>
      <c r="G13316" s="499"/>
      <c r="I13316" s="498"/>
      <c r="J13316" s="480"/>
      <c r="O13316" s="298"/>
    </row>
    <row r="13317" spans="1:15" s="478" customFormat="1">
      <c r="A13317" s="492" t="str">
        <f t="shared" si="2410"/>
        <v>-</v>
      </c>
      <c r="B13317" s="493"/>
      <c r="C13317" s="493"/>
      <c r="D13317" s="494"/>
      <c r="E13317" s="495">
        <f t="shared" si="2411"/>
        <v>0</v>
      </c>
      <c r="F13317" s="496">
        <f t="shared" si="2412"/>
        <v>0</v>
      </c>
      <c r="G13317" s="499"/>
      <c r="I13317" s="498"/>
      <c r="J13317" s="480"/>
      <c r="O13317" s="298"/>
    </row>
    <row r="13318" spans="1:15" s="478" customFormat="1">
      <c r="A13318" s="492" t="str">
        <f t="shared" si="2410"/>
        <v>-</v>
      </c>
      <c r="B13318" s="493"/>
      <c r="C13318" s="493"/>
      <c r="D13318" s="494"/>
      <c r="E13318" s="495">
        <f t="shared" si="2411"/>
        <v>0</v>
      </c>
      <c r="F13318" s="496">
        <f t="shared" si="2412"/>
        <v>0</v>
      </c>
      <c r="G13318" s="499"/>
      <c r="I13318" s="498"/>
      <c r="J13318" s="480"/>
      <c r="O13318" s="298"/>
    </row>
    <row r="13319" spans="1:15" s="478" customFormat="1">
      <c r="A13319" s="492" t="str">
        <f t="shared" si="2410"/>
        <v>-</v>
      </c>
      <c r="B13319" s="493"/>
      <c r="C13319" s="493"/>
      <c r="D13319" s="494"/>
      <c r="E13319" s="495">
        <f t="shared" si="2411"/>
        <v>0</v>
      </c>
      <c r="F13319" s="496">
        <f t="shared" si="2412"/>
        <v>0</v>
      </c>
      <c r="G13319" s="499"/>
      <c r="I13319" s="498"/>
      <c r="J13319" s="480"/>
      <c r="O13319" s="298"/>
    </row>
    <row r="13320" spans="1:15" s="478" customFormat="1">
      <c r="A13320" s="492" t="str">
        <f t="shared" si="2410"/>
        <v>-</v>
      </c>
      <c r="B13320" s="493"/>
      <c r="C13320" s="493"/>
      <c r="D13320" s="494"/>
      <c r="E13320" s="495">
        <f t="shared" si="2411"/>
        <v>0</v>
      </c>
      <c r="F13320" s="496">
        <f t="shared" si="2412"/>
        <v>0</v>
      </c>
      <c r="G13320" s="499"/>
      <c r="I13320" s="498"/>
      <c r="J13320" s="480"/>
      <c r="O13320" s="298"/>
    </row>
    <row r="13321" spans="1:15" s="478" customFormat="1">
      <c r="A13321" s="492" t="str">
        <f t="shared" si="2410"/>
        <v>-</v>
      </c>
      <c r="B13321" s="493"/>
      <c r="C13321" s="493"/>
      <c r="D13321" s="494"/>
      <c r="E13321" s="495">
        <f t="shared" si="2411"/>
        <v>0</v>
      </c>
      <c r="F13321" s="496">
        <f t="shared" si="2412"/>
        <v>0</v>
      </c>
      <c r="G13321" s="499"/>
      <c r="I13321" s="498"/>
      <c r="J13321" s="480"/>
      <c r="O13321" s="298"/>
    </row>
    <row r="13322" spans="1:15" s="478" customFormat="1">
      <c r="A13322" s="492" t="str">
        <f t="shared" si="2410"/>
        <v>-</v>
      </c>
      <c r="B13322" s="493"/>
      <c r="C13322" s="493"/>
      <c r="D13322" s="494"/>
      <c r="E13322" s="495">
        <f t="shared" si="2411"/>
        <v>0</v>
      </c>
      <c r="F13322" s="496">
        <f t="shared" si="2412"/>
        <v>0</v>
      </c>
      <c r="G13322" s="499"/>
      <c r="I13322" s="498"/>
      <c r="J13322" s="480"/>
      <c r="O13322" s="298"/>
    </row>
    <row r="13323" spans="1:15" s="478" customFormat="1">
      <c r="A13323" s="492" t="str">
        <f t="shared" si="2410"/>
        <v>-</v>
      </c>
      <c r="B13323" s="493"/>
      <c r="C13323" s="493"/>
      <c r="D13323" s="494"/>
      <c r="E13323" s="495">
        <f t="shared" si="2411"/>
        <v>0</v>
      </c>
      <c r="F13323" s="496">
        <f t="shared" si="2412"/>
        <v>0</v>
      </c>
      <c r="G13323" s="499"/>
      <c r="I13323" s="498"/>
      <c r="J13323" s="480"/>
      <c r="O13323" s="298"/>
    </row>
    <row r="13324" spans="1:15" s="478" customFormat="1" ht="13.5" thickBot="1">
      <c r="A13324" s="500"/>
      <c r="B13324" s="501"/>
      <c r="C13324" s="502"/>
      <c r="D13324" s="503"/>
      <c r="E13324" s="503"/>
      <c r="F13324" s="238" t="s">
        <v>80</v>
      </c>
      <c r="G13324" s="239">
        <f>ROUND(SUM(F13312:F13323),0)</f>
        <v>0</v>
      </c>
      <c r="I13324" s="504"/>
      <c r="J13324" s="480"/>
      <c r="O13324" s="298"/>
    </row>
    <row r="13325" spans="1:15" s="478" customFormat="1" ht="13.5" thickTop="1">
      <c r="A13325" s="240" t="s">
        <v>67</v>
      </c>
      <c r="B13325" s="507"/>
      <c r="C13325" s="508"/>
      <c r="D13325" s="509"/>
      <c r="E13325" s="509"/>
      <c r="F13325" s="510"/>
      <c r="G13325" s="511"/>
      <c r="I13325" s="504"/>
      <c r="J13325" s="480"/>
      <c r="O13325" s="298"/>
    </row>
    <row r="13326" spans="1:15" s="296" customFormat="1" ht="26">
      <c r="A13326" s="512" t="s">
        <v>57</v>
      </c>
      <c r="B13326" s="513"/>
      <c r="C13326" s="514" t="s">
        <v>58</v>
      </c>
      <c r="D13326" s="515" t="s">
        <v>68</v>
      </c>
      <c r="E13326" s="516" t="s">
        <v>69</v>
      </c>
      <c r="F13326" s="516" t="s">
        <v>79</v>
      </c>
      <c r="G13326" s="250" t="s">
        <v>70</v>
      </c>
      <c r="I13326" s="491"/>
      <c r="J13326" s="295"/>
    </row>
    <row r="13327" spans="1:15" s="478" customFormat="1">
      <c r="A13327" s="752" t="str">
        <f t="shared" ref="A13327:A13338" si="2413">IF(I13327=0,"",VLOOKUP(I13327,MATERIALES,2,FALSE))</f>
        <v/>
      </c>
      <c r="B13327" s="753"/>
      <c r="C13327" s="517" t="str">
        <f t="shared" ref="C13327:C13335" si="2414">IF(I13327=0,"",VLOOKUP(I13327,MATERIALES,3,FALSE))</f>
        <v/>
      </c>
      <c r="D13327" s="494"/>
      <c r="E13327" s="518">
        <f t="shared" ref="E13327:E13338" si="2415">IF(I13327=0,0,VLOOKUP(I13327,MATERIALES,4,FALSE))</f>
        <v>0</v>
      </c>
      <c r="F13327" s="496">
        <f>D13327*E13327</f>
        <v>0</v>
      </c>
      <c r="G13327" s="497"/>
      <c r="I13327" s="498"/>
      <c r="J13327" s="480"/>
      <c r="O13327" s="298"/>
    </row>
    <row r="13328" spans="1:15" s="478" customFormat="1">
      <c r="A13328" s="752" t="str">
        <f t="shared" si="2413"/>
        <v/>
      </c>
      <c r="B13328" s="753"/>
      <c r="C13328" s="517" t="str">
        <f t="shared" si="2414"/>
        <v/>
      </c>
      <c r="D13328" s="494"/>
      <c r="E13328" s="518">
        <f t="shared" si="2415"/>
        <v>0</v>
      </c>
      <c r="F13328" s="496">
        <f t="shared" ref="F13328:F13338" si="2416">D13328*E13328</f>
        <v>0</v>
      </c>
      <c r="G13328" s="499"/>
      <c r="I13328" s="498"/>
      <c r="J13328" s="480"/>
      <c r="O13328" s="298"/>
    </row>
    <row r="13329" spans="1:15" s="478" customFormat="1">
      <c r="A13329" s="752" t="str">
        <f t="shared" si="2413"/>
        <v/>
      </c>
      <c r="B13329" s="753"/>
      <c r="C13329" s="517" t="str">
        <f t="shared" si="2414"/>
        <v/>
      </c>
      <c r="D13329" s="494"/>
      <c r="E13329" s="518">
        <f t="shared" si="2415"/>
        <v>0</v>
      </c>
      <c r="F13329" s="496">
        <f t="shared" si="2416"/>
        <v>0</v>
      </c>
      <c r="G13329" s="499"/>
      <c r="I13329" s="498"/>
      <c r="J13329" s="480"/>
      <c r="O13329" s="298"/>
    </row>
    <row r="13330" spans="1:15" s="478" customFormat="1">
      <c r="A13330" s="752" t="str">
        <f t="shared" si="2413"/>
        <v/>
      </c>
      <c r="B13330" s="753"/>
      <c r="C13330" s="517" t="str">
        <f t="shared" si="2414"/>
        <v/>
      </c>
      <c r="D13330" s="494"/>
      <c r="E13330" s="518">
        <f t="shared" si="2415"/>
        <v>0</v>
      </c>
      <c r="F13330" s="496">
        <f t="shared" si="2416"/>
        <v>0</v>
      </c>
      <c r="G13330" s="499"/>
      <c r="I13330" s="498"/>
      <c r="J13330" s="480"/>
      <c r="O13330" s="298"/>
    </row>
    <row r="13331" spans="1:15" s="478" customFormat="1">
      <c r="A13331" s="752" t="str">
        <f t="shared" si="2413"/>
        <v/>
      </c>
      <c r="B13331" s="753"/>
      <c r="C13331" s="517" t="str">
        <f t="shared" si="2414"/>
        <v/>
      </c>
      <c r="D13331" s="494"/>
      <c r="E13331" s="518">
        <f t="shared" si="2415"/>
        <v>0</v>
      </c>
      <c r="F13331" s="496">
        <f t="shared" si="2416"/>
        <v>0</v>
      </c>
      <c r="G13331" s="499"/>
      <c r="I13331" s="498"/>
      <c r="J13331" s="480"/>
      <c r="O13331" s="298"/>
    </row>
    <row r="13332" spans="1:15" s="478" customFormat="1">
      <c r="A13332" s="752" t="str">
        <f t="shared" si="2413"/>
        <v/>
      </c>
      <c r="B13332" s="753"/>
      <c r="C13332" s="517" t="str">
        <f t="shared" si="2414"/>
        <v/>
      </c>
      <c r="D13332" s="494"/>
      <c r="E13332" s="518">
        <f t="shared" si="2415"/>
        <v>0</v>
      </c>
      <c r="F13332" s="496">
        <f t="shared" si="2416"/>
        <v>0</v>
      </c>
      <c r="G13332" s="499"/>
      <c r="I13332" s="498"/>
      <c r="J13332" s="480"/>
      <c r="O13332" s="298"/>
    </row>
    <row r="13333" spans="1:15" s="478" customFormat="1">
      <c r="A13333" s="752" t="str">
        <f t="shared" si="2413"/>
        <v/>
      </c>
      <c r="B13333" s="753"/>
      <c r="C13333" s="517" t="str">
        <f t="shared" si="2414"/>
        <v/>
      </c>
      <c r="D13333" s="494"/>
      <c r="E13333" s="518">
        <f t="shared" si="2415"/>
        <v>0</v>
      </c>
      <c r="F13333" s="496">
        <f t="shared" si="2416"/>
        <v>0</v>
      </c>
      <c r="G13333" s="499"/>
      <c r="I13333" s="498"/>
      <c r="J13333" s="480"/>
      <c r="O13333" s="298"/>
    </row>
    <row r="13334" spans="1:15" s="478" customFormat="1">
      <c r="A13334" s="752" t="str">
        <f t="shared" si="2413"/>
        <v/>
      </c>
      <c r="B13334" s="753"/>
      <c r="C13334" s="517" t="str">
        <f t="shared" si="2414"/>
        <v/>
      </c>
      <c r="D13334" s="494"/>
      <c r="E13334" s="518">
        <f t="shared" si="2415"/>
        <v>0</v>
      </c>
      <c r="F13334" s="496">
        <f t="shared" si="2416"/>
        <v>0</v>
      </c>
      <c r="G13334" s="253"/>
      <c r="I13334" s="498"/>
      <c r="J13334" s="480"/>
      <c r="O13334" s="298"/>
    </row>
    <row r="13335" spans="1:15" s="478" customFormat="1">
      <c r="A13335" s="752" t="str">
        <f t="shared" si="2413"/>
        <v/>
      </c>
      <c r="B13335" s="753"/>
      <c r="C13335" s="517" t="str">
        <f t="shared" si="2414"/>
        <v/>
      </c>
      <c r="D13335" s="494"/>
      <c r="E13335" s="518">
        <f t="shared" si="2415"/>
        <v>0</v>
      </c>
      <c r="F13335" s="496">
        <f t="shared" si="2416"/>
        <v>0</v>
      </c>
      <c r="G13335" s="499"/>
      <c r="I13335" s="498"/>
      <c r="J13335" s="480"/>
      <c r="O13335" s="298"/>
    </row>
    <row r="13336" spans="1:15" s="478" customFormat="1">
      <c r="A13336" s="752" t="str">
        <f t="shared" si="2413"/>
        <v/>
      </c>
      <c r="B13336" s="753"/>
      <c r="C13336" s="517"/>
      <c r="D13336" s="494"/>
      <c r="E13336" s="518">
        <f t="shared" si="2415"/>
        <v>0</v>
      </c>
      <c r="F13336" s="496">
        <f t="shared" si="2416"/>
        <v>0</v>
      </c>
      <c r="G13336" s="499"/>
      <c r="I13336" s="498"/>
      <c r="J13336" s="480"/>
      <c r="O13336" s="298"/>
    </row>
    <row r="13337" spans="1:15" s="478" customFormat="1">
      <c r="A13337" s="752" t="str">
        <f t="shared" si="2413"/>
        <v/>
      </c>
      <c r="B13337" s="753"/>
      <c r="C13337" s="517"/>
      <c r="D13337" s="494"/>
      <c r="E13337" s="518">
        <f t="shared" si="2415"/>
        <v>0</v>
      </c>
      <c r="F13337" s="496">
        <f t="shared" si="2416"/>
        <v>0</v>
      </c>
      <c r="G13337" s="499"/>
      <c r="I13337" s="498"/>
      <c r="J13337" s="480"/>
      <c r="O13337" s="298"/>
    </row>
    <row r="13338" spans="1:15" s="478" customFormat="1">
      <c r="A13338" s="752" t="str">
        <f t="shared" si="2413"/>
        <v/>
      </c>
      <c r="B13338" s="753"/>
      <c r="C13338" s="517" t="str">
        <f t="shared" ref="C13338" si="2417">IF(I13338=0,"",VLOOKUP(I13338,MATERIALES,3,FALSE))</f>
        <v/>
      </c>
      <c r="D13338" s="494"/>
      <c r="E13338" s="518">
        <f t="shared" si="2415"/>
        <v>0</v>
      </c>
      <c r="F13338" s="496">
        <f t="shared" si="2416"/>
        <v>0</v>
      </c>
      <c r="G13338" s="519"/>
      <c r="I13338" s="498"/>
      <c r="J13338" s="480"/>
      <c r="O13338" s="298"/>
    </row>
    <row r="13339" spans="1:15" s="478" customFormat="1" ht="26.25" customHeight="1" thickBot="1">
      <c r="A13339" s="482"/>
      <c r="B13339" s="449"/>
      <c r="C13339" s="470"/>
      <c r="D13339" s="483"/>
      <c r="E13339" s="520"/>
      <c r="F13339" s="255" t="s">
        <v>81</v>
      </c>
      <c r="G13339" s="253">
        <f>ROUND(SUM(F13327:F13338),0)</f>
        <v>0</v>
      </c>
      <c r="I13339" s="504"/>
      <c r="J13339" s="480"/>
      <c r="O13339" s="298"/>
    </row>
    <row r="13340" spans="1:15" s="478" customFormat="1" ht="14" thickTop="1" thickBot="1">
      <c r="A13340" s="256" t="s">
        <v>72</v>
      </c>
      <c r="B13340" s="521"/>
      <c r="C13340" s="522"/>
      <c r="D13340" s="523"/>
      <c r="E13340" s="523"/>
      <c r="F13340" s="524"/>
      <c r="G13340" s="525"/>
      <c r="I13340" s="504"/>
      <c r="J13340" s="480"/>
      <c r="O13340" s="298"/>
    </row>
    <row r="13341" spans="1:15" s="478" customFormat="1" ht="13.5" thickTop="1">
      <c r="A13341" s="512" t="s">
        <v>57</v>
      </c>
      <c r="B13341" s="513"/>
      <c r="C13341" s="516" t="s">
        <v>71</v>
      </c>
      <c r="D13341" s="515" t="s">
        <v>75</v>
      </c>
      <c r="E13341" s="516" t="s">
        <v>98</v>
      </c>
      <c r="F13341" s="516" t="s">
        <v>79</v>
      </c>
      <c r="G13341" s="250" t="s">
        <v>70</v>
      </c>
      <c r="I13341" s="504"/>
      <c r="J13341" s="480"/>
      <c r="O13341" s="298"/>
    </row>
    <row r="13342" spans="1:15" s="478" customFormat="1">
      <c r="A13342" s="752" t="str">
        <f>IF(I13342=0,"",VLOOKUP(I13342,EQUIPOS,2,FALSE))</f>
        <v/>
      </c>
      <c r="B13342" s="753"/>
      <c r="C13342" s="526"/>
      <c r="D13342" s="494"/>
      <c r="E13342" s="518">
        <f>IF(I13342=0,0,VLOOKUP(I13342,EQUIPOS,4,FALSE))</f>
        <v>0</v>
      </c>
      <c r="F13342" s="496">
        <f>C13342*D13342*E13342</f>
        <v>0</v>
      </c>
      <c r="G13342" s="497"/>
      <c r="I13342" s="498"/>
      <c r="J13342" s="480"/>
      <c r="O13342" s="298"/>
    </row>
    <row r="13343" spans="1:15" s="478" customFormat="1">
      <c r="A13343" s="752" t="str">
        <f>IF(I13343=0,"",VLOOKUP(I13343,EQUIPOS,2,FALSE))</f>
        <v/>
      </c>
      <c r="B13343" s="753"/>
      <c r="C13343" s="527"/>
      <c r="D13343" s="494"/>
      <c r="E13343" s="518">
        <f>IF(I13343=0,0,VLOOKUP(I13343,EQUIPOS,4,FALSE))</f>
        <v>0</v>
      </c>
      <c r="F13343" s="496">
        <f t="shared" ref="F13343:F13346" si="2418">C13343*D13343*E13343</f>
        <v>0</v>
      </c>
      <c r="G13343" s="499"/>
      <c r="I13343" s="498"/>
      <c r="J13343" s="480"/>
      <c r="O13343" s="298"/>
    </row>
    <row r="13344" spans="1:15" s="478" customFormat="1">
      <c r="A13344" s="752" t="str">
        <f>IF(I13344=0,"",VLOOKUP(I13344,EQUIPOS,2,FALSE))</f>
        <v/>
      </c>
      <c r="B13344" s="753"/>
      <c r="C13344" s="527"/>
      <c r="D13344" s="494"/>
      <c r="E13344" s="518">
        <f>IF(I13344=0,0,VLOOKUP(I13344,EQUIPOS,4,FALSE))</f>
        <v>0</v>
      </c>
      <c r="F13344" s="496">
        <f t="shared" si="2418"/>
        <v>0</v>
      </c>
      <c r="G13344" s="499"/>
      <c r="I13344" s="498"/>
      <c r="J13344" s="480"/>
      <c r="O13344" s="298"/>
    </row>
    <row r="13345" spans="1:15" s="478" customFormat="1">
      <c r="A13345" s="752" t="str">
        <f>IF(I13345=0,"",VLOOKUP(I13345,EQUIPOS,2,FALSE))</f>
        <v/>
      </c>
      <c r="B13345" s="753"/>
      <c r="C13345" s="527"/>
      <c r="D13345" s="494"/>
      <c r="E13345" s="518">
        <f>IF(I13345=0,0,VLOOKUP(I13345,EQUIPOS,4,FALSE))</f>
        <v>0</v>
      </c>
      <c r="F13345" s="496">
        <f t="shared" si="2418"/>
        <v>0</v>
      </c>
      <c r="G13345" s="499"/>
      <c r="I13345" s="498"/>
      <c r="J13345" s="480"/>
      <c r="O13345" s="298"/>
    </row>
    <row r="13346" spans="1:15" s="478" customFormat="1">
      <c r="A13346" s="752" t="str">
        <f>IF(I13346=0,"",VLOOKUP(I13346,EQUIPOS,2,FALSE))</f>
        <v/>
      </c>
      <c r="B13346" s="753"/>
      <c r="C13346" s="527"/>
      <c r="D13346" s="494"/>
      <c r="E13346" s="518">
        <f>IF(I13346=0,0,VLOOKUP(I13346,EQUIPOS,4,FALSE))</f>
        <v>0</v>
      </c>
      <c r="F13346" s="496">
        <f t="shared" si="2418"/>
        <v>0</v>
      </c>
      <c r="G13346" s="519"/>
      <c r="I13346" s="498"/>
      <c r="J13346" s="480"/>
      <c r="O13346" s="298"/>
    </row>
    <row r="13347" spans="1:15" s="478" customFormat="1" ht="30.75" customHeight="1" thickBot="1">
      <c r="A13347" s="500"/>
      <c r="B13347" s="501"/>
      <c r="C13347" s="502"/>
      <c r="D13347" s="503"/>
      <c r="E13347" s="528"/>
      <c r="F13347" s="238" t="s">
        <v>82</v>
      </c>
      <c r="G13347" s="262">
        <f>ROUND(SUM(F13342:F13346),0)</f>
        <v>0</v>
      </c>
      <c r="I13347" s="504"/>
      <c r="J13347" s="480"/>
      <c r="O13347" s="298"/>
    </row>
    <row r="13348" spans="1:15" s="478" customFormat="1" ht="13.5" thickTop="1">
      <c r="A13348" s="240" t="s">
        <v>73</v>
      </c>
      <c r="B13348" s="507"/>
      <c r="C13348" s="508"/>
      <c r="D13348" s="509"/>
      <c r="E13348" s="509"/>
      <c r="F13348" s="510"/>
      <c r="G13348" s="511"/>
      <c r="I13348" s="504"/>
      <c r="J13348" s="480"/>
      <c r="O13348" s="298"/>
    </row>
    <row r="13349" spans="1:15" s="478" customFormat="1" ht="26">
      <c r="A13349" s="512" t="s">
        <v>57</v>
      </c>
      <c r="B13349" s="529" t="s">
        <v>58</v>
      </c>
      <c r="C13349" s="514" t="s">
        <v>68</v>
      </c>
      <c r="D13349" s="515" t="s">
        <v>74</v>
      </c>
      <c r="E13349" s="516" t="s">
        <v>69</v>
      </c>
      <c r="F13349" s="516" t="s">
        <v>79</v>
      </c>
      <c r="G13349" s="250" t="s">
        <v>70</v>
      </c>
      <c r="H13349" s="296"/>
      <c r="I13349" s="491"/>
      <c r="J13349" s="480"/>
      <c r="O13349" s="298"/>
    </row>
    <row r="13350" spans="1:15" s="478" customFormat="1">
      <c r="A13350" s="530" t="str">
        <f t="shared" ref="A13350:A13361" si="2419">IF(I13350=0,"",VLOOKUP(I13350,MANOOBRA,2,FALSE))</f>
        <v/>
      </c>
      <c r="B13350" s="531" t="str">
        <f t="shared" ref="B13350:B13361" si="2420">IF(I13350=0,"",VLOOKUP(I13350,MANOOBRA,3,FALSE))</f>
        <v/>
      </c>
      <c r="C13350" s="527"/>
      <c r="D13350" s="527"/>
      <c r="E13350" s="518">
        <f t="shared" ref="E13350:E13361" si="2421">IF(I13350=0,0,VLOOKUP(I13350,MANOOBRA,4,FALSE))</f>
        <v>0</v>
      </c>
      <c r="F13350" s="496">
        <f>IF(D13350=0,0,C13350*E13350/D13350)</f>
        <v>0</v>
      </c>
      <c r="G13350" s="497"/>
      <c r="I13350" s="498"/>
      <c r="J13350" s="480"/>
      <c r="O13350" s="298"/>
    </row>
    <row r="13351" spans="1:15" s="478" customFormat="1">
      <c r="A13351" s="530" t="str">
        <f t="shared" si="2419"/>
        <v/>
      </c>
      <c r="B13351" s="531" t="str">
        <f t="shared" si="2420"/>
        <v/>
      </c>
      <c r="C13351" s="527"/>
      <c r="D13351" s="527"/>
      <c r="E13351" s="518">
        <f t="shared" si="2421"/>
        <v>0</v>
      </c>
      <c r="F13351" s="496">
        <f t="shared" ref="F13351:F13361" si="2422">IF(D13351=0,0,C13351*E13351/D13351)</f>
        <v>0</v>
      </c>
      <c r="G13351" s="499"/>
      <c r="I13351" s="498"/>
      <c r="J13351" s="480"/>
      <c r="O13351" s="298"/>
    </row>
    <row r="13352" spans="1:15" s="478" customFormat="1">
      <c r="A13352" s="530" t="str">
        <f t="shared" si="2419"/>
        <v/>
      </c>
      <c r="B13352" s="531" t="str">
        <f t="shared" si="2420"/>
        <v/>
      </c>
      <c r="C13352" s="527"/>
      <c r="D13352" s="527"/>
      <c r="E13352" s="518">
        <f t="shared" si="2421"/>
        <v>0</v>
      </c>
      <c r="F13352" s="496">
        <f t="shared" si="2422"/>
        <v>0</v>
      </c>
      <c r="G13352" s="499"/>
      <c r="I13352" s="498"/>
      <c r="J13352" s="480"/>
      <c r="O13352" s="298"/>
    </row>
    <row r="13353" spans="1:15" s="478" customFormat="1">
      <c r="A13353" s="530" t="str">
        <f t="shared" si="2419"/>
        <v/>
      </c>
      <c r="B13353" s="531" t="str">
        <f t="shared" si="2420"/>
        <v/>
      </c>
      <c r="C13353" s="527"/>
      <c r="D13353" s="527"/>
      <c r="E13353" s="518">
        <f t="shared" si="2421"/>
        <v>0</v>
      </c>
      <c r="F13353" s="496">
        <f t="shared" si="2422"/>
        <v>0</v>
      </c>
      <c r="G13353" s="499"/>
      <c r="I13353" s="498"/>
      <c r="J13353" s="480"/>
      <c r="O13353" s="298"/>
    </row>
    <row r="13354" spans="1:15" s="478" customFormat="1">
      <c r="A13354" s="530" t="str">
        <f t="shared" si="2419"/>
        <v/>
      </c>
      <c r="B13354" s="531" t="str">
        <f t="shared" si="2420"/>
        <v/>
      </c>
      <c r="C13354" s="527"/>
      <c r="D13354" s="527"/>
      <c r="E13354" s="518">
        <f t="shared" si="2421"/>
        <v>0</v>
      </c>
      <c r="F13354" s="496">
        <f t="shared" si="2422"/>
        <v>0</v>
      </c>
      <c r="G13354" s="499"/>
      <c r="I13354" s="498"/>
      <c r="J13354" s="480"/>
      <c r="O13354" s="298"/>
    </row>
    <row r="13355" spans="1:15" s="478" customFormat="1">
      <c r="A13355" s="530" t="str">
        <f t="shared" si="2419"/>
        <v/>
      </c>
      <c r="B13355" s="531" t="str">
        <f t="shared" si="2420"/>
        <v/>
      </c>
      <c r="C13355" s="527"/>
      <c r="D13355" s="527"/>
      <c r="E13355" s="518">
        <f t="shared" si="2421"/>
        <v>0</v>
      </c>
      <c r="F13355" s="496">
        <f t="shared" si="2422"/>
        <v>0</v>
      </c>
      <c r="G13355" s="499"/>
      <c r="I13355" s="498"/>
      <c r="J13355" s="480"/>
      <c r="O13355" s="298"/>
    </row>
    <row r="13356" spans="1:15" s="478" customFormat="1">
      <c r="A13356" s="530" t="str">
        <f t="shared" si="2419"/>
        <v/>
      </c>
      <c r="B13356" s="531" t="str">
        <f t="shared" si="2420"/>
        <v/>
      </c>
      <c r="C13356" s="527"/>
      <c r="D13356" s="527"/>
      <c r="E13356" s="518">
        <f t="shared" si="2421"/>
        <v>0</v>
      </c>
      <c r="F13356" s="496">
        <f t="shared" si="2422"/>
        <v>0</v>
      </c>
      <c r="G13356" s="499"/>
      <c r="I13356" s="498"/>
      <c r="J13356" s="480"/>
      <c r="O13356" s="298"/>
    </row>
    <row r="13357" spans="1:15" s="478" customFormat="1">
      <c r="A13357" s="530" t="str">
        <f t="shared" si="2419"/>
        <v/>
      </c>
      <c r="B13357" s="531" t="str">
        <f t="shared" si="2420"/>
        <v/>
      </c>
      <c r="C13357" s="527"/>
      <c r="D13357" s="527"/>
      <c r="E13357" s="518">
        <f t="shared" si="2421"/>
        <v>0</v>
      </c>
      <c r="F13357" s="496">
        <f t="shared" si="2422"/>
        <v>0</v>
      </c>
      <c r="G13357" s="499"/>
      <c r="I13357" s="498"/>
      <c r="J13357" s="480"/>
      <c r="O13357" s="298"/>
    </row>
    <row r="13358" spans="1:15" s="478" customFormat="1">
      <c r="A13358" s="530" t="str">
        <f t="shared" si="2419"/>
        <v/>
      </c>
      <c r="B13358" s="531" t="str">
        <f t="shared" si="2420"/>
        <v/>
      </c>
      <c r="C13358" s="527"/>
      <c r="D13358" s="527"/>
      <c r="E13358" s="518">
        <f t="shared" si="2421"/>
        <v>0</v>
      </c>
      <c r="F13358" s="496">
        <f t="shared" si="2422"/>
        <v>0</v>
      </c>
      <c r="G13358" s="499"/>
      <c r="I13358" s="498"/>
      <c r="J13358" s="480"/>
      <c r="O13358" s="298"/>
    </row>
    <row r="13359" spans="1:15" s="478" customFormat="1">
      <c r="A13359" s="530" t="str">
        <f t="shared" si="2419"/>
        <v/>
      </c>
      <c r="B13359" s="531" t="str">
        <f t="shared" si="2420"/>
        <v/>
      </c>
      <c r="C13359" s="527"/>
      <c r="D13359" s="527"/>
      <c r="E13359" s="518">
        <f t="shared" si="2421"/>
        <v>0</v>
      </c>
      <c r="F13359" s="496">
        <f t="shared" si="2422"/>
        <v>0</v>
      </c>
      <c r="G13359" s="499"/>
      <c r="I13359" s="498"/>
      <c r="J13359" s="480"/>
      <c r="O13359" s="298"/>
    </row>
    <row r="13360" spans="1:15" s="478" customFormat="1">
      <c r="A13360" s="530" t="str">
        <f t="shared" si="2419"/>
        <v/>
      </c>
      <c r="B13360" s="531" t="str">
        <f t="shared" si="2420"/>
        <v/>
      </c>
      <c r="C13360" s="527"/>
      <c r="D13360" s="527"/>
      <c r="E13360" s="518">
        <f t="shared" si="2421"/>
        <v>0</v>
      </c>
      <c r="F13360" s="496">
        <f t="shared" si="2422"/>
        <v>0</v>
      </c>
      <c r="G13360" s="499"/>
      <c r="I13360" s="498"/>
      <c r="J13360" s="480"/>
      <c r="O13360" s="298"/>
    </row>
    <row r="13361" spans="1:16" s="478" customFormat="1">
      <c r="A13361" s="530" t="str">
        <f t="shared" si="2419"/>
        <v/>
      </c>
      <c r="B13361" s="531" t="str">
        <f t="shared" si="2420"/>
        <v/>
      </c>
      <c r="C13361" s="527"/>
      <c r="D13361" s="527"/>
      <c r="E13361" s="518">
        <f t="shared" si="2421"/>
        <v>0</v>
      </c>
      <c r="F13361" s="496">
        <f t="shared" si="2422"/>
        <v>0</v>
      </c>
      <c r="G13361" s="519"/>
      <c r="I13361" s="498"/>
      <c r="J13361" s="480"/>
      <c r="O13361" s="298"/>
    </row>
    <row r="13362" spans="1:16" s="478" customFormat="1" ht="31.5" customHeight="1" thickBot="1">
      <c r="A13362" s="500"/>
      <c r="B13362" s="501"/>
      <c r="C13362" s="502"/>
      <c r="D13362" s="503"/>
      <c r="E13362" s="503"/>
      <c r="F13362" s="238" t="s">
        <v>83</v>
      </c>
      <c r="G13362" s="262">
        <f>ROUND(SUM(F13350:F13361),0)</f>
        <v>0</v>
      </c>
      <c r="I13362" s="504"/>
      <c r="J13362" s="480"/>
      <c r="O13362" s="298"/>
    </row>
    <row r="13363" spans="1:16" s="478" customFormat="1" ht="13.5" thickTop="1">
      <c r="A13363" s="186" t="s">
        <v>76</v>
      </c>
      <c r="B13363" s="507"/>
      <c r="C13363" s="508"/>
      <c r="D13363" s="509"/>
      <c r="E13363" s="509"/>
      <c r="F13363" s="510"/>
      <c r="G13363" s="511"/>
      <c r="I13363" s="504"/>
      <c r="J13363" s="480"/>
      <c r="O13363" s="298"/>
    </row>
    <row r="13364" spans="1:16" s="478" customFormat="1">
      <c r="A13364" s="512" t="s">
        <v>57</v>
      </c>
      <c r="B13364" s="513"/>
      <c r="C13364" s="532"/>
      <c r="D13364" s="533"/>
      <c r="E13364" s="516" t="s">
        <v>77</v>
      </c>
      <c r="F13364" s="516" t="s">
        <v>78</v>
      </c>
      <c r="G13364" s="264" t="s">
        <v>77</v>
      </c>
      <c r="H13364" s="296"/>
      <c r="I13364" s="491"/>
      <c r="J13364" s="480"/>
      <c r="O13364" s="298"/>
    </row>
    <row r="13365" spans="1:16" s="478" customFormat="1">
      <c r="A13365" s="534" t="s">
        <v>87</v>
      </c>
      <c r="B13365" s="535"/>
      <c r="C13365" s="536"/>
      <c r="D13365" s="537"/>
      <c r="E13365" s="495">
        <f>ROUND(SUM(G13324,G13339,G13347,G13362),2)</f>
        <v>0</v>
      </c>
      <c r="F13365" s="538">
        <f>A</f>
        <v>0</v>
      </c>
      <c r="G13365" s="539">
        <f>E13365*F13365</f>
        <v>0</v>
      </c>
      <c r="I13365" s="504"/>
      <c r="J13365" s="480"/>
      <c r="O13365" s="298"/>
    </row>
    <row r="13366" spans="1:16" s="478" customFormat="1">
      <c r="A13366" s="534" t="s">
        <v>85</v>
      </c>
      <c r="B13366" s="535"/>
      <c r="C13366" s="536"/>
      <c r="D13366" s="537"/>
      <c r="E13366" s="495">
        <f>SUM(G13324,G13339,G13347,G13362)</f>
        <v>0</v>
      </c>
      <c r="F13366" s="538">
        <f>I</f>
        <v>0</v>
      </c>
      <c r="G13366" s="539">
        <f>E13366*F13366</f>
        <v>0</v>
      </c>
      <c r="I13366" s="504"/>
      <c r="J13366" s="480"/>
      <c r="O13366" s="298"/>
    </row>
    <row r="13367" spans="1:16" s="478" customFormat="1">
      <c r="A13367" s="534" t="s">
        <v>86</v>
      </c>
      <c r="B13367" s="535"/>
      <c r="C13367" s="536"/>
      <c r="D13367" s="537"/>
      <c r="E13367" s="495">
        <f>SUM(G13324,G13339,G13347,G13362)</f>
        <v>0</v>
      </c>
      <c r="F13367" s="538">
        <f>U</f>
        <v>0</v>
      </c>
      <c r="G13367" s="539">
        <f>E13367*F13367</f>
        <v>0</v>
      </c>
      <c r="I13367" s="504"/>
      <c r="J13367" s="480"/>
      <c r="O13367" s="298"/>
    </row>
    <row r="13368" spans="1:16" s="478" customFormat="1" ht="33" customHeight="1" thickBot="1">
      <c r="A13368" s="500"/>
      <c r="B13368" s="501"/>
      <c r="C13368" s="502"/>
      <c r="D13368" s="503"/>
      <c r="E13368" s="503"/>
      <c r="F13368" s="268" t="s">
        <v>84</v>
      </c>
      <c r="G13368" s="262">
        <f>SUM(G13365:G13367)</f>
        <v>0</v>
      </c>
      <c r="I13368" s="504"/>
      <c r="J13368" s="295"/>
      <c r="K13368" s="296"/>
      <c r="L13368" s="296"/>
      <c r="M13368" s="296"/>
      <c r="N13368" s="296"/>
      <c r="O13368" s="296"/>
    </row>
    <row r="13369" spans="1:16" s="199" customFormat="1" ht="14" thickTop="1" thickBot="1">
      <c r="A13369" s="540"/>
      <c r="B13369" s="541"/>
      <c r="C13369" s="542"/>
      <c r="D13369" s="543"/>
      <c r="E13369" s="271" t="s">
        <v>89</v>
      </c>
      <c r="F13369" s="272"/>
      <c r="G13369" s="273">
        <f>ROUND(SUM(G13324,G13339,G13347,G13362,G13368),0)</f>
        <v>0</v>
      </c>
      <c r="I13369" s="544"/>
      <c r="J13369" s="200">
        <f>B13308</f>
        <v>40.5</v>
      </c>
      <c r="K13369" s="545">
        <f>E13365</f>
        <v>0</v>
      </c>
      <c r="L13369" s="546">
        <f>G13365</f>
        <v>0</v>
      </c>
      <c r="M13369" s="546">
        <f>G13366</f>
        <v>0</v>
      </c>
      <c r="N13369" s="546">
        <f>G13367</f>
        <v>0</v>
      </c>
      <c r="O13369" s="299">
        <f>SUM(K13369:N13369)</f>
        <v>0</v>
      </c>
      <c r="P13369" s="546"/>
    </row>
    <row r="13370" spans="1:16" s="478" customFormat="1" ht="13.5" thickTop="1">
      <c r="A13370" s="547" t="s">
        <v>97</v>
      </c>
      <c r="B13370" s="449"/>
      <c r="C13370" s="470"/>
      <c r="D13370" s="483"/>
      <c r="E13370" s="483"/>
      <c r="F13370" s="484"/>
      <c r="G13370" s="485"/>
      <c r="I13370" s="504"/>
      <c r="J13370" s="480"/>
      <c r="O13370" s="298"/>
      <c r="P13370" s="546"/>
    </row>
    <row r="13371" spans="1:16" s="478" customFormat="1">
      <c r="A13371" s="547"/>
      <c r="B13371" s="548"/>
      <c r="C13371" s="549"/>
      <c r="D13371" s="550"/>
      <c r="E13371" s="483"/>
      <c r="F13371" s="484"/>
      <c r="G13371" s="551">
        <f ca="1">TODAY()</f>
        <v>44839</v>
      </c>
      <c r="I13371" s="504"/>
      <c r="J13371" s="480"/>
      <c r="O13371" s="298"/>
      <c r="P13371" s="546"/>
    </row>
    <row r="13372" spans="1:16" s="478" customFormat="1" ht="13.5" thickBot="1">
      <c r="A13372" s="500"/>
      <c r="B13372" s="501"/>
      <c r="C13372" s="502"/>
      <c r="D13372" s="503"/>
      <c r="E13372" s="503"/>
      <c r="F13372" s="552"/>
      <c r="G13372" s="553"/>
      <c r="I13372" s="504"/>
      <c r="J13372" s="480"/>
      <c r="O13372" s="298"/>
      <c r="P13372" s="546"/>
    </row>
    <row r="13373" spans="1:16" s="478" customFormat="1" ht="13.5" thickTop="1">
      <c r="A13373" s="470"/>
      <c r="B13373" s="449"/>
      <c r="C13373" s="470"/>
      <c r="D13373" s="483"/>
      <c r="E13373" s="483"/>
      <c r="F13373" s="484"/>
      <c r="G13373" s="484"/>
      <c r="I13373" s="558"/>
      <c r="J13373" s="480"/>
      <c r="O13373" s="298"/>
      <c r="P13373" s="546"/>
    </row>
    <row r="13374" spans="1:16" s="199" customFormat="1">
      <c r="A13374" s="196" t="s">
        <v>109</v>
      </c>
      <c r="B13374" s="458"/>
      <c r="C13374" s="196"/>
      <c r="D13374" s="198"/>
      <c r="E13374" s="198"/>
      <c r="F13374" s="197"/>
      <c r="G13374" s="197"/>
      <c r="I13374" s="321"/>
      <c r="J13374" s="200"/>
      <c r="O13374" s="297"/>
    </row>
    <row r="13375" spans="1:16" s="199" customFormat="1">
      <c r="A13375" s="196" t="str">
        <f>CONCATENATE('Prestaciones y AIU'!A10945," ANALISIS DE PRECIOS UNITARIOS")</f>
        <v xml:space="preserve"> ANALISIS DE PRECIOS UNITARIOS</v>
      </c>
      <c r="B13375" s="458"/>
      <c r="C13375" s="196"/>
      <c r="D13375" s="198"/>
      <c r="E13375" s="198"/>
      <c r="F13375" s="197"/>
      <c r="G13375" s="197"/>
      <c r="I13375" s="321"/>
      <c r="J13375" s="200"/>
      <c r="O13375" s="297"/>
    </row>
    <row r="13376" spans="1:16" s="199" customFormat="1">
      <c r="A13376" s="196" t="str">
        <f>Objeto_LIC</f>
        <v>OPTIMIZACION DEL SISTEMA DE ABASTECIMIENTO (ADUCCION, PRETRATAMIENTO Y CONDUCCION) DEL MUNICPIO DE TAME, DEPARTAMENTO DE ARAUCA</v>
      </c>
      <c r="B13376" s="458"/>
      <c r="C13376" s="196"/>
      <c r="D13376" s="198"/>
      <c r="E13376" s="198"/>
      <c r="F13376" s="197"/>
      <c r="G13376" s="197"/>
      <c r="I13376" s="321"/>
      <c r="J13376" s="200"/>
      <c r="O13376" s="297"/>
    </row>
    <row r="13377" spans="1:15" s="199" customFormat="1">
      <c r="A13377" s="196"/>
      <c r="B13377" s="458"/>
      <c r="C13377" s="196"/>
      <c r="D13377" s="198"/>
      <c r="E13377" s="198"/>
      <c r="F13377" s="197"/>
      <c r="G13377" s="197"/>
      <c r="I13377" s="321"/>
      <c r="J13377" s="200"/>
      <c r="O13377" s="297"/>
    </row>
    <row r="13378" spans="1:15" ht="13.5" thickBot="1">
      <c r="A13378" s="201"/>
      <c r="B13378" s="448"/>
      <c r="C13378" s="201"/>
      <c r="D13378" s="203"/>
      <c r="E13378" s="203"/>
      <c r="F13378" s="202"/>
      <c r="G13378" s="202"/>
    </row>
    <row r="13379" spans="1:15" s="211" customFormat="1" ht="13.5" thickTop="1">
      <c r="A13379" s="206"/>
      <c r="B13379" s="457"/>
      <c r="C13379" s="207"/>
      <c r="D13379" s="209"/>
      <c r="E13379" s="209"/>
      <c r="F13379" s="208"/>
      <c r="G13379" s="210" t="s">
        <v>110</v>
      </c>
      <c r="I13379" s="323"/>
      <c r="J13379" s="212"/>
      <c r="O13379" s="297"/>
    </row>
    <row r="13380" spans="1:15" ht="12.75" customHeight="1">
      <c r="A13380" s="213" t="s">
        <v>62</v>
      </c>
      <c r="B13380" s="750">
        <f>Proponente</f>
        <v>0</v>
      </c>
      <c r="C13380" s="750"/>
      <c r="D13380" s="750"/>
      <c r="E13380" s="750"/>
      <c r="F13380" s="750"/>
      <c r="G13380" s="751"/>
    </row>
    <row r="13381" spans="1:15" ht="12.75" customHeight="1">
      <c r="A13381" s="213" t="s">
        <v>63</v>
      </c>
      <c r="B13381" s="470">
        <v>40.6</v>
      </c>
      <c r="C13381" s="750" t="e">
        <f>VLOOKUP(B13381,Presupuesto!$A$4:$B$106,2,FALSE)</f>
        <v>#N/A</v>
      </c>
      <c r="D13381" s="750"/>
      <c r="E13381" s="750"/>
      <c r="F13381" s="750"/>
      <c r="G13381" s="751"/>
    </row>
    <row r="13382" spans="1:15">
      <c r="A13382" s="214"/>
      <c r="B13382" s="438"/>
      <c r="C13382" s="215"/>
      <c r="D13382" s="217"/>
      <c r="E13382" s="217"/>
      <c r="F13382" s="218" t="s">
        <v>88</v>
      </c>
      <c r="G13382" s="750" t="str">
        <f ca="1">LOOKUP('U-P1'!B13381,Presupuesto!$1:$1048576,Presupuesto!$C$1:$C$105)</f>
        <v>ML</v>
      </c>
      <c r="H13382" s="750"/>
      <c r="I13382" s="750"/>
      <c r="J13382" s="750"/>
      <c r="K13382" s="751"/>
    </row>
    <row r="13383" spans="1:15" ht="13.5" thickBot="1">
      <c r="A13383" s="213" t="s">
        <v>64</v>
      </c>
      <c r="B13383" s="438"/>
      <c r="C13383" s="215"/>
      <c r="D13383" s="217"/>
      <c r="E13383" s="217"/>
      <c r="F13383" s="216"/>
      <c r="G13383" s="219"/>
      <c r="I13383" s="324"/>
      <c r="J13383" s="295"/>
      <c r="K13383" s="296"/>
      <c r="L13383" s="296"/>
      <c r="M13383" s="296"/>
      <c r="N13383" s="296"/>
      <c r="O13383" s="296"/>
    </row>
    <row r="13384" spans="1:15" s="220" customFormat="1" ht="13.5" thickTop="1">
      <c r="A13384" s="221" t="s">
        <v>57</v>
      </c>
      <c r="B13384" s="447" t="s">
        <v>65</v>
      </c>
      <c r="C13384" s="222" t="s">
        <v>66</v>
      </c>
      <c r="D13384" s="223" t="s">
        <v>74</v>
      </c>
      <c r="E13384" s="224" t="s">
        <v>100</v>
      </c>
      <c r="F13384" s="224" t="s">
        <v>79</v>
      </c>
      <c r="G13384" s="225" t="s">
        <v>70</v>
      </c>
      <c r="I13384" s="325"/>
      <c r="J13384" s="226"/>
      <c r="O13384" s="296"/>
    </row>
    <row r="13385" spans="1:15">
      <c r="A13385" s="227" t="str">
        <f t="shared" ref="A13385:A13396" si="2423">IF(I13385=0,"-",VLOOKUP(I13385,EQUIPOS,2,FALSE))</f>
        <v>-</v>
      </c>
      <c r="B13385" s="228"/>
      <c r="C13385" s="228"/>
      <c r="D13385" s="194"/>
      <c r="E13385" s="229">
        <f t="shared" ref="E13385:E13396" si="2424">IF(I13385=0,0,VLOOKUP(I13385,EQUIPOS,4,FALSE))</f>
        <v>0</v>
      </c>
      <c r="F13385" s="230">
        <f t="shared" ref="F13385:F13396" si="2425">IF(D13385=0,0,E13385/D13385)</f>
        <v>0</v>
      </c>
      <c r="G13385" s="231"/>
      <c r="I13385" s="283"/>
    </row>
    <row r="13386" spans="1:15">
      <c r="A13386" s="227" t="str">
        <f t="shared" si="2423"/>
        <v>-</v>
      </c>
      <c r="B13386" s="228"/>
      <c r="C13386" s="228"/>
      <c r="D13386" s="194"/>
      <c r="E13386" s="229">
        <f t="shared" si="2424"/>
        <v>0</v>
      </c>
      <c r="F13386" s="230">
        <f t="shared" si="2425"/>
        <v>0</v>
      </c>
      <c r="G13386" s="232"/>
      <c r="I13386" s="283"/>
    </row>
    <row r="13387" spans="1:15">
      <c r="A13387" s="227" t="str">
        <f t="shared" si="2423"/>
        <v>-</v>
      </c>
      <c r="B13387" s="228"/>
      <c r="C13387" s="228"/>
      <c r="D13387" s="194"/>
      <c r="E13387" s="229">
        <f t="shared" si="2424"/>
        <v>0</v>
      </c>
      <c r="F13387" s="230">
        <f t="shared" si="2425"/>
        <v>0</v>
      </c>
      <c r="G13387" s="232"/>
      <c r="I13387" s="283"/>
    </row>
    <row r="13388" spans="1:15">
      <c r="A13388" s="227" t="str">
        <f t="shared" si="2423"/>
        <v>-</v>
      </c>
      <c r="B13388" s="228"/>
      <c r="C13388" s="228"/>
      <c r="D13388" s="194"/>
      <c r="E13388" s="229">
        <f t="shared" si="2424"/>
        <v>0</v>
      </c>
      <c r="F13388" s="230">
        <f t="shared" si="2425"/>
        <v>0</v>
      </c>
      <c r="G13388" s="232"/>
      <c r="I13388" s="283"/>
    </row>
    <row r="13389" spans="1:15">
      <c r="A13389" s="227" t="str">
        <f t="shared" si="2423"/>
        <v>-</v>
      </c>
      <c r="B13389" s="228"/>
      <c r="C13389" s="228"/>
      <c r="D13389" s="194"/>
      <c r="E13389" s="229">
        <f t="shared" si="2424"/>
        <v>0</v>
      </c>
      <c r="F13389" s="230">
        <f t="shared" si="2425"/>
        <v>0</v>
      </c>
      <c r="G13389" s="232"/>
      <c r="I13389" s="283"/>
    </row>
    <row r="13390" spans="1:15">
      <c r="A13390" s="227" t="str">
        <f t="shared" si="2423"/>
        <v>-</v>
      </c>
      <c r="B13390" s="228"/>
      <c r="C13390" s="228"/>
      <c r="D13390" s="194"/>
      <c r="E13390" s="229">
        <f t="shared" si="2424"/>
        <v>0</v>
      </c>
      <c r="F13390" s="230">
        <f t="shared" si="2425"/>
        <v>0</v>
      </c>
      <c r="G13390" s="232"/>
      <c r="I13390" s="283"/>
    </row>
    <row r="13391" spans="1:15">
      <c r="A13391" s="227" t="str">
        <f t="shared" si="2423"/>
        <v>-</v>
      </c>
      <c r="B13391" s="228"/>
      <c r="C13391" s="228"/>
      <c r="D13391" s="194"/>
      <c r="E13391" s="229">
        <f t="shared" si="2424"/>
        <v>0</v>
      </c>
      <c r="F13391" s="230">
        <f t="shared" si="2425"/>
        <v>0</v>
      </c>
      <c r="G13391" s="232"/>
      <c r="I13391" s="283"/>
    </row>
    <row r="13392" spans="1:15">
      <c r="A13392" s="227" t="str">
        <f t="shared" si="2423"/>
        <v>-</v>
      </c>
      <c r="B13392" s="228"/>
      <c r="C13392" s="228"/>
      <c r="D13392" s="194"/>
      <c r="E13392" s="229">
        <f t="shared" si="2424"/>
        <v>0</v>
      </c>
      <c r="F13392" s="230">
        <f t="shared" si="2425"/>
        <v>0</v>
      </c>
      <c r="G13392" s="232"/>
      <c r="I13392" s="283"/>
    </row>
    <row r="13393" spans="1:15">
      <c r="A13393" s="227" t="str">
        <f t="shared" si="2423"/>
        <v>-</v>
      </c>
      <c r="B13393" s="228"/>
      <c r="C13393" s="228"/>
      <c r="D13393" s="194"/>
      <c r="E13393" s="229">
        <f t="shared" si="2424"/>
        <v>0</v>
      </c>
      <c r="F13393" s="230">
        <f t="shared" si="2425"/>
        <v>0</v>
      </c>
      <c r="G13393" s="232"/>
      <c r="I13393" s="283"/>
    </row>
    <row r="13394" spans="1:15">
      <c r="A13394" s="227" t="str">
        <f t="shared" si="2423"/>
        <v>-</v>
      </c>
      <c r="B13394" s="228"/>
      <c r="C13394" s="228"/>
      <c r="D13394" s="194"/>
      <c r="E13394" s="229">
        <f t="shared" si="2424"/>
        <v>0</v>
      </c>
      <c r="F13394" s="230">
        <f t="shared" si="2425"/>
        <v>0</v>
      </c>
      <c r="G13394" s="232"/>
      <c r="I13394" s="283"/>
    </row>
    <row r="13395" spans="1:15">
      <c r="A13395" s="227" t="str">
        <f t="shared" si="2423"/>
        <v>-</v>
      </c>
      <c r="B13395" s="228"/>
      <c r="C13395" s="228"/>
      <c r="D13395" s="194"/>
      <c r="E13395" s="229">
        <f t="shared" si="2424"/>
        <v>0</v>
      </c>
      <c r="F13395" s="230">
        <f t="shared" si="2425"/>
        <v>0</v>
      </c>
      <c r="G13395" s="232"/>
      <c r="I13395" s="283"/>
    </row>
    <row r="13396" spans="1:15">
      <c r="A13396" s="227" t="str">
        <f t="shared" si="2423"/>
        <v>-</v>
      </c>
      <c r="B13396" s="228"/>
      <c r="C13396" s="228"/>
      <c r="D13396" s="194"/>
      <c r="E13396" s="229">
        <f t="shared" si="2424"/>
        <v>0</v>
      </c>
      <c r="F13396" s="230">
        <f t="shared" si="2425"/>
        <v>0</v>
      </c>
      <c r="G13396" s="232"/>
      <c r="I13396" s="283"/>
    </row>
    <row r="13397" spans="1:15" ht="13.5" thickBot="1">
      <c r="A13397" s="234"/>
      <c r="B13397" s="456"/>
      <c r="C13397" s="235"/>
      <c r="D13397" s="237"/>
      <c r="E13397" s="237"/>
      <c r="F13397" s="238" t="s">
        <v>80</v>
      </c>
      <c r="G13397" s="239">
        <f>SUM(F13385:F13396)</f>
        <v>0</v>
      </c>
      <c r="I13397" s="326"/>
    </row>
    <row r="13398" spans="1:15" ht="13.5" thickTop="1">
      <c r="A13398" s="240" t="s">
        <v>67</v>
      </c>
      <c r="B13398" s="446"/>
      <c r="C13398" s="241"/>
      <c r="D13398" s="243"/>
      <c r="E13398" s="243"/>
      <c r="F13398" s="242"/>
      <c r="G13398" s="244"/>
      <c r="I13398" s="326"/>
    </row>
    <row r="13399" spans="1:15" s="220" customFormat="1" ht="26">
      <c r="A13399" s="245" t="s">
        <v>57</v>
      </c>
      <c r="B13399" s="455"/>
      <c r="C13399" s="247" t="s">
        <v>58</v>
      </c>
      <c r="D13399" s="316" t="s">
        <v>68</v>
      </c>
      <c r="E13399" s="248" t="s">
        <v>69</v>
      </c>
      <c r="F13399" s="249" t="s">
        <v>79</v>
      </c>
      <c r="G13399" s="250" t="s">
        <v>70</v>
      </c>
      <c r="I13399" s="325"/>
      <c r="J13399" s="226"/>
      <c r="O13399" s="296"/>
    </row>
    <row r="13400" spans="1:15">
      <c r="A13400" s="748" t="str">
        <f t="shared" ref="A13400:A13411" si="2426">IF(I13400=0,"",VLOOKUP(I13400,MATERIALES,2,FALSE))</f>
        <v/>
      </c>
      <c r="B13400" s="749"/>
      <c r="C13400" s="251" t="str">
        <f t="shared" ref="C13400:C13408" si="2427">IF(I13400=0,"",VLOOKUP(I13400,MATERIALES,3,FALSE))</f>
        <v/>
      </c>
      <c r="D13400" s="194"/>
      <c r="E13400" s="252">
        <f t="shared" ref="E13400:E13411" si="2428">IF(I13400=0,0,VLOOKUP(I13400,MATERIALES,4,FALSE))</f>
        <v>0</v>
      </c>
      <c r="F13400" s="230">
        <f>D13400*E13400</f>
        <v>0</v>
      </c>
      <c r="G13400" s="231"/>
      <c r="I13400" s="283"/>
    </row>
    <row r="13401" spans="1:15">
      <c r="A13401" s="748" t="str">
        <f t="shared" si="2426"/>
        <v/>
      </c>
      <c r="B13401" s="749"/>
      <c r="C13401" s="251" t="str">
        <f t="shared" si="2427"/>
        <v/>
      </c>
      <c r="D13401" s="194"/>
      <c r="E13401" s="252">
        <f t="shared" si="2428"/>
        <v>0</v>
      </c>
      <c r="F13401" s="230">
        <f t="shared" ref="F13401:F13411" si="2429">D13401*E13401</f>
        <v>0</v>
      </c>
      <c r="G13401" s="232"/>
      <c r="I13401" s="283"/>
    </row>
    <row r="13402" spans="1:15">
      <c r="A13402" s="748" t="str">
        <f t="shared" si="2426"/>
        <v/>
      </c>
      <c r="B13402" s="749"/>
      <c r="C13402" s="251" t="str">
        <f t="shared" si="2427"/>
        <v/>
      </c>
      <c r="D13402" s="194"/>
      <c r="E13402" s="252">
        <f t="shared" si="2428"/>
        <v>0</v>
      </c>
      <c r="F13402" s="230">
        <f t="shared" si="2429"/>
        <v>0</v>
      </c>
      <c r="G13402" s="232"/>
      <c r="I13402" s="283"/>
    </row>
    <row r="13403" spans="1:15">
      <c r="A13403" s="748" t="str">
        <f t="shared" si="2426"/>
        <v/>
      </c>
      <c r="B13403" s="749"/>
      <c r="C13403" s="251" t="str">
        <f t="shared" si="2427"/>
        <v/>
      </c>
      <c r="D13403" s="194"/>
      <c r="E13403" s="252">
        <f t="shared" si="2428"/>
        <v>0</v>
      </c>
      <c r="F13403" s="230">
        <f t="shared" si="2429"/>
        <v>0</v>
      </c>
      <c r="G13403" s="232"/>
      <c r="I13403" s="283"/>
    </row>
    <row r="13404" spans="1:15">
      <c r="A13404" s="748" t="str">
        <f t="shared" si="2426"/>
        <v/>
      </c>
      <c r="B13404" s="749"/>
      <c r="C13404" s="251" t="str">
        <f t="shared" si="2427"/>
        <v/>
      </c>
      <c r="D13404" s="194"/>
      <c r="E13404" s="252">
        <f t="shared" si="2428"/>
        <v>0</v>
      </c>
      <c r="F13404" s="230">
        <f t="shared" si="2429"/>
        <v>0</v>
      </c>
      <c r="G13404" s="232"/>
      <c r="I13404" s="283"/>
    </row>
    <row r="13405" spans="1:15">
      <c r="A13405" s="748" t="str">
        <f t="shared" si="2426"/>
        <v/>
      </c>
      <c r="B13405" s="749"/>
      <c r="C13405" s="251" t="str">
        <f t="shared" si="2427"/>
        <v/>
      </c>
      <c r="D13405" s="194"/>
      <c r="E13405" s="252">
        <f t="shared" si="2428"/>
        <v>0</v>
      </c>
      <c r="F13405" s="230">
        <f t="shared" si="2429"/>
        <v>0</v>
      </c>
      <c r="G13405" s="232"/>
      <c r="I13405" s="283"/>
    </row>
    <row r="13406" spans="1:15">
      <c r="A13406" s="748" t="str">
        <f t="shared" si="2426"/>
        <v/>
      </c>
      <c r="B13406" s="749"/>
      <c r="C13406" s="251" t="str">
        <f t="shared" si="2427"/>
        <v/>
      </c>
      <c r="D13406" s="194"/>
      <c r="E13406" s="252">
        <f t="shared" si="2428"/>
        <v>0</v>
      </c>
      <c r="F13406" s="230">
        <f t="shared" si="2429"/>
        <v>0</v>
      </c>
      <c r="G13406" s="232"/>
      <c r="I13406" s="283"/>
    </row>
    <row r="13407" spans="1:15">
      <c r="A13407" s="748" t="str">
        <f t="shared" si="2426"/>
        <v/>
      </c>
      <c r="B13407" s="749"/>
      <c r="C13407" s="251" t="str">
        <f t="shared" si="2427"/>
        <v/>
      </c>
      <c r="D13407" s="194"/>
      <c r="E13407" s="252">
        <f t="shared" si="2428"/>
        <v>0</v>
      </c>
      <c r="F13407" s="230">
        <f t="shared" si="2429"/>
        <v>0</v>
      </c>
      <c r="G13407" s="253"/>
      <c r="I13407" s="283"/>
    </row>
    <row r="13408" spans="1:15">
      <c r="A13408" s="748" t="str">
        <f t="shared" si="2426"/>
        <v/>
      </c>
      <c r="B13408" s="749"/>
      <c r="C13408" s="251" t="str">
        <f t="shared" si="2427"/>
        <v/>
      </c>
      <c r="D13408" s="194"/>
      <c r="E13408" s="252">
        <f t="shared" si="2428"/>
        <v>0</v>
      </c>
      <c r="F13408" s="230">
        <f t="shared" si="2429"/>
        <v>0</v>
      </c>
      <c r="G13408" s="232"/>
      <c r="I13408" s="283"/>
    </row>
    <row r="13409" spans="1:9">
      <c r="A13409" s="748" t="str">
        <f t="shared" si="2426"/>
        <v/>
      </c>
      <c r="B13409" s="749"/>
      <c r="C13409" s="251"/>
      <c r="D13409" s="194"/>
      <c r="E13409" s="252">
        <f t="shared" si="2428"/>
        <v>0</v>
      </c>
      <c r="F13409" s="230">
        <f t="shared" si="2429"/>
        <v>0</v>
      </c>
      <c r="G13409" s="232"/>
      <c r="I13409" s="283"/>
    </row>
    <row r="13410" spans="1:9">
      <c r="A13410" s="748" t="str">
        <f t="shared" si="2426"/>
        <v/>
      </c>
      <c r="B13410" s="749"/>
      <c r="C13410" s="251"/>
      <c r="D13410" s="194"/>
      <c r="E13410" s="252">
        <f t="shared" si="2428"/>
        <v>0</v>
      </c>
      <c r="F13410" s="230">
        <f t="shared" si="2429"/>
        <v>0</v>
      </c>
      <c r="G13410" s="232"/>
      <c r="I13410" s="283"/>
    </row>
    <row r="13411" spans="1:9">
      <c r="A13411" s="748" t="str">
        <f t="shared" si="2426"/>
        <v/>
      </c>
      <c r="B13411" s="749"/>
      <c r="C13411" s="251" t="str">
        <f t="shared" ref="C13411" si="2430">IF(I13411=0,"",VLOOKUP(I13411,MATERIALES,3,FALSE))</f>
        <v/>
      </c>
      <c r="D13411" s="194"/>
      <c r="E13411" s="252">
        <f t="shared" si="2428"/>
        <v>0</v>
      </c>
      <c r="F13411" s="230">
        <f t="shared" si="2429"/>
        <v>0</v>
      </c>
      <c r="G13411" s="233"/>
      <c r="I13411" s="283"/>
    </row>
    <row r="13412" spans="1:9" ht="26.25" customHeight="1" thickBot="1">
      <c r="A13412" s="214"/>
      <c r="B13412" s="438"/>
      <c r="C13412" s="215"/>
      <c r="D13412" s="217"/>
      <c r="E13412" s="254"/>
      <c r="F13412" s="255" t="s">
        <v>81</v>
      </c>
      <c r="G13412" s="253">
        <f>ROUND(SUM(F13400:F13411),0)</f>
        <v>0</v>
      </c>
      <c r="I13412" s="326"/>
    </row>
    <row r="13413" spans="1:9" ht="14" thickTop="1" thickBot="1">
      <c r="A13413" s="256" t="s">
        <v>72</v>
      </c>
      <c r="B13413" s="445"/>
      <c r="C13413" s="257"/>
      <c r="D13413" s="259"/>
      <c r="E13413" s="259"/>
      <c r="F13413" s="258"/>
      <c r="G13413" s="260"/>
      <c r="I13413" s="326"/>
    </row>
    <row r="13414" spans="1:9" ht="13.5" thickTop="1">
      <c r="A13414" s="245" t="s">
        <v>57</v>
      </c>
      <c r="B13414" s="455"/>
      <c r="C13414" s="248" t="s">
        <v>71</v>
      </c>
      <c r="D13414" s="316" t="s">
        <v>75</v>
      </c>
      <c r="E13414" s="248" t="s">
        <v>98</v>
      </c>
      <c r="F13414" s="249" t="s">
        <v>79</v>
      </c>
      <c r="G13414" s="250" t="s">
        <v>70</v>
      </c>
      <c r="I13414" s="326"/>
    </row>
    <row r="13415" spans="1:9">
      <c r="A13415" s="748" t="str">
        <f>IF(I13415=0,"",VLOOKUP(I13415,EQUIPOS,2,FALSE))</f>
        <v/>
      </c>
      <c r="B13415" s="749"/>
      <c r="C13415" s="467"/>
      <c r="D13415" s="194"/>
      <c r="E13415" s="252">
        <f>IF(I13415=0,0,VLOOKUP(I13415,EQUIPOS,4,FALSE))</f>
        <v>0</v>
      </c>
      <c r="F13415" s="230">
        <f>C13415*D13415*E13415</f>
        <v>0</v>
      </c>
      <c r="G13415" s="231"/>
      <c r="I13415" s="283"/>
    </row>
    <row r="13416" spans="1:9">
      <c r="A13416" s="748" t="str">
        <f>IF(I13416=0,"",VLOOKUP(I13416,EQUIPOS,2,FALSE))</f>
        <v/>
      </c>
      <c r="B13416" s="749"/>
      <c r="C13416" s="195"/>
      <c r="D13416" s="194"/>
      <c r="E13416" s="252">
        <f>IF(I13416=0,0,VLOOKUP(I13416,EQUIPOS,4,FALSE))</f>
        <v>0</v>
      </c>
      <c r="F13416" s="230">
        <f t="shared" ref="F13416:F13419" si="2431">C13416*D13416*E13416</f>
        <v>0</v>
      </c>
      <c r="G13416" s="232"/>
      <c r="I13416" s="283"/>
    </row>
    <row r="13417" spans="1:9">
      <c r="A13417" s="748" t="str">
        <f>IF(I13417=0,"",VLOOKUP(I13417,EQUIPOS,2,FALSE))</f>
        <v/>
      </c>
      <c r="B13417" s="749"/>
      <c r="C13417" s="195"/>
      <c r="D13417" s="194"/>
      <c r="E13417" s="252">
        <f>IF(I13417=0,0,VLOOKUP(I13417,EQUIPOS,4,FALSE))</f>
        <v>0</v>
      </c>
      <c r="F13417" s="230">
        <f t="shared" si="2431"/>
        <v>0</v>
      </c>
      <c r="G13417" s="232"/>
      <c r="I13417" s="283"/>
    </row>
    <row r="13418" spans="1:9">
      <c r="A13418" s="748" t="str">
        <f>IF(I13418=0,"",VLOOKUP(I13418,EQUIPOS,2,FALSE))</f>
        <v/>
      </c>
      <c r="B13418" s="749"/>
      <c r="C13418" s="195"/>
      <c r="D13418" s="194"/>
      <c r="E13418" s="252">
        <f>IF(I13418=0,0,VLOOKUP(I13418,EQUIPOS,4,FALSE))</f>
        <v>0</v>
      </c>
      <c r="F13418" s="230">
        <f t="shared" si="2431"/>
        <v>0</v>
      </c>
      <c r="G13418" s="232"/>
      <c r="I13418" s="283"/>
    </row>
    <row r="13419" spans="1:9">
      <c r="A13419" s="748" t="str">
        <f>IF(I13419=0,"",VLOOKUP(I13419,EQUIPOS,2,FALSE))</f>
        <v/>
      </c>
      <c r="B13419" s="749"/>
      <c r="C13419" s="195"/>
      <c r="D13419" s="194"/>
      <c r="E13419" s="252">
        <f>IF(I13419=0,0,VLOOKUP(I13419,EQUIPOS,4,FALSE))</f>
        <v>0</v>
      </c>
      <c r="F13419" s="230">
        <f t="shared" si="2431"/>
        <v>0</v>
      </c>
      <c r="G13419" s="233"/>
      <c r="I13419" s="283"/>
    </row>
    <row r="13420" spans="1:9" ht="30.75" customHeight="1" thickBot="1">
      <c r="A13420" s="234"/>
      <c r="B13420" s="456"/>
      <c r="C13420" s="235"/>
      <c r="D13420" s="237"/>
      <c r="E13420" s="261"/>
      <c r="F13420" s="238" t="s">
        <v>82</v>
      </c>
      <c r="G13420" s="262">
        <f>ROUND(SUM(F13415:F13419),0)</f>
        <v>0</v>
      </c>
      <c r="I13420" s="326"/>
    </row>
    <row r="13421" spans="1:9" ht="13.5" thickTop="1">
      <c r="A13421" s="240" t="s">
        <v>73</v>
      </c>
      <c r="B13421" s="446"/>
      <c r="C13421" s="241"/>
      <c r="D13421" s="243"/>
      <c r="E13421" s="243"/>
      <c r="F13421" s="242"/>
      <c r="G13421" s="244"/>
      <c r="I13421" s="326"/>
    </row>
    <row r="13422" spans="1:9" ht="26">
      <c r="A13422" s="245" t="s">
        <v>57</v>
      </c>
      <c r="B13422" s="454" t="s">
        <v>58</v>
      </c>
      <c r="C13422" s="247" t="s">
        <v>68</v>
      </c>
      <c r="D13422" s="316" t="s">
        <v>74</v>
      </c>
      <c r="E13422" s="248" t="s">
        <v>69</v>
      </c>
      <c r="F13422" s="249" t="s">
        <v>79</v>
      </c>
      <c r="G13422" s="250" t="s">
        <v>70</v>
      </c>
      <c r="H13422" s="220"/>
      <c r="I13422" s="325"/>
    </row>
    <row r="13423" spans="1:9">
      <c r="A13423" s="263" t="str">
        <f t="shared" ref="A13423:A13434" si="2432">IF(I13423=0,"",VLOOKUP(I13423,MANOOBRA,2,FALSE))</f>
        <v/>
      </c>
      <c r="B13423" s="444" t="str">
        <f t="shared" ref="B13423:B13434" si="2433">IF(I13423=0,"",VLOOKUP(I13423,MANOOBRA,3,FALSE))</f>
        <v/>
      </c>
      <c r="C13423" s="195"/>
      <c r="D13423" s="195"/>
      <c r="E13423" s="252">
        <f t="shared" ref="E13423:E13434" si="2434">IF(I13423=0,0,VLOOKUP(I13423,MANOOBRA,4,FALSE))</f>
        <v>0</v>
      </c>
      <c r="F13423" s="230">
        <f>IF(D13423=0,0,C13423*E13423/D13423)</f>
        <v>0</v>
      </c>
      <c r="G13423" s="231"/>
      <c r="I13423" s="283"/>
    </row>
    <row r="13424" spans="1:9">
      <c r="A13424" s="263" t="str">
        <f t="shared" si="2432"/>
        <v/>
      </c>
      <c r="B13424" s="444" t="str">
        <f t="shared" si="2433"/>
        <v/>
      </c>
      <c r="C13424" s="195"/>
      <c r="D13424" s="195"/>
      <c r="E13424" s="252">
        <f t="shared" si="2434"/>
        <v>0</v>
      </c>
      <c r="F13424" s="230">
        <f t="shared" ref="F13424:F13434" si="2435">IF(D13424=0,0,C13424*E13424/D13424)</f>
        <v>0</v>
      </c>
      <c r="G13424" s="232"/>
      <c r="I13424" s="283"/>
    </row>
    <row r="13425" spans="1:9">
      <c r="A13425" s="263" t="str">
        <f t="shared" si="2432"/>
        <v/>
      </c>
      <c r="B13425" s="444" t="str">
        <f t="shared" si="2433"/>
        <v/>
      </c>
      <c r="C13425" s="195"/>
      <c r="D13425" s="309"/>
      <c r="E13425" s="252">
        <f t="shared" si="2434"/>
        <v>0</v>
      </c>
      <c r="F13425" s="230">
        <f t="shared" si="2435"/>
        <v>0</v>
      </c>
      <c r="G13425" s="232"/>
      <c r="I13425" s="283"/>
    </row>
    <row r="13426" spans="1:9">
      <c r="A13426" s="263" t="str">
        <f t="shared" si="2432"/>
        <v/>
      </c>
      <c r="B13426" s="444" t="str">
        <f t="shared" si="2433"/>
        <v/>
      </c>
      <c r="C13426" s="195"/>
      <c r="D13426" s="195"/>
      <c r="E13426" s="252">
        <f t="shared" si="2434"/>
        <v>0</v>
      </c>
      <c r="F13426" s="230">
        <f t="shared" si="2435"/>
        <v>0</v>
      </c>
      <c r="G13426" s="232"/>
      <c r="I13426" s="283"/>
    </row>
    <row r="13427" spans="1:9">
      <c r="A13427" s="263" t="str">
        <f t="shared" si="2432"/>
        <v/>
      </c>
      <c r="B13427" s="444" t="str">
        <f t="shared" si="2433"/>
        <v/>
      </c>
      <c r="C13427" s="195"/>
      <c r="D13427" s="195"/>
      <c r="E13427" s="252">
        <f t="shared" si="2434"/>
        <v>0</v>
      </c>
      <c r="F13427" s="230">
        <f t="shared" si="2435"/>
        <v>0</v>
      </c>
      <c r="G13427" s="232"/>
      <c r="I13427" s="283"/>
    </row>
    <row r="13428" spans="1:9">
      <c r="A13428" s="263" t="str">
        <f t="shared" si="2432"/>
        <v/>
      </c>
      <c r="B13428" s="444" t="str">
        <f t="shared" si="2433"/>
        <v/>
      </c>
      <c r="C13428" s="195"/>
      <c r="D13428" s="195"/>
      <c r="E13428" s="252">
        <f t="shared" si="2434"/>
        <v>0</v>
      </c>
      <c r="F13428" s="230">
        <f t="shared" si="2435"/>
        <v>0</v>
      </c>
      <c r="G13428" s="232"/>
      <c r="I13428" s="283"/>
    </row>
    <row r="13429" spans="1:9">
      <c r="A13429" s="263" t="str">
        <f t="shared" si="2432"/>
        <v/>
      </c>
      <c r="B13429" s="444" t="str">
        <f t="shared" si="2433"/>
        <v/>
      </c>
      <c r="C13429" s="195"/>
      <c r="D13429" s="195"/>
      <c r="E13429" s="252">
        <f t="shared" si="2434"/>
        <v>0</v>
      </c>
      <c r="F13429" s="230">
        <f t="shared" si="2435"/>
        <v>0</v>
      </c>
      <c r="G13429" s="232"/>
      <c r="I13429" s="283"/>
    </row>
    <row r="13430" spans="1:9">
      <c r="A13430" s="263" t="str">
        <f t="shared" si="2432"/>
        <v/>
      </c>
      <c r="B13430" s="444" t="str">
        <f t="shared" si="2433"/>
        <v/>
      </c>
      <c r="C13430" s="195"/>
      <c r="D13430" s="195"/>
      <c r="E13430" s="252">
        <f t="shared" si="2434"/>
        <v>0</v>
      </c>
      <c r="F13430" s="230">
        <f t="shared" si="2435"/>
        <v>0</v>
      </c>
      <c r="G13430" s="232"/>
      <c r="I13430" s="283"/>
    </row>
    <row r="13431" spans="1:9">
      <c r="A13431" s="263" t="str">
        <f t="shared" si="2432"/>
        <v/>
      </c>
      <c r="B13431" s="444" t="str">
        <f t="shared" si="2433"/>
        <v/>
      </c>
      <c r="C13431" s="195"/>
      <c r="D13431" s="195"/>
      <c r="E13431" s="252">
        <f t="shared" si="2434"/>
        <v>0</v>
      </c>
      <c r="F13431" s="230">
        <f t="shared" si="2435"/>
        <v>0</v>
      </c>
      <c r="G13431" s="232"/>
      <c r="I13431" s="283"/>
    </row>
    <row r="13432" spans="1:9">
      <c r="A13432" s="263" t="str">
        <f t="shared" si="2432"/>
        <v/>
      </c>
      <c r="B13432" s="444" t="str">
        <f t="shared" si="2433"/>
        <v/>
      </c>
      <c r="C13432" s="195"/>
      <c r="D13432" s="195"/>
      <c r="E13432" s="252">
        <f t="shared" si="2434"/>
        <v>0</v>
      </c>
      <c r="F13432" s="230">
        <f t="shared" si="2435"/>
        <v>0</v>
      </c>
      <c r="G13432" s="232"/>
      <c r="I13432" s="283"/>
    </row>
    <row r="13433" spans="1:9">
      <c r="A13433" s="263" t="str">
        <f t="shared" si="2432"/>
        <v/>
      </c>
      <c r="B13433" s="444" t="str">
        <f t="shared" si="2433"/>
        <v/>
      </c>
      <c r="C13433" s="195"/>
      <c r="D13433" s="195"/>
      <c r="E13433" s="252">
        <f t="shared" si="2434"/>
        <v>0</v>
      </c>
      <c r="F13433" s="230">
        <f t="shared" si="2435"/>
        <v>0</v>
      </c>
      <c r="G13433" s="232"/>
      <c r="I13433" s="283"/>
    </row>
    <row r="13434" spans="1:9">
      <c r="A13434" s="263" t="str">
        <f t="shared" si="2432"/>
        <v/>
      </c>
      <c r="B13434" s="444" t="str">
        <f t="shared" si="2433"/>
        <v/>
      </c>
      <c r="C13434" s="195"/>
      <c r="D13434" s="195"/>
      <c r="E13434" s="252">
        <f t="shared" si="2434"/>
        <v>0</v>
      </c>
      <c r="F13434" s="230">
        <f t="shared" si="2435"/>
        <v>0</v>
      </c>
      <c r="G13434" s="233"/>
      <c r="I13434" s="283"/>
    </row>
    <row r="13435" spans="1:9" ht="31.5" customHeight="1" thickBot="1">
      <c r="A13435" s="234"/>
      <c r="B13435" s="456"/>
      <c r="C13435" s="235"/>
      <c r="D13435" s="237"/>
      <c r="E13435" s="237"/>
      <c r="F13435" s="238" t="s">
        <v>83</v>
      </c>
      <c r="G13435" s="262">
        <f>ROUND(SUM(F13423:F13434),0)</f>
        <v>0</v>
      </c>
      <c r="I13435" s="326"/>
    </row>
    <row r="13436" spans="1:9" ht="13.5" thickTop="1">
      <c r="A13436" s="186" t="s">
        <v>76</v>
      </c>
      <c r="B13436" s="446"/>
      <c r="C13436" s="241"/>
      <c r="D13436" s="243"/>
      <c r="E13436" s="243"/>
      <c r="F13436" s="242"/>
      <c r="G13436" s="244"/>
      <c r="I13436" s="326"/>
    </row>
    <row r="13437" spans="1:9">
      <c r="A13437" s="245" t="s">
        <v>57</v>
      </c>
      <c r="B13437" s="455"/>
      <c r="C13437" s="246"/>
      <c r="D13437" s="317"/>
      <c r="E13437" s="248" t="s">
        <v>77</v>
      </c>
      <c r="F13437" s="249" t="s">
        <v>78</v>
      </c>
      <c r="G13437" s="264" t="s">
        <v>77</v>
      </c>
      <c r="H13437" s="220"/>
      <c r="I13437" s="325"/>
    </row>
    <row r="13438" spans="1:9">
      <c r="A13438" s="185" t="s">
        <v>87</v>
      </c>
      <c r="B13438" s="453"/>
      <c r="C13438" s="265"/>
      <c r="D13438" s="318"/>
      <c r="E13438" s="229">
        <f>SUM(G13397,G13412,G13420,G13435)</f>
        <v>0</v>
      </c>
      <c r="F13438" s="266">
        <f>A</f>
        <v>0</v>
      </c>
      <c r="G13438" s="267">
        <f>E13438*F13438</f>
        <v>0</v>
      </c>
      <c r="I13438" s="326"/>
    </row>
    <row r="13439" spans="1:9">
      <c r="A13439" s="185" t="s">
        <v>85</v>
      </c>
      <c r="B13439" s="453"/>
      <c r="C13439" s="265"/>
      <c r="D13439" s="318"/>
      <c r="E13439" s="229">
        <f>SUM(G13397,G13412,G13420,G13435)</f>
        <v>0</v>
      </c>
      <c r="F13439" s="266">
        <f>I</f>
        <v>0</v>
      </c>
      <c r="G13439" s="267">
        <f>E13439*F13439</f>
        <v>0</v>
      </c>
      <c r="I13439" s="326"/>
    </row>
    <row r="13440" spans="1:9">
      <c r="A13440" s="185" t="s">
        <v>86</v>
      </c>
      <c r="B13440" s="453"/>
      <c r="C13440" s="265"/>
      <c r="D13440" s="318"/>
      <c r="E13440" s="229">
        <f>SUM(G13397,G13412,G13420,G13435)</f>
        <v>0</v>
      </c>
      <c r="F13440" s="266">
        <f>U</f>
        <v>0</v>
      </c>
      <c r="G13440" s="267">
        <f>E13440*F13440</f>
        <v>0</v>
      </c>
      <c r="I13440" s="326"/>
    </row>
    <row r="13441" spans="1:16" ht="33" customHeight="1" thickBot="1">
      <c r="A13441" s="234"/>
      <c r="B13441" s="456"/>
      <c r="C13441" s="235"/>
      <c r="D13441" s="237"/>
      <c r="E13441" s="237"/>
      <c r="F13441" s="268" t="s">
        <v>84</v>
      </c>
      <c r="G13441" s="262">
        <f>SUM(G13438:G13440)</f>
        <v>0</v>
      </c>
      <c r="I13441" s="326"/>
      <c r="J13441" s="295"/>
      <c r="K13441" s="296"/>
      <c r="L13441" s="296"/>
      <c r="M13441" s="296"/>
      <c r="N13441" s="296"/>
      <c r="O13441" s="296"/>
    </row>
    <row r="13442" spans="1:16" s="211" customFormat="1" ht="14" thickTop="1" thickBot="1">
      <c r="A13442" s="269"/>
      <c r="B13442" s="443"/>
      <c r="C13442" s="270"/>
      <c r="D13442" s="319"/>
      <c r="E13442" s="271" t="s">
        <v>89</v>
      </c>
      <c r="F13442" s="272"/>
      <c r="G13442" s="273">
        <f>ROUND(SUM(G13397,G13412,G13420,G13435,G13441),0)</f>
        <v>0</v>
      </c>
      <c r="I13442" s="327"/>
      <c r="J13442" s="212">
        <f>B13381</f>
        <v>40.6</v>
      </c>
      <c r="K13442" s="274">
        <f>E13438</f>
        <v>0</v>
      </c>
      <c r="L13442" s="294">
        <f>G13438</f>
        <v>0</v>
      </c>
      <c r="M13442" s="294">
        <f>G13439</f>
        <v>0</v>
      </c>
      <c r="N13442" s="294">
        <f>G13440</f>
        <v>0</v>
      </c>
      <c r="O13442" s="299">
        <f>SUM(K13442:N13442)</f>
        <v>0</v>
      </c>
      <c r="P13442" s="294"/>
    </row>
    <row r="13443" spans="1:16" ht="13.5" thickTop="1">
      <c r="A13443" s="275" t="s">
        <v>97</v>
      </c>
      <c r="B13443" s="438"/>
      <c r="C13443" s="215"/>
      <c r="D13443" s="217"/>
      <c r="E13443" s="217"/>
      <c r="F13443" s="216"/>
      <c r="G13443" s="219"/>
      <c r="I13443" s="326"/>
      <c r="P13443" s="294"/>
    </row>
    <row r="13444" spans="1:16">
      <c r="A13444" s="275"/>
      <c r="B13444" s="452"/>
      <c r="C13444" s="276"/>
      <c r="D13444" s="320"/>
      <c r="E13444" s="217"/>
      <c r="F13444" s="216"/>
      <c r="G13444" s="277">
        <f ca="1">TODAY()</f>
        <v>44839</v>
      </c>
      <c r="I13444" s="326"/>
      <c r="P13444" s="294"/>
    </row>
    <row r="13445" spans="1:16" ht="13.5" thickBot="1">
      <c r="A13445" s="234"/>
      <c r="B13445" s="456"/>
      <c r="C13445" s="235"/>
      <c r="D13445" s="237"/>
      <c r="E13445" s="237"/>
      <c r="F13445" s="236"/>
      <c r="G13445" s="278"/>
      <c r="I13445" s="326"/>
      <c r="P13445" s="294"/>
    </row>
    <row r="13446" spans="1:16" s="199" customFormat="1" ht="13.5" thickTop="1">
      <c r="A13446" s="196" t="s">
        <v>109</v>
      </c>
      <c r="B13446" s="458"/>
      <c r="C13446" s="196"/>
      <c r="D13446" s="198"/>
      <c r="E13446" s="198"/>
      <c r="F13446" s="197"/>
      <c r="G13446" s="197"/>
      <c r="I13446" s="321"/>
      <c r="J13446" s="200"/>
      <c r="O13446" s="297"/>
    </row>
    <row r="13447" spans="1:16" s="199" customFormat="1">
      <c r="A13447" s="196" t="str">
        <f>CONCATENATE('Prestaciones y AIU'!A11017," ANALISIS DE PRECIOS UNITARIOS")</f>
        <v xml:space="preserve"> ANALISIS DE PRECIOS UNITARIOS</v>
      </c>
      <c r="B13447" s="458"/>
      <c r="C13447" s="196"/>
      <c r="D13447" s="198"/>
      <c r="E13447" s="198"/>
      <c r="F13447" s="197"/>
      <c r="G13447" s="197"/>
      <c r="I13447" s="321"/>
      <c r="J13447" s="200"/>
      <c r="O13447" s="297"/>
    </row>
    <row r="13448" spans="1:16" s="199" customFormat="1">
      <c r="A13448" s="196" t="str">
        <f>Objeto_LIC</f>
        <v>OPTIMIZACION DEL SISTEMA DE ABASTECIMIENTO (ADUCCION, PRETRATAMIENTO Y CONDUCCION) DEL MUNICPIO DE TAME, DEPARTAMENTO DE ARAUCA</v>
      </c>
      <c r="B13448" s="458"/>
      <c r="C13448" s="196"/>
      <c r="D13448" s="198"/>
      <c r="E13448" s="198"/>
      <c r="F13448" s="197"/>
      <c r="G13448" s="197"/>
      <c r="I13448" s="321"/>
      <c r="J13448" s="200"/>
      <c r="O13448" s="297"/>
    </row>
    <row r="13449" spans="1:16" s="199" customFormat="1">
      <c r="A13449" s="196"/>
      <c r="B13449" s="458"/>
      <c r="C13449" s="196"/>
      <c r="D13449" s="198"/>
      <c r="E13449" s="198"/>
      <c r="F13449" s="197"/>
      <c r="G13449" s="197"/>
      <c r="I13449" s="321"/>
      <c r="J13449" s="200"/>
      <c r="O13449" s="297"/>
    </row>
    <row r="13450" spans="1:16" ht="13.5" thickBot="1">
      <c r="A13450" s="201"/>
      <c r="B13450" s="448"/>
      <c r="C13450" s="201"/>
      <c r="D13450" s="203"/>
      <c r="E13450" s="203"/>
      <c r="F13450" s="202"/>
      <c r="G13450" s="202"/>
    </row>
    <row r="13451" spans="1:16" s="211" customFormat="1" ht="13.5" thickTop="1">
      <c r="A13451" s="206"/>
      <c r="B13451" s="457"/>
      <c r="C13451" s="207"/>
      <c r="D13451" s="209"/>
      <c r="E13451" s="209"/>
      <c r="F13451" s="208"/>
      <c r="G13451" s="210" t="s">
        <v>110</v>
      </c>
      <c r="I13451" s="323"/>
      <c r="J13451" s="212"/>
      <c r="O13451" s="297"/>
    </row>
    <row r="13452" spans="1:16" ht="12.75" customHeight="1">
      <c r="A13452" s="213" t="s">
        <v>62</v>
      </c>
      <c r="B13452" s="750">
        <f>Proponente</f>
        <v>0</v>
      </c>
      <c r="C13452" s="750"/>
      <c r="D13452" s="750"/>
      <c r="E13452" s="750"/>
      <c r="F13452" s="750"/>
      <c r="G13452" s="751"/>
    </row>
    <row r="13453" spans="1:16" ht="12.75" customHeight="1">
      <c r="A13453" s="213" t="s">
        <v>63</v>
      </c>
      <c r="B13453" s="470">
        <v>40.700000000000003</v>
      </c>
      <c r="C13453" s="750" t="e">
        <f>VLOOKUP(B13453,Presupuesto!$A$4:$B$106,2,FALSE)</f>
        <v>#N/A</v>
      </c>
      <c r="D13453" s="750"/>
      <c r="E13453" s="750"/>
      <c r="F13453" s="750"/>
      <c r="G13453" s="751"/>
    </row>
    <row r="13454" spans="1:16">
      <c r="A13454" s="214"/>
      <c r="B13454" s="438"/>
      <c r="C13454" s="215"/>
      <c r="D13454" s="217"/>
      <c r="E13454" s="217"/>
      <c r="F13454" s="218" t="s">
        <v>88</v>
      </c>
      <c r="G13454" s="750" t="str">
        <f ca="1">LOOKUP('U-P1'!B13453,Presupuesto!$1:$1048576,Presupuesto!$C$1:$C$105)</f>
        <v>ML</v>
      </c>
      <c r="H13454" s="750"/>
      <c r="I13454" s="750"/>
      <c r="J13454" s="750"/>
      <c r="K13454" s="751"/>
    </row>
    <row r="13455" spans="1:16" ht="13.5" thickBot="1">
      <c r="A13455" s="213" t="s">
        <v>64</v>
      </c>
      <c r="B13455" s="438"/>
      <c r="C13455" s="215"/>
      <c r="D13455" s="217"/>
      <c r="E13455" s="217"/>
      <c r="F13455" s="216"/>
      <c r="G13455" s="219"/>
      <c r="I13455" s="324"/>
      <c r="J13455" s="295"/>
      <c r="K13455" s="296"/>
      <c r="L13455" s="296"/>
      <c r="M13455" s="296"/>
      <c r="N13455" s="296"/>
      <c r="O13455" s="296"/>
    </row>
    <row r="13456" spans="1:16" s="220" customFormat="1" ht="13.5" thickTop="1">
      <c r="A13456" s="221" t="s">
        <v>57</v>
      </c>
      <c r="B13456" s="447" t="s">
        <v>65</v>
      </c>
      <c r="C13456" s="222" t="s">
        <v>66</v>
      </c>
      <c r="D13456" s="223" t="s">
        <v>74</v>
      </c>
      <c r="E13456" s="224" t="s">
        <v>100</v>
      </c>
      <c r="F13456" s="224" t="s">
        <v>79</v>
      </c>
      <c r="G13456" s="225" t="s">
        <v>70</v>
      </c>
      <c r="I13456" s="325"/>
      <c r="J13456" s="226"/>
      <c r="O13456" s="296"/>
    </row>
    <row r="13457" spans="1:15">
      <c r="A13457" s="227" t="str">
        <f t="shared" ref="A13457:A13468" si="2436">IF(I13457=0,"-",VLOOKUP(I13457,EQUIPOS,2,FALSE))</f>
        <v>-</v>
      </c>
      <c r="B13457" s="228"/>
      <c r="C13457" s="228"/>
      <c r="D13457" s="194"/>
      <c r="E13457" s="229">
        <f t="shared" ref="E13457:E13468" si="2437">IF(I13457=0,0,VLOOKUP(I13457,EQUIPOS,4,FALSE))</f>
        <v>0</v>
      </c>
      <c r="F13457" s="230">
        <f t="shared" ref="F13457:F13468" si="2438">IF(D13457=0,0,E13457/D13457)</f>
        <v>0</v>
      </c>
      <c r="G13457" s="231"/>
      <c r="I13457" s="283"/>
    </row>
    <row r="13458" spans="1:15">
      <c r="A13458" s="227" t="str">
        <f t="shared" si="2436"/>
        <v>-</v>
      </c>
      <c r="B13458" s="228"/>
      <c r="C13458" s="228"/>
      <c r="D13458" s="194"/>
      <c r="E13458" s="229">
        <f t="shared" si="2437"/>
        <v>0</v>
      </c>
      <c r="F13458" s="230">
        <f t="shared" si="2438"/>
        <v>0</v>
      </c>
      <c r="G13458" s="232"/>
      <c r="I13458" s="283"/>
    </row>
    <row r="13459" spans="1:15">
      <c r="A13459" s="227" t="str">
        <f t="shared" si="2436"/>
        <v>-</v>
      </c>
      <c r="B13459" s="228"/>
      <c r="C13459" s="228"/>
      <c r="D13459" s="194"/>
      <c r="E13459" s="229">
        <f t="shared" si="2437"/>
        <v>0</v>
      </c>
      <c r="F13459" s="230">
        <f t="shared" si="2438"/>
        <v>0</v>
      </c>
      <c r="G13459" s="232"/>
      <c r="I13459" s="283"/>
    </row>
    <row r="13460" spans="1:15">
      <c r="A13460" s="227" t="str">
        <f t="shared" si="2436"/>
        <v>-</v>
      </c>
      <c r="B13460" s="228"/>
      <c r="C13460" s="228"/>
      <c r="D13460" s="194"/>
      <c r="E13460" s="229">
        <f t="shared" si="2437"/>
        <v>0</v>
      </c>
      <c r="F13460" s="230">
        <f t="shared" si="2438"/>
        <v>0</v>
      </c>
      <c r="G13460" s="232"/>
      <c r="I13460" s="283"/>
    </row>
    <row r="13461" spans="1:15">
      <c r="A13461" s="227" t="str">
        <f t="shared" si="2436"/>
        <v>-</v>
      </c>
      <c r="B13461" s="228"/>
      <c r="C13461" s="228"/>
      <c r="D13461" s="194"/>
      <c r="E13461" s="229">
        <f t="shared" si="2437"/>
        <v>0</v>
      </c>
      <c r="F13461" s="230">
        <f t="shared" si="2438"/>
        <v>0</v>
      </c>
      <c r="G13461" s="232"/>
      <c r="I13461" s="283"/>
    </row>
    <row r="13462" spans="1:15">
      <c r="A13462" s="227" t="str">
        <f t="shared" si="2436"/>
        <v>-</v>
      </c>
      <c r="B13462" s="228"/>
      <c r="C13462" s="228"/>
      <c r="D13462" s="194"/>
      <c r="E13462" s="229">
        <f t="shared" si="2437"/>
        <v>0</v>
      </c>
      <c r="F13462" s="230">
        <f t="shared" si="2438"/>
        <v>0</v>
      </c>
      <c r="G13462" s="232"/>
      <c r="I13462" s="283"/>
    </row>
    <row r="13463" spans="1:15">
      <c r="A13463" s="227" t="str">
        <f t="shared" si="2436"/>
        <v>-</v>
      </c>
      <c r="B13463" s="228"/>
      <c r="C13463" s="228"/>
      <c r="D13463" s="194"/>
      <c r="E13463" s="229">
        <f t="shared" si="2437"/>
        <v>0</v>
      </c>
      <c r="F13463" s="230">
        <f t="shared" si="2438"/>
        <v>0</v>
      </c>
      <c r="G13463" s="232"/>
      <c r="I13463" s="283"/>
    </row>
    <row r="13464" spans="1:15">
      <c r="A13464" s="227" t="str">
        <f t="shared" si="2436"/>
        <v>-</v>
      </c>
      <c r="B13464" s="228"/>
      <c r="C13464" s="228"/>
      <c r="D13464" s="194"/>
      <c r="E13464" s="229">
        <f t="shared" si="2437"/>
        <v>0</v>
      </c>
      <c r="F13464" s="230">
        <f t="shared" si="2438"/>
        <v>0</v>
      </c>
      <c r="G13464" s="232"/>
      <c r="I13464" s="283"/>
    </row>
    <row r="13465" spans="1:15">
      <c r="A13465" s="227" t="str">
        <f t="shared" si="2436"/>
        <v>-</v>
      </c>
      <c r="B13465" s="228"/>
      <c r="C13465" s="228"/>
      <c r="D13465" s="194"/>
      <c r="E13465" s="229">
        <f t="shared" si="2437"/>
        <v>0</v>
      </c>
      <c r="F13465" s="230">
        <f t="shared" si="2438"/>
        <v>0</v>
      </c>
      <c r="G13465" s="232"/>
      <c r="I13465" s="283"/>
    </row>
    <row r="13466" spans="1:15">
      <c r="A13466" s="227" t="str">
        <f t="shared" si="2436"/>
        <v>-</v>
      </c>
      <c r="B13466" s="228"/>
      <c r="C13466" s="228"/>
      <c r="D13466" s="194"/>
      <c r="E13466" s="229">
        <f t="shared" si="2437"/>
        <v>0</v>
      </c>
      <c r="F13466" s="230">
        <f t="shared" si="2438"/>
        <v>0</v>
      </c>
      <c r="G13466" s="232"/>
      <c r="I13466" s="283"/>
    </row>
    <row r="13467" spans="1:15">
      <c r="A13467" s="227" t="str">
        <f t="shared" si="2436"/>
        <v>-</v>
      </c>
      <c r="B13467" s="228"/>
      <c r="C13467" s="228"/>
      <c r="D13467" s="194"/>
      <c r="E13467" s="229">
        <f t="shared" si="2437"/>
        <v>0</v>
      </c>
      <c r="F13467" s="230">
        <f t="shared" si="2438"/>
        <v>0</v>
      </c>
      <c r="G13467" s="232"/>
      <c r="I13467" s="283"/>
    </row>
    <row r="13468" spans="1:15">
      <c r="A13468" s="227" t="str">
        <f t="shared" si="2436"/>
        <v>-</v>
      </c>
      <c r="B13468" s="228"/>
      <c r="C13468" s="228"/>
      <c r="D13468" s="194"/>
      <c r="E13468" s="229">
        <f t="shared" si="2437"/>
        <v>0</v>
      </c>
      <c r="F13468" s="230">
        <f t="shared" si="2438"/>
        <v>0</v>
      </c>
      <c r="G13468" s="232"/>
      <c r="I13468" s="283"/>
    </row>
    <row r="13469" spans="1:15" ht="13.5" thickBot="1">
      <c r="A13469" s="234"/>
      <c r="B13469" s="456"/>
      <c r="C13469" s="235"/>
      <c r="D13469" s="237"/>
      <c r="E13469" s="237"/>
      <c r="F13469" s="238" t="s">
        <v>80</v>
      </c>
      <c r="G13469" s="239">
        <f>SUM(F13457:F13468)</f>
        <v>0</v>
      </c>
      <c r="I13469" s="326"/>
    </row>
    <row r="13470" spans="1:15" ht="13.5" thickTop="1">
      <c r="A13470" s="240" t="s">
        <v>67</v>
      </c>
      <c r="B13470" s="446"/>
      <c r="C13470" s="241"/>
      <c r="D13470" s="243"/>
      <c r="E13470" s="243"/>
      <c r="F13470" s="242"/>
      <c r="G13470" s="244"/>
      <c r="I13470" s="326"/>
    </row>
    <row r="13471" spans="1:15" s="220" customFormat="1" ht="26">
      <c r="A13471" s="245" t="s">
        <v>57</v>
      </c>
      <c r="B13471" s="455"/>
      <c r="C13471" s="247" t="s">
        <v>58</v>
      </c>
      <c r="D13471" s="316" t="s">
        <v>68</v>
      </c>
      <c r="E13471" s="248" t="s">
        <v>69</v>
      </c>
      <c r="F13471" s="249" t="s">
        <v>79</v>
      </c>
      <c r="G13471" s="250" t="s">
        <v>70</v>
      </c>
      <c r="I13471" s="325"/>
      <c r="J13471" s="226"/>
      <c r="O13471" s="296"/>
    </row>
    <row r="13472" spans="1:15">
      <c r="A13472" s="748" t="str">
        <f t="shared" ref="A13472:A13483" si="2439">IF(I13472=0,"",VLOOKUP(I13472,MATERIALES,2,FALSE))</f>
        <v/>
      </c>
      <c r="B13472" s="749"/>
      <c r="C13472" s="251" t="str">
        <f t="shared" ref="C13472:C13480" si="2440">IF(I13472=0,"",VLOOKUP(I13472,MATERIALES,3,FALSE))</f>
        <v/>
      </c>
      <c r="D13472" s="194"/>
      <c r="E13472" s="252">
        <f t="shared" ref="E13472:E13483" si="2441">IF(I13472=0,0,VLOOKUP(I13472,MATERIALES,4,FALSE))</f>
        <v>0</v>
      </c>
      <c r="F13472" s="230">
        <f>D13472*E13472</f>
        <v>0</v>
      </c>
      <c r="G13472" s="231"/>
      <c r="I13472" s="283"/>
    </row>
    <row r="13473" spans="1:9">
      <c r="A13473" s="748" t="str">
        <f t="shared" si="2439"/>
        <v/>
      </c>
      <c r="B13473" s="749"/>
      <c r="C13473" s="251" t="str">
        <f t="shared" si="2440"/>
        <v/>
      </c>
      <c r="D13473" s="194"/>
      <c r="E13473" s="252">
        <f t="shared" si="2441"/>
        <v>0</v>
      </c>
      <c r="F13473" s="230">
        <f t="shared" ref="F13473:F13483" si="2442">D13473*E13473</f>
        <v>0</v>
      </c>
      <c r="G13473" s="232"/>
      <c r="I13473" s="283"/>
    </row>
    <row r="13474" spans="1:9">
      <c r="A13474" s="748" t="str">
        <f t="shared" si="2439"/>
        <v/>
      </c>
      <c r="B13474" s="749"/>
      <c r="C13474" s="251" t="str">
        <f t="shared" si="2440"/>
        <v/>
      </c>
      <c r="D13474" s="194"/>
      <c r="E13474" s="252">
        <f t="shared" si="2441"/>
        <v>0</v>
      </c>
      <c r="F13474" s="230">
        <f t="shared" si="2442"/>
        <v>0</v>
      </c>
      <c r="G13474" s="232"/>
      <c r="I13474" s="283"/>
    </row>
    <row r="13475" spans="1:9">
      <c r="A13475" s="748" t="str">
        <f t="shared" si="2439"/>
        <v/>
      </c>
      <c r="B13475" s="749"/>
      <c r="C13475" s="251" t="str">
        <f t="shared" si="2440"/>
        <v/>
      </c>
      <c r="D13475" s="194"/>
      <c r="E13475" s="252">
        <f t="shared" si="2441"/>
        <v>0</v>
      </c>
      <c r="F13475" s="230">
        <f t="shared" si="2442"/>
        <v>0</v>
      </c>
      <c r="G13475" s="232"/>
      <c r="I13475" s="283"/>
    </row>
    <row r="13476" spans="1:9">
      <c r="A13476" s="748" t="str">
        <f t="shared" si="2439"/>
        <v/>
      </c>
      <c r="B13476" s="749"/>
      <c r="C13476" s="251" t="str">
        <f t="shared" si="2440"/>
        <v/>
      </c>
      <c r="D13476" s="194"/>
      <c r="E13476" s="252">
        <f t="shared" si="2441"/>
        <v>0</v>
      </c>
      <c r="F13476" s="230">
        <f t="shared" si="2442"/>
        <v>0</v>
      </c>
      <c r="G13476" s="232"/>
      <c r="I13476" s="283"/>
    </row>
    <row r="13477" spans="1:9">
      <c r="A13477" s="748" t="str">
        <f t="shared" si="2439"/>
        <v/>
      </c>
      <c r="B13477" s="749"/>
      <c r="C13477" s="251" t="str">
        <f t="shared" si="2440"/>
        <v/>
      </c>
      <c r="D13477" s="194"/>
      <c r="E13477" s="252">
        <f t="shared" si="2441"/>
        <v>0</v>
      </c>
      <c r="F13477" s="230">
        <f t="shared" si="2442"/>
        <v>0</v>
      </c>
      <c r="G13477" s="232"/>
      <c r="I13477" s="283"/>
    </row>
    <row r="13478" spans="1:9">
      <c r="A13478" s="748" t="str">
        <f t="shared" si="2439"/>
        <v/>
      </c>
      <c r="B13478" s="749"/>
      <c r="C13478" s="251" t="str">
        <f t="shared" si="2440"/>
        <v/>
      </c>
      <c r="D13478" s="194"/>
      <c r="E13478" s="252">
        <f t="shared" si="2441"/>
        <v>0</v>
      </c>
      <c r="F13478" s="230">
        <f t="shared" si="2442"/>
        <v>0</v>
      </c>
      <c r="G13478" s="232"/>
      <c r="I13478" s="283"/>
    </row>
    <row r="13479" spans="1:9">
      <c r="A13479" s="748" t="str">
        <f t="shared" si="2439"/>
        <v/>
      </c>
      <c r="B13479" s="749"/>
      <c r="C13479" s="251" t="str">
        <f t="shared" si="2440"/>
        <v/>
      </c>
      <c r="D13479" s="194"/>
      <c r="E13479" s="252">
        <f t="shared" si="2441"/>
        <v>0</v>
      </c>
      <c r="F13479" s="230">
        <f t="shared" si="2442"/>
        <v>0</v>
      </c>
      <c r="G13479" s="253"/>
      <c r="I13479" s="283"/>
    </row>
    <row r="13480" spans="1:9">
      <c r="A13480" s="748" t="str">
        <f t="shared" si="2439"/>
        <v/>
      </c>
      <c r="B13480" s="749"/>
      <c r="C13480" s="251" t="str">
        <f t="shared" si="2440"/>
        <v/>
      </c>
      <c r="D13480" s="194"/>
      <c r="E13480" s="252">
        <f t="shared" si="2441"/>
        <v>0</v>
      </c>
      <c r="F13480" s="230">
        <f t="shared" si="2442"/>
        <v>0</v>
      </c>
      <c r="G13480" s="232"/>
      <c r="I13480" s="283"/>
    </row>
    <row r="13481" spans="1:9">
      <c r="A13481" s="748" t="str">
        <f t="shared" si="2439"/>
        <v/>
      </c>
      <c r="B13481" s="749"/>
      <c r="C13481" s="251"/>
      <c r="D13481" s="194"/>
      <c r="E13481" s="252">
        <f t="shared" si="2441"/>
        <v>0</v>
      </c>
      <c r="F13481" s="230">
        <f t="shared" si="2442"/>
        <v>0</v>
      </c>
      <c r="G13481" s="232"/>
      <c r="I13481" s="283"/>
    </row>
    <row r="13482" spans="1:9">
      <c r="A13482" s="748" t="str">
        <f t="shared" si="2439"/>
        <v/>
      </c>
      <c r="B13482" s="749"/>
      <c r="C13482" s="251"/>
      <c r="D13482" s="194"/>
      <c r="E13482" s="252">
        <f t="shared" si="2441"/>
        <v>0</v>
      </c>
      <c r="F13482" s="230">
        <f t="shared" si="2442"/>
        <v>0</v>
      </c>
      <c r="G13482" s="232"/>
      <c r="I13482" s="283"/>
    </row>
    <row r="13483" spans="1:9">
      <c r="A13483" s="748" t="str">
        <f t="shared" si="2439"/>
        <v/>
      </c>
      <c r="B13483" s="749"/>
      <c r="C13483" s="251" t="str">
        <f t="shared" ref="C13483" si="2443">IF(I13483=0,"",VLOOKUP(I13483,MATERIALES,3,FALSE))</f>
        <v/>
      </c>
      <c r="D13483" s="194"/>
      <c r="E13483" s="252">
        <f t="shared" si="2441"/>
        <v>0</v>
      </c>
      <c r="F13483" s="230">
        <f t="shared" si="2442"/>
        <v>0</v>
      </c>
      <c r="G13483" s="233"/>
      <c r="I13483" s="283"/>
    </row>
    <row r="13484" spans="1:9" ht="26.25" customHeight="1" thickBot="1">
      <c r="A13484" s="214"/>
      <c r="B13484" s="438"/>
      <c r="C13484" s="215"/>
      <c r="D13484" s="217"/>
      <c r="E13484" s="254"/>
      <c r="F13484" s="255" t="s">
        <v>81</v>
      </c>
      <c r="G13484" s="253">
        <f>ROUND(SUM(F13472:F13483),0)</f>
        <v>0</v>
      </c>
      <c r="I13484" s="326"/>
    </row>
    <row r="13485" spans="1:9" ht="14" thickTop="1" thickBot="1">
      <c r="A13485" s="256" t="s">
        <v>72</v>
      </c>
      <c r="B13485" s="445"/>
      <c r="C13485" s="257"/>
      <c r="D13485" s="259"/>
      <c r="E13485" s="259"/>
      <c r="F13485" s="258"/>
      <c r="G13485" s="260"/>
      <c r="I13485" s="326"/>
    </row>
    <row r="13486" spans="1:9" ht="13.5" thickTop="1">
      <c r="A13486" s="245" t="s">
        <v>57</v>
      </c>
      <c r="B13486" s="455"/>
      <c r="C13486" s="248" t="s">
        <v>71</v>
      </c>
      <c r="D13486" s="316" t="s">
        <v>75</v>
      </c>
      <c r="E13486" s="248" t="s">
        <v>98</v>
      </c>
      <c r="F13486" s="249" t="s">
        <v>79</v>
      </c>
      <c r="G13486" s="250" t="s">
        <v>70</v>
      </c>
      <c r="I13486" s="326"/>
    </row>
    <row r="13487" spans="1:9">
      <c r="A13487" s="748" t="str">
        <f>IF(I13487=0,"",VLOOKUP(I13487,EQUIPOS,2,FALSE))</f>
        <v/>
      </c>
      <c r="B13487" s="749"/>
      <c r="C13487" s="195"/>
      <c r="D13487" s="194"/>
      <c r="E13487" s="252">
        <f>IF(I13487=0,0,VLOOKUP(I13487,EQUIPOS,4,FALSE))</f>
        <v>0</v>
      </c>
      <c r="F13487" s="230">
        <f>C13487*D13487*E13487</f>
        <v>0</v>
      </c>
      <c r="G13487" s="231"/>
      <c r="I13487" s="283"/>
    </row>
    <row r="13488" spans="1:9">
      <c r="A13488" s="748" t="str">
        <f>IF(I13488=0,"",VLOOKUP(I13488,EQUIPOS,2,FALSE))</f>
        <v/>
      </c>
      <c r="B13488" s="749"/>
      <c r="C13488" s="195"/>
      <c r="D13488" s="194"/>
      <c r="E13488" s="252">
        <f>IF(I13488=0,0,VLOOKUP(I13488,EQUIPOS,4,FALSE))</f>
        <v>0</v>
      </c>
      <c r="F13488" s="230">
        <f t="shared" ref="F13488:F13491" si="2444">C13488*D13488*E13488</f>
        <v>0</v>
      </c>
      <c r="G13488" s="232"/>
      <c r="I13488" s="283"/>
    </row>
    <row r="13489" spans="1:9">
      <c r="A13489" s="748" t="str">
        <f>IF(I13489=0,"",VLOOKUP(I13489,EQUIPOS,2,FALSE))</f>
        <v/>
      </c>
      <c r="B13489" s="749"/>
      <c r="C13489" s="195"/>
      <c r="D13489" s="194"/>
      <c r="E13489" s="252">
        <f>IF(I13489=0,0,VLOOKUP(I13489,EQUIPOS,4,FALSE))</f>
        <v>0</v>
      </c>
      <c r="F13489" s="230">
        <f t="shared" si="2444"/>
        <v>0</v>
      </c>
      <c r="G13489" s="232"/>
      <c r="I13489" s="283"/>
    </row>
    <row r="13490" spans="1:9">
      <c r="A13490" s="748" t="str">
        <f>IF(I13490=0,"",VLOOKUP(I13490,EQUIPOS,2,FALSE))</f>
        <v/>
      </c>
      <c r="B13490" s="749"/>
      <c r="C13490" s="195"/>
      <c r="D13490" s="194"/>
      <c r="E13490" s="252">
        <f>IF(I13490=0,0,VLOOKUP(I13490,EQUIPOS,4,FALSE))</f>
        <v>0</v>
      </c>
      <c r="F13490" s="230">
        <f t="shared" si="2444"/>
        <v>0</v>
      </c>
      <c r="G13490" s="232"/>
      <c r="I13490" s="283"/>
    </row>
    <row r="13491" spans="1:9">
      <c r="A13491" s="748" t="str">
        <f>IF(I13491=0,"",VLOOKUP(I13491,EQUIPOS,2,FALSE))</f>
        <v/>
      </c>
      <c r="B13491" s="749"/>
      <c r="C13491" s="195"/>
      <c r="D13491" s="194"/>
      <c r="E13491" s="252">
        <f>IF(I13491=0,0,VLOOKUP(I13491,EQUIPOS,4,FALSE))</f>
        <v>0</v>
      </c>
      <c r="F13491" s="230">
        <f t="shared" si="2444"/>
        <v>0</v>
      </c>
      <c r="G13491" s="233"/>
      <c r="I13491" s="283"/>
    </row>
    <row r="13492" spans="1:9" ht="30.75" customHeight="1" thickBot="1">
      <c r="A13492" s="234"/>
      <c r="B13492" s="456"/>
      <c r="C13492" s="235"/>
      <c r="D13492" s="237"/>
      <c r="E13492" s="261"/>
      <c r="F13492" s="238" t="s">
        <v>82</v>
      </c>
      <c r="G13492" s="262">
        <f>SUM(F13487:F13491)</f>
        <v>0</v>
      </c>
      <c r="I13492" s="326"/>
    </row>
    <row r="13493" spans="1:9" ht="13.5" thickTop="1">
      <c r="A13493" s="240" t="s">
        <v>73</v>
      </c>
      <c r="B13493" s="446"/>
      <c r="C13493" s="241"/>
      <c r="D13493" s="243"/>
      <c r="E13493" s="243"/>
      <c r="F13493" s="242"/>
      <c r="G13493" s="244"/>
      <c r="I13493" s="326"/>
    </row>
    <row r="13494" spans="1:9" ht="26">
      <c r="A13494" s="245" t="s">
        <v>57</v>
      </c>
      <c r="B13494" s="454" t="s">
        <v>58</v>
      </c>
      <c r="C13494" s="247" t="s">
        <v>68</v>
      </c>
      <c r="D13494" s="316" t="s">
        <v>74</v>
      </c>
      <c r="E13494" s="248" t="s">
        <v>69</v>
      </c>
      <c r="F13494" s="249" t="s">
        <v>79</v>
      </c>
      <c r="G13494" s="250" t="s">
        <v>70</v>
      </c>
      <c r="H13494" s="220"/>
      <c r="I13494" s="325"/>
    </row>
    <row r="13495" spans="1:9">
      <c r="A13495" s="263" t="str">
        <f t="shared" ref="A13495:A13506" si="2445">IF(I13495=0,"",VLOOKUP(I13495,MANOOBRA,2,FALSE))</f>
        <v/>
      </c>
      <c r="B13495" s="444" t="str">
        <f t="shared" ref="B13495:B13506" si="2446">IF(I13495=0,"",VLOOKUP(I13495,MANOOBRA,3,FALSE))</f>
        <v/>
      </c>
      <c r="C13495" s="195"/>
      <c r="D13495" s="466"/>
      <c r="E13495" s="252">
        <f t="shared" ref="E13495:E13506" si="2447">IF(I13495=0,0,VLOOKUP(I13495,MANOOBRA,4,FALSE))</f>
        <v>0</v>
      </c>
      <c r="F13495" s="230">
        <f>IF(D13495=0,0,C13495*E13495/D13495)</f>
        <v>0</v>
      </c>
      <c r="G13495" s="231"/>
      <c r="I13495" s="283"/>
    </row>
    <row r="13496" spans="1:9">
      <c r="A13496" s="263" t="str">
        <f t="shared" si="2445"/>
        <v/>
      </c>
      <c r="B13496" s="444" t="str">
        <f t="shared" si="2446"/>
        <v/>
      </c>
      <c r="C13496" s="195"/>
      <c r="D13496" s="466"/>
      <c r="E13496" s="252">
        <f t="shared" si="2447"/>
        <v>0</v>
      </c>
      <c r="F13496" s="230">
        <f t="shared" ref="F13496:F13506" si="2448">IF(D13496=0,0,C13496*E13496/D13496)</f>
        <v>0</v>
      </c>
      <c r="G13496" s="232"/>
      <c r="I13496" s="283"/>
    </row>
    <row r="13497" spans="1:9">
      <c r="A13497" s="263" t="str">
        <f t="shared" si="2445"/>
        <v/>
      </c>
      <c r="B13497" s="444" t="str">
        <f t="shared" si="2446"/>
        <v/>
      </c>
      <c r="C13497" s="195"/>
      <c r="D13497" s="309"/>
      <c r="E13497" s="252">
        <f t="shared" si="2447"/>
        <v>0</v>
      </c>
      <c r="F13497" s="230">
        <f t="shared" si="2448"/>
        <v>0</v>
      </c>
      <c r="G13497" s="232"/>
      <c r="I13497" s="283"/>
    </row>
    <row r="13498" spans="1:9">
      <c r="A13498" s="263" t="str">
        <f t="shared" si="2445"/>
        <v/>
      </c>
      <c r="B13498" s="444" t="str">
        <f t="shared" si="2446"/>
        <v/>
      </c>
      <c r="C13498" s="195"/>
      <c r="D13498" s="195"/>
      <c r="E13498" s="252">
        <f t="shared" si="2447"/>
        <v>0</v>
      </c>
      <c r="F13498" s="230">
        <f t="shared" si="2448"/>
        <v>0</v>
      </c>
      <c r="G13498" s="232"/>
      <c r="I13498" s="283"/>
    </row>
    <row r="13499" spans="1:9">
      <c r="A13499" s="263" t="str">
        <f t="shared" si="2445"/>
        <v/>
      </c>
      <c r="B13499" s="444" t="str">
        <f t="shared" si="2446"/>
        <v/>
      </c>
      <c r="C13499" s="195"/>
      <c r="D13499" s="195"/>
      <c r="E13499" s="252">
        <f t="shared" si="2447"/>
        <v>0</v>
      </c>
      <c r="F13499" s="230">
        <f t="shared" si="2448"/>
        <v>0</v>
      </c>
      <c r="G13499" s="232"/>
      <c r="I13499" s="283"/>
    </row>
    <row r="13500" spans="1:9">
      <c r="A13500" s="263" t="str">
        <f t="shared" si="2445"/>
        <v/>
      </c>
      <c r="B13500" s="444" t="str">
        <f t="shared" si="2446"/>
        <v/>
      </c>
      <c r="C13500" s="195"/>
      <c r="D13500" s="195"/>
      <c r="E13500" s="252">
        <f t="shared" si="2447"/>
        <v>0</v>
      </c>
      <c r="F13500" s="230">
        <f t="shared" si="2448"/>
        <v>0</v>
      </c>
      <c r="G13500" s="232"/>
      <c r="I13500" s="283"/>
    </row>
    <row r="13501" spans="1:9">
      <c r="A13501" s="263" t="str">
        <f t="shared" si="2445"/>
        <v/>
      </c>
      <c r="B13501" s="444" t="str">
        <f t="shared" si="2446"/>
        <v/>
      </c>
      <c r="C13501" s="195"/>
      <c r="D13501" s="195"/>
      <c r="E13501" s="252">
        <f t="shared" si="2447"/>
        <v>0</v>
      </c>
      <c r="F13501" s="230">
        <f t="shared" si="2448"/>
        <v>0</v>
      </c>
      <c r="G13501" s="232"/>
      <c r="I13501" s="283"/>
    </row>
    <row r="13502" spans="1:9">
      <c r="A13502" s="263" t="str">
        <f t="shared" si="2445"/>
        <v/>
      </c>
      <c r="B13502" s="444" t="str">
        <f t="shared" si="2446"/>
        <v/>
      </c>
      <c r="C13502" s="195"/>
      <c r="D13502" s="195"/>
      <c r="E13502" s="252">
        <f t="shared" si="2447"/>
        <v>0</v>
      </c>
      <c r="F13502" s="230">
        <f t="shared" si="2448"/>
        <v>0</v>
      </c>
      <c r="G13502" s="232"/>
      <c r="I13502" s="283"/>
    </row>
    <row r="13503" spans="1:9">
      <c r="A13503" s="263" t="str">
        <f t="shared" si="2445"/>
        <v/>
      </c>
      <c r="B13503" s="444" t="str">
        <f t="shared" si="2446"/>
        <v/>
      </c>
      <c r="C13503" s="195"/>
      <c r="D13503" s="195"/>
      <c r="E13503" s="252">
        <f t="shared" si="2447"/>
        <v>0</v>
      </c>
      <c r="F13503" s="230">
        <f t="shared" si="2448"/>
        <v>0</v>
      </c>
      <c r="G13503" s="232"/>
      <c r="I13503" s="283"/>
    </row>
    <row r="13504" spans="1:9">
      <c r="A13504" s="263" t="str">
        <f t="shared" si="2445"/>
        <v/>
      </c>
      <c r="B13504" s="444" t="str">
        <f t="shared" si="2446"/>
        <v/>
      </c>
      <c r="C13504" s="195"/>
      <c r="D13504" s="195"/>
      <c r="E13504" s="252">
        <f t="shared" si="2447"/>
        <v>0</v>
      </c>
      <c r="F13504" s="230">
        <f t="shared" si="2448"/>
        <v>0</v>
      </c>
      <c r="G13504" s="232"/>
      <c r="I13504" s="283"/>
    </row>
    <row r="13505" spans="1:16">
      <c r="A13505" s="263" t="str">
        <f t="shared" si="2445"/>
        <v/>
      </c>
      <c r="B13505" s="444" t="str">
        <f t="shared" si="2446"/>
        <v/>
      </c>
      <c r="C13505" s="195"/>
      <c r="D13505" s="195"/>
      <c r="E13505" s="252">
        <f t="shared" si="2447"/>
        <v>0</v>
      </c>
      <c r="F13505" s="230">
        <f t="shared" si="2448"/>
        <v>0</v>
      </c>
      <c r="G13505" s="232"/>
      <c r="I13505" s="283"/>
    </row>
    <row r="13506" spans="1:16">
      <c r="A13506" s="263" t="str">
        <f t="shared" si="2445"/>
        <v/>
      </c>
      <c r="B13506" s="444" t="str">
        <f t="shared" si="2446"/>
        <v/>
      </c>
      <c r="C13506" s="195"/>
      <c r="D13506" s="195"/>
      <c r="E13506" s="252">
        <f t="shared" si="2447"/>
        <v>0</v>
      </c>
      <c r="F13506" s="230">
        <f t="shared" si="2448"/>
        <v>0</v>
      </c>
      <c r="G13506" s="233"/>
      <c r="I13506" s="283"/>
    </row>
    <row r="13507" spans="1:16" ht="31.5" customHeight="1" thickBot="1">
      <c r="A13507" s="234"/>
      <c r="B13507" s="456"/>
      <c r="C13507" s="235"/>
      <c r="D13507" s="237"/>
      <c r="E13507" s="237"/>
      <c r="F13507" s="238" t="s">
        <v>83</v>
      </c>
      <c r="G13507" s="262">
        <f>ROUND(SUM(F13495:F13506),0)</f>
        <v>0</v>
      </c>
      <c r="I13507" s="326"/>
    </row>
    <row r="13508" spans="1:16" ht="13.5" thickTop="1">
      <c r="A13508" s="186" t="s">
        <v>76</v>
      </c>
      <c r="B13508" s="446"/>
      <c r="C13508" s="241"/>
      <c r="D13508" s="243"/>
      <c r="E13508" s="243"/>
      <c r="F13508" s="242"/>
      <c r="G13508" s="244"/>
      <c r="I13508" s="326"/>
    </row>
    <row r="13509" spans="1:16">
      <c r="A13509" s="245" t="s">
        <v>57</v>
      </c>
      <c r="B13509" s="455"/>
      <c r="C13509" s="246"/>
      <c r="D13509" s="317"/>
      <c r="E13509" s="248" t="s">
        <v>77</v>
      </c>
      <c r="F13509" s="249" t="s">
        <v>78</v>
      </c>
      <c r="G13509" s="264" t="s">
        <v>77</v>
      </c>
      <c r="H13509" s="220"/>
      <c r="I13509" s="325"/>
    </row>
    <row r="13510" spans="1:16">
      <c r="A13510" s="185" t="s">
        <v>87</v>
      </c>
      <c r="B13510" s="453"/>
      <c r="C13510" s="265"/>
      <c r="D13510" s="318"/>
      <c r="E13510" s="229">
        <f>SUM(G13469,G13484,G13492,G13507)</f>
        <v>0</v>
      </c>
      <c r="F13510" s="266">
        <f>A</f>
        <v>0</v>
      </c>
      <c r="G13510" s="267">
        <f>E13510*F13510</f>
        <v>0</v>
      </c>
      <c r="I13510" s="326"/>
    </row>
    <row r="13511" spans="1:16">
      <c r="A13511" s="185" t="s">
        <v>85</v>
      </c>
      <c r="B13511" s="453"/>
      <c r="C13511" s="265"/>
      <c r="D13511" s="318"/>
      <c r="E13511" s="229">
        <f>SUM(G13469,G13484,G13492,G13507)</f>
        <v>0</v>
      </c>
      <c r="F13511" s="266">
        <f>I</f>
        <v>0</v>
      </c>
      <c r="G13511" s="267">
        <f>E13511*F13511</f>
        <v>0</v>
      </c>
      <c r="I13511" s="326"/>
    </row>
    <row r="13512" spans="1:16">
      <c r="A13512" s="185" t="s">
        <v>86</v>
      </c>
      <c r="B13512" s="453"/>
      <c r="C13512" s="265"/>
      <c r="D13512" s="318"/>
      <c r="E13512" s="229">
        <f>SUM(G13469,G13484,G13492,G13507)</f>
        <v>0</v>
      </c>
      <c r="F13512" s="266">
        <f>U</f>
        <v>0</v>
      </c>
      <c r="G13512" s="267">
        <f>E13512*F13512</f>
        <v>0</v>
      </c>
      <c r="I13512" s="326"/>
    </row>
    <row r="13513" spans="1:16" ht="33" customHeight="1" thickBot="1">
      <c r="A13513" s="234"/>
      <c r="B13513" s="456"/>
      <c r="C13513" s="235"/>
      <c r="D13513" s="237"/>
      <c r="E13513" s="237"/>
      <c r="F13513" s="268" t="s">
        <v>84</v>
      </c>
      <c r="G13513" s="262">
        <f>SUM(G13510:G13512)</f>
        <v>0</v>
      </c>
      <c r="I13513" s="326"/>
      <c r="J13513" s="295"/>
      <c r="K13513" s="296"/>
      <c r="L13513" s="296"/>
      <c r="M13513" s="296"/>
      <c r="N13513" s="296"/>
      <c r="O13513" s="296"/>
    </row>
    <row r="13514" spans="1:16" s="211" customFormat="1" ht="14" thickTop="1" thickBot="1">
      <c r="A13514" s="269"/>
      <c r="B13514" s="443"/>
      <c r="C13514" s="270"/>
      <c r="D13514" s="319"/>
      <c r="E13514" s="271" t="s">
        <v>89</v>
      </c>
      <c r="F13514" s="272"/>
      <c r="G13514" s="273">
        <f>ROUND(SUM(G13469,G13484,G13492,G13507,G13513),0)</f>
        <v>0</v>
      </c>
      <c r="I13514" s="327"/>
      <c r="J13514" s="212">
        <f>B13453</f>
        <v>40.700000000000003</v>
      </c>
      <c r="K13514" s="274">
        <f>E13510</f>
        <v>0</v>
      </c>
      <c r="L13514" s="294">
        <f>G13510</f>
        <v>0</v>
      </c>
      <c r="M13514" s="294">
        <f>G13511</f>
        <v>0</v>
      </c>
      <c r="N13514" s="294">
        <f>G13512</f>
        <v>0</v>
      </c>
      <c r="O13514" s="299">
        <f>SUM(K13514:N13514)</f>
        <v>0</v>
      </c>
      <c r="P13514" s="294"/>
    </row>
    <row r="13515" spans="1:16" ht="13.5" thickTop="1">
      <c r="A13515" s="275" t="s">
        <v>97</v>
      </c>
      <c r="B13515" s="438"/>
      <c r="C13515" s="215"/>
      <c r="D13515" s="217"/>
      <c r="E13515" s="217"/>
      <c r="F13515" s="216"/>
      <c r="G13515" s="219"/>
      <c r="I13515" s="326"/>
      <c r="P13515" s="294"/>
    </row>
    <row r="13516" spans="1:16">
      <c r="A13516" s="275"/>
      <c r="B13516" s="452"/>
      <c r="C13516" s="276"/>
      <c r="D13516" s="320"/>
      <c r="E13516" s="217"/>
      <c r="F13516" s="216"/>
      <c r="G13516" s="277">
        <f ca="1">TODAY()</f>
        <v>44839</v>
      </c>
      <c r="I13516" s="326"/>
      <c r="P13516" s="294"/>
    </row>
    <row r="13517" spans="1:16" ht="13.5" thickBot="1">
      <c r="A13517" s="234"/>
      <c r="B13517" s="456"/>
      <c r="C13517" s="235"/>
      <c r="D13517" s="237"/>
      <c r="E13517" s="237"/>
      <c r="F13517" s="236"/>
      <c r="G13517" s="278"/>
      <c r="I13517" s="326"/>
      <c r="P13517" s="294"/>
    </row>
    <row r="13518" spans="1:16" s="199" customFormat="1" ht="13.5" thickTop="1">
      <c r="A13518" s="196" t="s">
        <v>109</v>
      </c>
      <c r="B13518" s="458"/>
      <c r="C13518" s="196"/>
      <c r="D13518" s="198"/>
      <c r="E13518" s="198"/>
      <c r="F13518" s="197"/>
      <c r="G13518" s="197"/>
      <c r="I13518" s="321"/>
      <c r="J13518" s="200"/>
      <c r="O13518" s="297"/>
    </row>
    <row r="13519" spans="1:16" s="199" customFormat="1">
      <c r="A13519" s="196" t="str">
        <f>CONCATENATE('Prestaciones y AIU'!A11089," ANALISIS DE PRECIOS UNITARIOS")</f>
        <v xml:space="preserve"> ANALISIS DE PRECIOS UNITARIOS</v>
      </c>
      <c r="B13519" s="458"/>
      <c r="C13519" s="196"/>
      <c r="D13519" s="198"/>
      <c r="E13519" s="198"/>
      <c r="F13519" s="197"/>
      <c r="G13519" s="197"/>
      <c r="I13519" s="321"/>
      <c r="J13519" s="200"/>
      <c r="O13519" s="297"/>
    </row>
    <row r="13520" spans="1:16" s="199" customFormat="1">
      <c r="A13520" s="196" t="str">
        <f>Objeto_LIC</f>
        <v>OPTIMIZACION DEL SISTEMA DE ABASTECIMIENTO (ADUCCION, PRETRATAMIENTO Y CONDUCCION) DEL MUNICPIO DE TAME, DEPARTAMENTO DE ARAUCA</v>
      </c>
      <c r="B13520" s="458"/>
      <c r="C13520" s="196"/>
      <c r="D13520" s="198"/>
      <c r="E13520" s="198"/>
      <c r="F13520" s="197"/>
      <c r="G13520" s="197"/>
      <c r="I13520" s="321"/>
      <c r="J13520" s="200"/>
      <c r="O13520" s="297"/>
    </row>
    <row r="13521" spans="1:15" s="199" customFormat="1">
      <c r="A13521" s="196"/>
      <c r="B13521" s="458"/>
      <c r="C13521" s="196"/>
      <c r="D13521" s="198"/>
      <c r="E13521" s="198"/>
      <c r="F13521" s="197"/>
      <c r="G13521" s="197"/>
      <c r="I13521" s="321"/>
      <c r="J13521" s="200"/>
      <c r="O13521" s="297"/>
    </row>
    <row r="13522" spans="1:15" ht="13.5" thickBot="1">
      <c r="A13522" s="201"/>
      <c r="B13522" s="448"/>
      <c r="C13522" s="201"/>
      <c r="D13522" s="203"/>
      <c r="E13522" s="203"/>
      <c r="F13522" s="202"/>
      <c r="G13522" s="202"/>
    </row>
    <row r="13523" spans="1:15" s="211" customFormat="1" ht="13.5" thickTop="1">
      <c r="A13523" s="206"/>
      <c r="B13523" s="457"/>
      <c r="C13523" s="207"/>
      <c r="D13523" s="209"/>
      <c r="E13523" s="209"/>
      <c r="F13523" s="208"/>
      <c r="G13523" s="210" t="s">
        <v>110</v>
      </c>
      <c r="I13523" s="323"/>
      <c r="J13523" s="212"/>
      <c r="O13523" s="297"/>
    </row>
    <row r="13524" spans="1:15" ht="12.75" customHeight="1">
      <c r="A13524" s="213" t="s">
        <v>62</v>
      </c>
      <c r="B13524" s="750">
        <f>Proponente</f>
        <v>0</v>
      </c>
      <c r="C13524" s="750"/>
      <c r="D13524" s="750"/>
      <c r="E13524" s="750"/>
      <c r="F13524" s="750"/>
      <c r="G13524" s="751"/>
    </row>
    <row r="13525" spans="1:15" ht="24" customHeight="1">
      <c r="A13525" s="213" t="s">
        <v>63</v>
      </c>
      <c r="B13525" s="470">
        <v>40.799999999999997</v>
      </c>
      <c r="C13525" s="750" t="e">
        <f>VLOOKUP(B13525,Presupuesto!$A$4:$B$106,2,FALSE)</f>
        <v>#N/A</v>
      </c>
      <c r="D13525" s="750"/>
      <c r="E13525" s="750"/>
      <c r="F13525" s="750"/>
      <c r="G13525" s="751"/>
    </row>
    <row r="13526" spans="1:15">
      <c r="A13526" s="214"/>
      <c r="B13526" s="438"/>
      <c r="C13526" s="215"/>
      <c r="D13526" s="217"/>
      <c r="E13526" s="217"/>
      <c r="F13526" s="218" t="s">
        <v>88</v>
      </c>
      <c r="G13526" s="750" t="str">
        <f ca="1">LOOKUP('U-P1'!B13525,Presupuesto!$1:$1048576,Presupuesto!$C$1:$C$105)</f>
        <v>ML</v>
      </c>
      <c r="H13526" s="750"/>
      <c r="I13526" s="750"/>
      <c r="J13526" s="750"/>
      <c r="K13526" s="751"/>
    </row>
    <row r="13527" spans="1:15" ht="13.5" thickBot="1">
      <c r="A13527" s="213" t="s">
        <v>64</v>
      </c>
      <c r="B13527" s="438"/>
      <c r="C13527" s="215"/>
      <c r="D13527" s="217"/>
      <c r="E13527" s="217"/>
      <c r="F13527" s="216"/>
      <c r="G13527" s="219"/>
      <c r="I13527" s="324"/>
      <c r="J13527" s="295"/>
      <c r="K13527" s="296"/>
      <c r="L13527" s="296"/>
      <c r="M13527" s="296"/>
      <c r="N13527" s="296"/>
      <c r="O13527" s="296"/>
    </row>
    <row r="13528" spans="1:15" s="220" customFormat="1" ht="13.5" thickTop="1">
      <c r="A13528" s="221" t="s">
        <v>57</v>
      </c>
      <c r="B13528" s="447" t="s">
        <v>65</v>
      </c>
      <c r="C13528" s="222" t="s">
        <v>66</v>
      </c>
      <c r="D13528" s="223" t="s">
        <v>74</v>
      </c>
      <c r="E13528" s="224" t="s">
        <v>100</v>
      </c>
      <c r="F13528" s="224" t="s">
        <v>79</v>
      </c>
      <c r="G13528" s="225" t="s">
        <v>70</v>
      </c>
      <c r="I13528" s="325"/>
      <c r="J13528" s="226"/>
      <c r="O13528" s="296"/>
    </row>
    <row r="13529" spans="1:15">
      <c r="A13529" s="227" t="str">
        <f t="shared" ref="A13529:A13540" si="2449">IF(I13529=0,"-",VLOOKUP(I13529,EQUIPOS,2,FALSE))</f>
        <v>-</v>
      </c>
      <c r="B13529" s="228"/>
      <c r="C13529" s="228"/>
      <c r="D13529" s="194"/>
      <c r="E13529" s="229">
        <f t="shared" ref="E13529:E13540" si="2450">IF(I13529=0,0,VLOOKUP(I13529,EQUIPOS,4,FALSE))</f>
        <v>0</v>
      </c>
      <c r="F13529" s="230">
        <f t="shared" ref="F13529:F13540" si="2451">IF(D13529=0,0,E13529/D13529)</f>
        <v>0</v>
      </c>
      <c r="G13529" s="231"/>
      <c r="I13529" s="283"/>
    </row>
    <row r="13530" spans="1:15">
      <c r="A13530" s="227" t="str">
        <f t="shared" si="2449"/>
        <v>-</v>
      </c>
      <c r="B13530" s="228"/>
      <c r="C13530" s="228"/>
      <c r="D13530" s="194"/>
      <c r="E13530" s="229">
        <f t="shared" si="2450"/>
        <v>0</v>
      </c>
      <c r="F13530" s="230">
        <f t="shared" si="2451"/>
        <v>0</v>
      </c>
      <c r="G13530" s="232"/>
      <c r="I13530" s="283"/>
    </row>
    <row r="13531" spans="1:15">
      <c r="A13531" s="227" t="str">
        <f t="shared" si="2449"/>
        <v>-</v>
      </c>
      <c r="B13531" s="228"/>
      <c r="C13531" s="228"/>
      <c r="D13531" s="194"/>
      <c r="E13531" s="229">
        <f t="shared" si="2450"/>
        <v>0</v>
      </c>
      <c r="F13531" s="230">
        <f t="shared" si="2451"/>
        <v>0</v>
      </c>
      <c r="G13531" s="232"/>
      <c r="I13531" s="283"/>
    </row>
    <row r="13532" spans="1:15">
      <c r="A13532" s="227" t="str">
        <f t="shared" si="2449"/>
        <v>-</v>
      </c>
      <c r="B13532" s="228"/>
      <c r="C13532" s="228"/>
      <c r="D13532" s="194"/>
      <c r="E13532" s="229">
        <f t="shared" si="2450"/>
        <v>0</v>
      </c>
      <c r="F13532" s="230">
        <f t="shared" si="2451"/>
        <v>0</v>
      </c>
      <c r="G13532" s="232"/>
      <c r="I13532" s="283"/>
    </row>
    <row r="13533" spans="1:15">
      <c r="A13533" s="227" t="str">
        <f t="shared" si="2449"/>
        <v>-</v>
      </c>
      <c r="B13533" s="228"/>
      <c r="C13533" s="228"/>
      <c r="D13533" s="194"/>
      <c r="E13533" s="229">
        <f t="shared" si="2450"/>
        <v>0</v>
      </c>
      <c r="F13533" s="230">
        <f t="shared" si="2451"/>
        <v>0</v>
      </c>
      <c r="G13533" s="232"/>
      <c r="I13533" s="283"/>
    </row>
    <row r="13534" spans="1:15">
      <c r="A13534" s="227" t="str">
        <f t="shared" si="2449"/>
        <v>-</v>
      </c>
      <c r="B13534" s="228"/>
      <c r="C13534" s="228"/>
      <c r="D13534" s="194"/>
      <c r="E13534" s="229">
        <f t="shared" si="2450"/>
        <v>0</v>
      </c>
      <c r="F13534" s="230">
        <f t="shared" si="2451"/>
        <v>0</v>
      </c>
      <c r="G13534" s="232"/>
      <c r="I13534" s="283"/>
    </row>
    <row r="13535" spans="1:15">
      <c r="A13535" s="227" t="str">
        <f t="shared" si="2449"/>
        <v>-</v>
      </c>
      <c r="B13535" s="228"/>
      <c r="C13535" s="228"/>
      <c r="D13535" s="194"/>
      <c r="E13535" s="229">
        <f t="shared" si="2450"/>
        <v>0</v>
      </c>
      <c r="F13535" s="230">
        <f t="shared" si="2451"/>
        <v>0</v>
      </c>
      <c r="G13535" s="232"/>
      <c r="I13535" s="283"/>
    </row>
    <row r="13536" spans="1:15">
      <c r="A13536" s="227" t="str">
        <f t="shared" si="2449"/>
        <v>-</v>
      </c>
      <c r="B13536" s="228"/>
      <c r="C13536" s="228"/>
      <c r="D13536" s="194"/>
      <c r="E13536" s="229">
        <f t="shared" si="2450"/>
        <v>0</v>
      </c>
      <c r="F13536" s="230">
        <f t="shared" si="2451"/>
        <v>0</v>
      </c>
      <c r="G13536" s="232"/>
      <c r="I13536" s="283"/>
    </row>
    <row r="13537" spans="1:15">
      <c r="A13537" s="227" t="str">
        <f t="shared" si="2449"/>
        <v>-</v>
      </c>
      <c r="B13537" s="228"/>
      <c r="C13537" s="228"/>
      <c r="D13537" s="194"/>
      <c r="E13537" s="229">
        <f t="shared" si="2450"/>
        <v>0</v>
      </c>
      <c r="F13537" s="230">
        <f t="shared" si="2451"/>
        <v>0</v>
      </c>
      <c r="G13537" s="232"/>
      <c r="I13537" s="283"/>
    </row>
    <row r="13538" spans="1:15">
      <c r="A13538" s="227" t="str">
        <f t="shared" si="2449"/>
        <v>-</v>
      </c>
      <c r="B13538" s="228"/>
      <c r="C13538" s="228"/>
      <c r="D13538" s="194"/>
      <c r="E13538" s="229">
        <f t="shared" si="2450"/>
        <v>0</v>
      </c>
      <c r="F13538" s="230">
        <f t="shared" si="2451"/>
        <v>0</v>
      </c>
      <c r="G13538" s="232"/>
      <c r="I13538" s="283"/>
    </row>
    <row r="13539" spans="1:15">
      <c r="A13539" s="227" t="str">
        <f t="shared" si="2449"/>
        <v>-</v>
      </c>
      <c r="B13539" s="228"/>
      <c r="C13539" s="228"/>
      <c r="D13539" s="194"/>
      <c r="E13539" s="229">
        <f t="shared" si="2450"/>
        <v>0</v>
      </c>
      <c r="F13539" s="230">
        <f t="shared" si="2451"/>
        <v>0</v>
      </c>
      <c r="G13539" s="232"/>
      <c r="I13539" s="283"/>
    </row>
    <row r="13540" spans="1:15">
      <c r="A13540" s="227" t="str">
        <f t="shared" si="2449"/>
        <v>-</v>
      </c>
      <c r="B13540" s="228"/>
      <c r="C13540" s="228"/>
      <c r="D13540" s="194"/>
      <c r="E13540" s="229">
        <f t="shared" si="2450"/>
        <v>0</v>
      </c>
      <c r="F13540" s="230">
        <f t="shared" si="2451"/>
        <v>0</v>
      </c>
      <c r="G13540" s="232"/>
      <c r="I13540" s="283"/>
    </row>
    <row r="13541" spans="1:15" ht="13.5" thickBot="1">
      <c r="A13541" s="234"/>
      <c r="B13541" s="456"/>
      <c r="C13541" s="235"/>
      <c r="D13541" s="237"/>
      <c r="E13541" s="237"/>
      <c r="F13541" s="238" t="s">
        <v>80</v>
      </c>
      <c r="G13541" s="239">
        <f>SUM(F13529:F13540)</f>
        <v>0</v>
      </c>
      <c r="I13541" s="326"/>
    </row>
    <row r="13542" spans="1:15" ht="13.5" thickTop="1">
      <c r="A13542" s="240" t="s">
        <v>67</v>
      </c>
      <c r="B13542" s="446"/>
      <c r="C13542" s="241"/>
      <c r="D13542" s="243"/>
      <c r="E13542" s="243"/>
      <c r="F13542" s="242"/>
      <c r="G13542" s="244"/>
      <c r="I13542" s="326"/>
    </row>
    <row r="13543" spans="1:15" s="220" customFormat="1" ht="26">
      <c r="A13543" s="245" t="s">
        <v>57</v>
      </c>
      <c r="B13543" s="455"/>
      <c r="C13543" s="247" t="s">
        <v>58</v>
      </c>
      <c r="D13543" s="316" t="s">
        <v>68</v>
      </c>
      <c r="E13543" s="248" t="s">
        <v>69</v>
      </c>
      <c r="F13543" s="249" t="s">
        <v>79</v>
      </c>
      <c r="G13543" s="250" t="s">
        <v>70</v>
      </c>
      <c r="I13543" s="325"/>
      <c r="J13543" s="226"/>
      <c r="O13543" s="296"/>
    </row>
    <row r="13544" spans="1:15">
      <c r="A13544" s="748" t="str">
        <f t="shared" ref="A13544:A13555" si="2452">IF(I13544=0,"",VLOOKUP(I13544,MATERIALES,2,FALSE))</f>
        <v/>
      </c>
      <c r="B13544" s="749"/>
      <c r="C13544" s="251" t="str">
        <f t="shared" ref="C13544:C13552" si="2453">IF(I13544=0,"",VLOOKUP(I13544,MATERIALES,3,FALSE))</f>
        <v/>
      </c>
      <c r="D13544" s="194"/>
      <c r="E13544" s="252">
        <f t="shared" ref="E13544:E13555" si="2454">IF(I13544=0,0,VLOOKUP(I13544,MATERIALES,4,FALSE))</f>
        <v>0</v>
      </c>
      <c r="F13544" s="230">
        <f>D13544*E13544</f>
        <v>0</v>
      </c>
      <c r="G13544" s="231"/>
      <c r="I13544" s="283"/>
    </row>
    <row r="13545" spans="1:15">
      <c r="A13545" s="748" t="str">
        <f t="shared" si="2452"/>
        <v/>
      </c>
      <c r="B13545" s="749"/>
      <c r="C13545" s="251" t="str">
        <f t="shared" si="2453"/>
        <v/>
      </c>
      <c r="D13545" s="194"/>
      <c r="E13545" s="252">
        <f t="shared" si="2454"/>
        <v>0</v>
      </c>
      <c r="F13545" s="230">
        <f t="shared" ref="F13545:F13555" si="2455">D13545*E13545</f>
        <v>0</v>
      </c>
      <c r="G13545" s="232"/>
      <c r="I13545" s="283"/>
    </row>
    <row r="13546" spans="1:15">
      <c r="A13546" s="748" t="str">
        <f t="shared" si="2452"/>
        <v/>
      </c>
      <c r="B13546" s="749"/>
      <c r="C13546" s="251" t="str">
        <f t="shared" si="2453"/>
        <v/>
      </c>
      <c r="D13546" s="194"/>
      <c r="E13546" s="252">
        <f t="shared" si="2454"/>
        <v>0</v>
      </c>
      <c r="F13546" s="230">
        <f t="shared" si="2455"/>
        <v>0</v>
      </c>
      <c r="G13546" s="232"/>
      <c r="I13546" s="283"/>
    </row>
    <row r="13547" spans="1:15">
      <c r="A13547" s="748" t="str">
        <f t="shared" si="2452"/>
        <v/>
      </c>
      <c r="B13547" s="749"/>
      <c r="C13547" s="251" t="str">
        <f t="shared" si="2453"/>
        <v/>
      </c>
      <c r="D13547" s="194"/>
      <c r="E13547" s="252">
        <f t="shared" si="2454"/>
        <v>0</v>
      </c>
      <c r="F13547" s="230">
        <f t="shared" si="2455"/>
        <v>0</v>
      </c>
      <c r="G13547" s="232"/>
      <c r="I13547" s="283"/>
    </row>
    <row r="13548" spans="1:15">
      <c r="A13548" s="748" t="str">
        <f t="shared" si="2452"/>
        <v/>
      </c>
      <c r="B13548" s="749"/>
      <c r="C13548" s="251" t="str">
        <f t="shared" si="2453"/>
        <v/>
      </c>
      <c r="D13548" s="194"/>
      <c r="E13548" s="252">
        <f t="shared" si="2454"/>
        <v>0</v>
      </c>
      <c r="F13548" s="230">
        <f t="shared" si="2455"/>
        <v>0</v>
      </c>
      <c r="G13548" s="232"/>
      <c r="I13548" s="283"/>
    </row>
    <row r="13549" spans="1:15">
      <c r="A13549" s="748" t="str">
        <f t="shared" si="2452"/>
        <v/>
      </c>
      <c r="B13549" s="749"/>
      <c r="C13549" s="251" t="str">
        <f t="shared" si="2453"/>
        <v/>
      </c>
      <c r="D13549" s="194"/>
      <c r="E13549" s="252">
        <f t="shared" si="2454"/>
        <v>0</v>
      </c>
      <c r="F13549" s="230">
        <f t="shared" si="2455"/>
        <v>0</v>
      </c>
      <c r="G13549" s="232"/>
      <c r="I13549" s="283"/>
    </row>
    <row r="13550" spans="1:15">
      <c r="A13550" s="748" t="str">
        <f t="shared" si="2452"/>
        <v/>
      </c>
      <c r="B13550" s="749"/>
      <c r="C13550" s="251" t="str">
        <f t="shared" si="2453"/>
        <v/>
      </c>
      <c r="D13550" s="194"/>
      <c r="E13550" s="252">
        <f t="shared" si="2454"/>
        <v>0</v>
      </c>
      <c r="F13550" s="230">
        <f t="shared" si="2455"/>
        <v>0</v>
      </c>
      <c r="G13550" s="232"/>
      <c r="I13550" s="283"/>
    </row>
    <row r="13551" spans="1:15">
      <c r="A13551" s="748" t="str">
        <f t="shared" si="2452"/>
        <v/>
      </c>
      <c r="B13551" s="749"/>
      <c r="C13551" s="251" t="str">
        <f t="shared" si="2453"/>
        <v/>
      </c>
      <c r="D13551" s="194"/>
      <c r="E13551" s="252">
        <f t="shared" si="2454"/>
        <v>0</v>
      </c>
      <c r="F13551" s="230">
        <f t="shared" si="2455"/>
        <v>0</v>
      </c>
      <c r="G13551" s="253"/>
      <c r="I13551" s="283"/>
    </row>
    <row r="13552" spans="1:15">
      <c r="A13552" s="748" t="str">
        <f t="shared" si="2452"/>
        <v/>
      </c>
      <c r="B13552" s="749"/>
      <c r="C13552" s="251" t="str">
        <f t="shared" si="2453"/>
        <v/>
      </c>
      <c r="D13552" s="194"/>
      <c r="E13552" s="252">
        <f t="shared" si="2454"/>
        <v>0</v>
      </c>
      <c r="F13552" s="230">
        <f t="shared" si="2455"/>
        <v>0</v>
      </c>
      <c r="G13552" s="232"/>
      <c r="I13552" s="283"/>
    </row>
    <row r="13553" spans="1:9">
      <c r="A13553" s="748" t="str">
        <f t="shared" si="2452"/>
        <v/>
      </c>
      <c r="B13553" s="749"/>
      <c r="C13553" s="251"/>
      <c r="D13553" s="194"/>
      <c r="E13553" s="252">
        <f t="shared" si="2454"/>
        <v>0</v>
      </c>
      <c r="F13553" s="230">
        <f t="shared" si="2455"/>
        <v>0</v>
      </c>
      <c r="G13553" s="232"/>
      <c r="I13553" s="283"/>
    </row>
    <row r="13554" spans="1:9">
      <c r="A13554" s="748" t="str">
        <f t="shared" si="2452"/>
        <v/>
      </c>
      <c r="B13554" s="749"/>
      <c r="C13554" s="251"/>
      <c r="D13554" s="194"/>
      <c r="E13554" s="252">
        <f t="shared" si="2454"/>
        <v>0</v>
      </c>
      <c r="F13554" s="230">
        <f t="shared" si="2455"/>
        <v>0</v>
      </c>
      <c r="G13554" s="232"/>
      <c r="I13554" s="283"/>
    </row>
    <row r="13555" spans="1:9">
      <c r="A13555" s="748" t="str">
        <f t="shared" si="2452"/>
        <v/>
      </c>
      <c r="B13555" s="749"/>
      <c r="C13555" s="251" t="str">
        <f t="shared" ref="C13555" si="2456">IF(I13555=0,"",VLOOKUP(I13555,MATERIALES,3,FALSE))</f>
        <v/>
      </c>
      <c r="D13555" s="194"/>
      <c r="E13555" s="252">
        <f t="shared" si="2454"/>
        <v>0</v>
      </c>
      <c r="F13555" s="230">
        <f t="shared" si="2455"/>
        <v>0</v>
      </c>
      <c r="G13555" s="233"/>
      <c r="I13555" s="283"/>
    </row>
    <row r="13556" spans="1:9" ht="26.25" customHeight="1" thickBot="1">
      <c r="A13556" s="214"/>
      <c r="B13556" s="438"/>
      <c r="C13556" s="215"/>
      <c r="D13556" s="217"/>
      <c r="E13556" s="254"/>
      <c r="F13556" s="255" t="s">
        <v>81</v>
      </c>
      <c r="G13556" s="253">
        <f>ROUND(SUM(F13544:F13555),0)</f>
        <v>0</v>
      </c>
      <c r="I13556" s="326"/>
    </row>
    <row r="13557" spans="1:9" ht="14" thickTop="1" thickBot="1">
      <c r="A13557" s="256" t="s">
        <v>72</v>
      </c>
      <c r="B13557" s="445"/>
      <c r="C13557" s="257"/>
      <c r="D13557" s="259"/>
      <c r="E13557" s="259"/>
      <c r="F13557" s="258"/>
      <c r="G13557" s="260"/>
      <c r="I13557" s="326"/>
    </row>
    <row r="13558" spans="1:9" ht="13.5" thickTop="1">
      <c r="A13558" s="245" t="s">
        <v>57</v>
      </c>
      <c r="B13558" s="455"/>
      <c r="C13558" s="248" t="s">
        <v>71</v>
      </c>
      <c r="D13558" s="316" t="s">
        <v>75</v>
      </c>
      <c r="E13558" s="248" t="s">
        <v>98</v>
      </c>
      <c r="F13558" s="249" t="s">
        <v>79</v>
      </c>
      <c r="G13558" s="250" t="s">
        <v>70</v>
      </c>
      <c r="I13558" s="326"/>
    </row>
    <row r="13559" spans="1:9">
      <c r="A13559" s="748" t="str">
        <f>IF(I13559=0,"",VLOOKUP(I13559,EQUIPOS,2,FALSE))</f>
        <v/>
      </c>
      <c r="B13559" s="749"/>
      <c r="C13559" s="195"/>
      <c r="D13559" s="194"/>
      <c r="E13559" s="252">
        <f>IF(I13559=0,0,VLOOKUP(I13559,EQUIPOS,4,FALSE))</f>
        <v>0</v>
      </c>
      <c r="F13559" s="230">
        <f>C13559*D13559*E13559</f>
        <v>0</v>
      </c>
      <c r="G13559" s="231"/>
      <c r="I13559" s="283"/>
    </row>
    <row r="13560" spans="1:9">
      <c r="A13560" s="748" t="str">
        <f>IF(I13560=0,"",VLOOKUP(I13560,EQUIPOS,2,FALSE))</f>
        <v/>
      </c>
      <c r="B13560" s="749"/>
      <c r="C13560" s="195"/>
      <c r="D13560" s="194"/>
      <c r="E13560" s="252">
        <f>IF(I13560=0,0,VLOOKUP(I13560,EQUIPOS,4,FALSE))</f>
        <v>0</v>
      </c>
      <c r="F13560" s="230">
        <f t="shared" ref="F13560:F13563" si="2457">C13560*D13560*E13560</f>
        <v>0</v>
      </c>
      <c r="G13560" s="232"/>
      <c r="I13560" s="283"/>
    </row>
    <row r="13561" spans="1:9">
      <c r="A13561" s="748" t="str">
        <f>IF(I13561=0,"",VLOOKUP(I13561,EQUIPOS,2,FALSE))</f>
        <v/>
      </c>
      <c r="B13561" s="749"/>
      <c r="C13561" s="195"/>
      <c r="D13561" s="194"/>
      <c r="E13561" s="252">
        <f>IF(I13561=0,0,VLOOKUP(I13561,EQUIPOS,4,FALSE))</f>
        <v>0</v>
      </c>
      <c r="F13561" s="230">
        <f t="shared" si="2457"/>
        <v>0</v>
      </c>
      <c r="G13561" s="232"/>
      <c r="I13561" s="283"/>
    </row>
    <row r="13562" spans="1:9">
      <c r="A13562" s="748" t="str">
        <f>IF(I13562=0,"",VLOOKUP(I13562,EQUIPOS,2,FALSE))</f>
        <v/>
      </c>
      <c r="B13562" s="749"/>
      <c r="C13562" s="195"/>
      <c r="D13562" s="194"/>
      <c r="E13562" s="252">
        <f>IF(I13562=0,0,VLOOKUP(I13562,EQUIPOS,4,FALSE))</f>
        <v>0</v>
      </c>
      <c r="F13562" s="230">
        <f t="shared" si="2457"/>
        <v>0</v>
      </c>
      <c r="G13562" s="232"/>
      <c r="I13562" s="283"/>
    </row>
    <row r="13563" spans="1:9">
      <c r="A13563" s="748" t="str">
        <f>IF(I13563=0,"",VLOOKUP(I13563,EQUIPOS,2,FALSE))</f>
        <v/>
      </c>
      <c r="B13563" s="749"/>
      <c r="C13563" s="195"/>
      <c r="D13563" s="194"/>
      <c r="E13563" s="252">
        <f>IF(I13563=0,0,VLOOKUP(I13563,EQUIPOS,4,FALSE))</f>
        <v>0</v>
      </c>
      <c r="F13563" s="230">
        <f t="shared" si="2457"/>
        <v>0</v>
      </c>
      <c r="G13563" s="233"/>
      <c r="I13563" s="283"/>
    </row>
    <row r="13564" spans="1:9" ht="30.75" customHeight="1" thickBot="1">
      <c r="A13564" s="234"/>
      <c r="B13564" s="456"/>
      <c r="C13564" s="235"/>
      <c r="D13564" s="237"/>
      <c r="E13564" s="261"/>
      <c r="F13564" s="238" t="s">
        <v>82</v>
      </c>
      <c r="G13564" s="262">
        <f>SUM(F13559:F13563)</f>
        <v>0</v>
      </c>
      <c r="I13564" s="326"/>
    </row>
    <row r="13565" spans="1:9" ht="13.5" thickTop="1">
      <c r="A13565" s="240" t="s">
        <v>73</v>
      </c>
      <c r="B13565" s="446"/>
      <c r="C13565" s="241"/>
      <c r="D13565" s="243"/>
      <c r="E13565" s="243"/>
      <c r="F13565" s="242"/>
      <c r="G13565" s="244"/>
      <c r="I13565" s="326"/>
    </row>
    <row r="13566" spans="1:9" ht="26">
      <c r="A13566" s="245" t="s">
        <v>57</v>
      </c>
      <c r="B13566" s="454" t="s">
        <v>58</v>
      </c>
      <c r="C13566" s="247" t="s">
        <v>68</v>
      </c>
      <c r="D13566" s="316" t="s">
        <v>74</v>
      </c>
      <c r="E13566" s="248" t="s">
        <v>69</v>
      </c>
      <c r="F13566" s="249" t="s">
        <v>79</v>
      </c>
      <c r="G13566" s="250" t="s">
        <v>70</v>
      </c>
      <c r="H13566" s="220"/>
      <c r="I13566" s="325"/>
    </row>
    <row r="13567" spans="1:9">
      <c r="A13567" s="263" t="str">
        <f t="shared" ref="A13567:A13578" si="2458">IF(I13567=0,"",VLOOKUP(I13567,MANOOBRA,2,FALSE))</f>
        <v/>
      </c>
      <c r="B13567" s="444" t="str">
        <f t="shared" ref="B13567:B13578" si="2459">IF(I13567=0,"",VLOOKUP(I13567,MANOOBRA,3,FALSE))</f>
        <v/>
      </c>
      <c r="C13567" s="195"/>
      <c r="D13567" s="466"/>
      <c r="E13567" s="252">
        <f t="shared" ref="E13567:E13578" si="2460">IF(I13567=0,0,VLOOKUP(I13567,MANOOBRA,4,FALSE))</f>
        <v>0</v>
      </c>
      <c r="F13567" s="230">
        <f>IF(D13567=0,0,C13567*E13567/D13567)</f>
        <v>0</v>
      </c>
      <c r="G13567" s="231"/>
      <c r="I13567" s="283"/>
    </row>
    <row r="13568" spans="1:9">
      <c r="A13568" s="263" t="str">
        <f t="shared" si="2458"/>
        <v/>
      </c>
      <c r="B13568" s="444" t="str">
        <f t="shared" si="2459"/>
        <v/>
      </c>
      <c r="C13568" s="195"/>
      <c r="D13568" s="466"/>
      <c r="E13568" s="252">
        <f t="shared" si="2460"/>
        <v>0</v>
      </c>
      <c r="F13568" s="230">
        <f t="shared" ref="F13568:F13578" si="2461">IF(D13568=0,0,C13568*E13568/D13568)</f>
        <v>0</v>
      </c>
      <c r="G13568" s="232"/>
      <c r="I13568" s="283"/>
    </row>
    <row r="13569" spans="1:9">
      <c r="A13569" s="263" t="str">
        <f t="shared" si="2458"/>
        <v/>
      </c>
      <c r="B13569" s="444" t="str">
        <f t="shared" si="2459"/>
        <v/>
      </c>
      <c r="C13569" s="195"/>
      <c r="D13569" s="309"/>
      <c r="E13569" s="252">
        <f t="shared" si="2460"/>
        <v>0</v>
      </c>
      <c r="F13569" s="230">
        <f t="shared" si="2461"/>
        <v>0</v>
      </c>
      <c r="G13569" s="232"/>
      <c r="I13569" s="283"/>
    </row>
    <row r="13570" spans="1:9">
      <c r="A13570" s="263" t="str">
        <f t="shared" si="2458"/>
        <v/>
      </c>
      <c r="B13570" s="444" t="str">
        <f t="shared" si="2459"/>
        <v/>
      </c>
      <c r="C13570" s="195"/>
      <c r="D13570" s="195"/>
      <c r="E13570" s="252">
        <f t="shared" si="2460"/>
        <v>0</v>
      </c>
      <c r="F13570" s="230">
        <f t="shared" si="2461"/>
        <v>0</v>
      </c>
      <c r="G13570" s="232"/>
      <c r="I13570" s="283"/>
    </row>
    <row r="13571" spans="1:9">
      <c r="A13571" s="263" t="str">
        <f t="shared" si="2458"/>
        <v/>
      </c>
      <c r="B13571" s="444" t="str">
        <f t="shared" si="2459"/>
        <v/>
      </c>
      <c r="C13571" s="195"/>
      <c r="D13571" s="195"/>
      <c r="E13571" s="252">
        <f t="shared" si="2460"/>
        <v>0</v>
      </c>
      <c r="F13571" s="230">
        <f t="shared" si="2461"/>
        <v>0</v>
      </c>
      <c r="G13571" s="232"/>
      <c r="I13571" s="283"/>
    </row>
    <row r="13572" spans="1:9">
      <c r="A13572" s="263" t="str">
        <f t="shared" si="2458"/>
        <v/>
      </c>
      <c r="B13572" s="444" t="str">
        <f t="shared" si="2459"/>
        <v/>
      </c>
      <c r="C13572" s="195"/>
      <c r="D13572" s="195"/>
      <c r="E13572" s="252">
        <f t="shared" si="2460"/>
        <v>0</v>
      </c>
      <c r="F13572" s="230">
        <f t="shared" si="2461"/>
        <v>0</v>
      </c>
      <c r="G13572" s="232"/>
      <c r="I13572" s="283"/>
    </row>
    <row r="13573" spans="1:9">
      <c r="A13573" s="263" t="str">
        <f t="shared" si="2458"/>
        <v/>
      </c>
      <c r="B13573" s="444" t="str">
        <f t="shared" si="2459"/>
        <v/>
      </c>
      <c r="C13573" s="195"/>
      <c r="D13573" s="195"/>
      <c r="E13573" s="252">
        <f t="shared" si="2460"/>
        <v>0</v>
      </c>
      <c r="F13573" s="230">
        <f t="shared" si="2461"/>
        <v>0</v>
      </c>
      <c r="G13573" s="232"/>
      <c r="I13573" s="283"/>
    </row>
    <row r="13574" spans="1:9">
      <c r="A13574" s="263" t="str">
        <f t="shared" si="2458"/>
        <v/>
      </c>
      <c r="B13574" s="444" t="str">
        <f t="shared" si="2459"/>
        <v/>
      </c>
      <c r="C13574" s="195"/>
      <c r="D13574" s="195"/>
      <c r="E13574" s="252">
        <f t="shared" si="2460"/>
        <v>0</v>
      </c>
      <c r="F13574" s="230">
        <f t="shared" si="2461"/>
        <v>0</v>
      </c>
      <c r="G13574" s="232"/>
      <c r="I13574" s="283"/>
    </row>
    <row r="13575" spans="1:9">
      <c r="A13575" s="263" t="str">
        <f t="shared" si="2458"/>
        <v/>
      </c>
      <c r="B13575" s="444" t="str">
        <f t="shared" si="2459"/>
        <v/>
      </c>
      <c r="C13575" s="195"/>
      <c r="D13575" s="195"/>
      <c r="E13575" s="252">
        <f t="shared" si="2460"/>
        <v>0</v>
      </c>
      <c r="F13575" s="230">
        <f t="shared" si="2461"/>
        <v>0</v>
      </c>
      <c r="G13575" s="232"/>
      <c r="I13575" s="283"/>
    </row>
    <row r="13576" spans="1:9">
      <c r="A13576" s="263" t="str">
        <f t="shared" si="2458"/>
        <v/>
      </c>
      <c r="B13576" s="444" t="str">
        <f t="shared" si="2459"/>
        <v/>
      </c>
      <c r="C13576" s="195"/>
      <c r="D13576" s="195"/>
      <c r="E13576" s="252">
        <f t="shared" si="2460"/>
        <v>0</v>
      </c>
      <c r="F13576" s="230">
        <f t="shared" si="2461"/>
        <v>0</v>
      </c>
      <c r="G13576" s="232"/>
      <c r="I13576" s="283"/>
    </row>
    <row r="13577" spans="1:9">
      <c r="A13577" s="263" t="str">
        <f t="shared" si="2458"/>
        <v/>
      </c>
      <c r="B13577" s="444" t="str">
        <f t="shared" si="2459"/>
        <v/>
      </c>
      <c r="C13577" s="195"/>
      <c r="D13577" s="195"/>
      <c r="E13577" s="252">
        <f t="shared" si="2460"/>
        <v>0</v>
      </c>
      <c r="F13577" s="230">
        <f t="shared" si="2461"/>
        <v>0</v>
      </c>
      <c r="G13577" s="232"/>
      <c r="I13577" s="283"/>
    </row>
    <row r="13578" spans="1:9">
      <c r="A13578" s="263" t="str">
        <f t="shared" si="2458"/>
        <v/>
      </c>
      <c r="B13578" s="444" t="str">
        <f t="shared" si="2459"/>
        <v/>
      </c>
      <c r="C13578" s="195"/>
      <c r="D13578" s="195"/>
      <c r="E13578" s="252">
        <f t="shared" si="2460"/>
        <v>0</v>
      </c>
      <c r="F13578" s="230">
        <f t="shared" si="2461"/>
        <v>0</v>
      </c>
      <c r="G13578" s="233"/>
      <c r="I13578" s="283"/>
    </row>
    <row r="13579" spans="1:9" ht="31.5" customHeight="1" thickBot="1">
      <c r="A13579" s="234"/>
      <c r="B13579" s="456"/>
      <c r="C13579" s="235"/>
      <c r="D13579" s="237"/>
      <c r="E13579" s="237"/>
      <c r="F13579" s="238" t="s">
        <v>83</v>
      </c>
      <c r="G13579" s="262">
        <f>ROUND(SUM(F13567:F13578),0)</f>
        <v>0</v>
      </c>
      <c r="I13579" s="326"/>
    </row>
    <row r="13580" spans="1:9" ht="13.5" thickTop="1">
      <c r="A13580" s="186" t="s">
        <v>76</v>
      </c>
      <c r="B13580" s="446"/>
      <c r="C13580" s="241"/>
      <c r="D13580" s="243"/>
      <c r="E13580" s="243"/>
      <c r="F13580" s="242"/>
      <c r="G13580" s="244"/>
      <c r="I13580" s="326"/>
    </row>
    <row r="13581" spans="1:9">
      <c r="A13581" s="245" t="s">
        <v>57</v>
      </c>
      <c r="B13581" s="455"/>
      <c r="C13581" s="246"/>
      <c r="D13581" s="317"/>
      <c r="E13581" s="248" t="s">
        <v>77</v>
      </c>
      <c r="F13581" s="249" t="s">
        <v>78</v>
      </c>
      <c r="G13581" s="264" t="s">
        <v>77</v>
      </c>
      <c r="H13581" s="220"/>
      <c r="I13581" s="325"/>
    </row>
    <row r="13582" spans="1:9">
      <c r="A13582" s="185" t="s">
        <v>87</v>
      </c>
      <c r="B13582" s="453"/>
      <c r="C13582" s="265"/>
      <c r="D13582" s="318"/>
      <c r="E13582" s="229">
        <f>SUM(G13541,G13556,G13564,G13579)</f>
        <v>0</v>
      </c>
      <c r="F13582" s="266">
        <f>A</f>
        <v>0</v>
      </c>
      <c r="G13582" s="267">
        <f>E13582*F13582</f>
        <v>0</v>
      </c>
      <c r="I13582" s="326"/>
    </row>
    <row r="13583" spans="1:9">
      <c r="A13583" s="185" t="s">
        <v>85</v>
      </c>
      <c r="B13583" s="453"/>
      <c r="C13583" s="265"/>
      <c r="D13583" s="318"/>
      <c r="E13583" s="229">
        <f>SUM(G13541,G13556,G13564,G13579)</f>
        <v>0</v>
      </c>
      <c r="F13583" s="266">
        <f>I</f>
        <v>0</v>
      </c>
      <c r="G13583" s="267">
        <f>E13583*F13583</f>
        <v>0</v>
      </c>
      <c r="I13583" s="326"/>
    </row>
    <row r="13584" spans="1:9">
      <c r="A13584" s="185" t="s">
        <v>86</v>
      </c>
      <c r="B13584" s="453"/>
      <c r="C13584" s="265"/>
      <c r="D13584" s="318"/>
      <c r="E13584" s="229">
        <f>SUM(G13541,G13556,G13564,G13579)</f>
        <v>0</v>
      </c>
      <c r="F13584" s="266">
        <f>U</f>
        <v>0</v>
      </c>
      <c r="G13584" s="267">
        <f>E13584*F13584</f>
        <v>0</v>
      </c>
      <c r="I13584" s="326"/>
    </row>
    <row r="13585" spans="1:16" ht="33" customHeight="1" thickBot="1">
      <c r="A13585" s="234"/>
      <c r="B13585" s="456"/>
      <c r="C13585" s="235"/>
      <c r="D13585" s="237"/>
      <c r="E13585" s="237"/>
      <c r="F13585" s="268" t="s">
        <v>84</v>
      </c>
      <c r="G13585" s="262">
        <f>SUM(G13582:G13584)</f>
        <v>0</v>
      </c>
      <c r="I13585" s="326"/>
      <c r="J13585" s="295"/>
      <c r="K13585" s="296"/>
      <c r="L13585" s="296"/>
      <c r="M13585" s="296"/>
      <c r="N13585" s="296"/>
      <c r="O13585" s="296"/>
    </row>
    <row r="13586" spans="1:16" s="211" customFormat="1" ht="14" thickTop="1" thickBot="1">
      <c r="A13586" s="269"/>
      <c r="B13586" s="443"/>
      <c r="C13586" s="270"/>
      <c r="D13586" s="319"/>
      <c r="E13586" s="271" t="s">
        <v>89</v>
      </c>
      <c r="F13586" s="272"/>
      <c r="G13586" s="273">
        <f>ROUND(SUM(G13541,G13556,G13564,G13579,G13585),0)</f>
        <v>0</v>
      </c>
      <c r="I13586" s="327"/>
      <c r="J13586" s="212">
        <f>B13525</f>
        <v>40.799999999999997</v>
      </c>
      <c r="K13586" s="274">
        <f>E13582</f>
        <v>0</v>
      </c>
      <c r="L13586" s="294">
        <f>G13582</f>
        <v>0</v>
      </c>
      <c r="M13586" s="294">
        <f>G13583</f>
        <v>0</v>
      </c>
      <c r="N13586" s="294">
        <f>G13584</f>
        <v>0</v>
      </c>
      <c r="O13586" s="299">
        <f>SUM(K13586:N13586)</f>
        <v>0</v>
      </c>
      <c r="P13586" s="294"/>
    </row>
    <row r="13587" spans="1:16" ht="13.5" thickTop="1">
      <c r="A13587" s="275" t="s">
        <v>97</v>
      </c>
      <c r="B13587" s="438"/>
      <c r="C13587" s="215"/>
      <c r="D13587" s="217"/>
      <c r="E13587" s="217"/>
      <c r="F13587" s="216"/>
      <c r="G13587" s="219"/>
      <c r="I13587" s="326"/>
      <c r="P13587" s="294"/>
    </row>
    <row r="13588" spans="1:16">
      <c r="A13588" s="275"/>
      <c r="B13588" s="452"/>
      <c r="C13588" s="276"/>
      <c r="D13588" s="320"/>
      <c r="E13588" s="217"/>
      <c r="F13588" s="216"/>
      <c r="G13588" s="277">
        <f ca="1">TODAY()</f>
        <v>44839</v>
      </c>
      <c r="I13588" s="326"/>
      <c r="P13588" s="294"/>
    </row>
    <row r="13589" spans="1:16" ht="13.5" thickBot="1">
      <c r="A13589" s="234"/>
      <c r="B13589" s="456"/>
      <c r="C13589" s="235"/>
      <c r="D13589" s="237"/>
      <c r="E13589" s="237"/>
      <c r="F13589" s="236"/>
      <c r="G13589" s="278"/>
      <c r="I13589" s="326"/>
      <c r="P13589" s="294"/>
    </row>
    <row r="13590" spans="1:16" s="199" customFormat="1" ht="13.5" thickTop="1">
      <c r="A13590" s="196" t="s">
        <v>109</v>
      </c>
      <c r="B13590" s="458"/>
      <c r="C13590" s="196"/>
      <c r="D13590" s="198"/>
      <c r="E13590" s="198"/>
      <c r="F13590" s="197"/>
      <c r="G13590" s="197"/>
      <c r="I13590" s="321"/>
      <c r="J13590" s="200"/>
      <c r="O13590" s="297"/>
    </row>
    <row r="13591" spans="1:16" s="199" customFormat="1">
      <c r="A13591" s="196" t="str">
        <f>CONCATENATE('Prestaciones y AIU'!A11233," ANALISIS DE PRECIOS UNITARIOS")</f>
        <v xml:space="preserve"> ANALISIS DE PRECIOS UNITARIOS</v>
      </c>
      <c r="B13591" s="458"/>
      <c r="C13591" s="196"/>
      <c r="D13591" s="198"/>
      <c r="E13591" s="198"/>
      <c r="F13591" s="197"/>
      <c r="G13591" s="197"/>
      <c r="I13591" s="321"/>
      <c r="J13591" s="200"/>
      <c r="O13591" s="297"/>
    </row>
    <row r="13592" spans="1:16" s="199" customFormat="1">
      <c r="A13592" s="196" t="str">
        <f>Objeto_LIC</f>
        <v>OPTIMIZACION DEL SISTEMA DE ABASTECIMIENTO (ADUCCION, PRETRATAMIENTO Y CONDUCCION) DEL MUNICPIO DE TAME, DEPARTAMENTO DE ARAUCA</v>
      </c>
      <c r="B13592" s="458"/>
      <c r="C13592" s="196"/>
      <c r="D13592" s="198"/>
      <c r="E13592" s="198"/>
      <c r="F13592" s="197"/>
      <c r="G13592" s="197"/>
      <c r="I13592" s="321"/>
      <c r="J13592" s="200"/>
      <c r="O13592" s="297"/>
    </row>
    <row r="13593" spans="1:16" s="199" customFormat="1">
      <c r="A13593" s="196"/>
      <c r="B13593" s="458"/>
      <c r="C13593" s="196"/>
      <c r="D13593" s="198"/>
      <c r="E13593" s="198"/>
      <c r="F13593" s="197"/>
      <c r="G13593" s="197"/>
      <c r="I13593" s="321"/>
      <c r="J13593" s="200"/>
      <c r="O13593" s="297"/>
    </row>
    <row r="13594" spans="1:16" ht="13.5" thickBot="1">
      <c r="A13594" s="201"/>
      <c r="B13594" s="448"/>
      <c r="C13594" s="201"/>
      <c r="D13594" s="203"/>
      <c r="E13594" s="203"/>
      <c r="F13594" s="202"/>
      <c r="G13594" s="202"/>
    </row>
    <row r="13595" spans="1:16" s="211" customFormat="1" ht="13.5" thickTop="1">
      <c r="A13595" s="206"/>
      <c r="B13595" s="457"/>
      <c r="C13595" s="207"/>
      <c r="D13595" s="209"/>
      <c r="E13595" s="209"/>
      <c r="F13595" s="208"/>
      <c r="G13595" s="210" t="s">
        <v>110</v>
      </c>
      <c r="I13595" s="323"/>
      <c r="J13595" s="212"/>
      <c r="O13595" s="297"/>
    </row>
    <row r="13596" spans="1:16" ht="12.75" customHeight="1">
      <c r="A13596" s="213" t="s">
        <v>62</v>
      </c>
      <c r="B13596" s="750">
        <f>Proponente</f>
        <v>0</v>
      </c>
      <c r="C13596" s="750"/>
      <c r="D13596" s="750"/>
      <c r="E13596" s="750"/>
      <c r="F13596" s="750"/>
      <c r="G13596" s="751"/>
    </row>
    <row r="13597" spans="1:16" ht="12.75" customHeight="1">
      <c r="A13597" s="213" t="s">
        <v>63</v>
      </c>
      <c r="B13597" s="470">
        <v>40.9</v>
      </c>
      <c r="C13597" s="750" t="e">
        <f>VLOOKUP(B13597,Presupuesto!$A$4:$B$106,2,FALSE)</f>
        <v>#N/A</v>
      </c>
      <c r="D13597" s="750"/>
      <c r="E13597" s="750"/>
      <c r="F13597" s="750"/>
      <c r="G13597" s="751"/>
    </row>
    <row r="13598" spans="1:16">
      <c r="A13598" s="214"/>
      <c r="B13598" s="438"/>
      <c r="C13598" s="215"/>
      <c r="D13598" s="217"/>
      <c r="E13598" s="217"/>
      <c r="F13598" s="218" t="s">
        <v>88</v>
      </c>
      <c r="G13598" s="755" t="s">
        <v>183</v>
      </c>
      <c r="H13598" s="750"/>
      <c r="I13598" s="750"/>
      <c r="J13598" s="750"/>
      <c r="K13598" s="751"/>
    </row>
    <row r="13599" spans="1:16" ht="13.5" thickBot="1">
      <c r="A13599" s="213" t="s">
        <v>64</v>
      </c>
      <c r="B13599" s="438"/>
      <c r="C13599" s="215"/>
      <c r="D13599" s="217"/>
      <c r="E13599" s="217"/>
      <c r="F13599" s="216"/>
      <c r="G13599" s="219"/>
      <c r="I13599" s="324"/>
      <c r="J13599" s="295"/>
      <c r="K13599" s="296"/>
      <c r="L13599" s="296"/>
      <c r="M13599" s="296"/>
      <c r="N13599" s="296"/>
      <c r="O13599" s="296"/>
    </row>
    <row r="13600" spans="1:16" s="220" customFormat="1" ht="13.5" thickTop="1">
      <c r="A13600" s="221" t="s">
        <v>57</v>
      </c>
      <c r="B13600" s="447" t="s">
        <v>65</v>
      </c>
      <c r="C13600" s="222" t="s">
        <v>66</v>
      </c>
      <c r="D13600" s="223" t="s">
        <v>74</v>
      </c>
      <c r="E13600" s="224" t="s">
        <v>100</v>
      </c>
      <c r="F13600" s="224" t="s">
        <v>79</v>
      </c>
      <c r="G13600" s="225" t="s">
        <v>70</v>
      </c>
      <c r="I13600" s="325"/>
      <c r="J13600" s="226"/>
      <c r="O13600" s="296"/>
    </row>
    <row r="13601" spans="1:15">
      <c r="A13601" s="227" t="str">
        <f t="shared" ref="A13601:A13612" si="2462">IF(I13601=0,"-",VLOOKUP(I13601,EQUIPOS,2,FALSE))</f>
        <v>-</v>
      </c>
      <c r="B13601" s="228"/>
      <c r="C13601" s="228"/>
      <c r="D13601" s="194"/>
      <c r="E13601" s="229">
        <f t="shared" ref="E13601:E13612" si="2463">IF(I13601=0,0,VLOOKUP(I13601,EQUIPOS,4,FALSE))</f>
        <v>0</v>
      </c>
      <c r="F13601" s="230">
        <f t="shared" ref="F13601:F13612" si="2464">IF(D13601=0,0,E13601/D13601)</f>
        <v>0</v>
      </c>
      <c r="G13601" s="231"/>
      <c r="I13601" s="283"/>
    </row>
    <row r="13602" spans="1:15">
      <c r="A13602" s="227" t="str">
        <f t="shared" si="2462"/>
        <v>-</v>
      </c>
      <c r="B13602" s="228"/>
      <c r="C13602" s="228"/>
      <c r="D13602" s="194"/>
      <c r="E13602" s="229">
        <f t="shared" si="2463"/>
        <v>0</v>
      </c>
      <c r="F13602" s="230">
        <f t="shared" si="2464"/>
        <v>0</v>
      </c>
      <c r="G13602" s="232"/>
      <c r="I13602" s="283"/>
    </row>
    <row r="13603" spans="1:15">
      <c r="A13603" s="227" t="str">
        <f t="shared" si="2462"/>
        <v>-</v>
      </c>
      <c r="B13603" s="228"/>
      <c r="C13603" s="228"/>
      <c r="D13603" s="194"/>
      <c r="E13603" s="229">
        <f t="shared" si="2463"/>
        <v>0</v>
      </c>
      <c r="F13603" s="230">
        <f t="shared" si="2464"/>
        <v>0</v>
      </c>
      <c r="G13603" s="232"/>
      <c r="I13603" s="283"/>
    </row>
    <row r="13604" spans="1:15">
      <c r="A13604" s="227" t="str">
        <f t="shared" si="2462"/>
        <v>-</v>
      </c>
      <c r="B13604" s="228"/>
      <c r="C13604" s="228"/>
      <c r="D13604" s="194"/>
      <c r="E13604" s="229">
        <f t="shared" si="2463"/>
        <v>0</v>
      </c>
      <c r="F13604" s="230">
        <f t="shared" si="2464"/>
        <v>0</v>
      </c>
      <c r="G13604" s="232"/>
      <c r="I13604" s="283"/>
    </row>
    <row r="13605" spans="1:15">
      <c r="A13605" s="227" t="str">
        <f t="shared" si="2462"/>
        <v>-</v>
      </c>
      <c r="B13605" s="228"/>
      <c r="C13605" s="228"/>
      <c r="D13605" s="194"/>
      <c r="E13605" s="229">
        <f t="shared" si="2463"/>
        <v>0</v>
      </c>
      <c r="F13605" s="230">
        <f t="shared" si="2464"/>
        <v>0</v>
      </c>
      <c r="G13605" s="232"/>
      <c r="I13605" s="283"/>
    </row>
    <row r="13606" spans="1:15">
      <c r="A13606" s="227" t="str">
        <f t="shared" si="2462"/>
        <v>-</v>
      </c>
      <c r="B13606" s="228"/>
      <c r="C13606" s="228"/>
      <c r="D13606" s="194"/>
      <c r="E13606" s="229">
        <f t="shared" si="2463"/>
        <v>0</v>
      </c>
      <c r="F13606" s="230">
        <f t="shared" si="2464"/>
        <v>0</v>
      </c>
      <c r="G13606" s="232"/>
      <c r="I13606" s="283"/>
    </row>
    <row r="13607" spans="1:15">
      <c r="A13607" s="227" t="str">
        <f t="shared" si="2462"/>
        <v>-</v>
      </c>
      <c r="B13607" s="228"/>
      <c r="C13607" s="228"/>
      <c r="D13607" s="194"/>
      <c r="E13607" s="229">
        <f t="shared" si="2463"/>
        <v>0</v>
      </c>
      <c r="F13607" s="230">
        <f t="shared" si="2464"/>
        <v>0</v>
      </c>
      <c r="G13607" s="232"/>
      <c r="I13607" s="283"/>
    </row>
    <row r="13608" spans="1:15">
      <c r="A13608" s="227" t="str">
        <f t="shared" si="2462"/>
        <v>-</v>
      </c>
      <c r="B13608" s="228"/>
      <c r="C13608" s="228"/>
      <c r="D13608" s="194"/>
      <c r="E13608" s="229">
        <f t="shared" si="2463"/>
        <v>0</v>
      </c>
      <c r="F13608" s="230">
        <f t="shared" si="2464"/>
        <v>0</v>
      </c>
      <c r="G13608" s="232"/>
      <c r="I13608" s="283"/>
    </row>
    <row r="13609" spans="1:15">
      <c r="A13609" s="227" t="str">
        <f t="shared" si="2462"/>
        <v>-</v>
      </c>
      <c r="B13609" s="228"/>
      <c r="C13609" s="228"/>
      <c r="D13609" s="194"/>
      <c r="E13609" s="229">
        <f t="shared" si="2463"/>
        <v>0</v>
      </c>
      <c r="F13609" s="230">
        <f t="shared" si="2464"/>
        <v>0</v>
      </c>
      <c r="G13609" s="232"/>
      <c r="I13609" s="283"/>
    </row>
    <row r="13610" spans="1:15">
      <c r="A13610" s="227" t="str">
        <f t="shared" si="2462"/>
        <v>-</v>
      </c>
      <c r="B13610" s="228"/>
      <c r="C13610" s="228"/>
      <c r="D13610" s="194"/>
      <c r="E13610" s="229">
        <f t="shared" si="2463"/>
        <v>0</v>
      </c>
      <c r="F13610" s="230">
        <f t="shared" si="2464"/>
        <v>0</v>
      </c>
      <c r="G13610" s="232"/>
      <c r="I13610" s="283"/>
    </row>
    <row r="13611" spans="1:15">
      <c r="A13611" s="227" t="str">
        <f t="shared" si="2462"/>
        <v>-</v>
      </c>
      <c r="B13611" s="228"/>
      <c r="C13611" s="228"/>
      <c r="D13611" s="194"/>
      <c r="E13611" s="229">
        <f t="shared" si="2463"/>
        <v>0</v>
      </c>
      <c r="F13611" s="230">
        <f t="shared" si="2464"/>
        <v>0</v>
      </c>
      <c r="G13611" s="232"/>
      <c r="I13611" s="283"/>
    </row>
    <row r="13612" spans="1:15">
      <c r="A13612" s="227" t="str">
        <f t="shared" si="2462"/>
        <v>-</v>
      </c>
      <c r="B13612" s="228"/>
      <c r="C13612" s="228"/>
      <c r="D13612" s="194"/>
      <c r="E13612" s="229">
        <f t="shared" si="2463"/>
        <v>0</v>
      </c>
      <c r="F13612" s="230">
        <f t="shared" si="2464"/>
        <v>0</v>
      </c>
      <c r="G13612" s="232"/>
      <c r="I13612" s="283"/>
    </row>
    <row r="13613" spans="1:15" ht="13.5" thickBot="1">
      <c r="A13613" s="234"/>
      <c r="B13613" s="456"/>
      <c r="C13613" s="235"/>
      <c r="D13613" s="237"/>
      <c r="E13613" s="237"/>
      <c r="F13613" s="238" t="s">
        <v>80</v>
      </c>
      <c r="G13613" s="239">
        <f>ROUND(SUM(F13601:F13612),0)</f>
        <v>0</v>
      </c>
      <c r="I13613" s="326"/>
    </row>
    <row r="13614" spans="1:15" ht="13.5" thickTop="1">
      <c r="A13614" s="240" t="s">
        <v>67</v>
      </c>
      <c r="B13614" s="446"/>
      <c r="C13614" s="241"/>
      <c r="D13614" s="243"/>
      <c r="E13614" s="243"/>
      <c r="F13614" s="242"/>
      <c r="G13614" s="244"/>
      <c r="I13614" s="326"/>
    </row>
    <row r="13615" spans="1:15" s="220" customFormat="1" ht="26">
      <c r="A13615" s="245" t="s">
        <v>57</v>
      </c>
      <c r="B13615" s="455"/>
      <c r="C13615" s="247" t="s">
        <v>58</v>
      </c>
      <c r="D13615" s="316" t="s">
        <v>68</v>
      </c>
      <c r="E13615" s="248" t="s">
        <v>69</v>
      </c>
      <c r="F13615" s="249" t="s">
        <v>79</v>
      </c>
      <c r="G13615" s="250" t="s">
        <v>70</v>
      </c>
      <c r="I13615" s="325"/>
      <c r="J13615" s="226"/>
      <c r="O13615" s="296"/>
    </row>
    <row r="13616" spans="1:15">
      <c r="A13616" s="748" t="str">
        <f t="shared" ref="A13616:A13627" si="2465">IF(I13616=0,"",VLOOKUP(I13616,MATERIALES,2,FALSE))</f>
        <v/>
      </c>
      <c r="B13616" s="749"/>
      <c r="C13616" s="251" t="str">
        <f t="shared" ref="C13616:C13624" si="2466">IF(I13616=0,"",VLOOKUP(I13616,MATERIALES,3,FALSE))</f>
        <v/>
      </c>
      <c r="D13616" s="194"/>
      <c r="E13616" s="252">
        <f t="shared" ref="E13616:E13627" si="2467">IF(I13616=0,0,VLOOKUP(I13616,MATERIALES,4,FALSE))</f>
        <v>0</v>
      </c>
      <c r="F13616" s="230">
        <f>D13616*E13616</f>
        <v>0</v>
      </c>
      <c r="G13616" s="231"/>
      <c r="I13616" s="283"/>
    </row>
    <row r="13617" spans="1:9">
      <c r="A13617" s="748" t="str">
        <f t="shared" si="2465"/>
        <v/>
      </c>
      <c r="B13617" s="749"/>
      <c r="C13617" s="251" t="str">
        <f t="shared" si="2466"/>
        <v/>
      </c>
      <c r="D13617" s="194"/>
      <c r="E13617" s="252">
        <f t="shared" si="2467"/>
        <v>0</v>
      </c>
      <c r="F13617" s="230">
        <f t="shared" ref="F13617:F13627" si="2468">D13617*E13617</f>
        <v>0</v>
      </c>
      <c r="G13617" s="232"/>
      <c r="I13617" s="283"/>
    </row>
    <row r="13618" spans="1:9">
      <c r="A13618" s="748" t="str">
        <f t="shared" si="2465"/>
        <v/>
      </c>
      <c r="B13618" s="749"/>
      <c r="C13618" s="251" t="str">
        <f t="shared" si="2466"/>
        <v/>
      </c>
      <c r="D13618" s="194"/>
      <c r="E13618" s="252">
        <f t="shared" si="2467"/>
        <v>0</v>
      </c>
      <c r="F13618" s="230">
        <f t="shared" si="2468"/>
        <v>0</v>
      </c>
      <c r="G13618" s="232"/>
      <c r="I13618" s="283"/>
    </row>
    <row r="13619" spans="1:9">
      <c r="A13619" s="748" t="str">
        <f t="shared" si="2465"/>
        <v/>
      </c>
      <c r="B13619" s="749"/>
      <c r="C13619" s="251" t="str">
        <f t="shared" si="2466"/>
        <v/>
      </c>
      <c r="D13619" s="194"/>
      <c r="E13619" s="252">
        <f t="shared" si="2467"/>
        <v>0</v>
      </c>
      <c r="F13619" s="230">
        <f t="shared" si="2468"/>
        <v>0</v>
      </c>
      <c r="G13619" s="232"/>
      <c r="I13619" s="283"/>
    </row>
    <row r="13620" spans="1:9">
      <c r="A13620" s="748" t="str">
        <f t="shared" si="2465"/>
        <v/>
      </c>
      <c r="B13620" s="749"/>
      <c r="C13620" s="251" t="str">
        <f t="shared" si="2466"/>
        <v/>
      </c>
      <c r="D13620" s="194"/>
      <c r="E13620" s="252">
        <f t="shared" si="2467"/>
        <v>0</v>
      </c>
      <c r="F13620" s="230">
        <f t="shared" si="2468"/>
        <v>0</v>
      </c>
      <c r="G13620" s="232"/>
      <c r="I13620" s="283"/>
    </row>
    <row r="13621" spans="1:9">
      <c r="A13621" s="748" t="str">
        <f t="shared" si="2465"/>
        <v/>
      </c>
      <c r="B13621" s="749"/>
      <c r="C13621" s="251" t="str">
        <f t="shared" si="2466"/>
        <v/>
      </c>
      <c r="D13621" s="194"/>
      <c r="E13621" s="252">
        <f t="shared" si="2467"/>
        <v>0</v>
      </c>
      <c r="F13621" s="230">
        <f t="shared" si="2468"/>
        <v>0</v>
      </c>
      <c r="G13621" s="232"/>
      <c r="I13621" s="283"/>
    </row>
    <row r="13622" spans="1:9">
      <c r="A13622" s="748" t="str">
        <f t="shared" si="2465"/>
        <v/>
      </c>
      <c r="B13622" s="749"/>
      <c r="C13622" s="251" t="str">
        <f t="shared" si="2466"/>
        <v/>
      </c>
      <c r="D13622" s="194"/>
      <c r="E13622" s="252">
        <f t="shared" si="2467"/>
        <v>0</v>
      </c>
      <c r="F13622" s="230">
        <f t="shared" si="2468"/>
        <v>0</v>
      </c>
      <c r="G13622" s="232"/>
      <c r="I13622" s="283"/>
    </row>
    <row r="13623" spans="1:9">
      <c r="A13623" s="748" t="str">
        <f t="shared" si="2465"/>
        <v/>
      </c>
      <c r="B13623" s="749"/>
      <c r="C13623" s="251" t="str">
        <f t="shared" si="2466"/>
        <v/>
      </c>
      <c r="D13623" s="194"/>
      <c r="E13623" s="252">
        <f t="shared" si="2467"/>
        <v>0</v>
      </c>
      <c r="F13623" s="230">
        <f t="shared" si="2468"/>
        <v>0</v>
      </c>
      <c r="G13623" s="253"/>
      <c r="I13623" s="283"/>
    </row>
    <row r="13624" spans="1:9">
      <c r="A13624" s="748" t="str">
        <f t="shared" si="2465"/>
        <v/>
      </c>
      <c r="B13624" s="749"/>
      <c r="C13624" s="251" t="str">
        <f t="shared" si="2466"/>
        <v/>
      </c>
      <c r="D13624" s="194"/>
      <c r="E13624" s="252">
        <f t="shared" si="2467"/>
        <v>0</v>
      </c>
      <c r="F13624" s="230">
        <f t="shared" si="2468"/>
        <v>0</v>
      </c>
      <c r="G13624" s="232"/>
      <c r="I13624" s="283"/>
    </row>
    <row r="13625" spans="1:9">
      <c r="A13625" s="748" t="str">
        <f t="shared" si="2465"/>
        <v/>
      </c>
      <c r="B13625" s="749"/>
      <c r="C13625" s="251"/>
      <c r="D13625" s="194"/>
      <c r="E13625" s="252">
        <f t="shared" si="2467"/>
        <v>0</v>
      </c>
      <c r="F13625" s="230">
        <f t="shared" si="2468"/>
        <v>0</v>
      </c>
      <c r="G13625" s="232"/>
      <c r="I13625" s="283"/>
    </row>
    <row r="13626" spans="1:9">
      <c r="A13626" s="748" t="str">
        <f t="shared" si="2465"/>
        <v/>
      </c>
      <c r="B13626" s="749"/>
      <c r="C13626" s="251"/>
      <c r="D13626" s="194"/>
      <c r="E13626" s="252">
        <f t="shared" si="2467"/>
        <v>0</v>
      </c>
      <c r="F13626" s="230">
        <f t="shared" si="2468"/>
        <v>0</v>
      </c>
      <c r="G13626" s="232"/>
      <c r="I13626" s="283"/>
    </row>
    <row r="13627" spans="1:9">
      <c r="A13627" s="748" t="str">
        <f t="shared" si="2465"/>
        <v/>
      </c>
      <c r="B13627" s="749"/>
      <c r="C13627" s="251" t="str">
        <f t="shared" ref="C13627" si="2469">IF(I13627=0,"",VLOOKUP(I13627,MATERIALES,3,FALSE))</f>
        <v/>
      </c>
      <c r="D13627" s="194"/>
      <c r="E13627" s="252">
        <f t="shared" si="2467"/>
        <v>0</v>
      </c>
      <c r="F13627" s="230">
        <f t="shared" si="2468"/>
        <v>0</v>
      </c>
      <c r="G13627" s="233"/>
      <c r="I13627" s="283"/>
    </row>
    <row r="13628" spans="1:9" ht="26.25" customHeight="1" thickBot="1">
      <c r="A13628" s="214"/>
      <c r="B13628" s="438"/>
      <c r="C13628" s="215"/>
      <c r="D13628" s="217"/>
      <c r="E13628" s="254"/>
      <c r="F13628" s="255" t="s">
        <v>81</v>
      </c>
      <c r="G13628" s="253">
        <f>ROUND(SUM(F13616:F13627),0)</f>
        <v>0</v>
      </c>
      <c r="I13628" s="326"/>
    </row>
    <row r="13629" spans="1:9" ht="14" thickTop="1" thickBot="1">
      <c r="A13629" s="256" t="s">
        <v>72</v>
      </c>
      <c r="B13629" s="445"/>
      <c r="C13629" s="257"/>
      <c r="D13629" s="259"/>
      <c r="E13629" s="259"/>
      <c r="F13629" s="258"/>
      <c r="G13629" s="260"/>
      <c r="I13629" s="326"/>
    </row>
    <row r="13630" spans="1:9" ht="13.5" thickTop="1">
      <c r="A13630" s="245" t="s">
        <v>57</v>
      </c>
      <c r="B13630" s="455"/>
      <c r="C13630" s="248" t="s">
        <v>71</v>
      </c>
      <c r="D13630" s="316" t="s">
        <v>75</v>
      </c>
      <c r="E13630" s="248" t="s">
        <v>98</v>
      </c>
      <c r="F13630" s="249" t="s">
        <v>79</v>
      </c>
      <c r="G13630" s="250" t="s">
        <v>70</v>
      </c>
      <c r="I13630" s="326"/>
    </row>
    <row r="13631" spans="1:9">
      <c r="A13631" s="748" t="str">
        <f>IF(I13631=0,"",VLOOKUP(I13631,EQUIPOS,2,FALSE))</f>
        <v/>
      </c>
      <c r="B13631" s="749"/>
      <c r="C13631" s="195"/>
      <c r="D13631" s="194"/>
      <c r="E13631" s="252">
        <f>IF(I13631=0,0,VLOOKUP(I13631,EQUIPOS,4,FALSE))</f>
        <v>0</v>
      </c>
      <c r="F13631" s="230">
        <f>C13631*D13631*E13631</f>
        <v>0</v>
      </c>
      <c r="G13631" s="231"/>
      <c r="I13631" s="283"/>
    </row>
    <row r="13632" spans="1:9">
      <c r="A13632" s="748" t="str">
        <f>IF(I13632=0,"",VLOOKUP(I13632,EQUIPOS,2,FALSE))</f>
        <v/>
      </c>
      <c r="B13632" s="749"/>
      <c r="C13632" s="195"/>
      <c r="D13632" s="194"/>
      <c r="E13632" s="252">
        <f>IF(I13632=0,0,VLOOKUP(I13632,EQUIPOS,4,FALSE))</f>
        <v>0</v>
      </c>
      <c r="F13632" s="230">
        <f t="shared" ref="F13632:F13635" si="2470">C13632*D13632*E13632</f>
        <v>0</v>
      </c>
      <c r="G13632" s="232"/>
      <c r="I13632" s="283"/>
    </row>
    <row r="13633" spans="1:9">
      <c r="A13633" s="748" t="str">
        <f>IF(I13633=0,"",VLOOKUP(I13633,EQUIPOS,2,FALSE))</f>
        <v/>
      </c>
      <c r="B13633" s="749"/>
      <c r="C13633" s="195"/>
      <c r="D13633" s="194"/>
      <c r="E13633" s="252">
        <f>IF(I13633=0,0,VLOOKUP(I13633,EQUIPOS,4,FALSE))</f>
        <v>0</v>
      </c>
      <c r="F13633" s="230">
        <f t="shared" si="2470"/>
        <v>0</v>
      </c>
      <c r="G13633" s="232"/>
      <c r="I13633" s="283"/>
    </row>
    <row r="13634" spans="1:9">
      <c r="A13634" s="748" t="str">
        <f>IF(I13634=0,"",VLOOKUP(I13634,EQUIPOS,2,FALSE))</f>
        <v/>
      </c>
      <c r="B13634" s="749"/>
      <c r="C13634" s="195"/>
      <c r="D13634" s="194"/>
      <c r="E13634" s="252">
        <f>IF(I13634=0,0,VLOOKUP(I13634,EQUIPOS,4,FALSE))</f>
        <v>0</v>
      </c>
      <c r="F13634" s="230">
        <f t="shared" si="2470"/>
        <v>0</v>
      </c>
      <c r="G13634" s="232"/>
      <c r="I13634" s="283"/>
    </row>
    <row r="13635" spans="1:9">
      <c r="A13635" s="748" t="str">
        <f>IF(I13635=0,"",VLOOKUP(I13635,EQUIPOS,2,FALSE))</f>
        <v/>
      </c>
      <c r="B13635" s="749"/>
      <c r="C13635" s="195"/>
      <c r="D13635" s="194"/>
      <c r="E13635" s="252">
        <f>IF(I13635=0,0,VLOOKUP(I13635,EQUIPOS,4,FALSE))</f>
        <v>0</v>
      </c>
      <c r="F13635" s="230">
        <f t="shared" si="2470"/>
        <v>0</v>
      </c>
      <c r="G13635" s="233"/>
      <c r="I13635" s="283"/>
    </row>
    <row r="13636" spans="1:9" ht="30.75" customHeight="1" thickBot="1">
      <c r="A13636" s="234"/>
      <c r="B13636" s="456"/>
      <c r="C13636" s="235"/>
      <c r="D13636" s="237"/>
      <c r="E13636" s="261"/>
      <c r="F13636" s="238" t="s">
        <v>82</v>
      </c>
      <c r="G13636" s="262">
        <f>ROUND(SUM(F13631:F13635),0)</f>
        <v>0</v>
      </c>
      <c r="I13636" s="326"/>
    </row>
    <row r="13637" spans="1:9" ht="13.5" thickTop="1">
      <c r="A13637" s="240" t="s">
        <v>73</v>
      </c>
      <c r="B13637" s="446"/>
      <c r="C13637" s="241"/>
      <c r="D13637" s="243"/>
      <c r="E13637" s="243"/>
      <c r="F13637" s="242"/>
      <c r="G13637" s="244"/>
      <c r="I13637" s="326"/>
    </row>
    <row r="13638" spans="1:9" ht="26">
      <c r="A13638" s="245" t="s">
        <v>57</v>
      </c>
      <c r="B13638" s="454" t="s">
        <v>58</v>
      </c>
      <c r="C13638" s="247" t="s">
        <v>68</v>
      </c>
      <c r="D13638" s="316" t="s">
        <v>74</v>
      </c>
      <c r="E13638" s="248" t="s">
        <v>69</v>
      </c>
      <c r="F13638" s="249" t="s">
        <v>79</v>
      </c>
      <c r="G13638" s="250" t="s">
        <v>70</v>
      </c>
      <c r="H13638" s="220"/>
      <c r="I13638" s="325"/>
    </row>
    <row r="13639" spans="1:9">
      <c r="A13639" s="263" t="str">
        <f t="shared" ref="A13639:A13650" si="2471">IF(I13639=0,"",VLOOKUP(I13639,MANOOBRA,2,FALSE))</f>
        <v/>
      </c>
      <c r="B13639" s="444" t="str">
        <f t="shared" ref="B13639:B13650" si="2472">IF(I13639=0,"",VLOOKUP(I13639,MANOOBRA,3,FALSE))</f>
        <v/>
      </c>
      <c r="C13639" s="195"/>
      <c r="D13639" s="195"/>
      <c r="E13639" s="252">
        <f t="shared" ref="E13639:E13650" si="2473">IF(I13639=0,0,VLOOKUP(I13639,MANOOBRA,4,FALSE))</f>
        <v>0</v>
      </c>
      <c r="F13639" s="230">
        <f>IF(D13639=0,0,C13639*E13639/D13639)</f>
        <v>0</v>
      </c>
      <c r="G13639" s="231"/>
      <c r="I13639" s="283"/>
    </row>
    <row r="13640" spans="1:9">
      <c r="A13640" s="263" t="str">
        <f t="shared" si="2471"/>
        <v/>
      </c>
      <c r="B13640" s="444" t="str">
        <f t="shared" si="2472"/>
        <v/>
      </c>
      <c r="C13640" s="195"/>
      <c r="D13640" s="195"/>
      <c r="E13640" s="252">
        <f t="shared" si="2473"/>
        <v>0</v>
      </c>
      <c r="F13640" s="230">
        <f t="shared" ref="F13640:F13650" si="2474">IF(D13640=0,0,C13640*E13640/D13640)</f>
        <v>0</v>
      </c>
      <c r="G13640" s="232"/>
      <c r="I13640" s="283"/>
    </row>
    <row r="13641" spans="1:9">
      <c r="A13641" s="263" t="str">
        <f t="shared" si="2471"/>
        <v/>
      </c>
      <c r="B13641" s="444" t="str">
        <f t="shared" si="2472"/>
        <v/>
      </c>
      <c r="C13641" s="195"/>
      <c r="D13641" s="309"/>
      <c r="E13641" s="252">
        <f t="shared" si="2473"/>
        <v>0</v>
      </c>
      <c r="F13641" s="230">
        <f t="shared" si="2474"/>
        <v>0</v>
      </c>
      <c r="G13641" s="232"/>
      <c r="I13641" s="283"/>
    </row>
    <row r="13642" spans="1:9">
      <c r="A13642" s="263" t="str">
        <f t="shared" si="2471"/>
        <v/>
      </c>
      <c r="B13642" s="444" t="str">
        <f t="shared" si="2472"/>
        <v/>
      </c>
      <c r="C13642" s="195"/>
      <c r="D13642" s="195"/>
      <c r="E13642" s="252">
        <f t="shared" si="2473"/>
        <v>0</v>
      </c>
      <c r="F13642" s="230">
        <f t="shared" si="2474"/>
        <v>0</v>
      </c>
      <c r="G13642" s="232"/>
      <c r="I13642" s="283"/>
    </row>
    <row r="13643" spans="1:9">
      <c r="A13643" s="263" t="str">
        <f t="shared" si="2471"/>
        <v/>
      </c>
      <c r="B13643" s="444" t="str">
        <f t="shared" si="2472"/>
        <v/>
      </c>
      <c r="C13643" s="195"/>
      <c r="D13643" s="195"/>
      <c r="E13643" s="252">
        <f t="shared" si="2473"/>
        <v>0</v>
      </c>
      <c r="F13643" s="230">
        <f t="shared" si="2474"/>
        <v>0</v>
      </c>
      <c r="G13643" s="232"/>
      <c r="I13643" s="283"/>
    </row>
    <row r="13644" spans="1:9">
      <c r="A13644" s="263" t="str">
        <f t="shared" si="2471"/>
        <v/>
      </c>
      <c r="B13644" s="444" t="str">
        <f t="shared" si="2472"/>
        <v/>
      </c>
      <c r="C13644" s="195"/>
      <c r="D13644" s="195"/>
      <c r="E13644" s="252">
        <f t="shared" si="2473"/>
        <v>0</v>
      </c>
      <c r="F13644" s="230">
        <f t="shared" si="2474"/>
        <v>0</v>
      </c>
      <c r="G13644" s="232"/>
      <c r="I13644" s="283"/>
    </row>
    <row r="13645" spans="1:9">
      <c r="A13645" s="263" t="str">
        <f t="shared" si="2471"/>
        <v/>
      </c>
      <c r="B13645" s="444" t="str">
        <f t="shared" si="2472"/>
        <v/>
      </c>
      <c r="C13645" s="195"/>
      <c r="D13645" s="195"/>
      <c r="E13645" s="252">
        <f t="shared" si="2473"/>
        <v>0</v>
      </c>
      <c r="F13645" s="230">
        <f t="shared" si="2474"/>
        <v>0</v>
      </c>
      <c r="G13645" s="232"/>
      <c r="I13645" s="283"/>
    </row>
    <row r="13646" spans="1:9">
      <c r="A13646" s="263" t="str">
        <f t="shared" si="2471"/>
        <v/>
      </c>
      <c r="B13646" s="444" t="str">
        <f t="shared" si="2472"/>
        <v/>
      </c>
      <c r="C13646" s="195"/>
      <c r="D13646" s="195"/>
      <c r="E13646" s="252">
        <f t="shared" si="2473"/>
        <v>0</v>
      </c>
      <c r="F13646" s="230">
        <f t="shared" si="2474"/>
        <v>0</v>
      </c>
      <c r="G13646" s="232"/>
      <c r="I13646" s="283"/>
    </row>
    <row r="13647" spans="1:9">
      <c r="A13647" s="263" t="str">
        <f t="shared" si="2471"/>
        <v/>
      </c>
      <c r="B13647" s="444" t="str">
        <f t="shared" si="2472"/>
        <v/>
      </c>
      <c r="C13647" s="195"/>
      <c r="D13647" s="195"/>
      <c r="E13647" s="252">
        <f t="shared" si="2473"/>
        <v>0</v>
      </c>
      <c r="F13647" s="230">
        <f t="shared" si="2474"/>
        <v>0</v>
      </c>
      <c r="G13647" s="232"/>
      <c r="I13647" s="283"/>
    </row>
    <row r="13648" spans="1:9">
      <c r="A13648" s="263" t="str">
        <f t="shared" si="2471"/>
        <v/>
      </c>
      <c r="B13648" s="444" t="str">
        <f t="shared" si="2472"/>
        <v/>
      </c>
      <c r="C13648" s="195"/>
      <c r="D13648" s="195"/>
      <c r="E13648" s="252">
        <f t="shared" si="2473"/>
        <v>0</v>
      </c>
      <c r="F13648" s="230">
        <f t="shared" si="2474"/>
        <v>0</v>
      </c>
      <c r="G13648" s="232"/>
      <c r="I13648" s="283"/>
    </row>
    <row r="13649" spans="1:16">
      <c r="A13649" s="263" t="str">
        <f t="shared" si="2471"/>
        <v/>
      </c>
      <c r="B13649" s="444" t="str">
        <f t="shared" si="2472"/>
        <v/>
      </c>
      <c r="C13649" s="195"/>
      <c r="D13649" s="195"/>
      <c r="E13649" s="252">
        <f t="shared" si="2473"/>
        <v>0</v>
      </c>
      <c r="F13649" s="230">
        <f t="shared" si="2474"/>
        <v>0</v>
      </c>
      <c r="G13649" s="232"/>
      <c r="I13649" s="283"/>
    </row>
    <row r="13650" spans="1:16">
      <c r="A13650" s="263" t="str">
        <f t="shared" si="2471"/>
        <v/>
      </c>
      <c r="B13650" s="444" t="str">
        <f t="shared" si="2472"/>
        <v/>
      </c>
      <c r="C13650" s="195"/>
      <c r="D13650" s="195"/>
      <c r="E13650" s="252">
        <f t="shared" si="2473"/>
        <v>0</v>
      </c>
      <c r="F13650" s="230">
        <f t="shared" si="2474"/>
        <v>0</v>
      </c>
      <c r="G13650" s="233"/>
      <c r="I13650" s="283"/>
    </row>
    <row r="13651" spans="1:16" ht="31.5" customHeight="1" thickBot="1">
      <c r="A13651" s="234"/>
      <c r="B13651" s="456"/>
      <c r="C13651" s="235"/>
      <c r="D13651" s="237"/>
      <c r="E13651" s="237"/>
      <c r="F13651" s="238" t="s">
        <v>83</v>
      </c>
      <c r="G13651" s="262">
        <f>ROUND(SUM(F13639:F13650),0)</f>
        <v>0</v>
      </c>
      <c r="I13651" s="326"/>
    </row>
    <row r="13652" spans="1:16" ht="13.5" thickTop="1">
      <c r="A13652" s="186" t="s">
        <v>76</v>
      </c>
      <c r="B13652" s="446"/>
      <c r="C13652" s="241"/>
      <c r="D13652" s="243"/>
      <c r="E13652" s="243"/>
      <c r="F13652" s="242"/>
      <c r="G13652" s="244"/>
      <c r="I13652" s="326"/>
    </row>
    <row r="13653" spans="1:16">
      <c r="A13653" s="245" t="s">
        <v>57</v>
      </c>
      <c r="B13653" s="455"/>
      <c r="C13653" s="246"/>
      <c r="D13653" s="317"/>
      <c r="E13653" s="248" t="s">
        <v>77</v>
      </c>
      <c r="F13653" s="249" t="s">
        <v>78</v>
      </c>
      <c r="G13653" s="264" t="s">
        <v>77</v>
      </c>
      <c r="H13653" s="220"/>
      <c r="I13653" s="325"/>
    </row>
    <row r="13654" spans="1:16">
      <c r="A13654" s="185" t="s">
        <v>87</v>
      </c>
      <c r="B13654" s="453"/>
      <c r="C13654" s="265"/>
      <c r="D13654" s="318"/>
      <c r="E13654" s="229">
        <f>SUM(G13613,G13628,G13636,G13651)</f>
        <v>0</v>
      </c>
      <c r="F13654" s="266">
        <f>A</f>
        <v>0</v>
      </c>
      <c r="G13654" s="267">
        <f>E13654*F13654</f>
        <v>0</v>
      </c>
      <c r="I13654" s="326"/>
    </row>
    <row r="13655" spans="1:16">
      <c r="A13655" s="185" t="s">
        <v>85</v>
      </c>
      <c r="B13655" s="453"/>
      <c r="C13655" s="265"/>
      <c r="D13655" s="318"/>
      <c r="E13655" s="229">
        <f>SUM(G13613,G13628,G13636,G13651)</f>
        <v>0</v>
      </c>
      <c r="F13655" s="266">
        <f>I</f>
        <v>0</v>
      </c>
      <c r="G13655" s="267">
        <f>E13655*F13655</f>
        <v>0</v>
      </c>
      <c r="I13655" s="326"/>
    </row>
    <row r="13656" spans="1:16">
      <c r="A13656" s="185" t="s">
        <v>86</v>
      </c>
      <c r="B13656" s="453"/>
      <c r="C13656" s="265"/>
      <c r="D13656" s="318"/>
      <c r="E13656" s="229">
        <f>SUM(G13613,G13628,G13636,G13651)</f>
        <v>0</v>
      </c>
      <c r="F13656" s="266">
        <f>U</f>
        <v>0</v>
      </c>
      <c r="G13656" s="267">
        <f>E13656*F13656</f>
        <v>0</v>
      </c>
      <c r="I13656" s="326"/>
    </row>
    <row r="13657" spans="1:16" ht="33" customHeight="1" thickBot="1">
      <c r="A13657" s="234"/>
      <c r="B13657" s="456"/>
      <c r="C13657" s="235"/>
      <c r="D13657" s="237"/>
      <c r="E13657" s="237"/>
      <c r="F13657" s="268" t="s">
        <v>84</v>
      </c>
      <c r="G13657" s="262">
        <f>SUM(G13654:G13656)</f>
        <v>0</v>
      </c>
      <c r="I13657" s="326"/>
      <c r="J13657" s="295"/>
      <c r="K13657" s="296"/>
      <c r="L13657" s="296"/>
      <c r="M13657" s="296"/>
      <c r="N13657" s="296"/>
      <c r="O13657" s="296"/>
    </row>
    <row r="13658" spans="1:16" s="211" customFormat="1" ht="14" thickTop="1" thickBot="1">
      <c r="A13658" s="269"/>
      <c r="B13658" s="443"/>
      <c r="C13658" s="270"/>
      <c r="D13658" s="319"/>
      <c r="E13658" s="271" t="s">
        <v>89</v>
      </c>
      <c r="F13658" s="272"/>
      <c r="G13658" s="273">
        <f>ROUND(SUM(G13613,G13628,G13636,G13651,G13657),0)</f>
        <v>0</v>
      </c>
      <c r="I13658" s="327"/>
      <c r="J13658" s="212">
        <f>B13597</f>
        <v>40.9</v>
      </c>
      <c r="K13658" s="274">
        <f>E13654</f>
        <v>0</v>
      </c>
      <c r="L13658" s="294">
        <f>G13654</f>
        <v>0</v>
      </c>
      <c r="M13658" s="294">
        <f>G13655</f>
        <v>0</v>
      </c>
      <c r="N13658" s="294">
        <f>G13656</f>
        <v>0</v>
      </c>
      <c r="O13658" s="299">
        <f>SUM(K13658:N13658)</f>
        <v>0</v>
      </c>
      <c r="P13658" s="294"/>
    </row>
    <row r="13659" spans="1:16" ht="13.5" thickTop="1">
      <c r="A13659" s="275" t="s">
        <v>97</v>
      </c>
      <c r="B13659" s="438"/>
      <c r="C13659" s="215"/>
      <c r="D13659" s="217"/>
      <c r="E13659" s="217"/>
      <c r="F13659" s="216"/>
      <c r="G13659" s="219"/>
      <c r="I13659" s="326"/>
      <c r="P13659" s="294"/>
    </row>
    <row r="13660" spans="1:16">
      <c r="A13660" s="275"/>
      <c r="B13660" s="452"/>
      <c r="C13660" s="276"/>
      <c r="D13660" s="320"/>
      <c r="E13660" s="217"/>
      <c r="F13660" s="216"/>
      <c r="G13660" s="277">
        <f ca="1">TODAY()</f>
        <v>44839</v>
      </c>
      <c r="I13660" s="326"/>
      <c r="P13660" s="294"/>
    </row>
    <row r="13661" spans="1:16" ht="13.5" thickBot="1">
      <c r="A13661" s="234"/>
      <c r="B13661" s="456"/>
      <c r="C13661" s="235"/>
      <c r="D13661" s="237"/>
      <c r="E13661" s="237"/>
      <c r="F13661" s="236"/>
      <c r="G13661" s="278"/>
      <c r="I13661" s="326"/>
      <c r="P13661" s="294"/>
    </row>
    <row r="13662" spans="1:16" s="199" customFormat="1" ht="13.5" thickTop="1">
      <c r="A13662" s="196" t="s">
        <v>109</v>
      </c>
      <c r="B13662" s="458"/>
      <c r="C13662" s="196"/>
      <c r="D13662" s="198"/>
      <c r="E13662" s="198"/>
      <c r="F13662" s="197"/>
      <c r="G13662" s="197"/>
      <c r="I13662" s="321"/>
      <c r="J13662" s="200"/>
      <c r="O13662" s="297"/>
    </row>
    <row r="13663" spans="1:16" s="199" customFormat="1">
      <c r="A13663" s="196" t="str">
        <f>CONCATENATE('Prestaciones y AIU'!A11305," ANALISIS DE PRECIOS UNITARIOS")</f>
        <v xml:space="preserve"> ANALISIS DE PRECIOS UNITARIOS</v>
      </c>
      <c r="B13663" s="458"/>
      <c r="C13663" s="196"/>
      <c r="D13663" s="198"/>
      <c r="E13663" s="198"/>
      <c r="F13663" s="197"/>
      <c r="G13663" s="197"/>
      <c r="I13663" s="321"/>
      <c r="J13663" s="200"/>
      <c r="O13663" s="297"/>
    </row>
    <row r="13664" spans="1:16" s="199" customFormat="1">
      <c r="A13664" s="196" t="str">
        <f>Objeto_LIC</f>
        <v>OPTIMIZACION DEL SISTEMA DE ABASTECIMIENTO (ADUCCION, PRETRATAMIENTO Y CONDUCCION) DEL MUNICPIO DE TAME, DEPARTAMENTO DE ARAUCA</v>
      </c>
      <c r="B13664" s="458"/>
      <c r="C13664" s="196"/>
      <c r="D13664" s="198"/>
      <c r="E13664" s="198"/>
      <c r="F13664" s="197"/>
      <c r="G13664" s="197"/>
      <c r="I13664" s="321"/>
      <c r="J13664" s="200"/>
      <c r="O13664" s="297"/>
    </row>
    <row r="13665" spans="1:15" s="199" customFormat="1">
      <c r="A13665" s="196"/>
      <c r="B13665" s="458"/>
      <c r="C13665" s="196"/>
      <c r="D13665" s="198"/>
      <c r="E13665" s="198"/>
      <c r="F13665" s="197"/>
      <c r="G13665" s="197"/>
      <c r="I13665" s="321"/>
      <c r="J13665" s="200"/>
      <c r="O13665" s="297"/>
    </row>
    <row r="13666" spans="1:15" ht="13.5" thickBot="1">
      <c r="A13666" s="201"/>
      <c r="B13666" s="448"/>
      <c r="C13666" s="201"/>
      <c r="D13666" s="203"/>
      <c r="E13666" s="203"/>
      <c r="F13666" s="202"/>
      <c r="G13666" s="202"/>
    </row>
    <row r="13667" spans="1:15" s="211" customFormat="1" ht="13.5" thickTop="1">
      <c r="A13667" s="206"/>
      <c r="B13667" s="457"/>
      <c r="C13667" s="207"/>
      <c r="D13667" s="209"/>
      <c r="E13667" s="209"/>
      <c r="F13667" s="208"/>
      <c r="G13667" s="210" t="s">
        <v>110</v>
      </c>
      <c r="I13667" s="323"/>
      <c r="J13667" s="212"/>
      <c r="O13667" s="297"/>
    </row>
    <row r="13668" spans="1:15" ht="12.75" customHeight="1">
      <c r="A13668" s="213" t="s">
        <v>62</v>
      </c>
      <c r="B13668" s="750">
        <f>Proponente</f>
        <v>0</v>
      </c>
      <c r="C13668" s="750"/>
      <c r="D13668" s="750"/>
      <c r="E13668" s="750"/>
      <c r="F13668" s="750"/>
      <c r="G13668" s="751"/>
    </row>
    <row r="13669" spans="1:15" ht="12.75" customHeight="1">
      <c r="A13669" s="213" t="s">
        <v>63</v>
      </c>
      <c r="B13669" s="449" t="s">
        <v>199</v>
      </c>
      <c r="C13669" s="750" t="e">
        <f>VLOOKUP(B13669,Presupuesto!$A$4:$B$106,2,FALSE)</f>
        <v>#N/A</v>
      </c>
      <c r="D13669" s="750"/>
      <c r="E13669" s="750"/>
      <c r="F13669" s="750"/>
      <c r="G13669" s="751"/>
    </row>
    <row r="13670" spans="1:15">
      <c r="A13670" s="214"/>
      <c r="B13670" s="438"/>
      <c r="C13670" s="215"/>
      <c r="D13670" s="217"/>
      <c r="E13670" s="217"/>
      <c r="F13670" s="218" t="s">
        <v>88</v>
      </c>
      <c r="G13670" s="755" t="s">
        <v>171</v>
      </c>
      <c r="H13670" s="750"/>
      <c r="I13670" s="750"/>
      <c r="J13670" s="750"/>
      <c r="K13670" s="751"/>
    </row>
    <row r="13671" spans="1:15" ht="13.5" thickBot="1">
      <c r="A13671" s="213" t="s">
        <v>64</v>
      </c>
      <c r="B13671" s="438"/>
      <c r="C13671" s="215"/>
      <c r="D13671" s="217"/>
      <c r="E13671" s="217"/>
      <c r="F13671" s="216"/>
      <c r="G13671" s="219"/>
      <c r="I13671" s="324"/>
      <c r="J13671" s="295"/>
      <c r="K13671" s="296"/>
      <c r="L13671" s="296"/>
      <c r="M13671" s="296"/>
      <c r="N13671" s="296"/>
      <c r="O13671" s="296"/>
    </row>
    <row r="13672" spans="1:15" s="220" customFormat="1" ht="13.5" thickTop="1">
      <c r="A13672" s="221" t="s">
        <v>57</v>
      </c>
      <c r="B13672" s="447" t="s">
        <v>65</v>
      </c>
      <c r="C13672" s="222" t="s">
        <v>66</v>
      </c>
      <c r="D13672" s="223" t="s">
        <v>74</v>
      </c>
      <c r="E13672" s="224" t="s">
        <v>100</v>
      </c>
      <c r="F13672" s="224" t="s">
        <v>79</v>
      </c>
      <c r="G13672" s="225" t="s">
        <v>70</v>
      </c>
      <c r="I13672" s="325"/>
      <c r="J13672" s="226"/>
      <c r="O13672" s="296"/>
    </row>
    <row r="13673" spans="1:15">
      <c r="A13673" s="227" t="str">
        <f t="shared" ref="A13673:A13684" si="2475">IF(I13673=0,"-",VLOOKUP(I13673,EQUIPOS,2,FALSE))</f>
        <v>-</v>
      </c>
      <c r="B13673" s="228"/>
      <c r="C13673" s="228"/>
      <c r="D13673" s="194"/>
      <c r="E13673" s="229">
        <f t="shared" ref="E13673:E13684" si="2476">IF(I13673=0,0,VLOOKUP(I13673,EQUIPOS,4,FALSE))</f>
        <v>0</v>
      </c>
      <c r="F13673" s="230">
        <f t="shared" ref="F13673:F13684" si="2477">IF(D13673=0,0,E13673/D13673)</f>
        <v>0</v>
      </c>
      <c r="G13673" s="231"/>
      <c r="I13673" s="283"/>
    </row>
    <row r="13674" spans="1:15">
      <c r="A13674" s="227" t="str">
        <f t="shared" si="2475"/>
        <v>-</v>
      </c>
      <c r="B13674" s="228"/>
      <c r="C13674" s="228"/>
      <c r="D13674" s="194"/>
      <c r="E13674" s="229">
        <f t="shared" si="2476"/>
        <v>0</v>
      </c>
      <c r="F13674" s="230">
        <f t="shared" si="2477"/>
        <v>0</v>
      </c>
      <c r="G13674" s="232"/>
      <c r="I13674" s="283"/>
    </row>
    <row r="13675" spans="1:15">
      <c r="A13675" s="227" t="str">
        <f t="shared" si="2475"/>
        <v>-</v>
      </c>
      <c r="B13675" s="228"/>
      <c r="C13675" s="228"/>
      <c r="D13675" s="194"/>
      <c r="E13675" s="229">
        <f t="shared" si="2476"/>
        <v>0</v>
      </c>
      <c r="F13675" s="230">
        <f t="shared" si="2477"/>
        <v>0</v>
      </c>
      <c r="G13675" s="232"/>
      <c r="I13675" s="283"/>
    </row>
    <row r="13676" spans="1:15">
      <c r="A13676" s="227" t="str">
        <f t="shared" si="2475"/>
        <v>-</v>
      </c>
      <c r="B13676" s="228"/>
      <c r="C13676" s="228"/>
      <c r="D13676" s="194"/>
      <c r="E13676" s="229">
        <f t="shared" si="2476"/>
        <v>0</v>
      </c>
      <c r="F13676" s="230">
        <f t="shared" si="2477"/>
        <v>0</v>
      </c>
      <c r="G13676" s="232"/>
      <c r="I13676" s="283"/>
    </row>
    <row r="13677" spans="1:15">
      <c r="A13677" s="227" t="str">
        <f t="shared" si="2475"/>
        <v>-</v>
      </c>
      <c r="B13677" s="228"/>
      <c r="C13677" s="228"/>
      <c r="D13677" s="194"/>
      <c r="E13677" s="229">
        <f t="shared" si="2476"/>
        <v>0</v>
      </c>
      <c r="F13677" s="230">
        <f t="shared" si="2477"/>
        <v>0</v>
      </c>
      <c r="G13677" s="232"/>
      <c r="I13677" s="283"/>
    </row>
    <row r="13678" spans="1:15">
      <c r="A13678" s="227" t="str">
        <f t="shared" si="2475"/>
        <v>-</v>
      </c>
      <c r="B13678" s="228"/>
      <c r="C13678" s="228"/>
      <c r="D13678" s="194"/>
      <c r="E13678" s="229">
        <f t="shared" si="2476"/>
        <v>0</v>
      </c>
      <c r="F13678" s="230">
        <f t="shared" si="2477"/>
        <v>0</v>
      </c>
      <c r="G13678" s="232"/>
      <c r="I13678" s="283"/>
    </row>
    <row r="13679" spans="1:15">
      <c r="A13679" s="227" t="str">
        <f t="shared" si="2475"/>
        <v>-</v>
      </c>
      <c r="B13679" s="228"/>
      <c r="C13679" s="228"/>
      <c r="D13679" s="194"/>
      <c r="E13679" s="229">
        <f t="shared" si="2476"/>
        <v>0</v>
      </c>
      <c r="F13679" s="230">
        <f t="shared" si="2477"/>
        <v>0</v>
      </c>
      <c r="G13679" s="232"/>
      <c r="I13679" s="283"/>
    </row>
    <row r="13680" spans="1:15">
      <c r="A13680" s="227" t="str">
        <f t="shared" si="2475"/>
        <v>-</v>
      </c>
      <c r="B13680" s="228"/>
      <c r="C13680" s="228"/>
      <c r="D13680" s="194"/>
      <c r="E13680" s="229">
        <f t="shared" si="2476"/>
        <v>0</v>
      </c>
      <c r="F13680" s="230">
        <f t="shared" si="2477"/>
        <v>0</v>
      </c>
      <c r="G13680" s="232"/>
      <c r="I13680" s="283"/>
    </row>
    <row r="13681" spans="1:15">
      <c r="A13681" s="227" t="str">
        <f t="shared" si="2475"/>
        <v>-</v>
      </c>
      <c r="B13681" s="228"/>
      <c r="C13681" s="228"/>
      <c r="D13681" s="194"/>
      <c r="E13681" s="229">
        <f t="shared" si="2476"/>
        <v>0</v>
      </c>
      <c r="F13681" s="230">
        <f t="shared" si="2477"/>
        <v>0</v>
      </c>
      <c r="G13681" s="232"/>
      <c r="I13681" s="283"/>
    </row>
    <row r="13682" spans="1:15">
      <c r="A13682" s="227" t="str">
        <f t="shared" si="2475"/>
        <v>-</v>
      </c>
      <c r="B13682" s="228"/>
      <c r="C13682" s="228"/>
      <c r="D13682" s="194"/>
      <c r="E13682" s="229">
        <f t="shared" si="2476"/>
        <v>0</v>
      </c>
      <c r="F13682" s="230">
        <f t="shared" si="2477"/>
        <v>0</v>
      </c>
      <c r="G13682" s="232"/>
      <c r="I13682" s="283"/>
    </row>
    <row r="13683" spans="1:15">
      <c r="A13683" s="227" t="str">
        <f t="shared" si="2475"/>
        <v>-</v>
      </c>
      <c r="B13683" s="228"/>
      <c r="C13683" s="228"/>
      <c r="D13683" s="194"/>
      <c r="E13683" s="229">
        <f t="shared" si="2476"/>
        <v>0</v>
      </c>
      <c r="F13683" s="230">
        <f t="shared" si="2477"/>
        <v>0</v>
      </c>
      <c r="G13683" s="232"/>
      <c r="I13683" s="283"/>
    </row>
    <row r="13684" spans="1:15">
      <c r="A13684" s="227" t="str">
        <f t="shared" si="2475"/>
        <v>-</v>
      </c>
      <c r="B13684" s="228"/>
      <c r="C13684" s="228"/>
      <c r="D13684" s="194"/>
      <c r="E13684" s="229">
        <f t="shared" si="2476"/>
        <v>0</v>
      </c>
      <c r="F13684" s="230">
        <f t="shared" si="2477"/>
        <v>0</v>
      </c>
      <c r="G13684" s="232"/>
      <c r="I13684" s="283"/>
    </row>
    <row r="13685" spans="1:15" ht="13.5" thickBot="1">
      <c r="A13685" s="234"/>
      <c r="B13685" s="456"/>
      <c r="C13685" s="235"/>
      <c r="D13685" s="237"/>
      <c r="E13685" s="237"/>
      <c r="F13685" s="238" t="s">
        <v>80</v>
      </c>
      <c r="G13685" s="239">
        <f>SUM(F13673:F13684)</f>
        <v>0</v>
      </c>
      <c r="I13685" s="326"/>
    </row>
    <row r="13686" spans="1:15" ht="13.5" thickTop="1">
      <c r="A13686" s="240" t="s">
        <v>67</v>
      </c>
      <c r="B13686" s="446"/>
      <c r="C13686" s="241"/>
      <c r="D13686" s="243"/>
      <c r="E13686" s="243"/>
      <c r="F13686" s="242"/>
      <c r="G13686" s="244"/>
      <c r="I13686" s="326"/>
    </row>
    <row r="13687" spans="1:15" s="220" customFormat="1" ht="26">
      <c r="A13687" s="245" t="s">
        <v>57</v>
      </c>
      <c r="B13687" s="455"/>
      <c r="C13687" s="247" t="s">
        <v>58</v>
      </c>
      <c r="D13687" s="316" t="s">
        <v>68</v>
      </c>
      <c r="E13687" s="248" t="s">
        <v>69</v>
      </c>
      <c r="F13687" s="249" t="s">
        <v>79</v>
      </c>
      <c r="G13687" s="250" t="s">
        <v>70</v>
      </c>
      <c r="I13687" s="325"/>
      <c r="J13687" s="226"/>
      <c r="O13687" s="296"/>
    </row>
    <row r="13688" spans="1:15">
      <c r="A13688" s="748" t="str">
        <f t="shared" ref="A13688:A13699" si="2478">IF(I13688=0,"",VLOOKUP(I13688,MATERIALES,2,FALSE))</f>
        <v/>
      </c>
      <c r="B13688" s="749"/>
      <c r="C13688" s="251" t="str">
        <f t="shared" ref="C13688:C13696" si="2479">IF(I13688=0,"",VLOOKUP(I13688,MATERIALES,3,FALSE))</f>
        <v/>
      </c>
      <c r="D13688" s="194"/>
      <c r="E13688" s="252">
        <f t="shared" ref="E13688:E13699" si="2480">IF(I13688=0,0,VLOOKUP(I13688,MATERIALES,4,FALSE))</f>
        <v>0</v>
      </c>
      <c r="F13688" s="230">
        <f>D13688*E13688</f>
        <v>0</v>
      </c>
      <c r="G13688" s="231"/>
      <c r="I13688" s="283"/>
    </row>
    <row r="13689" spans="1:15">
      <c r="A13689" s="748" t="str">
        <f t="shared" si="2478"/>
        <v/>
      </c>
      <c r="B13689" s="749"/>
      <c r="C13689" s="251" t="str">
        <f t="shared" si="2479"/>
        <v/>
      </c>
      <c r="D13689" s="194"/>
      <c r="E13689" s="252">
        <f t="shared" si="2480"/>
        <v>0</v>
      </c>
      <c r="F13689" s="230">
        <f t="shared" ref="F13689:F13699" si="2481">D13689*E13689</f>
        <v>0</v>
      </c>
      <c r="G13689" s="232"/>
      <c r="I13689" s="283"/>
    </row>
    <row r="13690" spans="1:15">
      <c r="A13690" s="748" t="str">
        <f t="shared" si="2478"/>
        <v/>
      </c>
      <c r="B13690" s="749"/>
      <c r="C13690" s="251" t="str">
        <f t="shared" si="2479"/>
        <v/>
      </c>
      <c r="D13690" s="194"/>
      <c r="E13690" s="252">
        <f t="shared" si="2480"/>
        <v>0</v>
      </c>
      <c r="F13690" s="230">
        <f t="shared" si="2481"/>
        <v>0</v>
      </c>
      <c r="G13690" s="232"/>
      <c r="I13690" s="283"/>
    </row>
    <row r="13691" spans="1:15">
      <c r="A13691" s="748" t="str">
        <f t="shared" si="2478"/>
        <v/>
      </c>
      <c r="B13691" s="749"/>
      <c r="C13691" s="251" t="str">
        <f t="shared" si="2479"/>
        <v/>
      </c>
      <c r="D13691" s="194"/>
      <c r="E13691" s="252">
        <f t="shared" si="2480"/>
        <v>0</v>
      </c>
      <c r="F13691" s="230">
        <f t="shared" si="2481"/>
        <v>0</v>
      </c>
      <c r="G13691" s="232"/>
      <c r="I13691" s="283"/>
    </row>
    <row r="13692" spans="1:15">
      <c r="A13692" s="748" t="str">
        <f t="shared" si="2478"/>
        <v/>
      </c>
      <c r="B13692" s="749"/>
      <c r="C13692" s="251" t="str">
        <f t="shared" si="2479"/>
        <v/>
      </c>
      <c r="D13692" s="194"/>
      <c r="E13692" s="252">
        <f t="shared" si="2480"/>
        <v>0</v>
      </c>
      <c r="F13692" s="230">
        <f t="shared" si="2481"/>
        <v>0</v>
      </c>
      <c r="G13692" s="232"/>
      <c r="I13692" s="283"/>
    </row>
    <row r="13693" spans="1:15">
      <c r="A13693" s="748" t="str">
        <f t="shared" si="2478"/>
        <v/>
      </c>
      <c r="B13693" s="749"/>
      <c r="C13693" s="251" t="str">
        <f t="shared" si="2479"/>
        <v/>
      </c>
      <c r="D13693" s="194"/>
      <c r="E13693" s="252">
        <f t="shared" si="2480"/>
        <v>0</v>
      </c>
      <c r="F13693" s="230">
        <f t="shared" si="2481"/>
        <v>0</v>
      </c>
      <c r="G13693" s="232"/>
      <c r="I13693" s="283"/>
    </row>
    <row r="13694" spans="1:15">
      <c r="A13694" s="748" t="str">
        <f t="shared" si="2478"/>
        <v/>
      </c>
      <c r="B13694" s="749"/>
      <c r="C13694" s="251" t="str">
        <f t="shared" si="2479"/>
        <v/>
      </c>
      <c r="D13694" s="194"/>
      <c r="E13694" s="252">
        <f t="shared" si="2480"/>
        <v>0</v>
      </c>
      <c r="F13694" s="230">
        <f t="shared" si="2481"/>
        <v>0</v>
      </c>
      <c r="G13694" s="232"/>
      <c r="I13694" s="283"/>
    </row>
    <row r="13695" spans="1:15">
      <c r="A13695" s="748" t="str">
        <f t="shared" si="2478"/>
        <v/>
      </c>
      <c r="B13695" s="749"/>
      <c r="C13695" s="251" t="str">
        <f t="shared" si="2479"/>
        <v/>
      </c>
      <c r="D13695" s="194"/>
      <c r="E13695" s="252">
        <f t="shared" si="2480"/>
        <v>0</v>
      </c>
      <c r="F13695" s="230">
        <f t="shared" si="2481"/>
        <v>0</v>
      </c>
      <c r="G13695" s="253"/>
      <c r="I13695" s="283"/>
    </row>
    <row r="13696" spans="1:15">
      <c r="A13696" s="748" t="str">
        <f t="shared" si="2478"/>
        <v/>
      </c>
      <c r="B13696" s="749"/>
      <c r="C13696" s="251" t="str">
        <f t="shared" si="2479"/>
        <v/>
      </c>
      <c r="D13696" s="194"/>
      <c r="E13696" s="252">
        <f t="shared" si="2480"/>
        <v>0</v>
      </c>
      <c r="F13696" s="230">
        <f t="shared" si="2481"/>
        <v>0</v>
      </c>
      <c r="G13696" s="232"/>
      <c r="I13696" s="283"/>
    </row>
    <row r="13697" spans="1:9">
      <c r="A13697" s="748" t="str">
        <f t="shared" si="2478"/>
        <v/>
      </c>
      <c r="B13697" s="749"/>
      <c r="C13697" s="251"/>
      <c r="D13697" s="194"/>
      <c r="E13697" s="252">
        <f t="shared" si="2480"/>
        <v>0</v>
      </c>
      <c r="F13697" s="230">
        <f t="shared" si="2481"/>
        <v>0</v>
      </c>
      <c r="G13697" s="232"/>
      <c r="I13697" s="283"/>
    </row>
    <row r="13698" spans="1:9">
      <c r="A13698" s="748" t="str">
        <f t="shared" si="2478"/>
        <v/>
      </c>
      <c r="B13698" s="749"/>
      <c r="C13698" s="251"/>
      <c r="D13698" s="194"/>
      <c r="E13698" s="252">
        <f t="shared" si="2480"/>
        <v>0</v>
      </c>
      <c r="F13698" s="230">
        <f t="shared" si="2481"/>
        <v>0</v>
      </c>
      <c r="G13698" s="232"/>
      <c r="I13698" s="283"/>
    </row>
    <row r="13699" spans="1:9">
      <c r="A13699" s="748" t="str">
        <f t="shared" si="2478"/>
        <v/>
      </c>
      <c r="B13699" s="749"/>
      <c r="C13699" s="251" t="str">
        <f t="shared" ref="C13699" si="2482">IF(I13699=0,"",VLOOKUP(I13699,MATERIALES,3,FALSE))</f>
        <v/>
      </c>
      <c r="D13699" s="194"/>
      <c r="E13699" s="252">
        <f t="shared" si="2480"/>
        <v>0</v>
      </c>
      <c r="F13699" s="230">
        <f t="shared" si="2481"/>
        <v>0</v>
      </c>
      <c r="G13699" s="233"/>
      <c r="I13699" s="283"/>
    </row>
    <row r="13700" spans="1:9" ht="26.25" customHeight="1" thickBot="1">
      <c r="A13700" s="214"/>
      <c r="B13700" s="438"/>
      <c r="C13700" s="215"/>
      <c r="D13700" s="217"/>
      <c r="E13700" s="254"/>
      <c r="F13700" s="255" t="s">
        <v>81</v>
      </c>
      <c r="G13700" s="253">
        <f>ROUND(SUM(F13688:F13699),0)</f>
        <v>0</v>
      </c>
      <c r="I13700" s="326"/>
    </row>
    <row r="13701" spans="1:9" ht="14" thickTop="1" thickBot="1">
      <c r="A13701" s="256" t="s">
        <v>72</v>
      </c>
      <c r="B13701" s="445"/>
      <c r="C13701" s="257"/>
      <c r="D13701" s="259"/>
      <c r="E13701" s="259"/>
      <c r="F13701" s="258"/>
      <c r="G13701" s="260"/>
      <c r="I13701" s="326"/>
    </row>
    <row r="13702" spans="1:9" ht="13.5" thickTop="1">
      <c r="A13702" s="245" t="s">
        <v>57</v>
      </c>
      <c r="B13702" s="455"/>
      <c r="C13702" s="248" t="s">
        <v>71</v>
      </c>
      <c r="D13702" s="316" t="s">
        <v>75</v>
      </c>
      <c r="E13702" s="248" t="s">
        <v>98</v>
      </c>
      <c r="F13702" s="249" t="s">
        <v>79</v>
      </c>
      <c r="G13702" s="250" t="s">
        <v>70</v>
      </c>
      <c r="I13702" s="326"/>
    </row>
    <row r="13703" spans="1:9">
      <c r="A13703" s="748" t="str">
        <f>IF(I13703=0,"",VLOOKUP(I13703,EQUIPOS,2,FALSE))</f>
        <v/>
      </c>
      <c r="B13703" s="749"/>
      <c r="C13703" s="195"/>
      <c r="D13703" s="194"/>
      <c r="E13703" s="252">
        <f>IF(I13703=0,0,VLOOKUP(I13703,EQUIPOS,4,FALSE))</f>
        <v>0</v>
      </c>
      <c r="F13703" s="230">
        <f>C13703*D13703*E13703</f>
        <v>0</v>
      </c>
      <c r="G13703" s="231"/>
      <c r="I13703" s="283"/>
    </row>
    <row r="13704" spans="1:9">
      <c r="A13704" s="748" t="str">
        <f>IF(I13704=0,"",VLOOKUP(I13704,EQUIPOS,2,FALSE))</f>
        <v/>
      </c>
      <c r="B13704" s="749"/>
      <c r="C13704" s="195"/>
      <c r="D13704" s="194"/>
      <c r="E13704" s="252">
        <f>IF(I13704=0,0,VLOOKUP(I13704,EQUIPOS,4,FALSE))</f>
        <v>0</v>
      </c>
      <c r="F13704" s="230">
        <f t="shared" ref="F13704:F13707" si="2483">C13704*D13704*E13704</f>
        <v>0</v>
      </c>
      <c r="G13704" s="232"/>
      <c r="I13704" s="283"/>
    </row>
    <row r="13705" spans="1:9">
      <c r="A13705" s="748" t="str">
        <f>IF(I13705=0,"",VLOOKUP(I13705,EQUIPOS,2,FALSE))</f>
        <v/>
      </c>
      <c r="B13705" s="749"/>
      <c r="C13705" s="195"/>
      <c r="D13705" s="194"/>
      <c r="E13705" s="252">
        <f>IF(I13705=0,0,VLOOKUP(I13705,EQUIPOS,4,FALSE))</f>
        <v>0</v>
      </c>
      <c r="F13705" s="230">
        <f t="shared" si="2483"/>
        <v>0</v>
      </c>
      <c r="G13705" s="232"/>
      <c r="I13705" s="283"/>
    </row>
    <row r="13706" spans="1:9">
      <c r="A13706" s="748" t="str">
        <f>IF(I13706=0,"",VLOOKUP(I13706,EQUIPOS,2,FALSE))</f>
        <v/>
      </c>
      <c r="B13706" s="749"/>
      <c r="C13706" s="195"/>
      <c r="D13706" s="194"/>
      <c r="E13706" s="252">
        <f>IF(I13706=0,0,VLOOKUP(I13706,EQUIPOS,4,FALSE))</f>
        <v>0</v>
      </c>
      <c r="F13706" s="230">
        <f t="shared" si="2483"/>
        <v>0</v>
      </c>
      <c r="G13706" s="232"/>
      <c r="I13706" s="283"/>
    </row>
    <row r="13707" spans="1:9">
      <c r="A13707" s="748" t="str">
        <f>IF(I13707=0,"",VLOOKUP(I13707,EQUIPOS,2,FALSE))</f>
        <v/>
      </c>
      <c r="B13707" s="749"/>
      <c r="C13707" s="195"/>
      <c r="D13707" s="194"/>
      <c r="E13707" s="252">
        <f>IF(I13707=0,0,VLOOKUP(I13707,EQUIPOS,4,FALSE))</f>
        <v>0</v>
      </c>
      <c r="F13707" s="230">
        <f t="shared" si="2483"/>
        <v>0</v>
      </c>
      <c r="G13707" s="233"/>
      <c r="I13707" s="283"/>
    </row>
    <row r="13708" spans="1:9" ht="30.75" customHeight="1" thickBot="1">
      <c r="A13708" s="234"/>
      <c r="B13708" s="456"/>
      <c r="C13708" s="235"/>
      <c r="D13708" s="237"/>
      <c r="E13708" s="261"/>
      <c r="F13708" s="238" t="s">
        <v>82</v>
      </c>
      <c r="G13708" s="262">
        <f>ROUND(SUM(F13703:F13707),0)</f>
        <v>0</v>
      </c>
      <c r="I13708" s="326"/>
    </row>
    <row r="13709" spans="1:9" ht="13.5" thickTop="1">
      <c r="A13709" s="240" t="s">
        <v>73</v>
      </c>
      <c r="B13709" s="446"/>
      <c r="C13709" s="241"/>
      <c r="D13709" s="243"/>
      <c r="E13709" s="243"/>
      <c r="F13709" s="242"/>
      <c r="G13709" s="244"/>
      <c r="I13709" s="326"/>
    </row>
    <row r="13710" spans="1:9" ht="26">
      <c r="A13710" s="245" t="s">
        <v>57</v>
      </c>
      <c r="B13710" s="454" t="s">
        <v>58</v>
      </c>
      <c r="C13710" s="247" t="s">
        <v>68</v>
      </c>
      <c r="D13710" s="316" t="s">
        <v>74</v>
      </c>
      <c r="E13710" s="248" t="s">
        <v>69</v>
      </c>
      <c r="F13710" s="249" t="s">
        <v>79</v>
      </c>
      <c r="G13710" s="250" t="s">
        <v>70</v>
      </c>
      <c r="H13710" s="220"/>
      <c r="I13710" s="325"/>
    </row>
    <row r="13711" spans="1:9">
      <c r="A13711" s="263" t="str">
        <f t="shared" ref="A13711:A13722" si="2484">IF(I13711=0,"",VLOOKUP(I13711,MANOOBRA,2,FALSE))</f>
        <v/>
      </c>
      <c r="B13711" s="444" t="str">
        <f t="shared" ref="B13711:B13722" si="2485">IF(I13711=0,"",VLOOKUP(I13711,MANOOBRA,3,FALSE))</f>
        <v/>
      </c>
      <c r="C13711" s="195"/>
      <c r="D13711" s="466"/>
      <c r="E13711" s="252">
        <f t="shared" ref="E13711:E13722" si="2486">IF(I13711=0,0,VLOOKUP(I13711,MANOOBRA,4,FALSE))</f>
        <v>0</v>
      </c>
      <c r="F13711" s="230">
        <f>IF(D13711=0,0,C13711*E13711/D13711)</f>
        <v>0</v>
      </c>
      <c r="G13711" s="231"/>
      <c r="I13711" s="283"/>
    </row>
    <row r="13712" spans="1:9">
      <c r="A13712" s="263" t="str">
        <f t="shared" si="2484"/>
        <v/>
      </c>
      <c r="B13712" s="444" t="str">
        <f t="shared" si="2485"/>
        <v/>
      </c>
      <c r="C13712" s="195"/>
      <c r="D13712" s="466"/>
      <c r="E13712" s="252">
        <f t="shared" si="2486"/>
        <v>0</v>
      </c>
      <c r="F13712" s="230">
        <f t="shared" ref="F13712:F13722" si="2487">IF(D13712=0,0,C13712*E13712/D13712)</f>
        <v>0</v>
      </c>
      <c r="G13712" s="232"/>
      <c r="I13712" s="283"/>
    </row>
    <row r="13713" spans="1:9">
      <c r="A13713" s="263" t="str">
        <f t="shared" si="2484"/>
        <v/>
      </c>
      <c r="B13713" s="444" t="str">
        <f t="shared" si="2485"/>
        <v/>
      </c>
      <c r="C13713" s="195"/>
      <c r="D13713" s="309"/>
      <c r="E13713" s="252">
        <f t="shared" si="2486"/>
        <v>0</v>
      </c>
      <c r="F13713" s="230">
        <f t="shared" si="2487"/>
        <v>0</v>
      </c>
      <c r="G13713" s="232"/>
      <c r="I13713" s="283"/>
    </row>
    <row r="13714" spans="1:9">
      <c r="A13714" s="263" t="str">
        <f t="shared" si="2484"/>
        <v/>
      </c>
      <c r="B13714" s="444" t="str">
        <f t="shared" si="2485"/>
        <v/>
      </c>
      <c r="C13714" s="195"/>
      <c r="D13714" s="195"/>
      <c r="E13714" s="252">
        <f t="shared" si="2486"/>
        <v>0</v>
      </c>
      <c r="F13714" s="230">
        <f t="shared" si="2487"/>
        <v>0</v>
      </c>
      <c r="G13714" s="232"/>
      <c r="I13714" s="283"/>
    </row>
    <row r="13715" spans="1:9">
      <c r="A13715" s="263" t="str">
        <f t="shared" si="2484"/>
        <v/>
      </c>
      <c r="B13715" s="444" t="str">
        <f t="shared" si="2485"/>
        <v/>
      </c>
      <c r="C13715" s="195"/>
      <c r="D13715" s="195"/>
      <c r="E13715" s="252">
        <f t="shared" si="2486"/>
        <v>0</v>
      </c>
      <c r="F13715" s="230">
        <f t="shared" si="2487"/>
        <v>0</v>
      </c>
      <c r="G13715" s="232"/>
      <c r="I13715" s="283"/>
    </row>
    <row r="13716" spans="1:9">
      <c r="A13716" s="263" t="str">
        <f t="shared" si="2484"/>
        <v/>
      </c>
      <c r="B13716" s="444" t="str">
        <f t="shared" si="2485"/>
        <v/>
      </c>
      <c r="C13716" s="195"/>
      <c r="D13716" s="195"/>
      <c r="E13716" s="252">
        <f t="shared" si="2486"/>
        <v>0</v>
      </c>
      <c r="F13716" s="230">
        <f t="shared" si="2487"/>
        <v>0</v>
      </c>
      <c r="G13716" s="232"/>
      <c r="I13716" s="283"/>
    </row>
    <row r="13717" spans="1:9">
      <c r="A13717" s="263" t="str">
        <f t="shared" si="2484"/>
        <v/>
      </c>
      <c r="B13717" s="444" t="str">
        <f t="shared" si="2485"/>
        <v/>
      </c>
      <c r="C13717" s="195"/>
      <c r="D13717" s="195"/>
      <c r="E13717" s="252">
        <f t="shared" si="2486"/>
        <v>0</v>
      </c>
      <c r="F13717" s="230">
        <f t="shared" si="2487"/>
        <v>0</v>
      </c>
      <c r="G13717" s="232"/>
      <c r="I13717" s="283"/>
    </row>
    <row r="13718" spans="1:9">
      <c r="A13718" s="263" t="str">
        <f t="shared" si="2484"/>
        <v/>
      </c>
      <c r="B13718" s="444" t="str">
        <f t="shared" si="2485"/>
        <v/>
      </c>
      <c r="C13718" s="195"/>
      <c r="D13718" s="195"/>
      <c r="E13718" s="252">
        <f t="shared" si="2486"/>
        <v>0</v>
      </c>
      <c r="F13718" s="230">
        <f t="shared" si="2487"/>
        <v>0</v>
      </c>
      <c r="G13718" s="232"/>
      <c r="I13718" s="283"/>
    </row>
    <row r="13719" spans="1:9">
      <c r="A13719" s="263" t="str">
        <f t="shared" si="2484"/>
        <v/>
      </c>
      <c r="B13719" s="444" t="str">
        <f t="shared" si="2485"/>
        <v/>
      </c>
      <c r="C13719" s="195"/>
      <c r="D13719" s="195"/>
      <c r="E13719" s="252">
        <f t="shared" si="2486"/>
        <v>0</v>
      </c>
      <c r="F13719" s="230">
        <f t="shared" si="2487"/>
        <v>0</v>
      </c>
      <c r="G13719" s="232"/>
      <c r="I13719" s="283"/>
    </row>
    <row r="13720" spans="1:9">
      <c r="A13720" s="263" t="str">
        <f t="shared" si="2484"/>
        <v/>
      </c>
      <c r="B13720" s="444" t="str">
        <f t="shared" si="2485"/>
        <v/>
      </c>
      <c r="C13720" s="195"/>
      <c r="D13720" s="195"/>
      <c r="E13720" s="252">
        <f t="shared" si="2486"/>
        <v>0</v>
      </c>
      <c r="F13720" s="230">
        <f t="shared" si="2487"/>
        <v>0</v>
      </c>
      <c r="G13720" s="232"/>
      <c r="I13720" s="283"/>
    </row>
    <row r="13721" spans="1:9">
      <c r="A13721" s="263" t="str">
        <f t="shared" si="2484"/>
        <v/>
      </c>
      <c r="B13721" s="444" t="str">
        <f t="shared" si="2485"/>
        <v/>
      </c>
      <c r="C13721" s="195"/>
      <c r="D13721" s="195"/>
      <c r="E13721" s="252">
        <f t="shared" si="2486"/>
        <v>0</v>
      </c>
      <c r="F13721" s="230">
        <f t="shared" si="2487"/>
        <v>0</v>
      </c>
      <c r="G13721" s="232"/>
      <c r="I13721" s="283"/>
    </row>
    <row r="13722" spans="1:9">
      <c r="A13722" s="263" t="str">
        <f t="shared" si="2484"/>
        <v/>
      </c>
      <c r="B13722" s="444" t="str">
        <f t="shared" si="2485"/>
        <v/>
      </c>
      <c r="C13722" s="195"/>
      <c r="D13722" s="195"/>
      <c r="E13722" s="252">
        <f t="shared" si="2486"/>
        <v>0</v>
      </c>
      <c r="F13722" s="230">
        <f t="shared" si="2487"/>
        <v>0</v>
      </c>
      <c r="G13722" s="233"/>
      <c r="I13722" s="283"/>
    </row>
    <row r="13723" spans="1:9" ht="31.5" customHeight="1" thickBot="1">
      <c r="A13723" s="234"/>
      <c r="B13723" s="456"/>
      <c r="C13723" s="235"/>
      <c r="D13723" s="237"/>
      <c r="E13723" s="237"/>
      <c r="F13723" s="238" t="s">
        <v>83</v>
      </c>
      <c r="G13723" s="262">
        <f>ROUND(SUM(F13711:F13722),0)</f>
        <v>0</v>
      </c>
      <c r="I13723" s="326"/>
    </row>
    <row r="13724" spans="1:9" ht="13.5" thickTop="1">
      <c r="A13724" s="186" t="s">
        <v>76</v>
      </c>
      <c r="B13724" s="446"/>
      <c r="C13724" s="241"/>
      <c r="D13724" s="243"/>
      <c r="E13724" s="243"/>
      <c r="F13724" s="242"/>
      <c r="G13724" s="244"/>
      <c r="I13724" s="326"/>
    </row>
    <row r="13725" spans="1:9">
      <c r="A13725" s="245" t="s">
        <v>57</v>
      </c>
      <c r="B13725" s="455"/>
      <c r="C13725" s="246"/>
      <c r="D13725" s="317"/>
      <c r="E13725" s="248" t="s">
        <v>77</v>
      </c>
      <c r="F13725" s="249" t="s">
        <v>78</v>
      </c>
      <c r="G13725" s="264" t="s">
        <v>77</v>
      </c>
      <c r="H13725" s="220"/>
      <c r="I13725" s="325"/>
    </row>
    <row r="13726" spans="1:9">
      <c r="A13726" s="185" t="s">
        <v>87</v>
      </c>
      <c r="B13726" s="453"/>
      <c r="C13726" s="265"/>
      <c r="D13726" s="318"/>
      <c r="E13726" s="229">
        <f>SUM(G13685,G13700,G13708,G13723)</f>
        <v>0</v>
      </c>
      <c r="F13726" s="266">
        <f>A</f>
        <v>0</v>
      </c>
      <c r="G13726" s="267">
        <f>E13726*F13726</f>
        <v>0</v>
      </c>
      <c r="I13726" s="326"/>
    </row>
    <row r="13727" spans="1:9">
      <c r="A13727" s="185" t="s">
        <v>85</v>
      </c>
      <c r="B13727" s="453"/>
      <c r="C13727" s="265"/>
      <c r="D13727" s="318"/>
      <c r="E13727" s="229">
        <f>SUM(G13685,G13700,G13708,G13723)</f>
        <v>0</v>
      </c>
      <c r="F13727" s="266">
        <f>I</f>
        <v>0</v>
      </c>
      <c r="G13727" s="267">
        <f>E13727*F13727</f>
        <v>0</v>
      </c>
      <c r="I13727" s="326"/>
    </row>
    <row r="13728" spans="1:9">
      <c r="A13728" s="185" t="s">
        <v>86</v>
      </c>
      <c r="B13728" s="453"/>
      <c r="C13728" s="265"/>
      <c r="D13728" s="318"/>
      <c r="E13728" s="229">
        <f>SUM(G13685,G13700,G13708,G13723)</f>
        <v>0</v>
      </c>
      <c r="F13728" s="266">
        <f>U</f>
        <v>0</v>
      </c>
      <c r="G13728" s="267">
        <f>E13728*F13728</f>
        <v>0</v>
      </c>
      <c r="I13728" s="326"/>
    </row>
    <row r="13729" spans="1:16" ht="33" customHeight="1" thickBot="1">
      <c r="A13729" s="234"/>
      <c r="B13729" s="456"/>
      <c r="C13729" s="235"/>
      <c r="D13729" s="237"/>
      <c r="E13729" s="237"/>
      <c r="F13729" s="268" t="s">
        <v>84</v>
      </c>
      <c r="G13729" s="262">
        <f>SUM(G13726:G13728)</f>
        <v>0</v>
      </c>
      <c r="I13729" s="326"/>
      <c r="J13729" s="295"/>
      <c r="K13729" s="296"/>
      <c r="L13729" s="296"/>
      <c r="M13729" s="296"/>
      <c r="N13729" s="296"/>
      <c r="O13729" s="296"/>
    </row>
    <row r="13730" spans="1:16" s="211" customFormat="1" ht="14" thickTop="1" thickBot="1">
      <c r="A13730" s="269"/>
      <c r="B13730" s="443"/>
      <c r="C13730" s="270"/>
      <c r="D13730" s="319"/>
      <c r="E13730" s="271" t="s">
        <v>89</v>
      </c>
      <c r="F13730" s="272"/>
      <c r="G13730" s="273">
        <f>ROUND(SUM(G13685,G13700,G13708,G13723,G13729),0)</f>
        <v>0</v>
      </c>
      <c r="I13730" s="327"/>
      <c r="J13730" s="212" t="str">
        <f>B13669</f>
        <v>40,10</v>
      </c>
      <c r="K13730" s="274">
        <f>E13726</f>
        <v>0</v>
      </c>
      <c r="L13730" s="294">
        <f>G13726</f>
        <v>0</v>
      </c>
      <c r="M13730" s="294">
        <f>G13727</f>
        <v>0</v>
      </c>
      <c r="N13730" s="294">
        <f>G13728</f>
        <v>0</v>
      </c>
      <c r="O13730" s="299">
        <f>SUM(K13730:N13730)</f>
        <v>0</v>
      </c>
      <c r="P13730" s="294"/>
    </row>
    <row r="13731" spans="1:16" ht="13.5" thickTop="1">
      <c r="A13731" s="275" t="s">
        <v>97</v>
      </c>
      <c r="B13731" s="438"/>
      <c r="C13731" s="215"/>
      <c r="D13731" s="217"/>
      <c r="E13731" s="217"/>
      <c r="F13731" s="216"/>
      <c r="G13731" s="219"/>
      <c r="I13731" s="326"/>
      <c r="P13731" s="294"/>
    </row>
    <row r="13732" spans="1:16">
      <c r="A13732" s="275"/>
      <c r="B13732" s="452"/>
      <c r="C13732" s="276"/>
      <c r="D13732" s="320"/>
      <c r="E13732" s="217"/>
      <c r="F13732" s="216"/>
      <c r="G13732" s="277">
        <f ca="1">TODAY()</f>
        <v>44839</v>
      </c>
      <c r="I13732" s="326"/>
      <c r="P13732" s="294"/>
    </row>
    <row r="13733" spans="1:16" ht="13.5" thickBot="1">
      <c r="A13733" s="234"/>
      <c r="B13733" s="456"/>
      <c r="C13733" s="235"/>
      <c r="D13733" s="237"/>
      <c r="E13733" s="237"/>
      <c r="F13733" s="236"/>
      <c r="G13733" s="278"/>
      <c r="I13733" s="326"/>
      <c r="P13733" s="294"/>
    </row>
    <row r="13734" spans="1:16" s="199" customFormat="1" ht="13.5" thickTop="1">
      <c r="A13734" s="196" t="s">
        <v>109</v>
      </c>
      <c r="B13734" s="458"/>
      <c r="C13734" s="196"/>
      <c r="D13734" s="198"/>
      <c r="E13734" s="198"/>
      <c r="F13734" s="197"/>
      <c r="G13734" s="197"/>
      <c r="I13734" s="321"/>
      <c r="J13734" s="200"/>
      <c r="O13734" s="297"/>
    </row>
    <row r="13735" spans="1:16" s="199" customFormat="1">
      <c r="A13735" s="196" t="str">
        <f>CONCATENATE('Prestaciones y AIU'!A11377," ANALISIS DE PRECIOS UNITARIOS")</f>
        <v xml:space="preserve"> ANALISIS DE PRECIOS UNITARIOS</v>
      </c>
      <c r="B13735" s="458"/>
      <c r="C13735" s="196"/>
      <c r="D13735" s="198"/>
      <c r="E13735" s="198"/>
      <c r="F13735" s="197"/>
      <c r="G13735" s="197"/>
      <c r="I13735" s="321"/>
      <c r="J13735" s="200"/>
      <c r="O13735" s="297"/>
    </row>
    <row r="13736" spans="1:16" s="199" customFormat="1">
      <c r="A13736" s="196" t="str">
        <f>Objeto_LIC</f>
        <v>OPTIMIZACION DEL SISTEMA DE ABASTECIMIENTO (ADUCCION, PRETRATAMIENTO Y CONDUCCION) DEL MUNICPIO DE TAME, DEPARTAMENTO DE ARAUCA</v>
      </c>
      <c r="B13736" s="458"/>
      <c r="C13736" s="196"/>
      <c r="D13736" s="198"/>
      <c r="E13736" s="198"/>
      <c r="F13736" s="197"/>
      <c r="G13736" s="197"/>
      <c r="I13736" s="321"/>
      <c r="J13736" s="200"/>
      <c r="O13736" s="297"/>
    </row>
    <row r="13737" spans="1:16" s="199" customFormat="1">
      <c r="A13737" s="196"/>
      <c r="B13737" s="458"/>
      <c r="C13737" s="196"/>
      <c r="D13737" s="198"/>
      <c r="E13737" s="198"/>
      <c r="F13737" s="197"/>
      <c r="G13737" s="197"/>
      <c r="I13737" s="321"/>
      <c r="J13737" s="200"/>
      <c r="O13737" s="297"/>
    </row>
    <row r="13738" spans="1:16" ht="13.5" thickBot="1">
      <c r="A13738" s="201"/>
      <c r="B13738" s="448"/>
      <c r="C13738" s="201"/>
      <c r="D13738" s="203"/>
      <c r="E13738" s="203"/>
      <c r="F13738" s="202"/>
      <c r="G13738" s="202"/>
    </row>
    <row r="13739" spans="1:16" s="211" customFormat="1" ht="13.5" thickTop="1">
      <c r="A13739" s="206"/>
      <c r="B13739" s="457"/>
      <c r="C13739" s="207"/>
      <c r="D13739" s="209"/>
      <c r="E13739" s="209"/>
      <c r="F13739" s="208"/>
      <c r="G13739" s="210" t="s">
        <v>110</v>
      </c>
      <c r="I13739" s="323"/>
      <c r="J13739" s="212"/>
      <c r="O13739" s="297"/>
    </row>
    <row r="13740" spans="1:16" ht="12.75" customHeight="1">
      <c r="A13740" s="213" t="s">
        <v>62</v>
      </c>
      <c r="B13740" s="750">
        <f>Proponente</f>
        <v>0</v>
      </c>
      <c r="C13740" s="750"/>
      <c r="D13740" s="750"/>
      <c r="E13740" s="750"/>
      <c r="F13740" s="750"/>
      <c r="G13740" s="751"/>
    </row>
    <row r="13741" spans="1:16" ht="12.75" customHeight="1">
      <c r="A13741" s="213" t="s">
        <v>63</v>
      </c>
      <c r="B13741" s="449" t="s">
        <v>200</v>
      </c>
      <c r="C13741" s="750" t="e">
        <f>VLOOKUP(B13741,Presupuesto!$A$4:$B$106,2,FALSE)</f>
        <v>#N/A</v>
      </c>
      <c r="D13741" s="750"/>
      <c r="E13741" s="750"/>
      <c r="F13741" s="750"/>
      <c r="G13741" s="751"/>
    </row>
    <row r="13742" spans="1:16">
      <c r="A13742" s="214"/>
      <c r="B13742" s="438"/>
      <c r="C13742" s="215"/>
      <c r="D13742" s="217"/>
      <c r="E13742" s="217"/>
      <c r="F13742" s="218" t="s">
        <v>88</v>
      </c>
      <c r="G13742" s="755" t="s">
        <v>171</v>
      </c>
      <c r="H13742" s="750"/>
      <c r="I13742" s="750"/>
      <c r="J13742" s="750"/>
      <c r="K13742" s="751"/>
    </row>
    <row r="13743" spans="1:16" ht="13.5" thickBot="1">
      <c r="A13743" s="213" t="s">
        <v>64</v>
      </c>
      <c r="B13743" s="438"/>
      <c r="C13743" s="215"/>
      <c r="D13743" s="217"/>
      <c r="E13743" s="217"/>
      <c r="F13743" s="216"/>
      <c r="G13743" s="219"/>
      <c r="I13743" s="324"/>
      <c r="J13743" s="295"/>
      <c r="K13743" s="296"/>
      <c r="L13743" s="296"/>
      <c r="M13743" s="296"/>
      <c r="N13743" s="296"/>
      <c r="O13743" s="296"/>
    </row>
    <row r="13744" spans="1:16" s="220" customFormat="1" ht="13.5" thickTop="1">
      <c r="A13744" s="221" t="s">
        <v>57</v>
      </c>
      <c r="B13744" s="447" t="s">
        <v>65</v>
      </c>
      <c r="C13744" s="222" t="s">
        <v>66</v>
      </c>
      <c r="D13744" s="223" t="s">
        <v>74</v>
      </c>
      <c r="E13744" s="224" t="s">
        <v>100</v>
      </c>
      <c r="F13744" s="224" t="s">
        <v>79</v>
      </c>
      <c r="G13744" s="225" t="s">
        <v>70</v>
      </c>
      <c r="I13744" s="325"/>
      <c r="J13744" s="226"/>
      <c r="O13744" s="296"/>
    </row>
    <row r="13745" spans="1:15">
      <c r="A13745" s="227" t="str">
        <f t="shared" ref="A13745:A13756" si="2488">IF(I13745=0,"-",VLOOKUP(I13745,EQUIPOS,2,FALSE))</f>
        <v>-</v>
      </c>
      <c r="B13745" s="228"/>
      <c r="C13745" s="228"/>
      <c r="D13745" s="194"/>
      <c r="E13745" s="229">
        <f t="shared" ref="E13745:E13756" si="2489">IF(I13745=0,0,VLOOKUP(I13745,EQUIPOS,4,FALSE))</f>
        <v>0</v>
      </c>
      <c r="F13745" s="230">
        <f t="shared" ref="F13745:F13756" si="2490">IF(D13745=0,0,E13745/D13745)</f>
        <v>0</v>
      </c>
      <c r="G13745" s="231"/>
      <c r="I13745" s="283"/>
    </row>
    <row r="13746" spans="1:15">
      <c r="A13746" s="227" t="str">
        <f t="shared" si="2488"/>
        <v>-</v>
      </c>
      <c r="B13746" s="228"/>
      <c r="C13746" s="228"/>
      <c r="D13746" s="194"/>
      <c r="E13746" s="229">
        <f t="shared" si="2489"/>
        <v>0</v>
      </c>
      <c r="F13746" s="230">
        <f t="shared" si="2490"/>
        <v>0</v>
      </c>
      <c r="G13746" s="232"/>
      <c r="I13746" s="283"/>
    </row>
    <row r="13747" spans="1:15">
      <c r="A13747" s="227" t="str">
        <f t="shared" si="2488"/>
        <v>-</v>
      </c>
      <c r="B13747" s="228"/>
      <c r="C13747" s="228"/>
      <c r="D13747" s="194"/>
      <c r="E13747" s="229">
        <f t="shared" si="2489"/>
        <v>0</v>
      </c>
      <c r="F13747" s="230">
        <f t="shared" si="2490"/>
        <v>0</v>
      </c>
      <c r="G13747" s="232"/>
      <c r="I13747" s="283"/>
    </row>
    <row r="13748" spans="1:15">
      <c r="A13748" s="227" t="str">
        <f t="shared" si="2488"/>
        <v>-</v>
      </c>
      <c r="B13748" s="228"/>
      <c r="C13748" s="228"/>
      <c r="D13748" s="194"/>
      <c r="E13748" s="229">
        <f t="shared" si="2489"/>
        <v>0</v>
      </c>
      <c r="F13748" s="230">
        <f t="shared" si="2490"/>
        <v>0</v>
      </c>
      <c r="G13748" s="232"/>
      <c r="I13748" s="283"/>
    </row>
    <row r="13749" spans="1:15">
      <c r="A13749" s="227" t="str">
        <f t="shared" si="2488"/>
        <v>-</v>
      </c>
      <c r="B13749" s="228"/>
      <c r="C13749" s="228"/>
      <c r="D13749" s="194"/>
      <c r="E13749" s="229">
        <f t="shared" si="2489"/>
        <v>0</v>
      </c>
      <c r="F13749" s="230">
        <f t="shared" si="2490"/>
        <v>0</v>
      </c>
      <c r="G13749" s="232"/>
      <c r="I13749" s="283"/>
    </row>
    <row r="13750" spans="1:15">
      <c r="A13750" s="227" t="str">
        <f t="shared" si="2488"/>
        <v>-</v>
      </c>
      <c r="B13750" s="228"/>
      <c r="C13750" s="228"/>
      <c r="D13750" s="194"/>
      <c r="E13750" s="229">
        <f t="shared" si="2489"/>
        <v>0</v>
      </c>
      <c r="F13750" s="230">
        <f t="shared" si="2490"/>
        <v>0</v>
      </c>
      <c r="G13750" s="232"/>
      <c r="I13750" s="283"/>
    </row>
    <row r="13751" spans="1:15">
      <c r="A13751" s="227" t="str">
        <f t="shared" si="2488"/>
        <v>-</v>
      </c>
      <c r="B13751" s="228"/>
      <c r="C13751" s="228"/>
      <c r="D13751" s="194"/>
      <c r="E13751" s="229">
        <f t="shared" si="2489"/>
        <v>0</v>
      </c>
      <c r="F13751" s="230">
        <f t="shared" si="2490"/>
        <v>0</v>
      </c>
      <c r="G13751" s="232"/>
      <c r="I13751" s="283"/>
    </row>
    <row r="13752" spans="1:15">
      <c r="A13752" s="227" t="str">
        <f t="shared" si="2488"/>
        <v>-</v>
      </c>
      <c r="B13752" s="228"/>
      <c r="C13752" s="228"/>
      <c r="D13752" s="194"/>
      <c r="E13752" s="229">
        <f t="shared" si="2489"/>
        <v>0</v>
      </c>
      <c r="F13752" s="230">
        <f t="shared" si="2490"/>
        <v>0</v>
      </c>
      <c r="G13752" s="232"/>
      <c r="I13752" s="283"/>
    </row>
    <row r="13753" spans="1:15">
      <c r="A13753" s="227" t="str">
        <f t="shared" si="2488"/>
        <v>-</v>
      </c>
      <c r="B13753" s="228"/>
      <c r="C13753" s="228"/>
      <c r="D13753" s="194"/>
      <c r="E13753" s="229">
        <f t="shared" si="2489"/>
        <v>0</v>
      </c>
      <c r="F13753" s="230">
        <f t="shared" si="2490"/>
        <v>0</v>
      </c>
      <c r="G13753" s="232"/>
      <c r="I13753" s="283"/>
    </row>
    <row r="13754" spans="1:15">
      <c r="A13754" s="227" t="str">
        <f t="shared" si="2488"/>
        <v>-</v>
      </c>
      <c r="B13754" s="228"/>
      <c r="C13754" s="228"/>
      <c r="D13754" s="194"/>
      <c r="E13754" s="229">
        <f t="shared" si="2489"/>
        <v>0</v>
      </c>
      <c r="F13754" s="230">
        <f t="shared" si="2490"/>
        <v>0</v>
      </c>
      <c r="G13754" s="232"/>
      <c r="I13754" s="283"/>
    </row>
    <row r="13755" spans="1:15">
      <c r="A13755" s="227" t="str">
        <f t="shared" si="2488"/>
        <v>-</v>
      </c>
      <c r="B13755" s="228"/>
      <c r="C13755" s="228"/>
      <c r="D13755" s="194"/>
      <c r="E13755" s="229">
        <f t="shared" si="2489"/>
        <v>0</v>
      </c>
      <c r="F13755" s="230">
        <f t="shared" si="2490"/>
        <v>0</v>
      </c>
      <c r="G13755" s="232"/>
      <c r="I13755" s="283"/>
    </row>
    <row r="13756" spans="1:15">
      <c r="A13756" s="227" t="str">
        <f t="shared" si="2488"/>
        <v>-</v>
      </c>
      <c r="B13756" s="228"/>
      <c r="C13756" s="228"/>
      <c r="D13756" s="194"/>
      <c r="E13756" s="229">
        <f t="shared" si="2489"/>
        <v>0</v>
      </c>
      <c r="F13756" s="230">
        <f t="shared" si="2490"/>
        <v>0</v>
      </c>
      <c r="G13756" s="232"/>
      <c r="I13756" s="283"/>
    </row>
    <row r="13757" spans="1:15" ht="13.5" thickBot="1">
      <c r="A13757" s="234"/>
      <c r="B13757" s="456"/>
      <c r="C13757" s="235"/>
      <c r="D13757" s="237"/>
      <c r="E13757" s="237"/>
      <c r="F13757" s="238" t="s">
        <v>80</v>
      </c>
      <c r="G13757" s="239">
        <f>SUM(F13745:F13756)</f>
        <v>0</v>
      </c>
      <c r="I13757" s="326"/>
    </row>
    <row r="13758" spans="1:15" ht="13.5" thickTop="1">
      <c r="A13758" s="240" t="s">
        <v>67</v>
      </c>
      <c r="B13758" s="446"/>
      <c r="C13758" s="241"/>
      <c r="D13758" s="243"/>
      <c r="E13758" s="243"/>
      <c r="F13758" s="242"/>
      <c r="G13758" s="244"/>
      <c r="I13758" s="326"/>
    </row>
    <row r="13759" spans="1:15" s="220" customFormat="1" ht="26">
      <c r="A13759" s="245" t="s">
        <v>57</v>
      </c>
      <c r="B13759" s="455"/>
      <c r="C13759" s="247" t="s">
        <v>58</v>
      </c>
      <c r="D13759" s="316" t="s">
        <v>68</v>
      </c>
      <c r="E13759" s="248" t="s">
        <v>69</v>
      </c>
      <c r="F13759" s="249" t="s">
        <v>79</v>
      </c>
      <c r="G13759" s="250" t="s">
        <v>70</v>
      </c>
      <c r="I13759" s="325"/>
      <c r="J13759" s="226"/>
      <c r="O13759" s="296"/>
    </row>
    <row r="13760" spans="1:15">
      <c r="A13760" s="748" t="str">
        <f t="shared" ref="A13760:A13771" si="2491">IF(I13760=0,"",VLOOKUP(I13760,MATERIALES,2,FALSE))</f>
        <v/>
      </c>
      <c r="B13760" s="749"/>
      <c r="C13760" s="251" t="str">
        <f t="shared" ref="C13760:C13768" si="2492">IF(I13760=0,"",VLOOKUP(I13760,MATERIALES,3,FALSE))</f>
        <v/>
      </c>
      <c r="D13760" s="194"/>
      <c r="E13760" s="252">
        <f t="shared" ref="E13760:E13771" si="2493">IF(I13760=0,0,VLOOKUP(I13760,MATERIALES,4,FALSE))</f>
        <v>0</v>
      </c>
      <c r="F13760" s="230">
        <f>D13760*E13760</f>
        <v>0</v>
      </c>
      <c r="G13760" s="231"/>
      <c r="I13760" s="283"/>
    </row>
    <row r="13761" spans="1:9">
      <c r="A13761" s="748" t="str">
        <f t="shared" si="2491"/>
        <v/>
      </c>
      <c r="B13761" s="749"/>
      <c r="C13761" s="251" t="str">
        <f t="shared" si="2492"/>
        <v/>
      </c>
      <c r="D13761" s="194"/>
      <c r="E13761" s="252">
        <f t="shared" si="2493"/>
        <v>0</v>
      </c>
      <c r="F13761" s="230">
        <f t="shared" ref="F13761:F13771" si="2494">D13761*E13761</f>
        <v>0</v>
      </c>
      <c r="G13761" s="232"/>
      <c r="I13761" s="283"/>
    </row>
    <row r="13762" spans="1:9">
      <c r="A13762" s="748" t="str">
        <f t="shared" si="2491"/>
        <v/>
      </c>
      <c r="B13762" s="749"/>
      <c r="C13762" s="251" t="str">
        <f t="shared" si="2492"/>
        <v/>
      </c>
      <c r="D13762" s="194"/>
      <c r="E13762" s="252">
        <f t="shared" si="2493"/>
        <v>0</v>
      </c>
      <c r="F13762" s="230">
        <f t="shared" si="2494"/>
        <v>0</v>
      </c>
      <c r="G13762" s="232"/>
      <c r="I13762" s="283"/>
    </row>
    <row r="13763" spans="1:9">
      <c r="A13763" s="748" t="str">
        <f t="shared" si="2491"/>
        <v/>
      </c>
      <c r="B13763" s="749"/>
      <c r="C13763" s="251" t="str">
        <f t="shared" si="2492"/>
        <v/>
      </c>
      <c r="D13763" s="194"/>
      <c r="E13763" s="252">
        <f t="shared" si="2493"/>
        <v>0</v>
      </c>
      <c r="F13763" s="230">
        <f t="shared" si="2494"/>
        <v>0</v>
      </c>
      <c r="G13763" s="232"/>
      <c r="I13763" s="283"/>
    </row>
    <row r="13764" spans="1:9">
      <c r="A13764" s="748" t="str">
        <f t="shared" si="2491"/>
        <v/>
      </c>
      <c r="B13764" s="749"/>
      <c r="C13764" s="251" t="str">
        <f t="shared" si="2492"/>
        <v/>
      </c>
      <c r="D13764" s="194"/>
      <c r="E13764" s="252">
        <f t="shared" si="2493"/>
        <v>0</v>
      </c>
      <c r="F13764" s="230">
        <f t="shared" si="2494"/>
        <v>0</v>
      </c>
      <c r="G13764" s="232"/>
      <c r="I13764" s="283"/>
    </row>
    <row r="13765" spans="1:9">
      <c r="A13765" s="748" t="str">
        <f t="shared" si="2491"/>
        <v/>
      </c>
      <c r="B13765" s="749"/>
      <c r="C13765" s="251" t="str">
        <f t="shared" si="2492"/>
        <v/>
      </c>
      <c r="D13765" s="194"/>
      <c r="E13765" s="252">
        <f t="shared" si="2493"/>
        <v>0</v>
      </c>
      <c r="F13765" s="230">
        <f t="shared" si="2494"/>
        <v>0</v>
      </c>
      <c r="G13765" s="232"/>
      <c r="I13765" s="283"/>
    </row>
    <row r="13766" spans="1:9">
      <c r="A13766" s="748" t="str">
        <f t="shared" si="2491"/>
        <v/>
      </c>
      <c r="B13766" s="749"/>
      <c r="C13766" s="251" t="str">
        <f t="shared" si="2492"/>
        <v/>
      </c>
      <c r="D13766" s="194"/>
      <c r="E13766" s="252">
        <f t="shared" si="2493"/>
        <v>0</v>
      </c>
      <c r="F13766" s="230">
        <f t="shared" si="2494"/>
        <v>0</v>
      </c>
      <c r="G13766" s="232"/>
      <c r="I13766" s="283"/>
    </row>
    <row r="13767" spans="1:9">
      <c r="A13767" s="748" t="str">
        <f t="shared" si="2491"/>
        <v/>
      </c>
      <c r="B13767" s="749"/>
      <c r="C13767" s="251" t="str">
        <f t="shared" si="2492"/>
        <v/>
      </c>
      <c r="D13767" s="194"/>
      <c r="E13767" s="252">
        <f t="shared" si="2493"/>
        <v>0</v>
      </c>
      <c r="F13767" s="230">
        <f t="shared" si="2494"/>
        <v>0</v>
      </c>
      <c r="G13767" s="253"/>
      <c r="I13767" s="283"/>
    </row>
    <row r="13768" spans="1:9">
      <c r="A13768" s="748" t="str">
        <f t="shared" si="2491"/>
        <v/>
      </c>
      <c r="B13768" s="749"/>
      <c r="C13768" s="251" t="str">
        <f t="shared" si="2492"/>
        <v/>
      </c>
      <c r="D13768" s="194"/>
      <c r="E13768" s="252">
        <f t="shared" si="2493"/>
        <v>0</v>
      </c>
      <c r="F13768" s="230">
        <f t="shared" si="2494"/>
        <v>0</v>
      </c>
      <c r="G13768" s="232"/>
      <c r="I13768" s="283"/>
    </row>
    <row r="13769" spans="1:9">
      <c r="A13769" s="748" t="str">
        <f t="shared" si="2491"/>
        <v/>
      </c>
      <c r="B13769" s="749"/>
      <c r="C13769" s="251"/>
      <c r="D13769" s="194"/>
      <c r="E13769" s="252">
        <f t="shared" si="2493"/>
        <v>0</v>
      </c>
      <c r="F13769" s="230">
        <f t="shared" si="2494"/>
        <v>0</v>
      </c>
      <c r="G13769" s="232"/>
      <c r="I13769" s="283"/>
    </row>
    <row r="13770" spans="1:9">
      <c r="A13770" s="748" t="str">
        <f t="shared" si="2491"/>
        <v/>
      </c>
      <c r="B13770" s="749"/>
      <c r="C13770" s="251"/>
      <c r="D13770" s="194"/>
      <c r="E13770" s="252">
        <f t="shared" si="2493"/>
        <v>0</v>
      </c>
      <c r="F13770" s="230">
        <f t="shared" si="2494"/>
        <v>0</v>
      </c>
      <c r="G13770" s="232"/>
      <c r="I13770" s="283"/>
    </row>
    <row r="13771" spans="1:9">
      <c r="A13771" s="748" t="str">
        <f t="shared" si="2491"/>
        <v/>
      </c>
      <c r="B13771" s="749"/>
      <c r="C13771" s="251" t="str">
        <f t="shared" ref="C13771" si="2495">IF(I13771=0,"",VLOOKUP(I13771,MATERIALES,3,FALSE))</f>
        <v/>
      </c>
      <c r="D13771" s="194"/>
      <c r="E13771" s="252">
        <f t="shared" si="2493"/>
        <v>0</v>
      </c>
      <c r="F13771" s="230">
        <f t="shared" si="2494"/>
        <v>0</v>
      </c>
      <c r="G13771" s="233"/>
      <c r="I13771" s="283"/>
    </row>
    <row r="13772" spans="1:9" ht="26.25" customHeight="1" thickBot="1">
      <c r="A13772" s="214"/>
      <c r="B13772" s="438"/>
      <c r="C13772" s="215"/>
      <c r="D13772" s="217"/>
      <c r="E13772" s="254"/>
      <c r="F13772" s="255" t="s">
        <v>81</v>
      </c>
      <c r="G13772" s="253">
        <f>ROUND(SUM(F13760:F13771),0)</f>
        <v>0</v>
      </c>
      <c r="I13772" s="326"/>
    </row>
    <row r="13773" spans="1:9" ht="14" thickTop="1" thickBot="1">
      <c r="A13773" s="256" t="s">
        <v>72</v>
      </c>
      <c r="B13773" s="445"/>
      <c r="C13773" s="257"/>
      <c r="D13773" s="259"/>
      <c r="E13773" s="259"/>
      <c r="F13773" s="258"/>
      <c r="G13773" s="260"/>
      <c r="I13773" s="326"/>
    </row>
    <row r="13774" spans="1:9" ht="13.5" thickTop="1">
      <c r="A13774" s="245" t="s">
        <v>57</v>
      </c>
      <c r="B13774" s="455"/>
      <c r="C13774" s="248" t="s">
        <v>71</v>
      </c>
      <c r="D13774" s="316" t="s">
        <v>75</v>
      </c>
      <c r="E13774" s="248" t="s">
        <v>98</v>
      </c>
      <c r="F13774" s="249" t="s">
        <v>79</v>
      </c>
      <c r="G13774" s="250" t="s">
        <v>70</v>
      </c>
      <c r="I13774" s="326"/>
    </row>
    <row r="13775" spans="1:9">
      <c r="A13775" s="748" t="str">
        <f>IF(I13775=0,"",VLOOKUP(I13775,EQUIPOS,2,FALSE))</f>
        <v/>
      </c>
      <c r="B13775" s="749"/>
      <c r="C13775" s="195"/>
      <c r="D13775" s="194"/>
      <c r="E13775" s="252">
        <f>IF(I13775=0,0,VLOOKUP(I13775,EQUIPOS,4,FALSE))</f>
        <v>0</v>
      </c>
      <c r="F13775" s="230">
        <f>C13775*D13775*E13775</f>
        <v>0</v>
      </c>
      <c r="G13775" s="231"/>
      <c r="I13775" s="283"/>
    </row>
    <row r="13776" spans="1:9">
      <c r="A13776" s="748" t="str">
        <f>IF(I13776=0,"",VLOOKUP(I13776,EQUIPOS,2,FALSE))</f>
        <v/>
      </c>
      <c r="B13776" s="749"/>
      <c r="C13776" s="195"/>
      <c r="D13776" s="194"/>
      <c r="E13776" s="252">
        <f>IF(I13776=0,0,VLOOKUP(I13776,EQUIPOS,4,FALSE))</f>
        <v>0</v>
      </c>
      <c r="F13776" s="230">
        <f t="shared" ref="F13776:F13779" si="2496">C13776*D13776*E13776</f>
        <v>0</v>
      </c>
      <c r="G13776" s="232"/>
      <c r="I13776" s="283"/>
    </row>
    <row r="13777" spans="1:9">
      <c r="A13777" s="748" t="str">
        <f>IF(I13777=0,"",VLOOKUP(I13777,EQUIPOS,2,FALSE))</f>
        <v/>
      </c>
      <c r="B13777" s="749"/>
      <c r="C13777" s="195"/>
      <c r="D13777" s="194"/>
      <c r="E13777" s="252">
        <f>IF(I13777=0,0,VLOOKUP(I13777,EQUIPOS,4,FALSE))</f>
        <v>0</v>
      </c>
      <c r="F13777" s="230">
        <f t="shared" si="2496"/>
        <v>0</v>
      </c>
      <c r="G13777" s="232"/>
      <c r="I13777" s="283"/>
    </row>
    <row r="13778" spans="1:9">
      <c r="A13778" s="748" t="str">
        <f>IF(I13778=0,"",VLOOKUP(I13778,EQUIPOS,2,FALSE))</f>
        <v/>
      </c>
      <c r="B13778" s="749"/>
      <c r="C13778" s="195"/>
      <c r="D13778" s="194"/>
      <c r="E13778" s="252">
        <f>IF(I13778=0,0,VLOOKUP(I13778,EQUIPOS,4,FALSE))</f>
        <v>0</v>
      </c>
      <c r="F13778" s="230">
        <f t="shared" si="2496"/>
        <v>0</v>
      </c>
      <c r="G13778" s="232"/>
      <c r="I13778" s="283"/>
    </row>
    <row r="13779" spans="1:9">
      <c r="A13779" s="748" t="str">
        <f>IF(I13779=0,"",VLOOKUP(I13779,EQUIPOS,2,FALSE))</f>
        <v/>
      </c>
      <c r="B13779" s="749"/>
      <c r="C13779" s="195"/>
      <c r="D13779" s="194"/>
      <c r="E13779" s="252">
        <f>IF(I13779=0,0,VLOOKUP(I13779,EQUIPOS,4,FALSE))</f>
        <v>0</v>
      </c>
      <c r="F13779" s="230">
        <f t="shared" si="2496"/>
        <v>0</v>
      </c>
      <c r="G13779" s="233"/>
      <c r="I13779" s="283"/>
    </row>
    <row r="13780" spans="1:9" ht="30.75" customHeight="1" thickBot="1">
      <c r="A13780" s="234"/>
      <c r="B13780" s="456"/>
      <c r="C13780" s="235"/>
      <c r="D13780" s="237"/>
      <c r="E13780" s="261"/>
      <c r="F13780" s="238" t="s">
        <v>82</v>
      </c>
      <c r="G13780" s="262">
        <f>ROUND(SUM(F13775:F13779),0)</f>
        <v>0</v>
      </c>
      <c r="I13780" s="326"/>
    </row>
    <row r="13781" spans="1:9" ht="13.5" thickTop="1">
      <c r="A13781" s="240" t="s">
        <v>73</v>
      </c>
      <c r="B13781" s="446"/>
      <c r="C13781" s="241"/>
      <c r="D13781" s="243"/>
      <c r="E13781" s="243"/>
      <c r="F13781" s="242"/>
      <c r="G13781" s="244"/>
      <c r="I13781" s="326"/>
    </row>
    <row r="13782" spans="1:9" ht="26">
      <c r="A13782" s="245" t="s">
        <v>57</v>
      </c>
      <c r="B13782" s="454" t="s">
        <v>58</v>
      </c>
      <c r="C13782" s="247" t="s">
        <v>68</v>
      </c>
      <c r="D13782" s="316" t="s">
        <v>74</v>
      </c>
      <c r="E13782" s="248" t="s">
        <v>69</v>
      </c>
      <c r="F13782" s="249" t="s">
        <v>79</v>
      </c>
      <c r="G13782" s="250" t="s">
        <v>70</v>
      </c>
      <c r="H13782" s="220"/>
      <c r="I13782" s="325"/>
    </row>
    <row r="13783" spans="1:9">
      <c r="A13783" s="263" t="str">
        <f t="shared" ref="A13783:A13794" si="2497">IF(I13783=0,"",VLOOKUP(I13783,MANOOBRA,2,FALSE))</f>
        <v/>
      </c>
      <c r="B13783" s="444" t="str">
        <f t="shared" ref="B13783:B13794" si="2498">IF(I13783=0,"",VLOOKUP(I13783,MANOOBRA,3,FALSE))</f>
        <v/>
      </c>
      <c r="C13783" s="195"/>
      <c r="D13783" s="466"/>
      <c r="E13783" s="252">
        <f t="shared" ref="E13783:E13794" si="2499">IF(I13783=0,0,VLOOKUP(I13783,MANOOBRA,4,FALSE))</f>
        <v>0</v>
      </c>
      <c r="F13783" s="230">
        <f>IF(D13783=0,0,C13783*E13783/D13783)</f>
        <v>0</v>
      </c>
      <c r="G13783" s="231"/>
      <c r="I13783" s="283"/>
    </row>
    <row r="13784" spans="1:9">
      <c r="A13784" s="263" t="str">
        <f t="shared" si="2497"/>
        <v/>
      </c>
      <c r="B13784" s="444" t="str">
        <f t="shared" si="2498"/>
        <v/>
      </c>
      <c r="C13784" s="195"/>
      <c r="D13784" s="466"/>
      <c r="E13784" s="252">
        <f t="shared" si="2499"/>
        <v>0</v>
      </c>
      <c r="F13784" s="230">
        <f t="shared" ref="F13784:F13794" si="2500">IF(D13784=0,0,C13784*E13784/D13784)</f>
        <v>0</v>
      </c>
      <c r="G13784" s="232"/>
      <c r="I13784" s="283"/>
    </row>
    <row r="13785" spans="1:9">
      <c r="A13785" s="263" t="str">
        <f t="shared" si="2497"/>
        <v/>
      </c>
      <c r="B13785" s="444" t="str">
        <f t="shared" si="2498"/>
        <v/>
      </c>
      <c r="C13785" s="195"/>
      <c r="D13785" s="309"/>
      <c r="E13785" s="252">
        <f t="shared" si="2499"/>
        <v>0</v>
      </c>
      <c r="F13785" s="230">
        <f t="shared" si="2500"/>
        <v>0</v>
      </c>
      <c r="G13785" s="232"/>
      <c r="I13785" s="283"/>
    </row>
    <row r="13786" spans="1:9">
      <c r="A13786" s="263" t="str">
        <f t="shared" si="2497"/>
        <v/>
      </c>
      <c r="B13786" s="444" t="str">
        <f t="shared" si="2498"/>
        <v/>
      </c>
      <c r="C13786" s="195"/>
      <c r="D13786" s="195"/>
      <c r="E13786" s="252">
        <f t="shared" si="2499"/>
        <v>0</v>
      </c>
      <c r="F13786" s="230">
        <f t="shared" si="2500"/>
        <v>0</v>
      </c>
      <c r="G13786" s="232"/>
      <c r="I13786" s="283"/>
    </row>
    <row r="13787" spans="1:9">
      <c r="A13787" s="263" t="str">
        <f t="shared" si="2497"/>
        <v/>
      </c>
      <c r="B13787" s="444" t="str">
        <f t="shared" si="2498"/>
        <v/>
      </c>
      <c r="C13787" s="195"/>
      <c r="D13787" s="195"/>
      <c r="E13787" s="252">
        <f t="shared" si="2499"/>
        <v>0</v>
      </c>
      <c r="F13787" s="230">
        <f t="shared" si="2500"/>
        <v>0</v>
      </c>
      <c r="G13787" s="232"/>
      <c r="I13787" s="283"/>
    </row>
    <row r="13788" spans="1:9">
      <c r="A13788" s="263" t="str">
        <f t="shared" si="2497"/>
        <v/>
      </c>
      <c r="B13788" s="444" t="str">
        <f t="shared" si="2498"/>
        <v/>
      </c>
      <c r="C13788" s="195"/>
      <c r="D13788" s="195"/>
      <c r="E13788" s="252">
        <f t="shared" si="2499"/>
        <v>0</v>
      </c>
      <c r="F13788" s="230">
        <f t="shared" si="2500"/>
        <v>0</v>
      </c>
      <c r="G13788" s="232"/>
      <c r="I13788" s="283"/>
    </row>
    <row r="13789" spans="1:9">
      <c r="A13789" s="263" t="str">
        <f t="shared" si="2497"/>
        <v/>
      </c>
      <c r="B13789" s="444" t="str">
        <f t="shared" si="2498"/>
        <v/>
      </c>
      <c r="C13789" s="195"/>
      <c r="D13789" s="195"/>
      <c r="E13789" s="252">
        <f t="shared" si="2499"/>
        <v>0</v>
      </c>
      <c r="F13789" s="230">
        <f t="shared" si="2500"/>
        <v>0</v>
      </c>
      <c r="G13789" s="232"/>
      <c r="I13789" s="283"/>
    </row>
    <row r="13790" spans="1:9">
      <c r="A13790" s="263" t="str">
        <f t="shared" si="2497"/>
        <v/>
      </c>
      <c r="B13790" s="444" t="str">
        <f t="shared" si="2498"/>
        <v/>
      </c>
      <c r="C13790" s="195"/>
      <c r="D13790" s="195"/>
      <c r="E13790" s="252">
        <f t="shared" si="2499"/>
        <v>0</v>
      </c>
      <c r="F13790" s="230">
        <f t="shared" si="2500"/>
        <v>0</v>
      </c>
      <c r="G13790" s="232"/>
      <c r="I13790" s="283"/>
    </row>
    <row r="13791" spans="1:9">
      <c r="A13791" s="263" t="str">
        <f t="shared" si="2497"/>
        <v/>
      </c>
      <c r="B13791" s="444" t="str">
        <f t="shared" si="2498"/>
        <v/>
      </c>
      <c r="C13791" s="195"/>
      <c r="D13791" s="195"/>
      <c r="E13791" s="252">
        <f t="shared" si="2499"/>
        <v>0</v>
      </c>
      <c r="F13791" s="230">
        <f t="shared" si="2500"/>
        <v>0</v>
      </c>
      <c r="G13791" s="232"/>
      <c r="I13791" s="283"/>
    </row>
    <row r="13792" spans="1:9">
      <c r="A13792" s="263" t="str">
        <f t="shared" si="2497"/>
        <v/>
      </c>
      <c r="B13792" s="444" t="str">
        <f t="shared" si="2498"/>
        <v/>
      </c>
      <c r="C13792" s="195"/>
      <c r="D13792" s="195"/>
      <c r="E13792" s="252">
        <f t="shared" si="2499"/>
        <v>0</v>
      </c>
      <c r="F13792" s="230">
        <f t="shared" si="2500"/>
        <v>0</v>
      </c>
      <c r="G13792" s="232"/>
      <c r="I13792" s="283"/>
    </row>
    <row r="13793" spans="1:16">
      <c r="A13793" s="263" t="str">
        <f t="shared" si="2497"/>
        <v/>
      </c>
      <c r="B13793" s="444" t="str">
        <f t="shared" si="2498"/>
        <v/>
      </c>
      <c r="C13793" s="195"/>
      <c r="D13793" s="195"/>
      <c r="E13793" s="252">
        <f t="shared" si="2499"/>
        <v>0</v>
      </c>
      <c r="F13793" s="230">
        <f t="shared" si="2500"/>
        <v>0</v>
      </c>
      <c r="G13793" s="232"/>
      <c r="I13793" s="283"/>
    </row>
    <row r="13794" spans="1:16">
      <c r="A13794" s="263" t="str">
        <f t="shared" si="2497"/>
        <v/>
      </c>
      <c r="B13794" s="444" t="str">
        <f t="shared" si="2498"/>
        <v/>
      </c>
      <c r="C13794" s="195"/>
      <c r="D13794" s="195"/>
      <c r="E13794" s="252">
        <f t="shared" si="2499"/>
        <v>0</v>
      </c>
      <c r="F13794" s="230">
        <f t="shared" si="2500"/>
        <v>0</v>
      </c>
      <c r="G13794" s="233"/>
      <c r="I13794" s="283"/>
    </row>
    <row r="13795" spans="1:16" ht="31.5" customHeight="1" thickBot="1">
      <c r="A13795" s="234"/>
      <c r="B13795" s="456"/>
      <c r="C13795" s="235"/>
      <c r="D13795" s="237"/>
      <c r="E13795" s="237"/>
      <c r="F13795" s="238" t="s">
        <v>83</v>
      </c>
      <c r="G13795" s="262">
        <f>ROUND(SUM(F13783:F13794),0)</f>
        <v>0</v>
      </c>
      <c r="I13795" s="326"/>
    </row>
    <row r="13796" spans="1:16" ht="13.5" thickTop="1">
      <c r="A13796" s="186" t="s">
        <v>76</v>
      </c>
      <c r="B13796" s="446"/>
      <c r="C13796" s="241"/>
      <c r="D13796" s="243"/>
      <c r="E13796" s="243"/>
      <c r="F13796" s="242"/>
      <c r="G13796" s="244"/>
      <c r="I13796" s="326"/>
    </row>
    <row r="13797" spans="1:16">
      <c r="A13797" s="245" t="s">
        <v>57</v>
      </c>
      <c r="B13797" s="455"/>
      <c r="C13797" s="246"/>
      <c r="D13797" s="317"/>
      <c r="E13797" s="248" t="s">
        <v>77</v>
      </c>
      <c r="F13797" s="249" t="s">
        <v>78</v>
      </c>
      <c r="G13797" s="264" t="s">
        <v>77</v>
      </c>
      <c r="H13797" s="220"/>
      <c r="I13797" s="325"/>
    </row>
    <row r="13798" spans="1:16">
      <c r="A13798" s="185" t="s">
        <v>87</v>
      </c>
      <c r="B13798" s="453"/>
      <c r="C13798" s="265"/>
      <c r="D13798" s="318"/>
      <c r="E13798" s="229">
        <f>SUM(G13757,G13772,G13780,G13795)</f>
        <v>0</v>
      </c>
      <c r="F13798" s="266">
        <f>A</f>
        <v>0</v>
      </c>
      <c r="G13798" s="267">
        <f>E13798*F13798</f>
        <v>0</v>
      </c>
      <c r="I13798" s="326"/>
    </row>
    <row r="13799" spans="1:16">
      <c r="A13799" s="185" t="s">
        <v>85</v>
      </c>
      <c r="B13799" s="453"/>
      <c r="C13799" s="265"/>
      <c r="D13799" s="318"/>
      <c r="E13799" s="229">
        <f>SUM(G13757,G13772,G13780,G13795)</f>
        <v>0</v>
      </c>
      <c r="F13799" s="266">
        <f>I</f>
        <v>0</v>
      </c>
      <c r="G13799" s="267">
        <f>E13799*F13799</f>
        <v>0</v>
      </c>
      <c r="I13799" s="326"/>
    </row>
    <row r="13800" spans="1:16">
      <c r="A13800" s="185" t="s">
        <v>86</v>
      </c>
      <c r="B13800" s="453"/>
      <c r="C13800" s="265"/>
      <c r="D13800" s="318"/>
      <c r="E13800" s="229">
        <f>SUM(G13757,G13772,G13780,G13795)</f>
        <v>0</v>
      </c>
      <c r="F13800" s="266">
        <f>U</f>
        <v>0</v>
      </c>
      <c r="G13800" s="267">
        <f>E13800*F13800</f>
        <v>0</v>
      </c>
      <c r="I13800" s="326"/>
    </row>
    <row r="13801" spans="1:16" ht="33" customHeight="1" thickBot="1">
      <c r="A13801" s="234"/>
      <c r="B13801" s="456"/>
      <c r="C13801" s="235"/>
      <c r="D13801" s="237"/>
      <c r="E13801" s="237"/>
      <c r="F13801" s="268" t="s">
        <v>84</v>
      </c>
      <c r="G13801" s="262">
        <f>SUM(G13798:G13800)</f>
        <v>0</v>
      </c>
      <c r="I13801" s="326"/>
      <c r="J13801" s="295"/>
      <c r="K13801" s="296"/>
      <c r="L13801" s="296"/>
      <c r="M13801" s="296"/>
      <c r="N13801" s="296"/>
      <c r="O13801" s="296"/>
    </row>
    <row r="13802" spans="1:16" s="211" customFormat="1" ht="14" thickTop="1" thickBot="1">
      <c r="A13802" s="269"/>
      <c r="B13802" s="443"/>
      <c r="C13802" s="270"/>
      <c r="D13802" s="319"/>
      <c r="E13802" s="271" t="s">
        <v>89</v>
      </c>
      <c r="F13802" s="272"/>
      <c r="G13802" s="273">
        <f>ROUND(SUM(G13757,G13772,G13780,G13795,G13801),0)</f>
        <v>0</v>
      </c>
      <c r="I13802" s="327"/>
      <c r="J13802" s="212" t="str">
        <f>B13741</f>
        <v>40,11</v>
      </c>
      <c r="K13802" s="274">
        <f>E13798</f>
        <v>0</v>
      </c>
      <c r="L13802" s="294">
        <f>G13798</f>
        <v>0</v>
      </c>
      <c r="M13802" s="294">
        <f>G13799</f>
        <v>0</v>
      </c>
      <c r="N13802" s="294">
        <f>G13800</f>
        <v>0</v>
      </c>
      <c r="O13802" s="299">
        <f>SUM(K13802:N13802)</f>
        <v>0</v>
      </c>
      <c r="P13802" s="294"/>
    </row>
    <row r="13803" spans="1:16" ht="13.5" thickTop="1">
      <c r="A13803" s="275" t="s">
        <v>97</v>
      </c>
      <c r="B13803" s="438"/>
      <c r="C13803" s="215"/>
      <c r="D13803" s="217"/>
      <c r="E13803" s="217"/>
      <c r="F13803" s="216"/>
      <c r="G13803" s="219"/>
      <c r="I13803" s="326"/>
      <c r="P13803" s="294"/>
    </row>
    <row r="13804" spans="1:16">
      <c r="A13804" s="275"/>
      <c r="B13804" s="452"/>
      <c r="C13804" s="276"/>
      <c r="D13804" s="320"/>
      <c r="E13804" s="217"/>
      <c r="F13804" s="216"/>
      <c r="G13804" s="277">
        <f ca="1">TODAY()</f>
        <v>44839</v>
      </c>
      <c r="I13804" s="326"/>
      <c r="P13804" s="294"/>
    </row>
    <row r="13805" spans="1:16" ht="13.5" thickBot="1">
      <c r="A13805" s="234"/>
      <c r="B13805" s="456"/>
      <c r="C13805" s="235"/>
      <c r="D13805" s="237"/>
      <c r="E13805" s="237"/>
      <c r="F13805" s="236"/>
      <c r="G13805" s="278"/>
      <c r="I13805" s="326"/>
      <c r="P13805" s="294"/>
    </row>
    <row r="13806" spans="1:16" s="199" customFormat="1" ht="13.5" thickTop="1">
      <c r="A13806" s="196" t="s">
        <v>109</v>
      </c>
      <c r="B13806" s="458"/>
      <c r="C13806" s="196"/>
      <c r="D13806" s="198"/>
      <c r="E13806" s="198"/>
      <c r="F13806" s="197"/>
      <c r="G13806" s="197"/>
      <c r="I13806" s="321"/>
      <c r="J13806" s="200"/>
      <c r="O13806" s="297"/>
    </row>
    <row r="13807" spans="1:16" s="199" customFormat="1">
      <c r="A13807" s="196" t="str">
        <f>CONCATENATE('Prestaciones y AIU'!A14238," ANALISIS DE PRECIOS UNITARIOS")</f>
        <v xml:space="preserve"> ANALISIS DE PRECIOS UNITARIOS</v>
      </c>
      <c r="B13807" s="458"/>
      <c r="C13807" s="196"/>
      <c r="D13807" s="198"/>
      <c r="E13807" s="198"/>
      <c r="F13807" s="197"/>
      <c r="G13807" s="197"/>
      <c r="I13807" s="321"/>
      <c r="J13807" s="200"/>
      <c r="O13807" s="297"/>
    </row>
    <row r="13808" spans="1:16" s="199" customFormat="1">
      <c r="A13808" s="196" t="str">
        <f>Objeto_LIC</f>
        <v>OPTIMIZACION DEL SISTEMA DE ABASTECIMIENTO (ADUCCION, PRETRATAMIENTO Y CONDUCCION) DEL MUNICPIO DE TAME, DEPARTAMENTO DE ARAUCA</v>
      </c>
      <c r="B13808" s="458"/>
      <c r="C13808" s="196"/>
      <c r="D13808" s="198"/>
      <c r="E13808" s="198"/>
      <c r="F13808" s="197"/>
      <c r="G13808" s="197"/>
      <c r="I13808" s="321"/>
      <c r="J13808" s="200"/>
      <c r="O13808" s="297"/>
    </row>
    <row r="13809" spans="1:15" s="199" customFormat="1">
      <c r="A13809" s="196"/>
      <c r="B13809" s="458"/>
      <c r="C13809" s="196"/>
      <c r="D13809" s="198"/>
      <c r="E13809" s="198"/>
      <c r="F13809" s="197"/>
      <c r="G13809" s="197"/>
      <c r="I13809" s="321"/>
      <c r="J13809" s="200"/>
      <c r="O13809" s="297"/>
    </row>
    <row r="13810" spans="1:15" ht="13.5" thickBot="1">
      <c r="A13810" s="201"/>
      <c r="B13810" s="448"/>
      <c r="C13810" s="201"/>
      <c r="D13810" s="203"/>
      <c r="E13810" s="203"/>
      <c r="F13810" s="202"/>
      <c r="G13810" s="202"/>
    </row>
    <row r="13811" spans="1:15" s="211" customFormat="1" ht="13.5" thickTop="1">
      <c r="A13811" s="206"/>
      <c r="B13811" s="457"/>
      <c r="C13811" s="207"/>
      <c r="D13811" s="209"/>
      <c r="E13811" s="209"/>
      <c r="F13811" s="208"/>
      <c r="G13811" s="210" t="s">
        <v>110</v>
      </c>
      <c r="I13811" s="323"/>
      <c r="J13811" s="212"/>
      <c r="O13811" s="297"/>
    </row>
    <row r="13812" spans="1:15">
      <c r="A13812" s="213" t="s">
        <v>62</v>
      </c>
      <c r="B13812" s="750">
        <f>Proponente</f>
        <v>0</v>
      </c>
      <c r="C13812" s="750"/>
      <c r="D13812" s="750"/>
      <c r="E13812" s="750"/>
      <c r="F13812" s="750"/>
      <c r="G13812" s="751"/>
    </row>
    <row r="13813" spans="1:15" ht="12.75" customHeight="1">
      <c r="A13813" s="213" t="s">
        <v>63</v>
      </c>
      <c r="B13813" s="449" t="s">
        <v>201</v>
      </c>
      <c r="C13813" s="750" t="e">
        <f>VLOOKUP(B13813,Presupuesto!$A$4:$B$106,2,FALSE)</f>
        <v>#N/A</v>
      </c>
      <c r="D13813" s="750"/>
      <c r="E13813" s="750"/>
      <c r="F13813" s="750"/>
      <c r="G13813" s="751"/>
    </row>
    <row r="13814" spans="1:15">
      <c r="A13814" s="214"/>
      <c r="B13814" s="438"/>
      <c r="C13814" s="215"/>
      <c r="D13814" s="217"/>
      <c r="E13814" s="217"/>
      <c r="F13814" s="218" t="s">
        <v>88</v>
      </c>
      <c r="G13814" s="750" t="str">
        <f ca="1">LOOKUP('U-P1'!B13813,Presupuesto!$1:$1048576,Presupuesto!$C$1:$C$105)</f>
        <v>UND</v>
      </c>
      <c r="H13814" s="750"/>
      <c r="I13814" s="750"/>
      <c r="J13814" s="750"/>
      <c r="K13814" s="751"/>
    </row>
    <row r="13815" spans="1:15" ht="13.5" thickBot="1">
      <c r="A13815" s="213" t="s">
        <v>64</v>
      </c>
      <c r="B13815" s="438"/>
      <c r="C13815" s="215"/>
      <c r="D13815" s="217"/>
      <c r="E13815" s="217"/>
      <c r="F13815" s="216"/>
      <c r="G13815" s="219"/>
      <c r="I13815" s="324"/>
      <c r="J13815" s="295"/>
      <c r="K13815" s="296"/>
      <c r="L13815" s="296"/>
      <c r="M13815" s="296"/>
      <c r="N13815" s="296"/>
      <c r="O13815" s="296"/>
    </row>
    <row r="13816" spans="1:15" s="220" customFormat="1" ht="13.5" thickTop="1">
      <c r="A13816" s="221" t="s">
        <v>57</v>
      </c>
      <c r="B13816" s="447" t="s">
        <v>65</v>
      </c>
      <c r="C13816" s="222" t="s">
        <v>66</v>
      </c>
      <c r="D13816" s="223" t="s">
        <v>74</v>
      </c>
      <c r="E13816" s="224" t="s">
        <v>100</v>
      </c>
      <c r="F13816" s="224" t="s">
        <v>79</v>
      </c>
      <c r="G13816" s="225" t="s">
        <v>70</v>
      </c>
      <c r="I13816" s="325"/>
      <c r="J13816" s="226"/>
      <c r="O13816" s="296"/>
    </row>
    <row r="13817" spans="1:15">
      <c r="A13817" s="227" t="str">
        <f t="shared" ref="A13817:A13828" si="2501">IF(I13817=0,"-",VLOOKUP(I13817,EQUIPOS,2,FALSE))</f>
        <v>-</v>
      </c>
      <c r="B13817" s="228"/>
      <c r="C13817" s="228"/>
      <c r="D13817" s="475"/>
      <c r="E13817" s="229">
        <f t="shared" ref="E13817:E13828" si="2502">IF(I13817=0,0,VLOOKUP(I13817,EQUIPOS,4,FALSE))</f>
        <v>0</v>
      </c>
      <c r="F13817" s="230">
        <f t="shared" ref="F13817:F13828" si="2503">IF(D13817=0,0,E13817/D13817)</f>
        <v>0</v>
      </c>
      <c r="G13817" s="231"/>
      <c r="I13817" s="283"/>
    </row>
    <row r="13818" spans="1:15">
      <c r="A13818" s="227" t="str">
        <f t="shared" si="2501"/>
        <v>-</v>
      </c>
      <c r="B13818" s="228"/>
      <c r="C13818" s="228"/>
      <c r="D13818" s="475"/>
      <c r="E13818" s="229">
        <f t="shared" si="2502"/>
        <v>0</v>
      </c>
      <c r="F13818" s="230">
        <f t="shared" si="2503"/>
        <v>0</v>
      </c>
      <c r="G13818" s="232"/>
      <c r="I13818" s="283"/>
    </row>
    <row r="13819" spans="1:15">
      <c r="A13819" s="227" t="str">
        <f t="shared" si="2501"/>
        <v>-</v>
      </c>
      <c r="B13819" s="228"/>
      <c r="C13819" s="228"/>
      <c r="D13819" s="475"/>
      <c r="E13819" s="229">
        <f t="shared" si="2502"/>
        <v>0</v>
      </c>
      <c r="F13819" s="230">
        <f t="shared" si="2503"/>
        <v>0</v>
      </c>
      <c r="G13819" s="232"/>
      <c r="I13819" s="283"/>
    </row>
    <row r="13820" spans="1:15">
      <c r="A13820" s="227" t="str">
        <f t="shared" si="2501"/>
        <v>-</v>
      </c>
      <c r="B13820" s="228"/>
      <c r="C13820" s="228"/>
      <c r="D13820" s="475"/>
      <c r="E13820" s="229">
        <f t="shared" si="2502"/>
        <v>0</v>
      </c>
      <c r="F13820" s="230">
        <f t="shared" si="2503"/>
        <v>0</v>
      </c>
      <c r="G13820" s="232"/>
      <c r="I13820" s="283"/>
    </row>
    <row r="13821" spans="1:15">
      <c r="A13821" s="227" t="str">
        <f t="shared" si="2501"/>
        <v>-</v>
      </c>
      <c r="B13821" s="228"/>
      <c r="C13821" s="228"/>
      <c r="D13821" s="353"/>
      <c r="E13821" s="229">
        <f t="shared" si="2502"/>
        <v>0</v>
      </c>
      <c r="F13821" s="230">
        <f t="shared" si="2503"/>
        <v>0</v>
      </c>
      <c r="G13821" s="232"/>
      <c r="I13821" s="283"/>
    </row>
    <row r="13822" spans="1:15">
      <c r="A13822" s="227" t="str">
        <f t="shared" si="2501"/>
        <v>-</v>
      </c>
      <c r="B13822" s="228"/>
      <c r="C13822" s="228"/>
      <c r="D13822" s="194"/>
      <c r="E13822" s="229">
        <f t="shared" si="2502"/>
        <v>0</v>
      </c>
      <c r="F13822" s="230">
        <f t="shared" si="2503"/>
        <v>0</v>
      </c>
      <c r="G13822" s="232"/>
      <c r="I13822" s="283"/>
    </row>
    <row r="13823" spans="1:15">
      <c r="A13823" s="227" t="str">
        <f t="shared" si="2501"/>
        <v>-</v>
      </c>
      <c r="B13823" s="228"/>
      <c r="C13823" s="228"/>
      <c r="D13823" s="194"/>
      <c r="E13823" s="229">
        <f t="shared" si="2502"/>
        <v>0</v>
      </c>
      <c r="F13823" s="230">
        <f t="shared" si="2503"/>
        <v>0</v>
      </c>
      <c r="G13823" s="232"/>
      <c r="I13823" s="283"/>
    </row>
    <row r="13824" spans="1:15">
      <c r="A13824" s="227" t="str">
        <f t="shared" si="2501"/>
        <v>-</v>
      </c>
      <c r="B13824" s="228"/>
      <c r="C13824" s="228"/>
      <c r="D13824" s="194"/>
      <c r="E13824" s="229">
        <f t="shared" si="2502"/>
        <v>0</v>
      </c>
      <c r="F13824" s="230">
        <f t="shared" si="2503"/>
        <v>0</v>
      </c>
      <c r="G13824" s="232"/>
      <c r="I13824" s="283"/>
    </row>
    <row r="13825" spans="1:15">
      <c r="A13825" s="227" t="str">
        <f t="shared" si="2501"/>
        <v>-</v>
      </c>
      <c r="B13825" s="228"/>
      <c r="C13825" s="228"/>
      <c r="D13825" s="194"/>
      <c r="E13825" s="229">
        <f t="shared" si="2502"/>
        <v>0</v>
      </c>
      <c r="F13825" s="230">
        <f t="shared" si="2503"/>
        <v>0</v>
      </c>
      <c r="G13825" s="232"/>
      <c r="I13825" s="283"/>
    </row>
    <row r="13826" spans="1:15">
      <c r="A13826" s="227" t="str">
        <f t="shared" si="2501"/>
        <v>-</v>
      </c>
      <c r="B13826" s="228"/>
      <c r="C13826" s="228"/>
      <c r="D13826" s="194"/>
      <c r="E13826" s="229">
        <f t="shared" si="2502"/>
        <v>0</v>
      </c>
      <c r="F13826" s="230">
        <f t="shared" si="2503"/>
        <v>0</v>
      </c>
      <c r="G13826" s="232"/>
      <c r="I13826" s="283"/>
    </row>
    <row r="13827" spans="1:15">
      <c r="A13827" s="227" t="str">
        <f t="shared" si="2501"/>
        <v>-</v>
      </c>
      <c r="B13827" s="228"/>
      <c r="C13827" s="228"/>
      <c r="D13827" s="194"/>
      <c r="E13827" s="229">
        <f t="shared" si="2502"/>
        <v>0</v>
      </c>
      <c r="F13827" s="230">
        <f t="shared" si="2503"/>
        <v>0</v>
      </c>
      <c r="G13827" s="232"/>
      <c r="I13827" s="283"/>
    </row>
    <row r="13828" spans="1:15">
      <c r="A13828" s="227" t="str">
        <f t="shared" si="2501"/>
        <v>-</v>
      </c>
      <c r="B13828" s="228"/>
      <c r="C13828" s="228"/>
      <c r="D13828" s="194"/>
      <c r="E13828" s="229">
        <f t="shared" si="2502"/>
        <v>0</v>
      </c>
      <c r="F13828" s="230">
        <f t="shared" si="2503"/>
        <v>0</v>
      </c>
      <c r="G13828" s="232"/>
      <c r="I13828" s="283"/>
    </row>
    <row r="13829" spans="1:15" ht="13.5" thickBot="1">
      <c r="A13829" s="234"/>
      <c r="B13829" s="456"/>
      <c r="C13829" s="235"/>
      <c r="D13829" s="237"/>
      <c r="E13829" s="237"/>
      <c r="F13829" s="238" t="s">
        <v>80</v>
      </c>
      <c r="G13829" s="239">
        <f>ROUND(SUM(F13817:F13828),0)</f>
        <v>0</v>
      </c>
      <c r="I13829" s="326"/>
    </row>
    <row r="13830" spans="1:15" ht="13.5" thickTop="1">
      <c r="A13830" s="240" t="s">
        <v>67</v>
      </c>
      <c r="B13830" s="446"/>
      <c r="C13830" s="241"/>
      <c r="D13830" s="243"/>
      <c r="E13830" s="243"/>
      <c r="F13830" s="242"/>
      <c r="G13830" s="244"/>
      <c r="I13830" s="326"/>
    </row>
    <row r="13831" spans="1:15" s="220" customFormat="1" ht="26">
      <c r="A13831" s="245" t="s">
        <v>57</v>
      </c>
      <c r="B13831" s="455"/>
      <c r="C13831" s="247" t="s">
        <v>58</v>
      </c>
      <c r="D13831" s="316" t="s">
        <v>68</v>
      </c>
      <c r="E13831" s="248" t="s">
        <v>69</v>
      </c>
      <c r="F13831" s="249" t="s">
        <v>79</v>
      </c>
      <c r="G13831" s="250" t="s">
        <v>70</v>
      </c>
      <c r="I13831" s="325"/>
      <c r="J13831" s="226"/>
      <c r="O13831" s="296"/>
    </row>
    <row r="13832" spans="1:15">
      <c r="A13832" s="748" t="str">
        <f t="shared" ref="A13832:A13843" si="2504">IF(I13832=0,"",VLOOKUP(I13832,MATERIALES,2,FALSE))</f>
        <v/>
      </c>
      <c r="B13832" s="749"/>
      <c r="C13832" s="251" t="str">
        <f t="shared" ref="C13832:C13840" si="2505">IF(I13832=0,"",VLOOKUP(I13832,MATERIALES,3,FALSE))</f>
        <v/>
      </c>
      <c r="D13832" s="353"/>
      <c r="E13832" s="252">
        <f t="shared" ref="E13832:E13843" si="2506">IF(I13832=0,0,VLOOKUP(I13832,MATERIALES,4,FALSE))</f>
        <v>0</v>
      </c>
      <c r="F13832" s="230">
        <f>D13832*E13832</f>
        <v>0</v>
      </c>
      <c r="G13832" s="231"/>
      <c r="I13832" s="352"/>
    </row>
    <row r="13833" spans="1:15">
      <c r="A13833" s="748" t="str">
        <f t="shared" si="2504"/>
        <v/>
      </c>
      <c r="B13833" s="749"/>
      <c r="C13833" s="251" t="str">
        <f t="shared" si="2505"/>
        <v/>
      </c>
      <c r="D13833" s="353"/>
      <c r="E13833" s="252">
        <f t="shared" si="2506"/>
        <v>0</v>
      </c>
      <c r="F13833" s="230">
        <f t="shared" ref="F13833:F13843" si="2507">D13833*E13833</f>
        <v>0</v>
      </c>
      <c r="G13833" s="232"/>
      <c r="I13833" s="352"/>
    </row>
    <row r="13834" spans="1:15">
      <c r="A13834" s="748" t="str">
        <f t="shared" si="2504"/>
        <v/>
      </c>
      <c r="B13834" s="749"/>
      <c r="C13834" s="251" t="str">
        <f t="shared" si="2505"/>
        <v/>
      </c>
      <c r="D13834" s="353"/>
      <c r="E13834" s="252">
        <f t="shared" si="2506"/>
        <v>0</v>
      </c>
      <c r="F13834" s="230">
        <f t="shared" si="2507"/>
        <v>0</v>
      </c>
      <c r="G13834" s="232"/>
      <c r="I13834" s="352"/>
    </row>
    <row r="13835" spans="1:15">
      <c r="A13835" s="748" t="str">
        <f t="shared" si="2504"/>
        <v/>
      </c>
      <c r="B13835" s="749"/>
      <c r="C13835" s="251" t="str">
        <f t="shared" si="2505"/>
        <v/>
      </c>
      <c r="D13835" s="353"/>
      <c r="E13835" s="252">
        <f t="shared" si="2506"/>
        <v>0</v>
      </c>
      <c r="F13835" s="230">
        <f t="shared" si="2507"/>
        <v>0</v>
      </c>
      <c r="G13835" s="232"/>
      <c r="I13835" s="352"/>
    </row>
    <row r="13836" spans="1:15">
      <c r="A13836" s="748" t="str">
        <f t="shared" si="2504"/>
        <v/>
      </c>
      <c r="B13836" s="749"/>
      <c r="C13836" s="251" t="str">
        <f t="shared" si="2505"/>
        <v/>
      </c>
      <c r="D13836" s="353"/>
      <c r="E13836" s="252">
        <f t="shared" si="2506"/>
        <v>0</v>
      </c>
      <c r="F13836" s="230">
        <f t="shared" si="2507"/>
        <v>0</v>
      </c>
      <c r="G13836" s="232"/>
      <c r="I13836" s="352"/>
    </row>
    <row r="13837" spans="1:15">
      <c r="A13837" s="748" t="str">
        <f t="shared" si="2504"/>
        <v/>
      </c>
      <c r="B13837" s="749"/>
      <c r="C13837" s="251" t="str">
        <f t="shared" si="2505"/>
        <v/>
      </c>
      <c r="D13837" s="353"/>
      <c r="E13837" s="252">
        <f t="shared" si="2506"/>
        <v>0</v>
      </c>
      <c r="F13837" s="230">
        <f t="shared" si="2507"/>
        <v>0</v>
      </c>
      <c r="G13837" s="232"/>
      <c r="I13837" s="352"/>
    </row>
    <row r="13838" spans="1:15">
      <c r="A13838" s="748" t="str">
        <f t="shared" si="2504"/>
        <v/>
      </c>
      <c r="B13838" s="749"/>
      <c r="C13838" s="251" t="str">
        <f t="shared" si="2505"/>
        <v/>
      </c>
      <c r="D13838" s="353"/>
      <c r="E13838" s="252">
        <f t="shared" si="2506"/>
        <v>0</v>
      </c>
      <c r="F13838" s="230">
        <f t="shared" si="2507"/>
        <v>0</v>
      </c>
      <c r="G13838" s="232"/>
      <c r="I13838" s="352"/>
    </row>
    <row r="13839" spans="1:15">
      <c r="A13839" s="748" t="str">
        <f t="shared" si="2504"/>
        <v/>
      </c>
      <c r="B13839" s="749"/>
      <c r="C13839" s="251" t="str">
        <f t="shared" si="2505"/>
        <v/>
      </c>
      <c r="D13839" s="194"/>
      <c r="E13839" s="252">
        <f t="shared" si="2506"/>
        <v>0</v>
      </c>
      <c r="F13839" s="230">
        <f t="shared" si="2507"/>
        <v>0</v>
      </c>
      <c r="G13839" s="253"/>
      <c r="I13839" s="283"/>
    </row>
    <row r="13840" spans="1:15">
      <c r="A13840" s="748" t="str">
        <f t="shared" si="2504"/>
        <v/>
      </c>
      <c r="B13840" s="749"/>
      <c r="C13840" s="251" t="str">
        <f t="shared" si="2505"/>
        <v/>
      </c>
      <c r="D13840" s="194"/>
      <c r="E13840" s="252">
        <f t="shared" si="2506"/>
        <v>0</v>
      </c>
      <c r="F13840" s="230">
        <f t="shared" si="2507"/>
        <v>0</v>
      </c>
      <c r="G13840" s="232"/>
      <c r="I13840" s="283"/>
    </row>
    <row r="13841" spans="1:9">
      <c r="A13841" s="748" t="str">
        <f t="shared" si="2504"/>
        <v/>
      </c>
      <c r="B13841" s="749"/>
      <c r="C13841" s="251"/>
      <c r="D13841" s="194"/>
      <c r="E13841" s="252">
        <f t="shared" si="2506"/>
        <v>0</v>
      </c>
      <c r="F13841" s="230">
        <f t="shared" si="2507"/>
        <v>0</v>
      </c>
      <c r="G13841" s="232"/>
      <c r="I13841" s="283"/>
    </row>
    <row r="13842" spans="1:9">
      <c r="A13842" s="748" t="str">
        <f t="shared" si="2504"/>
        <v/>
      </c>
      <c r="B13842" s="749"/>
      <c r="C13842" s="251"/>
      <c r="D13842" s="194"/>
      <c r="E13842" s="252">
        <f t="shared" si="2506"/>
        <v>0</v>
      </c>
      <c r="F13842" s="230">
        <f t="shared" si="2507"/>
        <v>0</v>
      </c>
      <c r="G13842" s="232"/>
      <c r="I13842" s="283"/>
    </row>
    <row r="13843" spans="1:9">
      <c r="A13843" s="748" t="str">
        <f t="shared" si="2504"/>
        <v/>
      </c>
      <c r="B13843" s="749"/>
      <c r="C13843" s="251" t="str">
        <f t="shared" ref="C13843" si="2508">IF(I13843=0,"",VLOOKUP(I13843,MATERIALES,3,FALSE))</f>
        <v/>
      </c>
      <c r="D13843" s="194"/>
      <c r="E13843" s="252">
        <f t="shared" si="2506"/>
        <v>0</v>
      </c>
      <c r="F13843" s="230">
        <f t="shared" si="2507"/>
        <v>0</v>
      </c>
      <c r="G13843" s="233"/>
      <c r="I13843" s="283"/>
    </row>
    <row r="13844" spans="1:9" ht="26.25" customHeight="1" thickBot="1">
      <c r="A13844" s="214"/>
      <c r="B13844" s="438"/>
      <c r="C13844" s="215"/>
      <c r="D13844" s="217"/>
      <c r="E13844" s="254"/>
      <c r="F13844" s="255" t="s">
        <v>81</v>
      </c>
      <c r="G13844" s="253">
        <f>ROUND(SUM(F13832:F13843),0)</f>
        <v>0</v>
      </c>
      <c r="I13844" s="326"/>
    </row>
    <row r="13845" spans="1:9" ht="14" thickTop="1" thickBot="1">
      <c r="A13845" s="256" t="s">
        <v>72</v>
      </c>
      <c r="B13845" s="445"/>
      <c r="C13845" s="257"/>
      <c r="D13845" s="259"/>
      <c r="E13845" s="259"/>
      <c r="F13845" s="258"/>
      <c r="G13845" s="260"/>
      <c r="I13845" s="326"/>
    </row>
    <row r="13846" spans="1:9" ht="13.5" thickTop="1">
      <c r="A13846" s="245" t="s">
        <v>57</v>
      </c>
      <c r="B13846" s="455"/>
      <c r="C13846" s="248" t="s">
        <v>71</v>
      </c>
      <c r="D13846" s="316" t="s">
        <v>75</v>
      </c>
      <c r="E13846" s="248" t="s">
        <v>98</v>
      </c>
      <c r="F13846" s="249" t="s">
        <v>79</v>
      </c>
      <c r="G13846" s="250" t="s">
        <v>70</v>
      </c>
      <c r="I13846" s="326"/>
    </row>
    <row r="13847" spans="1:9">
      <c r="A13847" s="748" t="str">
        <f>IF(I13847=0,"",VLOOKUP(I13847,EQUIPOS,2,FALSE))</f>
        <v/>
      </c>
      <c r="B13847" s="749"/>
      <c r="C13847" s="195"/>
      <c r="D13847" s="194"/>
      <c r="E13847" s="252">
        <f>IF(I13847=0,0,VLOOKUP(I13847,EQUIPOS,4,FALSE))</f>
        <v>0</v>
      </c>
      <c r="F13847" s="230">
        <f>C13847*D13847*E13847</f>
        <v>0</v>
      </c>
      <c r="G13847" s="231"/>
      <c r="I13847" s="283"/>
    </row>
    <row r="13848" spans="1:9">
      <c r="A13848" s="748" t="str">
        <f>IF(I13848=0,"",VLOOKUP(I13848,EQUIPOS,2,FALSE))</f>
        <v/>
      </c>
      <c r="B13848" s="749"/>
      <c r="C13848" s="195"/>
      <c r="D13848" s="194"/>
      <c r="E13848" s="252">
        <f>IF(I13848=0,0,VLOOKUP(I13848,EQUIPOS,4,FALSE))</f>
        <v>0</v>
      </c>
      <c r="F13848" s="230">
        <f t="shared" ref="F13848:F13851" si="2509">C13848*D13848*E13848</f>
        <v>0</v>
      </c>
      <c r="G13848" s="232"/>
      <c r="I13848" s="283"/>
    </row>
    <row r="13849" spans="1:9">
      <c r="A13849" s="748" t="str">
        <f>IF(I13849=0,"",VLOOKUP(I13849,EQUIPOS,2,FALSE))</f>
        <v/>
      </c>
      <c r="B13849" s="749"/>
      <c r="C13849" s="195"/>
      <c r="D13849" s="194"/>
      <c r="E13849" s="252">
        <f>IF(I13849=0,0,VLOOKUP(I13849,EQUIPOS,4,FALSE))</f>
        <v>0</v>
      </c>
      <c r="F13849" s="230">
        <f t="shared" si="2509"/>
        <v>0</v>
      </c>
      <c r="G13849" s="232"/>
      <c r="I13849" s="283"/>
    </row>
    <row r="13850" spans="1:9">
      <c r="A13850" s="748" t="str">
        <f>IF(I13850=0,"",VLOOKUP(I13850,EQUIPOS,2,FALSE))</f>
        <v/>
      </c>
      <c r="B13850" s="749"/>
      <c r="C13850" s="195"/>
      <c r="D13850" s="194"/>
      <c r="E13850" s="252">
        <f>IF(I13850=0,0,VLOOKUP(I13850,EQUIPOS,4,FALSE))</f>
        <v>0</v>
      </c>
      <c r="F13850" s="230">
        <f t="shared" si="2509"/>
        <v>0</v>
      </c>
      <c r="G13850" s="232"/>
      <c r="I13850" s="283"/>
    </row>
    <row r="13851" spans="1:9">
      <c r="A13851" s="748" t="str">
        <f>IF(I13851=0,"",VLOOKUP(I13851,EQUIPOS,2,FALSE))</f>
        <v/>
      </c>
      <c r="B13851" s="749"/>
      <c r="C13851" s="195"/>
      <c r="D13851" s="194"/>
      <c r="E13851" s="252">
        <f>IF(I13851=0,0,VLOOKUP(I13851,EQUIPOS,4,FALSE))</f>
        <v>0</v>
      </c>
      <c r="F13851" s="230">
        <f t="shared" si="2509"/>
        <v>0</v>
      </c>
      <c r="G13851" s="233"/>
      <c r="I13851" s="283"/>
    </row>
    <row r="13852" spans="1:9" ht="30.75" customHeight="1" thickBot="1">
      <c r="A13852" s="234"/>
      <c r="B13852" s="456"/>
      <c r="C13852" s="235"/>
      <c r="D13852" s="237"/>
      <c r="E13852" s="261"/>
      <c r="F13852" s="238" t="s">
        <v>82</v>
      </c>
      <c r="G13852" s="262">
        <f>ROUND(SUM(F13847:F13851),0)</f>
        <v>0</v>
      </c>
      <c r="I13852" s="326"/>
    </row>
    <row r="13853" spans="1:9" ht="13.5" thickTop="1">
      <c r="A13853" s="240" t="s">
        <v>73</v>
      </c>
      <c r="B13853" s="446"/>
      <c r="C13853" s="241"/>
      <c r="D13853" s="243"/>
      <c r="E13853" s="243"/>
      <c r="F13853" s="242"/>
      <c r="G13853" s="244"/>
      <c r="I13853" s="326"/>
    </row>
    <row r="13854" spans="1:9" ht="26">
      <c r="A13854" s="245" t="s">
        <v>57</v>
      </c>
      <c r="B13854" s="454" t="s">
        <v>58</v>
      </c>
      <c r="C13854" s="247" t="s">
        <v>68</v>
      </c>
      <c r="D13854" s="316" t="s">
        <v>74</v>
      </c>
      <c r="E13854" s="248" t="s">
        <v>69</v>
      </c>
      <c r="F13854" s="249" t="s">
        <v>79</v>
      </c>
      <c r="G13854" s="250" t="s">
        <v>70</v>
      </c>
      <c r="H13854" s="220"/>
      <c r="I13854" s="325"/>
    </row>
    <row r="13855" spans="1:9">
      <c r="A13855" s="263" t="str">
        <f t="shared" ref="A13855:A13866" si="2510">IF(I13855=0,"",VLOOKUP(I13855,MANOOBRA,2,FALSE))</f>
        <v/>
      </c>
      <c r="B13855" s="444" t="str">
        <f t="shared" ref="B13855:B13866" si="2511">IF(I13855=0,"",VLOOKUP(I13855,MANOOBRA,3,FALSE))</f>
        <v/>
      </c>
      <c r="C13855" s="195"/>
      <c r="D13855" s="466"/>
      <c r="E13855" s="252">
        <f t="shared" ref="E13855:E13866" si="2512">IF(I13855=0,0,VLOOKUP(I13855,MANOOBRA,4,FALSE))</f>
        <v>0</v>
      </c>
      <c r="F13855" s="230">
        <f>IF(D13855=0,0,C13855*E13855/D13855)</f>
        <v>0</v>
      </c>
      <c r="G13855" s="231"/>
      <c r="I13855" s="283"/>
    </row>
    <row r="13856" spans="1:9">
      <c r="A13856" s="263" t="str">
        <f t="shared" si="2510"/>
        <v/>
      </c>
      <c r="B13856" s="444" t="str">
        <f t="shared" si="2511"/>
        <v/>
      </c>
      <c r="C13856" s="195"/>
      <c r="D13856" s="466"/>
      <c r="E13856" s="252">
        <f t="shared" si="2512"/>
        <v>0</v>
      </c>
      <c r="F13856" s="230">
        <f t="shared" ref="F13856:F13866" si="2513">IF(D13856=0,0,C13856*E13856/D13856)</f>
        <v>0</v>
      </c>
      <c r="G13856" s="232"/>
      <c r="I13856" s="283"/>
    </row>
    <row r="13857" spans="1:9">
      <c r="A13857" s="263" t="str">
        <f t="shared" si="2510"/>
        <v/>
      </c>
      <c r="B13857" s="444" t="str">
        <f t="shared" si="2511"/>
        <v/>
      </c>
      <c r="C13857" s="195"/>
      <c r="D13857" s="309"/>
      <c r="E13857" s="252">
        <f t="shared" si="2512"/>
        <v>0</v>
      </c>
      <c r="F13857" s="230">
        <f t="shared" si="2513"/>
        <v>0</v>
      </c>
      <c r="G13857" s="232"/>
      <c r="I13857" s="283"/>
    </row>
    <row r="13858" spans="1:9">
      <c r="A13858" s="263" t="str">
        <f t="shared" si="2510"/>
        <v/>
      </c>
      <c r="B13858" s="444" t="str">
        <f t="shared" si="2511"/>
        <v/>
      </c>
      <c r="C13858" s="195"/>
      <c r="D13858" s="195"/>
      <c r="E13858" s="252">
        <f t="shared" si="2512"/>
        <v>0</v>
      </c>
      <c r="F13858" s="230">
        <f t="shared" si="2513"/>
        <v>0</v>
      </c>
      <c r="G13858" s="232"/>
      <c r="I13858" s="283"/>
    </row>
    <row r="13859" spans="1:9">
      <c r="A13859" s="263" t="str">
        <f t="shared" si="2510"/>
        <v/>
      </c>
      <c r="B13859" s="444" t="str">
        <f t="shared" si="2511"/>
        <v/>
      </c>
      <c r="C13859" s="195"/>
      <c r="D13859" s="195"/>
      <c r="E13859" s="252">
        <f t="shared" si="2512"/>
        <v>0</v>
      </c>
      <c r="F13859" s="230">
        <f t="shared" si="2513"/>
        <v>0</v>
      </c>
      <c r="G13859" s="232"/>
      <c r="I13859" s="283"/>
    </row>
    <row r="13860" spans="1:9">
      <c r="A13860" s="263" t="str">
        <f t="shared" si="2510"/>
        <v/>
      </c>
      <c r="B13860" s="444" t="str">
        <f t="shared" si="2511"/>
        <v/>
      </c>
      <c r="C13860" s="195"/>
      <c r="D13860" s="195"/>
      <c r="E13860" s="252">
        <f t="shared" si="2512"/>
        <v>0</v>
      </c>
      <c r="F13860" s="230">
        <f t="shared" si="2513"/>
        <v>0</v>
      </c>
      <c r="G13860" s="232"/>
      <c r="I13860" s="283"/>
    </row>
    <row r="13861" spans="1:9">
      <c r="A13861" s="263" t="str">
        <f t="shared" si="2510"/>
        <v/>
      </c>
      <c r="B13861" s="444" t="str">
        <f t="shared" si="2511"/>
        <v/>
      </c>
      <c r="C13861" s="195"/>
      <c r="D13861" s="195"/>
      <c r="E13861" s="252">
        <f t="shared" si="2512"/>
        <v>0</v>
      </c>
      <c r="F13861" s="230">
        <f t="shared" si="2513"/>
        <v>0</v>
      </c>
      <c r="G13861" s="232"/>
      <c r="I13861" s="283"/>
    </row>
    <row r="13862" spans="1:9">
      <c r="A13862" s="263" t="str">
        <f t="shared" si="2510"/>
        <v/>
      </c>
      <c r="B13862" s="444" t="str">
        <f t="shared" si="2511"/>
        <v/>
      </c>
      <c r="C13862" s="195"/>
      <c r="D13862" s="195"/>
      <c r="E13862" s="252">
        <f t="shared" si="2512"/>
        <v>0</v>
      </c>
      <c r="F13862" s="230">
        <f t="shared" si="2513"/>
        <v>0</v>
      </c>
      <c r="G13862" s="232"/>
      <c r="I13862" s="283"/>
    </row>
    <row r="13863" spans="1:9">
      <c r="A13863" s="263" t="str">
        <f t="shared" si="2510"/>
        <v/>
      </c>
      <c r="B13863" s="444" t="str">
        <f t="shared" si="2511"/>
        <v/>
      </c>
      <c r="C13863" s="195"/>
      <c r="D13863" s="195"/>
      <c r="E13863" s="252">
        <f t="shared" si="2512"/>
        <v>0</v>
      </c>
      <c r="F13863" s="230">
        <f t="shared" si="2513"/>
        <v>0</v>
      </c>
      <c r="G13863" s="232"/>
      <c r="I13863" s="283"/>
    </row>
    <row r="13864" spans="1:9">
      <c r="A13864" s="263" t="str">
        <f t="shared" si="2510"/>
        <v/>
      </c>
      <c r="B13864" s="444" t="str">
        <f t="shared" si="2511"/>
        <v/>
      </c>
      <c r="C13864" s="195"/>
      <c r="D13864" s="195"/>
      <c r="E13864" s="252">
        <f t="shared" si="2512"/>
        <v>0</v>
      </c>
      <c r="F13864" s="230">
        <f t="shared" si="2513"/>
        <v>0</v>
      </c>
      <c r="G13864" s="232"/>
      <c r="I13864" s="283"/>
    </row>
    <row r="13865" spans="1:9">
      <c r="A13865" s="263" t="str">
        <f t="shared" si="2510"/>
        <v/>
      </c>
      <c r="B13865" s="444" t="str">
        <f t="shared" si="2511"/>
        <v/>
      </c>
      <c r="C13865" s="195"/>
      <c r="D13865" s="195"/>
      <c r="E13865" s="252">
        <f t="shared" si="2512"/>
        <v>0</v>
      </c>
      <c r="F13865" s="230">
        <f t="shared" si="2513"/>
        <v>0</v>
      </c>
      <c r="G13865" s="232"/>
      <c r="I13865" s="283"/>
    </row>
    <row r="13866" spans="1:9">
      <c r="A13866" s="263" t="str">
        <f t="shared" si="2510"/>
        <v/>
      </c>
      <c r="B13866" s="444" t="str">
        <f t="shared" si="2511"/>
        <v/>
      </c>
      <c r="C13866" s="195"/>
      <c r="D13866" s="195"/>
      <c r="E13866" s="252">
        <f t="shared" si="2512"/>
        <v>0</v>
      </c>
      <c r="F13866" s="230">
        <f t="shared" si="2513"/>
        <v>0</v>
      </c>
      <c r="G13866" s="233"/>
      <c r="I13866" s="283"/>
    </row>
    <row r="13867" spans="1:9" ht="31.5" customHeight="1" thickBot="1">
      <c r="A13867" s="234"/>
      <c r="B13867" s="456"/>
      <c r="C13867" s="235"/>
      <c r="D13867" s="237"/>
      <c r="E13867" s="237"/>
      <c r="F13867" s="238" t="s">
        <v>83</v>
      </c>
      <c r="G13867" s="262">
        <f>ROUND(SUM(F13855:F13866),0)</f>
        <v>0</v>
      </c>
      <c r="I13867" s="326"/>
    </row>
    <row r="13868" spans="1:9" ht="13.5" thickTop="1">
      <c r="A13868" s="186" t="s">
        <v>76</v>
      </c>
      <c r="B13868" s="446"/>
      <c r="C13868" s="241"/>
      <c r="D13868" s="243"/>
      <c r="E13868" s="243"/>
      <c r="F13868" s="242"/>
      <c r="G13868" s="244"/>
      <c r="I13868" s="326"/>
    </row>
    <row r="13869" spans="1:9">
      <c r="A13869" s="245" t="s">
        <v>57</v>
      </c>
      <c r="B13869" s="455"/>
      <c r="C13869" s="246"/>
      <c r="D13869" s="317"/>
      <c r="E13869" s="248" t="s">
        <v>77</v>
      </c>
      <c r="F13869" s="249" t="s">
        <v>78</v>
      </c>
      <c r="G13869" s="264" t="s">
        <v>77</v>
      </c>
      <c r="H13869" s="220"/>
      <c r="I13869" s="325"/>
    </row>
    <row r="13870" spans="1:9">
      <c r="A13870" s="185" t="s">
        <v>87</v>
      </c>
      <c r="B13870" s="453"/>
      <c r="C13870" s="265"/>
      <c r="D13870" s="318"/>
      <c r="E13870" s="229">
        <f>ROUND(SUM(G13829,G13844,G13852,G13867),2)</f>
        <v>0</v>
      </c>
      <c r="F13870" s="266">
        <f>A</f>
        <v>0</v>
      </c>
      <c r="G13870" s="267">
        <f>E13870*F13870</f>
        <v>0</v>
      </c>
      <c r="I13870" s="326"/>
    </row>
    <row r="13871" spans="1:9">
      <c r="A13871" s="185" t="s">
        <v>85</v>
      </c>
      <c r="B13871" s="453"/>
      <c r="C13871" s="265"/>
      <c r="D13871" s="318"/>
      <c r="E13871" s="229">
        <f>SUM(G13829,G13844,G13852,G13867)</f>
        <v>0</v>
      </c>
      <c r="F13871" s="266">
        <f>I</f>
        <v>0</v>
      </c>
      <c r="G13871" s="267">
        <f>E13871*F13871</f>
        <v>0</v>
      </c>
      <c r="I13871" s="326"/>
    </row>
    <row r="13872" spans="1:9">
      <c r="A13872" s="185" t="s">
        <v>86</v>
      </c>
      <c r="B13872" s="453"/>
      <c r="C13872" s="265"/>
      <c r="D13872" s="318"/>
      <c r="E13872" s="229">
        <f>SUM(G13829,G13844,G13852,G13867)</f>
        <v>0</v>
      </c>
      <c r="F13872" s="266">
        <f>U</f>
        <v>0</v>
      </c>
      <c r="G13872" s="267">
        <f>E13872*F13872</f>
        <v>0</v>
      </c>
      <c r="I13872" s="326"/>
    </row>
    <row r="13873" spans="1:16" ht="33" customHeight="1" thickBot="1">
      <c r="A13873" s="234"/>
      <c r="B13873" s="456"/>
      <c r="C13873" s="235"/>
      <c r="D13873" s="237"/>
      <c r="E13873" s="237"/>
      <c r="F13873" s="268" t="s">
        <v>84</v>
      </c>
      <c r="G13873" s="262">
        <f>SUM(G13870:G13872)</f>
        <v>0</v>
      </c>
      <c r="I13873" s="326"/>
      <c r="J13873" s="295"/>
      <c r="K13873" s="296"/>
      <c r="L13873" s="296"/>
      <c r="M13873" s="296"/>
      <c r="N13873" s="296"/>
      <c r="O13873" s="296"/>
    </row>
    <row r="13874" spans="1:16" s="211" customFormat="1" ht="14" thickTop="1" thickBot="1">
      <c r="A13874" s="269"/>
      <c r="B13874" s="443"/>
      <c r="C13874" s="270"/>
      <c r="D13874" s="319"/>
      <c r="E13874" s="271" t="s">
        <v>89</v>
      </c>
      <c r="F13874" s="272"/>
      <c r="G13874" s="273">
        <f>ROUND(SUM(G13829,G13844,G13852,G13867,G13873),0)</f>
        <v>0</v>
      </c>
      <c r="I13874" s="327"/>
      <c r="J13874" s="212" t="str">
        <f>B13813</f>
        <v>40,12</v>
      </c>
      <c r="K13874" s="274">
        <f>E13870</f>
        <v>0</v>
      </c>
      <c r="L13874" s="294">
        <f>G13870</f>
        <v>0</v>
      </c>
      <c r="M13874" s="294">
        <f>G13871</f>
        <v>0</v>
      </c>
      <c r="N13874" s="294">
        <f>G13872</f>
        <v>0</v>
      </c>
      <c r="O13874" s="299">
        <f>SUM(K13874:N13874)</f>
        <v>0</v>
      </c>
      <c r="P13874" s="294"/>
    </row>
    <row r="13875" spans="1:16" ht="13.5" thickTop="1">
      <c r="A13875" s="275" t="s">
        <v>97</v>
      </c>
      <c r="B13875" s="438"/>
      <c r="C13875" s="215"/>
      <c r="D13875" s="217"/>
      <c r="E13875" s="217"/>
      <c r="F13875" s="216"/>
      <c r="G13875" s="219"/>
      <c r="I13875" s="326"/>
      <c r="P13875" s="294"/>
    </row>
    <row r="13876" spans="1:16">
      <c r="A13876" s="275"/>
      <c r="B13876" s="452"/>
      <c r="C13876" s="276"/>
      <c r="D13876" s="320"/>
      <c r="E13876" s="217"/>
      <c r="F13876" s="216"/>
      <c r="G13876" s="277">
        <f ca="1">TODAY()</f>
        <v>44839</v>
      </c>
      <c r="I13876" s="326"/>
      <c r="P13876" s="294"/>
    </row>
    <row r="13877" spans="1:16" ht="13.5" thickBot="1">
      <c r="A13877" s="234"/>
      <c r="B13877" s="456"/>
      <c r="C13877" s="235"/>
      <c r="D13877" s="237"/>
      <c r="E13877" s="237"/>
      <c r="F13877" s="236"/>
      <c r="G13877" s="278"/>
      <c r="I13877" s="326"/>
      <c r="P13877" s="294"/>
    </row>
    <row r="13878" spans="1:16" s="199" customFormat="1" ht="13.5" thickTop="1">
      <c r="A13878" s="196" t="s">
        <v>109</v>
      </c>
      <c r="B13878" s="458"/>
      <c r="C13878" s="196"/>
      <c r="D13878" s="198"/>
      <c r="E13878" s="198"/>
      <c r="F13878" s="197"/>
      <c r="G13878" s="197"/>
      <c r="I13878" s="321"/>
      <c r="J13878" s="200"/>
      <c r="O13878" s="297"/>
    </row>
    <row r="13879" spans="1:16" s="199" customFormat="1">
      <c r="A13879" s="196" t="str">
        <f>CONCATENATE('Prestaciones y AIU'!A11593," ANALISIS DE PRECIOS UNITARIOS")</f>
        <v xml:space="preserve"> ANALISIS DE PRECIOS UNITARIOS</v>
      </c>
      <c r="B13879" s="458"/>
      <c r="C13879" s="196"/>
      <c r="D13879" s="198"/>
      <c r="E13879" s="198"/>
      <c r="F13879" s="197"/>
      <c r="G13879" s="197"/>
      <c r="I13879" s="321"/>
      <c r="J13879" s="200"/>
      <c r="O13879" s="297"/>
    </row>
    <row r="13880" spans="1:16" s="199" customFormat="1">
      <c r="A13880" s="196" t="str">
        <f>Objeto_LIC</f>
        <v>OPTIMIZACION DEL SISTEMA DE ABASTECIMIENTO (ADUCCION, PRETRATAMIENTO Y CONDUCCION) DEL MUNICPIO DE TAME, DEPARTAMENTO DE ARAUCA</v>
      </c>
      <c r="B13880" s="458"/>
      <c r="C13880" s="196"/>
      <c r="D13880" s="198"/>
      <c r="E13880" s="198"/>
      <c r="F13880" s="197"/>
      <c r="G13880" s="197"/>
      <c r="I13880" s="321"/>
      <c r="J13880" s="200"/>
      <c r="O13880" s="297"/>
    </row>
    <row r="13881" spans="1:16" s="199" customFormat="1">
      <c r="A13881" s="196"/>
      <c r="B13881" s="458"/>
      <c r="C13881" s="196"/>
      <c r="D13881" s="198"/>
      <c r="E13881" s="198"/>
      <c r="F13881" s="197"/>
      <c r="G13881" s="197"/>
      <c r="I13881" s="321"/>
      <c r="J13881" s="200"/>
      <c r="O13881" s="297"/>
    </row>
    <row r="13882" spans="1:16" ht="13.5" thickBot="1">
      <c r="A13882" s="201"/>
      <c r="B13882" s="448"/>
      <c r="C13882" s="201"/>
      <c r="D13882" s="203"/>
      <c r="E13882" s="203"/>
      <c r="F13882" s="202"/>
      <c r="G13882" s="202"/>
    </row>
    <row r="13883" spans="1:16" s="211" customFormat="1" ht="13.5" thickTop="1">
      <c r="A13883" s="206"/>
      <c r="B13883" s="457"/>
      <c r="C13883" s="207"/>
      <c r="D13883" s="209"/>
      <c r="E13883" s="209"/>
      <c r="F13883" s="208"/>
      <c r="G13883" s="210" t="s">
        <v>110</v>
      </c>
      <c r="I13883" s="323"/>
      <c r="J13883" s="212"/>
      <c r="O13883" s="297"/>
    </row>
    <row r="13884" spans="1:16" ht="12.75" customHeight="1">
      <c r="A13884" s="213" t="s">
        <v>62</v>
      </c>
      <c r="B13884" s="750">
        <f>Proponente</f>
        <v>0</v>
      </c>
      <c r="C13884" s="750"/>
      <c r="D13884" s="750"/>
      <c r="E13884" s="750"/>
      <c r="F13884" s="750"/>
      <c r="G13884" s="751"/>
    </row>
    <row r="13885" spans="1:16" ht="12.75" customHeight="1">
      <c r="A13885" s="213" t="s">
        <v>63</v>
      </c>
      <c r="B13885" s="449" t="s">
        <v>202</v>
      </c>
      <c r="C13885" s="750" t="e">
        <f>VLOOKUP(B13885,Presupuesto!$A$4:$B$106,2,FALSE)</f>
        <v>#N/A</v>
      </c>
      <c r="D13885" s="750"/>
      <c r="E13885" s="750"/>
      <c r="F13885" s="750"/>
      <c r="G13885" s="751"/>
    </row>
    <row r="13886" spans="1:16">
      <c r="A13886" s="214"/>
      <c r="B13886" s="438"/>
      <c r="C13886" s="215"/>
      <c r="D13886" s="217"/>
      <c r="E13886" s="217"/>
      <c r="F13886" s="218" t="s">
        <v>88</v>
      </c>
      <c r="G13886" s="755" t="s">
        <v>179</v>
      </c>
      <c r="H13886" s="750"/>
      <c r="I13886" s="750"/>
      <c r="J13886" s="750"/>
      <c r="K13886" s="751"/>
    </row>
    <row r="13887" spans="1:16" ht="13.5" thickBot="1">
      <c r="A13887" s="213" t="s">
        <v>64</v>
      </c>
      <c r="B13887" s="438"/>
      <c r="C13887" s="215"/>
      <c r="D13887" s="217"/>
      <c r="E13887" s="217"/>
      <c r="F13887" s="216"/>
      <c r="G13887" s="219"/>
      <c r="I13887" s="324"/>
      <c r="J13887" s="295"/>
      <c r="K13887" s="296"/>
      <c r="L13887" s="296"/>
      <c r="M13887" s="296"/>
      <c r="N13887" s="296"/>
      <c r="O13887" s="296"/>
    </row>
    <row r="13888" spans="1:16" s="220" customFormat="1" ht="13.5" thickTop="1">
      <c r="A13888" s="221" t="s">
        <v>57</v>
      </c>
      <c r="B13888" s="447" t="s">
        <v>65</v>
      </c>
      <c r="C13888" s="222" t="s">
        <v>66</v>
      </c>
      <c r="D13888" s="223" t="s">
        <v>74</v>
      </c>
      <c r="E13888" s="224" t="s">
        <v>100</v>
      </c>
      <c r="F13888" s="224" t="s">
        <v>79</v>
      </c>
      <c r="G13888" s="225" t="s">
        <v>70</v>
      </c>
      <c r="I13888" s="325"/>
      <c r="J13888" s="226"/>
      <c r="O13888" s="296"/>
    </row>
    <row r="13889" spans="1:15">
      <c r="A13889" s="227" t="str">
        <f t="shared" ref="A13889:A13900" si="2514">IF(I13889=0,"-",VLOOKUP(I13889,EQUIPOS,2,FALSE))</f>
        <v>-</v>
      </c>
      <c r="B13889" s="228"/>
      <c r="C13889" s="228"/>
      <c r="D13889" s="194"/>
      <c r="E13889" s="229">
        <f t="shared" ref="E13889:E13900" si="2515">IF(I13889=0,0,VLOOKUP(I13889,EQUIPOS,4,FALSE))</f>
        <v>0</v>
      </c>
      <c r="F13889" s="230">
        <f t="shared" ref="F13889:F13900" si="2516">IF(D13889=0,0,E13889/D13889)</f>
        <v>0</v>
      </c>
      <c r="G13889" s="231"/>
      <c r="I13889" s="283"/>
    </row>
    <row r="13890" spans="1:15">
      <c r="A13890" s="227" t="str">
        <f t="shared" si="2514"/>
        <v>-</v>
      </c>
      <c r="B13890" s="228"/>
      <c r="C13890" s="228"/>
      <c r="D13890" s="194"/>
      <c r="E13890" s="229">
        <f t="shared" si="2515"/>
        <v>0</v>
      </c>
      <c r="F13890" s="230">
        <f t="shared" si="2516"/>
        <v>0</v>
      </c>
      <c r="G13890" s="232"/>
      <c r="I13890" s="283"/>
    </row>
    <row r="13891" spans="1:15">
      <c r="A13891" s="227" t="str">
        <f t="shared" si="2514"/>
        <v>-</v>
      </c>
      <c r="B13891" s="228"/>
      <c r="C13891" s="228"/>
      <c r="D13891" s="194"/>
      <c r="E13891" s="229">
        <f t="shared" si="2515"/>
        <v>0</v>
      </c>
      <c r="F13891" s="230">
        <f t="shared" si="2516"/>
        <v>0</v>
      </c>
      <c r="G13891" s="232"/>
      <c r="I13891" s="283"/>
    </row>
    <row r="13892" spans="1:15">
      <c r="A13892" s="227" t="str">
        <f t="shared" si="2514"/>
        <v>-</v>
      </c>
      <c r="B13892" s="228"/>
      <c r="C13892" s="228"/>
      <c r="D13892" s="194"/>
      <c r="E13892" s="229">
        <f t="shared" si="2515"/>
        <v>0</v>
      </c>
      <c r="F13892" s="230">
        <f t="shared" si="2516"/>
        <v>0</v>
      </c>
      <c r="G13892" s="232"/>
      <c r="I13892" s="283"/>
    </row>
    <row r="13893" spans="1:15">
      <c r="A13893" s="227" t="str">
        <f t="shared" si="2514"/>
        <v>-</v>
      </c>
      <c r="B13893" s="228"/>
      <c r="C13893" s="228"/>
      <c r="D13893" s="194"/>
      <c r="E13893" s="229">
        <f t="shared" si="2515"/>
        <v>0</v>
      </c>
      <c r="F13893" s="230">
        <f t="shared" si="2516"/>
        <v>0</v>
      </c>
      <c r="G13893" s="232"/>
      <c r="I13893" s="283"/>
    </row>
    <row r="13894" spans="1:15">
      <c r="A13894" s="227" t="str">
        <f t="shared" si="2514"/>
        <v>-</v>
      </c>
      <c r="B13894" s="228"/>
      <c r="C13894" s="228"/>
      <c r="D13894" s="194"/>
      <c r="E13894" s="229">
        <f t="shared" si="2515"/>
        <v>0</v>
      </c>
      <c r="F13894" s="230">
        <f t="shared" si="2516"/>
        <v>0</v>
      </c>
      <c r="G13894" s="232"/>
      <c r="I13894" s="283"/>
    </row>
    <row r="13895" spans="1:15">
      <c r="A13895" s="227" t="str">
        <f t="shared" si="2514"/>
        <v>-</v>
      </c>
      <c r="B13895" s="228"/>
      <c r="C13895" s="228"/>
      <c r="D13895" s="194"/>
      <c r="E13895" s="229">
        <f t="shared" si="2515"/>
        <v>0</v>
      </c>
      <c r="F13895" s="230">
        <f t="shared" si="2516"/>
        <v>0</v>
      </c>
      <c r="G13895" s="232"/>
      <c r="I13895" s="283"/>
    </row>
    <row r="13896" spans="1:15">
      <c r="A13896" s="227" t="str">
        <f t="shared" si="2514"/>
        <v>-</v>
      </c>
      <c r="B13896" s="228"/>
      <c r="C13896" s="228"/>
      <c r="D13896" s="194"/>
      <c r="E13896" s="229">
        <f t="shared" si="2515"/>
        <v>0</v>
      </c>
      <c r="F13896" s="230">
        <f t="shared" si="2516"/>
        <v>0</v>
      </c>
      <c r="G13896" s="232"/>
      <c r="I13896" s="283"/>
    </row>
    <row r="13897" spans="1:15">
      <c r="A13897" s="227" t="str">
        <f t="shared" si="2514"/>
        <v>-</v>
      </c>
      <c r="B13897" s="228"/>
      <c r="C13897" s="228"/>
      <c r="D13897" s="194"/>
      <c r="E13897" s="229">
        <f t="shared" si="2515"/>
        <v>0</v>
      </c>
      <c r="F13897" s="230">
        <f t="shared" si="2516"/>
        <v>0</v>
      </c>
      <c r="G13897" s="232"/>
      <c r="I13897" s="283"/>
    </row>
    <row r="13898" spans="1:15">
      <c r="A13898" s="227" t="str">
        <f t="shared" si="2514"/>
        <v>-</v>
      </c>
      <c r="B13898" s="228"/>
      <c r="C13898" s="228"/>
      <c r="D13898" s="194"/>
      <c r="E13898" s="229">
        <f t="shared" si="2515"/>
        <v>0</v>
      </c>
      <c r="F13898" s="230">
        <f t="shared" si="2516"/>
        <v>0</v>
      </c>
      <c r="G13898" s="232"/>
      <c r="I13898" s="283"/>
    </row>
    <row r="13899" spans="1:15">
      <c r="A13899" s="227" t="str">
        <f t="shared" si="2514"/>
        <v>-</v>
      </c>
      <c r="B13899" s="228"/>
      <c r="C13899" s="228"/>
      <c r="D13899" s="194"/>
      <c r="E13899" s="229">
        <f t="shared" si="2515"/>
        <v>0</v>
      </c>
      <c r="F13899" s="230">
        <f t="shared" si="2516"/>
        <v>0</v>
      </c>
      <c r="G13899" s="232"/>
      <c r="I13899" s="283"/>
    </row>
    <row r="13900" spans="1:15">
      <c r="A13900" s="227" t="str">
        <f t="shared" si="2514"/>
        <v>-</v>
      </c>
      <c r="B13900" s="228"/>
      <c r="C13900" s="228"/>
      <c r="D13900" s="194"/>
      <c r="E13900" s="229">
        <f t="shared" si="2515"/>
        <v>0</v>
      </c>
      <c r="F13900" s="230">
        <f t="shared" si="2516"/>
        <v>0</v>
      </c>
      <c r="G13900" s="232"/>
      <c r="I13900" s="283"/>
    </row>
    <row r="13901" spans="1:15" ht="13.5" thickBot="1">
      <c r="A13901" s="234"/>
      <c r="B13901" s="456"/>
      <c r="C13901" s="235"/>
      <c r="D13901" s="237"/>
      <c r="E13901" s="237"/>
      <c r="F13901" s="238" t="s">
        <v>80</v>
      </c>
      <c r="G13901" s="239">
        <f>SUM(F13889:F13900)</f>
        <v>0</v>
      </c>
      <c r="I13901" s="326"/>
    </row>
    <row r="13902" spans="1:15" ht="13.5" thickTop="1">
      <c r="A13902" s="240" t="s">
        <v>67</v>
      </c>
      <c r="B13902" s="446"/>
      <c r="C13902" s="241"/>
      <c r="D13902" s="243"/>
      <c r="E13902" s="243"/>
      <c r="F13902" s="242"/>
      <c r="G13902" s="244"/>
      <c r="I13902" s="326"/>
    </row>
    <row r="13903" spans="1:15" s="220" customFormat="1" ht="26">
      <c r="A13903" s="245" t="s">
        <v>57</v>
      </c>
      <c r="B13903" s="455"/>
      <c r="C13903" s="247" t="s">
        <v>58</v>
      </c>
      <c r="D13903" s="316" t="s">
        <v>68</v>
      </c>
      <c r="E13903" s="248" t="s">
        <v>69</v>
      </c>
      <c r="F13903" s="249" t="s">
        <v>79</v>
      </c>
      <c r="G13903" s="250" t="s">
        <v>70</v>
      </c>
      <c r="I13903" s="325"/>
      <c r="J13903" s="226"/>
      <c r="O13903" s="296"/>
    </row>
    <row r="13904" spans="1:15">
      <c r="A13904" s="748" t="str">
        <f t="shared" ref="A13904:A13915" si="2517">IF(I13904=0,"",VLOOKUP(I13904,MATERIALES,2,FALSE))</f>
        <v/>
      </c>
      <c r="B13904" s="749"/>
      <c r="C13904" s="251" t="str">
        <f t="shared" ref="C13904:C13912" si="2518">IF(I13904=0,"",VLOOKUP(I13904,MATERIALES,3,FALSE))</f>
        <v/>
      </c>
      <c r="D13904" s="194"/>
      <c r="E13904" s="252">
        <f t="shared" ref="E13904:E13915" si="2519">IF(I13904=0,0,VLOOKUP(I13904,MATERIALES,4,FALSE))</f>
        <v>0</v>
      </c>
      <c r="F13904" s="230">
        <f>D13904*E13904</f>
        <v>0</v>
      </c>
      <c r="G13904" s="231"/>
      <c r="I13904" s="283"/>
    </row>
    <row r="13905" spans="1:9">
      <c r="A13905" s="748" t="str">
        <f t="shared" si="2517"/>
        <v/>
      </c>
      <c r="B13905" s="749"/>
      <c r="C13905" s="251" t="str">
        <f t="shared" si="2518"/>
        <v/>
      </c>
      <c r="D13905" s="194"/>
      <c r="E13905" s="252">
        <f t="shared" si="2519"/>
        <v>0</v>
      </c>
      <c r="F13905" s="230">
        <f t="shared" ref="F13905:F13915" si="2520">D13905*E13905</f>
        <v>0</v>
      </c>
      <c r="G13905" s="232"/>
      <c r="I13905" s="283"/>
    </row>
    <row r="13906" spans="1:9">
      <c r="A13906" s="748" t="str">
        <f t="shared" si="2517"/>
        <v/>
      </c>
      <c r="B13906" s="749"/>
      <c r="C13906" s="251" t="str">
        <f t="shared" si="2518"/>
        <v/>
      </c>
      <c r="D13906" s="194"/>
      <c r="E13906" s="252">
        <f t="shared" si="2519"/>
        <v>0</v>
      </c>
      <c r="F13906" s="230">
        <f t="shared" si="2520"/>
        <v>0</v>
      </c>
      <c r="G13906" s="232"/>
      <c r="I13906" s="283"/>
    </row>
    <row r="13907" spans="1:9">
      <c r="A13907" s="748" t="str">
        <f t="shared" si="2517"/>
        <v/>
      </c>
      <c r="B13907" s="749"/>
      <c r="C13907" s="251" t="str">
        <f t="shared" si="2518"/>
        <v/>
      </c>
      <c r="D13907" s="194"/>
      <c r="E13907" s="252">
        <f t="shared" si="2519"/>
        <v>0</v>
      </c>
      <c r="F13907" s="230">
        <f t="shared" si="2520"/>
        <v>0</v>
      </c>
      <c r="G13907" s="232"/>
      <c r="I13907" s="283"/>
    </row>
    <row r="13908" spans="1:9">
      <c r="A13908" s="748" t="str">
        <f t="shared" si="2517"/>
        <v/>
      </c>
      <c r="B13908" s="749"/>
      <c r="C13908" s="251" t="str">
        <f t="shared" si="2518"/>
        <v/>
      </c>
      <c r="D13908" s="194"/>
      <c r="E13908" s="252">
        <f t="shared" si="2519"/>
        <v>0</v>
      </c>
      <c r="F13908" s="230">
        <f t="shared" si="2520"/>
        <v>0</v>
      </c>
      <c r="G13908" s="232"/>
      <c r="I13908" s="283"/>
    </row>
    <row r="13909" spans="1:9">
      <c r="A13909" s="748" t="str">
        <f t="shared" si="2517"/>
        <v/>
      </c>
      <c r="B13909" s="749"/>
      <c r="C13909" s="251" t="str">
        <f t="shared" si="2518"/>
        <v/>
      </c>
      <c r="D13909" s="194"/>
      <c r="E13909" s="252">
        <f t="shared" si="2519"/>
        <v>0</v>
      </c>
      <c r="F13909" s="230">
        <f t="shared" si="2520"/>
        <v>0</v>
      </c>
      <c r="G13909" s="232"/>
      <c r="I13909" s="283"/>
    </row>
    <row r="13910" spans="1:9">
      <c r="A13910" s="748" t="str">
        <f t="shared" si="2517"/>
        <v/>
      </c>
      <c r="B13910" s="749"/>
      <c r="C13910" s="251" t="str">
        <f t="shared" si="2518"/>
        <v/>
      </c>
      <c r="D13910" s="194"/>
      <c r="E13910" s="252">
        <f t="shared" si="2519"/>
        <v>0</v>
      </c>
      <c r="F13910" s="230">
        <f t="shared" si="2520"/>
        <v>0</v>
      </c>
      <c r="G13910" s="232"/>
      <c r="I13910" s="283"/>
    </row>
    <row r="13911" spans="1:9">
      <c r="A13911" s="748" t="str">
        <f t="shared" si="2517"/>
        <v/>
      </c>
      <c r="B13911" s="749"/>
      <c r="C13911" s="251" t="str">
        <f t="shared" si="2518"/>
        <v/>
      </c>
      <c r="D13911" s="194"/>
      <c r="E13911" s="252">
        <f t="shared" si="2519"/>
        <v>0</v>
      </c>
      <c r="F13911" s="230">
        <f t="shared" si="2520"/>
        <v>0</v>
      </c>
      <c r="G13911" s="253"/>
      <c r="I13911" s="283"/>
    </row>
    <row r="13912" spans="1:9">
      <c r="A13912" s="748" t="str">
        <f t="shared" si="2517"/>
        <v/>
      </c>
      <c r="B13912" s="749"/>
      <c r="C13912" s="251" t="str">
        <f t="shared" si="2518"/>
        <v/>
      </c>
      <c r="D13912" s="194"/>
      <c r="E13912" s="252">
        <f t="shared" si="2519"/>
        <v>0</v>
      </c>
      <c r="F13912" s="230">
        <f t="shared" si="2520"/>
        <v>0</v>
      </c>
      <c r="G13912" s="232"/>
      <c r="I13912" s="283"/>
    </row>
    <row r="13913" spans="1:9">
      <c r="A13913" s="748" t="str">
        <f t="shared" si="2517"/>
        <v/>
      </c>
      <c r="B13913" s="749"/>
      <c r="C13913" s="251"/>
      <c r="D13913" s="194"/>
      <c r="E13913" s="252">
        <f t="shared" si="2519"/>
        <v>0</v>
      </c>
      <c r="F13913" s="230">
        <f t="shared" si="2520"/>
        <v>0</v>
      </c>
      <c r="G13913" s="232"/>
      <c r="I13913" s="283"/>
    </row>
    <row r="13914" spans="1:9">
      <c r="A13914" s="748" t="str">
        <f t="shared" si="2517"/>
        <v/>
      </c>
      <c r="B13914" s="749"/>
      <c r="C13914" s="251"/>
      <c r="D13914" s="194"/>
      <c r="E13914" s="252">
        <f t="shared" si="2519"/>
        <v>0</v>
      </c>
      <c r="F13914" s="230">
        <f t="shared" si="2520"/>
        <v>0</v>
      </c>
      <c r="G13914" s="232"/>
      <c r="I13914" s="283"/>
    </row>
    <row r="13915" spans="1:9">
      <c r="A13915" s="748" t="str">
        <f t="shared" si="2517"/>
        <v/>
      </c>
      <c r="B13915" s="749"/>
      <c r="C13915" s="251" t="str">
        <f t="shared" ref="C13915" si="2521">IF(I13915=0,"",VLOOKUP(I13915,MATERIALES,3,FALSE))</f>
        <v/>
      </c>
      <c r="D13915" s="194"/>
      <c r="E13915" s="252">
        <f t="shared" si="2519"/>
        <v>0</v>
      </c>
      <c r="F13915" s="230">
        <f t="shared" si="2520"/>
        <v>0</v>
      </c>
      <c r="G13915" s="233"/>
      <c r="I13915" s="283"/>
    </row>
    <row r="13916" spans="1:9" ht="26.25" customHeight="1" thickBot="1">
      <c r="A13916" s="214"/>
      <c r="B13916" s="438"/>
      <c r="C13916" s="215"/>
      <c r="D13916" s="217"/>
      <c r="E13916" s="254"/>
      <c r="F13916" s="255" t="s">
        <v>81</v>
      </c>
      <c r="G13916" s="253">
        <f>ROUND(SUM(F13904:F13915),0)</f>
        <v>0</v>
      </c>
      <c r="I13916" s="326"/>
    </row>
    <row r="13917" spans="1:9" ht="14" thickTop="1" thickBot="1">
      <c r="A13917" s="256" t="s">
        <v>72</v>
      </c>
      <c r="B13917" s="445"/>
      <c r="C13917" s="257"/>
      <c r="D13917" s="259"/>
      <c r="E13917" s="259"/>
      <c r="F13917" s="258"/>
      <c r="G13917" s="260"/>
      <c r="I13917" s="326"/>
    </row>
    <row r="13918" spans="1:9" ht="13.5" thickTop="1">
      <c r="A13918" s="245" t="s">
        <v>57</v>
      </c>
      <c r="B13918" s="455"/>
      <c r="C13918" s="248" t="s">
        <v>71</v>
      </c>
      <c r="D13918" s="316" t="s">
        <v>75</v>
      </c>
      <c r="E13918" s="248" t="s">
        <v>98</v>
      </c>
      <c r="F13918" s="249" t="s">
        <v>79</v>
      </c>
      <c r="G13918" s="250" t="s">
        <v>70</v>
      </c>
      <c r="I13918" s="326"/>
    </row>
    <row r="13919" spans="1:9">
      <c r="A13919" s="748" t="str">
        <f>IF(I13919=0,"",VLOOKUP(I13919,EQUIPOS,2,FALSE))</f>
        <v/>
      </c>
      <c r="B13919" s="749"/>
      <c r="C13919" s="467"/>
      <c r="D13919" s="194"/>
      <c r="E13919" s="252">
        <f>IF(I13919=0,0,VLOOKUP(I13919,EQUIPOS,4,FALSE))</f>
        <v>0</v>
      </c>
      <c r="F13919" s="230">
        <f>C13919*D13919*E13919</f>
        <v>0</v>
      </c>
      <c r="G13919" s="231"/>
      <c r="I13919" s="283"/>
    </row>
    <row r="13920" spans="1:9">
      <c r="A13920" s="748" t="str">
        <f>IF(I13920=0,"",VLOOKUP(I13920,EQUIPOS,2,FALSE))</f>
        <v/>
      </c>
      <c r="B13920" s="749"/>
      <c r="C13920" s="195"/>
      <c r="D13920" s="194"/>
      <c r="E13920" s="252">
        <f>IF(I13920=0,0,VLOOKUP(I13920,EQUIPOS,4,FALSE))</f>
        <v>0</v>
      </c>
      <c r="F13920" s="230">
        <f t="shared" ref="F13920:F13923" si="2522">C13920*D13920*E13920</f>
        <v>0</v>
      </c>
      <c r="G13920" s="232"/>
      <c r="I13920" s="283"/>
    </row>
    <row r="13921" spans="1:9">
      <c r="A13921" s="748" t="str">
        <f>IF(I13921=0,"",VLOOKUP(I13921,EQUIPOS,2,FALSE))</f>
        <v/>
      </c>
      <c r="B13921" s="749"/>
      <c r="C13921" s="195"/>
      <c r="D13921" s="194"/>
      <c r="E13921" s="252">
        <f>IF(I13921=0,0,VLOOKUP(I13921,EQUIPOS,4,FALSE))</f>
        <v>0</v>
      </c>
      <c r="F13921" s="230">
        <f t="shared" si="2522"/>
        <v>0</v>
      </c>
      <c r="G13921" s="232"/>
      <c r="I13921" s="283"/>
    </row>
    <row r="13922" spans="1:9">
      <c r="A13922" s="748" t="str">
        <f>IF(I13922=0,"",VLOOKUP(I13922,EQUIPOS,2,FALSE))</f>
        <v/>
      </c>
      <c r="B13922" s="749"/>
      <c r="C13922" s="195"/>
      <c r="D13922" s="194"/>
      <c r="E13922" s="252">
        <f>IF(I13922=0,0,VLOOKUP(I13922,EQUIPOS,4,FALSE))</f>
        <v>0</v>
      </c>
      <c r="F13922" s="230">
        <f t="shared" si="2522"/>
        <v>0</v>
      </c>
      <c r="G13922" s="232"/>
      <c r="I13922" s="283"/>
    </row>
    <row r="13923" spans="1:9">
      <c r="A13923" s="748" t="str">
        <f>IF(I13923=0,"",VLOOKUP(I13923,EQUIPOS,2,FALSE))</f>
        <v/>
      </c>
      <c r="B13923" s="749"/>
      <c r="C13923" s="195"/>
      <c r="D13923" s="194"/>
      <c r="E13923" s="252">
        <f>IF(I13923=0,0,VLOOKUP(I13923,EQUIPOS,4,FALSE))</f>
        <v>0</v>
      </c>
      <c r="F13923" s="230">
        <f t="shared" si="2522"/>
        <v>0</v>
      </c>
      <c r="G13923" s="233"/>
      <c r="I13923" s="283"/>
    </row>
    <row r="13924" spans="1:9" ht="30.75" customHeight="1" thickBot="1">
      <c r="A13924" s="234"/>
      <c r="B13924" s="456"/>
      <c r="C13924" s="235"/>
      <c r="D13924" s="237"/>
      <c r="E13924" s="261"/>
      <c r="F13924" s="238" t="s">
        <v>82</v>
      </c>
      <c r="G13924" s="262">
        <f>SUM(F13919:F13923)</f>
        <v>0</v>
      </c>
      <c r="I13924" s="326"/>
    </row>
    <row r="13925" spans="1:9" ht="13.5" thickTop="1">
      <c r="A13925" s="240" t="s">
        <v>73</v>
      </c>
      <c r="B13925" s="446"/>
      <c r="C13925" s="241"/>
      <c r="D13925" s="243"/>
      <c r="E13925" s="243"/>
      <c r="F13925" s="242"/>
      <c r="G13925" s="244"/>
      <c r="I13925" s="326"/>
    </row>
    <row r="13926" spans="1:9" ht="26">
      <c r="A13926" s="245" t="s">
        <v>57</v>
      </c>
      <c r="B13926" s="454" t="s">
        <v>58</v>
      </c>
      <c r="C13926" s="247" t="s">
        <v>68</v>
      </c>
      <c r="D13926" s="316" t="s">
        <v>74</v>
      </c>
      <c r="E13926" s="248" t="s">
        <v>69</v>
      </c>
      <c r="F13926" s="249" t="s">
        <v>79</v>
      </c>
      <c r="G13926" s="250" t="s">
        <v>70</v>
      </c>
      <c r="H13926" s="220"/>
      <c r="I13926" s="325"/>
    </row>
    <row r="13927" spans="1:9">
      <c r="A13927" s="263" t="str">
        <f t="shared" ref="A13927:A13938" si="2523">IF(I13927=0,"",VLOOKUP(I13927,MANOOBRA,2,FALSE))</f>
        <v/>
      </c>
      <c r="B13927" s="444" t="str">
        <f t="shared" ref="B13927:B13938" si="2524">IF(I13927=0,"",VLOOKUP(I13927,MANOOBRA,3,FALSE))</f>
        <v/>
      </c>
      <c r="C13927" s="195"/>
      <c r="D13927" s="195"/>
      <c r="E13927" s="252">
        <f t="shared" ref="E13927:E13938" si="2525">IF(I13927=0,0,VLOOKUP(I13927,MANOOBRA,4,FALSE))</f>
        <v>0</v>
      </c>
      <c r="F13927" s="230">
        <f>IF(D13927=0,0,C13927*E13927/D13927)</f>
        <v>0</v>
      </c>
      <c r="G13927" s="231"/>
      <c r="I13927" s="283"/>
    </row>
    <row r="13928" spans="1:9">
      <c r="A13928" s="263" t="str">
        <f t="shared" si="2523"/>
        <v/>
      </c>
      <c r="B13928" s="444" t="str">
        <f t="shared" si="2524"/>
        <v/>
      </c>
      <c r="C13928" s="195"/>
      <c r="D13928" s="195"/>
      <c r="E13928" s="252">
        <f t="shared" si="2525"/>
        <v>0</v>
      </c>
      <c r="F13928" s="230">
        <f t="shared" ref="F13928:F13938" si="2526">IF(D13928=0,0,C13928*E13928/D13928)</f>
        <v>0</v>
      </c>
      <c r="G13928" s="232"/>
      <c r="I13928" s="283"/>
    </row>
    <row r="13929" spans="1:9">
      <c r="A13929" s="263" t="str">
        <f t="shared" si="2523"/>
        <v/>
      </c>
      <c r="B13929" s="444" t="str">
        <f t="shared" si="2524"/>
        <v/>
      </c>
      <c r="C13929" s="195"/>
      <c r="D13929" s="309"/>
      <c r="E13929" s="252">
        <f t="shared" si="2525"/>
        <v>0</v>
      </c>
      <c r="F13929" s="230">
        <f t="shared" si="2526"/>
        <v>0</v>
      </c>
      <c r="G13929" s="232"/>
      <c r="I13929" s="283"/>
    </row>
    <row r="13930" spans="1:9">
      <c r="A13930" s="263" t="str">
        <f t="shared" si="2523"/>
        <v/>
      </c>
      <c r="B13930" s="444" t="str">
        <f t="shared" si="2524"/>
        <v/>
      </c>
      <c r="C13930" s="195"/>
      <c r="D13930" s="195"/>
      <c r="E13930" s="252">
        <f t="shared" si="2525"/>
        <v>0</v>
      </c>
      <c r="F13930" s="230">
        <f t="shared" si="2526"/>
        <v>0</v>
      </c>
      <c r="G13930" s="232"/>
      <c r="I13930" s="283"/>
    </row>
    <row r="13931" spans="1:9">
      <c r="A13931" s="263" t="str">
        <f t="shared" si="2523"/>
        <v/>
      </c>
      <c r="B13931" s="444" t="str">
        <f t="shared" si="2524"/>
        <v/>
      </c>
      <c r="C13931" s="195"/>
      <c r="D13931" s="195"/>
      <c r="E13931" s="252">
        <f t="shared" si="2525"/>
        <v>0</v>
      </c>
      <c r="F13931" s="230">
        <f t="shared" si="2526"/>
        <v>0</v>
      </c>
      <c r="G13931" s="232"/>
      <c r="I13931" s="283"/>
    </row>
    <row r="13932" spans="1:9">
      <c r="A13932" s="263" t="str">
        <f t="shared" si="2523"/>
        <v/>
      </c>
      <c r="B13932" s="444" t="str">
        <f t="shared" si="2524"/>
        <v/>
      </c>
      <c r="C13932" s="195"/>
      <c r="D13932" s="195"/>
      <c r="E13932" s="252">
        <f t="shared" si="2525"/>
        <v>0</v>
      </c>
      <c r="F13932" s="230">
        <f t="shared" si="2526"/>
        <v>0</v>
      </c>
      <c r="G13932" s="232"/>
      <c r="I13932" s="283"/>
    </row>
    <row r="13933" spans="1:9">
      <c r="A13933" s="263" t="str">
        <f t="shared" si="2523"/>
        <v/>
      </c>
      <c r="B13933" s="444" t="str">
        <f t="shared" si="2524"/>
        <v/>
      </c>
      <c r="C13933" s="195"/>
      <c r="D13933" s="195"/>
      <c r="E13933" s="252">
        <f t="shared" si="2525"/>
        <v>0</v>
      </c>
      <c r="F13933" s="230">
        <f t="shared" si="2526"/>
        <v>0</v>
      </c>
      <c r="G13933" s="232"/>
      <c r="I13933" s="283"/>
    </row>
    <row r="13934" spans="1:9">
      <c r="A13934" s="263" t="str">
        <f t="shared" si="2523"/>
        <v/>
      </c>
      <c r="B13934" s="444" t="str">
        <f t="shared" si="2524"/>
        <v/>
      </c>
      <c r="C13934" s="195"/>
      <c r="D13934" s="195"/>
      <c r="E13934" s="252">
        <f t="shared" si="2525"/>
        <v>0</v>
      </c>
      <c r="F13934" s="230">
        <f t="shared" si="2526"/>
        <v>0</v>
      </c>
      <c r="G13934" s="232"/>
      <c r="I13934" s="283"/>
    </row>
    <row r="13935" spans="1:9">
      <c r="A13935" s="263" t="str">
        <f t="shared" si="2523"/>
        <v/>
      </c>
      <c r="B13935" s="444" t="str">
        <f t="shared" si="2524"/>
        <v/>
      </c>
      <c r="C13935" s="195"/>
      <c r="D13935" s="195"/>
      <c r="E13935" s="252">
        <f t="shared" si="2525"/>
        <v>0</v>
      </c>
      <c r="F13935" s="230">
        <f t="shared" si="2526"/>
        <v>0</v>
      </c>
      <c r="G13935" s="232"/>
      <c r="I13935" s="283"/>
    </row>
    <row r="13936" spans="1:9">
      <c r="A13936" s="263" t="str">
        <f t="shared" si="2523"/>
        <v/>
      </c>
      <c r="B13936" s="444" t="str">
        <f t="shared" si="2524"/>
        <v/>
      </c>
      <c r="C13936" s="195"/>
      <c r="D13936" s="195"/>
      <c r="E13936" s="252">
        <f t="shared" si="2525"/>
        <v>0</v>
      </c>
      <c r="F13936" s="230">
        <f t="shared" si="2526"/>
        <v>0</v>
      </c>
      <c r="G13936" s="232"/>
      <c r="I13936" s="283"/>
    </row>
    <row r="13937" spans="1:16">
      <c r="A13937" s="263" t="str">
        <f t="shared" si="2523"/>
        <v/>
      </c>
      <c r="B13937" s="444" t="str">
        <f t="shared" si="2524"/>
        <v/>
      </c>
      <c r="C13937" s="195"/>
      <c r="D13937" s="195"/>
      <c r="E13937" s="252">
        <f t="shared" si="2525"/>
        <v>0</v>
      </c>
      <c r="F13937" s="230">
        <f t="shared" si="2526"/>
        <v>0</v>
      </c>
      <c r="G13937" s="232"/>
      <c r="I13937" s="283"/>
    </row>
    <row r="13938" spans="1:16">
      <c r="A13938" s="263" t="str">
        <f t="shared" si="2523"/>
        <v/>
      </c>
      <c r="B13938" s="444" t="str">
        <f t="shared" si="2524"/>
        <v/>
      </c>
      <c r="C13938" s="195"/>
      <c r="D13938" s="195"/>
      <c r="E13938" s="252">
        <f t="shared" si="2525"/>
        <v>0</v>
      </c>
      <c r="F13938" s="230">
        <f t="shared" si="2526"/>
        <v>0</v>
      </c>
      <c r="G13938" s="233"/>
      <c r="I13938" s="283"/>
    </row>
    <row r="13939" spans="1:16" ht="31.5" customHeight="1" thickBot="1">
      <c r="A13939" s="234"/>
      <c r="B13939" s="456"/>
      <c r="C13939" s="235"/>
      <c r="D13939" s="237"/>
      <c r="E13939" s="237"/>
      <c r="F13939" s="238" t="s">
        <v>83</v>
      </c>
      <c r="G13939" s="262">
        <f>ROUND(SUM(F13927:F13938),0)</f>
        <v>0</v>
      </c>
      <c r="I13939" s="326"/>
    </row>
    <row r="13940" spans="1:16" ht="13.5" thickTop="1">
      <c r="A13940" s="186" t="s">
        <v>76</v>
      </c>
      <c r="B13940" s="446"/>
      <c r="C13940" s="241"/>
      <c r="D13940" s="243"/>
      <c r="E13940" s="243"/>
      <c r="F13940" s="242"/>
      <c r="G13940" s="244"/>
      <c r="I13940" s="326"/>
    </row>
    <row r="13941" spans="1:16">
      <c r="A13941" s="245" t="s">
        <v>57</v>
      </c>
      <c r="B13941" s="455"/>
      <c r="C13941" s="246"/>
      <c r="D13941" s="317"/>
      <c r="E13941" s="248" t="s">
        <v>77</v>
      </c>
      <c r="F13941" s="249" t="s">
        <v>78</v>
      </c>
      <c r="G13941" s="264" t="s">
        <v>77</v>
      </c>
      <c r="H13941" s="220"/>
      <c r="I13941" s="325"/>
    </row>
    <row r="13942" spans="1:16">
      <c r="A13942" s="185" t="s">
        <v>87</v>
      </c>
      <c r="B13942" s="453"/>
      <c r="C13942" s="265"/>
      <c r="D13942" s="318"/>
      <c r="E13942" s="229">
        <f>SUM(G13901,G13916,G13924,G13939)</f>
        <v>0</v>
      </c>
      <c r="F13942" s="266">
        <f>A</f>
        <v>0</v>
      </c>
      <c r="G13942" s="267">
        <f>E13942*F13942</f>
        <v>0</v>
      </c>
      <c r="I13942" s="326"/>
    </row>
    <row r="13943" spans="1:16">
      <c r="A13943" s="185" t="s">
        <v>85</v>
      </c>
      <c r="B13943" s="453"/>
      <c r="C13943" s="265"/>
      <c r="D13943" s="318"/>
      <c r="E13943" s="229">
        <f>SUM(G13901,G13916,G13924,G13939)</f>
        <v>0</v>
      </c>
      <c r="F13943" s="266">
        <f>I</f>
        <v>0</v>
      </c>
      <c r="G13943" s="267">
        <f>E13943*F13943</f>
        <v>0</v>
      </c>
      <c r="I13943" s="326"/>
    </row>
    <row r="13944" spans="1:16">
      <c r="A13944" s="185" t="s">
        <v>86</v>
      </c>
      <c r="B13944" s="453"/>
      <c r="C13944" s="265"/>
      <c r="D13944" s="318"/>
      <c r="E13944" s="229">
        <f>SUM(G13901,G13916,G13924,G13939)</f>
        <v>0</v>
      </c>
      <c r="F13944" s="266">
        <f>U</f>
        <v>0</v>
      </c>
      <c r="G13944" s="267">
        <f>E13944*F13944</f>
        <v>0</v>
      </c>
      <c r="I13944" s="326"/>
    </row>
    <row r="13945" spans="1:16" ht="33" customHeight="1" thickBot="1">
      <c r="A13945" s="234"/>
      <c r="B13945" s="456"/>
      <c r="C13945" s="235"/>
      <c r="D13945" s="237"/>
      <c r="E13945" s="237"/>
      <c r="F13945" s="268" t="s">
        <v>84</v>
      </c>
      <c r="G13945" s="262">
        <f>SUM(G13942:G13944)</f>
        <v>0</v>
      </c>
      <c r="I13945" s="326"/>
      <c r="J13945" s="295"/>
      <c r="K13945" s="296"/>
      <c r="L13945" s="296"/>
      <c r="M13945" s="296"/>
      <c r="N13945" s="296"/>
      <c r="O13945" s="296"/>
    </row>
    <row r="13946" spans="1:16" s="211" customFormat="1" ht="14" thickTop="1" thickBot="1">
      <c r="A13946" s="269"/>
      <c r="B13946" s="443"/>
      <c r="C13946" s="270"/>
      <c r="D13946" s="319"/>
      <c r="E13946" s="271" t="s">
        <v>89</v>
      </c>
      <c r="F13946" s="272"/>
      <c r="G13946" s="273">
        <f>ROUND(SUM(G13901,G13916,G13924,G13939,G13945),2)</f>
        <v>0</v>
      </c>
      <c r="I13946" s="327"/>
      <c r="J13946" s="212" t="str">
        <f>B13885</f>
        <v>40,13</v>
      </c>
      <c r="K13946" s="274">
        <f>E13942</f>
        <v>0</v>
      </c>
      <c r="L13946" s="294">
        <f>G13942</f>
        <v>0</v>
      </c>
      <c r="M13946" s="294">
        <f>G13943</f>
        <v>0</v>
      </c>
      <c r="N13946" s="294">
        <f>G13944</f>
        <v>0</v>
      </c>
      <c r="O13946" s="299">
        <f>SUM(K13946:N13946)</f>
        <v>0</v>
      </c>
      <c r="P13946" s="294"/>
    </row>
    <row r="13947" spans="1:16" ht="13.5" thickTop="1">
      <c r="A13947" s="275" t="s">
        <v>97</v>
      </c>
      <c r="B13947" s="438"/>
      <c r="C13947" s="215"/>
      <c r="D13947" s="217"/>
      <c r="E13947" s="217"/>
      <c r="F13947" s="216"/>
      <c r="G13947" s="219"/>
      <c r="I13947" s="326"/>
      <c r="P13947" s="294"/>
    </row>
    <row r="13948" spans="1:16">
      <c r="A13948" s="275"/>
      <c r="B13948" s="452"/>
      <c r="C13948" s="276"/>
      <c r="D13948" s="320"/>
      <c r="E13948" s="217"/>
      <c r="F13948" s="216"/>
      <c r="G13948" s="277">
        <f ca="1">TODAY()</f>
        <v>44839</v>
      </c>
      <c r="I13948" s="326"/>
      <c r="P13948" s="294"/>
    </row>
    <row r="13949" spans="1:16" ht="13.5" thickBot="1">
      <c r="A13949" s="234"/>
      <c r="B13949" s="456"/>
      <c r="C13949" s="235"/>
      <c r="D13949" s="237"/>
      <c r="E13949" s="237"/>
      <c r="F13949" s="236"/>
      <c r="G13949" s="278"/>
      <c r="I13949" s="326"/>
      <c r="P13949" s="294"/>
    </row>
    <row r="13950" spans="1:16" s="199" customFormat="1" ht="13.5" thickTop="1">
      <c r="A13950" s="196" t="s">
        <v>109</v>
      </c>
      <c r="B13950" s="458"/>
      <c r="C13950" s="196"/>
      <c r="D13950" s="198"/>
      <c r="E13950" s="198"/>
      <c r="F13950" s="197"/>
      <c r="G13950" s="197"/>
      <c r="I13950" s="321"/>
      <c r="J13950" s="200"/>
      <c r="O13950" s="297"/>
    </row>
    <row r="13951" spans="1:16" s="199" customFormat="1">
      <c r="A13951" s="196" t="str">
        <f>CONCATENATE('Prestaciones y AIU'!A11665," ANALISIS DE PRECIOS UNITARIOS")</f>
        <v xml:space="preserve"> ANALISIS DE PRECIOS UNITARIOS</v>
      </c>
      <c r="B13951" s="458"/>
      <c r="C13951" s="196"/>
      <c r="D13951" s="198"/>
      <c r="E13951" s="198"/>
      <c r="F13951" s="197"/>
      <c r="G13951" s="197"/>
      <c r="I13951" s="321"/>
      <c r="J13951" s="200"/>
      <c r="O13951" s="297"/>
    </row>
    <row r="13952" spans="1:16" s="199" customFormat="1">
      <c r="A13952" s="196" t="str">
        <f>Objeto_LIC</f>
        <v>OPTIMIZACION DEL SISTEMA DE ABASTECIMIENTO (ADUCCION, PRETRATAMIENTO Y CONDUCCION) DEL MUNICPIO DE TAME, DEPARTAMENTO DE ARAUCA</v>
      </c>
      <c r="B13952" s="458"/>
      <c r="C13952" s="196"/>
      <c r="D13952" s="198"/>
      <c r="E13952" s="198"/>
      <c r="F13952" s="197"/>
      <c r="G13952" s="197"/>
      <c r="I13952" s="321"/>
      <c r="J13952" s="200"/>
      <c r="O13952" s="297"/>
    </row>
    <row r="13953" spans="1:15" s="199" customFormat="1">
      <c r="A13953" s="196"/>
      <c r="B13953" s="458"/>
      <c r="C13953" s="196"/>
      <c r="D13953" s="198"/>
      <c r="E13953" s="198"/>
      <c r="F13953" s="197"/>
      <c r="G13953" s="197"/>
      <c r="I13953" s="321"/>
      <c r="J13953" s="200"/>
      <c r="O13953" s="297"/>
    </row>
    <row r="13954" spans="1:15" ht="13.5" thickBot="1">
      <c r="A13954" s="201"/>
      <c r="B13954" s="448"/>
      <c r="C13954" s="201"/>
      <c r="D13954" s="203"/>
      <c r="E13954" s="203"/>
      <c r="F13954" s="202"/>
      <c r="G13954" s="202"/>
    </row>
    <row r="13955" spans="1:15" s="211" customFormat="1" ht="13.5" thickTop="1">
      <c r="A13955" s="206"/>
      <c r="B13955" s="457"/>
      <c r="C13955" s="207"/>
      <c r="D13955" s="209"/>
      <c r="E13955" s="209"/>
      <c r="F13955" s="208"/>
      <c r="G13955" s="210" t="s">
        <v>110</v>
      </c>
      <c r="I13955" s="323"/>
      <c r="J13955" s="212"/>
      <c r="O13955" s="297"/>
    </row>
    <row r="13956" spans="1:15" ht="12.75" customHeight="1">
      <c r="A13956" s="213" t="s">
        <v>62</v>
      </c>
      <c r="B13956" s="750">
        <f>Proponente</f>
        <v>0</v>
      </c>
      <c r="C13956" s="750"/>
      <c r="D13956" s="750"/>
      <c r="E13956" s="750"/>
      <c r="F13956" s="750"/>
      <c r="G13956" s="751"/>
    </row>
    <row r="13957" spans="1:15" ht="12.75" customHeight="1">
      <c r="A13957" s="213" t="s">
        <v>63</v>
      </c>
      <c r="B13957" s="449" t="s">
        <v>203</v>
      </c>
      <c r="C13957" s="750" t="e">
        <f>VLOOKUP(B13957,Presupuesto!$A$4:$B$106,2,FALSE)</f>
        <v>#N/A</v>
      </c>
      <c r="D13957" s="750"/>
      <c r="E13957" s="750"/>
      <c r="F13957" s="750"/>
      <c r="G13957" s="751"/>
    </row>
    <row r="13958" spans="1:15">
      <c r="A13958" s="214"/>
      <c r="B13958" s="438"/>
      <c r="C13958" s="215"/>
      <c r="D13958" s="217"/>
      <c r="E13958" s="217"/>
      <c r="F13958" s="218" t="s">
        <v>88</v>
      </c>
      <c r="G13958" s="755" t="s">
        <v>179</v>
      </c>
      <c r="H13958" s="750"/>
      <c r="I13958" s="750"/>
      <c r="J13958" s="750"/>
      <c r="K13958" s="751"/>
    </row>
    <row r="13959" spans="1:15" ht="13.5" thickBot="1">
      <c r="A13959" s="213" t="s">
        <v>64</v>
      </c>
      <c r="B13959" s="438"/>
      <c r="C13959" s="215"/>
      <c r="D13959" s="217"/>
      <c r="E13959" s="217"/>
      <c r="F13959" s="216"/>
      <c r="G13959" s="219"/>
      <c r="I13959" s="324"/>
      <c r="J13959" s="295"/>
      <c r="K13959" s="296"/>
      <c r="L13959" s="296"/>
      <c r="M13959" s="296"/>
      <c r="N13959" s="296"/>
      <c r="O13959" s="296"/>
    </row>
    <row r="13960" spans="1:15" s="220" customFormat="1" ht="13.5" thickTop="1">
      <c r="A13960" s="221" t="s">
        <v>57</v>
      </c>
      <c r="B13960" s="447" t="s">
        <v>65</v>
      </c>
      <c r="C13960" s="222" t="s">
        <v>66</v>
      </c>
      <c r="D13960" s="223" t="s">
        <v>74</v>
      </c>
      <c r="E13960" s="224" t="s">
        <v>100</v>
      </c>
      <c r="F13960" s="224" t="s">
        <v>79</v>
      </c>
      <c r="G13960" s="225" t="s">
        <v>70</v>
      </c>
      <c r="I13960" s="325"/>
      <c r="J13960" s="226"/>
      <c r="O13960" s="296"/>
    </row>
    <row r="13961" spans="1:15">
      <c r="A13961" s="227" t="str">
        <f t="shared" ref="A13961:A13972" si="2527">IF(I13961=0,"-",VLOOKUP(I13961,EQUIPOS,2,FALSE))</f>
        <v>-</v>
      </c>
      <c r="B13961" s="228"/>
      <c r="C13961" s="228"/>
      <c r="D13961" s="194"/>
      <c r="E13961" s="229">
        <f t="shared" ref="E13961:E13972" si="2528">IF(I13961=0,0,VLOOKUP(I13961,EQUIPOS,4,FALSE))</f>
        <v>0</v>
      </c>
      <c r="F13961" s="230">
        <f t="shared" ref="F13961:F13972" si="2529">IF(D13961=0,0,E13961/D13961)</f>
        <v>0</v>
      </c>
      <c r="G13961" s="231"/>
      <c r="I13961" s="283"/>
    </row>
    <row r="13962" spans="1:15">
      <c r="A13962" s="227" t="str">
        <f t="shared" si="2527"/>
        <v>-</v>
      </c>
      <c r="B13962" s="228"/>
      <c r="C13962" s="228"/>
      <c r="D13962" s="194"/>
      <c r="E13962" s="229">
        <f t="shared" si="2528"/>
        <v>0</v>
      </c>
      <c r="F13962" s="230">
        <f t="shared" si="2529"/>
        <v>0</v>
      </c>
      <c r="G13962" s="232"/>
      <c r="I13962" s="283"/>
    </row>
    <row r="13963" spans="1:15">
      <c r="A13963" s="227" t="str">
        <f t="shared" si="2527"/>
        <v>-</v>
      </c>
      <c r="B13963" s="228"/>
      <c r="C13963" s="228"/>
      <c r="D13963" s="194"/>
      <c r="E13963" s="229">
        <f t="shared" si="2528"/>
        <v>0</v>
      </c>
      <c r="F13963" s="230">
        <f t="shared" si="2529"/>
        <v>0</v>
      </c>
      <c r="G13963" s="232"/>
      <c r="I13963" s="283"/>
    </row>
    <row r="13964" spans="1:15">
      <c r="A13964" s="227" t="str">
        <f t="shared" si="2527"/>
        <v>-</v>
      </c>
      <c r="B13964" s="228"/>
      <c r="C13964" s="228"/>
      <c r="D13964" s="194"/>
      <c r="E13964" s="229">
        <f t="shared" si="2528"/>
        <v>0</v>
      </c>
      <c r="F13964" s="230">
        <f t="shared" si="2529"/>
        <v>0</v>
      </c>
      <c r="G13964" s="232"/>
      <c r="I13964" s="283"/>
    </row>
    <row r="13965" spans="1:15">
      <c r="A13965" s="227" t="str">
        <f t="shared" si="2527"/>
        <v>-</v>
      </c>
      <c r="B13965" s="228"/>
      <c r="C13965" s="228"/>
      <c r="D13965" s="194"/>
      <c r="E13965" s="229">
        <f t="shared" si="2528"/>
        <v>0</v>
      </c>
      <c r="F13965" s="230">
        <f t="shared" si="2529"/>
        <v>0</v>
      </c>
      <c r="G13965" s="232"/>
      <c r="I13965" s="283"/>
    </row>
    <row r="13966" spans="1:15">
      <c r="A13966" s="227" t="str">
        <f t="shared" si="2527"/>
        <v>-</v>
      </c>
      <c r="B13966" s="228"/>
      <c r="C13966" s="228"/>
      <c r="D13966" s="194"/>
      <c r="E13966" s="229">
        <f t="shared" si="2528"/>
        <v>0</v>
      </c>
      <c r="F13966" s="230">
        <f t="shared" si="2529"/>
        <v>0</v>
      </c>
      <c r="G13966" s="232"/>
      <c r="I13966" s="283"/>
    </row>
    <row r="13967" spans="1:15">
      <c r="A13967" s="227" t="str">
        <f t="shared" si="2527"/>
        <v>-</v>
      </c>
      <c r="B13967" s="228"/>
      <c r="C13967" s="228"/>
      <c r="D13967" s="194"/>
      <c r="E13967" s="229">
        <f t="shared" si="2528"/>
        <v>0</v>
      </c>
      <c r="F13967" s="230">
        <f t="shared" si="2529"/>
        <v>0</v>
      </c>
      <c r="G13967" s="232"/>
      <c r="I13967" s="283"/>
    </row>
    <row r="13968" spans="1:15">
      <c r="A13968" s="227" t="str">
        <f t="shared" si="2527"/>
        <v>-</v>
      </c>
      <c r="B13968" s="228"/>
      <c r="C13968" s="228"/>
      <c r="D13968" s="194"/>
      <c r="E13968" s="229">
        <f t="shared" si="2528"/>
        <v>0</v>
      </c>
      <c r="F13968" s="230">
        <f t="shared" si="2529"/>
        <v>0</v>
      </c>
      <c r="G13968" s="232"/>
      <c r="I13968" s="283"/>
    </row>
    <row r="13969" spans="1:15">
      <c r="A13969" s="227" t="str">
        <f t="shared" si="2527"/>
        <v>-</v>
      </c>
      <c r="B13969" s="228"/>
      <c r="C13969" s="228"/>
      <c r="D13969" s="194"/>
      <c r="E13969" s="229">
        <f t="shared" si="2528"/>
        <v>0</v>
      </c>
      <c r="F13969" s="230">
        <f t="shared" si="2529"/>
        <v>0</v>
      </c>
      <c r="G13969" s="232"/>
      <c r="I13969" s="283"/>
    </row>
    <row r="13970" spans="1:15">
      <c r="A13970" s="227" t="str">
        <f t="shared" si="2527"/>
        <v>-</v>
      </c>
      <c r="B13970" s="228"/>
      <c r="C13970" s="228"/>
      <c r="D13970" s="194"/>
      <c r="E13970" s="229">
        <f t="shared" si="2528"/>
        <v>0</v>
      </c>
      <c r="F13970" s="230">
        <f t="shared" si="2529"/>
        <v>0</v>
      </c>
      <c r="G13970" s="232"/>
      <c r="I13970" s="283"/>
    </row>
    <row r="13971" spans="1:15">
      <c r="A13971" s="227" t="str">
        <f t="shared" si="2527"/>
        <v>-</v>
      </c>
      <c r="B13971" s="228"/>
      <c r="C13971" s="228"/>
      <c r="D13971" s="194"/>
      <c r="E13971" s="229">
        <f t="shared" si="2528"/>
        <v>0</v>
      </c>
      <c r="F13971" s="230">
        <f t="shared" si="2529"/>
        <v>0</v>
      </c>
      <c r="G13971" s="232"/>
      <c r="I13971" s="283"/>
    </row>
    <row r="13972" spans="1:15">
      <c r="A13972" s="227" t="str">
        <f t="shared" si="2527"/>
        <v>-</v>
      </c>
      <c r="B13972" s="228"/>
      <c r="C13972" s="228"/>
      <c r="D13972" s="194"/>
      <c r="E13972" s="229">
        <f t="shared" si="2528"/>
        <v>0</v>
      </c>
      <c r="F13972" s="230">
        <f t="shared" si="2529"/>
        <v>0</v>
      </c>
      <c r="G13972" s="232"/>
      <c r="I13972" s="283"/>
    </row>
    <row r="13973" spans="1:15" ht="13.5" thickBot="1">
      <c r="A13973" s="234"/>
      <c r="B13973" s="456"/>
      <c r="C13973" s="235"/>
      <c r="D13973" s="237"/>
      <c r="E13973" s="237"/>
      <c r="F13973" s="238" t="s">
        <v>80</v>
      </c>
      <c r="G13973" s="239">
        <f>SUM(F13961:F13972)</f>
        <v>0</v>
      </c>
      <c r="I13973" s="326"/>
    </row>
    <row r="13974" spans="1:15" ht="13.5" thickTop="1">
      <c r="A13974" s="240" t="s">
        <v>67</v>
      </c>
      <c r="B13974" s="446"/>
      <c r="C13974" s="241"/>
      <c r="D13974" s="243"/>
      <c r="E13974" s="243"/>
      <c r="F13974" s="242"/>
      <c r="G13974" s="244"/>
      <c r="I13974" s="326"/>
    </row>
    <row r="13975" spans="1:15" s="220" customFormat="1" ht="26">
      <c r="A13975" s="245" t="s">
        <v>57</v>
      </c>
      <c r="B13975" s="455"/>
      <c r="C13975" s="247" t="s">
        <v>58</v>
      </c>
      <c r="D13975" s="316" t="s">
        <v>68</v>
      </c>
      <c r="E13975" s="248" t="s">
        <v>69</v>
      </c>
      <c r="F13975" s="249" t="s">
        <v>79</v>
      </c>
      <c r="G13975" s="250" t="s">
        <v>70</v>
      </c>
      <c r="I13975" s="325"/>
      <c r="J13975" s="226"/>
      <c r="O13975" s="296"/>
    </row>
    <row r="13976" spans="1:15">
      <c r="A13976" s="748" t="str">
        <f t="shared" ref="A13976:A13987" si="2530">IF(I13976=0,"",VLOOKUP(I13976,MATERIALES,2,FALSE))</f>
        <v/>
      </c>
      <c r="B13976" s="749"/>
      <c r="C13976" s="251" t="str">
        <f t="shared" ref="C13976:C13984" si="2531">IF(I13976=0,"",VLOOKUP(I13976,MATERIALES,3,FALSE))</f>
        <v/>
      </c>
      <c r="D13976" s="194"/>
      <c r="E13976" s="252">
        <f t="shared" ref="E13976:E13987" si="2532">IF(I13976=0,0,VLOOKUP(I13976,MATERIALES,4,FALSE))</f>
        <v>0</v>
      </c>
      <c r="F13976" s="230">
        <f>D13976*E13976</f>
        <v>0</v>
      </c>
      <c r="G13976" s="231"/>
      <c r="I13976" s="283"/>
    </row>
    <row r="13977" spans="1:15">
      <c r="A13977" s="748" t="str">
        <f t="shared" si="2530"/>
        <v/>
      </c>
      <c r="B13977" s="749"/>
      <c r="C13977" s="251" t="str">
        <f t="shared" si="2531"/>
        <v/>
      </c>
      <c r="D13977" s="194"/>
      <c r="E13977" s="252">
        <f t="shared" si="2532"/>
        <v>0</v>
      </c>
      <c r="F13977" s="230">
        <f t="shared" ref="F13977:F13987" si="2533">D13977*E13977</f>
        <v>0</v>
      </c>
      <c r="G13977" s="232"/>
      <c r="I13977" s="283"/>
    </row>
    <row r="13978" spans="1:15">
      <c r="A13978" s="748" t="str">
        <f t="shared" si="2530"/>
        <v/>
      </c>
      <c r="B13978" s="749"/>
      <c r="C13978" s="251" t="str">
        <f t="shared" si="2531"/>
        <v/>
      </c>
      <c r="D13978" s="194"/>
      <c r="E13978" s="252">
        <f t="shared" si="2532"/>
        <v>0</v>
      </c>
      <c r="F13978" s="230">
        <f t="shared" si="2533"/>
        <v>0</v>
      </c>
      <c r="G13978" s="232"/>
      <c r="I13978" s="283"/>
    </row>
    <row r="13979" spans="1:15">
      <c r="A13979" s="748" t="str">
        <f t="shared" si="2530"/>
        <v/>
      </c>
      <c r="B13979" s="749"/>
      <c r="C13979" s="251" t="str">
        <f t="shared" si="2531"/>
        <v/>
      </c>
      <c r="D13979" s="194"/>
      <c r="E13979" s="252">
        <f t="shared" si="2532"/>
        <v>0</v>
      </c>
      <c r="F13979" s="230">
        <f t="shared" si="2533"/>
        <v>0</v>
      </c>
      <c r="G13979" s="232"/>
      <c r="I13979" s="283"/>
    </row>
    <row r="13980" spans="1:15">
      <c r="A13980" s="748" t="str">
        <f t="shared" si="2530"/>
        <v/>
      </c>
      <c r="B13980" s="749"/>
      <c r="C13980" s="251" t="str">
        <f t="shared" si="2531"/>
        <v/>
      </c>
      <c r="D13980" s="194"/>
      <c r="E13980" s="252">
        <f t="shared" si="2532"/>
        <v>0</v>
      </c>
      <c r="F13980" s="230">
        <f t="shared" si="2533"/>
        <v>0</v>
      </c>
      <c r="G13980" s="232"/>
      <c r="I13980" s="283"/>
    </row>
    <row r="13981" spans="1:15">
      <c r="A13981" s="748" t="str">
        <f t="shared" si="2530"/>
        <v/>
      </c>
      <c r="B13981" s="749"/>
      <c r="C13981" s="251" t="str">
        <f t="shared" si="2531"/>
        <v/>
      </c>
      <c r="D13981" s="194"/>
      <c r="E13981" s="252">
        <f t="shared" si="2532"/>
        <v>0</v>
      </c>
      <c r="F13981" s="230">
        <f t="shared" si="2533"/>
        <v>0</v>
      </c>
      <c r="G13981" s="232"/>
      <c r="I13981" s="283"/>
    </row>
    <row r="13982" spans="1:15">
      <c r="A13982" s="748" t="str">
        <f t="shared" si="2530"/>
        <v/>
      </c>
      <c r="B13982" s="749"/>
      <c r="C13982" s="251" t="str">
        <f t="shared" si="2531"/>
        <v/>
      </c>
      <c r="D13982" s="194"/>
      <c r="E13982" s="252">
        <f t="shared" si="2532"/>
        <v>0</v>
      </c>
      <c r="F13982" s="230">
        <f t="shared" si="2533"/>
        <v>0</v>
      </c>
      <c r="G13982" s="232"/>
      <c r="I13982" s="283"/>
    </row>
    <row r="13983" spans="1:15">
      <c r="A13983" s="748" t="str">
        <f t="shared" si="2530"/>
        <v/>
      </c>
      <c r="B13983" s="749"/>
      <c r="C13983" s="251" t="str">
        <f t="shared" si="2531"/>
        <v/>
      </c>
      <c r="D13983" s="194"/>
      <c r="E13983" s="252">
        <f t="shared" si="2532"/>
        <v>0</v>
      </c>
      <c r="F13983" s="230">
        <f t="shared" si="2533"/>
        <v>0</v>
      </c>
      <c r="G13983" s="253"/>
      <c r="I13983" s="283"/>
    </row>
    <row r="13984" spans="1:15">
      <c r="A13984" s="748" t="str">
        <f t="shared" si="2530"/>
        <v/>
      </c>
      <c r="B13984" s="749"/>
      <c r="C13984" s="251" t="str">
        <f t="shared" si="2531"/>
        <v/>
      </c>
      <c r="D13984" s="194"/>
      <c r="E13984" s="252">
        <f t="shared" si="2532"/>
        <v>0</v>
      </c>
      <c r="F13984" s="230">
        <f t="shared" si="2533"/>
        <v>0</v>
      </c>
      <c r="G13984" s="232"/>
      <c r="I13984" s="283"/>
    </row>
    <row r="13985" spans="1:9">
      <c r="A13985" s="748" t="str">
        <f t="shared" si="2530"/>
        <v/>
      </c>
      <c r="B13985" s="749"/>
      <c r="C13985" s="251"/>
      <c r="D13985" s="194"/>
      <c r="E13985" s="252">
        <f t="shared" si="2532"/>
        <v>0</v>
      </c>
      <c r="F13985" s="230">
        <f t="shared" si="2533"/>
        <v>0</v>
      </c>
      <c r="G13985" s="232"/>
      <c r="I13985" s="283"/>
    </row>
    <row r="13986" spans="1:9">
      <c r="A13986" s="748" t="str">
        <f t="shared" si="2530"/>
        <v/>
      </c>
      <c r="B13986" s="749"/>
      <c r="C13986" s="251"/>
      <c r="D13986" s="194"/>
      <c r="E13986" s="252">
        <f t="shared" si="2532"/>
        <v>0</v>
      </c>
      <c r="F13986" s="230">
        <f t="shared" si="2533"/>
        <v>0</v>
      </c>
      <c r="G13986" s="232"/>
      <c r="I13986" s="283"/>
    </row>
    <row r="13987" spans="1:9">
      <c r="A13987" s="748" t="str">
        <f t="shared" si="2530"/>
        <v/>
      </c>
      <c r="B13987" s="749"/>
      <c r="C13987" s="251" t="str">
        <f t="shared" ref="C13987" si="2534">IF(I13987=0,"",VLOOKUP(I13987,MATERIALES,3,FALSE))</f>
        <v/>
      </c>
      <c r="D13987" s="194"/>
      <c r="E13987" s="252">
        <f t="shared" si="2532"/>
        <v>0</v>
      </c>
      <c r="F13987" s="230">
        <f t="shared" si="2533"/>
        <v>0</v>
      </c>
      <c r="G13987" s="233"/>
      <c r="I13987" s="283"/>
    </row>
    <row r="13988" spans="1:9" ht="26.25" customHeight="1" thickBot="1">
      <c r="A13988" s="214"/>
      <c r="B13988" s="438"/>
      <c r="C13988" s="215"/>
      <c r="D13988" s="217"/>
      <c r="E13988" s="254"/>
      <c r="F13988" s="255" t="s">
        <v>81</v>
      </c>
      <c r="G13988" s="253">
        <f>ROUND(SUM(F13976:F13987),0)</f>
        <v>0</v>
      </c>
      <c r="I13988" s="326"/>
    </row>
    <row r="13989" spans="1:9" ht="14" thickTop="1" thickBot="1">
      <c r="A13989" s="256" t="s">
        <v>72</v>
      </c>
      <c r="B13989" s="445"/>
      <c r="C13989" s="257"/>
      <c r="D13989" s="259"/>
      <c r="E13989" s="259"/>
      <c r="F13989" s="258"/>
      <c r="G13989" s="260"/>
      <c r="I13989" s="326"/>
    </row>
    <row r="13990" spans="1:9" ht="13.5" thickTop="1">
      <c r="A13990" s="245" t="s">
        <v>57</v>
      </c>
      <c r="B13990" s="455"/>
      <c r="C13990" s="248" t="s">
        <v>71</v>
      </c>
      <c r="D13990" s="316" t="s">
        <v>75</v>
      </c>
      <c r="E13990" s="248" t="s">
        <v>98</v>
      </c>
      <c r="F13990" s="249" t="s">
        <v>79</v>
      </c>
      <c r="G13990" s="250" t="s">
        <v>70</v>
      </c>
      <c r="I13990" s="326"/>
    </row>
    <row r="13991" spans="1:9">
      <c r="A13991" s="748" t="str">
        <f>IF(I13991=0,"",VLOOKUP(I13991,EQUIPOS,2,FALSE))</f>
        <v/>
      </c>
      <c r="B13991" s="749"/>
      <c r="C13991" s="467"/>
      <c r="D13991" s="194"/>
      <c r="E13991" s="252">
        <f>IF(I13991=0,0,VLOOKUP(I13991,EQUIPOS,4,FALSE))</f>
        <v>0</v>
      </c>
      <c r="F13991" s="230">
        <f>C13991*D13991*E13991</f>
        <v>0</v>
      </c>
      <c r="G13991" s="231"/>
      <c r="I13991" s="283"/>
    </row>
    <row r="13992" spans="1:9">
      <c r="A13992" s="748" t="str">
        <f>IF(I13992=0,"",VLOOKUP(I13992,EQUIPOS,2,FALSE))</f>
        <v/>
      </c>
      <c r="B13992" s="749"/>
      <c r="C13992" s="195"/>
      <c r="D13992" s="194"/>
      <c r="E13992" s="252">
        <f>IF(I13992=0,0,VLOOKUP(I13992,EQUIPOS,4,FALSE))</f>
        <v>0</v>
      </c>
      <c r="F13992" s="230">
        <f t="shared" ref="F13992:F13995" si="2535">C13992*D13992*E13992</f>
        <v>0</v>
      </c>
      <c r="G13992" s="232"/>
      <c r="I13992" s="283"/>
    </row>
    <row r="13993" spans="1:9">
      <c r="A13993" s="748" t="str">
        <f>IF(I13993=0,"",VLOOKUP(I13993,EQUIPOS,2,FALSE))</f>
        <v/>
      </c>
      <c r="B13993" s="749"/>
      <c r="C13993" s="195"/>
      <c r="D13993" s="194"/>
      <c r="E13993" s="252">
        <f>IF(I13993=0,0,VLOOKUP(I13993,EQUIPOS,4,FALSE))</f>
        <v>0</v>
      </c>
      <c r="F13993" s="230">
        <f t="shared" si="2535"/>
        <v>0</v>
      </c>
      <c r="G13993" s="232"/>
      <c r="I13993" s="283"/>
    </row>
    <row r="13994" spans="1:9">
      <c r="A13994" s="748" t="str">
        <f>IF(I13994=0,"",VLOOKUP(I13994,EQUIPOS,2,FALSE))</f>
        <v/>
      </c>
      <c r="B13994" s="749"/>
      <c r="C13994" s="195"/>
      <c r="D13994" s="194"/>
      <c r="E13994" s="252">
        <f>IF(I13994=0,0,VLOOKUP(I13994,EQUIPOS,4,FALSE))</f>
        <v>0</v>
      </c>
      <c r="F13994" s="230">
        <f t="shared" si="2535"/>
        <v>0</v>
      </c>
      <c r="G13994" s="232"/>
      <c r="I13994" s="283"/>
    </row>
    <row r="13995" spans="1:9">
      <c r="A13995" s="748" t="str">
        <f>IF(I13995=0,"",VLOOKUP(I13995,EQUIPOS,2,FALSE))</f>
        <v/>
      </c>
      <c r="B13995" s="749"/>
      <c r="C13995" s="195"/>
      <c r="D13995" s="194"/>
      <c r="E13995" s="252">
        <f>IF(I13995=0,0,VLOOKUP(I13995,EQUIPOS,4,FALSE))</f>
        <v>0</v>
      </c>
      <c r="F13995" s="230">
        <f t="shared" si="2535"/>
        <v>0</v>
      </c>
      <c r="G13995" s="233"/>
      <c r="I13995" s="283"/>
    </row>
    <row r="13996" spans="1:9" ht="30.75" customHeight="1" thickBot="1">
      <c r="A13996" s="234"/>
      <c r="B13996" s="456"/>
      <c r="C13996" s="235"/>
      <c r="D13996" s="237"/>
      <c r="E13996" s="261"/>
      <c r="F13996" s="238" t="s">
        <v>82</v>
      </c>
      <c r="G13996" s="262">
        <f>ROUND(SUM(F13991:F13995),0)</f>
        <v>0</v>
      </c>
      <c r="I13996" s="326"/>
    </row>
    <row r="13997" spans="1:9" ht="13.5" thickTop="1">
      <c r="A13997" s="240" t="s">
        <v>73</v>
      </c>
      <c r="B13997" s="446"/>
      <c r="C13997" s="241"/>
      <c r="D13997" s="243"/>
      <c r="E13997" s="243"/>
      <c r="F13997" s="242"/>
      <c r="G13997" s="244"/>
      <c r="I13997" s="326"/>
    </row>
    <row r="13998" spans="1:9" ht="26">
      <c r="A13998" s="245" t="s">
        <v>57</v>
      </c>
      <c r="B13998" s="454" t="s">
        <v>58</v>
      </c>
      <c r="C13998" s="247" t="s">
        <v>68</v>
      </c>
      <c r="D13998" s="316" t="s">
        <v>74</v>
      </c>
      <c r="E13998" s="248" t="s">
        <v>69</v>
      </c>
      <c r="F13998" s="249" t="s">
        <v>79</v>
      </c>
      <c r="G13998" s="250" t="s">
        <v>70</v>
      </c>
      <c r="H13998" s="220"/>
      <c r="I13998" s="325"/>
    </row>
    <row r="13999" spans="1:9">
      <c r="A13999" s="263" t="str">
        <f t="shared" ref="A13999:A14010" si="2536">IF(I13999=0,"",VLOOKUP(I13999,MANOOBRA,2,FALSE))</f>
        <v/>
      </c>
      <c r="B13999" s="444" t="str">
        <f t="shared" ref="B13999:B14010" si="2537">IF(I13999=0,"",VLOOKUP(I13999,MANOOBRA,3,FALSE))</f>
        <v/>
      </c>
      <c r="C13999" s="195"/>
      <c r="D13999" s="466"/>
      <c r="E13999" s="252">
        <f t="shared" ref="E13999:E14010" si="2538">IF(I13999=0,0,VLOOKUP(I13999,MANOOBRA,4,FALSE))</f>
        <v>0</v>
      </c>
      <c r="F13999" s="230">
        <f>IF(D13999=0,0,C13999*E13999/D13999)</f>
        <v>0</v>
      </c>
      <c r="G13999" s="231"/>
      <c r="I13999" s="283"/>
    </row>
    <row r="14000" spans="1:9">
      <c r="A14000" s="263" t="str">
        <f t="shared" si="2536"/>
        <v/>
      </c>
      <c r="B14000" s="444" t="str">
        <f t="shared" si="2537"/>
        <v/>
      </c>
      <c r="C14000" s="195"/>
      <c r="D14000" s="466"/>
      <c r="E14000" s="252">
        <f t="shared" si="2538"/>
        <v>0</v>
      </c>
      <c r="F14000" s="230">
        <f t="shared" ref="F14000:F14010" si="2539">IF(D14000=0,0,C14000*E14000/D14000)</f>
        <v>0</v>
      </c>
      <c r="G14000" s="232"/>
      <c r="I14000" s="283"/>
    </row>
    <row r="14001" spans="1:9">
      <c r="A14001" s="263" t="str">
        <f t="shared" si="2536"/>
        <v/>
      </c>
      <c r="B14001" s="444" t="str">
        <f t="shared" si="2537"/>
        <v/>
      </c>
      <c r="C14001" s="195"/>
      <c r="D14001" s="309"/>
      <c r="E14001" s="252">
        <f t="shared" si="2538"/>
        <v>0</v>
      </c>
      <c r="F14001" s="230">
        <f t="shared" si="2539"/>
        <v>0</v>
      </c>
      <c r="G14001" s="232"/>
      <c r="I14001" s="283"/>
    </row>
    <row r="14002" spans="1:9">
      <c r="A14002" s="263" t="str">
        <f t="shared" si="2536"/>
        <v/>
      </c>
      <c r="B14002" s="444" t="str">
        <f t="shared" si="2537"/>
        <v/>
      </c>
      <c r="C14002" s="195"/>
      <c r="D14002" s="195"/>
      <c r="E14002" s="252">
        <f t="shared" si="2538"/>
        <v>0</v>
      </c>
      <c r="F14002" s="230">
        <f t="shared" si="2539"/>
        <v>0</v>
      </c>
      <c r="G14002" s="232"/>
      <c r="I14002" s="283"/>
    </row>
    <row r="14003" spans="1:9">
      <c r="A14003" s="263" t="str">
        <f t="shared" si="2536"/>
        <v/>
      </c>
      <c r="B14003" s="444" t="str">
        <f t="shared" si="2537"/>
        <v/>
      </c>
      <c r="C14003" s="195"/>
      <c r="D14003" s="195"/>
      <c r="E14003" s="252">
        <f t="shared" si="2538"/>
        <v>0</v>
      </c>
      <c r="F14003" s="230">
        <f t="shared" si="2539"/>
        <v>0</v>
      </c>
      <c r="G14003" s="232"/>
      <c r="I14003" s="283"/>
    </row>
    <row r="14004" spans="1:9">
      <c r="A14004" s="263" t="str">
        <f t="shared" si="2536"/>
        <v/>
      </c>
      <c r="B14004" s="444" t="str">
        <f t="shared" si="2537"/>
        <v/>
      </c>
      <c r="C14004" s="195"/>
      <c r="D14004" s="195"/>
      <c r="E14004" s="252">
        <f t="shared" si="2538"/>
        <v>0</v>
      </c>
      <c r="F14004" s="230">
        <f t="shared" si="2539"/>
        <v>0</v>
      </c>
      <c r="G14004" s="232"/>
      <c r="I14004" s="283"/>
    </row>
    <row r="14005" spans="1:9">
      <c r="A14005" s="263" t="str">
        <f t="shared" si="2536"/>
        <v/>
      </c>
      <c r="B14005" s="444" t="str">
        <f t="shared" si="2537"/>
        <v/>
      </c>
      <c r="C14005" s="195"/>
      <c r="D14005" s="195"/>
      <c r="E14005" s="252">
        <f t="shared" si="2538"/>
        <v>0</v>
      </c>
      <c r="F14005" s="230">
        <f t="shared" si="2539"/>
        <v>0</v>
      </c>
      <c r="G14005" s="232"/>
      <c r="I14005" s="283"/>
    </row>
    <row r="14006" spans="1:9">
      <c r="A14006" s="263" t="str">
        <f t="shared" si="2536"/>
        <v/>
      </c>
      <c r="B14006" s="444" t="str">
        <f t="shared" si="2537"/>
        <v/>
      </c>
      <c r="C14006" s="195"/>
      <c r="D14006" s="195"/>
      <c r="E14006" s="252">
        <f t="shared" si="2538"/>
        <v>0</v>
      </c>
      <c r="F14006" s="230">
        <f t="shared" si="2539"/>
        <v>0</v>
      </c>
      <c r="G14006" s="232"/>
      <c r="I14006" s="283"/>
    </row>
    <row r="14007" spans="1:9">
      <c r="A14007" s="263" t="str">
        <f t="shared" si="2536"/>
        <v/>
      </c>
      <c r="B14007" s="444" t="str">
        <f t="shared" si="2537"/>
        <v/>
      </c>
      <c r="C14007" s="195"/>
      <c r="D14007" s="195"/>
      <c r="E14007" s="252">
        <f t="shared" si="2538"/>
        <v>0</v>
      </c>
      <c r="F14007" s="230">
        <f t="shared" si="2539"/>
        <v>0</v>
      </c>
      <c r="G14007" s="232"/>
      <c r="I14007" s="283"/>
    </row>
    <row r="14008" spans="1:9">
      <c r="A14008" s="263" t="str">
        <f t="shared" si="2536"/>
        <v/>
      </c>
      <c r="B14008" s="444" t="str">
        <f t="shared" si="2537"/>
        <v/>
      </c>
      <c r="C14008" s="195"/>
      <c r="D14008" s="195"/>
      <c r="E14008" s="252">
        <f t="shared" si="2538"/>
        <v>0</v>
      </c>
      <c r="F14008" s="230">
        <f t="shared" si="2539"/>
        <v>0</v>
      </c>
      <c r="G14008" s="232"/>
      <c r="I14008" s="283"/>
    </row>
    <row r="14009" spans="1:9">
      <c r="A14009" s="263" t="str">
        <f t="shared" si="2536"/>
        <v/>
      </c>
      <c r="B14009" s="444" t="str">
        <f t="shared" si="2537"/>
        <v/>
      </c>
      <c r="C14009" s="195"/>
      <c r="D14009" s="195"/>
      <c r="E14009" s="252">
        <f t="shared" si="2538"/>
        <v>0</v>
      </c>
      <c r="F14009" s="230">
        <f t="shared" si="2539"/>
        <v>0</v>
      </c>
      <c r="G14009" s="232"/>
      <c r="I14009" s="283"/>
    </row>
    <row r="14010" spans="1:9">
      <c r="A14010" s="263" t="str">
        <f t="shared" si="2536"/>
        <v/>
      </c>
      <c r="B14010" s="444" t="str">
        <f t="shared" si="2537"/>
        <v/>
      </c>
      <c r="C14010" s="195"/>
      <c r="D14010" s="195"/>
      <c r="E14010" s="252">
        <f t="shared" si="2538"/>
        <v>0</v>
      </c>
      <c r="F14010" s="230">
        <f t="shared" si="2539"/>
        <v>0</v>
      </c>
      <c r="G14010" s="233"/>
      <c r="I14010" s="283"/>
    </row>
    <row r="14011" spans="1:9" ht="31.5" customHeight="1" thickBot="1">
      <c r="A14011" s="234"/>
      <c r="B14011" s="456"/>
      <c r="C14011" s="235"/>
      <c r="D14011" s="237"/>
      <c r="E14011" s="237"/>
      <c r="F14011" s="238" t="s">
        <v>83</v>
      </c>
      <c r="G14011" s="262">
        <f>ROUND(SUM(F13999:F14010),0)</f>
        <v>0</v>
      </c>
      <c r="I14011" s="326"/>
    </row>
    <row r="14012" spans="1:9" ht="13.5" thickTop="1">
      <c r="A14012" s="186" t="s">
        <v>76</v>
      </c>
      <c r="B14012" s="446"/>
      <c r="C14012" s="241"/>
      <c r="D14012" s="243"/>
      <c r="E14012" s="243"/>
      <c r="F14012" s="242"/>
      <c r="G14012" s="244"/>
      <c r="I14012" s="326"/>
    </row>
    <row r="14013" spans="1:9">
      <c r="A14013" s="245" t="s">
        <v>57</v>
      </c>
      <c r="B14013" s="455"/>
      <c r="C14013" s="246"/>
      <c r="D14013" s="317"/>
      <c r="E14013" s="248" t="s">
        <v>77</v>
      </c>
      <c r="F14013" s="249" t="s">
        <v>78</v>
      </c>
      <c r="G14013" s="264" t="s">
        <v>77</v>
      </c>
      <c r="H14013" s="220"/>
      <c r="I14013" s="325"/>
    </row>
    <row r="14014" spans="1:9">
      <c r="A14014" s="185" t="s">
        <v>87</v>
      </c>
      <c r="B14014" s="453"/>
      <c r="C14014" s="265"/>
      <c r="D14014" s="318"/>
      <c r="E14014" s="229">
        <f>SUM(G13973,G13988,G13996,G14011)</f>
        <v>0</v>
      </c>
      <c r="F14014" s="266">
        <f>A</f>
        <v>0</v>
      </c>
      <c r="G14014" s="267">
        <f>E14014*F14014</f>
        <v>0</v>
      </c>
      <c r="I14014" s="326"/>
    </row>
    <row r="14015" spans="1:9">
      <c r="A14015" s="185" t="s">
        <v>85</v>
      </c>
      <c r="B14015" s="453"/>
      <c r="C14015" s="265"/>
      <c r="D14015" s="318"/>
      <c r="E14015" s="229">
        <f>SUM(G13973,G13988,G13996,G14011)</f>
        <v>0</v>
      </c>
      <c r="F14015" s="266">
        <f>I</f>
        <v>0</v>
      </c>
      <c r="G14015" s="267">
        <f>E14015*F14015</f>
        <v>0</v>
      </c>
      <c r="I14015" s="326"/>
    </row>
    <row r="14016" spans="1:9">
      <c r="A14016" s="185" t="s">
        <v>86</v>
      </c>
      <c r="B14016" s="453"/>
      <c r="C14016" s="265"/>
      <c r="D14016" s="318"/>
      <c r="E14016" s="229">
        <f>SUM(G13973,G13988,G13996,G14011)</f>
        <v>0</v>
      </c>
      <c r="F14016" s="266">
        <f>U</f>
        <v>0</v>
      </c>
      <c r="G14016" s="267">
        <f>E14016*F14016</f>
        <v>0</v>
      </c>
      <c r="I14016" s="326"/>
    </row>
    <row r="14017" spans="1:16" ht="33" customHeight="1" thickBot="1">
      <c r="A14017" s="234"/>
      <c r="B14017" s="456"/>
      <c r="C14017" s="235"/>
      <c r="D14017" s="237"/>
      <c r="E14017" s="237"/>
      <c r="F14017" s="268" t="s">
        <v>84</v>
      </c>
      <c r="G14017" s="262">
        <f>SUM(G14014:G14016)</f>
        <v>0</v>
      </c>
      <c r="I14017" s="326"/>
      <c r="J14017" s="295"/>
      <c r="K14017" s="296"/>
      <c r="L14017" s="296"/>
      <c r="M14017" s="296"/>
      <c r="N14017" s="296"/>
      <c r="O14017" s="296"/>
    </row>
    <row r="14018" spans="1:16" s="211" customFormat="1" ht="14" thickTop="1" thickBot="1">
      <c r="A14018" s="269"/>
      <c r="B14018" s="443"/>
      <c r="C14018" s="270"/>
      <c r="D14018" s="319"/>
      <c r="E14018" s="271" t="s">
        <v>89</v>
      </c>
      <c r="F14018" s="272"/>
      <c r="G14018" s="273">
        <f>ROUND(SUM(G13973,G13988,G13996,G14011,G14017),0)</f>
        <v>0</v>
      </c>
      <c r="I14018" s="327"/>
      <c r="J14018" s="212" t="str">
        <f>B13957</f>
        <v>40,14</v>
      </c>
      <c r="K14018" s="274">
        <f>E14014</f>
        <v>0</v>
      </c>
      <c r="L14018" s="294">
        <f>G14014</f>
        <v>0</v>
      </c>
      <c r="M14018" s="294">
        <f>G14015</f>
        <v>0</v>
      </c>
      <c r="N14018" s="294">
        <f>G14016</f>
        <v>0</v>
      </c>
      <c r="O14018" s="299">
        <f>SUM(K14018:N14018)</f>
        <v>0</v>
      </c>
      <c r="P14018" s="294"/>
    </row>
    <row r="14019" spans="1:16" ht="13.5" thickTop="1">
      <c r="A14019" s="275" t="s">
        <v>97</v>
      </c>
      <c r="B14019" s="438"/>
      <c r="C14019" s="215"/>
      <c r="D14019" s="217"/>
      <c r="E14019" s="217"/>
      <c r="F14019" s="216"/>
      <c r="G14019" s="219"/>
      <c r="I14019" s="326"/>
      <c r="P14019" s="294"/>
    </row>
    <row r="14020" spans="1:16">
      <c r="A14020" s="275"/>
      <c r="B14020" s="452"/>
      <c r="C14020" s="276"/>
      <c r="D14020" s="320"/>
      <c r="E14020" s="217"/>
      <c r="F14020" s="216"/>
      <c r="G14020" s="277">
        <f ca="1">TODAY()</f>
        <v>44839</v>
      </c>
      <c r="I14020" s="326"/>
      <c r="P14020" s="294"/>
    </row>
    <row r="14021" spans="1:16" ht="13.5" thickBot="1">
      <c r="A14021" s="234"/>
      <c r="B14021" s="456"/>
      <c r="C14021" s="235"/>
      <c r="D14021" s="237"/>
      <c r="E14021" s="237"/>
      <c r="F14021" s="236"/>
      <c r="G14021" s="278"/>
      <c r="I14021" s="326"/>
      <c r="P14021" s="294"/>
    </row>
    <row r="14022" spans="1:16" s="199" customFormat="1" ht="13.5" thickTop="1">
      <c r="A14022" s="196" t="s">
        <v>109</v>
      </c>
      <c r="B14022" s="458"/>
      <c r="C14022" s="196"/>
      <c r="D14022" s="198"/>
      <c r="E14022" s="198"/>
      <c r="F14022" s="197"/>
      <c r="G14022" s="197"/>
      <c r="I14022" s="321"/>
      <c r="J14022" s="200"/>
      <c r="O14022" s="297"/>
    </row>
    <row r="14023" spans="1:16" s="199" customFormat="1">
      <c r="A14023" s="196" t="str">
        <f>CONCATENATE('Prestaciones y AIU'!A11737," ANALISIS DE PRECIOS UNITARIOS")</f>
        <v xml:space="preserve"> ANALISIS DE PRECIOS UNITARIOS</v>
      </c>
      <c r="B14023" s="458"/>
      <c r="C14023" s="196"/>
      <c r="D14023" s="198"/>
      <c r="E14023" s="198"/>
      <c r="F14023" s="197"/>
      <c r="G14023" s="197"/>
      <c r="I14023" s="321"/>
      <c r="J14023" s="200"/>
      <c r="O14023" s="297"/>
    </row>
    <row r="14024" spans="1:16" s="199" customFormat="1">
      <c r="A14024" s="196" t="str">
        <f>Objeto_LIC</f>
        <v>OPTIMIZACION DEL SISTEMA DE ABASTECIMIENTO (ADUCCION, PRETRATAMIENTO Y CONDUCCION) DEL MUNICPIO DE TAME, DEPARTAMENTO DE ARAUCA</v>
      </c>
      <c r="B14024" s="458"/>
      <c r="C14024" s="196"/>
      <c r="D14024" s="198"/>
      <c r="E14024" s="198"/>
      <c r="F14024" s="197"/>
      <c r="G14024" s="197"/>
      <c r="I14024" s="321"/>
      <c r="J14024" s="200"/>
      <c r="O14024" s="297"/>
    </row>
    <row r="14025" spans="1:16" s="199" customFormat="1">
      <c r="A14025" s="196"/>
      <c r="B14025" s="458"/>
      <c r="C14025" s="196"/>
      <c r="D14025" s="198"/>
      <c r="E14025" s="198"/>
      <c r="F14025" s="197"/>
      <c r="G14025" s="197"/>
      <c r="I14025" s="321"/>
      <c r="J14025" s="200"/>
      <c r="O14025" s="297"/>
    </row>
    <row r="14026" spans="1:16" ht="13.5" thickBot="1">
      <c r="A14026" s="201"/>
      <c r="B14026" s="448"/>
      <c r="C14026" s="201"/>
      <c r="D14026" s="203"/>
      <c r="E14026" s="203"/>
      <c r="F14026" s="202"/>
      <c r="G14026" s="202"/>
    </row>
    <row r="14027" spans="1:16" s="211" customFormat="1" ht="13.5" thickTop="1">
      <c r="A14027" s="206"/>
      <c r="B14027" s="457"/>
      <c r="C14027" s="207"/>
      <c r="D14027" s="209"/>
      <c r="E14027" s="209"/>
      <c r="F14027" s="208"/>
      <c r="G14027" s="210" t="s">
        <v>110</v>
      </c>
      <c r="I14027" s="323"/>
      <c r="J14027" s="212"/>
      <c r="O14027" s="297"/>
    </row>
    <row r="14028" spans="1:16" ht="12.75" customHeight="1">
      <c r="A14028" s="213" t="s">
        <v>62</v>
      </c>
      <c r="B14028" s="750">
        <f>Proponente</f>
        <v>0</v>
      </c>
      <c r="C14028" s="750"/>
      <c r="D14028" s="750"/>
      <c r="E14028" s="750"/>
      <c r="F14028" s="750"/>
      <c r="G14028" s="751"/>
    </row>
    <row r="14029" spans="1:16" ht="12.75" customHeight="1">
      <c r="A14029" s="213" t="s">
        <v>63</v>
      </c>
      <c r="B14029" s="449" t="s">
        <v>204</v>
      </c>
      <c r="C14029" s="750" t="e">
        <f>VLOOKUP(B14029,Presupuesto!$A$4:$B$106,2,FALSE)</f>
        <v>#N/A</v>
      </c>
      <c r="D14029" s="750"/>
      <c r="E14029" s="750"/>
      <c r="F14029" s="750"/>
      <c r="G14029" s="751"/>
    </row>
    <row r="14030" spans="1:16">
      <c r="A14030" s="214"/>
      <c r="B14030" s="438"/>
      <c r="C14030" s="215"/>
      <c r="D14030" s="217"/>
      <c r="E14030" s="217"/>
      <c r="F14030" s="218" t="s">
        <v>88</v>
      </c>
      <c r="G14030" s="755" t="s">
        <v>179</v>
      </c>
      <c r="H14030" s="750"/>
      <c r="I14030" s="750"/>
      <c r="J14030" s="750"/>
      <c r="K14030" s="751"/>
    </row>
    <row r="14031" spans="1:16" ht="13.5" thickBot="1">
      <c r="A14031" s="213" t="s">
        <v>64</v>
      </c>
      <c r="B14031" s="438"/>
      <c r="C14031" s="215"/>
      <c r="D14031" s="217"/>
      <c r="E14031" s="217"/>
      <c r="F14031" s="216"/>
      <c r="G14031" s="219"/>
      <c r="I14031" s="324"/>
      <c r="J14031" s="295"/>
      <c r="K14031" s="296"/>
      <c r="L14031" s="296"/>
      <c r="M14031" s="296"/>
      <c r="N14031" s="296"/>
      <c r="O14031" s="296"/>
    </row>
    <row r="14032" spans="1:16" s="220" customFormat="1" ht="13.5" thickTop="1">
      <c r="A14032" s="221" t="s">
        <v>57</v>
      </c>
      <c r="B14032" s="447" t="s">
        <v>65</v>
      </c>
      <c r="C14032" s="222" t="s">
        <v>66</v>
      </c>
      <c r="D14032" s="223" t="s">
        <v>74</v>
      </c>
      <c r="E14032" s="224" t="s">
        <v>100</v>
      </c>
      <c r="F14032" s="224" t="s">
        <v>79</v>
      </c>
      <c r="G14032" s="225" t="s">
        <v>70</v>
      </c>
      <c r="I14032" s="325"/>
      <c r="J14032" s="226"/>
      <c r="O14032" s="296"/>
    </row>
    <row r="14033" spans="1:15">
      <c r="A14033" s="227" t="str">
        <f t="shared" ref="A14033:A14044" si="2540">IF(I14033=0,"-",VLOOKUP(I14033,EQUIPOS,2,FALSE))</f>
        <v>-</v>
      </c>
      <c r="B14033" s="228"/>
      <c r="C14033" s="228"/>
      <c r="D14033" s="194"/>
      <c r="E14033" s="229">
        <f t="shared" ref="E14033:E14044" si="2541">IF(I14033=0,0,VLOOKUP(I14033,EQUIPOS,4,FALSE))</f>
        <v>0</v>
      </c>
      <c r="F14033" s="230">
        <f t="shared" ref="F14033:F14044" si="2542">IF(D14033=0,0,E14033/D14033)</f>
        <v>0</v>
      </c>
      <c r="G14033" s="231"/>
      <c r="I14033" s="283"/>
    </row>
    <row r="14034" spans="1:15">
      <c r="A14034" s="227" t="str">
        <f t="shared" si="2540"/>
        <v>-</v>
      </c>
      <c r="B14034" s="228"/>
      <c r="C14034" s="228"/>
      <c r="D14034" s="194"/>
      <c r="E14034" s="229">
        <f t="shared" si="2541"/>
        <v>0</v>
      </c>
      <c r="F14034" s="230">
        <f t="shared" si="2542"/>
        <v>0</v>
      </c>
      <c r="G14034" s="232"/>
      <c r="I14034" s="283"/>
    </row>
    <row r="14035" spans="1:15">
      <c r="A14035" s="227" t="str">
        <f t="shared" si="2540"/>
        <v>-</v>
      </c>
      <c r="B14035" s="228"/>
      <c r="C14035" s="228"/>
      <c r="D14035" s="194"/>
      <c r="E14035" s="229">
        <f t="shared" si="2541"/>
        <v>0</v>
      </c>
      <c r="F14035" s="230">
        <f t="shared" si="2542"/>
        <v>0</v>
      </c>
      <c r="G14035" s="232"/>
      <c r="I14035" s="283"/>
    </row>
    <row r="14036" spans="1:15">
      <c r="A14036" s="227" t="str">
        <f t="shared" si="2540"/>
        <v>-</v>
      </c>
      <c r="B14036" s="228"/>
      <c r="C14036" s="228"/>
      <c r="D14036" s="194"/>
      <c r="E14036" s="229">
        <f t="shared" si="2541"/>
        <v>0</v>
      </c>
      <c r="F14036" s="230">
        <f t="shared" si="2542"/>
        <v>0</v>
      </c>
      <c r="G14036" s="232"/>
      <c r="I14036" s="283"/>
    </row>
    <row r="14037" spans="1:15">
      <c r="A14037" s="227" t="str">
        <f t="shared" si="2540"/>
        <v>-</v>
      </c>
      <c r="B14037" s="228"/>
      <c r="C14037" s="228"/>
      <c r="D14037" s="194"/>
      <c r="E14037" s="229">
        <f t="shared" si="2541"/>
        <v>0</v>
      </c>
      <c r="F14037" s="230">
        <f t="shared" si="2542"/>
        <v>0</v>
      </c>
      <c r="G14037" s="232"/>
      <c r="I14037" s="283"/>
    </row>
    <row r="14038" spans="1:15">
      <c r="A14038" s="227" t="str">
        <f t="shared" si="2540"/>
        <v>-</v>
      </c>
      <c r="B14038" s="228"/>
      <c r="C14038" s="228"/>
      <c r="D14038" s="194"/>
      <c r="E14038" s="229">
        <f t="shared" si="2541"/>
        <v>0</v>
      </c>
      <c r="F14038" s="230">
        <f t="shared" si="2542"/>
        <v>0</v>
      </c>
      <c r="G14038" s="232"/>
      <c r="I14038" s="283"/>
    </row>
    <row r="14039" spans="1:15">
      <c r="A14039" s="227" t="str">
        <f t="shared" si="2540"/>
        <v>-</v>
      </c>
      <c r="B14039" s="228"/>
      <c r="C14039" s="228"/>
      <c r="D14039" s="194"/>
      <c r="E14039" s="229">
        <f t="shared" si="2541"/>
        <v>0</v>
      </c>
      <c r="F14039" s="230">
        <f t="shared" si="2542"/>
        <v>0</v>
      </c>
      <c r="G14039" s="232"/>
      <c r="I14039" s="283"/>
    </row>
    <row r="14040" spans="1:15">
      <c r="A14040" s="227" t="str">
        <f t="shared" si="2540"/>
        <v>-</v>
      </c>
      <c r="B14040" s="228"/>
      <c r="C14040" s="228"/>
      <c r="D14040" s="194"/>
      <c r="E14040" s="229">
        <f t="shared" si="2541"/>
        <v>0</v>
      </c>
      <c r="F14040" s="230">
        <f t="shared" si="2542"/>
        <v>0</v>
      </c>
      <c r="G14040" s="232"/>
      <c r="I14040" s="283"/>
    </row>
    <row r="14041" spans="1:15">
      <c r="A14041" s="227" t="str">
        <f t="shared" si="2540"/>
        <v>-</v>
      </c>
      <c r="B14041" s="228"/>
      <c r="C14041" s="228"/>
      <c r="D14041" s="194"/>
      <c r="E14041" s="229">
        <f t="shared" si="2541"/>
        <v>0</v>
      </c>
      <c r="F14041" s="230">
        <f t="shared" si="2542"/>
        <v>0</v>
      </c>
      <c r="G14041" s="232"/>
      <c r="I14041" s="283"/>
    </row>
    <row r="14042" spans="1:15">
      <c r="A14042" s="227" t="str">
        <f t="shared" si="2540"/>
        <v>-</v>
      </c>
      <c r="B14042" s="228"/>
      <c r="C14042" s="228"/>
      <c r="D14042" s="194"/>
      <c r="E14042" s="229">
        <f t="shared" si="2541"/>
        <v>0</v>
      </c>
      <c r="F14042" s="230">
        <f t="shared" si="2542"/>
        <v>0</v>
      </c>
      <c r="G14042" s="232"/>
      <c r="I14042" s="283"/>
    </row>
    <row r="14043" spans="1:15">
      <c r="A14043" s="227" t="str">
        <f t="shared" si="2540"/>
        <v>-</v>
      </c>
      <c r="B14043" s="228"/>
      <c r="C14043" s="228"/>
      <c r="D14043" s="194"/>
      <c r="E14043" s="229">
        <f t="shared" si="2541"/>
        <v>0</v>
      </c>
      <c r="F14043" s="230">
        <f t="shared" si="2542"/>
        <v>0</v>
      </c>
      <c r="G14043" s="232"/>
      <c r="I14043" s="283"/>
    </row>
    <row r="14044" spans="1:15">
      <c r="A14044" s="227" t="str">
        <f t="shared" si="2540"/>
        <v>-</v>
      </c>
      <c r="B14044" s="228"/>
      <c r="C14044" s="228"/>
      <c r="D14044" s="194"/>
      <c r="E14044" s="229">
        <f t="shared" si="2541"/>
        <v>0</v>
      </c>
      <c r="F14044" s="230">
        <f t="shared" si="2542"/>
        <v>0</v>
      </c>
      <c r="G14044" s="232"/>
      <c r="I14044" s="283"/>
    </row>
    <row r="14045" spans="1:15" ht="13.5" thickBot="1">
      <c r="A14045" s="234"/>
      <c r="B14045" s="456"/>
      <c r="C14045" s="235"/>
      <c r="D14045" s="237"/>
      <c r="E14045" s="237"/>
      <c r="F14045" s="238" t="s">
        <v>80</v>
      </c>
      <c r="G14045" s="239">
        <f>SUM(F14033:F14044)</f>
        <v>0</v>
      </c>
      <c r="I14045" s="326"/>
    </row>
    <row r="14046" spans="1:15" ht="13.5" thickTop="1">
      <c r="A14046" s="240" t="s">
        <v>67</v>
      </c>
      <c r="B14046" s="446"/>
      <c r="C14046" s="241"/>
      <c r="D14046" s="243"/>
      <c r="E14046" s="243"/>
      <c r="F14046" s="242"/>
      <c r="G14046" s="244"/>
      <c r="I14046" s="326"/>
    </row>
    <row r="14047" spans="1:15" s="220" customFormat="1" ht="26">
      <c r="A14047" s="245" t="s">
        <v>57</v>
      </c>
      <c r="B14047" s="455"/>
      <c r="C14047" s="247" t="s">
        <v>58</v>
      </c>
      <c r="D14047" s="316" t="s">
        <v>68</v>
      </c>
      <c r="E14047" s="248" t="s">
        <v>69</v>
      </c>
      <c r="F14047" s="249" t="s">
        <v>79</v>
      </c>
      <c r="G14047" s="250" t="s">
        <v>70</v>
      </c>
      <c r="I14047" s="325"/>
      <c r="J14047" s="226"/>
      <c r="O14047" s="296"/>
    </row>
    <row r="14048" spans="1:15">
      <c r="A14048" s="748" t="str">
        <f t="shared" ref="A14048:A14059" si="2543">IF(I14048=0,"",VLOOKUP(I14048,MATERIALES,2,FALSE))</f>
        <v/>
      </c>
      <c r="B14048" s="749"/>
      <c r="C14048" s="251" t="str">
        <f t="shared" ref="C14048:C14056" si="2544">IF(I14048=0,"",VLOOKUP(I14048,MATERIALES,3,FALSE))</f>
        <v/>
      </c>
      <c r="D14048" s="194"/>
      <c r="E14048" s="252">
        <f t="shared" ref="E14048:E14059" si="2545">IF(I14048=0,0,VLOOKUP(I14048,MATERIALES,4,FALSE))</f>
        <v>0</v>
      </c>
      <c r="F14048" s="230">
        <f>D14048*E14048</f>
        <v>0</v>
      </c>
      <c r="G14048" s="231"/>
      <c r="I14048" s="283"/>
    </row>
    <row r="14049" spans="1:9">
      <c r="A14049" s="748" t="str">
        <f t="shared" si="2543"/>
        <v/>
      </c>
      <c r="B14049" s="749"/>
      <c r="C14049" s="251" t="str">
        <f t="shared" si="2544"/>
        <v/>
      </c>
      <c r="D14049" s="194"/>
      <c r="E14049" s="252">
        <f t="shared" si="2545"/>
        <v>0</v>
      </c>
      <c r="F14049" s="230">
        <f t="shared" ref="F14049:F14059" si="2546">D14049*E14049</f>
        <v>0</v>
      </c>
      <c r="G14049" s="232"/>
      <c r="I14049" s="283"/>
    </row>
    <row r="14050" spans="1:9">
      <c r="A14050" s="748" t="str">
        <f t="shared" si="2543"/>
        <v/>
      </c>
      <c r="B14050" s="749"/>
      <c r="C14050" s="251" t="str">
        <f t="shared" si="2544"/>
        <v/>
      </c>
      <c r="D14050" s="194"/>
      <c r="E14050" s="252">
        <f t="shared" si="2545"/>
        <v>0</v>
      </c>
      <c r="F14050" s="230">
        <f t="shared" si="2546"/>
        <v>0</v>
      </c>
      <c r="G14050" s="232"/>
      <c r="I14050" s="283"/>
    </row>
    <row r="14051" spans="1:9">
      <c r="A14051" s="748" t="str">
        <f t="shared" si="2543"/>
        <v/>
      </c>
      <c r="B14051" s="749"/>
      <c r="C14051" s="251" t="str">
        <f t="shared" si="2544"/>
        <v/>
      </c>
      <c r="D14051" s="194"/>
      <c r="E14051" s="252">
        <f t="shared" si="2545"/>
        <v>0</v>
      </c>
      <c r="F14051" s="230">
        <f t="shared" si="2546"/>
        <v>0</v>
      </c>
      <c r="G14051" s="232"/>
      <c r="I14051" s="283"/>
    </row>
    <row r="14052" spans="1:9">
      <c r="A14052" s="748" t="str">
        <f t="shared" si="2543"/>
        <v/>
      </c>
      <c r="B14052" s="749"/>
      <c r="C14052" s="251" t="str">
        <f t="shared" si="2544"/>
        <v/>
      </c>
      <c r="D14052" s="194"/>
      <c r="E14052" s="252">
        <f t="shared" si="2545"/>
        <v>0</v>
      </c>
      <c r="F14052" s="230">
        <f t="shared" si="2546"/>
        <v>0</v>
      </c>
      <c r="G14052" s="232"/>
      <c r="I14052" s="283"/>
    </row>
    <row r="14053" spans="1:9">
      <c r="A14053" s="748" t="str">
        <f t="shared" si="2543"/>
        <v/>
      </c>
      <c r="B14053" s="749"/>
      <c r="C14053" s="251" t="str">
        <f t="shared" si="2544"/>
        <v/>
      </c>
      <c r="D14053" s="194"/>
      <c r="E14053" s="252">
        <f t="shared" si="2545"/>
        <v>0</v>
      </c>
      <c r="F14053" s="230">
        <f t="shared" si="2546"/>
        <v>0</v>
      </c>
      <c r="G14053" s="232"/>
      <c r="I14053" s="283"/>
    </row>
    <row r="14054" spans="1:9">
      <c r="A14054" s="748" t="str">
        <f t="shared" si="2543"/>
        <v/>
      </c>
      <c r="B14054" s="749"/>
      <c r="C14054" s="251" t="str">
        <f t="shared" si="2544"/>
        <v/>
      </c>
      <c r="D14054" s="194"/>
      <c r="E14054" s="252">
        <f t="shared" si="2545"/>
        <v>0</v>
      </c>
      <c r="F14054" s="230">
        <f t="shared" si="2546"/>
        <v>0</v>
      </c>
      <c r="G14054" s="232"/>
      <c r="I14054" s="283"/>
    </row>
    <row r="14055" spans="1:9">
      <c r="A14055" s="748" t="str">
        <f t="shared" si="2543"/>
        <v/>
      </c>
      <c r="B14055" s="749"/>
      <c r="C14055" s="251" t="str">
        <f t="shared" si="2544"/>
        <v/>
      </c>
      <c r="D14055" s="194"/>
      <c r="E14055" s="252">
        <f t="shared" si="2545"/>
        <v>0</v>
      </c>
      <c r="F14055" s="230">
        <f t="shared" si="2546"/>
        <v>0</v>
      </c>
      <c r="G14055" s="253"/>
      <c r="I14055" s="283"/>
    </row>
    <row r="14056" spans="1:9">
      <c r="A14056" s="748" t="str">
        <f t="shared" si="2543"/>
        <v/>
      </c>
      <c r="B14056" s="749"/>
      <c r="C14056" s="251" t="str">
        <f t="shared" si="2544"/>
        <v/>
      </c>
      <c r="D14056" s="194"/>
      <c r="E14056" s="252">
        <f t="shared" si="2545"/>
        <v>0</v>
      </c>
      <c r="F14056" s="230">
        <f t="shared" si="2546"/>
        <v>0</v>
      </c>
      <c r="G14056" s="232"/>
      <c r="I14056" s="283"/>
    </row>
    <row r="14057" spans="1:9">
      <c r="A14057" s="748" t="str">
        <f t="shared" si="2543"/>
        <v/>
      </c>
      <c r="B14057" s="749"/>
      <c r="C14057" s="251"/>
      <c r="D14057" s="194"/>
      <c r="E14057" s="252">
        <f t="shared" si="2545"/>
        <v>0</v>
      </c>
      <c r="F14057" s="230">
        <f t="shared" si="2546"/>
        <v>0</v>
      </c>
      <c r="G14057" s="232"/>
      <c r="I14057" s="283"/>
    </row>
    <row r="14058" spans="1:9">
      <c r="A14058" s="748" t="str">
        <f t="shared" si="2543"/>
        <v/>
      </c>
      <c r="B14058" s="749"/>
      <c r="C14058" s="251"/>
      <c r="D14058" s="194"/>
      <c r="E14058" s="252">
        <f t="shared" si="2545"/>
        <v>0</v>
      </c>
      <c r="F14058" s="230">
        <f t="shared" si="2546"/>
        <v>0</v>
      </c>
      <c r="G14058" s="232"/>
      <c r="I14058" s="283"/>
    </row>
    <row r="14059" spans="1:9">
      <c r="A14059" s="748" t="str">
        <f t="shared" si="2543"/>
        <v/>
      </c>
      <c r="B14059" s="749"/>
      <c r="C14059" s="251" t="str">
        <f t="shared" ref="C14059" si="2547">IF(I14059=0,"",VLOOKUP(I14059,MATERIALES,3,FALSE))</f>
        <v/>
      </c>
      <c r="D14059" s="194"/>
      <c r="E14059" s="252">
        <f t="shared" si="2545"/>
        <v>0</v>
      </c>
      <c r="F14059" s="230">
        <f t="shared" si="2546"/>
        <v>0</v>
      </c>
      <c r="G14059" s="233"/>
      <c r="I14059" s="283"/>
    </row>
    <row r="14060" spans="1:9" ht="26.25" customHeight="1" thickBot="1">
      <c r="A14060" s="214"/>
      <c r="B14060" s="438"/>
      <c r="C14060" s="215"/>
      <c r="D14060" s="217"/>
      <c r="E14060" s="254"/>
      <c r="F14060" s="255" t="s">
        <v>81</v>
      </c>
      <c r="G14060" s="253">
        <f>ROUND(SUM(F14048:F14059),0)</f>
        <v>0</v>
      </c>
      <c r="I14060" s="326"/>
    </row>
    <row r="14061" spans="1:9" ht="14" thickTop="1" thickBot="1">
      <c r="A14061" s="256" t="s">
        <v>72</v>
      </c>
      <c r="B14061" s="445"/>
      <c r="C14061" s="257"/>
      <c r="D14061" s="259"/>
      <c r="E14061" s="259"/>
      <c r="F14061" s="258"/>
      <c r="G14061" s="260"/>
      <c r="I14061" s="326"/>
    </row>
    <row r="14062" spans="1:9" ht="13.5" thickTop="1">
      <c r="A14062" s="245" t="s">
        <v>57</v>
      </c>
      <c r="B14062" s="455"/>
      <c r="C14062" s="248" t="s">
        <v>71</v>
      </c>
      <c r="D14062" s="316" t="s">
        <v>75</v>
      </c>
      <c r="E14062" s="248" t="s">
        <v>98</v>
      </c>
      <c r="F14062" s="249" t="s">
        <v>79</v>
      </c>
      <c r="G14062" s="250" t="s">
        <v>70</v>
      </c>
      <c r="I14062" s="326"/>
    </row>
    <row r="14063" spans="1:9">
      <c r="A14063" s="748" t="str">
        <f>IF(I14063=0,"",VLOOKUP(I14063,EQUIPOS,2,FALSE))</f>
        <v/>
      </c>
      <c r="B14063" s="749"/>
      <c r="C14063" s="195"/>
      <c r="D14063" s="194"/>
      <c r="E14063" s="252">
        <f>IF(I14063=0,0,VLOOKUP(I14063,EQUIPOS,4,FALSE))</f>
        <v>0</v>
      </c>
      <c r="F14063" s="230">
        <f>C14063*D14063*E14063</f>
        <v>0</v>
      </c>
      <c r="G14063" s="231"/>
      <c r="I14063" s="283"/>
    </row>
    <row r="14064" spans="1:9">
      <c r="A14064" s="748" t="str">
        <f>IF(I14064=0,"",VLOOKUP(I14064,EQUIPOS,2,FALSE))</f>
        <v/>
      </c>
      <c r="B14064" s="749"/>
      <c r="C14064" s="195"/>
      <c r="D14064" s="194"/>
      <c r="E14064" s="252">
        <f>IF(I14064=0,0,VLOOKUP(I14064,EQUIPOS,4,FALSE))</f>
        <v>0</v>
      </c>
      <c r="F14064" s="230">
        <f t="shared" ref="F14064:F14067" si="2548">C14064*D14064*E14064</f>
        <v>0</v>
      </c>
      <c r="G14064" s="232"/>
      <c r="I14064" s="283"/>
    </row>
    <row r="14065" spans="1:9">
      <c r="A14065" s="748" t="str">
        <f>IF(I14065=0,"",VLOOKUP(I14065,EQUIPOS,2,FALSE))</f>
        <v/>
      </c>
      <c r="B14065" s="749"/>
      <c r="C14065" s="195"/>
      <c r="D14065" s="194"/>
      <c r="E14065" s="252">
        <f>IF(I14065=0,0,VLOOKUP(I14065,EQUIPOS,4,FALSE))</f>
        <v>0</v>
      </c>
      <c r="F14065" s="230">
        <f t="shared" si="2548"/>
        <v>0</v>
      </c>
      <c r="G14065" s="232"/>
      <c r="I14065" s="283"/>
    </row>
    <row r="14066" spans="1:9">
      <c r="A14066" s="748" t="str">
        <f>IF(I14066=0,"",VLOOKUP(I14066,EQUIPOS,2,FALSE))</f>
        <v/>
      </c>
      <c r="B14066" s="749"/>
      <c r="C14066" s="195"/>
      <c r="D14066" s="194"/>
      <c r="E14066" s="252">
        <f>IF(I14066=0,0,VLOOKUP(I14066,EQUIPOS,4,FALSE))</f>
        <v>0</v>
      </c>
      <c r="F14066" s="230">
        <f t="shared" si="2548"/>
        <v>0</v>
      </c>
      <c r="G14066" s="232"/>
      <c r="I14066" s="283"/>
    </row>
    <row r="14067" spans="1:9">
      <c r="A14067" s="748" t="str">
        <f>IF(I14067=0,"",VLOOKUP(I14067,EQUIPOS,2,FALSE))</f>
        <v/>
      </c>
      <c r="B14067" s="749"/>
      <c r="C14067" s="195"/>
      <c r="D14067" s="194"/>
      <c r="E14067" s="252">
        <f>IF(I14067=0,0,VLOOKUP(I14067,EQUIPOS,4,FALSE))</f>
        <v>0</v>
      </c>
      <c r="F14067" s="230">
        <f t="shared" si="2548"/>
        <v>0</v>
      </c>
      <c r="G14067" s="233"/>
      <c r="I14067" s="283"/>
    </row>
    <row r="14068" spans="1:9" ht="30.75" customHeight="1" thickBot="1">
      <c r="A14068" s="234"/>
      <c r="B14068" s="456"/>
      <c r="C14068" s="235"/>
      <c r="D14068" s="237"/>
      <c r="E14068" s="261"/>
      <c r="F14068" s="238" t="s">
        <v>82</v>
      </c>
      <c r="G14068" s="262">
        <f>SUM(F14063:F14067)</f>
        <v>0</v>
      </c>
      <c r="I14068" s="326"/>
    </row>
    <row r="14069" spans="1:9" ht="13.5" thickTop="1">
      <c r="A14069" s="240" t="s">
        <v>73</v>
      </c>
      <c r="B14069" s="446"/>
      <c r="C14069" s="241"/>
      <c r="D14069" s="243"/>
      <c r="E14069" s="243"/>
      <c r="F14069" s="242"/>
      <c r="G14069" s="244"/>
      <c r="I14069" s="326"/>
    </row>
    <row r="14070" spans="1:9" ht="26">
      <c r="A14070" s="245" t="s">
        <v>57</v>
      </c>
      <c r="B14070" s="454" t="s">
        <v>58</v>
      </c>
      <c r="C14070" s="247" t="s">
        <v>68</v>
      </c>
      <c r="D14070" s="316" t="s">
        <v>74</v>
      </c>
      <c r="E14070" s="248" t="s">
        <v>69</v>
      </c>
      <c r="F14070" s="249" t="s">
        <v>79</v>
      </c>
      <c r="G14070" s="250" t="s">
        <v>70</v>
      </c>
      <c r="H14070" s="220"/>
      <c r="I14070" s="325"/>
    </row>
    <row r="14071" spans="1:9">
      <c r="A14071" s="263" t="str">
        <f t="shared" ref="A14071:A14082" si="2549">IF(I14071=0,"",VLOOKUP(I14071,MANOOBRA,2,FALSE))</f>
        <v/>
      </c>
      <c r="B14071" s="444" t="str">
        <f t="shared" ref="B14071:B14082" si="2550">IF(I14071=0,"",VLOOKUP(I14071,MANOOBRA,3,FALSE))</f>
        <v/>
      </c>
      <c r="C14071" s="195"/>
      <c r="D14071" s="195"/>
      <c r="E14071" s="252">
        <f t="shared" ref="E14071:E14082" si="2551">IF(I14071=0,0,VLOOKUP(I14071,MANOOBRA,4,FALSE))</f>
        <v>0</v>
      </c>
      <c r="F14071" s="230">
        <f>IF(D14071=0,0,C14071*E14071/D14071)</f>
        <v>0</v>
      </c>
      <c r="G14071" s="231"/>
      <c r="I14071" s="283"/>
    </row>
    <row r="14072" spans="1:9">
      <c r="A14072" s="263" t="str">
        <f t="shared" si="2549"/>
        <v/>
      </c>
      <c r="B14072" s="444" t="str">
        <f t="shared" si="2550"/>
        <v/>
      </c>
      <c r="C14072" s="195"/>
      <c r="D14072" s="195"/>
      <c r="E14072" s="252">
        <f t="shared" si="2551"/>
        <v>0</v>
      </c>
      <c r="F14072" s="230">
        <f t="shared" ref="F14072:F14082" si="2552">IF(D14072=0,0,C14072*E14072/D14072)</f>
        <v>0</v>
      </c>
      <c r="G14072" s="232"/>
      <c r="I14072" s="283"/>
    </row>
    <row r="14073" spans="1:9">
      <c r="A14073" s="263" t="str">
        <f t="shared" si="2549"/>
        <v/>
      </c>
      <c r="B14073" s="444" t="str">
        <f t="shared" si="2550"/>
        <v/>
      </c>
      <c r="C14073" s="195"/>
      <c r="D14073" s="309"/>
      <c r="E14073" s="252">
        <f t="shared" si="2551"/>
        <v>0</v>
      </c>
      <c r="F14073" s="230">
        <f t="shared" si="2552"/>
        <v>0</v>
      </c>
      <c r="G14073" s="232"/>
      <c r="I14073" s="283"/>
    </row>
    <row r="14074" spans="1:9">
      <c r="A14074" s="263" t="str">
        <f t="shared" si="2549"/>
        <v/>
      </c>
      <c r="B14074" s="444" t="str">
        <f t="shared" si="2550"/>
        <v/>
      </c>
      <c r="C14074" s="195"/>
      <c r="D14074" s="195"/>
      <c r="E14074" s="252">
        <f t="shared" si="2551"/>
        <v>0</v>
      </c>
      <c r="F14074" s="230">
        <f t="shared" si="2552"/>
        <v>0</v>
      </c>
      <c r="G14074" s="232"/>
      <c r="I14074" s="283"/>
    </row>
    <row r="14075" spans="1:9">
      <c r="A14075" s="263" t="str">
        <f t="shared" si="2549"/>
        <v/>
      </c>
      <c r="B14075" s="444" t="str">
        <f t="shared" si="2550"/>
        <v/>
      </c>
      <c r="C14075" s="195"/>
      <c r="D14075" s="195"/>
      <c r="E14075" s="252">
        <f t="shared" si="2551"/>
        <v>0</v>
      </c>
      <c r="F14075" s="230">
        <f t="shared" si="2552"/>
        <v>0</v>
      </c>
      <c r="G14075" s="232"/>
      <c r="I14075" s="283"/>
    </row>
    <row r="14076" spans="1:9">
      <c r="A14076" s="263" t="str">
        <f t="shared" si="2549"/>
        <v/>
      </c>
      <c r="B14076" s="444" t="str">
        <f t="shared" si="2550"/>
        <v/>
      </c>
      <c r="C14076" s="195"/>
      <c r="D14076" s="195"/>
      <c r="E14076" s="252">
        <f t="shared" si="2551"/>
        <v>0</v>
      </c>
      <c r="F14076" s="230">
        <f t="shared" si="2552"/>
        <v>0</v>
      </c>
      <c r="G14076" s="232"/>
      <c r="I14076" s="283"/>
    </row>
    <row r="14077" spans="1:9">
      <c r="A14077" s="263" t="str">
        <f t="shared" si="2549"/>
        <v/>
      </c>
      <c r="B14077" s="444" t="str">
        <f t="shared" si="2550"/>
        <v/>
      </c>
      <c r="C14077" s="195"/>
      <c r="D14077" s="195"/>
      <c r="E14077" s="252">
        <f t="shared" si="2551"/>
        <v>0</v>
      </c>
      <c r="F14077" s="230">
        <f t="shared" si="2552"/>
        <v>0</v>
      </c>
      <c r="G14077" s="232"/>
      <c r="I14077" s="283"/>
    </row>
    <row r="14078" spans="1:9">
      <c r="A14078" s="263" t="str">
        <f t="shared" si="2549"/>
        <v/>
      </c>
      <c r="B14078" s="444" t="str">
        <f t="shared" si="2550"/>
        <v/>
      </c>
      <c r="C14078" s="195"/>
      <c r="D14078" s="195"/>
      <c r="E14078" s="252">
        <f t="shared" si="2551"/>
        <v>0</v>
      </c>
      <c r="F14078" s="230">
        <f t="shared" si="2552"/>
        <v>0</v>
      </c>
      <c r="G14078" s="232"/>
      <c r="I14078" s="283"/>
    </row>
    <row r="14079" spans="1:9">
      <c r="A14079" s="263" t="str">
        <f t="shared" si="2549"/>
        <v/>
      </c>
      <c r="B14079" s="444" t="str">
        <f t="shared" si="2550"/>
        <v/>
      </c>
      <c r="C14079" s="195"/>
      <c r="D14079" s="195"/>
      <c r="E14079" s="252">
        <f t="shared" si="2551"/>
        <v>0</v>
      </c>
      <c r="F14079" s="230">
        <f t="shared" si="2552"/>
        <v>0</v>
      </c>
      <c r="G14079" s="232"/>
      <c r="I14079" s="283"/>
    </row>
    <row r="14080" spans="1:9">
      <c r="A14080" s="263" t="str">
        <f t="shared" si="2549"/>
        <v/>
      </c>
      <c r="B14080" s="444" t="str">
        <f t="shared" si="2550"/>
        <v/>
      </c>
      <c r="C14080" s="195"/>
      <c r="D14080" s="195"/>
      <c r="E14080" s="252">
        <f t="shared" si="2551"/>
        <v>0</v>
      </c>
      <c r="F14080" s="230">
        <f t="shared" si="2552"/>
        <v>0</v>
      </c>
      <c r="G14080" s="232"/>
      <c r="I14080" s="283"/>
    </row>
    <row r="14081" spans="1:16">
      <c r="A14081" s="263" t="str">
        <f t="shared" si="2549"/>
        <v/>
      </c>
      <c r="B14081" s="444" t="str">
        <f t="shared" si="2550"/>
        <v/>
      </c>
      <c r="C14081" s="195"/>
      <c r="D14081" s="195"/>
      <c r="E14081" s="252">
        <f t="shared" si="2551"/>
        <v>0</v>
      </c>
      <c r="F14081" s="230">
        <f t="shared" si="2552"/>
        <v>0</v>
      </c>
      <c r="G14081" s="232"/>
      <c r="I14081" s="283"/>
    </row>
    <row r="14082" spans="1:16">
      <c r="A14082" s="263" t="str">
        <f t="shared" si="2549"/>
        <v/>
      </c>
      <c r="B14082" s="444" t="str">
        <f t="shared" si="2550"/>
        <v/>
      </c>
      <c r="C14082" s="195"/>
      <c r="D14082" s="195"/>
      <c r="E14082" s="252">
        <f t="shared" si="2551"/>
        <v>0</v>
      </c>
      <c r="F14082" s="230">
        <f t="shared" si="2552"/>
        <v>0</v>
      </c>
      <c r="G14082" s="233"/>
      <c r="I14082" s="283"/>
    </row>
    <row r="14083" spans="1:16" ht="31.5" customHeight="1" thickBot="1">
      <c r="A14083" s="234"/>
      <c r="B14083" s="456"/>
      <c r="C14083" s="235"/>
      <c r="D14083" s="237"/>
      <c r="E14083" s="237"/>
      <c r="F14083" s="238" t="s">
        <v>83</v>
      </c>
      <c r="G14083" s="262">
        <f>ROUND(SUM(F14071:F14082),0)</f>
        <v>0</v>
      </c>
      <c r="I14083" s="326"/>
    </row>
    <row r="14084" spans="1:16" ht="13.5" thickTop="1">
      <c r="A14084" s="186" t="s">
        <v>76</v>
      </c>
      <c r="B14084" s="446"/>
      <c r="C14084" s="241"/>
      <c r="D14084" s="243"/>
      <c r="E14084" s="243"/>
      <c r="F14084" s="242"/>
      <c r="G14084" s="244"/>
      <c r="I14084" s="326"/>
    </row>
    <row r="14085" spans="1:16">
      <c r="A14085" s="245" t="s">
        <v>57</v>
      </c>
      <c r="B14085" s="455"/>
      <c r="C14085" s="246"/>
      <c r="D14085" s="317"/>
      <c r="E14085" s="248" t="s">
        <v>77</v>
      </c>
      <c r="F14085" s="249" t="s">
        <v>78</v>
      </c>
      <c r="G14085" s="264" t="s">
        <v>77</v>
      </c>
      <c r="H14085" s="220"/>
      <c r="I14085" s="325"/>
    </row>
    <row r="14086" spans="1:16">
      <c r="A14086" s="185" t="s">
        <v>87</v>
      </c>
      <c r="B14086" s="453"/>
      <c r="C14086" s="265"/>
      <c r="D14086" s="318"/>
      <c r="E14086" s="229">
        <f>SUM(G14045,G14060,G14068,G14083)</f>
        <v>0</v>
      </c>
      <c r="F14086" s="266">
        <f>A</f>
        <v>0</v>
      </c>
      <c r="G14086" s="267">
        <f>E14086*F14086</f>
        <v>0</v>
      </c>
      <c r="I14086" s="326"/>
    </row>
    <row r="14087" spans="1:16">
      <c r="A14087" s="185" t="s">
        <v>85</v>
      </c>
      <c r="B14087" s="453"/>
      <c r="C14087" s="265"/>
      <c r="D14087" s="318"/>
      <c r="E14087" s="229">
        <f>SUM(G14045,G14060,G14068,G14083)</f>
        <v>0</v>
      </c>
      <c r="F14087" s="266">
        <f>I</f>
        <v>0</v>
      </c>
      <c r="G14087" s="267">
        <f>E14087*F14087</f>
        <v>0</v>
      </c>
      <c r="I14087" s="326"/>
    </row>
    <row r="14088" spans="1:16">
      <c r="A14088" s="185" t="s">
        <v>86</v>
      </c>
      <c r="B14088" s="453"/>
      <c r="C14088" s="265"/>
      <c r="D14088" s="318"/>
      <c r="E14088" s="229">
        <f>SUM(G14045,G14060,G14068,G14083)</f>
        <v>0</v>
      </c>
      <c r="F14088" s="266">
        <f>U</f>
        <v>0</v>
      </c>
      <c r="G14088" s="267">
        <f>E14088*F14088</f>
        <v>0</v>
      </c>
      <c r="I14088" s="326"/>
    </row>
    <row r="14089" spans="1:16" ht="33" customHeight="1" thickBot="1">
      <c r="A14089" s="234"/>
      <c r="B14089" s="456"/>
      <c r="C14089" s="235"/>
      <c r="D14089" s="237"/>
      <c r="E14089" s="237"/>
      <c r="F14089" s="268" t="s">
        <v>84</v>
      </c>
      <c r="G14089" s="262">
        <f>SUM(G14086:G14088)</f>
        <v>0</v>
      </c>
      <c r="I14089" s="326"/>
      <c r="J14089" s="295"/>
      <c r="K14089" s="296"/>
      <c r="L14089" s="296"/>
      <c r="M14089" s="296"/>
      <c r="N14089" s="296"/>
      <c r="O14089" s="296"/>
    </row>
    <row r="14090" spans="1:16" s="211" customFormat="1" ht="14" thickTop="1" thickBot="1">
      <c r="A14090" s="269"/>
      <c r="B14090" s="443"/>
      <c r="C14090" s="270"/>
      <c r="D14090" s="319"/>
      <c r="E14090" s="271" t="s">
        <v>89</v>
      </c>
      <c r="F14090" s="272"/>
      <c r="G14090" s="273">
        <f>ROUND(SUM(G14045,G14060,G14068,G14083,G14089),0)</f>
        <v>0</v>
      </c>
      <c r="I14090" s="327"/>
      <c r="J14090" s="212" t="str">
        <f>B14029</f>
        <v>40,15</v>
      </c>
      <c r="K14090" s="274">
        <f>E14086</f>
        <v>0</v>
      </c>
      <c r="L14090" s="294">
        <f>G14086</f>
        <v>0</v>
      </c>
      <c r="M14090" s="294">
        <f>G14087</f>
        <v>0</v>
      </c>
      <c r="N14090" s="294">
        <f>G14088</f>
        <v>0</v>
      </c>
      <c r="O14090" s="299">
        <f>SUM(K14090:N14090)</f>
        <v>0</v>
      </c>
      <c r="P14090" s="294"/>
    </row>
    <row r="14091" spans="1:16" ht="13.5" thickTop="1">
      <c r="A14091" s="275" t="s">
        <v>97</v>
      </c>
      <c r="B14091" s="438"/>
      <c r="C14091" s="215"/>
      <c r="D14091" s="217"/>
      <c r="E14091" s="217"/>
      <c r="F14091" s="216"/>
      <c r="G14091" s="219"/>
      <c r="I14091" s="326"/>
      <c r="P14091" s="294"/>
    </row>
    <row r="14092" spans="1:16">
      <c r="A14092" s="275"/>
      <c r="B14092" s="452"/>
      <c r="C14092" s="276"/>
      <c r="D14092" s="320"/>
      <c r="E14092" s="217"/>
      <c r="F14092" s="216"/>
      <c r="G14092" s="277">
        <f ca="1">TODAY()</f>
        <v>44839</v>
      </c>
      <c r="I14092" s="326"/>
      <c r="P14092" s="294"/>
    </row>
    <row r="14093" spans="1:16" ht="13.5" thickBot="1">
      <c r="A14093" s="234"/>
      <c r="B14093" s="456"/>
      <c r="C14093" s="235"/>
      <c r="D14093" s="237"/>
      <c r="E14093" s="237"/>
      <c r="F14093" s="236"/>
      <c r="G14093" s="278"/>
      <c r="I14093" s="326"/>
      <c r="P14093" s="294"/>
    </row>
    <row r="14094" spans="1:16" s="199" customFormat="1" ht="13.5" thickTop="1">
      <c r="A14094" s="196" t="s">
        <v>109</v>
      </c>
      <c r="B14094" s="458"/>
      <c r="C14094" s="196"/>
      <c r="D14094" s="198"/>
      <c r="E14094" s="198"/>
      <c r="F14094" s="197"/>
      <c r="G14094" s="197"/>
      <c r="I14094" s="321"/>
      <c r="J14094" s="200"/>
      <c r="O14094" s="297"/>
    </row>
    <row r="14095" spans="1:16" s="199" customFormat="1">
      <c r="A14095" s="196" t="str">
        <f>CONCATENATE('Prestaciones y AIU'!A11809," ANALISIS DE PRECIOS UNITARIOS")</f>
        <v xml:space="preserve"> ANALISIS DE PRECIOS UNITARIOS</v>
      </c>
      <c r="B14095" s="458"/>
      <c r="C14095" s="196"/>
      <c r="D14095" s="198"/>
      <c r="E14095" s="198"/>
      <c r="F14095" s="197"/>
      <c r="G14095" s="197"/>
      <c r="I14095" s="321"/>
      <c r="J14095" s="200"/>
      <c r="O14095" s="297"/>
    </row>
    <row r="14096" spans="1:16" s="199" customFormat="1">
      <c r="A14096" s="196" t="str">
        <f>Objeto_LIC</f>
        <v>OPTIMIZACION DEL SISTEMA DE ABASTECIMIENTO (ADUCCION, PRETRATAMIENTO Y CONDUCCION) DEL MUNICPIO DE TAME, DEPARTAMENTO DE ARAUCA</v>
      </c>
      <c r="B14096" s="458"/>
      <c r="C14096" s="196"/>
      <c r="D14096" s="198"/>
      <c r="E14096" s="198"/>
      <c r="F14096" s="197"/>
      <c r="G14096" s="197"/>
      <c r="I14096" s="321"/>
      <c r="J14096" s="200"/>
      <c r="O14096" s="297"/>
    </row>
    <row r="14097" spans="1:15" s="199" customFormat="1">
      <c r="A14097" s="196"/>
      <c r="B14097" s="458"/>
      <c r="C14097" s="196"/>
      <c r="D14097" s="198"/>
      <c r="E14097" s="198"/>
      <c r="F14097" s="197"/>
      <c r="G14097" s="197"/>
      <c r="I14097" s="321"/>
      <c r="J14097" s="200"/>
      <c r="O14097" s="297"/>
    </row>
    <row r="14098" spans="1:15" ht="13.5" thickBot="1">
      <c r="A14098" s="201"/>
      <c r="B14098" s="448"/>
      <c r="C14098" s="201"/>
      <c r="D14098" s="203"/>
      <c r="E14098" s="203"/>
      <c r="F14098" s="202"/>
      <c r="G14098" s="202"/>
    </row>
    <row r="14099" spans="1:15" s="211" customFormat="1" ht="13.5" thickTop="1">
      <c r="A14099" s="206"/>
      <c r="B14099" s="457"/>
      <c r="C14099" s="207"/>
      <c r="D14099" s="209"/>
      <c r="E14099" s="209"/>
      <c r="F14099" s="208"/>
      <c r="G14099" s="210" t="s">
        <v>110</v>
      </c>
      <c r="I14099" s="323"/>
      <c r="J14099" s="212"/>
      <c r="O14099" s="297"/>
    </row>
    <row r="14100" spans="1:15" ht="12.75" customHeight="1">
      <c r="A14100" s="213" t="s">
        <v>62</v>
      </c>
      <c r="B14100" s="750">
        <f>Proponente</f>
        <v>0</v>
      </c>
      <c r="C14100" s="750"/>
      <c r="D14100" s="750"/>
      <c r="E14100" s="750"/>
      <c r="F14100" s="750"/>
      <c r="G14100" s="751"/>
    </row>
    <row r="14101" spans="1:15" ht="12.75" customHeight="1">
      <c r="A14101" s="213" t="s">
        <v>63</v>
      </c>
      <c r="B14101" s="449" t="s">
        <v>205</v>
      </c>
      <c r="C14101" s="750" t="e">
        <f>VLOOKUP(B14101,Presupuesto!$A$4:$B$106,2,FALSE)</f>
        <v>#N/A</v>
      </c>
      <c r="D14101" s="750"/>
      <c r="E14101" s="750"/>
      <c r="F14101" s="750"/>
      <c r="G14101" s="751"/>
    </row>
    <row r="14102" spans="1:15">
      <c r="A14102" s="214"/>
      <c r="B14102" s="438"/>
      <c r="C14102" s="215"/>
      <c r="D14102" s="217"/>
      <c r="E14102" s="217"/>
      <c r="F14102" s="218" t="s">
        <v>88</v>
      </c>
      <c r="G14102" s="755" t="s">
        <v>179</v>
      </c>
      <c r="H14102" s="750"/>
      <c r="I14102" s="750"/>
      <c r="J14102" s="750"/>
      <c r="K14102" s="751"/>
    </row>
    <row r="14103" spans="1:15" ht="13.5" thickBot="1">
      <c r="A14103" s="213" t="s">
        <v>64</v>
      </c>
      <c r="B14103" s="438"/>
      <c r="C14103" s="215"/>
      <c r="D14103" s="217"/>
      <c r="E14103" s="217"/>
      <c r="F14103" s="216"/>
      <c r="G14103" s="219"/>
      <c r="I14103" s="324"/>
      <c r="J14103" s="295"/>
      <c r="K14103" s="296"/>
      <c r="L14103" s="296"/>
      <c r="M14103" s="296"/>
      <c r="N14103" s="296"/>
      <c r="O14103" s="296"/>
    </row>
    <row r="14104" spans="1:15" s="220" customFormat="1" ht="13.5" thickTop="1">
      <c r="A14104" s="221" t="s">
        <v>57</v>
      </c>
      <c r="B14104" s="447" t="s">
        <v>65</v>
      </c>
      <c r="C14104" s="222" t="s">
        <v>66</v>
      </c>
      <c r="D14104" s="223" t="s">
        <v>74</v>
      </c>
      <c r="E14104" s="224" t="s">
        <v>100</v>
      </c>
      <c r="F14104" s="224" t="s">
        <v>79</v>
      </c>
      <c r="G14104" s="225" t="s">
        <v>70</v>
      </c>
      <c r="I14104" s="325"/>
      <c r="J14104" s="226"/>
      <c r="O14104" s="296"/>
    </row>
    <row r="14105" spans="1:15">
      <c r="A14105" s="227" t="str">
        <f t="shared" ref="A14105:A14116" si="2553">IF(I14105=0,"-",VLOOKUP(I14105,EQUIPOS,2,FALSE))</f>
        <v>-</v>
      </c>
      <c r="B14105" s="228"/>
      <c r="C14105" s="228"/>
      <c r="D14105" s="194"/>
      <c r="E14105" s="229">
        <f t="shared" ref="E14105:E14116" si="2554">IF(I14105=0,0,VLOOKUP(I14105,EQUIPOS,4,FALSE))</f>
        <v>0</v>
      </c>
      <c r="F14105" s="230">
        <f t="shared" ref="F14105:F14116" si="2555">IF(D14105=0,0,E14105/D14105)</f>
        <v>0</v>
      </c>
      <c r="G14105" s="231"/>
      <c r="I14105" s="283"/>
    </row>
    <row r="14106" spans="1:15">
      <c r="A14106" s="227" t="str">
        <f t="shared" si="2553"/>
        <v>-</v>
      </c>
      <c r="B14106" s="228"/>
      <c r="C14106" s="228"/>
      <c r="D14106" s="194"/>
      <c r="E14106" s="229">
        <f t="shared" si="2554"/>
        <v>0</v>
      </c>
      <c r="F14106" s="230">
        <f t="shared" si="2555"/>
        <v>0</v>
      </c>
      <c r="G14106" s="232"/>
      <c r="I14106" s="283"/>
    </row>
    <row r="14107" spans="1:15">
      <c r="A14107" s="227" t="str">
        <f t="shared" si="2553"/>
        <v>-</v>
      </c>
      <c r="B14107" s="228"/>
      <c r="C14107" s="228"/>
      <c r="D14107" s="194"/>
      <c r="E14107" s="229">
        <f t="shared" si="2554"/>
        <v>0</v>
      </c>
      <c r="F14107" s="230">
        <f t="shared" si="2555"/>
        <v>0</v>
      </c>
      <c r="G14107" s="232"/>
      <c r="I14107" s="283"/>
    </row>
    <row r="14108" spans="1:15">
      <c r="A14108" s="227" t="str">
        <f t="shared" si="2553"/>
        <v>-</v>
      </c>
      <c r="B14108" s="228"/>
      <c r="C14108" s="228"/>
      <c r="D14108" s="194"/>
      <c r="E14108" s="229">
        <f t="shared" si="2554"/>
        <v>0</v>
      </c>
      <c r="F14108" s="230">
        <f t="shared" si="2555"/>
        <v>0</v>
      </c>
      <c r="G14108" s="232"/>
      <c r="I14108" s="283"/>
    </row>
    <row r="14109" spans="1:15">
      <c r="A14109" s="227" t="str">
        <f t="shared" si="2553"/>
        <v>-</v>
      </c>
      <c r="B14109" s="228"/>
      <c r="C14109" s="228"/>
      <c r="D14109" s="194"/>
      <c r="E14109" s="229">
        <f t="shared" si="2554"/>
        <v>0</v>
      </c>
      <c r="F14109" s="230">
        <f t="shared" si="2555"/>
        <v>0</v>
      </c>
      <c r="G14109" s="232"/>
      <c r="I14109" s="283"/>
    </row>
    <row r="14110" spans="1:15">
      <c r="A14110" s="227" t="str">
        <f t="shared" si="2553"/>
        <v>-</v>
      </c>
      <c r="B14110" s="228"/>
      <c r="C14110" s="228"/>
      <c r="D14110" s="194"/>
      <c r="E14110" s="229">
        <f t="shared" si="2554"/>
        <v>0</v>
      </c>
      <c r="F14110" s="230">
        <f t="shared" si="2555"/>
        <v>0</v>
      </c>
      <c r="G14110" s="232"/>
      <c r="I14110" s="283"/>
    </row>
    <row r="14111" spans="1:15">
      <c r="A14111" s="227" t="str">
        <f t="shared" si="2553"/>
        <v>-</v>
      </c>
      <c r="B14111" s="228"/>
      <c r="C14111" s="228"/>
      <c r="D14111" s="194"/>
      <c r="E14111" s="229">
        <f t="shared" si="2554"/>
        <v>0</v>
      </c>
      <c r="F14111" s="230">
        <f t="shared" si="2555"/>
        <v>0</v>
      </c>
      <c r="G14111" s="232"/>
      <c r="I14111" s="283"/>
    </row>
    <row r="14112" spans="1:15">
      <c r="A14112" s="227" t="str">
        <f t="shared" si="2553"/>
        <v>-</v>
      </c>
      <c r="B14112" s="228"/>
      <c r="C14112" s="228"/>
      <c r="D14112" s="194"/>
      <c r="E14112" s="229">
        <f t="shared" si="2554"/>
        <v>0</v>
      </c>
      <c r="F14112" s="230">
        <f t="shared" si="2555"/>
        <v>0</v>
      </c>
      <c r="G14112" s="232"/>
      <c r="I14112" s="283"/>
    </row>
    <row r="14113" spans="1:15">
      <c r="A14113" s="227" t="str">
        <f t="shared" si="2553"/>
        <v>-</v>
      </c>
      <c r="B14113" s="228"/>
      <c r="C14113" s="228"/>
      <c r="D14113" s="194"/>
      <c r="E14113" s="229">
        <f t="shared" si="2554"/>
        <v>0</v>
      </c>
      <c r="F14113" s="230">
        <f t="shared" si="2555"/>
        <v>0</v>
      </c>
      <c r="G14113" s="232"/>
      <c r="I14113" s="283"/>
    </row>
    <row r="14114" spans="1:15">
      <c r="A14114" s="227" t="str">
        <f t="shared" si="2553"/>
        <v>-</v>
      </c>
      <c r="B14114" s="228"/>
      <c r="C14114" s="228"/>
      <c r="D14114" s="194"/>
      <c r="E14114" s="229">
        <f t="shared" si="2554"/>
        <v>0</v>
      </c>
      <c r="F14114" s="230">
        <f t="shared" si="2555"/>
        <v>0</v>
      </c>
      <c r="G14114" s="232"/>
      <c r="I14114" s="283"/>
    </row>
    <row r="14115" spans="1:15">
      <c r="A14115" s="227" t="str">
        <f t="shared" si="2553"/>
        <v>-</v>
      </c>
      <c r="B14115" s="228"/>
      <c r="C14115" s="228"/>
      <c r="D14115" s="194"/>
      <c r="E14115" s="229">
        <f t="shared" si="2554"/>
        <v>0</v>
      </c>
      <c r="F14115" s="230">
        <f t="shared" si="2555"/>
        <v>0</v>
      </c>
      <c r="G14115" s="232"/>
      <c r="I14115" s="283"/>
    </row>
    <row r="14116" spans="1:15">
      <c r="A14116" s="227" t="str">
        <f t="shared" si="2553"/>
        <v>-</v>
      </c>
      <c r="B14116" s="228"/>
      <c r="C14116" s="228"/>
      <c r="D14116" s="194"/>
      <c r="E14116" s="229">
        <f t="shared" si="2554"/>
        <v>0</v>
      </c>
      <c r="F14116" s="230">
        <f t="shared" si="2555"/>
        <v>0</v>
      </c>
      <c r="G14116" s="232"/>
      <c r="I14116" s="283"/>
    </row>
    <row r="14117" spans="1:15" ht="13.5" thickBot="1">
      <c r="A14117" s="234"/>
      <c r="B14117" s="456"/>
      <c r="C14117" s="235"/>
      <c r="D14117" s="237"/>
      <c r="E14117" s="237"/>
      <c r="F14117" s="238" t="s">
        <v>80</v>
      </c>
      <c r="G14117" s="239">
        <f>SUM(F14105:F14116)</f>
        <v>0</v>
      </c>
      <c r="I14117" s="326"/>
    </row>
    <row r="14118" spans="1:15" ht="13.5" thickTop="1">
      <c r="A14118" s="240" t="s">
        <v>67</v>
      </c>
      <c r="B14118" s="446"/>
      <c r="C14118" s="241"/>
      <c r="D14118" s="243"/>
      <c r="E14118" s="243"/>
      <c r="F14118" s="242"/>
      <c r="G14118" s="244"/>
      <c r="I14118" s="326"/>
    </row>
    <row r="14119" spans="1:15" s="220" customFormat="1" ht="26">
      <c r="A14119" s="245" t="s">
        <v>57</v>
      </c>
      <c r="B14119" s="455"/>
      <c r="C14119" s="247" t="s">
        <v>58</v>
      </c>
      <c r="D14119" s="316" t="s">
        <v>68</v>
      </c>
      <c r="E14119" s="248" t="s">
        <v>69</v>
      </c>
      <c r="F14119" s="249" t="s">
        <v>79</v>
      </c>
      <c r="G14119" s="250" t="s">
        <v>70</v>
      </c>
      <c r="I14119" s="325"/>
      <c r="J14119" s="226"/>
      <c r="O14119" s="296"/>
    </row>
    <row r="14120" spans="1:15">
      <c r="A14120" s="748" t="str">
        <f t="shared" ref="A14120:A14131" si="2556">IF(I14120=0,"",VLOOKUP(I14120,MATERIALES,2,FALSE))</f>
        <v/>
      </c>
      <c r="B14120" s="749"/>
      <c r="C14120" s="251" t="str">
        <f t="shared" ref="C14120:C14128" si="2557">IF(I14120=0,"",VLOOKUP(I14120,MATERIALES,3,FALSE))</f>
        <v/>
      </c>
      <c r="D14120" s="194"/>
      <c r="E14120" s="252">
        <f t="shared" ref="E14120:E14131" si="2558">IF(I14120=0,0,VLOOKUP(I14120,MATERIALES,4,FALSE))</f>
        <v>0</v>
      </c>
      <c r="F14120" s="230">
        <f>D14120*E14120</f>
        <v>0</v>
      </c>
      <c r="G14120" s="231"/>
      <c r="I14120" s="283"/>
    </row>
    <row r="14121" spans="1:15">
      <c r="A14121" s="748" t="str">
        <f t="shared" si="2556"/>
        <v/>
      </c>
      <c r="B14121" s="749"/>
      <c r="C14121" s="251" t="str">
        <f t="shared" si="2557"/>
        <v/>
      </c>
      <c r="D14121" s="194"/>
      <c r="E14121" s="252">
        <f t="shared" si="2558"/>
        <v>0</v>
      </c>
      <c r="F14121" s="230">
        <f t="shared" ref="F14121:F14131" si="2559">D14121*E14121</f>
        <v>0</v>
      </c>
      <c r="G14121" s="232"/>
      <c r="I14121" s="283"/>
    </row>
    <row r="14122" spans="1:15">
      <c r="A14122" s="748" t="str">
        <f t="shared" si="2556"/>
        <v/>
      </c>
      <c r="B14122" s="749"/>
      <c r="C14122" s="251" t="str">
        <f t="shared" si="2557"/>
        <v/>
      </c>
      <c r="D14122" s="194"/>
      <c r="E14122" s="252">
        <f t="shared" si="2558"/>
        <v>0</v>
      </c>
      <c r="F14122" s="230">
        <f t="shared" si="2559"/>
        <v>0</v>
      </c>
      <c r="G14122" s="232"/>
      <c r="I14122" s="283"/>
    </row>
    <row r="14123" spans="1:15">
      <c r="A14123" s="748" t="str">
        <f t="shared" si="2556"/>
        <v/>
      </c>
      <c r="B14123" s="749"/>
      <c r="C14123" s="251" t="str">
        <f t="shared" si="2557"/>
        <v/>
      </c>
      <c r="D14123" s="194"/>
      <c r="E14123" s="252">
        <f t="shared" si="2558"/>
        <v>0</v>
      </c>
      <c r="F14123" s="230">
        <f t="shared" si="2559"/>
        <v>0</v>
      </c>
      <c r="G14123" s="232"/>
      <c r="I14123" s="283"/>
    </row>
    <row r="14124" spans="1:15">
      <c r="A14124" s="748" t="str">
        <f t="shared" si="2556"/>
        <v/>
      </c>
      <c r="B14124" s="749"/>
      <c r="C14124" s="251" t="str">
        <f t="shared" si="2557"/>
        <v/>
      </c>
      <c r="D14124" s="194"/>
      <c r="E14124" s="252">
        <f t="shared" si="2558"/>
        <v>0</v>
      </c>
      <c r="F14124" s="230">
        <f t="shared" si="2559"/>
        <v>0</v>
      </c>
      <c r="G14124" s="232"/>
      <c r="I14124" s="283"/>
    </row>
    <row r="14125" spans="1:15">
      <c r="A14125" s="748" t="str">
        <f t="shared" si="2556"/>
        <v/>
      </c>
      <c r="B14125" s="749"/>
      <c r="C14125" s="251" t="str">
        <f t="shared" si="2557"/>
        <v/>
      </c>
      <c r="D14125" s="194"/>
      <c r="E14125" s="252">
        <f t="shared" si="2558"/>
        <v>0</v>
      </c>
      <c r="F14125" s="230">
        <f t="shared" si="2559"/>
        <v>0</v>
      </c>
      <c r="G14125" s="232"/>
      <c r="I14125" s="283"/>
    </row>
    <row r="14126" spans="1:15">
      <c r="A14126" s="748" t="str">
        <f t="shared" si="2556"/>
        <v/>
      </c>
      <c r="B14126" s="749"/>
      <c r="C14126" s="251" t="str">
        <f t="shared" si="2557"/>
        <v/>
      </c>
      <c r="D14126" s="194"/>
      <c r="E14126" s="252">
        <f t="shared" si="2558"/>
        <v>0</v>
      </c>
      <c r="F14126" s="230">
        <f t="shared" si="2559"/>
        <v>0</v>
      </c>
      <c r="G14126" s="232"/>
      <c r="I14126" s="283"/>
    </row>
    <row r="14127" spans="1:15">
      <c r="A14127" s="748" t="str">
        <f t="shared" si="2556"/>
        <v/>
      </c>
      <c r="B14127" s="749"/>
      <c r="C14127" s="251" t="str">
        <f t="shared" si="2557"/>
        <v/>
      </c>
      <c r="D14127" s="194"/>
      <c r="E14127" s="252">
        <f t="shared" si="2558"/>
        <v>0</v>
      </c>
      <c r="F14127" s="230">
        <f t="shared" si="2559"/>
        <v>0</v>
      </c>
      <c r="G14127" s="253"/>
      <c r="I14127" s="283"/>
    </row>
    <row r="14128" spans="1:15">
      <c r="A14128" s="748" t="str">
        <f t="shared" si="2556"/>
        <v/>
      </c>
      <c r="B14128" s="749"/>
      <c r="C14128" s="251" t="str">
        <f t="shared" si="2557"/>
        <v/>
      </c>
      <c r="D14128" s="194"/>
      <c r="E14128" s="252">
        <f t="shared" si="2558"/>
        <v>0</v>
      </c>
      <c r="F14128" s="230">
        <f t="shared" si="2559"/>
        <v>0</v>
      </c>
      <c r="G14128" s="232"/>
      <c r="I14128" s="283"/>
    </row>
    <row r="14129" spans="1:9">
      <c r="A14129" s="748" t="str">
        <f t="shared" si="2556"/>
        <v/>
      </c>
      <c r="B14129" s="749"/>
      <c r="C14129" s="251"/>
      <c r="D14129" s="194"/>
      <c r="E14129" s="252">
        <f t="shared" si="2558"/>
        <v>0</v>
      </c>
      <c r="F14129" s="230">
        <f t="shared" si="2559"/>
        <v>0</v>
      </c>
      <c r="G14129" s="232"/>
      <c r="I14129" s="283"/>
    </row>
    <row r="14130" spans="1:9">
      <c r="A14130" s="748" t="str">
        <f t="shared" si="2556"/>
        <v/>
      </c>
      <c r="B14130" s="749"/>
      <c r="C14130" s="251"/>
      <c r="D14130" s="194"/>
      <c r="E14130" s="252">
        <f t="shared" si="2558"/>
        <v>0</v>
      </c>
      <c r="F14130" s="230">
        <f t="shared" si="2559"/>
        <v>0</v>
      </c>
      <c r="G14130" s="232"/>
      <c r="I14130" s="283"/>
    </row>
    <row r="14131" spans="1:9">
      <c r="A14131" s="748" t="str">
        <f t="shared" si="2556"/>
        <v/>
      </c>
      <c r="B14131" s="749"/>
      <c r="C14131" s="251" t="str">
        <f t="shared" ref="C14131" si="2560">IF(I14131=0,"",VLOOKUP(I14131,MATERIALES,3,FALSE))</f>
        <v/>
      </c>
      <c r="D14131" s="194"/>
      <c r="E14131" s="252">
        <f t="shared" si="2558"/>
        <v>0</v>
      </c>
      <c r="F14131" s="230">
        <f t="shared" si="2559"/>
        <v>0</v>
      </c>
      <c r="G14131" s="233"/>
      <c r="I14131" s="283"/>
    </row>
    <row r="14132" spans="1:9" ht="26.25" customHeight="1" thickBot="1">
      <c r="A14132" s="214"/>
      <c r="B14132" s="438"/>
      <c r="C14132" s="215"/>
      <c r="D14132" s="217"/>
      <c r="E14132" s="254"/>
      <c r="F14132" s="255" t="s">
        <v>81</v>
      </c>
      <c r="G14132" s="253">
        <f>ROUND(SUM(F14120:F14131),0)</f>
        <v>0</v>
      </c>
      <c r="I14132" s="326"/>
    </row>
    <row r="14133" spans="1:9" ht="14" thickTop="1" thickBot="1">
      <c r="A14133" s="256" t="s">
        <v>72</v>
      </c>
      <c r="B14133" s="445"/>
      <c r="C14133" s="257"/>
      <c r="D14133" s="259"/>
      <c r="E14133" s="259"/>
      <c r="F14133" s="258"/>
      <c r="G14133" s="260"/>
      <c r="I14133" s="326"/>
    </row>
    <row r="14134" spans="1:9" ht="13.5" thickTop="1">
      <c r="A14134" s="245" t="s">
        <v>57</v>
      </c>
      <c r="B14134" s="455"/>
      <c r="C14134" s="248" t="s">
        <v>71</v>
      </c>
      <c r="D14134" s="316" t="s">
        <v>75</v>
      </c>
      <c r="E14134" s="248" t="s">
        <v>98</v>
      </c>
      <c r="F14134" s="249" t="s">
        <v>79</v>
      </c>
      <c r="G14134" s="250" t="s">
        <v>70</v>
      </c>
      <c r="I14134" s="326"/>
    </row>
    <row r="14135" spans="1:9">
      <c r="A14135" s="748" t="str">
        <f>IF(I14135=0,"",VLOOKUP(I14135,EQUIPOS,2,FALSE))</f>
        <v/>
      </c>
      <c r="B14135" s="749"/>
      <c r="C14135" s="195"/>
      <c r="D14135" s="194"/>
      <c r="E14135" s="252">
        <f>IF(I14135=0,0,VLOOKUP(I14135,EQUIPOS,4,FALSE))</f>
        <v>0</v>
      </c>
      <c r="F14135" s="230">
        <f>C14135*D14135*E14135</f>
        <v>0</v>
      </c>
      <c r="G14135" s="231"/>
      <c r="I14135" s="283"/>
    </row>
    <row r="14136" spans="1:9">
      <c r="A14136" s="748" t="str">
        <f>IF(I14136=0,"",VLOOKUP(I14136,EQUIPOS,2,FALSE))</f>
        <v/>
      </c>
      <c r="B14136" s="749"/>
      <c r="C14136" s="195"/>
      <c r="D14136" s="194"/>
      <c r="E14136" s="252">
        <f>IF(I14136=0,0,VLOOKUP(I14136,EQUIPOS,4,FALSE))</f>
        <v>0</v>
      </c>
      <c r="F14136" s="230">
        <f t="shared" ref="F14136:F14139" si="2561">C14136*D14136*E14136</f>
        <v>0</v>
      </c>
      <c r="G14136" s="232"/>
      <c r="I14136" s="283"/>
    </row>
    <row r="14137" spans="1:9">
      <c r="A14137" s="748" t="str">
        <f>IF(I14137=0,"",VLOOKUP(I14137,EQUIPOS,2,FALSE))</f>
        <v/>
      </c>
      <c r="B14137" s="749"/>
      <c r="C14137" s="195"/>
      <c r="D14137" s="194"/>
      <c r="E14137" s="252">
        <f>IF(I14137=0,0,VLOOKUP(I14137,EQUIPOS,4,FALSE))</f>
        <v>0</v>
      </c>
      <c r="F14137" s="230">
        <f t="shared" si="2561"/>
        <v>0</v>
      </c>
      <c r="G14137" s="232"/>
      <c r="I14137" s="283"/>
    </row>
    <row r="14138" spans="1:9">
      <c r="A14138" s="748" t="str">
        <f>IF(I14138=0,"",VLOOKUP(I14138,EQUIPOS,2,FALSE))</f>
        <v/>
      </c>
      <c r="B14138" s="749"/>
      <c r="C14138" s="195"/>
      <c r="D14138" s="194"/>
      <c r="E14138" s="252">
        <f>IF(I14138=0,0,VLOOKUP(I14138,EQUIPOS,4,FALSE))</f>
        <v>0</v>
      </c>
      <c r="F14138" s="230">
        <f t="shared" si="2561"/>
        <v>0</v>
      </c>
      <c r="G14138" s="232"/>
      <c r="I14138" s="283"/>
    </row>
    <row r="14139" spans="1:9">
      <c r="A14139" s="748" t="str">
        <f>IF(I14139=0,"",VLOOKUP(I14139,EQUIPOS,2,FALSE))</f>
        <v/>
      </c>
      <c r="B14139" s="749"/>
      <c r="C14139" s="195"/>
      <c r="D14139" s="194"/>
      <c r="E14139" s="252">
        <f>IF(I14139=0,0,VLOOKUP(I14139,EQUIPOS,4,FALSE))</f>
        <v>0</v>
      </c>
      <c r="F14139" s="230">
        <f t="shared" si="2561"/>
        <v>0</v>
      </c>
      <c r="G14139" s="233"/>
      <c r="I14139" s="283"/>
    </row>
    <row r="14140" spans="1:9" ht="30.75" customHeight="1" thickBot="1">
      <c r="A14140" s="234"/>
      <c r="B14140" s="456"/>
      <c r="C14140" s="235"/>
      <c r="D14140" s="237"/>
      <c r="E14140" s="261"/>
      <c r="F14140" s="238" t="s">
        <v>82</v>
      </c>
      <c r="G14140" s="262">
        <f>SUM(F14135:F14139)</f>
        <v>0</v>
      </c>
      <c r="I14140" s="326"/>
    </row>
    <row r="14141" spans="1:9" ht="13.5" thickTop="1">
      <c r="A14141" s="240" t="s">
        <v>73</v>
      </c>
      <c r="B14141" s="446"/>
      <c r="C14141" s="241"/>
      <c r="D14141" s="243"/>
      <c r="E14141" s="243"/>
      <c r="F14141" s="242"/>
      <c r="G14141" s="244"/>
      <c r="I14141" s="326"/>
    </row>
    <row r="14142" spans="1:9" ht="26">
      <c r="A14142" s="245" t="s">
        <v>57</v>
      </c>
      <c r="B14142" s="454" t="s">
        <v>58</v>
      </c>
      <c r="C14142" s="247" t="s">
        <v>68</v>
      </c>
      <c r="D14142" s="316" t="s">
        <v>74</v>
      </c>
      <c r="E14142" s="248" t="s">
        <v>69</v>
      </c>
      <c r="F14142" s="249" t="s">
        <v>79</v>
      </c>
      <c r="G14142" s="250" t="s">
        <v>70</v>
      </c>
      <c r="H14142" s="220"/>
      <c r="I14142" s="325"/>
    </row>
    <row r="14143" spans="1:9">
      <c r="A14143" s="263" t="str">
        <f t="shared" ref="A14143:A14154" si="2562">IF(I14143=0,"",VLOOKUP(I14143,MANOOBRA,2,FALSE))</f>
        <v/>
      </c>
      <c r="B14143" s="444" t="str">
        <f t="shared" ref="B14143:B14154" si="2563">IF(I14143=0,"",VLOOKUP(I14143,MANOOBRA,3,FALSE))</f>
        <v/>
      </c>
      <c r="C14143" s="195"/>
      <c r="D14143" s="195"/>
      <c r="E14143" s="252">
        <f t="shared" ref="E14143:E14154" si="2564">IF(I14143=0,0,VLOOKUP(I14143,MANOOBRA,4,FALSE))</f>
        <v>0</v>
      </c>
      <c r="F14143" s="230">
        <f>IF(D14143=0,0,C14143*E14143/D14143)</f>
        <v>0</v>
      </c>
      <c r="G14143" s="231"/>
      <c r="I14143" s="283"/>
    </row>
    <row r="14144" spans="1:9">
      <c r="A14144" s="263" t="str">
        <f t="shared" si="2562"/>
        <v/>
      </c>
      <c r="B14144" s="444" t="str">
        <f t="shared" si="2563"/>
        <v/>
      </c>
      <c r="C14144" s="195"/>
      <c r="D14144" s="195"/>
      <c r="E14144" s="252">
        <f t="shared" si="2564"/>
        <v>0</v>
      </c>
      <c r="F14144" s="230">
        <f t="shared" ref="F14144:F14154" si="2565">IF(D14144=0,0,C14144*E14144/D14144)</f>
        <v>0</v>
      </c>
      <c r="G14144" s="232"/>
      <c r="I14144" s="283"/>
    </row>
    <row r="14145" spans="1:9">
      <c r="A14145" s="263" t="str">
        <f t="shared" si="2562"/>
        <v/>
      </c>
      <c r="B14145" s="444" t="str">
        <f t="shared" si="2563"/>
        <v/>
      </c>
      <c r="C14145" s="195"/>
      <c r="D14145" s="309"/>
      <c r="E14145" s="252">
        <f t="shared" si="2564"/>
        <v>0</v>
      </c>
      <c r="F14145" s="230">
        <f t="shared" si="2565"/>
        <v>0</v>
      </c>
      <c r="G14145" s="232"/>
      <c r="I14145" s="283"/>
    </row>
    <row r="14146" spans="1:9">
      <c r="A14146" s="263" t="str">
        <f t="shared" si="2562"/>
        <v/>
      </c>
      <c r="B14146" s="444" t="str">
        <f t="shared" si="2563"/>
        <v/>
      </c>
      <c r="C14146" s="195"/>
      <c r="D14146" s="195"/>
      <c r="E14146" s="252">
        <f t="shared" si="2564"/>
        <v>0</v>
      </c>
      <c r="F14146" s="230">
        <f t="shared" si="2565"/>
        <v>0</v>
      </c>
      <c r="G14146" s="232"/>
      <c r="I14146" s="283"/>
    </row>
    <row r="14147" spans="1:9">
      <c r="A14147" s="263" t="str">
        <f t="shared" si="2562"/>
        <v/>
      </c>
      <c r="B14147" s="444" t="str">
        <f t="shared" si="2563"/>
        <v/>
      </c>
      <c r="C14147" s="195"/>
      <c r="D14147" s="195"/>
      <c r="E14147" s="252">
        <f t="shared" si="2564"/>
        <v>0</v>
      </c>
      <c r="F14147" s="230">
        <f t="shared" si="2565"/>
        <v>0</v>
      </c>
      <c r="G14147" s="232"/>
      <c r="I14147" s="283"/>
    </row>
    <row r="14148" spans="1:9">
      <c r="A14148" s="263" t="str">
        <f t="shared" si="2562"/>
        <v/>
      </c>
      <c r="B14148" s="444" t="str">
        <f t="shared" si="2563"/>
        <v/>
      </c>
      <c r="C14148" s="195"/>
      <c r="D14148" s="195"/>
      <c r="E14148" s="252">
        <f t="shared" si="2564"/>
        <v>0</v>
      </c>
      <c r="F14148" s="230">
        <f t="shared" si="2565"/>
        <v>0</v>
      </c>
      <c r="G14148" s="232"/>
      <c r="I14148" s="283"/>
    </row>
    <row r="14149" spans="1:9">
      <c r="A14149" s="263" t="str">
        <f t="shared" si="2562"/>
        <v/>
      </c>
      <c r="B14149" s="444" t="str">
        <f t="shared" si="2563"/>
        <v/>
      </c>
      <c r="C14149" s="195"/>
      <c r="D14149" s="195"/>
      <c r="E14149" s="252">
        <f t="shared" si="2564"/>
        <v>0</v>
      </c>
      <c r="F14149" s="230">
        <f t="shared" si="2565"/>
        <v>0</v>
      </c>
      <c r="G14149" s="232"/>
      <c r="I14149" s="283"/>
    </row>
    <row r="14150" spans="1:9">
      <c r="A14150" s="263" t="str">
        <f t="shared" si="2562"/>
        <v/>
      </c>
      <c r="B14150" s="444" t="str">
        <f t="shared" si="2563"/>
        <v/>
      </c>
      <c r="C14150" s="195"/>
      <c r="D14150" s="195"/>
      <c r="E14150" s="252">
        <f t="shared" si="2564"/>
        <v>0</v>
      </c>
      <c r="F14150" s="230">
        <f t="shared" si="2565"/>
        <v>0</v>
      </c>
      <c r="G14150" s="232"/>
      <c r="I14150" s="283"/>
    </row>
    <row r="14151" spans="1:9">
      <c r="A14151" s="263" t="str">
        <f t="shared" si="2562"/>
        <v/>
      </c>
      <c r="B14151" s="444" t="str">
        <f t="shared" si="2563"/>
        <v/>
      </c>
      <c r="C14151" s="195"/>
      <c r="D14151" s="195"/>
      <c r="E14151" s="252">
        <f t="shared" si="2564"/>
        <v>0</v>
      </c>
      <c r="F14151" s="230">
        <f t="shared" si="2565"/>
        <v>0</v>
      </c>
      <c r="G14151" s="232"/>
      <c r="I14151" s="283"/>
    </row>
    <row r="14152" spans="1:9">
      <c r="A14152" s="263" t="str">
        <f t="shared" si="2562"/>
        <v/>
      </c>
      <c r="B14152" s="444" t="str">
        <f t="shared" si="2563"/>
        <v/>
      </c>
      <c r="C14152" s="195"/>
      <c r="D14152" s="195"/>
      <c r="E14152" s="252">
        <f t="shared" si="2564"/>
        <v>0</v>
      </c>
      <c r="F14152" s="230">
        <f t="shared" si="2565"/>
        <v>0</v>
      </c>
      <c r="G14152" s="232"/>
      <c r="I14152" s="283"/>
    </row>
    <row r="14153" spans="1:9">
      <c r="A14153" s="263" t="str">
        <f t="shared" si="2562"/>
        <v/>
      </c>
      <c r="B14153" s="444" t="str">
        <f t="shared" si="2563"/>
        <v/>
      </c>
      <c r="C14153" s="195"/>
      <c r="D14153" s="195"/>
      <c r="E14153" s="252">
        <f t="shared" si="2564"/>
        <v>0</v>
      </c>
      <c r="F14153" s="230">
        <f t="shared" si="2565"/>
        <v>0</v>
      </c>
      <c r="G14153" s="232"/>
      <c r="I14153" s="283"/>
    </row>
    <row r="14154" spans="1:9">
      <c r="A14154" s="263" t="str">
        <f t="shared" si="2562"/>
        <v/>
      </c>
      <c r="B14154" s="444" t="str">
        <f t="shared" si="2563"/>
        <v/>
      </c>
      <c r="C14154" s="195"/>
      <c r="D14154" s="195"/>
      <c r="E14154" s="252">
        <f t="shared" si="2564"/>
        <v>0</v>
      </c>
      <c r="F14154" s="230">
        <f t="shared" si="2565"/>
        <v>0</v>
      </c>
      <c r="G14154" s="233"/>
      <c r="I14154" s="283"/>
    </row>
    <row r="14155" spans="1:9" ht="31.5" customHeight="1" thickBot="1">
      <c r="A14155" s="234"/>
      <c r="B14155" s="456"/>
      <c r="C14155" s="235"/>
      <c r="D14155" s="237"/>
      <c r="E14155" s="237"/>
      <c r="F14155" s="238" t="s">
        <v>83</v>
      </c>
      <c r="G14155" s="262">
        <f>ROUND(SUM(F14143:F14154),0)</f>
        <v>0</v>
      </c>
      <c r="I14155" s="326"/>
    </row>
    <row r="14156" spans="1:9" ht="13.5" thickTop="1">
      <c r="A14156" s="186" t="s">
        <v>76</v>
      </c>
      <c r="B14156" s="446"/>
      <c r="C14156" s="241"/>
      <c r="D14156" s="243"/>
      <c r="E14156" s="243"/>
      <c r="F14156" s="242"/>
      <c r="G14156" s="244"/>
      <c r="I14156" s="326"/>
    </row>
    <row r="14157" spans="1:9">
      <c r="A14157" s="245" t="s">
        <v>57</v>
      </c>
      <c r="B14157" s="455"/>
      <c r="C14157" s="246"/>
      <c r="D14157" s="317"/>
      <c r="E14157" s="248" t="s">
        <v>77</v>
      </c>
      <c r="F14157" s="249" t="s">
        <v>78</v>
      </c>
      <c r="G14157" s="264" t="s">
        <v>77</v>
      </c>
      <c r="H14157" s="220"/>
      <c r="I14157" s="325"/>
    </row>
    <row r="14158" spans="1:9">
      <c r="A14158" s="185" t="s">
        <v>87</v>
      </c>
      <c r="B14158" s="453"/>
      <c r="C14158" s="265"/>
      <c r="D14158" s="318"/>
      <c r="E14158" s="229">
        <f>SUM(G14117,G14132,G14140,G14155)</f>
        <v>0</v>
      </c>
      <c r="F14158" s="266">
        <f>A</f>
        <v>0</v>
      </c>
      <c r="G14158" s="267">
        <f>E14158*F14158</f>
        <v>0</v>
      </c>
      <c r="I14158" s="326"/>
    </row>
    <row r="14159" spans="1:9">
      <c r="A14159" s="185" t="s">
        <v>85</v>
      </c>
      <c r="B14159" s="453"/>
      <c r="C14159" s="265"/>
      <c r="D14159" s="318"/>
      <c r="E14159" s="229">
        <f>SUM(G14117,G14132,G14140,G14155)</f>
        <v>0</v>
      </c>
      <c r="F14159" s="266">
        <f>I</f>
        <v>0</v>
      </c>
      <c r="G14159" s="267">
        <f>E14159*F14159</f>
        <v>0</v>
      </c>
      <c r="I14159" s="326"/>
    </row>
    <row r="14160" spans="1:9">
      <c r="A14160" s="185" t="s">
        <v>86</v>
      </c>
      <c r="B14160" s="453"/>
      <c r="C14160" s="265"/>
      <c r="D14160" s="318"/>
      <c r="E14160" s="229">
        <f>SUM(G14117,G14132,G14140,G14155)</f>
        <v>0</v>
      </c>
      <c r="F14160" s="266">
        <f>U</f>
        <v>0</v>
      </c>
      <c r="G14160" s="267">
        <f>E14160*F14160</f>
        <v>0</v>
      </c>
      <c r="I14160" s="326"/>
    </row>
    <row r="14161" spans="1:16" ht="33" customHeight="1" thickBot="1">
      <c r="A14161" s="234"/>
      <c r="B14161" s="456"/>
      <c r="C14161" s="235"/>
      <c r="D14161" s="237"/>
      <c r="E14161" s="237"/>
      <c r="F14161" s="268" t="s">
        <v>84</v>
      </c>
      <c r="G14161" s="262">
        <f>SUM(G14158:G14160)</f>
        <v>0</v>
      </c>
      <c r="I14161" s="326"/>
      <c r="J14161" s="295"/>
      <c r="K14161" s="296"/>
      <c r="L14161" s="296"/>
      <c r="M14161" s="296"/>
      <c r="N14161" s="296"/>
      <c r="O14161" s="296"/>
    </row>
    <row r="14162" spans="1:16" s="211" customFormat="1" ht="14" thickTop="1" thickBot="1">
      <c r="A14162" s="269"/>
      <c r="B14162" s="443"/>
      <c r="C14162" s="270"/>
      <c r="D14162" s="319"/>
      <c r="E14162" s="271" t="s">
        <v>89</v>
      </c>
      <c r="F14162" s="272"/>
      <c r="G14162" s="273">
        <f>ROUND(SUM(G14117,G14132,G14140,G14155,G14161),0)</f>
        <v>0</v>
      </c>
      <c r="I14162" s="327"/>
      <c r="J14162" s="212" t="str">
        <f>B14101</f>
        <v>40,16</v>
      </c>
      <c r="K14162" s="274">
        <f>E14158</f>
        <v>0</v>
      </c>
      <c r="L14162" s="294">
        <f>G14158</f>
        <v>0</v>
      </c>
      <c r="M14162" s="294">
        <f>G14159</f>
        <v>0</v>
      </c>
      <c r="N14162" s="294">
        <f>G14160</f>
        <v>0</v>
      </c>
      <c r="O14162" s="299">
        <f>SUM(K14162:N14162)</f>
        <v>0</v>
      </c>
      <c r="P14162" s="294"/>
    </row>
    <row r="14163" spans="1:16" ht="13.5" thickTop="1">
      <c r="A14163" s="275" t="s">
        <v>97</v>
      </c>
      <c r="B14163" s="438"/>
      <c r="C14163" s="215"/>
      <c r="D14163" s="217"/>
      <c r="E14163" s="217"/>
      <c r="F14163" s="216"/>
      <c r="G14163" s="219"/>
      <c r="I14163" s="326"/>
      <c r="P14163" s="294"/>
    </row>
    <row r="14164" spans="1:16">
      <c r="A14164" s="275"/>
      <c r="B14164" s="452"/>
      <c r="C14164" s="276"/>
      <c r="D14164" s="320"/>
      <c r="E14164" s="217"/>
      <c r="F14164" s="216"/>
      <c r="G14164" s="277">
        <f ca="1">TODAY()</f>
        <v>44839</v>
      </c>
      <c r="I14164" s="326"/>
      <c r="P14164" s="294"/>
    </row>
    <row r="14165" spans="1:16" ht="13.5" thickBot="1">
      <c r="A14165" s="234"/>
      <c r="B14165" s="456"/>
      <c r="C14165" s="235"/>
      <c r="D14165" s="237"/>
      <c r="E14165" s="237"/>
      <c r="F14165" s="236"/>
      <c r="G14165" s="278"/>
      <c r="I14165" s="326"/>
      <c r="P14165" s="294"/>
    </row>
    <row r="14166" spans="1:16" s="199" customFormat="1" ht="13.5" thickTop="1">
      <c r="A14166" s="196" t="s">
        <v>109</v>
      </c>
      <c r="B14166" s="458"/>
      <c r="C14166" s="196"/>
      <c r="D14166" s="198"/>
      <c r="E14166" s="198"/>
      <c r="F14166" s="197"/>
      <c r="G14166" s="197"/>
      <c r="I14166" s="321"/>
      <c r="J14166" s="200"/>
      <c r="O14166" s="297"/>
    </row>
    <row r="14167" spans="1:16" s="199" customFormat="1">
      <c r="A14167" s="196" t="str">
        <f>CONCATENATE('Prestaciones y AIU'!A13691," ANALISIS DE PRECIOS UNITARIOS")</f>
        <v xml:space="preserve"> ANALISIS DE PRECIOS UNITARIOS</v>
      </c>
      <c r="B14167" s="458"/>
      <c r="C14167" s="196"/>
      <c r="D14167" s="198"/>
      <c r="E14167" s="198"/>
      <c r="F14167" s="197"/>
      <c r="G14167" s="197"/>
      <c r="I14167" s="321"/>
      <c r="J14167" s="200"/>
      <c r="O14167" s="297"/>
    </row>
    <row r="14168" spans="1:16" s="199" customFormat="1">
      <c r="A14168" s="196" t="str">
        <f>Objeto_LIC</f>
        <v>OPTIMIZACION DEL SISTEMA DE ABASTECIMIENTO (ADUCCION, PRETRATAMIENTO Y CONDUCCION) DEL MUNICPIO DE TAME, DEPARTAMENTO DE ARAUCA</v>
      </c>
      <c r="B14168" s="458"/>
      <c r="C14168" s="196"/>
      <c r="D14168" s="198"/>
      <c r="E14168" s="198"/>
      <c r="F14168" s="197"/>
      <c r="G14168" s="197"/>
      <c r="I14168" s="321"/>
      <c r="J14168" s="200"/>
      <c r="O14168" s="297"/>
    </row>
    <row r="14169" spans="1:16" s="199" customFormat="1">
      <c r="A14169" s="196"/>
      <c r="B14169" s="458"/>
      <c r="C14169" s="196"/>
      <c r="D14169" s="198"/>
      <c r="E14169" s="198"/>
      <c r="F14169" s="197"/>
      <c r="G14169" s="197"/>
      <c r="I14169" s="321"/>
      <c r="J14169" s="200"/>
      <c r="O14169" s="297"/>
    </row>
    <row r="14170" spans="1:16" ht="13.5" thickBot="1">
      <c r="A14170" s="201"/>
      <c r="B14170" s="448"/>
      <c r="C14170" s="201"/>
      <c r="D14170" s="203"/>
      <c r="E14170" s="203"/>
      <c r="F14170" s="202"/>
      <c r="G14170" s="202"/>
    </row>
    <row r="14171" spans="1:16" s="211" customFormat="1" ht="13.5" thickTop="1">
      <c r="A14171" s="206"/>
      <c r="B14171" s="457"/>
      <c r="C14171" s="207"/>
      <c r="D14171" s="209"/>
      <c r="E14171" s="209"/>
      <c r="F14171" s="208"/>
      <c r="G14171" s="210" t="s">
        <v>110</v>
      </c>
      <c r="I14171" s="323"/>
      <c r="J14171" s="212"/>
      <c r="O14171" s="297"/>
    </row>
    <row r="14172" spans="1:16" ht="12.75" customHeight="1">
      <c r="A14172" s="213" t="s">
        <v>62</v>
      </c>
      <c r="B14172" s="750">
        <f>Proponente</f>
        <v>0</v>
      </c>
      <c r="C14172" s="750"/>
      <c r="D14172" s="750"/>
      <c r="E14172" s="750"/>
      <c r="F14172" s="750"/>
      <c r="G14172" s="751"/>
    </row>
    <row r="14173" spans="1:16" ht="12.75" customHeight="1">
      <c r="A14173" s="213" t="s">
        <v>63</v>
      </c>
      <c r="B14173" s="470">
        <v>41.1</v>
      </c>
      <c r="C14173" s="750" t="e">
        <f>VLOOKUP(B14173,Presupuesto!$A$4:$B$106,2,FALSE)</f>
        <v>#N/A</v>
      </c>
      <c r="D14173" s="750"/>
      <c r="E14173" s="750"/>
      <c r="F14173" s="750"/>
      <c r="G14173" s="751"/>
    </row>
    <row r="14174" spans="1:16">
      <c r="A14174" s="214"/>
      <c r="B14174" s="438"/>
      <c r="C14174" s="215"/>
      <c r="D14174" s="217"/>
      <c r="E14174" s="217"/>
      <c r="F14174" s="218" t="s">
        <v>88</v>
      </c>
      <c r="G14174" s="750" t="str">
        <f ca="1">LOOKUP('U-P1'!B14173,Presupuesto!$1:$1048576,Presupuesto!$C$1:$C$105)</f>
        <v>ML</v>
      </c>
      <c r="H14174" s="750"/>
      <c r="I14174" s="750"/>
      <c r="J14174" s="750"/>
      <c r="K14174" s="751"/>
    </row>
    <row r="14175" spans="1:16" ht="13.5" thickBot="1">
      <c r="A14175" s="213" t="s">
        <v>64</v>
      </c>
      <c r="B14175" s="438"/>
      <c r="C14175" s="215"/>
      <c r="D14175" s="217"/>
      <c r="E14175" s="217"/>
      <c r="F14175" s="216"/>
      <c r="G14175" s="219"/>
      <c r="I14175" s="324"/>
      <c r="J14175" s="295"/>
      <c r="K14175" s="296"/>
      <c r="L14175" s="296"/>
      <c r="M14175" s="296"/>
      <c r="N14175" s="296"/>
      <c r="O14175" s="296"/>
    </row>
    <row r="14176" spans="1:16" s="220" customFormat="1" ht="13.5" thickTop="1">
      <c r="A14176" s="221" t="s">
        <v>57</v>
      </c>
      <c r="B14176" s="447" t="s">
        <v>65</v>
      </c>
      <c r="C14176" s="222" t="s">
        <v>66</v>
      </c>
      <c r="D14176" s="223" t="s">
        <v>74</v>
      </c>
      <c r="E14176" s="224" t="s">
        <v>100</v>
      </c>
      <c r="F14176" s="224" t="s">
        <v>79</v>
      </c>
      <c r="G14176" s="225" t="s">
        <v>70</v>
      </c>
      <c r="I14176" s="325"/>
      <c r="J14176" s="226"/>
      <c r="O14176" s="296"/>
    </row>
    <row r="14177" spans="1:15">
      <c r="A14177" s="227" t="str">
        <f t="shared" ref="A14177:A14188" si="2566">IF(I14177=0,"-",VLOOKUP(I14177,EQUIPOS,2,FALSE))</f>
        <v>-</v>
      </c>
      <c r="B14177" s="228"/>
      <c r="C14177" s="228"/>
      <c r="D14177" s="194"/>
      <c r="E14177" s="229">
        <f t="shared" ref="E14177:E14188" si="2567">IF(I14177=0,0,VLOOKUP(I14177,EQUIPOS,4,FALSE))</f>
        <v>0</v>
      </c>
      <c r="F14177" s="230">
        <f t="shared" ref="F14177:F14188" si="2568">IF(D14177=0,0,E14177/D14177)</f>
        <v>0</v>
      </c>
      <c r="G14177" s="231"/>
      <c r="I14177" s="283"/>
    </row>
    <row r="14178" spans="1:15">
      <c r="A14178" s="227" t="str">
        <f t="shared" si="2566"/>
        <v>-</v>
      </c>
      <c r="B14178" s="228"/>
      <c r="C14178" s="228"/>
      <c r="D14178" s="194"/>
      <c r="E14178" s="229">
        <f t="shared" si="2567"/>
        <v>0</v>
      </c>
      <c r="F14178" s="230">
        <f t="shared" si="2568"/>
        <v>0</v>
      </c>
      <c r="G14178" s="232"/>
      <c r="I14178" s="283"/>
    </row>
    <row r="14179" spans="1:15">
      <c r="A14179" s="227" t="str">
        <f t="shared" si="2566"/>
        <v>-</v>
      </c>
      <c r="B14179" s="228"/>
      <c r="C14179" s="228"/>
      <c r="D14179" s="194"/>
      <c r="E14179" s="229">
        <f t="shared" si="2567"/>
        <v>0</v>
      </c>
      <c r="F14179" s="230">
        <f t="shared" si="2568"/>
        <v>0</v>
      </c>
      <c r="G14179" s="232"/>
      <c r="I14179" s="283"/>
    </row>
    <row r="14180" spans="1:15">
      <c r="A14180" s="227" t="str">
        <f t="shared" si="2566"/>
        <v>-</v>
      </c>
      <c r="B14180" s="228"/>
      <c r="C14180" s="228"/>
      <c r="D14180" s="194"/>
      <c r="E14180" s="229">
        <f t="shared" si="2567"/>
        <v>0</v>
      </c>
      <c r="F14180" s="230">
        <f t="shared" si="2568"/>
        <v>0</v>
      </c>
      <c r="G14180" s="232"/>
      <c r="I14180" s="283"/>
    </row>
    <row r="14181" spans="1:15">
      <c r="A14181" s="227" t="str">
        <f t="shared" si="2566"/>
        <v>-</v>
      </c>
      <c r="B14181" s="228"/>
      <c r="C14181" s="228"/>
      <c r="D14181" s="194"/>
      <c r="E14181" s="229">
        <f t="shared" si="2567"/>
        <v>0</v>
      </c>
      <c r="F14181" s="230">
        <f t="shared" si="2568"/>
        <v>0</v>
      </c>
      <c r="G14181" s="232"/>
      <c r="I14181" s="283"/>
    </row>
    <row r="14182" spans="1:15">
      <c r="A14182" s="227" t="str">
        <f t="shared" si="2566"/>
        <v>-</v>
      </c>
      <c r="B14182" s="228"/>
      <c r="C14182" s="228"/>
      <c r="D14182" s="194"/>
      <c r="E14182" s="229">
        <f t="shared" si="2567"/>
        <v>0</v>
      </c>
      <c r="F14182" s="230">
        <f t="shared" si="2568"/>
        <v>0</v>
      </c>
      <c r="G14182" s="232"/>
      <c r="I14182" s="283"/>
    </row>
    <row r="14183" spans="1:15">
      <c r="A14183" s="227" t="str">
        <f t="shared" si="2566"/>
        <v>-</v>
      </c>
      <c r="B14183" s="228"/>
      <c r="C14183" s="228"/>
      <c r="D14183" s="194"/>
      <c r="E14183" s="229">
        <f t="shared" si="2567"/>
        <v>0</v>
      </c>
      <c r="F14183" s="230">
        <f t="shared" si="2568"/>
        <v>0</v>
      </c>
      <c r="G14183" s="232"/>
      <c r="I14183" s="283"/>
    </row>
    <row r="14184" spans="1:15">
      <c r="A14184" s="227" t="str">
        <f t="shared" si="2566"/>
        <v>-</v>
      </c>
      <c r="B14184" s="228"/>
      <c r="C14184" s="228"/>
      <c r="D14184" s="194"/>
      <c r="E14184" s="229">
        <f t="shared" si="2567"/>
        <v>0</v>
      </c>
      <c r="F14184" s="230">
        <f t="shared" si="2568"/>
        <v>0</v>
      </c>
      <c r="G14184" s="232"/>
      <c r="I14184" s="283"/>
    </row>
    <row r="14185" spans="1:15">
      <c r="A14185" s="227" t="str">
        <f t="shared" si="2566"/>
        <v>-</v>
      </c>
      <c r="B14185" s="228"/>
      <c r="C14185" s="228"/>
      <c r="D14185" s="194"/>
      <c r="E14185" s="229">
        <f t="shared" si="2567"/>
        <v>0</v>
      </c>
      <c r="F14185" s="230">
        <f t="shared" si="2568"/>
        <v>0</v>
      </c>
      <c r="G14185" s="232"/>
      <c r="I14185" s="283"/>
    </row>
    <row r="14186" spans="1:15">
      <c r="A14186" s="227" t="str">
        <f t="shared" si="2566"/>
        <v>-</v>
      </c>
      <c r="B14186" s="228"/>
      <c r="C14186" s="228"/>
      <c r="D14186" s="194"/>
      <c r="E14186" s="229">
        <f t="shared" si="2567"/>
        <v>0</v>
      </c>
      <c r="F14186" s="230">
        <f t="shared" si="2568"/>
        <v>0</v>
      </c>
      <c r="G14186" s="232"/>
      <c r="I14186" s="283"/>
    </row>
    <row r="14187" spans="1:15">
      <c r="A14187" s="227" t="str">
        <f t="shared" si="2566"/>
        <v>-</v>
      </c>
      <c r="B14187" s="228"/>
      <c r="C14187" s="228"/>
      <c r="D14187" s="194"/>
      <c r="E14187" s="229">
        <f t="shared" si="2567"/>
        <v>0</v>
      </c>
      <c r="F14187" s="230">
        <f t="shared" si="2568"/>
        <v>0</v>
      </c>
      <c r="G14187" s="232"/>
      <c r="I14187" s="283"/>
    </row>
    <row r="14188" spans="1:15">
      <c r="A14188" s="227" t="str">
        <f t="shared" si="2566"/>
        <v>-</v>
      </c>
      <c r="B14188" s="228"/>
      <c r="C14188" s="228"/>
      <c r="D14188" s="194"/>
      <c r="E14188" s="229">
        <f t="shared" si="2567"/>
        <v>0</v>
      </c>
      <c r="F14188" s="230">
        <f t="shared" si="2568"/>
        <v>0</v>
      </c>
      <c r="G14188" s="232"/>
      <c r="I14188" s="283"/>
    </row>
    <row r="14189" spans="1:15" ht="13.5" thickBot="1">
      <c r="A14189" s="234"/>
      <c r="B14189" s="456"/>
      <c r="C14189" s="235"/>
      <c r="D14189" s="237"/>
      <c r="E14189" s="237"/>
      <c r="F14189" s="238" t="s">
        <v>80</v>
      </c>
      <c r="G14189" s="239">
        <f>SUM(F14177:F14188)</f>
        <v>0</v>
      </c>
      <c r="I14189" s="326"/>
    </row>
    <row r="14190" spans="1:15" ht="13.5" thickTop="1">
      <c r="A14190" s="240" t="s">
        <v>67</v>
      </c>
      <c r="B14190" s="446"/>
      <c r="C14190" s="241"/>
      <c r="D14190" s="243"/>
      <c r="E14190" s="243"/>
      <c r="F14190" s="242"/>
      <c r="G14190" s="244"/>
      <c r="I14190" s="326"/>
    </row>
    <row r="14191" spans="1:15" s="220" customFormat="1" ht="26">
      <c r="A14191" s="245" t="s">
        <v>57</v>
      </c>
      <c r="B14191" s="455"/>
      <c r="C14191" s="247" t="s">
        <v>58</v>
      </c>
      <c r="D14191" s="316" t="s">
        <v>68</v>
      </c>
      <c r="E14191" s="248" t="s">
        <v>69</v>
      </c>
      <c r="F14191" s="249" t="s">
        <v>79</v>
      </c>
      <c r="G14191" s="250" t="s">
        <v>70</v>
      </c>
      <c r="I14191" s="325"/>
      <c r="J14191" s="226"/>
      <c r="O14191" s="296"/>
    </row>
    <row r="14192" spans="1:15">
      <c r="A14192" s="748" t="str">
        <f t="shared" ref="A14192:A14203" si="2569">IF(I14192=0,"",VLOOKUP(I14192,MATERIALES,2,FALSE))</f>
        <v/>
      </c>
      <c r="B14192" s="749"/>
      <c r="C14192" s="251" t="str">
        <f t="shared" ref="C14192:C14200" si="2570">IF(I14192=0,"",VLOOKUP(I14192,MATERIALES,3,FALSE))</f>
        <v/>
      </c>
      <c r="D14192" s="194"/>
      <c r="E14192" s="252">
        <f t="shared" ref="E14192:E14203" si="2571">IF(I14192=0,0,VLOOKUP(I14192,MATERIALES,4,FALSE))</f>
        <v>0</v>
      </c>
      <c r="F14192" s="230">
        <f>D14192*E14192</f>
        <v>0</v>
      </c>
      <c r="G14192" s="231"/>
      <c r="I14192" s="283"/>
    </row>
    <row r="14193" spans="1:9">
      <c r="A14193" s="748" t="str">
        <f t="shared" si="2569"/>
        <v/>
      </c>
      <c r="B14193" s="749"/>
      <c r="C14193" s="251" t="str">
        <f t="shared" si="2570"/>
        <v/>
      </c>
      <c r="D14193" s="194"/>
      <c r="E14193" s="252">
        <f t="shared" si="2571"/>
        <v>0</v>
      </c>
      <c r="F14193" s="230">
        <f t="shared" ref="F14193:F14203" si="2572">D14193*E14193</f>
        <v>0</v>
      </c>
      <c r="G14193" s="232"/>
      <c r="I14193" s="283"/>
    </row>
    <row r="14194" spans="1:9">
      <c r="A14194" s="748" t="str">
        <f t="shared" si="2569"/>
        <v/>
      </c>
      <c r="B14194" s="749"/>
      <c r="C14194" s="251" t="str">
        <f t="shared" si="2570"/>
        <v/>
      </c>
      <c r="D14194" s="194"/>
      <c r="E14194" s="252">
        <f t="shared" si="2571"/>
        <v>0</v>
      </c>
      <c r="F14194" s="230">
        <f t="shared" si="2572"/>
        <v>0</v>
      </c>
      <c r="G14194" s="232"/>
      <c r="I14194" s="283"/>
    </row>
    <row r="14195" spans="1:9">
      <c r="A14195" s="748" t="str">
        <f t="shared" si="2569"/>
        <v/>
      </c>
      <c r="B14195" s="749"/>
      <c r="C14195" s="251" t="str">
        <f t="shared" si="2570"/>
        <v/>
      </c>
      <c r="D14195" s="194"/>
      <c r="E14195" s="252">
        <f t="shared" si="2571"/>
        <v>0</v>
      </c>
      <c r="F14195" s="230">
        <f t="shared" si="2572"/>
        <v>0</v>
      </c>
      <c r="G14195" s="232"/>
      <c r="I14195" s="283"/>
    </row>
    <row r="14196" spans="1:9">
      <c r="A14196" s="748" t="str">
        <f t="shared" si="2569"/>
        <v/>
      </c>
      <c r="B14196" s="749"/>
      <c r="C14196" s="251" t="str">
        <f t="shared" si="2570"/>
        <v/>
      </c>
      <c r="D14196" s="194"/>
      <c r="E14196" s="252">
        <f t="shared" si="2571"/>
        <v>0</v>
      </c>
      <c r="F14196" s="230">
        <f t="shared" si="2572"/>
        <v>0</v>
      </c>
      <c r="G14196" s="232"/>
      <c r="I14196" s="283"/>
    </row>
    <row r="14197" spans="1:9">
      <c r="A14197" s="748" t="str">
        <f t="shared" si="2569"/>
        <v/>
      </c>
      <c r="B14197" s="749"/>
      <c r="C14197" s="251" t="str">
        <f t="shared" si="2570"/>
        <v/>
      </c>
      <c r="D14197" s="194"/>
      <c r="E14197" s="252">
        <f t="shared" si="2571"/>
        <v>0</v>
      </c>
      <c r="F14197" s="230">
        <f t="shared" si="2572"/>
        <v>0</v>
      </c>
      <c r="G14197" s="232"/>
      <c r="I14197" s="283"/>
    </row>
    <row r="14198" spans="1:9">
      <c r="A14198" s="748" t="str">
        <f t="shared" si="2569"/>
        <v/>
      </c>
      <c r="B14198" s="749"/>
      <c r="C14198" s="251" t="str">
        <f t="shared" si="2570"/>
        <v/>
      </c>
      <c r="D14198" s="194"/>
      <c r="E14198" s="252">
        <f t="shared" si="2571"/>
        <v>0</v>
      </c>
      <c r="F14198" s="230">
        <f t="shared" si="2572"/>
        <v>0</v>
      </c>
      <c r="G14198" s="232"/>
      <c r="I14198" s="283"/>
    </row>
    <row r="14199" spans="1:9">
      <c r="A14199" s="748" t="str">
        <f t="shared" si="2569"/>
        <v/>
      </c>
      <c r="B14199" s="749"/>
      <c r="C14199" s="251" t="str">
        <f t="shared" si="2570"/>
        <v/>
      </c>
      <c r="D14199" s="194"/>
      <c r="E14199" s="252">
        <f t="shared" si="2571"/>
        <v>0</v>
      </c>
      <c r="F14199" s="230">
        <f t="shared" si="2572"/>
        <v>0</v>
      </c>
      <c r="G14199" s="253"/>
      <c r="I14199" s="283"/>
    </row>
    <row r="14200" spans="1:9">
      <c r="A14200" s="748" t="str">
        <f t="shared" si="2569"/>
        <v/>
      </c>
      <c r="B14200" s="749"/>
      <c r="C14200" s="251" t="str">
        <f t="shared" si="2570"/>
        <v/>
      </c>
      <c r="D14200" s="194"/>
      <c r="E14200" s="252">
        <f t="shared" si="2571"/>
        <v>0</v>
      </c>
      <c r="F14200" s="230">
        <f t="shared" si="2572"/>
        <v>0</v>
      </c>
      <c r="G14200" s="232"/>
      <c r="I14200" s="283"/>
    </row>
    <row r="14201" spans="1:9">
      <c r="A14201" s="748" t="str">
        <f t="shared" si="2569"/>
        <v/>
      </c>
      <c r="B14201" s="749"/>
      <c r="C14201" s="251"/>
      <c r="D14201" s="194"/>
      <c r="E14201" s="252">
        <f t="shared" si="2571"/>
        <v>0</v>
      </c>
      <c r="F14201" s="230">
        <f t="shared" si="2572"/>
        <v>0</v>
      </c>
      <c r="G14201" s="232"/>
      <c r="I14201" s="283"/>
    </row>
    <row r="14202" spans="1:9">
      <c r="A14202" s="748" t="str">
        <f t="shared" si="2569"/>
        <v/>
      </c>
      <c r="B14202" s="749"/>
      <c r="C14202" s="251"/>
      <c r="D14202" s="194"/>
      <c r="E14202" s="252">
        <f t="shared" si="2571"/>
        <v>0</v>
      </c>
      <c r="F14202" s="230">
        <f t="shared" si="2572"/>
        <v>0</v>
      </c>
      <c r="G14202" s="232"/>
      <c r="I14202" s="283"/>
    </row>
    <row r="14203" spans="1:9">
      <c r="A14203" s="748" t="str">
        <f t="shared" si="2569"/>
        <v/>
      </c>
      <c r="B14203" s="749"/>
      <c r="C14203" s="251" t="str">
        <f t="shared" ref="C14203" si="2573">IF(I14203=0,"",VLOOKUP(I14203,MATERIALES,3,FALSE))</f>
        <v/>
      </c>
      <c r="D14203" s="194"/>
      <c r="E14203" s="252">
        <f t="shared" si="2571"/>
        <v>0</v>
      </c>
      <c r="F14203" s="230">
        <f t="shared" si="2572"/>
        <v>0</v>
      </c>
      <c r="G14203" s="233"/>
      <c r="I14203" s="283"/>
    </row>
    <row r="14204" spans="1:9" ht="26.25" customHeight="1" thickBot="1">
      <c r="A14204" s="214"/>
      <c r="B14204" s="438"/>
      <c r="C14204" s="215"/>
      <c r="D14204" s="217"/>
      <c r="E14204" s="254"/>
      <c r="F14204" s="255" t="s">
        <v>81</v>
      </c>
      <c r="G14204" s="253">
        <f>ROUND(SUM(F14192:F14203),0)</f>
        <v>0</v>
      </c>
      <c r="I14204" s="326"/>
    </row>
    <row r="14205" spans="1:9" ht="14" thickTop="1" thickBot="1">
      <c r="A14205" s="256" t="s">
        <v>72</v>
      </c>
      <c r="B14205" s="445"/>
      <c r="C14205" s="257"/>
      <c r="D14205" s="259"/>
      <c r="E14205" s="259"/>
      <c r="F14205" s="258"/>
      <c r="G14205" s="260"/>
      <c r="I14205" s="326"/>
    </row>
    <row r="14206" spans="1:9" ht="13.5" thickTop="1">
      <c r="A14206" s="245" t="s">
        <v>57</v>
      </c>
      <c r="B14206" s="455"/>
      <c r="C14206" s="248" t="s">
        <v>71</v>
      </c>
      <c r="D14206" s="316" t="s">
        <v>75</v>
      </c>
      <c r="E14206" s="248" t="s">
        <v>98</v>
      </c>
      <c r="F14206" s="249" t="s">
        <v>79</v>
      </c>
      <c r="G14206" s="250" t="s">
        <v>70</v>
      </c>
      <c r="I14206" s="326"/>
    </row>
    <row r="14207" spans="1:9">
      <c r="A14207" s="748" t="str">
        <f>IF(I14207=0,"",VLOOKUP(I14207,EQUIPOS,2,FALSE))</f>
        <v/>
      </c>
      <c r="B14207" s="749"/>
      <c r="C14207" s="195"/>
      <c r="D14207" s="194"/>
      <c r="E14207" s="252">
        <f>IF(I14207=0,0,VLOOKUP(I14207,EQUIPOS,4,FALSE))</f>
        <v>0</v>
      </c>
      <c r="F14207" s="230">
        <f>C14207*D14207*E14207</f>
        <v>0</v>
      </c>
      <c r="G14207" s="231"/>
      <c r="I14207" s="283"/>
    </row>
    <row r="14208" spans="1:9">
      <c r="A14208" s="748" t="str">
        <f>IF(I14208=0,"",VLOOKUP(I14208,EQUIPOS,2,FALSE))</f>
        <v/>
      </c>
      <c r="B14208" s="749"/>
      <c r="C14208" s="195"/>
      <c r="D14208" s="194"/>
      <c r="E14208" s="252">
        <f>IF(I14208=0,0,VLOOKUP(I14208,EQUIPOS,4,FALSE))</f>
        <v>0</v>
      </c>
      <c r="F14208" s="230">
        <f t="shared" ref="F14208:F14211" si="2574">C14208*D14208*E14208</f>
        <v>0</v>
      </c>
      <c r="G14208" s="232"/>
      <c r="I14208" s="283"/>
    </row>
    <row r="14209" spans="1:9">
      <c r="A14209" s="748" t="str">
        <f>IF(I14209=0,"",VLOOKUP(I14209,EQUIPOS,2,FALSE))</f>
        <v/>
      </c>
      <c r="B14209" s="749"/>
      <c r="C14209" s="195"/>
      <c r="D14209" s="194"/>
      <c r="E14209" s="252">
        <f>IF(I14209=0,0,VLOOKUP(I14209,EQUIPOS,4,FALSE))</f>
        <v>0</v>
      </c>
      <c r="F14209" s="230">
        <f t="shared" si="2574"/>
        <v>0</v>
      </c>
      <c r="G14209" s="232"/>
      <c r="I14209" s="283"/>
    </row>
    <row r="14210" spans="1:9">
      <c r="A14210" s="748" t="str">
        <f>IF(I14210=0,"",VLOOKUP(I14210,EQUIPOS,2,FALSE))</f>
        <v/>
      </c>
      <c r="B14210" s="749"/>
      <c r="C14210" s="195"/>
      <c r="D14210" s="194"/>
      <c r="E14210" s="252">
        <f>IF(I14210=0,0,VLOOKUP(I14210,EQUIPOS,4,FALSE))</f>
        <v>0</v>
      </c>
      <c r="F14210" s="230">
        <f t="shared" si="2574"/>
        <v>0</v>
      </c>
      <c r="G14210" s="232"/>
      <c r="I14210" s="283"/>
    </row>
    <row r="14211" spans="1:9">
      <c r="A14211" s="748" t="str">
        <f>IF(I14211=0,"",VLOOKUP(I14211,EQUIPOS,2,FALSE))</f>
        <v/>
      </c>
      <c r="B14211" s="749"/>
      <c r="C14211" s="195"/>
      <c r="D14211" s="194"/>
      <c r="E14211" s="252">
        <f>IF(I14211=0,0,VLOOKUP(I14211,EQUIPOS,4,FALSE))</f>
        <v>0</v>
      </c>
      <c r="F14211" s="230">
        <f t="shared" si="2574"/>
        <v>0</v>
      </c>
      <c r="G14211" s="233"/>
      <c r="I14211" s="283"/>
    </row>
    <row r="14212" spans="1:9" ht="30.75" customHeight="1" thickBot="1">
      <c r="A14212" s="234"/>
      <c r="B14212" s="456"/>
      <c r="C14212" s="235"/>
      <c r="D14212" s="237"/>
      <c r="E14212" s="261"/>
      <c r="F14212" s="238" t="s">
        <v>82</v>
      </c>
      <c r="G14212" s="262">
        <f>SUM(F14207:F14211)</f>
        <v>0</v>
      </c>
      <c r="I14212" s="326"/>
    </row>
    <row r="14213" spans="1:9" ht="13.5" thickTop="1">
      <c r="A14213" s="240" t="s">
        <v>73</v>
      </c>
      <c r="B14213" s="446"/>
      <c r="C14213" s="241"/>
      <c r="D14213" s="243"/>
      <c r="E14213" s="243"/>
      <c r="F14213" s="242"/>
      <c r="G14213" s="244"/>
      <c r="I14213" s="326"/>
    </row>
    <row r="14214" spans="1:9" ht="26">
      <c r="A14214" s="245" t="s">
        <v>57</v>
      </c>
      <c r="B14214" s="454" t="s">
        <v>58</v>
      </c>
      <c r="C14214" s="247" t="s">
        <v>68</v>
      </c>
      <c r="D14214" s="316" t="s">
        <v>74</v>
      </c>
      <c r="E14214" s="248" t="s">
        <v>69</v>
      </c>
      <c r="F14214" s="249" t="s">
        <v>79</v>
      </c>
      <c r="G14214" s="250" t="s">
        <v>70</v>
      </c>
      <c r="H14214" s="220"/>
      <c r="I14214" s="325"/>
    </row>
    <row r="14215" spans="1:9">
      <c r="A14215" s="263" t="str">
        <f t="shared" ref="A14215:A14226" si="2575">IF(I14215=0,"",VLOOKUP(I14215,MANOOBRA,2,FALSE))</f>
        <v/>
      </c>
      <c r="B14215" s="444" t="str">
        <f t="shared" ref="B14215:B14226" si="2576">IF(I14215=0,"",VLOOKUP(I14215,MANOOBRA,3,FALSE))</f>
        <v/>
      </c>
      <c r="C14215" s="195"/>
      <c r="D14215" s="466"/>
      <c r="E14215" s="252">
        <f t="shared" ref="E14215:E14226" si="2577">IF(I14215=0,0,VLOOKUP(I14215,MANOOBRA,4,FALSE))</f>
        <v>0</v>
      </c>
      <c r="F14215" s="230">
        <f>IF(D14215=0,0,C14215*E14215/D14215)</f>
        <v>0</v>
      </c>
      <c r="G14215" s="231"/>
      <c r="I14215" s="283"/>
    </row>
    <row r="14216" spans="1:9">
      <c r="A14216" s="263" t="str">
        <f t="shared" si="2575"/>
        <v/>
      </c>
      <c r="B14216" s="444" t="str">
        <f t="shared" si="2576"/>
        <v/>
      </c>
      <c r="C14216" s="195"/>
      <c r="D14216" s="466"/>
      <c r="E14216" s="252">
        <f t="shared" si="2577"/>
        <v>0</v>
      </c>
      <c r="F14216" s="230">
        <f t="shared" ref="F14216:F14226" si="2578">IF(D14216=0,0,C14216*E14216/D14216)</f>
        <v>0</v>
      </c>
      <c r="G14216" s="232"/>
      <c r="I14216" s="283"/>
    </row>
    <row r="14217" spans="1:9">
      <c r="A14217" s="263" t="str">
        <f t="shared" si="2575"/>
        <v/>
      </c>
      <c r="B14217" s="444" t="str">
        <f t="shared" si="2576"/>
        <v/>
      </c>
      <c r="C14217" s="195"/>
      <c r="D14217" s="309"/>
      <c r="E14217" s="252">
        <f t="shared" si="2577"/>
        <v>0</v>
      </c>
      <c r="F14217" s="230">
        <f t="shared" si="2578"/>
        <v>0</v>
      </c>
      <c r="G14217" s="232"/>
      <c r="I14217" s="283"/>
    </row>
    <row r="14218" spans="1:9">
      <c r="A14218" s="263" t="str">
        <f t="shared" si="2575"/>
        <v/>
      </c>
      <c r="B14218" s="444" t="str">
        <f t="shared" si="2576"/>
        <v/>
      </c>
      <c r="C14218" s="195"/>
      <c r="D14218" s="195"/>
      <c r="E14218" s="252">
        <f t="shared" si="2577"/>
        <v>0</v>
      </c>
      <c r="F14218" s="230">
        <f t="shared" si="2578"/>
        <v>0</v>
      </c>
      <c r="G14218" s="232"/>
      <c r="I14218" s="283"/>
    </row>
    <row r="14219" spans="1:9">
      <c r="A14219" s="263" t="str">
        <f t="shared" si="2575"/>
        <v/>
      </c>
      <c r="B14219" s="444" t="str">
        <f t="shared" si="2576"/>
        <v/>
      </c>
      <c r="C14219" s="195"/>
      <c r="D14219" s="195"/>
      <c r="E14219" s="252">
        <f t="shared" si="2577"/>
        <v>0</v>
      </c>
      <c r="F14219" s="230">
        <f t="shared" si="2578"/>
        <v>0</v>
      </c>
      <c r="G14219" s="232"/>
      <c r="I14219" s="283"/>
    </row>
    <row r="14220" spans="1:9">
      <c r="A14220" s="263" t="str">
        <f t="shared" si="2575"/>
        <v/>
      </c>
      <c r="B14220" s="444" t="str">
        <f t="shared" si="2576"/>
        <v/>
      </c>
      <c r="C14220" s="195"/>
      <c r="D14220" s="195"/>
      <c r="E14220" s="252">
        <f t="shared" si="2577"/>
        <v>0</v>
      </c>
      <c r="F14220" s="230">
        <f t="shared" si="2578"/>
        <v>0</v>
      </c>
      <c r="G14220" s="232"/>
      <c r="I14220" s="283"/>
    </row>
    <row r="14221" spans="1:9">
      <c r="A14221" s="263" t="str">
        <f t="shared" si="2575"/>
        <v/>
      </c>
      <c r="B14221" s="444" t="str">
        <f t="shared" si="2576"/>
        <v/>
      </c>
      <c r="C14221" s="195"/>
      <c r="D14221" s="195"/>
      <c r="E14221" s="252">
        <f t="shared" si="2577"/>
        <v>0</v>
      </c>
      <c r="F14221" s="230">
        <f t="shared" si="2578"/>
        <v>0</v>
      </c>
      <c r="G14221" s="232"/>
      <c r="I14221" s="283"/>
    </row>
    <row r="14222" spans="1:9">
      <c r="A14222" s="263" t="str">
        <f t="shared" si="2575"/>
        <v/>
      </c>
      <c r="B14222" s="444" t="str">
        <f t="shared" si="2576"/>
        <v/>
      </c>
      <c r="C14222" s="195"/>
      <c r="D14222" s="195"/>
      <c r="E14222" s="252">
        <f t="shared" si="2577"/>
        <v>0</v>
      </c>
      <c r="F14222" s="230">
        <f t="shared" si="2578"/>
        <v>0</v>
      </c>
      <c r="G14222" s="232"/>
      <c r="I14222" s="283"/>
    </row>
    <row r="14223" spans="1:9">
      <c r="A14223" s="263" t="str">
        <f t="shared" si="2575"/>
        <v/>
      </c>
      <c r="B14223" s="444" t="str">
        <f t="shared" si="2576"/>
        <v/>
      </c>
      <c r="C14223" s="195"/>
      <c r="D14223" s="195"/>
      <c r="E14223" s="252">
        <f t="shared" si="2577"/>
        <v>0</v>
      </c>
      <c r="F14223" s="230">
        <f t="shared" si="2578"/>
        <v>0</v>
      </c>
      <c r="G14223" s="232"/>
      <c r="I14223" s="283"/>
    </row>
    <row r="14224" spans="1:9">
      <c r="A14224" s="263" t="str">
        <f t="shared" si="2575"/>
        <v/>
      </c>
      <c r="B14224" s="444" t="str">
        <f t="shared" si="2576"/>
        <v/>
      </c>
      <c r="C14224" s="195"/>
      <c r="D14224" s="195"/>
      <c r="E14224" s="252">
        <f t="shared" si="2577"/>
        <v>0</v>
      </c>
      <c r="F14224" s="230">
        <f t="shared" si="2578"/>
        <v>0</v>
      </c>
      <c r="G14224" s="232"/>
      <c r="I14224" s="283"/>
    </row>
    <row r="14225" spans="1:16">
      <c r="A14225" s="263" t="str">
        <f t="shared" si="2575"/>
        <v/>
      </c>
      <c r="B14225" s="444" t="str">
        <f t="shared" si="2576"/>
        <v/>
      </c>
      <c r="C14225" s="195"/>
      <c r="D14225" s="195"/>
      <c r="E14225" s="252">
        <f t="shared" si="2577"/>
        <v>0</v>
      </c>
      <c r="F14225" s="230">
        <f t="shared" si="2578"/>
        <v>0</v>
      </c>
      <c r="G14225" s="232"/>
      <c r="I14225" s="283"/>
    </row>
    <row r="14226" spans="1:16">
      <c r="A14226" s="263" t="str">
        <f t="shared" si="2575"/>
        <v/>
      </c>
      <c r="B14226" s="444" t="str">
        <f t="shared" si="2576"/>
        <v/>
      </c>
      <c r="C14226" s="195"/>
      <c r="D14226" s="195"/>
      <c r="E14226" s="252">
        <f t="shared" si="2577"/>
        <v>0</v>
      </c>
      <c r="F14226" s="230">
        <f t="shared" si="2578"/>
        <v>0</v>
      </c>
      <c r="G14226" s="233"/>
      <c r="I14226" s="283"/>
    </row>
    <row r="14227" spans="1:16" ht="31.5" customHeight="1" thickBot="1">
      <c r="A14227" s="234"/>
      <c r="B14227" s="456"/>
      <c r="C14227" s="235"/>
      <c r="D14227" s="237"/>
      <c r="E14227" s="237"/>
      <c r="F14227" s="238" t="s">
        <v>83</v>
      </c>
      <c r="G14227" s="262">
        <f>ROUND(SUM(F14215:F14226),0)</f>
        <v>0</v>
      </c>
      <c r="I14227" s="326"/>
    </row>
    <row r="14228" spans="1:16" ht="13.5" thickTop="1">
      <c r="A14228" s="186" t="s">
        <v>76</v>
      </c>
      <c r="B14228" s="446"/>
      <c r="C14228" s="241"/>
      <c r="D14228" s="243"/>
      <c r="E14228" s="243"/>
      <c r="F14228" s="242"/>
      <c r="G14228" s="244"/>
      <c r="I14228" s="326"/>
    </row>
    <row r="14229" spans="1:16">
      <c r="A14229" s="245" t="s">
        <v>57</v>
      </c>
      <c r="B14229" s="455"/>
      <c r="C14229" s="246"/>
      <c r="D14229" s="317"/>
      <c r="E14229" s="248" t="s">
        <v>77</v>
      </c>
      <c r="F14229" s="249" t="s">
        <v>78</v>
      </c>
      <c r="G14229" s="264" t="s">
        <v>77</v>
      </c>
      <c r="H14229" s="220"/>
      <c r="I14229" s="325"/>
    </row>
    <row r="14230" spans="1:16">
      <c r="A14230" s="185" t="s">
        <v>87</v>
      </c>
      <c r="B14230" s="453"/>
      <c r="C14230" s="265"/>
      <c r="D14230" s="318"/>
      <c r="E14230" s="229">
        <f>ROUND(SUM(G14189,G14204,G14212,G14227),2)</f>
        <v>0</v>
      </c>
      <c r="F14230" s="266">
        <f>A</f>
        <v>0</v>
      </c>
      <c r="G14230" s="267">
        <f>E14230*F14230</f>
        <v>0</v>
      </c>
      <c r="I14230" s="326"/>
    </row>
    <row r="14231" spans="1:16">
      <c r="A14231" s="185" t="s">
        <v>85</v>
      </c>
      <c r="B14231" s="453"/>
      <c r="C14231" s="265"/>
      <c r="D14231" s="318"/>
      <c r="E14231" s="229">
        <f>SUM(G14189,G14204,G14212,G14227)</f>
        <v>0</v>
      </c>
      <c r="F14231" s="266">
        <f>I</f>
        <v>0</v>
      </c>
      <c r="G14231" s="267">
        <f>E14231*F14231</f>
        <v>0</v>
      </c>
      <c r="I14231" s="326"/>
    </row>
    <row r="14232" spans="1:16">
      <c r="A14232" s="185" t="s">
        <v>86</v>
      </c>
      <c r="B14232" s="453"/>
      <c r="C14232" s="265"/>
      <c r="D14232" s="318"/>
      <c r="E14232" s="229">
        <f>SUM(G14189,G14204,G14212,G14227)</f>
        <v>0</v>
      </c>
      <c r="F14232" s="266">
        <f>U</f>
        <v>0</v>
      </c>
      <c r="G14232" s="267">
        <f>E14232*F14232</f>
        <v>0</v>
      </c>
      <c r="I14232" s="326"/>
    </row>
    <row r="14233" spans="1:16" ht="33" customHeight="1" thickBot="1">
      <c r="A14233" s="234"/>
      <c r="B14233" s="456"/>
      <c r="C14233" s="235"/>
      <c r="D14233" s="237"/>
      <c r="E14233" s="237"/>
      <c r="F14233" s="268" t="s">
        <v>84</v>
      </c>
      <c r="G14233" s="262">
        <f>SUM(G14230:G14232)</f>
        <v>0</v>
      </c>
      <c r="I14233" s="326"/>
      <c r="J14233" s="295"/>
      <c r="K14233" s="296"/>
      <c r="L14233" s="296"/>
      <c r="M14233" s="296"/>
      <c r="N14233" s="296"/>
      <c r="O14233" s="296"/>
    </row>
    <row r="14234" spans="1:16" s="211" customFormat="1" ht="14" thickTop="1" thickBot="1">
      <c r="A14234" s="269"/>
      <c r="B14234" s="443"/>
      <c r="C14234" s="270"/>
      <c r="D14234" s="319"/>
      <c r="E14234" s="271" t="s">
        <v>89</v>
      </c>
      <c r="F14234" s="272"/>
      <c r="G14234" s="557">
        <f>ROUND(SUM(G14189,G14204,G14212,G14227,G14233),2)</f>
        <v>0</v>
      </c>
      <c r="I14234" s="327"/>
      <c r="J14234" s="212">
        <f>B14173</f>
        <v>41.1</v>
      </c>
      <c r="K14234" s="274">
        <f>E14230</f>
        <v>0</v>
      </c>
      <c r="L14234" s="294">
        <f>G14230</f>
        <v>0</v>
      </c>
      <c r="M14234" s="294">
        <f>G14231</f>
        <v>0</v>
      </c>
      <c r="N14234" s="294">
        <f>G14232</f>
        <v>0</v>
      </c>
      <c r="O14234" s="299">
        <f>SUM(K14234:N14234)</f>
        <v>0</v>
      </c>
      <c r="P14234" s="294"/>
    </row>
    <row r="14235" spans="1:16" ht="13.5" thickTop="1">
      <c r="A14235" s="275" t="s">
        <v>97</v>
      </c>
      <c r="B14235" s="438"/>
      <c r="C14235" s="215"/>
      <c r="D14235" s="217"/>
      <c r="E14235" s="217"/>
      <c r="F14235" s="216"/>
      <c r="G14235" s="219"/>
      <c r="I14235" s="326"/>
      <c r="P14235" s="294"/>
    </row>
    <row r="14236" spans="1:16">
      <c r="A14236" s="275"/>
      <c r="B14236" s="452"/>
      <c r="C14236" s="276"/>
      <c r="D14236" s="320"/>
      <c r="E14236" s="217"/>
      <c r="F14236" s="216"/>
      <c r="G14236" s="277">
        <f ca="1">TODAY()</f>
        <v>44839</v>
      </c>
      <c r="I14236" s="326"/>
      <c r="P14236" s="294"/>
    </row>
    <row r="14237" spans="1:16" ht="13.5" thickBot="1">
      <c r="A14237" s="234"/>
      <c r="B14237" s="456"/>
      <c r="C14237" s="235"/>
      <c r="D14237" s="237"/>
      <c r="E14237" s="237"/>
      <c r="F14237" s="236"/>
      <c r="G14237" s="278"/>
      <c r="I14237" s="326"/>
      <c r="P14237" s="294"/>
    </row>
    <row r="14238" spans="1:16" s="199" customFormat="1" ht="13.5" thickTop="1">
      <c r="A14238" s="196" t="s">
        <v>109</v>
      </c>
      <c r="B14238" s="458"/>
      <c r="C14238" s="196"/>
      <c r="D14238" s="198"/>
      <c r="E14238" s="198"/>
      <c r="F14238" s="197"/>
      <c r="G14238" s="197"/>
      <c r="I14238" s="321"/>
      <c r="J14238" s="200"/>
      <c r="O14238" s="297"/>
    </row>
    <row r="14239" spans="1:16" s="199" customFormat="1">
      <c r="A14239" s="196" t="str">
        <f>CONCATENATE('Prestaciones y AIU'!A11881," ANALISIS DE PRECIOS UNITARIOS")</f>
        <v xml:space="preserve"> ANALISIS DE PRECIOS UNITARIOS</v>
      </c>
      <c r="B14239" s="458"/>
      <c r="C14239" s="196"/>
      <c r="D14239" s="198"/>
      <c r="E14239" s="198"/>
      <c r="F14239" s="197"/>
      <c r="G14239" s="197"/>
      <c r="I14239" s="321"/>
      <c r="J14239" s="200"/>
      <c r="O14239" s="297"/>
    </row>
    <row r="14240" spans="1:16" s="199" customFormat="1">
      <c r="A14240" s="196" t="str">
        <f>Objeto_LIC</f>
        <v>OPTIMIZACION DEL SISTEMA DE ABASTECIMIENTO (ADUCCION, PRETRATAMIENTO Y CONDUCCION) DEL MUNICPIO DE TAME, DEPARTAMENTO DE ARAUCA</v>
      </c>
      <c r="B14240" s="458"/>
      <c r="C14240" s="196"/>
      <c r="D14240" s="198"/>
      <c r="E14240" s="198"/>
      <c r="F14240" s="197"/>
      <c r="G14240" s="197"/>
      <c r="I14240" s="321"/>
      <c r="J14240" s="200"/>
      <c r="O14240" s="297"/>
    </row>
    <row r="14241" spans="1:15" s="199" customFormat="1">
      <c r="A14241" s="196"/>
      <c r="B14241" s="458"/>
      <c r="C14241" s="196"/>
      <c r="D14241" s="198"/>
      <c r="E14241" s="198"/>
      <c r="F14241" s="197"/>
      <c r="G14241" s="197"/>
      <c r="I14241" s="321"/>
      <c r="J14241" s="200"/>
      <c r="O14241" s="297"/>
    </row>
    <row r="14242" spans="1:15" ht="13.5" thickBot="1">
      <c r="A14242" s="201"/>
      <c r="B14242" s="448"/>
      <c r="C14242" s="201"/>
      <c r="D14242" s="203"/>
      <c r="E14242" s="203"/>
      <c r="F14242" s="202"/>
      <c r="G14242" s="202"/>
    </row>
    <row r="14243" spans="1:15" s="211" customFormat="1" ht="13.5" thickTop="1">
      <c r="A14243" s="206"/>
      <c r="B14243" s="457"/>
      <c r="C14243" s="207"/>
      <c r="D14243" s="209"/>
      <c r="E14243" s="209"/>
      <c r="F14243" s="208"/>
      <c r="G14243" s="210" t="s">
        <v>110</v>
      </c>
      <c r="I14243" s="323"/>
      <c r="J14243" s="212"/>
      <c r="O14243" s="297"/>
    </row>
    <row r="14244" spans="1:15" ht="12.75" customHeight="1">
      <c r="A14244" s="213" t="s">
        <v>62</v>
      </c>
      <c r="B14244" s="750">
        <f>Proponente</f>
        <v>0</v>
      </c>
      <c r="C14244" s="750"/>
      <c r="D14244" s="750"/>
      <c r="E14244" s="750"/>
      <c r="F14244" s="750"/>
      <c r="G14244" s="751"/>
    </row>
    <row r="14245" spans="1:15" ht="12.75" customHeight="1">
      <c r="A14245" s="213" t="s">
        <v>63</v>
      </c>
      <c r="B14245" s="470">
        <v>41.2</v>
      </c>
      <c r="C14245" s="750" t="e">
        <f>VLOOKUP(B14245,Presupuesto!$A$4:$B$106,2,FALSE)</f>
        <v>#N/A</v>
      </c>
      <c r="D14245" s="750"/>
      <c r="E14245" s="750"/>
      <c r="F14245" s="750"/>
      <c r="G14245" s="751"/>
    </row>
    <row r="14246" spans="1:15">
      <c r="A14246" s="214"/>
      <c r="B14246" s="438"/>
      <c r="C14246" s="215"/>
      <c r="D14246" s="217"/>
      <c r="E14246" s="217"/>
      <c r="F14246" s="218" t="s">
        <v>88</v>
      </c>
      <c r="G14246" s="750" t="str">
        <f ca="1">LOOKUP('U-P1'!B14245,Presupuesto!$1:$1048576,Presupuesto!$C$1:$C$105)</f>
        <v>ML</v>
      </c>
      <c r="H14246" s="750"/>
      <c r="I14246" s="750"/>
      <c r="J14246" s="750"/>
      <c r="K14246" s="751"/>
    </row>
    <row r="14247" spans="1:15" ht="13.5" thickBot="1">
      <c r="A14247" s="213" t="s">
        <v>64</v>
      </c>
      <c r="B14247" s="438"/>
      <c r="C14247" s="215"/>
      <c r="D14247" s="217"/>
      <c r="E14247" s="217"/>
      <c r="F14247" s="216"/>
      <c r="G14247" s="219"/>
      <c r="I14247" s="324"/>
      <c r="J14247" s="295"/>
      <c r="K14247" s="296"/>
      <c r="L14247" s="296"/>
      <c r="M14247" s="296"/>
      <c r="N14247" s="296"/>
      <c r="O14247" s="296"/>
    </row>
    <row r="14248" spans="1:15" s="220" customFormat="1" ht="13.5" thickTop="1">
      <c r="A14248" s="221" t="s">
        <v>57</v>
      </c>
      <c r="B14248" s="447" t="s">
        <v>65</v>
      </c>
      <c r="C14248" s="222" t="s">
        <v>66</v>
      </c>
      <c r="D14248" s="223" t="s">
        <v>74</v>
      </c>
      <c r="E14248" s="224" t="s">
        <v>100</v>
      </c>
      <c r="F14248" s="224" t="s">
        <v>79</v>
      </c>
      <c r="G14248" s="225" t="s">
        <v>70</v>
      </c>
      <c r="I14248" s="325"/>
      <c r="J14248" s="226"/>
      <c r="O14248" s="296"/>
    </row>
    <row r="14249" spans="1:15">
      <c r="A14249" s="227" t="str">
        <f t="shared" ref="A14249:A14260" si="2579">IF(I14249=0,"-",VLOOKUP(I14249,EQUIPOS,2,FALSE))</f>
        <v>-</v>
      </c>
      <c r="B14249" s="228"/>
      <c r="C14249" s="228"/>
      <c r="D14249" s="194"/>
      <c r="E14249" s="229">
        <f t="shared" ref="E14249:E14260" si="2580">IF(I14249=0,0,VLOOKUP(I14249,EQUIPOS,4,FALSE))</f>
        <v>0</v>
      </c>
      <c r="F14249" s="230">
        <f t="shared" ref="F14249:F14260" si="2581">IF(D14249=0,0,E14249/D14249)</f>
        <v>0</v>
      </c>
      <c r="G14249" s="231"/>
      <c r="I14249" s="283"/>
    </row>
    <row r="14250" spans="1:15">
      <c r="A14250" s="227" t="str">
        <f t="shared" si="2579"/>
        <v>-</v>
      </c>
      <c r="B14250" s="228"/>
      <c r="C14250" s="228"/>
      <c r="D14250" s="194"/>
      <c r="E14250" s="229">
        <f t="shared" si="2580"/>
        <v>0</v>
      </c>
      <c r="F14250" s="230">
        <f t="shared" si="2581"/>
        <v>0</v>
      </c>
      <c r="G14250" s="232"/>
      <c r="I14250" s="283"/>
    </row>
    <row r="14251" spans="1:15">
      <c r="A14251" s="227" t="str">
        <f t="shared" si="2579"/>
        <v>-</v>
      </c>
      <c r="B14251" s="228"/>
      <c r="C14251" s="228"/>
      <c r="D14251" s="194"/>
      <c r="E14251" s="229">
        <f t="shared" si="2580"/>
        <v>0</v>
      </c>
      <c r="F14251" s="230">
        <f t="shared" si="2581"/>
        <v>0</v>
      </c>
      <c r="G14251" s="232"/>
      <c r="I14251" s="283"/>
    </row>
    <row r="14252" spans="1:15">
      <c r="A14252" s="227" t="str">
        <f t="shared" si="2579"/>
        <v>-</v>
      </c>
      <c r="B14252" s="228"/>
      <c r="C14252" s="228"/>
      <c r="D14252" s="194"/>
      <c r="E14252" s="229">
        <f t="shared" si="2580"/>
        <v>0</v>
      </c>
      <c r="F14252" s="230">
        <f t="shared" si="2581"/>
        <v>0</v>
      </c>
      <c r="G14252" s="232"/>
      <c r="I14252" s="283"/>
    </row>
    <row r="14253" spans="1:15">
      <c r="A14253" s="227" t="str">
        <f t="shared" si="2579"/>
        <v>-</v>
      </c>
      <c r="B14253" s="228"/>
      <c r="C14253" s="228"/>
      <c r="D14253" s="194"/>
      <c r="E14253" s="229">
        <f t="shared" si="2580"/>
        <v>0</v>
      </c>
      <c r="F14253" s="230">
        <f t="shared" si="2581"/>
        <v>0</v>
      </c>
      <c r="G14253" s="232"/>
      <c r="I14253" s="283"/>
    </row>
    <row r="14254" spans="1:15">
      <c r="A14254" s="227" t="str">
        <f t="shared" si="2579"/>
        <v>-</v>
      </c>
      <c r="B14254" s="228"/>
      <c r="C14254" s="228"/>
      <c r="D14254" s="194"/>
      <c r="E14254" s="229">
        <f t="shared" si="2580"/>
        <v>0</v>
      </c>
      <c r="F14254" s="230">
        <f t="shared" si="2581"/>
        <v>0</v>
      </c>
      <c r="G14254" s="232"/>
      <c r="I14254" s="283"/>
    </row>
    <row r="14255" spans="1:15">
      <c r="A14255" s="227" t="str">
        <f t="shared" si="2579"/>
        <v>-</v>
      </c>
      <c r="B14255" s="228"/>
      <c r="C14255" s="228"/>
      <c r="D14255" s="194"/>
      <c r="E14255" s="229">
        <f t="shared" si="2580"/>
        <v>0</v>
      </c>
      <c r="F14255" s="230">
        <f t="shared" si="2581"/>
        <v>0</v>
      </c>
      <c r="G14255" s="232"/>
      <c r="I14255" s="283"/>
    </row>
    <row r="14256" spans="1:15">
      <c r="A14256" s="227" t="str">
        <f t="shared" si="2579"/>
        <v>-</v>
      </c>
      <c r="B14256" s="228"/>
      <c r="C14256" s="228"/>
      <c r="D14256" s="194"/>
      <c r="E14256" s="229">
        <f t="shared" si="2580"/>
        <v>0</v>
      </c>
      <c r="F14256" s="230">
        <f t="shared" si="2581"/>
        <v>0</v>
      </c>
      <c r="G14256" s="232"/>
      <c r="I14256" s="283"/>
    </row>
    <row r="14257" spans="1:15">
      <c r="A14257" s="227" t="str">
        <f t="shared" si="2579"/>
        <v>-</v>
      </c>
      <c r="B14257" s="228"/>
      <c r="C14257" s="228"/>
      <c r="D14257" s="194"/>
      <c r="E14257" s="229">
        <f t="shared" si="2580"/>
        <v>0</v>
      </c>
      <c r="F14257" s="230">
        <f t="shared" si="2581"/>
        <v>0</v>
      </c>
      <c r="G14257" s="232"/>
      <c r="I14257" s="283"/>
    </row>
    <row r="14258" spans="1:15">
      <c r="A14258" s="227" t="str">
        <f t="shared" si="2579"/>
        <v>-</v>
      </c>
      <c r="B14258" s="228"/>
      <c r="C14258" s="228"/>
      <c r="D14258" s="194"/>
      <c r="E14258" s="229">
        <f t="shared" si="2580"/>
        <v>0</v>
      </c>
      <c r="F14258" s="230">
        <f t="shared" si="2581"/>
        <v>0</v>
      </c>
      <c r="G14258" s="232"/>
      <c r="I14258" s="283"/>
    </row>
    <row r="14259" spans="1:15">
      <c r="A14259" s="227" t="str">
        <f t="shared" si="2579"/>
        <v>-</v>
      </c>
      <c r="B14259" s="228"/>
      <c r="C14259" s="228"/>
      <c r="D14259" s="194"/>
      <c r="E14259" s="229">
        <f t="shared" si="2580"/>
        <v>0</v>
      </c>
      <c r="F14259" s="230">
        <f t="shared" si="2581"/>
        <v>0</v>
      </c>
      <c r="G14259" s="232"/>
      <c r="I14259" s="283"/>
    </row>
    <row r="14260" spans="1:15">
      <c r="A14260" s="227" t="str">
        <f t="shared" si="2579"/>
        <v>-</v>
      </c>
      <c r="B14260" s="228"/>
      <c r="C14260" s="228"/>
      <c r="D14260" s="194"/>
      <c r="E14260" s="229">
        <f t="shared" si="2580"/>
        <v>0</v>
      </c>
      <c r="F14260" s="230">
        <f t="shared" si="2581"/>
        <v>0</v>
      </c>
      <c r="G14260" s="232"/>
      <c r="I14260" s="283"/>
    </row>
    <row r="14261" spans="1:15" ht="13.5" thickBot="1">
      <c r="A14261" s="234"/>
      <c r="B14261" s="456"/>
      <c r="C14261" s="235"/>
      <c r="D14261" s="237"/>
      <c r="E14261" s="237"/>
      <c r="F14261" s="238" t="s">
        <v>80</v>
      </c>
      <c r="G14261" s="239">
        <f>ROUND(SUM(F14249:F14260),0)</f>
        <v>0</v>
      </c>
      <c r="I14261" s="326"/>
    </row>
    <row r="14262" spans="1:15" ht="13.5" thickTop="1">
      <c r="A14262" s="240" t="s">
        <v>67</v>
      </c>
      <c r="B14262" s="446"/>
      <c r="C14262" s="241"/>
      <c r="D14262" s="243"/>
      <c r="E14262" s="243"/>
      <c r="F14262" s="242"/>
      <c r="G14262" s="244"/>
      <c r="I14262" s="326"/>
    </row>
    <row r="14263" spans="1:15" s="220" customFormat="1" ht="26">
      <c r="A14263" s="245" t="s">
        <v>57</v>
      </c>
      <c r="B14263" s="455"/>
      <c r="C14263" s="247" t="s">
        <v>58</v>
      </c>
      <c r="D14263" s="316" t="s">
        <v>68</v>
      </c>
      <c r="E14263" s="248" t="s">
        <v>69</v>
      </c>
      <c r="F14263" s="249" t="s">
        <v>79</v>
      </c>
      <c r="G14263" s="250" t="s">
        <v>70</v>
      </c>
      <c r="I14263" s="325"/>
      <c r="J14263" s="226"/>
      <c r="O14263" s="296"/>
    </row>
    <row r="14264" spans="1:15">
      <c r="A14264" s="748" t="str">
        <f t="shared" ref="A14264:A14275" si="2582">IF(I14264=0,"",VLOOKUP(I14264,MATERIALES,2,FALSE))</f>
        <v/>
      </c>
      <c r="B14264" s="749"/>
      <c r="C14264" s="251" t="str">
        <f t="shared" ref="C14264:C14272" si="2583">IF(I14264=0,"",VLOOKUP(I14264,MATERIALES,3,FALSE))</f>
        <v/>
      </c>
      <c r="D14264" s="194"/>
      <c r="E14264" s="252">
        <f t="shared" ref="E14264:E14275" si="2584">IF(I14264=0,0,VLOOKUP(I14264,MATERIALES,4,FALSE))</f>
        <v>0</v>
      </c>
      <c r="F14264" s="230">
        <f>D14264*E14264</f>
        <v>0</v>
      </c>
      <c r="G14264" s="231"/>
      <c r="I14264" s="283"/>
    </row>
    <row r="14265" spans="1:15">
      <c r="A14265" s="748" t="str">
        <f t="shared" si="2582"/>
        <v/>
      </c>
      <c r="B14265" s="749"/>
      <c r="C14265" s="251" t="str">
        <f t="shared" si="2583"/>
        <v/>
      </c>
      <c r="D14265" s="194"/>
      <c r="E14265" s="252">
        <f t="shared" si="2584"/>
        <v>0</v>
      </c>
      <c r="F14265" s="230">
        <f t="shared" ref="F14265:F14275" si="2585">D14265*E14265</f>
        <v>0</v>
      </c>
      <c r="G14265" s="232"/>
      <c r="I14265" s="283"/>
    </row>
    <row r="14266" spans="1:15">
      <c r="A14266" s="748" t="str">
        <f t="shared" si="2582"/>
        <v/>
      </c>
      <c r="B14266" s="749"/>
      <c r="C14266" s="251" t="str">
        <f t="shared" si="2583"/>
        <v/>
      </c>
      <c r="D14266" s="194"/>
      <c r="E14266" s="252">
        <f t="shared" si="2584"/>
        <v>0</v>
      </c>
      <c r="F14266" s="230">
        <f t="shared" si="2585"/>
        <v>0</v>
      </c>
      <c r="G14266" s="232"/>
      <c r="I14266" s="283"/>
    </row>
    <row r="14267" spans="1:15">
      <c r="A14267" s="748" t="str">
        <f t="shared" si="2582"/>
        <v/>
      </c>
      <c r="B14267" s="749"/>
      <c r="C14267" s="251" t="str">
        <f t="shared" si="2583"/>
        <v/>
      </c>
      <c r="D14267" s="194"/>
      <c r="E14267" s="252">
        <f t="shared" si="2584"/>
        <v>0</v>
      </c>
      <c r="F14267" s="230">
        <f t="shared" si="2585"/>
        <v>0</v>
      </c>
      <c r="G14267" s="232"/>
      <c r="I14267" s="283"/>
    </row>
    <row r="14268" spans="1:15">
      <c r="A14268" s="748" t="str">
        <f t="shared" si="2582"/>
        <v/>
      </c>
      <c r="B14268" s="749"/>
      <c r="C14268" s="251" t="str">
        <f t="shared" si="2583"/>
        <v/>
      </c>
      <c r="D14268" s="194"/>
      <c r="E14268" s="252">
        <f t="shared" si="2584"/>
        <v>0</v>
      </c>
      <c r="F14268" s="230">
        <f t="shared" si="2585"/>
        <v>0</v>
      </c>
      <c r="G14268" s="232"/>
      <c r="I14268" s="283"/>
    </row>
    <row r="14269" spans="1:15">
      <c r="A14269" s="748" t="str">
        <f t="shared" si="2582"/>
        <v/>
      </c>
      <c r="B14269" s="749"/>
      <c r="C14269" s="251" t="str">
        <f t="shared" si="2583"/>
        <v/>
      </c>
      <c r="D14269" s="194"/>
      <c r="E14269" s="252">
        <f t="shared" si="2584"/>
        <v>0</v>
      </c>
      <c r="F14269" s="230">
        <f t="shared" si="2585"/>
        <v>0</v>
      </c>
      <c r="G14269" s="232"/>
      <c r="I14269" s="283"/>
    </row>
    <row r="14270" spans="1:15">
      <c r="A14270" s="748" t="str">
        <f t="shared" si="2582"/>
        <v/>
      </c>
      <c r="B14270" s="749"/>
      <c r="C14270" s="251" t="str">
        <f t="shared" si="2583"/>
        <v/>
      </c>
      <c r="D14270" s="194"/>
      <c r="E14270" s="252">
        <f t="shared" si="2584"/>
        <v>0</v>
      </c>
      <c r="F14270" s="230">
        <f t="shared" si="2585"/>
        <v>0</v>
      </c>
      <c r="G14270" s="232"/>
      <c r="I14270" s="283"/>
    </row>
    <row r="14271" spans="1:15">
      <c r="A14271" s="748" t="str">
        <f t="shared" si="2582"/>
        <v/>
      </c>
      <c r="B14271" s="749"/>
      <c r="C14271" s="251" t="str">
        <f t="shared" si="2583"/>
        <v/>
      </c>
      <c r="D14271" s="194"/>
      <c r="E14271" s="252">
        <f t="shared" si="2584"/>
        <v>0</v>
      </c>
      <c r="F14271" s="230">
        <f t="shared" si="2585"/>
        <v>0</v>
      </c>
      <c r="G14271" s="253"/>
      <c r="I14271" s="283"/>
    </row>
    <row r="14272" spans="1:15">
      <c r="A14272" s="748" t="str">
        <f t="shared" si="2582"/>
        <v/>
      </c>
      <c r="B14272" s="749"/>
      <c r="C14272" s="251" t="str">
        <f t="shared" si="2583"/>
        <v/>
      </c>
      <c r="D14272" s="194"/>
      <c r="E14272" s="252">
        <f t="shared" si="2584"/>
        <v>0</v>
      </c>
      <c r="F14272" s="230">
        <f t="shared" si="2585"/>
        <v>0</v>
      </c>
      <c r="G14272" s="232"/>
      <c r="I14272" s="283"/>
    </row>
    <row r="14273" spans="1:9">
      <c r="A14273" s="748" t="str">
        <f t="shared" si="2582"/>
        <v/>
      </c>
      <c r="B14273" s="749"/>
      <c r="C14273" s="251"/>
      <c r="D14273" s="194"/>
      <c r="E14273" s="252">
        <f t="shared" si="2584"/>
        <v>0</v>
      </c>
      <c r="F14273" s="230">
        <f t="shared" si="2585"/>
        <v>0</v>
      </c>
      <c r="G14273" s="232"/>
      <c r="I14273" s="283"/>
    </row>
    <row r="14274" spans="1:9">
      <c r="A14274" s="748" t="str">
        <f t="shared" si="2582"/>
        <v/>
      </c>
      <c r="B14274" s="749"/>
      <c r="C14274" s="251"/>
      <c r="D14274" s="194"/>
      <c r="E14274" s="252">
        <f t="shared" si="2584"/>
        <v>0</v>
      </c>
      <c r="F14274" s="230">
        <f t="shared" si="2585"/>
        <v>0</v>
      </c>
      <c r="G14274" s="232"/>
      <c r="I14274" s="283"/>
    </row>
    <row r="14275" spans="1:9">
      <c r="A14275" s="748" t="str">
        <f t="shared" si="2582"/>
        <v/>
      </c>
      <c r="B14275" s="749"/>
      <c r="C14275" s="251" t="str">
        <f t="shared" ref="C14275" si="2586">IF(I14275=0,"",VLOOKUP(I14275,MATERIALES,3,FALSE))</f>
        <v/>
      </c>
      <c r="D14275" s="194"/>
      <c r="E14275" s="252">
        <f t="shared" si="2584"/>
        <v>0</v>
      </c>
      <c r="F14275" s="230">
        <f t="shared" si="2585"/>
        <v>0</v>
      </c>
      <c r="G14275" s="233"/>
      <c r="I14275" s="283"/>
    </row>
    <row r="14276" spans="1:9" ht="26.25" customHeight="1" thickBot="1">
      <c r="A14276" s="214"/>
      <c r="B14276" s="438"/>
      <c r="C14276" s="215"/>
      <c r="D14276" s="217"/>
      <c r="E14276" s="254"/>
      <c r="F14276" s="255" t="s">
        <v>81</v>
      </c>
      <c r="G14276" s="253">
        <f>ROUND(SUM(F14264:F14275),0)</f>
        <v>0</v>
      </c>
      <c r="I14276" s="326"/>
    </row>
    <row r="14277" spans="1:9" ht="14" thickTop="1" thickBot="1">
      <c r="A14277" s="256" t="s">
        <v>72</v>
      </c>
      <c r="B14277" s="445"/>
      <c r="C14277" s="257"/>
      <c r="D14277" s="259"/>
      <c r="E14277" s="259"/>
      <c r="F14277" s="258"/>
      <c r="G14277" s="260"/>
      <c r="I14277" s="326"/>
    </row>
    <row r="14278" spans="1:9" ht="13.5" thickTop="1">
      <c r="A14278" s="245" t="s">
        <v>57</v>
      </c>
      <c r="B14278" s="455"/>
      <c r="C14278" s="248" t="s">
        <v>71</v>
      </c>
      <c r="D14278" s="316" t="s">
        <v>75</v>
      </c>
      <c r="E14278" s="248" t="s">
        <v>98</v>
      </c>
      <c r="F14278" s="249" t="s">
        <v>79</v>
      </c>
      <c r="G14278" s="250" t="s">
        <v>70</v>
      </c>
      <c r="I14278" s="326"/>
    </row>
    <row r="14279" spans="1:9">
      <c r="A14279" s="748" t="str">
        <f>IF(I14279=0,"",VLOOKUP(I14279,EQUIPOS,2,FALSE))</f>
        <v/>
      </c>
      <c r="B14279" s="749"/>
      <c r="C14279" s="195"/>
      <c r="D14279" s="194"/>
      <c r="E14279" s="252">
        <f>IF(I14279=0,0,VLOOKUP(I14279,EQUIPOS,4,FALSE))</f>
        <v>0</v>
      </c>
      <c r="F14279" s="230">
        <f>C14279*D14279*E14279</f>
        <v>0</v>
      </c>
      <c r="G14279" s="231"/>
      <c r="I14279" s="283"/>
    </row>
    <row r="14280" spans="1:9">
      <c r="A14280" s="748" t="str">
        <f>IF(I14280=0,"",VLOOKUP(I14280,EQUIPOS,2,FALSE))</f>
        <v/>
      </c>
      <c r="B14280" s="749"/>
      <c r="C14280" s="195"/>
      <c r="D14280" s="194"/>
      <c r="E14280" s="252">
        <f>IF(I14280=0,0,VLOOKUP(I14280,EQUIPOS,4,FALSE))</f>
        <v>0</v>
      </c>
      <c r="F14280" s="230">
        <f t="shared" ref="F14280:F14283" si="2587">C14280*D14280*E14280</f>
        <v>0</v>
      </c>
      <c r="G14280" s="232"/>
      <c r="I14280" s="283"/>
    </row>
    <row r="14281" spans="1:9">
      <c r="A14281" s="748" t="str">
        <f>IF(I14281=0,"",VLOOKUP(I14281,EQUIPOS,2,FALSE))</f>
        <v/>
      </c>
      <c r="B14281" s="749"/>
      <c r="C14281" s="195"/>
      <c r="D14281" s="194"/>
      <c r="E14281" s="252">
        <f>IF(I14281=0,0,VLOOKUP(I14281,EQUIPOS,4,FALSE))</f>
        <v>0</v>
      </c>
      <c r="F14281" s="230">
        <f t="shared" si="2587"/>
        <v>0</v>
      </c>
      <c r="G14281" s="232"/>
      <c r="I14281" s="283"/>
    </row>
    <row r="14282" spans="1:9">
      <c r="A14282" s="748" t="str">
        <f>IF(I14282=0,"",VLOOKUP(I14282,EQUIPOS,2,FALSE))</f>
        <v/>
      </c>
      <c r="B14282" s="749"/>
      <c r="C14282" s="195"/>
      <c r="D14282" s="194"/>
      <c r="E14282" s="252">
        <f>IF(I14282=0,0,VLOOKUP(I14282,EQUIPOS,4,FALSE))</f>
        <v>0</v>
      </c>
      <c r="F14282" s="230">
        <f t="shared" si="2587"/>
        <v>0</v>
      </c>
      <c r="G14282" s="232"/>
      <c r="I14282" s="283"/>
    </row>
    <row r="14283" spans="1:9">
      <c r="A14283" s="748" t="str">
        <f>IF(I14283=0,"",VLOOKUP(I14283,EQUIPOS,2,FALSE))</f>
        <v/>
      </c>
      <c r="B14283" s="749"/>
      <c r="C14283" s="195"/>
      <c r="D14283" s="194"/>
      <c r="E14283" s="252">
        <f>IF(I14283=0,0,VLOOKUP(I14283,EQUIPOS,4,FALSE))</f>
        <v>0</v>
      </c>
      <c r="F14283" s="230">
        <f t="shared" si="2587"/>
        <v>0</v>
      </c>
      <c r="G14283" s="233"/>
      <c r="I14283" s="283"/>
    </row>
    <row r="14284" spans="1:9" ht="30.75" customHeight="1" thickBot="1">
      <c r="A14284" s="234"/>
      <c r="B14284" s="456"/>
      <c r="C14284" s="235"/>
      <c r="D14284" s="237"/>
      <c r="E14284" s="261"/>
      <c r="F14284" s="238" t="s">
        <v>82</v>
      </c>
      <c r="G14284" s="262">
        <f>SUM(F14279:F14283)</f>
        <v>0</v>
      </c>
      <c r="I14284" s="326"/>
    </row>
    <row r="14285" spans="1:9" ht="13.5" thickTop="1">
      <c r="A14285" s="240" t="s">
        <v>73</v>
      </c>
      <c r="B14285" s="446"/>
      <c r="C14285" s="241"/>
      <c r="D14285" s="243"/>
      <c r="E14285" s="243"/>
      <c r="F14285" s="242"/>
      <c r="G14285" s="244"/>
      <c r="I14285" s="326"/>
    </row>
    <row r="14286" spans="1:9" ht="26">
      <c r="A14286" s="245" t="s">
        <v>57</v>
      </c>
      <c r="B14286" s="454" t="s">
        <v>58</v>
      </c>
      <c r="C14286" s="247" t="s">
        <v>68</v>
      </c>
      <c r="D14286" s="316" t="s">
        <v>74</v>
      </c>
      <c r="E14286" s="248" t="s">
        <v>69</v>
      </c>
      <c r="F14286" s="249" t="s">
        <v>79</v>
      </c>
      <c r="G14286" s="250" t="s">
        <v>70</v>
      </c>
      <c r="H14286" s="220"/>
      <c r="I14286" s="325"/>
    </row>
    <row r="14287" spans="1:9">
      <c r="A14287" s="263" t="str">
        <f t="shared" ref="A14287:A14298" si="2588">IF(I14287=0,"",VLOOKUP(I14287,MANOOBRA,2,FALSE))</f>
        <v/>
      </c>
      <c r="B14287" s="444" t="str">
        <f t="shared" ref="B14287:B14298" si="2589">IF(I14287=0,"",VLOOKUP(I14287,MANOOBRA,3,FALSE))</f>
        <v/>
      </c>
      <c r="C14287" s="195"/>
      <c r="D14287" s="466"/>
      <c r="E14287" s="252">
        <f t="shared" ref="E14287:E14298" si="2590">IF(I14287=0,0,VLOOKUP(I14287,MANOOBRA,4,FALSE))</f>
        <v>0</v>
      </c>
      <c r="F14287" s="230">
        <f>IF(D14287=0,0,C14287*E14287/D14287)</f>
        <v>0</v>
      </c>
      <c r="G14287" s="231"/>
      <c r="I14287" s="283"/>
    </row>
    <row r="14288" spans="1:9">
      <c r="A14288" s="263" t="str">
        <f t="shared" si="2588"/>
        <v/>
      </c>
      <c r="B14288" s="444" t="str">
        <f t="shared" si="2589"/>
        <v/>
      </c>
      <c r="C14288" s="195"/>
      <c r="D14288" s="466"/>
      <c r="E14288" s="252">
        <f t="shared" si="2590"/>
        <v>0</v>
      </c>
      <c r="F14288" s="230">
        <f t="shared" ref="F14288:F14298" si="2591">IF(D14288=0,0,C14288*E14288/D14288)</f>
        <v>0</v>
      </c>
      <c r="G14288" s="232"/>
      <c r="I14288" s="283"/>
    </row>
    <row r="14289" spans="1:9">
      <c r="A14289" s="263" t="str">
        <f t="shared" si="2588"/>
        <v/>
      </c>
      <c r="B14289" s="444" t="str">
        <f t="shared" si="2589"/>
        <v/>
      </c>
      <c r="C14289" s="195"/>
      <c r="D14289" s="469"/>
      <c r="E14289" s="252">
        <f t="shared" si="2590"/>
        <v>0</v>
      </c>
      <c r="F14289" s="230">
        <f t="shared" si="2591"/>
        <v>0</v>
      </c>
      <c r="G14289" s="232"/>
      <c r="I14289" s="283"/>
    </row>
    <row r="14290" spans="1:9">
      <c r="A14290" s="263" t="str">
        <f t="shared" si="2588"/>
        <v/>
      </c>
      <c r="B14290" s="444" t="str">
        <f t="shared" si="2589"/>
        <v/>
      </c>
      <c r="C14290" s="195"/>
      <c r="D14290" s="195"/>
      <c r="E14290" s="252">
        <f t="shared" si="2590"/>
        <v>0</v>
      </c>
      <c r="F14290" s="230">
        <f t="shared" si="2591"/>
        <v>0</v>
      </c>
      <c r="G14290" s="232"/>
      <c r="I14290" s="283"/>
    </row>
    <row r="14291" spans="1:9">
      <c r="A14291" s="263" t="str">
        <f t="shared" si="2588"/>
        <v/>
      </c>
      <c r="B14291" s="444" t="str">
        <f t="shared" si="2589"/>
        <v/>
      </c>
      <c r="C14291" s="195"/>
      <c r="D14291" s="195"/>
      <c r="E14291" s="252">
        <f t="shared" si="2590"/>
        <v>0</v>
      </c>
      <c r="F14291" s="230">
        <f t="shared" si="2591"/>
        <v>0</v>
      </c>
      <c r="G14291" s="232"/>
      <c r="I14291" s="283"/>
    </row>
    <row r="14292" spans="1:9">
      <c r="A14292" s="263" t="str">
        <f t="shared" si="2588"/>
        <v/>
      </c>
      <c r="B14292" s="444" t="str">
        <f t="shared" si="2589"/>
        <v/>
      </c>
      <c r="C14292" s="195"/>
      <c r="D14292" s="195"/>
      <c r="E14292" s="252">
        <f t="shared" si="2590"/>
        <v>0</v>
      </c>
      <c r="F14292" s="230">
        <f t="shared" si="2591"/>
        <v>0</v>
      </c>
      <c r="G14292" s="232"/>
      <c r="I14292" s="283"/>
    </row>
    <row r="14293" spans="1:9">
      <c r="A14293" s="263" t="str">
        <f t="shared" si="2588"/>
        <v/>
      </c>
      <c r="B14293" s="444" t="str">
        <f t="shared" si="2589"/>
        <v/>
      </c>
      <c r="C14293" s="195"/>
      <c r="D14293" s="195"/>
      <c r="E14293" s="252">
        <f t="shared" si="2590"/>
        <v>0</v>
      </c>
      <c r="F14293" s="230">
        <f t="shared" si="2591"/>
        <v>0</v>
      </c>
      <c r="G14293" s="232"/>
      <c r="I14293" s="283"/>
    </row>
    <row r="14294" spans="1:9">
      <c r="A14294" s="263" t="str">
        <f t="shared" si="2588"/>
        <v/>
      </c>
      <c r="B14294" s="444" t="str">
        <f t="shared" si="2589"/>
        <v/>
      </c>
      <c r="C14294" s="195"/>
      <c r="D14294" s="195"/>
      <c r="E14294" s="252">
        <f t="shared" si="2590"/>
        <v>0</v>
      </c>
      <c r="F14294" s="230">
        <f t="shared" si="2591"/>
        <v>0</v>
      </c>
      <c r="G14294" s="232"/>
      <c r="I14294" s="283"/>
    </row>
    <row r="14295" spans="1:9">
      <c r="A14295" s="263" t="str">
        <f t="shared" si="2588"/>
        <v/>
      </c>
      <c r="B14295" s="444" t="str">
        <f t="shared" si="2589"/>
        <v/>
      </c>
      <c r="C14295" s="195"/>
      <c r="D14295" s="195"/>
      <c r="E14295" s="252">
        <f t="shared" si="2590"/>
        <v>0</v>
      </c>
      <c r="F14295" s="230">
        <f t="shared" si="2591"/>
        <v>0</v>
      </c>
      <c r="G14295" s="232"/>
      <c r="I14295" s="283"/>
    </row>
    <row r="14296" spans="1:9">
      <c r="A14296" s="263" t="str">
        <f t="shared" si="2588"/>
        <v/>
      </c>
      <c r="B14296" s="444" t="str">
        <f t="shared" si="2589"/>
        <v/>
      </c>
      <c r="C14296" s="195"/>
      <c r="D14296" s="195"/>
      <c r="E14296" s="252">
        <f t="shared" si="2590"/>
        <v>0</v>
      </c>
      <c r="F14296" s="230">
        <f t="shared" si="2591"/>
        <v>0</v>
      </c>
      <c r="G14296" s="232"/>
      <c r="I14296" s="283"/>
    </row>
    <row r="14297" spans="1:9">
      <c r="A14297" s="263" t="str">
        <f t="shared" si="2588"/>
        <v/>
      </c>
      <c r="B14297" s="444" t="str">
        <f t="shared" si="2589"/>
        <v/>
      </c>
      <c r="C14297" s="195"/>
      <c r="D14297" s="195"/>
      <c r="E14297" s="252">
        <f t="shared" si="2590"/>
        <v>0</v>
      </c>
      <c r="F14297" s="230">
        <f t="shared" si="2591"/>
        <v>0</v>
      </c>
      <c r="G14297" s="232"/>
      <c r="I14297" s="283"/>
    </row>
    <row r="14298" spans="1:9">
      <c r="A14298" s="263" t="str">
        <f t="shared" si="2588"/>
        <v/>
      </c>
      <c r="B14298" s="444" t="str">
        <f t="shared" si="2589"/>
        <v/>
      </c>
      <c r="C14298" s="195"/>
      <c r="D14298" s="195"/>
      <c r="E14298" s="252">
        <f t="shared" si="2590"/>
        <v>0</v>
      </c>
      <c r="F14298" s="230">
        <f t="shared" si="2591"/>
        <v>0</v>
      </c>
      <c r="G14298" s="233"/>
      <c r="I14298" s="283"/>
    </row>
    <row r="14299" spans="1:9" ht="31.5" customHeight="1" thickBot="1">
      <c r="A14299" s="234"/>
      <c r="B14299" s="456"/>
      <c r="C14299" s="235"/>
      <c r="D14299" s="237"/>
      <c r="E14299" s="237"/>
      <c r="F14299" s="238" t="s">
        <v>83</v>
      </c>
      <c r="G14299" s="262">
        <f>ROUND(SUM(F14287:F14298),0)</f>
        <v>0</v>
      </c>
      <c r="I14299" s="326"/>
    </row>
    <row r="14300" spans="1:9" ht="13.5" thickTop="1">
      <c r="A14300" s="186" t="s">
        <v>76</v>
      </c>
      <c r="B14300" s="446"/>
      <c r="C14300" s="241"/>
      <c r="D14300" s="243"/>
      <c r="E14300" s="243"/>
      <c r="F14300" s="242"/>
      <c r="G14300" s="244"/>
      <c r="I14300" s="326"/>
    </row>
    <row r="14301" spans="1:9">
      <c r="A14301" s="245" t="s">
        <v>57</v>
      </c>
      <c r="B14301" s="455"/>
      <c r="C14301" s="246"/>
      <c r="D14301" s="317"/>
      <c r="E14301" s="248" t="s">
        <v>77</v>
      </c>
      <c r="F14301" s="249" t="s">
        <v>78</v>
      </c>
      <c r="G14301" s="264" t="s">
        <v>77</v>
      </c>
      <c r="H14301" s="220"/>
      <c r="I14301" s="325"/>
    </row>
    <row r="14302" spans="1:9">
      <c r="A14302" s="185" t="s">
        <v>87</v>
      </c>
      <c r="B14302" s="453"/>
      <c r="C14302" s="265"/>
      <c r="D14302" s="318"/>
      <c r="E14302" s="229">
        <f>SUM(G14261,G14276,G14284,G14299)</f>
        <v>0</v>
      </c>
      <c r="F14302" s="266">
        <f>A</f>
        <v>0</v>
      </c>
      <c r="G14302" s="267">
        <f>E14302*F14302</f>
        <v>0</v>
      </c>
      <c r="I14302" s="326"/>
    </row>
    <row r="14303" spans="1:9">
      <c r="A14303" s="185" t="s">
        <v>85</v>
      </c>
      <c r="B14303" s="453"/>
      <c r="C14303" s="265"/>
      <c r="D14303" s="318"/>
      <c r="E14303" s="229">
        <f>SUM(G14261,G14276,G14284,G14299)</f>
        <v>0</v>
      </c>
      <c r="F14303" s="266">
        <f>I</f>
        <v>0</v>
      </c>
      <c r="G14303" s="267">
        <f>E14303*F14303</f>
        <v>0</v>
      </c>
      <c r="I14303" s="326"/>
    </row>
    <row r="14304" spans="1:9">
      <c r="A14304" s="185" t="s">
        <v>86</v>
      </c>
      <c r="B14304" s="453"/>
      <c r="C14304" s="265"/>
      <c r="D14304" s="318"/>
      <c r="E14304" s="229">
        <f>SUM(G14261,G14276,G14284,G14299)</f>
        <v>0</v>
      </c>
      <c r="F14304" s="266">
        <f>U</f>
        <v>0</v>
      </c>
      <c r="G14304" s="267">
        <f>E14304*F14304</f>
        <v>0</v>
      </c>
      <c r="I14304" s="326"/>
    </row>
    <row r="14305" spans="1:16" ht="33" customHeight="1" thickBot="1">
      <c r="A14305" s="234"/>
      <c r="B14305" s="456"/>
      <c r="C14305" s="235"/>
      <c r="D14305" s="237"/>
      <c r="E14305" s="237"/>
      <c r="F14305" s="268" t="s">
        <v>84</v>
      </c>
      <c r="G14305" s="262">
        <f>SUM(G14302:G14304)</f>
        <v>0</v>
      </c>
      <c r="I14305" s="326"/>
      <c r="J14305" s="295"/>
      <c r="K14305" s="296"/>
      <c r="L14305" s="296"/>
      <c r="M14305" s="296"/>
      <c r="N14305" s="296"/>
      <c r="O14305" s="296"/>
    </row>
    <row r="14306" spans="1:16" s="211" customFormat="1" ht="14" thickTop="1" thickBot="1">
      <c r="A14306" s="269"/>
      <c r="B14306" s="443"/>
      <c r="C14306" s="270"/>
      <c r="D14306" s="319"/>
      <c r="E14306" s="271" t="s">
        <v>89</v>
      </c>
      <c r="F14306" s="272"/>
      <c r="G14306" s="273">
        <f>ROUND(SUM(G14261,G14276,G14284,G14299,G14305),0)</f>
        <v>0</v>
      </c>
      <c r="I14306" s="327"/>
      <c r="J14306" s="212">
        <f>B14245</f>
        <v>41.2</v>
      </c>
      <c r="K14306" s="274">
        <f>E14302</f>
        <v>0</v>
      </c>
      <c r="L14306" s="294">
        <f>G14302</f>
        <v>0</v>
      </c>
      <c r="M14306" s="294">
        <f>G14303</f>
        <v>0</v>
      </c>
      <c r="N14306" s="294">
        <f>G14304</f>
        <v>0</v>
      </c>
      <c r="O14306" s="299">
        <f>SUM(K14306:N14306)</f>
        <v>0</v>
      </c>
      <c r="P14306" s="294"/>
    </row>
    <row r="14307" spans="1:16" ht="13.5" thickTop="1">
      <c r="A14307" s="275" t="s">
        <v>97</v>
      </c>
      <c r="B14307" s="438"/>
      <c r="C14307" s="215"/>
      <c r="D14307" s="217"/>
      <c r="E14307" s="217"/>
      <c r="F14307" s="216"/>
      <c r="G14307" s="219"/>
      <c r="I14307" s="326"/>
      <c r="P14307" s="294"/>
    </row>
    <row r="14308" spans="1:16">
      <c r="A14308" s="275"/>
      <c r="B14308" s="452"/>
      <c r="C14308" s="276"/>
      <c r="D14308" s="320"/>
      <c r="E14308" s="217"/>
      <c r="F14308" s="216"/>
      <c r="G14308" s="277">
        <f ca="1">TODAY()</f>
        <v>44839</v>
      </c>
      <c r="I14308" s="326"/>
      <c r="P14308" s="294"/>
    </row>
    <row r="14309" spans="1:16" ht="13.5" thickBot="1">
      <c r="A14309" s="234"/>
      <c r="B14309" s="456"/>
      <c r="C14309" s="235"/>
      <c r="D14309" s="237"/>
      <c r="E14309" s="237"/>
      <c r="F14309" s="236"/>
      <c r="G14309" s="278"/>
      <c r="I14309" s="326"/>
      <c r="P14309" s="294"/>
    </row>
    <row r="14310" spans="1:16" s="199" customFormat="1" ht="13.5" thickTop="1">
      <c r="A14310" s="196" t="s">
        <v>109</v>
      </c>
      <c r="B14310" s="458"/>
      <c r="C14310" s="196"/>
      <c r="D14310" s="198"/>
      <c r="E14310" s="198"/>
      <c r="F14310" s="197"/>
      <c r="G14310" s="197"/>
      <c r="I14310" s="321"/>
      <c r="J14310" s="200"/>
      <c r="O14310" s="297"/>
    </row>
    <row r="14311" spans="1:16" s="199" customFormat="1">
      <c r="A14311" s="580" t="str">
        <f>CONCATENATE('Prestaciones y AIU'!A13620," ANALISIS DE PRECIOS UNITARIOS")</f>
        <v xml:space="preserve"> ANALISIS DE PRECIOS UNITARIOS</v>
      </c>
      <c r="B14311" s="458"/>
      <c r="C14311" s="196"/>
      <c r="D14311" s="198"/>
      <c r="E14311" s="198"/>
      <c r="F14311" s="197"/>
      <c r="G14311" s="197"/>
      <c r="I14311" s="321"/>
      <c r="J14311" s="200"/>
      <c r="O14311" s="297"/>
    </row>
    <row r="14312" spans="1:16" s="199" customFormat="1">
      <c r="A14312" s="196" t="str">
        <f>Objeto_LIC</f>
        <v>OPTIMIZACION DEL SISTEMA DE ABASTECIMIENTO (ADUCCION, PRETRATAMIENTO Y CONDUCCION) DEL MUNICPIO DE TAME, DEPARTAMENTO DE ARAUCA</v>
      </c>
      <c r="B14312" s="458"/>
      <c r="C14312" s="196"/>
      <c r="D14312" s="198"/>
      <c r="E14312" s="198"/>
      <c r="F14312" s="197"/>
      <c r="G14312" s="197"/>
      <c r="I14312" s="321"/>
      <c r="J14312" s="200"/>
      <c r="O14312" s="297"/>
    </row>
    <row r="14313" spans="1:16" s="199" customFormat="1">
      <c r="A14313" s="196"/>
      <c r="B14313" s="458"/>
      <c r="C14313" s="196"/>
      <c r="D14313" s="198"/>
      <c r="E14313" s="198"/>
      <c r="F14313" s="197"/>
      <c r="G14313" s="197"/>
      <c r="I14313" s="321"/>
      <c r="J14313" s="200"/>
      <c r="O14313" s="297"/>
    </row>
    <row r="14314" spans="1:16" s="478" customFormat="1" ht="13.5" thickBot="1">
      <c r="A14314" s="201"/>
      <c r="B14314" s="448"/>
      <c r="C14314" s="201"/>
      <c r="D14314" s="203"/>
      <c r="E14314" s="203"/>
      <c r="F14314" s="202"/>
      <c r="G14314" s="202"/>
      <c r="I14314" s="479"/>
      <c r="J14314" s="480"/>
      <c r="O14314" s="298"/>
    </row>
    <row r="14315" spans="1:16" s="199" customFormat="1" ht="13.5" thickTop="1">
      <c r="A14315" s="206"/>
      <c r="B14315" s="457"/>
      <c r="C14315" s="207"/>
      <c r="D14315" s="209"/>
      <c r="E14315" s="209"/>
      <c r="F14315" s="208"/>
      <c r="G14315" s="210" t="s">
        <v>110</v>
      </c>
      <c r="I14315" s="321"/>
      <c r="J14315" s="200"/>
      <c r="O14315" s="297"/>
    </row>
    <row r="14316" spans="1:16" s="478" customFormat="1" ht="12.75" customHeight="1">
      <c r="A14316" s="481" t="s">
        <v>62</v>
      </c>
      <c r="B14316" s="750">
        <f>Proponente</f>
        <v>0</v>
      </c>
      <c r="C14316" s="750"/>
      <c r="D14316" s="750"/>
      <c r="E14316" s="750"/>
      <c r="F14316" s="750"/>
      <c r="G14316" s="751"/>
      <c r="H14316" s="204"/>
      <c r="I14316" s="322"/>
      <c r="J14316" s="205"/>
      <c r="K14316" s="204"/>
      <c r="O14316" s="298"/>
    </row>
    <row r="14317" spans="1:16" s="478" customFormat="1" ht="18" customHeight="1">
      <c r="A14317" s="481" t="s">
        <v>63</v>
      </c>
      <c r="B14317" s="470">
        <v>41.3</v>
      </c>
      <c r="C14317" s="750" t="e">
        <f>VLOOKUP(B14317,Presupuesto!$A$4:$B$106,2,FALSE)</f>
        <v>#N/A</v>
      </c>
      <c r="D14317" s="750"/>
      <c r="E14317" s="750"/>
      <c r="F14317" s="750"/>
      <c r="G14317" s="751"/>
      <c r="H14317" s="204"/>
      <c r="I14317" s="322"/>
      <c r="J14317" s="205"/>
      <c r="K14317" s="204"/>
      <c r="O14317" s="298"/>
    </row>
    <row r="14318" spans="1:16" s="478" customFormat="1">
      <c r="A14318" s="482"/>
      <c r="B14318" s="438"/>
      <c r="C14318" s="215"/>
      <c r="D14318" s="217"/>
      <c r="E14318" s="217"/>
      <c r="F14318" s="218" t="s">
        <v>88</v>
      </c>
      <c r="G14318" s="750" t="str">
        <f ca="1">LOOKUP('U-P1'!B14317,Presupuesto!$1:$1048576,Presupuesto!$C$1:$C$105)</f>
        <v>ML</v>
      </c>
      <c r="H14318" s="750"/>
      <c r="I14318" s="750"/>
      <c r="J14318" s="750"/>
      <c r="K14318" s="751"/>
      <c r="O14318" s="298"/>
    </row>
    <row r="14319" spans="1:16" s="478" customFormat="1" ht="13.5" thickBot="1">
      <c r="A14319" s="481" t="s">
        <v>64</v>
      </c>
      <c r="B14319" s="449"/>
      <c r="C14319" s="470"/>
      <c r="D14319" s="483"/>
      <c r="E14319" s="483"/>
      <c r="F14319" s="484"/>
      <c r="G14319" s="485"/>
      <c r="I14319" s="486"/>
      <c r="J14319" s="295"/>
      <c r="K14319" s="296"/>
      <c r="L14319" s="296"/>
      <c r="M14319" s="296"/>
      <c r="N14319" s="296"/>
      <c r="O14319" s="296"/>
    </row>
    <row r="14320" spans="1:16" s="296" customFormat="1" ht="13.5" thickTop="1">
      <c r="A14320" s="487" t="s">
        <v>57</v>
      </c>
      <c r="B14320" s="488" t="s">
        <v>65</v>
      </c>
      <c r="C14320" s="489" t="s">
        <v>66</v>
      </c>
      <c r="D14320" s="490" t="s">
        <v>74</v>
      </c>
      <c r="E14320" s="224" t="s">
        <v>100</v>
      </c>
      <c r="F14320" s="224" t="s">
        <v>79</v>
      </c>
      <c r="G14320" s="225" t="s">
        <v>70</v>
      </c>
      <c r="I14320" s="491"/>
      <c r="J14320" s="295"/>
    </row>
    <row r="14321" spans="1:15" s="478" customFormat="1">
      <c r="A14321" s="492" t="str">
        <f t="shared" ref="A14321:A14332" si="2592">IF(I14321=0,"-",VLOOKUP(I14321,EQUIPOS,2,FALSE))</f>
        <v>-</v>
      </c>
      <c r="B14321" s="493"/>
      <c r="C14321" s="493"/>
      <c r="D14321" s="494"/>
      <c r="E14321" s="495">
        <f t="shared" ref="E14321:E14332" si="2593">IF(I14321=0,0,VLOOKUP(I14321,EQUIPOS,4,FALSE))</f>
        <v>0</v>
      </c>
      <c r="F14321" s="496">
        <f t="shared" ref="F14321:F14332" si="2594">IF(D14321=0,0,E14321/D14321)</f>
        <v>0</v>
      </c>
      <c r="G14321" s="497"/>
      <c r="I14321" s="498"/>
      <c r="J14321" s="480"/>
      <c r="O14321" s="298"/>
    </row>
    <row r="14322" spans="1:15" s="478" customFormat="1">
      <c r="A14322" s="492" t="str">
        <f t="shared" si="2592"/>
        <v>-</v>
      </c>
      <c r="B14322" s="493"/>
      <c r="C14322" s="493"/>
      <c r="D14322" s="494"/>
      <c r="E14322" s="495">
        <f t="shared" si="2593"/>
        <v>0</v>
      </c>
      <c r="F14322" s="496">
        <f t="shared" si="2594"/>
        <v>0</v>
      </c>
      <c r="G14322" s="499"/>
      <c r="I14322" s="498"/>
      <c r="J14322" s="480"/>
      <c r="O14322" s="298"/>
    </row>
    <row r="14323" spans="1:15" s="478" customFormat="1">
      <c r="A14323" s="492" t="str">
        <f t="shared" si="2592"/>
        <v>-</v>
      </c>
      <c r="B14323" s="493"/>
      <c r="C14323" s="493"/>
      <c r="D14323" s="494"/>
      <c r="E14323" s="495">
        <f t="shared" si="2593"/>
        <v>0</v>
      </c>
      <c r="F14323" s="496">
        <f t="shared" si="2594"/>
        <v>0</v>
      </c>
      <c r="G14323" s="499"/>
      <c r="I14323" s="498"/>
      <c r="J14323" s="480"/>
      <c r="O14323" s="298"/>
    </row>
    <row r="14324" spans="1:15" s="478" customFormat="1">
      <c r="A14324" s="492" t="str">
        <f t="shared" si="2592"/>
        <v>-</v>
      </c>
      <c r="B14324" s="493"/>
      <c r="C14324" s="493"/>
      <c r="D14324" s="494"/>
      <c r="E14324" s="495">
        <f t="shared" si="2593"/>
        <v>0</v>
      </c>
      <c r="F14324" s="496">
        <f t="shared" si="2594"/>
        <v>0</v>
      </c>
      <c r="G14324" s="499"/>
      <c r="I14324" s="498"/>
      <c r="J14324" s="480"/>
      <c r="O14324" s="298"/>
    </row>
    <row r="14325" spans="1:15" s="478" customFormat="1">
      <c r="A14325" s="492" t="str">
        <f t="shared" si="2592"/>
        <v>-</v>
      </c>
      <c r="B14325" s="493"/>
      <c r="C14325" s="493"/>
      <c r="D14325" s="494"/>
      <c r="E14325" s="495">
        <f t="shared" si="2593"/>
        <v>0</v>
      </c>
      <c r="F14325" s="496">
        <f t="shared" si="2594"/>
        <v>0</v>
      </c>
      <c r="G14325" s="499"/>
      <c r="I14325" s="498"/>
      <c r="J14325" s="480"/>
      <c r="O14325" s="298"/>
    </row>
    <row r="14326" spans="1:15" s="478" customFormat="1">
      <c r="A14326" s="492" t="str">
        <f t="shared" si="2592"/>
        <v>-</v>
      </c>
      <c r="B14326" s="493"/>
      <c r="C14326" s="493"/>
      <c r="D14326" s="494"/>
      <c r="E14326" s="495">
        <f t="shared" si="2593"/>
        <v>0</v>
      </c>
      <c r="F14326" s="496">
        <f t="shared" si="2594"/>
        <v>0</v>
      </c>
      <c r="G14326" s="499"/>
      <c r="I14326" s="498"/>
      <c r="J14326" s="480"/>
      <c r="O14326" s="298"/>
    </row>
    <row r="14327" spans="1:15" s="478" customFormat="1">
      <c r="A14327" s="492" t="str">
        <f t="shared" si="2592"/>
        <v>-</v>
      </c>
      <c r="B14327" s="493"/>
      <c r="C14327" s="493"/>
      <c r="D14327" s="494"/>
      <c r="E14327" s="495">
        <f t="shared" si="2593"/>
        <v>0</v>
      </c>
      <c r="F14327" s="496">
        <f t="shared" si="2594"/>
        <v>0</v>
      </c>
      <c r="G14327" s="499"/>
      <c r="I14327" s="498"/>
      <c r="J14327" s="480"/>
      <c r="O14327" s="298"/>
    </row>
    <row r="14328" spans="1:15" s="478" customFormat="1">
      <c r="A14328" s="492" t="str">
        <f t="shared" si="2592"/>
        <v>-</v>
      </c>
      <c r="B14328" s="493"/>
      <c r="C14328" s="493"/>
      <c r="D14328" s="494"/>
      <c r="E14328" s="495">
        <f t="shared" si="2593"/>
        <v>0</v>
      </c>
      <c r="F14328" s="496">
        <f t="shared" si="2594"/>
        <v>0</v>
      </c>
      <c r="G14328" s="499"/>
      <c r="I14328" s="498"/>
      <c r="J14328" s="480"/>
      <c r="O14328" s="298"/>
    </row>
    <row r="14329" spans="1:15" s="478" customFormat="1">
      <c r="A14329" s="492" t="str">
        <f t="shared" si="2592"/>
        <v>-</v>
      </c>
      <c r="B14329" s="493"/>
      <c r="C14329" s="493"/>
      <c r="D14329" s="494"/>
      <c r="E14329" s="495">
        <f t="shared" si="2593"/>
        <v>0</v>
      </c>
      <c r="F14329" s="496">
        <f t="shared" si="2594"/>
        <v>0</v>
      </c>
      <c r="G14329" s="499"/>
      <c r="I14329" s="498"/>
      <c r="J14329" s="480"/>
      <c r="O14329" s="298"/>
    </row>
    <row r="14330" spans="1:15" s="478" customFormat="1">
      <c r="A14330" s="492" t="str">
        <f t="shared" si="2592"/>
        <v>-</v>
      </c>
      <c r="B14330" s="493"/>
      <c r="C14330" s="493"/>
      <c r="D14330" s="494"/>
      <c r="E14330" s="495">
        <f t="shared" si="2593"/>
        <v>0</v>
      </c>
      <c r="F14330" s="496">
        <f t="shared" si="2594"/>
        <v>0</v>
      </c>
      <c r="G14330" s="499"/>
      <c r="I14330" s="498"/>
      <c r="J14330" s="480"/>
      <c r="O14330" s="298"/>
    </row>
    <row r="14331" spans="1:15" s="478" customFormat="1">
      <c r="A14331" s="492" t="str">
        <f t="shared" si="2592"/>
        <v>-</v>
      </c>
      <c r="B14331" s="493"/>
      <c r="C14331" s="493"/>
      <c r="D14331" s="494"/>
      <c r="E14331" s="495">
        <f t="shared" si="2593"/>
        <v>0</v>
      </c>
      <c r="F14331" s="496">
        <f t="shared" si="2594"/>
        <v>0</v>
      </c>
      <c r="G14331" s="499"/>
      <c r="I14331" s="498"/>
      <c r="J14331" s="480"/>
      <c r="O14331" s="298"/>
    </row>
    <row r="14332" spans="1:15" s="478" customFormat="1">
      <c r="A14332" s="492" t="str">
        <f t="shared" si="2592"/>
        <v>-</v>
      </c>
      <c r="B14332" s="493"/>
      <c r="C14332" s="493"/>
      <c r="D14332" s="494"/>
      <c r="E14332" s="495">
        <f t="shared" si="2593"/>
        <v>0</v>
      </c>
      <c r="F14332" s="496">
        <f t="shared" si="2594"/>
        <v>0</v>
      </c>
      <c r="G14332" s="499"/>
      <c r="I14332" s="498"/>
      <c r="J14332" s="480"/>
      <c r="O14332" s="298"/>
    </row>
    <row r="14333" spans="1:15" s="478" customFormat="1" ht="13.5" thickBot="1">
      <c r="A14333" s="500"/>
      <c r="B14333" s="501"/>
      <c r="C14333" s="502"/>
      <c r="D14333" s="503"/>
      <c r="E14333" s="503"/>
      <c r="F14333" s="238" t="s">
        <v>80</v>
      </c>
      <c r="G14333" s="239">
        <f>ROUND(SUM(F14321:F14332),0)</f>
        <v>0</v>
      </c>
      <c r="I14333" s="504"/>
      <c r="J14333" s="480"/>
      <c r="O14333" s="298"/>
    </row>
    <row r="14334" spans="1:15" s="478" customFormat="1" ht="13.5" thickTop="1">
      <c r="A14334" s="240" t="s">
        <v>67</v>
      </c>
      <c r="B14334" s="507"/>
      <c r="C14334" s="508"/>
      <c r="D14334" s="509"/>
      <c r="E14334" s="509"/>
      <c r="F14334" s="510"/>
      <c r="G14334" s="511"/>
      <c r="I14334" s="504"/>
      <c r="J14334" s="480"/>
      <c r="O14334" s="298"/>
    </row>
    <row r="14335" spans="1:15" s="296" customFormat="1" ht="26">
      <c r="A14335" s="512" t="s">
        <v>57</v>
      </c>
      <c r="B14335" s="513"/>
      <c r="C14335" s="514" t="s">
        <v>58</v>
      </c>
      <c r="D14335" s="515" t="s">
        <v>68</v>
      </c>
      <c r="E14335" s="516" t="s">
        <v>69</v>
      </c>
      <c r="F14335" s="516" t="s">
        <v>79</v>
      </c>
      <c r="G14335" s="250" t="s">
        <v>70</v>
      </c>
      <c r="I14335" s="491"/>
      <c r="J14335" s="295"/>
    </row>
    <row r="14336" spans="1:15" s="478" customFormat="1">
      <c r="A14336" s="752" t="str">
        <f t="shared" ref="A14336:A14347" si="2595">IF(I14336=0,"",VLOOKUP(I14336,MATERIALES,2,FALSE))</f>
        <v/>
      </c>
      <c r="B14336" s="753"/>
      <c r="C14336" s="517" t="str">
        <f t="shared" ref="C14336:C14344" si="2596">IF(I14336=0,"",VLOOKUP(I14336,MATERIALES,3,FALSE))</f>
        <v/>
      </c>
      <c r="D14336" s="494"/>
      <c r="E14336" s="518">
        <f t="shared" ref="E14336:E14347" si="2597">IF(I14336=0,0,VLOOKUP(I14336,MATERIALES,4,FALSE))</f>
        <v>0</v>
      </c>
      <c r="F14336" s="496">
        <f>D14336*E14336</f>
        <v>0</v>
      </c>
      <c r="G14336" s="497"/>
      <c r="I14336" s="498"/>
      <c r="J14336" s="480"/>
      <c r="O14336" s="298"/>
    </row>
    <row r="14337" spans="1:15" s="478" customFormat="1">
      <c r="A14337" s="752" t="str">
        <f t="shared" si="2595"/>
        <v/>
      </c>
      <c r="B14337" s="753"/>
      <c r="C14337" s="517" t="str">
        <f t="shared" si="2596"/>
        <v/>
      </c>
      <c r="D14337" s="494"/>
      <c r="E14337" s="518">
        <f t="shared" si="2597"/>
        <v>0</v>
      </c>
      <c r="F14337" s="496">
        <f t="shared" ref="F14337:F14347" si="2598">D14337*E14337</f>
        <v>0</v>
      </c>
      <c r="G14337" s="499"/>
      <c r="I14337" s="498"/>
      <c r="J14337" s="480"/>
      <c r="O14337" s="298"/>
    </row>
    <row r="14338" spans="1:15" s="478" customFormat="1">
      <c r="A14338" s="752" t="str">
        <f t="shared" si="2595"/>
        <v/>
      </c>
      <c r="B14338" s="753"/>
      <c r="C14338" s="517" t="str">
        <f t="shared" si="2596"/>
        <v/>
      </c>
      <c r="D14338" s="494"/>
      <c r="E14338" s="518">
        <f t="shared" si="2597"/>
        <v>0</v>
      </c>
      <c r="F14338" s="496">
        <f t="shared" si="2598"/>
        <v>0</v>
      </c>
      <c r="G14338" s="499"/>
      <c r="I14338" s="498"/>
      <c r="J14338" s="480"/>
      <c r="O14338" s="298"/>
    </row>
    <row r="14339" spans="1:15" s="478" customFormat="1">
      <c r="A14339" s="752" t="str">
        <f t="shared" si="2595"/>
        <v/>
      </c>
      <c r="B14339" s="753"/>
      <c r="C14339" s="517" t="str">
        <f t="shared" si="2596"/>
        <v/>
      </c>
      <c r="D14339" s="494"/>
      <c r="E14339" s="518">
        <f t="shared" si="2597"/>
        <v>0</v>
      </c>
      <c r="F14339" s="496">
        <f t="shared" si="2598"/>
        <v>0</v>
      </c>
      <c r="G14339" s="499"/>
      <c r="I14339" s="498"/>
      <c r="J14339" s="480"/>
      <c r="O14339" s="298"/>
    </row>
    <row r="14340" spans="1:15" s="478" customFormat="1">
      <c r="A14340" s="752" t="str">
        <f t="shared" si="2595"/>
        <v/>
      </c>
      <c r="B14340" s="753"/>
      <c r="C14340" s="517" t="str">
        <f t="shared" si="2596"/>
        <v/>
      </c>
      <c r="D14340" s="494"/>
      <c r="E14340" s="518">
        <f t="shared" si="2597"/>
        <v>0</v>
      </c>
      <c r="F14340" s="496">
        <f t="shared" si="2598"/>
        <v>0</v>
      </c>
      <c r="G14340" s="499"/>
      <c r="I14340" s="498"/>
      <c r="J14340" s="480"/>
      <c r="O14340" s="298"/>
    </row>
    <row r="14341" spans="1:15" s="478" customFormat="1">
      <c r="A14341" s="752" t="str">
        <f t="shared" si="2595"/>
        <v/>
      </c>
      <c r="B14341" s="753"/>
      <c r="C14341" s="517" t="str">
        <f t="shared" si="2596"/>
        <v/>
      </c>
      <c r="D14341" s="494"/>
      <c r="E14341" s="518">
        <f t="shared" si="2597"/>
        <v>0</v>
      </c>
      <c r="F14341" s="496">
        <f t="shared" si="2598"/>
        <v>0</v>
      </c>
      <c r="G14341" s="499"/>
      <c r="I14341" s="498"/>
      <c r="J14341" s="480"/>
      <c r="O14341" s="298"/>
    </row>
    <row r="14342" spans="1:15" s="478" customFormat="1">
      <c r="A14342" s="752" t="str">
        <f t="shared" si="2595"/>
        <v/>
      </c>
      <c r="B14342" s="753"/>
      <c r="C14342" s="517" t="str">
        <f t="shared" si="2596"/>
        <v/>
      </c>
      <c r="D14342" s="494"/>
      <c r="E14342" s="518">
        <f t="shared" si="2597"/>
        <v>0</v>
      </c>
      <c r="F14342" s="496">
        <f t="shared" si="2598"/>
        <v>0</v>
      </c>
      <c r="G14342" s="499"/>
      <c r="I14342" s="498"/>
      <c r="J14342" s="480"/>
      <c r="O14342" s="298"/>
    </row>
    <row r="14343" spans="1:15" s="478" customFormat="1">
      <c r="A14343" s="752" t="str">
        <f t="shared" si="2595"/>
        <v/>
      </c>
      <c r="B14343" s="753"/>
      <c r="C14343" s="517" t="str">
        <f t="shared" si="2596"/>
        <v/>
      </c>
      <c r="D14343" s="494"/>
      <c r="E14343" s="518">
        <f t="shared" si="2597"/>
        <v>0</v>
      </c>
      <c r="F14343" s="496">
        <f t="shared" si="2598"/>
        <v>0</v>
      </c>
      <c r="G14343" s="253"/>
      <c r="I14343" s="498"/>
      <c r="J14343" s="480"/>
      <c r="O14343" s="298"/>
    </row>
    <row r="14344" spans="1:15" s="478" customFormat="1">
      <c r="A14344" s="752" t="str">
        <f t="shared" si="2595"/>
        <v/>
      </c>
      <c r="B14344" s="753"/>
      <c r="C14344" s="517" t="str">
        <f t="shared" si="2596"/>
        <v/>
      </c>
      <c r="D14344" s="494"/>
      <c r="E14344" s="518">
        <f t="shared" si="2597"/>
        <v>0</v>
      </c>
      <c r="F14344" s="496">
        <f t="shared" si="2598"/>
        <v>0</v>
      </c>
      <c r="G14344" s="499"/>
      <c r="I14344" s="498"/>
      <c r="J14344" s="480"/>
      <c r="O14344" s="298"/>
    </row>
    <row r="14345" spans="1:15" s="478" customFormat="1">
      <c r="A14345" s="752" t="str">
        <f t="shared" si="2595"/>
        <v/>
      </c>
      <c r="B14345" s="753"/>
      <c r="C14345" s="517"/>
      <c r="D14345" s="494"/>
      <c r="E14345" s="518">
        <f t="shared" si="2597"/>
        <v>0</v>
      </c>
      <c r="F14345" s="496">
        <f t="shared" si="2598"/>
        <v>0</v>
      </c>
      <c r="G14345" s="499"/>
      <c r="I14345" s="498"/>
      <c r="J14345" s="480"/>
      <c r="O14345" s="298"/>
    </row>
    <row r="14346" spans="1:15" s="478" customFormat="1">
      <c r="A14346" s="752" t="str">
        <f t="shared" si="2595"/>
        <v/>
      </c>
      <c r="B14346" s="753"/>
      <c r="C14346" s="517"/>
      <c r="D14346" s="494"/>
      <c r="E14346" s="518">
        <f t="shared" si="2597"/>
        <v>0</v>
      </c>
      <c r="F14346" s="496">
        <f t="shared" si="2598"/>
        <v>0</v>
      </c>
      <c r="G14346" s="499"/>
      <c r="I14346" s="498"/>
      <c r="J14346" s="480"/>
      <c r="O14346" s="298"/>
    </row>
    <row r="14347" spans="1:15" s="478" customFormat="1">
      <c r="A14347" s="752" t="str">
        <f t="shared" si="2595"/>
        <v/>
      </c>
      <c r="B14347" s="753"/>
      <c r="C14347" s="517" t="str">
        <f t="shared" ref="C14347" si="2599">IF(I14347=0,"",VLOOKUP(I14347,MATERIALES,3,FALSE))</f>
        <v/>
      </c>
      <c r="D14347" s="494"/>
      <c r="E14347" s="518">
        <f t="shared" si="2597"/>
        <v>0</v>
      </c>
      <c r="F14347" s="496">
        <f t="shared" si="2598"/>
        <v>0</v>
      </c>
      <c r="G14347" s="519"/>
      <c r="I14347" s="498"/>
      <c r="J14347" s="480"/>
      <c r="O14347" s="298"/>
    </row>
    <row r="14348" spans="1:15" s="478" customFormat="1" ht="26.25" customHeight="1" thickBot="1">
      <c r="A14348" s="482"/>
      <c r="B14348" s="449"/>
      <c r="C14348" s="470"/>
      <c r="D14348" s="483"/>
      <c r="E14348" s="520"/>
      <c r="F14348" s="255" t="s">
        <v>81</v>
      </c>
      <c r="G14348" s="253">
        <f>ROUND(SUM(F14336:F14347),0)</f>
        <v>0</v>
      </c>
      <c r="I14348" s="504"/>
      <c r="J14348" s="480"/>
      <c r="O14348" s="298"/>
    </row>
    <row r="14349" spans="1:15" s="478" customFormat="1" ht="14" thickTop="1" thickBot="1">
      <c r="A14349" s="256" t="s">
        <v>72</v>
      </c>
      <c r="B14349" s="521"/>
      <c r="C14349" s="522"/>
      <c r="D14349" s="523"/>
      <c r="E14349" s="523"/>
      <c r="F14349" s="524"/>
      <c r="G14349" s="525"/>
      <c r="I14349" s="504"/>
      <c r="J14349" s="480"/>
      <c r="O14349" s="298"/>
    </row>
    <row r="14350" spans="1:15" s="478" customFormat="1" ht="13.5" thickTop="1">
      <c r="A14350" s="512" t="s">
        <v>57</v>
      </c>
      <c r="B14350" s="513"/>
      <c r="C14350" s="516" t="s">
        <v>71</v>
      </c>
      <c r="D14350" s="515" t="s">
        <v>75</v>
      </c>
      <c r="E14350" s="516" t="s">
        <v>98</v>
      </c>
      <c r="F14350" s="516" t="s">
        <v>79</v>
      </c>
      <c r="G14350" s="250" t="s">
        <v>70</v>
      </c>
      <c r="I14350" s="504"/>
      <c r="J14350" s="480"/>
      <c r="O14350" s="298"/>
    </row>
    <row r="14351" spans="1:15" s="478" customFormat="1">
      <c r="A14351" s="752" t="str">
        <f>IF(I14351=0,"",VLOOKUP(I14351,EQUIPOS,2,FALSE))</f>
        <v/>
      </c>
      <c r="B14351" s="753"/>
      <c r="C14351" s="526"/>
      <c r="D14351" s="494"/>
      <c r="E14351" s="518">
        <f>IF(I14351=0,0,VLOOKUP(I14351,EQUIPOS,4,FALSE))</f>
        <v>0</v>
      </c>
      <c r="F14351" s="496">
        <f>C14351*D14351*E14351</f>
        <v>0</v>
      </c>
      <c r="G14351" s="497"/>
      <c r="I14351" s="498"/>
      <c r="J14351" s="480"/>
      <c r="O14351" s="298"/>
    </row>
    <row r="14352" spans="1:15" s="478" customFormat="1">
      <c r="A14352" s="752" t="str">
        <f>IF(I14352=0,"",VLOOKUP(I14352,EQUIPOS,2,FALSE))</f>
        <v/>
      </c>
      <c r="B14352" s="753"/>
      <c r="C14352" s="527"/>
      <c r="D14352" s="494"/>
      <c r="E14352" s="518">
        <f>IF(I14352=0,0,VLOOKUP(I14352,EQUIPOS,4,FALSE))</f>
        <v>0</v>
      </c>
      <c r="F14352" s="496">
        <f t="shared" ref="F14352:F14355" si="2600">C14352*D14352*E14352</f>
        <v>0</v>
      </c>
      <c r="G14352" s="499"/>
      <c r="I14352" s="498"/>
      <c r="J14352" s="480"/>
      <c r="O14352" s="298"/>
    </row>
    <row r="14353" spans="1:15" s="478" customFormat="1">
      <c r="A14353" s="752" t="str">
        <f>IF(I14353=0,"",VLOOKUP(I14353,EQUIPOS,2,FALSE))</f>
        <v/>
      </c>
      <c r="B14353" s="753"/>
      <c r="C14353" s="527"/>
      <c r="D14353" s="494"/>
      <c r="E14353" s="518">
        <f>IF(I14353=0,0,VLOOKUP(I14353,EQUIPOS,4,FALSE))</f>
        <v>0</v>
      </c>
      <c r="F14353" s="496">
        <f t="shared" si="2600"/>
        <v>0</v>
      </c>
      <c r="G14353" s="499"/>
      <c r="I14353" s="498"/>
      <c r="J14353" s="480"/>
      <c r="O14353" s="298"/>
    </row>
    <row r="14354" spans="1:15" s="478" customFormat="1">
      <c r="A14354" s="752" t="str">
        <f>IF(I14354=0,"",VLOOKUP(I14354,EQUIPOS,2,FALSE))</f>
        <v/>
      </c>
      <c r="B14354" s="753"/>
      <c r="C14354" s="527"/>
      <c r="D14354" s="494"/>
      <c r="E14354" s="518">
        <f>IF(I14354=0,0,VLOOKUP(I14354,EQUIPOS,4,FALSE))</f>
        <v>0</v>
      </c>
      <c r="F14354" s="496">
        <f t="shared" si="2600"/>
        <v>0</v>
      </c>
      <c r="G14354" s="499"/>
      <c r="I14354" s="498"/>
      <c r="J14354" s="480"/>
      <c r="O14354" s="298"/>
    </row>
    <row r="14355" spans="1:15" s="478" customFormat="1">
      <c r="A14355" s="752" t="str">
        <f>IF(I14355=0,"",VLOOKUP(I14355,EQUIPOS,2,FALSE))</f>
        <v/>
      </c>
      <c r="B14355" s="753"/>
      <c r="C14355" s="527"/>
      <c r="D14355" s="494"/>
      <c r="E14355" s="518">
        <f>IF(I14355=0,0,VLOOKUP(I14355,EQUIPOS,4,FALSE))</f>
        <v>0</v>
      </c>
      <c r="F14355" s="496">
        <f t="shared" si="2600"/>
        <v>0</v>
      </c>
      <c r="G14355" s="519"/>
      <c r="I14355" s="498"/>
      <c r="J14355" s="480"/>
      <c r="O14355" s="298"/>
    </row>
    <row r="14356" spans="1:15" s="478" customFormat="1" ht="30.75" customHeight="1" thickBot="1">
      <c r="A14356" s="500"/>
      <c r="B14356" s="501"/>
      <c r="C14356" s="502"/>
      <c r="D14356" s="503"/>
      <c r="E14356" s="528"/>
      <c r="F14356" s="238" t="s">
        <v>82</v>
      </c>
      <c r="G14356" s="262">
        <f>ROUND(SUM(F14351:F14355),0)</f>
        <v>0</v>
      </c>
      <c r="I14356" s="504"/>
      <c r="J14356" s="480"/>
      <c r="O14356" s="298"/>
    </row>
    <row r="14357" spans="1:15" s="478" customFormat="1" ht="13.5" thickTop="1">
      <c r="A14357" s="240" t="s">
        <v>73</v>
      </c>
      <c r="B14357" s="507"/>
      <c r="C14357" s="508"/>
      <c r="D14357" s="509"/>
      <c r="E14357" s="509"/>
      <c r="F14357" s="510"/>
      <c r="G14357" s="511"/>
      <c r="I14357" s="504"/>
      <c r="J14357" s="480"/>
      <c r="O14357" s="298"/>
    </row>
    <row r="14358" spans="1:15" s="478" customFormat="1" ht="26">
      <c r="A14358" s="512" t="s">
        <v>57</v>
      </c>
      <c r="B14358" s="529" t="s">
        <v>58</v>
      </c>
      <c r="C14358" s="514" t="s">
        <v>68</v>
      </c>
      <c r="D14358" s="515" t="s">
        <v>74</v>
      </c>
      <c r="E14358" s="516" t="s">
        <v>69</v>
      </c>
      <c r="F14358" s="516" t="s">
        <v>79</v>
      </c>
      <c r="G14358" s="250" t="s">
        <v>70</v>
      </c>
      <c r="H14358" s="296"/>
      <c r="I14358" s="491"/>
      <c r="J14358" s="480"/>
      <c r="O14358" s="298"/>
    </row>
    <row r="14359" spans="1:15" s="478" customFormat="1">
      <c r="A14359" s="530" t="str">
        <f t="shared" ref="A14359:A14370" si="2601">IF(I14359=0,"",VLOOKUP(I14359,MANOOBRA,2,FALSE))</f>
        <v/>
      </c>
      <c r="B14359" s="531" t="str">
        <f t="shared" ref="B14359:B14370" si="2602">IF(I14359=0,"",VLOOKUP(I14359,MANOOBRA,3,FALSE))</f>
        <v/>
      </c>
      <c r="C14359" s="527"/>
      <c r="D14359" s="527"/>
      <c r="E14359" s="518">
        <f t="shared" ref="E14359:E14370" si="2603">IF(I14359=0,0,VLOOKUP(I14359,MANOOBRA,4,FALSE))</f>
        <v>0</v>
      </c>
      <c r="F14359" s="496">
        <f>IF(D14359=0,0,C14359*E14359/D14359)</f>
        <v>0</v>
      </c>
      <c r="G14359" s="497"/>
      <c r="I14359" s="498"/>
      <c r="J14359" s="480"/>
      <c r="O14359" s="298"/>
    </row>
    <row r="14360" spans="1:15" s="478" customFormat="1">
      <c r="A14360" s="530" t="str">
        <f t="shared" si="2601"/>
        <v/>
      </c>
      <c r="B14360" s="531" t="str">
        <f t="shared" si="2602"/>
        <v/>
      </c>
      <c r="C14360" s="527"/>
      <c r="D14360" s="527"/>
      <c r="E14360" s="518">
        <f t="shared" si="2603"/>
        <v>0</v>
      </c>
      <c r="F14360" s="496">
        <f t="shared" ref="F14360:F14370" si="2604">IF(D14360=0,0,C14360*E14360/D14360)</f>
        <v>0</v>
      </c>
      <c r="G14360" s="499"/>
      <c r="I14360" s="498"/>
      <c r="J14360" s="480"/>
      <c r="O14360" s="298"/>
    </row>
    <row r="14361" spans="1:15" s="478" customFormat="1">
      <c r="A14361" s="530" t="str">
        <f t="shared" si="2601"/>
        <v/>
      </c>
      <c r="B14361" s="531" t="str">
        <f t="shared" si="2602"/>
        <v/>
      </c>
      <c r="C14361" s="527"/>
      <c r="D14361" s="527"/>
      <c r="E14361" s="518">
        <f t="shared" si="2603"/>
        <v>0</v>
      </c>
      <c r="F14361" s="496">
        <f t="shared" si="2604"/>
        <v>0</v>
      </c>
      <c r="G14361" s="499"/>
      <c r="I14361" s="498"/>
      <c r="J14361" s="480"/>
      <c r="O14361" s="298"/>
    </row>
    <row r="14362" spans="1:15" s="478" customFormat="1">
      <c r="A14362" s="530" t="str">
        <f t="shared" si="2601"/>
        <v/>
      </c>
      <c r="B14362" s="531" t="str">
        <f t="shared" si="2602"/>
        <v/>
      </c>
      <c r="C14362" s="527"/>
      <c r="D14362" s="527"/>
      <c r="E14362" s="518">
        <f t="shared" si="2603"/>
        <v>0</v>
      </c>
      <c r="F14362" s="496">
        <f t="shared" si="2604"/>
        <v>0</v>
      </c>
      <c r="G14362" s="499"/>
      <c r="I14362" s="498"/>
      <c r="J14362" s="480"/>
      <c r="O14362" s="298"/>
    </row>
    <row r="14363" spans="1:15" s="478" customFormat="1">
      <c r="A14363" s="530" t="str">
        <f t="shared" si="2601"/>
        <v/>
      </c>
      <c r="B14363" s="531" t="str">
        <f t="shared" si="2602"/>
        <v/>
      </c>
      <c r="C14363" s="527"/>
      <c r="D14363" s="527"/>
      <c r="E14363" s="518">
        <f t="shared" si="2603"/>
        <v>0</v>
      </c>
      <c r="F14363" s="496">
        <f t="shared" si="2604"/>
        <v>0</v>
      </c>
      <c r="G14363" s="499"/>
      <c r="I14363" s="498"/>
      <c r="J14363" s="480"/>
      <c r="O14363" s="298"/>
    </row>
    <row r="14364" spans="1:15" s="478" customFormat="1">
      <c r="A14364" s="530" t="str">
        <f t="shared" si="2601"/>
        <v/>
      </c>
      <c r="B14364" s="531" t="str">
        <f t="shared" si="2602"/>
        <v/>
      </c>
      <c r="C14364" s="527"/>
      <c r="D14364" s="527"/>
      <c r="E14364" s="518">
        <f t="shared" si="2603"/>
        <v>0</v>
      </c>
      <c r="F14364" s="496">
        <f t="shared" si="2604"/>
        <v>0</v>
      </c>
      <c r="G14364" s="499"/>
      <c r="I14364" s="498"/>
      <c r="J14364" s="480"/>
      <c r="O14364" s="298"/>
    </row>
    <row r="14365" spans="1:15" s="478" customFormat="1">
      <c r="A14365" s="530" t="str">
        <f t="shared" si="2601"/>
        <v/>
      </c>
      <c r="B14365" s="531" t="str">
        <f t="shared" si="2602"/>
        <v/>
      </c>
      <c r="C14365" s="527"/>
      <c r="D14365" s="527"/>
      <c r="E14365" s="518">
        <f t="shared" si="2603"/>
        <v>0</v>
      </c>
      <c r="F14365" s="496">
        <f t="shared" si="2604"/>
        <v>0</v>
      </c>
      <c r="G14365" s="499"/>
      <c r="I14365" s="498"/>
      <c r="J14365" s="480"/>
      <c r="O14365" s="298"/>
    </row>
    <row r="14366" spans="1:15" s="478" customFormat="1">
      <c r="A14366" s="530" t="str">
        <f t="shared" si="2601"/>
        <v/>
      </c>
      <c r="B14366" s="531" t="str">
        <f t="shared" si="2602"/>
        <v/>
      </c>
      <c r="C14366" s="527"/>
      <c r="D14366" s="527"/>
      <c r="E14366" s="518">
        <f t="shared" si="2603"/>
        <v>0</v>
      </c>
      <c r="F14366" s="496">
        <f t="shared" si="2604"/>
        <v>0</v>
      </c>
      <c r="G14366" s="499"/>
      <c r="I14366" s="498"/>
      <c r="J14366" s="480"/>
      <c r="O14366" s="298"/>
    </row>
    <row r="14367" spans="1:15" s="478" customFormat="1">
      <c r="A14367" s="530" t="str">
        <f t="shared" si="2601"/>
        <v/>
      </c>
      <c r="B14367" s="531" t="str">
        <f t="shared" si="2602"/>
        <v/>
      </c>
      <c r="C14367" s="527"/>
      <c r="D14367" s="527"/>
      <c r="E14367" s="518">
        <f t="shared" si="2603"/>
        <v>0</v>
      </c>
      <c r="F14367" s="496">
        <f t="shared" si="2604"/>
        <v>0</v>
      </c>
      <c r="G14367" s="499"/>
      <c r="I14367" s="498"/>
      <c r="J14367" s="480"/>
      <c r="O14367" s="298"/>
    </row>
    <row r="14368" spans="1:15" s="478" customFormat="1">
      <c r="A14368" s="530" t="str">
        <f t="shared" si="2601"/>
        <v/>
      </c>
      <c r="B14368" s="531" t="str">
        <f t="shared" si="2602"/>
        <v/>
      </c>
      <c r="C14368" s="527"/>
      <c r="D14368" s="527"/>
      <c r="E14368" s="518">
        <f t="shared" si="2603"/>
        <v>0</v>
      </c>
      <c r="F14368" s="496">
        <f t="shared" si="2604"/>
        <v>0</v>
      </c>
      <c r="G14368" s="499"/>
      <c r="I14368" s="498"/>
      <c r="J14368" s="480"/>
      <c r="O14368" s="298"/>
    </row>
    <row r="14369" spans="1:16" s="478" customFormat="1">
      <c r="A14369" s="530" t="str">
        <f t="shared" si="2601"/>
        <v/>
      </c>
      <c r="B14369" s="531" t="str">
        <f t="shared" si="2602"/>
        <v/>
      </c>
      <c r="C14369" s="527"/>
      <c r="D14369" s="527"/>
      <c r="E14369" s="518">
        <f t="shared" si="2603"/>
        <v>0</v>
      </c>
      <c r="F14369" s="496">
        <f t="shared" si="2604"/>
        <v>0</v>
      </c>
      <c r="G14369" s="499"/>
      <c r="I14369" s="498"/>
      <c r="J14369" s="480"/>
      <c r="O14369" s="298"/>
    </row>
    <row r="14370" spans="1:16" s="478" customFormat="1">
      <c r="A14370" s="530" t="str">
        <f t="shared" si="2601"/>
        <v/>
      </c>
      <c r="B14370" s="531" t="str">
        <f t="shared" si="2602"/>
        <v/>
      </c>
      <c r="C14370" s="527"/>
      <c r="D14370" s="527"/>
      <c r="E14370" s="518">
        <f t="shared" si="2603"/>
        <v>0</v>
      </c>
      <c r="F14370" s="496">
        <f t="shared" si="2604"/>
        <v>0</v>
      </c>
      <c r="G14370" s="519"/>
      <c r="I14370" s="498"/>
      <c r="J14370" s="480"/>
      <c r="O14370" s="298"/>
    </row>
    <row r="14371" spans="1:16" s="478" customFormat="1" ht="31.5" customHeight="1" thickBot="1">
      <c r="A14371" s="500"/>
      <c r="B14371" s="501"/>
      <c r="C14371" s="502"/>
      <c r="D14371" s="503"/>
      <c r="E14371" s="503"/>
      <c r="F14371" s="238" t="s">
        <v>83</v>
      </c>
      <c r="G14371" s="262">
        <f>ROUND(SUM(F14359:F14370),0)</f>
        <v>0</v>
      </c>
      <c r="I14371" s="504"/>
      <c r="J14371" s="480"/>
      <c r="O14371" s="298"/>
    </row>
    <row r="14372" spans="1:16" s="478" customFormat="1" ht="13.5" thickTop="1">
      <c r="A14372" s="186" t="s">
        <v>76</v>
      </c>
      <c r="B14372" s="507"/>
      <c r="C14372" s="508"/>
      <c r="D14372" s="509"/>
      <c r="E14372" s="509"/>
      <c r="F14372" s="510"/>
      <c r="G14372" s="511"/>
      <c r="I14372" s="504"/>
      <c r="J14372" s="480"/>
      <c r="O14372" s="298"/>
    </row>
    <row r="14373" spans="1:16" s="478" customFormat="1">
      <c r="A14373" s="512" t="s">
        <v>57</v>
      </c>
      <c r="B14373" s="513"/>
      <c r="C14373" s="532"/>
      <c r="D14373" s="533"/>
      <c r="E14373" s="516" t="s">
        <v>77</v>
      </c>
      <c r="F14373" s="516" t="s">
        <v>78</v>
      </c>
      <c r="G14373" s="264" t="s">
        <v>77</v>
      </c>
      <c r="H14373" s="296"/>
      <c r="I14373" s="491"/>
      <c r="J14373" s="480"/>
      <c r="O14373" s="298"/>
    </row>
    <row r="14374" spans="1:16" s="478" customFormat="1">
      <c r="A14374" s="534" t="s">
        <v>87</v>
      </c>
      <c r="B14374" s="535"/>
      <c r="C14374" s="536"/>
      <c r="D14374" s="537"/>
      <c r="E14374" s="495">
        <f>ROUND(SUM(G14333,G14348,G14356,G14371),2)</f>
        <v>0</v>
      </c>
      <c r="F14374" s="538">
        <f>A</f>
        <v>0</v>
      </c>
      <c r="G14374" s="539">
        <f>E14374*F14374</f>
        <v>0</v>
      </c>
      <c r="I14374" s="504"/>
      <c r="J14374" s="480"/>
      <c r="O14374" s="298"/>
    </row>
    <row r="14375" spans="1:16" s="478" customFormat="1">
      <c r="A14375" s="534" t="s">
        <v>85</v>
      </c>
      <c r="B14375" s="535"/>
      <c r="C14375" s="536"/>
      <c r="D14375" s="537"/>
      <c r="E14375" s="495">
        <f>SUM(G14333,G14348,G14356,G14371)</f>
        <v>0</v>
      </c>
      <c r="F14375" s="538">
        <f>I</f>
        <v>0</v>
      </c>
      <c r="G14375" s="539">
        <f>E14375*F14375</f>
        <v>0</v>
      </c>
      <c r="I14375" s="504"/>
      <c r="J14375" s="480"/>
      <c r="O14375" s="298"/>
    </row>
    <row r="14376" spans="1:16" s="478" customFormat="1">
      <c r="A14376" s="534" t="s">
        <v>86</v>
      </c>
      <c r="B14376" s="535"/>
      <c r="C14376" s="536"/>
      <c r="D14376" s="537"/>
      <c r="E14376" s="495">
        <f>SUM(G14333,G14348,G14356,G14371)</f>
        <v>0</v>
      </c>
      <c r="F14376" s="538">
        <f>U</f>
        <v>0</v>
      </c>
      <c r="G14376" s="539">
        <f>E14376*F14376</f>
        <v>0</v>
      </c>
      <c r="I14376" s="504"/>
      <c r="J14376" s="480"/>
      <c r="O14376" s="298"/>
    </row>
    <row r="14377" spans="1:16" s="478" customFormat="1" ht="33" customHeight="1" thickBot="1">
      <c r="A14377" s="500"/>
      <c r="B14377" s="501"/>
      <c r="C14377" s="502"/>
      <c r="D14377" s="503"/>
      <c r="E14377" s="503"/>
      <c r="F14377" s="268" t="s">
        <v>84</v>
      </c>
      <c r="G14377" s="262">
        <f>SUM(G14374:G14376)</f>
        <v>0</v>
      </c>
      <c r="I14377" s="504"/>
      <c r="J14377" s="295"/>
      <c r="K14377" s="296"/>
      <c r="L14377" s="296"/>
      <c r="M14377" s="296"/>
      <c r="N14377" s="296"/>
      <c r="O14377" s="296"/>
    </row>
    <row r="14378" spans="1:16" s="199" customFormat="1" ht="14" thickTop="1" thickBot="1">
      <c r="A14378" s="540"/>
      <c r="B14378" s="541"/>
      <c r="C14378" s="542"/>
      <c r="D14378" s="543"/>
      <c r="E14378" s="271" t="s">
        <v>89</v>
      </c>
      <c r="F14378" s="272"/>
      <c r="G14378" s="273">
        <f>ROUND(SUM(G14333,G14348,G14356,G14371,G14377),0)</f>
        <v>0</v>
      </c>
      <c r="I14378" s="544"/>
      <c r="J14378" s="200">
        <f>B14317</f>
        <v>41.3</v>
      </c>
      <c r="K14378" s="545">
        <f>E14374</f>
        <v>0</v>
      </c>
      <c r="L14378" s="546">
        <f>G14374</f>
        <v>0</v>
      </c>
      <c r="M14378" s="546">
        <f>G14375</f>
        <v>0</v>
      </c>
      <c r="N14378" s="546">
        <f>G14376</f>
        <v>0</v>
      </c>
      <c r="O14378" s="299">
        <f>SUM(K14378:N14378)</f>
        <v>0</v>
      </c>
      <c r="P14378" s="546"/>
    </row>
    <row r="14379" spans="1:16" s="478" customFormat="1" ht="13.5" thickTop="1">
      <c r="A14379" s="547" t="s">
        <v>97</v>
      </c>
      <c r="B14379" s="449"/>
      <c r="C14379" s="470"/>
      <c r="D14379" s="483"/>
      <c r="E14379" s="483"/>
      <c r="F14379" s="484"/>
      <c r="G14379" s="485"/>
      <c r="I14379" s="504"/>
      <c r="J14379" s="480"/>
      <c r="O14379" s="298"/>
      <c r="P14379" s="546"/>
    </row>
    <row r="14380" spans="1:16" s="478" customFormat="1">
      <c r="A14380" s="547"/>
      <c r="B14380" s="548"/>
      <c r="C14380" s="549"/>
      <c r="D14380" s="550"/>
      <c r="E14380" s="483"/>
      <c r="F14380" s="484"/>
      <c r="G14380" s="551">
        <f ca="1">TODAY()</f>
        <v>44839</v>
      </c>
      <c r="I14380" s="504"/>
      <c r="J14380" s="480"/>
      <c r="O14380" s="298"/>
      <c r="P14380" s="546"/>
    </row>
    <row r="14381" spans="1:16" s="478" customFormat="1" ht="13.5" thickBot="1">
      <c r="A14381" s="500"/>
      <c r="B14381" s="501"/>
      <c r="C14381" s="502"/>
      <c r="D14381" s="503"/>
      <c r="E14381" s="503"/>
      <c r="F14381" s="552"/>
      <c r="G14381" s="553"/>
      <c r="I14381" s="504"/>
      <c r="J14381" s="480"/>
      <c r="O14381" s="298"/>
      <c r="P14381" s="546"/>
    </row>
    <row r="14382" spans="1:16" s="199" customFormat="1" ht="13.5" thickTop="1">
      <c r="A14382" s="196" t="s">
        <v>109</v>
      </c>
      <c r="B14382" s="458"/>
      <c r="C14382" s="196"/>
      <c r="D14382" s="198"/>
      <c r="E14382" s="198"/>
      <c r="F14382" s="197"/>
      <c r="G14382" s="197"/>
      <c r="I14382" s="321"/>
      <c r="J14382" s="200"/>
      <c r="O14382" s="297"/>
    </row>
    <row r="14383" spans="1:16" s="199" customFormat="1">
      <c r="A14383" s="196" t="str">
        <f>CONCATENATE('Prestaciones y AIU'!A12097," ANALISIS DE PRECIOS UNITARIOS")</f>
        <v xml:space="preserve"> ANALISIS DE PRECIOS UNITARIOS</v>
      </c>
      <c r="B14383" s="458"/>
      <c r="C14383" s="196"/>
      <c r="D14383" s="198"/>
      <c r="E14383" s="198"/>
      <c r="F14383" s="197"/>
      <c r="G14383" s="197"/>
      <c r="I14383" s="321"/>
      <c r="J14383" s="200"/>
      <c r="O14383" s="297"/>
    </row>
    <row r="14384" spans="1:16" s="199" customFormat="1">
      <c r="A14384" s="196" t="str">
        <f>Objeto_LIC</f>
        <v>OPTIMIZACION DEL SISTEMA DE ABASTECIMIENTO (ADUCCION, PRETRATAMIENTO Y CONDUCCION) DEL MUNICPIO DE TAME, DEPARTAMENTO DE ARAUCA</v>
      </c>
      <c r="B14384" s="458"/>
      <c r="C14384" s="196"/>
      <c r="D14384" s="198"/>
      <c r="E14384" s="198"/>
      <c r="F14384" s="197"/>
      <c r="G14384" s="197"/>
      <c r="I14384" s="321"/>
      <c r="J14384" s="200"/>
      <c r="O14384" s="297"/>
    </row>
    <row r="14385" spans="1:15" s="199" customFormat="1">
      <c r="A14385" s="196"/>
      <c r="B14385" s="458"/>
      <c r="C14385" s="196"/>
      <c r="D14385" s="198"/>
      <c r="E14385" s="198"/>
      <c r="F14385" s="197"/>
      <c r="G14385" s="197"/>
      <c r="I14385" s="321"/>
      <c r="J14385" s="200"/>
      <c r="O14385" s="297"/>
    </row>
    <row r="14386" spans="1:15" ht="13.5" thickBot="1">
      <c r="A14386" s="201"/>
      <c r="B14386" s="448"/>
      <c r="C14386" s="201"/>
      <c r="D14386" s="203"/>
      <c r="E14386" s="203"/>
      <c r="F14386" s="202"/>
      <c r="G14386" s="202"/>
    </row>
    <row r="14387" spans="1:15" s="211" customFormat="1" ht="13.5" thickTop="1">
      <c r="A14387" s="206"/>
      <c r="B14387" s="457"/>
      <c r="C14387" s="207"/>
      <c r="D14387" s="209"/>
      <c r="E14387" s="209"/>
      <c r="F14387" s="208"/>
      <c r="G14387" s="210" t="s">
        <v>110</v>
      </c>
      <c r="I14387" s="323"/>
      <c r="J14387" s="212"/>
      <c r="O14387" s="297"/>
    </row>
    <row r="14388" spans="1:15" ht="12.75" customHeight="1">
      <c r="A14388" s="213" t="s">
        <v>62</v>
      </c>
      <c r="B14388" s="750">
        <f>Proponente</f>
        <v>0</v>
      </c>
      <c r="C14388" s="750"/>
      <c r="D14388" s="750"/>
      <c r="E14388" s="750"/>
      <c r="F14388" s="750"/>
      <c r="G14388" s="751"/>
    </row>
    <row r="14389" spans="1:15" ht="12.75" customHeight="1">
      <c r="A14389" s="213" t="s">
        <v>63</v>
      </c>
      <c r="B14389" s="470">
        <v>41.4</v>
      </c>
      <c r="C14389" s="750" t="e">
        <f>VLOOKUP(B14389,Presupuesto!$A$4:$B$106,2,FALSE)</f>
        <v>#N/A</v>
      </c>
      <c r="D14389" s="750"/>
      <c r="E14389" s="750"/>
      <c r="F14389" s="750"/>
      <c r="G14389" s="751"/>
    </row>
    <row r="14390" spans="1:15">
      <c r="A14390" s="214"/>
      <c r="B14390" s="438"/>
      <c r="C14390" s="215"/>
      <c r="D14390" s="217"/>
      <c r="E14390" s="217"/>
      <c r="F14390" s="218" t="s">
        <v>88</v>
      </c>
      <c r="G14390" s="750" t="str">
        <f ca="1">LOOKUP('U-P1'!B14389,Presupuesto!$1:$1048576,Presupuesto!$C$1:$C$105)</f>
        <v>ML</v>
      </c>
      <c r="H14390" s="750"/>
      <c r="I14390" s="750"/>
      <c r="J14390" s="750"/>
      <c r="K14390" s="751"/>
    </row>
    <row r="14391" spans="1:15" ht="13.5" thickBot="1">
      <c r="A14391" s="213" t="s">
        <v>64</v>
      </c>
      <c r="B14391" s="438"/>
      <c r="C14391" s="215"/>
      <c r="D14391" s="217"/>
      <c r="E14391" s="217"/>
      <c r="F14391" s="216"/>
      <c r="G14391" s="219"/>
      <c r="I14391" s="324"/>
      <c r="J14391" s="295"/>
      <c r="K14391" s="296"/>
      <c r="L14391" s="296"/>
      <c r="M14391" s="296"/>
      <c r="N14391" s="296"/>
      <c r="O14391" s="296"/>
    </row>
    <row r="14392" spans="1:15" s="220" customFormat="1" ht="13.5" thickTop="1">
      <c r="A14392" s="221" t="s">
        <v>57</v>
      </c>
      <c r="B14392" s="447" t="s">
        <v>65</v>
      </c>
      <c r="C14392" s="222" t="s">
        <v>66</v>
      </c>
      <c r="D14392" s="223" t="s">
        <v>74</v>
      </c>
      <c r="E14392" s="224" t="s">
        <v>100</v>
      </c>
      <c r="F14392" s="224" t="s">
        <v>79</v>
      </c>
      <c r="G14392" s="225" t="s">
        <v>70</v>
      </c>
      <c r="I14392" s="325"/>
      <c r="J14392" s="226"/>
      <c r="O14392" s="296"/>
    </row>
    <row r="14393" spans="1:15">
      <c r="A14393" s="227" t="str">
        <f t="shared" ref="A14393:A14404" si="2605">IF(I14393=0,"-",VLOOKUP(I14393,EQUIPOS,2,FALSE))</f>
        <v>-</v>
      </c>
      <c r="B14393" s="228"/>
      <c r="C14393" s="228"/>
      <c r="D14393" s="194"/>
      <c r="E14393" s="229">
        <f t="shared" ref="E14393:E14404" si="2606">IF(I14393=0,0,VLOOKUP(I14393,EQUIPOS,4,FALSE))</f>
        <v>0</v>
      </c>
      <c r="F14393" s="230">
        <f t="shared" ref="F14393:F14404" si="2607">IF(D14393=0,0,E14393/D14393)</f>
        <v>0</v>
      </c>
      <c r="G14393" s="231"/>
      <c r="I14393" s="283"/>
    </row>
    <row r="14394" spans="1:15">
      <c r="A14394" s="227" t="str">
        <f t="shared" si="2605"/>
        <v>-</v>
      </c>
      <c r="B14394" s="228"/>
      <c r="C14394" s="228"/>
      <c r="D14394" s="194"/>
      <c r="E14394" s="229">
        <f t="shared" si="2606"/>
        <v>0</v>
      </c>
      <c r="F14394" s="230">
        <f t="shared" si="2607"/>
        <v>0</v>
      </c>
      <c r="G14394" s="232"/>
      <c r="I14394" s="283"/>
    </row>
    <row r="14395" spans="1:15">
      <c r="A14395" s="227" t="str">
        <f t="shared" si="2605"/>
        <v>-</v>
      </c>
      <c r="B14395" s="228"/>
      <c r="C14395" s="228"/>
      <c r="D14395" s="194"/>
      <c r="E14395" s="229">
        <f t="shared" si="2606"/>
        <v>0</v>
      </c>
      <c r="F14395" s="230">
        <f t="shared" si="2607"/>
        <v>0</v>
      </c>
      <c r="G14395" s="232"/>
      <c r="I14395" s="283"/>
    </row>
    <row r="14396" spans="1:15">
      <c r="A14396" s="227" t="str">
        <f t="shared" si="2605"/>
        <v>-</v>
      </c>
      <c r="B14396" s="228"/>
      <c r="C14396" s="228"/>
      <c r="D14396" s="194"/>
      <c r="E14396" s="229">
        <f t="shared" si="2606"/>
        <v>0</v>
      </c>
      <c r="F14396" s="230">
        <f t="shared" si="2607"/>
        <v>0</v>
      </c>
      <c r="G14396" s="232"/>
      <c r="I14396" s="283"/>
    </row>
    <row r="14397" spans="1:15">
      <c r="A14397" s="227" t="str">
        <f t="shared" si="2605"/>
        <v>-</v>
      </c>
      <c r="B14397" s="228"/>
      <c r="C14397" s="228"/>
      <c r="D14397" s="194"/>
      <c r="E14397" s="229">
        <f t="shared" si="2606"/>
        <v>0</v>
      </c>
      <c r="F14397" s="230">
        <f t="shared" si="2607"/>
        <v>0</v>
      </c>
      <c r="G14397" s="232"/>
      <c r="I14397" s="283"/>
    </row>
    <row r="14398" spans="1:15">
      <c r="A14398" s="227" t="str">
        <f t="shared" si="2605"/>
        <v>-</v>
      </c>
      <c r="B14398" s="228"/>
      <c r="C14398" s="228"/>
      <c r="D14398" s="194"/>
      <c r="E14398" s="229">
        <f t="shared" si="2606"/>
        <v>0</v>
      </c>
      <c r="F14398" s="230">
        <f t="shared" si="2607"/>
        <v>0</v>
      </c>
      <c r="G14398" s="232"/>
      <c r="I14398" s="283"/>
    </row>
    <row r="14399" spans="1:15">
      <c r="A14399" s="227" t="str">
        <f t="shared" si="2605"/>
        <v>-</v>
      </c>
      <c r="B14399" s="228"/>
      <c r="C14399" s="228"/>
      <c r="D14399" s="194"/>
      <c r="E14399" s="229">
        <f t="shared" si="2606"/>
        <v>0</v>
      </c>
      <c r="F14399" s="230">
        <f t="shared" si="2607"/>
        <v>0</v>
      </c>
      <c r="G14399" s="232"/>
      <c r="I14399" s="283"/>
    </row>
    <row r="14400" spans="1:15">
      <c r="A14400" s="227" t="str">
        <f t="shared" si="2605"/>
        <v>-</v>
      </c>
      <c r="B14400" s="228"/>
      <c r="C14400" s="228"/>
      <c r="D14400" s="194"/>
      <c r="E14400" s="229">
        <f t="shared" si="2606"/>
        <v>0</v>
      </c>
      <c r="F14400" s="230">
        <f t="shared" si="2607"/>
        <v>0</v>
      </c>
      <c r="G14400" s="232"/>
      <c r="I14400" s="283"/>
    </row>
    <row r="14401" spans="1:15">
      <c r="A14401" s="227" t="str">
        <f t="shared" si="2605"/>
        <v>-</v>
      </c>
      <c r="B14401" s="228"/>
      <c r="C14401" s="228"/>
      <c r="D14401" s="194"/>
      <c r="E14401" s="229">
        <f t="shared" si="2606"/>
        <v>0</v>
      </c>
      <c r="F14401" s="230">
        <f t="shared" si="2607"/>
        <v>0</v>
      </c>
      <c r="G14401" s="232"/>
      <c r="I14401" s="283"/>
    </row>
    <row r="14402" spans="1:15">
      <c r="A14402" s="227" t="str">
        <f t="shared" si="2605"/>
        <v>-</v>
      </c>
      <c r="B14402" s="228"/>
      <c r="C14402" s="228"/>
      <c r="D14402" s="194"/>
      <c r="E14402" s="229">
        <f t="shared" si="2606"/>
        <v>0</v>
      </c>
      <c r="F14402" s="230">
        <f t="shared" si="2607"/>
        <v>0</v>
      </c>
      <c r="G14402" s="232"/>
      <c r="I14402" s="283"/>
    </row>
    <row r="14403" spans="1:15">
      <c r="A14403" s="227" t="str">
        <f t="shared" si="2605"/>
        <v>-</v>
      </c>
      <c r="B14403" s="228"/>
      <c r="C14403" s="228"/>
      <c r="D14403" s="194"/>
      <c r="E14403" s="229">
        <f t="shared" si="2606"/>
        <v>0</v>
      </c>
      <c r="F14403" s="230">
        <f t="shared" si="2607"/>
        <v>0</v>
      </c>
      <c r="G14403" s="232"/>
      <c r="I14403" s="283"/>
    </row>
    <row r="14404" spans="1:15">
      <c r="A14404" s="227" t="str">
        <f t="shared" si="2605"/>
        <v>-</v>
      </c>
      <c r="B14404" s="228"/>
      <c r="C14404" s="228"/>
      <c r="D14404" s="194"/>
      <c r="E14404" s="229">
        <f t="shared" si="2606"/>
        <v>0</v>
      </c>
      <c r="F14404" s="230">
        <f t="shared" si="2607"/>
        <v>0</v>
      </c>
      <c r="G14404" s="232"/>
      <c r="I14404" s="283"/>
    </row>
    <row r="14405" spans="1:15" ht="13.5" thickBot="1">
      <c r="A14405" s="234"/>
      <c r="B14405" s="456"/>
      <c r="C14405" s="235"/>
      <c r="D14405" s="237"/>
      <c r="E14405" s="237"/>
      <c r="F14405" s="238" t="s">
        <v>80</v>
      </c>
      <c r="G14405" s="239">
        <f>SUM(F14393:F14404)</f>
        <v>0</v>
      </c>
      <c r="I14405" s="326"/>
    </row>
    <row r="14406" spans="1:15" ht="13.5" thickTop="1">
      <c r="A14406" s="240" t="s">
        <v>67</v>
      </c>
      <c r="B14406" s="446"/>
      <c r="C14406" s="241"/>
      <c r="D14406" s="243"/>
      <c r="E14406" s="243"/>
      <c r="F14406" s="242"/>
      <c r="G14406" s="244"/>
      <c r="I14406" s="326"/>
    </row>
    <row r="14407" spans="1:15" s="220" customFormat="1" ht="26">
      <c r="A14407" s="245" t="s">
        <v>57</v>
      </c>
      <c r="B14407" s="455"/>
      <c r="C14407" s="247" t="s">
        <v>58</v>
      </c>
      <c r="D14407" s="316" t="s">
        <v>68</v>
      </c>
      <c r="E14407" s="248" t="s">
        <v>69</v>
      </c>
      <c r="F14407" s="249" t="s">
        <v>79</v>
      </c>
      <c r="G14407" s="250" t="s">
        <v>70</v>
      </c>
      <c r="I14407" s="325"/>
      <c r="J14407" s="226"/>
      <c r="O14407" s="296"/>
    </row>
    <row r="14408" spans="1:15">
      <c r="A14408" s="748" t="str">
        <f t="shared" ref="A14408:A14419" si="2608">IF(I14408=0,"",VLOOKUP(I14408,MATERIALES,2,FALSE))</f>
        <v/>
      </c>
      <c r="B14408" s="749"/>
      <c r="C14408" s="251" t="str">
        <f t="shared" ref="C14408:C14416" si="2609">IF(I14408=0,"",VLOOKUP(I14408,MATERIALES,3,FALSE))</f>
        <v/>
      </c>
      <c r="D14408" s="194"/>
      <c r="E14408" s="252">
        <f t="shared" ref="E14408:E14419" si="2610">IF(I14408=0,0,VLOOKUP(I14408,MATERIALES,4,FALSE))</f>
        <v>0</v>
      </c>
      <c r="F14408" s="230">
        <f>D14408*E14408</f>
        <v>0</v>
      </c>
      <c r="G14408" s="231"/>
      <c r="I14408" s="283"/>
    </row>
    <row r="14409" spans="1:15">
      <c r="A14409" s="748" t="str">
        <f t="shared" si="2608"/>
        <v/>
      </c>
      <c r="B14409" s="749"/>
      <c r="C14409" s="251" t="str">
        <f t="shared" si="2609"/>
        <v/>
      </c>
      <c r="D14409" s="194"/>
      <c r="E14409" s="252">
        <f t="shared" si="2610"/>
        <v>0</v>
      </c>
      <c r="F14409" s="230">
        <f t="shared" ref="F14409:F14419" si="2611">D14409*E14409</f>
        <v>0</v>
      </c>
      <c r="G14409" s="232"/>
      <c r="I14409" s="283"/>
    </row>
    <row r="14410" spans="1:15">
      <c r="A14410" s="748" t="str">
        <f t="shared" si="2608"/>
        <v/>
      </c>
      <c r="B14410" s="749"/>
      <c r="C14410" s="251" t="str">
        <f t="shared" si="2609"/>
        <v/>
      </c>
      <c r="D14410" s="194"/>
      <c r="E14410" s="252">
        <f t="shared" si="2610"/>
        <v>0</v>
      </c>
      <c r="F14410" s="230">
        <f t="shared" si="2611"/>
        <v>0</v>
      </c>
      <c r="G14410" s="232"/>
      <c r="I14410" s="283"/>
    </row>
    <row r="14411" spans="1:15">
      <c r="A14411" s="748" t="str">
        <f t="shared" si="2608"/>
        <v/>
      </c>
      <c r="B14411" s="749"/>
      <c r="C14411" s="251" t="str">
        <f t="shared" si="2609"/>
        <v/>
      </c>
      <c r="D14411" s="194"/>
      <c r="E14411" s="252">
        <f t="shared" si="2610"/>
        <v>0</v>
      </c>
      <c r="F14411" s="230">
        <f t="shared" si="2611"/>
        <v>0</v>
      </c>
      <c r="G14411" s="232"/>
      <c r="I14411" s="283"/>
    </row>
    <row r="14412" spans="1:15">
      <c r="A14412" s="748" t="str">
        <f t="shared" si="2608"/>
        <v/>
      </c>
      <c r="B14412" s="749"/>
      <c r="C14412" s="251" t="str">
        <f t="shared" si="2609"/>
        <v/>
      </c>
      <c r="D14412" s="194"/>
      <c r="E14412" s="252">
        <f t="shared" si="2610"/>
        <v>0</v>
      </c>
      <c r="F14412" s="230">
        <f t="shared" si="2611"/>
        <v>0</v>
      </c>
      <c r="G14412" s="232"/>
      <c r="I14412" s="283"/>
    </row>
    <row r="14413" spans="1:15">
      <c r="A14413" s="748" t="str">
        <f t="shared" si="2608"/>
        <v/>
      </c>
      <c r="B14413" s="749"/>
      <c r="C14413" s="251" t="str">
        <f t="shared" si="2609"/>
        <v/>
      </c>
      <c r="D14413" s="194"/>
      <c r="E14413" s="252">
        <f t="shared" si="2610"/>
        <v>0</v>
      </c>
      <c r="F14413" s="230">
        <f t="shared" si="2611"/>
        <v>0</v>
      </c>
      <c r="G14413" s="232"/>
      <c r="I14413" s="283"/>
    </row>
    <row r="14414" spans="1:15">
      <c r="A14414" s="748" t="str">
        <f t="shared" si="2608"/>
        <v/>
      </c>
      <c r="B14414" s="749"/>
      <c r="C14414" s="251" t="str">
        <f t="shared" si="2609"/>
        <v/>
      </c>
      <c r="D14414" s="194"/>
      <c r="E14414" s="252">
        <f t="shared" si="2610"/>
        <v>0</v>
      </c>
      <c r="F14414" s="230">
        <f t="shared" si="2611"/>
        <v>0</v>
      </c>
      <c r="G14414" s="232"/>
      <c r="I14414" s="283"/>
    </row>
    <row r="14415" spans="1:15">
      <c r="A14415" s="748" t="str">
        <f t="shared" si="2608"/>
        <v/>
      </c>
      <c r="B14415" s="749"/>
      <c r="C14415" s="251" t="str">
        <f t="shared" si="2609"/>
        <v/>
      </c>
      <c r="D14415" s="194"/>
      <c r="E14415" s="252">
        <f t="shared" si="2610"/>
        <v>0</v>
      </c>
      <c r="F14415" s="230">
        <f t="shared" si="2611"/>
        <v>0</v>
      </c>
      <c r="G14415" s="253"/>
      <c r="I14415" s="283"/>
    </row>
    <row r="14416" spans="1:15">
      <c r="A14416" s="748" t="str">
        <f t="shared" si="2608"/>
        <v/>
      </c>
      <c r="B14416" s="749"/>
      <c r="C14416" s="251" t="str">
        <f t="shared" si="2609"/>
        <v/>
      </c>
      <c r="D14416" s="194"/>
      <c r="E14416" s="252">
        <f t="shared" si="2610"/>
        <v>0</v>
      </c>
      <c r="F14416" s="230">
        <f t="shared" si="2611"/>
        <v>0</v>
      </c>
      <c r="G14416" s="232"/>
      <c r="I14416" s="283"/>
    </row>
    <row r="14417" spans="1:9">
      <c r="A14417" s="748" t="str">
        <f t="shared" si="2608"/>
        <v/>
      </c>
      <c r="B14417" s="749"/>
      <c r="C14417" s="251"/>
      <c r="D14417" s="194"/>
      <c r="E14417" s="252">
        <f t="shared" si="2610"/>
        <v>0</v>
      </c>
      <c r="F14417" s="230">
        <f t="shared" si="2611"/>
        <v>0</v>
      </c>
      <c r="G14417" s="232"/>
      <c r="I14417" s="283"/>
    </row>
    <row r="14418" spans="1:9">
      <c r="A14418" s="748" t="str">
        <f t="shared" si="2608"/>
        <v/>
      </c>
      <c r="B14418" s="749"/>
      <c r="C14418" s="251"/>
      <c r="D14418" s="194"/>
      <c r="E14418" s="252">
        <f t="shared" si="2610"/>
        <v>0</v>
      </c>
      <c r="F14418" s="230">
        <f t="shared" si="2611"/>
        <v>0</v>
      </c>
      <c r="G14418" s="232"/>
      <c r="I14418" s="283"/>
    </row>
    <row r="14419" spans="1:9">
      <c r="A14419" s="748" t="str">
        <f t="shared" si="2608"/>
        <v/>
      </c>
      <c r="B14419" s="749"/>
      <c r="C14419" s="251" t="str">
        <f t="shared" ref="C14419" si="2612">IF(I14419=0,"",VLOOKUP(I14419,MATERIALES,3,FALSE))</f>
        <v/>
      </c>
      <c r="D14419" s="194"/>
      <c r="E14419" s="252">
        <f t="shared" si="2610"/>
        <v>0</v>
      </c>
      <c r="F14419" s="230">
        <f t="shared" si="2611"/>
        <v>0</v>
      </c>
      <c r="G14419" s="233"/>
      <c r="I14419" s="283"/>
    </row>
    <row r="14420" spans="1:9" ht="26.25" customHeight="1" thickBot="1">
      <c r="A14420" s="214"/>
      <c r="B14420" s="438"/>
      <c r="C14420" s="215"/>
      <c r="D14420" s="217"/>
      <c r="E14420" s="254"/>
      <c r="F14420" s="255" t="s">
        <v>81</v>
      </c>
      <c r="G14420" s="253">
        <f>ROUND(SUM(F14408:F14419),0)</f>
        <v>0</v>
      </c>
      <c r="I14420" s="326"/>
    </row>
    <row r="14421" spans="1:9" ht="14" thickTop="1" thickBot="1">
      <c r="A14421" s="256" t="s">
        <v>72</v>
      </c>
      <c r="B14421" s="445"/>
      <c r="C14421" s="257"/>
      <c r="D14421" s="259"/>
      <c r="E14421" s="259"/>
      <c r="F14421" s="258"/>
      <c r="G14421" s="260"/>
      <c r="I14421" s="326"/>
    </row>
    <row r="14422" spans="1:9" ht="13.5" thickTop="1">
      <c r="A14422" s="245" t="s">
        <v>57</v>
      </c>
      <c r="B14422" s="455"/>
      <c r="C14422" s="248" t="s">
        <v>71</v>
      </c>
      <c r="D14422" s="316" t="s">
        <v>75</v>
      </c>
      <c r="E14422" s="248" t="s">
        <v>98</v>
      </c>
      <c r="F14422" s="249" t="s">
        <v>79</v>
      </c>
      <c r="G14422" s="250" t="s">
        <v>70</v>
      </c>
      <c r="I14422" s="326"/>
    </row>
    <row r="14423" spans="1:9">
      <c r="A14423" s="748" t="str">
        <f>IF(I14423=0,"",VLOOKUP(I14423,EQUIPOS,2,FALSE))</f>
        <v/>
      </c>
      <c r="B14423" s="749"/>
      <c r="C14423" s="195"/>
      <c r="D14423" s="194"/>
      <c r="E14423" s="252">
        <f>IF(I14423=0,0,VLOOKUP(I14423,EQUIPOS,4,FALSE))</f>
        <v>0</v>
      </c>
      <c r="F14423" s="230">
        <f>C14423*D14423*E14423</f>
        <v>0</v>
      </c>
      <c r="G14423" s="231"/>
      <c r="I14423" s="283"/>
    </row>
    <row r="14424" spans="1:9">
      <c r="A14424" s="748" t="str">
        <f>IF(I14424=0,"",VLOOKUP(I14424,EQUIPOS,2,FALSE))</f>
        <v/>
      </c>
      <c r="B14424" s="749"/>
      <c r="C14424" s="195"/>
      <c r="D14424" s="194"/>
      <c r="E14424" s="252">
        <f>IF(I14424=0,0,VLOOKUP(I14424,EQUIPOS,4,FALSE))</f>
        <v>0</v>
      </c>
      <c r="F14424" s="230">
        <f t="shared" ref="F14424:F14427" si="2613">C14424*D14424*E14424</f>
        <v>0</v>
      </c>
      <c r="G14424" s="232"/>
      <c r="I14424" s="283"/>
    </row>
    <row r="14425" spans="1:9">
      <c r="A14425" s="748" t="str">
        <f>IF(I14425=0,"",VLOOKUP(I14425,EQUIPOS,2,FALSE))</f>
        <v/>
      </c>
      <c r="B14425" s="749"/>
      <c r="C14425" s="195"/>
      <c r="D14425" s="194"/>
      <c r="E14425" s="252">
        <f>IF(I14425=0,0,VLOOKUP(I14425,EQUIPOS,4,FALSE))</f>
        <v>0</v>
      </c>
      <c r="F14425" s="230">
        <f t="shared" si="2613"/>
        <v>0</v>
      </c>
      <c r="G14425" s="232"/>
      <c r="I14425" s="283"/>
    </row>
    <row r="14426" spans="1:9">
      <c r="A14426" s="748" t="str">
        <f>IF(I14426=0,"",VLOOKUP(I14426,EQUIPOS,2,FALSE))</f>
        <v/>
      </c>
      <c r="B14426" s="749"/>
      <c r="C14426" s="195"/>
      <c r="D14426" s="194"/>
      <c r="E14426" s="252">
        <f>IF(I14426=0,0,VLOOKUP(I14426,EQUIPOS,4,FALSE))</f>
        <v>0</v>
      </c>
      <c r="F14426" s="230">
        <f t="shared" si="2613"/>
        <v>0</v>
      </c>
      <c r="G14426" s="232"/>
      <c r="I14426" s="283"/>
    </row>
    <row r="14427" spans="1:9">
      <c r="A14427" s="748" t="str">
        <f>IF(I14427=0,"",VLOOKUP(I14427,EQUIPOS,2,FALSE))</f>
        <v/>
      </c>
      <c r="B14427" s="749"/>
      <c r="C14427" s="195"/>
      <c r="D14427" s="194"/>
      <c r="E14427" s="252">
        <f>IF(I14427=0,0,VLOOKUP(I14427,EQUIPOS,4,FALSE))</f>
        <v>0</v>
      </c>
      <c r="F14427" s="230">
        <f t="shared" si="2613"/>
        <v>0</v>
      </c>
      <c r="G14427" s="233"/>
      <c r="I14427" s="283"/>
    </row>
    <row r="14428" spans="1:9" ht="30.75" customHeight="1" thickBot="1">
      <c r="A14428" s="234"/>
      <c r="B14428" s="456"/>
      <c r="C14428" s="235"/>
      <c r="D14428" s="237"/>
      <c r="E14428" s="261"/>
      <c r="F14428" s="238" t="s">
        <v>82</v>
      </c>
      <c r="G14428" s="262">
        <f>ROUND(SUM(F14423:F14427),0)</f>
        <v>0</v>
      </c>
      <c r="I14428" s="326"/>
    </row>
    <row r="14429" spans="1:9" ht="13.5" thickTop="1">
      <c r="A14429" s="240" t="s">
        <v>73</v>
      </c>
      <c r="B14429" s="446"/>
      <c r="C14429" s="241"/>
      <c r="D14429" s="243"/>
      <c r="E14429" s="243"/>
      <c r="F14429" s="242"/>
      <c r="G14429" s="244"/>
      <c r="I14429" s="326"/>
    </row>
    <row r="14430" spans="1:9" ht="26">
      <c r="A14430" s="245" t="s">
        <v>57</v>
      </c>
      <c r="B14430" s="454" t="s">
        <v>58</v>
      </c>
      <c r="C14430" s="247" t="s">
        <v>68</v>
      </c>
      <c r="D14430" s="316" t="s">
        <v>74</v>
      </c>
      <c r="E14430" s="248" t="s">
        <v>69</v>
      </c>
      <c r="F14430" s="249" t="s">
        <v>79</v>
      </c>
      <c r="G14430" s="250" t="s">
        <v>70</v>
      </c>
      <c r="H14430" s="220"/>
      <c r="I14430" s="325"/>
    </row>
    <row r="14431" spans="1:9">
      <c r="A14431" s="263" t="str">
        <f t="shared" ref="A14431:A14442" si="2614">IF(I14431=0,"",VLOOKUP(I14431,MANOOBRA,2,FALSE))</f>
        <v/>
      </c>
      <c r="B14431" s="444" t="str">
        <f t="shared" ref="B14431:B14442" si="2615">IF(I14431=0,"",VLOOKUP(I14431,MANOOBRA,3,FALSE))</f>
        <v/>
      </c>
      <c r="C14431" s="195"/>
      <c r="D14431" s="195"/>
      <c r="E14431" s="252">
        <f t="shared" ref="E14431:E14442" si="2616">IF(I14431=0,0,VLOOKUP(I14431,MANOOBRA,4,FALSE))</f>
        <v>0</v>
      </c>
      <c r="F14431" s="230">
        <f>IF(D14431=0,0,C14431*E14431/D14431)</f>
        <v>0</v>
      </c>
      <c r="G14431" s="231"/>
      <c r="I14431" s="283"/>
    </row>
    <row r="14432" spans="1:9">
      <c r="A14432" s="263" t="str">
        <f t="shared" si="2614"/>
        <v/>
      </c>
      <c r="B14432" s="444" t="str">
        <f t="shared" si="2615"/>
        <v/>
      </c>
      <c r="C14432" s="195"/>
      <c r="D14432" s="195"/>
      <c r="E14432" s="252">
        <f t="shared" si="2616"/>
        <v>0</v>
      </c>
      <c r="F14432" s="230">
        <f t="shared" ref="F14432:F14442" si="2617">IF(D14432=0,0,C14432*E14432/D14432)</f>
        <v>0</v>
      </c>
      <c r="G14432" s="232"/>
      <c r="I14432" s="283"/>
    </row>
    <row r="14433" spans="1:9">
      <c r="A14433" s="263" t="str">
        <f t="shared" si="2614"/>
        <v/>
      </c>
      <c r="B14433" s="444" t="str">
        <f t="shared" si="2615"/>
        <v/>
      </c>
      <c r="C14433" s="195"/>
      <c r="D14433" s="309"/>
      <c r="E14433" s="252">
        <f t="shared" si="2616"/>
        <v>0</v>
      </c>
      <c r="F14433" s="230">
        <f t="shared" si="2617"/>
        <v>0</v>
      </c>
      <c r="G14433" s="232"/>
      <c r="I14433" s="283"/>
    </row>
    <row r="14434" spans="1:9">
      <c r="A14434" s="263" t="str">
        <f t="shared" si="2614"/>
        <v/>
      </c>
      <c r="B14434" s="444" t="str">
        <f t="shared" si="2615"/>
        <v/>
      </c>
      <c r="C14434" s="195"/>
      <c r="D14434" s="195"/>
      <c r="E14434" s="252">
        <f t="shared" si="2616"/>
        <v>0</v>
      </c>
      <c r="F14434" s="230">
        <f t="shared" si="2617"/>
        <v>0</v>
      </c>
      <c r="G14434" s="232"/>
      <c r="I14434" s="283"/>
    </row>
    <row r="14435" spans="1:9">
      <c r="A14435" s="263" t="str">
        <f t="shared" si="2614"/>
        <v/>
      </c>
      <c r="B14435" s="444" t="str">
        <f t="shared" si="2615"/>
        <v/>
      </c>
      <c r="C14435" s="195"/>
      <c r="D14435" s="195"/>
      <c r="E14435" s="252">
        <f t="shared" si="2616"/>
        <v>0</v>
      </c>
      <c r="F14435" s="230">
        <f t="shared" si="2617"/>
        <v>0</v>
      </c>
      <c r="G14435" s="232"/>
      <c r="I14435" s="283"/>
    </row>
    <row r="14436" spans="1:9">
      <c r="A14436" s="263" t="str">
        <f t="shared" si="2614"/>
        <v/>
      </c>
      <c r="B14436" s="444" t="str">
        <f t="shared" si="2615"/>
        <v/>
      </c>
      <c r="C14436" s="195"/>
      <c r="D14436" s="195"/>
      <c r="E14436" s="252">
        <f t="shared" si="2616"/>
        <v>0</v>
      </c>
      <c r="F14436" s="230">
        <f t="shared" si="2617"/>
        <v>0</v>
      </c>
      <c r="G14436" s="232"/>
      <c r="I14436" s="283"/>
    </row>
    <row r="14437" spans="1:9">
      <c r="A14437" s="263" t="str">
        <f t="shared" si="2614"/>
        <v/>
      </c>
      <c r="B14437" s="444" t="str">
        <f t="shared" si="2615"/>
        <v/>
      </c>
      <c r="C14437" s="195"/>
      <c r="D14437" s="195"/>
      <c r="E14437" s="252">
        <f t="shared" si="2616"/>
        <v>0</v>
      </c>
      <c r="F14437" s="230">
        <f t="shared" si="2617"/>
        <v>0</v>
      </c>
      <c r="G14437" s="232"/>
      <c r="I14437" s="283"/>
    </row>
    <row r="14438" spans="1:9">
      <c r="A14438" s="263" t="str">
        <f t="shared" si="2614"/>
        <v/>
      </c>
      <c r="B14438" s="444" t="str">
        <f t="shared" si="2615"/>
        <v/>
      </c>
      <c r="C14438" s="195"/>
      <c r="D14438" s="195"/>
      <c r="E14438" s="252">
        <f t="shared" si="2616"/>
        <v>0</v>
      </c>
      <c r="F14438" s="230">
        <f t="shared" si="2617"/>
        <v>0</v>
      </c>
      <c r="G14438" s="232"/>
      <c r="I14438" s="283"/>
    </row>
    <row r="14439" spans="1:9">
      <c r="A14439" s="263" t="str">
        <f t="shared" si="2614"/>
        <v/>
      </c>
      <c r="B14439" s="444" t="str">
        <f t="shared" si="2615"/>
        <v/>
      </c>
      <c r="C14439" s="195"/>
      <c r="D14439" s="195"/>
      <c r="E14439" s="252">
        <f t="shared" si="2616"/>
        <v>0</v>
      </c>
      <c r="F14439" s="230">
        <f t="shared" si="2617"/>
        <v>0</v>
      </c>
      <c r="G14439" s="232"/>
      <c r="I14439" s="283"/>
    </row>
    <row r="14440" spans="1:9">
      <c r="A14440" s="263" t="str">
        <f t="shared" si="2614"/>
        <v/>
      </c>
      <c r="B14440" s="444" t="str">
        <f t="shared" si="2615"/>
        <v/>
      </c>
      <c r="C14440" s="195"/>
      <c r="D14440" s="195"/>
      <c r="E14440" s="252">
        <f t="shared" si="2616"/>
        <v>0</v>
      </c>
      <c r="F14440" s="230">
        <f t="shared" si="2617"/>
        <v>0</v>
      </c>
      <c r="G14440" s="232"/>
      <c r="I14440" s="283"/>
    </row>
    <row r="14441" spans="1:9">
      <c r="A14441" s="263" t="str">
        <f t="shared" si="2614"/>
        <v/>
      </c>
      <c r="B14441" s="444" t="str">
        <f t="shared" si="2615"/>
        <v/>
      </c>
      <c r="C14441" s="195"/>
      <c r="D14441" s="195"/>
      <c r="E14441" s="252">
        <f t="shared" si="2616"/>
        <v>0</v>
      </c>
      <c r="F14441" s="230">
        <f t="shared" si="2617"/>
        <v>0</v>
      </c>
      <c r="G14441" s="232"/>
      <c r="I14441" s="283"/>
    </row>
    <row r="14442" spans="1:9">
      <c r="A14442" s="263" t="str">
        <f t="shared" si="2614"/>
        <v/>
      </c>
      <c r="B14442" s="444" t="str">
        <f t="shared" si="2615"/>
        <v/>
      </c>
      <c r="C14442" s="195"/>
      <c r="D14442" s="195"/>
      <c r="E14442" s="252">
        <f t="shared" si="2616"/>
        <v>0</v>
      </c>
      <c r="F14442" s="230">
        <f t="shared" si="2617"/>
        <v>0</v>
      </c>
      <c r="G14442" s="233"/>
      <c r="I14442" s="283"/>
    </row>
    <row r="14443" spans="1:9" ht="31.5" customHeight="1" thickBot="1">
      <c r="A14443" s="234"/>
      <c r="B14443" s="456"/>
      <c r="C14443" s="235"/>
      <c r="D14443" s="237"/>
      <c r="E14443" s="237"/>
      <c r="F14443" s="238" t="s">
        <v>83</v>
      </c>
      <c r="G14443" s="262">
        <f>ROUND(SUM(F14431:F14442),0)</f>
        <v>0</v>
      </c>
      <c r="I14443" s="326"/>
    </row>
    <row r="14444" spans="1:9" ht="13.5" thickTop="1">
      <c r="A14444" s="186" t="s">
        <v>76</v>
      </c>
      <c r="B14444" s="446"/>
      <c r="C14444" s="241"/>
      <c r="D14444" s="243"/>
      <c r="E14444" s="243"/>
      <c r="F14444" s="242"/>
      <c r="G14444" s="244"/>
      <c r="I14444" s="326"/>
    </row>
    <row r="14445" spans="1:9">
      <c r="A14445" s="245" t="s">
        <v>57</v>
      </c>
      <c r="B14445" s="455"/>
      <c r="C14445" s="246"/>
      <c r="D14445" s="317"/>
      <c r="E14445" s="248" t="s">
        <v>77</v>
      </c>
      <c r="F14445" s="249" t="s">
        <v>78</v>
      </c>
      <c r="G14445" s="264" t="s">
        <v>77</v>
      </c>
      <c r="H14445" s="220"/>
      <c r="I14445" s="325"/>
    </row>
    <row r="14446" spans="1:9">
      <c r="A14446" s="185" t="s">
        <v>87</v>
      </c>
      <c r="B14446" s="453"/>
      <c r="C14446" s="265"/>
      <c r="D14446" s="318"/>
      <c r="E14446" s="229">
        <f>SUM(G14405,G14420,G14428,G14443)</f>
        <v>0</v>
      </c>
      <c r="F14446" s="266">
        <f>A</f>
        <v>0</v>
      </c>
      <c r="G14446" s="267">
        <f>E14446*F14446</f>
        <v>0</v>
      </c>
      <c r="I14446" s="326"/>
    </row>
    <row r="14447" spans="1:9">
      <c r="A14447" s="185" t="s">
        <v>85</v>
      </c>
      <c r="B14447" s="453"/>
      <c r="C14447" s="265"/>
      <c r="D14447" s="318"/>
      <c r="E14447" s="229">
        <f>SUM(G14405,G14420,G14428,G14443)</f>
        <v>0</v>
      </c>
      <c r="F14447" s="266">
        <f>I</f>
        <v>0</v>
      </c>
      <c r="G14447" s="267">
        <f>E14447*F14447</f>
        <v>0</v>
      </c>
      <c r="I14447" s="326"/>
    </row>
    <row r="14448" spans="1:9">
      <c r="A14448" s="185" t="s">
        <v>86</v>
      </c>
      <c r="B14448" s="453"/>
      <c r="C14448" s="265"/>
      <c r="D14448" s="318"/>
      <c r="E14448" s="229">
        <f>SUM(G14405,G14420,G14428,G14443)</f>
        <v>0</v>
      </c>
      <c r="F14448" s="266">
        <f>U</f>
        <v>0</v>
      </c>
      <c r="G14448" s="267">
        <f>E14448*F14448</f>
        <v>0</v>
      </c>
      <c r="I14448" s="326"/>
    </row>
    <row r="14449" spans="1:16" ht="33" customHeight="1" thickBot="1">
      <c r="A14449" s="234"/>
      <c r="B14449" s="456"/>
      <c r="C14449" s="235"/>
      <c r="D14449" s="237"/>
      <c r="E14449" s="237"/>
      <c r="F14449" s="268" t="s">
        <v>84</v>
      </c>
      <c r="G14449" s="262">
        <f>SUM(G14446:G14448)</f>
        <v>0</v>
      </c>
      <c r="I14449" s="326"/>
      <c r="J14449" s="295"/>
      <c r="K14449" s="296"/>
      <c r="L14449" s="296"/>
      <c r="M14449" s="296"/>
      <c r="N14449" s="296"/>
      <c r="O14449" s="296"/>
    </row>
    <row r="14450" spans="1:16" s="211" customFormat="1" ht="14" thickTop="1" thickBot="1">
      <c r="A14450" s="269"/>
      <c r="B14450" s="443"/>
      <c r="C14450" s="270"/>
      <c r="D14450" s="319"/>
      <c r="E14450" s="271" t="s">
        <v>89</v>
      </c>
      <c r="F14450" s="272"/>
      <c r="G14450" s="273">
        <f>ROUND(SUM(G14405,G14420,G14428,G14443,G14449),0)</f>
        <v>0</v>
      </c>
      <c r="I14450" s="327"/>
      <c r="J14450" s="212">
        <f>B14389</f>
        <v>41.4</v>
      </c>
      <c r="K14450" s="274">
        <f>E14446</f>
        <v>0</v>
      </c>
      <c r="L14450" s="294">
        <f>G14446</f>
        <v>0</v>
      </c>
      <c r="M14450" s="294">
        <f>G14447</f>
        <v>0</v>
      </c>
      <c r="N14450" s="294">
        <f>G14448</f>
        <v>0</v>
      </c>
      <c r="O14450" s="299">
        <f>SUM(K14450:N14450)</f>
        <v>0</v>
      </c>
      <c r="P14450" s="294"/>
    </row>
    <row r="14451" spans="1:16" ht="13.5" thickTop="1">
      <c r="A14451" s="275" t="s">
        <v>97</v>
      </c>
      <c r="B14451" s="438"/>
      <c r="C14451" s="215"/>
      <c r="D14451" s="217"/>
      <c r="E14451" s="217"/>
      <c r="F14451" s="216"/>
      <c r="G14451" s="219"/>
      <c r="I14451" s="326"/>
      <c r="P14451" s="294"/>
    </row>
    <row r="14452" spans="1:16">
      <c r="A14452" s="275"/>
      <c r="B14452" s="452"/>
      <c r="C14452" s="276"/>
      <c r="D14452" s="320"/>
      <c r="E14452" s="217"/>
      <c r="F14452" s="216"/>
      <c r="G14452" s="277">
        <f ca="1">TODAY()</f>
        <v>44839</v>
      </c>
      <c r="I14452" s="326"/>
      <c r="P14452" s="294"/>
    </row>
    <row r="14453" spans="1:16" ht="13.5" thickBot="1">
      <c r="A14453" s="234"/>
      <c r="B14453" s="456"/>
      <c r="C14453" s="235"/>
      <c r="D14453" s="237"/>
      <c r="E14453" s="237"/>
      <c r="F14453" s="236"/>
      <c r="G14453" s="278"/>
      <c r="I14453" s="326"/>
      <c r="P14453" s="294"/>
    </row>
    <row r="14454" spans="1:16" ht="13.5" thickTop="1">
      <c r="A14454" s="215"/>
      <c r="B14454" s="438"/>
      <c r="C14454" s="215"/>
      <c r="D14454" s="217"/>
      <c r="E14454" s="217"/>
      <c r="F14454" s="216"/>
      <c r="G14454" s="216"/>
      <c r="I14454" s="434"/>
      <c r="P14454" s="294"/>
    </row>
    <row r="14455" spans="1:16" s="199" customFormat="1">
      <c r="A14455" s="196" t="s">
        <v>109</v>
      </c>
      <c r="B14455" s="458"/>
      <c r="C14455" s="196"/>
      <c r="D14455" s="198"/>
      <c r="E14455" s="198"/>
      <c r="F14455" s="197"/>
      <c r="G14455" s="197"/>
      <c r="I14455" s="321"/>
      <c r="J14455" s="200"/>
      <c r="O14455" s="297"/>
    </row>
    <row r="14456" spans="1:16" s="199" customFormat="1">
      <c r="A14456" s="196" t="str">
        <f>CONCATENATE('Prestaciones y AIU'!A12098," ANALISIS DE PRECIOS UNITARIOS")</f>
        <v xml:space="preserve"> ANALISIS DE PRECIOS UNITARIOS</v>
      </c>
      <c r="B14456" s="458"/>
      <c r="C14456" s="196"/>
      <c r="D14456" s="198"/>
      <c r="E14456" s="198"/>
      <c r="F14456" s="197"/>
      <c r="G14456" s="197"/>
      <c r="I14456" s="321"/>
      <c r="J14456" s="200"/>
      <c r="O14456" s="297"/>
    </row>
    <row r="14457" spans="1:16" s="199" customFormat="1">
      <c r="A14457" s="196" t="str">
        <f>Objeto_LIC</f>
        <v>OPTIMIZACION DEL SISTEMA DE ABASTECIMIENTO (ADUCCION, PRETRATAMIENTO Y CONDUCCION) DEL MUNICPIO DE TAME, DEPARTAMENTO DE ARAUCA</v>
      </c>
      <c r="B14457" s="458"/>
      <c r="C14457" s="196"/>
      <c r="D14457" s="198"/>
      <c r="E14457" s="198"/>
      <c r="F14457" s="197"/>
      <c r="G14457" s="197"/>
      <c r="I14457" s="321"/>
      <c r="J14457" s="200"/>
      <c r="O14457" s="297"/>
    </row>
    <row r="14458" spans="1:16" s="199" customFormat="1">
      <c r="A14458" s="196"/>
      <c r="B14458" s="458"/>
      <c r="C14458" s="196"/>
      <c r="D14458" s="198"/>
      <c r="E14458" s="198"/>
      <c r="F14458" s="197"/>
      <c r="G14458" s="197"/>
      <c r="I14458" s="321"/>
      <c r="J14458" s="200"/>
      <c r="O14458" s="297"/>
    </row>
    <row r="14459" spans="1:16" ht="13.5" thickBot="1">
      <c r="A14459" s="201"/>
      <c r="B14459" s="448"/>
      <c r="C14459" s="201"/>
      <c r="D14459" s="203"/>
      <c r="E14459" s="203"/>
      <c r="F14459" s="202"/>
      <c r="G14459" s="202"/>
    </row>
    <row r="14460" spans="1:16" s="211" customFormat="1" ht="13.5" thickTop="1">
      <c r="A14460" s="206"/>
      <c r="B14460" s="457"/>
      <c r="C14460" s="207"/>
      <c r="D14460" s="209"/>
      <c r="E14460" s="209"/>
      <c r="F14460" s="208"/>
      <c r="G14460" s="210" t="s">
        <v>110</v>
      </c>
      <c r="I14460" s="323"/>
      <c r="J14460" s="212"/>
      <c r="O14460" s="297"/>
    </row>
    <row r="14461" spans="1:16" ht="12.75" customHeight="1">
      <c r="A14461" s="213" t="s">
        <v>62</v>
      </c>
      <c r="B14461" s="750">
        <f>Proponente</f>
        <v>0</v>
      </c>
      <c r="C14461" s="750"/>
      <c r="D14461" s="750"/>
      <c r="E14461" s="750"/>
      <c r="F14461" s="750"/>
      <c r="G14461" s="751"/>
    </row>
    <row r="14462" spans="1:16" ht="12.75" customHeight="1">
      <c r="A14462" s="213" t="s">
        <v>63</v>
      </c>
      <c r="B14462" s="470">
        <v>41.5</v>
      </c>
      <c r="C14462" s="750" t="e">
        <f>VLOOKUP(B14462,Presupuesto!$A$4:$B$106,2,FALSE)</f>
        <v>#N/A</v>
      </c>
      <c r="D14462" s="750"/>
      <c r="E14462" s="750"/>
      <c r="F14462" s="750"/>
      <c r="G14462" s="751"/>
    </row>
    <row r="14463" spans="1:16">
      <c r="A14463" s="214"/>
      <c r="B14463" s="438"/>
      <c r="C14463" s="215"/>
      <c r="D14463" s="217"/>
      <c r="E14463" s="217"/>
      <c r="F14463" s="218" t="s">
        <v>88</v>
      </c>
      <c r="G14463" s="750" t="str">
        <f ca="1">LOOKUP('U-P1'!B14462,Presupuesto!$1:$1048576,Presupuesto!$C$1:$C$105)</f>
        <v>ML</v>
      </c>
      <c r="H14463" s="750"/>
      <c r="I14463" s="750"/>
      <c r="J14463" s="750"/>
      <c r="K14463" s="751"/>
    </row>
    <row r="14464" spans="1:16" ht="13.5" thickBot="1">
      <c r="A14464" s="213" t="s">
        <v>64</v>
      </c>
      <c r="B14464" s="438"/>
      <c r="C14464" s="215"/>
      <c r="D14464" s="217"/>
      <c r="E14464" s="217"/>
      <c r="F14464" s="216"/>
      <c r="G14464" s="219"/>
      <c r="I14464" s="324"/>
      <c r="J14464" s="295"/>
      <c r="K14464" s="296"/>
      <c r="L14464" s="296"/>
      <c r="M14464" s="296"/>
      <c r="N14464" s="296"/>
      <c r="O14464" s="296"/>
    </row>
    <row r="14465" spans="1:15" s="220" customFormat="1" ht="13.5" thickTop="1">
      <c r="A14465" s="221" t="s">
        <v>57</v>
      </c>
      <c r="B14465" s="447" t="s">
        <v>65</v>
      </c>
      <c r="C14465" s="222" t="s">
        <v>66</v>
      </c>
      <c r="D14465" s="223" t="s">
        <v>74</v>
      </c>
      <c r="E14465" s="224" t="s">
        <v>100</v>
      </c>
      <c r="F14465" s="224" t="s">
        <v>79</v>
      </c>
      <c r="G14465" s="225" t="s">
        <v>70</v>
      </c>
      <c r="I14465" s="325"/>
      <c r="J14465" s="226"/>
      <c r="O14465" s="296"/>
    </row>
    <row r="14466" spans="1:15">
      <c r="A14466" s="227" t="str">
        <f t="shared" ref="A14466:A14477" si="2618">IF(I14466=0,"-",VLOOKUP(I14466,EQUIPOS,2,FALSE))</f>
        <v>-</v>
      </c>
      <c r="B14466" s="228"/>
      <c r="C14466" s="228"/>
      <c r="D14466" s="194"/>
      <c r="E14466" s="229">
        <f t="shared" ref="E14466:E14477" si="2619">IF(I14466=0,0,VLOOKUP(I14466,EQUIPOS,4,FALSE))</f>
        <v>0</v>
      </c>
      <c r="F14466" s="230">
        <f t="shared" ref="F14466:F14477" si="2620">IF(D14466=0,0,E14466/D14466)</f>
        <v>0</v>
      </c>
      <c r="G14466" s="231"/>
      <c r="I14466" s="283"/>
    </row>
    <row r="14467" spans="1:15">
      <c r="A14467" s="227" t="str">
        <f t="shared" si="2618"/>
        <v>-</v>
      </c>
      <c r="B14467" s="228"/>
      <c r="C14467" s="228"/>
      <c r="D14467" s="194"/>
      <c r="E14467" s="229">
        <f t="shared" si="2619"/>
        <v>0</v>
      </c>
      <c r="F14467" s="230">
        <f t="shared" si="2620"/>
        <v>0</v>
      </c>
      <c r="G14467" s="232"/>
      <c r="I14467" s="283"/>
    </row>
    <row r="14468" spans="1:15">
      <c r="A14468" s="227" t="str">
        <f t="shared" si="2618"/>
        <v>-</v>
      </c>
      <c r="B14468" s="228"/>
      <c r="C14468" s="228"/>
      <c r="D14468" s="194"/>
      <c r="E14468" s="229">
        <f t="shared" si="2619"/>
        <v>0</v>
      </c>
      <c r="F14468" s="230">
        <f t="shared" si="2620"/>
        <v>0</v>
      </c>
      <c r="G14468" s="232"/>
      <c r="I14468" s="283"/>
    </row>
    <row r="14469" spans="1:15">
      <c r="A14469" s="227" t="str">
        <f t="shared" si="2618"/>
        <v>-</v>
      </c>
      <c r="B14469" s="228"/>
      <c r="C14469" s="228"/>
      <c r="D14469" s="194"/>
      <c r="E14469" s="229">
        <f t="shared" si="2619"/>
        <v>0</v>
      </c>
      <c r="F14469" s="230">
        <f t="shared" si="2620"/>
        <v>0</v>
      </c>
      <c r="G14469" s="232"/>
      <c r="I14469" s="283"/>
    </row>
    <row r="14470" spans="1:15">
      <c r="A14470" s="227" t="str">
        <f t="shared" si="2618"/>
        <v>-</v>
      </c>
      <c r="B14470" s="228"/>
      <c r="C14470" s="228"/>
      <c r="D14470" s="194"/>
      <c r="E14470" s="229">
        <f t="shared" si="2619"/>
        <v>0</v>
      </c>
      <c r="F14470" s="230">
        <f t="shared" si="2620"/>
        <v>0</v>
      </c>
      <c r="G14470" s="232"/>
      <c r="I14470" s="283"/>
    </row>
    <row r="14471" spans="1:15">
      <c r="A14471" s="227" t="str">
        <f t="shared" si="2618"/>
        <v>-</v>
      </c>
      <c r="B14471" s="228"/>
      <c r="C14471" s="228"/>
      <c r="D14471" s="194"/>
      <c r="E14471" s="229">
        <f t="shared" si="2619"/>
        <v>0</v>
      </c>
      <c r="F14471" s="230">
        <f t="shared" si="2620"/>
        <v>0</v>
      </c>
      <c r="G14471" s="232"/>
      <c r="I14471" s="283"/>
    </row>
    <row r="14472" spans="1:15">
      <c r="A14472" s="227" t="str">
        <f t="shared" si="2618"/>
        <v>-</v>
      </c>
      <c r="B14472" s="228"/>
      <c r="C14472" s="228"/>
      <c r="D14472" s="194"/>
      <c r="E14472" s="229">
        <f t="shared" si="2619"/>
        <v>0</v>
      </c>
      <c r="F14472" s="230">
        <f t="shared" si="2620"/>
        <v>0</v>
      </c>
      <c r="G14472" s="232"/>
      <c r="I14472" s="283"/>
    </row>
    <row r="14473" spans="1:15">
      <c r="A14473" s="227" t="str">
        <f t="shared" si="2618"/>
        <v>-</v>
      </c>
      <c r="B14473" s="228"/>
      <c r="C14473" s="228"/>
      <c r="D14473" s="194"/>
      <c r="E14473" s="229">
        <f t="shared" si="2619"/>
        <v>0</v>
      </c>
      <c r="F14473" s="230">
        <f t="shared" si="2620"/>
        <v>0</v>
      </c>
      <c r="G14473" s="232"/>
      <c r="I14473" s="283"/>
    </row>
    <row r="14474" spans="1:15">
      <c r="A14474" s="227" t="str">
        <f t="shared" si="2618"/>
        <v>-</v>
      </c>
      <c r="B14474" s="228"/>
      <c r="C14474" s="228"/>
      <c r="D14474" s="194"/>
      <c r="E14474" s="229">
        <f t="shared" si="2619"/>
        <v>0</v>
      </c>
      <c r="F14474" s="230">
        <f t="shared" si="2620"/>
        <v>0</v>
      </c>
      <c r="G14474" s="232"/>
      <c r="I14474" s="283"/>
    </row>
    <row r="14475" spans="1:15">
      <c r="A14475" s="227" t="str">
        <f t="shared" si="2618"/>
        <v>-</v>
      </c>
      <c r="B14475" s="228"/>
      <c r="C14475" s="228"/>
      <c r="D14475" s="194"/>
      <c r="E14475" s="229">
        <f t="shared" si="2619"/>
        <v>0</v>
      </c>
      <c r="F14475" s="230">
        <f t="shared" si="2620"/>
        <v>0</v>
      </c>
      <c r="G14475" s="232"/>
      <c r="I14475" s="283"/>
    </row>
    <row r="14476" spans="1:15">
      <c r="A14476" s="227" t="str">
        <f t="shared" si="2618"/>
        <v>-</v>
      </c>
      <c r="B14476" s="228"/>
      <c r="C14476" s="228"/>
      <c r="D14476" s="194"/>
      <c r="E14476" s="229">
        <f t="shared" si="2619"/>
        <v>0</v>
      </c>
      <c r="F14476" s="230">
        <f t="shared" si="2620"/>
        <v>0</v>
      </c>
      <c r="G14476" s="232"/>
      <c r="I14476" s="283"/>
    </row>
    <row r="14477" spans="1:15">
      <c r="A14477" s="227" t="str">
        <f t="shared" si="2618"/>
        <v>-</v>
      </c>
      <c r="B14477" s="228"/>
      <c r="C14477" s="228"/>
      <c r="D14477" s="194"/>
      <c r="E14477" s="229">
        <f t="shared" si="2619"/>
        <v>0</v>
      </c>
      <c r="F14477" s="230">
        <f t="shared" si="2620"/>
        <v>0</v>
      </c>
      <c r="G14477" s="232"/>
      <c r="I14477" s="283"/>
    </row>
    <row r="14478" spans="1:15" ht="13.5" thickBot="1">
      <c r="A14478" s="234"/>
      <c r="B14478" s="456"/>
      <c r="C14478" s="235"/>
      <c r="D14478" s="237"/>
      <c r="E14478" s="237"/>
      <c r="F14478" s="238" t="s">
        <v>80</v>
      </c>
      <c r="G14478" s="239">
        <f>SUM(F14466:F14477)</f>
        <v>0</v>
      </c>
      <c r="I14478" s="326"/>
    </row>
    <row r="14479" spans="1:15" ht="13.5" thickTop="1">
      <c r="A14479" s="240" t="s">
        <v>67</v>
      </c>
      <c r="B14479" s="446"/>
      <c r="C14479" s="241"/>
      <c r="D14479" s="243"/>
      <c r="E14479" s="243"/>
      <c r="F14479" s="242"/>
      <c r="G14479" s="244"/>
      <c r="I14479" s="326"/>
    </row>
    <row r="14480" spans="1:15" s="220" customFormat="1" ht="26">
      <c r="A14480" s="245" t="s">
        <v>57</v>
      </c>
      <c r="B14480" s="455"/>
      <c r="C14480" s="247" t="s">
        <v>58</v>
      </c>
      <c r="D14480" s="316" t="s">
        <v>68</v>
      </c>
      <c r="E14480" s="248" t="s">
        <v>69</v>
      </c>
      <c r="F14480" s="249" t="s">
        <v>79</v>
      </c>
      <c r="G14480" s="250" t="s">
        <v>70</v>
      </c>
      <c r="I14480" s="325"/>
      <c r="J14480" s="226"/>
      <c r="O14480" s="296"/>
    </row>
    <row r="14481" spans="1:9">
      <c r="A14481" s="748" t="str">
        <f t="shared" ref="A14481:A14492" si="2621">IF(I14481=0,"",VLOOKUP(I14481,MATERIALES,2,FALSE))</f>
        <v/>
      </c>
      <c r="B14481" s="749"/>
      <c r="C14481" s="251" t="str">
        <f t="shared" ref="C14481:C14489" si="2622">IF(I14481=0,"",VLOOKUP(I14481,MATERIALES,3,FALSE))</f>
        <v/>
      </c>
      <c r="D14481" s="194"/>
      <c r="E14481" s="252">
        <f t="shared" ref="E14481:E14492" si="2623">IF(I14481=0,0,VLOOKUP(I14481,MATERIALES,4,FALSE))</f>
        <v>0</v>
      </c>
      <c r="F14481" s="230">
        <f>D14481*E14481</f>
        <v>0</v>
      </c>
      <c r="G14481" s="231"/>
      <c r="I14481" s="283"/>
    </row>
    <row r="14482" spans="1:9">
      <c r="A14482" s="748" t="str">
        <f t="shared" si="2621"/>
        <v/>
      </c>
      <c r="B14482" s="749"/>
      <c r="C14482" s="251" t="str">
        <f t="shared" si="2622"/>
        <v/>
      </c>
      <c r="D14482" s="194"/>
      <c r="E14482" s="252">
        <f t="shared" si="2623"/>
        <v>0</v>
      </c>
      <c r="F14482" s="230">
        <f t="shared" ref="F14482:F14492" si="2624">D14482*E14482</f>
        <v>0</v>
      </c>
      <c r="G14482" s="232"/>
      <c r="I14482" s="283"/>
    </row>
    <row r="14483" spans="1:9">
      <c r="A14483" s="748" t="str">
        <f t="shared" si="2621"/>
        <v/>
      </c>
      <c r="B14483" s="749"/>
      <c r="C14483" s="251" t="str">
        <f t="shared" si="2622"/>
        <v/>
      </c>
      <c r="D14483" s="194"/>
      <c r="E14483" s="252">
        <f t="shared" si="2623"/>
        <v>0</v>
      </c>
      <c r="F14483" s="230">
        <f t="shared" si="2624"/>
        <v>0</v>
      </c>
      <c r="G14483" s="232"/>
      <c r="I14483" s="283"/>
    </row>
    <row r="14484" spans="1:9">
      <c r="A14484" s="748" t="str">
        <f t="shared" si="2621"/>
        <v/>
      </c>
      <c r="B14484" s="749"/>
      <c r="C14484" s="251" t="str">
        <f t="shared" si="2622"/>
        <v/>
      </c>
      <c r="D14484" s="194"/>
      <c r="E14484" s="252">
        <f t="shared" si="2623"/>
        <v>0</v>
      </c>
      <c r="F14484" s="230">
        <f t="shared" si="2624"/>
        <v>0</v>
      </c>
      <c r="G14484" s="232"/>
      <c r="I14484" s="283"/>
    </row>
    <row r="14485" spans="1:9">
      <c r="A14485" s="748" t="str">
        <f t="shared" si="2621"/>
        <v/>
      </c>
      <c r="B14485" s="749"/>
      <c r="C14485" s="251" t="str">
        <f t="shared" si="2622"/>
        <v/>
      </c>
      <c r="D14485" s="194"/>
      <c r="E14485" s="252">
        <f t="shared" si="2623"/>
        <v>0</v>
      </c>
      <c r="F14485" s="230">
        <f t="shared" si="2624"/>
        <v>0</v>
      </c>
      <c r="G14485" s="232"/>
      <c r="I14485" s="283"/>
    </row>
    <row r="14486" spans="1:9">
      <c r="A14486" s="748" t="str">
        <f t="shared" si="2621"/>
        <v/>
      </c>
      <c r="B14486" s="749"/>
      <c r="C14486" s="251" t="str">
        <f t="shared" si="2622"/>
        <v/>
      </c>
      <c r="D14486" s="194"/>
      <c r="E14486" s="252">
        <f t="shared" si="2623"/>
        <v>0</v>
      </c>
      <c r="F14486" s="230">
        <f t="shared" si="2624"/>
        <v>0</v>
      </c>
      <c r="G14486" s="232"/>
      <c r="I14486" s="283"/>
    </row>
    <row r="14487" spans="1:9">
      <c r="A14487" s="748" t="str">
        <f t="shared" si="2621"/>
        <v/>
      </c>
      <c r="B14487" s="749"/>
      <c r="C14487" s="251" t="str">
        <f t="shared" si="2622"/>
        <v/>
      </c>
      <c r="D14487" s="194"/>
      <c r="E14487" s="252">
        <f t="shared" si="2623"/>
        <v>0</v>
      </c>
      <c r="F14487" s="230">
        <f t="shared" si="2624"/>
        <v>0</v>
      </c>
      <c r="G14487" s="232"/>
      <c r="I14487" s="283"/>
    </row>
    <row r="14488" spans="1:9">
      <c r="A14488" s="748" t="str">
        <f t="shared" si="2621"/>
        <v/>
      </c>
      <c r="B14488" s="749"/>
      <c r="C14488" s="251" t="str">
        <f t="shared" si="2622"/>
        <v/>
      </c>
      <c r="D14488" s="194"/>
      <c r="E14488" s="252">
        <f t="shared" si="2623"/>
        <v>0</v>
      </c>
      <c r="F14488" s="230">
        <f t="shared" si="2624"/>
        <v>0</v>
      </c>
      <c r="G14488" s="253"/>
      <c r="I14488" s="283"/>
    </row>
    <row r="14489" spans="1:9">
      <c r="A14489" s="748" t="str">
        <f t="shared" si="2621"/>
        <v/>
      </c>
      <c r="B14489" s="749"/>
      <c r="C14489" s="251" t="str">
        <f t="shared" si="2622"/>
        <v/>
      </c>
      <c r="D14489" s="194"/>
      <c r="E14489" s="252">
        <f t="shared" si="2623"/>
        <v>0</v>
      </c>
      <c r="F14489" s="230">
        <f t="shared" si="2624"/>
        <v>0</v>
      </c>
      <c r="G14489" s="232"/>
      <c r="I14489" s="283"/>
    </row>
    <row r="14490" spans="1:9">
      <c r="A14490" s="748" t="str">
        <f t="shared" si="2621"/>
        <v/>
      </c>
      <c r="B14490" s="749"/>
      <c r="C14490" s="251"/>
      <c r="D14490" s="194"/>
      <c r="E14490" s="252">
        <f t="shared" si="2623"/>
        <v>0</v>
      </c>
      <c r="F14490" s="230">
        <f t="shared" si="2624"/>
        <v>0</v>
      </c>
      <c r="G14490" s="232"/>
      <c r="I14490" s="283"/>
    </row>
    <row r="14491" spans="1:9">
      <c r="A14491" s="748" t="str">
        <f t="shared" si="2621"/>
        <v/>
      </c>
      <c r="B14491" s="749"/>
      <c r="C14491" s="251"/>
      <c r="D14491" s="194"/>
      <c r="E14491" s="252">
        <f t="shared" si="2623"/>
        <v>0</v>
      </c>
      <c r="F14491" s="230">
        <f t="shared" si="2624"/>
        <v>0</v>
      </c>
      <c r="G14491" s="232"/>
      <c r="I14491" s="283"/>
    </row>
    <row r="14492" spans="1:9">
      <c r="A14492" s="748" t="str">
        <f t="shared" si="2621"/>
        <v/>
      </c>
      <c r="B14492" s="749"/>
      <c r="C14492" s="251" t="str">
        <f t="shared" ref="C14492" si="2625">IF(I14492=0,"",VLOOKUP(I14492,MATERIALES,3,FALSE))</f>
        <v/>
      </c>
      <c r="D14492" s="194"/>
      <c r="E14492" s="252">
        <f t="shared" si="2623"/>
        <v>0</v>
      </c>
      <c r="F14492" s="230">
        <f t="shared" si="2624"/>
        <v>0</v>
      </c>
      <c r="G14492" s="233"/>
      <c r="I14492" s="283"/>
    </row>
    <row r="14493" spans="1:9" ht="26.25" customHeight="1" thickBot="1">
      <c r="A14493" s="214"/>
      <c r="B14493" s="438"/>
      <c r="C14493" s="215"/>
      <c r="D14493" s="217"/>
      <c r="E14493" s="254"/>
      <c r="F14493" s="255" t="s">
        <v>81</v>
      </c>
      <c r="G14493" s="253">
        <f>ROUND(SUM(F14481:F14492),0)</f>
        <v>0</v>
      </c>
      <c r="I14493" s="326"/>
    </row>
    <row r="14494" spans="1:9" ht="14" thickTop="1" thickBot="1">
      <c r="A14494" s="256" t="s">
        <v>72</v>
      </c>
      <c r="B14494" s="445"/>
      <c r="C14494" s="257"/>
      <c r="D14494" s="259"/>
      <c r="E14494" s="259"/>
      <c r="F14494" s="258"/>
      <c r="G14494" s="260"/>
      <c r="I14494" s="326"/>
    </row>
    <row r="14495" spans="1:9" ht="13.5" thickTop="1">
      <c r="A14495" s="245" t="s">
        <v>57</v>
      </c>
      <c r="B14495" s="455"/>
      <c r="C14495" s="248" t="s">
        <v>71</v>
      </c>
      <c r="D14495" s="316" t="s">
        <v>75</v>
      </c>
      <c r="E14495" s="248" t="s">
        <v>98</v>
      </c>
      <c r="F14495" s="249" t="s">
        <v>79</v>
      </c>
      <c r="G14495" s="250" t="s">
        <v>70</v>
      </c>
      <c r="I14495" s="326"/>
    </row>
    <row r="14496" spans="1:9">
      <c r="A14496" s="748" t="str">
        <f>IF(I14496=0,"",VLOOKUP(I14496,EQUIPOS,2,FALSE))</f>
        <v/>
      </c>
      <c r="B14496" s="749"/>
      <c r="C14496" s="195"/>
      <c r="D14496" s="194"/>
      <c r="E14496" s="252">
        <f>IF(I14496=0,0,VLOOKUP(I14496,EQUIPOS,4,FALSE))</f>
        <v>0</v>
      </c>
      <c r="F14496" s="230">
        <f>C14496*D14496*E14496</f>
        <v>0</v>
      </c>
      <c r="G14496" s="231"/>
      <c r="I14496" s="283"/>
    </row>
    <row r="14497" spans="1:9">
      <c r="A14497" s="748" t="str">
        <f>IF(I14497=0,"",VLOOKUP(I14497,EQUIPOS,2,FALSE))</f>
        <v/>
      </c>
      <c r="B14497" s="749"/>
      <c r="C14497" s="195"/>
      <c r="D14497" s="194"/>
      <c r="E14497" s="252">
        <f>IF(I14497=0,0,VLOOKUP(I14497,EQUIPOS,4,FALSE))</f>
        <v>0</v>
      </c>
      <c r="F14497" s="230">
        <f t="shared" ref="F14497:F14500" si="2626">C14497*D14497*E14497</f>
        <v>0</v>
      </c>
      <c r="G14497" s="232"/>
      <c r="I14497" s="283"/>
    </row>
    <row r="14498" spans="1:9">
      <c r="A14498" s="748" t="str">
        <f>IF(I14498=0,"",VLOOKUP(I14498,EQUIPOS,2,FALSE))</f>
        <v/>
      </c>
      <c r="B14498" s="749"/>
      <c r="C14498" s="195"/>
      <c r="D14498" s="194"/>
      <c r="E14498" s="252">
        <f>IF(I14498=0,0,VLOOKUP(I14498,EQUIPOS,4,FALSE))</f>
        <v>0</v>
      </c>
      <c r="F14498" s="230">
        <f t="shared" si="2626"/>
        <v>0</v>
      </c>
      <c r="G14498" s="232"/>
      <c r="I14498" s="283"/>
    </row>
    <row r="14499" spans="1:9">
      <c r="A14499" s="748" t="str">
        <f>IF(I14499=0,"",VLOOKUP(I14499,EQUIPOS,2,FALSE))</f>
        <v/>
      </c>
      <c r="B14499" s="749"/>
      <c r="C14499" s="195"/>
      <c r="D14499" s="194"/>
      <c r="E14499" s="252">
        <f>IF(I14499=0,0,VLOOKUP(I14499,EQUIPOS,4,FALSE))</f>
        <v>0</v>
      </c>
      <c r="F14499" s="230">
        <f t="shared" si="2626"/>
        <v>0</v>
      </c>
      <c r="G14499" s="232"/>
      <c r="I14499" s="283"/>
    </row>
    <row r="14500" spans="1:9">
      <c r="A14500" s="748" t="str">
        <f>IF(I14500=0,"",VLOOKUP(I14500,EQUIPOS,2,FALSE))</f>
        <v/>
      </c>
      <c r="B14500" s="749"/>
      <c r="C14500" s="195"/>
      <c r="D14500" s="194"/>
      <c r="E14500" s="252">
        <f>IF(I14500=0,0,VLOOKUP(I14500,EQUIPOS,4,FALSE))</f>
        <v>0</v>
      </c>
      <c r="F14500" s="230">
        <f t="shared" si="2626"/>
        <v>0</v>
      </c>
      <c r="G14500" s="233"/>
      <c r="I14500" s="283"/>
    </row>
    <row r="14501" spans="1:9" ht="30.75" customHeight="1" thickBot="1">
      <c r="A14501" s="234"/>
      <c r="B14501" s="456"/>
      <c r="C14501" s="235"/>
      <c r="D14501" s="237"/>
      <c r="E14501" s="261"/>
      <c r="F14501" s="238" t="s">
        <v>82</v>
      </c>
      <c r="G14501" s="262">
        <f>SUM(F14496:F14500)</f>
        <v>0</v>
      </c>
      <c r="I14501" s="326"/>
    </row>
    <row r="14502" spans="1:9" ht="13.5" thickTop="1">
      <c r="A14502" s="240" t="s">
        <v>73</v>
      </c>
      <c r="B14502" s="446"/>
      <c r="C14502" s="241"/>
      <c r="D14502" s="243"/>
      <c r="E14502" s="243"/>
      <c r="F14502" s="242"/>
      <c r="G14502" s="244"/>
      <c r="I14502" s="326"/>
    </row>
    <row r="14503" spans="1:9" ht="26">
      <c r="A14503" s="245" t="s">
        <v>57</v>
      </c>
      <c r="B14503" s="454" t="s">
        <v>58</v>
      </c>
      <c r="C14503" s="247" t="s">
        <v>68</v>
      </c>
      <c r="D14503" s="316" t="s">
        <v>74</v>
      </c>
      <c r="E14503" s="248" t="s">
        <v>69</v>
      </c>
      <c r="F14503" s="249" t="s">
        <v>79</v>
      </c>
      <c r="G14503" s="250" t="s">
        <v>70</v>
      </c>
      <c r="H14503" s="220"/>
      <c r="I14503" s="325"/>
    </row>
    <row r="14504" spans="1:9">
      <c r="A14504" s="263" t="str">
        <f t="shared" ref="A14504:A14515" si="2627">IF(I14504=0,"",VLOOKUP(I14504,MANOOBRA,2,FALSE))</f>
        <v/>
      </c>
      <c r="B14504" s="444" t="str">
        <f t="shared" ref="B14504:B14515" si="2628">IF(I14504=0,"",VLOOKUP(I14504,MANOOBRA,3,FALSE))</f>
        <v/>
      </c>
      <c r="C14504" s="195"/>
      <c r="D14504" s="466"/>
      <c r="E14504" s="252">
        <f t="shared" ref="E14504:E14515" si="2629">IF(I14504=0,0,VLOOKUP(I14504,MANOOBRA,4,FALSE))</f>
        <v>0</v>
      </c>
      <c r="F14504" s="230">
        <f>IF(D14504=0,0,C14504*E14504/D14504)</f>
        <v>0</v>
      </c>
      <c r="G14504" s="231"/>
      <c r="I14504" s="283"/>
    </row>
    <row r="14505" spans="1:9">
      <c r="A14505" s="263" t="str">
        <f t="shared" si="2627"/>
        <v/>
      </c>
      <c r="B14505" s="444" t="str">
        <f t="shared" si="2628"/>
        <v/>
      </c>
      <c r="C14505" s="195"/>
      <c r="D14505" s="466"/>
      <c r="E14505" s="252">
        <f t="shared" si="2629"/>
        <v>0</v>
      </c>
      <c r="F14505" s="230">
        <f t="shared" ref="F14505:F14515" si="2630">IF(D14505=0,0,C14505*E14505/D14505)</f>
        <v>0</v>
      </c>
      <c r="G14505" s="232"/>
      <c r="I14505" s="283"/>
    </row>
    <row r="14506" spans="1:9">
      <c r="A14506" s="263" t="str">
        <f t="shared" si="2627"/>
        <v/>
      </c>
      <c r="B14506" s="444" t="str">
        <f t="shared" si="2628"/>
        <v/>
      </c>
      <c r="C14506" s="195"/>
      <c r="D14506" s="309"/>
      <c r="E14506" s="252">
        <f t="shared" si="2629"/>
        <v>0</v>
      </c>
      <c r="F14506" s="230">
        <f t="shared" si="2630"/>
        <v>0</v>
      </c>
      <c r="G14506" s="232"/>
      <c r="I14506" s="283"/>
    </row>
    <row r="14507" spans="1:9">
      <c r="A14507" s="263" t="str">
        <f t="shared" si="2627"/>
        <v/>
      </c>
      <c r="B14507" s="444" t="str">
        <f t="shared" si="2628"/>
        <v/>
      </c>
      <c r="C14507" s="195"/>
      <c r="D14507" s="195"/>
      <c r="E14507" s="252">
        <f t="shared" si="2629"/>
        <v>0</v>
      </c>
      <c r="F14507" s="230">
        <f t="shared" si="2630"/>
        <v>0</v>
      </c>
      <c r="G14507" s="232"/>
      <c r="I14507" s="283"/>
    </row>
    <row r="14508" spans="1:9">
      <c r="A14508" s="263" t="str">
        <f t="shared" si="2627"/>
        <v/>
      </c>
      <c r="B14508" s="444" t="str">
        <f t="shared" si="2628"/>
        <v/>
      </c>
      <c r="C14508" s="195"/>
      <c r="D14508" s="195"/>
      <c r="E14508" s="252">
        <f t="shared" si="2629"/>
        <v>0</v>
      </c>
      <c r="F14508" s="230">
        <f t="shared" si="2630"/>
        <v>0</v>
      </c>
      <c r="G14508" s="232"/>
      <c r="I14508" s="283"/>
    </row>
    <row r="14509" spans="1:9">
      <c r="A14509" s="263" t="str">
        <f t="shared" si="2627"/>
        <v/>
      </c>
      <c r="B14509" s="444" t="str">
        <f t="shared" si="2628"/>
        <v/>
      </c>
      <c r="C14509" s="195"/>
      <c r="D14509" s="195"/>
      <c r="E14509" s="252">
        <f t="shared" si="2629"/>
        <v>0</v>
      </c>
      <c r="F14509" s="230">
        <f t="shared" si="2630"/>
        <v>0</v>
      </c>
      <c r="G14509" s="232"/>
      <c r="I14509" s="283"/>
    </row>
    <row r="14510" spans="1:9">
      <c r="A14510" s="263" t="str">
        <f t="shared" si="2627"/>
        <v/>
      </c>
      <c r="B14510" s="444" t="str">
        <f t="shared" si="2628"/>
        <v/>
      </c>
      <c r="C14510" s="195"/>
      <c r="D14510" s="195"/>
      <c r="E14510" s="252">
        <f t="shared" si="2629"/>
        <v>0</v>
      </c>
      <c r="F14510" s="230">
        <f t="shared" si="2630"/>
        <v>0</v>
      </c>
      <c r="G14510" s="232"/>
      <c r="I14510" s="283"/>
    </row>
    <row r="14511" spans="1:9">
      <c r="A14511" s="263" t="str">
        <f t="shared" si="2627"/>
        <v/>
      </c>
      <c r="B14511" s="444" t="str">
        <f t="shared" si="2628"/>
        <v/>
      </c>
      <c r="C14511" s="195"/>
      <c r="D14511" s="195"/>
      <c r="E14511" s="252">
        <f t="shared" si="2629"/>
        <v>0</v>
      </c>
      <c r="F14511" s="230">
        <f t="shared" si="2630"/>
        <v>0</v>
      </c>
      <c r="G14511" s="232"/>
      <c r="I14511" s="283"/>
    </row>
    <row r="14512" spans="1:9">
      <c r="A14512" s="263" t="str">
        <f t="shared" si="2627"/>
        <v/>
      </c>
      <c r="B14512" s="444" t="str">
        <f t="shared" si="2628"/>
        <v/>
      </c>
      <c r="C14512" s="195"/>
      <c r="D14512" s="195"/>
      <c r="E14512" s="252">
        <f t="shared" si="2629"/>
        <v>0</v>
      </c>
      <c r="F14512" s="230">
        <f t="shared" si="2630"/>
        <v>0</v>
      </c>
      <c r="G14512" s="232"/>
      <c r="I14512" s="283"/>
    </row>
    <row r="14513" spans="1:16">
      <c r="A14513" s="263" t="str">
        <f t="shared" si="2627"/>
        <v/>
      </c>
      <c r="B14513" s="444" t="str">
        <f t="shared" si="2628"/>
        <v/>
      </c>
      <c r="C14513" s="195"/>
      <c r="D14513" s="195"/>
      <c r="E14513" s="252">
        <f t="shared" si="2629"/>
        <v>0</v>
      </c>
      <c r="F14513" s="230">
        <f t="shared" si="2630"/>
        <v>0</v>
      </c>
      <c r="G14513" s="232"/>
      <c r="I14513" s="283"/>
    </row>
    <row r="14514" spans="1:16">
      <c r="A14514" s="263" t="str">
        <f t="shared" si="2627"/>
        <v/>
      </c>
      <c r="B14514" s="444" t="str">
        <f t="shared" si="2628"/>
        <v/>
      </c>
      <c r="C14514" s="195"/>
      <c r="D14514" s="195"/>
      <c r="E14514" s="252">
        <f t="shared" si="2629"/>
        <v>0</v>
      </c>
      <c r="F14514" s="230">
        <f t="shared" si="2630"/>
        <v>0</v>
      </c>
      <c r="G14514" s="232"/>
      <c r="I14514" s="283"/>
    </row>
    <row r="14515" spans="1:16">
      <c r="A14515" s="263" t="str">
        <f t="shared" si="2627"/>
        <v/>
      </c>
      <c r="B14515" s="444" t="str">
        <f t="shared" si="2628"/>
        <v/>
      </c>
      <c r="C14515" s="195"/>
      <c r="D14515" s="195"/>
      <c r="E14515" s="252">
        <f t="shared" si="2629"/>
        <v>0</v>
      </c>
      <c r="F14515" s="230">
        <f t="shared" si="2630"/>
        <v>0</v>
      </c>
      <c r="G14515" s="233"/>
      <c r="I14515" s="283"/>
    </row>
    <row r="14516" spans="1:16" ht="31.5" customHeight="1" thickBot="1">
      <c r="A14516" s="234"/>
      <c r="B14516" s="456"/>
      <c r="C14516" s="235"/>
      <c r="D14516" s="237"/>
      <c r="E14516" s="237"/>
      <c r="F14516" s="238" t="s">
        <v>83</v>
      </c>
      <c r="G14516" s="262">
        <f>ROUND(SUM(F14504:F14515),0)</f>
        <v>0</v>
      </c>
      <c r="I14516" s="326"/>
    </row>
    <row r="14517" spans="1:16" ht="13.5" thickTop="1">
      <c r="A14517" s="186" t="s">
        <v>76</v>
      </c>
      <c r="B14517" s="446"/>
      <c r="C14517" s="241"/>
      <c r="D14517" s="243"/>
      <c r="E14517" s="243"/>
      <c r="F14517" s="242"/>
      <c r="G14517" s="244"/>
      <c r="I14517" s="326"/>
    </row>
    <row r="14518" spans="1:16">
      <c r="A14518" s="245" t="s">
        <v>57</v>
      </c>
      <c r="B14518" s="455"/>
      <c r="C14518" s="246"/>
      <c r="D14518" s="317"/>
      <c r="E14518" s="248" t="s">
        <v>77</v>
      </c>
      <c r="F14518" s="249" t="s">
        <v>78</v>
      </c>
      <c r="G14518" s="264" t="s">
        <v>77</v>
      </c>
      <c r="H14518" s="220"/>
      <c r="I14518" s="325"/>
    </row>
    <row r="14519" spans="1:16">
      <c r="A14519" s="185" t="s">
        <v>87</v>
      </c>
      <c r="B14519" s="453"/>
      <c r="C14519" s="265"/>
      <c r="D14519" s="318"/>
      <c r="E14519" s="229">
        <f>SUM(G14478,G14493,G14501,G14516)</f>
        <v>0</v>
      </c>
      <c r="F14519" s="266">
        <f>A</f>
        <v>0</v>
      </c>
      <c r="G14519" s="267">
        <f>E14519*F14519</f>
        <v>0</v>
      </c>
      <c r="I14519" s="326"/>
    </row>
    <row r="14520" spans="1:16">
      <c r="A14520" s="185" t="s">
        <v>85</v>
      </c>
      <c r="B14520" s="453"/>
      <c r="C14520" s="265"/>
      <c r="D14520" s="318"/>
      <c r="E14520" s="229">
        <f>SUM(G14478,G14493,G14501,G14516)</f>
        <v>0</v>
      </c>
      <c r="F14520" s="266">
        <f>I</f>
        <v>0</v>
      </c>
      <c r="G14520" s="267">
        <f>E14520*F14520</f>
        <v>0</v>
      </c>
      <c r="I14520" s="326"/>
    </row>
    <row r="14521" spans="1:16">
      <c r="A14521" s="185" t="s">
        <v>86</v>
      </c>
      <c r="B14521" s="453"/>
      <c r="C14521" s="265"/>
      <c r="D14521" s="318"/>
      <c r="E14521" s="229">
        <f>SUM(G14478,G14493,G14501,G14516)</f>
        <v>0</v>
      </c>
      <c r="F14521" s="266">
        <f>U</f>
        <v>0</v>
      </c>
      <c r="G14521" s="267">
        <f>E14521*F14521</f>
        <v>0</v>
      </c>
      <c r="I14521" s="326"/>
    </row>
    <row r="14522" spans="1:16" ht="33" customHeight="1" thickBot="1">
      <c r="A14522" s="234"/>
      <c r="B14522" s="456"/>
      <c r="C14522" s="235"/>
      <c r="D14522" s="237"/>
      <c r="E14522" s="237"/>
      <c r="F14522" s="268" t="s">
        <v>84</v>
      </c>
      <c r="G14522" s="262">
        <f>SUM(G14519:G14521)</f>
        <v>0</v>
      </c>
      <c r="I14522" s="326"/>
      <c r="J14522" s="295"/>
      <c r="K14522" s="296"/>
      <c r="L14522" s="296"/>
      <c r="M14522" s="296"/>
      <c r="N14522" s="296"/>
      <c r="O14522" s="296"/>
    </row>
    <row r="14523" spans="1:16" s="211" customFormat="1" ht="14" thickTop="1" thickBot="1">
      <c r="A14523" s="269"/>
      <c r="B14523" s="443"/>
      <c r="C14523" s="270"/>
      <c r="D14523" s="319"/>
      <c r="E14523" s="271" t="s">
        <v>89</v>
      </c>
      <c r="F14523" s="272"/>
      <c r="G14523" s="273">
        <f>ROUND(SUM(G14478,G14493,G14501,G14516,G14522),0)</f>
        <v>0</v>
      </c>
      <c r="I14523" s="327"/>
      <c r="J14523" s="212">
        <f>B14462</f>
        <v>41.5</v>
      </c>
      <c r="K14523" s="274">
        <f>E14519</f>
        <v>0</v>
      </c>
      <c r="L14523" s="294">
        <f>G14519</f>
        <v>0</v>
      </c>
      <c r="M14523" s="294">
        <f>G14520</f>
        <v>0</v>
      </c>
      <c r="N14523" s="294">
        <f>G14521</f>
        <v>0</v>
      </c>
      <c r="O14523" s="299">
        <f>SUM(K14523:N14523)</f>
        <v>0</v>
      </c>
      <c r="P14523" s="294"/>
    </row>
    <row r="14524" spans="1:16" ht="13.5" thickTop="1">
      <c r="A14524" s="275" t="s">
        <v>97</v>
      </c>
      <c r="B14524" s="438"/>
      <c r="C14524" s="215"/>
      <c r="D14524" s="217"/>
      <c r="E14524" s="217"/>
      <c r="F14524" s="216"/>
      <c r="G14524" s="219"/>
      <c r="I14524" s="326"/>
      <c r="P14524" s="294"/>
    </row>
    <row r="14525" spans="1:16">
      <c r="A14525" s="275"/>
      <c r="B14525" s="452"/>
      <c r="C14525" s="276"/>
      <c r="D14525" s="320"/>
      <c r="E14525" s="217"/>
      <c r="F14525" s="216"/>
      <c r="G14525" s="277">
        <f ca="1">TODAY()</f>
        <v>44839</v>
      </c>
      <c r="I14525" s="326"/>
      <c r="P14525" s="294"/>
    </row>
    <row r="14526" spans="1:16" ht="13.5" thickBot="1">
      <c r="A14526" s="234"/>
      <c r="B14526" s="456"/>
      <c r="C14526" s="235"/>
      <c r="D14526" s="237"/>
      <c r="E14526" s="237"/>
      <c r="F14526" s="236"/>
      <c r="G14526" s="278"/>
      <c r="I14526" s="326"/>
      <c r="P14526" s="294"/>
    </row>
    <row r="14527" spans="1:16" ht="13.5" thickTop="1">
      <c r="A14527" s="215"/>
      <c r="B14527" s="438"/>
      <c r="C14527" s="215"/>
      <c r="D14527" s="217"/>
      <c r="E14527" s="217"/>
      <c r="F14527" s="216"/>
      <c r="G14527" s="216"/>
      <c r="I14527" s="434"/>
      <c r="P14527" s="294"/>
    </row>
    <row r="14528" spans="1:16" s="199" customFormat="1">
      <c r="A14528" s="196" t="s">
        <v>109</v>
      </c>
      <c r="B14528" s="458"/>
      <c r="C14528" s="196"/>
      <c r="D14528" s="198"/>
      <c r="E14528" s="198"/>
      <c r="F14528" s="197"/>
      <c r="G14528" s="197"/>
      <c r="I14528" s="321"/>
      <c r="J14528" s="200"/>
      <c r="O14528" s="297"/>
    </row>
    <row r="14529" spans="1:15" s="199" customFormat="1">
      <c r="A14529" s="196" t="str">
        <f>CONCATENATE('Prestaciones y AIU'!A12171," ANALISIS DE PRECIOS UNITARIOS")</f>
        <v xml:space="preserve"> ANALISIS DE PRECIOS UNITARIOS</v>
      </c>
      <c r="B14529" s="458"/>
      <c r="C14529" s="196"/>
      <c r="D14529" s="198"/>
      <c r="E14529" s="198"/>
      <c r="F14529" s="197"/>
      <c r="G14529" s="197"/>
      <c r="I14529" s="321"/>
      <c r="J14529" s="200"/>
      <c r="O14529" s="297"/>
    </row>
    <row r="14530" spans="1:15" s="199" customFormat="1">
      <c r="A14530" s="196" t="str">
        <f>Objeto_LIC</f>
        <v>OPTIMIZACION DEL SISTEMA DE ABASTECIMIENTO (ADUCCION, PRETRATAMIENTO Y CONDUCCION) DEL MUNICPIO DE TAME, DEPARTAMENTO DE ARAUCA</v>
      </c>
      <c r="B14530" s="458"/>
      <c r="C14530" s="196"/>
      <c r="D14530" s="198"/>
      <c r="E14530" s="198"/>
      <c r="F14530" s="197"/>
      <c r="G14530" s="197"/>
      <c r="I14530" s="321"/>
      <c r="J14530" s="200"/>
      <c r="O14530" s="297"/>
    </row>
    <row r="14531" spans="1:15" s="199" customFormat="1">
      <c r="A14531" s="196"/>
      <c r="B14531" s="458"/>
      <c r="C14531" s="196"/>
      <c r="D14531" s="198"/>
      <c r="E14531" s="198"/>
      <c r="F14531" s="197"/>
      <c r="G14531" s="197"/>
      <c r="I14531" s="321"/>
      <c r="J14531" s="200"/>
      <c r="O14531" s="297"/>
    </row>
    <row r="14532" spans="1:15" ht="13.5" thickBot="1">
      <c r="A14532" s="201"/>
      <c r="B14532" s="448"/>
      <c r="C14532" s="201"/>
      <c r="D14532" s="203"/>
      <c r="E14532" s="203"/>
      <c r="F14532" s="202"/>
      <c r="G14532" s="202"/>
    </row>
    <row r="14533" spans="1:15" s="211" customFormat="1" ht="13.5" thickTop="1">
      <c r="A14533" s="206"/>
      <c r="B14533" s="457"/>
      <c r="C14533" s="207"/>
      <c r="D14533" s="209"/>
      <c r="E14533" s="209"/>
      <c r="F14533" s="208"/>
      <c r="G14533" s="210" t="s">
        <v>110</v>
      </c>
      <c r="I14533" s="323"/>
      <c r="J14533" s="212"/>
      <c r="O14533" s="297"/>
    </row>
    <row r="14534" spans="1:15" ht="12.75" customHeight="1">
      <c r="A14534" s="213" t="s">
        <v>62</v>
      </c>
      <c r="B14534" s="750">
        <f>Proponente</f>
        <v>0</v>
      </c>
      <c r="C14534" s="750"/>
      <c r="D14534" s="750"/>
      <c r="E14534" s="750"/>
      <c r="F14534" s="750"/>
      <c r="G14534" s="751"/>
    </row>
    <row r="14535" spans="1:15" ht="12.75" customHeight="1">
      <c r="A14535" s="213" t="s">
        <v>63</v>
      </c>
      <c r="B14535" s="470">
        <v>41.6</v>
      </c>
      <c r="C14535" s="750" t="e">
        <f>VLOOKUP(B14535,Presupuesto!$A$4:$B$106,2,FALSE)</f>
        <v>#N/A</v>
      </c>
      <c r="D14535" s="750"/>
      <c r="E14535" s="750"/>
      <c r="F14535" s="750"/>
      <c r="G14535" s="751"/>
    </row>
    <row r="14536" spans="1:15">
      <c r="A14536" s="214"/>
      <c r="B14536" s="438"/>
      <c r="C14536" s="215"/>
      <c r="D14536" s="217"/>
      <c r="E14536" s="217"/>
      <c r="F14536" s="218" t="s">
        <v>88</v>
      </c>
      <c r="G14536" s="750" t="str">
        <f ca="1">LOOKUP('U-P1'!B14535,Presupuesto!$1:$1048576,Presupuesto!$C$1:$C$105)</f>
        <v>ML</v>
      </c>
      <c r="H14536" s="750"/>
      <c r="I14536" s="750"/>
      <c r="J14536" s="750"/>
      <c r="K14536" s="751"/>
    </row>
    <row r="14537" spans="1:15" ht="13.5" thickBot="1">
      <c r="A14537" s="213" t="s">
        <v>64</v>
      </c>
      <c r="B14537" s="438"/>
      <c r="C14537" s="215"/>
      <c r="D14537" s="217"/>
      <c r="E14537" s="217"/>
      <c r="F14537" s="216"/>
      <c r="G14537" s="219"/>
      <c r="I14537" s="324"/>
      <c r="J14537" s="295"/>
      <c r="K14537" s="296"/>
      <c r="L14537" s="296"/>
      <c r="M14537" s="296"/>
      <c r="N14537" s="296"/>
      <c r="O14537" s="296"/>
    </row>
    <row r="14538" spans="1:15" s="220" customFormat="1" ht="13.5" thickTop="1">
      <c r="A14538" s="221" t="s">
        <v>57</v>
      </c>
      <c r="B14538" s="447" t="s">
        <v>65</v>
      </c>
      <c r="C14538" s="222" t="s">
        <v>66</v>
      </c>
      <c r="D14538" s="223" t="s">
        <v>74</v>
      </c>
      <c r="E14538" s="224" t="s">
        <v>100</v>
      </c>
      <c r="F14538" s="224" t="s">
        <v>79</v>
      </c>
      <c r="G14538" s="225" t="s">
        <v>70</v>
      </c>
      <c r="I14538" s="325"/>
      <c r="J14538" s="226"/>
      <c r="O14538" s="296"/>
    </row>
    <row r="14539" spans="1:15">
      <c r="A14539" s="227" t="str">
        <f t="shared" ref="A14539:A14550" si="2631">IF(I14539=0,"-",VLOOKUP(I14539,EQUIPOS,2,FALSE))</f>
        <v>-</v>
      </c>
      <c r="B14539" s="228"/>
      <c r="C14539" s="228"/>
      <c r="D14539" s="194"/>
      <c r="E14539" s="229">
        <f t="shared" ref="E14539:E14550" si="2632">IF(I14539=0,0,VLOOKUP(I14539,EQUIPOS,4,FALSE))</f>
        <v>0</v>
      </c>
      <c r="F14539" s="230">
        <f t="shared" ref="F14539:F14550" si="2633">IF(D14539=0,0,E14539/D14539)</f>
        <v>0</v>
      </c>
      <c r="G14539" s="231"/>
      <c r="I14539" s="283"/>
    </row>
    <row r="14540" spans="1:15">
      <c r="A14540" s="227" t="str">
        <f t="shared" si="2631"/>
        <v>-</v>
      </c>
      <c r="B14540" s="228"/>
      <c r="C14540" s="228"/>
      <c r="D14540" s="194"/>
      <c r="E14540" s="229">
        <f t="shared" si="2632"/>
        <v>0</v>
      </c>
      <c r="F14540" s="230">
        <f t="shared" si="2633"/>
        <v>0</v>
      </c>
      <c r="G14540" s="232"/>
      <c r="I14540" s="283"/>
    </row>
    <row r="14541" spans="1:15">
      <c r="A14541" s="227" t="str">
        <f t="shared" si="2631"/>
        <v>-</v>
      </c>
      <c r="B14541" s="228"/>
      <c r="C14541" s="228"/>
      <c r="D14541" s="194"/>
      <c r="E14541" s="229">
        <f t="shared" si="2632"/>
        <v>0</v>
      </c>
      <c r="F14541" s="230">
        <f t="shared" si="2633"/>
        <v>0</v>
      </c>
      <c r="G14541" s="232"/>
      <c r="I14541" s="283"/>
    </row>
    <row r="14542" spans="1:15">
      <c r="A14542" s="227" t="str">
        <f t="shared" si="2631"/>
        <v>-</v>
      </c>
      <c r="B14542" s="228"/>
      <c r="C14542" s="228"/>
      <c r="D14542" s="194"/>
      <c r="E14542" s="229">
        <f t="shared" si="2632"/>
        <v>0</v>
      </c>
      <c r="F14542" s="230">
        <f t="shared" si="2633"/>
        <v>0</v>
      </c>
      <c r="G14542" s="232"/>
      <c r="I14542" s="283"/>
    </row>
    <row r="14543" spans="1:15">
      <c r="A14543" s="227" t="str">
        <f t="shared" si="2631"/>
        <v>-</v>
      </c>
      <c r="B14543" s="228"/>
      <c r="C14543" s="228"/>
      <c r="D14543" s="194"/>
      <c r="E14543" s="229">
        <f t="shared" si="2632"/>
        <v>0</v>
      </c>
      <c r="F14543" s="230">
        <f t="shared" si="2633"/>
        <v>0</v>
      </c>
      <c r="G14543" s="232"/>
      <c r="I14543" s="283"/>
    </row>
    <row r="14544" spans="1:15">
      <c r="A14544" s="227" t="str">
        <f t="shared" si="2631"/>
        <v>-</v>
      </c>
      <c r="B14544" s="228"/>
      <c r="C14544" s="228"/>
      <c r="D14544" s="194"/>
      <c r="E14544" s="229">
        <f t="shared" si="2632"/>
        <v>0</v>
      </c>
      <c r="F14544" s="230">
        <f t="shared" si="2633"/>
        <v>0</v>
      </c>
      <c r="G14544" s="232"/>
      <c r="I14544" s="283"/>
    </row>
    <row r="14545" spans="1:15">
      <c r="A14545" s="227" t="str">
        <f t="shared" si="2631"/>
        <v>-</v>
      </c>
      <c r="B14545" s="228"/>
      <c r="C14545" s="228"/>
      <c r="D14545" s="194"/>
      <c r="E14545" s="229">
        <f t="shared" si="2632"/>
        <v>0</v>
      </c>
      <c r="F14545" s="230">
        <f t="shared" si="2633"/>
        <v>0</v>
      </c>
      <c r="G14545" s="232"/>
      <c r="I14545" s="283"/>
    </row>
    <row r="14546" spans="1:15">
      <c r="A14546" s="227" t="str">
        <f t="shared" si="2631"/>
        <v>-</v>
      </c>
      <c r="B14546" s="228"/>
      <c r="C14546" s="228"/>
      <c r="D14546" s="194"/>
      <c r="E14546" s="229">
        <f t="shared" si="2632"/>
        <v>0</v>
      </c>
      <c r="F14546" s="230">
        <f t="shared" si="2633"/>
        <v>0</v>
      </c>
      <c r="G14546" s="232"/>
      <c r="I14546" s="283"/>
    </row>
    <row r="14547" spans="1:15">
      <c r="A14547" s="227" t="str">
        <f t="shared" si="2631"/>
        <v>-</v>
      </c>
      <c r="B14547" s="228"/>
      <c r="C14547" s="228"/>
      <c r="D14547" s="194"/>
      <c r="E14547" s="229">
        <f t="shared" si="2632"/>
        <v>0</v>
      </c>
      <c r="F14547" s="230">
        <f t="shared" si="2633"/>
        <v>0</v>
      </c>
      <c r="G14547" s="232"/>
      <c r="I14547" s="283"/>
    </row>
    <row r="14548" spans="1:15">
      <c r="A14548" s="227" t="str">
        <f t="shared" si="2631"/>
        <v>-</v>
      </c>
      <c r="B14548" s="228"/>
      <c r="C14548" s="228"/>
      <c r="D14548" s="194"/>
      <c r="E14548" s="229">
        <f t="shared" si="2632"/>
        <v>0</v>
      </c>
      <c r="F14548" s="230">
        <f t="shared" si="2633"/>
        <v>0</v>
      </c>
      <c r="G14548" s="232"/>
      <c r="I14548" s="283"/>
    </row>
    <row r="14549" spans="1:15">
      <c r="A14549" s="227" t="str">
        <f t="shared" si="2631"/>
        <v>-</v>
      </c>
      <c r="B14549" s="228"/>
      <c r="C14549" s="228"/>
      <c r="D14549" s="194"/>
      <c r="E14549" s="229">
        <f t="shared" si="2632"/>
        <v>0</v>
      </c>
      <c r="F14549" s="230">
        <f t="shared" si="2633"/>
        <v>0</v>
      </c>
      <c r="G14549" s="232"/>
      <c r="I14549" s="283"/>
    </row>
    <row r="14550" spans="1:15">
      <c r="A14550" s="227" t="str">
        <f t="shared" si="2631"/>
        <v>-</v>
      </c>
      <c r="B14550" s="228"/>
      <c r="C14550" s="228"/>
      <c r="D14550" s="194"/>
      <c r="E14550" s="229">
        <f t="shared" si="2632"/>
        <v>0</v>
      </c>
      <c r="F14550" s="230">
        <f t="shared" si="2633"/>
        <v>0</v>
      </c>
      <c r="G14550" s="232"/>
      <c r="I14550" s="283"/>
    </row>
    <row r="14551" spans="1:15" ht="13.5" thickBot="1">
      <c r="A14551" s="234"/>
      <c r="B14551" s="456"/>
      <c r="C14551" s="235"/>
      <c r="D14551" s="237"/>
      <c r="E14551" s="237"/>
      <c r="F14551" s="238" t="s">
        <v>80</v>
      </c>
      <c r="G14551" s="239">
        <f>SUM(F14539:F14550)</f>
        <v>0</v>
      </c>
      <c r="I14551" s="326"/>
    </row>
    <row r="14552" spans="1:15" ht="13.5" thickTop="1">
      <c r="A14552" s="240" t="s">
        <v>67</v>
      </c>
      <c r="B14552" s="446"/>
      <c r="C14552" s="241"/>
      <c r="D14552" s="243"/>
      <c r="E14552" s="243"/>
      <c r="F14552" s="242"/>
      <c r="G14552" s="244"/>
      <c r="I14552" s="326"/>
    </row>
    <row r="14553" spans="1:15" s="220" customFormat="1" ht="26">
      <c r="A14553" s="245" t="s">
        <v>57</v>
      </c>
      <c r="B14553" s="455"/>
      <c r="C14553" s="247" t="s">
        <v>58</v>
      </c>
      <c r="D14553" s="316" t="s">
        <v>68</v>
      </c>
      <c r="E14553" s="248" t="s">
        <v>69</v>
      </c>
      <c r="F14553" s="249" t="s">
        <v>79</v>
      </c>
      <c r="G14553" s="250" t="s">
        <v>70</v>
      </c>
      <c r="I14553" s="325"/>
      <c r="J14553" s="226"/>
      <c r="O14553" s="296"/>
    </row>
    <row r="14554" spans="1:15">
      <c r="A14554" s="748" t="str">
        <f t="shared" ref="A14554:A14565" si="2634">IF(I14554=0,"",VLOOKUP(I14554,MATERIALES,2,FALSE))</f>
        <v/>
      </c>
      <c r="B14554" s="749"/>
      <c r="C14554" s="251" t="str">
        <f t="shared" ref="C14554:C14562" si="2635">IF(I14554=0,"",VLOOKUP(I14554,MATERIALES,3,FALSE))</f>
        <v/>
      </c>
      <c r="D14554" s="194"/>
      <c r="E14554" s="252">
        <f t="shared" ref="E14554:E14565" si="2636">IF(I14554=0,0,VLOOKUP(I14554,MATERIALES,4,FALSE))</f>
        <v>0</v>
      </c>
      <c r="F14554" s="230">
        <f>D14554*E14554</f>
        <v>0</v>
      </c>
      <c r="G14554" s="231"/>
      <c r="I14554" s="283"/>
    </row>
    <row r="14555" spans="1:15">
      <c r="A14555" s="748" t="str">
        <f t="shared" si="2634"/>
        <v/>
      </c>
      <c r="B14555" s="749"/>
      <c r="C14555" s="251" t="str">
        <f t="shared" si="2635"/>
        <v/>
      </c>
      <c r="D14555" s="194"/>
      <c r="E14555" s="252">
        <f t="shared" si="2636"/>
        <v>0</v>
      </c>
      <c r="F14555" s="230">
        <f t="shared" ref="F14555:F14565" si="2637">D14555*E14555</f>
        <v>0</v>
      </c>
      <c r="G14555" s="232"/>
      <c r="I14555" s="283"/>
    </row>
    <row r="14556" spans="1:15">
      <c r="A14556" s="748" t="str">
        <f t="shared" si="2634"/>
        <v/>
      </c>
      <c r="B14556" s="749"/>
      <c r="C14556" s="251" t="str">
        <f t="shared" si="2635"/>
        <v/>
      </c>
      <c r="D14556" s="194"/>
      <c r="E14556" s="252">
        <f t="shared" si="2636"/>
        <v>0</v>
      </c>
      <c r="F14556" s="230">
        <f t="shared" si="2637"/>
        <v>0</v>
      </c>
      <c r="G14556" s="232"/>
      <c r="I14556" s="283"/>
    </row>
    <row r="14557" spans="1:15">
      <c r="A14557" s="748" t="str">
        <f t="shared" si="2634"/>
        <v/>
      </c>
      <c r="B14557" s="749"/>
      <c r="C14557" s="251" t="str">
        <f t="shared" si="2635"/>
        <v/>
      </c>
      <c r="D14557" s="194"/>
      <c r="E14557" s="252">
        <f t="shared" si="2636"/>
        <v>0</v>
      </c>
      <c r="F14557" s="230">
        <f t="shared" si="2637"/>
        <v>0</v>
      </c>
      <c r="G14557" s="232"/>
      <c r="I14557" s="283"/>
    </row>
    <row r="14558" spans="1:15">
      <c r="A14558" s="748" t="str">
        <f t="shared" si="2634"/>
        <v/>
      </c>
      <c r="B14558" s="749"/>
      <c r="C14558" s="251" t="str">
        <f t="shared" si="2635"/>
        <v/>
      </c>
      <c r="D14558" s="194"/>
      <c r="E14558" s="252">
        <f t="shared" si="2636"/>
        <v>0</v>
      </c>
      <c r="F14558" s="230">
        <f t="shared" si="2637"/>
        <v>0</v>
      </c>
      <c r="G14558" s="232"/>
      <c r="I14558" s="283"/>
    </row>
    <row r="14559" spans="1:15">
      <c r="A14559" s="748" t="str">
        <f t="shared" si="2634"/>
        <v/>
      </c>
      <c r="B14559" s="749"/>
      <c r="C14559" s="251" t="str">
        <f t="shared" si="2635"/>
        <v/>
      </c>
      <c r="D14559" s="194"/>
      <c r="E14559" s="252">
        <f t="shared" si="2636"/>
        <v>0</v>
      </c>
      <c r="F14559" s="230">
        <f t="shared" si="2637"/>
        <v>0</v>
      </c>
      <c r="G14559" s="232"/>
      <c r="I14559" s="283"/>
    </row>
    <row r="14560" spans="1:15">
      <c r="A14560" s="748" t="str">
        <f t="shared" si="2634"/>
        <v/>
      </c>
      <c r="B14560" s="749"/>
      <c r="C14560" s="251" t="str">
        <f t="shared" si="2635"/>
        <v/>
      </c>
      <c r="D14560" s="194"/>
      <c r="E14560" s="252">
        <f t="shared" si="2636"/>
        <v>0</v>
      </c>
      <c r="F14560" s="230">
        <f t="shared" si="2637"/>
        <v>0</v>
      </c>
      <c r="G14560" s="232"/>
      <c r="I14560" s="283"/>
    </row>
    <row r="14561" spans="1:9">
      <c r="A14561" s="748" t="str">
        <f t="shared" si="2634"/>
        <v/>
      </c>
      <c r="B14561" s="749"/>
      <c r="C14561" s="251" t="str">
        <f t="shared" si="2635"/>
        <v/>
      </c>
      <c r="D14561" s="194"/>
      <c r="E14561" s="252">
        <f t="shared" si="2636"/>
        <v>0</v>
      </c>
      <c r="F14561" s="230">
        <f t="shared" si="2637"/>
        <v>0</v>
      </c>
      <c r="G14561" s="253"/>
      <c r="I14561" s="283"/>
    </row>
    <row r="14562" spans="1:9">
      <c r="A14562" s="748" t="str">
        <f t="shared" si="2634"/>
        <v/>
      </c>
      <c r="B14562" s="749"/>
      <c r="C14562" s="251" t="str">
        <f t="shared" si="2635"/>
        <v/>
      </c>
      <c r="D14562" s="194"/>
      <c r="E14562" s="252">
        <f t="shared" si="2636"/>
        <v>0</v>
      </c>
      <c r="F14562" s="230">
        <f t="shared" si="2637"/>
        <v>0</v>
      </c>
      <c r="G14562" s="232"/>
      <c r="I14562" s="283"/>
    </row>
    <row r="14563" spans="1:9">
      <c r="A14563" s="748" t="str">
        <f t="shared" si="2634"/>
        <v/>
      </c>
      <c r="B14563" s="749"/>
      <c r="C14563" s="251"/>
      <c r="D14563" s="194"/>
      <c r="E14563" s="252">
        <f t="shared" si="2636"/>
        <v>0</v>
      </c>
      <c r="F14563" s="230">
        <f t="shared" si="2637"/>
        <v>0</v>
      </c>
      <c r="G14563" s="232"/>
      <c r="I14563" s="283"/>
    </row>
    <row r="14564" spans="1:9">
      <c r="A14564" s="748" t="str">
        <f t="shared" si="2634"/>
        <v/>
      </c>
      <c r="B14564" s="749"/>
      <c r="C14564" s="251"/>
      <c r="D14564" s="194"/>
      <c r="E14564" s="252">
        <f t="shared" si="2636"/>
        <v>0</v>
      </c>
      <c r="F14564" s="230">
        <f t="shared" si="2637"/>
        <v>0</v>
      </c>
      <c r="G14564" s="232"/>
      <c r="I14564" s="283"/>
    </row>
    <row r="14565" spans="1:9">
      <c r="A14565" s="748" t="str">
        <f t="shared" si="2634"/>
        <v/>
      </c>
      <c r="B14565" s="749"/>
      <c r="C14565" s="251" t="str">
        <f t="shared" ref="C14565" si="2638">IF(I14565=0,"",VLOOKUP(I14565,MATERIALES,3,FALSE))</f>
        <v/>
      </c>
      <c r="D14565" s="194"/>
      <c r="E14565" s="252">
        <f t="shared" si="2636"/>
        <v>0</v>
      </c>
      <c r="F14565" s="230">
        <f t="shared" si="2637"/>
        <v>0</v>
      </c>
      <c r="G14565" s="233"/>
      <c r="I14565" s="283"/>
    </row>
    <row r="14566" spans="1:9" ht="26.25" customHeight="1" thickBot="1">
      <c r="A14566" s="214"/>
      <c r="B14566" s="438"/>
      <c r="C14566" s="215"/>
      <c r="D14566" s="217"/>
      <c r="E14566" s="254"/>
      <c r="F14566" s="255" t="s">
        <v>81</v>
      </c>
      <c r="G14566" s="253">
        <f>ROUND(SUM(F14554:F14565),0)</f>
        <v>0</v>
      </c>
      <c r="I14566" s="326"/>
    </row>
    <row r="14567" spans="1:9" ht="14" thickTop="1" thickBot="1">
      <c r="A14567" s="256" t="s">
        <v>72</v>
      </c>
      <c r="B14567" s="445"/>
      <c r="C14567" s="257"/>
      <c r="D14567" s="259"/>
      <c r="E14567" s="259"/>
      <c r="F14567" s="258"/>
      <c r="G14567" s="260"/>
      <c r="I14567" s="326"/>
    </row>
    <row r="14568" spans="1:9" ht="13.5" thickTop="1">
      <c r="A14568" s="245" t="s">
        <v>57</v>
      </c>
      <c r="B14568" s="455"/>
      <c r="C14568" s="248" t="s">
        <v>71</v>
      </c>
      <c r="D14568" s="316" t="s">
        <v>75</v>
      </c>
      <c r="E14568" s="248" t="s">
        <v>98</v>
      </c>
      <c r="F14568" s="249" t="s">
        <v>79</v>
      </c>
      <c r="G14568" s="250" t="s">
        <v>70</v>
      </c>
      <c r="I14568" s="326"/>
    </row>
    <row r="14569" spans="1:9">
      <c r="A14569" s="748" t="str">
        <f>IF(I14569=0,"",VLOOKUP(I14569,EQUIPOS,2,FALSE))</f>
        <v/>
      </c>
      <c r="B14569" s="749"/>
      <c r="C14569" s="195"/>
      <c r="D14569" s="194"/>
      <c r="E14569" s="252">
        <f>IF(I14569=0,0,VLOOKUP(I14569,EQUIPOS,4,FALSE))</f>
        <v>0</v>
      </c>
      <c r="F14569" s="230">
        <f>C14569*D14569*E14569</f>
        <v>0</v>
      </c>
      <c r="G14569" s="231"/>
      <c r="I14569" s="283"/>
    </row>
    <row r="14570" spans="1:9">
      <c r="A14570" s="748" t="str">
        <f>IF(I14570=0,"",VLOOKUP(I14570,EQUIPOS,2,FALSE))</f>
        <v/>
      </c>
      <c r="B14570" s="749"/>
      <c r="C14570" s="195"/>
      <c r="D14570" s="194"/>
      <c r="E14570" s="252">
        <f>IF(I14570=0,0,VLOOKUP(I14570,EQUIPOS,4,FALSE))</f>
        <v>0</v>
      </c>
      <c r="F14570" s="230">
        <f t="shared" ref="F14570:F14573" si="2639">C14570*D14570*E14570</f>
        <v>0</v>
      </c>
      <c r="G14570" s="232"/>
      <c r="I14570" s="283"/>
    </row>
    <row r="14571" spans="1:9">
      <c r="A14571" s="748" t="str">
        <f>IF(I14571=0,"",VLOOKUP(I14571,EQUIPOS,2,FALSE))</f>
        <v/>
      </c>
      <c r="B14571" s="749"/>
      <c r="C14571" s="195"/>
      <c r="D14571" s="194"/>
      <c r="E14571" s="252">
        <f>IF(I14571=0,0,VLOOKUP(I14571,EQUIPOS,4,FALSE))</f>
        <v>0</v>
      </c>
      <c r="F14571" s="230">
        <f t="shared" si="2639"/>
        <v>0</v>
      </c>
      <c r="G14571" s="232"/>
      <c r="I14571" s="283"/>
    </row>
    <row r="14572" spans="1:9">
      <c r="A14572" s="748" t="str">
        <f>IF(I14572=0,"",VLOOKUP(I14572,EQUIPOS,2,FALSE))</f>
        <v/>
      </c>
      <c r="B14572" s="749"/>
      <c r="C14572" s="195"/>
      <c r="D14572" s="194"/>
      <c r="E14572" s="252">
        <f>IF(I14572=0,0,VLOOKUP(I14572,EQUIPOS,4,FALSE))</f>
        <v>0</v>
      </c>
      <c r="F14572" s="230">
        <f t="shared" si="2639"/>
        <v>0</v>
      </c>
      <c r="G14572" s="232"/>
      <c r="I14572" s="283"/>
    </row>
    <row r="14573" spans="1:9">
      <c r="A14573" s="748" t="str">
        <f>IF(I14573=0,"",VLOOKUP(I14573,EQUIPOS,2,FALSE))</f>
        <v/>
      </c>
      <c r="B14573" s="749"/>
      <c r="C14573" s="195"/>
      <c r="D14573" s="194"/>
      <c r="E14573" s="252">
        <f>IF(I14573=0,0,VLOOKUP(I14573,EQUIPOS,4,FALSE))</f>
        <v>0</v>
      </c>
      <c r="F14573" s="230">
        <f t="shared" si="2639"/>
        <v>0</v>
      </c>
      <c r="G14573" s="233"/>
      <c r="I14573" s="283"/>
    </row>
    <row r="14574" spans="1:9" ht="30.75" customHeight="1" thickBot="1">
      <c r="A14574" s="234"/>
      <c r="B14574" s="456"/>
      <c r="C14574" s="235"/>
      <c r="D14574" s="237"/>
      <c r="E14574" s="261"/>
      <c r="F14574" s="238" t="s">
        <v>82</v>
      </c>
      <c r="G14574" s="262">
        <f>SUM(F14569:F14573)</f>
        <v>0</v>
      </c>
      <c r="I14574" s="326"/>
    </row>
    <row r="14575" spans="1:9" ht="13.5" thickTop="1">
      <c r="A14575" s="240" t="s">
        <v>73</v>
      </c>
      <c r="B14575" s="446"/>
      <c r="C14575" s="241"/>
      <c r="D14575" s="243"/>
      <c r="E14575" s="243"/>
      <c r="F14575" s="242"/>
      <c r="G14575" s="244"/>
      <c r="I14575" s="326"/>
    </row>
    <row r="14576" spans="1:9" ht="26">
      <c r="A14576" s="245" t="s">
        <v>57</v>
      </c>
      <c r="B14576" s="454" t="s">
        <v>58</v>
      </c>
      <c r="C14576" s="247" t="s">
        <v>68</v>
      </c>
      <c r="D14576" s="316" t="s">
        <v>74</v>
      </c>
      <c r="E14576" s="248" t="s">
        <v>69</v>
      </c>
      <c r="F14576" s="249" t="s">
        <v>79</v>
      </c>
      <c r="G14576" s="250" t="s">
        <v>70</v>
      </c>
      <c r="H14576" s="220"/>
      <c r="I14576" s="325"/>
    </row>
    <row r="14577" spans="1:9">
      <c r="A14577" s="263" t="str">
        <f t="shared" ref="A14577:A14588" si="2640">IF(I14577=0,"",VLOOKUP(I14577,MANOOBRA,2,FALSE))</f>
        <v/>
      </c>
      <c r="B14577" s="444" t="str">
        <f t="shared" ref="B14577:B14588" si="2641">IF(I14577=0,"",VLOOKUP(I14577,MANOOBRA,3,FALSE))</f>
        <v/>
      </c>
      <c r="C14577" s="195"/>
      <c r="D14577" s="466"/>
      <c r="E14577" s="252">
        <f t="shared" ref="E14577:E14588" si="2642">IF(I14577=0,0,VLOOKUP(I14577,MANOOBRA,4,FALSE))</f>
        <v>0</v>
      </c>
      <c r="F14577" s="230">
        <f>IF(D14577=0,0,C14577*E14577/D14577)</f>
        <v>0</v>
      </c>
      <c r="G14577" s="231"/>
      <c r="I14577" s="283"/>
    </row>
    <row r="14578" spans="1:9">
      <c r="A14578" s="263" t="str">
        <f t="shared" si="2640"/>
        <v/>
      </c>
      <c r="B14578" s="444" t="str">
        <f t="shared" si="2641"/>
        <v/>
      </c>
      <c r="C14578" s="195"/>
      <c r="D14578" s="466"/>
      <c r="E14578" s="252">
        <f t="shared" si="2642"/>
        <v>0</v>
      </c>
      <c r="F14578" s="230">
        <f t="shared" ref="F14578:F14588" si="2643">IF(D14578=0,0,C14578*E14578/D14578)</f>
        <v>0</v>
      </c>
      <c r="G14578" s="232"/>
      <c r="I14578" s="283"/>
    </row>
    <row r="14579" spans="1:9">
      <c r="A14579" s="263" t="str">
        <f t="shared" si="2640"/>
        <v/>
      </c>
      <c r="B14579" s="444" t="str">
        <f t="shared" si="2641"/>
        <v/>
      </c>
      <c r="C14579" s="195"/>
      <c r="D14579" s="309"/>
      <c r="E14579" s="252">
        <f t="shared" si="2642"/>
        <v>0</v>
      </c>
      <c r="F14579" s="230">
        <f t="shared" si="2643"/>
        <v>0</v>
      </c>
      <c r="G14579" s="232"/>
      <c r="I14579" s="283"/>
    </row>
    <row r="14580" spans="1:9">
      <c r="A14580" s="263" t="str">
        <f t="shared" si="2640"/>
        <v/>
      </c>
      <c r="B14580" s="444" t="str">
        <f t="shared" si="2641"/>
        <v/>
      </c>
      <c r="C14580" s="195"/>
      <c r="D14580" s="195"/>
      <c r="E14580" s="252">
        <f t="shared" si="2642"/>
        <v>0</v>
      </c>
      <c r="F14580" s="230">
        <f t="shared" si="2643"/>
        <v>0</v>
      </c>
      <c r="G14580" s="232"/>
      <c r="I14580" s="283"/>
    </row>
    <row r="14581" spans="1:9">
      <c r="A14581" s="263" t="str">
        <f t="shared" si="2640"/>
        <v/>
      </c>
      <c r="B14581" s="444" t="str">
        <f t="shared" si="2641"/>
        <v/>
      </c>
      <c r="C14581" s="195"/>
      <c r="D14581" s="195"/>
      <c r="E14581" s="252">
        <f t="shared" si="2642"/>
        <v>0</v>
      </c>
      <c r="F14581" s="230">
        <f t="shared" si="2643"/>
        <v>0</v>
      </c>
      <c r="G14581" s="232"/>
      <c r="I14581" s="283"/>
    </row>
    <row r="14582" spans="1:9">
      <c r="A14582" s="263" t="str">
        <f t="shared" si="2640"/>
        <v/>
      </c>
      <c r="B14582" s="444" t="str">
        <f t="shared" si="2641"/>
        <v/>
      </c>
      <c r="C14582" s="195"/>
      <c r="D14582" s="195"/>
      <c r="E14582" s="252">
        <f t="shared" si="2642"/>
        <v>0</v>
      </c>
      <c r="F14582" s="230">
        <f t="shared" si="2643"/>
        <v>0</v>
      </c>
      <c r="G14582" s="232"/>
      <c r="I14582" s="283"/>
    </row>
    <row r="14583" spans="1:9">
      <c r="A14583" s="263" t="str">
        <f t="shared" si="2640"/>
        <v/>
      </c>
      <c r="B14583" s="444" t="str">
        <f t="shared" si="2641"/>
        <v/>
      </c>
      <c r="C14583" s="195"/>
      <c r="D14583" s="195"/>
      <c r="E14583" s="252">
        <f t="shared" si="2642"/>
        <v>0</v>
      </c>
      <c r="F14583" s="230">
        <f t="shared" si="2643"/>
        <v>0</v>
      </c>
      <c r="G14583" s="232"/>
      <c r="I14583" s="283"/>
    </row>
    <row r="14584" spans="1:9">
      <c r="A14584" s="263" t="str">
        <f t="shared" si="2640"/>
        <v/>
      </c>
      <c r="B14584" s="444" t="str">
        <f t="shared" si="2641"/>
        <v/>
      </c>
      <c r="C14584" s="195"/>
      <c r="D14584" s="195"/>
      <c r="E14584" s="252">
        <f t="shared" si="2642"/>
        <v>0</v>
      </c>
      <c r="F14584" s="230">
        <f t="shared" si="2643"/>
        <v>0</v>
      </c>
      <c r="G14584" s="232"/>
      <c r="I14584" s="283"/>
    </row>
    <row r="14585" spans="1:9">
      <c r="A14585" s="263" t="str">
        <f t="shared" si="2640"/>
        <v/>
      </c>
      <c r="B14585" s="444" t="str">
        <f t="shared" si="2641"/>
        <v/>
      </c>
      <c r="C14585" s="195"/>
      <c r="D14585" s="195"/>
      <c r="E14585" s="252">
        <f t="shared" si="2642"/>
        <v>0</v>
      </c>
      <c r="F14585" s="230">
        <f t="shared" si="2643"/>
        <v>0</v>
      </c>
      <c r="G14585" s="232"/>
      <c r="I14585" s="283"/>
    </row>
    <row r="14586" spans="1:9">
      <c r="A14586" s="263" t="str">
        <f t="shared" si="2640"/>
        <v/>
      </c>
      <c r="B14586" s="444" t="str">
        <f t="shared" si="2641"/>
        <v/>
      </c>
      <c r="C14586" s="195"/>
      <c r="D14586" s="195"/>
      <c r="E14586" s="252">
        <f t="shared" si="2642"/>
        <v>0</v>
      </c>
      <c r="F14586" s="230">
        <f t="shared" si="2643"/>
        <v>0</v>
      </c>
      <c r="G14586" s="232"/>
      <c r="I14586" s="283"/>
    </row>
    <row r="14587" spans="1:9">
      <c r="A14587" s="263" t="str">
        <f t="shared" si="2640"/>
        <v/>
      </c>
      <c r="B14587" s="444" t="str">
        <f t="shared" si="2641"/>
        <v/>
      </c>
      <c r="C14587" s="195"/>
      <c r="D14587" s="195"/>
      <c r="E14587" s="252">
        <f t="shared" si="2642"/>
        <v>0</v>
      </c>
      <c r="F14587" s="230">
        <f t="shared" si="2643"/>
        <v>0</v>
      </c>
      <c r="G14587" s="232"/>
      <c r="I14587" s="283"/>
    </row>
    <row r="14588" spans="1:9">
      <c r="A14588" s="263" t="str">
        <f t="shared" si="2640"/>
        <v/>
      </c>
      <c r="B14588" s="444" t="str">
        <f t="shared" si="2641"/>
        <v/>
      </c>
      <c r="C14588" s="195"/>
      <c r="D14588" s="195"/>
      <c r="E14588" s="252">
        <f t="shared" si="2642"/>
        <v>0</v>
      </c>
      <c r="F14588" s="230">
        <f t="shared" si="2643"/>
        <v>0</v>
      </c>
      <c r="G14588" s="233"/>
      <c r="I14588" s="283"/>
    </row>
    <row r="14589" spans="1:9" ht="31.5" customHeight="1" thickBot="1">
      <c r="A14589" s="234"/>
      <c r="B14589" s="456"/>
      <c r="C14589" s="235"/>
      <c r="D14589" s="237"/>
      <c r="E14589" s="237"/>
      <c r="F14589" s="238" t="s">
        <v>83</v>
      </c>
      <c r="G14589" s="262">
        <f>ROUND(SUM(F14577:F14588),0)</f>
        <v>0</v>
      </c>
      <c r="I14589" s="326"/>
    </row>
    <row r="14590" spans="1:9" ht="13.5" thickTop="1">
      <c r="A14590" s="186" t="s">
        <v>76</v>
      </c>
      <c r="B14590" s="446"/>
      <c r="C14590" s="241"/>
      <c r="D14590" s="243"/>
      <c r="E14590" s="243"/>
      <c r="F14590" s="242"/>
      <c r="G14590" s="244"/>
      <c r="I14590" s="326"/>
    </row>
    <row r="14591" spans="1:9">
      <c r="A14591" s="245" t="s">
        <v>57</v>
      </c>
      <c r="B14591" s="455"/>
      <c r="C14591" s="246"/>
      <c r="D14591" s="317"/>
      <c r="E14591" s="248" t="s">
        <v>77</v>
      </c>
      <c r="F14591" s="249" t="s">
        <v>78</v>
      </c>
      <c r="G14591" s="264" t="s">
        <v>77</v>
      </c>
      <c r="H14591" s="220"/>
      <c r="I14591" s="325"/>
    </row>
    <row r="14592" spans="1:9">
      <c r="A14592" s="185" t="s">
        <v>87</v>
      </c>
      <c r="B14592" s="453"/>
      <c r="C14592" s="265"/>
      <c r="D14592" s="318"/>
      <c r="E14592" s="229">
        <f>SUM(G14551,G14566,G14574,G14589)</f>
        <v>0</v>
      </c>
      <c r="F14592" s="266">
        <f>A</f>
        <v>0</v>
      </c>
      <c r="G14592" s="267">
        <f>E14592*F14592</f>
        <v>0</v>
      </c>
      <c r="I14592" s="326"/>
    </row>
    <row r="14593" spans="1:16">
      <c r="A14593" s="185" t="s">
        <v>85</v>
      </c>
      <c r="B14593" s="453"/>
      <c r="C14593" s="265"/>
      <c r="D14593" s="318"/>
      <c r="E14593" s="229">
        <f>SUM(G14551,G14566,G14574,G14589)</f>
        <v>0</v>
      </c>
      <c r="F14593" s="266">
        <f>I</f>
        <v>0</v>
      </c>
      <c r="G14593" s="267">
        <f>E14593*F14593</f>
        <v>0</v>
      </c>
      <c r="I14593" s="326"/>
    </row>
    <row r="14594" spans="1:16">
      <c r="A14594" s="185" t="s">
        <v>86</v>
      </c>
      <c r="B14594" s="453"/>
      <c r="C14594" s="265"/>
      <c r="D14594" s="318"/>
      <c r="E14594" s="229">
        <f>SUM(G14551,G14566,G14574,G14589)</f>
        <v>0</v>
      </c>
      <c r="F14594" s="266">
        <f>U</f>
        <v>0</v>
      </c>
      <c r="G14594" s="267">
        <f>E14594*F14594</f>
        <v>0</v>
      </c>
      <c r="I14594" s="326"/>
    </row>
    <row r="14595" spans="1:16" ht="33" customHeight="1" thickBot="1">
      <c r="A14595" s="234"/>
      <c r="B14595" s="456"/>
      <c r="C14595" s="235"/>
      <c r="D14595" s="237"/>
      <c r="E14595" s="237"/>
      <c r="F14595" s="268" t="s">
        <v>84</v>
      </c>
      <c r="G14595" s="262">
        <f>SUM(G14592:G14594)</f>
        <v>0</v>
      </c>
      <c r="I14595" s="326"/>
      <c r="J14595" s="295"/>
      <c r="K14595" s="296"/>
      <c r="L14595" s="296"/>
      <c r="M14595" s="296"/>
      <c r="N14595" s="296"/>
      <c r="O14595" s="296"/>
    </row>
    <row r="14596" spans="1:16" s="211" customFormat="1" ht="14" thickTop="1" thickBot="1">
      <c r="A14596" s="269"/>
      <c r="B14596" s="443"/>
      <c r="C14596" s="270"/>
      <c r="D14596" s="319"/>
      <c r="E14596" s="271" t="s">
        <v>89</v>
      </c>
      <c r="F14596" s="272"/>
      <c r="G14596" s="273">
        <f>ROUND(SUM(G14551,G14566,G14574,G14589,G14595),0)</f>
        <v>0</v>
      </c>
      <c r="I14596" s="327"/>
      <c r="J14596" s="212">
        <f>B14535</f>
        <v>41.6</v>
      </c>
      <c r="K14596" s="274">
        <f>E14592</f>
        <v>0</v>
      </c>
      <c r="L14596" s="294">
        <f>G14592</f>
        <v>0</v>
      </c>
      <c r="M14596" s="294">
        <f>G14593</f>
        <v>0</v>
      </c>
      <c r="N14596" s="294">
        <f>G14594</f>
        <v>0</v>
      </c>
      <c r="O14596" s="299">
        <f>SUM(K14596:N14596)</f>
        <v>0</v>
      </c>
      <c r="P14596" s="294"/>
    </row>
    <row r="14597" spans="1:16" ht="13.5" thickTop="1">
      <c r="A14597" s="275" t="s">
        <v>97</v>
      </c>
      <c r="B14597" s="438"/>
      <c r="C14597" s="215"/>
      <c r="D14597" s="217"/>
      <c r="E14597" s="217"/>
      <c r="F14597" s="216"/>
      <c r="G14597" s="219"/>
      <c r="I14597" s="326"/>
      <c r="P14597" s="294"/>
    </row>
    <row r="14598" spans="1:16">
      <c r="A14598" s="275"/>
      <c r="B14598" s="452"/>
      <c r="C14598" s="276"/>
      <c r="D14598" s="320"/>
      <c r="E14598" s="217"/>
      <c r="F14598" s="216"/>
      <c r="G14598" s="277">
        <f ca="1">TODAY()</f>
        <v>44839</v>
      </c>
      <c r="I14598" s="326"/>
      <c r="P14598" s="294"/>
    </row>
    <row r="14599" spans="1:16" ht="13.5" thickBot="1">
      <c r="A14599" s="234"/>
      <c r="B14599" s="456"/>
      <c r="C14599" s="235"/>
      <c r="D14599" s="237"/>
      <c r="E14599" s="237"/>
      <c r="F14599" s="236"/>
      <c r="G14599" s="278"/>
      <c r="I14599" s="326"/>
      <c r="P14599" s="294"/>
    </row>
    <row r="14600" spans="1:16" ht="13.5" thickTop="1">
      <c r="A14600" s="215"/>
      <c r="B14600" s="438"/>
      <c r="C14600" s="215"/>
      <c r="D14600" s="217"/>
      <c r="E14600" s="217"/>
      <c r="F14600" s="216"/>
      <c r="G14600" s="216"/>
      <c r="I14600" s="434"/>
      <c r="P14600" s="294"/>
    </row>
    <row r="14601" spans="1:16" s="199" customFormat="1">
      <c r="A14601" s="196" t="s">
        <v>109</v>
      </c>
      <c r="B14601" s="458"/>
      <c r="C14601" s="196"/>
      <c r="D14601" s="198"/>
      <c r="E14601" s="198"/>
      <c r="F14601" s="197"/>
      <c r="G14601" s="197"/>
      <c r="I14601" s="321"/>
      <c r="J14601" s="200"/>
      <c r="O14601" s="297"/>
    </row>
    <row r="14602" spans="1:16" s="199" customFormat="1">
      <c r="A14602" s="196" t="str">
        <f>CONCATENATE('Prestaciones y AIU'!A15315," ANALISIS DE PRECIOS UNITARIOS")</f>
        <v xml:space="preserve"> ANALISIS DE PRECIOS UNITARIOS</v>
      </c>
      <c r="B14602" s="458"/>
      <c r="C14602" s="196"/>
      <c r="D14602" s="198"/>
      <c r="E14602" s="198"/>
      <c r="F14602" s="197"/>
      <c r="G14602" s="197"/>
      <c r="I14602" s="321"/>
      <c r="J14602" s="200"/>
      <c r="O14602" s="297"/>
    </row>
    <row r="14603" spans="1:16" s="199" customFormat="1">
      <c r="A14603" s="196" t="str">
        <f>Objeto_LIC</f>
        <v>OPTIMIZACION DEL SISTEMA DE ABASTECIMIENTO (ADUCCION, PRETRATAMIENTO Y CONDUCCION) DEL MUNICPIO DE TAME, DEPARTAMENTO DE ARAUCA</v>
      </c>
      <c r="B14603" s="458"/>
      <c r="C14603" s="196"/>
      <c r="D14603" s="198"/>
      <c r="E14603" s="198"/>
      <c r="F14603" s="197"/>
      <c r="G14603" s="197"/>
      <c r="I14603" s="321"/>
      <c r="J14603" s="200"/>
      <c r="O14603" s="297"/>
    </row>
    <row r="14604" spans="1:16" s="199" customFormat="1">
      <c r="A14604" s="196"/>
      <c r="B14604" s="458"/>
      <c r="C14604" s="196"/>
      <c r="D14604" s="198"/>
      <c r="E14604" s="198"/>
      <c r="F14604" s="197"/>
      <c r="G14604" s="197"/>
      <c r="I14604" s="321"/>
      <c r="J14604" s="200"/>
      <c r="O14604" s="297"/>
    </row>
    <row r="14605" spans="1:16" ht="13.5" thickBot="1">
      <c r="A14605" s="201"/>
      <c r="B14605" s="448"/>
      <c r="C14605" s="201"/>
      <c r="D14605" s="203"/>
      <c r="E14605" s="203"/>
      <c r="F14605" s="202"/>
      <c r="G14605" s="202"/>
    </row>
    <row r="14606" spans="1:16" s="211" customFormat="1" ht="13.5" thickTop="1">
      <c r="A14606" s="206"/>
      <c r="B14606" s="457"/>
      <c r="C14606" s="207"/>
      <c r="D14606" s="209"/>
      <c r="E14606" s="209"/>
      <c r="F14606" s="208"/>
      <c r="G14606" s="210" t="s">
        <v>110</v>
      </c>
      <c r="I14606" s="323"/>
      <c r="J14606" s="212"/>
      <c r="O14606" s="297"/>
    </row>
    <row r="14607" spans="1:16">
      <c r="A14607" s="213" t="s">
        <v>62</v>
      </c>
      <c r="B14607" s="750">
        <f>Proponente</f>
        <v>0</v>
      </c>
      <c r="C14607" s="750"/>
      <c r="D14607" s="750"/>
      <c r="E14607" s="750"/>
      <c r="F14607" s="750"/>
      <c r="G14607" s="751"/>
    </row>
    <row r="14608" spans="1:16" ht="12.75" customHeight="1">
      <c r="A14608" s="213" t="s">
        <v>63</v>
      </c>
      <c r="B14608" s="470">
        <v>41.7</v>
      </c>
      <c r="C14608" s="750" t="e">
        <f>VLOOKUP(B14608,Presupuesto!$A$4:$B$106,2,FALSE)</f>
        <v>#N/A</v>
      </c>
      <c r="D14608" s="750"/>
      <c r="E14608" s="750"/>
      <c r="F14608" s="750"/>
      <c r="G14608" s="751"/>
    </row>
    <row r="14609" spans="1:15">
      <c r="A14609" s="214"/>
      <c r="B14609" s="438"/>
      <c r="C14609" s="215"/>
      <c r="D14609" s="217"/>
      <c r="E14609" s="217"/>
      <c r="F14609" s="218" t="s">
        <v>88</v>
      </c>
      <c r="G14609" s="750" t="str">
        <f ca="1">LOOKUP('U-P1'!B14608,Presupuesto!$1:$1048576,Presupuesto!$C$1:$C$105)</f>
        <v>ML</v>
      </c>
      <c r="H14609" s="750"/>
      <c r="I14609" s="750"/>
      <c r="J14609" s="750"/>
      <c r="K14609" s="751"/>
    </row>
    <row r="14610" spans="1:15" ht="13.5" thickBot="1">
      <c r="A14610" s="213" t="s">
        <v>64</v>
      </c>
      <c r="B14610" s="438"/>
      <c r="C14610" s="215"/>
      <c r="D14610" s="217"/>
      <c r="E14610" s="217"/>
      <c r="F14610" s="216"/>
      <c r="G14610" s="219"/>
      <c r="I14610" s="324"/>
      <c r="J14610" s="295"/>
      <c r="K14610" s="296"/>
      <c r="L14610" s="296"/>
      <c r="M14610" s="296"/>
      <c r="N14610" s="296"/>
      <c r="O14610" s="296"/>
    </row>
    <row r="14611" spans="1:15" s="220" customFormat="1" ht="13.5" thickTop="1">
      <c r="A14611" s="221" t="s">
        <v>57</v>
      </c>
      <c r="B14611" s="447" t="s">
        <v>65</v>
      </c>
      <c r="C14611" s="222" t="s">
        <v>66</v>
      </c>
      <c r="D14611" s="223" t="s">
        <v>74</v>
      </c>
      <c r="E14611" s="224" t="s">
        <v>100</v>
      </c>
      <c r="F14611" s="224" t="s">
        <v>79</v>
      </c>
      <c r="G14611" s="225" t="s">
        <v>70</v>
      </c>
      <c r="I14611" s="325"/>
      <c r="J14611" s="226"/>
      <c r="O14611" s="296"/>
    </row>
    <row r="14612" spans="1:15">
      <c r="A14612" s="227" t="str">
        <f t="shared" ref="A14612:A14623" si="2644">IF(I14612=0,"-",VLOOKUP(I14612,EQUIPOS,2,FALSE))</f>
        <v>-</v>
      </c>
      <c r="B14612" s="228"/>
      <c r="C14612" s="228"/>
      <c r="D14612" s="194"/>
      <c r="E14612" s="229">
        <f t="shared" ref="E14612:E14623" si="2645">IF(I14612=0,0,VLOOKUP(I14612,EQUIPOS,4,FALSE))</f>
        <v>0</v>
      </c>
      <c r="F14612" s="230">
        <f t="shared" ref="F14612:F14623" si="2646">IF(D14612=0,0,E14612/D14612)</f>
        <v>0</v>
      </c>
      <c r="G14612" s="231"/>
      <c r="I14612" s="283"/>
    </row>
    <row r="14613" spans="1:15">
      <c r="A14613" s="227" t="str">
        <f t="shared" si="2644"/>
        <v>-</v>
      </c>
      <c r="B14613" s="228"/>
      <c r="C14613" s="228"/>
      <c r="D14613" s="194"/>
      <c r="E14613" s="229">
        <f t="shared" si="2645"/>
        <v>0</v>
      </c>
      <c r="F14613" s="230">
        <f t="shared" si="2646"/>
        <v>0</v>
      </c>
      <c r="G14613" s="232"/>
      <c r="I14613" s="283"/>
    </row>
    <row r="14614" spans="1:15">
      <c r="A14614" s="227" t="str">
        <f t="shared" si="2644"/>
        <v>-</v>
      </c>
      <c r="B14614" s="228"/>
      <c r="C14614" s="228"/>
      <c r="D14614" s="194"/>
      <c r="E14614" s="229">
        <f t="shared" si="2645"/>
        <v>0</v>
      </c>
      <c r="F14614" s="230">
        <f t="shared" si="2646"/>
        <v>0</v>
      </c>
      <c r="G14614" s="232"/>
      <c r="I14614" s="283"/>
    </row>
    <row r="14615" spans="1:15">
      <c r="A14615" s="227" t="str">
        <f t="shared" si="2644"/>
        <v>-</v>
      </c>
      <c r="B14615" s="228"/>
      <c r="C14615" s="228"/>
      <c r="D14615" s="194"/>
      <c r="E14615" s="229">
        <f t="shared" si="2645"/>
        <v>0</v>
      </c>
      <c r="F14615" s="230">
        <f t="shared" si="2646"/>
        <v>0</v>
      </c>
      <c r="G14615" s="232"/>
      <c r="I14615" s="283"/>
    </row>
    <row r="14616" spans="1:15">
      <c r="A14616" s="227" t="str">
        <f t="shared" si="2644"/>
        <v>-</v>
      </c>
      <c r="B14616" s="228"/>
      <c r="C14616" s="228"/>
      <c r="D14616" s="194"/>
      <c r="E14616" s="229">
        <f t="shared" si="2645"/>
        <v>0</v>
      </c>
      <c r="F14616" s="230">
        <f t="shared" si="2646"/>
        <v>0</v>
      </c>
      <c r="G14616" s="232"/>
      <c r="I14616" s="283"/>
    </row>
    <row r="14617" spans="1:15">
      <c r="A14617" s="227" t="str">
        <f t="shared" si="2644"/>
        <v>-</v>
      </c>
      <c r="B14617" s="228"/>
      <c r="C14617" s="228"/>
      <c r="D14617" s="194"/>
      <c r="E14617" s="229">
        <f t="shared" si="2645"/>
        <v>0</v>
      </c>
      <c r="F14617" s="230">
        <f t="shared" si="2646"/>
        <v>0</v>
      </c>
      <c r="G14617" s="232"/>
      <c r="I14617" s="283"/>
    </row>
    <row r="14618" spans="1:15">
      <c r="A14618" s="227" t="str">
        <f t="shared" si="2644"/>
        <v>-</v>
      </c>
      <c r="B14618" s="228"/>
      <c r="C14618" s="228"/>
      <c r="D14618" s="194"/>
      <c r="E14618" s="229">
        <f t="shared" si="2645"/>
        <v>0</v>
      </c>
      <c r="F14618" s="230">
        <f t="shared" si="2646"/>
        <v>0</v>
      </c>
      <c r="G14618" s="232"/>
      <c r="I14618" s="283"/>
    </row>
    <row r="14619" spans="1:15">
      <c r="A14619" s="227" t="str">
        <f t="shared" si="2644"/>
        <v>-</v>
      </c>
      <c r="B14619" s="228"/>
      <c r="C14619" s="228"/>
      <c r="D14619" s="194"/>
      <c r="E14619" s="229">
        <f t="shared" si="2645"/>
        <v>0</v>
      </c>
      <c r="F14619" s="230">
        <f t="shared" si="2646"/>
        <v>0</v>
      </c>
      <c r="G14619" s="232"/>
      <c r="I14619" s="283"/>
    </row>
    <row r="14620" spans="1:15">
      <c r="A14620" s="227" t="str">
        <f t="shared" si="2644"/>
        <v>-</v>
      </c>
      <c r="B14620" s="228"/>
      <c r="C14620" s="228"/>
      <c r="D14620" s="194"/>
      <c r="E14620" s="229">
        <f t="shared" si="2645"/>
        <v>0</v>
      </c>
      <c r="F14620" s="230">
        <f t="shared" si="2646"/>
        <v>0</v>
      </c>
      <c r="G14620" s="232"/>
      <c r="I14620" s="283"/>
    </row>
    <row r="14621" spans="1:15">
      <c r="A14621" s="227" t="str">
        <f t="shared" si="2644"/>
        <v>-</v>
      </c>
      <c r="B14621" s="228"/>
      <c r="C14621" s="228"/>
      <c r="D14621" s="194"/>
      <c r="E14621" s="229">
        <f t="shared" si="2645"/>
        <v>0</v>
      </c>
      <c r="F14621" s="230">
        <f t="shared" si="2646"/>
        <v>0</v>
      </c>
      <c r="G14621" s="232"/>
      <c r="I14621" s="283"/>
    </row>
    <row r="14622" spans="1:15">
      <c r="A14622" s="227" t="str">
        <f t="shared" si="2644"/>
        <v>-</v>
      </c>
      <c r="B14622" s="228"/>
      <c r="C14622" s="228"/>
      <c r="D14622" s="194"/>
      <c r="E14622" s="229">
        <f t="shared" si="2645"/>
        <v>0</v>
      </c>
      <c r="F14622" s="230">
        <f t="shared" si="2646"/>
        <v>0</v>
      </c>
      <c r="G14622" s="232"/>
      <c r="I14622" s="283"/>
    </row>
    <row r="14623" spans="1:15">
      <c r="A14623" s="227" t="str">
        <f t="shared" si="2644"/>
        <v>-</v>
      </c>
      <c r="B14623" s="228"/>
      <c r="C14623" s="228"/>
      <c r="D14623" s="194"/>
      <c r="E14623" s="229">
        <f t="shared" si="2645"/>
        <v>0</v>
      </c>
      <c r="F14623" s="230">
        <f t="shared" si="2646"/>
        <v>0</v>
      </c>
      <c r="G14623" s="232"/>
      <c r="I14623" s="283"/>
    </row>
    <row r="14624" spans="1:15" ht="13.5" thickBot="1">
      <c r="A14624" s="234"/>
      <c r="B14624" s="456"/>
      <c r="C14624" s="235"/>
      <c r="D14624" s="237"/>
      <c r="E14624" s="237"/>
      <c r="F14624" s="238" t="s">
        <v>80</v>
      </c>
      <c r="G14624" s="239">
        <f>SUM(F14612:F14623)</f>
        <v>0</v>
      </c>
      <c r="I14624" s="326"/>
    </row>
    <row r="14625" spans="1:15" ht="13.5" thickTop="1">
      <c r="A14625" s="240" t="s">
        <v>67</v>
      </c>
      <c r="B14625" s="446"/>
      <c r="C14625" s="241"/>
      <c r="D14625" s="243"/>
      <c r="E14625" s="243"/>
      <c r="F14625" s="242"/>
      <c r="G14625" s="244"/>
      <c r="I14625" s="326"/>
    </row>
    <row r="14626" spans="1:15" s="220" customFormat="1" ht="26">
      <c r="A14626" s="245" t="s">
        <v>57</v>
      </c>
      <c r="B14626" s="455"/>
      <c r="C14626" s="247" t="s">
        <v>58</v>
      </c>
      <c r="D14626" s="316" t="s">
        <v>68</v>
      </c>
      <c r="E14626" s="248" t="s">
        <v>69</v>
      </c>
      <c r="F14626" s="249" t="s">
        <v>79</v>
      </c>
      <c r="G14626" s="250" t="s">
        <v>70</v>
      </c>
      <c r="I14626" s="325"/>
      <c r="J14626" s="226"/>
      <c r="O14626" s="296"/>
    </row>
    <row r="14627" spans="1:15">
      <c r="A14627" s="748" t="str">
        <f t="shared" ref="A14627:A14638" si="2647">IF(I14627=0,"",VLOOKUP(I14627,MATERIALES,2,FALSE))</f>
        <v/>
      </c>
      <c r="B14627" s="749"/>
      <c r="C14627" s="251" t="str">
        <f t="shared" ref="C14627:C14635" si="2648">IF(I14627=0,"",VLOOKUP(I14627,MATERIALES,3,FALSE))</f>
        <v/>
      </c>
      <c r="D14627" s="194"/>
      <c r="E14627" s="252">
        <f t="shared" ref="E14627:E14638" si="2649">IF(I14627=0,0,VLOOKUP(I14627,MATERIALES,4,FALSE))</f>
        <v>0</v>
      </c>
      <c r="F14627" s="230">
        <f>D14627*E14627</f>
        <v>0</v>
      </c>
      <c r="G14627" s="231"/>
      <c r="I14627" s="283"/>
    </row>
    <row r="14628" spans="1:15">
      <c r="A14628" s="748" t="str">
        <f t="shared" si="2647"/>
        <v/>
      </c>
      <c r="B14628" s="749"/>
      <c r="C14628" s="251" t="str">
        <f t="shared" si="2648"/>
        <v/>
      </c>
      <c r="D14628" s="194"/>
      <c r="E14628" s="252">
        <f t="shared" si="2649"/>
        <v>0</v>
      </c>
      <c r="F14628" s="230">
        <f t="shared" ref="F14628:F14638" si="2650">D14628*E14628</f>
        <v>0</v>
      </c>
      <c r="G14628" s="232"/>
      <c r="I14628" s="283"/>
    </row>
    <row r="14629" spans="1:15">
      <c r="A14629" s="748" t="str">
        <f t="shared" si="2647"/>
        <v/>
      </c>
      <c r="B14629" s="749"/>
      <c r="C14629" s="251" t="str">
        <f t="shared" si="2648"/>
        <v/>
      </c>
      <c r="D14629" s="194"/>
      <c r="E14629" s="252">
        <f t="shared" si="2649"/>
        <v>0</v>
      </c>
      <c r="F14629" s="230">
        <f t="shared" si="2650"/>
        <v>0</v>
      </c>
      <c r="G14629" s="232"/>
      <c r="I14629" s="283"/>
    </row>
    <row r="14630" spans="1:15">
      <c r="A14630" s="748" t="str">
        <f t="shared" si="2647"/>
        <v/>
      </c>
      <c r="B14630" s="749"/>
      <c r="C14630" s="251" t="str">
        <f t="shared" si="2648"/>
        <v/>
      </c>
      <c r="D14630" s="194"/>
      <c r="E14630" s="252">
        <f t="shared" si="2649"/>
        <v>0</v>
      </c>
      <c r="F14630" s="230">
        <f t="shared" si="2650"/>
        <v>0</v>
      </c>
      <c r="G14630" s="232"/>
      <c r="I14630" s="283"/>
    </row>
    <row r="14631" spans="1:15">
      <c r="A14631" s="748" t="str">
        <f t="shared" si="2647"/>
        <v/>
      </c>
      <c r="B14631" s="749"/>
      <c r="C14631" s="251" t="str">
        <f t="shared" si="2648"/>
        <v/>
      </c>
      <c r="D14631" s="194"/>
      <c r="E14631" s="252">
        <f t="shared" si="2649"/>
        <v>0</v>
      </c>
      <c r="F14631" s="230">
        <f t="shared" si="2650"/>
        <v>0</v>
      </c>
      <c r="G14631" s="232"/>
      <c r="I14631" s="283"/>
    </row>
    <row r="14632" spans="1:15">
      <c r="A14632" s="748" t="str">
        <f t="shared" si="2647"/>
        <v/>
      </c>
      <c r="B14632" s="749"/>
      <c r="C14632" s="251" t="str">
        <f t="shared" si="2648"/>
        <v/>
      </c>
      <c r="D14632" s="194"/>
      <c r="E14632" s="252">
        <f t="shared" si="2649"/>
        <v>0</v>
      </c>
      <c r="F14632" s="230">
        <f t="shared" si="2650"/>
        <v>0</v>
      </c>
      <c r="G14632" s="232"/>
      <c r="I14632" s="283"/>
    </row>
    <row r="14633" spans="1:15">
      <c r="A14633" s="748" t="str">
        <f t="shared" si="2647"/>
        <v/>
      </c>
      <c r="B14633" s="749"/>
      <c r="C14633" s="251" t="str">
        <f t="shared" si="2648"/>
        <v/>
      </c>
      <c r="D14633" s="194"/>
      <c r="E14633" s="252">
        <f t="shared" si="2649"/>
        <v>0</v>
      </c>
      <c r="F14633" s="230">
        <f t="shared" si="2650"/>
        <v>0</v>
      </c>
      <c r="G14633" s="232"/>
      <c r="I14633" s="283"/>
    </row>
    <row r="14634" spans="1:15">
      <c r="A14634" s="748" t="str">
        <f t="shared" si="2647"/>
        <v/>
      </c>
      <c r="B14634" s="749"/>
      <c r="C14634" s="251" t="str">
        <f t="shared" si="2648"/>
        <v/>
      </c>
      <c r="D14634" s="194"/>
      <c r="E14634" s="252">
        <f t="shared" si="2649"/>
        <v>0</v>
      </c>
      <c r="F14634" s="230">
        <f t="shared" si="2650"/>
        <v>0</v>
      </c>
      <c r="G14634" s="253"/>
      <c r="I14634" s="283"/>
    </row>
    <row r="14635" spans="1:15">
      <c r="A14635" s="748" t="str">
        <f t="shared" si="2647"/>
        <v/>
      </c>
      <c r="B14635" s="749"/>
      <c r="C14635" s="251" t="str">
        <f t="shared" si="2648"/>
        <v/>
      </c>
      <c r="D14635" s="194"/>
      <c r="E14635" s="252">
        <f t="shared" si="2649"/>
        <v>0</v>
      </c>
      <c r="F14635" s="230">
        <f t="shared" si="2650"/>
        <v>0</v>
      </c>
      <c r="G14635" s="232"/>
      <c r="I14635" s="283"/>
    </row>
    <row r="14636" spans="1:15">
      <c r="A14636" s="748" t="str">
        <f t="shared" si="2647"/>
        <v/>
      </c>
      <c r="B14636" s="749"/>
      <c r="C14636" s="251"/>
      <c r="D14636" s="194"/>
      <c r="E14636" s="252">
        <f t="shared" si="2649"/>
        <v>0</v>
      </c>
      <c r="F14636" s="230">
        <f t="shared" si="2650"/>
        <v>0</v>
      </c>
      <c r="G14636" s="232"/>
      <c r="I14636" s="283"/>
    </row>
    <row r="14637" spans="1:15">
      <c r="A14637" s="748" t="str">
        <f t="shared" si="2647"/>
        <v/>
      </c>
      <c r="B14637" s="749"/>
      <c r="C14637" s="251"/>
      <c r="D14637" s="194"/>
      <c r="E14637" s="252">
        <f t="shared" si="2649"/>
        <v>0</v>
      </c>
      <c r="F14637" s="230">
        <f t="shared" si="2650"/>
        <v>0</v>
      </c>
      <c r="G14637" s="232"/>
      <c r="I14637" s="283"/>
    </row>
    <row r="14638" spans="1:15">
      <c r="A14638" s="748" t="str">
        <f t="shared" si="2647"/>
        <v/>
      </c>
      <c r="B14638" s="749"/>
      <c r="C14638" s="251" t="str">
        <f t="shared" ref="C14638" si="2651">IF(I14638=0,"",VLOOKUP(I14638,MATERIALES,3,FALSE))</f>
        <v/>
      </c>
      <c r="D14638" s="194"/>
      <c r="E14638" s="252">
        <f t="shared" si="2649"/>
        <v>0</v>
      </c>
      <c r="F14638" s="230">
        <f t="shared" si="2650"/>
        <v>0</v>
      </c>
      <c r="G14638" s="233"/>
      <c r="I14638" s="283"/>
    </row>
    <row r="14639" spans="1:15" ht="26.25" customHeight="1" thickBot="1">
      <c r="A14639" s="214"/>
      <c r="B14639" s="438"/>
      <c r="C14639" s="215"/>
      <c r="D14639" s="217"/>
      <c r="E14639" s="254"/>
      <c r="F14639" s="255" t="s">
        <v>81</v>
      </c>
      <c r="G14639" s="253">
        <f>ROUND(SUM(F14627:F14638),0)</f>
        <v>0</v>
      </c>
      <c r="I14639" s="326"/>
    </row>
    <row r="14640" spans="1:15" ht="14" thickTop="1" thickBot="1">
      <c r="A14640" s="256" t="s">
        <v>72</v>
      </c>
      <c r="B14640" s="445"/>
      <c r="C14640" s="257"/>
      <c r="D14640" s="259"/>
      <c r="E14640" s="259"/>
      <c r="F14640" s="258"/>
      <c r="G14640" s="260"/>
      <c r="I14640" s="326"/>
    </row>
    <row r="14641" spans="1:9" ht="13.5" thickTop="1">
      <c r="A14641" s="245" t="s">
        <v>57</v>
      </c>
      <c r="B14641" s="455"/>
      <c r="C14641" s="248" t="s">
        <v>71</v>
      </c>
      <c r="D14641" s="316" t="s">
        <v>75</v>
      </c>
      <c r="E14641" s="248" t="s">
        <v>98</v>
      </c>
      <c r="F14641" s="249" t="s">
        <v>79</v>
      </c>
      <c r="G14641" s="250" t="s">
        <v>70</v>
      </c>
      <c r="I14641" s="326"/>
    </row>
    <row r="14642" spans="1:9">
      <c r="A14642" s="748" t="str">
        <f>IF(I14642=0,"",VLOOKUP(I14642,EQUIPOS,2,FALSE))</f>
        <v/>
      </c>
      <c r="B14642" s="749"/>
      <c r="C14642" s="195"/>
      <c r="D14642" s="194"/>
      <c r="E14642" s="252">
        <f>IF(I14642=0,0,VLOOKUP(I14642,EQUIPOS,4,FALSE))</f>
        <v>0</v>
      </c>
      <c r="F14642" s="230">
        <f>C14642*D14642*E14642</f>
        <v>0</v>
      </c>
      <c r="G14642" s="231"/>
      <c r="I14642" s="283"/>
    </row>
    <row r="14643" spans="1:9">
      <c r="A14643" s="748" t="str">
        <f>IF(I14643=0,"",VLOOKUP(I14643,EQUIPOS,2,FALSE))</f>
        <v/>
      </c>
      <c r="B14643" s="749"/>
      <c r="C14643" s="195"/>
      <c r="D14643" s="194"/>
      <c r="E14643" s="252">
        <f>IF(I14643=0,0,VLOOKUP(I14643,EQUIPOS,4,FALSE))</f>
        <v>0</v>
      </c>
      <c r="F14643" s="230">
        <f t="shared" ref="F14643:F14646" si="2652">C14643*D14643*E14643</f>
        <v>0</v>
      </c>
      <c r="G14643" s="232"/>
      <c r="I14643" s="283"/>
    </row>
    <row r="14644" spans="1:9">
      <c r="A14644" s="748" t="str">
        <f>IF(I14644=0,"",VLOOKUP(I14644,EQUIPOS,2,FALSE))</f>
        <v/>
      </c>
      <c r="B14644" s="749"/>
      <c r="C14644" s="195"/>
      <c r="D14644" s="194"/>
      <c r="E14644" s="252">
        <f>IF(I14644=0,0,VLOOKUP(I14644,EQUIPOS,4,FALSE))</f>
        <v>0</v>
      </c>
      <c r="F14644" s="230">
        <f t="shared" si="2652"/>
        <v>0</v>
      </c>
      <c r="G14644" s="232"/>
      <c r="I14644" s="283"/>
    </row>
    <row r="14645" spans="1:9">
      <c r="A14645" s="748" t="str">
        <f>IF(I14645=0,"",VLOOKUP(I14645,EQUIPOS,2,FALSE))</f>
        <v/>
      </c>
      <c r="B14645" s="749"/>
      <c r="C14645" s="195"/>
      <c r="D14645" s="194"/>
      <c r="E14645" s="252">
        <f>IF(I14645=0,0,VLOOKUP(I14645,EQUIPOS,4,FALSE))</f>
        <v>0</v>
      </c>
      <c r="F14645" s="230">
        <f t="shared" si="2652"/>
        <v>0</v>
      </c>
      <c r="G14645" s="232"/>
      <c r="I14645" s="283"/>
    </row>
    <row r="14646" spans="1:9">
      <c r="A14646" s="748" t="str">
        <f>IF(I14646=0,"",VLOOKUP(I14646,EQUIPOS,2,FALSE))</f>
        <v/>
      </c>
      <c r="B14646" s="749"/>
      <c r="C14646" s="195"/>
      <c r="D14646" s="194"/>
      <c r="E14646" s="252">
        <f>IF(I14646=0,0,VLOOKUP(I14646,EQUIPOS,4,FALSE))</f>
        <v>0</v>
      </c>
      <c r="F14646" s="230">
        <f t="shared" si="2652"/>
        <v>0</v>
      </c>
      <c r="G14646" s="233"/>
      <c r="I14646" s="283"/>
    </row>
    <row r="14647" spans="1:9" ht="30.75" customHeight="1" thickBot="1">
      <c r="A14647" s="234"/>
      <c r="B14647" s="456"/>
      <c r="C14647" s="235"/>
      <c r="D14647" s="237"/>
      <c r="E14647" s="261"/>
      <c r="F14647" s="238" t="s">
        <v>82</v>
      </c>
      <c r="G14647" s="262">
        <f>ROUND(SUM(F14642:F14646),0)</f>
        <v>0</v>
      </c>
      <c r="I14647" s="326"/>
    </row>
    <row r="14648" spans="1:9" ht="13.5" thickTop="1">
      <c r="A14648" s="240" t="s">
        <v>73</v>
      </c>
      <c r="B14648" s="446"/>
      <c r="C14648" s="241"/>
      <c r="D14648" s="243"/>
      <c r="E14648" s="243"/>
      <c r="F14648" s="242"/>
      <c r="G14648" s="244"/>
      <c r="I14648" s="326"/>
    </row>
    <row r="14649" spans="1:9" ht="26">
      <c r="A14649" s="245" t="s">
        <v>57</v>
      </c>
      <c r="B14649" s="454" t="s">
        <v>58</v>
      </c>
      <c r="C14649" s="247" t="s">
        <v>68</v>
      </c>
      <c r="D14649" s="316" t="s">
        <v>74</v>
      </c>
      <c r="E14649" s="248" t="s">
        <v>69</v>
      </c>
      <c r="F14649" s="249" t="s">
        <v>79</v>
      </c>
      <c r="G14649" s="250" t="s">
        <v>70</v>
      </c>
      <c r="H14649" s="220"/>
      <c r="I14649" s="325"/>
    </row>
    <row r="14650" spans="1:9">
      <c r="A14650" s="263" t="str">
        <f t="shared" ref="A14650:A14661" si="2653">IF(I14650=0,"",VLOOKUP(I14650,MANOOBRA,2,FALSE))</f>
        <v/>
      </c>
      <c r="B14650" s="444" t="str">
        <f t="shared" ref="B14650:B14661" si="2654">IF(I14650=0,"",VLOOKUP(I14650,MANOOBRA,3,FALSE))</f>
        <v/>
      </c>
      <c r="C14650" s="195"/>
      <c r="D14650" s="195"/>
      <c r="E14650" s="252">
        <f t="shared" ref="E14650:E14661" si="2655">IF(I14650=0,0,VLOOKUP(I14650,MANOOBRA,4,FALSE))</f>
        <v>0</v>
      </c>
      <c r="F14650" s="230">
        <f>IF(D14650=0,0,C14650*E14650/D14650)</f>
        <v>0</v>
      </c>
      <c r="G14650" s="231"/>
      <c r="I14650" s="283"/>
    </row>
    <row r="14651" spans="1:9">
      <c r="A14651" s="263" t="str">
        <f t="shared" si="2653"/>
        <v/>
      </c>
      <c r="B14651" s="444" t="str">
        <f t="shared" si="2654"/>
        <v/>
      </c>
      <c r="C14651" s="195"/>
      <c r="D14651" s="195"/>
      <c r="E14651" s="252">
        <f t="shared" si="2655"/>
        <v>0</v>
      </c>
      <c r="F14651" s="230">
        <f t="shared" ref="F14651:F14661" si="2656">IF(D14651=0,0,C14651*E14651/D14651)</f>
        <v>0</v>
      </c>
      <c r="G14651" s="232"/>
      <c r="I14651" s="283"/>
    </row>
    <row r="14652" spans="1:9">
      <c r="A14652" s="263" t="str">
        <f t="shared" si="2653"/>
        <v/>
      </c>
      <c r="B14652" s="444" t="str">
        <f t="shared" si="2654"/>
        <v/>
      </c>
      <c r="C14652" s="195"/>
      <c r="D14652" s="309"/>
      <c r="E14652" s="252">
        <f t="shared" si="2655"/>
        <v>0</v>
      </c>
      <c r="F14652" s="230">
        <f t="shared" si="2656"/>
        <v>0</v>
      </c>
      <c r="G14652" s="232"/>
      <c r="I14652" s="283"/>
    </row>
    <row r="14653" spans="1:9">
      <c r="A14653" s="263" t="str">
        <f t="shared" si="2653"/>
        <v/>
      </c>
      <c r="B14653" s="444" t="str">
        <f t="shared" si="2654"/>
        <v/>
      </c>
      <c r="C14653" s="195"/>
      <c r="D14653" s="195"/>
      <c r="E14653" s="252">
        <f t="shared" si="2655"/>
        <v>0</v>
      </c>
      <c r="F14653" s="230">
        <f t="shared" si="2656"/>
        <v>0</v>
      </c>
      <c r="G14653" s="232"/>
      <c r="I14653" s="283"/>
    </row>
    <row r="14654" spans="1:9">
      <c r="A14654" s="263" t="str">
        <f t="shared" si="2653"/>
        <v/>
      </c>
      <c r="B14654" s="444" t="str">
        <f t="shared" si="2654"/>
        <v/>
      </c>
      <c r="C14654" s="195"/>
      <c r="D14654" s="195"/>
      <c r="E14654" s="252">
        <f t="shared" si="2655"/>
        <v>0</v>
      </c>
      <c r="F14654" s="230">
        <f t="shared" si="2656"/>
        <v>0</v>
      </c>
      <c r="G14654" s="232"/>
      <c r="I14654" s="283"/>
    </row>
    <row r="14655" spans="1:9">
      <c r="A14655" s="263" t="str">
        <f t="shared" si="2653"/>
        <v/>
      </c>
      <c r="B14655" s="444" t="str">
        <f t="shared" si="2654"/>
        <v/>
      </c>
      <c r="C14655" s="195"/>
      <c r="D14655" s="195"/>
      <c r="E14655" s="252">
        <f t="shared" si="2655"/>
        <v>0</v>
      </c>
      <c r="F14655" s="230">
        <f t="shared" si="2656"/>
        <v>0</v>
      </c>
      <c r="G14655" s="232"/>
      <c r="I14655" s="283"/>
    </row>
    <row r="14656" spans="1:9">
      <c r="A14656" s="263" t="str">
        <f t="shared" si="2653"/>
        <v/>
      </c>
      <c r="B14656" s="444" t="str">
        <f t="shared" si="2654"/>
        <v/>
      </c>
      <c r="C14656" s="195"/>
      <c r="D14656" s="195"/>
      <c r="E14656" s="252">
        <f t="shared" si="2655"/>
        <v>0</v>
      </c>
      <c r="F14656" s="230">
        <f t="shared" si="2656"/>
        <v>0</v>
      </c>
      <c r="G14656" s="232"/>
      <c r="I14656" s="283"/>
    </row>
    <row r="14657" spans="1:16">
      <c r="A14657" s="263" t="str">
        <f t="shared" si="2653"/>
        <v/>
      </c>
      <c r="B14657" s="444" t="str">
        <f t="shared" si="2654"/>
        <v/>
      </c>
      <c r="C14657" s="195"/>
      <c r="D14657" s="195"/>
      <c r="E14657" s="252">
        <f t="shared" si="2655"/>
        <v>0</v>
      </c>
      <c r="F14657" s="230">
        <f t="shared" si="2656"/>
        <v>0</v>
      </c>
      <c r="G14657" s="232"/>
      <c r="I14657" s="283"/>
    </row>
    <row r="14658" spans="1:16">
      <c r="A14658" s="263" t="str">
        <f t="shared" si="2653"/>
        <v/>
      </c>
      <c r="B14658" s="444" t="str">
        <f t="shared" si="2654"/>
        <v/>
      </c>
      <c r="C14658" s="195"/>
      <c r="D14658" s="195"/>
      <c r="E14658" s="252">
        <f t="shared" si="2655"/>
        <v>0</v>
      </c>
      <c r="F14658" s="230">
        <f t="shared" si="2656"/>
        <v>0</v>
      </c>
      <c r="G14658" s="232"/>
      <c r="I14658" s="283"/>
    </row>
    <row r="14659" spans="1:16">
      <c r="A14659" s="263" t="str">
        <f t="shared" si="2653"/>
        <v/>
      </c>
      <c r="B14659" s="444" t="str">
        <f t="shared" si="2654"/>
        <v/>
      </c>
      <c r="C14659" s="195"/>
      <c r="D14659" s="195"/>
      <c r="E14659" s="252">
        <f t="shared" si="2655"/>
        <v>0</v>
      </c>
      <c r="F14659" s="230">
        <f t="shared" si="2656"/>
        <v>0</v>
      </c>
      <c r="G14659" s="232"/>
      <c r="I14659" s="283"/>
    </row>
    <row r="14660" spans="1:16">
      <c r="A14660" s="263" t="str">
        <f t="shared" si="2653"/>
        <v/>
      </c>
      <c r="B14660" s="444" t="str">
        <f t="shared" si="2654"/>
        <v/>
      </c>
      <c r="C14660" s="195"/>
      <c r="D14660" s="195"/>
      <c r="E14660" s="252">
        <f t="shared" si="2655"/>
        <v>0</v>
      </c>
      <c r="F14660" s="230">
        <f t="shared" si="2656"/>
        <v>0</v>
      </c>
      <c r="G14660" s="232"/>
      <c r="I14660" s="283"/>
    </row>
    <row r="14661" spans="1:16">
      <c r="A14661" s="263" t="str">
        <f t="shared" si="2653"/>
        <v/>
      </c>
      <c r="B14661" s="444" t="str">
        <f t="shared" si="2654"/>
        <v/>
      </c>
      <c r="C14661" s="195"/>
      <c r="D14661" s="195"/>
      <c r="E14661" s="252">
        <f t="shared" si="2655"/>
        <v>0</v>
      </c>
      <c r="F14661" s="230">
        <f t="shared" si="2656"/>
        <v>0</v>
      </c>
      <c r="G14661" s="233"/>
      <c r="I14661" s="283"/>
    </row>
    <row r="14662" spans="1:16" ht="31.5" customHeight="1" thickBot="1">
      <c r="A14662" s="234"/>
      <c r="B14662" s="456"/>
      <c r="C14662" s="235"/>
      <c r="D14662" s="237"/>
      <c r="E14662" s="237"/>
      <c r="F14662" s="238" t="s">
        <v>83</v>
      </c>
      <c r="G14662" s="262">
        <f>ROUND(SUM(F14650:F14661),0)</f>
        <v>0</v>
      </c>
      <c r="I14662" s="326"/>
    </row>
    <row r="14663" spans="1:16" ht="13.5" thickTop="1">
      <c r="A14663" s="186" t="s">
        <v>76</v>
      </c>
      <c r="B14663" s="446"/>
      <c r="C14663" s="241"/>
      <c r="D14663" s="243"/>
      <c r="E14663" s="243"/>
      <c r="F14663" s="242"/>
      <c r="G14663" s="244"/>
      <c r="I14663" s="326"/>
    </row>
    <row r="14664" spans="1:16">
      <c r="A14664" s="245" t="s">
        <v>57</v>
      </c>
      <c r="B14664" s="455"/>
      <c r="C14664" s="246"/>
      <c r="D14664" s="317"/>
      <c r="E14664" s="248" t="s">
        <v>77</v>
      </c>
      <c r="F14664" s="249" t="s">
        <v>78</v>
      </c>
      <c r="G14664" s="264" t="s">
        <v>77</v>
      </c>
      <c r="H14664" s="220"/>
      <c r="I14664" s="325"/>
    </row>
    <row r="14665" spans="1:16">
      <c r="A14665" s="185" t="s">
        <v>87</v>
      </c>
      <c r="B14665" s="453"/>
      <c r="C14665" s="265"/>
      <c r="D14665" s="318"/>
      <c r="E14665" s="229">
        <f>ROUND(SUM(G14624,G14639,G14647,G14662),2)</f>
        <v>0</v>
      </c>
      <c r="F14665" s="266">
        <f>A</f>
        <v>0</v>
      </c>
      <c r="G14665" s="267">
        <f>E14665*F14665</f>
        <v>0</v>
      </c>
      <c r="I14665" s="326"/>
    </row>
    <row r="14666" spans="1:16">
      <c r="A14666" s="185" t="s">
        <v>85</v>
      </c>
      <c r="B14666" s="453"/>
      <c r="C14666" s="265"/>
      <c r="D14666" s="318"/>
      <c r="E14666" s="229">
        <f>SUM(G14624,G14639,G14647,G14662)</f>
        <v>0</v>
      </c>
      <c r="F14666" s="266">
        <f>I</f>
        <v>0</v>
      </c>
      <c r="G14666" s="267">
        <f>E14666*F14666</f>
        <v>0</v>
      </c>
      <c r="I14666" s="326"/>
    </row>
    <row r="14667" spans="1:16">
      <c r="A14667" s="185" t="s">
        <v>86</v>
      </c>
      <c r="B14667" s="453"/>
      <c r="C14667" s="265"/>
      <c r="D14667" s="318"/>
      <c r="E14667" s="229">
        <f>SUM(G14624,G14639,G14647,G14662)</f>
        <v>0</v>
      </c>
      <c r="F14667" s="266">
        <f>U</f>
        <v>0</v>
      </c>
      <c r="G14667" s="267">
        <f>E14667*F14667</f>
        <v>0</v>
      </c>
      <c r="I14667" s="326"/>
    </row>
    <row r="14668" spans="1:16" ht="33" customHeight="1" thickBot="1">
      <c r="A14668" s="234"/>
      <c r="B14668" s="456"/>
      <c r="C14668" s="235"/>
      <c r="D14668" s="237"/>
      <c r="E14668" s="237"/>
      <c r="F14668" s="268" t="s">
        <v>84</v>
      </c>
      <c r="G14668" s="262">
        <f>SUM(G14665:G14667)</f>
        <v>0</v>
      </c>
      <c r="I14668" s="326"/>
      <c r="J14668" s="295"/>
      <c r="K14668" s="296"/>
      <c r="L14668" s="296"/>
      <c r="M14668" s="296"/>
      <c r="N14668" s="296"/>
      <c r="O14668" s="296"/>
    </row>
    <row r="14669" spans="1:16" s="211" customFormat="1" ht="14" thickTop="1" thickBot="1">
      <c r="A14669" s="269"/>
      <c r="B14669" s="443"/>
      <c r="C14669" s="270"/>
      <c r="D14669" s="319"/>
      <c r="E14669" s="271" t="s">
        <v>89</v>
      </c>
      <c r="F14669" s="272"/>
      <c r="G14669" s="273">
        <f>ROUND(SUM(G14624,G14639,G14647,G14662,G14668),0)</f>
        <v>0</v>
      </c>
      <c r="I14669" s="327"/>
      <c r="J14669" s="212">
        <f>B14608</f>
        <v>41.7</v>
      </c>
      <c r="K14669" s="274">
        <f>E14665</f>
        <v>0</v>
      </c>
      <c r="L14669" s="294">
        <f>G14665</f>
        <v>0</v>
      </c>
      <c r="M14669" s="294">
        <f>G14666</f>
        <v>0</v>
      </c>
      <c r="N14669" s="294">
        <f>G14667</f>
        <v>0</v>
      </c>
      <c r="O14669" s="299">
        <f>SUM(K14669:N14669)</f>
        <v>0</v>
      </c>
      <c r="P14669" s="294"/>
    </row>
    <row r="14670" spans="1:16" ht="13.5" thickTop="1">
      <c r="A14670" s="275" t="s">
        <v>97</v>
      </c>
      <c r="B14670" s="438"/>
      <c r="C14670" s="215"/>
      <c r="D14670" s="217"/>
      <c r="E14670" s="217"/>
      <c r="F14670" s="216"/>
      <c r="G14670" s="219"/>
      <c r="I14670" s="326"/>
      <c r="P14670" s="294"/>
    </row>
    <row r="14671" spans="1:16">
      <c r="A14671" s="275"/>
      <c r="B14671" s="452"/>
      <c r="C14671" s="276"/>
      <c r="D14671" s="320"/>
      <c r="E14671" s="217"/>
      <c r="F14671" s="216"/>
      <c r="G14671" s="277">
        <f ca="1">TODAY()</f>
        <v>44839</v>
      </c>
      <c r="I14671" s="326"/>
      <c r="P14671" s="294"/>
    </row>
    <row r="14672" spans="1:16" ht="13.5" thickBot="1">
      <c r="A14672" s="234"/>
      <c r="B14672" s="456"/>
      <c r="C14672" s="235"/>
      <c r="D14672" s="237"/>
      <c r="E14672" s="237"/>
      <c r="F14672" s="236"/>
      <c r="G14672" s="278"/>
      <c r="I14672" s="326"/>
      <c r="P14672" s="294"/>
    </row>
    <row r="14673" spans="1:16" ht="13.5" thickTop="1">
      <c r="A14673" s="215"/>
      <c r="B14673" s="438"/>
      <c r="C14673" s="215"/>
      <c r="D14673" s="217"/>
      <c r="E14673" s="217"/>
      <c r="F14673" s="216"/>
      <c r="G14673" s="216"/>
      <c r="I14673" s="434"/>
      <c r="P14673" s="294"/>
    </row>
    <row r="14674" spans="1:16" s="199" customFormat="1">
      <c r="A14674" s="196" t="s">
        <v>109</v>
      </c>
      <c r="B14674" s="458"/>
      <c r="C14674" s="196"/>
      <c r="D14674" s="198"/>
      <c r="E14674" s="198"/>
      <c r="F14674" s="197"/>
      <c r="G14674" s="197"/>
      <c r="I14674" s="321"/>
      <c r="J14674" s="200"/>
      <c r="O14674" s="297"/>
    </row>
    <row r="14675" spans="1:16" s="199" customFormat="1">
      <c r="A14675" s="196" t="str">
        <f>CONCATENATE('Prestaciones y AIU'!A12389," ANALISIS DE PRECIOS UNITARIOS")</f>
        <v xml:space="preserve"> ANALISIS DE PRECIOS UNITARIOS</v>
      </c>
      <c r="B14675" s="458"/>
      <c r="C14675" s="196"/>
      <c r="D14675" s="198"/>
      <c r="E14675" s="198"/>
      <c r="F14675" s="197"/>
      <c r="G14675" s="197"/>
      <c r="I14675" s="321"/>
      <c r="J14675" s="200"/>
      <c r="O14675" s="297"/>
    </row>
    <row r="14676" spans="1:16" s="199" customFormat="1">
      <c r="A14676" s="196" t="str">
        <f>Objeto_LIC</f>
        <v>OPTIMIZACION DEL SISTEMA DE ABASTECIMIENTO (ADUCCION, PRETRATAMIENTO Y CONDUCCION) DEL MUNICPIO DE TAME, DEPARTAMENTO DE ARAUCA</v>
      </c>
      <c r="B14676" s="458"/>
      <c r="C14676" s="196"/>
      <c r="D14676" s="198"/>
      <c r="E14676" s="198"/>
      <c r="F14676" s="197"/>
      <c r="G14676" s="197"/>
      <c r="I14676" s="321"/>
      <c r="J14676" s="200"/>
      <c r="O14676" s="297"/>
    </row>
    <row r="14677" spans="1:16" s="199" customFormat="1">
      <c r="A14677" s="196"/>
      <c r="B14677" s="458"/>
      <c r="C14677" s="196"/>
      <c r="D14677" s="198"/>
      <c r="E14677" s="198"/>
      <c r="F14677" s="197"/>
      <c r="G14677" s="197"/>
      <c r="I14677" s="321"/>
      <c r="J14677" s="200"/>
      <c r="O14677" s="297"/>
    </row>
    <row r="14678" spans="1:16" ht="13.5" thickBot="1">
      <c r="A14678" s="201"/>
      <c r="B14678" s="448"/>
      <c r="C14678" s="201"/>
      <c r="D14678" s="203"/>
      <c r="E14678" s="203"/>
      <c r="F14678" s="202"/>
      <c r="G14678" s="202"/>
    </row>
    <row r="14679" spans="1:16" s="211" customFormat="1" ht="13.5" thickTop="1">
      <c r="A14679" s="206"/>
      <c r="B14679" s="457"/>
      <c r="C14679" s="207"/>
      <c r="D14679" s="209"/>
      <c r="E14679" s="209"/>
      <c r="F14679" s="208"/>
      <c r="G14679" s="210" t="s">
        <v>110</v>
      </c>
      <c r="I14679" s="323"/>
      <c r="J14679" s="212"/>
      <c r="O14679" s="297"/>
    </row>
    <row r="14680" spans="1:16" ht="12.75" customHeight="1">
      <c r="A14680" s="213" t="s">
        <v>62</v>
      </c>
      <c r="B14680" s="750">
        <f>Proponente</f>
        <v>0</v>
      </c>
      <c r="C14680" s="750"/>
      <c r="D14680" s="750"/>
      <c r="E14680" s="750"/>
      <c r="F14680" s="750"/>
      <c r="G14680" s="751"/>
    </row>
    <row r="14681" spans="1:16" ht="12.75" customHeight="1">
      <c r="A14681" s="213" t="s">
        <v>63</v>
      </c>
      <c r="B14681" s="470">
        <v>41.8</v>
      </c>
      <c r="C14681" s="750" t="e">
        <f>VLOOKUP(B14681,Presupuesto!$A$4:$B$106,2,FALSE)</f>
        <v>#N/A</v>
      </c>
      <c r="D14681" s="750"/>
      <c r="E14681" s="750"/>
      <c r="F14681" s="750"/>
      <c r="G14681" s="751"/>
    </row>
    <row r="14682" spans="1:16">
      <c r="A14682" s="214"/>
      <c r="B14682" s="438"/>
      <c r="C14682" s="215"/>
      <c r="D14682" s="217"/>
      <c r="E14682" s="217"/>
      <c r="F14682" s="218" t="s">
        <v>88</v>
      </c>
      <c r="G14682" s="755" t="s">
        <v>179</v>
      </c>
      <c r="H14682" s="750"/>
      <c r="I14682" s="750"/>
      <c r="J14682" s="750"/>
      <c r="K14682" s="751"/>
    </row>
    <row r="14683" spans="1:16" ht="13.5" thickBot="1">
      <c r="A14683" s="213" t="s">
        <v>64</v>
      </c>
      <c r="B14683" s="438"/>
      <c r="C14683" s="215"/>
      <c r="D14683" s="217"/>
      <c r="E14683" s="217"/>
      <c r="F14683" s="216"/>
      <c r="G14683" s="219"/>
      <c r="I14683" s="324"/>
      <c r="J14683" s="295"/>
      <c r="K14683" s="296"/>
      <c r="L14683" s="296"/>
      <c r="M14683" s="296"/>
      <c r="N14683" s="296"/>
      <c r="O14683" s="296"/>
    </row>
    <row r="14684" spans="1:16" s="220" customFormat="1" ht="13.5" thickTop="1">
      <c r="A14684" s="221" t="s">
        <v>57</v>
      </c>
      <c r="B14684" s="447" t="s">
        <v>65</v>
      </c>
      <c r="C14684" s="222" t="s">
        <v>66</v>
      </c>
      <c r="D14684" s="223" t="s">
        <v>74</v>
      </c>
      <c r="E14684" s="224" t="s">
        <v>100</v>
      </c>
      <c r="F14684" s="224" t="s">
        <v>79</v>
      </c>
      <c r="G14684" s="225" t="s">
        <v>70</v>
      </c>
      <c r="I14684" s="325"/>
      <c r="J14684" s="226"/>
      <c r="O14684" s="296"/>
    </row>
    <row r="14685" spans="1:16">
      <c r="A14685" s="227" t="str">
        <f t="shared" ref="A14685:A14696" si="2657">IF(I14685=0,"-",VLOOKUP(I14685,EQUIPOS,2,FALSE))</f>
        <v>-</v>
      </c>
      <c r="B14685" s="228"/>
      <c r="C14685" s="228"/>
      <c r="D14685" s="194"/>
      <c r="E14685" s="229">
        <f t="shared" ref="E14685:E14696" si="2658">IF(I14685=0,0,VLOOKUP(I14685,EQUIPOS,4,FALSE))</f>
        <v>0</v>
      </c>
      <c r="F14685" s="230">
        <f t="shared" ref="F14685:F14696" si="2659">IF(D14685=0,0,E14685/D14685)</f>
        <v>0</v>
      </c>
      <c r="G14685" s="231"/>
      <c r="I14685" s="283"/>
    </row>
    <row r="14686" spans="1:16">
      <c r="A14686" s="227" t="str">
        <f t="shared" si="2657"/>
        <v>-</v>
      </c>
      <c r="B14686" s="228"/>
      <c r="C14686" s="228"/>
      <c r="D14686" s="194"/>
      <c r="E14686" s="229">
        <f t="shared" si="2658"/>
        <v>0</v>
      </c>
      <c r="F14686" s="230">
        <f t="shared" si="2659"/>
        <v>0</v>
      </c>
      <c r="G14686" s="232"/>
      <c r="I14686" s="283"/>
    </row>
    <row r="14687" spans="1:16">
      <c r="A14687" s="227" t="str">
        <f t="shared" si="2657"/>
        <v>-</v>
      </c>
      <c r="B14687" s="228"/>
      <c r="C14687" s="228"/>
      <c r="D14687" s="194"/>
      <c r="E14687" s="229">
        <f t="shared" si="2658"/>
        <v>0</v>
      </c>
      <c r="F14687" s="230">
        <f t="shared" si="2659"/>
        <v>0</v>
      </c>
      <c r="G14687" s="232"/>
      <c r="I14687" s="283"/>
    </row>
    <row r="14688" spans="1:16">
      <c r="A14688" s="227" t="str">
        <f t="shared" si="2657"/>
        <v>-</v>
      </c>
      <c r="B14688" s="228"/>
      <c r="C14688" s="228"/>
      <c r="D14688" s="194"/>
      <c r="E14688" s="229">
        <f t="shared" si="2658"/>
        <v>0</v>
      </c>
      <c r="F14688" s="230">
        <f t="shared" si="2659"/>
        <v>0</v>
      </c>
      <c r="G14688" s="232"/>
      <c r="I14688" s="283"/>
    </row>
    <row r="14689" spans="1:15">
      <c r="A14689" s="227" t="str">
        <f t="shared" si="2657"/>
        <v>-</v>
      </c>
      <c r="B14689" s="228"/>
      <c r="C14689" s="228"/>
      <c r="D14689" s="194"/>
      <c r="E14689" s="229">
        <f t="shared" si="2658"/>
        <v>0</v>
      </c>
      <c r="F14689" s="230">
        <f t="shared" si="2659"/>
        <v>0</v>
      </c>
      <c r="G14689" s="232"/>
      <c r="I14689" s="283"/>
    </row>
    <row r="14690" spans="1:15">
      <c r="A14690" s="227" t="str">
        <f t="shared" si="2657"/>
        <v>-</v>
      </c>
      <c r="B14690" s="228"/>
      <c r="C14690" s="228"/>
      <c r="D14690" s="194"/>
      <c r="E14690" s="229">
        <f t="shared" si="2658"/>
        <v>0</v>
      </c>
      <c r="F14690" s="230">
        <f t="shared" si="2659"/>
        <v>0</v>
      </c>
      <c r="G14690" s="232"/>
      <c r="I14690" s="283"/>
    </row>
    <row r="14691" spans="1:15">
      <c r="A14691" s="227" t="str">
        <f t="shared" si="2657"/>
        <v>-</v>
      </c>
      <c r="B14691" s="228"/>
      <c r="C14691" s="228"/>
      <c r="D14691" s="194"/>
      <c r="E14691" s="229">
        <f t="shared" si="2658"/>
        <v>0</v>
      </c>
      <c r="F14691" s="230">
        <f t="shared" si="2659"/>
        <v>0</v>
      </c>
      <c r="G14691" s="232"/>
      <c r="I14691" s="283"/>
    </row>
    <row r="14692" spans="1:15">
      <c r="A14692" s="227" t="str">
        <f t="shared" si="2657"/>
        <v>-</v>
      </c>
      <c r="B14692" s="228"/>
      <c r="C14692" s="228"/>
      <c r="D14692" s="194"/>
      <c r="E14692" s="229">
        <f t="shared" si="2658"/>
        <v>0</v>
      </c>
      <c r="F14692" s="230">
        <f t="shared" si="2659"/>
        <v>0</v>
      </c>
      <c r="G14692" s="232"/>
      <c r="I14692" s="283"/>
    </row>
    <row r="14693" spans="1:15">
      <c r="A14693" s="227" t="str">
        <f t="shared" si="2657"/>
        <v>-</v>
      </c>
      <c r="B14693" s="228"/>
      <c r="C14693" s="228"/>
      <c r="D14693" s="194"/>
      <c r="E14693" s="229">
        <f t="shared" si="2658"/>
        <v>0</v>
      </c>
      <c r="F14693" s="230">
        <f t="shared" si="2659"/>
        <v>0</v>
      </c>
      <c r="G14693" s="232"/>
      <c r="I14693" s="283"/>
    </row>
    <row r="14694" spans="1:15">
      <c r="A14694" s="227" t="str">
        <f t="shared" si="2657"/>
        <v>-</v>
      </c>
      <c r="B14694" s="228"/>
      <c r="C14694" s="228"/>
      <c r="D14694" s="194"/>
      <c r="E14694" s="229">
        <f t="shared" si="2658"/>
        <v>0</v>
      </c>
      <c r="F14694" s="230">
        <f t="shared" si="2659"/>
        <v>0</v>
      </c>
      <c r="G14694" s="232"/>
      <c r="I14694" s="283"/>
    </row>
    <row r="14695" spans="1:15">
      <c r="A14695" s="227" t="str">
        <f t="shared" si="2657"/>
        <v>-</v>
      </c>
      <c r="B14695" s="228"/>
      <c r="C14695" s="228"/>
      <c r="D14695" s="194"/>
      <c r="E14695" s="229">
        <f t="shared" si="2658"/>
        <v>0</v>
      </c>
      <c r="F14695" s="230">
        <f t="shared" si="2659"/>
        <v>0</v>
      </c>
      <c r="G14695" s="232"/>
      <c r="I14695" s="283"/>
    </row>
    <row r="14696" spans="1:15">
      <c r="A14696" s="227" t="str">
        <f t="shared" si="2657"/>
        <v>-</v>
      </c>
      <c r="B14696" s="228"/>
      <c r="C14696" s="228"/>
      <c r="D14696" s="194"/>
      <c r="E14696" s="229">
        <f t="shared" si="2658"/>
        <v>0</v>
      </c>
      <c r="F14696" s="230">
        <f t="shared" si="2659"/>
        <v>0</v>
      </c>
      <c r="G14696" s="232"/>
      <c r="I14696" s="283"/>
    </row>
    <row r="14697" spans="1:15" ht="13.5" thickBot="1">
      <c r="A14697" s="234"/>
      <c r="B14697" s="456"/>
      <c r="C14697" s="235"/>
      <c r="D14697" s="237"/>
      <c r="E14697" s="237"/>
      <c r="F14697" s="238" t="s">
        <v>80</v>
      </c>
      <c r="G14697" s="239">
        <f>SUM(F14685:F14696)</f>
        <v>0</v>
      </c>
      <c r="I14697" s="326"/>
    </row>
    <row r="14698" spans="1:15" ht="13.5" thickTop="1">
      <c r="A14698" s="240" t="s">
        <v>67</v>
      </c>
      <c r="B14698" s="446"/>
      <c r="C14698" s="241"/>
      <c r="D14698" s="243"/>
      <c r="E14698" s="243"/>
      <c r="F14698" s="242"/>
      <c r="G14698" s="244"/>
      <c r="I14698" s="326"/>
    </row>
    <row r="14699" spans="1:15" s="220" customFormat="1" ht="26">
      <c r="A14699" s="245" t="s">
        <v>57</v>
      </c>
      <c r="B14699" s="455"/>
      <c r="C14699" s="247" t="s">
        <v>58</v>
      </c>
      <c r="D14699" s="316" t="s">
        <v>68</v>
      </c>
      <c r="E14699" s="248" t="s">
        <v>69</v>
      </c>
      <c r="F14699" s="249" t="s">
        <v>79</v>
      </c>
      <c r="G14699" s="250" t="s">
        <v>70</v>
      </c>
      <c r="I14699" s="325"/>
      <c r="J14699" s="226"/>
      <c r="O14699" s="296"/>
    </row>
    <row r="14700" spans="1:15">
      <c r="A14700" s="748" t="str">
        <f t="shared" ref="A14700:A14711" si="2660">IF(I14700=0,"",VLOOKUP(I14700,MATERIALES,2,FALSE))</f>
        <v/>
      </c>
      <c r="B14700" s="749"/>
      <c r="C14700" s="251" t="str">
        <f t="shared" ref="C14700:C14708" si="2661">IF(I14700=0,"",VLOOKUP(I14700,MATERIALES,3,FALSE))</f>
        <v/>
      </c>
      <c r="D14700" s="194"/>
      <c r="E14700" s="252">
        <f t="shared" ref="E14700:E14711" si="2662">IF(I14700=0,0,VLOOKUP(I14700,MATERIALES,4,FALSE))</f>
        <v>0</v>
      </c>
      <c r="F14700" s="230">
        <f>D14700*E14700</f>
        <v>0</v>
      </c>
      <c r="G14700" s="231"/>
      <c r="I14700" s="283"/>
    </row>
    <row r="14701" spans="1:15">
      <c r="A14701" s="748" t="str">
        <f t="shared" si="2660"/>
        <v/>
      </c>
      <c r="B14701" s="749"/>
      <c r="C14701" s="251" t="str">
        <f t="shared" si="2661"/>
        <v/>
      </c>
      <c r="D14701" s="194"/>
      <c r="E14701" s="252">
        <f t="shared" si="2662"/>
        <v>0</v>
      </c>
      <c r="F14701" s="230">
        <f t="shared" ref="F14701:F14711" si="2663">D14701*E14701</f>
        <v>0</v>
      </c>
      <c r="G14701" s="232"/>
      <c r="I14701" s="283"/>
    </row>
    <row r="14702" spans="1:15">
      <c r="A14702" s="748" t="str">
        <f t="shared" si="2660"/>
        <v/>
      </c>
      <c r="B14702" s="749"/>
      <c r="C14702" s="251" t="str">
        <f t="shared" si="2661"/>
        <v/>
      </c>
      <c r="D14702" s="194"/>
      <c r="E14702" s="252">
        <f t="shared" si="2662"/>
        <v>0</v>
      </c>
      <c r="F14702" s="230">
        <f t="shared" si="2663"/>
        <v>0</v>
      </c>
      <c r="G14702" s="232"/>
      <c r="I14702" s="283"/>
    </row>
    <row r="14703" spans="1:15">
      <c r="A14703" s="748" t="str">
        <f t="shared" si="2660"/>
        <v/>
      </c>
      <c r="B14703" s="749"/>
      <c r="C14703" s="251" t="str">
        <f t="shared" si="2661"/>
        <v/>
      </c>
      <c r="D14703" s="194"/>
      <c r="E14703" s="252">
        <f t="shared" si="2662"/>
        <v>0</v>
      </c>
      <c r="F14703" s="230">
        <f t="shared" si="2663"/>
        <v>0</v>
      </c>
      <c r="G14703" s="232"/>
      <c r="I14703" s="283"/>
    </row>
    <row r="14704" spans="1:15">
      <c r="A14704" s="748" t="str">
        <f t="shared" si="2660"/>
        <v/>
      </c>
      <c r="B14704" s="749"/>
      <c r="C14704" s="251" t="str">
        <f t="shared" si="2661"/>
        <v/>
      </c>
      <c r="D14704" s="194"/>
      <c r="E14704" s="252">
        <f t="shared" si="2662"/>
        <v>0</v>
      </c>
      <c r="F14704" s="230">
        <f t="shared" si="2663"/>
        <v>0</v>
      </c>
      <c r="G14704" s="232"/>
      <c r="I14704" s="283"/>
    </row>
    <row r="14705" spans="1:9">
      <c r="A14705" s="748" t="str">
        <f t="shared" si="2660"/>
        <v/>
      </c>
      <c r="B14705" s="749"/>
      <c r="C14705" s="251" t="str">
        <f t="shared" si="2661"/>
        <v/>
      </c>
      <c r="D14705" s="194"/>
      <c r="E14705" s="252">
        <f t="shared" si="2662"/>
        <v>0</v>
      </c>
      <c r="F14705" s="230">
        <f t="shared" si="2663"/>
        <v>0</v>
      </c>
      <c r="G14705" s="232"/>
      <c r="I14705" s="283"/>
    </row>
    <row r="14706" spans="1:9">
      <c r="A14706" s="748" t="str">
        <f t="shared" si="2660"/>
        <v/>
      </c>
      <c r="B14706" s="749"/>
      <c r="C14706" s="251" t="str">
        <f t="shared" si="2661"/>
        <v/>
      </c>
      <c r="D14706" s="194"/>
      <c r="E14706" s="252">
        <f t="shared" si="2662"/>
        <v>0</v>
      </c>
      <c r="F14706" s="230">
        <f t="shared" si="2663"/>
        <v>0</v>
      </c>
      <c r="G14706" s="232"/>
      <c r="I14706" s="283"/>
    </row>
    <row r="14707" spans="1:9">
      <c r="A14707" s="748" t="str">
        <f t="shared" si="2660"/>
        <v/>
      </c>
      <c r="B14707" s="749"/>
      <c r="C14707" s="251" t="str">
        <f t="shared" si="2661"/>
        <v/>
      </c>
      <c r="D14707" s="194"/>
      <c r="E14707" s="252">
        <f t="shared" si="2662"/>
        <v>0</v>
      </c>
      <c r="F14707" s="230">
        <f t="shared" si="2663"/>
        <v>0</v>
      </c>
      <c r="G14707" s="253"/>
      <c r="I14707" s="283"/>
    </row>
    <row r="14708" spans="1:9">
      <c r="A14708" s="748" t="str">
        <f t="shared" si="2660"/>
        <v/>
      </c>
      <c r="B14708" s="749"/>
      <c r="C14708" s="251" t="str">
        <f t="shared" si="2661"/>
        <v/>
      </c>
      <c r="D14708" s="194"/>
      <c r="E14708" s="252">
        <f t="shared" si="2662"/>
        <v>0</v>
      </c>
      <c r="F14708" s="230">
        <f t="shared" si="2663"/>
        <v>0</v>
      </c>
      <c r="G14708" s="232"/>
      <c r="I14708" s="283"/>
    </row>
    <row r="14709" spans="1:9">
      <c r="A14709" s="748" t="str">
        <f t="shared" si="2660"/>
        <v/>
      </c>
      <c r="B14709" s="749"/>
      <c r="C14709" s="251"/>
      <c r="D14709" s="194"/>
      <c r="E14709" s="252">
        <f t="shared" si="2662"/>
        <v>0</v>
      </c>
      <c r="F14709" s="230">
        <f t="shared" si="2663"/>
        <v>0</v>
      </c>
      <c r="G14709" s="232"/>
      <c r="I14709" s="283"/>
    </row>
    <row r="14710" spans="1:9">
      <c r="A14710" s="748" t="str">
        <f t="shared" si="2660"/>
        <v/>
      </c>
      <c r="B14710" s="749"/>
      <c r="C14710" s="251"/>
      <c r="D14710" s="194"/>
      <c r="E14710" s="252">
        <f t="shared" si="2662"/>
        <v>0</v>
      </c>
      <c r="F14710" s="230">
        <f t="shared" si="2663"/>
        <v>0</v>
      </c>
      <c r="G14710" s="232"/>
      <c r="I14710" s="283"/>
    </row>
    <row r="14711" spans="1:9">
      <c r="A14711" s="748" t="str">
        <f t="shared" si="2660"/>
        <v/>
      </c>
      <c r="B14711" s="749"/>
      <c r="C14711" s="251" t="str">
        <f t="shared" ref="C14711" si="2664">IF(I14711=0,"",VLOOKUP(I14711,MATERIALES,3,FALSE))</f>
        <v/>
      </c>
      <c r="D14711" s="194"/>
      <c r="E14711" s="252">
        <f t="shared" si="2662"/>
        <v>0</v>
      </c>
      <c r="F14711" s="230">
        <f t="shared" si="2663"/>
        <v>0</v>
      </c>
      <c r="G14711" s="233"/>
      <c r="I14711" s="283"/>
    </row>
    <row r="14712" spans="1:9" ht="26.25" customHeight="1" thickBot="1">
      <c r="A14712" s="214"/>
      <c r="B14712" s="438"/>
      <c r="C14712" s="215"/>
      <c r="D14712" s="217"/>
      <c r="E14712" s="254"/>
      <c r="F14712" s="255" t="s">
        <v>81</v>
      </c>
      <c r="G14712" s="253">
        <f>ROUND(SUM(F14700:F14711),0)</f>
        <v>0</v>
      </c>
      <c r="I14712" s="326"/>
    </row>
    <row r="14713" spans="1:9" ht="14" thickTop="1" thickBot="1">
      <c r="A14713" s="256" t="s">
        <v>72</v>
      </c>
      <c r="B14713" s="445"/>
      <c r="C14713" s="257"/>
      <c r="D14713" s="259"/>
      <c r="E14713" s="259"/>
      <c r="F14713" s="258"/>
      <c r="G14713" s="260"/>
      <c r="I14713" s="326"/>
    </row>
    <row r="14714" spans="1:9" ht="13.5" thickTop="1">
      <c r="A14714" s="245" t="s">
        <v>57</v>
      </c>
      <c r="B14714" s="455"/>
      <c r="C14714" s="248" t="s">
        <v>71</v>
      </c>
      <c r="D14714" s="316" t="s">
        <v>75</v>
      </c>
      <c r="E14714" s="248" t="s">
        <v>98</v>
      </c>
      <c r="F14714" s="249" t="s">
        <v>79</v>
      </c>
      <c r="G14714" s="250" t="s">
        <v>70</v>
      </c>
      <c r="I14714" s="326"/>
    </row>
    <row r="14715" spans="1:9">
      <c r="A14715" s="748" t="str">
        <f>IF(I14715=0,"",VLOOKUP(I14715,EQUIPOS,2,FALSE))</f>
        <v/>
      </c>
      <c r="B14715" s="749"/>
      <c r="C14715" s="467"/>
      <c r="D14715" s="194"/>
      <c r="E14715" s="252">
        <f>IF(I14715=0,0,VLOOKUP(I14715,EQUIPOS,4,FALSE))</f>
        <v>0</v>
      </c>
      <c r="F14715" s="230">
        <f>C14715*D14715*E14715</f>
        <v>0</v>
      </c>
      <c r="G14715" s="231"/>
      <c r="I14715" s="283"/>
    </row>
    <row r="14716" spans="1:9">
      <c r="A14716" s="748" t="str">
        <f>IF(I14716=0,"",VLOOKUP(I14716,EQUIPOS,2,FALSE))</f>
        <v/>
      </c>
      <c r="B14716" s="749"/>
      <c r="C14716" s="195"/>
      <c r="D14716" s="194"/>
      <c r="E14716" s="252">
        <f>IF(I14716=0,0,VLOOKUP(I14716,EQUIPOS,4,FALSE))</f>
        <v>0</v>
      </c>
      <c r="F14716" s="230">
        <f t="shared" ref="F14716:F14719" si="2665">C14716*D14716*E14716</f>
        <v>0</v>
      </c>
      <c r="G14716" s="232"/>
      <c r="I14716" s="283"/>
    </row>
    <row r="14717" spans="1:9">
      <c r="A14717" s="748" t="str">
        <f>IF(I14717=0,"",VLOOKUP(I14717,EQUIPOS,2,FALSE))</f>
        <v/>
      </c>
      <c r="B14717" s="749"/>
      <c r="C14717" s="195"/>
      <c r="D14717" s="194"/>
      <c r="E14717" s="252">
        <f>IF(I14717=0,0,VLOOKUP(I14717,EQUIPOS,4,FALSE))</f>
        <v>0</v>
      </c>
      <c r="F14717" s="230">
        <f t="shared" si="2665"/>
        <v>0</v>
      </c>
      <c r="G14717" s="232"/>
      <c r="I14717" s="283"/>
    </row>
    <row r="14718" spans="1:9">
      <c r="A14718" s="748" t="str">
        <f>IF(I14718=0,"",VLOOKUP(I14718,EQUIPOS,2,FALSE))</f>
        <v/>
      </c>
      <c r="B14718" s="749"/>
      <c r="C14718" s="195"/>
      <c r="D14718" s="194"/>
      <c r="E14718" s="252">
        <f>IF(I14718=0,0,VLOOKUP(I14718,EQUIPOS,4,FALSE))</f>
        <v>0</v>
      </c>
      <c r="F14718" s="230">
        <f t="shared" si="2665"/>
        <v>0</v>
      </c>
      <c r="G14718" s="232"/>
      <c r="I14718" s="283"/>
    </row>
    <row r="14719" spans="1:9">
      <c r="A14719" s="748" t="str">
        <f>IF(I14719=0,"",VLOOKUP(I14719,EQUIPOS,2,FALSE))</f>
        <v/>
      </c>
      <c r="B14719" s="749"/>
      <c r="C14719" s="195"/>
      <c r="D14719" s="194"/>
      <c r="E14719" s="252">
        <f>IF(I14719=0,0,VLOOKUP(I14719,EQUIPOS,4,FALSE))</f>
        <v>0</v>
      </c>
      <c r="F14719" s="230">
        <f t="shared" si="2665"/>
        <v>0</v>
      </c>
      <c r="G14719" s="233"/>
      <c r="I14719" s="283"/>
    </row>
    <row r="14720" spans="1:9" ht="30.75" customHeight="1" thickBot="1">
      <c r="A14720" s="234"/>
      <c r="B14720" s="456"/>
      <c r="C14720" s="235"/>
      <c r="D14720" s="237"/>
      <c r="E14720" s="261"/>
      <c r="F14720" s="238" t="s">
        <v>82</v>
      </c>
      <c r="G14720" s="262">
        <f>SUM(F14715:F14719)</f>
        <v>0</v>
      </c>
      <c r="I14720" s="326"/>
    </row>
    <row r="14721" spans="1:9" ht="13.5" thickTop="1">
      <c r="A14721" s="240" t="s">
        <v>73</v>
      </c>
      <c r="B14721" s="446"/>
      <c r="C14721" s="241"/>
      <c r="D14721" s="243"/>
      <c r="E14721" s="243"/>
      <c r="F14721" s="242"/>
      <c r="G14721" s="244"/>
      <c r="I14721" s="326"/>
    </row>
    <row r="14722" spans="1:9" ht="26">
      <c r="A14722" s="245" t="s">
        <v>57</v>
      </c>
      <c r="B14722" s="454" t="s">
        <v>58</v>
      </c>
      <c r="C14722" s="247" t="s">
        <v>68</v>
      </c>
      <c r="D14722" s="316" t="s">
        <v>74</v>
      </c>
      <c r="E14722" s="248" t="s">
        <v>69</v>
      </c>
      <c r="F14722" s="249" t="s">
        <v>79</v>
      </c>
      <c r="G14722" s="250" t="s">
        <v>70</v>
      </c>
      <c r="H14722" s="220"/>
      <c r="I14722" s="325"/>
    </row>
    <row r="14723" spans="1:9">
      <c r="A14723" s="263" t="str">
        <f t="shared" ref="A14723:A14734" si="2666">IF(I14723=0,"",VLOOKUP(I14723,MANOOBRA,2,FALSE))</f>
        <v/>
      </c>
      <c r="B14723" s="444" t="str">
        <f t="shared" ref="B14723:B14734" si="2667">IF(I14723=0,"",VLOOKUP(I14723,MANOOBRA,3,FALSE))</f>
        <v/>
      </c>
      <c r="C14723" s="195"/>
      <c r="D14723" s="195"/>
      <c r="E14723" s="252">
        <f t="shared" ref="E14723:E14734" si="2668">IF(I14723=0,0,VLOOKUP(I14723,MANOOBRA,4,FALSE))</f>
        <v>0</v>
      </c>
      <c r="F14723" s="230">
        <f>IF(D14723=0,0,C14723*E14723/D14723)</f>
        <v>0</v>
      </c>
      <c r="G14723" s="231"/>
      <c r="I14723" s="283"/>
    </row>
    <row r="14724" spans="1:9">
      <c r="A14724" s="263" t="str">
        <f t="shared" si="2666"/>
        <v/>
      </c>
      <c r="B14724" s="444" t="str">
        <f t="shared" si="2667"/>
        <v/>
      </c>
      <c r="C14724" s="195"/>
      <c r="D14724" s="195"/>
      <c r="E14724" s="252">
        <f t="shared" si="2668"/>
        <v>0</v>
      </c>
      <c r="F14724" s="230">
        <f t="shared" ref="F14724:F14734" si="2669">IF(D14724=0,0,C14724*E14724/D14724)</f>
        <v>0</v>
      </c>
      <c r="G14724" s="232"/>
      <c r="I14724" s="283"/>
    </row>
    <row r="14725" spans="1:9">
      <c r="A14725" s="263" t="str">
        <f t="shared" si="2666"/>
        <v/>
      </c>
      <c r="B14725" s="444" t="str">
        <f t="shared" si="2667"/>
        <v/>
      </c>
      <c r="C14725" s="195"/>
      <c r="D14725" s="309"/>
      <c r="E14725" s="252">
        <f t="shared" si="2668"/>
        <v>0</v>
      </c>
      <c r="F14725" s="230">
        <f t="shared" si="2669"/>
        <v>0</v>
      </c>
      <c r="G14725" s="232"/>
      <c r="I14725" s="283"/>
    </row>
    <row r="14726" spans="1:9">
      <c r="A14726" s="263" t="str">
        <f t="shared" si="2666"/>
        <v/>
      </c>
      <c r="B14726" s="444" t="str">
        <f t="shared" si="2667"/>
        <v/>
      </c>
      <c r="C14726" s="195"/>
      <c r="D14726" s="195"/>
      <c r="E14726" s="252">
        <f t="shared" si="2668"/>
        <v>0</v>
      </c>
      <c r="F14726" s="230">
        <f t="shared" si="2669"/>
        <v>0</v>
      </c>
      <c r="G14726" s="232"/>
      <c r="I14726" s="283"/>
    </row>
    <row r="14727" spans="1:9">
      <c r="A14727" s="263" t="str">
        <f t="shared" si="2666"/>
        <v/>
      </c>
      <c r="B14727" s="444" t="str">
        <f t="shared" si="2667"/>
        <v/>
      </c>
      <c r="C14727" s="195"/>
      <c r="D14727" s="195"/>
      <c r="E14727" s="252">
        <f t="shared" si="2668"/>
        <v>0</v>
      </c>
      <c r="F14727" s="230">
        <f t="shared" si="2669"/>
        <v>0</v>
      </c>
      <c r="G14727" s="232"/>
      <c r="I14727" s="283"/>
    </row>
    <row r="14728" spans="1:9">
      <c r="A14728" s="263" t="str">
        <f t="shared" si="2666"/>
        <v/>
      </c>
      <c r="B14728" s="444" t="str">
        <f t="shared" si="2667"/>
        <v/>
      </c>
      <c r="C14728" s="195"/>
      <c r="D14728" s="195"/>
      <c r="E14728" s="252">
        <f t="shared" si="2668"/>
        <v>0</v>
      </c>
      <c r="F14728" s="230">
        <f t="shared" si="2669"/>
        <v>0</v>
      </c>
      <c r="G14728" s="232"/>
      <c r="I14728" s="283"/>
    </row>
    <row r="14729" spans="1:9">
      <c r="A14729" s="263" t="str">
        <f t="shared" si="2666"/>
        <v/>
      </c>
      <c r="B14729" s="444" t="str">
        <f t="shared" si="2667"/>
        <v/>
      </c>
      <c r="C14729" s="195"/>
      <c r="D14729" s="195"/>
      <c r="E14729" s="252">
        <f t="shared" si="2668"/>
        <v>0</v>
      </c>
      <c r="F14729" s="230">
        <f t="shared" si="2669"/>
        <v>0</v>
      </c>
      <c r="G14729" s="232"/>
      <c r="I14729" s="283"/>
    </row>
    <row r="14730" spans="1:9">
      <c r="A14730" s="263" t="str">
        <f t="shared" si="2666"/>
        <v/>
      </c>
      <c r="B14730" s="444" t="str">
        <f t="shared" si="2667"/>
        <v/>
      </c>
      <c r="C14730" s="195"/>
      <c r="D14730" s="195"/>
      <c r="E14730" s="252">
        <f t="shared" si="2668"/>
        <v>0</v>
      </c>
      <c r="F14730" s="230">
        <f t="shared" si="2669"/>
        <v>0</v>
      </c>
      <c r="G14730" s="232"/>
      <c r="I14730" s="283"/>
    </row>
    <row r="14731" spans="1:9">
      <c r="A14731" s="263" t="str">
        <f t="shared" si="2666"/>
        <v/>
      </c>
      <c r="B14731" s="444" t="str">
        <f t="shared" si="2667"/>
        <v/>
      </c>
      <c r="C14731" s="195"/>
      <c r="D14731" s="195"/>
      <c r="E14731" s="252">
        <f t="shared" si="2668"/>
        <v>0</v>
      </c>
      <c r="F14731" s="230">
        <f t="shared" si="2669"/>
        <v>0</v>
      </c>
      <c r="G14731" s="232"/>
      <c r="I14731" s="283"/>
    </row>
    <row r="14732" spans="1:9">
      <c r="A14732" s="263" t="str">
        <f t="shared" si="2666"/>
        <v/>
      </c>
      <c r="B14732" s="444" t="str">
        <f t="shared" si="2667"/>
        <v/>
      </c>
      <c r="C14732" s="195"/>
      <c r="D14732" s="195"/>
      <c r="E14732" s="252">
        <f t="shared" si="2668"/>
        <v>0</v>
      </c>
      <c r="F14732" s="230">
        <f t="shared" si="2669"/>
        <v>0</v>
      </c>
      <c r="G14732" s="232"/>
      <c r="I14732" s="283"/>
    </row>
    <row r="14733" spans="1:9">
      <c r="A14733" s="263" t="str">
        <f t="shared" si="2666"/>
        <v/>
      </c>
      <c r="B14733" s="444" t="str">
        <f t="shared" si="2667"/>
        <v/>
      </c>
      <c r="C14733" s="195"/>
      <c r="D14733" s="195"/>
      <c r="E14733" s="252">
        <f t="shared" si="2668"/>
        <v>0</v>
      </c>
      <c r="F14733" s="230">
        <f t="shared" si="2669"/>
        <v>0</v>
      </c>
      <c r="G14733" s="232"/>
      <c r="I14733" s="283"/>
    </row>
    <row r="14734" spans="1:9">
      <c r="A14734" s="263" t="str">
        <f t="shared" si="2666"/>
        <v/>
      </c>
      <c r="B14734" s="444" t="str">
        <f t="shared" si="2667"/>
        <v/>
      </c>
      <c r="C14734" s="195"/>
      <c r="D14734" s="195"/>
      <c r="E14734" s="252">
        <f t="shared" si="2668"/>
        <v>0</v>
      </c>
      <c r="F14734" s="230">
        <f t="shared" si="2669"/>
        <v>0</v>
      </c>
      <c r="G14734" s="233"/>
      <c r="I14734" s="283"/>
    </row>
    <row r="14735" spans="1:9" ht="31.5" customHeight="1" thickBot="1">
      <c r="A14735" s="234"/>
      <c r="B14735" s="456"/>
      <c r="C14735" s="235"/>
      <c r="D14735" s="237"/>
      <c r="E14735" s="237"/>
      <c r="F14735" s="238" t="s">
        <v>83</v>
      </c>
      <c r="G14735" s="262">
        <f>ROUND(SUM(F14723:F14734),0)</f>
        <v>0</v>
      </c>
      <c r="I14735" s="326"/>
    </row>
    <row r="14736" spans="1:9" ht="13.5" thickTop="1">
      <c r="A14736" s="186" t="s">
        <v>76</v>
      </c>
      <c r="B14736" s="446"/>
      <c r="C14736" s="241"/>
      <c r="D14736" s="243"/>
      <c r="E14736" s="243"/>
      <c r="F14736" s="242"/>
      <c r="G14736" s="244"/>
      <c r="I14736" s="326"/>
    </row>
    <row r="14737" spans="1:16">
      <c r="A14737" s="245" t="s">
        <v>57</v>
      </c>
      <c r="B14737" s="455"/>
      <c r="C14737" s="246"/>
      <c r="D14737" s="317"/>
      <c r="E14737" s="248" t="s">
        <v>77</v>
      </c>
      <c r="F14737" s="249" t="s">
        <v>78</v>
      </c>
      <c r="G14737" s="264" t="s">
        <v>77</v>
      </c>
      <c r="H14737" s="220"/>
      <c r="I14737" s="325"/>
    </row>
    <row r="14738" spans="1:16">
      <c r="A14738" s="185" t="s">
        <v>87</v>
      </c>
      <c r="B14738" s="453"/>
      <c r="C14738" s="265"/>
      <c r="D14738" s="318"/>
      <c r="E14738" s="229">
        <f>SUM(G14697,G14712,G14720,G14735)</f>
        <v>0</v>
      </c>
      <c r="F14738" s="266">
        <f>A</f>
        <v>0</v>
      </c>
      <c r="G14738" s="267">
        <f>E14738*F14738</f>
        <v>0</v>
      </c>
      <c r="I14738" s="326"/>
    </row>
    <row r="14739" spans="1:16">
      <c r="A14739" s="185" t="s">
        <v>85</v>
      </c>
      <c r="B14739" s="453"/>
      <c r="C14739" s="265"/>
      <c r="D14739" s="318"/>
      <c r="E14739" s="229">
        <f>SUM(G14697,G14712,G14720,G14735)</f>
        <v>0</v>
      </c>
      <c r="F14739" s="266">
        <f>I</f>
        <v>0</v>
      </c>
      <c r="G14739" s="267">
        <f>E14739*F14739</f>
        <v>0</v>
      </c>
      <c r="I14739" s="326"/>
    </row>
    <row r="14740" spans="1:16">
      <c r="A14740" s="185" t="s">
        <v>86</v>
      </c>
      <c r="B14740" s="453"/>
      <c r="C14740" s="265"/>
      <c r="D14740" s="318"/>
      <c r="E14740" s="229">
        <f>SUM(G14697,G14712,G14720,G14735)</f>
        <v>0</v>
      </c>
      <c r="F14740" s="266">
        <f>U</f>
        <v>0</v>
      </c>
      <c r="G14740" s="267">
        <f>E14740*F14740</f>
        <v>0</v>
      </c>
      <c r="I14740" s="326"/>
    </row>
    <row r="14741" spans="1:16" ht="33" customHeight="1" thickBot="1">
      <c r="A14741" s="234"/>
      <c r="B14741" s="456"/>
      <c r="C14741" s="235"/>
      <c r="D14741" s="237"/>
      <c r="E14741" s="237"/>
      <c r="F14741" s="268" t="s">
        <v>84</v>
      </c>
      <c r="G14741" s="262">
        <f>SUM(G14738:G14740)</f>
        <v>0</v>
      </c>
      <c r="I14741" s="326"/>
      <c r="J14741" s="295"/>
      <c r="K14741" s="296"/>
      <c r="L14741" s="296"/>
      <c r="M14741" s="296"/>
      <c r="N14741" s="296"/>
      <c r="O14741" s="296"/>
    </row>
    <row r="14742" spans="1:16" s="211" customFormat="1" ht="14" thickTop="1" thickBot="1">
      <c r="A14742" s="269"/>
      <c r="B14742" s="443"/>
      <c r="C14742" s="270"/>
      <c r="D14742" s="319"/>
      <c r="E14742" s="271" t="s">
        <v>89</v>
      </c>
      <c r="F14742" s="272"/>
      <c r="G14742" s="273">
        <f>ROUND(SUM(G14697,G14712,G14720,G14735,G14741),2)</f>
        <v>0</v>
      </c>
      <c r="I14742" s="327"/>
      <c r="J14742" s="212">
        <f>B14681</f>
        <v>41.8</v>
      </c>
      <c r="K14742" s="274">
        <f>E14738</f>
        <v>0</v>
      </c>
      <c r="L14742" s="294">
        <f>G14738</f>
        <v>0</v>
      </c>
      <c r="M14742" s="294">
        <f>G14739</f>
        <v>0</v>
      </c>
      <c r="N14742" s="294">
        <f>G14740</f>
        <v>0</v>
      </c>
      <c r="O14742" s="299">
        <f>SUM(K14742:N14742)</f>
        <v>0</v>
      </c>
      <c r="P14742" s="294"/>
    </row>
    <row r="14743" spans="1:16" ht="13.5" thickTop="1">
      <c r="A14743" s="275" t="s">
        <v>97</v>
      </c>
      <c r="B14743" s="438"/>
      <c r="C14743" s="215"/>
      <c r="D14743" s="217"/>
      <c r="E14743" s="217"/>
      <c r="F14743" s="216"/>
      <c r="G14743" s="219"/>
      <c r="I14743" s="326"/>
      <c r="P14743" s="294"/>
    </row>
    <row r="14744" spans="1:16">
      <c r="A14744" s="275"/>
      <c r="B14744" s="452"/>
      <c r="C14744" s="276"/>
      <c r="D14744" s="320"/>
      <c r="E14744" s="217"/>
      <c r="F14744" s="216"/>
      <c r="G14744" s="277">
        <f ca="1">TODAY()</f>
        <v>44839</v>
      </c>
      <c r="I14744" s="326"/>
      <c r="P14744" s="294"/>
    </row>
    <row r="14745" spans="1:16" ht="13.5" thickBot="1">
      <c r="A14745" s="234"/>
      <c r="B14745" s="456"/>
      <c r="C14745" s="235"/>
      <c r="D14745" s="237"/>
      <c r="E14745" s="237"/>
      <c r="F14745" s="236"/>
      <c r="G14745" s="278"/>
      <c r="I14745" s="326"/>
      <c r="P14745" s="294"/>
    </row>
    <row r="14746" spans="1:16" ht="13.5" thickTop="1">
      <c r="A14746" s="215"/>
      <c r="B14746" s="438"/>
      <c r="C14746" s="215"/>
      <c r="D14746" s="217"/>
      <c r="E14746" s="217"/>
      <c r="F14746" s="216"/>
      <c r="G14746" s="216"/>
      <c r="I14746" s="434"/>
      <c r="P14746" s="294"/>
    </row>
    <row r="14747" spans="1:16" s="199" customFormat="1">
      <c r="A14747" s="196" t="s">
        <v>109</v>
      </c>
      <c r="B14747" s="458"/>
      <c r="C14747" s="196"/>
      <c r="D14747" s="198"/>
      <c r="E14747" s="198"/>
      <c r="F14747" s="197"/>
      <c r="G14747" s="197"/>
      <c r="I14747" s="321"/>
      <c r="J14747" s="200"/>
      <c r="O14747" s="297"/>
    </row>
    <row r="14748" spans="1:16" s="199" customFormat="1">
      <c r="A14748" s="196" t="str">
        <f>CONCATENATE('Prestaciones y AIU'!A14940," ANALISIS DE PRECIOS UNITARIOS")</f>
        <v xml:space="preserve"> ANALISIS DE PRECIOS UNITARIOS</v>
      </c>
      <c r="B14748" s="458"/>
      <c r="C14748" s="196"/>
      <c r="D14748" s="198"/>
      <c r="E14748" s="198"/>
      <c r="F14748" s="197"/>
      <c r="G14748" s="197"/>
      <c r="I14748" s="321"/>
      <c r="J14748" s="200"/>
      <c r="O14748" s="297"/>
    </row>
    <row r="14749" spans="1:16" s="199" customFormat="1">
      <c r="A14749" s="196" t="str">
        <f>Objeto_LIC</f>
        <v>OPTIMIZACION DEL SISTEMA DE ABASTECIMIENTO (ADUCCION, PRETRATAMIENTO Y CONDUCCION) DEL MUNICPIO DE TAME, DEPARTAMENTO DE ARAUCA</v>
      </c>
      <c r="B14749" s="458"/>
      <c r="C14749" s="196"/>
      <c r="D14749" s="198"/>
      <c r="E14749" s="198"/>
      <c r="F14749" s="197"/>
      <c r="G14749" s="197"/>
      <c r="I14749" s="321"/>
      <c r="J14749" s="200"/>
      <c r="O14749" s="297"/>
    </row>
    <row r="14750" spans="1:16" s="199" customFormat="1">
      <c r="A14750" s="196"/>
      <c r="B14750" s="458"/>
      <c r="C14750" s="196"/>
      <c r="D14750" s="198"/>
      <c r="E14750" s="198"/>
      <c r="F14750" s="197"/>
      <c r="G14750" s="197"/>
      <c r="I14750" s="321"/>
      <c r="J14750" s="200"/>
      <c r="O14750" s="297"/>
    </row>
    <row r="14751" spans="1:16" ht="13.5" thickBot="1">
      <c r="A14751" s="201"/>
      <c r="B14751" s="448"/>
      <c r="C14751" s="201"/>
      <c r="D14751" s="203"/>
      <c r="E14751" s="203"/>
      <c r="F14751" s="202"/>
      <c r="G14751" s="202"/>
    </row>
    <row r="14752" spans="1:16" s="211" customFormat="1" ht="13.5" thickTop="1">
      <c r="A14752" s="206"/>
      <c r="B14752" s="457"/>
      <c r="C14752" s="207"/>
      <c r="D14752" s="209"/>
      <c r="E14752" s="209"/>
      <c r="F14752" s="208"/>
      <c r="G14752" s="210" t="s">
        <v>110</v>
      </c>
      <c r="I14752" s="323"/>
      <c r="J14752" s="212"/>
      <c r="O14752" s="297"/>
    </row>
    <row r="14753" spans="1:15" ht="12.75" customHeight="1">
      <c r="A14753" s="213" t="s">
        <v>62</v>
      </c>
      <c r="B14753" s="750">
        <f>Proponente</f>
        <v>0</v>
      </c>
      <c r="C14753" s="750"/>
      <c r="D14753" s="750"/>
      <c r="E14753" s="750"/>
      <c r="F14753" s="750"/>
      <c r="G14753" s="751"/>
    </row>
    <row r="14754" spans="1:15" ht="12.75" customHeight="1">
      <c r="A14754" s="213" t="s">
        <v>63</v>
      </c>
      <c r="B14754" s="470">
        <v>41.9</v>
      </c>
      <c r="C14754" s="750" t="e">
        <f>VLOOKUP(B14754,Presupuesto!$A$4:$B$106,2,FALSE)</f>
        <v>#N/A</v>
      </c>
      <c r="D14754" s="750"/>
      <c r="E14754" s="750"/>
      <c r="F14754" s="750"/>
      <c r="G14754" s="751"/>
    </row>
    <row r="14755" spans="1:15">
      <c r="A14755" s="214"/>
      <c r="B14755" s="438"/>
      <c r="C14755" s="215"/>
      <c r="D14755" s="217"/>
      <c r="E14755" s="217"/>
      <c r="F14755" s="218" t="s">
        <v>88</v>
      </c>
      <c r="G14755" s="755" t="s">
        <v>179</v>
      </c>
      <c r="H14755" s="750"/>
      <c r="I14755" s="750"/>
      <c r="J14755" s="750"/>
      <c r="K14755" s="751"/>
    </row>
    <row r="14756" spans="1:15" ht="13.5" thickBot="1">
      <c r="A14756" s="213" t="s">
        <v>64</v>
      </c>
      <c r="B14756" s="438"/>
      <c r="C14756" s="215"/>
      <c r="D14756" s="217"/>
      <c r="E14756" s="217"/>
      <c r="F14756" s="216"/>
      <c r="G14756" s="219"/>
      <c r="I14756" s="324"/>
      <c r="J14756" s="295"/>
      <c r="K14756" s="296"/>
      <c r="L14756" s="296"/>
      <c r="M14756" s="296"/>
      <c r="N14756" s="296"/>
      <c r="O14756" s="296"/>
    </row>
    <row r="14757" spans="1:15" s="220" customFormat="1" ht="13.5" thickTop="1">
      <c r="A14757" s="221" t="s">
        <v>57</v>
      </c>
      <c r="B14757" s="447" t="s">
        <v>65</v>
      </c>
      <c r="C14757" s="222" t="s">
        <v>66</v>
      </c>
      <c r="D14757" s="223" t="s">
        <v>74</v>
      </c>
      <c r="E14757" s="224" t="s">
        <v>100</v>
      </c>
      <c r="F14757" s="224" t="s">
        <v>79</v>
      </c>
      <c r="G14757" s="225" t="s">
        <v>70</v>
      </c>
      <c r="I14757" s="325"/>
      <c r="J14757" s="226"/>
      <c r="O14757" s="296"/>
    </row>
    <row r="14758" spans="1:15">
      <c r="A14758" s="227" t="str">
        <f t="shared" ref="A14758:A14769" si="2670">IF(I14758=0,"-",VLOOKUP(I14758,EQUIPOS,2,FALSE))</f>
        <v>-</v>
      </c>
      <c r="B14758" s="228"/>
      <c r="C14758" s="228"/>
      <c r="D14758" s="194"/>
      <c r="E14758" s="229">
        <f t="shared" ref="E14758:E14769" si="2671">IF(I14758=0,0,VLOOKUP(I14758,EQUIPOS,4,FALSE))</f>
        <v>0</v>
      </c>
      <c r="F14758" s="230">
        <f t="shared" ref="F14758:F14769" si="2672">IF(D14758=0,0,E14758/D14758)</f>
        <v>0</v>
      </c>
      <c r="G14758" s="231"/>
      <c r="I14758" s="283"/>
    </row>
    <row r="14759" spans="1:15">
      <c r="A14759" s="227" t="str">
        <f t="shared" si="2670"/>
        <v>-</v>
      </c>
      <c r="B14759" s="228"/>
      <c r="C14759" s="228"/>
      <c r="D14759" s="194"/>
      <c r="E14759" s="229">
        <f t="shared" si="2671"/>
        <v>0</v>
      </c>
      <c r="F14759" s="230">
        <f t="shared" si="2672"/>
        <v>0</v>
      </c>
      <c r="G14759" s="232"/>
      <c r="I14759" s="283"/>
    </row>
    <row r="14760" spans="1:15">
      <c r="A14760" s="227" t="str">
        <f t="shared" si="2670"/>
        <v>-</v>
      </c>
      <c r="B14760" s="228"/>
      <c r="C14760" s="228"/>
      <c r="D14760" s="194"/>
      <c r="E14760" s="229">
        <f t="shared" si="2671"/>
        <v>0</v>
      </c>
      <c r="F14760" s="230">
        <f t="shared" si="2672"/>
        <v>0</v>
      </c>
      <c r="G14760" s="232"/>
      <c r="I14760" s="283"/>
    </row>
    <row r="14761" spans="1:15">
      <c r="A14761" s="227" t="str">
        <f t="shared" si="2670"/>
        <v>-</v>
      </c>
      <c r="B14761" s="228"/>
      <c r="C14761" s="228"/>
      <c r="D14761" s="194"/>
      <c r="E14761" s="229">
        <f t="shared" si="2671"/>
        <v>0</v>
      </c>
      <c r="F14761" s="230">
        <f t="shared" si="2672"/>
        <v>0</v>
      </c>
      <c r="G14761" s="232"/>
      <c r="I14761" s="283"/>
    </row>
    <row r="14762" spans="1:15">
      <c r="A14762" s="227" t="str">
        <f t="shared" si="2670"/>
        <v>-</v>
      </c>
      <c r="B14762" s="228"/>
      <c r="C14762" s="228"/>
      <c r="D14762" s="194"/>
      <c r="E14762" s="229">
        <f t="shared" si="2671"/>
        <v>0</v>
      </c>
      <c r="F14762" s="230">
        <f t="shared" si="2672"/>
        <v>0</v>
      </c>
      <c r="G14762" s="232"/>
      <c r="I14762" s="283"/>
    </row>
    <row r="14763" spans="1:15">
      <c r="A14763" s="227" t="str">
        <f t="shared" si="2670"/>
        <v>-</v>
      </c>
      <c r="B14763" s="228"/>
      <c r="C14763" s="228"/>
      <c r="D14763" s="194"/>
      <c r="E14763" s="229">
        <f t="shared" si="2671"/>
        <v>0</v>
      </c>
      <c r="F14763" s="230">
        <f t="shared" si="2672"/>
        <v>0</v>
      </c>
      <c r="G14763" s="232"/>
      <c r="I14763" s="283"/>
    </row>
    <row r="14764" spans="1:15">
      <c r="A14764" s="227" t="str">
        <f t="shared" si="2670"/>
        <v>-</v>
      </c>
      <c r="B14764" s="228"/>
      <c r="C14764" s="228"/>
      <c r="D14764" s="194"/>
      <c r="E14764" s="229">
        <f t="shared" si="2671"/>
        <v>0</v>
      </c>
      <c r="F14764" s="230">
        <f t="shared" si="2672"/>
        <v>0</v>
      </c>
      <c r="G14764" s="232"/>
      <c r="I14764" s="283"/>
    </row>
    <row r="14765" spans="1:15">
      <c r="A14765" s="227" t="str">
        <f t="shared" si="2670"/>
        <v>-</v>
      </c>
      <c r="B14765" s="228"/>
      <c r="C14765" s="228"/>
      <c r="D14765" s="194"/>
      <c r="E14765" s="229">
        <f t="shared" si="2671"/>
        <v>0</v>
      </c>
      <c r="F14765" s="230">
        <f t="shared" si="2672"/>
        <v>0</v>
      </c>
      <c r="G14765" s="232"/>
      <c r="I14765" s="283"/>
    </row>
    <row r="14766" spans="1:15">
      <c r="A14766" s="227" t="str">
        <f t="shared" si="2670"/>
        <v>-</v>
      </c>
      <c r="B14766" s="228"/>
      <c r="C14766" s="228"/>
      <c r="D14766" s="194"/>
      <c r="E14766" s="229">
        <f t="shared" si="2671"/>
        <v>0</v>
      </c>
      <c r="F14766" s="230">
        <f t="shared" si="2672"/>
        <v>0</v>
      </c>
      <c r="G14766" s="232"/>
      <c r="I14766" s="283"/>
    </row>
    <row r="14767" spans="1:15">
      <c r="A14767" s="227" t="str">
        <f t="shared" si="2670"/>
        <v>-</v>
      </c>
      <c r="B14767" s="228"/>
      <c r="C14767" s="228"/>
      <c r="D14767" s="194"/>
      <c r="E14767" s="229">
        <f t="shared" si="2671"/>
        <v>0</v>
      </c>
      <c r="F14767" s="230">
        <f t="shared" si="2672"/>
        <v>0</v>
      </c>
      <c r="G14767" s="232"/>
      <c r="I14767" s="283"/>
    </row>
    <row r="14768" spans="1:15">
      <c r="A14768" s="227" t="str">
        <f t="shared" si="2670"/>
        <v>-</v>
      </c>
      <c r="B14768" s="228"/>
      <c r="C14768" s="228"/>
      <c r="D14768" s="194"/>
      <c r="E14768" s="229">
        <f t="shared" si="2671"/>
        <v>0</v>
      </c>
      <c r="F14768" s="230">
        <f t="shared" si="2672"/>
        <v>0</v>
      </c>
      <c r="G14768" s="232"/>
      <c r="I14768" s="283"/>
    </row>
    <row r="14769" spans="1:15">
      <c r="A14769" s="227" t="str">
        <f t="shared" si="2670"/>
        <v>-</v>
      </c>
      <c r="B14769" s="228"/>
      <c r="C14769" s="228"/>
      <c r="D14769" s="194"/>
      <c r="E14769" s="229">
        <f t="shared" si="2671"/>
        <v>0</v>
      </c>
      <c r="F14769" s="230">
        <f t="shared" si="2672"/>
        <v>0</v>
      </c>
      <c r="G14769" s="232"/>
      <c r="I14769" s="283"/>
    </row>
    <row r="14770" spans="1:15" ht="13.5" thickBot="1">
      <c r="A14770" s="234"/>
      <c r="B14770" s="456"/>
      <c r="C14770" s="235"/>
      <c r="D14770" s="237"/>
      <c r="E14770" s="237"/>
      <c r="F14770" s="238" t="s">
        <v>80</v>
      </c>
      <c r="G14770" s="239">
        <f>SUM(F14758:F14769)</f>
        <v>0</v>
      </c>
      <c r="I14770" s="326"/>
    </row>
    <row r="14771" spans="1:15" ht="13.5" thickTop="1">
      <c r="A14771" s="240" t="s">
        <v>67</v>
      </c>
      <c r="B14771" s="446"/>
      <c r="C14771" s="241"/>
      <c r="D14771" s="243"/>
      <c r="E14771" s="243"/>
      <c r="F14771" s="242"/>
      <c r="G14771" s="244"/>
      <c r="I14771" s="326"/>
    </row>
    <row r="14772" spans="1:15" s="220" customFormat="1" ht="26">
      <c r="A14772" s="245" t="s">
        <v>57</v>
      </c>
      <c r="B14772" s="455"/>
      <c r="C14772" s="247" t="s">
        <v>58</v>
      </c>
      <c r="D14772" s="316" t="s">
        <v>68</v>
      </c>
      <c r="E14772" s="248" t="s">
        <v>69</v>
      </c>
      <c r="F14772" s="249" t="s">
        <v>79</v>
      </c>
      <c r="G14772" s="250" t="s">
        <v>70</v>
      </c>
      <c r="I14772" s="325"/>
      <c r="J14772" s="226"/>
      <c r="O14772" s="296"/>
    </row>
    <row r="14773" spans="1:15">
      <c r="A14773" s="748" t="str">
        <f t="shared" ref="A14773:A14784" si="2673">IF(I14773=0,"",VLOOKUP(I14773,MATERIALES,2,FALSE))</f>
        <v/>
      </c>
      <c r="B14773" s="749"/>
      <c r="C14773" s="251" t="str">
        <f t="shared" ref="C14773:C14781" si="2674">IF(I14773=0,"",VLOOKUP(I14773,MATERIALES,3,FALSE))</f>
        <v/>
      </c>
      <c r="D14773" s="194"/>
      <c r="E14773" s="252">
        <f t="shared" ref="E14773:E14784" si="2675">IF(I14773=0,0,VLOOKUP(I14773,MATERIALES,4,FALSE))</f>
        <v>0</v>
      </c>
      <c r="F14773" s="230">
        <f>D14773*E14773</f>
        <v>0</v>
      </c>
      <c r="G14773" s="231"/>
      <c r="I14773" s="283"/>
    </row>
    <row r="14774" spans="1:15">
      <c r="A14774" s="748" t="str">
        <f t="shared" si="2673"/>
        <v/>
      </c>
      <c r="B14774" s="749"/>
      <c r="C14774" s="251" t="str">
        <f t="shared" si="2674"/>
        <v/>
      </c>
      <c r="D14774" s="194"/>
      <c r="E14774" s="252">
        <f t="shared" si="2675"/>
        <v>0</v>
      </c>
      <c r="F14774" s="230">
        <f t="shared" ref="F14774:F14784" si="2676">D14774*E14774</f>
        <v>0</v>
      </c>
      <c r="G14774" s="232"/>
      <c r="I14774" s="283"/>
    </row>
    <row r="14775" spans="1:15">
      <c r="A14775" s="748" t="str">
        <f t="shared" si="2673"/>
        <v/>
      </c>
      <c r="B14775" s="749"/>
      <c r="C14775" s="251" t="str">
        <f t="shared" si="2674"/>
        <v/>
      </c>
      <c r="D14775" s="194"/>
      <c r="E14775" s="252">
        <f t="shared" si="2675"/>
        <v>0</v>
      </c>
      <c r="F14775" s="230">
        <f t="shared" si="2676"/>
        <v>0</v>
      </c>
      <c r="G14775" s="232"/>
      <c r="I14775" s="283"/>
    </row>
    <row r="14776" spans="1:15">
      <c r="A14776" s="748" t="str">
        <f t="shared" si="2673"/>
        <v/>
      </c>
      <c r="B14776" s="749"/>
      <c r="C14776" s="251" t="str">
        <f t="shared" si="2674"/>
        <v/>
      </c>
      <c r="D14776" s="194"/>
      <c r="E14776" s="252">
        <f t="shared" si="2675"/>
        <v>0</v>
      </c>
      <c r="F14776" s="230">
        <f t="shared" si="2676"/>
        <v>0</v>
      </c>
      <c r="G14776" s="232"/>
      <c r="I14776" s="283"/>
    </row>
    <row r="14777" spans="1:15">
      <c r="A14777" s="748" t="str">
        <f t="shared" si="2673"/>
        <v/>
      </c>
      <c r="B14777" s="749"/>
      <c r="C14777" s="251" t="str">
        <f t="shared" si="2674"/>
        <v/>
      </c>
      <c r="D14777" s="194"/>
      <c r="E14777" s="252">
        <f t="shared" si="2675"/>
        <v>0</v>
      </c>
      <c r="F14777" s="230">
        <f t="shared" si="2676"/>
        <v>0</v>
      </c>
      <c r="G14777" s="232"/>
      <c r="I14777" s="283"/>
    </row>
    <row r="14778" spans="1:15">
      <c r="A14778" s="748" t="str">
        <f t="shared" si="2673"/>
        <v/>
      </c>
      <c r="B14778" s="749"/>
      <c r="C14778" s="251" t="str">
        <f t="shared" si="2674"/>
        <v/>
      </c>
      <c r="D14778" s="194"/>
      <c r="E14778" s="252">
        <f t="shared" si="2675"/>
        <v>0</v>
      </c>
      <c r="F14778" s="230">
        <f t="shared" si="2676"/>
        <v>0</v>
      </c>
      <c r="G14778" s="232"/>
      <c r="I14778" s="283"/>
    </row>
    <row r="14779" spans="1:15">
      <c r="A14779" s="748" t="str">
        <f t="shared" si="2673"/>
        <v/>
      </c>
      <c r="B14779" s="749"/>
      <c r="C14779" s="251" t="str">
        <f t="shared" si="2674"/>
        <v/>
      </c>
      <c r="D14779" s="194"/>
      <c r="E14779" s="252">
        <f t="shared" si="2675"/>
        <v>0</v>
      </c>
      <c r="F14779" s="230">
        <f t="shared" si="2676"/>
        <v>0</v>
      </c>
      <c r="G14779" s="232"/>
      <c r="I14779" s="283"/>
    </row>
    <row r="14780" spans="1:15">
      <c r="A14780" s="748" t="str">
        <f t="shared" si="2673"/>
        <v/>
      </c>
      <c r="B14780" s="749"/>
      <c r="C14780" s="251" t="str">
        <f t="shared" si="2674"/>
        <v/>
      </c>
      <c r="D14780" s="194"/>
      <c r="E14780" s="252">
        <f t="shared" si="2675"/>
        <v>0</v>
      </c>
      <c r="F14780" s="230">
        <f t="shared" si="2676"/>
        <v>0</v>
      </c>
      <c r="G14780" s="253"/>
      <c r="I14780" s="283"/>
    </row>
    <row r="14781" spans="1:15">
      <c r="A14781" s="748" t="str">
        <f t="shared" si="2673"/>
        <v/>
      </c>
      <c r="B14781" s="749"/>
      <c r="C14781" s="251" t="str">
        <f t="shared" si="2674"/>
        <v/>
      </c>
      <c r="D14781" s="194"/>
      <c r="E14781" s="252">
        <f t="shared" si="2675"/>
        <v>0</v>
      </c>
      <c r="F14781" s="230">
        <f t="shared" si="2676"/>
        <v>0</v>
      </c>
      <c r="G14781" s="232"/>
      <c r="I14781" s="283"/>
    </row>
    <row r="14782" spans="1:15">
      <c r="A14782" s="748" t="str">
        <f t="shared" si="2673"/>
        <v/>
      </c>
      <c r="B14782" s="749"/>
      <c r="C14782" s="251"/>
      <c r="D14782" s="194"/>
      <c r="E14782" s="252">
        <f t="shared" si="2675"/>
        <v>0</v>
      </c>
      <c r="F14782" s="230">
        <f t="shared" si="2676"/>
        <v>0</v>
      </c>
      <c r="G14782" s="232"/>
      <c r="I14782" s="283"/>
    </row>
    <row r="14783" spans="1:15">
      <c r="A14783" s="748" t="str">
        <f t="shared" si="2673"/>
        <v/>
      </c>
      <c r="B14783" s="749"/>
      <c r="C14783" s="251"/>
      <c r="D14783" s="194"/>
      <c r="E14783" s="252">
        <f t="shared" si="2675"/>
        <v>0</v>
      </c>
      <c r="F14783" s="230">
        <f t="shared" si="2676"/>
        <v>0</v>
      </c>
      <c r="G14783" s="232"/>
      <c r="I14783" s="283"/>
    </row>
    <row r="14784" spans="1:15">
      <c r="A14784" s="748" t="str">
        <f t="shared" si="2673"/>
        <v/>
      </c>
      <c r="B14784" s="749"/>
      <c r="C14784" s="251" t="str">
        <f t="shared" ref="C14784" si="2677">IF(I14784=0,"",VLOOKUP(I14784,MATERIALES,3,FALSE))</f>
        <v/>
      </c>
      <c r="D14784" s="194"/>
      <c r="E14784" s="252">
        <f t="shared" si="2675"/>
        <v>0</v>
      </c>
      <c r="F14784" s="230">
        <f t="shared" si="2676"/>
        <v>0</v>
      </c>
      <c r="G14784" s="233"/>
      <c r="I14784" s="283"/>
    </row>
    <row r="14785" spans="1:9" ht="26.25" customHeight="1" thickBot="1">
      <c r="A14785" s="214"/>
      <c r="B14785" s="438"/>
      <c r="C14785" s="215"/>
      <c r="D14785" s="217"/>
      <c r="E14785" s="254"/>
      <c r="F14785" s="255" t="s">
        <v>81</v>
      </c>
      <c r="G14785" s="253">
        <f>ROUND(SUM(F14773:F14784),0)</f>
        <v>0</v>
      </c>
      <c r="I14785" s="326"/>
    </row>
    <row r="14786" spans="1:9" ht="14" thickTop="1" thickBot="1">
      <c r="A14786" s="256" t="s">
        <v>72</v>
      </c>
      <c r="B14786" s="445"/>
      <c r="C14786" s="257"/>
      <c r="D14786" s="259"/>
      <c r="E14786" s="259"/>
      <c r="F14786" s="258"/>
      <c r="G14786" s="260"/>
      <c r="I14786" s="326"/>
    </row>
    <row r="14787" spans="1:9" ht="13.5" thickTop="1">
      <c r="A14787" s="245" t="s">
        <v>57</v>
      </c>
      <c r="B14787" s="455"/>
      <c r="C14787" s="248" t="s">
        <v>71</v>
      </c>
      <c r="D14787" s="316" t="s">
        <v>75</v>
      </c>
      <c r="E14787" s="248" t="s">
        <v>98</v>
      </c>
      <c r="F14787" s="249" t="s">
        <v>79</v>
      </c>
      <c r="G14787" s="250" t="s">
        <v>70</v>
      </c>
      <c r="I14787" s="326"/>
    </row>
    <row r="14788" spans="1:9">
      <c r="A14788" s="748" t="str">
        <f>IF(I14788=0,"",VLOOKUP(I14788,EQUIPOS,2,FALSE))</f>
        <v/>
      </c>
      <c r="B14788" s="749"/>
      <c r="C14788" s="195"/>
      <c r="D14788" s="194"/>
      <c r="E14788" s="252">
        <f>IF(I14788=0,0,VLOOKUP(I14788,EQUIPOS,4,FALSE))</f>
        <v>0</v>
      </c>
      <c r="F14788" s="230">
        <f>C14788*D14788*E14788</f>
        <v>0</v>
      </c>
      <c r="G14788" s="231"/>
      <c r="I14788" s="283"/>
    </row>
    <row r="14789" spans="1:9">
      <c r="A14789" s="748" t="str">
        <f>IF(I14789=0,"",VLOOKUP(I14789,EQUIPOS,2,FALSE))</f>
        <v/>
      </c>
      <c r="B14789" s="749"/>
      <c r="C14789" s="195"/>
      <c r="D14789" s="194"/>
      <c r="E14789" s="252">
        <f>IF(I14789=0,0,VLOOKUP(I14789,EQUIPOS,4,FALSE))</f>
        <v>0</v>
      </c>
      <c r="F14789" s="230">
        <f t="shared" ref="F14789:F14792" si="2678">C14789*D14789*E14789</f>
        <v>0</v>
      </c>
      <c r="G14789" s="232"/>
      <c r="I14789" s="283"/>
    </row>
    <row r="14790" spans="1:9">
      <c r="A14790" s="748" t="str">
        <f>IF(I14790=0,"",VLOOKUP(I14790,EQUIPOS,2,FALSE))</f>
        <v/>
      </c>
      <c r="B14790" s="749"/>
      <c r="C14790" s="195"/>
      <c r="D14790" s="194"/>
      <c r="E14790" s="252">
        <f>IF(I14790=0,0,VLOOKUP(I14790,EQUIPOS,4,FALSE))</f>
        <v>0</v>
      </c>
      <c r="F14790" s="230">
        <f t="shared" si="2678"/>
        <v>0</v>
      </c>
      <c r="G14790" s="232"/>
      <c r="I14790" s="283"/>
    </row>
    <row r="14791" spans="1:9">
      <c r="A14791" s="748" t="str">
        <f>IF(I14791=0,"",VLOOKUP(I14791,EQUIPOS,2,FALSE))</f>
        <v/>
      </c>
      <c r="B14791" s="749"/>
      <c r="C14791" s="195"/>
      <c r="D14791" s="194"/>
      <c r="E14791" s="252">
        <f>IF(I14791=0,0,VLOOKUP(I14791,EQUIPOS,4,FALSE))</f>
        <v>0</v>
      </c>
      <c r="F14791" s="230">
        <f t="shared" si="2678"/>
        <v>0</v>
      </c>
      <c r="G14791" s="232"/>
      <c r="I14791" s="283"/>
    </row>
    <row r="14792" spans="1:9">
      <c r="A14792" s="748" t="str">
        <f>IF(I14792=0,"",VLOOKUP(I14792,EQUIPOS,2,FALSE))</f>
        <v/>
      </c>
      <c r="B14792" s="749"/>
      <c r="C14792" s="195"/>
      <c r="D14792" s="194"/>
      <c r="E14792" s="252">
        <f>IF(I14792=0,0,VLOOKUP(I14792,EQUIPOS,4,FALSE))</f>
        <v>0</v>
      </c>
      <c r="F14792" s="230">
        <f t="shared" si="2678"/>
        <v>0</v>
      </c>
      <c r="G14792" s="233"/>
      <c r="I14792" s="283"/>
    </row>
    <row r="14793" spans="1:9" ht="30.75" customHeight="1" thickBot="1">
      <c r="A14793" s="234"/>
      <c r="B14793" s="456"/>
      <c r="C14793" s="235"/>
      <c r="D14793" s="237"/>
      <c r="E14793" s="261"/>
      <c r="F14793" s="238" t="s">
        <v>82</v>
      </c>
      <c r="G14793" s="262">
        <f>ROUND(SUM(F14788:F14792),0)</f>
        <v>0</v>
      </c>
      <c r="I14793" s="326"/>
    </row>
    <row r="14794" spans="1:9" ht="13.5" thickTop="1">
      <c r="A14794" s="240" t="s">
        <v>73</v>
      </c>
      <c r="B14794" s="446"/>
      <c r="C14794" s="241"/>
      <c r="D14794" s="243"/>
      <c r="E14794" s="243"/>
      <c r="F14794" s="242"/>
      <c r="G14794" s="244"/>
      <c r="I14794" s="326"/>
    </row>
    <row r="14795" spans="1:9" ht="26">
      <c r="A14795" s="245" t="s">
        <v>57</v>
      </c>
      <c r="B14795" s="454" t="s">
        <v>58</v>
      </c>
      <c r="C14795" s="247" t="s">
        <v>68</v>
      </c>
      <c r="D14795" s="316" t="s">
        <v>74</v>
      </c>
      <c r="E14795" s="248" t="s">
        <v>69</v>
      </c>
      <c r="F14795" s="249" t="s">
        <v>79</v>
      </c>
      <c r="G14795" s="250" t="s">
        <v>70</v>
      </c>
      <c r="H14795" s="220"/>
      <c r="I14795" s="325"/>
    </row>
    <row r="14796" spans="1:9">
      <c r="A14796" s="263" t="str">
        <f t="shared" ref="A14796:A14807" si="2679">IF(I14796=0,"",VLOOKUP(I14796,MANOOBRA,2,FALSE))</f>
        <v/>
      </c>
      <c r="B14796" s="444" t="str">
        <f t="shared" ref="B14796:B14807" si="2680">IF(I14796=0,"",VLOOKUP(I14796,MANOOBRA,3,FALSE))</f>
        <v/>
      </c>
      <c r="C14796" s="195"/>
      <c r="D14796" s="466"/>
      <c r="E14796" s="252">
        <f t="shared" ref="E14796:E14807" si="2681">IF(I14796=0,0,VLOOKUP(I14796,MANOOBRA,4,FALSE))</f>
        <v>0</v>
      </c>
      <c r="F14796" s="230">
        <f>IF(D14796=0,0,C14796*E14796/D14796)</f>
        <v>0</v>
      </c>
      <c r="G14796" s="231"/>
      <c r="I14796" s="283"/>
    </row>
    <row r="14797" spans="1:9">
      <c r="A14797" s="263" t="str">
        <f t="shared" si="2679"/>
        <v/>
      </c>
      <c r="B14797" s="444" t="str">
        <f t="shared" si="2680"/>
        <v/>
      </c>
      <c r="C14797" s="195"/>
      <c r="D14797" s="466"/>
      <c r="E14797" s="252">
        <f t="shared" si="2681"/>
        <v>0</v>
      </c>
      <c r="F14797" s="230">
        <f t="shared" ref="F14797:F14807" si="2682">IF(D14797=0,0,C14797*E14797/D14797)</f>
        <v>0</v>
      </c>
      <c r="G14797" s="232"/>
      <c r="I14797" s="283"/>
    </row>
    <row r="14798" spans="1:9">
      <c r="A14798" s="263" t="str">
        <f t="shared" si="2679"/>
        <v/>
      </c>
      <c r="B14798" s="444" t="str">
        <f t="shared" si="2680"/>
        <v/>
      </c>
      <c r="C14798" s="195"/>
      <c r="D14798" s="309"/>
      <c r="E14798" s="252">
        <f t="shared" si="2681"/>
        <v>0</v>
      </c>
      <c r="F14798" s="230">
        <f t="shared" si="2682"/>
        <v>0</v>
      </c>
      <c r="G14798" s="232"/>
      <c r="I14798" s="283"/>
    </row>
    <row r="14799" spans="1:9">
      <c r="A14799" s="263" t="str">
        <f t="shared" si="2679"/>
        <v/>
      </c>
      <c r="B14799" s="444" t="str">
        <f t="shared" si="2680"/>
        <v/>
      </c>
      <c r="C14799" s="195"/>
      <c r="D14799" s="195"/>
      <c r="E14799" s="252">
        <f t="shared" si="2681"/>
        <v>0</v>
      </c>
      <c r="F14799" s="230">
        <f t="shared" si="2682"/>
        <v>0</v>
      </c>
      <c r="G14799" s="232"/>
      <c r="I14799" s="283"/>
    </row>
    <row r="14800" spans="1:9">
      <c r="A14800" s="263" t="str">
        <f t="shared" si="2679"/>
        <v/>
      </c>
      <c r="B14800" s="444" t="str">
        <f t="shared" si="2680"/>
        <v/>
      </c>
      <c r="C14800" s="195"/>
      <c r="D14800" s="195"/>
      <c r="E14800" s="252">
        <f t="shared" si="2681"/>
        <v>0</v>
      </c>
      <c r="F14800" s="230">
        <f t="shared" si="2682"/>
        <v>0</v>
      </c>
      <c r="G14800" s="232"/>
      <c r="I14800" s="283"/>
    </row>
    <row r="14801" spans="1:16">
      <c r="A14801" s="263" t="str">
        <f t="shared" si="2679"/>
        <v/>
      </c>
      <c r="B14801" s="444" t="str">
        <f t="shared" si="2680"/>
        <v/>
      </c>
      <c r="C14801" s="195"/>
      <c r="D14801" s="195"/>
      <c r="E14801" s="252">
        <f t="shared" si="2681"/>
        <v>0</v>
      </c>
      <c r="F14801" s="230">
        <f t="shared" si="2682"/>
        <v>0</v>
      </c>
      <c r="G14801" s="232"/>
      <c r="I14801" s="283"/>
    </row>
    <row r="14802" spans="1:16">
      <c r="A14802" s="263" t="str">
        <f t="shared" si="2679"/>
        <v/>
      </c>
      <c r="B14802" s="444" t="str">
        <f t="shared" si="2680"/>
        <v/>
      </c>
      <c r="C14802" s="195"/>
      <c r="D14802" s="195"/>
      <c r="E14802" s="252">
        <f t="shared" si="2681"/>
        <v>0</v>
      </c>
      <c r="F14802" s="230">
        <f t="shared" si="2682"/>
        <v>0</v>
      </c>
      <c r="G14802" s="232"/>
      <c r="I14802" s="283"/>
    </row>
    <row r="14803" spans="1:16">
      <c r="A14803" s="263" t="str">
        <f t="shared" si="2679"/>
        <v/>
      </c>
      <c r="B14803" s="444" t="str">
        <f t="shared" si="2680"/>
        <v/>
      </c>
      <c r="C14803" s="195"/>
      <c r="D14803" s="195"/>
      <c r="E14803" s="252">
        <f t="shared" si="2681"/>
        <v>0</v>
      </c>
      <c r="F14803" s="230">
        <f t="shared" si="2682"/>
        <v>0</v>
      </c>
      <c r="G14803" s="232"/>
      <c r="I14803" s="283"/>
    </row>
    <row r="14804" spans="1:16">
      <c r="A14804" s="263" t="str">
        <f t="shared" si="2679"/>
        <v/>
      </c>
      <c r="B14804" s="444" t="str">
        <f t="shared" si="2680"/>
        <v/>
      </c>
      <c r="C14804" s="195"/>
      <c r="D14804" s="195"/>
      <c r="E14804" s="252">
        <f t="shared" si="2681"/>
        <v>0</v>
      </c>
      <c r="F14804" s="230">
        <f t="shared" si="2682"/>
        <v>0</v>
      </c>
      <c r="G14804" s="232"/>
      <c r="I14804" s="283"/>
    </row>
    <row r="14805" spans="1:16">
      <c r="A14805" s="263" t="str">
        <f t="shared" si="2679"/>
        <v/>
      </c>
      <c r="B14805" s="444" t="str">
        <f t="shared" si="2680"/>
        <v/>
      </c>
      <c r="C14805" s="195"/>
      <c r="D14805" s="195"/>
      <c r="E14805" s="252">
        <f t="shared" si="2681"/>
        <v>0</v>
      </c>
      <c r="F14805" s="230">
        <f t="shared" si="2682"/>
        <v>0</v>
      </c>
      <c r="G14805" s="232"/>
      <c r="I14805" s="283"/>
    </row>
    <row r="14806" spans="1:16">
      <c r="A14806" s="263" t="str">
        <f t="shared" si="2679"/>
        <v/>
      </c>
      <c r="B14806" s="444" t="str">
        <f t="shared" si="2680"/>
        <v/>
      </c>
      <c r="C14806" s="195"/>
      <c r="D14806" s="195"/>
      <c r="E14806" s="252">
        <f t="shared" si="2681"/>
        <v>0</v>
      </c>
      <c r="F14806" s="230">
        <f t="shared" si="2682"/>
        <v>0</v>
      </c>
      <c r="G14806" s="232"/>
      <c r="I14806" s="283"/>
    </row>
    <row r="14807" spans="1:16">
      <c r="A14807" s="263" t="str">
        <f t="shared" si="2679"/>
        <v/>
      </c>
      <c r="B14807" s="444" t="str">
        <f t="shared" si="2680"/>
        <v/>
      </c>
      <c r="C14807" s="195"/>
      <c r="D14807" s="195"/>
      <c r="E14807" s="252">
        <f t="shared" si="2681"/>
        <v>0</v>
      </c>
      <c r="F14807" s="230">
        <f t="shared" si="2682"/>
        <v>0</v>
      </c>
      <c r="G14807" s="233"/>
      <c r="I14807" s="283"/>
    </row>
    <row r="14808" spans="1:16" ht="31.5" customHeight="1" thickBot="1">
      <c r="A14808" s="234"/>
      <c r="B14808" s="456"/>
      <c r="C14808" s="235"/>
      <c r="D14808" s="237"/>
      <c r="E14808" s="237"/>
      <c r="F14808" s="238" t="s">
        <v>83</v>
      </c>
      <c r="G14808" s="262">
        <f>ROUND(SUM(F14796:F14807),0)</f>
        <v>0</v>
      </c>
      <c r="I14808" s="326"/>
    </row>
    <row r="14809" spans="1:16" ht="13.5" thickTop="1">
      <c r="A14809" s="186" t="s">
        <v>76</v>
      </c>
      <c r="B14809" s="446"/>
      <c r="C14809" s="241"/>
      <c r="D14809" s="243"/>
      <c r="E14809" s="243"/>
      <c r="F14809" s="242"/>
      <c r="G14809" s="244"/>
      <c r="I14809" s="326"/>
    </row>
    <row r="14810" spans="1:16">
      <c r="A14810" s="245" t="s">
        <v>57</v>
      </c>
      <c r="B14810" s="455"/>
      <c r="C14810" s="246"/>
      <c r="D14810" s="317"/>
      <c r="E14810" s="248" t="s">
        <v>77</v>
      </c>
      <c r="F14810" s="249" t="s">
        <v>78</v>
      </c>
      <c r="G14810" s="264" t="s">
        <v>77</v>
      </c>
      <c r="H14810" s="220"/>
      <c r="I14810" s="325"/>
    </row>
    <row r="14811" spans="1:16">
      <c r="A14811" s="185" t="s">
        <v>87</v>
      </c>
      <c r="B14811" s="453"/>
      <c r="C14811" s="265"/>
      <c r="D14811" s="318"/>
      <c r="E14811" s="229">
        <f>ROUND(SUM(G14770,G14785,G14793,G14808),2)</f>
        <v>0</v>
      </c>
      <c r="F14811" s="266">
        <f>A</f>
        <v>0</v>
      </c>
      <c r="G14811" s="267">
        <f>E14811*F14811</f>
        <v>0</v>
      </c>
      <c r="I14811" s="326"/>
    </row>
    <row r="14812" spans="1:16">
      <c r="A14812" s="185" t="s">
        <v>85</v>
      </c>
      <c r="B14812" s="453"/>
      <c r="C14812" s="265"/>
      <c r="D14812" s="318"/>
      <c r="E14812" s="229">
        <f>SUM(G14770,G14785,G14793,G14808)</f>
        <v>0</v>
      </c>
      <c r="F14812" s="266">
        <f>I</f>
        <v>0</v>
      </c>
      <c r="G14812" s="267">
        <f>E14812*F14812</f>
        <v>0</v>
      </c>
      <c r="I14812" s="326"/>
    </row>
    <row r="14813" spans="1:16">
      <c r="A14813" s="185" t="s">
        <v>86</v>
      </c>
      <c r="B14813" s="453"/>
      <c r="C14813" s="265"/>
      <c r="D14813" s="318"/>
      <c r="E14813" s="229">
        <f>SUM(G14770,G14785,G14793,G14808)</f>
        <v>0</v>
      </c>
      <c r="F14813" s="266">
        <f>U</f>
        <v>0</v>
      </c>
      <c r="G14813" s="267">
        <f>E14813*F14813</f>
        <v>0</v>
      </c>
      <c r="I14813" s="326"/>
    </row>
    <row r="14814" spans="1:16" ht="33" customHeight="1" thickBot="1">
      <c r="A14814" s="234"/>
      <c r="B14814" s="456"/>
      <c r="C14814" s="235"/>
      <c r="D14814" s="237"/>
      <c r="E14814" s="237"/>
      <c r="F14814" s="268" t="s">
        <v>84</v>
      </c>
      <c r="G14814" s="262">
        <f>SUM(G14811:G14813)</f>
        <v>0</v>
      </c>
      <c r="I14814" s="326"/>
      <c r="J14814" s="295"/>
      <c r="K14814" s="296"/>
      <c r="L14814" s="296"/>
      <c r="M14814" s="296"/>
      <c r="N14814" s="296"/>
      <c r="O14814" s="296"/>
    </row>
    <row r="14815" spans="1:16" s="211" customFormat="1" ht="14" thickTop="1" thickBot="1">
      <c r="A14815" s="269"/>
      <c r="B14815" s="443"/>
      <c r="C14815" s="270"/>
      <c r="D14815" s="319"/>
      <c r="E14815" s="271" t="s">
        <v>89</v>
      </c>
      <c r="F14815" s="272"/>
      <c r="G14815" s="273">
        <f>ROUND(SUM(G14770,G14785,G14793,G14808,G14814),0)</f>
        <v>0</v>
      </c>
      <c r="I14815" s="327"/>
      <c r="J14815" s="212">
        <f>B14754</f>
        <v>41.9</v>
      </c>
      <c r="K14815" s="274">
        <f>E14811</f>
        <v>0</v>
      </c>
      <c r="L14815" s="294">
        <f>G14811</f>
        <v>0</v>
      </c>
      <c r="M14815" s="294">
        <f>G14812</f>
        <v>0</v>
      </c>
      <c r="N14815" s="294">
        <f>G14813</f>
        <v>0</v>
      </c>
      <c r="O14815" s="299">
        <f>SUM(K14815:N14815)</f>
        <v>0</v>
      </c>
      <c r="P14815" s="294"/>
    </row>
    <row r="14816" spans="1:16" ht="13.5" thickTop="1">
      <c r="A14816" s="275" t="s">
        <v>97</v>
      </c>
      <c r="B14816" s="438"/>
      <c r="C14816" s="215"/>
      <c r="D14816" s="217"/>
      <c r="E14816" s="217"/>
      <c r="F14816" s="216"/>
      <c r="G14816" s="219"/>
      <c r="I14816" s="326"/>
      <c r="P14816" s="294"/>
    </row>
    <row r="14817" spans="1:16">
      <c r="A14817" s="275"/>
      <c r="B14817" s="452"/>
      <c r="C14817" s="276"/>
      <c r="D14817" s="320"/>
      <c r="E14817" s="217"/>
      <c r="F14817" s="216"/>
      <c r="G14817" s="277">
        <f ca="1">TODAY()</f>
        <v>44839</v>
      </c>
      <c r="I14817" s="326"/>
      <c r="P14817" s="294"/>
    </row>
    <row r="14818" spans="1:16" ht="13.5" thickBot="1">
      <c r="A14818" s="234"/>
      <c r="B14818" s="456"/>
      <c r="C14818" s="235"/>
      <c r="D14818" s="237"/>
      <c r="E14818" s="237"/>
      <c r="F14818" s="236"/>
      <c r="G14818" s="278"/>
      <c r="I14818" s="326"/>
      <c r="P14818" s="294"/>
    </row>
    <row r="14819" spans="1:16" ht="13.5" thickTop="1">
      <c r="A14819" s="215"/>
      <c r="B14819" s="438"/>
      <c r="C14819" s="215"/>
      <c r="D14819" s="217"/>
      <c r="E14819" s="217"/>
      <c r="F14819" s="216"/>
      <c r="G14819" s="216"/>
      <c r="I14819" s="434"/>
      <c r="P14819" s="294"/>
    </row>
    <row r="14820" spans="1:16" s="199" customFormat="1">
      <c r="A14820" s="196" t="s">
        <v>109</v>
      </c>
      <c r="B14820" s="458"/>
      <c r="C14820" s="196"/>
      <c r="D14820" s="198"/>
      <c r="E14820" s="198"/>
      <c r="F14820" s="197"/>
      <c r="G14820" s="197"/>
      <c r="I14820" s="321"/>
      <c r="J14820" s="200"/>
      <c r="O14820" s="297"/>
    </row>
    <row r="14821" spans="1:16" s="199" customFormat="1">
      <c r="A14821" s="196" t="str">
        <f>CONCATENATE('Prestaciones y AIU'!A12535," ANALISIS DE PRECIOS UNITARIOS")</f>
        <v xml:space="preserve"> ANALISIS DE PRECIOS UNITARIOS</v>
      </c>
      <c r="B14821" s="458"/>
      <c r="C14821" s="196"/>
      <c r="D14821" s="198"/>
      <c r="E14821" s="198"/>
      <c r="F14821" s="197"/>
      <c r="G14821" s="197"/>
      <c r="I14821" s="321"/>
      <c r="J14821" s="200"/>
      <c r="O14821" s="297"/>
    </row>
    <row r="14822" spans="1:16" s="199" customFormat="1">
      <c r="A14822" s="196" t="str">
        <f>Objeto_LIC</f>
        <v>OPTIMIZACION DEL SISTEMA DE ABASTECIMIENTO (ADUCCION, PRETRATAMIENTO Y CONDUCCION) DEL MUNICPIO DE TAME, DEPARTAMENTO DE ARAUCA</v>
      </c>
      <c r="B14822" s="458"/>
      <c r="C14822" s="196"/>
      <c r="D14822" s="198"/>
      <c r="E14822" s="198"/>
      <c r="F14822" s="197"/>
      <c r="G14822" s="197"/>
      <c r="I14822" s="321"/>
      <c r="J14822" s="200"/>
      <c r="O14822" s="297"/>
    </row>
    <row r="14823" spans="1:16" s="199" customFormat="1">
      <c r="A14823" s="196"/>
      <c r="B14823" s="458"/>
      <c r="C14823" s="196"/>
      <c r="D14823" s="198"/>
      <c r="E14823" s="198"/>
      <c r="F14823" s="197"/>
      <c r="G14823" s="197"/>
      <c r="I14823" s="321"/>
      <c r="J14823" s="200"/>
      <c r="O14823" s="297"/>
    </row>
    <row r="14824" spans="1:16" ht="13.5" thickBot="1">
      <c r="A14824" s="201"/>
      <c r="B14824" s="448"/>
      <c r="C14824" s="201"/>
      <c r="D14824" s="203"/>
      <c r="E14824" s="203"/>
      <c r="F14824" s="202"/>
      <c r="G14824" s="202"/>
    </row>
    <row r="14825" spans="1:16" s="211" customFormat="1" ht="13.5" thickTop="1">
      <c r="A14825" s="206"/>
      <c r="B14825" s="457"/>
      <c r="C14825" s="207"/>
      <c r="D14825" s="209"/>
      <c r="E14825" s="209"/>
      <c r="F14825" s="208"/>
      <c r="G14825" s="210" t="s">
        <v>110</v>
      </c>
      <c r="I14825" s="323"/>
      <c r="J14825" s="212"/>
      <c r="O14825" s="297"/>
    </row>
    <row r="14826" spans="1:16" ht="12.75" customHeight="1">
      <c r="A14826" s="213" t="s">
        <v>62</v>
      </c>
      <c r="B14826" s="750">
        <f>Proponente</f>
        <v>0</v>
      </c>
      <c r="C14826" s="750"/>
      <c r="D14826" s="750"/>
      <c r="E14826" s="750"/>
      <c r="F14826" s="750"/>
      <c r="G14826" s="751"/>
    </row>
    <row r="14827" spans="1:16" ht="12.75" customHeight="1">
      <c r="A14827" s="213" t="s">
        <v>63</v>
      </c>
      <c r="B14827" s="449" t="s">
        <v>206</v>
      </c>
      <c r="C14827" s="750" t="e">
        <f>VLOOKUP(B14827,Presupuesto!$A$4:$B$106,2,FALSE)</f>
        <v>#N/A</v>
      </c>
      <c r="D14827" s="750"/>
      <c r="E14827" s="750"/>
      <c r="F14827" s="750"/>
      <c r="G14827" s="751"/>
    </row>
    <row r="14828" spans="1:16">
      <c r="A14828" s="214"/>
      <c r="B14828" s="438"/>
      <c r="C14828" s="215"/>
      <c r="D14828" s="217"/>
      <c r="E14828" s="217"/>
      <c r="F14828" s="218" t="s">
        <v>88</v>
      </c>
      <c r="G14828" s="755" t="s">
        <v>179</v>
      </c>
      <c r="H14828" s="750"/>
      <c r="I14828" s="750"/>
      <c r="J14828" s="750"/>
      <c r="K14828" s="751"/>
    </row>
    <row r="14829" spans="1:16" ht="13.5" thickBot="1">
      <c r="A14829" s="213" t="s">
        <v>64</v>
      </c>
      <c r="B14829" s="438"/>
      <c r="C14829" s="215"/>
      <c r="D14829" s="217"/>
      <c r="E14829" s="217"/>
      <c r="F14829" s="216"/>
      <c r="G14829" s="219"/>
      <c r="I14829" s="324"/>
      <c r="J14829" s="295"/>
      <c r="K14829" s="296"/>
      <c r="L14829" s="296"/>
      <c r="M14829" s="296"/>
      <c r="N14829" s="296"/>
      <c r="O14829" s="296"/>
    </row>
    <row r="14830" spans="1:16" s="220" customFormat="1" ht="13.5" thickTop="1">
      <c r="A14830" s="221" t="s">
        <v>57</v>
      </c>
      <c r="B14830" s="447" t="s">
        <v>65</v>
      </c>
      <c r="C14830" s="222" t="s">
        <v>66</v>
      </c>
      <c r="D14830" s="223" t="s">
        <v>74</v>
      </c>
      <c r="E14830" s="224" t="s">
        <v>100</v>
      </c>
      <c r="F14830" s="224" t="s">
        <v>79</v>
      </c>
      <c r="G14830" s="225" t="s">
        <v>70</v>
      </c>
      <c r="I14830" s="325"/>
      <c r="J14830" s="226"/>
      <c r="O14830" s="296"/>
    </row>
    <row r="14831" spans="1:16">
      <c r="A14831" s="227" t="str">
        <f t="shared" ref="A14831:A14842" si="2683">IF(I14831=0,"-",VLOOKUP(I14831,EQUIPOS,2,FALSE))</f>
        <v>-</v>
      </c>
      <c r="B14831" s="228"/>
      <c r="C14831" s="228"/>
      <c r="D14831" s="194"/>
      <c r="E14831" s="229">
        <f t="shared" ref="E14831:E14842" si="2684">IF(I14831=0,0,VLOOKUP(I14831,EQUIPOS,4,FALSE))</f>
        <v>0</v>
      </c>
      <c r="F14831" s="230">
        <f t="shared" ref="F14831:F14842" si="2685">IF(D14831=0,0,E14831/D14831)</f>
        <v>0</v>
      </c>
      <c r="G14831" s="231"/>
      <c r="I14831" s="283"/>
    </row>
    <row r="14832" spans="1:16">
      <c r="A14832" s="227" t="str">
        <f t="shared" si="2683"/>
        <v>-</v>
      </c>
      <c r="B14832" s="228"/>
      <c r="C14832" s="228"/>
      <c r="D14832" s="194"/>
      <c r="E14832" s="229">
        <f t="shared" si="2684"/>
        <v>0</v>
      </c>
      <c r="F14832" s="230">
        <f t="shared" si="2685"/>
        <v>0</v>
      </c>
      <c r="G14832" s="232"/>
      <c r="I14832" s="283"/>
    </row>
    <row r="14833" spans="1:15">
      <c r="A14833" s="227" t="str">
        <f t="shared" si="2683"/>
        <v>-</v>
      </c>
      <c r="B14833" s="228"/>
      <c r="C14833" s="228"/>
      <c r="D14833" s="194"/>
      <c r="E14833" s="229">
        <f t="shared" si="2684"/>
        <v>0</v>
      </c>
      <c r="F14833" s="230">
        <f t="shared" si="2685"/>
        <v>0</v>
      </c>
      <c r="G14833" s="232"/>
      <c r="I14833" s="283"/>
    </row>
    <row r="14834" spans="1:15">
      <c r="A14834" s="227" t="str">
        <f t="shared" si="2683"/>
        <v>-</v>
      </c>
      <c r="B14834" s="228"/>
      <c r="C14834" s="228"/>
      <c r="D14834" s="194"/>
      <c r="E14834" s="229">
        <f t="shared" si="2684"/>
        <v>0</v>
      </c>
      <c r="F14834" s="230">
        <f t="shared" si="2685"/>
        <v>0</v>
      </c>
      <c r="G14834" s="232"/>
      <c r="I14834" s="283"/>
    </row>
    <row r="14835" spans="1:15">
      <c r="A14835" s="227" t="str">
        <f t="shared" si="2683"/>
        <v>-</v>
      </c>
      <c r="B14835" s="228"/>
      <c r="C14835" s="228"/>
      <c r="D14835" s="194"/>
      <c r="E14835" s="229">
        <f t="shared" si="2684"/>
        <v>0</v>
      </c>
      <c r="F14835" s="230">
        <f t="shared" si="2685"/>
        <v>0</v>
      </c>
      <c r="G14835" s="232"/>
      <c r="I14835" s="283"/>
    </row>
    <row r="14836" spans="1:15">
      <c r="A14836" s="227" t="str">
        <f t="shared" si="2683"/>
        <v>-</v>
      </c>
      <c r="B14836" s="228"/>
      <c r="C14836" s="228"/>
      <c r="D14836" s="194"/>
      <c r="E14836" s="229">
        <f t="shared" si="2684"/>
        <v>0</v>
      </c>
      <c r="F14836" s="230">
        <f t="shared" si="2685"/>
        <v>0</v>
      </c>
      <c r="G14836" s="232"/>
      <c r="I14836" s="283"/>
    </row>
    <row r="14837" spans="1:15">
      <c r="A14837" s="227" t="str">
        <f t="shared" si="2683"/>
        <v>-</v>
      </c>
      <c r="B14837" s="228"/>
      <c r="C14837" s="228"/>
      <c r="D14837" s="194"/>
      <c r="E14837" s="229">
        <f t="shared" si="2684"/>
        <v>0</v>
      </c>
      <c r="F14837" s="230">
        <f t="shared" si="2685"/>
        <v>0</v>
      </c>
      <c r="G14837" s="232"/>
      <c r="I14837" s="283"/>
    </row>
    <row r="14838" spans="1:15">
      <c r="A14838" s="227" t="str">
        <f t="shared" si="2683"/>
        <v>-</v>
      </c>
      <c r="B14838" s="228"/>
      <c r="C14838" s="228"/>
      <c r="D14838" s="194"/>
      <c r="E14838" s="229">
        <f t="shared" si="2684"/>
        <v>0</v>
      </c>
      <c r="F14838" s="230">
        <f t="shared" si="2685"/>
        <v>0</v>
      </c>
      <c r="G14838" s="232"/>
      <c r="I14838" s="283"/>
    </row>
    <row r="14839" spans="1:15">
      <c r="A14839" s="227" t="str">
        <f t="shared" si="2683"/>
        <v>-</v>
      </c>
      <c r="B14839" s="228"/>
      <c r="C14839" s="228"/>
      <c r="D14839" s="194"/>
      <c r="E14839" s="229">
        <f t="shared" si="2684"/>
        <v>0</v>
      </c>
      <c r="F14839" s="230">
        <f t="shared" si="2685"/>
        <v>0</v>
      </c>
      <c r="G14839" s="232"/>
      <c r="I14839" s="283"/>
    </row>
    <row r="14840" spans="1:15">
      <c r="A14840" s="227" t="str">
        <f t="shared" si="2683"/>
        <v>-</v>
      </c>
      <c r="B14840" s="228"/>
      <c r="C14840" s="228"/>
      <c r="D14840" s="194"/>
      <c r="E14840" s="229">
        <f t="shared" si="2684"/>
        <v>0</v>
      </c>
      <c r="F14840" s="230">
        <f t="shared" si="2685"/>
        <v>0</v>
      </c>
      <c r="G14840" s="232"/>
      <c r="I14840" s="283"/>
    </row>
    <row r="14841" spans="1:15">
      <c r="A14841" s="227" t="str">
        <f t="shared" si="2683"/>
        <v>-</v>
      </c>
      <c r="B14841" s="228"/>
      <c r="C14841" s="228"/>
      <c r="D14841" s="194"/>
      <c r="E14841" s="229">
        <f t="shared" si="2684"/>
        <v>0</v>
      </c>
      <c r="F14841" s="230">
        <f t="shared" si="2685"/>
        <v>0</v>
      </c>
      <c r="G14841" s="232"/>
      <c r="I14841" s="283"/>
    </row>
    <row r="14842" spans="1:15">
      <c r="A14842" s="227" t="str">
        <f t="shared" si="2683"/>
        <v>-</v>
      </c>
      <c r="B14842" s="228"/>
      <c r="C14842" s="228"/>
      <c r="D14842" s="194"/>
      <c r="E14842" s="229">
        <f t="shared" si="2684"/>
        <v>0</v>
      </c>
      <c r="F14842" s="230">
        <f t="shared" si="2685"/>
        <v>0</v>
      </c>
      <c r="G14842" s="232"/>
      <c r="I14842" s="283"/>
    </row>
    <row r="14843" spans="1:15" ht="13.5" thickBot="1">
      <c r="A14843" s="234"/>
      <c r="B14843" s="456"/>
      <c r="C14843" s="235"/>
      <c r="D14843" s="237"/>
      <c r="E14843" s="237"/>
      <c r="F14843" s="238" t="s">
        <v>80</v>
      </c>
      <c r="G14843" s="239">
        <f>SUM(F14831:F14842)</f>
        <v>0</v>
      </c>
      <c r="I14843" s="326"/>
    </row>
    <row r="14844" spans="1:15" ht="13.5" thickTop="1">
      <c r="A14844" s="240" t="s">
        <v>67</v>
      </c>
      <c r="B14844" s="446"/>
      <c r="C14844" s="241"/>
      <c r="D14844" s="243"/>
      <c r="E14844" s="243"/>
      <c r="F14844" s="242"/>
      <c r="G14844" s="244"/>
      <c r="I14844" s="326"/>
    </row>
    <row r="14845" spans="1:15" s="220" customFormat="1" ht="26">
      <c r="A14845" s="245" t="s">
        <v>57</v>
      </c>
      <c r="B14845" s="455"/>
      <c r="C14845" s="247" t="s">
        <v>58</v>
      </c>
      <c r="D14845" s="316" t="s">
        <v>68</v>
      </c>
      <c r="E14845" s="248" t="s">
        <v>69</v>
      </c>
      <c r="F14845" s="249" t="s">
        <v>79</v>
      </c>
      <c r="G14845" s="250" t="s">
        <v>70</v>
      </c>
      <c r="I14845" s="325"/>
      <c r="J14845" s="226"/>
      <c r="O14845" s="296"/>
    </row>
    <row r="14846" spans="1:15">
      <c r="A14846" s="748" t="str">
        <f t="shared" ref="A14846:A14857" si="2686">IF(I14846=0,"",VLOOKUP(I14846,MATERIALES,2,FALSE))</f>
        <v/>
      </c>
      <c r="B14846" s="749"/>
      <c r="C14846" s="251" t="str">
        <f t="shared" ref="C14846:C14854" si="2687">IF(I14846=0,"",VLOOKUP(I14846,MATERIALES,3,FALSE))</f>
        <v/>
      </c>
      <c r="D14846" s="194"/>
      <c r="E14846" s="252">
        <f t="shared" ref="E14846:E14857" si="2688">IF(I14846=0,0,VLOOKUP(I14846,MATERIALES,4,FALSE))</f>
        <v>0</v>
      </c>
      <c r="F14846" s="230">
        <f>D14846*E14846</f>
        <v>0</v>
      </c>
      <c r="G14846" s="231"/>
      <c r="I14846" s="283"/>
    </row>
    <row r="14847" spans="1:15">
      <c r="A14847" s="748" t="str">
        <f t="shared" si="2686"/>
        <v/>
      </c>
      <c r="B14847" s="749"/>
      <c r="C14847" s="251" t="str">
        <f t="shared" si="2687"/>
        <v/>
      </c>
      <c r="D14847" s="194"/>
      <c r="E14847" s="252">
        <f t="shared" si="2688"/>
        <v>0</v>
      </c>
      <c r="F14847" s="230">
        <f t="shared" ref="F14847:F14857" si="2689">D14847*E14847</f>
        <v>0</v>
      </c>
      <c r="G14847" s="232"/>
      <c r="I14847" s="283"/>
    </row>
    <row r="14848" spans="1:15">
      <c r="A14848" s="748" t="str">
        <f t="shared" si="2686"/>
        <v/>
      </c>
      <c r="B14848" s="749"/>
      <c r="C14848" s="251" t="str">
        <f t="shared" si="2687"/>
        <v/>
      </c>
      <c r="D14848" s="194"/>
      <c r="E14848" s="252">
        <f t="shared" si="2688"/>
        <v>0</v>
      </c>
      <c r="F14848" s="230">
        <f t="shared" si="2689"/>
        <v>0</v>
      </c>
      <c r="G14848" s="232"/>
      <c r="I14848" s="283"/>
    </row>
    <row r="14849" spans="1:9">
      <c r="A14849" s="748" t="str">
        <f t="shared" si="2686"/>
        <v/>
      </c>
      <c r="B14849" s="749"/>
      <c r="C14849" s="251" t="str">
        <f t="shared" si="2687"/>
        <v/>
      </c>
      <c r="D14849" s="194"/>
      <c r="E14849" s="252">
        <f t="shared" si="2688"/>
        <v>0</v>
      </c>
      <c r="F14849" s="230">
        <f t="shared" si="2689"/>
        <v>0</v>
      </c>
      <c r="G14849" s="232"/>
      <c r="I14849" s="283"/>
    </row>
    <row r="14850" spans="1:9">
      <c r="A14850" s="748" t="str">
        <f t="shared" si="2686"/>
        <v/>
      </c>
      <c r="B14850" s="749"/>
      <c r="C14850" s="251" t="str">
        <f t="shared" si="2687"/>
        <v/>
      </c>
      <c r="D14850" s="194"/>
      <c r="E14850" s="252">
        <f t="shared" si="2688"/>
        <v>0</v>
      </c>
      <c r="F14850" s="230">
        <f t="shared" si="2689"/>
        <v>0</v>
      </c>
      <c r="G14850" s="232"/>
      <c r="I14850" s="283"/>
    </row>
    <row r="14851" spans="1:9">
      <c r="A14851" s="748" t="str">
        <f t="shared" si="2686"/>
        <v/>
      </c>
      <c r="B14851" s="749"/>
      <c r="C14851" s="251" t="str">
        <f t="shared" si="2687"/>
        <v/>
      </c>
      <c r="D14851" s="194"/>
      <c r="E14851" s="252">
        <f t="shared" si="2688"/>
        <v>0</v>
      </c>
      <c r="F14851" s="230">
        <f t="shared" si="2689"/>
        <v>0</v>
      </c>
      <c r="G14851" s="232"/>
      <c r="I14851" s="283"/>
    </row>
    <row r="14852" spans="1:9">
      <c r="A14852" s="748" t="str">
        <f t="shared" si="2686"/>
        <v/>
      </c>
      <c r="B14852" s="749"/>
      <c r="C14852" s="251" t="str">
        <f t="shared" si="2687"/>
        <v/>
      </c>
      <c r="D14852" s="194"/>
      <c r="E14852" s="252">
        <f t="shared" si="2688"/>
        <v>0</v>
      </c>
      <c r="F14852" s="230">
        <f t="shared" si="2689"/>
        <v>0</v>
      </c>
      <c r="G14852" s="232"/>
      <c r="I14852" s="283"/>
    </row>
    <row r="14853" spans="1:9">
      <c r="A14853" s="748" t="str">
        <f t="shared" si="2686"/>
        <v/>
      </c>
      <c r="B14853" s="749"/>
      <c r="C14853" s="251" t="str">
        <f t="shared" si="2687"/>
        <v/>
      </c>
      <c r="D14853" s="194"/>
      <c r="E14853" s="252">
        <f t="shared" si="2688"/>
        <v>0</v>
      </c>
      <c r="F14853" s="230">
        <f t="shared" si="2689"/>
        <v>0</v>
      </c>
      <c r="G14853" s="253"/>
      <c r="I14853" s="283"/>
    </row>
    <row r="14854" spans="1:9">
      <c r="A14854" s="748" t="str">
        <f t="shared" si="2686"/>
        <v/>
      </c>
      <c r="B14854" s="749"/>
      <c r="C14854" s="251" t="str">
        <f t="shared" si="2687"/>
        <v/>
      </c>
      <c r="D14854" s="194"/>
      <c r="E14854" s="252">
        <f t="shared" si="2688"/>
        <v>0</v>
      </c>
      <c r="F14854" s="230">
        <f t="shared" si="2689"/>
        <v>0</v>
      </c>
      <c r="G14854" s="232"/>
      <c r="I14854" s="283"/>
    </row>
    <row r="14855" spans="1:9">
      <c r="A14855" s="748" t="str">
        <f t="shared" si="2686"/>
        <v/>
      </c>
      <c r="B14855" s="749"/>
      <c r="C14855" s="251"/>
      <c r="D14855" s="194"/>
      <c r="E14855" s="252">
        <f t="shared" si="2688"/>
        <v>0</v>
      </c>
      <c r="F14855" s="230">
        <f t="shared" si="2689"/>
        <v>0</v>
      </c>
      <c r="G14855" s="232"/>
      <c r="I14855" s="283"/>
    </row>
    <row r="14856" spans="1:9">
      <c r="A14856" s="748" t="str">
        <f t="shared" si="2686"/>
        <v/>
      </c>
      <c r="B14856" s="749"/>
      <c r="C14856" s="251"/>
      <c r="D14856" s="194"/>
      <c r="E14856" s="252">
        <f t="shared" si="2688"/>
        <v>0</v>
      </c>
      <c r="F14856" s="230">
        <f t="shared" si="2689"/>
        <v>0</v>
      </c>
      <c r="G14856" s="232"/>
      <c r="I14856" s="283"/>
    </row>
    <row r="14857" spans="1:9">
      <c r="A14857" s="748" t="str">
        <f t="shared" si="2686"/>
        <v/>
      </c>
      <c r="B14857" s="749"/>
      <c r="C14857" s="251" t="str">
        <f t="shared" ref="C14857" si="2690">IF(I14857=0,"",VLOOKUP(I14857,MATERIALES,3,FALSE))</f>
        <v/>
      </c>
      <c r="D14857" s="194"/>
      <c r="E14857" s="252">
        <f t="shared" si="2688"/>
        <v>0</v>
      </c>
      <c r="F14857" s="230">
        <f t="shared" si="2689"/>
        <v>0</v>
      </c>
      <c r="G14857" s="233"/>
      <c r="I14857" s="283"/>
    </row>
    <row r="14858" spans="1:9" ht="26.25" customHeight="1" thickBot="1">
      <c r="A14858" s="214"/>
      <c r="B14858" s="438"/>
      <c r="C14858" s="215"/>
      <c r="D14858" s="217"/>
      <c r="E14858" s="254"/>
      <c r="F14858" s="255" t="s">
        <v>81</v>
      </c>
      <c r="G14858" s="253">
        <f>ROUND(SUM(F14846:F14857),0)</f>
        <v>0</v>
      </c>
      <c r="I14858" s="326"/>
    </row>
    <row r="14859" spans="1:9" ht="14" thickTop="1" thickBot="1">
      <c r="A14859" s="256" t="s">
        <v>72</v>
      </c>
      <c r="B14859" s="445"/>
      <c r="C14859" s="257"/>
      <c r="D14859" s="259"/>
      <c r="E14859" s="259"/>
      <c r="F14859" s="258"/>
      <c r="G14859" s="260"/>
      <c r="I14859" s="326"/>
    </row>
    <row r="14860" spans="1:9" ht="13.5" thickTop="1">
      <c r="A14860" s="245" t="s">
        <v>57</v>
      </c>
      <c r="B14860" s="455"/>
      <c r="C14860" s="248" t="s">
        <v>71</v>
      </c>
      <c r="D14860" s="316" t="s">
        <v>75</v>
      </c>
      <c r="E14860" s="248" t="s">
        <v>98</v>
      </c>
      <c r="F14860" s="249" t="s">
        <v>79</v>
      </c>
      <c r="G14860" s="250" t="s">
        <v>70</v>
      </c>
      <c r="I14860" s="326"/>
    </row>
    <row r="14861" spans="1:9">
      <c r="A14861" s="748" t="str">
        <f>IF(I14861=0,"",VLOOKUP(I14861,EQUIPOS,2,FALSE))</f>
        <v/>
      </c>
      <c r="B14861" s="749"/>
      <c r="C14861" s="467"/>
      <c r="D14861" s="194"/>
      <c r="E14861" s="252">
        <f>IF(I14861=0,0,VLOOKUP(I14861,EQUIPOS,4,FALSE))</f>
        <v>0</v>
      </c>
      <c r="F14861" s="230">
        <f>C14861*D14861*E14861</f>
        <v>0</v>
      </c>
      <c r="G14861" s="231"/>
      <c r="I14861" s="283"/>
    </row>
    <row r="14862" spans="1:9">
      <c r="A14862" s="748" t="str">
        <f>IF(I14862=0,"",VLOOKUP(I14862,EQUIPOS,2,FALSE))</f>
        <v/>
      </c>
      <c r="B14862" s="749"/>
      <c r="C14862" s="195"/>
      <c r="D14862" s="194"/>
      <c r="E14862" s="252">
        <f>IF(I14862=0,0,VLOOKUP(I14862,EQUIPOS,4,FALSE))</f>
        <v>0</v>
      </c>
      <c r="F14862" s="230">
        <f t="shared" ref="F14862:F14865" si="2691">C14862*D14862*E14862</f>
        <v>0</v>
      </c>
      <c r="G14862" s="232"/>
      <c r="I14862" s="283"/>
    </row>
    <row r="14863" spans="1:9">
      <c r="A14863" s="748" t="str">
        <f>IF(I14863=0,"",VLOOKUP(I14863,EQUIPOS,2,FALSE))</f>
        <v/>
      </c>
      <c r="B14863" s="749"/>
      <c r="C14863" s="195"/>
      <c r="D14863" s="194"/>
      <c r="E14863" s="252">
        <f>IF(I14863=0,0,VLOOKUP(I14863,EQUIPOS,4,FALSE))</f>
        <v>0</v>
      </c>
      <c r="F14863" s="230">
        <f t="shared" si="2691"/>
        <v>0</v>
      </c>
      <c r="G14863" s="232"/>
      <c r="I14863" s="283"/>
    </row>
    <row r="14864" spans="1:9">
      <c r="A14864" s="748" t="str">
        <f>IF(I14864=0,"",VLOOKUP(I14864,EQUIPOS,2,FALSE))</f>
        <v/>
      </c>
      <c r="B14864" s="749"/>
      <c r="C14864" s="195"/>
      <c r="D14864" s="194"/>
      <c r="E14864" s="252">
        <f>IF(I14864=0,0,VLOOKUP(I14864,EQUIPOS,4,FALSE))</f>
        <v>0</v>
      </c>
      <c r="F14864" s="230">
        <f t="shared" si="2691"/>
        <v>0</v>
      </c>
      <c r="G14864" s="232"/>
      <c r="I14864" s="283"/>
    </row>
    <row r="14865" spans="1:9">
      <c r="A14865" s="748" t="str">
        <f>IF(I14865=0,"",VLOOKUP(I14865,EQUIPOS,2,FALSE))</f>
        <v/>
      </c>
      <c r="B14865" s="749"/>
      <c r="C14865" s="195"/>
      <c r="D14865" s="194"/>
      <c r="E14865" s="252">
        <f>IF(I14865=0,0,VLOOKUP(I14865,EQUIPOS,4,FALSE))</f>
        <v>0</v>
      </c>
      <c r="F14865" s="230">
        <f t="shared" si="2691"/>
        <v>0</v>
      </c>
      <c r="G14865" s="233"/>
      <c r="I14865" s="283"/>
    </row>
    <row r="14866" spans="1:9" ht="30.75" customHeight="1" thickBot="1">
      <c r="A14866" s="234"/>
      <c r="B14866" s="456"/>
      <c r="C14866" s="235"/>
      <c r="D14866" s="237"/>
      <c r="E14866" s="261"/>
      <c r="F14866" s="238" t="s">
        <v>82</v>
      </c>
      <c r="G14866" s="262">
        <f>ROUND(SUM(F14861:F14865),0)</f>
        <v>0</v>
      </c>
      <c r="I14866" s="326"/>
    </row>
    <row r="14867" spans="1:9" ht="13.5" thickTop="1">
      <c r="A14867" s="240" t="s">
        <v>73</v>
      </c>
      <c r="B14867" s="446"/>
      <c r="C14867" s="241"/>
      <c r="D14867" s="243"/>
      <c r="E14867" s="243"/>
      <c r="F14867" s="242"/>
      <c r="G14867" s="244"/>
      <c r="I14867" s="326"/>
    </row>
    <row r="14868" spans="1:9" ht="26">
      <c r="A14868" s="245" t="s">
        <v>57</v>
      </c>
      <c r="B14868" s="454" t="s">
        <v>58</v>
      </c>
      <c r="C14868" s="247" t="s">
        <v>68</v>
      </c>
      <c r="D14868" s="316" t="s">
        <v>74</v>
      </c>
      <c r="E14868" s="248" t="s">
        <v>69</v>
      </c>
      <c r="F14868" s="249" t="s">
        <v>79</v>
      </c>
      <c r="G14868" s="250" t="s">
        <v>70</v>
      </c>
      <c r="H14868" s="220"/>
      <c r="I14868" s="325"/>
    </row>
    <row r="14869" spans="1:9">
      <c r="A14869" s="263" t="str">
        <f t="shared" ref="A14869:A14880" si="2692">IF(I14869=0,"",VLOOKUP(I14869,MANOOBRA,2,FALSE))</f>
        <v/>
      </c>
      <c r="B14869" s="444" t="str">
        <f t="shared" ref="B14869:B14880" si="2693">IF(I14869=0,"",VLOOKUP(I14869,MANOOBRA,3,FALSE))</f>
        <v/>
      </c>
      <c r="C14869" s="195"/>
      <c r="D14869" s="466"/>
      <c r="E14869" s="252">
        <f t="shared" ref="E14869:E14880" si="2694">IF(I14869=0,0,VLOOKUP(I14869,MANOOBRA,4,FALSE))</f>
        <v>0</v>
      </c>
      <c r="F14869" s="230">
        <f>IF(D14869=0,0,C14869*E14869/D14869)</f>
        <v>0</v>
      </c>
      <c r="G14869" s="231"/>
      <c r="I14869" s="283"/>
    </row>
    <row r="14870" spans="1:9">
      <c r="A14870" s="263" t="str">
        <f t="shared" si="2692"/>
        <v/>
      </c>
      <c r="B14870" s="444" t="str">
        <f t="shared" si="2693"/>
        <v/>
      </c>
      <c r="C14870" s="195"/>
      <c r="D14870" s="466"/>
      <c r="E14870" s="252">
        <f t="shared" si="2694"/>
        <v>0</v>
      </c>
      <c r="F14870" s="230">
        <f t="shared" ref="F14870:F14880" si="2695">IF(D14870=0,0,C14870*E14870/D14870)</f>
        <v>0</v>
      </c>
      <c r="G14870" s="232"/>
      <c r="I14870" s="283"/>
    </row>
    <row r="14871" spans="1:9">
      <c r="A14871" s="263" t="str">
        <f t="shared" si="2692"/>
        <v/>
      </c>
      <c r="B14871" s="444" t="str">
        <f t="shared" si="2693"/>
        <v/>
      </c>
      <c r="C14871" s="195"/>
      <c r="D14871" s="309"/>
      <c r="E14871" s="252">
        <f t="shared" si="2694"/>
        <v>0</v>
      </c>
      <c r="F14871" s="230">
        <f t="shared" si="2695"/>
        <v>0</v>
      </c>
      <c r="G14871" s="232"/>
      <c r="I14871" s="283"/>
    </row>
    <row r="14872" spans="1:9">
      <c r="A14872" s="263" t="str">
        <f t="shared" si="2692"/>
        <v/>
      </c>
      <c r="B14872" s="444" t="str">
        <f t="shared" si="2693"/>
        <v/>
      </c>
      <c r="C14872" s="195"/>
      <c r="D14872" s="195"/>
      <c r="E14872" s="252">
        <f t="shared" si="2694"/>
        <v>0</v>
      </c>
      <c r="F14872" s="230">
        <f t="shared" si="2695"/>
        <v>0</v>
      </c>
      <c r="G14872" s="232"/>
      <c r="I14872" s="283"/>
    </row>
    <row r="14873" spans="1:9">
      <c r="A14873" s="263" t="str">
        <f t="shared" si="2692"/>
        <v/>
      </c>
      <c r="B14873" s="444" t="str">
        <f t="shared" si="2693"/>
        <v/>
      </c>
      <c r="C14873" s="195"/>
      <c r="D14873" s="195"/>
      <c r="E14873" s="252">
        <f t="shared" si="2694"/>
        <v>0</v>
      </c>
      <c r="F14873" s="230">
        <f t="shared" si="2695"/>
        <v>0</v>
      </c>
      <c r="G14873" s="232"/>
      <c r="I14873" s="283"/>
    </row>
    <row r="14874" spans="1:9">
      <c r="A14874" s="263" t="str">
        <f t="shared" si="2692"/>
        <v/>
      </c>
      <c r="B14874" s="444" t="str">
        <f t="shared" si="2693"/>
        <v/>
      </c>
      <c r="C14874" s="195"/>
      <c r="D14874" s="195"/>
      <c r="E14874" s="252">
        <f t="shared" si="2694"/>
        <v>0</v>
      </c>
      <c r="F14874" s="230">
        <f t="shared" si="2695"/>
        <v>0</v>
      </c>
      <c r="G14874" s="232"/>
      <c r="I14874" s="283"/>
    </row>
    <row r="14875" spans="1:9">
      <c r="A14875" s="263" t="str">
        <f t="shared" si="2692"/>
        <v/>
      </c>
      <c r="B14875" s="444" t="str">
        <f t="shared" si="2693"/>
        <v/>
      </c>
      <c r="C14875" s="195"/>
      <c r="D14875" s="195"/>
      <c r="E14875" s="252">
        <f t="shared" si="2694"/>
        <v>0</v>
      </c>
      <c r="F14875" s="230">
        <f t="shared" si="2695"/>
        <v>0</v>
      </c>
      <c r="G14875" s="232"/>
      <c r="I14875" s="283"/>
    </row>
    <row r="14876" spans="1:9">
      <c r="A14876" s="263" t="str">
        <f t="shared" si="2692"/>
        <v/>
      </c>
      <c r="B14876" s="444" t="str">
        <f t="shared" si="2693"/>
        <v/>
      </c>
      <c r="C14876" s="195"/>
      <c r="D14876" s="195"/>
      <c r="E14876" s="252">
        <f t="shared" si="2694"/>
        <v>0</v>
      </c>
      <c r="F14876" s="230">
        <f t="shared" si="2695"/>
        <v>0</v>
      </c>
      <c r="G14876" s="232"/>
      <c r="I14876" s="283"/>
    </row>
    <row r="14877" spans="1:9">
      <c r="A14877" s="263" t="str">
        <f t="shared" si="2692"/>
        <v/>
      </c>
      <c r="B14877" s="444" t="str">
        <f t="shared" si="2693"/>
        <v/>
      </c>
      <c r="C14877" s="195"/>
      <c r="D14877" s="195"/>
      <c r="E14877" s="252">
        <f t="shared" si="2694"/>
        <v>0</v>
      </c>
      <c r="F14877" s="230">
        <f t="shared" si="2695"/>
        <v>0</v>
      </c>
      <c r="G14877" s="232"/>
      <c r="I14877" s="283"/>
    </row>
    <row r="14878" spans="1:9">
      <c r="A14878" s="263" t="str">
        <f t="shared" si="2692"/>
        <v/>
      </c>
      <c r="B14878" s="444" t="str">
        <f t="shared" si="2693"/>
        <v/>
      </c>
      <c r="C14878" s="195"/>
      <c r="D14878" s="195"/>
      <c r="E14878" s="252">
        <f t="shared" si="2694"/>
        <v>0</v>
      </c>
      <c r="F14878" s="230">
        <f t="shared" si="2695"/>
        <v>0</v>
      </c>
      <c r="G14878" s="232"/>
      <c r="I14878" s="283"/>
    </row>
    <row r="14879" spans="1:9">
      <c r="A14879" s="263" t="str">
        <f t="shared" si="2692"/>
        <v/>
      </c>
      <c r="B14879" s="444" t="str">
        <f t="shared" si="2693"/>
        <v/>
      </c>
      <c r="C14879" s="195"/>
      <c r="D14879" s="195"/>
      <c r="E14879" s="252">
        <f t="shared" si="2694"/>
        <v>0</v>
      </c>
      <c r="F14879" s="230">
        <f t="shared" si="2695"/>
        <v>0</v>
      </c>
      <c r="G14879" s="232"/>
      <c r="I14879" s="283"/>
    </row>
    <row r="14880" spans="1:9">
      <c r="A14880" s="263" t="str">
        <f t="shared" si="2692"/>
        <v/>
      </c>
      <c r="B14880" s="444" t="str">
        <f t="shared" si="2693"/>
        <v/>
      </c>
      <c r="C14880" s="195"/>
      <c r="D14880" s="195"/>
      <c r="E14880" s="252">
        <f t="shared" si="2694"/>
        <v>0</v>
      </c>
      <c r="F14880" s="230">
        <f t="shared" si="2695"/>
        <v>0</v>
      </c>
      <c r="G14880" s="233"/>
      <c r="I14880" s="283"/>
    </row>
    <row r="14881" spans="1:16" ht="31.5" customHeight="1" thickBot="1">
      <c r="A14881" s="234"/>
      <c r="B14881" s="456"/>
      <c r="C14881" s="235"/>
      <c r="D14881" s="237"/>
      <c r="E14881" s="237"/>
      <c r="F14881" s="238" t="s">
        <v>83</v>
      </c>
      <c r="G14881" s="262">
        <f>ROUND(SUM(F14869:F14880),0)</f>
        <v>0</v>
      </c>
      <c r="I14881" s="326"/>
    </row>
    <row r="14882" spans="1:16" ht="13.5" thickTop="1">
      <c r="A14882" s="186" t="s">
        <v>76</v>
      </c>
      <c r="B14882" s="446"/>
      <c r="C14882" s="241"/>
      <c r="D14882" s="243"/>
      <c r="E14882" s="243"/>
      <c r="F14882" s="242"/>
      <c r="G14882" s="244"/>
      <c r="I14882" s="326"/>
    </row>
    <row r="14883" spans="1:16">
      <c r="A14883" s="245" t="s">
        <v>57</v>
      </c>
      <c r="B14883" s="455"/>
      <c r="C14883" s="246"/>
      <c r="D14883" s="317"/>
      <c r="E14883" s="248" t="s">
        <v>77</v>
      </c>
      <c r="F14883" s="249" t="s">
        <v>78</v>
      </c>
      <c r="G14883" s="264" t="s">
        <v>77</v>
      </c>
      <c r="H14883" s="220"/>
      <c r="I14883" s="325"/>
    </row>
    <row r="14884" spans="1:16">
      <c r="A14884" s="185" t="s">
        <v>87</v>
      </c>
      <c r="B14884" s="453"/>
      <c r="C14884" s="265"/>
      <c r="D14884" s="318"/>
      <c r="E14884" s="229">
        <f>SUM(G14843,G14858,G14866,G14881)</f>
        <v>0</v>
      </c>
      <c r="F14884" s="266">
        <f>A</f>
        <v>0</v>
      </c>
      <c r="G14884" s="267">
        <f>E14884*F14884</f>
        <v>0</v>
      </c>
      <c r="I14884" s="326"/>
    </row>
    <row r="14885" spans="1:16">
      <c r="A14885" s="185" t="s">
        <v>85</v>
      </c>
      <c r="B14885" s="453"/>
      <c r="C14885" s="265"/>
      <c r="D14885" s="318"/>
      <c r="E14885" s="229">
        <f>SUM(G14843,G14858,G14866,G14881)</f>
        <v>0</v>
      </c>
      <c r="F14885" s="266">
        <f>I</f>
        <v>0</v>
      </c>
      <c r="G14885" s="267">
        <f>E14885*F14885</f>
        <v>0</v>
      </c>
      <c r="I14885" s="326"/>
    </row>
    <row r="14886" spans="1:16">
      <c r="A14886" s="185" t="s">
        <v>86</v>
      </c>
      <c r="B14886" s="453"/>
      <c r="C14886" s="265"/>
      <c r="D14886" s="318"/>
      <c r="E14886" s="229">
        <f>SUM(G14843,G14858,G14866,G14881)</f>
        <v>0</v>
      </c>
      <c r="F14886" s="266">
        <f>U</f>
        <v>0</v>
      </c>
      <c r="G14886" s="267">
        <f>E14886*F14886</f>
        <v>0</v>
      </c>
      <c r="I14886" s="326"/>
    </row>
    <row r="14887" spans="1:16" ht="33" customHeight="1" thickBot="1">
      <c r="A14887" s="234"/>
      <c r="B14887" s="456"/>
      <c r="C14887" s="235"/>
      <c r="D14887" s="237"/>
      <c r="E14887" s="237"/>
      <c r="F14887" s="268" t="s">
        <v>84</v>
      </c>
      <c r="G14887" s="262">
        <f>SUM(G14884:G14886)</f>
        <v>0</v>
      </c>
      <c r="I14887" s="326"/>
      <c r="J14887" s="295"/>
      <c r="K14887" s="296"/>
      <c r="L14887" s="296"/>
      <c r="M14887" s="296"/>
      <c r="N14887" s="296"/>
      <c r="O14887" s="296"/>
    </row>
    <row r="14888" spans="1:16" s="211" customFormat="1" ht="14" thickTop="1" thickBot="1">
      <c r="A14888" s="269"/>
      <c r="B14888" s="443"/>
      <c r="C14888" s="270"/>
      <c r="D14888" s="319"/>
      <c r="E14888" s="271" t="s">
        <v>89</v>
      </c>
      <c r="F14888" s="272"/>
      <c r="G14888" s="273">
        <f>ROUND(SUM(G14843,G14858,G14866,G14881,G14887),0)</f>
        <v>0</v>
      </c>
      <c r="I14888" s="327"/>
      <c r="J14888" s="212" t="str">
        <f>B14827</f>
        <v>41,10</v>
      </c>
      <c r="K14888" s="274">
        <f>E14884</f>
        <v>0</v>
      </c>
      <c r="L14888" s="294">
        <f>G14884</f>
        <v>0</v>
      </c>
      <c r="M14888" s="294">
        <f>G14885</f>
        <v>0</v>
      </c>
      <c r="N14888" s="294">
        <f>G14886</f>
        <v>0</v>
      </c>
      <c r="O14888" s="299">
        <f>SUM(K14888:N14888)</f>
        <v>0</v>
      </c>
      <c r="P14888" s="294"/>
    </row>
    <row r="14889" spans="1:16" ht="13.5" thickTop="1">
      <c r="A14889" s="275" t="s">
        <v>97</v>
      </c>
      <c r="B14889" s="438"/>
      <c r="C14889" s="215"/>
      <c r="D14889" s="217"/>
      <c r="E14889" s="217"/>
      <c r="F14889" s="216"/>
      <c r="G14889" s="219"/>
      <c r="I14889" s="326"/>
      <c r="P14889" s="294"/>
    </row>
    <row r="14890" spans="1:16">
      <c r="A14890" s="275"/>
      <c r="B14890" s="452"/>
      <c r="C14890" s="276"/>
      <c r="D14890" s="320"/>
      <c r="E14890" s="217"/>
      <c r="F14890" s="216"/>
      <c r="G14890" s="277">
        <f ca="1">TODAY()</f>
        <v>44839</v>
      </c>
      <c r="I14890" s="326"/>
      <c r="P14890" s="294"/>
    </row>
    <row r="14891" spans="1:16" ht="13.5" thickBot="1">
      <c r="A14891" s="234"/>
      <c r="B14891" s="456"/>
      <c r="C14891" s="235"/>
      <c r="D14891" s="237"/>
      <c r="E14891" s="237"/>
      <c r="F14891" s="236"/>
      <c r="G14891" s="278"/>
      <c r="I14891" s="326"/>
      <c r="P14891" s="294"/>
    </row>
    <row r="14892" spans="1:16" ht="13.5" thickTop="1">
      <c r="A14892" s="215"/>
      <c r="B14892" s="438"/>
      <c r="C14892" s="215"/>
      <c r="D14892" s="217"/>
      <c r="E14892" s="217"/>
      <c r="F14892" s="216"/>
      <c r="G14892" s="216"/>
      <c r="I14892" s="434"/>
      <c r="P14892" s="294"/>
    </row>
    <row r="14893" spans="1:16" s="199" customFormat="1">
      <c r="A14893" s="196" t="s">
        <v>109</v>
      </c>
      <c r="B14893" s="458"/>
      <c r="C14893" s="196"/>
      <c r="D14893" s="198"/>
      <c r="E14893" s="198"/>
      <c r="F14893" s="197"/>
      <c r="G14893" s="197"/>
      <c r="I14893" s="321"/>
      <c r="J14893" s="200"/>
      <c r="O14893" s="297"/>
    </row>
    <row r="14894" spans="1:16" s="199" customFormat="1">
      <c r="A14894" s="196" t="str">
        <f>CONCATENATE('Prestaciones y AIU'!A12169," ANALISIS DE PRECIOS UNITARIOS")</f>
        <v xml:space="preserve"> ANALISIS DE PRECIOS UNITARIOS</v>
      </c>
      <c r="B14894" s="458"/>
      <c r="C14894" s="196"/>
      <c r="D14894" s="198"/>
      <c r="E14894" s="198"/>
      <c r="F14894" s="197"/>
      <c r="G14894" s="197"/>
      <c r="I14894" s="321"/>
      <c r="J14894" s="200"/>
      <c r="O14894" s="297"/>
    </row>
    <row r="14895" spans="1:16" s="199" customFormat="1">
      <c r="A14895" s="196" t="str">
        <f>Objeto_LIC</f>
        <v>OPTIMIZACION DEL SISTEMA DE ABASTECIMIENTO (ADUCCION, PRETRATAMIENTO Y CONDUCCION) DEL MUNICPIO DE TAME, DEPARTAMENTO DE ARAUCA</v>
      </c>
      <c r="B14895" s="458"/>
      <c r="C14895" s="196"/>
      <c r="D14895" s="198"/>
      <c r="E14895" s="198"/>
      <c r="F14895" s="197"/>
      <c r="G14895" s="197"/>
      <c r="I14895" s="321"/>
      <c r="J14895" s="200"/>
      <c r="O14895" s="297"/>
    </row>
    <row r="14896" spans="1:16" s="199" customFormat="1">
      <c r="A14896" s="196"/>
      <c r="B14896" s="458"/>
      <c r="C14896" s="196"/>
      <c r="D14896" s="198"/>
      <c r="E14896" s="198"/>
      <c r="F14896" s="197"/>
      <c r="G14896" s="197"/>
      <c r="I14896" s="321"/>
      <c r="J14896" s="200"/>
      <c r="O14896" s="297"/>
    </row>
    <row r="14897" spans="1:15" ht="13.5" thickBot="1">
      <c r="A14897" s="201"/>
      <c r="B14897" s="448"/>
      <c r="C14897" s="201"/>
      <c r="D14897" s="203"/>
      <c r="E14897" s="203"/>
      <c r="F14897" s="202"/>
      <c r="G14897" s="202"/>
    </row>
    <row r="14898" spans="1:15" s="211" customFormat="1" ht="13.5" thickTop="1">
      <c r="A14898" s="206"/>
      <c r="B14898" s="457"/>
      <c r="C14898" s="207"/>
      <c r="D14898" s="209"/>
      <c r="E14898" s="209"/>
      <c r="F14898" s="208"/>
      <c r="G14898" s="210" t="s">
        <v>110</v>
      </c>
      <c r="I14898" s="323"/>
      <c r="J14898" s="212"/>
      <c r="O14898" s="297"/>
    </row>
    <row r="14899" spans="1:15" ht="12.75" customHeight="1">
      <c r="A14899" s="213" t="s">
        <v>62</v>
      </c>
      <c r="B14899" s="750">
        <f>Proponente</f>
        <v>0</v>
      </c>
      <c r="C14899" s="750"/>
      <c r="D14899" s="750"/>
      <c r="E14899" s="750"/>
      <c r="F14899" s="750"/>
      <c r="G14899" s="751"/>
    </row>
    <row r="14900" spans="1:15" ht="12.75" customHeight="1">
      <c r="A14900" s="213" t="s">
        <v>63</v>
      </c>
      <c r="B14900" s="470">
        <v>42.1</v>
      </c>
      <c r="C14900" s="750" t="e">
        <f>VLOOKUP(B14900,Presupuesto!$A$4:$B$106,2,FALSE)</f>
        <v>#N/A</v>
      </c>
      <c r="D14900" s="750"/>
      <c r="E14900" s="750"/>
      <c r="F14900" s="750"/>
      <c r="G14900" s="751"/>
    </row>
    <row r="14901" spans="1:15">
      <c r="A14901" s="214"/>
      <c r="B14901" s="438"/>
      <c r="C14901" s="215"/>
      <c r="D14901" s="217"/>
      <c r="E14901" s="217"/>
      <c r="F14901" s="218" t="s">
        <v>88</v>
      </c>
      <c r="G14901" s="750" t="str">
        <f ca="1">LOOKUP('U-P1'!B14900,Presupuesto!$1:$1048576,Presupuesto!$C$1:$C$105)</f>
        <v>ML</v>
      </c>
      <c r="H14901" s="750"/>
      <c r="I14901" s="750"/>
      <c r="J14901" s="750"/>
      <c r="K14901" s="751"/>
    </row>
    <row r="14902" spans="1:15" ht="13.5" thickBot="1">
      <c r="A14902" s="213" t="s">
        <v>64</v>
      </c>
      <c r="B14902" s="438"/>
      <c r="C14902" s="215"/>
      <c r="D14902" s="217"/>
      <c r="E14902" s="217"/>
      <c r="F14902" s="216"/>
      <c r="G14902" s="219"/>
      <c r="I14902" s="324"/>
      <c r="J14902" s="295"/>
      <c r="K14902" s="296"/>
      <c r="L14902" s="296"/>
      <c r="M14902" s="296"/>
      <c r="N14902" s="296"/>
      <c r="O14902" s="296"/>
    </row>
    <row r="14903" spans="1:15" s="220" customFormat="1" ht="13.5" thickTop="1">
      <c r="A14903" s="221" t="s">
        <v>57</v>
      </c>
      <c r="B14903" s="447" t="s">
        <v>65</v>
      </c>
      <c r="C14903" s="222" t="s">
        <v>66</v>
      </c>
      <c r="D14903" s="223" t="s">
        <v>74</v>
      </c>
      <c r="E14903" s="224" t="s">
        <v>100</v>
      </c>
      <c r="F14903" s="224" t="s">
        <v>79</v>
      </c>
      <c r="G14903" s="225" t="s">
        <v>70</v>
      </c>
      <c r="I14903" s="325"/>
      <c r="J14903" s="226"/>
      <c r="O14903" s="296"/>
    </row>
    <row r="14904" spans="1:15">
      <c r="A14904" s="227" t="str">
        <f t="shared" ref="A14904:A14915" si="2696">IF(I14904=0,"-",VLOOKUP(I14904,EQUIPOS,2,FALSE))</f>
        <v>-</v>
      </c>
      <c r="B14904" s="228"/>
      <c r="C14904" s="228"/>
      <c r="D14904" s="194"/>
      <c r="E14904" s="229">
        <f t="shared" ref="E14904:E14915" si="2697">IF(I14904=0,0,VLOOKUP(I14904,EQUIPOS,4,FALSE))</f>
        <v>0</v>
      </c>
      <c r="F14904" s="230">
        <f t="shared" ref="F14904:F14915" si="2698">IF(D14904=0,0,E14904/D14904)</f>
        <v>0</v>
      </c>
      <c r="G14904" s="231"/>
      <c r="I14904" s="283"/>
    </row>
    <row r="14905" spans="1:15">
      <c r="A14905" s="227" t="str">
        <f t="shared" si="2696"/>
        <v>-</v>
      </c>
      <c r="B14905" s="228"/>
      <c r="C14905" s="228"/>
      <c r="D14905" s="194"/>
      <c r="E14905" s="229">
        <f t="shared" si="2697"/>
        <v>0</v>
      </c>
      <c r="F14905" s="230">
        <f t="shared" si="2698"/>
        <v>0</v>
      </c>
      <c r="G14905" s="232"/>
      <c r="I14905" s="283"/>
    </row>
    <row r="14906" spans="1:15">
      <c r="A14906" s="227" t="str">
        <f t="shared" si="2696"/>
        <v>-</v>
      </c>
      <c r="B14906" s="228"/>
      <c r="C14906" s="228"/>
      <c r="D14906" s="194"/>
      <c r="E14906" s="229">
        <f t="shared" si="2697"/>
        <v>0</v>
      </c>
      <c r="F14906" s="230">
        <f t="shared" si="2698"/>
        <v>0</v>
      </c>
      <c r="G14906" s="232"/>
      <c r="I14906" s="283"/>
    </row>
    <row r="14907" spans="1:15">
      <c r="A14907" s="227" t="str">
        <f t="shared" si="2696"/>
        <v>-</v>
      </c>
      <c r="B14907" s="228"/>
      <c r="C14907" s="228"/>
      <c r="D14907" s="194"/>
      <c r="E14907" s="229">
        <f t="shared" si="2697"/>
        <v>0</v>
      </c>
      <c r="F14907" s="230">
        <f t="shared" si="2698"/>
        <v>0</v>
      </c>
      <c r="G14907" s="232"/>
      <c r="I14907" s="283"/>
    </row>
    <row r="14908" spans="1:15">
      <c r="A14908" s="227" t="str">
        <f t="shared" si="2696"/>
        <v>-</v>
      </c>
      <c r="B14908" s="228"/>
      <c r="C14908" s="228"/>
      <c r="D14908" s="194"/>
      <c r="E14908" s="229">
        <f t="shared" si="2697"/>
        <v>0</v>
      </c>
      <c r="F14908" s="230">
        <f t="shared" si="2698"/>
        <v>0</v>
      </c>
      <c r="G14908" s="232"/>
      <c r="I14908" s="283"/>
    </row>
    <row r="14909" spans="1:15">
      <c r="A14909" s="227" t="str">
        <f t="shared" si="2696"/>
        <v>-</v>
      </c>
      <c r="B14909" s="228"/>
      <c r="C14909" s="228"/>
      <c r="D14909" s="194"/>
      <c r="E14909" s="229">
        <f t="shared" si="2697"/>
        <v>0</v>
      </c>
      <c r="F14909" s="230">
        <f t="shared" si="2698"/>
        <v>0</v>
      </c>
      <c r="G14909" s="232"/>
      <c r="I14909" s="283"/>
    </row>
    <row r="14910" spans="1:15">
      <c r="A14910" s="227" t="str">
        <f t="shared" si="2696"/>
        <v>-</v>
      </c>
      <c r="B14910" s="228"/>
      <c r="C14910" s="228"/>
      <c r="D14910" s="194"/>
      <c r="E14910" s="229">
        <f t="shared" si="2697"/>
        <v>0</v>
      </c>
      <c r="F14910" s="230">
        <f t="shared" si="2698"/>
        <v>0</v>
      </c>
      <c r="G14910" s="232"/>
      <c r="I14910" s="283"/>
    </row>
    <row r="14911" spans="1:15">
      <c r="A14911" s="227" t="str">
        <f t="shared" si="2696"/>
        <v>-</v>
      </c>
      <c r="B14911" s="228"/>
      <c r="C14911" s="228"/>
      <c r="D14911" s="194"/>
      <c r="E14911" s="229">
        <f t="shared" si="2697"/>
        <v>0</v>
      </c>
      <c r="F14911" s="230">
        <f t="shared" si="2698"/>
        <v>0</v>
      </c>
      <c r="G14911" s="232"/>
      <c r="I14911" s="283"/>
    </row>
    <row r="14912" spans="1:15">
      <c r="A14912" s="227" t="str">
        <f t="shared" si="2696"/>
        <v>-</v>
      </c>
      <c r="B14912" s="228"/>
      <c r="C14912" s="228"/>
      <c r="D14912" s="194"/>
      <c r="E14912" s="229">
        <f t="shared" si="2697"/>
        <v>0</v>
      </c>
      <c r="F14912" s="230">
        <f t="shared" si="2698"/>
        <v>0</v>
      </c>
      <c r="G14912" s="232"/>
      <c r="I14912" s="283"/>
    </row>
    <row r="14913" spans="1:15">
      <c r="A14913" s="227" t="str">
        <f t="shared" si="2696"/>
        <v>-</v>
      </c>
      <c r="B14913" s="228"/>
      <c r="C14913" s="228"/>
      <c r="D14913" s="194"/>
      <c r="E14913" s="229">
        <f t="shared" si="2697"/>
        <v>0</v>
      </c>
      <c r="F14913" s="230">
        <f t="shared" si="2698"/>
        <v>0</v>
      </c>
      <c r="G14913" s="232"/>
      <c r="I14913" s="283"/>
    </row>
    <row r="14914" spans="1:15">
      <c r="A14914" s="227" t="str">
        <f t="shared" si="2696"/>
        <v>-</v>
      </c>
      <c r="B14914" s="228"/>
      <c r="C14914" s="228"/>
      <c r="D14914" s="194"/>
      <c r="E14914" s="229">
        <f t="shared" si="2697"/>
        <v>0</v>
      </c>
      <c r="F14914" s="230">
        <f t="shared" si="2698"/>
        <v>0</v>
      </c>
      <c r="G14914" s="232"/>
      <c r="I14914" s="283"/>
    </row>
    <row r="14915" spans="1:15">
      <c r="A14915" s="227" t="str">
        <f t="shared" si="2696"/>
        <v>-</v>
      </c>
      <c r="B14915" s="228"/>
      <c r="C14915" s="228"/>
      <c r="D14915" s="194"/>
      <c r="E14915" s="229">
        <f t="shared" si="2697"/>
        <v>0</v>
      </c>
      <c r="F14915" s="230">
        <f t="shared" si="2698"/>
        <v>0</v>
      </c>
      <c r="G14915" s="232"/>
      <c r="I14915" s="283"/>
    </row>
    <row r="14916" spans="1:15" ht="13.5" thickBot="1">
      <c r="A14916" s="234"/>
      <c r="B14916" s="456"/>
      <c r="C14916" s="235"/>
      <c r="D14916" s="237"/>
      <c r="E14916" s="237"/>
      <c r="F14916" s="238" t="s">
        <v>80</v>
      </c>
      <c r="G14916" s="239">
        <f>SUM(F14904:F14915)</f>
        <v>0</v>
      </c>
      <c r="I14916" s="326"/>
    </row>
    <row r="14917" spans="1:15" ht="13.5" thickTop="1">
      <c r="A14917" s="240" t="s">
        <v>67</v>
      </c>
      <c r="B14917" s="446"/>
      <c r="C14917" s="241"/>
      <c r="D14917" s="243"/>
      <c r="E14917" s="243"/>
      <c r="F14917" s="242"/>
      <c r="G14917" s="244"/>
      <c r="I14917" s="326"/>
    </row>
    <row r="14918" spans="1:15" s="220" customFormat="1" ht="26">
      <c r="A14918" s="245" t="s">
        <v>57</v>
      </c>
      <c r="B14918" s="455"/>
      <c r="C14918" s="247" t="s">
        <v>58</v>
      </c>
      <c r="D14918" s="316" t="s">
        <v>68</v>
      </c>
      <c r="E14918" s="248" t="s">
        <v>69</v>
      </c>
      <c r="F14918" s="249" t="s">
        <v>79</v>
      </c>
      <c r="G14918" s="250" t="s">
        <v>70</v>
      </c>
      <c r="I14918" s="325"/>
      <c r="J14918" s="226"/>
      <c r="O14918" s="296"/>
    </row>
    <row r="14919" spans="1:15">
      <c r="A14919" s="748" t="str">
        <f t="shared" ref="A14919:A14930" si="2699">IF(I14919=0,"",VLOOKUP(I14919,MATERIALES,2,FALSE))</f>
        <v/>
      </c>
      <c r="B14919" s="749"/>
      <c r="C14919" s="251" t="str">
        <f t="shared" ref="C14919:C14927" si="2700">IF(I14919=0,"",VLOOKUP(I14919,MATERIALES,3,FALSE))</f>
        <v/>
      </c>
      <c r="D14919" s="194"/>
      <c r="E14919" s="252">
        <f t="shared" ref="E14919:E14930" si="2701">IF(I14919=0,0,VLOOKUP(I14919,MATERIALES,4,FALSE))</f>
        <v>0</v>
      </c>
      <c r="F14919" s="230">
        <f>D14919*E14919</f>
        <v>0</v>
      </c>
      <c r="G14919" s="231"/>
      <c r="I14919" s="283"/>
    </row>
    <row r="14920" spans="1:15">
      <c r="A14920" s="748" t="str">
        <f t="shared" si="2699"/>
        <v/>
      </c>
      <c r="B14920" s="749"/>
      <c r="C14920" s="251" t="str">
        <f t="shared" si="2700"/>
        <v/>
      </c>
      <c r="D14920" s="194"/>
      <c r="E14920" s="252">
        <f t="shared" si="2701"/>
        <v>0</v>
      </c>
      <c r="F14920" s="230">
        <f t="shared" ref="F14920:F14930" si="2702">D14920*E14920</f>
        <v>0</v>
      </c>
      <c r="G14920" s="232"/>
      <c r="I14920" s="283"/>
    </row>
    <row r="14921" spans="1:15">
      <c r="A14921" s="748" t="str">
        <f t="shared" si="2699"/>
        <v/>
      </c>
      <c r="B14921" s="749"/>
      <c r="C14921" s="251" t="str">
        <f t="shared" si="2700"/>
        <v/>
      </c>
      <c r="D14921" s="194"/>
      <c r="E14921" s="252">
        <f t="shared" si="2701"/>
        <v>0</v>
      </c>
      <c r="F14921" s="230">
        <f t="shared" si="2702"/>
        <v>0</v>
      </c>
      <c r="G14921" s="232"/>
      <c r="I14921" s="283"/>
    </row>
    <row r="14922" spans="1:15">
      <c r="A14922" s="748" t="str">
        <f t="shared" si="2699"/>
        <v/>
      </c>
      <c r="B14922" s="749"/>
      <c r="C14922" s="251" t="str">
        <f t="shared" si="2700"/>
        <v/>
      </c>
      <c r="D14922" s="194"/>
      <c r="E14922" s="252">
        <f t="shared" si="2701"/>
        <v>0</v>
      </c>
      <c r="F14922" s="230">
        <f t="shared" si="2702"/>
        <v>0</v>
      </c>
      <c r="G14922" s="232"/>
      <c r="I14922" s="283"/>
    </row>
    <row r="14923" spans="1:15">
      <c r="A14923" s="748" t="str">
        <f t="shared" si="2699"/>
        <v/>
      </c>
      <c r="B14923" s="749"/>
      <c r="C14923" s="251" t="str">
        <f t="shared" si="2700"/>
        <v/>
      </c>
      <c r="D14923" s="194"/>
      <c r="E14923" s="252">
        <f t="shared" si="2701"/>
        <v>0</v>
      </c>
      <c r="F14923" s="230">
        <f t="shared" si="2702"/>
        <v>0</v>
      </c>
      <c r="G14923" s="232"/>
      <c r="I14923" s="283"/>
    </row>
    <row r="14924" spans="1:15">
      <c r="A14924" s="748" t="str">
        <f t="shared" si="2699"/>
        <v/>
      </c>
      <c r="B14924" s="749"/>
      <c r="C14924" s="251" t="str">
        <f t="shared" si="2700"/>
        <v/>
      </c>
      <c r="D14924" s="194"/>
      <c r="E14924" s="252">
        <f t="shared" si="2701"/>
        <v>0</v>
      </c>
      <c r="F14924" s="230">
        <f t="shared" si="2702"/>
        <v>0</v>
      </c>
      <c r="G14924" s="232"/>
      <c r="I14924" s="283"/>
    </row>
    <row r="14925" spans="1:15">
      <c r="A14925" s="748" t="str">
        <f t="shared" si="2699"/>
        <v/>
      </c>
      <c r="B14925" s="749"/>
      <c r="C14925" s="251" t="str">
        <f t="shared" si="2700"/>
        <v/>
      </c>
      <c r="D14925" s="194"/>
      <c r="E14925" s="252">
        <f t="shared" si="2701"/>
        <v>0</v>
      </c>
      <c r="F14925" s="230">
        <f t="shared" si="2702"/>
        <v>0</v>
      </c>
      <c r="G14925" s="232"/>
      <c r="I14925" s="283"/>
    </row>
    <row r="14926" spans="1:15">
      <c r="A14926" s="748" t="str">
        <f t="shared" si="2699"/>
        <v/>
      </c>
      <c r="B14926" s="749"/>
      <c r="C14926" s="251" t="str">
        <f t="shared" si="2700"/>
        <v/>
      </c>
      <c r="D14926" s="194"/>
      <c r="E14926" s="252">
        <f t="shared" si="2701"/>
        <v>0</v>
      </c>
      <c r="F14926" s="230">
        <f t="shared" si="2702"/>
        <v>0</v>
      </c>
      <c r="G14926" s="253"/>
      <c r="I14926" s="283"/>
    </row>
    <row r="14927" spans="1:15">
      <c r="A14927" s="748" t="str">
        <f t="shared" si="2699"/>
        <v/>
      </c>
      <c r="B14927" s="749"/>
      <c r="C14927" s="251" t="str">
        <f t="shared" si="2700"/>
        <v/>
      </c>
      <c r="D14927" s="194"/>
      <c r="E14927" s="252">
        <f t="shared" si="2701"/>
        <v>0</v>
      </c>
      <c r="F14927" s="230">
        <f t="shared" si="2702"/>
        <v>0</v>
      </c>
      <c r="G14927" s="232"/>
      <c r="I14927" s="283"/>
    </row>
    <row r="14928" spans="1:15">
      <c r="A14928" s="748" t="str">
        <f t="shared" si="2699"/>
        <v/>
      </c>
      <c r="B14928" s="749"/>
      <c r="C14928" s="251"/>
      <c r="D14928" s="194"/>
      <c r="E14928" s="252">
        <f t="shared" si="2701"/>
        <v>0</v>
      </c>
      <c r="F14928" s="230">
        <f t="shared" si="2702"/>
        <v>0</v>
      </c>
      <c r="G14928" s="232"/>
      <c r="I14928" s="283"/>
    </row>
    <row r="14929" spans="1:9">
      <c r="A14929" s="748" t="str">
        <f t="shared" si="2699"/>
        <v/>
      </c>
      <c r="B14929" s="749"/>
      <c r="C14929" s="251"/>
      <c r="D14929" s="194"/>
      <c r="E14929" s="252">
        <f t="shared" si="2701"/>
        <v>0</v>
      </c>
      <c r="F14929" s="230">
        <f t="shared" si="2702"/>
        <v>0</v>
      </c>
      <c r="G14929" s="232"/>
      <c r="I14929" s="283"/>
    </row>
    <row r="14930" spans="1:9">
      <c r="A14930" s="748" t="str">
        <f t="shared" si="2699"/>
        <v/>
      </c>
      <c r="B14930" s="749"/>
      <c r="C14930" s="251" t="str">
        <f t="shared" ref="C14930" si="2703">IF(I14930=0,"",VLOOKUP(I14930,MATERIALES,3,FALSE))</f>
        <v/>
      </c>
      <c r="D14930" s="194"/>
      <c r="E14930" s="252">
        <f t="shared" si="2701"/>
        <v>0</v>
      </c>
      <c r="F14930" s="230">
        <f t="shared" si="2702"/>
        <v>0</v>
      </c>
      <c r="G14930" s="233"/>
      <c r="I14930" s="283"/>
    </row>
    <row r="14931" spans="1:9" ht="26.25" customHeight="1" thickBot="1">
      <c r="A14931" s="214"/>
      <c r="B14931" s="438"/>
      <c r="C14931" s="215"/>
      <c r="D14931" s="217"/>
      <c r="E14931" s="254"/>
      <c r="F14931" s="255" t="s">
        <v>81</v>
      </c>
      <c r="G14931" s="253">
        <f>SUM(F14919:F14930)</f>
        <v>0</v>
      </c>
      <c r="I14931" s="326"/>
    </row>
    <row r="14932" spans="1:9" ht="14" thickTop="1" thickBot="1">
      <c r="A14932" s="256" t="s">
        <v>72</v>
      </c>
      <c r="B14932" s="445"/>
      <c r="C14932" s="257"/>
      <c r="D14932" s="259"/>
      <c r="E14932" s="259"/>
      <c r="F14932" s="258"/>
      <c r="G14932" s="260"/>
      <c r="I14932" s="326"/>
    </row>
    <row r="14933" spans="1:9" ht="13.5" thickTop="1">
      <c r="A14933" s="245" t="s">
        <v>57</v>
      </c>
      <c r="B14933" s="455"/>
      <c r="C14933" s="248" t="s">
        <v>71</v>
      </c>
      <c r="D14933" s="316" t="s">
        <v>75</v>
      </c>
      <c r="E14933" s="248" t="s">
        <v>98</v>
      </c>
      <c r="F14933" s="249" t="s">
        <v>79</v>
      </c>
      <c r="G14933" s="250" t="s">
        <v>70</v>
      </c>
      <c r="I14933" s="326"/>
    </row>
    <row r="14934" spans="1:9">
      <c r="A14934" s="748" t="str">
        <f>IF(I14934=0,"",VLOOKUP(I14934,EQUIPOS,2,FALSE))</f>
        <v/>
      </c>
      <c r="B14934" s="749"/>
      <c r="C14934" s="195"/>
      <c r="D14934" s="194"/>
      <c r="E14934" s="252">
        <f>IF(I14934=0,0,VLOOKUP(I14934,EQUIPOS,4,FALSE))</f>
        <v>0</v>
      </c>
      <c r="F14934" s="230">
        <f>C14934*D14934*E14934</f>
        <v>0</v>
      </c>
      <c r="G14934" s="231"/>
      <c r="I14934" s="283"/>
    </row>
    <row r="14935" spans="1:9">
      <c r="A14935" s="748" t="str">
        <f>IF(I14935=0,"",VLOOKUP(I14935,EQUIPOS,2,FALSE))</f>
        <v/>
      </c>
      <c r="B14935" s="749"/>
      <c r="C14935" s="195"/>
      <c r="D14935" s="194"/>
      <c r="E14935" s="252">
        <f>IF(I14935=0,0,VLOOKUP(I14935,EQUIPOS,4,FALSE))</f>
        <v>0</v>
      </c>
      <c r="F14935" s="230">
        <f t="shared" ref="F14935:F14938" si="2704">C14935*D14935*E14935</f>
        <v>0</v>
      </c>
      <c r="G14935" s="232"/>
      <c r="I14935" s="283"/>
    </row>
    <row r="14936" spans="1:9">
      <c r="A14936" s="748" t="str">
        <f>IF(I14936=0,"",VLOOKUP(I14936,EQUIPOS,2,FALSE))</f>
        <v/>
      </c>
      <c r="B14936" s="749"/>
      <c r="C14936" s="195"/>
      <c r="D14936" s="194"/>
      <c r="E14936" s="252">
        <f>IF(I14936=0,0,VLOOKUP(I14936,EQUIPOS,4,FALSE))</f>
        <v>0</v>
      </c>
      <c r="F14936" s="230">
        <f t="shared" si="2704"/>
        <v>0</v>
      </c>
      <c r="G14936" s="232"/>
      <c r="I14936" s="283"/>
    </row>
    <row r="14937" spans="1:9">
      <c r="A14937" s="748" t="str">
        <f>IF(I14937=0,"",VLOOKUP(I14937,EQUIPOS,2,FALSE))</f>
        <v/>
      </c>
      <c r="B14937" s="749"/>
      <c r="C14937" s="195"/>
      <c r="D14937" s="194"/>
      <c r="E14937" s="252">
        <f>IF(I14937=0,0,VLOOKUP(I14937,EQUIPOS,4,FALSE))</f>
        <v>0</v>
      </c>
      <c r="F14937" s="230">
        <f t="shared" si="2704"/>
        <v>0</v>
      </c>
      <c r="G14937" s="232"/>
      <c r="I14937" s="283"/>
    </row>
    <row r="14938" spans="1:9">
      <c r="A14938" s="748" t="str">
        <f>IF(I14938=0,"",VLOOKUP(I14938,EQUIPOS,2,FALSE))</f>
        <v/>
      </c>
      <c r="B14938" s="749"/>
      <c r="C14938" s="195"/>
      <c r="D14938" s="194"/>
      <c r="E14938" s="252">
        <f>IF(I14938=0,0,VLOOKUP(I14938,EQUIPOS,4,FALSE))</f>
        <v>0</v>
      </c>
      <c r="F14938" s="230">
        <f t="shared" si="2704"/>
        <v>0</v>
      </c>
      <c r="G14938" s="233"/>
      <c r="I14938" s="283"/>
    </row>
    <row r="14939" spans="1:9" ht="30.75" customHeight="1" thickBot="1">
      <c r="A14939" s="234"/>
      <c r="B14939" s="456"/>
      <c r="C14939" s="235"/>
      <c r="D14939" s="237"/>
      <c r="E14939" s="261"/>
      <c r="F14939" s="238" t="s">
        <v>82</v>
      </c>
      <c r="G14939" s="262">
        <f>SUM(F14934:F14938)</f>
        <v>0</v>
      </c>
      <c r="I14939" s="326"/>
    </row>
    <row r="14940" spans="1:9" ht="13.5" thickTop="1">
      <c r="A14940" s="240" t="s">
        <v>73</v>
      </c>
      <c r="B14940" s="446"/>
      <c r="C14940" s="241"/>
      <c r="D14940" s="243"/>
      <c r="E14940" s="243"/>
      <c r="F14940" s="242"/>
      <c r="G14940" s="244"/>
      <c r="I14940" s="326"/>
    </row>
    <row r="14941" spans="1:9" ht="26">
      <c r="A14941" s="245" t="s">
        <v>57</v>
      </c>
      <c r="B14941" s="454" t="s">
        <v>58</v>
      </c>
      <c r="C14941" s="247" t="s">
        <v>68</v>
      </c>
      <c r="D14941" s="316" t="s">
        <v>74</v>
      </c>
      <c r="E14941" s="248" t="s">
        <v>69</v>
      </c>
      <c r="F14941" s="249" t="s">
        <v>79</v>
      </c>
      <c r="G14941" s="250" t="s">
        <v>70</v>
      </c>
      <c r="H14941" s="220"/>
      <c r="I14941" s="325"/>
    </row>
    <row r="14942" spans="1:9">
      <c r="A14942" s="263" t="str">
        <f t="shared" ref="A14942:A14953" si="2705">IF(I14942=0,"",VLOOKUP(I14942,MANOOBRA,2,FALSE))</f>
        <v/>
      </c>
      <c r="B14942" s="444" t="str">
        <f t="shared" ref="B14942:B14953" si="2706">IF(I14942=0,"",VLOOKUP(I14942,MANOOBRA,3,FALSE))</f>
        <v/>
      </c>
      <c r="C14942" s="195"/>
      <c r="D14942" s="466"/>
      <c r="E14942" s="252">
        <f t="shared" ref="E14942:E14953" si="2707">IF(I14942=0,0,VLOOKUP(I14942,MANOOBRA,4,FALSE))</f>
        <v>0</v>
      </c>
      <c r="F14942" s="230">
        <f>IF(D14942=0,0,C14942*E14942/D14942)</f>
        <v>0</v>
      </c>
      <c r="G14942" s="231"/>
      <c r="I14942" s="283"/>
    </row>
    <row r="14943" spans="1:9">
      <c r="A14943" s="263" t="str">
        <f t="shared" si="2705"/>
        <v/>
      </c>
      <c r="B14943" s="444" t="str">
        <f t="shared" si="2706"/>
        <v/>
      </c>
      <c r="C14943" s="195"/>
      <c r="D14943" s="195"/>
      <c r="E14943" s="252">
        <f t="shared" si="2707"/>
        <v>0</v>
      </c>
      <c r="F14943" s="230">
        <f t="shared" ref="F14943:F14953" si="2708">IF(D14943=0,0,C14943*E14943/D14943)</f>
        <v>0</v>
      </c>
      <c r="G14943" s="232"/>
      <c r="I14943" s="283"/>
    </row>
    <row r="14944" spans="1:9">
      <c r="A14944" s="263" t="str">
        <f t="shared" si="2705"/>
        <v/>
      </c>
      <c r="B14944" s="444" t="str">
        <f t="shared" si="2706"/>
        <v/>
      </c>
      <c r="C14944" s="195"/>
      <c r="D14944" s="309"/>
      <c r="E14944" s="252">
        <f t="shared" si="2707"/>
        <v>0</v>
      </c>
      <c r="F14944" s="230">
        <f t="shared" si="2708"/>
        <v>0</v>
      </c>
      <c r="G14944" s="232"/>
      <c r="I14944" s="283"/>
    </row>
    <row r="14945" spans="1:15">
      <c r="A14945" s="263" t="str">
        <f t="shared" si="2705"/>
        <v/>
      </c>
      <c r="B14945" s="444" t="str">
        <f t="shared" si="2706"/>
        <v/>
      </c>
      <c r="C14945" s="195"/>
      <c r="D14945" s="195"/>
      <c r="E14945" s="252">
        <f t="shared" si="2707"/>
        <v>0</v>
      </c>
      <c r="F14945" s="230">
        <f t="shared" si="2708"/>
        <v>0</v>
      </c>
      <c r="G14945" s="232"/>
      <c r="I14945" s="283"/>
    </row>
    <row r="14946" spans="1:15">
      <c r="A14946" s="263" t="str">
        <f t="shared" si="2705"/>
        <v/>
      </c>
      <c r="B14946" s="444" t="str">
        <f t="shared" si="2706"/>
        <v/>
      </c>
      <c r="C14946" s="195"/>
      <c r="D14946" s="195"/>
      <c r="E14946" s="252">
        <f t="shared" si="2707"/>
        <v>0</v>
      </c>
      <c r="F14946" s="230">
        <f t="shared" si="2708"/>
        <v>0</v>
      </c>
      <c r="G14946" s="232"/>
      <c r="I14946" s="283"/>
    </row>
    <row r="14947" spans="1:15">
      <c r="A14947" s="263" t="str">
        <f t="shared" si="2705"/>
        <v/>
      </c>
      <c r="B14947" s="444" t="str">
        <f t="shared" si="2706"/>
        <v/>
      </c>
      <c r="C14947" s="195"/>
      <c r="D14947" s="195"/>
      <c r="E14947" s="252">
        <f t="shared" si="2707"/>
        <v>0</v>
      </c>
      <c r="F14947" s="230">
        <f t="shared" si="2708"/>
        <v>0</v>
      </c>
      <c r="G14947" s="232"/>
      <c r="I14947" s="283"/>
    </row>
    <row r="14948" spans="1:15">
      <c r="A14948" s="263" t="str">
        <f t="shared" si="2705"/>
        <v/>
      </c>
      <c r="B14948" s="444" t="str">
        <f t="shared" si="2706"/>
        <v/>
      </c>
      <c r="C14948" s="195"/>
      <c r="D14948" s="195"/>
      <c r="E14948" s="252">
        <f t="shared" si="2707"/>
        <v>0</v>
      </c>
      <c r="F14948" s="230">
        <f t="shared" si="2708"/>
        <v>0</v>
      </c>
      <c r="G14948" s="232"/>
      <c r="I14948" s="283"/>
    </row>
    <row r="14949" spans="1:15">
      <c r="A14949" s="263" t="str">
        <f t="shared" si="2705"/>
        <v/>
      </c>
      <c r="B14949" s="444" t="str">
        <f t="shared" si="2706"/>
        <v/>
      </c>
      <c r="C14949" s="195"/>
      <c r="D14949" s="195"/>
      <c r="E14949" s="252">
        <f t="shared" si="2707"/>
        <v>0</v>
      </c>
      <c r="F14949" s="230">
        <f t="shared" si="2708"/>
        <v>0</v>
      </c>
      <c r="G14949" s="232"/>
      <c r="I14949" s="283"/>
    </row>
    <row r="14950" spans="1:15">
      <c r="A14950" s="263" t="str">
        <f t="shared" si="2705"/>
        <v/>
      </c>
      <c r="B14950" s="444" t="str">
        <f t="shared" si="2706"/>
        <v/>
      </c>
      <c r="C14950" s="195"/>
      <c r="D14950" s="195"/>
      <c r="E14950" s="252">
        <f t="shared" si="2707"/>
        <v>0</v>
      </c>
      <c r="F14950" s="230">
        <f t="shared" si="2708"/>
        <v>0</v>
      </c>
      <c r="G14950" s="232"/>
      <c r="I14950" s="283"/>
    </row>
    <row r="14951" spans="1:15">
      <c r="A14951" s="263" t="str">
        <f t="shared" si="2705"/>
        <v/>
      </c>
      <c r="B14951" s="444" t="str">
        <f t="shared" si="2706"/>
        <v/>
      </c>
      <c r="C14951" s="195"/>
      <c r="D14951" s="195"/>
      <c r="E14951" s="252">
        <f t="shared" si="2707"/>
        <v>0</v>
      </c>
      <c r="F14951" s="230">
        <f t="shared" si="2708"/>
        <v>0</v>
      </c>
      <c r="G14951" s="232"/>
      <c r="I14951" s="283"/>
    </row>
    <row r="14952" spans="1:15">
      <c r="A14952" s="263" t="str">
        <f t="shared" si="2705"/>
        <v/>
      </c>
      <c r="B14952" s="444" t="str">
        <f t="shared" si="2706"/>
        <v/>
      </c>
      <c r="C14952" s="195"/>
      <c r="D14952" s="195"/>
      <c r="E14952" s="252">
        <f t="shared" si="2707"/>
        <v>0</v>
      </c>
      <c r="F14952" s="230">
        <f t="shared" si="2708"/>
        <v>0</v>
      </c>
      <c r="G14952" s="232"/>
      <c r="I14952" s="283"/>
    </row>
    <row r="14953" spans="1:15">
      <c r="A14953" s="263" t="str">
        <f t="shared" si="2705"/>
        <v/>
      </c>
      <c r="B14953" s="444" t="str">
        <f t="shared" si="2706"/>
        <v/>
      </c>
      <c r="C14953" s="195"/>
      <c r="D14953" s="195"/>
      <c r="E14953" s="252">
        <f t="shared" si="2707"/>
        <v>0</v>
      </c>
      <c r="F14953" s="230">
        <f t="shared" si="2708"/>
        <v>0</v>
      </c>
      <c r="G14953" s="233"/>
      <c r="I14953" s="283"/>
    </row>
    <row r="14954" spans="1:15" ht="31.5" customHeight="1" thickBot="1">
      <c r="A14954" s="234"/>
      <c r="B14954" s="456"/>
      <c r="C14954" s="235"/>
      <c r="D14954" s="237"/>
      <c r="E14954" s="237"/>
      <c r="F14954" s="238" t="s">
        <v>83</v>
      </c>
      <c r="G14954" s="262">
        <f>SUM(F14942:F14953)</f>
        <v>0</v>
      </c>
      <c r="I14954" s="326"/>
    </row>
    <row r="14955" spans="1:15" ht="13.5" thickTop="1">
      <c r="A14955" s="186" t="s">
        <v>76</v>
      </c>
      <c r="B14955" s="446"/>
      <c r="C14955" s="241"/>
      <c r="D14955" s="243"/>
      <c r="E14955" s="243"/>
      <c r="F14955" s="242"/>
      <c r="G14955" s="244"/>
      <c r="I14955" s="326"/>
    </row>
    <row r="14956" spans="1:15">
      <c r="A14956" s="245" t="s">
        <v>57</v>
      </c>
      <c r="B14956" s="455"/>
      <c r="C14956" s="246"/>
      <c r="D14956" s="317"/>
      <c r="E14956" s="248" t="s">
        <v>77</v>
      </c>
      <c r="F14956" s="249" t="s">
        <v>78</v>
      </c>
      <c r="G14956" s="264" t="s">
        <v>77</v>
      </c>
      <c r="H14956" s="220"/>
      <c r="I14956" s="325"/>
    </row>
    <row r="14957" spans="1:15">
      <c r="A14957" s="185" t="s">
        <v>87</v>
      </c>
      <c r="B14957" s="453"/>
      <c r="C14957" s="265"/>
      <c r="D14957" s="318"/>
      <c r="E14957" s="229">
        <f>SUM(G14916,G14931,G14939,G14954)</f>
        <v>0</v>
      </c>
      <c r="F14957" s="266">
        <f>A</f>
        <v>0</v>
      </c>
      <c r="G14957" s="267">
        <f>E14957*F14957</f>
        <v>0</v>
      </c>
      <c r="I14957" s="326"/>
    </row>
    <row r="14958" spans="1:15">
      <c r="A14958" s="185" t="s">
        <v>85</v>
      </c>
      <c r="B14958" s="453"/>
      <c r="C14958" s="265"/>
      <c r="D14958" s="318"/>
      <c r="E14958" s="229">
        <f>SUM(G14916,G14931,G14939,G14954)</f>
        <v>0</v>
      </c>
      <c r="F14958" s="266">
        <f>I</f>
        <v>0</v>
      </c>
      <c r="G14958" s="267">
        <f>E14958*F14958</f>
        <v>0</v>
      </c>
      <c r="I14958" s="326"/>
    </row>
    <row r="14959" spans="1:15">
      <c r="A14959" s="185" t="s">
        <v>86</v>
      </c>
      <c r="B14959" s="453"/>
      <c r="C14959" s="265"/>
      <c r="D14959" s="318"/>
      <c r="E14959" s="229">
        <f>SUM(G14916,G14931,G14939,G14954)</f>
        <v>0</v>
      </c>
      <c r="F14959" s="266">
        <f>U</f>
        <v>0</v>
      </c>
      <c r="G14959" s="267">
        <f>E14959*F14959</f>
        <v>0</v>
      </c>
      <c r="I14959" s="326"/>
    </row>
    <row r="14960" spans="1:15" ht="33" customHeight="1" thickBot="1">
      <c r="A14960" s="234"/>
      <c r="B14960" s="456"/>
      <c r="C14960" s="235"/>
      <c r="D14960" s="237"/>
      <c r="E14960" s="237"/>
      <c r="F14960" s="268" t="s">
        <v>84</v>
      </c>
      <c r="G14960" s="262">
        <f>SUM(G14957:G14959)</f>
        <v>0</v>
      </c>
      <c r="I14960" s="326"/>
      <c r="J14960" s="295"/>
      <c r="K14960" s="296"/>
      <c r="L14960" s="296"/>
      <c r="M14960" s="296"/>
      <c r="N14960" s="296"/>
      <c r="O14960" s="296"/>
    </row>
    <row r="14961" spans="1:16" s="211" customFormat="1" ht="14" thickTop="1" thickBot="1">
      <c r="A14961" s="269"/>
      <c r="B14961" s="443"/>
      <c r="C14961" s="270"/>
      <c r="D14961" s="319"/>
      <c r="E14961" s="271" t="s">
        <v>89</v>
      </c>
      <c r="F14961" s="272"/>
      <c r="G14961" s="273">
        <f>ROUND(SUM(G14916,G14931,G14939,G14954,G14960),0)</f>
        <v>0</v>
      </c>
      <c r="I14961" s="327"/>
      <c r="J14961" s="212">
        <f>B14900</f>
        <v>42.1</v>
      </c>
      <c r="K14961" s="274">
        <f>E14957</f>
        <v>0</v>
      </c>
      <c r="L14961" s="294">
        <f>G14957</f>
        <v>0</v>
      </c>
      <c r="M14961" s="294">
        <f>G14958</f>
        <v>0</v>
      </c>
      <c r="N14961" s="294">
        <f>G14959</f>
        <v>0</v>
      </c>
      <c r="O14961" s="299">
        <f>SUM(K14961:N14961)</f>
        <v>0</v>
      </c>
      <c r="P14961" s="294"/>
    </row>
    <row r="14962" spans="1:16" ht="13.5" thickTop="1">
      <c r="A14962" s="275" t="s">
        <v>97</v>
      </c>
      <c r="B14962" s="438"/>
      <c r="C14962" s="215"/>
      <c r="D14962" s="217"/>
      <c r="E14962" s="217"/>
      <c r="F14962" s="216"/>
      <c r="G14962" s="219"/>
      <c r="I14962" s="326"/>
      <c r="P14962" s="294"/>
    </row>
    <row r="14963" spans="1:16">
      <c r="A14963" s="275"/>
      <c r="B14963" s="452"/>
      <c r="C14963" s="276"/>
      <c r="D14963" s="320"/>
      <c r="E14963" s="217"/>
      <c r="F14963" s="216"/>
      <c r="G14963" s="277">
        <f ca="1">TODAY()</f>
        <v>44839</v>
      </c>
      <c r="I14963" s="326"/>
      <c r="P14963" s="294"/>
    </row>
    <row r="14964" spans="1:16" ht="13.5" thickBot="1">
      <c r="A14964" s="234"/>
      <c r="B14964" s="456"/>
      <c r="C14964" s="235"/>
      <c r="D14964" s="237"/>
      <c r="E14964" s="237"/>
      <c r="F14964" s="236"/>
      <c r="G14964" s="278"/>
      <c r="I14964" s="326"/>
      <c r="P14964" s="294"/>
    </row>
    <row r="14965" spans="1:16" s="199" customFormat="1" ht="13.5" thickTop="1">
      <c r="A14965" s="757" t="s">
        <v>109</v>
      </c>
      <c r="B14965" s="757"/>
      <c r="C14965" s="757"/>
      <c r="D14965" s="757"/>
      <c r="E14965" s="757"/>
      <c r="F14965" s="757"/>
      <c r="G14965" s="757"/>
      <c r="I14965" s="321"/>
      <c r="J14965" s="200"/>
      <c r="O14965" s="297"/>
    </row>
    <row r="14966" spans="1:16" s="199" customFormat="1">
      <c r="A14966" s="756" t="str">
        <f>CONCATENATE('Prestaciones y AIU'!A15539," ANALISIS DE PRECIOS UNITARIOS")</f>
        <v xml:space="preserve"> ANALISIS DE PRECIOS UNITARIOS</v>
      </c>
      <c r="B14966" s="756"/>
      <c r="C14966" s="756"/>
      <c r="D14966" s="756"/>
      <c r="E14966" s="756"/>
      <c r="F14966" s="756"/>
      <c r="G14966" s="756"/>
      <c r="I14966" s="321"/>
      <c r="J14966" s="200"/>
      <c r="O14966" s="297"/>
    </row>
    <row r="14967" spans="1:16" s="199" customFormat="1">
      <c r="A14967" s="756" t="str">
        <f>Objeto_LIC</f>
        <v>OPTIMIZACION DEL SISTEMA DE ABASTECIMIENTO (ADUCCION, PRETRATAMIENTO Y CONDUCCION) DEL MUNICPIO DE TAME, DEPARTAMENTO DE ARAUCA</v>
      </c>
      <c r="B14967" s="756"/>
      <c r="C14967" s="756"/>
      <c r="D14967" s="756"/>
      <c r="E14967" s="756"/>
      <c r="F14967" s="756"/>
      <c r="G14967" s="756"/>
      <c r="I14967" s="321"/>
      <c r="J14967" s="200"/>
      <c r="O14967" s="297"/>
    </row>
    <row r="14968" spans="1:16" s="199" customFormat="1">
      <c r="A14968" s="570"/>
      <c r="B14968" s="442"/>
      <c r="C14968" s="570"/>
      <c r="D14968" s="436"/>
      <c r="E14968" s="436"/>
      <c r="F14968" s="437"/>
      <c r="G14968" s="437"/>
      <c r="I14968" s="321"/>
      <c r="J14968" s="200"/>
      <c r="O14968" s="297"/>
    </row>
    <row r="14969" spans="1:16" ht="13.5" thickBot="1">
      <c r="A14969" s="201"/>
      <c r="B14969" s="448"/>
      <c r="C14969" s="201"/>
      <c r="D14969" s="203"/>
      <c r="E14969" s="203"/>
      <c r="F14969" s="202"/>
      <c r="G14969" s="202"/>
    </row>
    <row r="14970" spans="1:16" s="211" customFormat="1" ht="13.5" thickTop="1">
      <c r="A14970" s="206"/>
      <c r="B14970" s="457"/>
      <c r="C14970" s="207"/>
      <c r="D14970" s="209"/>
      <c r="E14970" s="209"/>
      <c r="F14970" s="208"/>
      <c r="G14970" s="210" t="s">
        <v>110</v>
      </c>
      <c r="I14970" s="323"/>
      <c r="J14970" s="212"/>
      <c r="O14970" s="297"/>
    </row>
    <row r="14971" spans="1:16" ht="12.75" customHeight="1">
      <c r="A14971" s="213" t="s">
        <v>62</v>
      </c>
      <c r="B14971" s="750">
        <f>Proponente</f>
        <v>0</v>
      </c>
      <c r="C14971" s="750"/>
      <c r="D14971" s="750"/>
      <c r="E14971" s="750"/>
      <c r="F14971" s="750"/>
      <c r="G14971" s="751"/>
    </row>
    <row r="14972" spans="1:16" ht="12.75" customHeight="1">
      <c r="A14972" s="213" t="s">
        <v>63</v>
      </c>
      <c r="B14972" s="470">
        <v>43.1</v>
      </c>
      <c r="C14972" s="750" t="e">
        <f>VLOOKUP(B14972,Presupuesto!$A$4:$B$106,2,FALSE)</f>
        <v>#N/A</v>
      </c>
      <c r="D14972" s="750"/>
      <c r="E14972" s="750"/>
      <c r="F14972" s="750"/>
      <c r="G14972" s="751"/>
    </row>
    <row r="14973" spans="1:16">
      <c r="A14973" s="214"/>
      <c r="B14973" s="438"/>
      <c r="C14973" s="215"/>
      <c r="D14973" s="217"/>
      <c r="E14973" s="217"/>
      <c r="F14973" s="218" t="s">
        <v>88</v>
      </c>
      <c r="G14973" s="750" t="str">
        <f ca="1">LOOKUP('U-P1'!B14972,Presupuesto!$1:$1048576,Presupuesto!$C$1:$C$105)</f>
        <v>ML</v>
      </c>
      <c r="H14973" s="750"/>
      <c r="I14973" s="750"/>
      <c r="J14973" s="750"/>
      <c r="K14973" s="751"/>
    </row>
    <row r="14974" spans="1:16" ht="13.5" thickBot="1">
      <c r="A14974" s="213" t="s">
        <v>64</v>
      </c>
      <c r="B14974" s="438"/>
      <c r="C14974" s="215"/>
      <c r="D14974" s="217"/>
      <c r="E14974" s="217"/>
      <c r="F14974" s="216"/>
      <c r="G14974" s="219"/>
      <c r="I14974" s="324"/>
      <c r="J14974" s="295"/>
      <c r="K14974" s="296"/>
      <c r="L14974" s="296"/>
      <c r="M14974" s="296"/>
      <c r="N14974" s="296"/>
      <c r="O14974" s="296"/>
    </row>
    <row r="14975" spans="1:16" s="220" customFormat="1" ht="13.5" thickTop="1">
      <c r="A14975" s="221" t="s">
        <v>57</v>
      </c>
      <c r="B14975" s="447" t="s">
        <v>65</v>
      </c>
      <c r="C14975" s="222" t="s">
        <v>66</v>
      </c>
      <c r="D14975" s="223" t="s">
        <v>74</v>
      </c>
      <c r="E14975" s="224" t="s">
        <v>100</v>
      </c>
      <c r="F14975" s="224" t="s">
        <v>79</v>
      </c>
      <c r="G14975" s="225" t="s">
        <v>70</v>
      </c>
      <c r="I14975" s="325"/>
      <c r="J14975" s="226"/>
      <c r="O14975" s="296"/>
    </row>
    <row r="14976" spans="1:16">
      <c r="A14976" s="227" t="str">
        <f t="shared" ref="A14976:A14987" si="2709">IF(I14976=0,"-",VLOOKUP(I14976,EQUIPOS,2,FALSE))</f>
        <v>-</v>
      </c>
      <c r="B14976" s="228"/>
      <c r="C14976" s="228"/>
      <c r="D14976" s="194"/>
      <c r="E14976" s="229">
        <f t="shared" ref="E14976:E14987" si="2710">IF(I14976=0,0,VLOOKUP(I14976,EQUIPOS,4,FALSE))</f>
        <v>0</v>
      </c>
      <c r="F14976" s="230">
        <f t="shared" ref="F14976:F14987" si="2711">IF(D14976=0,0,E14976/D14976)</f>
        <v>0</v>
      </c>
      <c r="G14976" s="231"/>
      <c r="I14976" s="283"/>
    </row>
    <row r="14977" spans="1:15">
      <c r="A14977" s="227" t="str">
        <f t="shared" si="2709"/>
        <v>-</v>
      </c>
      <c r="B14977" s="228"/>
      <c r="C14977" s="228"/>
      <c r="D14977" s="194"/>
      <c r="E14977" s="229">
        <f t="shared" si="2710"/>
        <v>0</v>
      </c>
      <c r="F14977" s="230">
        <f t="shared" si="2711"/>
        <v>0</v>
      </c>
      <c r="G14977" s="232"/>
      <c r="I14977" s="283"/>
    </row>
    <row r="14978" spans="1:15">
      <c r="A14978" s="227" t="str">
        <f t="shared" si="2709"/>
        <v>-</v>
      </c>
      <c r="B14978" s="228"/>
      <c r="C14978" s="228"/>
      <c r="D14978" s="194"/>
      <c r="E14978" s="229">
        <f t="shared" si="2710"/>
        <v>0</v>
      </c>
      <c r="F14978" s="230">
        <f t="shared" si="2711"/>
        <v>0</v>
      </c>
      <c r="G14978" s="232"/>
      <c r="I14978" s="283"/>
    </row>
    <row r="14979" spans="1:15">
      <c r="A14979" s="227" t="str">
        <f t="shared" si="2709"/>
        <v>-</v>
      </c>
      <c r="B14979" s="228"/>
      <c r="C14979" s="228"/>
      <c r="D14979" s="194"/>
      <c r="E14979" s="229">
        <f t="shared" si="2710"/>
        <v>0</v>
      </c>
      <c r="F14979" s="230">
        <f t="shared" si="2711"/>
        <v>0</v>
      </c>
      <c r="G14979" s="232"/>
      <c r="I14979" s="283"/>
    </row>
    <row r="14980" spans="1:15">
      <c r="A14980" s="227" t="str">
        <f t="shared" si="2709"/>
        <v>-</v>
      </c>
      <c r="B14980" s="228"/>
      <c r="C14980" s="228"/>
      <c r="D14980" s="194"/>
      <c r="E14980" s="229">
        <f t="shared" si="2710"/>
        <v>0</v>
      </c>
      <c r="F14980" s="230">
        <f t="shared" si="2711"/>
        <v>0</v>
      </c>
      <c r="G14980" s="232"/>
      <c r="I14980" s="283"/>
    </row>
    <row r="14981" spans="1:15">
      <c r="A14981" s="227" t="str">
        <f t="shared" si="2709"/>
        <v>-</v>
      </c>
      <c r="B14981" s="228"/>
      <c r="C14981" s="228"/>
      <c r="D14981" s="194"/>
      <c r="E14981" s="229">
        <f t="shared" si="2710"/>
        <v>0</v>
      </c>
      <c r="F14981" s="230">
        <f t="shared" si="2711"/>
        <v>0</v>
      </c>
      <c r="G14981" s="232"/>
      <c r="I14981" s="283"/>
    </row>
    <row r="14982" spans="1:15">
      <c r="A14982" s="227" t="str">
        <f t="shared" si="2709"/>
        <v>-</v>
      </c>
      <c r="B14982" s="228"/>
      <c r="C14982" s="228"/>
      <c r="D14982" s="194"/>
      <c r="E14982" s="229">
        <f t="shared" si="2710"/>
        <v>0</v>
      </c>
      <c r="F14982" s="230">
        <f t="shared" si="2711"/>
        <v>0</v>
      </c>
      <c r="G14982" s="232"/>
      <c r="I14982" s="283"/>
    </row>
    <row r="14983" spans="1:15">
      <c r="A14983" s="227" t="str">
        <f t="shared" si="2709"/>
        <v>-</v>
      </c>
      <c r="B14983" s="228"/>
      <c r="C14983" s="228"/>
      <c r="D14983" s="194"/>
      <c r="E14983" s="229">
        <f t="shared" si="2710"/>
        <v>0</v>
      </c>
      <c r="F14983" s="230">
        <f t="shared" si="2711"/>
        <v>0</v>
      </c>
      <c r="G14983" s="232"/>
      <c r="I14983" s="283"/>
    </row>
    <row r="14984" spans="1:15">
      <c r="A14984" s="227" t="str">
        <f t="shared" si="2709"/>
        <v>-</v>
      </c>
      <c r="B14984" s="228"/>
      <c r="C14984" s="228"/>
      <c r="D14984" s="194"/>
      <c r="E14984" s="229">
        <f t="shared" si="2710"/>
        <v>0</v>
      </c>
      <c r="F14984" s="230">
        <f t="shared" si="2711"/>
        <v>0</v>
      </c>
      <c r="G14984" s="232"/>
      <c r="I14984" s="283"/>
    </row>
    <row r="14985" spans="1:15">
      <c r="A14985" s="227" t="str">
        <f t="shared" si="2709"/>
        <v>-</v>
      </c>
      <c r="B14985" s="228"/>
      <c r="C14985" s="228"/>
      <c r="D14985" s="194"/>
      <c r="E14985" s="229">
        <f t="shared" si="2710"/>
        <v>0</v>
      </c>
      <c r="F14985" s="230">
        <f t="shared" si="2711"/>
        <v>0</v>
      </c>
      <c r="G14985" s="232"/>
      <c r="I14985" s="283"/>
    </row>
    <row r="14986" spans="1:15">
      <c r="A14986" s="227" t="str">
        <f t="shared" si="2709"/>
        <v>-</v>
      </c>
      <c r="B14986" s="228"/>
      <c r="C14986" s="228"/>
      <c r="D14986" s="194"/>
      <c r="E14986" s="229">
        <f t="shared" si="2710"/>
        <v>0</v>
      </c>
      <c r="F14986" s="230">
        <f t="shared" si="2711"/>
        <v>0</v>
      </c>
      <c r="G14986" s="232"/>
      <c r="I14986" s="283"/>
    </row>
    <row r="14987" spans="1:15">
      <c r="A14987" s="227" t="str">
        <f t="shared" si="2709"/>
        <v>-</v>
      </c>
      <c r="B14987" s="228"/>
      <c r="C14987" s="228"/>
      <c r="D14987" s="194"/>
      <c r="E14987" s="229">
        <f t="shared" si="2710"/>
        <v>0</v>
      </c>
      <c r="F14987" s="230">
        <f t="shared" si="2711"/>
        <v>0</v>
      </c>
      <c r="G14987" s="232"/>
      <c r="I14987" s="283"/>
    </row>
    <row r="14988" spans="1:15" ht="13.5" thickBot="1">
      <c r="A14988" s="234"/>
      <c r="B14988" s="456"/>
      <c r="C14988" s="235"/>
      <c r="D14988" s="237"/>
      <c r="E14988" s="237"/>
      <c r="F14988" s="238" t="s">
        <v>80</v>
      </c>
      <c r="G14988" s="239">
        <f>SUM(F14976:F14987)</f>
        <v>0</v>
      </c>
      <c r="I14988" s="326"/>
    </row>
    <row r="14989" spans="1:15" ht="13.5" thickTop="1">
      <c r="A14989" s="240" t="s">
        <v>67</v>
      </c>
      <c r="B14989" s="446"/>
      <c r="C14989" s="241"/>
      <c r="D14989" s="243"/>
      <c r="E14989" s="243"/>
      <c r="F14989" s="242"/>
      <c r="G14989" s="244"/>
      <c r="I14989" s="326"/>
    </row>
    <row r="14990" spans="1:15" s="220" customFormat="1" ht="26">
      <c r="A14990" s="505" t="s">
        <v>57</v>
      </c>
      <c r="B14990" s="454"/>
      <c r="C14990" s="247" t="s">
        <v>58</v>
      </c>
      <c r="D14990" s="316" t="s">
        <v>68</v>
      </c>
      <c r="E14990" s="248" t="s">
        <v>69</v>
      </c>
      <c r="F14990" s="249" t="s">
        <v>79</v>
      </c>
      <c r="G14990" s="250" t="s">
        <v>70</v>
      </c>
      <c r="I14990" s="325"/>
      <c r="J14990" s="226"/>
      <c r="O14990" s="296"/>
    </row>
    <row r="14991" spans="1:15">
      <c r="A14991" s="754" t="str">
        <f t="shared" ref="A14991:A15002" si="2712">IF(I14991=0,"",VLOOKUP(I14991,MATERIALES,2,FALSE))</f>
        <v/>
      </c>
      <c r="B14991" s="749"/>
      <c r="C14991" s="251" t="str">
        <f t="shared" ref="C14991:C14999" si="2713">IF(I14991=0,"",VLOOKUP(I14991,MATERIALES,3,FALSE))</f>
        <v/>
      </c>
      <c r="D14991" s="194"/>
      <c r="E14991" s="252">
        <f t="shared" ref="E14991:E15002" si="2714">IF(I14991=0,0,VLOOKUP(I14991,MATERIALES,4,FALSE))</f>
        <v>0</v>
      </c>
      <c r="F14991" s="230">
        <f>D14991*E14991</f>
        <v>0</v>
      </c>
      <c r="G14991" s="231"/>
      <c r="I14991" s="283"/>
    </row>
    <row r="14992" spans="1:15">
      <c r="A14992" s="754" t="str">
        <f t="shared" si="2712"/>
        <v/>
      </c>
      <c r="B14992" s="749"/>
      <c r="C14992" s="251" t="str">
        <f t="shared" si="2713"/>
        <v/>
      </c>
      <c r="D14992" s="194"/>
      <c r="E14992" s="252">
        <f t="shared" si="2714"/>
        <v>0</v>
      </c>
      <c r="F14992" s="230">
        <f t="shared" ref="F14992:F15002" si="2715">D14992*E14992</f>
        <v>0</v>
      </c>
      <c r="G14992" s="232"/>
      <c r="I14992" s="283"/>
    </row>
    <row r="14993" spans="1:9">
      <c r="A14993" s="754" t="str">
        <f t="shared" si="2712"/>
        <v/>
      </c>
      <c r="B14993" s="749"/>
      <c r="C14993" s="251" t="str">
        <f t="shared" si="2713"/>
        <v/>
      </c>
      <c r="D14993" s="194"/>
      <c r="E14993" s="252">
        <f t="shared" si="2714"/>
        <v>0</v>
      </c>
      <c r="F14993" s="230">
        <f t="shared" si="2715"/>
        <v>0</v>
      </c>
      <c r="G14993" s="232"/>
      <c r="I14993" s="283"/>
    </row>
    <row r="14994" spans="1:9">
      <c r="A14994" s="754" t="str">
        <f t="shared" si="2712"/>
        <v/>
      </c>
      <c r="B14994" s="749"/>
      <c r="C14994" s="251" t="str">
        <f t="shared" si="2713"/>
        <v/>
      </c>
      <c r="D14994" s="194"/>
      <c r="E14994" s="252">
        <f t="shared" si="2714"/>
        <v>0</v>
      </c>
      <c r="F14994" s="230">
        <f t="shared" si="2715"/>
        <v>0</v>
      </c>
      <c r="G14994" s="232"/>
      <c r="I14994" s="283"/>
    </row>
    <row r="14995" spans="1:9">
      <c r="A14995" s="754" t="str">
        <f t="shared" si="2712"/>
        <v/>
      </c>
      <c r="B14995" s="749"/>
      <c r="C14995" s="251" t="str">
        <f t="shared" si="2713"/>
        <v/>
      </c>
      <c r="D14995" s="194"/>
      <c r="E14995" s="252">
        <f t="shared" si="2714"/>
        <v>0</v>
      </c>
      <c r="F14995" s="230">
        <f t="shared" si="2715"/>
        <v>0</v>
      </c>
      <c r="G14995" s="232"/>
      <c r="I14995" s="283"/>
    </row>
    <row r="14996" spans="1:9">
      <c r="A14996" s="754" t="str">
        <f t="shared" si="2712"/>
        <v/>
      </c>
      <c r="B14996" s="749"/>
      <c r="C14996" s="251" t="str">
        <f t="shared" si="2713"/>
        <v/>
      </c>
      <c r="D14996" s="194"/>
      <c r="E14996" s="252">
        <f t="shared" si="2714"/>
        <v>0</v>
      </c>
      <c r="F14996" s="230">
        <f t="shared" si="2715"/>
        <v>0</v>
      </c>
      <c r="G14996" s="232"/>
      <c r="I14996" s="283"/>
    </row>
    <row r="14997" spans="1:9">
      <c r="A14997" s="754" t="str">
        <f t="shared" si="2712"/>
        <v/>
      </c>
      <c r="B14997" s="749"/>
      <c r="C14997" s="251" t="str">
        <f t="shared" si="2713"/>
        <v/>
      </c>
      <c r="D14997" s="194"/>
      <c r="E14997" s="252">
        <f t="shared" si="2714"/>
        <v>0</v>
      </c>
      <c r="F14997" s="230">
        <f t="shared" si="2715"/>
        <v>0</v>
      </c>
      <c r="G14997" s="232"/>
      <c r="I14997" s="283"/>
    </row>
    <row r="14998" spans="1:9">
      <c r="A14998" s="754" t="str">
        <f t="shared" si="2712"/>
        <v/>
      </c>
      <c r="B14998" s="749"/>
      <c r="C14998" s="251" t="str">
        <f t="shared" si="2713"/>
        <v/>
      </c>
      <c r="D14998" s="194"/>
      <c r="E14998" s="252">
        <f t="shared" si="2714"/>
        <v>0</v>
      </c>
      <c r="F14998" s="230">
        <f t="shared" si="2715"/>
        <v>0</v>
      </c>
      <c r="G14998" s="253"/>
      <c r="I14998" s="283"/>
    </row>
    <row r="14999" spans="1:9">
      <c r="A14999" s="754" t="str">
        <f t="shared" si="2712"/>
        <v/>
      </c>
      <c r="B14999" s="749"/>
      <c r="C14999" s="251" t="str">
        <f t="shared" si="2713"/>
        <v/>
      </c>
      <c r="D14999" s="194"/>
      <c r="E14999" s="252">
        <f t="shared" si="2714"/>
        <v>0</v>
      </c>
      <c r="F14999" s="230">
        <f t="shared" si="2715"/>
        <v>0</v>
      </c>
      <c r="G14999" s="232"/>
      <c r="I14999" s="283"/>
    </row>
    <row r="15000" spans="1:9">
      <c r="A15000" s="754" t="str">
        <f t="shared" si="2712"/>
        <v/>
      </c>
      <c r="B15000" s="749"/>
      <c r="C15000" s="251"/>
      <c r="D15000" s="194"/>
      <c r="E15000" s="252">
        <f t="shared" si="2714"/>
        <v>0</v>
      </c>
      <c r="F15000" s="230">
        <f t="shared" si="2715"/>
        <v>0</v>
      </c>
      <c r="G15000" s="232"/>
      <c r="I15000" s="283"/>
    </row>
    <row r="15001" spans="1:9">
      <c r="A15001" s="754" t="str">
        <f t="shared" si="2712"/>
        <v/>
      </c>
      <c r="B15001" s="749"/>
      <c r="C15001" s="251"/>
      <c r="D15001" s="194"/>
      <c r="E15001" s="252">
        <f t="shared" si="2714"/>
        <v>0</v>
      </c>
      <c r="F15001" s="230">
        <f t="shared" si="2715"/>
        <v>0</v>
      </c>
      <c r="G15001" s="232"/>
      <c r="I15001" s="283"/>
    </row>
    <row r="15002" spans="1:9">
      <c r="A15002" s="754" t="str">
        <f t="shared" si="2712"/>
        <v/>
      </c>
      <c r="B15002" s="749"/>
      <c r="C15002" s="251" t="str">
        <f t="shared" ref="C15002" si="2716">IF(I15002=0,"",VLOOKUP(I15002,MATERIALES,3,FALSE))</f>
        <v/>
      </c>
      <c r="D15002" s="194"/>
      <c r="E15002" s="252">
        <f t="shared" si="2714"/>
        <v>0</v>
      </c>
      <c r="F15002" s="230">
        <f t="shared" si="2715"/>
        <v>0</v>
      </c>
      <c r="G15002" s="233"/>
      <c r="I15002" s="283"/>
    </row>
    <row r="15003" spans="1:9" ht="26.25" customHeight="1" thickBot="1">
      <c r="A15003" s="214"/>
      <c r="B15003" s="438"/>
      <c r="C15003" s="215"/>
      <c r="D15003" s="217"/>
      <c r="E15003" s="254"/>
      <c r="F15003" s="255" t="s">
        <v>81</v>
      </c>
      <c r="G15003" s="253">
        <f>ROUND(SUM(F14991:F15002),0)</f>
        <v>0</v>
      </c>
      <c r="I15003" s="326"/>
    </row>
    <row r="15004" spans="1:9" ht="14" thickTop="1" thickBot="1">
      <c r="A15004" s="256" t="s">
        <v>72</v>
      </c>
      <c r="B15004" s="445"/>
      <c r="C15004" s="257"/>
      <c r="D15004" s="259"/>
      <c r="E15004" s="259"/>
      <c r="F15004" s="258"/>
      <c r="G15004" s="260"/>
      <c r="I15004" s="326"/>
    </row>
    <row r="15005" spans="1:9" ht="13.5" thickTop="1">
      <c r="A15005" s="505" t="s">
        <v>57</v>
      </c>
      <c r="B15005" s="454"/>
      <c r="C15005" s="248" t="s">
        <v>71</v>
      </c>
      <c r="D15005" s="316" t="s">
        <v>75</v>
      </c>
      <c r="E15005" s="248" t="s">
        <v>98</v>
      </c>
      <c r="F15005" s="249" t="s">
        <v>79</v>
      </c>
      <c r="G15005" s="250" t="s">
        <v>70</v>
      </c>
      <c r="I15005" s="326"/>
    </row>
    <row r="15006" spans="1:9">
      <c r="A15006" s="754" t="str">
        <f>IF(I15006=0,"",VLOOKUP(I15006,EQUIPOS,2,FALSE))</f>
        <v/>
      </c>
      <c r="B15006" s="749"/>
      <c r="C15006" s="195"/>
      <c r="D15006" s="194"/>
      <c r="E15006" s="252">
        <f>IF(I15006=0,0,VLOOKUP(I15006,EQUIPOS,4,FALSE))</f>
        <v>0</v>
      </c>
      <c r="F15006" s="230">
        <f>C15006*D15006*E15006</f>
        <v>0</v>
      </c>
      <c r="G15006" s="231"/>
      <c r="I15006" s="283"/>
    </row>
    <row r="15007" spans="1:9">
      <c r="A15007" s="754" t="str">
        <f>IF(I15007=0,"",VLOOKUP(I15007,EQUIPOS,2,FALSE))</f>
        <v/>
      </c>
      <c r="B15007" s="749"/>
      <c r="C15007" s="195"/>
      <c r="D15007" s="194"/>
      <c r="E15007" s="252">
        <f>IF(I15007=0,0,VLOOKUP(I15007,EQUIPOS,4,FALSE))</f>
        <v>0</v>
      </c>
      <c r="F15007" s="230">
        <f t="shared" ref="F15007:F15010" si="2717">C15007*D15007*E15007</f>
        <v>0</v>
      </c>
      <c r="G15007" s="232"/>
      <c r="I15007" s="283"/>
    </row>
    <row r="15008" spans="1:9">
      <c r="A15008" s="754" t="str">
        <f>IF(I15008=0,"",VLOOKUP(I15008,EQUIPOS,2,FALSE))</f>
        <v/>
      </c>
      <c r="B15008" s="749"/>
      <c r="C15008" s="195"/>
      <c r="D15008" s="194"/>
      <c r="E15008" s="252">
        <f>IF(I15008=0,0,VLOOKUP(I15008,EQUIPOS,4,FALSE))</f>
        <v>0</v>
      </c>
      <c r="F15008" s="230">
        <f t="shared" si="2717"/>
        <v>0</v>
      </c>
      <c r="G15008" s="232"/>
      <c r="I15008" s="283"/>
    </row>
    <row r="15009" spans="1:9">
      <c r="A15009" s="754" t="str">
        <f>IF(I15009=0,"",VLOOKUP(I15009,EQUIPOS,2,FALSE))</f>
        <v/>
      </c>
      <c r="B15009" s="749"/>
      <c r="C15009" s="195"/>
      <c r="D15009" s="194"/>
      <c r="E15009" s="252">
        <f>IF(I15009=0,0,VLOOKUP(I15009,EQUIPOS,4,FALSE))</f>
        <v>0</v>
      </c>
      <c r="F15009" s="230">
        <f t="shared" si="2717"/>
        <v>0</v>
      </c>
      <c r="G15009" s="232"/>
      <c r="I15009" s="283"/>
    </row>
    <row r="15010" spans="1:9">
      <c r="A15010" s="754" t="str">
        <f>IF(I15010=0,"",VLOOKUP(I15010,EQUIPOS,2,FALSE))</f>
        <v/>
      </c>
      <c r="B15010" s="749"/>
      <c r="C15010" s="195"/>
      <c r="D15010" s="194"/>
      <c r="E15010" s="252">
        <f>IF(I15010=0,0,VLOOKUP(I15010,EQUIPOS,4,FALSE))</f>
        <v>0</v>
      </c>
      <c r="F15010" s="230">
        <f t="shared" si="2717"/>
        <v>0</v>
      </c>
      <c r="G15010" s="233"/>
      <c r="I15010" s="283"/>
    </row>
    <row r="15011" spans="1:9" ht="30.75" customHeight="1" thickBot="1">
      <c r="A15011" s="234"/>
      <c r="B15011" s="456"/>
      <c r="C15011" s="235"/>
      <c r="D15011" s="237"/>
      <c r="E15011" s="261"/>
      <c r="F15011" s="238" t="s">
        <v>82</v>
      </c>
      <c r="G15011" s="262">
        <f>SUM(F15006:F15010)</f>
        <v>0</v>
      </c>
      <c r="I15011" s="326"/>
    </row>
    <row r="15012" spans="1:9" ht="13.5" thickTop="1">
      <c r="A15012" s="240" t="s">
        <v>73</v>
      </c>
      <c r="B15012" s="446"/>
      <c r="C15012" s="241"/>
      <c r="D15012" s="243"/>
      <c r="E15012" s="243"/>
      <c r="F15012" s="242"/>
      <c r="G15012" s="244"/>
      <c r="I15012" s="326"/>
    </row>
    <row r="15013" spans="1:9" ht="26">
      <c r="A15013" s="505" t="s">
        <v>57</v>
      </c>
      <c r="B15013" s="454" t="s">
        <v>58</v>
      </c>
      <c r="C15013" s="247" t="s">
        <v>68</v>
      </c>
      <c r="D15013" s="316" t="s">
        <v>74</v>
      </c>
      <c r="E15013" s="248" t="s">
        <v>69</v>
      </c>
      <c r="F15013" s="249" t="s">
        <v>79</v>
      </c>
      <c r="G15013" s="250" t="s">
        <v>70</v>
      </c>
      <c r="H15013" s="220"/>
      <c r="I15013" s="325"/>
    </row>
    <row r="15014" spans="1:9">
      <c r="A15014" s="263" t="str">
        <f t="shared" ref="A15014:A15025" si="2718">IF(I15014=0,"",VLOOKUP(I15014,MANOOBRA,2,FALSE))</f>
        <v/>
      </c>
      <c r="B15014" s="444" t="str">
        <f t="shared" ref="B15014:B15025" si="2719">IF(I15014=0,"",VLOOKUP(I15014,MANOOBRA,3,FALSE))</f>
        <v/>
      </c>
      <c r="C15014" s="195"/>
      <c r="D15014" s="466"/>
      <c r="E15014" s="252">
        <f t="shared" ref="E15014:E15025" si="2720">IF(I15014=0,0,VLOOKUP(I15014,MANOOBRA,4,FALSE))</f>
        <v>0</v>
      </c>
      <c r="F15014" s="230">
        <f>IF(D15014=0,0,C15014*E15014/D15014)</f>
        <v>0</v>
      </c>
      <c r="G15014" s="231"/>
      <c r="I15014" s="283"/>
    </row>
    <row r="15015" spans="1:9">
      <c r="A15015" s="263" t="str">
        <f t="shared" si="2718"/>
        <v/>
      </c>
      <c r="B15015" s="444" t="str">
        <f t="shared" si="2719"/>
        <v/>
      </c>
      <c r="C15015" s="195"/>
      <c r="D15015" s="466"/>
      <c r="E15015" s="252">
        <f t="shared" si="2720"/>
        <v>0</v>
      </c>
      <c r="F15015" s="230">
        <f t="shared" ref="F15015:F15025" si="2721">IF(D15015=0,0,C15015*E15015/D15015)</f>
        <v>0</v>
      </c>
      <c r="G15015" s="232"/>
      <c r="I15015" s="283"/>
    </row>
    <row r="15016" spans="1:9">
      <c r="A15016" s="263" t="str">
        <f t="shared" si="2718"/>
        <v/>
      </c>
      <c r="B15016" s="444" t="str">
        <f t="shared" si="2719"/>
        <v/>
      </c>
      <c r="C15016" s="195"/>
      <c r="D15016" s="309"/>
      <c r="E15016" s="252">
        <f t="shared" si="2720"/>
        <v>0</v>
      </c>
      <c r="F15016" s="230">
        <f t="shared" si="2721"/>
        <v>0</v>
      </c>
      <c r="G15016" s="232"/>
      <c r="I15016" s="283"/>
    </row>
    <row r="15017" spans="1:9">
      <c r="A15017" s="263" t="str">
        <f t="shared" si="2718"/>
        <v/>
      </c>
      <c r="B15017" s="444" t="str">
        <f t="shared" si="2719"/>
        <v/>
      </c>
      <c r="C15017" s="195"/>
      <c r="D15017" s="195"/>
      <c r="E15017" s="252">
        <f t="shared" si="2720"/>
        <v>0</v>
      </c>
      <c r="F15017" s="230">
        <f t="shared" si="2721"/>
        <v>0</v>
      </c>
      <c r="G15017" s="232"/>
      <c r="I15017" s="283"/>
    </row>
    <row r="15018" spans="1:9">
      <c r="A15018" s="263" t="str">
        <f t="shared" si="2718"/>
        <v/>
      </c>
      <c r="B15018" s="444" t="str">
        <f t="shared" si="2719"/>
        <v/>
      </c>
      <c r="C15018" s="195"/>
      <c r="D15018" s="195"/>
      <c r="E15018" s="252">
        <f t="shared" si="2720"/>
        <v>0</v>
      </c>
      <c r="F15018" s="230">
        <f t="shared" si="2721"/>
        <v>0</v>
      </c>
      <c r="G15018" s="232"/>
      <c r="I15018" s="283"/>
    </row>
    <row r="15019" spans="1:9">
      <c r="A15019" s="263" t="str">
        <f t="shared" si="2718"/>
        <v/>
      </c>
      <c r="B15019" s="444" t="str">
        <f t="shared" si="2719"/>
        <v/>
      </c>
      <c r="C15019" s="195"/>
      <c r="D15019" s="195"/>
      <c r="E15019" s="252">
        <f t="shared" si="2720"/>
        <v>0</v>
      </c>
      <c r="F15019" s="230">
        <f t="shared" si="2721"/>
        <v>0</v>
      </c>
      <c r="G15019" s="232"/>
      <c r="I15019" s="283"/>
    </row>
    <row r="15020" spans="1:9">
      <c r="A15020" s="263" t="str">
        <f t="shared" si="2718"/>
        <v/>
      </c>
      <c r="B15020" s="444" t="str">
        <f t="shared" si="2719"/>
        <v/>
      </c>
      <c r="C15020" s="195"/>
      <c r="D15020" s="195"/>
      <c r="E15020" s="252">
        <f t="shared" si="2720"/>
        <v>0</v>
      </c>
      <c r="F15020" s="230">
        <f t="shared" si="2721"/>
        <v>0</v>
      </c>
      <c r="G15020" s="232"/>
      <c r="I15020" s="283"/>
    </row>
    <row r="15021" spans="1:9">
      <c r="A15021" s="263" t="str">
        <f t="shared" si="2718"/>
        <v/>
      </c>
      <c r="B15021" s="444" t="str">
        <f t="shared" si="2719"/>
        <v/>
      </c>
      <c r="C15021" s="195"/>
      <c r="D15021" s="195"/>
      <c r="E15021" s="252">
        <f t="shared" si="2720"/>
        <v>0</v>
      </c>
      <c r="F15021" s="230">
        <f t="shared" si="2721"/>
        <v>0</v>
      </c>
      <c r="G15021" s="232"/>
      <c r="I15021" s="283"/>
    </row>
    <row r="15022" spans="1:9">
      <c r="A15022" s="263" t="str">
        <f t="shared" si="2718"/>
        <v/>
      </c>
      <c r="B15022" s="444" t="str">
        <f t="shared" si="2719"/>
        <v/>
      </c>
      <c r="C15022" s="195"/>
      <c r="D15022" s="195"/>
      <c r="E15022" s="252">
        <f t="shared" si="2720"/>
        <v>0</v>
      </c>
      <c r="F15022" s="230">
        <f t="shared" si="2721"/>
        <v>0</v>
      </c>
      <c r="G15022" s="232"/>
      <c r="I15022" s="283"/>
    </row>
    <row r="15023" spans="1:9">
      <c r="A15023" s="263" t="str">
        <f t="shared" si="2718"/>
        <v/>
      </c>
      <c r="B15023" s="444" t="str">
        <f t="shared" si="2719"/>
        <v/>
      </c>
      <c r="C15023" s="195"/>
      <c r="D15023" s="195"/>
      <c r="E15023" s="252">
        <f t="shared" si="2720"/>
        <v>0</v>
      </c>
      <c r="F15023" s="230">
        <f t="shared" si="2721"/>
        <v>0</v>
      </c>
      <c r="G15023" s="232"/>
      <c r="I15023" s="283"/>
    </row>
    <row r="15024" spans="1:9">
      <c r="A15024" s="263" t="str">
        <f t="shared" si="2718"/>
        <v/>
      </c>
      <c r="B15024" s="444" t="str">
        <f t="shared" si="2719"/>
        <v/>
      </c>
      <c r="C15024" s="195"/>
      <c r="D15024" s="195"/>
      <c r="E15024" s="252">
        <f t="shared" si="2720"/>
        <v>0</v>
      </c>
      <c r="F15024" s="230">
        <f t="shared" si="2721"/>
        <v>0</v>
      </c>
      <c r="G15024" s="232"/>
      <c r="I15024" s="283"/>
    </row>
    <row r="15025" spans="1:16">
      <c r="A15025" s="263" t="str">
        <f t="shared" si="2718"/>
        <v/>
      </c>
      <c r="B15025" s="444" t="str">
        <f t="shared" si="2719"/>
        <v/>
      </c>
      <c r="C15025" s="195"/>
      <c r="D15025" s="195"/>
      <c r="E15025" s="252">
        <f t="shared" si="2720"/>
        <v>0</v>
      </c>
      <c r="F15025" s="230">
        <f t="shared" si="2721"/>
        <v>0</v>
      </c>
      <c r="G15025" s="233"/>
      <c r="I15025" s="283"/>
    </row>
    <row r="15026" spans="1:16" ht="31.5" customHeight="1" thickBot="1">
      <c r="A15026" s="234"/>
      <c r="B15026" s="456"/>
      <c r="C15026" s="235"/>
      <c r="D15026" s="237"/>
      <c r="E15026" s="237"/>
      <c r="F15026" s="238" t="s">
        <v>83</v>
      </c>
      <c r="G15026" s="262">
        <f>ROUND(SUM(F15014:F15025),0)</f>
        <v>0</v>
      </c>
      <c r="I15026" s="326"/>
    </row>
    <row r="15027" spans="1:16" ht="13.5" thickTop="1">
      <c r="A15027" s="186" t="s">
        <v>76</v>
      </c>
      <c r="B15027" s="446"/>
      <c r="C15027" s="241"/>
      <c r="D15027" s="243"/>
      <c r="E15027" s="243"/>
      <c r="F15027" s="242"/>
      <c r="G15027" s="244"/>
      <c r="I15027" s="326"/>
    </row>
    <row r="15028" spans="1:16">
      <c r="A15028" s="505" t="s">
        <v>57</v>
      </c>
      <c r="B15028" s="454"/>
      <c r="C15028" s="247"/>
      <c r="D15028" s="506"/>
      <c r="E15028" s="248" t="s">
        <v>77</v>
      </c>
      <c r="F15028" s="249" t="s">
        <v>78</v>
      </c>
      <c r="G15028" s="264" t="s">
        <v>77</v>
      </c>
      <c r="H15028" s="220"/>
      <c r="I15028" s="325"/>
    </row>
    <row r="15029" spans="1:16">
      <c r="A15029" s="185" t="s">
        <v>87</v>
      </c>
      <c r="B15029" s="453"/>
      <c r="C15029" s="265"/>
      <c r="D15029" s="318"/>
      <c r="E15029" s="229">
        <f>ROUND(SUM(G14988,G15003,G15011,G15026),2)</f>
        <v>0</v>
      </c>
      <c r="F15029" s="266">
        <f>A</f>
        <v>0</v>
      </c>
      <c r="G15029" s="267">
        <f>E15029*F15029</f>
        <v>0</v>
      </c>
      <c r="I15029" s="326"/>
    </row>
    <row r="15030" spans="1:16">
      <c r="A15030" s="185" t="s">
        <v>85</v>
      </c>
      <c r="B15030" s="453"/>
      <c r="C15030" s="265"/>
      <c r="D15030" s="318"/>
      <c r="E15030" s="229">
        <f>SUM(G14988,G15003,G15011,G15026)</f>
        <v>0</v>
      </c>
      <c r="F15030" s="266">
        <f>I</f>
        <v>0</v>
      </c>
      <c r="G15030" s="267">
        <f>E15030*F15030</f>
        <v>0</v>
      </c>
      <c r="I15030" s="326"/>
    </row>
    <row r="15031" spans="1:16">
      <c r="A15031" s="185" t="s">
        <v>86</v>
      </c>
      <c r="B15031" s="453"/>
      <c r="C15031" s="265"/>
      <c r="D15031" s="318"/>
      <c r="E15031" s="229">
        <f>SUM(G14988,G15003,G15011,G15026)</f>
        <v>0</v>
      </c>
      <c r="F15031" s="266">
        <f>U</f>
        <v>0</v>
      </c>
      <c r="G15031" s="267">
        <f>E15031*F15031</f>
        <v>0</v>
      </c>
      <c r="I15031" s="326"/>
    </row>
    <row r="15032" spans="1:16" ht="33" customHeight="1" thickBot="1">
      <c r="A15032" s="234"/>
      <c r="B15032" s="456"/>
      <c r="C15032" s="235"/>
      <c r="D15032" s="237"/>
      <c r="E15032" s="237"/>
      <c r="F15032" s="268" t="s">
        <v>84</v>
      </c>
      <c r="G15032" s="262">
        <f>SUM(G15029:G15031)</f>
        <v>0</v>
      </c>
      <c r="I15032" s="326"/>
      <c r="J15032" s="295"/>
      <c r="K15032" s="296"/>
      <c r="L15032" s="296"/>
      <c r="M15032" s="296"/>
      <c r="N15032" s="296"/>
      <c r="O15032" s="296"/>
    </row>
    <row r="15033" spans="1:16" s="211" customFormat="1" ht="14" thickTop="1" thickBot="1">
      <c r="A15033" s="269"/>
      <c r="B15033" s="443"/>
      <c r="C15033" s="270"/>
      <c r="D15033" s="319"/>
      <c r="E15033" s="271" t="s">
        <v>89</v>
      </c>
      <c r="F15033" s="272"/>
      <c r="G15033" s="273">
        <f>ROUND(SUM(G14988,G15003,G15011,G15026,G15032),0)</f>
        <v>0</v>
      </c>
      <c r="I15033" s="327"/>
      <c r="J15033" s="212">
        <f>B14972</f>
        <v>43.1</v>
      </c>
      <c r="K15033" s="274">
        <f>E15029</f>
        <v>0</v>
      </c>
      <c r="L15033" s="294">
        <f>G15029</f>
        <v>0</v>
      </c>
      <c r="M15033" s="294">
        <f>G15030</f>
        <v>0</v>
      </c>
      <c r="N15033" s="294">
        <f>G15031</f>
        <v>0</v>
      </c>
      <c r="O15033" s="299">
        <f>SUM(K15033:N15033)</f>
        <v>0</v>
      </c>
      <c r="P15033" s="294"/>
    </row>
    <row r="15034" spans="1:16" ht="13.5" thickTop="1">
      <c r="A15034" s="275" t="s">
        <v>97</v>
      </c>
      <c r="B15034" s="438"/>
      <c r="C15034" s="215"/>
      <c r="D15034" s="217"/>
      <c r="E15034" s="217"/>
      <c r="F15034" s="216"/>
      <c r="G15034" s="219"/>
      <c r="I15034" s="326"/>
      <c r="P15034" s="294"/>
    </row>
    <row r="15035" spans="1:16">
      <c r="A15035" s="275"/>
      <c r="B15035" s="452"/>
      <c r="C15035" s="276"/>
      <c r="D15035" s="320"/>
      <c r="E15035" s="217"/>
      <c r="F15035" s="216"/>
      <c r="G15035" s="277">
        <f ca="1">TODAY()</f>
        <v>44839</v>
      </c>
      <c r="I15035" s="326"/>
      <c r="P15035" s="294"/>
    </row>
    <row r="15036" spans="1:16" ht="13.5" thickBot="1">
      <c r="A15036" s="234"/>
      <c r="B15036" s="456"/>
      <c r="C15036" s="235"/>
      <c r="D15036" s="237"/>
      <c r="E15036" s="237"/>
      <c r="F15036" s="236"/>
      <c r="G15036" s="278"/>
      <c r="I15036" s="326"/>
      <c r="P15036" s="294"/>
    </row>
    <row r="15037" spans="1:16" s="199" customFormat="1" ht="13.5" thickTop="1">
      <c r="A15037" s="196" t="s">
        <v>109</v>
      </c>
      <c r="B15037" s="458"/>
      <c r="C15037" s="196"/>
      <c r="D15037" s="198"/>
      <c r="E15037" s="198"/>
      <c r="F15037" s="197"/>
      <c r="G15037" s="197"/>
      <c r="I15037" s="321"/>
      <c r="J15037" s="200"/>
      <c r="O15037" s="297"/>
    </row>
    <row r="15038" spans="1:16" s="199" customFormat="1">
      <c r="A15038" s="196" t="str">
        <f>CONCATENATE('Prestaciones y AIU'!A12313," ANALISIS DE PRECIOS UNITARIOS")</f>
        <v xml:space="preserve"> ANALISIS DE PRECIOS UNITARIOS</v>
      </c>
      <c r="B15038" s="458"/>
      <c r="C15038" s="196"/>
      <c r="D15038" s="198"/>
      <c r="E15038" s="198"/>
      <c r="F15038" s="197"/>
      <c r="G15038" s="197"/>
      <c r="I15038" s="321"/>
      <c r="J15038" s="200"/>
      <c r="O15038" s="297"/>
    </row>
    <row r="15039" spans="1:16" s="199" customFormat="1">
      <c r="A15039" s="196" t="str">
        <f>Objeto_LIC</f>
        <v>OPTIMIZACION DEL SISTEMA DE ABASTECIMIENTO (ADUCCION, PRETRATAMIENTO Y CONDUCCION) DEL MUNICPIO DE TAME, DEPARTAMENTO DE ARAUCA</v>
      </c>
      <c r="B15039" s="458"/>
      <c r="C15039" s="196"/>
      <c r="D15039" s="198"/>
      <c r="E15039" s="198"/>
      <c r="F15039" s="197"/>
      <c r="G15039" s="197"/>
      <c r="I15039" s="321"/>
      <c r="J15039" s="200"/>
      <c r="O15039" s="297"/>
    </row>
    <row r="15040" spans="1:16" s="199" customFormat="1">
      <c r="A15040" s="196"/>
      <c r="B15040" s="458"/>
      <c r="C15040" s="196"/>
      <c r="D15040" s="198"/>
      <c r="E15040" s="198"/>
      <c r="F15040" s="197"/>
      <c r="G15040" s="197"/>
      <c r="I15040" s="321"/>
      <c r="J15040" s="200"/>
      <c r="O15040" s="297"/>
    </row>
    <row r="15041" spans="1:15" ht="13.5" thickBot="1">
      <c r="A15041" s="201"/>
      <c r="B15041" s="448"/>
      <c r="C15041" s="201"/>
      <c r="D15041" s="203"/>
      <c r="E15041" s="203"/>
      <c r="F15041" s="202"/>
      <c r="G15041" s="202"/>
    </row>
    <row r="15042" spans="1:15" s="211" customFormat="1" ht="13.5" thickTop="1">
      <c r="A15042" s="206"/>
      <c r="B15042" s="457"/>
      <c r="C15042" s="207"/>
      <c r="D15042" s="209"/>
      <c r="E15042" s="209"/>
      <c r="F15042" s="208"/>
      <c r="G15042" s="210" t="s">
        <v>110</v>
      </c>
      <c r="I15042" s="323"/>
      <c r="J15042" s="212"/>
      <c r="O15042" s="297"/>
    </row>
    <row r="15043" spans="1:15" ht="12.75" customHeight="1">
      <c r="A15043" s="213" t="s">
        <v>62</v>
      </c>
      <c r="B15043" s="750">
        <f>Proponente</f>
        <v>0</v>
      </c>
      <c r="C15043" s="750"/>
      <c r="D15043" s="750"/>
      <c r="E15043" s="750"/>
      <c r="F15043" s="750"/>
      <c r="G15043" s="751"/>
    </row>
    <row r="15044" spans="1:15" ht="12.75" customHeight="1">
      <c r="A15044" s="213" t="s">
        <v>63</v>
      </c>
      <c r="B15044" s="470">
        <v>43.2</v>
      </c>
      <c r="C15044" s="750" t="e">
        <f>VLOOKUP(B15044,Presupuesto!$A$4:$B$106,2,FALSE)</f>
        <v>#N/A</v>
      </c>
      <c r="D15044" s="750"/>
      <c r="E15044" s="750"/>
      <c r="F15044" s="750"/>
      <c r="G15044" s="751"/>
    </row>
    <row r="15045" spans="1:15">
      <c r="A15045" s="214"/>
      <c r="B15045" s="438"/>
      <c r="C15045" s="215"/>
      <c r="D15045" s="217"/>
      <c r="E15045" s="217"/>
      <c r="F15045" s="218" t="s">
        <v>88</v>
      </c>
      <c r="G15045" s="750" t="str">
        <f ca="1">LOOKUP('U-P1'!B15044,Presupuesto!$1:$1048576,Presupuesto!$C$1:$C$105)</f>
        <v>ML</v>
      </c>
      <c r="H15045" s="750"/>
      <c r="I15045" s="750"/>
      <c r="J15045" s="750"/>
      <c r="K15045" s="751"/>
    </row>
    <row r="15046" spans="1:15" ht="13.5" thickBot="1">
      <c r="A15046" s="213" t="s">
        <v>64</v>
      </c>
      <c r="B15046" s="438"/>
      <c r="C15046" s="215"/>
      <c r="D15046" s="217"/>
      <c r="E15046" s="217"/>
      <c r="F15046" s="216"/>
      <c r="G15046" s="219"/>
      <c r="I15046" s="324"/>
      <c r="J15046" s="295"/>
      <c r="K15046" s="296"/>
      <c r="L15046" s="296"/>
      <c r="M15046" s="296"/>
      <c r="N15046" s="296"/>
      <c r="O15046" s="296"/>
    </row>
    <row r="15047" spans="1:15" s="220" customFormat="1" ht="13.5" thickTop="1">
      <c r="A15047" s="221" t="s">
        <v>57</v>
      </c>
      <c r="B15047" s="447" t="s">
        <v>65</v>
      </c>
      <c r="C15047" s="222" t="s">
        <v>66</v>
      </c>
      <c r="D15047" s="223" t="s">
        <v>74</v>
      </c>
      <c r="E15047" s="224" t="s">
        <v>100</v>
      </c>
      <c r="F15047" s="224" t="s">
        <v>79</v>
      </c>
      <c r="G15047" s="225" t="s">
        <v>70</v>
      </c>
      <c r="I15047" s="325"/>
      <c r="J15047" s="226"/>
      <c r="O15047" s="296"/>
    </row>
    <row r="15048" spans="1:15">
      <c r="A15048" s="227" t="str">
        <f t="shared" ref="A15048:A15059" si="2722">IF(I15048=0,"-",VLOOKUP(I15048,EQUIPOS,2,FALSE))</f>
        <v>-</v>
      </c>
      <c r="B15048" s="228"/>
      <c r="C15048" s="228"/>
      <c r="D15048" s="194"/>
      <c r="E15048" s="229">
        <f t="shared" ref="E15048:E15059" si="2723">IF(I15048=0,0,VLOOKUP(I15048,EQUIPOS,4,FALSE))</f>
        <v>0</v>
      </c>
      <c r="F15048" s="230">
        <f t="shared" ref="F15048:F15059" si="2724">IF(D15048=0,0,E15048/D15048)</f>
        <v>0</v>
      </c>
      <c r="G15048" s="231"/>
      <c r="I15048" s="283"/>
    </row>
    <row r="15049" spans="1:15">
      <c r="A15049" s="227" t="str">
        <f t="shared" si="2722"/>
        <v>-</v>
      </c>
      <c r="B15049" s="228"/>
      <c r="C15049" s="228"/>
      <c r="D15049" s="194"/>
      <c r="E15049" s="229">
        <f t="shared" si="2723"/>
        <v>0</v>
      </c>
      <c r="F15049" s="230">
        <f t="shared" si="2724"/>
        <v>0</v>
      </c>
      <c r="G15049" s="232"/>
      <c r="I15049" s="283"/>
    </row>
    <row r="15050" spans="1:15">
      <c r="A15050" s="227" t="str">
        <f t="shared" si="2722"/>
        <v>-</v>
      </c>
      <c r="B15050" s="228"/>
      <c r="C15050" s="228"/>
      <c r="D15050" s="194"/>
      <c r="E15050" s="229">
        <f t="shared" si="2723"/>
        <v>0</v>
      </c>
      <c r="F15050" s="230">
        <f t="shared" si="2724"/>
        <v>0</v>
      </c>
      <c r="G15050" s="232"/>
      <c r="I15050" s="283"/>
    </row>
    <row r="15051" spans="1:15">
      <c r="A15051" s="227" t="str">
        <f t="shared" si="2722"/>
        <v>-</v>
      </c>
      <c r="B15051" s="228"/>
      <c r="C15051" s="228"/>
      <c r="D15051" s="194"/>
      <c r="E15051" s="229">
        <f t="shared" si="2723"/>
        <v>0</v>
      </c>
      <c r="F15051" s="230">
        <f t="shared" si="2724"/>
        <v>0</v>
      </c>
      <c r="G15051" s="232"/>
      <c r="I15051" s="283"/>
    </row>
    <row r="15052" spans="1:15">
      <c r="A15052" s="227" t="str">
        <f t="shared" si="2722"/>
        <v>-</v>
      </c>
      <c r="B15052" s="228"/>
      <c r="C15052" s="228"/>
      <c r="D15052" s="194"/>
      <c r="E15052" s="229">
        <f t="shared" si="2723"/>
        <v>0</v>
      </c>
      <c r="F15052" s="230">
        <f t="shared" si="2724"/>
        <v>0</v>
      </c>
      <c r="G15052" s="232"/>
      <c r="I15052" s="283"/>
    </row>
    <row r="15053" spans="1:15">
      <c r="A15053" s="227" t="str">
        <f t="shared" si="2722"/>
        <v>-</v>
      </c>
      <c r="B15053" s="228"/>
      <c r="C15053" s="228"/>
      <c r="D15053" s="194"/>
      <c r="E15053" s="229">
        <f t="shared" si="2723"/>
        <v>0</v>
      </c>
      <c r="F15053" s="230">
        <f t="shared" si="2724"/>
        <v>0</v>
      </c>
      <c r="G15053" s="232"/>
      <c r="I15053" s="283"/>
    </row>
    <row r="15054" spans="1:15">
      <c r="A15054" s="227" t="str">
        <f t="shared" si="2722"/>
        <v>-</v>
      </c>
      <c r="B15054" s="228"/>
      <c r="C15054" s="228"/>
      <c r="D15054" s="194"/>
      <c r="E15054" s="229">
        <f t="shared" si="2723"/>
        <v>0</v>
      </c>
      <c r="F15054" s="230">
        <f t="shared" si="2724"/>
        <v>0</v>
      </c>
      <c r="G15054" s="232"/>
      <c r="I15054" s="283"/>
    </row>
    <row r="15055" spans="1:15">
      <c r="A15055" s="227" t="str">
        <f t="shared" si="2722"/>
        <v>-</v>
      </c>
      <c r="B15055" s="228"/>
      <c r="C15055" s="228"/>
      <c r="D15055" s="194"/>
      <c r="E15055" s="229">
        <f t="shared" si="2723"/>
        <v>0</v>
      </c>
      <c r="F15055" s="230">
        <f t="shared" si="2724"/>
        <v>0</v>
      </c>
      <c r="G15055" s="232"/>
      <c r="I15055" s="283"/>
    </row>
    <row r="15056" spans="1:15">
      <c r="A15056" s="227" t="str">
        <f t="shared" si="2722"/>
        <v>-</v>
      </c>
      <c r="B15056" s="228"/>
      <c r="C15056" s="228"/>
      <c r="D15056" s="194"/>
      <c r="E15056" s="229">
        <f t="shared" si="2723"/>
        <v>0</v>
      </c>
      <c r="F15056" s="230">
        <f t="shared" si="2724"/>
        <v>0</v>
      </c>
      <c r="G15056" s="232"/>
      <c r="I15056" s="283"/>
    </row>
    <row r="15057" spans="1:15">
      <c r="A15057" s="227" t="str">
        <f t="shared" si="2722"/>
        <v>-</v>
      </c>
      <c r="B15057" s="228"/>
      <c r="C15057" s="228"/>
      <c r="D15057" s="194"/>
      <c r="E15057" s="229">
        <f t="shared" si="2723"/>
        <v>0</v>
      </c>
      <c r="F15057" s="230">
        <f t="shared" si="2724"/>
        <v>0</v>
      </c>
      <c r="G15057" s="232"/>
      <c r="I15057" s="283"/>
    </row>
    <row r="15058" spans="1:15">
      <c r="A15058" s="227" t="str">
        <f t="shared" si="2722"/>
        <v>-</v>
      </c>
      <c r="B15058" s="228"/>
      <c r="C15058" s="228"/>
      <c r="D15058" s="194"/>
      <c r="E15058" s="229">
        <f t="shared" si="2723"/>
        <v>0</v>
      </c>
      <c r="F15058" s="230">
        <f t="shared" si="2724"/>
        <v>0</v>
      </c>
      <c r="G15058" s="232"/>
      <c r="I15058" s="283"/>
    </row>
    <row r="15059" spans="1:15">
      <c r="A15059" s="227" t="str">
        <f t="shared" si="2722"/>
        <v>-</v>
      </c>
      <c r="B15059" s="228"/>
      <c r="C15059" s="228"/>
      <c r="D15059" s="194"/>
      <c r="E15059" s="229">
        <f t="shared" si="2723"/>
        <v>0</v>
      </c>
      <c r="F15059" s="230">
        <f t="shared" si="2724"/>
        <v>0</v>
      </c>
      <c r="G15059" s="232"/>
      <c r="I15059" s="283"/>
    </row>
    <row r="15060" spans="1:15" ht="13.5" thickBot="1">
      <c r="A15060" s="234"/>
      <c r="B15060" s="456"/>
      <c r="C15060" s="235"/>
      <c r="D15060" s="237"/>
      <c r="E15060" s="237"/>
      <c r="F15060" s="238" t="s">
        <v>80</v>
      </c>
      <c r="G15060" s="239">
        <f>ROUND(SUM(F15048:F15059),0)</f>
        <v>0</v>
      </c>
      <c r="I15060" s="326"/>
    </row>
    <row r="15061" spans="1:15" ht="13.5" thickTop="1">
      <c r="A15061" s="240" t="s">
        <v>67</v>
      </c>
      <c r="B15061" s="446"/>
      <c r="C15061" s="241"/>
      <c r="D15061" s="243"/>
      <c r="E15061" s="243"/>
      <c r="F15061" s="242"/>
      <c r="G15061" s="244"/>
      <c r="I15061" s="326"/>
    </row>
    <row r="15062" spans="1:15" s="220" customFormat="1" ht="26">
      <c r="A15062" s="245" t="s">
        <v>57</v>
      </c>
      <c r="B15062" s="455"/>
      <c r="C15062" s="247" t="s">
        <v>58</v>
      </c>
      <c r="D15062" s="316" t="s">
        <v>68</v>
      </c>
      <c r="E15062" s="248" t="s">
        <v>69</v>
      </c>
      <c r="F15062" s="249" t="s">
        <v>79</v>
      </c>
      <c r="G15062" s="250" t="s">
        <v>70</v>
      </c>
      <c r="I15062" s="325"/>
      <c r="J15062" s="226"/>
      <c r="O15062" s="296"/>
    </row>
    <row r="15063" spans="1:15">
      <c r="A15063" s="748" t="str">
        <f t="shared" ref="A15063:A15074" si="2725">IF(I15063=0,"",VLOOKUP(I15063,MATERIALES,2,FALSE))</f>
        <v/>
      </c>
      <c r="B15063" s="749"/>
      <c r="C15063" s="251" t="str">
        <f t="shared" ref="C15063:C15071" si="2726">IF(I15063=0,"",VLOOKUP(I15063,MATERIALES,3,FALSE))</f>
        <v/>
      </c>
      <c r="D15063" s="194"/>
      <c r="E15063" s="252">
        <f t="shared" ref="E15063:E15074" si="2727">IF(I15063=0,0,VLOOKUP(I15063,MATERIALES,4,FALSE))</f>
        <v>0</v>
      </c>
      <c r="F15063" s="230">
        <f>D15063*E15063</f>
        <v>0</v>
      </c>
      <c r="G15063" s="231"/>
      <c r="I15063" s="283"/>
    </row>
    <row r="15064" spans="1:15">
      <c r="A15064" s="748" t="str">
        <f t="shared" si="2725"/>
        <v/>
      </c>
      <c r="B15064" s="749"/>
      <c r="C15064" s="251" t="str">
        <f t="shared" si="2726"/>
        <v/>
      </c>
      <c r="D15064" s="194"/>
      <c r="E15064" s="252">
        <f t="shared" si="2727"/>
        <v>0</v>
      </c>
      <c r="F15064" s="230">
        <f t="shared" ref="F15064:F15074" si="2728">D15064*E15064</f>
        <v>0</v>
      </c>
      <c r="G15064" s="232"/>
      <c r="I15064" s="283"/>
    </row>
    <row r="15065" spans="1:15">
      <c r="A15065" s="748" t="str">
        <f t="shared" si="2725"/>
        <v/>
      </c>
      <c r="B15065" s="749"/>
      <c r="C15065" s="251" t="str">
        <f t="shared" si="2726"/>
        <v/>
      </c>
      <c r="D15065" s="194"/>
      <c r="E15065" s="252">
        <f t="shared" si="2727"/>
        <v>0</v>
      </c>
      <c r="F15065" s="230">
        <f t="shared" si="2728"/>
        <v>0</v>
      </c>
      <c r="G15065" s="232"/>
      <c r="I15065" s="283"/>
    </row>
    <row r="15066" spans="1:15">
      <c r="A15066" s="748" t="str">
        <f t="shared" si="2725"/>
        <v/>
      </c>
      <c r="B15066" s="749"/>
      <c r="C15066" s="251" t="str">
        <f t="shared" si="2726"/>
        <v/>
      </c>
      <c r="D15066" s="194"/>
      <c r="E15066" s="252">
        <f t="shared" si="2727"/>
        <v>0</v>
      </c>
      <c r="F15066" s="230">
        <f t="shared" si="2728"/>
        <v>0</v>
      </c>
      <c r="G15066" s="232"/>
      <c r="I15066" s="283"/>
    </row>
    <row r="15067" spans="1:15">
      <c r="A15067" s="748" t="str">
        <f t="shared" si="2725"/>
        <v/>
      </c>
      <c r="B15067" s="749"/>
      <c r="C15067" s="251" t="str">
        <f t="shared" si="2726"/>
        <v/>
      </c>
      <c r="D15067" s="194"/>
      <c r="E15067" s="252">
        <f t="shared" si="2727"/>
        <v>0</v>
      </c>
      <c r="F15067" s="230">
        <f t="shared" si="2728"/>
        <v>0</v>
      </c>
      <c r="G15067" s="232"/>
      <c r="I15067" s="283"/>
    </row>
    <row r="15068" spans="1:15">
      <c r="A15068" s="748" t="str">
        <f t="shared" si="2725"/>
        <v/>
      </c>
      <c r="B15068" s="749"/>
      <c r="C15068" s="251" t="str">
        <f t="shared" si="2726"/>
        <v/>
      </c>
      <c r="D15068" s="194"/>
      <c r="E15068" s="252">
        <f t="shared" si="2727"/>
        <v>0</v>
      </c>
      <c r="F15068" s="230">
        <f t="shared" si="2728"/>
        <v>0</v>
      </c>
      <c r="G15068" s="232"/>
      <c r="I15068" s="283"/>
    </row>
    <row r="15069" spans="1:15">
      <c r="A15069" s="748" t="str">
        <f t="shared" si="2725"/>
        <v/>
      </c>
      <c r="B15069" s="749"/>
      <c r="C15069" s="251" t="str">
        <f t="shared" si="2726"/>
        <v/>
      </c>
      <c r="D15069" s="194"/>
      <c r="E15069" s="252">
        <f t="shared" si="2727"/>
        <v>0</v>
      </c>
      <c r="F15069" s="230">
        <f t="shared" si="2728"/>
        <v>0</v>
      </c>
      <c r="G15069" s="232"/>
      <c r="I15069" s="283"/>
    </row>
    <row r="15070" spans="1:15">
      <c r="A15070" s="748" t="str">
        <f t="shared" si="2725"/>
        <v/>
      </c>
      <c r="B15070" s="749"/>
      <c r="C15070" s="251" t="str">
        <f t="shared" si="2726"/>
        <v/>
      </c>
      <c r="D15070" s="194"/>
      <c r="E15070" s="252">
        <f t="shared" si="2727"/>
        <v>0</v>
      </c>
      <c r="F15070" s="230">
        <f t="shared" si="2728"/>
        <v>0</v>
      </c>
      <c r="G15070" s="253"/>
      <c r="I15070" s="283"/>
    </row>
    <row r="15071" spans="1:15">
      <c r="A15071" s="748" t="str">
        <f t="shared" si="2725"/>
        <v/>
      </c>
      <c r="B15071" s="749"/>
      <c r="C15071" s="251" t="str">
        <f t="shared" si="2726"/>
        <v/>
      </c>
      <c r="D15071" s="194"/>
      <c r="E15071" s="252">
        <f t="shared" si="2727"/>
        <v>0</v>
      </c>
      <c r="F15071" s="230">
        <f t="shared" si="2728"/>
        <v>0</v>
      </c>
      <c r="G15071" s="232"/>
      <c r="I15071" s="283"/>
    </row>
    <row r="15072" spans="1:15">
      <c r="A15072" s="748" t="str">
        <f t="shared" si="2725"/>
        <v/>
      </c>
      <c r="B15072" s="749"/>
      <c r="C15072" s="251"/>
      <c r="D15072" s="194"/>
      <c r="E15072" s="252">
        <f t="shared" si="2727"/>
        <v>0</v>
      </c>
      <c r="F15072" s="230">
        <f t="shared" si="2728"/>
        <v>0</v>
      </c>
      <c r="G15072" s="232"/>
      <c r="I15072" s="283"/>
    </row>
    <row r="15073" spans="1:9">
      <c r="A15073" s="748" t="str">
        <f t="shared" si="2725"/>
        <v/>
      </c>
      <c r="B15073" s="749"/>
      <c r="C15073" s="251"/>
      <c r="D15073" s="194"/>
      <c r="E15073" s="252">
        <f t="shared" si="2727"/>
        <v>0</v>
      </c>
      <c r="F15073" s="230">
        <f t="shared" si="2728"/>
        <v>0</v>
      </c>
      <c r="G15073" s="232"/>
      <c r="I15073" s="283"/>
    </row>
    <row r="15074" spans="1:9">
      <c r="A15074" s="748" t="str">
        <f t="shared" si="2725"/>
        <v/>
      </c>
      <c r="B15074" s="749"/>
      <c r="C15074" s="251" t="str">
        <f t="shared" ref="C15074" si="2729">IF(I15074=0,"",VLOOKUP(I15074,MATERIALES,3,FALSE))</f>
        <v/>
      </c>
      <c r="D15074" s="194"/>
      <c r="E15074" s="252">
        <f t="shared" si="2727"/>
        <v>0</v>
      </c>
      <c r="F15074" s="230">
        <f t="shared" si="2728"/>
        <v>0</v>
      </c>
      <c r="G15074" s="233"/>
      <c r="I15074" s="283"/>
    </row>
    <row r="15075" spans="1:9" ht="26.25" customHeight="1" thickBot="1">
      <c r="A15075" s="214"/>
      <c r="B15075" s="438"/>
      <c r="C15075" s="215"/>
      <c r="D15075" s="217"/>
      <c r="E15075" s="254"/>
      <c r="F15075" s="255" t="s">
        <v>81</v>
      </c>
      <c r="G15075" s="253">
        <f>ROUND(SUM(F15063:F15074),0)</f>
        <v>0</v>
      </c>
      <c r="I15075" s="326"/>
    </row>
    <row r="15076" spans="1:9" ht="14" thickTop="1" thickBot="1">
      <c r="A15076" s="256" t="s">
        <v>72</v>
      </c>
      <c r="B15076" s="445"/>
      <c r="C15076" s="257"/>
      <c r="D15076" s="259"/>
      <c r="E15076" s="259"/>
      <c r="F15076" s="258"/>
      <c r="G15076" s="260"/>
      <c r="I15076" s="326"/>
    </row>
    <row r="15077" spans="1:9" ht="13.5" thickTop="1">
      <c r="A15077" s="245" t="s">
        <v>57</v>
      </c>
      <c r="B15077" s="455"/>
      <c r="C15077" s="248" t="s">
        <v>71</v>
      </c>
      <c r="D15077" s="316" t="s">
        <v>75</v>
      </c>
      <c r="E15077" s="248" t="s">
        <v>98</v>
      </c>
      <c r="F15077" s="249" t="s">
        <v>79</v>
      </c>
      <c r="G15077" s="250" t="s">
        <v>70</v>
      </c>
      <c r="I15077" s="326"/>
    </row>
    <row r="15078" spans="1:9">
      <c r="A15078" s="748" t="str">
        <f>IF(I15078=0,"",VLOOKUP(I15078,EQUIPOS,2,FALSE))</f>
        <v/>
      </c>
      <c r="B15078" s="749"/>
      <c r="C15078" s="195"/>
      <c r="D15078" s="194"/>
      <c r="E15078" s="252">
        <f>IF(I15078=0,0,VLOOKUP(I15078,EQUIPOS,4,FALSE))</f>
        <v>0</v>
      </c>
      <c r="F15078" s="230">
        <f>C15078*D15078*E15078</f>
        <v>0</v>
      </c>
      <c r="G15078" s="231"/>
      <c r="I15078" s="283"/>
    </row>
    <row r="15079" spans="1:9">
      <c r="A15079" s="748" t="str">
        <f>IF(I15079=0,"",VLOOKUP(I15079,EQUIPOS,2,FALSE))</f>
        <v/>
      </c>
      <c r="B15079" s="749"/>
      <c r="C15079" s="195"/>
      <c r="D15079" s="194"/>
      <c r="E15079" s="252">
        <f>IF(I15079=0,0,VLOOKUP(I15079,EQUIPOS,4,FALSE))</f>
        <v>0</v>
      </c>
      <c r="F15079" s="230">
        <f t="shared" ref="F15079:F15082" si="2730">C15079*D15079*E15079</f>
        <v>0</v>
      </c>
      <c r="G15079" s="232"/>
      <c r="I15079" s="283"/>
    </row>
    <row r="15080" spans="1:9">
      <c r="A15080" s="748" t="str">
        <f>IF(I15080=0,"",VLOOKUP(I15080,EQUIPOS,2,FALSE))</f>
        <v/>
      </c>
      <c r="B15080" s="749"/>
      <c r="C15080" s="195"/>
      <c r="D15080" s="194"/>
      <c r="E15080" s="252">
        <f>IF(I15080=0,0,VLOOKUP(I15080,EQUIPOS,4,FALSE))</f>
        <v>0</v>
      </c>
      <c r="F15080" s="230">
        <f t="shared" si="2730"/>
        <v>0</v>
      </c>
      <c r="G15080" s="232"/>
      <c r="I15080" s="283"/>
    </row>
    <row r="15081" spans="1:9">
      <c r="A15081" s="748" t="str">
        <f>IF(I15081=0,"",VLOOKUP(I15081,EQUIPOS,2,FALSE))</f>
        <v/>
      </c>
      <c r="B15081" s="749"/>
      <c r="C15081" s="195"/>
      <c r="D15081" s="194"/>
      <c r="E15081" s="252">
        <f>IF(I15081=0,0,VLOOKUP(I15081,EQUIPOS,4,FALSE))</f>
        <v>0</v>
      </c>
      <c r="F15081" s="230">
        <f t="shared" si="2730"/>
        <v>0</v>
      </c>
      <c r="G15081" s="232"/>
      <c r="I15081" s="283"/>
    </row>
    <row r="15082" spans="1:9">
      <c r="A15082" s="748" t="str">
        <f>IF(I15082=0,"",VLOOKUP(I15082,EQUIPOS,2,FALSE))</f>
        <v/>
      </c>
      <c r="B15082" s="749"/>
      <c r="C15082" s="195"/>
      <c r="D15082" s="194"/>
      <c r="E15082" s="252">
        <f>IF(I15082=0,0,VLOOKUP(I15082,EQUIPOS,4,FALSE))</f>
        <v>0</v>
      </c>
      <c r="F15082" s="230">
        <f t="shared" si="2730"/>
        <v>0</v>
      </c>
      <c r="G15082" s="233"/>
      <c r="I15082" s="283"/>
    </row>
    <row r="15083" spans="1:9" ht="30.75" customHeight="1" thickBot="1">
      <c r="A15083" s="234"/>
      <c r="B15083" s="456"/>
      <c r="C15083" s="235"/>
      <c r="D15083" s="237"/>
      <c r="E15083" s="261"/>
      <c r="F15083" s="238" t="s">
        <v>82</v>
      </c>
      <c r="G15083" s="262">
        <f>SUM(F15078:F15082)</f>
        <v>0</v>
      </c>
      <c r="I15083" s="326"/>
    </row>
    <row r="15084" spans="1:9" ht="13.5" thickTop="1">
      <c r="A15084" s="240" t="s">
        <v>73</v>
      </c>
      <c r="B15084" s="446"/>
      <c r="C15084" s="241"/>
      <c r="D15084" s="243"/>
      <c r="E15084" s="243"/>
      <c r="F15084" s="242"/>
      <c r="G15084" s="244"/>
      <c r="I15084" s="326"/>
    </row>
    <row r="15085" spans="1:9" ht="26">
      <c r="A15085" s="245" t="s">
        <v>57</v>
      </c>
      <c r="B15085" s="454" t="s">
        <v>58</v>
      </c>
      <c r="C15085" s="247" t="s">
        <v>68</v>
      </c>
      <c r="D15085" s="316" t="s">
        <v>74</v>
      </c>
      <c r="E15085" s="248" t="s">
        <v>69</v>
      </c>
      <c r="F15085" s="249" t="s">
        <v>79</v>
      </c>
      <c r="G15085" s="250" t="s">
        <v>70</v>
      </c>
      <c r="H15085" s="220"/>
      <c r="I15085" s="325"/>
    </row>
    <row r="15086" spans="1:9">
      <c r="A15086" s="263" t="str">
        <f t="shared" ref="A15086:A15097" si="2731">IF(I15086=0,"",VLOOKUP(I15086,MANOOBRA,2,FALSE))</f>
        <v/>
      </c>
      <c r="B15086" s="444" t="str">
        <f t="shared" ref="B15086:B15097" si="2732">IF(I15086=0,"",VLOOKUP(I15086,MANOOBRA,3,FALSE))</f>
        <v/>
      </c>
      <c r="C15086" s="195"/>
      <c r="D15086" s="466"/>
      <c r="E15086" s="252">
        <f t="shared" ref="E15086:E15097" si="2733">IF(I15086=0,0,VLOOKUP(I15086,MANOOBRA,4,FALSE))</f>
        <v>0</v>
      </c>
      <c r="F15086" s="230">
        <f>IF(D15086=0,0,C15086*E15086/D15086)</f>
        <v>0</v>
      </c>
      <c r="G15086" s="231"/>
      <c r="I15086" s="283"/>
    </row>
    <row r="15087" spans="1:9">
      <c r="A15087" s="263" t="str">
        <f t="shared" si="2731"/>
        <v/>
      </c>
      <c r="B15087" s="444" t="str">
        <f t="shared" si="2732"/>
        <v/>
      </c>
      <c r="C15087" s="195"/>
      <c r="D15087" s="466"/>
      <c r="E15087" s="252">
        <f t="shared" si="2733"/>
        <v>0</v>
      </c>
      <c r="F15087" s="230">
        <f t="shared" ref="F15087:F15097" si="2734">IF(D15087=0,0,C15087*E15087/D15087)</f>
        <v>0</v>
      </c>
      <c r="G15087" s="232"/>
      <c r="I15087" s="283"/>
    </row>
    <row r="15088" spans="1:9">
      <c r="A15088" s="263" t="str">
        <f t="shared" si="2731"/>
        <v/>
      </c>
      <c r="B15088" s="444" t="str">
        <f t="shared" si="2732"/>
        <v/>
      </c>
      <c r="C15088" s="195"/>
      <c r="D15088" s="469"/>
      <c r="E15088" s="252">
        <f t="shared" si="2733"/>
        <v>0</v>
      </c>
      <c r="F15088" s="230">
        <f t="shared" si="2734"/>
        <v>0</v>
      </c>
      <c r="G15088" s="232"/>
      <c r="I15088" s="283"/>
    </row>
    <row r="15089" spans="1:15">
      <c r="A15089" s="263" t="str">
        <f t="shared" si="2731"/>
        <v/>
      </c>
      <c r="B15089" s="444" t="str">
        <f t="shared" si="2732"/>
        <v/>
      </c>
      <c r="C15089" s="195"/>
      <c r="D15089" s="195"/>
      <c r="E15089" s="252">
        <f t="shared" si="2733"/>
        <v>0</v>
      </c>
      <c r="F15089" s="230">
        <f t="shared" si="2734"/>
        <v>0</v>
      </c>
      <c r="G15089" s="232"/>
      <c r="I15089" s="283"/>
    </row>
    <row r="15090" spans="1:15">
      <c r="A15090" s="263" t="str">
        <f t="shared" si="2731"/>
        <v/>
      </c>
      <c r="B15090" s="444" t="str">
        <f t="shared" si="2732"/>
        <v/>
      </c>
      <c r="C15090" s="195"/>
      <c r="D15090" s="195"/>
      <c r="E15090" s="252">
        <f t="shared" si="2733"/>
        <v>0</v>
      </c>
      <c r="F15090" s="230">
        <f t="shared" si="2734"/>
        <v>0</v>
      </c>
      <c r="G15090" s="232"/>
      <c r="I15090" s="283"/>
    </row>
    <row r="15091" spans="1:15">
      <c r="A15091" s="263" t="str">
        <f t="shared" si="2731"/>
        <v/>
      </c>
      <c r="B15091" s="444" t="str">
        <f t="shared" si="2732"/>
        <v/>
      </c>
      <c r="C15091" s="195"/>
      <c r="D15091" s="195"/>
      <c r="E15091" s="252">
        <f t="shared" si="2733"/>
        <v>0</v>
      </c>
      <c r="F15091" s="230">
        <f t="shared" si="2734"/>
        <v>0</v>
      </c>
      <c r="G15091" s="232"/>
      <c r="I15091" s="283"/>
    </row>
    <row r="15092" spans="1:15">
      <c r="A15092" s="263" t="str">
        <f t="shared" si="2731"/>
        <v/>
      </c>
      <c r="B15092" s="444" t="str">
        <f t="shared" si="2732"/>
        <v/>
      </c>
      <c r="C15092" s="195"/>
      <c r="D15092" s="195"/>
      <c r="E15092" s="252">
        <f t="shared" si="2733"/>
        <v>0</v>
      </c>
      <c r="F15092" s="230">
        <f t="shared" si="2734"/>
        <v>0</v>
      </c>
      <c r="G15092" s="232"/>
      <c r="I15092" s="283"/>
    </row>
    <row r="15093" spans="1:15">
      <c r="A15093" s="263" t="str">
        <f t="shared" si="2731"/>
        <v/>
      </c>
      <c r="B15093" s="444" t="str">
        <f t="shared" si="2732"/>
        <v/>
      </c>
      <c r="C15093" s="195"/>
      <c r="D15093" s="195"/>
      <c r="E15093" s="252">
        <f t="shared" si="2733"/>
        <v>0</v>
      </c>
      <c r="F15093" s="230">
        <f t="shared" si="2734"/>
        <v>0</v>
      </c>
      <c r="G15093" s="232"/>
      <c r="I15093" s="283"/>
    </row>
    <row r="15094" spans="1:15">
      <c r="A15094" s="263" t="str">
        <f t="shared" si="2731"/>
        <v/>
      </c>
      <c r="B15094" s="444" t="str">
        <f t="shared" si="2732"/>
        <v/>
      </c>
      <c r="C15094" s="195"/>
      <c r="D15094" s="195"/>
      <c r="E15094" s="252">
        <f t="shared" si="2733"/>
        <v>0</v>
      </c>
      <c r="F15094" s="230">
        <f t="shared" si="2734"/>
        <v>0</v>
      </c>
      <c r="G15094" s="232"/>
      <c r="I15094" s="283"/>
    </row>
    <row r="15095" spans="1:15">
      <c r="A15095" s="263" t="str">
        <f t="shared" si="2731"/>
        <v/>
      </c>
      <c r="B15095" s="444" t="str">
        <f t="shared" si="2732"/>
        <v/>
      </c>
      <c r="C15095" s="195"/>
      <c r="D15095" s="195"/>
      <c r="E15095" s="252">
        <f t="shared" si="2733"/>
        <v>0</v>
      </c>
      <c r="F15095" s="230">
        <f t="shared" si="2734"/>
        <v>0</v>
      </c>
      <c r="G15095" s="232"/>
      <c r="I15095" s="283"/>
    </row>
    <row r="15096" spans="1:15">
      <c r="A15096" s="263" t="str">
        <f t="shared" si="2731"/>
        <v/>
      </c>
      <c r="B15096" s="444" t="str">
        <f t="shared" si="2732"/>
        <v/>
      </c>
      <c r="C15096" s="195"/>
      <c r="D15096" s="195"/>
      <c r="E15096" s="252">
        <f t="shared" si="2733"/>
        <v>0</v>
      </c>
      <c r="F15096" s="230">
        <f t="shared" si="2734"/>
        <v>0</v>
      </c>
      <c r="G15096" s="232"/>
      <c r="I15096" s="283"/>
    </row>
    <row r="15097" spans="1:15">
      <c r="A15097" s="263" t="str">
        <f t="shared" si="2731"/>
        <v/>
      </c>
      <c r="B15097" s="444" t="str">
        <f t="shared" si="2732"/>
        <v/>
      </c>
      <c r="C15097" s="195"/>
      <c r="D15097" s="195"/>
      <c r="E15097" s="252">
        <f t="shared" si="2733"/>
        <v>0</v>
      </c>
      <c r="F15097" s="230">
        <f t="shared" si="2734"/>
        <v>0</v>
      </c>
      <c r="G15097" s="233"/>
      <c r="I15097" s="283"/>
    </row>
    <row r="15098" spans="1:15" ht="31.5" customHeight="1" thickBot="1">
      <c r="A15098" s="234"/>
      <c r="B15098" s="456"/>
      <c r="C15098" s="235"/>
      <c r="D15098" s="237"/>
      <c r="E15098" s="237"/>
      <c r="F15098" s="238" t="s">
        <v>83</v>
      </c>
      <c r="G15098" s="262">
        <f>ROUND(SUM(F15086:F15097),0)</f>
        <v>0</v>
      </c>
      <c r="I15098" s="326"/>
    </row>
    <row r="15099" spans="1:15" ht="13.5" thickTop="1">
      <c r="A15099" s="186" t="s">
        <v>76</v>
      </c>
      <c r="B15099" s="446"/>
      <c r="C15099" s="241"/>
      <c r="D15099" s="243"/>
      <c r="E15099" s="243"/>
      <c r="F15099" s="242"/>
      <c r="G15099" s="244"/>
      <c r="I15099" s="326"/>
    </row>
    <row r="15100" spans="1:15">
      <c r="A15100" s="245" t="s">
        <v>57</v>
      </c>
      <c r="B15100" s="455"/>
      <c r="C15100" s="246"/>
      <c r="D15100" s="317"/>
      <c r="E15100" s="248" t="s">
        <v>77</v>
      </c>
      <c r="F15100" s="249" t="s">
        <v>78</v>
      </c>
      <c r="G15100" s="264" t="s">
        <v>77</v>
      </c>
      <c r="H15100" s="220"/>
      <c r="I15100" s="325"/>
    </row>
    <row r="15101" spans="1:15">
      <c r="A15101" s="185" t="s">
        <v>87</v>
      </c>
      <c r="B15101" s="453"/>
      <c r="C15101" s="265"/>
      <c r="D15101" s="318"/>
      <c r="E15101" s="229">
        <f>SUM(G15060,G15075,G15083,G15098)</f>
        <v>0</v>
      </c>
      <c r="F15101" s="266">
        <f>A</f>
        <v>0</v>
      </c>
      <c r="G15101" s="267">
        <f>E15101*F15101</f>
        <v>0</v>
      </c>
      <c r="I15101" s="326"/>
    </row>
    <row r="15102" spans="1:15">
      <c r="A15102" s="185" t="s">
        <v>85</v>
      </c>
      <c r="B15102" s="453"/>
      <c r="C15102" s="265"/>
      <c r="D15102" s="318"/>
      <c r="E15102" s="229">
        <f>SUM(G15060,G15075,G15083,G15098)</f>
        <v>0</v>
      </c>
      <c r="F15102" s="266">
        <f>I</f>
        <v>0</v>
      </c>
      <c r="G15102" s="267">
        <f>E15102*F15102</f>
        <v>0</v>
      </c>
      <c r="I15102" s="326"/>
    </row>
    <row r="15103" spans="1:15">
      <c r="A15103" s="185" t="s">
        <v>86</v>
      </c>
      <c r="B15103" s="453"/>
      <c r="C15103" s="265"/>
      <c r="D15103" s="318"/>
      <c r="E15103" s="229">
        <f>SUM(G15060,G15075,G15083,G15098)</f>
        <v>0</v>
      </c>
      <c r="F15103" s="266">
        <f>U</f>
        <v>0</v>
      </c>
      <c r="G15103" s="267">
        <f>E15103*F15103</f>
        <v>0</v>
      </c>
      <c r="I15103" s="326"/>
    </row>
    <row r="15104" spans="1:15" ht="33" customHeight="1" thickBot="1">
      <c r="A15104" s="234"/>
      <c r="B15104" s="456"/>
      <c r="C15104" s="235"/>
      <c r="D15104" s="237"/>
      <c r="E15104" s="237"/>
      <c r="F15104" s="268" t="s">
        <v>84</v>
      </c>
      <c r="G15104" s="262">
        <f>SUM(G15101:G15103)</f>
        <v>0</v>
      </c>
      <c r="I15104" s="326"/>
      <c r="J15104" s="295"/>
      <c r="K15104" s="296"/>
      <c r="L15104" s="296"/>
      <c r="M15104" s="296"/>
      <c r="N15104" s="296"/>
      <c r="O15104" s="296"/>
    </row>
    <row r="15105" spans="1:16" s="211" customFormat="1" ht="14" thickTop="1" thickBot="1">
      <c r="A15105" s="269"/>
      <c r="B15105" s="443"/>
      <c r="C15105" s="270"/>
      <c r="D15105" s="319"/>
      <c r="E15105" s="271" t="s">
        <v>89</v>
      </c>
      <c r="F15105" s="272"/>
      <c r="G15105" s="273">
        <f>ROUND(SUM(G15060,G15075,G15083,G15098,G15104),0)</f>
        <v>0</v>
      </c>
      <c r="I15105" s="327"/>
      <c r="J15105" s="212">
        <f>B15044</f>
        <v>43.2</v>
      </c>
      <c r="K15105" s="274">
        <f>E15101</f>
        <v>0</v>
      </c>
      <c r="L15105" s="294">
        <f>G15101</f>
        <v>0</v>
      </c>
      <c r="M15105" s="294">
        <f>G15102</f>
        <v>0</v>
      </c>
      <c r="N15105" s="294">
        <f>G15103</f>
        <v>0</v>
      </c>
      <c r="O15105" s="299">
        <f>SUM(K15105:N15105)</f>
        <v>0</v>
      </c>
      <c r="P15105" s="294"/>
    </row>
    <row r="15106" spans="1:16" ht="13.5" thickTop="1">
      <c r="A15106" s="275" t="s">
        <v>97</v>
      </c>
      <c r="B15106" s="438"/>
      <c r="C15106" s="215"/>
      <c r="D15106" s="217"/>
      <c r="E15106" s="217"/>
      <c r="F15106" s="216"/>
      <c r="G15106" s="219"/>
      <c r="I15106" s="326"/>
      <c r="P15106" s="294"/>
    </row>
    <row r="15107" spans="1:16">
      <c r="A15107" s="275"/>
      <c r="B15107" s="452"/>
      <c r="C15107" s="276"/>
      <c r="D15107" s="320"/>
      <c r="E15107" s="217"/>
      <c r="F15107" s="216"/>
      <c r="G15107" s="277">
        <f ca="1">TODAY()</f>
        <v>44839</v>
      </c>
      <c r="I15107" s="326"/>
      <c r="P15107" s="294"/>
    </row>
    <row r="15108" spans="1:16" ht="13.5" thickBot="1">
      <c r="A15108" s="234"/>
      <c r="B15108" s="456"/>
      <c r="C15108" s="235"/>
      <c r="D15108" s="237"/>
      <c r="E15108" s="237"/>
      <c r="F15108" s="236"/>
      <c r="G15108" s="278"/>
      <c r="I15108" s="326"/>
      <c r="P15108" s="294"/>
    </row>
    <row r="15109" spans="1:16" s="199" customFormat="1" ht="13.5" thickTop="1">
      <c r="A15109" s="196" t="s">
        <v>109</v>
      </c>
      <c r="B15109" s="458"/>
      <c r="C15109" s="196"/>
      <c r="D15109" s="198"/>
      <c r="E15109" s="198"/>
      <c r="F15109" s="197"/>
      <c r="G15109" s="197"/>
      <c r="I15109" s="321"/>
      <c r="J15109" s="200"/>
      <c r="O15109" s="297"/>
    </row>
    <row r="15110" spans="1:16" s="199" customFormat="1">
      <c r="A15110" s="196" t="str">
        <f>CONCATENATE('Prestaciones y AIU'!A12385," ANALISIS DE PRECIOS UNITARIOS")</f>
        <v xml:space="preserve"> ANALISIS DE PRECIOS UNITARIOS</v>
      </c>
      <c r="B15110" s="458"/>
      <c r="C15110" s="196"/>
      <c r="D15110" s="198"/>
      <c r="E15110" s="198"/>
      <c r="F15110" s="197"/>
      <c r="G15110" s="197"/>
      <c r="I15110" s="321"/>
      <c r="J15110" s="200"/>
      <c r="O15110" s="297"/>
    </row>
    <row r="15111" spans="1:16" s="199" customFormat="1">
      <c r="A15111" s="196" t="str">
        <f>Objeto_LIC</f>
        <v>OPTIMIZACION DEL SISTEMA DE ABASTECIMIENTO (ADUCCION, PRETRATAMIENTO Y CONDUCCION) DEL MUNICPIO DE TAME, DEPARTAMENTO DE ARAUCA</v>
      </c>
      <c r="B15111" s="458"/>
      <c r="C15111" s="196"/>
      <c r="D15111" s="198"/>
      <c r="E15111" s="198"/>
      <c r="F15111" s="197"/>
      <c r="G15111" s="197"/>
      <c r="I15111" s="321"/>
      <c r="J15111" s="200"/>
      <c r="O15111" s="297"/>
    </row>
    <row r="15112" spans="1:16" s="199" customFormat="1">
      <c r="A15112" s="196"/>
      <c r="B15112" s="458"/>
      <c r="C15112" s="196"/>
      <c r="D15112" s="198"/>
      <c r="E15112" s="198"/>
      <c r="F15112" s="197"/>
      <c r="G15112" s="197"/>
      <c r="I15112" s="321"/>
      <c r="J15112" s="200"/>
      <c r="O15112" s="297"/>
    </row>
    <row r="15113" spans="1:16" s="478" customFormat="1" ht="13.5" thickBot="1">
      <c r="A15113" s="201"/>
      <c r="B15113" s="448"/>
      <c r="C15113" s="201"/>
      <c r="D15113" s="203"/>
      <c r="E15113" s="203"/>
      <c r="F15113" s="202"/>
      <c r="G15113" s="202"/>
      <c r="I15113" s="479"/>
      <c r="J15113" s="480"/>
      <c r="O15113" s="298"/>
    </row>
    <row r="15114" spans="1:16" s="199" customFormat="1" ht="13.5" thickTop="1">
      <c r="A15114" s="206"/>
      <c r="B15114" s="457"/>
      <c r="C15114" s="207"/>
      <c r="D15114" s="209"/>
      <c r="E15114" s="209"/>
      <c r="F15114" s="208"/>
      <c r="G15114" s="210" t="s">
        <v>110</v>
      </c>
      <c r="I15114" s="321"/>
      <c r="J15114" s="200"/>
      <c r="O15114" s="297"/>
    </row>
    <row r="15115" spans="1:16" s="478" customFormat="1" ht="12.75" customHeight="1">
      <c r="A15115" s="481" t="s">
        <v>62</v>
      </c>
      <c r="B15115" s="750">
        <f>Proponente</f>
        <v>0</v>
      </c>
      <c r="C15115" s="750"/>
      <c r="D15115" s="750"/>
      <c r="E15115" s="750"/>
      <c r="F15115" s="750"/>
      <c r="G15115" s="751"/>
      <c r="H15115" s="204"/>
      <c r="I15115" s="322"/>
      <c r="J15115" s="205"/>
      <c r="K15115" s="204"/>
      <c r="O15115" s="298"/>
    </row>
    <row r="15116" spans="1:16" s="478" customFormat="1" ht="18" customHeight="1">
      <c r="A15116" s="481" t="s">
        <v>63</v>
      </c>
      <c r="B15116" s="470">
        <v>43.3</v>
      </c>
      <c r="C15116" s="750" t="e">
        <f>VLOOKUP(B15116,Presupuesto!$A$4:$B$106,2,FALSE)</f>
        <v>#N/A</v>
      </c>
      <c r="D15116" s="750"/>
      <c r="E15116" s="750"/>
      <c r="F15116" s="750"/>
      <c r="G15116" s="751"/>
      <c r="H15116" s="204"/>
      <c r="I15116" s="322"/>
      <c r="J15116" s="205"/>
      <c r="K15116" s="204"/>
      <c r="O15116" s="298"/>
    </row>
    <row r="15117" spans="1:16" s="478" customFormat="1">
      <c r="A15117" s="482"/>
      <c r="B15117" s="438"/>
      <c r="C15117" s="215"/>
      <c r="D15117" s="217"/>
      <c r="E15117" s="217"/>
      <c r="F15117" s="218" t="s">
        <v>88</v>
      </c>
      <c r="G15117" s="750" t="str">
        <f ca="1">LOOKUP('U-P1'!B15116,Presupuesto!$1:$1048576,Presupuesto!$C$1:$C$105)</f>
        <v>ML</v>
      </c>
      <c r="H15117" s="750"/>
      <c r="I15117" s="750"/>
      <c r="J15117" s="750"/>
      <c r="K15117" s="751"/>
      <c r="O15117" s="298"/>
    </row>
    <row r="15118" spans="1:16" s="478" customFormat="1" ht="13.5" thickBot="1">
      <c r="A15118" s="481" t="s">
        <v>64</v>
      </c>
      <c r="B15118" s="449"/>
      <c r="C15118" s="470"/>
      <c r="D15118" s="483"/>
      <c r="E15118" s="483"/>
      <c r="F15118" s="484"/>
      <c r="G15118" s="485"/>
      <c r="I15118" s="486"/>
      <c r="J15118" s="295"/>
      <c r="K15118" s="296"/>
      <c r="L15118" s="296"/>
      <c r="M15118" s="296"/>
      <c r="N15118" s="296"/>
      <c r="O15118" s="296"/>
    </row>
    <row r="15119" spans="1:16" s="296" customFormat="1" ht="13.5" thickTop="1">
      <c r="A15119" s="487" t="s">
        <v>57</v>
      </c>
      <c r="B15119" s="488" t="s">
        <v>65</v>
      </c>
      <c r="C15119" s="489" t="s">
        <v>66</v>
      </c>
      <c r="D15119" s="490" t="s">
        <v>74</v>
      </c>
      <c r="E15119" s="224" t="s">
        <v>100</v>
      </c>
      <c r="F15119" s="224" t="s">
        <v>79</v>
      </c>
      <c r="G15119" s="225" t="s">
        <v>70</v>
      </c>
      <c r="I15119" s="491"/>
      <c r="J15119" s="295"/>
    </row>
    <row r="15120" spans="1:16" s="478" customFormat="1">
      <c r="A15120" s="492" t="str">
        <f t="shared" ref="A15120:A15131" si="2735">IF(I15120=0,"-",VLOOKUP(I15120,EQUIPOS,2,FALSE))</f>
        <v>-</v>
      </c>
      <c r="B15120" s="493"/>
      <c r="C15120" s="493"/>
      <c r="D15120" s="494"/>
      <c r="E15120" s="495">
        <f t="shared" ref="E15120:E15131" si="2736">IF(I15120=0,0,VLOOKUP(I15120,EQUIPOS,4,FALSE))</f>
        <v>0</v>
      </c>
      <c r="F15120" s="496">
        <f t="shared" ref="F15120:F15131" si="2737">IF(D15120=0,0,E15120/D15120)</f>
        <v>0</v>
      </c>
      <c r="G15120" s="497"/>
      <c r="I15120" s="498"/>
      <c r="J15120" s="480"/>
      <c r="O15120" s="298"/>
    </row>
    <row r="15121" spans="1:15" s="478" customFormat="1">
      <c r="A15121" s="492" t="str">
        <f t="shared" si="2735"/>
        <v>-</v>
      </c>
      <c r="B15121" s="493"/>
      <c r="C15121" s="493"/>
      <c r="D15121" s="494"/>
      <c r="E15121" s="495">
        <f t="shared" si="2736"/>
        <v>0</v>
      </c>
      <c r="F15121" s="496">
        <f t="shared" si="2737"/>
        <v>0</v>
      </c>
      <c r="G15121" s="499"/>
      <c r="I15121" s="498"/>
      <c r="J15121" s="480"/>
      <c r="O15121" s="298"/>
    </row>
    <row r="15122" spans="1:15" s="478" customFormat="1">
      <c r="A15122" s="492" t="str">
        <f t="shared" si="2735"/>
        <v>-</v>
      </c>
      <c r="B15122" s="493"/>
      <c r="C15122" s="493"/>
      <c r="D15122" s="494"/>
      <c r="E15122" s="495">
        <f t="shared" si="2736"/>
        <v>0</v>
      </c>
      <c r="F15122" s="496">
        <f t="shared" si="2737"/>
        <v>0</v>
      </c>
      <c r="G15122" s="499"/>
      <c r="I15122" s="498"/>
      <c r="J15122" s="480"/>
      <c r="O15122" s="298"/>
    </row>
    <row r="15123" spans="1:15" s="478" customFormat="1">
      <c r="A15123" s="492" t="str">
        <f t="shared" si="2735"/>
        <v>-</v>
      </c>
      <c r="B15123" s="493"/>
      <c r="C15123" s="493"/>
      <c r="D15123" s="494"/>
      <c r="E15123" s="495">
        <f t="shared" si="2736"/>
        <v>0</v>
      </c>
      <c r="F15123" s="496">
        <f t="shared" si="2737"/>
        <v>0</v>
      </c>
      <c r="G15123" s="499"/>
      <c r="I15123" s="498"/>
      <c r="J15123" s="480"/>
      <c r="O15123" s="298"/>
    </row>
    <row r="15124" spans="1:15" s="478" customFormat="1">
      <c r="A15124" s="492" t="str">
        <f t="shared" si="2735"/>
        <v>-</v>
      </c>
      <c r="B15124" s="493"/>
      <c r="C15124" s="493"/>
      <c r="D15124" s="494"/>
      <c r="E15124" s="495">
        <f t="shared" si="2736"/>
        <v>0</v>
      </c>
      <c r="F15124" s="496">
        <f t="shared" si="2737"/>
        <v>0</v>
      </c>
      <c r="G15124" s="499"/>
      <c r="I15124" s="498"/>
      <c r="J15124" s="480"/>
      <c r="O15124" s="298"/>
    </row>
    <row r="15125" spans="1:15" s="478" customFormat="1">
      <c r="A15125" s="492" t="str">
        <f t="shared" si="2735"/>
        <v>-</v>
      </c>
      <c r="B15125" s="493"/>
      <c r="C15125" s="493"/>
      <c r="D15125" s="494"/>
      <c r="E15125" s="495">
        <f t="shared" si="2736"/>
        <v>0</v>
      </c>
      <c r="F15125" s="496">
        <f t="shared" si="2737"/>
        <v>0</v>
      </c>
      <c r="G15125" s="499"/>
      <c r="I15125" s="498"/>
      <c r="J15125" s="480"/>
      <c r="O15125" s="298"/>
    </row>
    <row r="15126" spans="1:15" s="478" customFormat="1">
      <c r="A15126" s="492" t="str">
        <f t="shared" si="2735"/>
        <v>-</v>
      </c>
      <c r="B15126" s="493"/>
      <c r="C15126" s="493"/>
      <c r="D15126" s="494"/>
      <c r="E15126" s="495">
        <f t="shared" si="2736"/>
        <v>0</v>
      </c>
      <c r="F15126" s="496">
        <f t="shared" si="2737"/>
        <v>0</v>
      </c>
      <c r="G15126" s="499"/>
      <c r="I15126" s="498"/>
      <c r="J15126" s="480"/>
      <c r="O15126" s="298"/>
    </row>
    <row r="15127" spans="1:15" s="478" customFormat="1">
      <c r="A15127" s="492" t="str">
        <f t="shared" si="2735"/>
        <v>-</v>
      </c>
      <c r="B15127" s="493"/>
      <c r="C15127" s="493"/>
      <c r="D15127" s="494"/>
      <c r="E15127" s="495">
        <f t="shared" si="2736"/>
        <v>0</v>
      </c>
      <c r="F15127" s="496">
        <f t="shared" si="2737"/>
        <v>0</v>
      </c>
      <c r="G15127" s="499"/>
      <c r="I15127" s="498"/>
      <c r="J15127" s="480"/>
      <c r="O15127" s="298"/>
    </row>
    <row r="15128" spans="1:15" s="478" customFormat="1">
      <c r="A15128" s="492" t="str">
        <f t="shared" si="2735"/>
        <v>-</v>
      </c>
      <c r="B15128" s="493"/>
      <c r="C15128" s="493"/>
      <c r="D15128" s="494"/>
      <c r="E15128" s="495">
        <f t="shared" si="2736"/>
        <v>0</v>
      </c>
      <c r="F15128" s="496">
        <f t="shared" si="2737"/>
        <v>0</v>
      </c>
      <c r="G15128" s="499"/>
      <c r="I15128" s="498"/>
      <c r="J15128" s="480"/>
      <c r="O15128" s="298"/>
    </row>
    <row r="15129" spans="1:15" s="478" customFormat="1">
      <c r="A15129" s="492" t="str">
        <f t="shared" si="2735"/>
        <v>-</v>
      </c>
      <c r="B15129" s="493"/>
      <c r="C15129" s="493"/>
      <c r="D15129" s="494"/>
      <c r="E15129" s="495">
        <f t="shared" si="2736"/>
        <v>0</v>
      </c>
      <c r="F15129" s="496">
        <f t="shared" si="2737"/>
        <v>0</v>
      </c>
      <c r="G15129" s="499"/>
      <c r="I15129" s="498"/>
      <c r="J15129" s="480"/>
      <c r="O15129" s="298"/>
    </row>
    <row r="15130" spans="1:15" s="478" customFormat="1">
      <c r="A15130" s="492" t="str">
        <f t="shared" si="2735"/>
        <v>-</v>
      </c>
      <c r="B15130" s="493"/>
      <c r="C15130" s="493"/>
      <c r="D15130" s="494"/>
      <c r="E15130" s="495">
        <f t="shared" si="2736"/>
        <v>0</v>
      </c>
      <c r="F15130" s="496">
        <f t="shared" si="2737"/>
        <v>0</v>
      </c>
      <c r="G15130" s="499"/>
      <c r="I15130" s="498"/>
      <c r="J15130" s="480"/>
      <c r="O15130" s="298"/>
    </row>
    <row r="15131" spans="1:15" s="478" customFormat="1">
      <c r="A15131" s="492" t="str">
        <f t="shared" si="2735"/>
        <v>-</v>
      </c>
      <c r="B15131" s="493"/>
      <c r="C15131" s="493"/>
      <c r="D15131" s="494"/>
      <c r="E15131" s="495">
        <f t="shared" si="2736"/>
        <v>0</v>
      </c>
      <c r="F15131" s="496">
        <f t="shared" si="2737"/>
        <v>0</v>
      </c>
      <c r="G15131" s="499"/>
      <c r="I15131" s="498"/>
      <c r="J15131" s="480"/>
      <c r="O15131" s="298"/>
    </row>
    <row r="15132" spans="1:15" s="478" customFormat="1" ht="13.5" thickBot="1">
      <c r="A15132" s="500"/>
      <c r="B15132" s="501"/>
      <c r="C15132" s="502"/>
      <c r="D15132" s="503"/>
      <c r="E15132" s="503"/>
      <c r="F15132" s="238" t="s">
        <v>80</v>
      </c>
      <c r="G15132" s="239">
        <f>ROUND(SUM(F15120:F15131),0)</f>
        <v>0</v>
      </c>
      <c r="I15132" s="504"/>
      <c r="J15132" s="480"/>
      <c r="O15132" s="298"/>
    </row>
    <row r="15133" spans="1:15" s="478" customFormat="1" ht="13.5" thickTop="1">
      <c r="A15133" s="240" t="s">
        <v>67</v>
      </c>
      <c r="B15133" s="507"/>
      <c r="C15133" s="508"/>
      <c r="D15133" s="509"/>
      <c r="E15133" s="509"/>
      <c r="F15133" s="510"/>
      <c r="G15133" s="511"/>
      <c r="I15133" s="504"/>
      <c r="J15133" s="480"/>
      <c r="O15133" s="298"/>
    </row>
    <row r="15134" spans="1:15" s="296" customFormat="1" ht="26">
      <c r="A15134" s="512" t="s">
        <v>57</v>
      </c>
      <c r="B15134" s="513"/>
      <c r="C15134" s="514" t="s">
        <v>58</v>
      </c>
      <c r="D15134" s="515" t="s">
        <v>68</v>
      </c>
      <c r="E15134" s="516" t="s">
        <v>69</v>
      </c>
      <c r="F15134" s="516" t="s">
        <v>79</v>
      </c>
      <c r="G15134" s="250" t="s">
        <v>70</v>
      </c>
      <c r="I15134" s="491"/>
      <c r="J15134" s="295"/>
    </row>
    <row r="15135" spans="1:15" s="478" customFormat="1">
      <c r="A15135" s="752" t="str">
        <f t="shared" ref="A15135:A15146" si="2738">IF(I15135=0,"",VLOOKUP(I15135,MATERIALES,2,FALSE))</f>
        <v/>
      </c>
      <c r="B15135" s="753"/>
      <c r="C15135" s="517" t="str">
        <f t="shared" ref="C15135:C15143" si="2739">IF(I15135=0,"",VLOOKUP(I15135,MATERIALES,3,FALSE))</f>
        <v/>
      </c>
      <c r="D15135" s="494"/>
      <c r="E15135" s="518">
        <f t="shared" ref="E15135:E15146" si="2740">IF(I15135=0,0,VLOOKUP(I15135,MATERIALES,4,FALSE))</f>
        <v>0</v>
      </c>
      <c r="F15135" s="496">
        <f>D15135*E15135</f>
        <v>0</v>
      </c>
      <c r="G15135" s="497"/>
      <c r="I15135" s="498"/>
      <c r="J15135" s="480"/>
      <c r="O15135" s="298"/>
    </row>
    <row r="15136" spans="1:15" s="478" customFormat="1">
      <c r="A15136" s="752" t="str">
        <f t="shared" si="2738"/>
        <v/>
      </c>
      <c r="B15136" s="753"/>
      <c r="C15136" s="517" t="str">
        <f t="shared" si="2739"/>
        <v/>
      </c>
      <c r="D15136" s="494"/>
      <c r="E15136" s="518">
        <f t="shared" si="2740"/>
        <v>0</v>
      </c>
      <c r="F15136" s="496">
        <f t="shared" ref="F15136:F15146" si="2741">D15136*E15136</f>
        <v>0</v>
      </c>
      <c r="G15136" s="499"/>
      <c r="I15136" s="498"/>
      <c r="J15136" s="480"/>
      <c r="O15136" s="298"/>
    </row>
    <row r="15137" spans="1:15" s="478" customFormat="1">
      <c r="A15137" s="752" t="str">
        <f t="shared" si="2738"/>
        <v/>
      </c>
      <c r="B15137" s="753"/>
      <c r="C15137" s="517" t="str">
        <f t="shared" si="2739"/>
        <v/>
      </c>
      <c r="D15137" s="494"/>
      <c r="E15137" s="518">
        <f t="shared" si="2740"/>
        <v>0</v>
      </c>
      <c r="F15137" s="496">
        <f t="shared" si="2741"/>
        <v>0</v>
      </c>
      <c r="G15137" s="499"/>
      <c r="I15137" s="498"/>
      <c r="J15137" s="480"/>
      <c r="O15137" s="298"/>
    </row>
    <row r="15138" spans="1:15" s="478" customFormat="1">
      <c r="A15138" s="752" t="str">
        <f t="shared" si="2738"/>
        <v/>
      </c>
      <c r="B15138" s="753"/>
      <c r="C15138" s="517" t="str">
        <f t="shared" si="2739"/>
        <v/>
      </c>
      <c r="D15138" s="494"/>
      <c r="E15138" s="518">
        <f t="shared" si="2740"/>
        <v>0</v>
      </c>
      <c r="F15138" s="496">
        <f t="shared" si="2741"/>
        <v>0</v>
      </c>
      <c r="G15138" s="499"/>
      <c r="I15138" s="498"/>
      <c r="J15138" s="480"/>
      <c r="O15138" s="298"/>
    </row>
    <row r="15139" spans="1:15" s="478" customFormat="1">
      <c r="A15139" s="752" t="str">
        <f t="shared" si="2738"/>
        <v/>
      </c>
      <c r="B15139" s="753"/>
      <c r="C15139" s="517" t="str">
        <f t="shared" si="2739"/>
        <v/>
      </c>
      <c r="D15139" s="494"/>
      <c r="E15139" s="518">
        <f t="shared" si="2740"/>
        <v>0</v>
      </c>
      <c r="F15139" s="496">
        <f t="shared" si="2741"/>
        <v>0</v>
      </c>
      <c r="G15139" s="499"/>
      <c r="I15139" s="498"/>
      <c r="J15139" s="480"/>
      <c r="O15139" s="298"/>
    </row>
    <row r="15140" spans="1:15" s="478" customFormat="1">
      <c r="A15140" s="752" t="str">
        <f t="shared" si="2738"/>
        <v/>
      </c>
      <c r="B15140" s="753"/>
      <c r="C15140" s="517" t="str">
        <f t="shared" si="2739"/>
        <v/>
      </c>
      <c r="D15140" s="494"/>
      <c r="E15140" s="518">
        <f t="shared" si="2740"/>
        <v>0</v>
      </c>
      <c r="F15140" s="496">
        <f t="shared" si="2741"/>
        <v>0</v>
      </c>
      <c r="G15140" s="499"/>
      <c r="I15140" s="498"/>
      <c r="J15140" s="480"/>
      <c r="O15140" s="298"/>
    </row>
    <row r="15141" spans="1:15" s="478" customFormat="1">
      <c r="A15141" s="752" t="str">
        <f t="shared" si="2738"/>
        <v/>
      </c>
      <c r="B15141" s="753"/>
      <c r="C15141" s="517" t="str">
        <f t="shared" si="2739"/>
        <v/>
      </c>
      <c r="D15141" s="494"/>
      <c r="E15141" s="518">
        <f t="shared" si="2740"/>
        <v>0</v>
      </c>
      <c r="F15141" s="496">
        <f t="shared" si="2741"/>
        <v>0</v>
      </c>
      <c r="G15141" s="499"/>
      <c r="I15141" s="498"/>
      <c r="J15141" s="480"/>
      <c r="O15141" s="298"/>
    </row>
    <row r="15142" spans="1:15" s="478" customFormat="1">
      <c r="A15142" s="752" t="str">
        <f t="shared" si="2738"/>
        <v/>
      </c>
      <c r="B15142" s="753"/>
      <c r="C15142" s="517" t="str">
        <f t="shared" si="2739"/>
        <v/>
      </c>
      <c r="D15142" s="494"/>
      <c r="E15142" s="518">
        <f t="shared" si="2740"/>
        <v>0</v>
      </c>
      <c r="F15142" s="496">
        <f t="shared" si="2741"/>
        <v>0</v>
      </c>
      <c r="G15142" s="253"/>
      <c r="I15142" s="498"/>
      <c r="J15142" s="480"/>
      <c r="O15142" s="298"/>
    </row>
    <row r="15143" spans="1:15" s="478" customFormat="1">
      <c r="A15143" s="752" t="str">
        <f t="shared" si="2738"/>
        <v/>
      </c>
      <c r="B15143" s="753"/>
      <c r="C15143" s="517" t="str">
        <f t="shared" si="2739"/>
        <v/>
      </c>
      <c r="D15143" s="494"/>
      <c r="E15143" s="518">
        <f t="shared" si="2740"/>
        <v>0</v>
      </c>
      <c r="F15143" s="496">
        <f t="shared" si="2741"/>
        <v>0</v>
      </c>
      <c r="G15143" s="499"/>
      <c r="I15143" s="498"/>
      <c r="J15143" s="480"/>
      <c r="O15143" s="298"/>
    </row>
    <row r="15144" spans="1:15" s="478" customFormat="1">
      <c r="A15144" s="752" t="str">
        <f t="shared" si="2738"/>
        <v/>
      </c>
      <c r="B15144" s="753"/>
      <c r="C15144" s="517"/>
      <c r="D15144" s="494"/>
      <c r="E15144" s="518">
        <f t="shared" si="2740"/>
        <v>0</v>
      </c>
      <c r="F15144" s="496">
        <f t="shared" si="2741"/>
        <v>0</v>
      </c>
      <c r="G15144" s="499"/>
      <c r="I15144" s="498"/>
      <c r="J15144" s="480"/>
      <c r="O15144" s="298"/>
    </row>
    <row r="15145" spans="1:15" s="478" customFormat="1">
      <c r="A15145" s="752" t="str">
        <f t="shared" si="2738"/>
        <v/>
      </c>
      <c r="B15145" s="753"/>
      <c r="C15145" s="517"/>
      <c r="D15145" s="494"/>
      <c r="E15145" s="518">
        <f t="shared" si="2740"/>
        <v>0</v>
      </c>
      <c r="F15145" s="496">
        <f t="shared" si="2741"/>
        <v>0</v>
      </c>
      <c r="G15145" s="499"/>
      <c r="I15145" s="498"/>
      <c r="J15145" s="480"/>
      <c r="O15145" s="298"/>
    </row>
    <row r="15146" spans="1:15" s="478" customFormat="1">
      <c r="A15146" s="752" t="str">
        <f t="shared" si="2738"/>
        <v/>
      </c>
      <c r="B15146" s="753"/>
      <c r="C15146" s="517" t="str">
        <f t="shared" ref="C15146" si="2742">IF(I15146=0,"",VLOOKUP(I15146,MATERIALES,3,FALSE))</f>
        <v/>
      </c>
      <c r="D15146" s="494"/>
      <c r="E15146" s="518">
        <f t="shared" si="2740"/>
        <v>0</v>
      </c>
      <c r="F15146" s="496">
        <f t="shared" si="2741"/>
        <v>0</v>
      </c>
      <c r="G15146" s="519"/>
      <c r="I15146" s="498"/>
      <c r="J15146" s="480"/>
      <c r="O15146" s="298"/>
    </row>
    <row r="15147" spans="1:15" s="478" customFormat="1" ht="26.25" customHeight="1" thickBot="1">
      <c r="A15147" s="482"/>
      <c r="B15147" s="449"/>
      <c r="C15147" s="470"/>
      <c r="D15147" s="483"/>
      <c r="E15147" s="520"/>
      <c r="F15147" s="255" t="s">
        <v>81</v>
      </c>
      <c r="G15147" s="253">
        <f>ROUND(SUM(F15135:F15146),0)</f>
        <v>0</v>
      </c>
      <c r="I15147" s="504"/>
      <c r="J15147" s="480"/>
      <c r="O15147" s="298"/>
    </row>
    <row r="15148" spans="1:15" s="478" customFormat="1" ht="14" thickTop="1" thickBot="1">
      <c r="A15148" s="256" t="s">
        <v>72</v>
      </c>
      <c r="B15148" s="521"/>
      <c r="C15148" s="522"/>
      <c r="D15148" s="523"/>
      <c r="E15148" s="523"/>
      <c r="F15148" s="524"/>
      <c r="G15148" s="525"/>
      <c r="I15148" s="504"/>
      <c r="J15148" s="480"/>
      <c r="O15148" s="298"/>
    </row>
    <row r="15149" spans="1:15" s="478" customFormat="1" ht="13.5" thickTop="1">
      <c r="A15149" s="512" t="s">
        <v>57</v>
      </c>
      <c r="B15149" s="513"/>
      <c r="C15149" s="516" t="s">
        <v>71</v>
      </c>
      <c r="D15149" s="515" t="s">
        <v>75</v>
      </c>
      <c r="E15149" s="516" t="s">
        <v>98</v>
      </c>
      <c r="F15149" s="516" t="s">
        <v>79</v>
      </c>
      <c r="G15149" s="250" t="s">
        <v>70</v>
      </c>
      <c r="I15149" s="504"/>
      <c r="J15149" s="480"/>
      <c r="O15149" s="298"/>
    </row>
    <row r="15150" spans="1:15" s="478" customFormat="1">
      <c r="A15150" s="752" t="str">
        <f>IF(I15150=0,"",VLOOKUP(I15150,EQUIPOS,2,FALSE))</f>
        <v/>
      </c>
      <c r="B15150" s="753"/>
      <c r="C15150" s="526"/>
      <c r="D15150" s="494"/>
      <c r="E15150" s="518">
        <f>IF(I15150=0,0,VLOOKUP(I15150,EQUIPOS,4,FALSE))</f>
        <v>0</v>
      </c>
      <c r="F15150" s="496">
        <f>C15150*D15150*E15150</f>
        <v>0</v>
      </c>
      <c r="G15150" s="497"/>
      <c r="I15150" s="498"/>
      <c r="J15150" s="480"/>
      <c r="O15150" s="298"/>
    </row>
    <row r="15151" spans="1:15" s="478" customFormat="1">
      <c r="A15151" s="752" t="str">
        <f>IF(I15151=0,"",VLOOKUP(I15151,EQUIPOS,2,FALSE))</f>
        <v/>
      </c>
      <c r="B15151" s="753"/>
      <c r="C15151" s="527"/>
      <c r="D15151" s="494"/>
      <c r="E15151" s="518">
        <f>IF(I15151=0,0,VLOOKUP(I15151,EQUIPOS,4,FALSE))</f>
        <v>0</v>
      </c>
      <c r="F15151" s="496">
        <f t="shared" ref="F15151:F15154" si="2743">C15151*D15151*E15151</f>
        <v>0</v>
      </c>
      <c r="G15151" s="499"/>
      <c r="I15151" s="498"/>
      <c r="J15151" s="480"/>
      <c r="O15151" s="298"/>
    </row>
    <row r="15152" spans="1:15" s="478" customFormat="1">
      <c r="A15152" s="752" t="str">
        <f>IF(I15152=0,"",VLOOKUP(I15152,EQUIPOS,2,FALSE))</f>
        <v/>
      </c>
      <c r="B15152" s="753"/>
      <c r="C15152" s="527"/>
      <c r="D15152" s="494"/>
      <c r="E15152" s="518">
        <f>IF(I15152=0,0,VLOOKUP(I15152,EQUIPOS,4,FALSE))</f>
        <v>0</v>
      </c>
      <c r="F15152" s="496">
        <f t="shared" si="2743"/>
        <v>0</v>
      </c>
      <c r="G15152" s="499"/>
      <c r="I15152" s="498"/>
      <c r="J15152" s="480"/>
      <c r="O15152" s="298"/>
    </row>
    <row r="15153" spans="1:15" s="478" customFormat="1">
      <c r="A15153" s="752" t="str">
        <f>IF(I15153=0,"",VLOOKUP(I15153,EQUIPOS,2,FALSE))</f>
        <v/>
      </c>
      <c r="B15153" s="753"/>
      <c r="C15153" s="527"/>
      <c r="D15153" s="494"/>
      <c r="E15153" s="518">
        <f>IF(I15153=0,0,VLOOKUP(I15153,EQUIPOS,4,FALSE))</f>
        <v>0</v>
      </c>
      <c r="F15153" s="496">
        <f t="shared" si="2743"/>
        <v>0</v>
      </c>
      <c r="G15153" s="499"/>
      <c r="I15153" s="498"/>
      <c r="J15153" s="480"/>
      <c r="O15153" s="298"/>
    </row>
    <row r="15154" spans="1:15" s="478" customFormat="1">
      <c r="A15154" s="752" t="str">
        <f>IF(I15154=0,"",VLOOKUP(I15154,EQUIPOS,2,FALSE))</f>
        <v/>
      </c>
      <c r="B15154" s="753"/>
      <c r="C15154" s="527"/>
      <c r="D15154" s="494"/>
      <c r="E15154" s="518">
        <f>IF(I15154=0,0,VLOOKUP(I15154,EQUIPOS,4,FALSE))</f>
        <v>0</v>
      </c>
      <c r="F15154" s="496">
        <f t="shared" si="2743"/>
        <v>0</v>
      </c>
      <c r="G15154" s="519"/>
      <c r="I15154" s="498"/>
      <c r="J15154" s="480"/>
      <c r="O15154" s="298"/>
    </row>
    <row r="15155" spans="1:15" s="478" customFormat="1" ht="30.75" customHeight="1" thickBot="1">
      <c r="A15155" s="500"/>
      <c r="B15155" s="501"/>
      <c r="C15155" s="502"/>
      <c r="D15155" s="503"/>
      <c r="E15155" s="528"/>
      <c r="F15155" s="238" t="s">
        <v>82</v>
      </c>
      <c r="G15155" s="262">
        <f>ROUND(SUM(F15150:F15154),0)</f>
        <v>0</v>
      </c>
      <c r="I15155" s="504"/>
      <c r="J15155" s="480"/>
      <c r="O15155" s="298"/>
    </row>
    <row r="15156" spans="1:15" s="478" customFormat="1" ht="13.5" thickTop="1">
      <c r="A15156" s="240" t="s">
        <v>73</v>
      </c>
      <c r="B15156" s="507"/>
      <c r="C15156" s="508"/>
      <c r="D15156" s="509"/>
      <c r="E15156" s="509"/>
      <c r="F15156" s="510"/>
      <c r="G15156" s="511"/>
      <c r="I15156" s="504"/>
      <c r="J15156" s="480"/>
      <c r="O15156" s="298"/>
    </row>
    <row r="15157" spans="1:15" s="478" customFormat="1" ht="26">
      <c r="A15157" s="512" t="s">
        <v>57</v>
      </c>
      <c r="B15157" s="529" t="s">
        <v>58</v>
      </c>
      <c r="C15157" s="514" t="s">
        <v>68</v>
      </c>
      <c r="D15157" s="515" t="s">
        <v>74</v>
      </c>
      <c r="E15157" s="516" t="s">
        <v>69</v>
      </c>
      <c r="F15157" s="516" t="s">
        <v>79</v>
      </c>
      <c r="G15157" s="250" t="s">
        <v>70</v>
      </c>
      <c r="H15157" s="296"/>
      <c r="I15157" s="491"/>
      <c r="J15157" s="480"/>
      <c r="O15157" s="298"/>
    </row>
    <row r="15158" spans="1:15" s="478" customFormat="1">
      <c r="A15158" s="530" t="str">
        <f t="shared" ref="A15158:A15169" si="2744">IF(I15158=0,"",VLOOKUP(I15158,MANOOBRA,2,FALSE))</f>
        <v/>
      </c>
      <c r="B15158" s="531" t="str">
        <f t="shared" ref="B15158:B15169" si="2745">IF(I15158=0,"",VLOOKUP(I15158,MANOOBRA,3,FALSE))</f>
        <v/>
      </c>
      <c r="C15158" s="527"/>
      <c r="D15158" s="527"/>
      <c r="E15158" s="518">
        <f t="shared" ref="E15158:E15169" si="2746">IF(I15158=0,0,VLOOKUP(I15158,MANOOBRA,4,FALSE))</f>
        <v>0</v>
      </c>
      <c r="F15158" s="496">
        <f>IF(D15158=0,0,C15158*E15158/D15158)</f>
        <v>0</v>
      </c>
      <c r="G15158" s="497"/>
      <c r="I15158" s="498"/>
      <c r="J15158" s="480"/>
      <c r="O15158" s="298"/>
    </row>
    <row r="15159" spans="1:15" s="478" customFormat="1">
      <c r="A15159" s="530" t="str">
        <f t="shared" si="2744"/>
        <v/>
      </c>
      <c r="B15159" s="531" t="str">
        <f t="shared" si="2745"/>
        <v/>
      </c>
      <c r="C15159" s="527"/>
      <c r="D15159" s="527"/>
      <c r="E15159" s="518">
        <f t="shared" si="2746"/>
        <v>0</v>
      </c>
      <c r="F15159" s="496">
        <f t="shared" ref="F15159:F15169" si="2747">IF(D15159=0,0,C15159*E15159/D15159)</f>
        <v>0</v>
      </c>
      <c r="G15159" s="499"/>
      <c r="I15159" s="498"/>
      <c r="J15159" s="480"/>
      <c r="O15159" s="298"/>
    </row>
    <row r="15160" spans="1:15" s="478" customFormat="1">
      <c r="A15160" s="530" t="str">
        <f t="shared" si="2744"/>
        <v/>
      </c>
      <c r="B15160" s="531" t="str">
        <f t="shared" si="2745"/>
        <v/>
      </c>
      <c r="C15160" s="527"/>
      <c r="D15160" s="527"/>
      <c r="E15160" s="518">
        <f t="shared" si="2746"/>
        <v>0</v>
      </c>
      <c r="F15160" s="496">
        <f t="shared" si="2747"/>
        <v>0</v>
      </c>
      <c r="G15160" s="499"/>
      <c r="I15160" s="498"/>
      <c r="J15160" s="480"/>
      <c r="O15160" s="298"/>
    </row>
    <row r="15161" spans="1:15" s="478" customFormat="1">
      <c r="A15161" s="530" t="str">
        <f t="shared" si="2744"/>
        <v/>
      </c>
      <c r="B15161" s="531" t="str">
        <f t="shared" si="2745"/>
        <v/>
      </c>
      <c r="C15161" s="527"/>
      <c r="D15161" s="527"/>
      <c r="E15161" s="518">
        <f t="shared" si="2746"/>
        <v>0</v>
      </c>
      <c r="F15161" s="496">
        <f t="shared" si="2747"/>
        <v>0</v>
      </c>
      <c r="G15161" s="499"/>
      <c r="I15161" s="498"/>
      <c r="J15161" s="480"/>
      <c r="O15161" s="298"/>
    </row>
    <row r="15162" spans="1:15" s="478" customFormat="1">
      <c r="A15162" s="530" t="str">
        <f t="shared" si="2744"/>
        <v/>
      </c>
      <c r="B15162" s="531" t="str">
        <f t="shared" si="2745"/>
        <v/>
      </c>
      <c r="C15162" s="527"/>
      <c r="D15162" s="527"/>
      <c r="E15162" s="518">
        <f t="shared" si="2746"/>
        <v>0</v>
      </c>
      <c r="F15162" s="496">
        <f t="shared" si="2747"/>
        <v>0</v>
      </c>
      <c r="G15162" s="499"/>
      <c r="I15162" s="498"/>
      <c r="J15162" s="480"/>
      <c r="O15162" s="298"/>
    </row>
    <row r="15163" spans="1:15" s="478" customFormat="1">
      <c r="A15163" s="530" t="str">
        <f t="shared" si="2744"/>
        <v/>
      </c>
      <c r="B15163" s="531" t="str">
        <f t="shared" si="2745"/>
        <v/>
      </c>
      <c r="C15163" s="527"/>
      <c r="D15163" s="527"/>
      <c r="E15163" s="518">
        <f t="shared" si="2746"/>
        <v>0</v>
      </c>
      <c r="F15163" s="496">
        <f t="shared" si="2747"/>
        <v>0</v>
      </c>
      <c r="G15163" s="499"/>
      <c r="I15163" s="498"/>
      <c r="J15163" s="480"/>
      <c r="O15163" s="298"/>
    </row>
    <row r="15164" spans="1:15" s="478" customFormat="1">
      <c r="A15164" s="530" t="str">
        <f t="shared" si="2744"/>
        <v/>
      </c>
      <c r="B15164" s="531" t="str">
        <f t="shared" si="2745"/>
        <v/>
      </c>
      <c r="C15164" s="527"/>
      <c r="D15164" s="527"/>
      <c r="E15164" s="518">
        <f t="shared" si="2746"/>
        <v>0</v>
      </c>
      <c r="F15164" s="496">
        <f t="shared" si="2747"/>
        <v>0</v>
      </c>
      <c r="G15164" s="499"/>
      <c r="I15164" s="498"/>
      <c r="J15164" s="480"/>
      <c r="O15164" s="298"/>
    </row>
    <row r="15165" spans="1:15" s="478" customFormat="1">
      <c r="A15165" s="530" t="str">
        <f t="shared" si="2744"/>
        <v/>
      </c>
      <c r="B15165" s="531" t="str">
        <f t="shared" si="2745"/>
        <v/>
      </c>
      <c r="C15165" s="527"/>
      <c r="D15165" s="527"/>
      <c r="E15165" s="518">
        <f t="shared" si="2746"/>
        <v>0</v>
      </c>
      <c r="F15165" s="496">
        <f t="shared" si="2747"/>
        <v>0</v>
      </c>
      <c r="G15165" s="499"/>
      <c r="I15165" s="498"/>
      <c r="J15165" s="480"/>
      <c r="O15165" s="298"/>
    </row>
    <row r="15166" spans="1:15" s="478" customFormat="1">
      <c r="A15166" s="530" t="str">
        <f t="shared" si="2744"/>
        <v/>
      </c>
      <c r="B15166" s="531" t="str">
        <f t="shared" si="2745"/>
        <v/>
      </c>
      <c r="C15166" s="527"/>
      <c r="D15166" s="527"/>
      <c r="E15166" s="518">
        <f t="shared" si="2746"/>
        <v>0</v>
      </c>
      <c r="F15166" s="496">
        <f t="shared" si="2747"/>
        <v>0</v>
      </c>
      <c r="G15166" s="499"/>
      <c r="I15166" s="498"/>
      <c r="J15166" s="480"/>
      <c r="O15166" s="298"/>
    </row>
    <row r="15167" spans="1:15" s="478" customFormat="1">
      <c r="A15167" s="530" t="str">
        <f t="shared" si="2744"/>
        <v/>
      </c>
      <c r="B15167" s="531" t="str">
        <f t="shared" si="2745"/>
        <v/>
      </c>
      <c r="C15167" s="527"/>
      <c r="D15167" s="527"/>
      <c r="E15167" s="518">
        <f t="shared" si="2746"/>
        <v>0</v>
      </c>
      <c r="F15167" s="496">
        <f t="shared" si="2747"/>
        <v>0</v>
      </c>
      <c r="G15167" s="499"/>
      <c r="I15167" s="498"/>
      <c r="J15167" s="480"/>
      <c r="O15167" s="298"/>
    </row>
    <row r="15168" spans="1:15" s="478" customFormat="1">
      <c r="A15168" s="530" t="str">
        <f t="shared" si="2744"/>
        <v/>
      </c>
      <c r="B15168" s="531" t="str">
        <f t="shared" si="2745"/>
        <v/>
      </c>
      <c r="C15168" s="527"/>
      <c r="D15168" s="527"/>
      <c r="E15168" s="518">
        <f t="shared" si="2746"/>
        <v>0</v>
      </c>
      <c r="F15168" s="496">
        <f t="shared" si="2747"/>
        <v>0</v>
      </c>
      <c r="G15168" s="499"/>
      <c r="I15168" s="498"/>
      <c r="J15168" s="480"/>
      <c r="O15168" s="298"/>
    </row>
    <row r="15169" spans="1:16" s="478" customFormat="1">
      <c r="A15169" s="530" t="str">
        <f t="shared" si="2744"/>
        <v/>
      </c>
      <c r="B15169" s="531" t="str">
        <f t="shared" si="2745"/>
        <v/>
      </c>
      <c r="C15169" s="527"/>
      <c r="D15169" s="527"/>
      <c r="E15169" s="518">
        <f t="shared" si="2746"/>
        <v>0</v>
      </c>
      <c r="F15169" s="496">
        <f t="shared" si="2747"/>
        <v>0</v>
      </c>
      <c r="G15169" s="519"/>
      <c r="I15169" s="498"/>
      <c r="J15169" s="480"/>
      <c r="O15169" s="298"/>
    </row>
    <row r="15170" spans="1:16" s="478" customFormat="1" ht="31.5" customHeight="1" thickBot="1">
      <c r="A15170" s="500"/>
      <c r="B15170" s="501"/>
      <c r="C15170" s="502"/>
      <c r="D15170" s="503"/>
      <c r="E15170" s="503"/>
      <c r="F15170" s="238" t="s">
        <v>83</v>
      </c>
      <c r="G15170" s="262">
        <f>ROUND(SUM(F15158:F15169),0)</f>
        <v>0</v>
      </c>
      <c r="I15170" s="504"/>
      <c r="J15170" s="480"/>
      <c r="O15170" s="298"/>
    </row>
    <row r="15171" spans="1:16" s="478" customFormat="1" ht="13.5" thickTop="1">
      <c r="A15171" s="186" t="s">
        <v>76</v>
      </c>
      <c r="B15171" s="507"/>
      <c r="C15171" s="508"/>
      <c r="D15171" s="509"/>
      <c r="E15171" s="509"/>
      <c r="F15171" s="510"/>
      <c r="G15171" s="511"/>
      <c r="I15171" s="504"/>
      <c r="J15171" s="480"/>
      <c r="O15171" s="298"/>
    </row>
    <row r="15172" spans="1:16" s="478" customFormat="1">
      <c r="A15172" s="512" t="s">
        <v>57</v>
      </c>
      <c r="B15172" s="513"/>
      <c r="C15172" s="532"/>
      <c r="D15172" s="533"/>
      <c r="E15172" s="516" t="s">
        <v>77</v>
      </c>
      <c r="F15172" s="516" t="s">
        <v>78</v>
      </c>
      <c r="G15172" s="264" t="s">
        <v>77</v>
      </c>
      <c r="H15172" s="296"/>
      <c r="I15172" s="491"/>
      <c r="J15172" s="480"/>
      <c r="O15172" s="298"/>
    </row>
    <row r="15173" spans="1:16" s="478" customFormat="1">
      <c r="A15173" s="534" t="s">
        <v>87</v>
      </c>
      <c r="B15173" s="535"/>
      <c r="C15173" s="536"/>
      <c r="D15173" s="537"/>
      <c r="E15173" s="495">
        <f>ROUND(SUM(G15132,G15147,G15155,G15170),2)</f>
        <v>0</v>
      </c>
      <c r="F15173" s="538">
        <f>A</f>
        <v>0</v>
      </c>
      <c r="G15173" s="539">
        <f>E15173*F15173</f>
        <v>0</v>
      </c>
      <c r="I15173" s="504"/>
      <c r="J15173" s="480"/>
      <c r="O15173" s="298"/>
    </row>
    <row r="15174" spans="1:16" s="478" customFormat="1">
      <c r="A15174" s="534" t="s">
        <v>85</v>
      </c>
      <c r="B15174" s="535"/>
      <c r="C15174" s="536"/>
      <c r="D15174" s="537"/>
      <c r="E15174" s="495">
        <f>SUM(G15132,G15147,G15155,G15170)</f>
        <v>0</v>
      </c>
      <c r="F15174" s="538">
        <f>I</f>
        <v>0</v>
      </c>
      <c r="G15174" s="539">
        <f>E15174*F15174</f>
        <v>0</v>
      </c>
      <c r="I15174" s="504"/>
      <c r="J15174" s="480"/>
      <c r="O15174" s="298"/>
    </row>
    <row r="15175" spans="1:16" s="478" customFormat="1">
      <c r="A15175" s="534" t="s">
        <v>86</v>
      </c>
      <c r="B15175" s="535"/>
      <c r="C15175" s="536"/>
      <c r="D15175" s="537"/>
      <c r="E15175" s="495">
        <f>SUM(G15132,G15147,G15155,G15170)</f>
        <v>0</v>
      </c>
      <c r="F15175" s="538">
        <f>U</f>
        <v>0</v>
      </c>
      <c r="G15175" s="539">
        <f>E15175*F15175</f>
        <v>0</v>
      </c>
      <c r="I15175" s="504"/>
      <c r="J15175" s="480"/>
      <c r="O15175" s="298"/>
    </row>
    <row r="15176" spans="1:16" s="478" customFormat="1" ht="33" customHeight="1" thickBot="1">
      <c r="A15176" s="500"/>
      <c r="B15176" s="501"/>
      <c r="C15176" s="502"/>
      <c r="D15176" s="503"/>
      <c r="E15176" s="503"/>
      <c r="F15176" s="268" t="s">
        <v>84</v>
      </c>
      <c r="G15176" s="262">
        <f>SUM(G15173:G15175)</f>
        <v>0</v>
      </c>
      <c r="I15176" s="504"/>
      <c r="J15176" s="295"/>
      <c r="K15176" s="296"/>
      <c r="L15176" s="296"/>
      <c r="M15176" s="296"/>
      <c r="N15176" s="296"/>
      <c r="O15176" s="296"/>
    </row>
    <row r="15177" spans="1:16" s="199" customFormat="1" ht="14" thickTop="1" thickBot="1">
      <c r="A15177" s="540"/>
      <c r="B15177" s="541"/>
      <c r="C15177" s="542"/>
      <c r="D15177" s="543"/>
      <c r="E15177" s="271" t="s">
        <v>89</v>
      </c>
      <c r="F15177" s="272"/>
      <c r="G15177" s="273">
        <f>ROUND(SUM(G15132,G15147,G15155,G15170,G15176),0)</f>
        <v>0</v>
      </c>
      <c r="I15177" s="544"/>
      <c r="J15177" s="200">
        <f>B15116</f>
        <v>43.3</v>
      </c>
      <c r="K15177" s="545">
        <f>E15173</f>
        <v>0</v>
      </c>
      <c r="L15177" s="546">
        <f>G15173</f>
        <v>0</v>
      </c>
      <c r="M15177" s="546">
        <f>G15174</f>
        <v>0</v>
      </c>
      <c r="N15177" s="546">
        <f>G15175</f>
        <v>0</v>
      </c>
      <c r="O15177" s="299">
        <f>SUM(K15177:N15177)</f>
        <v>0</v>
      </c>
      <c r="P15177" s="546"/>
    </row>
    <row r="15178" spans="1:16" s="478" customFormat="1" ht="13.5" thickTop="1">
      <c r="A15178" s="547" t="s">
        <v>97</v>
      </c>
      <c r="B15178" s="449"/>
      <c r="C15178" s="470"/>
      <c r="D15178" s="483"/>
      <c r="E15178" s="483"/>
      <c r="F15178" s="484"/>
      <c r="G15178" s="485"/>
      <c r="I15178" s="504"/>
      <c r="J15178" s="480"/>
      <c r="O15178" s="298"/>
      <c r="P15178" s="546"/>
    </row>
    <row r="15179" spans="1:16" s="478" customFormat="1">
      <c r="A15179" s="547"/>
      <c r="B15179" s="548"/>
      <c r="C15179" s="549"/>
      <c r="D15179" s="550"/>
      <c r="E15179" s="483"/>
      <c r="F15179" s="484"/>
      <c r="G15179" s="551">
        <f ca="1">TODAY()</f>
        <v>44839</v>
      </c>
      <c r="I15179" s="504"/>
      <c r="J15179" s="480"/>
      <c r="O15179" s="298"/>
      <c r="P15179" s="546"/>
    </row>
    <row r="15180" spans="1:16" s="478" customFormat="1" ht="13.5" thickBot="1">
      <c r="A15180" s="500"/>
      <c r="B15180" s="501"/>
      <c r="C15180" s="502"/>
      <c r="D15180" s="503"/>
      <c r="E15180" s="503"/>
      <c r="F15180" s="552"/>
      <c r="G15180" s="553"/>
      <c r="I15180" s="504"/>
      <c r="J15180" s="480"/>
      <c r="O15180" s="298"/>
      <c r="P15180" s="546"/>
    </row>
    <row r="15181" spans="1:16" s="199" customFormat="1" ht="13.5" thickTop="1">
      <c r="A15181" s="196" t="s">
        <v>109</v>
      </c>
      <c r="B15181" s="458"/>
      <c r="C15181" s="196"/>
      <c r="D15181" s="198"/>
      <c r="E15181" s="198"/>
      <c r="F15181" s="197"/>
      <c r="G15181" s="197"/>
      <c r="I15181" s="321"/>
      <c r="J15181" s="200"/>
      <c r="O15181" s="297"/>
    </row>
    <row r="15182" spans="1:16" s="199" customFormat="1">
      <c r="A15182" s="196" t="str">
        <f>CONCATENATE('Prestaciones y AIU'!A12457," ANALISIS DE PRECIOS UNITARIOS")</f>
        <v xml:space="preserve"> ANALISIS DE PRECIOS UNITARIOS</v>
      </c>
      <c r="B15182" s="458"/>
      <c r="C15182" s="196"/>
      <c r="D15182" s="198"/>
      <c r="E15182" s="198"/>
      <c r="F15182" s="197"/>
      <c r="G15182" s="197"/>
      <c r="I15182" s="321"/>
      <c r="J15182" s="200"/>
      <c r="O15182" s="297"/>
    </row>
    <row r="15183" spans="1:16" s="199" customFormat="1">
      <c r="A15183" s="196" t="str">
        <f>Objeto_LIC</f>
        <v>OPTIMIZACION DEL SISTEMA DE ABASTECIMIENTO (ADUCCION, PRETRATAMIENTO Y CONDUCCION) DEL MUNICPIO DE TAME, DEPARTAMENTO DE ARAUCA</v>
      </c>
      <c r="B15183" s="458"/>
      <c r="C15183" s="196"/>
      <c r="D15183" s="198"/>
      <c r="E15183" s="198"/>
      <c r="F15183" s="197"/>
      <c r="G15183" s="197"/>
      <c r="I15183" s="321"/>
      <c r="J15183" s="200"/>
      <c r="O15183" s="297"/>
    </row>
    <row r="15184" spans="1:16" s="199" customFormat="1">
      <c r="A15184" s="196"/>
      <c r="B15184" s="458"/>
      <c r="C15184" s="196"/>
      <c r="D15184" s="198"/>
      <c r="E15184" s="198"/>
      <c r="F15184" s="197"/>
      <c r="G15184" s="197"/>
      <c r="I15184" s="321"/>
      <c r="J15184" s="200"/>
      <c r="O15184" s="297"/>
    </row>
    <row r="15185" spans="1:15" s="478" customFormat="1" ht="13.5" thickBot="1">
      <c r="A15185" s="201"/>
      <c r="B15185" s="448"/>
      <c r="C15185" s="201"/>
      <c r="D15185" s="203"/>
      <c r="E15185" s="203"/>
      <c r="F15185" s="202"/>
      <c r="G15185" s="202"/>
      <c r="I15185" s="479"/>
      <c r="J15185" s="480"/>
      <c r="O15185" s="298"/>
    </row>
    <row r="15186" spans="1:15" s="199" customFormat="1" ht="13.5" thickTop="1">
      <c r="A15186" s="206"/>
      <c r="B15186" s="457"/>
      <c r="C15186" s="207"/>
      <c r="D15186" s="209"/>
      <c r="E15186" s="209"/>
      <c r="F15186" s="208"/>
      <c r="G15186" s="210" t="s">
        <v>110</v>
      </c>
      <c r="I15186" s="321"/>
      <c r="J15186" s="200"/>
      <c r="O15186" s="297"/>
    </row>
    <row r="15187" spans="1:15" s="478" customFormat="1" ht="12.75" customHeight="1">
      <c r="A15187" s="481" t="s">
        <v>62</v>
      </c>
      <c r="B15187" s="750">
        <f>Proponente</f>
        <v>0</v>
      </c>
      <c r="C15187" s="750"/>
      <c r="D15187" s="750"/>
      <c r="E15187" s="750"/>
      <c r="F15187" s="750"/>
      <c r="G15187" s="751"/>
      <c r="H15187" s="204"/>
      <c r="I15187" s="322"/>
      <c r="J15187" s="205"/>
      <c r="K15187" s="204"/>
      <c r="O15187" s="298"/>
    </row>
    <row r="15188" spans="1:15" s="478" customFormat="1" ht="18" customHeight="1">
      <c r="A15188" s="481" t="s">
        <v>63</v>
      </c>
      <c r="B15188" s="470">
        <v>44.1</v>
      </c>
      <c r="C15188" s="750" t="e">
        <f>VLOOKUP(B15188,Presupuesto!$A$4:$B$106,2,FALSE)</f>
        <v>#N/A</v>
      </c>
      <c r="D15188" s="750"/>
      <c r="E15188" s="750"/>
      <c r="F15188" s="750"/>
      <c r="G15188" s="751"/>
      <c r="H15188" s="204"/>
      <c r="I15188" s="322"/>
      <c r="J15188" s="205"/>
      <c r="K15188" s="204"/>
      <c r="O15188" s="298"/>
    </row>
    <row r="15189" spans="1:15" s="478" customFormat="1">
      <c r="A15189" s="482"/>
      <c r="B15189" s="438"/>
      <c r="C15189" s="215"/>
      <c r="D15189" s="217"/>
      <c r="E15189" s="217"/>
      <c r="F15189" s="218" t="s">
        <v>88</v>
      </c>
      <c r="G15189" s="750" t="str">
        <f ca="1">LOOKUP('U-P1'!B15188,Presupuesto!$1:$1048576,Presupuesto!$C$1:$C$105)</f>
        <v>ML</v>
      </c>
      <c r="H15189" s="750"/>
      <c r="I15189" s="750"/>
      <c r="J15189" s="750"/>
      <c r="K15189" s="751"/>
      <c r="O15189" s="298"/>
    </row>
    <row r="15190" spans="1:15" s="478" customFormat="1" ht="13.5" thickBot="1">
      <c r="A15190" s="481" t="s">
        <v>64</v>
      </c>
      <c r="B15190" s="449"/>
      <c r="C15190" s="470"/>
      <c r="D15190" s="483"/>
      <c r="E15190" s="483"/>
      <c r="F15190" s="484"/>
      <c r="G15190" s="485"/>
      <c r="I15190" s="486"/>
      <c r="J15190" s="295"/>
      <c r="K15190" s="296"/>
      <c r="L15190" s="296"/>
      <c r="M15190" s="296"/>
      <c r="N15190" s="296"/>
      <c r="O15190" s="296"/>
    </row>
    <row r="15191" spans="1:15" s="296" customFormat="1" ht="13.5" thickTop="1">
      <c r="A15191" s="487" t="s">
        <v>57</v>
      </c>
      <c r="B15191" s="488" t="s">
        <v>65</v>
      </c>
      <c r="C15191" s="489" t="s">
        <v>66</v>
      </c>
      <c r="D15191" s="490" t="s">
        <v>74</v>
      </c>
      <c r="E15191" s="224" t="s">
        <v>100</v>
      </c>
      <c r="F15191" s="224" t="s">
        <v>79</v>
      </c>
      <c r="G15191" s="225" t="s">
        <v>70</v>
      </c>
      <c r="I15191" s="491"/>
      <c r="J15191" s="295"/>
    </row>
    <row r="15192" spans="1:15" s="478" customFormat="1">
      <c r="A15192" s="492" t="str">
        <f t="shared" ref="A15192:A15203" si="2748">IF(I15192=0,"-",VLOOKUP(I15192,EQUIPOS,2,FALSE))</f>
        <v>-</v>
      </c>
      <c r="B15192" s="493"/>
      <c r="C15192" s="493"/>
      <c r="D15192" s="494"/>
      <c r="E15192" s="495">
        <f t="shared" ref="E15192:E15203" si="2749">IF(I15192=0,0,VLOOKUP(I15192,EQUIPOS,4,FALSE))</f>
        <v>0</v>
      </c>
      <c r="F15192" s="496">
        <f t="shared" ref="F15192:F15203" si="2750">IF(D15192=0,0,E15192/D15192)</f>
        <v>0</v>
      </c>
      <c r="G15192" s="497"/>
      <c r="I15192" s="498"/>
      <c r="J15192" s="480"/>
      <c r="O15192" s="298"/>
    </row>
    <row r="15193" spans="1:15" s="478" customFormat="1">
      <c r="A15193" s="492" t="str">
        <f t="shared" si="2748"/>
        <v>-</v>
      </c>
      <c r="B15193" s="493"/>
      <c r="C15193" s="493"/>
      <c r="D15193" s="494"/>
      <c r="E15193" s="495">
        <f t="shared" si="2749"/>
        <v>0</v>
      </c>
      <c r="F15193" s="496">
        <f t="shared" si="2750"/>
        <v>0</v>
      </c>
      <c r="G15193" s="499"/>
      <c r="I15193" s="498"/>
      <c r="J15193" s="480"/>
      <c r="O15193" s="298"/>
    </row>
    <row r="15194" spans="1:15" s="478" customFormat="1">
      <c r="A15194" s="492" t="str">
        <f t="shared" si="2748"/>
        <v>-</v>
      </c>
      <c r="B15194" s="493"/>
      <c r="C15194" s="493"/>
      <c r="D15194" s="494"/>
      <c r="E15194" s="495">
        <f t="shared" si="2749"/>
        <v>0</v>
      </c>
      <c r="F15194" s="496">
        <f t="shared" si="2750"/>
        <v>0</v>
      </c>
      <c r="G15194" s="499"/>
      <c r="I15194" s="498"/>
      <c r="J15194" s="480"/>
      <c r="O15194" s="298"/>
    </row>
    <row r="15195" spans="1:15" s="478" customFormat="1">
      <c r="A15195" s="492" t="str">
        <f t="shared" si="2748"/>
        <v>-</v>
      </c>
      <c r="B15195" s="493"/>
      <c r="C15195" s="493"/>
      <c r="D15195" s="494"/>
      <c r="E15195" s="495">
        <f t="shared" si="2749"/>
        <v>0</v>
      </c>
      <c r="F15195" s="496">
        <f t="shared" si="2750"/>
        <v>0</v>
      </c>
      <c r="G15195" s="499"/>
      <c r="I15195" s="498"/>
      <c r="J15195" s="480"/>
      <c r="O15195" s="298"/>
    </row>
    <row r="15196" spans="1:15" s="478" customFormat="1">
      <c r="A15196" s="492" t="str">
        <f t="shared" si="2748"/>
        <v>-</v>
      </c>
      <c r="B15196" s="493"/>
      <c r="C15196" s="493"/>
      <c r="D15196" s="494"/>
      <c r="E15196" s="495">
        <f t="shared" si="2749"/>
        <v>0</v>
      </c>
      <c r="F15196" s="496">
        <f t="shared" si="2750"/>
        <v>0</v>
      </c>
      <c r="G15196" s="499"/>
      <c r="I15196" s="498"/>
      <c r="J15196" s="480"/>
      <c r="O15196" s="298"/>
    </row>
    <row r="15197" spans="1:15" s="478" customFormat="1">
      <c r="A15197" s="492" t="str">
        <f t="shared" si="2748"/>
        <v>-</v>
      </c>
      <c r="B15197" s="493"/>
      <c r="C15197" s="493"/>
      <c r="D15197" s="494"/>
      <c r="E15197" s="495">
        <f t="shared" si="2749"/>
        <v>0</v>
      </c>
      <c r="F15197" s="496">
        <f t="shared" si="2750"/>
        <v>0</v>
      </c>
      <c r="G15197" s="499"/>
      <c r="I15197" s="498"/>
      <c r="J15197" s="480"/>
      <c r="O15197" s="298"/>
    </row>
    <row r="15198" spans="1:15" s="478" customFormat="1">
      <c r="A15198" s="492" t="str">
        <f t="shared" si="2748"/>
        <v>-</v>
      </c>
      <c r="B15198" s="493"/>
      <c r="C15198" s="493"/>
      <c r="D15198" s="494"/>
      <c r="E15198" s="495">
        <f t="shared" si="2749"/>
        <v>0</v>
      </c>
      <c r="F15198" s="496">
        <f t="shared" si="2750"/>
        <v>0</v>
      </c>
      <c r="G15198" s="499"/>
      <c r="I15198" s="498"/>
      <c r="J15198" s="480"/>
      <c r="O15198" s="298"/>
    </row>
    <row r="15199" spans="1:15" s="478" customFormat="1">
      <c r="A15199" s="492" t="str">
        <f t="shared" si="2748"/>
        <v>-</v>
      </c>
      <c r="B15199" s="493"/>
      <c r="C15199" s="493"/>
      <c r="D15199" s="494"/>
      <c r="E15199" s="495">
        <f t="shared" si="2749"/>
        <v>0</v>
      </c>
      <c r="F15199" s="496">
        <f t="shared" si="2750"/>
        <v>0</v>
      </c>
      <c r="G15199" s="499"/>
      <c r="I15199" s="498"/>
      <c r="J15199" s="480"/>
      <c r="O15199" s="298"/>
    </row>
    <row r="15200" spans="1:15" s="478" customFormat="1">
      <c r="A15200" s="492" t="str">
        <f t="shared" si="2748"/>
        <v>-</v>
      </c>
      <c r="B15200" s="493"/>
      <c r="C15200" s="493"/>
      <c r="D15200" s="494"/>
      <c r="E15200" s="495">
        <f t="shared" si="2749"/>
        <v>0</v>
      </c>
      <c r="F15200" s="496">
        <f t="shared" si="2750"/>
        <v>0</v>
      </c>
      <c r="G15200" s="499"/>
      <c r="I15200" s="498"/>
      <c r="J15200" s="480"/>
      <c r="O15200" s="298"/>
    </row>
    <row r="15201" spans="1:15" s="478" customFormat="1">
      <c r="A15201" s="492" t="str">
        <f t="shared" si="2748"/>
        <v>-</v>
      </c>
      <c r="B15201" s="493"/>
      <c r="C15201" s="493"/>
      <c r="D15201" s="494"/>
      <c r="E15201" s="495">
        <f t="shared" si="2749"/>
        <v>0</v>
      </c>
      <c r="F15201" s="496">
        <f t="shared" si="2750"/>
        <v>0</v>
      </c>
      <c r="G15201" s="499"/>
      <c r="I15201" s="498"/>
      <c r="J15201" s="480"/>
      <c r="O15201" s="298"/>
    </row>
    <row r="15202" spans="1:15" s="478" customFormat="1">
      <c r="A15202" s="492" t="str">
        <f t="shared" si="2748"/>
        <v>-</v>
      </c>
      <c r="B15202" s="493"/>
      <c r="C15202" s="493"/>
      <c r="D15202" s="494"/>
      <c r="E15202" s="495">
        <f t="shared" si="2749"/>
        <v>0</v>
      </c>
      <c r="F15202" s="496">
        <f t="shared" si="2750"/>
        <v>0</v>
      </c>
      <c r="G15202" s="499"/>
      <c r="I15202" s="498"/>
      <c r="J15202" s="480"/>
      <c r="O15202" s="298"/>
    </row>
    <row r="15203" spans="1:15" s="478" customFormat="1">
      <c r="A15203" s="492" t="str">
        <f t="shared" si="2748"/>
        <v>-</v>
      </c>
      <c r="B15203" s="493"/>
      <c r="C15203" s="493"/>
      <c r="D15203" s="494"/>
      <c r="E15203" s="495">
        <f t="shared" si="2749"/>
        <v>0</v>
      </c>
      <c r="F15203" s="496">
        <f t="shared" si="2750"/>
        <v>0</v>
      </c>
      <c r="G15203" s="499"/>
      <c r="I15203" s="498"/>
      <c r="J15203" s="480"/>
      <c r="O15203" s="298"/>
    </row>
    <row r="15204" spans="1:15" s="478" customFormat="1" ht="13.5" thickBot="1">
      <c r="A15204" s="500"/>
      <c r="B15204" s="501"/>
      <c r="C15204" s="502"/>
      <c r="D15204" s="503"/>
      <c r="E15204" s="503"/>
      <c r="F15204" s="238" t="s">
        <v>80</v>
      </c>
      <c r="G15204" s="239">
        <f>ROUND(SUM(F15192:F15203),0)</f>
        <v>0</v>
      </c>
      <c r="I15204" s="504"/>
      <c r="J15204" s="480"/>
      <c r="O15204" s="298"/>
    </row>
    <row r="15205" spans="1:15" s="478" customFormat="1" ht="13.5" thickTop="1">
      <c r="A15205" s="240" t="s">
        <v>67</v>
      </c>
      <c r="B15205" s="507"/>
      <c r="C15205" s="508"/>
      <c r="D15205" s="509"/>
      <c r="E15205" s="509"/>
      <c r="F15205" s="510"/>
      <c r="G15205" s="511"/>
      <c r="I15205" s="504"/>
      <c r="J15205" s="480"/>
      <c r="O15205" s="298"/>
    </row>
    <row r="15206" spans="1:15" s="296" customFormat="1" ht="26">
      <c r="A15206" s="512" t="s">
        <v>57</v>
      </c>
      <c r="B15206" s="513"/>
      <c r="C15206" s="514" t="s">
        <v>58</v>
      </c>
      <c r="D15206" s="515" t="s">
        <v>68</v>
      </c>
      <c r="E15206" s="516" t="s">
        <v>69</v>
      </c>
      <c r="F15206" s="516" t="s">
        <v>79</v>
      </c>
      <c r="G15206" s="250" t="s">
        <v>70</v>
      </c>
      <c r="I15206" s="491"/>
      <c r="J15206" s="295"/>
    </row>
    <row r="15207" spans="1:15" s="478" customFormat="1">
      <c r="A15207" s="752" t="str">
        <f t="shared" ref="A15207:A15218" si="2751">IF(I15207=0,"",VLOOKUP(I15207,MATERIALES,2,FALSE))</f>
        <v/>
      </c>
      <c r="B15207" s="753"/>
      <c r="C15207" s="517" t="str">
        <f t="shared" ref="C15207:C15215" si="2752">IF(I15207=0,"",VLOOKUP(I15207,MATERIALES,3,FALSE))</f>
        <v/>
      </c>
      <c r="D15207" s="494"/>
      <c r="E15207" s="518">
        <f t="shared" ref="E15207:E15218" si="2753">IF(I15207=0,0,VLOOKUP(I15207,MATERIALES,4,FALSE))</f>
        <v>0</v>
      </c>
      <c r="F15207" s="496">
        <f>D15207*E15207</f>
        <v>0</v>
      </c>
      <c r="G15207" s="497"/>
      <c r="I15207" s="498"/>
      <c r="J15207" s="480"/>
      <c r="O15207" s="298"/>
    </row>
    <row r="15208" spans="1:15" s="478" customFormat="1">
      <c r="A15208" s="752" t="str">
        <f t="shared" si="2751"/>
        <v/>
      </c>
      <c r="B15208" s="753"/>
      <c r="C15208" s="517" t="str">
        <f t="shared" si="2752"/>
        <v/>
      </c>
      <c r="D15208" s="494"/>
      <c r="E15208" s="518">
        <f t="shared" si="2753"/>
        <v>0</v>
      </c>
      <c r="F15208" s="496">
        <f t="shared" ref="F15208:F15218" si="2754">D15208*E15208</f>
        <v>0</v>
      </c>
      <c r="G15208" s="499"/>
      <c r="I15208" s="498"/>
      <c r="J15208" s="480"/>
      <c r="O15208" s="298"/>
    </row>
    <row r="15209" spans="1:15" s="478" customFormat="1">
      <c r="A15209" s="752" t="str">
        <f t="shared" si="2751"/>
        <v/>
      </c>
      <c r="B15209" s="753"/>
      <c r="C15209" s="517" t="str">
        <f t="shared" si="2752"/>
        <v/>
      </c>
      <c r="D15209" s="494"/>
      <c r="E15209" s="518">
        <f t="shared" si="2753"/>
        <v>0</v>
      </c>
      <c r="F15209" s="496">
        <f t="shared" si="2754"/>
        <v>0</v>
      </c>
      <c r="G15209" s="499"/>
      <c r="I15209" s="498"/>
      <c r="J15209" s="480"/>
      <c r="O15209" s="298"/>
    </row>
    <row r="15210" spans="1:15" s="478" customFormat="1">
      <c r="A15210" s="752" t="str">
        <f t="shared" si="2751"/>
        <v/>
      </c>
      <c r="B15210" s="753"/>
      <c r="C15210" s="517" t="str">
        <f t="shared" si="2752"/>
        <v/>
      </c>
      <c r="D15210" s="494"/>
      <c r="E15210" s="518">
        <f t="shared" si="2753"/>
        <v>0</v>
      </c>
      <c r="F15210" s="496">
        <f t="shared" si="2754"/>
        <v>0</v>
      </c>
      <c r="G15210" s="499"/>
      <c r="I15210" s="498"/>
      <c r="J15210" s="480"/>
      <c r="O15210" s="298"/>
    </row>
    <row r="15211" spans="1:15" s="478" customFormat="1">
      <c r="A15211" s="752" t="str">
        <f t="shared" si="2751"/>
        <v/>
      </c>
      <c r="B15211" s="753"/>
      <c r="C15211" s="517" t="str">
        <f t="shared" si="2752"/>
        <v/>
      </c>
      <c r="D15211" s="494"/>
      <c r="E15211" s="518">
        <f t="shared" si="2753"/>
        <v>0</v>
      </c>
      <c r="F15211" s="496">
        <f t="shared" si="2754"/>
        <v>0</v>
      </c>
      <c r="G15211" s="499"/>
      <c r="I15211" s="498"/>
      <c r="J15211" s="480"/>
      <c r="O15211" s="298"/>
    </row>
    <row r="15212" spans="1:15" s="478" customFormat="1">
      <c r="A15212" s="752" t="str">
        <f t="shared" si="2751"/>
        <v/>
      </c>
      <c r="B15212" s="753"/>
      <c r="C15212" s="517" t="str">
        <f t="shared" si="2752"/>
        <v/>
      </c>
      <c r="D15212" s="494"/>
      <c r="E15212" s="518">
        <f t="shared" si="2753"/>
        <v>0</v>
      </c>
      <c r="F15212" s="496">
        <f t="shared" si="2754"/>
        <v>0</v>
      </c>
      <c r="G15212" s="499"/>
      <c r="I15212" s="498"/>
      <c r="J15212" s="480"/>
      <c r="O15212" s="298"/>
    </row>
    <row r="15213" spans="1:15" s="478" customFormat="1">
      <c r="A15213" s="752" t="str">
        <f t="shared" si="2751"/>
        <v/>
      </c>
      <c r="B15213" s="753"/>
      <c r="C15213" s="517" t="str">
        <f t="shared" si="2752"/>
        <v/>
      </c>
      <c r="D15213" s="494"/>
      <c r="E15213" s="518">
        <f t="shared" si="2753"/>
        <v>0</v>
      </c>
      <c r="F15213" s="496">
        <f t="shared" si="2754"/>
        <v>0</v>
      </c>
      <c r="G15213" s="499"/>
      <c r="I15213" s="498"/>
      <c r="J15213" s="480"/>
      <c r="O15213" s="298"/>
    </row>
    <row r="15214" spans="1:15" s="478" customFormat="1">
      <c r="A15214" s="752" t="str">
        <f t="shared" si="2751"/>
        <v/>
      </c>
      <c r="B15214" s="753"/>
      <c r="C15214" s="517" t="str">
        <f t="shared" si="2752"/>
        <v/>
      </c>
      <c r="D15214" s="494"/>
      <c r="E15214" s="518">
        <f t="shared" si="2753"/>
        <v>0</v>
      </c>
      <c r="F15214" s="496">
        <f t="shared" si="2754"/>
        <v>0</v>
      </c>
      <c r="G15214" s="253"/>
      <c r="I15214" s="498"/>
      <c r="J15214" s="480"/>
      <c r="O15214" s="298"/>
    </row>
    <row r="15215" spans="1:15" s="478" customFormat="1">
      <c r="A15215" s="752" t="str">
        <f t="shared" si="2751"/>
        <v/>
      </c>
      <c r="B15215" s="753"/>
      <c r="C15215" s="517" t="str">
        <f t="shared" si="2752"/>
        <v/>
      </c>
      <c r="D15215" s="494"/>
      <c r="E15215" s="518">
        <f t="shared" si="2753"/>
        <v>0</v>
      </c>
      <c r="F15215" s="496">
        <f t="shared" si="2754"/>
        <v>0</v>
      </c>
      <c r="G15215" s="499"/>
      <c r="I15215" s="498"/>
      <c r="J15215" s="480"/>
      <c r="O15215" s="298"/>
    </row>
    <row r="15216" spans="1:15" s="478" customFormat="1">
      <c r="A15216" s="752" t="str">
        <f t="shared" si="2751"/>
        <v/>
      </c>
      <c r="B15216" s="753"/>
      <c r="C15216" s="517"/>
      <c r="D15216" s="494"/>
      <c r="E15216" s="518">
        <f t="shared" si="2753"/>
        <v>0</v>
      </c>
      <c r="F15216" s="496">
        <f t="shared" si="2754"/>
        <v>0</v>
      </c>
      <c r="G15216" s="499"/>
      <c r="I15216" s="498"/>
      <c r="J15216" s="480"/>
      <c r="O15216" s="298"/>
    </row>
    <row r="15217" spans="1:15" s="478" customFormat="1">
      <c r="A15217" s="752" t="str">
        <f t="shared" si="2751"/>
        <v/>
      </c>
      <c r="B15217" s="753"/>
      <c r="C15217" s="517"/>
      <c r="D15217" s="494"/>
      <c r="E15217" s="518">
        <f t="shared" si="2753"/>
        <v>0</v>
      </c>
      <c r="F15217" s="496">
        <f t="shared" si="2754"/>
        <v>0</v>
      </c>
      <c r="G15217" s="499"/>
      <c r="I15217" s="498"/>
      <c r="J15217" s="480"/>
      <c r="O15217" s="298"/>
    </row>
    <row r="15218" spans="1:15" s="478" customFormat="1">
      <c r="A15218" s="752" t="str">
        <f t="shared" si="2751"/>
        <v/>
      </c>
      <c r="B15218" s="753"/>
      <c r="C15218" s="517" t="str">
        <f t="shared" ref="C15218" si="2755">IF(I15218=0,"",VLOOKUP(I15218,MATERIALES,3,FALSE))</f>
        <v/>
      </c>
      <c r="D15218" s="494"/>
      <c r="E15218" s="518">
        <f t="shared" si="2753"/>
        <v>0</v>
      </c>
      <c r="F15218" s="496">
        <f t="shared" si="2754"/>
        <v>0</v>
      </c>
      <c r="G15218" s="519"/>
      <c r="I15218" s="498"/>
      <c r="J15218" s="480"/>
      <c r="O15218" s="298"/>
    </row>
    <row r="15219" spans="1:15" s="478" customFormat="1" ht="26.25" customHeight="1" thickBot="1">
      <c r="A15219" s="482"/>
      <c r="B15219" s="449"/>
      <c r="C15219" s="470"/>
      <c r="D15219" s="483"/>
      <c r="E15219" s="520"/>
      <c r="F15219" s="255" t="s">
        <v>81</v>
      </c>
      <c r="G15219" s="253">
        <f>ROUND(SUM(F15207:F15218),0)</f>
        <v>0</v>
      </c>
      <c r="I15219" s="504"/>
      <c r="J15219" s="480"/>
      <c r="O15219" s="298"/>
    </row>
    <row r="15220" spans="1:15" s="478" customFormat="1" ht="14" thickTop="1" thickBot="1">
      <c r="A15220" s="256" t="s">
        <v>72</v>
      </c>
      <c r="B15220" s="521"/>
      <c r="C15220" s="522"/>
      <c r="D15220" s="523"/>
      <c r="E15220" s="523"/>
      <c r="F15220" s="524"/>
      <c r="G15220" s="525"/>
      <c r="I15220" s="504"/>
      <c r="J15220" s="480"/>
      <c r="O15220" s="298"/>
    </row>
    <row r="15221" spans="1:15" s="478" customFormat="1" ht="13.5" thickTop="1">
      <c r="A15221" s="512" t="s">
        <v>57</v>
      </c>
      <c r="B15221" s="513"/>
      <c r="C15221" s="516" t="s">
        <v>71</v>
      </c>
      <c r="D15221" s="515" t="s">
        <v>75</v>
      </c>
      <c r="E15221" s="516" t="s">
        <v>98</v>
      </c>
      <c r="F15221" s="516" t="s">
        <v>79</v>
      </c>
      <c r="G15221" s="250" t="s">
        <v>70</v>
      </c>
      <c r="I15221" s="504"/>
      <c r="J15221" s="480"/>
      <c r="O15221" s="298"/>
    </row>
    <row r="15222" spans="1:15" s="478" customFormat="1">
      <c r="A15222" s="752" t="str">
        <f>IF(I15222=0,"",VLOOKUP(I15222,EQUIPOS,2,FALSE))</f>
        <v/>
      </c>
      <c r="B15222" s="753"/>
      <c r="C15222" s="526"/>
      <c r="D15222" s="494"/>
      <c r="E15222" s="518">
        <f>IF(I15222=0,0,VLOOKUP(I15222,EQUIPOS,4,FALSE))</f>
        <v>0</v>
      </c>
      <c r="F15222" s="496">
        <f>C15222*D15222*E15222</f>
        <v>0</v>
      </c>
      <c r="G15222" s="497"/>
      <c r="I15222" s="498"/>
      <c r="J15222" s="480"/>
      <c r="O15222" s="298"/>
    </row>
    <row r="15223" spans="1:15" s="478" customFormat="1">
      <c r="A15223" s="752" t="str">
        <f>IF(I15223=0,"",VLOOKUP(I15223,EQUIPOS,2,FALSE))</f>
        <v/>
      </c>
      <c r="B15223" s="753"/>
      <c r="C15223" s="527"/>
      <c r="D15223" s="494"/>
      <c r="E15223" s="518">
        <f>IF(I15223=0,0,VLOOKUP(I15223,EQUIPOS,4,FALSE))</f>
        <v>0</v>
      </c>
      <c r="F15223" s="496">
        <f t="shared" ref="F15223:F15226" si="2756">C15223*D15223*E15223</f>
        <v>0</v>
      </c>
      <c r="G15223" s="499"/>
      <c r="I15223" s="498"/>
      <c r="J15223" s="480"/>
      <c r="O15223" s="298"/>
    </row>
    <row r="15224" spans="1:15" s="478" customFormat="1">
      <c r="A15224" s="752" t="str">
        <f>IF(I15224=0,"",VLOOKUP(I15224,EQUIPOS,2,FALSE))</f>
        <v/>
      </c>
      <c r="B15224" s="753"/>
      <c r="C15224" s="527"/>
      <c r="D15224" s="494"/>
      <c r="E15224" s="518">
        <f>IF(I15224=0,0,VLOOKUP(I15224,EQUIPOS,4,FALSE))</f>
        <v>0</v>
      </c>
      <c r="F15224" s="496">
        <f t="shared" si="2756"/>
        <v>0</v>
      </c>
      <c r="G15224" s="499"/>
      <c r="I15224" s="498"/>
      <c r="J15224" s="480"/>
      <c r="O15224" s="298"/>
    </row>
    <row r="15225" spans="1:15" s="478" customFormat="1">
      <c r="A15225" s="752" t="str">
        <f>IF(I15225=0,"",VLOOKUP(I15225,EQUIPOS,2,FALSE))</f>
        <v/>
      </c>
      <c r="B15225" s="753"/>
      <c r="C15225" s="527"/>
      <c r="D15225" s="494"/>
      <c r="E15225" s="518">
        <f>IF(I15225=0,0,VLOOKUP(I15225,EQUIPOS,4,FALSE))</f>
        <v>0</v>
      </c>
      <c r="F15225" s="496">
        <f t="shared" si="2756"/>
        <v>0</v>
      </c>
      <c r="G15225" s="499"/>
      <c r="I15225" s="498"/>
      <c r="J15225" s="480"/>
      <c r="O15225" s="298"/>
    </row>
    <row r="15226" spans="1:15" s="478" customFormat="1">
      <c r="A15226" s="752" t="str">
        <f>IF(I15226=0,"",VLOOKUP(I15226,EQUIPOS,2,FALSE))</f>
        <v/>
      </c>
      <c r="B15226" s="753"/>
      <c r="C15226" s="527"/>
      <c r="D15226" s="494"/>
      <c r="E15226" s="518">
        <f>IF(I15226=0,0,VLOOKUP(I15226,EQUIPOS,4,FALSE))</f>
        <v>0</v>
      </c>
      <c r="F15226" s="496">
        <f t="shared" si="2756"/>
        <v>0</v>
      </c>
      <c r="G15226" s="519"/>
      <c r="I15226" s="498"/>
      <c r="J15226" s="480"/>
      <c r="O15226" s="298"/>
    </row>
    <row r="15227" spans="1:15" s="478" customFormat="1" ht="30.75" customHeight="1" thickBot="1">
      <c r="A15227" s="500"/>
      <c r="B15227" s="501"/>
      <c r="C15227" s="502"/>
      <c r="D15227" s="503"/>
      <c r="E15227" s="528"/>
      <c r="F15227" s="238" t="s">
        <v>82</v>
      </c>
      <c r="G15227" s="262">
        <f>ROUND(SUM(F15222:F15226),0)</f>
        <v>0</v>
      </c>
      <c r="I15227" s="504"/>
      <c r="J15227" s="480"/>
      <c r="O15227" s="298"/>
    </row>
    <row r="15228" spans="1:15" s="478" customFormat="1" ht="13.5" thickTop="1">
      <c r="A15228" s="240" t="s">
        <v>73</v>
      </c>
      <c r="B15228" s="507"/>
      <c r="C15228" s="508"/>
      <c r="D15228" s="509"/>
      <c r="E15228" s="509"/>
      <c r="F15228" s="510"/>
      <c r="G15228" s="511"/>
      <c r="I15228" s="504"/>
      <c r="J15228" s="480"/>
      <c r="O15228" s="298"/>
    </row>
    <row r="15229" spans="1:15" s="478" customFormat="1" ht="26">
      <c r="A15229" s="512" t="s">
        <v>57</v>
      </c>
      <c r="B15229" s="529" t="s">
        <v>58</v>
      </c>
      <c r="C15229" s="514" t="s">
        <v>68</v>
      </c>
      <c r="D15229" s="515" t="s">
        <v>74</v>
      </c>
      <c r="E15229" s="516" t="s">
        <v>69</v>
      </c>
      <c r="F15229" s="516" t="s">
        <v>79</v>
      </c>
      <c r="G15229" s="250" t="s">
        <v>70</v>
      </c>
      <c r="H15229" s="296"/>
      <c r="I15229" s="491"/>
      <c r="J15229" s="480"/>
      <c r="O15229" s="298"/>
    </row>
    <row r="15230" spans="1:15" s="478" customFormat="1">
      <c r="A15230" s="530" t="str">
        <f t="shared" ref="A15230:A15241" si="2757">IF(I15230=0,"",VLOOKUP(I15230,MANOOBRA,2,FALSE))</f>
        <v/>
      </c>
      <c r="B15230" s="531" t="str">
        <f t="shared" ref="B15230:B15241" si="2758">IF(I15230=0,"",VLOOKUP(I15230,MANOOBRA,3,FALSE))</f>
        <v/>
      </c>
      <c r="C15230" s="527"/>
      <c r="D15230" s="527"/>
      <c r="E15230" s="518">
        <f t="shared" ref="E15230:E15241" si="2759">IF(I15230=0,0,VLOOKUP(I15230,MANOOBRA,4,FALSE))</f>
        <v>0</v>
      </c>
      <c r="F15230" s="496">
        <f>IF(D15230=0,0,C15230*E15230/D15230)</f>
        <v>0</v>
      </c>
      <c r="G15230" s="497"/>
      <c r="I15230" s="498"/>
      <c r="J15230" s="480"/>
      <c r="O15230" s="298"/>
    </row>
    <row r="15231" spans="1:15" s="478" customFormat="1">
      <c r="A15231" s="530" t="str">
        <f t="shared" si="2757"/>
        <v/>
      </c>
      <c r="B15231" s="531" t="str">
        <f t="shared" si="2758"/>
        <v/>
      </c>
      <c r="C15231" s="527"/>
      <c r="D15231" s="527"/>
      <c r="E15231" s="518">
        <f t="shared" si="2759"/>
        <v>0</v>
      </c>
      <c r="F15231" s="496">
        <f t="shared" ref="F15231:F15241" si="2760">IF(D15231=0,0,C15231*E15231/D15231)</f>
        <v>0</v>
      </c>
      <c r="G15231" s="499"/>
      <c r="I15231" s="498"/>
      <c r="J15231" s="480"/>
      <c r="O15231" s="298"/>
    </row>
    <row r="15232" spans="1:15" s="478" customFormat="1">
      <c r="A15232" s="530" t="str">
        <f t="shared" si="2757"/>
        <v/>
      </c>
      <c r="B15232" s="531" t="str">
        <f t="shared" si="2758"/>
        <v/>
      </c>
      <c r="C15232" s="527"/>
      <c r="D15232" s="527"/>
      <c r="E15232" s="518">
        <f t="shared" si="2759"/>
        <v>0</v>
      </c>
      <c r="F15232" s="496">
        <f t="shared" si="2760"/>
        <v>0</v>
      </c>
      <c r="G15232" s="499"/>
      <c r="I15232" s="498"/>
      <c r="J15232" s="480"/>
      <c r="O15232" s="298"/>
    </row>
    <row r="15233" spans="1:15" s="478" customFormat="1">
      <c r="A15233" s="530" t="str">
        <f t="shared" si="2757"/>
        <v/>
      </c>
      <c r="B15233" s="531" t="str">
        <f t="shared" si="2758"/>
        <v/>
      </c>
      <c r="C15233" s="527"/>
      <c r="D15233" s="527"/>
      <c r="E15233" s="518">
        <f t="shared" si="2759"/>
        <v>0</v>
      </c>
      <c r="F15233" s="496">
        <f t="shared" si="2760"/>
        <v>0</v>
      </c>
      <c r="G15233" s="499"/>
      <c r="I15233" s="498"/>
      <c r="J15233" s="480"/>
      <c r="O15233" s="298"/>
    </row>
    <row r="15234" spans="1:15" s="478" customFormat="1">
      <c r="A15234" s="530" t="str">
        <f t="shared" si="2757"/>
        <v/>
      </c>
      <c r="B15234" s="531" t="str">
        <f t="shared" si="2758"/>
        <v/>
      </c>
      <c r="C15234" s="527"/>
      <c r="D15234" s="527"/>
      <c r="E15234" s="518">
        <f t="shared" si="2759"/>
        <v>0</v>
      </c>
      <c r="F15234" s="496">
        <f t="shared" si="2760"/>
        <v>0</v>
      </c>
      <c r="G15234" s="499"/>
      <c r="I15234" s="498"/>
      <c r="J15234" s="480"/>
      <c r="O15234" s="298"/>
    </row>
    <row r="15235" spans="1:15" s="478" customFormat="1">
      <c r="A15235" s="530" t="str">
        <f t="shared" si="2757"/>
        <v/>
      </c>
      <c r="B15235" s="531" t="str">
        <f t="shared" si="2758"/>
        <v/>
      </c>
      <c r="C15235" s="527"/>
      <c r="D15235" s="527"/>
      <c r="E15235" s="518">
        <f t="shared" si="2759"/>
        <v>0</v>
      </c>
      <c r="F15235" s="496">
        <f t="shared" si="2760"/>
        <v>0</v>
      </c>
      <c r="G15235" s="499"/>
      <c r="I15235" s="498"/>
      <c r="J15235" s="480"/>
      <c r="O15235" s="298"/>
    </row>
    <row r="15236" spans="1:15" s="478" customFormat="1">
      <c r="A15236" s="530" t="str">
        <f t="shared" si="2757"/>
        <v/>
      </c>
      <c r="B15236" s="531" t="str">
        <f t="shared" si="2758"/>
        <v/>
      </c>
      <c r="C15236" s="527"/>
      <c r="D15236" s="527"/>
      <c r="E15236" s="518">
        <f t="shared" si="2759"/>
        <v>0</v>
      </c>
      <c r="F15236" s="496">
        <f t="shared" si="2760"/>
        <v>0</v>
      </c>
      <c r="G15236" s="499"/>
      <c r="I15236" s="498"/>
      <c r="J15236" s="480"/>
      <c r="O15236" s="298"/>
    </row>
    <row r="15237" spans="1:15" s="478" customFormat="1">
      <c r="A15237" s="530" t="str">
        <f t="shared" si="2757"/>
        <v/>
      </c>
      <c r="B15237" s="531" t="str">
        <f t="shared" si="2758"/>
        <v/>
      </c>
      <c r="C15237" s="527"/>
      <c r="D15237" s="527"/>
      <c r="E15237" s="518">
        <f t="shared" si="2759"/>
        <v>0</v>
      </c>
      <c r="F15237" s="496">
        <f t="shared" si="2760"/>
        <v>0</v>
      </c>
      <c r="G15237" s="499"/>
      <c r="I15237" s="498"/>
      <c r="J15237" s="480"/>
      <c r="O15237" s="298"/>
    </row>
    <row r="15238" spans="1:15" s="478" customFormat="1">
      <c r="A15238" s="530" t="str">
        <f t="shared" si="2757"/>
        <v/>
      </c>
      <c r="B15238" s="531" t="str">
        <f t="shared" si="2758"/>
        <v/>
      </c>
      <c r="C15238" s="527"/>
      <c r="D15238" s="527"/>
      <c r="E15238" s="518">
        <f t="shared" si="2759"/>
        <v>0</v>
      </c>
      <c r="F15238" s="496">
        <f t="shared" si="2760"/>
        <v>0</v>
      </c>
      <c r="G15238" s="499"/>
      <c r="I15238" s="498"/>
      <c r="J15238" s="480"/>
      <c r="O15238" s="298"/>
    </row>
    <row r="15239" spans="1:15" s="478" customFormat="1">
      <c r="A15239" s="530" t="str">
        <f t="shared" si="2757"/>
        <v/>
      </c>
      <c r="B15239" s="531" t="str">
        <f t="shared" si="2758"/>
        <v/>
      </c>
      <c r="C15239" s="527"/>
      <c r="D15239" s="527"/>
      <c r="E15239" s="518">
        <f t="shared" si="2759"/>
        <v>0</v>
      </c>
      <c r="F15239" s="496">
        <f t="shared" si="2760"/>
        <v>0</v>
      </c>
      <c r="G15239" s="499"/>
      <c r="I15239" s="498"/>
      <c r="J15239" s="480"/>
      <c r="O15239" s="298"/>
    </row>
    <row r="15240" spans="1:15" s="478" customFormat="1">
      <c r="A15240" s="530" t="str">
        <f t="shared" si="2757"/>
        <v/>
      </c>
      <c r="B15240" s="531" t="str">
        <f t="shared" si="2758"/>
        <v/>
      </c>
      <c r="C15240" s="527"/>
      <c r="D15240" s="527"/>
      <c r="E15240" s="518">
        <f t="shared" si="2759"/>
        <v>0</v>
      </c>
      <c r="F15240" s="496">
        <f t="shared" si="2760"/>
        <v>0</v>
      </c>
      <c r="G15240" s="499"/>
      <c r="I15240" s="498"/>
      <c r="J15240" s="480"/>
      <c r="O15240" s="298"/>
    </row>
    <row r="15241" spans="1:15" s="478" customFormat="1">
      <c r="A15241" s="530" t="str">
        <f t="shared" si="2757"/>
        <v/>
      </c>
      <c r="B15241" s="531" t="str">
        <f t="shared" si="2758"/>
        <v/>
      </c>
      <c r="C15241" s="527"/>
      <c r="D15241" s="527"/>
      <c r="E15241" s="518">
        <f t="shared" si="2759"/>
        <v>0</v>
      </c>
      <c r="F15241" s="496">
        <f t="shared" si="2760"/>
        <v>0</v>
      </c>
      <c r="G15241" s="519"/>
      <c r="I15241" s="498"/>
      <c r="J15241" s="480"/>
      <c r="O15241" s="298"/>
    </row>
    <row r="15242" spans="1:15" s="478" customFormat="1" ht="31.5" customHeight="1" thickBot="1">
      <c r="A15242" s="500"/>
      <c r="B15242" s="501"/>
      <c r="C15242" s="502"/>
      <c r="D15242" s="503"/>
      <c r="E15242" s="503"/>
      <c r="F15242" s="238" t="s">
        <v>83</v>
      </c>
      <c r="G15242" s="262">
        <f>ROUND(SUM(F15230:F15241),0)</f>
        <v>0</v>
      </c>
      <c r="I15242" s="504"/>
      <c r="J15242" s="480"/>
      <c r="O15242" s="298"/>
    </row>
    <row r="15243" spans="1:15" s="478" customFormat="1" ht="13.5" thickTop="1">
      <c r="A15243" s="186" t="s">
        <v>76</v>
      </c>
      <c r="B15243" s="507"/>
      <c r="C15243" s="508"/>
      <c r="D15243" s="509"/>
      <c r="E15243" s="509"/>
      <c r="F15243" s="510"/>
      <c r="G15243" s="511"/>
      <c r="I15243" s="504"/>
      <c r="J15243" s="480"/>
      <c r="O15243" s="298"/>
    </row>
    <row r="15244" spans="1:15" s="478" customFormat="1">
      <c r="A15244" s="512" t="s">
        <v>57</v>
      </c>
      <c r="B15244" s="513"/>
      <c r="C15244" s="532"/>
      <c r="D15244" s="533"/>
      <c r="E15244" s="516" t="s">
        <v>77</v>
      </c>
      <c r="F15244" s="516" t="s">
        <v>78</v>
      </c>
      <c r="G15244" s="264" t="s">
        <v>77</v>
      </c>
      <c r="H15244" s="296"/>
      <c r="I15244" s="491"/>
      <c r="J15244" s="480"/>
      <c r="O15244" s="298"/>
    </row>
    <row r="15245" spans="1:15" s="478" customFormat="1">
      <c r="A15245" s="534" t="s">
        <v>87</v>
      </c>
      <c r="B15245" s="535"/>
      <c r="C15245" s="536"/>
      <c r="D15245" s="537"/>
      <c r="E15245" s="495">
        <f>ROUND(SUM(G15204,G15219,G15227,G15242),2)</f>
        <v>0</v>
      </c>
      <c r="F15245" s="538">
        <f>A</f>
        <v>0</v>
      </c>
      <c r="G15245" s="539">
        <f>E15245*F15245</f>
        <v>0</v>
      </c>
      <c r="I15245" s="504"/>
      <c r="J15245" s="480"/>
      <c r="O15245" s="298"/>
    </row>
    <row r="15246" spans="1:15" s="478" customFormat="1">
      <c r="A15246" s="534" t="s">
        <v>85</v>
      </c>
      <c r="B15246" s="535"/>
      <c r="C15246" s="536"/>
      <c r="D15246" s="537"/>
      <c r="E15246" s="495">
        <f>SUM(G15204,G15219,G15227,G15242)</f>
        <v>0</v>
      </c>
      <c r="F15246" s="538">
        <f>I</f>
        <v>0</v>
      </c>
      <c r="G15246" s="539">
        <f>E15246*F15246</f>
        <v>0</v>
      </c>
      <c r="I15246" s="504"/>
      <c r="J15246" s="480"/>
      <c r="O15246" s="298"/>
    </row>
    <row r="15247" spans="1:15" s="478" customFormat="1">
      <c r="A15247" s="534" t="s">
        <v>86</v>
      </c>
      <c r="B15247" s="535"/>
      <c r="C15247" s="536"/>
      <c r="D15247" s="537"/>
      <c r="E15247" s="495">
        <f>SUM(G15204,G15219,G15227,G15242)</f>
        <v>0</v>
      </c>
      <c r="F15247" s="538">
        <f>U</f>
        <v>0</v>
      </c>
      <c r="G15247" s="539">
        <f>E15247*F15247</f>
        <v>0</v>
      </c>
      <c r="I15247" s="504"/>
      <c r="J15247" s="480"/>
      <c r="O15247" s="298"/>
    </row>
    <row r="15248" spans="1:15" s="478" customFormat="1" ht="33" customHeight="1" thickBot="1">
      <c r="A15248" s="500"/>
      <c r="B15248" s="501"/>
      <c r="C15248" s="502"/>
      <c r="D15248" s="503"/>
      <c r="E15248" s="503"/>
      <c r="F15248" s="268" t="s">
        <v>84</v>
      </c>
      <c r="G15248" s="262">
        <f>SUM(G15245:G15247)</f>
        <v>0</v>
      </c>
      <c r="I15248" s="504"/>
      <c r="J15248" s="295"/>
      <c r="K15248" s="296"/>
      <c r="L15248" s="296"/>
      <c r="M15248" s="296"/>
      <c r="N15248" s="296"/>
      <c r="O15248" s="296"/>
    </row>
    <row r="15249" spans="1:16" s="199" customFormat="1" ht="14" thickTop="1" thickBot="1">
      <c r="A15249" s="540"/>
      <c r="B15249" s="541"/>
      <c r="C15249" s="542"/>
      <c r="D15249" s="543"/>
      <c r="E15249" s="271" t="s">
        <v>89</v>
      </c>
      <c r="F15249" s="272"/>
      <c r="G15249" s="273">
        <f>ROUND(SUM(G15204,G15219,G15227,G15242,G15248),0)</f>
        <v>0</v>
      </c>
      <c r="I15249" s="544"/>
      <c r="J15249" s="200">
        <f>B15188</f>
        <v>44.1</v>
      </c>
      <c r="K15249" s="545">
        <f>E15245</f>
        <v>0</v>
      </c>
      <c r="L15249" s="546">
        <f>G15245</f>
        <v>0</v>
      </c>
      <c r="M15249" s="546">
        <f>G15246</f>
        <v>0</v>
      </c>
      <c r="N15249" s="546">
        <f>G15247</f>
        <v>0</v>
      </c>
      <c r="O15249" s="299">
        <f>SUM(K15249:N15249)</f>
        <v>0</v>
      </c>
      <c r="P15249" s="546"/>
    </row>
    <row r="15250" spans="1:16" s="478" customFormat="1" ht="13.5" thickTop="1">
      <c r="A15250" s="547" t="s">
        <v>97</v>
      </c>
      <c r="B15250" s="449"/>
      <c r="C15250" s="470"/>
      <c r="D15250" s="483"/>
      <c r="E15250" s="483"/>
      <c r="F15250" s="484"/>
      <c r="G15250" s="485"/>
      <c r="I15250" s="504"/>
      <c r="J15250" s="480"/>
      <c r="O15250" s="298"/>
      <c r="P15250" s="546"/>
    </row>
    <row r="15251" spans="1:16" s="478" customFormat="1">
      <c r="A15251" s="547"/>
      <c r="B15251" s="548"/>
      <c r="C15251" s="549"/>
      <c r="D15251" s="550"/>
      <c r="E15251" s="483"/>
      <c r="F15251" s="484"/>
      <c r="G15251" s="551">
        <f ca="1">TODAY()</f>
        <v>44839</v>
      </c>
      <c r="I15251" s="504"/>
      <c r="J15251" s="480"/>
      <c r="O15251" s="298"/>
      <c r="P15251" s="546"/>
    </row>
    <row r="15252" spans="1:16" s="478" customFormat="1" ht="13.5" thickBot="1">
      <c r="A15252" s="500"/>
      <c r="B15252" s="501"/>
      <c r="C15252" s="502"/>
      <c r="D15252" s="503"/>
      <c r="E15252" s="503"/>
      <c r="F15252" s="552"/>
      <c r="G15252" s="553"/>
      <c r="I15252" s="504"/>
      <c r="J15252" s="480"/>
      <c r="O15252" s="298"/>
      <c r="P15252" s="546"/>
    </row>
    <row r="15253" spans="1:16" s="199" customFormat="1" ht="13.5" thickTop="1">
      <c r="A15253" s="196" t="s">
        <v>109</v>
      </c>
      <c r="B15253" s="458"/>
      <c r="C15253" s="196"/>
      <c r="D15253" s="198"/>
      <c r="E15253" s="198"/>
      <c r="F15253" s="197"/>
      <c r="G15253" s="197"/>
      <c r="I15253" s="321"/>
      <c r="J15253" s="200"/>
      <c r="O15253" s="297"/>
    </row>
    <row r="15254" spans="1:16" s="199" customFormat="1">
      <c r="A15254" s="196" t="str">
        <f>CONCATENATE('Prestaciones y AIU'!A12529," ANALISIS DE PRECIOS UNITARIOS")</f>
        <v xml:space="preserve"> ANALISIS DE PRECIOS UNITARIOS</v>
      </c>
      <c r="B15254" s="458"/>
      <c r="C15254" s="196"/>
      <c r="D15254" s="198"/>
      <c r="E15254" s="198"/>
      <c r="F15254" s="197"/>
      <c r="G15254" s="197"/>
      <c r="I15254" s="321"/>
      <c r="J15254" s="200"/>
      <c r="O15254" s="297"/>
    </row>
    <row r="15255" spans="1:16" s="199" customFormat="1">
      <c r="A15255" s="196" t="str">
        <f>Objeto_LIC</f>
        <v>OPTIMIZACION DEL SISTEMA DE ABASTECIMIENTO (ADUCCION, PRETRATAMIENTO Y CONDUCCION) DEL MUNICPIO DE TAME, DEPARTAMENTO DE ARAUCA</v>
      </c>
      <c r="B15255" s="458"/>
      <c r="C15255" s="196"/>
      <c r="D15255" s="198"/>
      <c r="E15255" s="198"/>
      <c r="F15255" s="197"/>
      <c r="G15255" s="197"/>
      <c r="I15255" s="321"/>
      <c r="J15255" s="200"/>
      <c r="O15255" s="297"/>
    </row>
    <row r="15256" spans="1:16" s="199" customFormat="1">
      <c r="A15256" s="196"/>
      <c r="B15256" s="458"/>
      <c r="C15256" s="196"/>
      <c r="D15256" s="198"/>
      <c r="E15256" s="198"/>
      <c r="F15256" s="197"/>
      <c r="G15256" s="197"/>
      <c r="I15256" s="321"/>
      <c r="J15256" s="200"/>
      <c r="O15256" s="297"/>
    </row>
    <row r="15257" spans="1:16" s="478" customFormat="1" ht="13.5" thickBot="1">
      <c r="A15257" s="201"/>
      <c r="B15257" s="448"/>
      <c r="C15257" s="201"/>
      <c r="D15257" s="203"/>
      <c r="E15257" s="203"/>
      <c r="F15257" s="202"/>
      <c r="G15257" s="202"/>
      <c r="I15257" s="479"/>
      <c r="J15257" s="480"/>
      <c r="O15257" s="298"/>
    </row>
    <row r="15258" spans="1:16" s="199" customFormat="1" ht="13.5" thickTop="1">
      <c r="A15258" s="206"/>
      <c r="B15258" s="457"/>
      <c r="C15258" s="207"/>
      <c r="D15258" s="209"/>
      <c r="E15258" s="209"/>
      <c r="F15258" s="208"/>
      <c r="G15258" s="210" t="s">
        <v>110</v>
      </c>
      <c r="I15258" s="321"/>
      <c r="J15258" s="200"/>
      <c r="O15258" s="297"/>
    </row>
    <row r="15259" spans="1:16" s="478" customFormat="1" ht="12.75" customHeight="1">
      <c r="A15259" s="481" t="s">
        <v>62</v>
      </c>
      <c r="B15259" s="750">
        <f>Proponente</f>
        <v>0</v>
      </c>
      <c r="C15259" s="750"/>
      <c r="D15259" s="750"/>
      <c r="E15259" s="750"/>
      <c r="F15259" s="750"/>
      <c r="G15259" s="751"/>
      <c r="H15259" s="204"/>
      <c r="I15259" s="322"/>
      <c r="J15259" s="205"/>
      <c r="K15259" s="204"/>
      <c r="O15259" s="298"/>
    </row>
    <row r="15260" spans="1:16" s="478" customFormat="1" ht="18" customHeight="1">
      <c r="A15260" s="481" t="s">
        <v>63</v>
      </c>
      <c r="B15260" s="470">
        <v>44.2</v>
      </c>
      <c r="C15260" s="750" t="e">
        <f>VLOOKUP(B15260,Presupuesto!$A$4:$B$106,2,FALSE)</f>
        <v>#N/A</v>
      </c>
      <c r="D15260" s="750"/>
      <c r="E15260" s="750"/>
      <c r="F15260" s="750"/>
      <c r="G15260" s="751"/>
      <c r="H15260" s="204"/>
      <c r="I15260" s="322"/>
      <c r="J15260" s="205"/>
      <c r="K15260" s="204"/>
      <c r="O15260" s="298"/>
    </row>
    <row r="15261" spans="1:16" s="478" customFormat="1">
      <c r="A15261" s="482"/>
      <c r="B15261" s="438"/>
      <c r="C15261" s="215"/>
      <c r="D15261" s="217"/>
      <c r="E15261" s="217"/>
      <c r="F15261" s="218" t="s">
        <v>88</v>
      </c>
      <c r="G15261" s="750" t="str">
        <f ca="1">LOOKUP('U-P1'!B15260,Presupuesto!$1:$1048576,Presupuesto!$C$1:$C$105)</f>
        <v>ML</v>
      </c>
      <c r="H15261" s="750"/>
      <c r="I15261" s="750"/>
      <c r="J15261" s="750"/>
      <c r="K15261" s="751"/>
      <c r="O15261" s="298"/>
    </row>
    <row r="15262" spans="1:16" s="478" customFormat="1" ht="13.5" thickBot="1">
      <c r="A15262" s="481" t="s">
        <v>64</v>
      </c>
      <c r="B15262" s="449"/>
      <c r="C15262" s="470"/>
      <c r="D15262" s="483"/>
      <c r="E15262" s="483"/>
      <c r="F15262" s="484"/>
      <c r="G15262" s="485"/>
      <c r="I15262" s="486"/>
      <c r="J15262" s="295"/>
      <c r="K15262" s="296"/>
      <c r="L15262" s="296"/>
      <c r="M15262" s="296"/>
      <c r="N15262" s="296"/>
      <c r="O15262" s="296"/>
    </row>
    <row r="15263" spans="1:16" s="296" customFormat="1" ht="13.5" thickTop="1">
      <c r="A15263" s="487" t="s">
        <v>57</v>
      </c>
      <c r="B15263" s="488" t="s">
        <v>65</v>
      </c>
      <c r="C15263" s="489" t="s">
        <v>66</v>
      </c>
      <c r="D15263" s="490" t="s">
        <v>74</v>
      </c>
      <c r="E15263" s="224" t="s">
        <v>100</v>
      </c>
      <c r="F15263" s="224" t="s">
        <v>79</v>
      </c>
      <c r="G15263" s="225" t="s">
        <v>70</v>
      </c>
      <c r="I15263" s="491"/>
      <c r="J15263" s="295"/>
    </row>
    <row r="15264" spans="1:16" s="478" customFormat="1">
      <c r="A15264" s="492" t="str">
        <f t="shared" ref="A15264:A15275" si="2761">IF(I15264=0,"-",VLOOKUP(I15264,EQUIPOS,2,FALSE))</f>
        <v>-</v>
      </c>
      <c r="B15264" s="493"/>
      <c r="C15264" s="493"/>
      <c r="D15264" s="494"/>
      <c r="E15264" s="495">
        <f t="shared" ref="E15264:E15275" si="2762">IF(I15264=0,0,VLOOKUP(I15264,EQUIPOS,4,FALSE))</f>
        <v>0</v>
      </c>
      <c r="F15264" s="496">
        <f t="shared" ref="F15264:F15275" si="2763">IF(D15264=0,0,E15264/D15264)</f>
        <v>0</v>
      </c>
      <c r="G15264" s="497"/>
      <c r="I15264" s="498"/>
      <c r="J15264" s="480"/>
      <c r="O15264" s="298"/>
    </row>
    <row r="15265" spans="1:15" s="478" customFormat="1">
      <c r="A15265" s="492" t="str">
        <f t="shared" si="2761"/>
        <v>-</v>
      </c>
      <c r="B15265" s="493"/>
      <c r="C15265" s="493"/>
      <c r="D15265" s="494"/>
      <c r="E15265" s="495">
        <f t="shared" si="2762"/>
        <v>0</v>
      </c>
      <c r="F15265" s="496">
        <f t="shared" si="2763"/>
        <v>0</v>
      </c>
      <c r="G15265" s="499"/>
      <c r="I15265" s="498"/>
      <c r="J15265" s="480"/>
      <c r="O15265" s="298"/>
    </row>
    <row r="15266" spans="1:15" s="478" customFormat="1">
      <c r="A15266" s="492" t="str">
        <f t="shared" si="2761"/>
        <v>-</v>
      </c>
      <c r="B15266" s="493"/>
      <c r="C15266" s="493"/>
      <c r="D15266" s="494"/>
      <c r="E15266" s="495">
        <f t="shared" si="2762"/>
        <v>0</v>
      </c>
      <c r="F15266" s="496">
        <f t="shared" si="2763"/>
        <v>0</v>
      </c>
      <c r="G15266" s="499"/>
      <c r="I15266" s="498"/>
      <c r="J15266" s="480"/>
      <c r="O15266" s="298"/>
    </row>
    <row r="15267" spans="1:15" s="478" customFormat="1">
      <c r="A15267" s="492" t="str">
        <f t="shared" si="2761"/>
        <v>-</v>
      </c>
      <c r="B15267" s="493"/>
      <c r="C15267" s="493"/>
      <c r="D15267" s="494"/>
      <c r="E15267" s="495">
        <f t="shared" si="2762"/>
        <v>0</v>
      </c>
      <c r="F15267" s="496">
        <f t="shared" si="2763"/>
        <v>0</v>
      </c>
      <c r="G15267" s="499"/>
      <c r="I15267" s="498"/>
      <c r="J15267" s="480"/>
      <c r="O15267" s="298"/>
    </row>
    <row r="15268" spans="1:15" s="478" customFormat="1">
      <c r="A15268" s="492" t="str">
        <f t="shared" si="2761"/>
        <v>-</v>
      </c>
      <c r="B15268" s="493"/>
      <c r="C15268" s="493"/>
      <c r="D15268" s="494"/>
      <c r="E15268" s="495">
        <f t="shared" si="2762"/>
        <v>0</v>
      </c>
      <c r="F15268" s="496">
        <f t="shared" si="2763"/>
        <v>0</v>
      </c>
      <c r="G15268" s="499"/>
      <c r="I15268" s="498"/>
      <c r="J15268" s="480"/>
      <c r="O15268" s="298"/>
    </row>
    <row r="15269" spans="1:15" s="478" customFormat="1">
      <c r="A15269" s="492" t="str">
        <f t="shared" si="2761"/>
        <v>-</v>
      </c>
      <c r="B15269" s="493"/>
      <c r="C15269" s="493"/>
      <c r="D15269" s="494"/>
      <c r="E15269" s="495">
        <f t="shared" si="2762"/>
        <v>0</v>
      </c>
      <c r="F15269" s="496">
        <f t="shared" si="2763"/>
        <v>0</v>
      </c>
      <c r="G15269" s="499"/>
      <c r="I15269" s="498"/>
      <c r="J15269" s="480"/>
      <c r="O15269" s="298"/>
    </row>
    <row r="15270" spans="1:15" s="478" customFormat="1">
      <c r="A15270" s="492" t="str">
        <f t="shared" si="2761"/>
        <v>-</v>
      </c>
      <c r="B15270" s="493"/>
      <c r="C15270" s="493"/>
      <c r="D15270" s="494"/>
      <c r="E15270" s="495">
        <f t="shared" si="2762"/>
        <v>0</v>
      </c>
      <c r="F15270" s="496">
        <f t="shared" si="2763"/>
        <v>0</v>
      </c>
      <c r="G15270" s="499"/>
      <c r="I15270" s="498"/>
      <c r="J15270" s="480"/>
      <c r="O15270" s="298"/>
    </row>
    <row r="15271" spans="1:15" s="478" customFormat="1">
      <c r="A15271" s="492" t="str">
        <f t="shared" si="2761"/>
        <v>-</v>
      </c>
      <c r="B15271" s="493"/>
      <c r="C15271" s="493"/>
      <c r="D15271" s="494"/>
      <c r="E15271" s="495">
        <f t="shared" si="2762"/>
        <v>0</v>
      </c>
      <c r="F15271" s="496">
        <f t="shared" si="2763"/>
        <v>0</v>
      </c>
      <c r="G15271" s="499"/>
      <c r="I15271" s="498"/>
      <c r="J15271" s="480"/>
      <c r="O15271" s="298"/>
    </row>
    <row r="15272" spans="1:15" s="478" customFormat="1">
      <c r="A15272" s="492" t="str">
        <f t="shared" si="2761"/>
        <v>-</v>
      </c>
      <c r="B15272" s="493"/>
      <c r="C15272" s="493"/>
      <c r="D15272" s="494"/>
      <c r="E15272" s="495">
        <f t="shared" si="2762"/>
        <v>0</v>
      </c>
      <c r="F15272" s="496">
        <f t="shared" si="2763"/>
        <v>0</v>
      </c>
      <c r="G15272" s="499"/>
      <c r="I15272" s="498"/>
      <c r="J15272" s="480"/>
      <c r="O15272" s="298"/>
    </row>
    <row r="15273" spans="1:15" s="478" customFormat="1">
      <c r="A15273" s="492" t="str">
        <f t="shared" si="2761"/>
        <v>-</v>
      </c>
      <c r="B15273" s="493"/>
      <c r="C15273" s="493"/>
      <c r="D15273" s="494"/>
      <c r="E15273" s="495">
        <f t="shared" si="2762"/>
        <v>0</v>
      </c>
      <c r="F15273" s="496">
        <f t="shared" si="2763"/>
        <v>0</v>
      </c>
      <c r="G15273" s="499"/>
      <c r="I15273" s="498"/>
      <c r="J15273" s="480"/>
      <c r="O15273" s="298"/>
    </row>
    <row r="15274" spans="1:15" s="478" customFormat="1">
      <c r="A15274" s="492" t="str">
        <f t="shared" si="2761"/>
        <v>-</v>
      </c>
      <c r="B15274" s="493"/>
      <c r="C15274" s="493"/>
      <c r="D15274" s="494"/>
      <c r="E15274" s="495">
        <f t="shared" si="2762"/>
        <v>0</v>
      </c>
      <c r="F15274" s="496">
        <f t="shared" si="2763"/>
        <v>0</v>
      </c>
      <c r="G15274" s="499"/>
      <c r="I15274" s="498"/>
      <c r="J15274" s="480"/>
      <c r="O15274" s="298"/>
    </row>
    <row r="15275" spans="1:15" s="478" customFormat="1">
      <c r="A15275" s="492" t="str">
        <f t="shared" si="2761"/>
        <v>-</v>
      </c>
      <c r="B15275" s="493"/>
      <c r="C15275" s="493"/>
      <c r="D15275" s="494"/>
      <c r="E15275" s="495">
        <f t="shared" si="2762"/>
        <v>0</v>
      </c>
      <c r="F15275" s="496">
        <f t="shared" si="2763"/>
        <v>0</v>
      </c>
      <c r="G15275" s="499"/>
      <c r="I15275" s="498"/>
      <c r="J15275" s="480"/>
      <c r="O15275" s="298"/>
    </row>
    <row r="15276" spans="1:15" s="478" customFormat="1" ht="13.5" thickBot="1">
      <c r="A15276" s="500"/>
      <c r="B15276" s="501"/>
      <c r="C15276" s="502"/>
      <c r="D15276" s="503"/>
      <c r="E15276" s="503"/>
      <c r="F15276" s="238" t="s">
        <v>80</v>
      </c>
      <c r="G15276" s="239">
        <f>ROUND(SUM(F15264:F15275),0)</f>
        <v>0</v>
      </c>
      <c r="I15276" s="504"/>
      <c r="J15276" s="480"/>
      <c r="O15276" s="298"/>
    </row>
    <row r="15277" spans="1:15" s="478" customFormat="1" ht="13.5" thickTop="1">
      <c r="A15277" s="240" t="s">
        <v>67</v>
      </c>
      <c r="B15277" s="507"/>
      <c r="C15277" s="508"/>
      <c r="D15277" s="509"/>
      <c r="E15277" s="509"/>
      <c r="F15277" s="510"/>
      <c r="G15277" s="511"/>
      <c r="I15277" s="504"/>
      <c r="J15277" s="480"/>
      <c r="O15277" s="298"/>
    </row>
    <row r="15278" spans="1:15" s="296" customFormat="1" ht="26">
      <c r="A15278" s="512" t="s">
        <v>57</v>
      </c>
      <c r="B15278" s="513"/>
      <c r="C15278" s="514" t="s">
        <v>58</v>
      </c>
      <c r="D15278" s="515" t="s">
        <v>68</v>
      </c>
      <c r="E15278" s="516" t="s">
        <v>69</v>
      </c>
      <c r="F15278" s="516" t="s">
        <v>79</v>
      </c>
      <c r="G15278" s="250" t="s">
        <v>70</v>
      </c>
      <c r="I15278" s="491"/>
      <c r="J15278" s="295"/>
    </row>
    <row r="15279" spans="1:15" s="478" customFormat="1">
      <c r="A15279" s="752" t="str">
        <f t="shared" ref="A15279:A15290" si="2764">IF(I15279=0,"",VLOOKUP(I15279,MATERIALES,2,FALSE))</f>
        <v/>
      </c>
      <c r="B15279" s="753"/>
      <c r="C15279" s="517" t="str">
        <f t="shared" ref="C15279:C15287" si="2765">IF(I15279=0,"",VLOOKUP(I15279,MATERIALES,3,FALSE))</f>
        <v/>
      </c>
      <c r="D15279" s="494"/>
      <c r="E15279" s="518">
        <f t="shared" ref="E15279:E15290" si="2766">IF(I15279=0,0,VLOOKUP(I15279,MATERIALES,4,FALSE))</f>
        <v>0</v>
      </c>
      <c r="F15279" s="496">
        <f>D15279*E15279</f>
        <v>0</v>
      </c>
      <c r="G15279" s="497"/>
      <c r="I15279" s="498"/>
      <c r="J15279" s="480"/>
      <c r="O15279" s="298"/>
    </row>
    <row r="15280" spans="1:15" s="478" customFormat="1">
      <c r="A15280" s="752" t="str">
        <f t="shared" si="2764"/>
        <v/>
      </c>
      <c r="B15280" s="753"/>
      <c r="C15280" s="517" t="str">
        <f t="shared" si="2765"/>
        <v/>
      </c>
      <c r="D15280" s="494"/>
      <c r="E15280" s="518">
        <f t="shared" si="2766"/>
        <v>0</v>
      </c>
      <c r="F15280" s="496">
        <f t="shared" ref="F15280:F15290" si="2767">D15280*E15280</f>
        <v>0</v>
      </c>
      <c r="G15280" s="499"/>
      <c r="I15280" s="498"/>
      <c r="J15280" s="480"/>
      <c r="O15280" s="298"/>
    </row>
    <row r="15281" spans="1:15" s="478" customFormat="1">
      <c r="A15281" s="752" t="str">
        <f t="shared" si="2764"/>
        <v/>
      </c>
      <c r="B15281" s="753"/>
      <c r="C15281" s="517" t="str">
        <f t="shared" si="2765"/>
        <v/>
      </c>
      <c r="D15281" s="494"/>
      <c r="E15281" s="518">
        <f t="shared" si="2766"/>
        <v>0</v>
      </c>
      <c r="F15281" s="496">
        <f t="shared" si="2767"/>
        <v>0</v>
      </c>
      <c r="G15281" s="499"/>
      <c r="I15281" s="498"/>
      <c r="J15281" s="480"/>
      <c r="O15281" s="298"/>
    </row>
    <row r="15282" spans="1:15" s="478" customFormat="1">
      <c r="A15282" s="752" t="str">
        <f t="shared" si="2764"/>
        <v/>
      </c>
      <c r="B15282" s="753"/>
      <c r="C15282" s="517" t="str">
        <f t="shared" si="2765"/>
        <v/>
      </c>
      <c r="D15282" s="494"/>
      <c r="E15282" s="518">
        <f t="shared" si="2766"/>
        <v>0</v>
      </c>
      <c r="F15282" s="496">
        <f t="shared" si="2767"/>
        <v>0</v>
      </c>
      <c r="G15282" s="499"/>
      <c r="I15282" s="498"/>
      <c r="J15282" s="480"/>
      <c r="O15282" s="298"/>
    </row>
    <row r="15283" spans="1:15" s="478" customFormat="1">
      <c r="A15283" s="752" t="str">
        <f t="shared" si="2764"/>
        <v/>
      </c>
      <c r="B15283" s="753"/>
      <c r="C15283" s="517" t="str">
        <f t="shared" si="2765"/>
        <v/>
      </c>
      <c r="D15283" s="494"/>
      <c r="E15283" s="518">
        <f t="shared" si="2766"/>
        <v>0</v>
      </c>
      <c r="F15283" s="496">
        <f t="shared" si="2767"/>
        <v>0</v>
      </c>
      <c r="G15283" s="499"/>
      <c r="I15283" s="498"/>
      <c r="J15283" s="480"/>
      <c r="O15283" s="298"/>
    </row>
    <row r="15284" spans="1:15" s="478" customFormat="1">
      <c r="A15284" s="752" t="str">
        <f t="shared" si="2764"/>
        <v/>
      </c>
      <c r="B15284" s="753"/>
      <c r="C15284" s="517" t="str">
        <f t="shared" si="2765"/>
        <v/>
      </c>
      <c r="D15284" s="494"/>
      <c r="E15284" s="518">
        <f t="shared" si="2766"/>
        <v>0</v>
      </c>
      <c r="F15284" s="496">
        <f t="shared" si="2767"/>
        <v>0</v>
      </c>
      <c r="G15284" s="499"/>
      <c r="I15284" s="498"/>
      <c r="J15284" s="480"/>
      <c r="O15284" s="298"/>
    </row>
    <row r="15285" spans="1:15" s="478" customFormat="1">
      <c r="A15285" s="752" t="str">
        <f t="shared" si="2764"/>
        <v/>
      </c>
      <c r="B15285" s="753"/>
      <c r="C15285" s="517" t="str">
        <f t="shared" si="2765"/>
        <v/>
      </c>
      <c r="D15285" s="494"/>
      <c r="E15285" s="518">
        <f t="shared" si="2766"/>
        <v>0</v>
      </c>
      <c r="F15285" s="496">
        <f t="shared" si="2767"/>
        <v>0</v>
      </c>
      <c r="G15285" s="499"/>
      <c r="I15285" s="498"/>
      <c r="J15285" s="480"/>
      <c r="O15285" s="298"/>
    </row>
    <row r="15286" spans="1:15" s="478" customFormat="1">
      <c r="A15286" s="752" t="str">
        <f t="shared" si="2764"/>
        <v/>
      </c>
      <c r="B15286" s="753"/>
      <c r="C15286" s="517" t="str">
        <f t="shared" si="2765"/>
        <v/>
      </c>
      <c r="D15286" s="494"/>
      <c r="E15286" s="518">
        <f t="shared" si="2766"/>
        <v>0</v>
      </c>
      <c r="F15286" s="496">
        <f t="shared" si="2767"/>
        <v>0</v>
      </c>
      <c r="G15286" s="253"/>
      <c r="I15286" s="498"/>
      <c r="J15286" s="480"/>
      <c r="O15286" s="298"/>
    </row>
    <row r="15287" spans="1:15" s="478" customFormat="1">
      <c r="A15287" s="752" t="str">
        <f t="shared" si="2764"/>
        <v/>
      </c>
      <c r="B15287" s="753"/>
      <c r="C15287" s="517" t="str">
        <f t="shared" si="2765"/>
        <v/>
      </c>
      <c r="D15287" s="494"/>
      <c r="E15287" s="518">
        <f t="shared" si="2766"/>
        <v>0</v>
      </c>
      <c r="F15287" s="496">
        <f t="shared" si="2767"/>
        <v>0</v>
      </c>
      <c r="G15287" s="499"/>
      <c r="I15287" s="498"/>
      <c r="J15287" s="480"/>
      <c r="O15287" s="298"/>
    </row>
    <row r="15288" spans="1:15" s="478" customFormat="1">
      <c r="A15288" s="752" t="str">
        <f t="shared" si="2764"/>
        <v/>
      </c>
      <c r="B15288" s="753"/>
      <c r="C15288" s="517"/>
      <c r="D15288" s="494"/>
      <c r="E15288" s="518">
        <f t="shared" si="2766"/>
        <v>0</v>
      </c>
      <c r="F15288" s="496">
        <f t="shared" si="2767"/>
        <v>0</v>
      </c>
      <c r="G15288" s="499"/>
      <c r="I15288" s="498"/>
      <c r="J15288" s="480"/>
      <c r="O15288" s="298"/>
    </row>
    <row r="15289" spans="1:15" s="478" customFormat="1">
      <c r="A15289" s="752" t="str">
        <f t="shared" si="2764"/>
        <v/>
      </c>
      <c r="B15289" s="753"/>
      <c r="C15289" s="517"/>
      <c r="D15289" s="494"/>
      <c r="E15289" s="518">
        <f t="shared" si="2766"/>
        <v>0</v>
      </c>
      <c r="F15289" s="496">
        <f t="shared" si="2767"/>
        <v>0</v>
      </c>
      <c r="G15289" s="499"/>
      <c r="I15289" s="498"/>
      <c r="J15289" s="480"/>
      <c r="O15289" s="298"/>
    </row>
    <row r="15290" spans="1:15" s="478" customFormat="1">
      <c r="A15290" s="752" t="str">
        <f t="shared" si="2764"/>
        <v/>
      </c>
      <c r="B15290" s="753"/>
      <c r="C15290" s="517" t="str">
        <f t="shared" ref="C15290" si="2768">IF(I15290=0,"",VLOOKUP(I15290,MATERIALES,3,FALSE))</f>
        <v/>
      </c>
      <c r="D15290" s="494"/>
      <c r="E15290" s="518">
        <f t="shared" si="2766"/>
        <v>0</v>
      </c>
      <c r="F15290" s="496">
        <f t="shared" si="2767"/>
        <v>0</v>
      </c>
      <c r="G15290" s="519"/>
      <c r="I15290" s="498"/>
      <c r="J15290" s="480"/>
      <c r="O15290" s="298"/>
    </row>
    <row r="15291" spans="1:15" s="478" customFormat="1" ht="26.25" customHeight="1" thickBot="1">
      <c r="A15291" s="482"/>
      <c r="B15291" s="449"/>
      <c r="C15291" s="470"/>
      <c r="D15291" s="483"/>
      <c r="E15291" s="520"/>
      <c r="F15291" s="255" t="s">
        <v>81</v>
      </c>
      <c r="G15291" s="253">
        <f>ROUND(SUM(F15279:F15290),0)</f>
        <v>0</v>
      </c>
      <c r="I15291" s="504"/>
      <c r="J15291" s="480"/>
      <c r="O15291" s="298"/>
    </row>
    <row r="15292" spans="1:15" s="478" customFormat="1" ht="14" thickTop="1" thickBot="1">
      <c r="A15292" s="256" t="s">
        <v>72</v>
      </c>
      <c r="B15292" s="521"/>
      <c r="C15292" s="522"/>
      <c r="D15292" s="523"/>
      <c r="E15292" s="523"/>
      <c r="F15292" s="524"/>
      <c r="G15292" s="525"/>
      <c r="I15292" s="504"/>
      <c r="J15292" s="480"/>
      <c r="O15292" s="298"/>
    </row>
    <row r="15293" spans="1:15" s="478" customFormat="1" ht="13.5" thickTop="1">
      <c r="A15293" s="512" t="s">
        <v>57</v>
      </c>
      <c r="B15293" s="513"/>
      <c r="C15293" s="516" t="s">
        <v>71</v>
      </c>
      <c r="D15293" s="515" t="s">
        <v>75</v>
      </c>
      <c r="E15293" s="516" t="s">
        <v>98</v>
      </c>
      <c r="F15293" s="516" t="s">
        <v>79</v>
      </c>
      <c r="G15293" s="250" t="s">
        <v>70</v>
      </c>
      <c r="I15293" s="504"/>
      <c r="J15293" s="480"/>
      <c r="O15293" s="298"/>
    </row>
    <row r="15294" spans="1:15" s="478" customFormat="1">
      <c r="A15294" s="752" t="str">
        <f>IF(I15294=0,"",VLOOKUP(I15294,EQUIPOS,2,FALSE))</f>
        <v/>
      </c>
      <c r="B15294" s="753"/>
      <c r="C15294" s="526"/>
      <c r="D15294" s="494"/>
      <c r="E15294" s="518">
        <f>IF(I15294=0,0,VLOOKUP(I15294,EQUIPOS,4,FALSE))</f>
        <v>0</v>
      </c>
      <c r="F15294" s="496">
        <f>C15294*D15294*E15294</f>
        <v>0</v>
      </c>
      <c r="G15294" s="497"/>
      <c r="I15294" s="498"/>
      <c r="J15294" s="480"/>
      <c r="O15294" s="298"/>
    </row>
    <row r="15295" spans="1:15" s="478" customFormat="1">
      <c r="A15295" s="752" t="str">
        <f>IF(I15295=0,"",VLOOKUP(I15295,EQUIPOS,2,FALSE))</f>
        <v/>
      </c>
      <c r="B15295" s="753"/>
      <c r="C15295" s="527"/>
      <c r="D15295" s="494"/>
      <c r="E15295" s="518">
        <f>IF(I15295=0,0,VLOOKUP(I15295,EQUIPOS,4,FALSE))</f>
        <v>0</v>
      </c>
      <c r="F15295" s="496">
        <f t="shared" ref="F15295:F15298" si="2769">C15295*D15295*E15295</f>
        <v>0</v>
      </c>
      <c r="G15295" s="499"/>
      <c r="I15295" s="498"/>
      <c r="J15295" s="480"/>
      <c r="O15295" s="298"/>
    </row>
    <row r="15296" spans="1:15" s="478" customFormat="1">
      <c r="A15296" s="752" t="str">
        <f>IF(I15296=0,"",VLOOKUP(I15296,EQUIPOS,2,FALSE))</f>
        <v/>
      </c>
      <c r="B15296" s="753"/>
      <c r="C15296" s="527"/>
      <c r="D15296" s="494"/>
      <c r="E15296" s="518">
        <f>IF(I15296=0,0,VLOOKUP(I15296,EQUIPOS,4,FALSE))</f>
        <v>0</v>
      </c>
      <c r="F15296" s="496">
        <f t="shared" si="2769"/>
        <v>0</v>
      </c>
      <c r="G15296" s="499"/>
      <c r="I15296" s="498"/>
      <c r="J15296" s="480"/>
      <c r="O15296" s="298"/>
    </row>
    <row r="15297" spans="1:15" s="478" customFormat="1">
      <c r="A15297" s="752" t="str">
        <f>IF(I15297=0,"",VLOOKUP(I15297,EQUIPOS,2,FALSE))</f>
        <v/>
      </c>
      <c r="B15297" s="753"/>
      <c r="C15297" s="527"/>
      <c r="D15297" s="494"/>
      <c r="E15297" s="518">
        <f>IF(I15297=0,0,VLOOKUP(I15297,EQUIPOS,4,FALSE))</f>
        <v>0</v>
      </c>
      <c r="F15297" s="496">
        <f t="shared" si="2769"/>
        <v>0</v>
      </c>
      <c r="G15297" s="499"/>
      <c r="I15297" s="498"/>
      <c r="J15297" s="480"/>
      <c r="O15297" s="298"/>
    </row>
    <row r="15298" spans="1:15" s="478" customFormat="1">
      <c r="A15298" s="752" t="str">
        <f>IF(I15298=0,"",VLOOKUP(I15298,EQUIPOS,2,FALSE))</f>
        <v/>
      </c>
      <c r="B15298" s="753"/>
      <c r="C15298" s="527"/>
      <c r="D15298" s="494"/>
      <c r="E15298" s="518">
        <f>IF(I15298=0,0,VLOOKUP(I15298,EQUIPOS,4,FALSE))</f>
        <v>0</v>
      </c>
      <c r="F15298" s="496">
        <f t="shared" si="2769"/>
        <v>0</v>
      </c>
      <c r="G15298" s="519"/>
      <c r="I15298" s="498"/>
      <c r="J15298" s="480"/>
      <c r="O15298" s="298"/>
    </row>
    <row r="15299" spans="1:15" s="478" customFormat="1" ht="30.75" customHeight="1" thickBot="1">
      <c r="A15299" s="500"/>
      <c r="B15299" s="501"/>
      <c r="C15299" s="502"/>
      <c r="D15299" s="503"/>
      <c r="E15299" s="528"/>
      <c r="F15299" s="238" t="s">
        <v>82</v>
      </c>
      <c r="G15299" s="262">
        <f>ROUND(SUM(F15294:F15298),0)</f>
        <v>0</v>
      </c>
      <c r="I15299" s="504"/>
      <c r="J15299" s="480"/>
      <c r="O15299" s="298"/>
    </row>
    <row r="15300" spans="1:15" s="478" customFormat="1" ht="13.5" thickTop="1">
      <c r="A15300" s="240" t="s">
        <v>73</v>
      </c>
      <c r="B15300" s="507"/>
      <c r="C15300" s="508"/>
      <c r="D15300" s="509"/>
      <c r="E15300" s="509"/>
      <c r="F15300" s="510"/>
      <c r="G15300" s="511"/>
      <c r="I15300" s="504"/>
      <c r="J15300" s="480"/>
      <c r="O15300" s="298"/>
    </row>
    <row r="15301" spans="1:15" s="478" customFormat="1" ht="26">
      <c r="A15301" s="512" t="s">
        <v>57</v>
      </c>
      <c r="B15301" s="529" t="s">
        <v>58</v>
      </c>
      <c r="C15301" s="514" t="s">
        <v>68</v>
      </c>
      <c r="D15301" s="515" t="s">
        <v>74</v>
      </c>
      <c r="E15301" s="516" t="s">
        <v>69</v>
      </c>
      <c r="F15301" s="516" t="s">
        <v>79</v>
      </c>
      <c r="G15301" s="250" t="s">
        <v>70</v>
      </c>
      <c r="H15301" s="296"/>
      <c r="I15301" s="491"/>
      <c r="J15301" s="480"/>
      <c r="O15301" s="298"/>
    </row>
    <row r="15302" spans="1:15" s="478" customFormat="1">
      <c r="A15302" s="530" t="str">
        <f t="shared" ref="A15302:A15313" si="2770">IF(I15302=0,"",VLOOKUP(I15302,MANOOBRA,2,FALSE))</f>
        <v/>
      </c>
      <c r="B15302" s="531" t="str">
        <f t="shared" ref="B15302:B15313" si="2771">IF(I15302=0,"",VLOOKUP(I15302,MANOOBRA,3,FALSE))</f>
        <v/>
      </c>
      <c r="C15302" s="527"/>
      <c r="D15302" s="527"/>
      <c r="E15302" s="518">
        <f t="shared" ref="E15302:E15313" si="2772">IF(I15302=0,0,VLOOKUP(I15302,MANOOBRA,4,FALSE))</f>
        <v>0</v>
      </c>
      <c r="F15302" s="496">
        <f>IF(D15302=0,0,C15302*E15302/D15302)</f>
        <v>0</v>
      </c>
      <c r="G15302" s="497"/>
      <c r="I15302" s="498"/>
      <c r="J15302" s="480"/>
      <c r="O15302" s="298"/>
    </row>
    <row r="15303" spans="1:15" s="478" customFormat="1">
      <c r="A15303" s="530" t="str">
        <f t="shared" si="2770"/>
        <v/>
      </c>
      <c r="B15303" s="531" t="str">
        <f t="shared" si="2771"/>
        <v/>
      </c>
      <c r="C15303" s="527"/>
      <c r="D15303" s="527"/>
      <c r="E15303" s="518">
        <f t="shared" si="2772"/>
        <v>0</v>
      </c>
      <c r="F15303" s="496">
        <f t="shared" ref="F15303:F15313" si="2773">IF(D15303=0,0,C15303*E15303/D15303)</f>
        <v>0</v>
      </c>
      <c r="G15303" s="499"/>
      <c r="I15303" s="498"/>
      <c r="J15303" s="480"/>
      <c r="O15303" s="298"/>
    </row>
    <row r="15304" spans="1:15" s="478" customFormat="1">
      <c r="A15304" s="530" t="str">
        <f t="shared" si="2770"/>
        <v/>
      </c>
      <c r="B15304" s="531" t="str">
        <f t="shared" si="2771"/>
        <v/>
      </c>
      <c r="C15304" s="527"/>
      <c r="D15304" s="527"/>
      <c r="E15304" s="518">
        <f t="shared" si="2772"/>
        <v>0</v>
      </c>
      <c r="F15304" s="496">
        <f t="shared" si="2773"/>
        <v>0</v>
      </c>
      <c r="G15304" s="499"/>
      <c r="I15304" s="498"/>
      <c r="J15304" s="480"/>
      <c r="O15304" s="298"/>
    </row>
    <row r="15305" spans="1:15" s="478" customFormat="1">
      <c r="A15305" s="530" t="str">
        <f t="shared" si="2770"/>
        <v/>
      </c>
      <c r="B15305" s="531" t="str">
        <f t="shared" si="2771"/>
        <v/>
      </c>
      <c r="C15305" s="527"/>
      <c r="D15305" s="527"/>
      <c r="E15305" s="518">
        <f t="shared" si="2772"/>
        <v>0</v>
      </c>
      <c r="F15305" s="496">
        <f t="shared" si="2773"/>
        <v>0</v>
      </c>
      <c r="G15305" s="499"/>
      <c r="I15305" s="498"/>
      <c r="J15305" s="480"/>
      <c r="O15305" s="298"/>
    </row>
    <row r="15306" spans="1:15" s="478" customFormat="1">
      <c r="A15306" s="530" t="str">
        <f t="shared" si="2770"/>
        <v/>
      </c>
      <c r="B15306" s="531" t="str">
        <f t="shared" si="2771"/>
        <v/>
      </c>
      <c r="C15306" s="527"/>
      <c r="D15306" s="527"/>
      <c r="E15306" s="518">
        <f t="shared" si="2772"/>
        <v>0</v>
      </c>
      <c r="F15306" s="496">
        <f t="shared" si="2773"/>
        <v>0</v>
      </c>
      <c r="G15306" s="499"/>
      <c r="I15306" s="498"/>
      <c r="J15306" s="480"/>
      <c r="O15306" s="298"/>
    </row>
    <row r="15307" spans="1:15" s="478" customFormat="1">
      <c r="A15307" s="530" t="str">
        <f t="shared" si="2770"/>
        <v/>
      </c>
      <c r="B15307" s="531" t="str">
        <f t="shared" si="2771"/>
        <v/>
      </c>
      <c r="C15307" s="527"/>
      <c r="D15307" s="527"/>
      <c r="E15307" s="518">
        <f t="shared" si="2772"/>
        <v>0</v>
      </c>
      <c r="F15307" s="496">
        <f t="shared" si="2773"/>
        <v>0</v>
      </c>
      <c r="G15307" s="499"/>
      <c r="I15307" s="498"/>
      <c r="J15307" s="480"/>
      <c r="O15307" s="298"/>
    </row>
    <row r="15308" spans="1:15" s="478" customFormat="1">
      <c r="A15308" s="530" t="str">
        <f t="shared" si="2770"/>
        <v/>
      </c>
      <c r="B15308" s="531" t="str">
        <f t="shared" si="2771"/>
        <v/>
      </c>
      <c r="C15308" s="527"/>
      <c r="D15308" s="527"/>
      <c r="E15308" s="518">
        <f t="shared" si="2772"/>
        <v>0</v>
      </c>
      <c r="F15308" s="496">
        <f t="shared" si="2773"/>
        <v>0</v>
      </c>
      <c r="G15308" s="499"/>
      <c r="I15308" s="498"/>
      <c r="J15308" s="480"/>
      <c r="O15308" s="298"/>
    </row>
    <row r="15309" spans="1:15" s="478" customFormat="1">
      <c r="A15309" s="530" t="str">
        <f t="shared" si="2770"/>
        <v/>
      </c>
      <c r="B15309" s="531" t="str">
        <f t="shared" si="2771"/>
        <v/>
      </c>
      <c r="C15309" s="527"/>
      <c r="D15309" s="527"/>
      <c r="E15309" s="518">
        <f t="shared" si="2772"/>
        <v>0</v>
      </c>
      <c r="F15309" s="496">
        <f t="shared" si="2773"/>
        <v>0</v>
      </c>
      <c r="G15309" s="499"/>
      <c r="I15309" s="498"/>
      <c r="J15309" s="480"/>
      <c r="O15309" s="298"/>
    </row>
    <row r="15310" spans="1:15" s="478" customFormat="1">
      <c r="A15310" s="530" t="str">
        <f t="shared" si="2770"/>
        <v/>
      </c>
      <c r="B15310" s="531" t="str">
        <f t="shared" si="2771"/>
        <v/>
      </c>
      <c r="C15310" s="527"/>
      <c r="D15310" s="527"/>
      <c r="E15310" s="518">
        <f t="shared" si="2772"/>
        <v>0</v>
      </c>
      <c r="F15310" s="496">
        <f t="shared" si="2773"/>
        <v>0</v>
      </c>
      <c r="G15310" s="499"/>
      <c r="I15310" s="498"/>
      <c r="J15310" s="480"/>
      <c r="O15310" s="298"/>
    </row>
    <row r="15311" spans="1:15" s="478" customFormat="1">
      <c r="A15311" s="530" t="str">
        <f t="shared" si="2770"/>
        <v/>
      </c>
      <c r="B15311" s="531" t="str">
        <f t="shared" si="2771"/>
        <v/>
      </c>
      <c r="C15311" s="527"/>
      <c r="D15311" s="527"/>
      <c r="E15311" s="518">
        <f t="shared" si="2772"/>
        <v>0</v>
      </c>
      <c r="F15311" s="496">
        <f t="shared" si="2773"/>
        <v>0</v>
      </c>
      <c r="G15311" s="499"/>
      <c r="I15311" s="498"/>
      <c r="J15311" s="480"/>
      <c r="O15311" s="298"/>
    </row>
    <row r="15312" spans="1:15" s="478" customFormat="1">
      <c r="A15312" s="530" t="str">
        <f t="shared" si="2770"/>
        <v/>
      </c>
      <c r="B15312" s="531" t="str">
        <f t="shared" si="2771"/>
        <v/>
      </c>
      <c r="C15312" s="527"/>
      <c r="D15312" s="527"/>
      <c r="E15312" s="518">
        <f t="shared" si="2772"/>
        <v>0</v>
      </c>
      <c r="F15312" s="496">
        <f t="shared" si="2773"/>
        <v>0</v>
      </c>
      <c r="G15312" s="499"/>
      <c r="I15312" s="498"/>
      <c r="J15312" s="480"/>
      <c r="O15312" s="298"/>
    </row>
    <row r="15313" spans="1:16" s="478" customFormat="1">
      <c r="A15313" s="530" t="str">
        <f t="shared" si="2770"/>
        <v/>
      </c>
      <c r="B15313" s="531" t="str">
        <f t="shared" si="2771"/>
        <v/>
      </c>
      <c r="C15313" s="527"/>
      <c r="D15313" s="527"/>
      <c r="E15313" s="518">
        <f t="shared" si="2772"/>
        <v>0</v>
      </c>
      <c r="F15313" s="496">
        <f t="shared" si="2773"/>
        <v>0</v>
      </c>
      <c r="G15313" s="519"/>
      <c r="I15313" s="498"/>
      <c r="J15313" s="480"/>
      <c r="O15313" s="298"/>
    </row>
    <row r="15314" spans="1:16" s="478" customFormat="1" ht="31.5" customHeight="1" thickBot="1">
      <c r="A15314" s="500"/>
      <c r="B15314" s="501"/>
      <c r="C15314" s="502"/>
      <c r="D15314" s="503"/>
      <c r="E15314" s="503"/>
      <c r="F15314" s="238" t="s">
        <v>83</v>
      </c>
      <c r="G15314" s="262">
        <f>ROUND(SUM(F15302:F15313),0)</f>
        <v>0</v>
      </c>
      <c r="I15314" s="504"/>
      <c r="J15314" s="480"/>
      <c r="O15314" s="298"/>
    </row>
    <row r="15315" spans="1:16" s="478" customFormat="1" ht="13.5" thickTop="1">
      <c r="A15315" s="186" t="s">
        <v>76</v>
      </c>
      <c r="B15315" s="507"/>
      <c r="C15315" s="508"/>
      <c r="D15315" s="509"/>
      <c r="E15315" s="509"/>
      <c r="F15315" s="510"/>
      <c r="G15315" s="511"/>
      <c r="I15315" s="504"/>
      <c r="J15315" s="480"/>
      <c r="O15315" s="298"/>
    </row>
    <row r="15316" spans="1:16" s="478" customFormat="1">
      <c r="A15316" s="512" t="s">
        <v>57</v>
      </c>
      <c r="B15316" s="513"/>
      <c r="C15316" s="532"/>
      <c r="D15316" s="533"/>
      <c r="E15316" s="516" t="s">
        <v>77</v>
      </c>
      <c r="F15316" s="516" t="s">
        <v>78</v>
      </c>
      <c r="G15316" s="264" t="s">
        <v>77</v>
      </c>
      <c r="H15316" s="296"/>
      <c r="I15316" s="491"/>
      <c r="J15316" s="480"/>
      <c r="O15316" s="298"/>
    </row>
    <row r="15317" spans="1:16" s="478" customFormat="1">
      <c r="A15317" s="534" t="s">
        <v>87</v>
      </c>
      <c r="B15317" s="535"/>
      <c r="C15317" s="536"/>
      <c r="D15317" s="537"/>
      <c r="E15317" s="495">
        <f>ROUND(SUM(G15276,G15291,G15299,G15314),2)</f>
        <v>0</v>
      </c>
      <c r="F15317" s="538">
        <f>A</f>
        <v>0</v>
      </c>
      <c r="G15317" s="539">
        <f>E15317*F15317</f>
        <v>0</v>
      </c>
      <c r="I15317" s="504"/>
      <c r="J15317" s="480"/>
      <c r="O15317" s="298"/>
    </row>
    <row r="15318" spans="1:16" s="478" customFormat="1">
      <c r="A15318" s="534" t="s">
        <v>85</v>
      </c>
      <c r="B15318" s="535"/>
      <c r="C15318" s="536"/>
      <c r="D15318" s="537"/>
      <c r="E15318" s="495">
        <f>SUM(G15276,G15291,G15299,G15314)</f>
        <v>0</v>
      </c>
      <c r="F15318" s="538">
        <f>I</f>
        <v>0</v>
      </c>
      <c r="G15318" s="539">
        <f>E15318*F15318</f>
        <v>0</v>
      </c>
      <c r="I15318" s="504"/>
      <c r="J15318" s="480"/>
      <c r="O15318" s="298"/>
    </row>
    <row r="15319" spans="1:16" s="478" customFormat="1">
      <c r="A15319" s="534" t="s">
        <v>86</v>
      </c>
      <c r="B15319" s="535"/>
      <c r="C15319" s="536"/>
      <c r="D15319" s="537"/>
      <c r="E15319" s="495">
        <f>SUM(G15276,G15291,G15299,G15314)</f>
        <v>0</v>
      </c>
      <c r="F15319" s="538">
        <f>U</f>
        <v>0</v>
      </c>
      <c r="G15319" s="539">
        <f>E15319*F15319</f>
        <v>0</v>
      </c>
      <c r="I15319" s="504"/>
      <c r="J15319" s="480"/>
      <c r="O15319" s="298"/>
    </row>
    <row r="15320" spans="1:16" s="478" customFormat="1" ht="33" customHeight="1" thickBot="1">
      <c r="A15320" s="500"/>
      <c r="B15320" s="501"/>
      <c r="C15320" s="502"/>
      <c r="D15320" s="503"/>
      <c r="E15320" s="503"/>
      <c r="F15320" s="268" t="s">
        <v>84</v>
      </c>
      <c r="G15320" s="262">
        <f>SUM(G15317:G15319)</f>
        <v>0</v>
      </c>
      <c r="I15320" s="504"/>
      <c r="J15320" s="295"/>
      <c r="K15320" s="296"/>
      <c r="L15320" s="296"/>
      <c r="M15320" s="296"/>
      <c r="N15320" s="296"/>
      <c r="O15320" s="296"/>
    </row>
    <row r="15321" spans="1:16" s="199" customFormat="1" ht="14" thickTop="1" thickBot="1">
      <c r="A15321" s="540"/>
      <c r="B15321" s="541"/>
      <c r="C15321" s="542"/>
      <c r="D15321" s="543"/>
      <c r="E15321" s="271" t="s">
        <v>89</v>
      </c>
      <c r="F15321" s="272"/>
      <c r="G15321" s="273">
        <f>ROUND(SUM(G15276,G15291,G15299,G15314,G15320),0)</f>
        <v>0</v>
      </c>
      <c r="I15321" s="544"/>
      <c r="J15321" s="200">
        <f>B15260</f>
        <v>44.2</v>
      </c>
      <c r="K15321" s="545">
        <f>E15317</f>
        <v>0</v>
      </c>
      <c r="L15321" s="546">
        <f>G15317</f>
        <v>0</v>
      </c>
      <c r="M15321" s="546">
        <f>G15318</f>
        <v>0</v>
      </c>
      <c r="N15321" s="546">
        <f>G15319</f>
        <v>0</v>
      </c>
      <c r="O15321" s="299">
        <f>SUM(K15321:N15321)</f>
        <v>0</v>
      </c>
      <c r="P15321" s="546"/>
    </row>
    <row r="15322" spans="1:16" s="478" customFormat="1" ht="13.5" thickTop="1">
      <c r="A15322" s="547" t="s">
        <v>97</v>
      </c>
      <c r="B15322" s="449"/>
      <c r="C15322" s="470"/>
      <c r="D15322" s="483"/>
      <c r="E15322" s="483"/>
      <c r="F15322" s="484"/>
      <c r="G15322" s="485"/>
      <c r="I15322" s="504"/>
      <c r="J15322" s="480"/>
      <c r="O15322" s="298"/>
      <c r="P15322" s="546"/>
    </row>
    <row r="15323" spans="1:16" s="478" customFormat="1">
      <c r="A15323" s="547"/>
      <c r="B15323" s="548"/>
      <c r="C15323" s="549"/>
      <c r="D15323" s="550"/>
      <c r="E15323" s="483"/>
      <c r="F15323" s="484"/>
      <c r="G15323" s="551">
        <f ca="1">TODAY()</f>
        <v>44839</v>
      </c>
      <c r="I15323" s="504"/>
      <c r="J15323" s="480"/>
      <c r="O15323" s="298"/>
      <c r="P15323" s="546"/>
    </row>
    <row r="15324" spans="1:16" s="478" customFormat="1" ht="13.5" thickBot="1">
      <c r="A15324" s="500"/>
      <c r="B15324" s="501"/>
      <c r="C15324" s="502"/>
      <c r="D15324" s="503"/>
      <c r="E15324" s="503"/>
      <c r="F15324" s="552"/>
      <c r="G15324" s="553"/>
      <c r="I15324" s="504"/>
      <c r="J15324" s="480"/>
      <c r="O15324" s="298"/>
      <c r="P15324" s="546"/>
    </row>
    <row r="15325" spans="1:16" s="199" customFormat="1" ht="13.5" thickTop="1">
      <c r="A15325" s="196" t="s">
        <v>109</v>
      </c>
      <c r="B15325" s="458"/>
      <c r="C15325" s="196"/>
      <c r="D15325" s="198"/>
      <c r="E15325" s="198"/>
      <c r="F15325" s="197"/>
      <c r="G15325" s="197"/>
      <c r="I15325" s="321"/>
      <c r="J15325" s="200"/>
      <c r="O15325" s="297"/>
    </row>
    <row r="15326" spans="1:16" s="199" customFormat="1">
      <c r="A15326" s="196" t="str">
        <f>CONCATENATE('Prestaciones y AIU'!A12601," ANALISIS DE PRECIOS UNITARIOS")</f>
        <v xml:space="preserve"> ANALISIS DE PRECIOS UNITARIOS</v>
      </c>
      <c r="B15326" s="458"/>
      <c r="C15326" s="196"/>
      <c r="D15326" s="198"/>
      <c r="E15326" s="198"/>
      <c r="F15326" s="197"/>
      <c r="G15326" s="197"/>
      <c r="I15326" s="321"/>
      <c r="J15326" s="200"/>
      <c r="O15326" s="297"/>
    </row>
    <row r="15327" spans="1:16" s="199" customFormat="1">
      <c r="A15327" s="196" t="str">
        <f>Objeto_LIC</f>
        <v>OPTIMIZACION DEL SISTEMA DE ABASTECIMIENTO (ADUCCION, PRETRATAMIENTO Y CONDUCCION) DEL MUNICPIO DE TAME, DEPARTAMENTO DE ARAUCA</v>
      </c>
      <c r="B15327" s="458"/>
      <c r="C15327" s="196"/>
      <c r="D15327" s="198"/>
      <c r="E15327" s="198"/>
      <c r="F15327" s="197"/>
      <c r="G15327" s="197"/>
      <c r="I15327" s="321"/>
      <c r="J15327" s="200"/>
      <c r="O15327" s="297"/>
    </row>
    <row r="15328" spans="1:16" s="199" customFormat="1">
      <c r="A15328" s="196"/>
      <c r="B15328" s="458"/>
      <c r="C15328" s="196"/>
      <c r="D15328" s="198"/>
      <c r="E15328" s="198"/>
      <c r="F15328" s="197"/>
      <c r="G15328" s="197"/>
      <c r="I15328" s="321"/>
      <c r="J15328" s="200"/>
      <c r="O15328" s="297"/>
    </row>
    <row r="15329" spans="1:15" s="478" customFormat="1" ht="13.5" thickBot="1">
      <c r="A15329" s="201"/>
      <c r="B15329" s="448"/>
      <c r="C15329" s="201"/>
      <c r="D15329" s="203"/>
      <c r="E15329" s="203"/>
      <c r="F15329" s="202"/>
      <c r="G15329" s="202"/>
      <c r="I15329" s="479"/>
      <c r="J15329" s="480"/>
      <c r="O15329" s="298"/>
    </row>
    <row r="15330" spans="1:15" s="199" customFormat="1" ht="13.5" thickTop="1">
      <c r="A15330" s="206"/>
      <c r="B15330" s="457"/>
      <c r="C15330" s="207"/>
      <c r="D15330" s="209"/>
      <c r="E15330" s="209"/>
      <c r="F15330" s="208"/>
      <c r="G15330" s="210" t="s">
        <v>110</v>
      </c>
      <c r="I15330" s="321"/>
      <c r="J15330" s="200"/>
      <c r="O15330" s="297"/>
    </row>
    <row r="15331" spans="1:15" s="478" customFormat="1" ht="12.75" customHeight="1">
      <c r="A15331" s="481" t="s">
        <v>62</v>
      </c>
      <c r="B15331" s="750">
        <f>Proponente</f>
        <v>0</v>
      </c>
      <c r="C15331" s="750"/>
      <c r="D15331" s="750"/>
      <c r="E15331" s="750"/>
      <c r="F15331" s="750"/>
      <c r="G15331" s="751"/>
      <c r="H15331" s="204"/>
      <c r="I15331" s="322"/>
      <c r="J15331" s="205"/>
      <c r="K15331" s="204"/>
      <c r="O15331" s="298"/>
    </row>
    <row r="15332" spans="1:15" s="478" customFormat="1" ht="18" customHeight="1">
      <c r="A15332" s="481" t="s">
        <v>63</v>
      </c>
      <c r="B15332" s="470">
        <v>44.3</v>
      </c>
      <c r="C15332" s="750" t="e">
        <f>VLOOKUP(B15332,Presupuesto!$A$4:$B$106,2,FALSE)</f>
        <v>#N/A</v>
      </c>
      <c r="D15332" s="750"/>
      <c r="E15332" s="750"/>
      <c r="F15332" s="750"/>
      <c r="G15332" s="751"/>
      <c r="H15332" s="204"/>
      <c r="I15332" s="322"/>
      <c r="J15332" s="205"/>
      <c r="K15332" s="204"/>
      <c r="O15332" s="298"/>
    </row>
    <row r="15333" spans="1:15" s="478" customFormat="1">
      <c r="A15333" s="482"/>
      <c r="B15333" s="438"/>
      <c r="C15333" s="215"/>
      <c r="D15333" s="217"/>
      <c r="E15333" s="217"/>
      <c r="F15333" s="218" t="s">
        <v>88</v>
      </c>
      <c r="G15333" s="750" t="str">
        <f ca="1">LOOKUP('U-P1'!B15332,Presupuesto!$1:$1048576,Presupuesto!$C$1:$C$105)</f>
        <v>ML</v>
      </c>
      <c r="H15333" s="750"/>
      <c r="I15333" s="750"/>
      <c r="J15333" s="750"/>
      <c r="K15333" s="751"/>
      <c r="O15333" s="298"/>
    </row>
    <row r="15334" spans="1:15" s="478" customFormat="1" ht="13.5" thickBot="1">
      <c r="A15334" s="481" t="s">
        <v>64</v>
      </c>
      <c r="B15334" s="449"/>
      <c r="C15334" s="470"/>
      <c r="D15334" s="483"/>
      <c r="E15334" s="483"/>
      <c r="F15334" s="484"/>
      <c r="G15334" s="485"/>
      <c r="I15334" s="486"/>
      <c r="J15334" s="295"/>
      <c r="K15334" s="296"/>
      <c r="L15334" s="296"/>
      <c r="M15334" s="296"/>
      <c r="N15334" s="296"/>
      <c r="O15334" s="296"/>
    </row>
    <row r="15335" spans="1:15" s="296" customFormat="1" ht="13.5" thickTop="1">
      <c r="A15335" s="487" t="s">
        <v>57</v>
      </c>
      <c r="B15335" s="488" t="s">
        <v>65</v>
      </c>
      <c r="C15335" s="489" t="s">
        <v>66</v>
      </c>
      <c r="D15335" s="490" t="s">
        <v>74</v>
      </c>
      <c r="E15335" s="224" t="s">
        <v>100</v>
      </c>
      <c r="F15335" s="224" t="s">
        <v>79</v>
      </c>
      <c r="G15335" s="225" t="s">
        <v>70</v>
      </c>
      <c r="I15335" s="491"/>
      <c r="J15335" s="295"/>
    </row>
    <row r="15336" spans="1:15" s="478" customFormat="1">
      <c r="A15336" s="492" t="str">
        <f t="shared" ref="A15336:A15347" si="2774">IF(I15336=0,"-",VLOOKUP(I15336,EQUIPOS,2,FALSE))</f>
        <v>-</v>
      </c>
      <c r="B15336" s="493"/>
      <c r="C15336" s="493"/>
      <c r="D15336" s="494"/>
      <c r="E15336" s="495">
        <f t="shared" ref="E15336:E15347" si="2775">IF(I15336=0,0,VLOOKUP(I15336,EQUIPOS,4,FALSE))</f>
        <v>0</v>
      </c>
      <c r="F15336" s="496">
        <f t="shared" ref="F15336:F15347" si="2776">IF(D15336=0,0,E15336/D15336)</f>
        <v>0</v>
      </c>
      <c r="G15336" s="497"/>
      <c r="I15336" s="498"/>
      <c r="J15336" s="480"/>
      <c r="O15336" s="298"/>
    </row>
    <row r="15337" spans="1:15" s="478" customFormat="1">
      <c r="A15337" s="492" t="str">
        <f t="shared" si="2774"/>
        <v>-</v>
      </c>
      <c r="B15337" s="493"/>
      <c r="C15337" s="493"/>
      <c r="D15337" s="494"/>
      <c r="E15337" s="495">
        <f t="shared" si="2775"/>
        <v>0</v>
      </c>
      <c r="F15337" s="496">
        <f t="shared" si="2776"/>
        <v>0</v>
      </c>
      <c r="G15337" s="499"/>
      <c r="I15337" s="498"/>
      <c r="J15337" s="480"/>
      <c r="O15337" s="298"/>
    </row>
    <row r="15338" spans="1:15" s="478" customFormat="1">
      <c r="A15338" s="492" t="str">
        <f t="shared" si="2774"/>
        <v>-</v>
      </c>
      <c r="B15338" s="493"/>
      <c r="C15338" s="493"/>
      <c r="D15338" s="494"/>
      <c r="E15338" s="495">
        <f t="shared" si="2775"/>
        <v>0</v>
      </c>
      <c r="F15338" s="496">
        <f t="shared" si="2776"/>
        <v>0</v>
      </c>
      <c r="G15338" s="499"/>
      <c r="I15338" s="498"/>
      <c r="J15338" s="480"/>
      <c r="O15338" s="298"/>
    </row>
    <row r="15339" spans="1:15" s="478" customFormat="1">
      <c r="A15339" s="492" t="str">
        <f t="shared" si="2774"/>
        <v>-</v>
      </c>
      <c r="B15339" s="493"/>
      <c r="C15339" s="493"/>
      <c r="D15339" s="494"/>
      <c r="E15339" s="495">
        <f t="shared" si="2775"/>
        <v>0</v>
      </c>
      <c r="F15339" s="496">
        <f t="shared" si="2776"/>
        <v>0</v>
      </c>
      <c r="G15339" s="499"/>
      <c r="I15339" s="498"/>
      <c r="J15339" s="480"/>
      <c r="O15339" s="298"/>
    </row>
    <row r="15340" spans="1:15" s="478" customFormat="1">
      <c r="A15340" s="492" t="str">
        <f t="shared" si="2774"/>
        <v>-</v>
      </c>
      <c r="B15340" s="493"/>
      <c r="C15340" s="493"/>
      <c r="D15340" s="494"/>
      <c r="E15340" s="495">
        <f t="shared" si="2775"/>
        <v>0</v>
      </c>
      <c r="F15340" s="496">
        <f t="shared" si="2776"/>
        <v>0</v>
      </c>
      <c r="G15340" s="499"/>
      <c r="I15340" s="498"/>
      <c r="J15340" s="480"/>
      <c r="O15340" s="298"/>
    </row>
    <row r="15341" spans="1:15" s="478" customFormat="1">
      <c r="A15341" s="492" t="str">
        <f t="shared" si="2774"/>
        <v>-</v>
      </c>
      <c r="B15341" s="493"/>
      <c r="C15341" s="493"/>
      <c r="D15341" s="494"/>
      <c r="E15341" s="495">
        <f t="shared" si="2775"/>
        <v>0</v>
      </c>
      <c r="F15341" s="496">
        <f t="shared" si="2776"/>
        <v>0</v>
      </c>
      <c r="G15341" s="499"/>
      <c r="I15341" s="498"/>
      <c r="J15341" s="480"/>
      <c r="O15341" s="298"/>
    </row>
    <row r="15342" spans="1:15" s="478" customFormat="1">
      <c r="A15342" s="492" t="str">
        <f t="shared" si="2774"/>
        <v>-</v>
      </c>
      <c r="B15342" s="493"/>
      <c r="C15342" s="493"/>
      <c r="D15342" s="494"/>
      <c r="E15342" s="495">
        <f t="shared" si="2775"/>
        <v>0</v>
      </c>
      <c r="F15342" s="496">
        <f t="shared" si="2776"/>
        <v>0</v>
      </c>
      <c r="G15342" s="499"/>
      <c r="I15342" s="498"/>
      <c r="J15342" s="480"/>
      <c r="O15342" s="298"/>
    </row>
    <row r="15343" spans="1:15" s="478" customFormat="1">
      <c r="A15343" s="492" t="str">
        <f t="shared" si="2774"/>
        <v>-</v>
      </c>
      <c r="B15343" s="493"/>
      <c r="C15343" s="493"/>
      <c r="D15343" s="494"/>
      <c r="E15343" s="495">
        <f t="shared" si="2775"/>
        <v>0</v>
      </c>
      <c r="F15343" s="496">
        <f t="shared" si="2776"/>
        <v>0</v>
      </c>
      <c r="G15343" s="499"/>
      <c r="I15343" s="498"/>
      <c r="J15343" s="480"/>
      <c r="O15343" s="298"/>
    </row>
    <row r="15344" spans="1:15" s="478" customFormat="1">
      <c r="A15344" s="492" t="str">
        <f t="shared" si="2774"/>
        <v>-</v>
      </c>
      <c r="B15344" s="493"/>
      <c r="C15344" s="493"/>
      <c r="D15344" s="494"/>
      <c r="E15344" s="495">
        <f t="shared" si="2775"/>
        <v>0</v>
      </c>
      <c r="F15344" s="496">
        <f t="shared" si="2776"/>
        <v>0</v>
      </c>
      <c r="G15344" s="499"/>
      <c r="I15344" s="498"/>
      <c r="J15344" s="480"/>
      <c r="O15344" s="298"/>
    </row>
    <row r="15345" spans="1:15" s="478" customFormat="1">
      <c r="A15345" s="492" t="str">
        <f t="shared" si="2774"/>
        <v>-</v>
      </c>
      <c r="B15345" s="493"/>
      <c r="C15345" s="493"/>
      <c r="D15345" s="494"/>
      <c r="E15345" s="495">
        <f t="shared" si="2775"/>
        <v>0</v>
      </c>
      <c r="F15345" s="496">
        <f t="shared" si="2776"/>
        <v>0</v>
      </c>
      <c r="G15345" s="499"/>
      <c r="I15345" s="498"/>
      <c r="J15345" s="480"/>
      <c r="O15345" s="298"/>
    </row>
    <row r="15346" spans="1:15" s="478" customFormat="1">
      <c r="A15346" s="492" t="str">
        <f t="shared" si="2774"/>
        <v>-</v>
      </c>
      <c r="B15346" s="493"/>
      <c r="C15346" s="493"/>
      <c r="D15346" s="494"/>
      <c r="E15346" s="495">
        <f t="shared" si="2775"/>
        <v>0</v>
      </c>
      <c r="F15346" s="496">
        <f t="shared" si="2776"/>
        <v>0</v>
      </c>
      <c r="G15346" s="499"/>
      <c r="I15346" s="498"/>
      <c r="J15346" s="480"/>
      <c r="O15346" s="298"/>
    </row>
    <row r="15347" spans="1:15" s="478" customFormat="1">
      <c r="A15347" s="492" t="str">
        <f t="shared" si="2774"/>
        <v>-</v>
      </c>
      <c r="B15347" s="493"/>
      <c r="C15347" s="493"/>
      <c r="D15347" s="494"/>
      <c r="E15347" s="495">
        <f t="shared" si="2775"/>
        <v>0</v>
      </c>
      <c r="F15347" s="496">
        <f t="shared" si="2776"/>
        <v>0</v>
      </c>
      <c r="G15347" s="499"/>
      <c r="I15347" s="498"/>
      <c r="J15347" s="480"/>
      <c r="O15347" s="298"/>
    </row>
    <row r="15348" spans="1:15" s="478" customFormat="1" ht="13.5" thickBot="1">
      <c r="A15348" s="500"/>
      <c r="B15348" s="501"/>
      <c r="C15348" s="502"/>
      <c r="D15348" s="503"/>
      <c r="E15348" s="503"/>
      <c r="F15348" s="238" t="s">
        <v>80</v>
      </c>
      <c r="G15348" s="239">
        <f>ROUND(SUM(F15336:F15347),0)</f>
        <v>0</v>
      </c>
      <c r="I15348" s="504"/>
      <c r="J15348" s="480"/>
      <c r="O15348" s="298"/>
    </row>
    <row r="15349" spans="1:15" s="478" customFormat="1" ht="13.5" thickTop="1">
      <c r="A15349" s="240" t="s">
        <v>67</v>
      </c>
      <c r="B15349" s="507"/>
      <c r="C15349" s="508"/>
      <c r="D15349" s="509"/>
      <c r="E15349" s="509"/>
      <c r="F15349" s="510"/>
      <c r="G15349" s="511"/>
      <c r="I15349" s="504"/>
      <c r="J15349" s="480"/>
      <c r="O15349" s="298"/>
    </row>
    <row r="15350" spans="1:15" s="296" customFormat="1" ht="26">
      <c r="A15350" s="512" t="s">
        <v>57</v>
      </c>
      <c r="B15350" s="513"/>
      <c r="C15350" s="514" t="s">
        <v>58</v>
      </c>
      <c r="D15350" s="515" t="s">
        <v>68</v>
      </c>
      <c r="E15350" s="516" t="s">
        <v>69</v>
      </c>
      <c r="F15350" s="516" t="s">
        <v>79</v>
      </c>
      <c r="G15350" s="250" t="s">
        <v>70</v>
      </c>
      <c r="I15350" s="491"/>
      <c r="J15350" s="295"/>
    </row>
    <row r="15351" spans="1:15" s="478" customFormat="1">
      <c r="A15351" s="752" t="str">
        <f t="shared" ref="A15351:A15362" si="2777">IF(I15351=0,"",VLOOKUP(I15351,MATERIALES,2,FALSE))</f>
        <v/>
      </c>
      <c r="B15351" s="753"/>
      <c r="C15351" s="517" t="str">
        <f t="shared" ref="C15351:C15359" si="2778">IF(I15351=0,"",VLOOKUP(I15351,MATERIALES,3,FALSE))</f>
        <v/>
      </c>
      <c r="D15351" s="494"/>
      <c r="E15351" s="518">
        <f t="shared" ref="E15351:E15362" si="2779">IF(I15351=0,0,VLOOKUP(I15351,MATERIALES,4,FALSE))</f>
        <v>0</v>
      </c>
      <c r="F15351" s="496">
        <f>D15351*E15351</f>
        <v>0</v>
      </c>
      <c r="G15351" s="497"/>
      <c r="I15351" s="498"/>
      <c r="J15351" s="480"/>
      <c r="O15351" s="298"/>
    </row>
    <row r="15352" spans="1:15" s="478" customFormat="1">
      <c r="A15352" s="752" t="str">
        <f t="shared" si="2777"/>
        <v/>
      </c>
      <c r="B15352" s="753"/>
      <c r="C15352" s="517" t="str">
        <f t="shared" si="2778"/>
        <v/>
      </c>
      <c r="D15352" s="494"/>
      <c r="E15352" s="518">
        <f t="shared" si="2779"/>
        <v>0</v>
      </c>
      <c r="F15352" s="496">
        <f t="shared" ref="F15352:F15362" si="2780">D15352*E15352</f>
        <v>0</v>
      </c>
      <c r="G15352" s="499"/>
      <c r="I15352" s="498"/>
      <c r="J15352" s="480"/>
      <c r="O15352" s="298"/>
    </row>
    <row r="15353" spans="1:15" s="478" customFormat="1">
      <c r="A15353" s="752" t="str">
        <f t="shared" si="2777"/>
        <v/>
      </c>
      <c r="B15353" s="753"/>
      <c r="C15353" s="517" t="str">
        <f t="shared" si="2778"/>
        <v/>
      </c>
      <c r="D15353" s="494"/>
      <c r="E15353" s="518">
        <f t="shared" si="2779"/>
        <v>0</v>
      </c>
      <c r="F15353" s="496">
        <f t="shared" si="2780"/>
        <v>0</v>
      </c>
      <c r="G15353" s="499"/>
      <c r="I15353" s="498"/>
      <c r="J15353" s="480"/>
      <c r="O15353" s="298"/>
    </row>
    <row r="15354" spans="1:15" s="478" customFormat="1">
      <c r="A15354" s="752" t="str">
        <f t="shared" si="2777"/>
        <v/>
      </c>
      <c r="B15354" s="753"/>
      <c r="C15354" s="517" t="str">
        <f t="shared" si="2778"/>
        <v/>
      </c>
      <c r="D15354" s="494"/>
      <c r="E15354" s="518">
        <f t="shared" si="2779"/>
        <v>0</v>
      </c>
      <c r="F15354" s="496">
        <f t="shared" si="2780"/>
        <v>0</v>
      </c>
      <c r="G15354" s="499"/>
      <c r="I15354" s="498"/>
      <c r="J15354" s="480"/>
      <c r="O15354" s="298"/>
    </row>
    <row r="15355" spans="1:15" s="478" customFormat="1">
      <c r="A15355" s="752" t="str">
        <f t="shared" si="2777"/>
        <v/>
      </c>
      <c r="B15355" s="753"/>
      <c r="C15355" s="517" t="str">
        <f t="shared" si="2778"/>
        <v/>
      </c>
      <c r="D15355" s="494"/>
      <c r="E15355" s="518">
        <f t="shared" si="2779"/>
        <v>0</v>
      </c>
      <c r="F15355" s="496">
        <f t="shared" si="2780"/>
        <v>0</v>
      </c>
      <c r="G15355" s="499"/>
      <c r="I15355" s="498"/>
      <c r="J15355" s="480"/>
      <c r="O15355" s="298"/>
    </row>
    <row r="15356" spans="1:15" s="478" customFormat="1">
      <c r="A15356" s="752" t="str">
        <f t="shared" si="2777"/>
        <v/>
      </c>
      <c r="B15356" s="753"/>
      <c r="C15356" s="517" t="str">
        <f t="shared" si="2778"/>
        <v/>
      </c>
      <c r="D15356" s="494"/>
      <c r="E15356" s="518">
        <f t="shared" si="2779"/>
        <v>0</v>
      </c>
      <c r="F15356" s="496">
        <f t="shared" si="2780"/>
        <v>0</v>
      </c>
      <c r="G15356" s="499"/>
      <c r="I15356" s="498"/>
      <c r="J15356" s="480"/>
      <c r="O15356" s="298"/>
    </row>
    <row r="15357" spans="1:15" s="478" customFormat="1">
      <c r="A15357" s="752" t="str">
        <f t="shared" si="2777"/>
        <v/>
      </c>
      <c r="B15357" s="753"/>
      <c r="C15357" s="517" t="str">
        <f t="shared" si="2778"/>
        <v/>
      </c>
      <c r="D15357" s="494"/>
      <c r="E15357" s="518">
        <f t="shared" si="2779"/>
        <v>0</v>
      </c>
      <c r="F15357" s="496">
        <f t="shared" si="2780"/>
        <v>0</v>
      </c>
      <c r="G15357" s="499"/>
      <c r="I15357" s="498"/>
      <c r="J15357" s="480"/>
      <c r="O15357" s="298"/>
    </row>
    <row r="15358" spans="1:15" s="478" customFormat="1">
      <c r="A15358" s="752" t="str">
        <f t="shared" si="2777"/>
        <v/>
      </c>
      <c r="B15358" s="753"/>
      <c r="C15358" s="517" t="str">
        <f t="shared" si="2778"/>
        <v/>
      </c>
      <c r="D15358" s="494"/>
      <c r="E15358" s="518">
        <f t="shared" si="2779"/>
        <v>0</v>
      </c>
      <c r="F15358" s="496">
        <f t="shared" si="2780"/>
        <v>0</v>
      </c>
      <c r="G15358" s="253"/>
      <c r="I15358" s="498"/>
      <c r="J15358" s="480"/>
      <c r="O15358" s="298"/>
    </row>
    <row r="15359" spans="1:15" s="478" customFormat="1">
      <c r="A15359" s="752" t="str">
        <f t="shared" si="2777"/>
        <v/>
      </c>
      <c r="B15359" s="753"/>
      <c r="C15359" s="517" t="str">
        <f t="shared" si="2778"/>
        <v/>
      </c>
      <c r="D15359" s="494"/>
      <c r="E15359" s="518">
        <f t="shared" si="2779"/>
        <v>0</v>
      </c>
      <c r="F15359" s="496">
        <f t="shared" si="2780"/>
        <v>0</v>
      </c>
      <c r="G15359" s="499"/>
      <c r="I15359" s="498"/>
      <c r="J15359" s="480"/>
      <c r="O15359" s="298"/>
    </row>
    <row r="15360" spans="1:15" s="478" customFormat="1">
      <c r="A15360" s="752" t="str">
        <f t="shared" si="2777"/>
        <v/>
      </c>
      <c r="B15360" s="753"/>
      <c r="C15360" s="517"/>
      <c r="D15360" s="494"/>
      <c r="E15360" s="518">
        <f t="shared" si="2779"/>
        <v>0</v>
      </c>
      <c r="F15360" s="496">
        <f t="shared" si="2780"/>
        <v>0</v>
      </c>
      <c r="G15360" s="499"/>
      <c r="I15360" s="498"/>
      <c r="J15360" s="480"/>
      <c r="O15360" s="298"/>
    </row>
    <row r="15361" spans="1:15" s="478" customFormat="1">
      <c r="A15361" s="752" t="str">
        <f t="shared" si="2777"/>
        <v/>
      </c>
      <c r="B15361" s="753"/>
      <c r="C15361" s="517"/>
      <c r="D15361" s="494"/>
      <c r="E15361" s="518">
        <f t="shared" si="2779"/>
        <v>0</v>
      </c>
      <c r="F15361" s="496">
        <f t="shared" si="2780"/>
        <v>0</v>
      </c>
      <c r="G15361" s="499"/>
      <c r="I15361" s="498"/>
      <c r="J15361" s="480"/>
      <c r="O15361" s="298"/>
    </row>
    <row r="15362" spans="1:15" s="478" customFormat="1">
      <c r="A15362" s="752" t="str">
        <f t="shared" si="2777"/>
        <v/>
      </c>
      <c r="B15362" s="753"/>
      <c r="C15362" s="517" t="str">
        <f t="shared" ref="C15362" si="2781">IF(I15362=0,"",VLOOKUP(I15362,MATERIALES,3,FALSE))</f>
        <v/>
      </c>
      <c r="D15362" s="494"/>
      <c r="E15362" s="518">
        <f t="shared" si="2779"/>
        <v>0</v>
      </c>
      <c r="F15362" s="496">
        <f t="shared" si="2780"/>
        <v>0</v>
      </c>
      <c r="G15362" s="519"/>
      <c r="I15362" s="498"/>
      <c r="J15362" s="480"/>
      <c r="O15362" s="298"/>
    </row>
    <row r="15363" spans="1:15" s="478" customFormat="1" ht="26.25" customHeight="1" thickBot="1">
      <c r="A15363" s="482"/>
      <c r="B15363" s="449"/>
      <c r="C15363" s="470"/>
      <c r="D15363" s="483"/>
      <c r="E15363" s="520"/>
      <c r="F15363" s="255" t="s">
        <v>81</v>
      </c>
      <c r="G15363" s="253">
        <f>ROUND(SUM(F15351:F15362),0)</f>
        <v>0</v>
      </c>
      <c r="I15363" s="504"/>
      <c r="J15363" s="480"/>
      <c r="O15363" s="298"/>
    </row>
    <row r="15364" spans="1:15" s="478" customFormat="1" ht="14" thickTop="1" thickBot="1">
      <c r="A15364" s="256" t="s">
        <v>72</v>
      </c>
      <c r="B15364" s="521"/>
      <c r="C15364" s="522"/>
      <c r="D15364" s="523"/>
      <c r="E15364" s="523"/>
      <c r="F15364" s="524"/>
      <c r="G15364" s="525"/>
      <c r="I15364" s="504"/>
      <c r="J15364" s="480"/>
      <c r="O15364" s="298"/>
    </row>
    <row r="15365" spans="1:15" s="478" customFormat="1" ht="13.5" thickTop="1">
      <c r="A15365" s="512" t="s">
        <v>57</v>
      </c>
      <c r="B15365" s="513"/>
      <c r="C15365" s="516" t="s">
        <v>71</v>
      </c>
      <c r="D15365" s="515" t="s">
        <v>75</v>
      </c>
      <c r="E15365" s="516" t="s">
        <v>98</v>
      </c>
      <c r="F15365" s="516" t="s">
        <v>79</v>
      </c>
      <c r="G15365" s="250" t="s">
        <v>70</v>
      </c>
      <c r="I15365" s="504"/>
      <c r="J15365" s="480"/>
      <c r="O15365" s="298"/>
    </row>
    <row r="15366" spans="1:15" s="478" customFormat="1">
      <c r="A15366" s="752" t="str">
        <f>IF(I15366=0,"",VLOOKUP(I15366,EQUIPOS,2,FALSE))</f>
        <v/>
      </c>
      <c r="B15366" s="753"/>
      <c r="C15366" s="526"/>
      <c r="D15366" s="494"/>
      <c r="E15366" s="518">
        <f>IF(I15366=0,0,VLOOKUP(I15366,EQUIPOS,4,FALSE))</f>
        <v>0</v>
      </c>
      <c r="F15366" s="496">
        <f>C15366*D15366*E15366</f>
        <v>0</v>
      </c>
      <c r="G15366" s="497"/>
      <c r="I15366" s="498"/>
      <c r="J15366" s="480"/>
      <c r="O15366" s="298"/>
    </row>
    <row r="15367" spans="1:15" s="478" customFormat="1">
      <c r="A15367" s="752" t="str">
        <f>IF(I15367=0,"",VLOOKUP(I15367,EQUIPOS,2,FALSE))</f>
        <v/>
      </c>
      <c r="B15367" s="753"/>
      <c r="C15367" s="527"/>
      <c r="D15367" s="494"/>
      <c r="E15367" s="518">
        <f>IF(I15367=0,0,VLOOKUP(I15367,EQUIPOS,4,FALSE))</f>
        <v>0</v>
      </c>
      <c r="F15367" s="496">
        <f t="shared" ref="F15367:F15370" si="2782">C15367*D15367*E15367</f>
        <v>0</v>
      </c>
      <c r="G15367" s="499"/>
      <c r="I15367" s="498"/>
      <c r="J15367" s="480"/>
      <c r="O15367" s="298"/>
    </row>
    <row r="15368" spans="1:15" s="478" customFormat="1">
      <c r="A15368" s="752" t="str">
        <f>IF(I15368=0,"",VLOOKUP(I15368,EQUIPOS,2,FALSE))</f>
        <v/>
      </c>
      <c r="B15368" s="753"/>
      <c r="C15368" s="527"/>
      <c r="D15368" s="494"/>
      <c r="E15368" s="518">
        <f>IF(I15368=0,0,VLOOKUP(I15368,EQUIPOS,4,FALSE))</f>
        <v>0</v>
      </c>
      <c r="F15368" s="496">
        <f t="shared" si="2782"/>
        <v>0</v>
      </c>
      <c r="G15368" s="499"/>
      <c r="I15368" s="498"/>
      <c r="J15368" s="480"/>
      <c r="O15368" s="298"/>
    </row>
    <row r="15369" spans="1:15" s="478" customFormat="1">
      <c r="A15369" s="752" t="str">
        <f>IF(I15369=0,"",VLOOKUP(I15369,EQUIPOS,2,FALSE))</f>
        <v/>
      </c>
      <c r="B15369" s="753"/>
      <c r="C15369" s="527"/>
      <c r="D15369" s="494"/>
      <c r="E15369" s="518">
        <f>IF(I15369=0,0,VLOOKUP(I15369,EQUIPOS,4,FALSE))</f>
        <v>0</v>
      </c>
      <c r="F15369" s="496">
        <f t="shared" si="2782"/>
        <v>0</v>
      </c>
      <c r="G15369" s="499"/>
      <c r="I15369" s="498"/>
      <c r="J15369" s="480"/>
      <c r="O15369" s="298"/>
    </row>
    <row r="15370" spans="1:15" s="478" customFormat="1">
      <c r="A15370" s="752" t="str">
        <f>IF(I15370=0,"",VLOOKUP(I15370,EQUIPOS,2,FALSE))</f>
        <v/>
      </c>
      <c r="B15370" s="753"/>
      <c r="C15370" s="527"/>
      <c r="D15370" s="494"/>
      <c r="E15370" s="518">
        <f>IF(I15370=0,0,VLOOKUP(I15370,EQUIPOS,4,FALSE))</f>
        <v>0</v>
      </c>
      <c r="F15370" s="496">
        <f t="shared" si="2782"/>
        <v>0</v>
      </c>
      <c r="G15370" s="519"/>
      <c r="I15370" s="498"/>
      <c r="J15370" s="480"/>
      <c r="O15370" s="298"/>
    </row>
    <row r="15371" spans="1:15" s="478" customFormat="1" ht="30.75" customHeight="1" thickBot="1">
      <c r="A15371" s="500"/>
      <c r="B15371" s="501"/>
      <c r="C15371" s="502"/>
      <c r="D15371" s="503"/>
      <c r="E15371" s="528"/>
      <c r="F15371" s="238" t="s">
        <v>82</v>
      </c>
      <c r="G15371" s="262">
        <f>ROUND(SUM(F15366:F15370),0)</f>
        <v>0</v>
      </c>
      <c r="I15371" s="504"/>
      <c r="J15371" s="480"/>
      <c r="O15371" s="298"/>
    </row>
    <row r="15372" spans="1:15" s="478" customFormat="1" ht="13.5" thickTop="1">
      <c r="A15372" s="240" t="s">
        <v>73</v>
      </c>
      <c r="B15372" s="507"/>
      <c r="C15372" s="508"/>
      <c r="D15372" s="509"/>
      <c r="E15372" s="509"/>
      <c r="F15372" s="510"/>
      <c r="G15372" s="511"/>
      <c r="I15372" s="504"/>
      <c r="J15372" s="480"/>
      <c r="O15372" s="298"/>
    </row>
    <row r="15373" spans="1:15" s="478" customFormat="1" ht="26">
      <c r="A15373" s="512" t="s">
        <v>57</v>
      </c>
      <c r="B15373" s="529" t="s">
        <v>58</v>
      </c>
      <c r="C15373" s="514" t="s">
        <v>68</v>
      </c>
      <c r="D15373" s="515" t="s">
        <v>74</v>
      </c>
      <c r="E15373" s="516" t="s">
        <v>69</v>
      </c>
      <c r="F15373" s="516" t="s">
        <v>79</v>
      </c>
      <c r="G15373" s="250" t="s">
        <v>70</v>
      </c>
      <c r="H15373" s="296"/>
      <c r="I15373" s="491"/>
      <c r="J15373" s="480"/>
      <c r="O15373" s="298"/>
    </row>
    <row r="15374" spans="1:15" s="478" customFormat="1">
      <c r="A15374" s="530" t="str">
        <f t="shared" ref="A15374:A15385" si="2783">IF(I15374=0,"",VLOOKUP(I15374,MANOOBRA,2,FALSE))</f>
        <v/>
      </c>
      <c r="B15374" s="531" t="str">
        <f t="shared" ref="B15374:B15385" si="2784">IF(I15374=0,"",VLOOKUP(I15374,MANOOBRA,3,FALSE))</f>
        <v/>
      </c>
      <c r="C15374" s="527"/>
      <c r="D15374" s="527"/>
      <c r="E15374" s="518">
        <f t="shared" ref="E15374:E15385" si="2785">IF(I15374=0,0,VLOOKUP(I15374,MANOOBRA,4,FALSE))</f>
        <v>0</v>
      </c>
      <c r="F15374" s="496">
        <f>IF(D15374=0,0,C15374*E15374/D15374)</f>
        <v>0</v>
      </c>
      <c r="G15374" s="497"/>
      <c r="I15374" s="498"/>
      <c r="J15374" s="480"/>
      <c r="O15374" s="298"/>
    </row>
    <row r="15375" spans="1:15" s="478" customFormat="1">
      <c r="A15375" s="530" t="str">
        <f t="shared" si="2783"/>
        <v/>
      </c>
      <c r="B15375" s="531" t="str">
        <f t="shared" si="2784"/>
        <v/>
      </c>
      <c r="C15375" s="527"/>
      <c r="D15375" s="527"/>
      <c r="E15375" s="518">
        <f t="shared" si="2785"/>
        <v>0</v>
      </c>
      <c r="F15375" s="496">
        <f t="shared" ref="F15375:F15385" si="2786">IF(D15375=0,0,C15375*E15375/D15375)</f>
        <v>0</v>
      </c>
      <c r="G15375" s="499"/>
      <c r="I15375" s="498"/>
      <c r="J15375" s="480"/>
      <c r="O15375" s="298"/>
    </row>
    <row r="15376" spans="1:15" s="478" customFormat="1">
      <c r="A15376" s="530" t="str">
        <f t="shared" si="2783"/>
        <v/>
      </c>
      <c r="B15376" s="531" t="str">
        <f t="shared" si="2784"/>
        <v/>
      </c>
      <c r="C15376" s="527"/>
      <c r="D15376" s="527"/>
      <c r="E15376" s="518">
        <f t="shared" si="2785"/>
        <v>0</v>
      </c>
      <c r="F15376" s="496">
        <f t="shared" si="2786"/>
        <v>0</v>
      </c>
      <c r="G15376" s="499"/>
      <c r="I15376" s="498"/>
      <c r="J15376" s="480"/>
      <c r="O15376" s="298"/>
    </row>
    <row r="15377" spans="1:15" s="478" customFormat="1">
      <c r="A15377" s="530" t="str">
        <f t="shared" si="2783"/>
        <v/>
      </c>
      <c r="B15377" s="531" t="str">
        <f t="shared" si="2784"/>
        <v/>
      </c>
      <c r="C15377" s="527"/>
      <c r="D15377" s="527"/>
      <c r="E15377" s="518">
        <f t="shared" si="2785"/>
        <v>0</v>
      </c>
      <c r="F15377" s="496">
        <f t="shared" si="2786"/>
        <v>0</v>
      </c>
      <c r="G15377" s="499"/>
      <c r="I15377" s="498"/>
      <c r="J15377" s="480"/>
      <c r="O15377" s="298"/>
    </row>
    <row r="15378" spans="1:15" s="478" customFormat="1">
      <c r="A15378" s="530" t="str">
        <f t="shared" si="2783"/>
        <v/>
      </c>
      <c r="B15378" s="531" t="str">
        <f t="shared" si="2784"/>
        <v/>
      </c>
      <c r="C15378" s="527"/>
      <c r="D15378" s="527"/>
      <c r="E15378" s="518">
        <f t="shared" si="2785"/>
        <v>0</v>
      </c>
      <c r="F15378" s="496">
        <f t="shared" si="2786"/>
        <v>0</v>
      </c>
      <c r="G15378" s="499"/>
      <c r="I15378" s="498"/>
      <c r="J15378" s="480"/>
      <c r="O15378" s="298"/>
    </row>
    <row r="15379" spans="1:15" s="478" customFormat="1">
      <c r="A15379" s="530" t="str">
        <f t="shared" si="2783"/>
        <v/>
      </c>
      <c r="B15379" s="531" t="str">
        <f t="shared" si="2784"/>
        <v/>
      </c>
      <c r="C15379" s="527"/>
      <c r="D15379" s="527"/>
      <c r="E15379" s="518">
        <f t="shared" si="2785"/>
        <v>0</v>
      </c>
      <c r="F15379" s="496">
        <f t="shared" si="2786"/>
        <v>0</v>
      </c>
      <c r="G15379" s="499"/>
      <c r="I15379" s="498"/>
      <c r="J15379" s="480"/>
      <c r="O15379" s="298"/>
    </row>
    <row r="15380" spans="1:15" s="478" customFormat="1">
      <c r="A15380" s="530" t="str">
        <f t="shared" si="2783"/>
        <v/>
      </c>
      <c r="B15380" s="531" t="str">
        <f t="shared" si="2784"/>
        <v/>
      </c>
      <c r="C15380" s="527"/>
      <c r="D15380" s="527"/>
      <c r="E15380" s="518">
        <f t="shared" si="2785"/>
        <v>0</v>
      </c>
      <c r="F15380" s="496">
        <f t="shared" si="2786"/>
        <v>0</v>
      </c>
      <c r="G15380" s="499"/>
      <c r="I15380" s="498"/>
      <c r="J15380" s="480"/>
      <c r="O15380" s="298"/>
    </row>
    <row r="15381" spans="1:15" s="478" customFormat="1">
      <c r="A15381" s="530" t="str">
        <f t="shared" si="2783"/>
        <v/>
      </c>
      <c r="B15381" s="531" t="str">
        <f t="shared" si="2784"/>
        <v/>
      </c>
      <c r="C15381" s="527"/>
      <c r="D15381" s="527"/>
      <c r="E15381" s="518">
        <f t="shared" si="2785"/>
        <v>0</v>
      </c>
      <c r="F15381" s="496">
        <f t="shared" si="2786"/>
        <v>0</v>
      </c>
      <c r="G15381" s="499"/>
      <c r="I15381" s="498"/>
      <c r="J15381" s="480"/>
      <c r="O15381" s="298"/>
    </row>
    <row r="15382" spans="1:15" s="478" customFormat="1">
      <c r="A15382" s="530" t="str">
        <f t="shared" si="2783"/>
        <v/>
      </c>
      <c r="B15382" s="531" t="str">
        <f t="shared" si="2784"/>
        <v/>
      </c>
      <c r="C15382" s="527"/>
      <c r="D15382" s="527"/>
      <c r="E15382" s="518">
        <f t="shared" si="2785"/>
        <v>0</v>
      </c>
      <c r="F15382" s="496">
        <f t="shared" si="2786"/>
        <v>0</v>
      </c>
      <c r="G15382" s="499"/>
      <c r="I15382" s="498"/>
      <c r="J15382" s="480"/>
      <c r="O15382" s="298"/>
    </row>
    <row r="15383" spans="1:15" s="478" customFormat="1">
      <c r="A15383" s="530" t="str">
        <f t="shared" si="2783"/>
        <v/>
      </c>
      <c r="B15383" s="531" t="str">
        <f t="shared" si="2784"/>
        <v/>
      </c>
      <c r="C15383" s="527"/>
      <c r="D15383" s="527"/>
      <c r="E15383" s="518">
        <f t="shared" si="2785"/>
        <v>0</v>
      </c>
      <c r="F15383" s="496">
        <f t="shared" si="2786"/>
        <v>0</v>
      </c>
      <c r="G15383" s="499"/>
      <c r="I15383" s="498"/>
      <c r="J15383" s="480"/>
      <c r="O15383" s="298"/>
    </row>
    <row r="15384" spans="1:15" s="478" customFormat="1">
      <c r="A15384" s="530" t="str">
        <f t="shared" si="2783"/>
        <v/>
      </c>
      <c r="B15384" s="531" t="str">
        <f t="shared" si="2784"/>
        <v/>
      </c>
      <c r="C15384" s="527"/>
      <c r="D15384" s="527"/>
      <c r="E15384" s="518">
        <f t="shared" si="2785"/>
        <v>0</v>
      </c>
      <c r="F15384" s="496">
        <f t="shared" si="2786"/>
        <v>0</v>
      </c>
      <c r="G15384" s="499"/>
      <c r="I15384" s="498"/>
      <c r="J15384" s="480"/>
      <c r="O15384" s="298"/>
    </row>
    <row r="15385" spans="1:15" s="478" customFormat="1">
      <c r="A15385" s="530" t="str">
        <f t="shared" si="2783"/>
        <v/>
      </c>
      <c r="B15385" s="531" t="str">
        <f t="shared" si="2784"/>
        <v/>
      </c>
      <c r="C15385" s="527"/>
      <c r="D15385" s="527"/>
      <c r="E15385" s="518">
        <f t="shared" si="2785"/>
        <v>0</v>
      </c>
      <c r="F15385" s="496">
        <f t="shared" si="2786"/>
        <v>0</v>
      </c>
      <c r="G15385" s="519"/>
      <c r="I15385" s="498"/>
      <c r="J15385" s="480"/>
      <c r="O15385" s="298"/>
    </row>
    <row r="15386" spans="1:15" s="478" customFormat="1" ht="31.5" customHeight="1" thickBot="1">
      <c r="A15386" s="500"/>
      <c r="B15386" s="501"/>
      <c r="C15386" s="502"/>
      <c r="D15386" s="503"/>
      <c r="E15386" s="503"/>
      <c r="F15386" s="238" t="s">
        <v>83</v>
      </c>
      <c r="G15386" s="262">
        <f>ROUND(SUM(F15374:F15385),0)</f>
        <v>0</v>
      </c>
      <c r="I15386" s="504"/>
      <c r="J15386" s="480"/>
      <c r="O15386" s="298"/>
    </row>
    <row r="15387" spans="1:15" s="478" customFormat="1" ht="13.5" thickTop="1">
      <c r="A15387" s="186" t="s">
        <v>76</v>
      </c>
      <c r="B15387" s="507"/>
      <c r="C15387" s="508"/>
      <c r="D15387" s="509"/>
      <c r="E15387" s="509"/>
      <c r="F15387" s="510"/>
      <c r="G15387" s="511"/>
      <c r="I15387" s="504"/>
      <c r="J15387" s="480"/>
      <c r="O15387" s="298"/>
    </row>
    <row r="15388" spans="1:15" s="478" customFormat="1">
      <c r="A15388" s="512" t="s">
        <v>57</v>
      </c>
      <c r="B15388" s="513"/>
      <c r="C15388" s="532"/>
      <c r="D15388" s="533"/>
      <c r="E15388" s="516" t="s">
        <v>77</v>
      </c>
      <c r="F15388" s="516" t="s">
        <v>78</v>
      </c>
      <c r="G15388" s="264" t="s">
        <v>77</v>
      </c>
      <c r="H15388" s="296"/>
      <c r="I15388" s="491"/>
      <c r="J15388" s="480"/>
      <c r="O15388" s="298"/>
    </row>
    <row r="15389" spans="1:15" s="478" customFormat="1">
      <c r="A15389" s="534" t="s">
        <v>87</v>
      </c>
      <c r="B15389" s="535"/>
      <c r="C15389" s="536"/>
      <c r="D15389" s="537"/>
      <c r="E15389" s="495">
        <f>ROUND(SUM(G15348,G15363,G15371,G15386),2)</f>
        <v>0</v>
      </c>
      <c r="F15389" s="538">
        <f>A</f>
        <v>0</v>
      </c>
      <c r="G15389" s="539">
        <f>E15389*F15389</f>
        <v>0</v>
      </c>
      <c r="I15389" s="504"/>
      <c r="J15389" s="480"/>
      <c r="O15389" s="298"/>
    </row>
    <row r="15390" spans="1:15" s="478" customFormat="1">
      <c r="A15390" s="534" t="s">
        <v>85</v>
      </c>
      <c r="B15390" s="535"/>
      <c r="C15390" s="536"/>
      <c r="D15390" s="537"/>
      <c r="E15390" s="495">
        <f>SUM(G15348,G15363,G15371,G15386)</f>
        <v>0</v>
      </c>
      <c r="F15390" s="538">
        <f>I</f>
        <v>0</v>
      </c>
      <c r="G15390" s="539">
        <f>E15390*F15390</f>
        <v>0</v>
      </c>
      <c r="I15390" s="504"/>
      <c r="J15390" s="480"/>
      <c r="O15390" s="298"/>
    </row>
    <row r="15391" spans="1:15" s="478" customFormat="1">
      <c r="A15391" s="534" t="s">
        <v>86</v>
      </c>
      <c r="B15391" s="535"/>
      <c r="C15391" s="536"/>
      <c r="D15391" s="537"/>
      <c r="E15391" s="495">
        <f>SUM(G15348,G15363,G15371,G15386)</f>
        <v>0</v>
      </c>
      <c r="F15391" s="538">
        <f>U</f>
        <v>0</v>
      </c>
      <c r="G15391" s="539">
        <f>E15391*F15391</f>
        <v>0</v>
      </c>
      <c r="I15391" s="504"/>
      <c r="J15391" s="480"/>
      <c r="O15391" s="298"/>
    </row>
    <row r="15392" spans="1:15" s="478" customFormat="1" ht="33" customHeight="1" thickBot="1">
      <c r="A15392" s="500"/>
      <c r="B15392" s="501"/>
      <c r="C15392" s="502"/>
      <c r="D15392" s="503"/>
      <c r="E15392" s="503"/>
      <c r="F15392" s="268" t="s">
        <v>84</v>
      </c>
      <c r="G15392" s="262">
        <f>SUM(G15389:G15391)</f>
        <v>0</v>
      </c>
      <c r="I15392" s="504"/>
      <c r="J15392" s="295"/>
      <c r="K15392" s="296"/>
      <c r="L15392" s="296"/>
      <c r="M15392" s="296"/>
      <c r="N15392" s="296"/>
      <c r="O15392" s="296"/>
    </row>
    <row r="15393" spans="1:16" s="199" customFormat="1" ht="14" thickTop="1" thickBot="1">
      <c r="A15393" s="540"/>
      <c r="B15393" s="541"/>
      <c r="C15393" s="542"/>
      <c r="D15393" s="543"/>
      <c r="E15393" s="271" t="s">
        <v>89</v>
      </c>
      <c r="F15393" s="272"/>
      <c r="G15393" s="273">
        <f>ROUND(SUM(G15348,G15363,G15371,G15386,G15392),0)</f>
        <v>0</v>
      </c>
      <c r="I15393" s="544"/>
      <c r="J15393" s="200">
        <f>B15332</f>
        <v>44.3</v>
      </c>
      <c r="K15393" s="545">
        <f>E15389</f>
        <v>0</v>
      </c>
      <c r="L15393" s="546">
        <f>G15389</f>
        <v>0</v>
      </c>
      <c r="M15393" s="546">
        <f>G15390</f>
        <v>0</v>
      </c>
      <c r="N15393" s="546">
        <f>G15391</f>
        <v>0</v>
      </c>
      <c r="O15393" s="299">
        <f>SUM(K15393:N15393)</f>
        <v>0</v>
      </c>
      <c r="P15393" s="546"/>
    </row>
    <row r="15394" spans="1:16" s="478" customFormat="1" ht="13.5" thickTop="1">
      <c r="A15394" s="547" t="s">
        <v>97</v>
      </c>
      <c r="B15394" s="449"/>
      <c r="C15394" s="470"/>
      <c r="D15394" s="483"/>
      <c r="E15394" s="483"/>
      <c r="F15394" s="484"/>
      <c r="G15394" s="485"/>
      <c r="I15394" s="504"/>
      <c r="J15394" s="480"/>
      <c r="O15394" s="298"/>
      <c r="P15394" s="546"/>
    </row>
    <row r="15395" spans="1:16" s="478" customFormat="1">
      <c r="A15395" s="547"/>
      <c r="B15395" s="548"/>
      <c r="C15395" s="549"/>
      <c r="D15395" s="550"/>
      <c r="E15395" s="483"/>
      <c r="F15395" s="484"/>
      <c r="G15395" s="551">
        <f ca="1">TODAY()</f>
        <v>44839</v>
      </c>
      <c r="I15395" s="504"/>
      <c r="J15395" s="480"/>
      <c r="O15395" s="298"/>
      <c r="P15395" s="546"/>
    </row>
    <row r="15396" spans="1:16" s="478" customFormat="1" ht="13.5" thickBot="1">
      <c r="A15396" s="500"/>
      <c r="B15396" s="501"/>
      <c r="C15396" s="502"/>
      <c r="D15396" s="503"/>
      <c r="E15396" s="503"/>
      <c r="F15396" s="552"/>
      <c r="G15396" s="553"/>
      <c r="I15396" s="504"/>
      <c r="J15396" s="480"/>
      <c r="O15396" s="298"/>
      <c r="P15396" s="546"/>
    </row>
    <row r="15397" spans="1:16" ht="13.5" thickTop="1"/>
    <row r="15398" spans="1:16" s="199" customFormat="1">
      <c r="A15398" s="196" t="s">
        <v>109</v>
      </c>
      <c r="B15398" s="458"/>
      <c r="C15398" s="196"/>
      <c r="D15398" s="198"/>
      <c r="E15398" s="198"/>
      <c r="F15398" s="197"/>
      <c r="G15398" s="197"/>
      <c r="I15398" s="321"/>
      <c r="J15398" s="200"/>
      <c r="O15398" s="297"/>
    </row>
    <row r="15399" spans="1:16" s="199" customFormat="1">
      <c r="A15399" s="196" t="str">
        <f>CONCATENATE('Prestaciones y AIU'!A12674," ANALISIS DE PRECIOS UNITARIOS")</f>
        <v xml:space="preserve"> ANALISIS DE PRECIOS UNITARIOS</v>
      </c>
      <c r="B15399" s="458"/>
      <c r="C15399" s="196"/>
      <c r="D15399" s="198"/>
      <c r="E15399" s="198"/>
      <c r="F15399" s="197"/>
      <c r="G15399" s="197"/>
      <c r="I15399" s="321"/>
      <c r="J15399" s="200"/>
      <c r="O15399" s="297"/>
    </row>
    <row r="15400" spans="1:16" s="199" customFormat="1">
      <c r="A15400" s="196" t="str">
        <f>Objeto_LIC</f>
        <v>OPTIMIZACION DEL SISTEMA DE ABASTECIMIENTO (ADUCCION, PRETRATAMIENTO Y CONDUCCION) DEL MUNICPIO DE TAME, DEPARTAMENTO DE ARAUCA</v>
      </c>
      <c r="B15400" s="458"/>
      <c r="C15400" s="196"/>
      <c r="D15400" s="198"/>
      <c r="E15400" s="198"/>
      <c r="F15400" s="197"/>
      <c r="G15400" s="197"/>
      <c r="I15400" s="321"/>
      <c r="J15400" s="200"/>
      <c r="O15400" s="297"/>
    </row>
    <row r="15401" spans="1:16" s="199" customFormat="1">
      <c r="A15401" s="196"/>
      <c r="B15401" s="458"/>
      <c r="C15401" s="196"/>
      <c r="D15401" s="198"/>
      <c r="E15401" s="198"/>
      <c r="F15401" s="197"/>
      <c r="G15401" s="197"/>
      <c r="I15401" s="321"/>
      <c r="J15401" s="200"/>
      <c r="O15401" s="297"/>
    </row>
    <row r="15402" spans="1:16" s="478" customFormat="1" ht="13.5" thickBot="1">
      <c r="A15402" s="201"/>
      <c r="B15402" s="448"/>
      <c r="C15402" s="201"/>
      <c r="D15402" s="203"/>
      <c r="E15402" s="203"/>
      <c r="F15402" s="202"/>
      <c r="G15402" s="202"/>
      <c r="I15402" s="479"/>
      <c r="J15402" s="480"/>
      <c r="O15402" s="298"/>
    </row>
    <row r="15403" spans="1:16" s="199" customFormat="1" ht="13.5" thickTop="1">
      <c r="A15403" s="206"/>
      <c r="B15403" s="457"/>
      <c r="C15403" s="207"/>
      <c r="D15403" s="209"/>
      <c r="E15403" s="209"/>
      <c r="F15403" s="208"/>
      <c r="G15403" s="210" t="s">
        <v>110</v>
      </c>
      <c r="I15403" s="321"/>
      <c r="J15403" s="200"/>
      <c r="O15403" s="297"/>
    </row>
    <row r="15404" spans="1:16" s="478" customFormat="1" ht="12.75" customHeight="1">
      <c r="A15404" s="481" t="s">
        <v>62</v>
      </c>
      <c r="B15404" s="750">
        <f>Proponente</f>
        <v>0</v>
      </c>
      <c r="C15404" s="750"/>
      <c r="D15404" s="750"/>
      <c r="E15404" s="750"/>
      <c r="F15404" s="750"/>
      <c r="G15404" s="751"/>
      <c r="H15404" s="204"/>
      <c r="I15404" s="322"/>
      <c r="J15404" s="205"/>
      <c r="K15404" s="204"/>
      <c r="O15404" s="298"/>
    </row>
    <row r="15405" spans="1:16" s="478" customFormat="1" ht="18" customHeight="1">
      <c r="A15405" s="481" t="s">
        <v>63</v>
      </c>
      <c r="B15405" s="470">
        <v>45.1</v>
      </c>
      <c r="C15405" s="750" t="e">
        <f>VLOOKUP(B15405,Presupuesto!$A$4:$B$106,2,FALSE)</f>
        <v>#N/A</v>
      </c>
      <c r="D15405" s="750"/>
      <c r="E15405" s="750"/>
      <c r="F15405" s="750"/>
      <c r="G15405" s="751"/>
      <c r="H15405" s="204"/>
      <c r="I15405" s="322"/>
      <c r="J15405" s="205"/>
      <c r="K15405" s="204"/>
      <c r="O15405" s="298"/>
    </row>
    <row r="15406" spans="1:16" s="478" customFormat="1">
      <c r="A15406" s="482"/>
      <c r="B15406" s="438"/>
      <c r="C15406" s="215"/>
      <c r="D15406" s="217"/>
      <c r="E15406" s="217"/>
      <c r="F15406" s="218" t="s">
        <v>88</v>
      </c>
      <c r="G15406" s="750" t="str">
        <f ca="1">LOOKUP('U-P1'!B15405,Presupuesto!$1:$1048576,Presupuesto!$C$1:$C$105)</f>
        <v>ML</v>
      </c>
      <c r="H15406" s="750"/>
      <c r="I15406" s="750"/>
      <c r="J15406" s="750"/>
      <c r="K15406" s="751"/>
      <c r="O15406" s="298"/>
    </row>
    <row r="15407" spans="1:16" s="478" customFormat="1" ht="13.5" thickBot="1">
      <c r="A15407" s="481" t="s">
        <v>64</v>
      </c>
      <c r="B15407" s="449"/>
      <c r="C15407" s="470"/>
      <c r="D15407" s="483"/>
      <c r="E15407" s="483"/>
      <c r="F15407" s="484"/>
      <c r="G15407" s="485"/>
      <c r="I15407" s="486"/>
      <c r="J15407" s="295"/>
      <c r="K15407" s="296"/>
      <c r="L15407" s="296"/>
      <c r="M15407" s="296"/>
      <c r="N15407" s="296"/>
      <c r="O15407" s="296"/>
    </row>
    <row r="15408" spans="1:16" s="296" customFormat="1" ht="13.5" thickTop="1">
      <c r="A15408" s="487" t="s">
        <v>57</v>
      </c>
      <c r="B15408" s="488" t="s">
        <v>65</v>
      </c>
      <c r="C15408" s="489" t="s">
        <v>66</v>
      </c>
      <c r="D15408" s="490" t="s">
        <v>74</v>
      </c>
      <c r="E15408" s="224" t="s">
        <v>100</v>
      </c>
      <c r="F15408" s="224" t="s">
        <v>79</v>
      </c>
      <c r="G15408" s="225" t="s">
        <v>70</v>
      </c>
      <c r="I15408" s="491"/>
      <c r="J15408" s="295"/>
    </row>
    <row r="15409" spans="1:15" s="478" customFormat="1">
      <c r="A15409" s="492" t="str">
        <f t="shared" ref="A15409:A15420" si="2787">IF(I15409=0,"-",VLOOKUP(I15409,EQUIPOS,2,FALSE))</f>
        <v>-</v>
      </c>
      <c r="B15409" s="493"/>
      <c r="C15409" s="493"/>
      <c r="D15409" s="494"/>
      <c r="E15409" s="495">
        <f t="shared" ref="E15409:E15420" si="2788">IF(I15409=0,0,VLOOKUP(I15409,EQUIPOS,4,FALSE))</f>
        <v>0</v>
      </c>
      <c r="F15409" s="496">
        <f t="shared" ref="F15409:F15420" si="2789">IF(D15409=0,0,E15409/D15409)</f>
        <v>0</v>
      </c>
      <c r="G15409" s="497"/>
      <c r="I15409" s="498"/>
      <c r="J15409" s="480"/>
      <c r="O15409" s="298"/>
    </row>
    <row r="15410" spans="1:15" s="478" customFormat="1">
      <c r="A15410" s="492" t="str">
        <f t="shared" si="2787"/>
        <v>-</v>
      </c>
      <c r="B15410" s="493"/>
      <c r="C15410" s="493"/>
      <c r="D15410" s="494"/>
      <c r="E15410" s="495">
        <f t="shared" si="2788"/>
        <v>0</v>
      </c>
      <c r="F15410" s="496">
        <f t="shared" si="2789"/>
        <v>0</v>
      </c>
      <c r="G15410" s="499"/>
      <c r="I15410" s="498"/>
      <c r="J15410" s="480"/>
      <c r="O15410" s="298"/>
    </row>
    <row r="15411" spans="1:15" s="478" customFormat="1">
      <c r="A15411" s="492" t="str">
        <f t="shared" si="2787"/>
        <v>-</v>
      </c>
      <c r="B15411" s="493"/>
      <c r="C15411" s="493"/>
      <c r="D15411" s="494"/>
      <c r="E15411" s="495">
        <f t="shared" si="2788"/>
        <v>0</v>
      </c>
      <c r="F15411" s="496">
        <f t="shared" si="2789"/>
        <v>0</v>
      </c>
      <c r="G15411" s="499"/>
      <c r="I15411" s="498"/>
      <c r="J15411" s="480"/>
      <c r="O15411" s="298"/>
    </row>
    <row r="15412" spans="1:15" s="478" customFormat="1">
      <c r="A15412" s="492" t="str">
        <f t="shared" si="2787"/>
        <v>-</v>
      </c>
      <c r="B15412" s="493"/>
      <c r="C15412" s="493"/>
      <c r="D15412" s="494"/>
      <c r="E15412" s="495">
        <f t="shared" si="2788"/>
        <v>0</v>
      </c>
      <c r="F15412" s="496">
        <f t="shared" si="2789"/>
        <v>0</v>
      </c>
      <c r="G15412" s="499"/>
      <c r="I15412" s="498"/>
      <c r="J15412" s="480"/>
      <c r="O15412" s="298"/>
    </row>
    <row r="15413" spans="1:15" s="478" customFormat="1">
      <c r="A15413" s="492" t="str">
        <f t="shared" si="2787"/>
        <v>-</v>
      </c>
      <c r="B15413" s="493"/>
      <c r="C15413" s="493"/>
      <c r="D15413" s="494"/>
      <c r="E15413" s="495">
        <f t="shared" si="2788"/>
        <v>0</v>
      </c>
      <c r="F15413" s="496">
        <f t="shared" si="2789"/>
        <v>0</v>
      </c>
      <c r="G15413" s="499"/>
      <c r="I15413" s="498"/>
      <c r="J15413" s="480"/>
      <c r="O15413" s="298"/>
    </row>
    <row r="15414" spans="1:15" s="478" customFormat="1">
      <c r="A15414" s="492" t="str">
        <f t="shared" si="2787"/>
        <v>-</v>
      </c>
      <c r="B15414" s="493"/>
      <c r="C15414" s="493"/>
      <c r="D15414" s="494"/>
      <c r="E15414" s="495">
        <f t="shared" si="2788"/>
        <v>0</v>
      </c>
      <c r="F15414" s="496">
        <f t="shared" si="2789"/>
        <v>0</v>
      </c>
      <c r="G15414" s="499"/>
      <c r="I15414" s="498"/>
      <c r="J15414" s="480"/>
      <c r="O15414" s="298"/>
    </row>
    <row r="15415" spans="1:15" s="478" customFormat="1">
      <c r="A15415" s="492" t="str">
        <f t="shared" si="2787"/>
        <v>-</v>
      </c>
      <c r="B15415" s="493"/>
      <c r="C15415" s="493"/>
      <c r="D15415" s="494"/>
      <c r="E15415" s="495">
        <f t="shared" si="2788"/>
        <v>0</v>
      </c>
      <c r="F15415" s="496">
        <f t="shared" si="2789"/>
        <v>0</v>
      </c>
      <c r="G15415" s="499"/>
      <c r="I15415" s="498"/>
      <c r="J15415" s="480"/>
      <c r="O15415" s="298"/>
    </row>
    <row r="15416" spans="1:15" s="478" customFormat="1">
      <c r="A15416" s="492" t="str">
        <f t="shared" si="2787"/>
        <v>-</v>
      </c>
      <c r="B15416" s="493"/>
      <c r="C15416" s="493"/>
      <c r="D15416" s="494"/>
      <c r="E15416" s="495">
        <f t="shared" si="2788"/>
        <v>0</v>
      </c>
      <c r="F15416" s="496">
        <f t="shared" si="2789"/>
        <v>0</v>
      </c>
      <c r="G15416" s="499"/>
      <c r="I15416" s="498"/>
      <c r="J15416" s="480"/>
      <c r="O15416" s="298"/>
    </row>
    <row r="15417" spans="1:15" s="478" customFormat="1">
      <c r="A15417" s="492" t="str">
        <f t="shared" si="2787"/>
        <v>-</v>
      </c>
      <c r="B15417" s="493"/>
      <c r="C15417" s="493"/>
      <c r="D15417" s="494"/>
      <c r="E15417" s="495">
        <f t="shared" si="2788"/>
        <v>0</v>
      </c>
      <c r="F15417" s="496">
        <f t="shared" si="2789"/>
        <v>0</v>
      </c>
      <c r="G15417" s="499"/>
      <c r="I15417" s="498"/>
      <c r="J15417" s="480"/>
      <c r="O15417" s="298"/>
    </row>
    <row r="15418" spans="1:15" s="478" customFormat="1">
      <c r="A15418" s="492" t="str">
        <f t="shared" si="2787"/>
        <v>-</v>
      </c>
      <c r="B15418" s="493"/>
      <c r="C15418" s="493"/>
      <c r="D15418" s="494"/>
      <c r="E15418" s="495">
        <f t="shared" si="2788"/>
        <v>0</v>
      </c>
      <c r="F15418" s="496">
        <f t="shared" si="2789"/>
        <v>0</v>
      </c>
      <c r="G15418" s="499"/>
      <c r="I15418" s="498"/>
      <c r="J15418" s="480"/>
      <c r="O15418" s="298"/>
    </row>
    <row r="15419" spans="1:15" s="478" customFormat="1">
      <c r="A15419" s="492" t="str">
        <f t="shared" si="2787"/>
        <v>-</v>
      </c>
      <c r="B15419" s="493"/>
      <c r="C15419" s="493"/>
      <c r="D15419" s="494"/>
      <c r="E15419" s="495">
        <f t="shared" si="2788"/>
        <v>0</v>
      </c>
      <c r="F15419" s="496">
        <f t="shared" si="2789"/>
        <v>0</v>
      </c>
      <c r="G15419" s="499"/>
      <c r="I15419" s="498"/>
      <c r="J15419" s="480"/>
      <c r="O15419" s="298"/>
    </row>
    <row r="15420" spans="1:15" s="478" customFormat="1">
      <c r="A15420" s="492" t="str">
        <f t="shared" si="2787"/>
        <v>-</v>
      </c>
      <c r="B15420" s="493"/>
      <c r="C15420" s="493"/>
      <c r="D15420" s="494"/>
      <c r="E15420" s="495">
        <f t="shared" si="2788"/>
        <v>0</v>
      </c>
      <c r="F15420" s="496">
        <f t="shared" si="2789"/>
        <v>0</v>
      </c>
      <c r="G15420" s="499"/>
      <c r="I15420" s="498"/>
      <c r="J15420" s="480"/>
      <c r="O15420" s="298"/>
    </row>
    <row r="15421" spans="1:15" s="478" customFormat="1" ht="13.5" thickBot="1">
      <c r="A15421" s="500"/>
      <c r="B15421" s="501"/>
      <c r="C15421" s="502"/>
      <c r="D15421" s="503"/>
      <c r="E15421" s="503"/>
      <c r="F15421" s="238" t="s">
        <v>80</v>
      </c>
      <c r="G15421" s="239">
        <f>ROUND(SUM(F15409:F15420),0)</f>
        <v>0</v>
      </c>
      <c r="I15421" s="504"/>
      <c r="J15421" s="480"/>
      <c r="O15421" s="298"/>
    </row>
    <row r="15422" spans="1:15" s="478" customFormat="1" ht="13.5" thickTop="1">
      <c r="A15422" s="240" t="s">
        <v>67</v>
      </c>
      <c r="B15422" s="507"/>
      <c r="C15422" s="508"/>
      <c r="D15422" s="509"/>
      <c r="E15422" s="509"/>
      <c r="F15422" s="510"/>
      <c r="G15422" s="511"/>
      <c r="I15422" s="504"/>
      <c r="J15422" s="480"/>
      <c r="O15422" s="298"/>
    </row>
    <row r="15423" spans="1:15" s="296" customFormat="1" ht="26">
      <c r="A15423" s="512" t="s">
        <v>57</v>
      </c>
      <c r="B15423" s="513"/>
      <c r="C15423" s="514" t="s">
        <v>58</v>
      </c>
      <c r="D15423" s="515" t="s">
        <v>68</v>
      </c>
      <c r="E15423" s="516" t="s">
        <v>69</v>
      </c>
      <c r="F15423" s="516" t="s">
        <v>79</v>
      </c>
      <c r="G15423" s="250" t="s">
        <v>70</v>
      </c>
      <c r="I15423" s="491"/>
      <c r="J15423" s="295"/>
    </row>
    <row r="15424" spans="1:15" s="478" customFormat="1">
      <c r="A15424" s="752" t="str">
        <f t="shared" ref="A15424:A15435" si="2790">IF(I15424=0,"",VLOOKUP(I15424,MATERIALES,2,FALSE))</f>
        <v/>
      </c>
      <c r="B15424" s="753"/>
      <c r="C15424" s="517" t="str">
        <f t="shared" ref="C15424:C15432" si="2791">IF(I15424=0,"",VLOOKUP(I15424,MATERIALES,3,FALSE))</f>
        <v/>
      </c>
      <c r="D15424" s="494"/>
      <c r="E15424" s="518">
        <f t="shared" ref="E15424:E15435" si="2792">IF(I15424=0,0,VLOOKUP(I15424,MATERIALES,4,FALSE))</f>
        <v>0</v>
      </c>
      <c r="F15424" s="496">
        <f>D15424*E15424</f>
        <v>0</v>
      </c>
      <c r="G15424" s="497"/>
      <c r="I15424" s="498"/>
      <c r="J15424" s="480"/>
      <c r="O15424" s="298"/>
    </row>
    <row r="15425" spans="1:15" s="478" customFormat="1">
      <c r="A15425" s="752" t="str">
        <f t="shared" si="2790"/>
        <v/>
      </c>
      <c r="B15425" s="753"/>
      <c r="C15425" s="517" t="str">
        <f t="shared" si="2791"/>
        <v/>
      </c>
      <c r="D15425" s="494"/>
      <c r="E15425" s="518">
        <f t="shared" si="2792"/>
        <v>0</v>
      </c>
      <c r="F15425" s="496">
        <f t="shared" ref="F15425" si="2793">D15425*E15425</f>
        <v>0</v>
      </c>
      <c r="G15425" s="499"/>
      <c r="I15425" s="498"/>
      <c r="J15425" s="480"/>
      <c r="O15425" s="298"/>
    </row>
    <row r="15426" spans="1:15" s="478" customFormat="1">
      <c r="A15426" s="752" t="str">
        <f t="shared" si="2790"/>
        <v/>
      </c>
      <c r="B15426" s="753"/>
      <c r="C15426" s="517" t="str">
        <f t="shared" si="2791"/>
        <v/>
      </c>
      <c r="D15426" s="494"/>
      <c r="E15426" s="518">
        <f t="shared" si="2792"/>
        <v>0</v>
      </c>
      <c r="F15426" s="496">
        <f t="shared" ref="F15426:F15435" si="2794">D15426*E15426</f>
        <v>0</v>
      </c>
      <c r="G15426" s="499"/>
      <c r="I15426" s="498"/>
      <c r="J15426" s="480"/>
      <c r="O15426" s="298"/>
    </row>
    <row r="15427" spans="1:15" s="478" customFormat="1">
      <c r="A15427" s="752" t="str">
        <f t="shared" si="2790"/>
        <v/>
      </c>
      <c r="B15427" s="753"/>
      <c r="C15427" s="517" t="str">
        <f t="shared" si="2791"/>
        <v/>
      </c>
      <c r="D15427" s="494"/>
      <c r="E15427" s="518">
        <f t="shared" si="2792"/>
        <v>0</v>
      </c>
      <c r="F15427" s="496">
        <f t="shared" si="2794"/>
        <v>0</v>
      </c>
      <c r="G15427" s="499"/>
      <c r="I15427" s="498"/>
      <c r="J15427" s="480"/>
      <c r="O15427" s="298"/>
    </row>
    <row r="15428" spans="1:15" s="478" customFormat="1">
      <c r="A15428" s="752" t="str">
        <f t="shared" si="2790"/>
        <v/>
      </c>
      <c r="B15428" s="753"/>
      <c r="C15428" s="517" t="str">
        <f t="shared" si="2791"/>
        <v/>
      </c>
      <c r="D15428" s="494"/>
      <c r="E15428" s="518">
        <f t="shared" si="2792"/>
        <v>0</v>
      </c>
      <c r="F15428" s="496">
        <f t="shared" si="2794"/>
        <v>0</v>
      </c>
      <c r="G15428" s="499"/>
      <c r="I15428" s="498"/>
      <c r="J15428" s="480"/>
      <c r="O15428" s="298"/>
    </row>
    <row r="15429" spans="1:15" s="478" customFormat="1">
      <c r="A15429" s="752" t="str">
        <f t="shared" si="2790"/>
        <v/>
      </c>
      <c r="B15429" s="753"/>
      <c r="C15429" s="517" t="str">
        <f t="shared" si="2791"/>
        <v/>
      </c>
      <c r="D15429" s="494"/>
      <c r="E15429" s="518">
        <f t="shared" si="2792"/>
        <v>0</v>
      </c>
      <c r="F15429" s="496">
        <f t="shared" si="2794"/>
        <v>0</v>
      </c>
      <c r="G15429" s="499"/>
      <c r="I15429" s="498"/>
      <c r="J15429" s="480"/>
      <c r="O15429" s="298"/>
    </row>
    <row r="15430" spans="1:15" s="478" customFormat="1">
      <c r="A15430" s="752" t="str">
        <f t="shared" si="2790"/>
        <v/>
      </c>
      <c r="B15430" s="753"/>
      <c r="C15430" s="517" t="str">
        <f t="shared" si="2791"/>
        <v/>
      </c>
      <c r="D15430" s="494"/>
      <c r="E15430" s="518">
        <f t="shared" si="2792"/>
        <v>0</v>
      </c>
      <c r="F15430" s="496">
        <f t="shared" si="2794"/>
        <v>0</v>
      </c>
      <c r="G15430" s="499"/>
      <c r="I15430" s="498"/>
      <c r="J15430" s="480"/>
      <c r="O15430" s="298"/>
    </row>
    <row r="15431" spans="1:15" s="478" customFormat="1">
      <c r="A15431" s="752" t="str">
        <f t="shared" si="2790"/>
        <v/>
      </c>
      <c r="B15431" s="753"/>
      <c r="C15431" s="517" t="str">
        <f t="shared" si="2791"/>
        <v/>
      </c>
      <c r="D15431" s="494"/>
      <c r="E15431" s="518">
        <f t="shared" si="2792"/>
        <v>0</v>
      </c>
      <c r="F15431" s="496">
        <f t="shared" si="2794"/>
        <v>0</v>
      </c>
      <c r="G15431" s="253"/>
      <c r="I15431" s="498"/>
      <c r="J15431" s="480"/>
      <c r="O15431" s="298"/>
    </row>
    <row r="15432" spans="1:15" s="478" customFormat="1">
      <c r="A15432" s="752" t="str">
        <f t="shared" si="2790"/>
        <v/>
      </c>
      <c r="B15432" s="753"/>
      <c r="C15432" s="517" t="str">
        <f t="shared" si="2791"/>
        <v/>
      </c>
      <c r="D15432" s="494"/>
      <c r="E15432" s="518">
        <f t="shared" si="2792"/>
        <v>0</v>
      </c>
      <c r="F15432" s="496">
        <f t="shared" si="2794"/>
        <v>0</v>
      </c>
      <c r="G15432" s="499"/>
      <c r="I15432" s="498"/>
      <c r="J15432" s="480"/>
      <c r="O15432" s="298"/>
    </row>
    <row r="15433" spans="1:15" s="478" customFormat="1">
      <c r="A15433" s="752" t="str">
        <f t="shared" si="2790"/>
        <v/>
      </c>
      <c r="B15433" s="753"/>
      <c r="C15433" s="517"/>
      <c r="D15433" s="494"/>
      <c r="E15433" s="518">
        <f t="shared" si="2792"/>
        <v>0</v>
      </c>
      <c r="F15433" s="496">
        <f t="shared" si="2794"/>
        <v>0</v>
      </c>
      <c r="G15433" s="499"/>
      <c r="I15433" s="498"/>
      <c r="J15433" s="480"/>
      <c r="O15433" s="298"/>
    </row>
    <row r="15434" spans="1:15" s="478" customFormat="1">
      <c r="A15434" s="752" t="str">
        <f t="shared" si="2790"/>
        <v/>
      </c>
      <c r="B15434" s="753"/>
      <c r="C15434" s="517"/>
      <c r="D15434" s="494"/>
      <c r="E15434" s="518">
        <f t="shared" si="2792"/>
        <v>0</v>
      </c>
      <c r="F15434" s="496">
        <f t="shared" si="2794"/>
        <v>0</v>
      </c>
      <c r="G15434" s="499"/>
      <c r="I15434" s="498"/>
      <c r="J15434" s="480"/>
      <c r="O15434" s="298"/>
    </row>
    <row r="15435" spans="1:15" s="478" customFormat="1">
      <c r="A15435" s="752" t="str">
        <f t="shared" si="2790"/>
        <v/>
      </c>
      <c r="B15435" s="753"/>
      <c r="C15435" s="517" t="str">
        <f t="shared" ref="C15435" si="2795">IF(I15435=0,"",VLOOKUP(I15435,MATERIALES,3,FALSE))</f>
        <v/>
      </c>
      <c r="D15435" s="494"/>
      <c r="E15435" s="518">
        <f t="shared" si="2792"/>
        <v>0</v>
      </c>
      <c r="F15435" s="496">
        <f t="shared" si="2794"/>
        <v>0</v>
      </c>
      <c r="G15435" s="519"/>
      <c r="I15435" s="498"/>
      <c r="J15435" s="480"/>
      <c r="O15435" s="298"/>
    </row>
    <row r="15436" spans="1:15" s="478" customFormat="1" ht="26.25" customHeight="1" thickBot="1">
      <c r="A15436" s="482"/>
      <c r="B15436" s="449"/>
      <c r="C15436" s="470"/>
      <c r="D15436" s="483"/>
      <c r="E15436" s="520"/>
      <c r="F15436" s="255" t="s">
        <v>81</v>
      </c>
      <c r="G15436" s="253">
        <f>ROUND(SUM(F15424:F15435),0)</f>
        <v>0</v>
      </c>
      <c r="I15436" s="504"/>
      <c r="J15436" s="480"/>
      <c r="O15436" s="298"/>
    </row>
    <row r="15437" spans="1:15" s="478" customFormat="1" ht="14" thickTop="1" thickBot="1">
      <c r="A15437" s="256" t="s">
        <v>72</v>
      </c>
      <c r="B15437" s="521"/>
      <c r="C15437" s="522"/>
      <c r="D15437" s="523"/>
      <c r="E15437" s="523"/>
      <c r="F15437" s="524"/>
      <c r="G15437" s="525"/>
      <c r="I15437" s="504"/>
      <c r="J15437" s="480"/>
      <c r="O15437" s="298"/>
    </row>
    <row r="15438" spans="1:15" s="478" customFormat="1" ht="13.5" thickTop="1">
      <c r="A15438" s="512" t="s">
        <v>57</v>
      </c>
      <c r="B15438" s="513"/>
      <c r="C15438" s="516" t="s">
        <v>71</v>
      </c>
      <c r="D15438" s="515" t="s">
        <v>75</v>
      </c>
      <c r="E15438" s="516" t="s">
        <v>98</v>
      </c>
      <c r="F15438" s="516" t="s">
        <v>79</v>
      </c>
      <c r="G15438" s="250" t="s">
        <v>70</v>
      </c>
      <c r="I15438" s="504"/>
      <c r="J15438" s="480"/>
      <c r="O15438" s="298"/>
    </row>
    <row r="15439" spans="1:15" s="478" customFormat="1">
      <c r="A15439" s="752" t="str">
        <f>IF(I15439=0,"",VLOOKUP(I15439,EQUIPOS,2,FALSE))</f>
        <v/>
      </c>
      <c r="B15439" s="753"/>
      <c r="C15439" s="526"/>
      <c r="D15439" s="494"/>
      <c r="E15439" s="518">
        <f>IF(I15439=0,0,VLOOKUP(I15439,EQUIPOS,4,FALSE))</f>
        <v>0</v>
      </c>
      <c r="F15439" s="496">
        <f>C15439*D15439*E15439</f>
        <v>0</v>
      </c>
      <c r="G15439" s="497"/>
      <c r="I15439" s="498"/>
      <c r="J15439" s="480"/>
      <c r="O15439" s="298"/>
    </row>
    <row r="15440" spans="1:15" s="478" customFormat="1">
      <c r="A15440" s="752" t="str">
        <f>IF(I15440=0,"",VLOOKUP(I15440,EQUIPOS,2,FALSE))</f>
        <v/>
      </c>
      <c r="B15440" s="753"/>
      <c r="C15440" s="527"/>
      <c r="D15440" s="494"/>
      <c r="E15440" s="518">
        <f>IF(I15440=0,0,VLOOKUP(I15440,EQUIPOS,4,FALSE))</f>
        <v>0</v>
      </c>
      <c r="F15440" s="496">
        <f t="shared" ref="F15440:F15443" si="2796">C15440*D15440*E15440</f>
        <v>0</v>
      </c>
      <c r="G15440" s="499"/>
      <c r="I15440" s="498"/>
      <c r="J15440" s="480"/>
      <c r="O15440" s="298"/>
    </row>
    <row r="15441" spans="1:15" s="478" customFormat="1">
      <c r="A15441" s="752" t="str">
        <f>IF(I15441=0,"",VLOOKUP(I15441,EQUIPOS,2,FALSE))</f>
        <v/>
      </c>
      <c r="B15441" s="753"/>
      <c r="C15441" s="527"/>
      <c r="D15441" s="494"/>
      <c r="E15441" s="518">
        <f>IF(I15441=0,0,VLOOKUP(I15441,EQUIPOS,4,FALSE))</f>
        <v>0</v>
      </c>
      <c r="F15441" s="496">
        <f t="shared" si="2796"/>
        <v>0</v>
      </c>
      <c r="G15441" s="499"/>
      <c r="I15441" s="498"/>
      <c r="J15441" s="480"/>
      <c r="O15441" s="298"/>
    </row>
    <row r="15442" spans="1:15" s="478" customFormat="1">
      <c r="A15442" s="752" t="str">
        <f>IF(I15442=0,"",VLOOKUP(I15442,EQUIPOS,2,FALSE))</f>
        <v/>
      </c>
      <c r="B15442" s="753"/>
      <c r="C15442" s="527"/>
      <c r="D15442" s="494"/>
      <c r="E15442" s="518">
        <f>IF(I15442=0,0,VLOOKUP(I15442,EQUIPOS,4,FALSE))</f>
        <v>0</v>
      </c>
      <c r="F15442" s="496">
        <f t="shared" si="2796"/>
        <v>0</v>
      </c>
      <c r="G15442" s="499"/>
      <c r="I15442" s="498"/>
      <c r="J15442" s="480"/>
      <c r="O15442" s="298"/>
    </row>
    <row r="15443" spans="1:15" s="478" customFormat="1">
      <c r="A15443" s="752" t="str">
        <f>IF(I15443=0,"",VLOOKUP(I15443,EQUIPOS,2,FALSE))</f>
        <v/>
      </c>
      <c r="B15443" s="753"/>
      <c r="C15443" s="527"/>
      <c r="D15443" s="494"/>
      <c r="E15443" s="518">
        <f>IF(I15443=0,0,VLOOKUP(I15443,EQUIPOS,4,FALSE))</f>
        <v>0</v>
      </c>
      <c r="F15443" s="496">
        <f t="shared" si="2796"/>
        <v>0</v>
      </c>
      <c r="G15443" s="519"/>
      <c r="I15443" s="498"/>
      <c r="J15443" s="480"/>
      <c r="O15443" s="298"/>
    </row>
    <row r="15444" spans="1:15" s="478" customFormat="1" ht="30.75" customHeight="1" thickBot="1">
      <c r="A15444" s="500"/>
      <c r="B15444" s="501"/>
      <c r="C15444" s="502"/>
      <c r="D15444" s="503"/>
      <c r="E15444" s="528"/>
      <c r="F15444" s="238" t="s">
        <v>82</v>
      </c>
      <c r="G15444" s="262">
        <f>ROUND(SUM(F15439:F15443),0)</f>
        <v>0</v>
      </c>
      <c r="I15444" s="504"/>
      <c r="J15444" s="480"/>
      <c r="O15444" s="298"/>
    </row>
    <row r="15445" spans="1:15" s="478" customFormat="1" ht="13.5" thickTop="1">
      <c r="A15445" s="240" t="s">
        <v>73</v>
      </c>
      <c r="B15445" s="507"/>
      <c r="C15445" s="508"/>
      <c r="D15445" s="509"/>
      <c r="E15445" s="509"/>
      <c r="F15445" s="510"/>
      <c r="G15445" s="511"/>
      <c r="I15445" s="504"/>
      <c r="J15445" s="480"/>
      <c r="O15445" s="298"/>
    </row>
    <row r="15446" spans="1:15" s="478" customFormat="1" ht="26">
      <c r="A15446" s="512" t="s">
        <v>57</v>
      </c>
      <c r="B15446" s="529" t="s">
        <v>58</v>
      </c>
      <c r="C15446" s="514" t="s">
        <v>68</v>
      </c>
      <c r="D15446" s="515" t="s">
        <v>74</v>
      </c>
      <c r="E15446" s="516" t="s">
        <v>69</v>
      </c>
      <c r="F15446" s="516" t="s">
        <v>79</v>
      </c>
      <c r="G15446" s="250" t="s">
        <v>70</v>
      </c>
      <c r="H15446" s="296"/>
      <c r="I15446" s="491"/>
      <c r="J15446" s="480"/>
      <c r="O15446" s="298"/>
    </row>
    <row r="15447" spans="1:15" s="478" customFormat="1">
      <c r="A15447" s="530" t="str">
        <f t="shared" ref="A15447:A15458" si="2797">IF(I15447=0,"",VLOOKUP(I15447,MANOOBRA,2,FALSE))</f>
        <v/>
      </c>
      <c r="B15447" s="531" t="str">
        <f t="shared" ref="B15447:B15458" si="2798">IF(I15447=0,"",VLOOKUP(I15447,MANOOBRA,3,FALSE))</f>
        <v/>
      </c>
      <c r="C15447" s="527"/>
      <c r="D15447" s="527"/>
      <c r="E15447" s="518">
        <f t="shared" ref="E15447:E15458" si="2799">IF(I15447=0,0,VLOOKUP(I15447,MANOOBRA,4,FALSE))</f>
        <v>0</v>
      </c>
      <c r="F15447" s="496">
        <f>IF(D15447=0,0,C15447*E15447/D15447)</f>
        <v>0</v>
      </c>
      <c r="G15447" s="497"/>
      <c r="I15447" s="498"/>
      <c r="J15447" s="480"/>
      <c r="O15447" s="298"/>
    </row>
    <row r="15448" spans="1:15" s="478" customFormat="1">
      <c r="A15448" s="530" t="str">
        <f t="shared" si="2797"/>
        <v/>
      </c>
      <c r="B15448" s="531" t="str">
        <f t="shared" si="2798"/>
        <v/>
      </c>
      <c r="C15448" s="527"/>
      <c r="D15448" s="527"/>
      <c r="E15448" s="518">
        <f t="shared" si="2799"/>
        <v>0</v>
      </c>
      <c r="F15448" s="496">
        <f t="shared" ref="F15448:F15458" si="2800">IF(D15448=0,0,C15448*E15448/D15448)</f>
        <v>0</v>
      </c>
      <c r="G15448" s="499"/>
      <c r="I15448" s="498"/>
      <c r="J15448" s="480"/>
      <c r="O15448" s="298"/>
    </row>
    <row r="15449" spans="1:15" s="478" customFormat="1">
      <c r="A15449" s="530" t="str">
        <f t="shared" si="2797"/>
        <v/>
      </c>
      <c r="B15449" s="531" t="str">
        <f t="shared" si="2798"/>
        <v/>
      </c>
      <c r="C15449" s="527"/>
      <c r="D15449" s="527"/>
      <c r="E15449" s="518">
        <f t="shared" si="2799"/>
        <v>0</v>
      </c>
      <c r="F15449" s="496">
        <f t="shared" si="2800"/>
        <v>0</v>
      </c>
      <c r="G15449" s="499"/>
      <c r="I15449" s="498"/>
      <c r="J15449" s="480"/>
      <c r="O15449" s="298"/>
    </row>
    <row r="15450" spans="1:15" s="478" customFormat="1">
      <c r="A15450" s="530" t="str">
        <f t="shared" si="2797"/>
        <v/>
      </c>
      <c r="B15450" s="531" t="str">
        <f t="shared" si="2798"/>
        <v/>
      </c>
      <c r="C15450" s="527"/>
      <c r="D15450" s="527"/>
      <c r="E15450" s="518">
        <f t="shared" si="2799"/>
        <v>0</v>
      </c>
      <c r="F15450" s="496">
        <f t="shared" si="2800"/>
        <v>0</v>
      </c>
      <c r="G15450" s="499"/>
      <c r="I15450" s="498"/>
      <c r="J15450" s="480"/>
      <c r="O15450" s="298"/>
    </row>
    <row r="15451" spans="1:15" s="478" customFormat="1">
      <c r="A15451" s="530" t="str">
        <f t="shared" si="2797"/>
        <v/>
      </c>
      <c r="B15451" s="531" t="str">
        <f t="shared" si="2798"/>
        <v/>
      </c>
      <c r="C15451" s="527"/>
      <c r="D15451" s="527"/>
      <c r="E15451" s="518">
        <f t="shared" si="2799"/>
        <v>0</v>
      </c>
      <c r="F15451" s="496">
        <f t="shared" si="2800"/>
        <v>0</v>
      </c>
      <c r="G15451" s="499"/>
      <c r="I15451" s="498"/>
      <c r="J15451" s="480"/>
      <c r="O15451" s="298"/>
    </row>
    <row r="15452" spans="1:15" s="478" customFormat="1">
      <c r="A15452" s="530" t="str">
        <f t="shared" si="2797"/>
        <v/>
      </c>
      <c r="B15452" s="531" t="str">
        <f t="shared" si="2798"/>
        <v/>
      </c>
      <c r="C15452" s="527"/>
      <c r="D15452" s="527"/>
      <c r="E15452" s="518">
        <f t="shared" si="2799"/>
        <v>0</v>
      </c>
      <c r="F15452" s="496">
        <f t="shared" si="2800"/>
        <v>0</v>
      </c>
      <c r="G15452" s="499"/>
      <c r="I15452" s="498"/>
      <c r="J15452" s="480"/>
      <c r="O15452" s="298"/>
    </row>
    <row r="15453" spans="1:15" s="478" customFormat="1">
      <c r="A15453" s="530" t="str">
        <f t="shared" si="2797"/>
        <v/>
      </c>
      <c r="B15453" s="531" t="str">
        <f t="shared" si="2798"/>
        <v/>
      </c>
      <c r="C15453" s="527"/>
      <c r="D15453" s="527"/>
      <c r="E15453" s="518">
        <f t="shared" si="2799"/>
        <v>0</v>
      </c>
      <c r="F15453" s="496">
        <f t="shared" si="2800"/>
        <v>0</v>
      </c>
      <c r="G15453" s="499"/>
      <c r="I15453" s="498"/>
      <c r="J15453" s="480"/>
      <c r="O15453" s="298"/>
    </row>
    <row r="15454" spans="1:15" s="478" customFormat="1">
      <c r="A15454" s="530" t="str">
        <f t="shared" si="2797"/>
        <v/>
      </c>
      <c r="B15454" s="531" t="str">
        <f t="shared" si="2798"/>
        <v/>
      </c>
      <c r="C15454" s="527"/>
      <c r="D15454" s="527"/>
      <c r="E15454" s="518">
        <f t="shared" si="2799"/>
        <v>0</v>
      </c>
      <c r="F15454" s="496">
        <f t="shared" si="2800"/>
        <v>0</v>
      </c>
      <c r="G15454" s="499"/>
      <c r="I15454" s="498"/>
      <c r="J15454" s="480"/>
      <c r="O15454" s="298"/>
    </row>
    <row r="15455" spans="1:15" s="478" customFormat="1">
      <c r="A15455" s="530" t="str">
        <f t="shared" si="2797"/>
        <v/>
      </c>
      <c r="B15455" s="531" t="str">
        <f t="shared" si="2798"/>
        <v/>
      </c>
      <c r="C15455" s="527"/>
      <c r="D15455" s="527"/>
      <c r="E15455" s="518">
        <f t="shared" si="2799"/>
        <v>0</v>
      </c>
      <c r="F15455" s="496">
        <f t="shared" si="2800"/>
        <v>0</v>
      </c>
      <c r="G15455" s="499"/>
      <c r="I15455" s="498"/>
      <c r="J15455" s="480"/>
      <c r="O15455" s="298"/>
    </row>
    <row r="15456" spans="1:15" s="478" customFormat="1">
      <c r="A15456" s="530" t="str">
        <f t="shared" si="2797"/>
        <v/>
      </c>
      <c r="B15456" s="531" t="str">
        <f t="shared" si="2798"/>
        <v/>
      </c>
      <c r="C15456" s="527"/>
      <c r="D15456" s="527"/>
      <c r="E15456" s="518">
        <f t="shared" si="2799"/>
        <v>0</v>
      </c>
      <c r="F15456" s="496">
        <f t="shared" si="2800"/>
        <v>0</v>
      </c>
      <c r="G15456" s="499"/>
      <c r="I15456" s="498"/>
      <c r="J15456" s="480"/>
      <c r="O15456" s="298"/>
    </row>
    <row r="15457" spans="1:16" s="478" customFormat="1">
      <c r="A15457" s="530" t="str">
        <f t="shared" si="2797"/>
        <v/>
      </c>
      <c r="B15457" s="531" t="str">
        <f t="shared" si="2798"/>
        <v/>
      </c>
      <c r="C15457" s="527"/>
      <c r="D15457" s="527"/>
      <c r="E15457" s="518">
        <f t="shared" si="2799"/>
        <v>0</v>
      </c>
      <c r="F15457" s="496">
        <f t="shared" si="2800"/>
        <v>0</v>
      </c>
      <c r="G15457" s="499"/>
      <c r="I15457" s="498"/>
      <c r="J15457" s="480"/>
      <c r="O15457" s="298"/>
    </row>
    <row r="15458" spans="1:16" s="478" customFormat="1">
      <c r="A15458" s="530" t="str">
        <f t="shared" si="2797"/>
        <v/>
      </c>
      <c r="B15458" s="531" t="str">
        <f t="shared" si="2798"/>
        <v/>
      </c>
      <c r="C15458" s="527"/>
      <c r="D15458" s="527"/>
      <c r="E15458" s="518">
        <f t="shared" si="2799"/>
        <v>0</v>
      </c>
      <c r="F15458" s="496">
        <f t="shared" si="2800"/>
        <v>0</v>
      </c>
      <c r="G15458" s="519"/>
      <c r="I15458" s="498"/>
      <c r="J15458" s="480"/>
      <c r="O15458" s="298"/>
    </row>
    <row r="15459" spans="1:16" s="478" customFormat="1" ht="31.5" customHeight="1" thickBot="1">
      <c r="A15459" s="500"/>
      <c r="B15459" s="501"/>
      <c r="C15459" s="502"/>
      <c r="D15459" s="503"/>
      <c r="E15459" s="503"/>
      <c r="F15459" s="238" t="s">
        <v>83</v>
      </c>
      <c r="G15459" s="262">
        <f>ROUND(SUM(F15447:F15458),0)</f>
        <v>0</v>
      </c>
      <c r="I15459" s="504"/>
      <c r="J15459" s="480"/>
      <c r="O15459" s="298"/>
    </row>
    <row r="15460" spans="1:16" s="478" customFormat="1" ht="13.5" thickTop="1">
      <c r="A15460" s="186" t="s">
        <v>76</v>
      </c>
      <c r="B15460" s="507"/>
      <c r="C15460" s="508"/>
      <c r="D15460" s="509"/>
      <c r="E15460" s="509"/>
      <c r="F15460" s="510"/>
      <c r="G15460" s="511"/>
      <c r="I15460" s="504"/>
      <c r="J15460" s="480"/>
      <c r="O15460" s="298"/>
    </row>
    <row r="15461" spans="1:16" s="478" customFormat="1">
      <c r="A15461" s="512" t="s">
        <v>57</v>
      </c>
      <c r="B15461" s="513"/>
      <c r="C15461" s="532"/>
      <c r="D15461" s="533"/>
      <c r="E15461" s="516" t="s">
        <v>77</v>
      </c>
      <c r="F15461" s="516" t="s">
        <v>78</v>
      </c>
      <c r="G15461" s="264" t="s">
        <v>77</v>
      </c>
      <c r="H15461" s="296"/>
      <c r="I15461" s="491"/>
      <c r="J15461" s="480"/>
      <c r="O15461" s="298"/>
    </row>
    <row r="15462" spans="1:16" s="478" customFormat="1">
      <c r="A15462" s="534" t="s">
        <v>87</v>
      </c>
      <c r="B15462" s="535"/>
      <c r="C15462" s="536"/>
      <c r="D15462" s="537"/>
      <c r="E15462" s="495">
        <f>ROUND(SUM(G15421,G15436,G15444,G15459),2)</f>
        <v>0</v>
      </c>
      <c r="F15462" s="538">
        <f>A</f>
        <v>0</v>
      </c>
      <c r="G15462" s="539">
        <f>E15462*F15462</f>
        <v>0</v>
      </c>
      <c r="I15462" s="504"/>
      <c r="J15462" s="480"/>
      <c r="O15462" s="298"/>
    </row>
    <row r="15463" spans="1:16" s="478" customFormat="1">
      <c r="A15463" s="534" t="s">
        <v>85</v>
      </c>
      <c r="B15463" s="535"/>
      <c r="C15463" s="536"/>
      <c r="D15463" s="537"/>
      <c r="E15463" s="495">
        <f>SUM(G15421,G15436,G15444,G15459)</f>
        <v>0</v>
      </c>
      <c r="F15463" s="538">
        <f>I</f>
        <v>0</v>
      </c>
      <c r="G15463" s="539">
        <f>E15463*F15463</f>
        <v>0</v>
      </c>
      <c r="I15463" s="504"/>
      <c r="J15463" s="480"/>
      <c r="O15463" s="298"/>
    </row>
    <row r="15464" spans="1:16" s="478" customFormat="1">
      <c r="A15464" s="534" t="s">
        <v>86</v>
      </c>
      <c r="B15464" s="535"/>
      <c r="C15464" s="536"/>
      <c r="D15464" s="537"/>
      <c r="E15464" s="495">
        <f>SUM(G15421,G15436,G15444,G15459)</f>
        <v>0</v>
      </c>
      <c r="F15464" s="538">
        <f>U</f>
        <v>0</v>
      </c>
      <c r="G15464" s="539">
        <f>E15464*F15464</f>
        <v>0</v>
      </c>
      <c r="I15464" s="504"/>
      <c r="J15464" s="480"/>
      <c r="O15464" s="298"/>
    </row>
    <row r="15465" spans="1:16" s="478" customFormat="1" ht="33" customHeight="1" thickBot="1">
      <c r="A15465" s="500"/>
      <c r="B15465" s="501"/>
      <c r="C15465" s="502"/>
      <c r="D15465" s="503"/>
      <c r="E15465" s="503"/>
      <c r="F15465" s="268" t="s">
        <v>84</v>
      </c>
      <c r="G15465" s="262">
        <f>SUM(G15462:G15464)</f>
        <v>0</v>
      </c>
      <c r="I15465" s="504"/>
      <c r="J15465" s="295"/>
      <c r="K15465" s="296"/>
      <c r="L15465" s="296"/>
      <c r="M15465" s="296"/>
      <c r="N15465" s="296"/>
      <c r="O15465" s="296"/>
    </row>
    <row r="15466" spans="1:16" s="199" customFormat="1" ht="14" thickTop="1" thickBot="1">
      <c r="A15466" s="540"/>
      <c r="B15466" s="541"/>
      <c r="C15466" s="542"/>
      <c r="D15466" s="543"/>
      <c r="E15466" s="271" t="s">
        <v>89</v>
      </c>
      <c r="F15466" s="272"/>
      <c r="G15466" s="273">
        <f>ROUND(SUM(G15421,G15436,G15444,G15459,G15465),0)</f>
        <v>0</v>
      </c>
      <c r="I15466" s="544"/>
      <c r="J15466" s="200">
        <f>B15405</f>
        <v>45.1</v>
      </c>
      <c r="K15466" s="545">
        <f>E15462</f>
        <v>0</v>
      </c>
      <c r="L15466" s="546">
        <f>G15462</f>
        <v>0</v>
      </c>
      <c r="M15466" s="546">
        <f>G15463</f>
        <v>0</v>
      </c>
      <c r="N15466" s="546">
        <f>G15464</f>
        <v>0</v>
      </c>
      <c r="O15466" s="299">
        <f>SUM(K15466:N15466)</f>
        <v>0</v>
      </c>
      <c r="P15466" s="546"/>
    </row>
    <row r="15467" spans="1:16" s="478" customFormat="1" ht="13.5" thickTop="1">
      <c r="A15467" s="547" t="s">
        <v>97</v>
      </c>
      <c r="B15467" s="449"/>
      <c r="C15467" s="470"/>
      <c r="D15467" s="483"/>
      <c r="E15467" s="483"/>
      <c r="F15467" s="484"/>
      <c r="G15467" s="485"/>
      <c r="I15467" s="504"/>
      <c r="J15467" s="480"/>
      <c r="O15467" s="298"/>
      <c r="P15467" s="546"/>
    </row>
    <row r="15468" spans="1:16" s="478" customFormat="1">
      <c r="A15468" s="547"/>
      <c r="B15468" s="548"/>
      <c r="C15468" s="549"/>
      <c r="D15468" s="550"/>
      <c r="E15468" s="483"/>
      <c r="F15468" s="484"/>
      <c r="G15468" s="551">
        <f ca="1">TODAY()</f>
        <v>44839</v>
      </c>
      <c r="I15468" s="504"/>
      <c r="J15468" s="480"/>
      <c r="O15468" s="298"/>
      <c r="P15468" s="546"/>
    </row>
    <row r="15469" spans="1:16" s="478" customFormat="1" ht="13.5" thickBot="1">
      <c r="A15469" s="500"/>
      <c r="B15469" s="501"/>
      <c r="C15469" s="502"/>
      <c r="D15469" s="503"/>
      <c r="E15469" s="503"/>
      <c r="F15469" s="552"/>
      <c r="G15469" s="553"/>
      <c r="I15469" s="504"/>
      <c r="J15469" s="480"/>
      <c r="O15469" s="298"/>
      <c r="P15469" s="546"/>
    </row>
    <row r="15470" spans="1:16" s="478" customFormat="1" ht="13.5" thickTop="1">
      <c r="A15470" s="470"/>
      <c r="B15470" s="449"/>
      <c r="C15470" s="470"/>
      <c r="D15470" s="483"/>
      <c r="E15470" s="483"/>
      <c r="F15470" s="484"/>
      <c r="G15470" s="484"/>
      <c r="I15470" s="558"/>
      <c r="J15470" s="480"/>
      <c r="O15470" s="298"/>
      <c r="P15470" s="546"/>
    </row>
    <row r="15471" spans="1:16" s="199" customFormat="1">
      <c r="A15471" s="196" t="s">
        <v>109</v>
      </c>
      <c r="B15471" s="458"/>
      <c r="C15471" s="196"/>
      <c r="D15471" s="198"/>
      <c r="E15471" s="198"/>
      <c r="F15471" s="197"/>
      <c r="G15471" s="197"/>
      <c r="I15471" s="321"/>
      <c r="J15471" s="200"/>
      <c r="O15471" s="297"/>
    </row>
    <row r="15472" spans="1:16" s="199" customFormat="1">
      <c r="A15472" s="196" t="str">
        <f>CONCATENATE('Prestaciones y AIU'!A13260," ANALISIS DE PRECIOS UNITARIOS")</f>
        <v xml:space="preserve"> ANALISIS DE PRECIOS UNITARIOS</v>
      </c>
      <c r="B15472" s="458"/>
      <c r="C15472" s="196"/>
      <c r="D15472" s="198"/>
      <c r="E15472" s="198"/>
      <c r="F15472" s="197"/>
      <c r="G15472" s="197"/>
      <c r="I15472" s="321"/>
      <c r="J15472" s="200"/>
      <c r="O15472" s="297"/>
    </row>
    <row r="15473" spans="1:15" s="199" customFormat="1">
      <c r="A15473" s="196" t="str">
        <f>Objeto_LIC</f>
        <v>OPTIMIZACION DEL SISTEMA DE ABASTECIMIENTO (ADUCCION, PRETRATAMIENTO Y CONDUCCION) DEL MUNICPIO DE TAME, DEPARTAMENTO DE ARAUCA</v>
      </c>
      <c r="B15473" s="458"/>
      <c r="C15473" s="196"/>
      <c r="D15473" s="198"/>
      <c r="E15473" s="198"/>
      <c r="F15473" s="197"/>
      <c r="G15473" s="197"/>
      <c r="I15473" s="321"/>
      <c r="J15473" s="200"/>
      <c r="O15473" s="297"/>
    </row>
    <row r="15474" spans="1:15" s="199" customFormat="1">
      <c r="A15474" s="196"/>
      <c r="B15474" s="458"/>
      <c r="C15474" s="196"/>
      <c r="D15474" s="198"/>
      <c r="E15474" s="198"/>
      <c r="F15474" s="197"/>
      <c r="G15474" s="197"/>
      <c r="I15474" s="321"/>
      <c r="J15474" s="200"/>
      <c r="O15474" s="297"/>
    </row>
    <row r="15475" spans="1:15" ht="13.5" thickBot="1">
      <c r="A15475" s="201"/>
      <c r="B15475" s="448"/>
      <c r="C15475" s="201"/>
      <c r="D15475" s="203"/>
      <c r="E15475" s="203"/>
      <c r="F15475" s="202"/>
      <c r="G15475" s="202"/>
    </row>
    <row r="15476" spans="1:15" s="211" customFormat="1" ht="13.5" thickTop="1">
      <c r="A15476" s="206"/>
      <c r="B15476" s="457"/>
      <c r="C15476" s="207"/>
      <c r="D15476" s="209"/>
      <c r="E15476" s="209"/>
      <c r="F15476" s="208"/>
      <c r="G15476" s="210" t="s">
        <v>110</v>
      </c>
      <c r="I15476" s="323"/>
      <c r="J15476" s="212"/>
      <c r="O15476" s="297"/>
    </row>
    <row r="15477" spans="1:15" ht="12.75" customHeight="1">
      <c r="A15477" s="213" t="s">
        <v>62</v>
      </c>
      <c r="B15477" s="750">
        <f>Proponente</f>
        <v>0</v>
      </c>
      <c r="C15477" s="750"/>
      <c r="D15477" s="750"/>
      <c r="E15477" s="750"/>
      <c r="F15477" s="750"/>
      <c r="G15477" s="751"/>
    </row>
    <row r="15478" spans="1:15" ht="12.75" customHeight="1">
      <c r="A15478" s="213" t="s">
        <v>63</v>
      </c>
      <c r="B15478" s="470">
        <v>46.1</v>
      </c>
      <c r="C15478" s="750" t="e">
        <f>VLOOKUP(B15478,Presupuesto!$A$4:$B$106,2,FALSE)</f>
        <v>#N/A</v>
      </c>
      <c r="D15478" s="750"/>
      <c r="E15478" s="750"/>
      <c r="F15478" s="750"/>
      <c r="G15478" s="751"/>
    </row>
    <row r="15479" spans="1:15">
      <c r="A15479" s="214"/>
      <c r="B15479" s="438"/>
      <c r="C15479" s="215"/>
      <c r="D15479" s="217"/>
      <c r="E15479" s="217"/>
      <c r="F15479" s="218" t="s">
        <v>88</v>
      </c>
      <c r="G15479" s="755" t="s">
        <v>179</v>
      </c>
      <c r="H15479" s="750"/>
      <c r="I15479" s="750"/>
      <c r="J15479" s="750"/>
      <c r="K15479" s="751"/>
    </row>
    <row r="15480" spans="1:15" ht="13.5" thickBot="1">
      <c r="A15480" s="213" t="s">
        <v>64</v>
      </c>
      <c r="B15480" s="438"/>
      <c r="C15480" s="215"/>
      <c r="D15480" s="217"/>
      <c r="E15480" s="217"/>
      <c r="F15480" s="216"/>
      <c r="G15480" s="219"/>
      <c r="I15480" s="324"/>
      <c r="J15480" s="295"/>
      <c r="K15480" s="296"/>
      <c r="L15480" s="296"/>
      <c r="M15480" s="296"/>
      <c r="N15480" s="296"/>
      <c r="O15480" s="296"/>
    </row>
    <row r="15481" spans="1:15" s="220" customFormat="1" ht="13.5" thickTop="1">
      <c r="A15481" s="221" t="s">
        <v>57</v>
      </c>
      <c r="B15481" s="447" t="s">
        <v>65</v>
      </c>
      <c r="C15481" s="222" t="s">
        <v>66</v>
      </c>
      <c r="D15481" s="223" t="s">
        <v>74</v>
      </c>
      <c r="E15481" s="224" t="s">
        <v>100</v>
      </c>
      <c r="F15481" s="224" t="s">
        <v>79</v>
      </c>
      <c r="G15481" s="225" t="s">
        <v>70</v>
      </c>
      <c r="I15481" s="325"/>
      <c r="J15481" s="226"/>
      <c r="O15481" s="296"/>
    </row>
    <row r="15482" spans="1:15">
      <c r="A15482" s="227" t="str">
        <f t="shared" ref="A15482:A15493" si="2801">IF(I15482=0,"-",VLOOKUP(I15482,EQUIPOS,2,FALSE))</f>
        <v>-</v>
      </c>
      <c r="B15482" s="228"/>
      <c r="C15482" s="228"/>
      <c r="D15482" s="194"/>
      <c r="E15482" s="229">
        <f t="shared" ref="E15482:E15493" si="2802">IF(I15482=0,0,VLOOKUP(I15482,EQUIPOS,4,FALSE))</f>
        <v>0</v>
      </c>
      <c r="F15482" s="230">
        <f t="shared" ref="F15482:F15493" si="2803">IF(D15482=0,0,E15482/D15482)</f>
        <v>0</v>
      </c>
      <c r="G15482" s="231"/>
      <c r="I15482" s="283"/>
    </row>
    <row r="15483" spans="1:15">
      <c r="A15483" s="227" t="str">
        <f t="shared" si="2801"/>
        <v>-</v>
      </c>
      <c r="B15483" s="228"/>
      <c r="C15483" s="228"/>
      <c r="D15483" s="194"/>
      <c r="E15483" s="229">
        <f t="shared" si="2802"/>
        <v>0</v>
      </c>
      <c r="F15483" s="230">
        <f t="shared" si="2803"/>
        <v>0</v>
      </c>
      <c r="G15483" s="232"/>
      <c r="I15483" s="283"/>
    </row>
    <row r="15484" spans="1:15">
      <c r="A15484" s="227" t="str">
        <f t="shared" si="2801"/>
        <v>-</v>
      </c>
      <c r="B15484" s="228"/>
      <c r="C15484" s="228"/>
      <c r="D15484" s="194"/>
      <c r="E15484" s="229">
        <f t="shared" si="2802"/>
        <v>0</v>
      </c>
      <c r="F15484" s="230">
        <f t="shared" si="2803"/>
        <v>0</v>
      </c>
      <c r="G15484" s="232"/>
      <c r="I15484" s="283"/>
    </row>
    <row r="15485" spans="1:15">
      <c r="A15485" s="227" t="str">
        <f t="shared" si="2801"/>
        <v>-</v>
      </c>
      <c r="B15485" s="228"/>
      <c r="C15485" s="228"/>
      <c r="D15485" s="194"/>
      <c r="E15485" s="229">
        <f t="shared" si="2802"/>
        <v>0</v>
      </c>
      <c r="F15485" s="230">
        <f t="shared" si="2803"/>
        <v>0</v>
      </c>
      <c r="G15485" s="232"/>
      <c r="I15485" s="283"/>
    </row>
    <row r="15486" spans="1:15">
      <c r="A15486" s="227" t="str">
        <f t="shared" si="2801"/>
        <v>-</v>
      </c>
      <c r="B15486" s="228"/>
      <c r="C15486" s="228"/>
      <c r="D15486" s="194"/>
      <c r="E15486" s="229">
        <f t="shared" si="2802"/>
        <v>0</v>
      </c>
      <c r="F15486" s="230">
        <f t="shared" si="2803"/>
        <v>0</v>
      </c>
      <c r="G15486" s="232"/>
      <c r="I15486" s="283"/>
    </row>
    <row r="15487" spans="1:15">
      <c r="A15487" s="227" t="str">
        <f t="shared" si="2801"/>
        <v>-</v>
      </c>
      <c r="B15487" s="228"/>
      <c r="C15487" s="228"/>
      <c r="D15487" s="194"/>
      <c r="E15487" s="229">
        <f t="shared" si="2802"/>
        <v>0</v>
      </c>
      <c r="F15487" s="230">
        <f t="shared" si="2803"/>
        <v>0</v>
      </c>
      <c r="G15487" s="232"/>
      <c r="I15487" s="283"/>
    </row>
    <row r="15488" spans="1:15">
      <c r="A15488" s="227" t="str">
        <f t="shared" si="2801"/>
        <v>-</v>
      </c>
      <c r="B15488" s="228"/>
      <c r="C15488" s="228"/>
      <c r="D15488" s="194"/>
      <c r="E15488" s="229">
        <f t="shared" si="2802"/>
        <v>0</v>
      </c>
      <c r="F15488" s="230">
        <f t="shared" si="2803"/>
        <v>0</v>
      </c>
      <c r="G15488" s="232"/>
      <c r="I15488" s="283"/>
    </row>
    <row r="15489" spans="1:15">
      <c r="A15489" s="227" t="str">
        <f t="shared" si="2801"/>
        <v>-</v>
      </c>
      <c r="B15489" s="228"/>
      <c r="C15489" s="228"/>
      <c r="D15489" s="194"/>
      <c r="E15489" s="229">
        <f t="shared" si="2802"/>
        <v>0</v>
      </c>
      <c r="F15489" s="230">
        <f t="shared" si="2803"/>
        <v>0</v>
      </c>
      <c r="G15489" s="232"/>
      <c r="I15489" s="283"/>
    </row>
    <row r="15490" spans="1:15">
      <c r="A15490" s="227" t="str">
        <f t="shared" si="2801"/>
        <v>-</v>
      </c>
      <c r="B15490" s="228"/>
      <c r="C15490" s="228"/>
      <c r="D15490" s="194"/>
      <c r="E15490" s="229">
        <f t="shared" si="2802"/>
        <v>0</v>
      </c>
      <c r="F15490" s="230">
        <f t="shared" si="2803"/>
        <v>0</v>
      </c>
      <c r="G15490" s="232"/>
      <c r="I15490" s="283"/>
    </row>
    <row r="15491" spans="1:15">
      <c r="A15491" s="227" t="str">
        <f t="shared" si="2801"/>
        <v>-</v>
      </c>
      <c r="B15491" s="228"/>
      <c r="C15491" s="228"/>
      <c r="D15491" s="194"/>
      <c r="E15491" s="229">
        <f t="shared" si="2802"/>
        <v>0</v>
      </c>
      <c r="F15491" s="230">
        <f t="shared" si="2803"/>
        <v>0</v>
      </c>
      <c r="G15491" s="232"/>
      <c r="I15491" s="283"/>
    </row>
    <row r="15492" spans="1:15">
      <c r="A15492" s="227" t="str">
        <f t="shared" si="2801"/>
        <v>-</v>
      </c>
      <c r="B15492" s="228"/>
      <c r="C15492" s="228"/>
      <c r="D15492" s="194"/>
      <c r="E15492" s="229">
        <f t="shared" si="2802"/>
        <v>0</v>
      </c>
      <c r="F15492" s="230">
        <f t="shared" si="2803"/>
        <v>0</v>
      </c>
      <c r="G15492" s="232"/>
      <c r="I15492" s="283"/>
    </row>
    <row r="15493" spans="1:15">
      <c r="A15493" s="227" t="str">
        <f t="shared" si="2801"/>
        <v>-</v>
      </c>
      <c r="B15493" s="228"/>
      <c r="C15493" s="228"/>
      <c r="D15493" s="194"/>
      <c r="E15493" s="229">
        <f t="shared" si="2802"/>
        <v>0</v>
      </c>
      <c r="F15493" s="230">
        <f t="shared" si="2803"/>
        <v>0</v>
      </c>
      <c r="G15493" s="232"/>
      <c r="I15493" s="283"/>
    </row>
    <row r="15494" spans="1:15" ht="13.5" thickBot="1">
      <c r="A15494" s="234"/>
      <c r="B15494" s="456"/>
      <c r="C15494" s="235"/>
      <c r="D15494" s="237"/>
      <c r="E15494" s="237"/>
      <c r="F15494" s="238" t="s">
        <v>80</v>
      </c>
      <c r="G15494" s="239">
        <f>SUM(F15482:F15493)</f>
        <v>0</v>
      </c>
      <c r="I15494" s="326"/>
    </row>
    <row r="15495" spans="1:15" ht="13.5" thickTop="1">
      <c r="A15495" s="240" t="s">
        <v>67</v>
      </c>
      <c r="B15495" s="446"/>
      <c r="C15495" s="241"/>
      <c r="D15495" s="243"/>
      <c r="E15495" s="243"/>
      <c r="F15495" s="242"/>
      <c r="G15495" s="244"/>
      <c r="I15495" s="326"/>
    </row>
    <row r="15496" spans="1:15" s="220" customFormat="1" ht="26">
      <c r="A15496" s="245" t="s">
        <v>57</v>
      </c>
      <c r="B15496" s="455"/>
      <c r="C15496" s="247" t="s">
        <v>58</v>
      </c>
      <c r="D15496" s="316" t="s">
        <v>68</v>
      </c>
      <c r="E15496" s="248" t="s">
        <v>69</v>
      </c>
      <c r="F15496" s="249" t="s">
        <v>79</v>
      </c>
      <c r="G15496" s="250" t="s">
        <v>70</v>
      </c>
      <c r="I15496" s="325"/>
      <c r="J15496" s="226"/>
      <c r="O15496" s="296"/>
    </row>
    <row r="15497" spans="1:15">
      <c r="A15497" s="748" t="str">
        <f t="shared" ref="A15497:A15508" si="2804">IF(I15497=0,"",VLOOKUP(I15497,MATERIALES,2,FALSE))</f>
        <v/>
      </c>
      <c r="B15497" s="749"/>
      <c r="C15497" s="251" t="str">
        <f t="shared" ref="C15497:C15505" si="2805">IF(I15497=0,"",VLOOKUP(I15497,MATERIALES,3,FALSE))</f>
        <v/>
      </c>
      <c r="D15497" s="194"/>
      <c r="E15497" s="252">
        <f t="shared" ref="E15497:E15508" si="2806">IF(I15497=0,0,VLOOKUP(I15497,MATERIALES,4,FALSE))</f>
        <v>0</v>
      </c>
      <c r="F15497" s="230">
        <f>D15497*E15497</f>
        <v>0</v>
      </c>
      <c r="G15497" s="231"/>
      <c r="I15497" s="283"/>
    </row>
    <row r="15498" spans="1:15">
      <c r="A15498" s="748" t="str">
        <f t="shared" si="2804"/>
        <v/>
      </c>
      <c r="B15498" s="749"/>
      <c r="C15498" s="251" t="str">
        <f t="shared" si="2805"/>
        <v/>
      </c>
      <c r="D15498" s="194"/>
      <c r="E15498" s="252">
        <f t="shared" si="2806"/>
        <v>0</v>
      </c>
      <c r="F15498" s="230">
        <f t="shared" ref="F15498:F15508" si="2807">D15498*E15498</f>
        <v>0</v>
      </c>
      <c r="G15498" s="232"/>
      <c r="I15498" s="283"/>
    </row>
    <row r="15499" spans="1:15">
      <c r="A15499" s="748" t="str">
        <f t="shared" si="2804"/>
        <v/>
      </c>
      <c r="B15499" s="749"/>
      <c r="C15499" s="251" t="str">
        <f t="shared" si="2805"/>
        <v/>
      </c>
      <c r="D15499" s="194"/>
      <c r="E15499" s="252">
        <f t="shared" si="2806"/>
        <v>0</v>
      </c>
      <c r="F15499" s="230">
        <f t="shared" si="2807"/>
        <v>0</v>
      </c>
      <c r="G15499" s="232"/>
      <c r="I15499" s="283"/>
    </row>
    <row r="15500" spans="1:15">
      <c r="A15500" s="748" t="str">
        <f t="shared" si="2804"/>
        <v/>
      </c>
      <c r="B15500" s="749"/>
      <c r="C15500" s="251" t="str">
        <f t="shared" si="2805"/>
        <v/>
      </c>
      <c r="D15500" s="194"/>
      <c r="E15500" s="252">
        <f t="shared" si="2806"/>
        <v>0</v>
      </c>
      <c r="F15500" s="230">
        <f t="shared" si="2807"/>
        <v>0</v>
      </c>
      <c r="G15500" s="232"/>
      <c r="I15500" s="283"/>
    </row>
    <row r="15501" spans="1:15">
      <c r="A15501" s="748" t="str">
        <f t="shared" si="2804"/>
        <v/>
      </c>
      <c r="B15501" s="749"/>
      <c r="C15501" s="251" t="str">
        <f t="shared" si="2805"/>
        <v/>
      </c>
      <c r="D15501" s="194"/>
      <c r="E15501" s="252">
        <f t="shared" si="2806"/>
        <v>0</v>
      </c>
      <c r="F15501" s="230">
        <f t="shared" si="2807"/>
        <v>0</v>
      </c>
      <c r="G15501" s="232"/>
      <c r="I15501" s="283"/>
    </row>
    <row r="15502" spans="1:15">
      <c r="A15502" s="748" t="str">
        <f t="shared" si="2804"/>
        <v/>
      </c>
      <c r="B15502" s="749"/>
      <c r="C15502" s="251" t="str">
        <f t="shared" si="2805"/>
        <v/>
      </c>
      <c r="D15502" s="194"/>
      <c r="E15502" s="252">
        <f t="shared" si="2806"/>
        <v>0</v>
      </c>
      <c r="F15502" s="230">
        <f t="shared" si="2807"/>
        <v>0</v>
      </c>
      <c r="G15502" s="232"/>
      <c r="I15502" s="283"/>
    </row>
    <row r="15503" spans="1:15">
      <c r="A15503" s="748" t="str">
        <f t="shared" si="2804"/>
        <v/>
      </c>
      <c r="B15503" s="749"/>
      <c r="C15503" s="251" t="str">
        <f t="shared" si="2805"/>
        <v/>
      </c>
      <c r="D15503" s="194"/>
      <c r="E15503" s="252">
        <f t="shared" si="2806"/>
        <v>0</v>
      </c>
      <c r="F15503" s="230">
        <f t="shared" si="2807"/>
        <v>0</v>
      </c>
      <c r="G15503" s="232"/>
      <c r="I15503" s="283"/>
    </row>
    <row r="15504" spans="1:15">
      <c r="A15504" s="748" t="str">
        <f t="shared" si="2804"/>
        <v/>
      </c>
      <c r="B15504" s="749"/>
      <c r="C15504" s="251" t="str">
        <f t="shared" si="2805"/>
        <v/>
      </c>
      <c r="D15504" s="194"/>
      <c r="E15504" s="252">
        <f t="shared" si="2806"/>
        <v>0</v>
      </c>
      <c r="F15504" s="230">
        <f t="shared" si="2807"/>
        <v>0</v>
      </c>
      <c r="G15504" s="253"/>
      <c r="I15504" s="283"/>
    </row>
    <row r="15505" spans="1:9">
      <c r="A15505" s="748" t="str">
        <f t="shared" si="2804"/>
        <v/>
      </c>
      <c r="B15505" s="749"/>
      <c r="C15505" s="251" t="str">
        <f t="shared" si="2805"/>
        <v/>
      </c>
      <c r="D15505" s="194"/>
      <c r="E15505" s="252">
        <f t="shared" si="2806"/>
        <v>0</v>
      </c>
      <c r="F15505" s="230">
        <f t="shared" si="2807"/>
        <v>0</v>
      </c>
      <c r="G15505" s="232"/>
      <c r="I15505" s="283"/>
    </row>
    <row r="15506" spans="1:9">
      <c r="A15506" s="748" t="str">
        <f t="shared" si="2804"/>
        <v/>
      </c>
      <c r="B15506" s="749"/>
      <c r="C15506" s="251"/>
      <c r="D15506" s="194"/>
      <c r="E15506" s="252">
        <f t="shared" si="2806"/>
        <v>0</v>
      </c>
      <c r="F15506" s="230">
        <f t="shared" si="2807"/>
        <v>0</v>
      </c>
      <c r="G15506" s="232"/>
      <c r="I15506" s="283"/>
    </row>
    <row r="15507" spans="1:9">
      <c r="A15507" s="748" t="str">
        <f t="shared" si="2804"/>
        <v/>
      </c>
      <c r="B15507" s="749"/>
      <c r="C15507" s="251"/>
      <c r="D15507" s="194"/>
      <c r="E15507" s="252">
        <f t="shared" si="2806"/>
        <v>0</v>
      </c>
      <c r="F15507" s="230">
        <f t="shared" si="2807"/>
        <v>0</v>
      </c>
      <c r="G15507" s="232"/>
      <c r="I15507" s="283"/>
    </row>
    <row r="15508" spans="1:9">
      <c r="A15508" s="748" t="str">
        <f t="shared" si="2804"/>
        <v/>
      </c>
      <c r="B15508" s="749"/>
      <c r="C15508" s="251" t="str">
        <f t="shared" ref="C15508" si="2808">IF(I15508=0,"",VLOOKUP(I15508,MATERIALES,3,FALSE))</f>
        <v/>
      </c>
      <c r="D15508" s="194"/>
      <c r="E15508" s="252">
        <f t="shared" si="2806"/>
        <v>0</v>
      </c>
      <c r="F15508" s="230">
        <f t="shared" si="2807"/>
        <v>0</v>
      </c>
      <c r="G15508" s="233"/>
      <c r="I15508" s="283"/>
    </row>
    <row r="15509" spans="1:9" ht="26.25" customHeight="1" thickBot="1">
      <c r="A15509" s="214"/>
      <c r="B15509" s="438"/>
      <c r="C15509" s="215"/>
      <c r="D15509" s="217"/>
      <c r="E15509" s="254"/>
      <c r="F15509" s="255" t="s">
        <v>81</v>
      </c>
      <c r="G15509" s="253">
        <f>ROUND(SUM(F15497:F15508),0)</f>
        <v>0</v>
      </c>
      <c r="I15509" s="326"/>
    </row>
    <row r="15510" spans="1:9" ht="14" thickTop="1" thickBot="1">
      <c r="A15510" s="256" t="s">
        <v>72</v>
      </c>
      <c r="B15510" s="445"/>
      <c r="C15510" s="257"/>
      <c r="D15510" s="259"/>
      <c r="E15510" s="259"/>
      <c r="F15510" s="258"/>
      <c r="G15510" s="260"/>
      <c r="I15510" s="326"/>
    </row>
    <row r="15511" spans="1:9" ht="13.5" thickTop="1">
      <c r="A15511" s="245" t="s">
        <v>57</v>
      </c>
      <c r="B15511" s="455"/>
      <c r="C15511" s="248" t="s">
        <v>71</v>
      </c>
      <c r="D15511" s="316" t="s">
        <v>75</v>
      </c>
      <c r="E15511" s="248" t="s">
        <v>98</v>
      </c>
      <c r="F15511" s="249" t="s">
        <v>79</v>
      </c>
      <c r="G15511" s="250" t="s">
        <v>70</v>
      </c>
      <c r="I15511" s="326"/>
    </row>
    <row r="15512" spans="1:9">
      <c r="A15512" s="748" t="str">
        <f>IF(I15512=0,"",VLOOKUP(I15512,EQUIPOS,2,FALSE))</f>
        <v/>
      </c>
      <c r="B15512" s="749"/>
      <c r="C15512" s="195"/>
      <c r="D15512" s="194"/>
      <c r="E15512" s="252">
        <f>IF(I15512=0,0,VLOOKUP(I15512,EQUIPOS,4,FALSE))</f>
        <v>0</v>
      </c>
      <c r="F15512" s="230">
        <f>C15512*D15512*E15512</f>
        <v>0</v>
      </c>
      <c r="G15512" s="231"/>
      <c r="I15512" s="283"/>
    </row>
    <row r="15513" spans="1:9">
      <c r="A15513" s="748" t="str">
        <f>IF(I15513=0,"",VLOOKUP(I15513,EQUIPOS,2,FALSE))</f>
        <v/>
      </c>
      <c r="B15513" s="749"/>
      <c r="C15513" s="195"/>
      <c r="D15513" s="194"/>
      <c r="E15513" s="252">
        <f>IF(I15513=0,0,VLOOKUP(I15513,EQUIPOS,4,FALSE))</f>
        <v>0</v>
      </c>
      <c r="F15513" s="230">
        <f t="shared" ref="F15513:F15516" si="2809">C15513*D15513*E15513</f>
        <v>0</v>
      </c>
      <c r="G15513" s="232"/>
      <c r="I15513" s="283"/>
    </row>
    <row r="15514" spans="1:9">
      <c r="A15514" s="748" t="str">
        <f>IF(I15514=0,"",VLOOKUP(I15514,EQUIPOS,2,FALSE))</f>
        <v/>
      </c>
      <c r="B15514" s="749"/>
      <c r="C15514" s="195"/>
      <c r="D15514" s="194"/>
      <c r="E15514" s="252">
        <f>IF(I15514=0,0,VLOOKUP(I15514,EQUIPOS,4,FALSE))</f>
        <v>0</v>
      </c>
      <c r="F15514" s="230">
        <f t="shared" si="2809"/>
        <v>0</v>
      </c>
      <c r="G15514" s="232"/>
      <c r="I15514" s="283"/>
    </row>
    <row r="15515" spans="1:9">
      <c r="A15515" s="748" t="str">
        <f>IF(I15515=0,"",VLOOKUP(I15515,EQUIPOS,2,FALSE))</f>
        <v/>
      </c>
      <c r="B15515" s="749"/>
      <c r="C15515" s="195"/>
      <c r="D15515" s="194"/>
      <c r="E15515" s="252">
        <f>IF(I15515=0,0,VLOOKUP(I15515,EQUIPOS,4,FALSE))</f>
        <v>0</v>
      </c>
      <c r="F15515" s="230">
        <f t="shared" si="2809"/>
        <v>0</v>
      </c>
      <c r="G15515" s="232"/>
      <c r="I15515" s="283"/>
    </row>
    <row r="15516" spans="1:9">
      <c r="A15516" s="748" t="str">
        <f>IF(I15516=0,"",VLOOKUP(I15516,EQUIPOS,2,FALSE))</f>
        <v/>
      </c>
      <c r="B15516" s="749"/>
      <c r="C15516" s="195"/>
      <c r="D15516" s="194"/>
      <c r="E15516" s="252">
        <f>IF(I15516=0,0,VLOOKUP(I15516,EQUIPOS,4,FALSE))</f>
        <v>0</v>
      </c>
      <c r="F15516" s="230">
        <f t="shared" si="2809"/>
        <v>0</v>
      </c>
      <c r="G15516" s="233"/>
      <c r="I15516" s="283"/>
    </row>
    <row r="15517" spans="1:9" ht="30.75" customHeight="1" thickBot="1">
      <c r="A15517" s="234"/>
      <c r="B15517" s="456"/>
      <c r="C15517" s="235"/>
      <c r="D15517" s="237"/>
      <c r="E15517" s="261"/>
      <c r="F15517" s="238" t="s">
        <v>82</v>
      </c>
      <c r="G15517" s="262">
        <f>SUM(F15512:F15516)</f>
        <v>0</v>
      </c>
      <c r="I15517" s="326"/>
    </row>
    <row r="15518" spans="1:9" ht="13.5" thickTop="1">
      <c r="A15518" s="240" t="s">
        <v>73</v>
      </c>
      <c r="B15518" s="446"/>
      <c r="C15518" s="241"/>
      <c r="D15518" s="243"/>
      <c r="E15518" s="243"/>
      <c r="F15518" s="242"/>
      <c r="G15518" s="244"/>
      <c r="I15518" s="326"/>
    </row>
    <row r="15519" spans="1:9" ht="26">
      <c r="A15519" s="245" t="s">
        <v>57</v>
      </c>
      <c r="B15519" s="454" t="s">
        <v>58</v>
      </c>
      <c r="C15519" s="247" t="s">
        <v>68</v>
      </c>
      <c r="D15519" s="316" t="s">
        <v>74</v>
      </c>
      <c r="E15519" s="248" t="s">
        <v>69</v>
      </c>
      <c r="F15519" s="249" t="s">
        <v>79</v>
      </c>
      <c r="G15519" s="250" t="s">
        <v>70</v>
      </c>
      <c r="H15519" s="220"/>
      <c r="I15519" s="325"/>
    </row>
    <row r="15520" spans="1:9">
      <c r="A15520" s="263" t="str">
        <f t="shared" ref="A15520:A15531" si="2810">IF(I15520=0,"",VLOOKUP(I15520,MANOOBRA,2,FALSE))</f>
        <v/>
      </c>
      <c r="B15520" s="444" t="str">
        <f t="shared" ref="B15520:B15531" si="2811">IF(I15520=0,"",VLOOKUP(I15520,MANOOBRA,3,FALSE))</f>
        <v/>
      </c>
      <c r="C15520" s="195"/>
      <c r="D15520" s="195"/>
      <c r="E15520" s="252">
        <f t="shared" ref="E15520:E15531" si="2812">IF(I15520=0,0,VLOOKUP(I15520,MANOOBRA,4,FALSE))</f>
        <v>0</v>
      </c>
      <c r="F15520" s="230">
        <f>IF(D15520=0,0,C15520*E15520/D15520)</f>
        <v>0</v>
      </c>
      <c r="G15520" s="231"/>
      <c r="I15520" s="283"/>
    </row>
    <row r="15521" spans="1:9">
      <c r="A15521" s="263" t="str">
        <f t="shared" si="2810"/>
        <v/>
      </c>
      <c r="B15521" s="444" t="str">
        <f t="shared" si="2811"/>
        <v/>
      </c>
      <c r="C15521" s="195"/>
      <c r="D15521" s="195"/>
      <c r="E15521" s="252">
        <f t="shared" si="2812"/>
        <v>0</v>
      </c>
      <c r="F15521" s="230">
        <f t="shared" ref="F15521:F15531" si="2813">IF(D15521=0,0,C15521*E15521/D15521)</f>
        <v>0</v>
      </c>
      <c r="G15521" s="232"/>
      <c r="I15521" s="283"/>
    </row>
    <row r="15522" spans="1:9">
      <c r="A15522" s="263" t="str">
        <f t="shared" si="2810"/>
        <v/>
      </c>
      <c r="B15522" s="444" t="str">
        <f t="shared" si="2811"/>
        <v/>
      </c>
      <c r="C15522" s="195"/>
      <c r="D15522" s="309"/>
      <c r="E15522" s="252">
        <f t="shared" si="2812"/>
        <v>0</v>
      </c>
      <c r="F15522" s="230">
        <f t="shared" si="2813"/>
        <v>0</v>
      </c>
      <c r="G15522" s="232"/>
      <c r="I15522" s="283"/>
    </row>
    <row r="15523" spans="1:9">
      <c r="A15523" s="263" t="str">
        <f t="shared" si="2810"/>
        <v/>
      </c>
      <c r="B15523" s="444" t="str">
        <f t="shared" si="2811"/>
        <v/>
      </c>
      <c r="C15523" s="195"/>
      <c r="D15523" s="195"/>
      <c r="E15523" s="252">
        <f t="shared" si="2812"/>
        <v>0</v>
      </c>
      <c r="F15523" s="230">
        <f t="shared" si="2813"/>
        <v>0</v>
      </c>
      <c r="G15523" s="232"/>
      <c r="I15523" s="283"/>
    </row>
    <row r="15524" spans="1:9">
      <c r="A15524" s="263" t="str">
        <f t="shared" si="2810"/>
        <v/>
      </c>
      <c r="B15524" s="444" t="str">
        <f t="shared" si="2811"/>
        <v/>
      </c>
      <c r="C15524" s="195"/>
      <c r="D15524" s="195"/>
      <c r="E15524" s="252">
        <f t="shared" si="2812"/>
        <v>0</v>
      </c>
      <c r="F15524" s="230">
        <f t="shared" si="2813"/>
        <v>0</v>
      </c>
      <c r="G15524" s="232"/>
      <c r="I15524" s="283"/>
    </row>
    <row r="15525" spans="1:9">
      <c r="A15525" s="263" t="str">
        <f t="shared" si="2810"/>
        <v/>
      </c>
      <c r="B15525" s="444" t="str">
        <f t="shared" si="2811"/>
        <v/>
      </c>
      <c r="C15525" s="195"/>
      <c r="D15525" s="195"/>
      <c r="E15525" s="252">
        <f t="shared" si="2812"/>
        <v>0</v>
      </c>
      <c r="F15525" s="230">
        <f t="shared" si="2813"/>
        <v>0</v>
      </c>
      <c r="G15525" s="232"/>
      <c r="I15525" s="283"/>
    </row>
    <row r="15526" spans="1:9">
      <c r="A15526" s="263" t="str">
        <f t="shared" si="2810"/>
        <v/>
      </c>
      <c r="B15526" s="444" t="str">
        <f t="shared" si="2811"/>
        <v/>
      </c>
      <c r="C15526" s="195"/>
      <c r="D15526" s="195"/>
      <c r="E15526" s="252">
        <f t="shared" si="2812"/>
        <v>0</v>
      </c>
      <c r="F15526" s="230">
        <f t="shared" si="2813"/>
        <v>0</v>
      </c>
      <c r="G15526" s="232"/>
      <c r="I15526" s="283"/>
    </row>
    <row r="15527" spans="1:9">
      <c r="A15527" s="263" t="str">
        <f t="shared" si="2810"/>
        <v/>
      </c>
      <c r="B15527" s="444" t="str">
        <f t="shared" si="2811"/>
        <v/>
      </c>
      <c r="C15527" s="195"/>
      <c r="D15527" s="195"/>
      <c r="E15527" s="252">
        <f t="shared" si="2812"/>
        <v>0</v>
      </c>
      <c r="F15527" s="230">
        <f t="shared" si="2813"/>
        <v>0</v>
      </c>
      <c r="G15527" s="232"/>
      <c r="I15527" s="283"/>
    </row>
    <row r="15528" spans="1:9">
      <c r="A15528" s="263" t="str">
        <f t="shared" si="2810"/>
        <v/>
      </c>
      <c r="B15528" s="444" t="str">
        <f t="shared" si="2811"/>
        <v/>
      </c>
      <c r="C15528" s="195"/>
      <c r="D15528" s="195"/>
      <c r="E15528" s="252">
        <f t="shared" si="2812"/>
        <v>0</v>
      </c>
      <c r="F15528" s="230">
        <f t="shared" si="2813"/>
        <v>0</v>
      </c>
      <c r="G15528" s="232"/>
      <c r="I15528" s="283"/>
    </row>
    <row r="15529" spans="1:9">
      <c r="A15529" s="263" t="str">
        <f t="shared" si="2810"/>
        <v/>
      </c>
      <c r="B15529" s="444" t="str">
        <f t="shared" si="2811"/>
        <v/>
      </c>
      <c r="C15529" s="195"/>
      <c r="D15529" s="195"/>
      <c r="E15529" s="252">
        <f t="shared" si="2812"/>
        <v>0</v>
      </c>
      <c r="F15529" s="230">
        <f t="shared" si="2813"/>
        <v>0</v>
      </c>
      <c r="G15529" s="232"/>
      <c r="I15529" s="283"/>
    </row>
    <row r="15530" spans="1:9">
      <c r="A15530" s="263" t="str">
        <f t="shared" si="2810"/>
        <v/>
      </c>
      <c r="B15530" s="444" t="str">
        <f t="shared" si="2811"/>
        <v/>
      </c>
      <c r="C15530" s="195"/>
      <c r="D15530" s="195"/>
      <c r="E15530" s="252">
        <f t="shared" si="2812"/>
        <v>0</v>
      </c>
      <c r="F15530" s="230">
        <f t="shared" si="2813"/>
        <v>0</v>
      </c>
      <c r="G15530" s="232"/>
      <c r="I15530" s="283"/>
    </row>
    <row r="15531" spans="1:9">
      <c r="A15531" s="263" t="str">
        <f t="shared" si="2810"/>
        <v/>
      </c>
      <c r="B15531" s="444" t="str">
        <f t="shared" si="2811"/>
        <v/>
      </c>
      <c r="C15531" s="195"/>
      <c r="D15531" s="195"/>
      <c r="E15531" s="252">
        <f t="shared" si="2812"/>
        <v>0</v>
      </c>
      <c r="F15531" s="230">
        <f t="shared" si="2813"/>
        <v>0</v>
      </c>
      <c r="G15531" s="233"/>
      <c r="I15531" s="283"/>
    </row>
    <row r="15532" spans="1:9" ht="31.5" customHeight="1" thickBot="1">
      <c r="A15532" s="234"/>
      <c r="B15532" s="456"/>
      <c r="C15532" s="235"/>
      <c r="D15532" s="237"/>
      <c r="E15532" s="237"/>
      <c r="F15532" s="238" t="s">
        <v>83</v>
      </c>
      <c r="G15532" s="262">
        <f>ROUND(SUM(F15520:F15531),0)</f>
        <v>0</v>
      </c>
      <c r="I15532" s="326"/>
    </row>
    <row r="15533" spans="1:9" ht="13.5" thickTop="1">
      <c r="A15533" s="186" t="s">
        <v>76</v>
      </c>
      <c r="B15533" s="446"/>
      <c r="C15533" s="241"/>
      <c r="D15533" s="243"/>
      <c r="E15533" s="243"/>
      <c r="F15533" s="242"/>
      <c r="G15533" s="244"/>
      <c r="I15533" s="326"/>
    </row>
    <row r="15534" spans="1:9">
      <c r="A15534" s="245" t="s">
        <v>57</v>
      </c>
      <c r="B15534" s="455"/>
      <c r="C15534" s="246"/>
      <c r="D15534" s="317"/>
      <c r="E15534" s="248" t="s">
        <v>77</v>
      </c>
      <c r="F15534" s="249" t="s">
        <v>78</v>
      </c>
      <c r="G15534" s="264" t="s">
        <v>77</v>
      </c>
      <c r="H15534" s="220"/>
      <c r="I15534" s="325"/>
    </row>
    <row r="15535" spans="1:9">
      <c r="A15535" s="185" t="s">
        <v>87</v>
      </c>
      <c r="B15535" s="453"/>
      <c r="C15535" s="265"/>
      <c r="D15535" s="318"/>
      <c r="E15535" s="229">
        <f>SUM(G15494,G15509,G15517,G15532)</f>
        <v>0</v>
      </c>
      <c r="F15535" s="266">
        <f>A</f>
        <v>0</v>
      </c>
      <c r="G15535" s="267">
        <f>E15535*F15535</f>
        <v>0</v>
      </c>
      <c r="I15535" s="326"/>
    </row>
    <row r="15536" spans="1:9">
      <c r="A15536" s="185" t="s">
        <v>85</v>
      </c>
      <c r="B15536" s="453"/>
      <c r="C15536" s="265"/>
      <c r="D15536" s="318"/>
      <c r="E15536" s="229">
        <f>SUM(G15494,G15509,G15517,G15532)</f>
        <v>0</v>
      </c>
      <c r="F15536" s="266">
        <f>I</f>
        <v>0</v>
      </c>
      <c r="G15536" s="267">
        <f>E15536*F15536</f>
        <v>0</v>
      </c>
      <c r="I15536" s="326"/>
    </row>
    <row r="15537" spans="1:16">
      <c r="A15537" s="185" t="s">
        <v>86</v>
      </c>
      <c r="B15537" s="453"/>
      <c r="C15537" s="265"/>
      <c r="D15537" s="318"/>
      <c r="E15537" s="229">
        <f>SUM(G15494,G15509,G15517,G15532)</f>
        <v>0</v>
      </c>
      <c r="F15537" s="266">
        <f>U</f>
        <v>0</v>
      </c>
      <c r="G15537" s="267">
        <f>E15537*F15537</f>
        <v>0</v>
      </c>
      <c r="I15537" s="326"/>
    </row>
    <row r="15538" spans="1:16" ht="33" customHeight="1" thickBot="1">
      <c r="A15538" s="234"/>
      <c r="B15538" s="456"/>
      <c r="C15538" s="235"/>
      <c r="D15538" s="237"/>
      <c r="E15538" s="237"/>
      <c r="F15538" s="268" t="s">
        <v>84</v>
      </c>
      <c r="G15538" s="262">
        <f>SUM(G15535:G15537)</f>
        <v>0</v>
      </c>
      <c r="I15538" s="326"/>
      <c r="J15538" s="295"/>
      <c r="K15538" s="296"/>
      <c r="L15538" s="296"/>
      <c r="M15538" s="296"/>
      <c r="N15538" s="296"/>
      <c r="O15538" s="296"/>
    </row>
    <row r="15539" spans="1:16" s="211" customFormat="1" ht="14" thickTop="1" thickBot="1">
      <c r="A15539" s="269"/>
      <c r="B15539" s="443"/>
      <c r="C15539" s="270"/>
      <c r="D15539" s="319"/>
      <c r="E15539" s="271" t="s">
        <v>89</v>
      </c>
      <c r="F15539" s="272"/>
      <c r="G15539" s="273">
        <f>ROUND(SUM(G15494,G15509,G15517,G15532,G15538),0)</f>
        <v>0</v>
      </c>
      <c r="I15539" s="327"/>
      <c r="J15539" s="212">
        <f>B15478</f>
        <v>46.1</v>
      </c>
      <c r="K15539" s="274">
        <f>E15535</f>
        <v>0</v>
      </c>
      <c r="L15539" s="294">
        <f>G15535</f>
        <v>0</v>
      </c>
      <c r="M15539" s="294">
        <f>G15536</f>
        <v>0</v>
      </c>
      <c r="N15539" s="294">
        <f>G15537</f>
        <v>0</v>
      </c>
      <c r="O15539" s="299">
        <f>SUM(K15539:N15539)</f>
        <v>0</v>
      </c>
      <c r="P15539" s="294"/>
    </row>
    <row r="15540" spans="1:16" ht="13.5" thickTop="1">
      <c r="A15540" s="275" t="s">
        <v>97</v>
      </c>
      <c r="B15540" s="438"/>
      <c r="C15540" s="215"/>
      <c r="D15540" s="217"/>
      <c r="E15540" s="217"/>
      <c r="F15540" s="216"/>
      <c r="G15540" s="219"/>
      <c r="I15540" s="326"/>
      <c r="P15540" s="294"/>
    </row>
    <row r="15541" spans="1:16">
      <c r="A15541" s="275"/>
      <c r="B15541" s="452"/>
      <c r="C15541" s="276"/>
      <c r="D15541" s="320"/>
      <c r="E15541" s="217"/>
      <c r="F15541" s="216"/>
      <c r="G15541" s="277">
        <f ca="1">TODAY()</f>
        <v>44839</v>
      </c>
      <c r="I15541" s="326"/>
      <c r="P15541" s="294"/>
    </row>
    <row r="15542" spans="1:16" ht="13.5" thickBot="1">
      <c r="A15542" s="234"/>
      <c r="B15542" s="456"/>
      <c r="C15542" s="235"/>
      <c r="D15542" s="237"/>
      <c r="E15542" s="237"/>
      <c r="F15542" s="236"/>
      <c r="G15542" s="278"/>
      <c r="I15542" s="326"/>
      <c r="P15542" s="294"/>
    </row>
    <row r="15543" spans="1:16" s="478" customFormat="1" ht="13.5" thickTop="1">
      <c r="A15543" s="470"/>
      <c r="B15543" s="449"/>
      <c r="C15543" s="470"/>
      <c r="D15543" s="483"/>
      <c r="E15543" s="483"/>
      <c r="F15543" s="484"/>
      <c r="G15543" s="484"/>
      <c r="I15543" s="558"/>
      <c r="J15543" s="480"/>
      <c r="O15543" s="298"/>
      <c r="P15543" s="546"/>
    </row>
    <row r="15544" spans="1:16" s="199" customFormat="1">
      <c r="A15544" s="196" t="s">
        <v>109</v>
      </c>
      <c r="B15544" s="458"/>
      <c r="C15544" s="196"/>
      <c r="D15544" s="198"/>
      <c r="E15544" s="198"/>
      <c r="F15544" s="197"/>
      <c r="G15544" s="197"/>
      <c r="I15544" s="321"/>
      <c r="J15544" s="200"/>
      <c r="O15544" s="297"/>
    </row>
    <row r="15545" spans="1:16" s="199" customFormat="1">
      <c r="A15545" s="196" t="str">
        <f>CONCATENATE('Prestaciones y AIU'!A13036," ANALISIS DE PRECIOS UNITARIOS")</f>
        <v xml:space="preserve"> ANALISIS DE PRECIOS UNITARIOS</v>
      </c>
      <c r="B15545" s="458"/>
      <c r="C15545" s="196"/>
      <c r="D15545" s="198"/>
      <c r="E15545" s="198"/>
      <c r="F15545" s="197"/>
      <c r="G15545" s="197"/>
      <c r="I15545" s="321"/>
      <c r="J15545" s="200"/>
      <c r="O15545" s="297"/>
    </row>
    <row r="15546" spans="1:16" s="199" customFormat="1">
      <c r="A15546" s="196" t="str">
        <f>Objeto_LIC</f>
        <v>OPTIMIZACION DEL SISTEMA DE ABASTECIMIENTO (ADUCCION, PRETRATAMIENTO Y CONDUCCION) DEL MUNICPIO DE TAME, DEPARTAMENTO DE ARAUCA</v>
      </c>
      <c r="B15546" s="458"/>
      <c r="C15546" s="196"/>
      <c r="D15546" s="198"/>
      <c r="E15546" s="198"/>
      <c r="F15546" s="197"/>
      <c r="G15546" s="197"/>
      <c r="I15546" s="321"/>
      <c r="J15546" s="200"/>
      <c r="O15546" s="297"/>
    </row>
    <row r="15547" spans="1:16" s="199" customFormat="1">
      <c r="A15547" s="196"/>
      <c r="B15547" s="458"/>
      <c r="C15547" s="196"/>
      <c r="D15547" s="198"/>
      <c r="E15547" s="198"/>
      <c r="F15547" s="197"/>
      <c r="G15547" s="197"/>
      <c r="I15547" s="321"/>
      <c r="J15547" s="200"/>
      <c r="O15547" s="297"/>
    </row>
    <row r="15548" spans="1:16" ht="13.5" thickBot="1">
      <c r="A15548" s="201"/>
      <c r="B15548" s="448"/>
      <c r="C15548" s="201"/>
      <c r="D15548" s="203"/>
      <c r="E15548" s="203"/>
      <c r="F15548" s="202"/>
      <c r="G15548" s="202"/>
    </row>
    <row r="15549" spans="1:16" s="211" customFormat="1" ht="13.5" thickTop="1">
      <c r="A15549" s="206"/>
      <c r="B15549" s="457"/>
      <c r="C15549" s="207"/>
      <c r="D15549" s="209"/>
      <c r="E15549" s="209"/>
      <c r="F15549" s="208"/>
      <c r="G15549" s="210" t="s">
        <v>110</v>
      </c>
      <c r="I15549" s="323"/>
      <c r="J15549" s="212"/>
      <c r="O15549" s="297"/>
    </row>
    <row r="15550" spans="1:16" ht="12.75" customHeight="1">
      <c r="A15550" s="213" t="s">
        <v>62</v>
      </c>
      <c r="B15550" s="750">
        <f>Proponente</f>
        <v>0</v>
      </c>
      <c r="C15550" s="750"/>
      <c r="D15550" s="750"/>
      <c r="E15550" s="750"/>
      <c r="F15550" s="750"/>
      <c r="G15550" s="751"/>
    </row>
    <row r="15551" spans="1:16" ht="12.75" customHeight="1">
      <c r="A15551" s="213" t="s">
        <v>63</v>
      </c>
      <c r="B15551" s="470">
        <v>46.2</v>
      </c>
      <c r="C15551" s="750" t="e">
        <f>VLOOKUP(B15551,Presupuesto!$A$4:$B$106,2,FALSE)</f>
        <v>#N/A</v>
      </c>
      <c r="D15551" s="750"/>
      <c r="E15551" s="750"/>
      <c r="F15551" s="750"/>
      <c r="G15551" s="751"/>
    </row>
    <row r="15552" spans="1:16">
      <c r="A15552" s="214"/>
      <c r="B15552" s="438"/>
      <c r="C15552" s="215"/>
      <c r="D15552" s="217"/>
      <c r="E15552" s="217"/>
      <c r="F15552" s="218" t="s">
        <v>88</v>
      </c>
      <c r="G15552" s="755" t="s">
        <v>179</v>
      </c>
      <c r="H15552" s="750"/>
      <c r="I15552" s="750"/>
      <c r="J15552" s="750"/>
      <c r="K15552" s="751"/>
    </row>
    <row r="15553" spans="1:15" ht="13.5" thickBot="1">
      <c r="A15553" s="213" t="s">
        <v>64</v>
      </c>
      <c r="B15553" s="438"/>
      <c r="C15553" s="215"/>
      <c r="D15553" s="217"/>
      <c r="E15553" s="217"/>
      <c r="F15553" s="216"/>
      <c r="G15553" s="219"/>
      <c r="I15553" s="324"/>
      <c r="J15553" s="295"/>
      <c r="K15553" s="296"/>
      <c r="L15553" s="296"/>
      <c r="M15553" s="296"/>
      <c r="N15553" s="296"/>
      <c r="O15553" s="296"/>
    </row>
    <row r="15554" spans="1:15" s="220" customFormat="1" ht="13.5" thickTop="1">
      <c r="A15554" s="221" t="s">
        <v>57</v>
      </c>
      <c r="B15554" s="447" t="s">
        <v>65</v>
      </c>
      <c r="C15554" s="222" t="s">
        <v>66</v>
      </c>
      <c r="D15554" s="223" t="s">
        <v>74</v>
      </c>
      <c r="E15554" s="224" t="s">
        <v>100</v>
      </c>
      <c r="F15554" s="224" t="s">
        <v>79</v>
      </c>
      <c r="G15554" s="225" t="s">
        <v>70</v>
      </c>
      <c r="I15554" s="325"/>
      <c r="J15554" s="226"/>
      <c r="O15554" s="296"/>
    </row>
    <row r="15555" spans="1:15">
      <c r="A15555" s="227" t="str">
        <f t="shared" ref="A15555:A15566" si="2814">IF(I15555=0,"-",VLOOKUP(I15555,EQUIPOS,2,FALSE))</f>
        <v>-</v>
      </c>
      <c r="B15555" s="228"/>
      <c r="C15555" s="228"/>
      <c r="D15555" s="194"/>
      <c r="E15555" s="229">
        <f t="shared" ref="E15555:E15566" si="2815">IF(I15555=0,0,VLOOKUP(I15555,EQUIPOS,4,FALSE))</f>
        <v>0</v>
      </c>
      <c r="F15555" s="230">
        <f t="shared" ref="F15555:F15566" si="2816">IF(D15555=0,0,E15555/D15555)</f>
        <v>0</v>
      </c>
      <c r="G15555" s="231"/>
      <c r="I15555" s="283"/>
    </row>
    <row r="15556" spans="1:15">
      <c r="A15556" s="227" t="str">
        <f t="shared" si="2814"/>
        <v>-</v>
      </c>
      <c r="B15556" s="228"/>
      <c r="C15556" s="228"/>
      <c r="D15556" s="194"/>
      <c r="E15556" s="229">
        <f t="shared" si="2815"/>
        <v>0</v>
      </c>
      <c r="F15556" s="230">
        <f t="shared" si="2816"/>
        <v>0</v>
      </c>
      <c r="G15556" s="232"/>
      <c r="I15556" s="283"/>
    </row>
    <row r="15557" spans="1:15">
      <c r="A15557" s="227" t="str">
        <f t="shared" si="2814"/>
        <v>-</v>
      </c>
      <c r="B15557" s="228"/>
      <c r="C15557" s="228"/>
      <c r="D15557" s="194"/>
      <c r="E15557" s="229">
        <f t="shared" si="2815"/>
        <v>0</v>
      </c>
      <c r="F15557" s="230">
        <f t="shared" si="2816"/>
        <v>0</v>
      </c>
      <c r="G15557" s="232"/>
      <c r="I15557" s="283"/>
    </row>
    <row r="15558" spans="1:15">
      <c r="A15558" s="227" t="str">
        <f t="shared" si="2814"/>
        <v>-</v>
      </c>
      <c r="B15558" s="228"/>
      <c r="C15558" s="228"/>
      <c r="D15558" s="194"/>
      <c r="E15558" s="229">
        <f t="shared" si="2815"/>
        <v>0</v>
      </c>
      <c r="F15558" s="230">
        <f t="shared" si="2816"/>
        <v>0</v>
      </c>
      <c r="G15558" s="232"/>
      <c r="I15558" s="283"/>
    </row>
    <row r="15559" spans="1:15">
      <c r="A15559" s="227" t="str">
        <f t="shared" si="2814"/>
        <v>-</v>
      </c>
      <c r="B15559" s="228"/>
      <c r="C15559" s="228"/>
      <c r="D15559" s="194"/>
      <c r="E15559" s="229">
        <f t="shared" si="2815"/>
        <v>0</v>
      </c>
      <c r="F15559" s="230">
        <f t="shared" si="2816"/>
        <v>0</v>
      </c>
      <c r="G15559" s="232"/>
      <c r="I15559" s="283"/>
    </row>
    <row r="15560" spans="1:15">
      <c r="A15560" s="227" t="str">
        <f t="shared" si="2814"/>
        <v>-</v>
      </c>
      <c r="B15560" s="228"/>
      <c r="C15560" s="228"/>
      <c r="D15560" s="194"/>
      <c r="E15560" s="229">
        <f t="shared" si="2815"/>
        <v>0</v>
      </c>
      <c r="F15560" s="230">
        <f t="shared" si="2816"/>
        <v>0</v>
      </c>
      <c r="G15560" s="232"/>
      <c r="I15560" s="283"/>
    </row>
    <row r="15561" spans="1:15">
      <c r="A15561" s="227" t="str">
        <f t="shared" si="2814"/>
        <v>-</v>
      </c>
      <c r="B15561" s="228"/>
      <c r="C15561" s="228"/>
      <c r="D15561" s="194"/>
      <c r="E15561" s="229">
        <f t="shared" si="2815"/>
        <v>0</v>
      </c>
      <c r="F15561" s="230">
        <f t="shared" si="2816"/>
        <v>0</v>
      </c>
      <c r="G15561" s="232"/>
      <c r="I15561" s="283"/>
    </row>
    <row r="15562" spans="1:15">
      <c r="A15562" s="227" t="str">
        <f t="shared" si="2814"/>
        <v>-</v>
      </c>
      <c r="B15562" s="228"/>
      <c r="C15562" s="228"/>
      <c r="D15562" s="194"/>
      <c r="E15562" s="229">
        <f t="shared" si="2815"/>
        <v>0</v>
      </c>
      <c r="F15562" s="230">
        <f t="shared" si="2816"/>
        <v>0</v>
      </c>
      <c r="G15562" s="232"/>
      <c r="I15562" s="283"/>
    </row>
    <row r="15563" spans="1:15">
      <c r="A15563" s="227" t="str">
        <f t="shared" si="2814"/>
        <v>-</v>
      </c>
      <c r="B15563" s="228"/>
      <c r="C15563" s="228"/>
      <c r="D15563" s="194"/>
      <c r="E15563" s="229">
        <f t="shared" si="2815"/>
        <v>0</v>
      </c>
      <c r="F15563" s="230">
        <f t="shared" si="2816"/>
        <v>0</v>
      </c>
      <c r="G15563" s="232"/>
      <c r="I15563" s="283"/>
    </row>
    <row r="15564" spans="1:15">
      <c r="A15564" s="227" t="str">
        <f t="shared" si="2814"/>
        <v>-</v>
      </c>
      <c r="B15564" s="228"/>
      <c r="C15564" s="228"/>
      <c r="D15564" s="194"/>
      <c r="E15564" s="229">
        <f t="shared" si="2815"/>
        <v>0</v>
      </c>
      <c r="F15564" s="230">
        <f t="shared" si="2816"/>
        <v>0</v>
      </c>
      <c r="G15564" s="232"/>
      <c r="I15564" s="283"/>
    </row>
    <row r="15565" spans="1:15">
      <c r="A15565" s="227" t="str">
        <f t="shared" si="2814"/>
        <v>-</v>
      </c>
      <c r="B15565" s="228"/>
      <c r="C15565" s="228"/>
      <c r="D15565" s="194"/>
      <c r="E15565" s="229">
        <f t="shared" si="2815"/>
        <v>0</v>
      </c>
      <c r="F15565" s="230">
        <f t="shared" si="2816"/>
        <v>0</v>
      </c>
      <c r="G15565" s="232"/>
      <c r="I15565" s="283"/>
    </row>
    <row r="15566" spans="1:15">
      <c r="A15566" s="227" t="str">
        <f t="shared" si="2814"/>
        <v>-</v>
      </c>
      <c r="B15566" s="228"/>
      <c r="C15566" s="228"/>
      <c r="D15566" s="194"/>
      <c r="E15566" s="229">
        <f t="shared" si="2815"/>
        <v>0</v>
      </c>
      <c r="F15566" s="230">
        <f t="shared" si="2816"/>
        <v>0</v>
      </c>
      <c r="G15566" s="232"/>
      <c r="I15566" s="283"/>
    </row>
    <row r="15567" spans="1:15" ht="13.5" thickBot="1">
      <c r="A15567" s="234"/>
      <c r="B15567" s="456"/>
      <c r="C15567" s="235"/>
      <c r="D15567" s="237"/>
      <c r="E15567" s="237"/>
      <c r="F15567" s="238" t="s">
        <v>80</v>
      </c>
      <c r="G15567" s="239">
        <f>SUM(F15555:F15566)</f>
        <v>0</v>
      </c>
      <c r="I15567" s="326"/>
    </row>
    <row r="15568" spans="1:15" ht="13.5" thickTop="1">
      <c r="A15568" s="240" t="s">
        <v>67</v>
      </c>
      <c r="B15568" s="446"/>
      <c r="C15568" s="241"/>
      <c r="D15568" s="243"/>
      <c r="E15568" s="243"/>
      <c r="F15568" s="242"/>
      <c r="G15568" s="244"/>
      <c r="I15568" s="326"/>
    </row>
    <row r="15569" spans="1:15" s="220" customFormat="1" ht="26">
      <c r="A15569" s="245" t="s">
        <v>57</v>
      </c>
      <c r="B15569" s="455"/>
      <c r="C15569" s="247" t="s">
        <v>58</v>
      </c>
      <c r="D15569" s="316" t="s">
        <v>68</v>
      </c>
      <c r="E15569" s="248" t="s">
        <v>69</v>
      </c>
      <c r="F15569" s="249" t="s">
        <v>79</v>
      </c>
      <c r="G15569" s="250" t="s">
        <v>70</v>
      </c>
      <c r="I15569" s="325"/>
      <c r="J15569" s="226"/>
      <c r="O15569" s="296"/>
    </row>
    <row r="15570" spans="1:15">
      <c r="A15570" s="748" t="str">
        <f t="shared" ref="A15570:A15581" si="2817">IF(I15570=0,"",VLOOKUP(I15570,MATERIALES,2,FALSE))</f>
        <v/>
      </c>
      <c r="B15570" s="749"/>
      <c r="C15570" s="251" t="str">
        <f t="shared" ref="C15570:C15578" si="2818">IF(I15570=0,"",VLOOKUP(I15570,MATERIALES,3,FALSE))</f>
        <v/>
      </c>
      <c r="D15570" s="194"/>
      <c r="E15570" s="252">
        <f t="shared" ref="E15570:E15581" si="2819">IF(I15570=0,0,VLOOKUP(I15570,MATERIALES,4,FALSE))</f>
        <v>0</v>
      </c>
      <c r="F15570" s="230">
        <f>D15570*E15570</f>
        <v>0</v>
      </c>
      <c r="G15570" s="231"/>
      <c r="I15570" s="283"/>
    </row>
    <row r="15571" spans="1:15">
      <c r="A15571" s="748" t="str">
        <f t="shared" si="2817"/>
        <v/>
      </c>
      <c r="B15571" s="749"/>
      <c r="C15571" s="251" t="str">
        <f t="shared" si="2818"/>
        <v/>
      </c>
      <c r="D15571" s="194"/>
      <c r="E15571" s="252">
        <f t="shared" si="2819"/>
        <v>0</v>
      </c>
      <c r="F15571" s="230">
        <f t="shared" ref="F15571:F15581" si="2820">D15571*E15571</f>
        <v>0</v>
      </c>
      <c r="G15571" s="232"/>
      <c r="I15571" s="283"/>
    </row>
    <row r="15572" spans="1:15">
      <c r="A15572" s="748" t="str">
        <f t="shared" si="2817"/>
        <v/>
      </c>
      <c r="B15572" s="749"/>
      <c r="C15572" s="251" t="str">
        <f t="shared" si="2818"/>
        <v/>
      </c>
      <c r="D15572" s="194"/>
      <c r="E15572" s="252">
        <f t="shared" si="2819"/>
        <v>0</v>
      </c>
      <c r="F15572" s="230">
        <f t="shared" si="2820"/>
        <v>0</v>
      </c>
      <c r="G15572" s="232"/>
      <c r="I15572" s="283"/>
    </row>
    <row r="15573" spans="1:15">
      <c r="A15573" s="748" t="str">
        <f t="shared" si="2817"/>
        <v/>
      </c>
      <c r="B15573" s="749"/>
      <c r="C15573" s="251" t="str">
        <f t="shared" si="2818"/>
        <v/>
      </c>
      <c r="D15573" s="194"/>
      <c r="E15573" s="252">
        <f t="shared" si="2819"/>
        <v>0</v>
      </c>
      <c r="F15573" s="230">
        <f t="shared" si="2820"/>
        <v>0</v>
      </c>
      <c r="G15573" s="232"/>
      <c r="I15573" s="283"/>
    </row>
    <row r="15574" spans="1:15">
      <c r="A15574" s="748" t="str">
        <f t="shared" si="2817"/>
        <v/>
      </c>
      <c r="B15574" s="749"/>
      <c r="C15574" s="251" t="str">
        <f t="shared" si="2818"/>
        <v/>
      </c>
      <c r="D15574" s="194"/>
      <c r="E15574" s="252">
        <f t="shared" si="2819"/>
        <v>0</v>
      </c>
      <c r="F15574" s="230">
        <f t="shared" si="2820"/>
        <v>0</v>
      </c>
      <c r="G15574" s="232"/>
      <c r="I15574" s="283"/>
    </row>
    <row r="15575" spans="1:15">
      <c r="A15575" s="748" t="str">
        <f t="shared" si="2817"/>
        <v/>
      </c>
      <c r="B15575" s="749"/>
      <c r="C15575" s="251" t="str">
        <f t="shared" si="2818"/>
        <v/>
      </c>
      <c r="D15575" s="194"/>
      <c r="E15575" s="252">
        <f t="shared" si="2819"/>
        <v>0</v>
      </c>
      <c r="F15575" s="230">
        <f t="shared" si="2820"/>
        <v>0</v>
      </c>
      <c r="G15575" s="232"/>
      <c r="I15575" s="283"/>
    </row>
    <row r="15576" spans="1:15">
      <c r="A15576" s="748" t="str">
        <f t="shared" si="2817"/>
        <v/>
      </c>
      <c r="B15576" s="749"/>
      <c r="C15576" s="251" t="str">
        <f t="shared" si="2818"/>
        <v/>
      </c>
      <c r="D15576" s="194"/>
      <c r="E15576" s="252">
        <f t="shared" si="2819"/>
        <v>0</v>
      </c>
      <c r="F15576" s="230">
        <f t="shared" si="2820"/>
        <v>0</v>
      </c>
      <c r="G15576" s="232"/>
      <c r="I15576" s="283"/>
    </row>
    <row r="15577" spans="1:15">
      <c r="A15577" s="748" t="str">
        <f t="shared" si="2817"/>
        <v/>
      </c>
      <c r="B15577" s="749"/>
      <c r="C15577" s="251" t="str">
        <f t="shared" si="2818"/>
        <v/>
      </c>
      <c r="D15577" s="194"/>
      <c r="E15577" s="252">
        <f t="shared" si="2819"/>
        <v>0</v>
      </c>
      <c r="F15577" s="230">
        <f t="shared" si="2820"/>
        <v>0</v>
      </c>
      <c r="G15577" s="253"/>
      <c r="I15577" s="283"/>
    </row>
    <row r="15578" spans="1:15">
      <c r="A15578" s="748" t="str">
        <f t="shared" si="2817"/>
        <v/>
      </c>
      <c r="B15578" s="749"/>
      <c r="C15578" s="251" t="str">
        <f t="shared" si="2818"/>
        <v/>
      </c>
      <c r="D15578" s="194"/>
      <c r="E15578" s="252">
        <f t="shared" si="2819"/>
        <v>0</v>
      </c>
      <c r="F15578" s="230">
        <f t="shared" si="2820"/>
        <v>0</v>
      </c>
      <c r="G15578" s="232"/>
      <c r="I15578" s="283"/>
    </row>
    <row r="15579" spans="1:15">
      <c r="A15579" s="748" t="str">
        <f t="shared" si="2817"/>
        <v/>
      </c>
      <c r="B15579" s="749"/>
      <c r="C15579" s="251"/>
      <c r="D15579" s="194"/>
      <c r="E15579" s="252">
        <f t="shared" si="2819"/>
        <v>0</v>
      </c>
      <c r="F15579" s="230">
        <f t="shared" si="2820"/>
        <v>0</v>
      </c>
      <c r="G15579" s="232"/>
      <c r="I15579" s="283"/>
    </row>
    <row r="15580" spans="1:15">
      <c r="A15580" s="748" t="str">
        <f t="shared" si="2817"/>
        <v/>
      </c>
      <c r="B15580" s="749"/>
      <c r="C15580" s="251"/>
      <c r="D15580" s="194"/>
      <c r="E15580" s="252">
        <f t="shared" si="2819"/>
        <v>0</v>
      </c>
      <c r="F15580" s="230">
        <f t="shared" si="2820"/>
        <v>0</v>
      </c>
      <c r="G15580" s="232"/>
      <c r="I15580" s="283"/>
    </row>
    <row r="15581" spans="1:15">
      <c r="A15581" s="748" t="str">
        <f t="shared" si="2817"/>
        <v/>
      </c>
      <c r="B15581" s="749"/>
      <c r="C15581" s="251" t="str">
        <f t="shared" ref="C15581" si="2821">IF(I15581=0,"",VLOOKUP(I15581,MATERIALES,3,FALSE))</f>
        <v/>
      </c>
      <c r="D15581" s="194"/>
      <c r="E15581" s="252">
        <f t="shared" si="2819"/>
        <v>0</v>
      </c>
      <c r="F15581" s="230">
        <f t="shared" si="2820"/>
        <v>0</v>
      </c>
      <c r="G15581" s="233"/>
      <c r="I15581" s="283"/>
    </row>
    <row r="15582" spans="1:15" ht="26.25" customHeight="1" thickBot="1">
      <c r="A15582" s="214"/>
      <c r="B15582" s="438"/>
      <c r="C15582" s="215"/>
      <c r="D15582" s="217"/>
      <c r="E15582" s="254"/>
      <c r="F15582" s="255" t="s">
        <v>81</v>
      </c>
      <c r="G15582" s="253">
        <f>ROUND(SUM(F15570:F15581),0)</f>
        <v>0</v>
      </c>
      <c r="I15582" s="326"/>
    </row>
    <row r="15583" spans="1:15" ht="14" thickTop="1" thickBot="1">
      <c r="A15583" s="256" t="s">
        <v>72</v>
      </c>
      <c r="B15583" s="445"/>
      <c r="C15583" s="257"/>
      <c r="D15583" s="259"/>
      <c r="E15583" s="259"/>
      <c r="F15583" s="258"/>
      <c r="G15583" s="260"/>
      <c r="I15583" s="326"/>
    </row>
    <row r="15584" spans="1:15" ht="13.5" thickTop="1">
      <c r="A15584" s="245" t="s">
        <v>57</v>
      </c>
      <c r="B15584" s="455"/>
      <c r="C15584" s="248" t="s">
        <v>71</v>
      </c>
      <c r="D15584" s="316" t="s">
        <v>75</v>
      </c>
      <c r="E15584" s="248" t="s">
        <v>98</v>
      </c>
      <c r="F15584" s="249" t="s">
        <v>79</v>
      </c>
      <c r="G15584" s="250" t="s">
        <v>70</v>
      </c>
      <c r="I15584" s="326"/>
    </row>
    <row r="15585" spans="1:9">
      <c r="A15585" s="748" t="str">
        <f>IF(I15585=0,"",VLOOKUP(I15585,EQUIPOS,2,FALSE))</f>
        <v/>
      </c>
      <c r="B15585" s="749"/>
      <c r="C15585" s="195"/>
      <c r="D15585" s="194"/>
      <c r="E15585" s="252">
        <f>IF(I15585=0,0,VLOOKUP(I15585,EQUIPOS,4,FALSE))</f>
        <v>0</v>
      </c>
      <c r="F15585" s="230">
        <f>C15585*D15585*E15585</f>
        <v>0</v>
      </c>
      <c r="G15585" s="231"/>
      <c r="I15585" s="283"/>
    </row>
    <row r="15586" spans="1:9">
      <c r="A15586" s="748" t="str">
        <f>IF(I15586=0,"",VLOOKUP(I15586,EQUIPOS,2,FALSE))</f>
        <v/>
      </c>
      <c r="B15586" s="749"/>
      <c r="C15586" s="195"/>
      <c r="D15586" s="194"/>
      <c r="E15586" s="252">
        <f>IF(I15586=0,0,VLOOKUP(I15586,EQUIPOS,4,FALSE))</f>
        <v>0</v>
      </c>
      <c r="F15586" s="230">
        <f t="shared" ref="F15586:F15589" si="2822">C15586*D15586*E15586</f>
        <v>0</v>
      </c>
      <c r="G15586" s="232"/>
      <c r="I15586" s="283"/>
    </row>
    <row r="15587" spans="1:9">
      <c r="A15587" s="748" t="str">
        <f>IF(I15587=0,"",VLOOKUP(I15587,EQUIPOS,2,FALSE))</f>
        <v/>
      </c>
      <c r="B15587" s="749"/>
      <c r="C15587" s="195"/>
      <c r="D15587" s="194"/>
      <c r="E15587" s="252">
        <f>IF(I15587=0,0,VLOOKUP(I15587,EQUIPOS,4,FALSE))</f>
        <v>0</v>
      </c>
      <c r="F15587" s="230">
        <f t="shared" si="2822"/>
        <v>0</v>
      </c>
      <c r="G15587" s="232"/>
      <c r="I15587" s="283"/>
    </row>
    <row r="15588" spans="1:9">
      <c r="A15588" s="748" t="str">
        <f>IF(I15588=0,"",VLOOKUP(I15588,EQUIPOS,2,FALSE))</f>
        <v/>
      </c>
      <c r="B15588" s="749"/>
      <c r="C15588" s="195"/>
      <c r="D15588" s="194"/>
      <c r="E15588" s="252">
        <f>IF(I15588=0,0,VLOOKUP(I15588,EQUIPOS,4,FALSE))</f>
        <v>0</v>
      </c>
      <c r="F15588" s="230">
        <f t="shared" si="2822"/>
        <v>0</v>
      </c>
      <c r="G15588" s="232"/>
      <c r="I15588" s="283"/>
    </row>
    <row r="15589" spans="1:9">
      <c r="A15589" s="748" t="str">
        <f>IF(I15589=0,"",VLOOKUP(I15589,EQUIPOS,2,FALSE))</f>
        <v/>
      </c>
      <c r="B15589" s="749"/>
      <c r="C15589" s="195"/>
      <c r="D15589" s="194"/>
      <c r="E15589" s="252">
        <f>IF(I15589=0,0,VLOOKUP(I15589,EQUIPOS,4,FALSE))</f>
        <v>0</v>
      </c>
      <c r="F15589" s="230">
        <f t="shared" si="2822"/>
        <v>0</v>
      </c>
      <c r="G15589" s="233"/>
      <c r="I15589" s="283"/>
    </row>
    <row r="15590" spans="1:9" ht="30.75" customHeight="1" thickBot="1">
      <c r="A15590" s="234"/>
      <c r="B15590" s="456"/>
      <c r="C15590" s="235"/>
      <c r="D15590" s="237"/>
      <c r="E15590" s="261"/>
      <c r="F15590" s="238" t="s">
        <v>82</v>
      </c>
      <c r="G15590" s="262">
        <f>SUM(F15585:F15589)</f>
        <v>0</v>
      </c>
      <c r="I15590" s="326"/>
    </row>
    <row r="15591" spans="1:9" ht="13.5" thickTop="1">
      <c r="A15591" s="240" t="s">
        <v>73</v>
      </c>
      <c r="B15591" s="446"/>
      <c r="C15591" s="241"/>
      <c r="D15591" s="243"/>
      <c r="E15591" s="243"/>
      <c r="F15591" s="242"/>
      <c r="G15591" s="244"/>
      <c r="I15591" s="326"/>
    </row>
    <row r="15592" spans="1:9" ht="26">
      <c r="A15592" s="245" t="s">
        <v>57</v>
      </c>
      <c r="B15592" s="454" t="s">
        <v>58</v>
      </c>
      <c r="C15592" s="247" t="s">
        <v>68</v>
      </c>
      <c r="D15592" s="316" t="s">
        <v>74</v>
      </c>
      <c r="E15592" s="248" t="s">
        <v>69</v>
      </c>
      <c r="F15592" s="249" t="s">
        <v>79</v>
      </c>
      <c r="G15592" s="250" t="s">
        <v>70</v>
      </c>
      <c r="H15592" s="220"/>
      <c r="I15592" s="325"/>
    </row>
    <row r="15593" spans="1:9">
      <c r="A15593" s="263" t="str">
        <f t="shared" ref="A15593:A15604" si="2823">IF(I15593=0,"",VLOOKUP(I15593,MANOOBRA,2,FALSE))</f>
        <v/>
      </c>
      <c r="B15593" s="444" t="str">
        <f t="shared" ref="B15593:B15604" si="2824">IF(I15593=0,"",VLOOKUP(I15593,MANOOBRA,3,FALSE))</f>
        <v/>
      </c>
      <c r="C15593" s="195"/>
      <c r="D15593" s="195"/>
      <c r="E15593" s="252">
        <f t="shared" ref="E15593:E15604" si="2825">IF(I15593=0,0,VLOOKUP(I15593,MANOOBRA,4,FALSE))</f>
        <v>0</v>
      </c>
      <c r="F15593" s="230">
        <f>IF(D15593=0,0,C15593*E15593/D15593)</f>
        <v>0</v>
      </c>
      <c r="G15593" s="231"/>
      <c r="I15593" s="283"/>
    </row>
    <row r="15594" spans="1:9">
      <c r="A15594" s="263" t="str">
        <f t="shared" si="2823"/>
        <v/>
      </c>
      <c r="B15594" s="444" t="str">
        <f t="shared" si="2824"/>
        <v/>
      </c>
      <c r="C15594" s="195"/>
      <c r="D15594" s="195"/>
      <c r="E15594" s="252">
        <f t="shared" si="2825"/>
        <v>0</v>
      </c>
      <c r="F15594" s="230">
        <f t="shared" ref="F15594:F15604" si="2826">IF(D15594=0,0,C15594*E15594/D15594)</f>
        <v>0</v>
      </c>
      <c r="G15594" s="232"/>
      <c r="I15594" s="283"/>
    </row>
    <row r="15595" spans="1:9">
      <c r="A15595" s="263" t="str">
        <f t="shared" si="2823"/>
        <v/>
      </c>
      <c r="B15595" s="444" t="str">
        <f t="shared" si="2824"/>
        <v/>
      </c>
      <c r="C15595" s="195"/>
      <c r="D15595" s="309"/>
      <c r="E15595" s="252">
        <f t="shared" si="2825"/>
        <v>0</v>
      </c>
      <c r="F15595" s="230">
        <f t="shared" si="2826"/>
        <v>0</v>
      </c>
      <c r="G15595" s="232"/>
      <c r="I15595" s="283"/>
    </row>
    <row r="15596" spans="1:9">
      <c r="A15596" s="263" t="str">
        <f t="shared" si="2823"/>
        <v/>
      </c>
      <c r="B15596" s="444" t="str">
        <f t="shared" si="2824"/>
        <v/>
      </c>
      <c r="C15596" s="195"/>
      <c r="D15596" s="195"/>
      <c r="E15596" s="252">
        <f t="shared" si="2825"/>
        <v>0</v>
      </c>
      <c r="F15596" s="230">
        <f t="shared" si="2826"/>
        <v>0</v>
      </c>
      <c r="G15596" s="232"/>
      <c r="I15596" s="283"/>
    </row>
    <row r="15597" spans="1:9">
      <c r="A15597" s="263" t="str">
        <f t="shared" si="2823"/>
        <v/>
      </c>
      <c r="B15597" s="444" t="str">
        <f t="shared" si="2824"/>
        <v/>
      </c>
      <c r="C15597" s="195"/>
      <c r="D15597" s="195"/>
      <c r="E15597" s="252">
        <f t="shared" si="2825"/>
        <v>0</v>
      </c>
      <c r="F15597" s="230">
        <f t="shared" si="2826"/>
        <v>0</v>
      </c>
      <c r="G15597" s="232"/>
      <c r="I15597" s="283"/>
    </row>
    <row r="15598" spans="1:9">
      <c r="A15598" s="263" t="str">
        <f t="shared" si="2823"/>
        <v/>
      </c>
      <c r="B15598" s="444" t="str">
        <f t="shared" si="2824"/>
        <v/>
      </c>
      <c r="C15598" s="195"/>
      <c r="D15598" s="195"/>
      <c r="E15598" s="252">
        <f t="shared" si="2825"/>
        <v>0</v>
      </c>
      <c r="F15598" s="230">
        <f t="shared" si="2826"/>
        <v>0</v>
      </c>
      <c r="G15598" s="232"/>
      <c r="I15598" s="283"/>
    </row>
    <row r="15599" spans="1:9">
      <c r="A15599" s="263" t="str">
        <f t="shared" si="2823"/>
        <v/>
      </c>
      <c r="B15599" s="444" t="str">
        <f t="shared" si="2824"/>
        <v/>
      </c>
      <c r="C15599" s="195"/>
      <c r="D15599" s="195"/>
      <c r="E15599" s="252">
        <f t="shared" si="2825"/>
        <v>0</v>
      </c>
      <c r="F15599" s="230">
        <f t="shared" si="2826"/>
        <v>0</v>
      </c>
      <c r="G15599" s="232"/>
      <c r="I15599" s="283"/>
    </row>
    <row r="15600" spans="1:9">
      <c r="A15600" s="263" t="str">
        <f t="shared" si="2823"/>
        <v/>
      </c>
      <c r="B15600" s="444" t="str">
        <f t="shared" si="2824"/>
        <v/>
      </c>
      <c r="C15600" s="195"/>
      <c r="D15600" s="195"/>
      <c r="E15600" s="252">
        <f t="shared" si="2825"/>
        <v>0</v>
      </c>
      <c r="F15600" s="230">
        <f t="shared" si="2826"/>
        <v>0</v>
      </c>
      <c r="G15600" s="232"/>
      <c r="I15600" s="283"/>
    </row>
    <row r="15601" spans="1:16">
      <c r="A15601" s="263" t="str">
        <f t="shared" si="2823"/>
        <v/>
      </c>
      <c r="B15601" s="444" t="str">
        <f t="shared" si="2824"/>
        <v/>
      </c>
      <c r="C15601" s="195"/>
      <c r="D15601" s="195"/>
      <c r="E15601" s="252">
        <f t="shared" si="2825"/>
        <v>0</v>
      </c>
      <c r="F15601" s="230">
        <f t="shared" si="2826"/>
        <v>0</v>
      </c>
      <c r="G15601" s="232"/>
      <c r="I15601" s="283"/>
    </row>
    <row r="15602" spans="1:16">
      <c r="A15602" s="263" t="str">
        <f t="shared" si="2823"/>
        <v/>
      </c>
      <c r="B15602" s="444" t="str">
        <f t="shared" si="2824"/>
        <v/>
      </c>
      <c r="C15602" s="195"/>
      <c r="D15602" s="195"/>
      <c r="E15602" s="252">
        <f t="shared" si="2825"/>
        <v>0</v>
      </c>
      <c r="F15602" s="230">
        <f t="shared" si="2826"/>
        <v>0</v>
      </c>
      <c r="G15602" s="232"/>
      <c r="I15602" s="283"/>
    </row>
    <row r="15603" spans="1:16">
      <c r="A15603" s="263" t="str">
        <f t="shared" si="2823"/>
        <v/>
      </c>
      <c r="B15603" s="444" t="str">
        <f t="shared" si="2824"/>
        <v/>
      </c>
      <c r="C15603" s="195"/>
      <c r="D15603" s="195"/>
      <c r="E15603" s="252">
        <f t="shared" si="2825"/>
        <v>0</v>
      </c>
      <c r="F15603" s="230">
        <f t="shared" si="2826"/>
        <v>0</v>
      </c>
      <c r="G15603" s="232"/>
      <c r="I15603" s="283"/>
    </row>
    <row r="15604" spans="1:16">
      <c r="A15604" s="263" t="str">
        <f t="shared" si="2823"/>
        <v/>
      </c>
      <c r="B15604" s="444" t="str">
        <f t="shared" si="2824"/>
        <v/>
      </c>
      <c r="C15604" s="195"/>
      <c r="D15604" s="195"/>
      <c r="E15604" s="252">
        <f t="shared" si="2825"/>
        <v>0</v>
      </c>
      <c r="F15604" s="230">
        <f t="shared" si="2826"/>
        <v>0</v>
      </c>
      <c r="G15604" s="233"/>
      <c r="I15604" s="283"/>
    </row>
    <row r="15605" spans="1:16" ht="31.5" customHeight="1" thickBot="1">
      <c r="A15605" s="234"/>
      <c r="B15605" s="456"/>
      <c r="C15605" s="235"/>
      <c r="D15605" s="237"/>
      <c r="E15605" s="237"/>
      <c r="F15605" s="238" t="s">
        <v>83</v>
      </c>
      <c r="G15605" s="262">
        <f>ROUND(SUM(F15593:F15604),0)</f>
        <v>0</v>
      </c>
      <c r="I15605" s="326"/>
    </row>
    <row r="15606" spans="1:16" ht="13.5" thickTop="1">
      <c r="A15606" s="186" t="s">
        <v>76</v>
      </c>
      <c r="B15606" s="446"/>
      <c r="C15606" s="241"/>
      <c r="D15606" s="243"/>
      <c r="E15606" s="243"/>
      <c r="F15606" s="242"/>
      <c r="G15606" s="244"/>
      <c r="I15606" s="326"/>
    </row>
    <row r="15607" spans="1:16">
      <c r="A15607" s="245" t="s">
        <v>57</v>
      </c>
      <c r="B15607" s="455"/>
      <c r="C15607" s="246"/>
      <c r="D15607" s="317"/>
      <c r="E15607" s="248" t="s">
        <v>77</v>
      </c>
      <c r="F15607" s="249" t="s">
        <v>78</v>
      </c>
      <c r="G15607" s="264" t="s">
        <v>77</v>
      </c>
      <c r="H15607" s="220"/>
      <c r="I15607" s="325"/>
    </row>
    <row r="15608" spans="1:16">
      <c r="A15608" s="185" t="s">
        <v>87</v>
      </c>
      <c r="B15608" s="453"/>
      <c r="C15608" s="265"/>
      <c r="D15608" s="318"/>
      <c r="E15608" s="229">
        <f>SUM(G15567,G15582,G15590,G15605)</f>
        <v>0</v>
      </c>
      <c r="F15608" s="266">
        <f>A</f>
        <v>0</v>
      </c>
      <c r="G15608" s="267">
        <f>E15608*F15608</f>
        <v>0</v>
      </c>
      <c r="I15608" s="326"/>
    </row>
    <row r="15609" spans="1:16">
      <c r="A15609" s="185" t="s">
        <v>85</v>
      </c>
      <c r="B15609" s="453"/>
      <c r="C15609" s="265"/>
      <c r="D15609" s="318"/>
      <c r="E15609" s="229">
        <f>SUM(G15567,G15582,G15590,G15605)</f>
        <v>0</v>
      </c>
      <c r="F15609" s="266">
        <f>I</f>
        <v>0</v>
      </c>
      <c r="G15609" s="267">
        <f>E15609*F15609</f>
        <v>0</v>
      </c>
      <c r="I15609" s="326"/>
    </row>
    <row r="15610" spans="1:16">
      <c r="A15610" s="185" t="s">
        <v>86</v>
      </c>
      <c r="B15610" s="453"/>
      <c r="C15610" s="265"/>
      <c r="D15610" s="318"/>
      <c r="E15610" s="229">
        <f>SUM(G15567,G15582,G15590,G15605)</f>
        <v>0</v>
      </c>
      <c r="F15610" s="266">
        <f>U</f>
        <v>0</v>
      </c>
      <c r="G15610" s="267">
        <f>E15610*F15610</f>
        <v>0</v>
      </c>
      <c r="I15610" s="326"/>
    </row>
    <row r="15611" spans="1:16" ht="33" customHeight="1" thickBot="1">
      <c r="A15611" s="234"/>
      <c r="B15611" s="456"/>
      <c r="C15611" s="235"/>
      <c r="D15611" s="237"/>
      <c r="E15611" s="237"/>
      <c r="F15611" s="268" t="s">
        <v>84</v>
      </c>
      <c r="G15611" s="262">
        <f>SUM(G15608:G15610)</f>
        <v>0</v>
      </c>
      <c r="I15611" s="326"/>
      <c r="J15611" s="295"/>
      <c r="K15611" s="296"/>
      <c r="L15611" s="296"/>
      <c r="M15611" s="296"/>
      <c r="N15611" s="296"/>
      <c r="O15611" s="296"/>
    </row>
    <row r="15612" spans="1:16" s="211" customFormat="1" ht="14" thickTop="1" thickBot="1">
      <c r="A15612" s="269"/>
      <c r="B15612" s="443"/>
      <c r="C15612" s="270"/>
      <c r="D15612" s="319"/>
      <c r="E15612" s="271" t="s">
        <v>89</v>
      </c>
      <c r="F15612" s="272"/>
      <c r="G15612" s="273">
        <f>ROUND(SUM(G15567,G15582,G15590,G15605,G15611),0)</f>
        <v>0</v>
      </c>
      <c r="I15612" s="327"/>
      <c r="J15612" s="212">
        <f>B15551</f>
        <v>46.2</v>
      </c>
      <c r="K15612" s="274">
        <f>E15608</f>
        <v>0</v>
      </c>
      <c r="L15612" s="294">
        <f>G15608</f>
        <v>0</v>
      </c>
      <c r="M15612" s="294">
        <f>G15609</f>
        <v>0</v>
      </c>
      <c r="N15612" s="294">
        <f>G15610</f>
        <v>0</v>
      </c>
      <c r="O15612" s="299">
        <f>SUM(K15612:N15612)</f>
        <v>0</v>
      </c>
      <c r="P15612" s="294"/>
    </row>
    <row r="15613" spans="1:16" ht="13.5" thickTop="1">
      <c r="A15613" s="275" t="s">
        <v>97</v>
      </c>
      <c r="B15613" s="438"/>
      <c r="C15613" s="215"/>
      <c r="D15613" s="217"/>
      <c r="E15613" s="217"/>
      <c r="F15613" s="216"/>
      <c r="G15613" s="219"/>
      <c r="I15613" s="326"/>
      <c r="P15613" s="294"/>
    </row>
    <row r="15614" spans="1:16">
      <c r="A15614" s="275"/>
      <c r="B15614" s="452"/>
      <c r="C15614" s="276"/>
      <c r="D15614" s="320"/>
      <c r="E15614" s="217"/>
      <c r="F15614" s="216"/>
      <c r="G15614" s="277">
        <f ca="1">TODAY()</f>
        <v>44839</v>
      </c>
      <c r="I15614" s="326"/>
      <c r="P15614" s="294"/>
    </row>
    <row r="15615" spans="1:16" ht="13.5" thickBot="1">
      <c r="A15615" s="234"/>
      <c r="B15615" s="456"/>
      <c r="C15615" s="235"/>
      <c r="D15615" s="237"/>
      <c r="E15615" s="237"/>
      <c r="F15615" s="236"/>
      <c r="G15615" s="278"/>
      <c r="I15615" s="326"/>
      <c r="P15615" s="294"/>
    </row>
    <row r="15616" spans="1:16" s="199" customFormat="1" ht="13.5" thickTop="1">
      <c r="A15616" s="196" t="s">
        <v>109</v>
      </c>
      <c r="B15616" s="458"/>
      <c r="C15616" s="196"/>
      <c r="D15616" s="198"/>
      <c r="E15616" s="198"/>
      <c r="F15616" s="197"/>
      <c r="G15616" s="197"/>
      <c r="I15616" s="321"/>
      <c r="J15616" s="200"/>
      <c r="O15616" s="297"/>
    </row>
    <row r="15617" spans="1:15" s="199" customFormat="1">
      <c r="A15617" s="196" t="str">
        <f>CONCATENATE('Prestaciones y AIU'!A13108," ANALISIS DE PRECIOS UNITARIOS")</f>
        <v xml:space="preserve"> ANALISIS DE PRECIOS UNITARIOS</v>
      </c>
      <c r="B15617" s="458"/>
      <c r="C15617" s="196"/>
      <c r="D15617" s="198"/>
      <c r="E15617" s="198"/>
      <c r="F15617" s="197"/>
      <c r="G15617" s="197"/>
      <c r="I15617" s="321"/>
      <c r="J15617" s="200"/>
      <c r="O15617" s="297"/>
    </row>
    <row r="15618" spans="1:15" s="199" customFormat="1">
      <c r="A15618" s="196" t="str">
        <f>Objeto_LIC</f>
        <v>OPTIMIZACION DEL SISTEMA DE ABASTECIMIENTO (ADUCCION, PRETRATAMIENTO Y CONDUCCION) DEL MUNICPIO DE TAME, DEPARTAMENTO DE ARAUCA</v>
      </c>
      <c r="B15618" s="458"/>
      <c r="C15618" s="196"/>
      <c r="D15618" s="198"/>
      <c r="E15618" s="198"/>
      <c r="F15618" s="197"/>
      <c r="G15618" s="197"/>
      <c r="I15618" s="321"/>
      <c r="J15618" s="200"/>
      <c r="O15618" s="297"/>
    </row>
    <row r="15619" spans="1:15" s="199" customFormat="1">
      <c r="A15619" s="196"/>
      <c r="B15619" s="458"/>
      <c r="C15619" s="196"/>
      <c r="D15619" s="198"/>
      <c r="E15619" s="198"/>
      <c r="F15619" s="197"/>
      <c r="G15619" s="197"/>
      <c r="I15619" s="321"/>
      <c r="J15619" s="200"/>
      <c r="O15619" s="297"/>
    </row>
    <row r="15620" spans="1:15" ht="13.5" thickBot="1">
      <c r="A15620" s="201"/>
      <c r="B15620" s="448"/>
      <c r="C15620" s="201"/>
      <c r="D15620" s="203"/>
      <c r="E15620" s="203"/>
      <c r="F15620" s="202"/>
      <c r="G15620" s="202"/>
    </row>
    <row r="15621" spans="1:15" s="211" customFormat="1" ht="13.5" thickTop="1">
      <c r="A15621" s="206"/>
      <c r="B15621" s="457"/>
      <c r="C15621" s="207"/>
      <c r="D15621" s="209"/>
      <c r="E15621" s="209"/>
      <c r="F15621" s="208"/>
      <c r="G15621" s="210" t="s">
        <v>110</v>
      </c>
      <c r="I15621" s="323"/>
      <c r="J15621" s="212"/>
      <c r="O15621" s="297"/>
    </row>
    <row r="15622" spans="1:15" ht="12.75" customHeight="1">
      <c r="A15622" s="213" t="s">
        <v>62</v>
      </c>
      <c r="B15622" s="750">
        <f>Proponente</f>
        <v>0</v>
      </c>
      <c r="C15622" s="750"/>
      <c r="D15622" s="750"/>
      <c r="E15622" s="750"/>
      <c r="F15622" s="750"/>
      <c r="G15622" s="751"/>
    </row>
    <row r="15623" spans="1:15" ht="12.75" customHeight="1">
      <c r="A15623" s="213" t="s">
        <v>63</v>
      </c>
      <c r="B15623" s="470">
        <v>47.1</v>
      </c>
      <c r="C15623" s="750" t="e">
        <f>VLOOKUP(B15623,Presupuesto!$A$4:$B$106,2,FALSE)</f>
        <v>#N/A</v>
      </c>
      <c r="D15623" s="750"/>
      <c r="E15623" s="750"/>
      <c r="F15623" s="750"/>
      <c r="G15623" s="751"/>
    </row>
    <row r="15624" spans="1:15">
      <c r="A15624" s="214"/>
      <c r="B15624" s="438"/>
      <c r="C15624" s="215"/>
      <c r="D15624" s="217"/>
      <c r="E15624" s="217"/>
      <c r="F15624" s="218" t="s">
        <v>88</v>
      </c>
      <c r="G15624" s="755" t="s">
        <v>179</v>
      </c>
      <c r="H15624" s="750"/>
      <c r="I15624" s="750"/>
      <c r="J15624" s="750"/>
      <c r="K15624" s="751"/>
    </row>
    <row r="15625" spans="1:15" ht="13.5" thickBot="1">
      <c r="A15625" s="213" t="s">
        <v>64</v>
      </c>
      <c r="B15625" s="438"/>
      <c r="C15625" s="215"/>
      <c r="D15625" s="217"/>
      <c r="E15625" s="217"/>
      <c r="F15625" s="216"/>
      <c r="G15625" s="219"/>
      <c r="I15625" s="324"/>
      <c r="J15625" s="295"/>
      <c r="K15625" s="296"/>
      <c r="L15625" s="296"/>
      <c r="M15625" s="296"/>
      <c r="N15625" s="296"/>
      <c r="O15625" s="296"/>
    </row>
    <row r="15626" spans="1:15" s="220" customFormat="1" ht="13.5" thickTop="1">
      <c r="A15626" s="221" t="s">
        <v>57</v>
      </c>
      <c r="B15626" s="447" t="s">
        <v>65</v>
      </c>
      <c r="C15626" s="222" t="s">
        <v>66</v>
      </c>
      <c r="D15626" s="223" t="s">
        <v>74</v>
      </c>
      <c r="E15626" s="224" t="s">
        <v>100</v>
      </c>
      <c r="F15626" s="224" t="s">
        <v>79</v>
      </c>
      <c r="G15626" s="225" t="s">
        <v>70</v>
      </c>
      <c r="I15626" s="325"/>
      <c r="J15626" s="226"/>
      <c r="O15626" s="296"/>
    </row>
    <row r="15627" spans="1:15">
      <c r="A15627" s="227" t="str">
        <f t="shared" ref="A15627:A15638" si="2827">IF(I15627=0,"-",VLOOKUP(I15627,EQUIPOS,2,FALSE))</f>
        <v>-</v>
      </c>
      <c r="B15627" s="228"/>
      <c r="C15627" s="228"/>
      <c r="D15627" s="194"/>
      <c r="E15627" s="229">
        <f t="shared" ref="E15627:E15638" si="2828">IF(I15627=0,0,VLOOKUP(I15627,EQUIPOS,4,FALSE))</f>
        <v>0</v>
      </c>
      <c r="F15627" s="230">
        <f t="shared" ref="F15627:F15638" si="2829">IF(D15627=0,0,E15627/D15627)</f>
        <v>0</v>
      </c>
      <c r="G15627" s="231"/>
      <c r="I15627" s="283"/>
    </row>
    <row r="15628" spans="1:15">
      <c r="A15628" s="227" t="str">
        <f t="shared" si="2827"/>
        <v>-</v>
      </c>
      <c r="B15628" s="228"/>
      <c r="C15628" s="228"/>
      <c r="D15628" s="194"/>
      <c r="E15628" s="229">
        <f t="shared" si="2828"/>
        <v>0</v>
      </c>
      <c r="F15628" s="230">
        <f t="shared" si="2829"/>
        <v>0</v>
      </c>
      <c r="G15628" s="232"/>
      <c r="I15628" s="283"/>
    </row>
    <row r="15629" spans="1:15">
      <c r="A15629" s="227" t="str">
        <f t="shared" si="2827"/>
        <v>-</v>
      </c>
      <c r="B15629" s="228"/>
      <c r="C15629" s="228"/>
      <c r="D15629" s="194"/>
      <c r="E15629" s="229">
        <f t="shared" si="2828"/>
        <v>0</v>
      </c>
      <c r="F15629" s="230">
        <f t="shared" si="2829"/>
        <v>0</v>
      </c>
      <c r="G15629" s="232"/>
      <c r="I15629" s="283"/>
    </row>
    <row r="15630" spans="1:15">
      <c r="A15630" s="227" t="str">
        <f t="shared" si="2827"/>
        <v>-</v>
      </c>
      <c r="B15630" s="228"/>
      <c r="C15630" s="228"/>
      <c r="D15630" s="194"/>
      <c r="E15630" s="229">
        <f t="shared" si="2828"/>
        <v>0</v>
      </c>
      <c r="F15630" s="230">
        <f t="shared" si="2829"/>
        <v>0</v>
      </c>
      <c r="G15630" s="232"/>
      <c r="I15630" s="283"/>
    </row>
    <row r="15631" spans="1:15">
      <c r="A15631" s="227" t="str">
        <f t="shared" si="2827"/>
        <v>-</v>
      </c>
      <c r="B15631" s="228"/>
      <c r="C15631" s="228"/>
      <c r="D15631" s="194"/>
      <c r="E15631" s="229">
        <f t="shared" si="2828"/>
        <v>0</v>
      </c>
      <c r="F15631" s="230">
        <f t="shared" si="2829"/>
        <v>0</v>
      </c>
      <c r="G15631" s="232"/>
      <c r="I15631" s="283"/>
    </row>
    <row r="15632" spans="1:15">
      <c r="A15632" s="227" t="str">
        <f t="shared" si="2827"/>
        <v>-</v>
      </c>
      <c r="B15632" s="228"/>
      <c r="C15632" s="228"/>
      <c r="D15632" s="194"/>
      <c r="E15632" s="229">
        <f t="shared" si="2828"/>
        <v>0</v>
      </c>
      <c r="F15632" s="230">
        <f t="shared" si="2829"/>
        <v>0</v>
      </c>
      <c r="G15632" s="232"/>
      <c r="I15632" s="283"/>
    </row>
    <row r="15633" spans="1:15">
      <c r="A15633" s="227" t="str">
        <f t="shared" si="2827"/>
        <v>-</v>
      </c>
      <c r="B15633" s="228"/>
      <c r="C15633" s="228"/>
      <c r="D15633" s="194"/>
      <c r="E15633" s="229">
        <f t="shared" si="2828"/>
        <v>0</v>
      </c>
      <c r="F15633" s="230">
        <f t="shared" si="2829"/>
        <v>0</v>
      </c>
      <c r="G15633" s="232"/>
      <c r="I15633" s="283"/>
    </row>
    <row r="15634" spans="1:15">
      <c r="A15634" s="227" t="str">
        <f t="shared" si="2827"/>
        <v>-</v>
      </c>
      <c r="B15634" s="228"/>
      <c r="C15634" s="228"/>
      <c r="D15634" s="194"/>
      <c r="E15634" s="229">
        <f t="shared" si="2828"/>
        <v>0</v>
      </c>
      <c r="F15634" s="230">
        <f t="shared" si="2829"/>
        <v>0</v>
      </c>
      <c r="G15634" s="232"/>
      <c r="I15634" s="283"/>
    </row>
    <row r="15635" spans="1:15">
      <c r="A15635" s="227" t="str">
        <f t="shared" si="2827"/>
        <v>-</v>
      </c>
      <c r="B15635" s="228"/>
      <c r="C15635" s="228"/>
      <c r="D15635" s="194"/>
      <c r="E15635" s="229">
        <f t="shared" si="2828"/>
        <v>0</v>
      </c>
      <c r="F15635" s="230">
        <f t="shared" si="2829"/>
        <v>0</v>
      </c>
      <c r="G15635" s="232"/>
      <c r="I15635" s="283"/>
    </row>
    <row r="15636" spans="1:15">
      <c r="A15636" s="227" t="str">
        <f t="shared" si="2827"/>
        <v>-</v>
      </c>
      <c r="B15636" s="228"/>
      <c r="C15636" s="228"/>
      <c r="D15636" s="194"/>
      <c r="E15636" s="229">
        <f t="shared" si="2828"/>
        <v>0</v>
      </c>
      <c r="F15636" s="230">
        <f t="shared" si="2829"/>
        <v>0</v>
      </c>
      <c r="G15636" s="232"/>
      <c r="I15636" s="283"/>
    </row>
    <row r="15637" spans="1:15">
      <c r="A15637" s="227" t="str">
        <f t="shared" si="2827"/>
        <v>-</v>
      </c>
      <c r="B15637" s="228"/>
      <c r="C15637" s="228"/>
      <c r="D15637" s="194"/>
      <c r="E15637" s="229">
        <f t="shared" si="2828"/>
        <v>0</v>
      </c>
      <c r="F15637" s="230">
        <f t="shared" si="2829"/>
        <v>0</v>
      </c>
      <c r="G15637" s="232"/>
      <c r="I15637" s="283"/>
    </row>
    <row r="15638" spans="1:15">
      <c r="A15638" s="227" t="str">
        <f t="shared" si="2827"/>
        <v>-</v>
      </c>
      <c r="B15638" s="228"/>
      <c r="C15638" s="228"/>
      <c r="D15638" s="194"/>
      <c r="E15638" s="229">
        <f t="shared" si="2828"/>
        <v>0</v>
      </c>
      <c r="F15638" s="230">
        <f t="shared" si="2829"/>
        <v>0</v>
      </c>
      <c r="G15638" s="232"/>
      <c r="I15638" s="283"/>
    </row>
    <row r="15639" spans="1:15" ht="13.5" thickBot="1">
      <c r="A15639" s="234"/>
      <c r="B15639" s="456"/>
      <c r="C15639" s="235"/>
      <c r="D15639" s="237"/>
      <c r="E15639" s="237"/>
      <c r="F15639" s="238" t="s">
        <v>80</v>
      </c>
      <c r="G15639" s="239">
        <f>SUM(F15627:F15638)</f>
        <v>0</v>
      </c>
      <c r="I15639" s="326"/>
    </row>
    <row r="15640" spans="1:15" ht="13.5" thickTop="1">
      <c r="A15640" s="240" t="s">
        <v>67</v>
      </c>
      <c r="B15640" s="446"/>
      <c r="C15640" s="241"/>
      <c r="D15640" s="243"/>
      <c r="E15640" s="243"/>
      <c r="F15640" s="242"/>
      <c r="G15640" s="244"/>
      <c r="I15640" s="326"/>
    </row>
    <row r="15641" spans="1:15" s="220" customFormat="1" ht="26">
      <c r="A15641" s="245" t="s">
        <v>57</v>
      </c>
      <c r="B15641" s="455"/>
      <c r="C15641" s="247" t="s">
        <v>58</v>
      </c>
      <c r="D15641" s="316" t="s">
        <v>68</v>
      </c>
      <c r="E15641" s="248" t="s">
        <v>69</v>
      </c>
      <c r="F15641" s="249" t="s">
        <v>79</v>
      </c>
      <c r="G15641" s="250" t="s">
        <v>70</v>
      </c>
      <c r="I15641" s="325"/>
      <c r="J15641" s="226"/>
      <c r="O15641" s="296"/>
    </row>
    <row r="15642" spans="1:15">
      <c r="A15642" s="748" t="str">
        <f t="shared" ref="A15642:A15653" si="2830">IF(I15642=0,"",VLOOKUP(I15642,MATERIALES,2,FALSE))</f>
        <v/>
      </c>
      <c r="B15642" s="749"/>
      <c r="C15642" s="251" t="str">
        <f t="shared" ref="C15642:C15650" si="2831">IF(I15642=0,"",VLOOKUP(I15642,MATERIALES,3,FALSE))</f>
        <v/>
      </c>
      <c r="D15642" s="194"/>
      <c r="E15642" s="252">
        <f t="shared" ref="E15642:E15653" si="2832">IF(I15642=0,0,VLOOKUP(I15642,MATERIALES,4,FALSE))</f>
        <v>0</v>
      </c>
      <c r="F15642" s="230">
        <f>D15642*E15642</f>
        <v>0</v>
      </c>
      <c r="G15642" s="231"/>
      <c r="I15642" s="283"/>
    </row>
    <row r="15643" spans="1:15">
      <c r="A15643" s="748" t="str">
        <f t="shared" si="2830"/>
        <v/>
      </c>
      <c r="B15643" s="749"/>
      <c r="C15643" s="251" t="str">
        <f t="shared" si="2831"/>
        <v/>
      </c>
      <c r="D15643" s="194"/>
      <c r="E15643" s="252">
        <f t="shared" si="2832"/>
        <v>0</v>
      </c>
      <c r="F15643" s="230">
        <f t="shared" ref="F15643:F15653" si="2833">D15643*E15643</f>
        <v>0</v>
      </c>
      <c r="G15643" s="232"/>
      <c r="I15643" s="283"/>
    </row>
    <row r="15644" spans="1:15">
      <c r="A15644" s="748" t="str">
        <f t="shared" si="2830"/>
        <v/>
      </c>
      <c r="B15644" s="749"/>
      <c r="C15644" s="251" t="str">
        <f t="shared" si="2831"/>
        <v/>
      </c>
      <c r="D15644" s="194"/>
      <c r="E15644" s="252">
        <f t="shared" si="2832"/>
        <v>0</v>
      </c>
      <c r="F15644" s="230">
        <f t="shared" si="2833"/>
        <v>0</v>
      </c>
      <c r="G15644" s="232"/>
      <c r="I15644" s="283"/>
    </row>
    <row r="15645" spans="1:15">
      <c r="A15645" s="748" t="str">
        <f t="shared" si="2830"/>
        <v/>
      </c>
      <c r="B15645" s="749"/>
      <c r="C15645" s="251" t="str">
        <f t="shared" si="2831"/>
        <v/>
      </c>
      <c r="D15645" s="194"/>
      <c r="E15645" s="252">
        <f t="shared" si="2832"/>
        <v>0</v>
      </c>
      <c r="F15645" s="230">
        <f t="shared" si="2833"/>
        <v>0</v>
      </c>
      <c r="G15645" s="232"/>
      <c r="I15645" s="283"/>
    </row>
    <row r="15646" spans="1:15">
      <c r="A15646" s="748" t="str">
        <f t="shared" si="2830"/>
        <v/>
      </c>
      <c r="B15646" s="749"/>
      <c r="C15646" s="251" t="str">
        <f t="shared" si="2831"/>
        <v/>
      </c>
      <c r="D15646" s="194"/>
      <c r="E15646" s="252">
        <f t="shared" si="2832"/>
        <v>0</v>
      </c>
      <c r="F15646" s="230">
        <f t="shared" si="2833"/>
        <v>0</v>
      </c>
      <c r="G15646" s="232"/>
      <c r="I15646" s="283"/>
    </row>
    <row r="15647" spans="1:15">
      <c r="A15647" s="748" t="str">
        <f t="shared" si="2830"/>
        <v/>
      </c>
      <c r="B15647" s="749"/>
      <c r="C15647" s="251" t="str">
        <f t="shared" si="2831"/>
        <v/>
      </c>
      <c r="D15647" s="194"/>
      <c r="E15647" s="252">
        <f t="shared" si="2832"/>
        <v>0</v>
      </c>
      <c r="F15647" s="230">
        <f t="shared" si="2833"/>
        <v>0</v>
      </c>
      <c r="G15647" s="232"/>
      <c r="I15647" s="283"/>
    </row>
    <row r="15648" spans="1:15">
      <c r="A15648" s="748" t="str">
        <f t="shared" si="2830"/>
        <v/>
      </c>
      <c r="B15648" s="749"/>
      <c r="C15648" s="251" t="str">
        <f t="shared" si="2831"/>
        <v/>
      </c>
      <c r="D15648" s="194"/>
      <c r="E15648" s="252">
        <f t="shared" si="2832"/>
        <v>0</v>
      </c>
      <c r="F15648" s="230">
        <f t="shared" si="2833"/>
        <v>0</v>
      </c>
      <c r="G15648" s="232"/>
      <c r="I15648" s="283"/>
    </row>
    <row r="15649" spans="1:9">
      <c r="A15649" s="748" t="str">
        <f t="shared" si="2830"/>
        <v/>
      </c>
      <c r="B15649" s="749"/>
      <c r="C15649" s="251" t="str">
        <f t="shared" si="2831"/>
        <v/>
      </c>
      <c r="D15649" s="194"/>
      <c r="E15649" s="252">
        <f t="shared" si="2832"/>
        <v>0</v>
      </c>
      <c r="F15649" s="230">
        <f t="shared" si="2833"/>
        <v>0</v>
      </c>
      <c r="G15649" s="253"/>
      <c r="I15649" s="283"/>
    </row>
    <row r="15650" spans="1:9">
      <c r="A15650" s="748" t="str">
        <f t="shared" si="2830"/>
        <v/>
      </c>
      <c r="B15650" s="749"/>
      <c r="C15650" s="251" t="str">
        <f t="shared" si="2831"/>
        <v/>
      </c>
      <c r="D15650" s="194"/>
      <c r="E15650" s="252">
        <f t="shared" si="2832"/>
        <v>0</v>
      </c>
      <c r="F15650" s="230">
        <f t="shared" si="2833"/>
        <v>0</v>
      </c>
      <c r="G15650" s="232"/>
      <c r="I15650" s="283"/>
    </row>
    <row r="15651" spans="1:9">
      <c r="A15651" s="748" t="str">
        <f t="shared" si="2830"/>
        <v/>
      </c>
      <c r="B15651" s="749"/>
      <c r="C15651" s="251"/>
      <c r="D15651" s="194"/>
      <c r="E15651" s="252">
        <f t="shared" si="2832"/>
        <v>0</v>
      </c>
      <c r="F15651" s="230">
        <f t="shared" si="2833"/>
        <v>0</v>
      </c>
      <c r="G15651" s="232"/>
      <c r="I15651" s="283"/>
    </row>
    <row r="15652" spans="1:9">
      <c r="A15652" s="748" t="str">
        <f t="shared" si="2830"/>
        <v/>
      </c>
      <c r="B15652" s="749"/>
      <c r="C15652" s="251"/>
      <c r="D15652" s="194"/>
      <c r="E15652" s="252">
        <f t="shared" si="2832"/>
        <v>0</v>
      </c>
      <c r="F15652" s="230">
        <f t="shared" si="2833"/>
        <v>0</v>
      </c>
      <c r="G15652" s="232"/>
      <c r="I15652" s="283"/>
    </row>
    <row r="15653" spans="1:9">
      <c r="A15653" s="748" t="str">
        <f t="shared" si="2830"/>
        <v/>
      </c>
      <c r="B15653" s="749"/>
      <c r="C15653" s="251" t="str">
        <f t="shared" ref="C15653" si="2834">IF(I15653=0,"",VLOOKUP(I15653,MATERIALES,3,FALSE))</f>
        <v/>
      </c>
      <c r="D15653" s="194"/>
      <c r="E15653" s="252">
        <f t="shared" si="2832"/>
        <v>0</v>
      </c>
      <c r="F15653" s="230">
        <f t="shared" si="2833"/>
        <v>0</v>
      </c>
      <c r="G15653" s="233"/>
      <c r="I15653" s="283"/>
    </row>
    <row r="15654" spans="1:9" ht="26.25" customHeight="1" thickBot="1">
      <c r="A15654" s="214"/>
      <c r="B15654" s="438"/>
      <c r="C15654" s="215"/>
      <c r="D15654" s="217"/>
      <c r="E15654" s="254"/>
      <c r="F15654" s="255" t="s">
        <v>81</v>
      </c>
      <c r="G15654" s="253">
        <f>ROUND(SUM(F15642:F15653),0)</f>
        <v>0</v>
      </c>
      <c r="I15654" s="326"/>
    </row>
    <row r="15655" spans="1:9" ht="14" thickTop="1" thickBot="1">
      <c r="A15655" s="256" t="s">
        <v>72</v>
      </c>
      <c r="B15655" s="445"/>
      <c r="C15655" s="257"/>
      <c r="D15655" s="259"/>
      <c r="E15655" s="259"/>
      <c r="F15655" s="258"/>
      <c r="G15655" s="260"/>
      <c r="I15655" s="326"/>
    </row>
    <row r="15656" spans="1:9" ht="13.5" thickTop="1">
      <c r="A15656" s="245" t="s">
        <v>57</v>
      </c>
      <c r="B15656" s="455"/>
      <c r="C15656" s="248" t="s">
        <v>71</v>
      </c>
      <c r="D15656" s="316" t="s">
        <v>75</v>
      </c>
      <c r="E15656" s="248" t="s">
        <v>98</v>
      </c>
      <c r="F15656" s="249" t="s">
        <v>79</v>
      </c>
      <c r="G15656" s="250" t="s">
        <v>70</v>
      </c>
      <c r="I15656" s="326"/>
    </row>
    <row r="15657" spans="1:9">
      <c r="A15657" s="748" t="str">
        <f>IF(I15657=0,"",VLOOKUP(I15657,EQUIPOS,2,FALSE))</f>
        <v/>
      </c>
      <c r="B15657" s="749"/>
      <c r="C15657" s="195"/>
      <c r="D15657" s="194"/>
      <c r="E15657" s="252">
        <f>IF(I15657=0,0,VLOOKUP(I15657,EQUIPOS,4,FALSE))</f>
        <v>0</v>
      </c>
      <c r="F15657" s="230">
        <f>C15657*D15657*E15657</f>
        <v>0</v>
      </c>
      <c r="G15657" s="231"/>
      <c r="I15657" s="283"/>
    </row>
    <row r="15658" spans="1:9">
      <c r="A15658" s="748" t="str">
        <f>IF(I15658=0,"",VLOOKUP(I15658,EQUIPOS,2,FALSE))</f>
        <v/>
      </c>
      <c r="B15658" s="749"/>
      <c r="C15658" s="195"/>
      <c r="D15658" s="194"/>
      <c r="E15658" s="252">
        <f>IF(I15658=0,0,VLOOKUP(I15658,EQUIPOS,4,FALSE))</f>
        <v>0</v>
      </c>
      <c r="F15658" s="230">
        <f t="shared" ref="F15658:F15661" si="2835">C15658*D15658*E15658</f>
        <v>0</v>
      </c>
      <c r="G15658" s="232"/>
      <c r="I15658" s="283"/>
    </row>
    <row r="15659" spans="1:9">
      <c r="A15659" s="748" t="str">
        <f>IF(I15659=0,"",VLOOKUP(I15659,EQUIPOS,2,FALSE))</f>
        <v/>
      </c>
      <c r="B15659" s="749"/>
      <c r="C15659" s="195"/>
      <c r="D15659" s="194"/>
      <c r="E15659" s="252">
        <f>IF(I15659=0,0,VLOOKUP(I15659,EQUIPOS,4,FALSE))</f>
        <v>0</v>
      </c>
      <c r="F15659" s="230">
        <f t="shared" si="2835"/>
        <v>0</v>
      </c>
      <c r="G15659" s="232"/>
      <c r="I15659" s="283"/>
    </row>
    <row r="15660" spans="1:9">
      <c r="A15660" s="748" t="str">
        <f>IF(I15660=0,"",VLOOKUP(I15660,EQUIPOS,2,FALSE))</f>
        <v/>
      </c>
      <c r="B15660" s="749"/>
      <c r="C15660" s="195"/>
      <c r="D15660" s="194"/>
      <c r="E15660" s="252">
        <f>IF(I15660=0,0,VLOOKUP(I15660,EQUIPOS,4,FALSE))</f>
        <v>0</v>
      </c>
      <c r="F15660" s="230">
        <f t="shared" si="2835"/>
        <v>0</v>
      </c>
      <c r="G15660" s="232"/>
      <c r="I15660" s="283"/>
    </row>
    <row r="15661" spans="1:9">
      <c r="A15661" s="748" t="str">
        <f>IF(I15661=0,"",VLOOKUP(I15661,EQUIPOS,2,FALSE))</f>
        <v/>
      </c>
      <c r="B15661" s="749"/>
      <c r="C15661" s="195"/>
      <c r="D15661" s="194"/>
      <c r="E15661" s="252">
        <f>IF(I15661=0,0,VLOOKUP(I15661,EQUIPOS,4,FALSE))</f>
        <v>0</v>
      </c>
      <c r="F15661" s="230">
        <f t="shared" si="2835"/>
        <v>0</v>
      </c>
      <c r="G15661" s="233"/>
      <c r="I15661" s="283"/>
    </row>
    <row r="15662" spans="1:9" ht="30.75" customHeight="1" thickBot="1">
      <c r="A15662" s="234"/>
      <c r="B15662" s="456"/>
      <c r="C15662" s="235"/>
      <c r="D15662" s="237"/>
      <c r="E15662" s="261"/>
      <c r="F15662" s="238" t="s">
        <v>82</v>
      </c>
      <c r="G15662" s="262">
        <f>SUM(F15657:F15661)</f>
        <v>0</v>
      </c>
      <c r="I15662" s="326"/>
    </row>
    <row r="15663" spans="1:9" ht="13.5" thickTop="1">
      <c r="A15663" s="240" t="s">
        <v>73</v>
      </c>
      <c r="B15663" s="446"/>
      <c r="C15663" s="241"/>
      <c r="D15663" s="243"/>
      <c r="E15663" s="243"/>
      <c r="F15663" s="242"/>
      <c r="G15663" s="244"/>
      <c r="I15663" s="326"/>
    </row>
    <row r="15664" spans="1:9" ht="26">
      <c r="A15664" s="245" t="s">
        <v>57</v>
      </c>
      <c r="B15664" s="454" t="s">
        <v>58</v>
      </c>
      <c r="C15664" s="247" t="s">
        <v>68</v>
      </c>
      <c r="D15664" s="316" t="s">
        <v>74</v>
      </c>
      <c r="E15664" s="248" t="s">
        <v>69</v>
      </c>
      <c r="F15664" s="249" t="s">
        <v>79</v>
      </c>
      <c r="G15664" s="250" t="s">
        <v>70</v>
      </c>
      <c r="H15664" s="220"/>
      <c r="I15664" s="325"/>
    </row>
    <row r="15665" spans="1:9">
      <c r="A15665" s="263" t="str">
        <f t="shared" ref="A15665:A15676" si="2836">IF(I15665=0,"",VLOOKUP(I15665,MANOOBRA,2,FALSE))</f>
        <v/>
      </c>
      <c r="B15665" s="444" t="str">
        <f t="shared" ref="B15665:B15676" si="2837">IF(I15665=0,"",VLOOKUP(I15665,MANOOBRA,3,FALSE))</f>
        <v/>
      </c>
      <c r="C15665" s="195"/>
      <c r="D15665" s="195"/>
      <c r="E15665" s="252">
        <f t="shared" ref="E15665:E15676" si="2838">IF(I15665=0,0,VLOOKUP(I15665,MANOOBRA,4,FALSE))</f>
        <v>0</v>
      </c>
      <c r="F15665" s="230">
        <f>IF(D15665=0,0,C15665*E15665/D15665)</f>
        <v>0</v>
      </c>
      <c r="G15665" s="231"/>
      <c r="I15665" s="283"/>
    </row>
    <row r="15666" spans="1:9">
      <c r="A15666" s="263" t="str">
        <f t="shared" si="2836"/>
        <v/>
      </c>
      <c r="B15666" s="444" t="str">
        <f t="shared" si="2837"/>
        <v/>
      </c>
      <c r="C15666" s="195"/>
      <c r="D15666" s="195"/>
      <c r="E15666" s="252">
        <f t="shared" si="2838"/>
        <v>0</v>
      </c>
      <c r="F15666" s="230">
        <f t="shared" ref="F15666:F15676" si="2839">IF(D15666=0,0,C15666*E15666/D15666)</f>
        <v>0</v>
      </c>
      <c r="G15666" s="232"/>
      <c r="I15666" s="283"/>
    </row>
    <row r="15667" spans="1:9">
      <c r="A15667" s="263" t="str">
        <f t="shared" si="2836"/>
        <v/>
      </c>
      <c r="B15667" s="444" t="str">
        <f t="shared" si="2837"/>
        <v/>
      </c>
      <c r="C15667" s="195"/>
      <c r="D15667" s="309"/>
      <c r="E15667" s="252">
        <f t="shared" si="2838"/>
        <v>0</v>
      </c>
      <c r="F15667" s="230">
        <f t="shared" si="2839"/>
        <v>0</v>
      </c>
      <c r="G15667" s="232"/>
      <c r="I15667" s="283"/>
    </row>
    <row r="15668" spans="1:9">
      <c r="A15668" s="263" t="str">
        <f t="shared" si="2836"/>
        <v/>
      </c>
      <c r="B15668" s="444" t="str">
        <f t="shared" si="2837"/>
        <v/>
      </c>
      <c r="C15668" s="195"/>
      <c r="D15668" s="195"/>
      <c r="E15668" s="252">
        <f t="shared" si="2838"/>
        <v>0</v>
      </c>
      <c r="F15668" s="230">
        <f t="shared" si="2839"/>
        <v>0</v>
      </c>
      <c r="G15668" s="232"/>
      <c r="I15668" s="283"/>
    </row>
    <row r="15669" spans="1:9">
      <c r="A15669" s="263" t="str">
        <f t="shared" si="2836"/>
        <v/>
      </c>
      <c r="B15669" s="444" t="str">
        <f t="shared" si="2837"/>
        <v/>
      </c>
      <c r="C15669" s="195"/>
      <c r="D15669" s="195"/>
      <c r="E15669" s="252">
        <f t="shared" si="2838"/>
        <v>0</v>
      </c>
      <c r="F15669" s="230">
        <f t="shared" si="2839"/>
        <v>0</v>
      </c>
      <c r="G15669" s="232"/>
      <c r="I15669" s="283"/>
    </row>
    <row r="15670" spans="1:9">
      <c r="A15670" s="263" t="str">
        <f t="shared" si="2836"/>
        <v/>
      </c>
      <c r="B15670" s="444" t="str">
        <f t="shared" si="2837"/>
        <v/>
      </c>
      <c r="C15670" s="195"/>
      <c r="D15670" s="195"/>
      <c r="E15670" s="252">
        <f t="shared" si="2838"/>
        <v>0</v>
      </c>
      <c r="F15670" s="230">
        <f t="shared" si="2839"/>
        <v>0</v>
      </c>
      <c r="G15670" s="232"/>
      <c r="I15670" s="283"/>
    </row>
    <row r="15671" spans="1:9">
      <c r="A15671" s="263" t="str">
        <f t="shared" si="2836"/>
        <v/>
      </c>
      <c r="B15671" s="444" t="str">
        <f t="shared" si="2837"/>
        <v/>
      </c>
      <c r="C15671" s="195"/>
      <c r="D15671" s="195"/>
      <c r="E15671" s="252">
        <f t="shared" si="2838"/>
        <v>0</v>
      </c>
      <c r="F15671" s="230">
        <f t="shared" si="2839"/>
        <v>0</v>
      </c>
      <c r="G15671" s="232"/>
      <c r="I15671" s="283"/>
    </row>
    <row r="15672" spans="1:9">
      <c r="A15672" s="263" t="str">
        <f t="shared" si="2836"/>
        <v/>
      </c>
      <c r="B15672" s="444" t="str">
        <f t="shared" si="2837"/>
        <v/>
      </c>
      <c r="C15672" s="195"/>
      <c r="D15672" s="195"/>
      <c r="E15672" s="252">
        <f t="shared" si="2838"/>
        <v>0</v>
      </c>
      <c r="F15672" s="230">
        <f t="shared" si="2839"/>
        <v>0</v>
      </c>
      <c r="G15672" s="232"/>
      <c r="I15672" s="283"/>
    </row>
    <row r="15673" spans="1:9">
      <c r="A15673" s="263" t="str">
        <f t="shared" si="2836"/>
        <v/>
      </c>
      <c r="B15673" s="444" t="str">
        <f t="shared" si="2837"/>
        <v/>
      </c>
      <c r="C15673" s="195"/>
      <c r="D15673" s="195"/>
      <c r="E15673" s="252">
        <f t="shared" si="2838"/>
        <v>0</v>
      </c>
      <c r="F15673" s="230">
        <f t="shared" si="2839"/>
        <v>0</v>
      </c>
      <c r="G15673" s="232"/>
      <c r="I15673" s="283"/>
    </row>
    <row r="15674" spans="1:9">
      <c r="A15674" s="263" t="str">
        <f t="shared" si="2836"/>
        <v/>
      </c>
      <c r="B15674" s="444" t="str">
        <f t="shared" si="2837"/>
        <v/>
      </c>
      <c r="C15674" s="195"/>
      <c r="D15674" s="195"/>
      <c r="E15674" s="252">
        <f t="shared" si="2838"/>
        <v>0</v>
      </c>
      <c r="F15674" s="230">
        <f t="shared" si="2839"/>
        <v>0</v>
      </c>
      <c r="G15674" s="232"/>
      <c r="I15674" s="283"/>
    </row>
    <row r="15675" spans="1:9">
      <c r="A15675" s="263" t="str">
        <f t="shared" si="2836"/>
        <v/>
      </c>
      <c r="B15675" s="444" t="str">
        <f t="shared" si="2837"/>
        <v/>
      </c>
      <c r="C15675" s="195"/>
      <c r="D15675" s="195"/>
      <c r="E15675" s="252">
        <f t="shared" si="2838"/>
        <v>0</v>
      </c>
      <c r="F15675" s="230">
        <f t="shared" si="2839"/>
        <v>0</v>
      </c>
      <c r="G15675" s="232"/>
      <c r="I15675" s="283"/>
    </row>
    <row r="15676" spans="1:9">
      <c r="A15676" s="263" t="str">
        <f t="shared" si="2836"/>
        <v/>
      </c>
      <c r="B15676" s="444" t="str">
        <f t="shared" si="2837"/>
        <v/>
      </c>
      <c r="C15676" s="195"/>
      <c r="D15676" s="195"/>
      <c r="E15676" s="252">
        <f t="shared" si="2838"/>
        <v>0</v>
      </c>
      <c r="F15676" s="230">
        <f t="shared" si="2839"/>
        <v>0</v>
      </c>
      <c r="G15676" s="233"/>
      <c r="I15676" s="283"/>
    </row>
    <row r="15677" spans="1:9" ht="31.5" customHeight="1" thickBot="1">
      <c r="A15677" s="234"/>
      <c r="B15677" s="456"/>
      <c r="C15677" s="235"/>
      <c r="D15677" s="237"/>
      <c r="E15677" s="237"/>
      <c r="F15677" s="238" t="s">
        <v>83</v>
      </c>
      <c r="G15677" s="262">
        <f>ROUND(SUM(F15665:F15676),0)</f>
        <v>0</v>
      </c>
      <c r="I15677" s="326"/>
    </row>
    <row r="15678" spans="1:9" ht="13.5" thickTop="1">
      <c r="A15678" s="186" t="s">
        <v>76</v>
      </c>
      <c r="B15678" s="446"/>
      <c r="C15678" s="241"/>
      <c r="D15678" s="243"/>
      <c r="E15678" s="243"/>
      <c r="F15678" s="242"/>
      <c r="G15678" s="244"/>
      <c r="I15678" s="326"/>
    </row>
    <row r="15679" spans="1:9">
      <c r="A15679" s="245" t="s">
        <v>57</v>
      </c>
      <c r="B15679" s="455"/>
      <c r="C15679" s="246"/>
      <c r="D15679" s="317"/>
      <c r="E15679" s="248" t="s">
        <v>77</v>
      </c>
      <c r="F15679" s="249" t="s">
        <v>78</v>
      </c>
      <c r="G15679" s="264" t="s">
        <v>77</v>
      </c>
      <c r="H15679" s="220"/>
      <c r="I15679" s="325"/>
    </row>
    <row r="15680" spans="1:9">
      <c r="A15680" s="185" t="s">
        <v>87</v>
      </c>
      <c r="B15680" s="453"/>
      <c r="C15680" s="265"/>
      <c r="D15680" s="318"/>
      <c r="E15680" s="229">
        <f>SUM(G15639,G15654,G15662,G15677)</f>
        <v>0</v>
      </c>
      <c r="F15680" s="266">
        <f>A</f>
        <v>0</v>
      </c>
      <c r="G15680" s="267">
        <f>E15680*F15680</f>
        <v>0</v>
      </c>
      <c r="I15680" s="326"/>
    </row>
    <row r="15681" spans="1:16">
      <c r="A15681" s="185" t="s">
        <v>85</v>
      </c>
      <c r="B15681" s="453"/>
      <c r="C15681" s="265"/>
      <c r="D15681" s="318"/>
      <c r="E15681" s="229">
        <f>SUM(G15639,G15654,G15662,G15677)</f>
        <v>0</v>
      </c>
      <c r="F15681" s="266">
        <f>I</f>
        <v>0</v>
      </c>
      <c r="G15681" s="267">
        <f>E15681*F15681</f>
        <v>0</v>
      </c>
      <c r="I15681" s="326"/>
    </row>
    <row r="15682" spans="1:16">
      <c r="A15682" s="185" t="s">
        <v>86</v>
      </c>
      <c r="B15682" s="453"/>
      <c r="C15682" s="265"/>
      <c r="D15682" s="318"/>
      <c r="E15682" s="229">
        <f>SUM(G15639,G15654,G15662,G15677)</f>
        <v>0</v>
      </c>
      <c r="F15682" s="266">
        <f>U</f>
        <v>0</v>
      </c>
      <c r="G15682" s="267">
        <f>E15682*F15682</f>
        <v>0</v>
      </c>
      <c r="I15682" s="326"/>
    </row>
    <row r="15683" spans="1:16" ht="33" customHeight="1" thickBot="1">
      <c r="A15683" s="234"/>
      <c r="B15683" s="456"/>
      <c r="C15683" s="235"/>
      <c r="D15683" s="237"/>
      <c r="E15683" s="237"/>
      <c r="F15683" s="268" t="s">
        <v>84</v>
      </c>
      <c r="G15683" s="262">
        <f>SUM(G15680:G15682)</f>
        <v>0</v>
      </c>
      <c r="I15683" s="326"/>
      <c r="J15683" s="295"/>
      <c r="K15683" s="296"/>
      <c r="L15683" s="296"/>
      <c r="M15683" s="296"/>
      <c r="N15683" s="296"/>
      <c r="O15683" s="296"/>
    </row>
    <row r="15684" spans="1:16" s="211" customFormat="1" ht="14" thickTop="1" thickBot="1">
      <c r="A15684" s="269"/>
      <c r="B15684" s="443"/>
      <c r="C15684" s="270"/>
      <c r="D15684" s="319"/>
      <c r="E15684" s="271" t="s">
        <v>89</v>
      </c>
      <c r="F15684" s="272"/>
      <c r="G15684" s="273">
        <f>ROUND(SUM(G15639,G15654,G15662,G15677,G15683),0)</f>
        <v>0</v>
      </c>
      <c r="I15684" s="327"/>
      <c r="J15684" s="212">
        <f>B15623</f>
        <v>47.1</v>
      </c>
      <c r="K15684" s="274">
        <f>E15680</f>
        <v>0</v>
      </c>
      <c r="L15684" s="294">
        <f>G15680</f>
        <v>0</v>
      </c>
      <c r="M15684" s="294">
        <f>G15681</f>
        <v>0</v>
      </c>
      <c r="N15684" s="294">
        <f>G15682</f>
        <v>0</v>
      </c>
      <c r="O15684" s="299">
        <f>SUM(K15684:N15684)</f>
        <v>0</v>
      </c>
      <c r="P15684" s="294"/>
    </row>
    <row r="15685" spans="1:16" ht="13.5" thickTop="1">
      <c r="A15685" s="275" t="s">
        <v>97</v>
      </c>
      <c r="B15685" s="438"/>
      <c r="C15685" s="215"/>
      <c r="D15685" s="217"/>
      <c r="E15685" s="217"/>
      <c r="F15685" s="216"/>
      <c r="G15685" s="219"/>
      <c r="I15685" s="326"/>
      <c r="P15685" s="294"/>
    </row>
    <row r="15686" spans="1:16">
      <c r="A15686" s="275"/>
      <c r="B15686" s="452"/>
      <c r="C15686" s="276"/>
      <c r="D15686" s="320"/>
      <c r="E15686" s="217"/>
      <c r="F15686" s="216"/>
      <c r="G15686" s="277">
        <f ca="1">TODAY()</f>
        <v>44839</v>
      </c>
      <c r="I15686" s="326"/>
      <c r="P15686" s="294"/>
    </row>
    <row r="15687" spans="1:16" ht="13.5" thickBot="1">
      <c r="A15687" s="234"/>
      <c r="B15687" s="456"/>
      <c r="C15687" s="235"/>
      <c r="D15687" s="237"/>
      <c r="E15687" s="237"/>
      <c r="F15687" s="236"/>
      <c r="G15687" s="278"/>
      <c r="I15687" s="326"/>
      <c r="P15687" s="294"/>
    </row>
    <row r="15688" spans="1:16" s="199" customFormat="1" ht="13.5" thickTop="1">
      <c r="A15688" s="196" t="s">
        <v>109</v>
      </c>
      <c r="B15688" s="458"/>
      <c r="C15688" s="196"/>
      <c r="D15688" s="198"/>
      <c r="E15688" s="198"/>
      <c r="F15688" s="197"/>
      <c r="G15688" s="197"/>
      <c r="I15688" s="321"/>
      <c r="J15688" s="200"/>
      <c r="O15688" s="297"/>
    </row>
    <row r="15689" spans="1:16" s="199" customFormat="1">
      <c r="A15689" s="196" t="str">
        <f>CONCATENATE('Prestaciones y AIU'!A13180," ANALISIS DE PRECIOS UNITARIOS")</f>
        <v xml:space="preserve"> ANALISIS DE PRECIOS UNITARIOS</v>
      </c>
      <c r="B15689" s="458"/>
      <c r="C15689" s="196"/>
      <c r="D15689" s="198"/>
      <c r="E15689" s="198"/>
      <c r="F15689" s="197"/>
      <c r="G15689" s="197"/>
      <c r="I15689" s="321"/>
      <c r="J15689" s="200"/>
      <c r="O15689" s="297"/>
    </row>
    <row r="15690" spans="1:16" s="199" customFormat="1">
      <c r="A15690" s="196" t="str">
        <f>Objeto_LIC</f>
        <v>OPTIMIZACION DEL SISTEMA DE ABASTECIMIENTO (ADUCCION, PRETRATAMIENTO Y CONDUCCION) DEL MUNICPIO DE TAME, DEPARTAMENTO DE ARAUCA</v>
      </c>
      <c r="B15690" s="458"/>
      <c r="C15690" s="196"/>
      <c r="D15690" s="198"/>
      <c r="E15690" s="198"/>
      <c r="F15690" s="197"/>
      <c r="G15690" s="197"/>
      <c r="I15690" s="321"/>
      <c r="J15690" s="200"/>
      <c r="O15690" s="297"/>
    </row>
    <row r="15691" spans="1:16" s="199" customFormat="1">
      <c r="A15691" s="196"/>
      <c r="B15691" s="458"/>
      <c r="C15691" s="196"/>
      <c r="D15691" s="198"/>
      <c r="E15691" s="198"/>
      <c r="F15691" s="197"/>
      <c r="G15691" s="197"/>
      <c r="I15691" s="321"/>
      <c r="J15691" s="200"/>
      <c r="O15691" s="297"/>
    </row>
    <row r="15692" spans="1:16" ht="13.5" thickBot="1">
      <c r="A15692" s="201"/>
      <c r="B15692" s="448"/>
      <c r="C15692" s="201"/>
      <c r="D15692" s="203"/>
      <c r="E15692" s="203"/>
      <c r="F15692" s="202"/>
      <c r="G15692" s="202"/>
    </row>
    <row r="15693" spans="1:16" s="211" customFormat="1" ht="13.5" thickTop="1">
      <c r="A15693" s="206"/>
      <c r="B15693" s="457"/>
      <c r="C15693" s="207"/>
      <c r="D15693" s="209"/>
      <c r="E15693" s="209"/>
      <c r="F15693" s="208"/>
      <c r="G15693" s="210" t="s">
        <v>110</v>
      </c>
      <c r="I15693" s="323"/>
      <c r="J15693" s="212"/>
      <c r="O15693" s="297"/>
    </row>
    <row r="15694" spans="1:16" ht="12.75" customHeight="1">
      <c r="A15694" s="213" t="s">
        <v>62</v>
      </c>
      <c r="B15694" s="750">
        <f>Proponente</f>
        <v>0</v>
      </c>
      <c r="C15694" s="750"/>
      <c r="D15694" s="750"/>
      <c r="E15694" s="750"/>
      <c r="F15694" s="750"/>
      <c r="G15694" s="751"/>
    </row>
    <row r="15695" spans="1:16" ht="27.75" customHeight="1">
      <c r="A15695" s="213" t="s">
        <v>63</v>
      </c>
      <c r="B15695" s="470">
        <v>48.1</v>
      </c>
      <c r="C15695" s="750" t="e">
        <f>VLOOKUP(B15695,Presupuesto!$A$4:$B$106,2,FALSE)</f>
        <v>#N/A</v>
      </c>
      <c r="D15695" s="750"/>
      <c r="E15695" s="750"/>
      <c r="F15695" s="750"/>
      <c r="G15695" s="751"/>
    </row>
    <row r="15696" spans="1:16">
      <c r="A15696" s="214"/>
      <c r="B15696" s="438"/>
      <c r="C15696" s="215"/>
      <c r="D15696" s="217"/>
      <c r="E15696" s="217"/>
      <c r="F15696" s="218" t="s">
        <v>88</v>
      </c>
      <c r="G15696" s="755" t="s">
        <v>179</v>
      </c>
      <c r="H15696" s="750"/>
      <c r="I15696" s="750"/>
      <c r="J15696" s="750"/>
      <c r="K15696" s="751"/>
    </row>
    <row r="15697" spans="1:15" ht="13.5" thickBot="1">
      <c r="A15697" s="213" t="s">
        <v>64</v>
      </c>
      <c r="B15697" s="438"/>
      <c r="C15697" s="215"/>
      <c r="D15697" s="217"/>
      <c r="E15697" s="217"/>
      <c r="F15697" s="216"/>
      <c r="G15697" s="219"/>
      <c r="I15697" s="324"/>
      <c r="J15697" s="295"/>
      <c r="K15697" s="296"/>
      <c r="L15697" s="296"/>
      <c r="M15697" s="296"/>
      <c r="N15697" s="296"/>
      <c r="O15697" s="296"/>
    </row>
    <row r="15698" spans="1:15" s="220" customFormat="1" ht="13.5" thickTop="1">
      <c r="A15698" s="221" t="s">
        <v>57</v>
      </c>
      <c r="B15698" s="447" t="s">
        <v>65</v>
      </c>
      <c r="C15698" s="222" t="s">
        <v>66</v>
      </c>
      <c r="D15698" s="223" t="s">
        <v>74</v>
      </c>
      <c r="E15698" s="224" t="s">
        <v>100</v>
      </c>
      <c r="F15698" s="224" t="s">
        <v>79</v>
      </c>
      <c r="G15698" s="225" t="s">
        <v>70</v>
      </c>
      <c r="I15698" s="325"/>
      <c r="J15698" s="226"/>
      <c r="O15698" s="296"/>
    </row>
    <row r="15699" spans="1:15">
      <c r="A15699" s="227" t="str">
        <f t="shared" ref="A15699:A15710" si="2840">IF(I15699=0,"-",VLOOKUP(I15699,EQUIPOS,2,FALSE))</f>
        <v>-</v>
      </c>
      <c r="B15699" s="228"/>
      <c r="C15699" s="228"/>
      <c r="D15699" s="194"/>
      <c r="E15699" s="229">
        <f t="shared" ref="E15699:E15710" si="2841">IF(I15699=0,0,VLOOKUP(I15699,EQUIPOS,4,FALSE))</f>
        <v>0</v>
      </c>
      <c r="F15699" s="230">
        <f t="shared" ref="F15699:F15710" si="2842">IF(D15699=0,0,E15699/D15699)</f>
        <v>0</v>
      </c>
      <c r="G15699" s="231"/>
      <c r="I15699" s="283"/>
    </row>
    <row r="15700" spans="1:15">
      <c r="A15700" s="227" t="str">
        <f t="shared" si="2840"/>
        <v>-</v>
      </c>
      <c r="B15700" s="228"/>
      <c r="C15700" s="228"/>
      <c r="D15700" s="194"/>
      <c r="E15700" s="229">
        <f t="shared" si="2841"/>
        <v>0</v>
      </c>
      <c r="F15700" s="230">
        <f t="shared" si="2842"/>
        <v>0</v>
      </c>
      <c r="G15700" s="232"/>
      <c r="I15700" s="283"/>
    </row>
    <row r="15701" spans="1:15">
      <c r="A15701" s="227" t="str">
        <f t="shared" si="2840"/>
        <v>-</v>
      </c>
      <c r="B15701" s="228"/>
      <c r="C15701" s="228"/>
      <c r="D15701" s="194"/>
      <c r="E15701" s="229">
        <f t="shared" si="2841"/>
        <v>0</v>
      </c>
      <c r="F15701" s="230">
        <f t="shared" si="2842"/>
        <v>0</v>
      </c>
      <c r="G15701" s="232"/>
      <c r="I15701" s="283"/>
    </row>
    <row r="15702" spans="1:15">
      <c r="A15702" s="227" t="str">
        <f t="shared" si="2840"/>
        <v>-</v>
      </c>
      <c r="B15702" s="228"/>
      <c r="C15702" s="228"/>
      <c r="D15702" s="194"/>
      <c r="E15702" s="229">
        <f t="shared" si="2841"/>
        <v>0</v>
      </c>
      <c r="F15702" s="230">
        <f t="shared" si="2842"/>
        <v>0</v>
      </c>
      <c r="G15702" s="232"/>
      <c r="I15702" s="283"/>
    </row>
    <row r="15703" spans="1:15">
      <c r="A15703" s="227" t="str">
        <f t="shared" si="2840"/>
        <v>-</v>
      </c>
      <c r="B15703" s="228"/>
      <c r="C15703" s="228"/>
      <c r="D15703" s="194"/>
      <c r="E15703" s="229">
        <f t="shared" si="2841"/>
        <v>0</v>
      </c>
      <c r="F15703" s="230">
        <f t="shared" si="2842"/>
        <v>0</v>
      </c>
      <c r="G15703" s="232"/>
      <c r="I15703" s="283"/>
    </row>
    <row r="15704" spans="1:15">
      <c r="A15704" s="227" t="str">
        <f t="shared" si="2840"/>
        <v>-</v>
      </c>
      <c r="B15704" s="228"/>
      <c r="C15704" s="228"/>
      <c r="D15704" s="194"/>
      <c r="E15704" s="229">
        <f t="shared" si="2841"/>
        <v>0</v>
      </c>
      <c r="F15704" s="230">
        <f t="shared" si="2842"/>
        <v>0</v>
      </c>
      <c r="G15704" s="232"/>
      <c r="I15704" s="283"/>
    </row>
    <row r="15705" spans="1:15">
      <c r="A15705" s="227" t="str">
        <f t="shared" si="2840"/>
        <v>-</v>
      </c>
      <c r="B15705" s="228"/>
      <c r="C15705" s="228"/>
      <c r="D15705" s="194"/>
      <c r="E15705" s="229">
        <f t="shared" si="2841"/>
        <v>0</v>
      </c>
      <c r="F15705" s="230">
        <f t="shared" si="2842"/>
        <v>0</v>
      </c>
      <c r="G15705" s="232"/>
      <c r="I15705" s="283"/>
    </row>
    <row r="15706" spans="1:15">
      <c r="A15706" s="227" t="str">
        <f t="shared" si="2840"/>
        <v>-</v>
      </c>
      <c r="B15706" s="228"/>
      <c r="C15706" s="228"/>
      <c r="D15706" s="194"/>
      <c r="E15706" s="229">
        <f t="shared" si="2841"/>
        <v>0</v>
      </c>
      <c r="F15706" s="230">
        <f t="shared" si="2842"/>
        <v>0</v>
      </c>
      <c r="G15706" s="232"/>
      <c r="I15706" s="283"/>
    </row>
    <row r="15707" spans="1:15">
      <c r="A15707" s="227" t="str">
        <f t="shared" si="2840"/>
        <v>-</v>
      </c>
      <c r="B15707" s="228"/>
      <c r="C15707" s="228"/>
      <c r="D15707" s="194"/>
      <c r="E15707" s="229">
        <f t="shared" si="2841"/>
        <v>0</v>
      </c>
      <c r="F15707" s="230">
        <f t="shared" si="2842"/>
        <v>0</v>
      </c>
      <c r="G15707" s="232"/>
      <c r="I15707" s="283"/>
    </row>
    <row r="15708" spans="1:15">
      <c r="A15708" s="227" t="str">
        <f t="shared" si="2840"/>
        <v>-</v>
      </c>
      <c r="B15708" s="228"/>
      <c r="C15708" s="228"/>
      <c r="D15708" s="194"/>
      <c r="E15708" s="229">
        <f t="shared" si="2841"/>
        <v>0</v>
      </c>
      <c r="F15708" s="230">
        <f t="shared" si="2842"/>
        <v>0</v>
      </c>
      <c r="G15708" s="232"/>
      <c r="I15708" s="283"/>
    </row>
    <row r="15709" spans="1:15">
      <c r="A15709" s="227" t="str">
        <f t="shared" si="2840"/>
        <v>-</v>
      </c>
      <c r="B15709" s="228"/>
      <c r="C15709" s="228"/>
      <c r="D15709" s="194"/>
      <c r="E15709" s="229">
        <f t="shared" si="2841"/>
        <v>0</v>
      </c>
      <c r="F15709" s="230">
        <f t="shared" si="2842"/>
        <v>0</v>
      </c>
      <c r="G15709" s="232"/>
      <c r="I15709" s="283"/>
    </row>
    <row r="15710" spans="1:15">
      <c r="A15710" s="227" t="str">
        <f t="shared" si="2840"/>
        <v>-</v>
      </c>
      <c r="B15710" s="228"/>
      <c r="C15710" s="228"/>
      <c r="D15710" s="194"/>
      <c r="E15710" s="229">
        <f t="shared" si="2841"/>
        <v>0</v>
      </c>
      <c r="F15710" s="230">
        <f t="shared" si="2842"/>
        <v>0</v>
      </c>
      <c r="G15710" s="232"/>
      <c r="I15710" s="283"/>
    </row>
    <row r="15711" spans="1:15" ht="13.5" thickBot="1">
      <c r="A15711" s="234"/>
      <c r="B15711" s="456"/>
      <c r="C15711" s="235"/>
      <c r="D15711" s="237"/>
      <c r="E15711" s="237"/>
      <c r="F15711" s="238" t="s">
        <v>80</v>
      </c>
      <c r="G15711" s="239">
        <f>SUM(F15699:F15710)</f>
        <v>0</v>
      </c>
      <c r="I15711" s="326"/>
    </row>
    <row r="15712" spans="1:15" ht="13.5" thickTop="1">
      <c r="A15712" s="240" t="s">
        <v>67</v>
      </c>
      <c r="B15712" s="446"/>
      <c r="C15712" s="241"/>
      <c r="D15712" s="243"/>
      <c r="E15712" s="243"/>
      <c r="F15712" s="242"/>
      <c r="G15712" s="244"/>
      <c r="I15712" s="326"/>
    </row>
    <row r="15713" spans="1:15" s="220" customFormat="1" ht="26">
      <c r="A15713" s="245" t="s">
        <v>57</v>
      </c>
      <c r="B15713" s="455"/>
      <c r="C15713" s="247" t="s">
        <v>58</v>
      </c>
      <c r="D15713" s="316" t="s">
        <v>68</v>
      </c>
      <c r="E15713" s="248" t="s">
        <v>69</v>
      </c>
      <c r="F15713" s="249" t="s">
        <v>79</v>
      </c>
      <c r="G15713" s="250" t="s">
        <v>70</v>
      </c>
      <c r="I15713" s="325"/>
      <c r="J15713" s="226"/>
      <c r="O15713" s="296"/>
    </row>
    <row r="15714" spans="1:15">
      <c r="A15714" s="748" t="str">
        <f t="shared" ref="A15714:A15725" si="2843">IF(I15714=0,"",VLOOKUP(I15714,MATERIALES,2,FALSE))</f>
        <v/>
      </c>
      <c r="B15714" s="749"/>
      <c r="C15714" s="251" t="str">
        <f t="shared" ref="C15714:C15722" si="2844">IF(I15714=0,"",VLOOKUP(I15714,MATERIALES,3,FALSE))</f>
        <v/>
      </c>
      <c r="D15714" s="194"/>
      <c r="E15714" s="252">
        <f t="shared" ref="E15714:E15725" si="2845">IF(I15714=0,0,VLOOKUP(I15714,MATERIALES,4,FALSE))</f>
        <v>0</v>
      </c>
      <c r="F15714" s="230">
        <f>D15714*E15714</f>
        <v>0</v>
      </c>
      <c r="G15714" s="231"/>
      <c r="I15714" s="283"/>
    </row>
    <row r="15715" spans="1:15">
      <c r="A15715" s="748" t="str">
        <f t="shared" si="2843"/>
        <v/>
      </c>
      <c r="B15715" s="749"/>
      <c r="C15715" s="251" t="str">
        <f t="shared" si="2844"/>
        <v/>
      </c>
      <c r="D15715" s="194"/>
      <c r="E15715" s="252">
        <f t="shared" si="2845"/>
        <v>0</v>
      </c>
      <c r="F15715" s="230">
        <f t="shared" ref="F15715:F15725" si="2846">D15715*E15715</f>
        <v>0</v>
      </c>
      <c r="G15715" s="232"/>
      <c r="I15715" s="283"/>
    </row>
    <row r="15716" spans="1:15">
      <c r="A15716" s="748" t="str">
        <f t="shared" si="2843"/>
        <v/>
      </c>
      <c r="B15716" s="749"/>
      <c r="C15716" s="251" t="str">
        <f t="shared" si="2844"/>
        <v/>
      </c>
      <c r="D15716" s="194"/>
      <c r="E15716" s="252">
        <f t="shared" si="2845"/>
        <v>0</v>
      </c>
      <c r="F15716" s="230">
        <f t="shared" si="2846"/>
        <v>0</v>
      </c>
      <c r="G15716" s="232"/>
      <c r="I15716" s="283"/>
    </row>
    <row r="15717" spans="1:15">
      <c r="A15717" s="748" t="str">
        <f t="shared" si="2843"/>
        <v/>
      </c>
      <c r="B15717" s="749"/>
      <c r="C15717" s="251" t="str">
        <f t="shared" si="2844"/>
        <v/>
      </c>
      <c r="D15717" s="194"/>
      <c r="E15717" s="252">
        <f t="shared" si="2845"/>
        <v>0</v>
      </c>
      <c r="F15717" s="230">
        <f t="shared" si="2846"/>
        <v>0</v>
      </c>
      <c r="G15717" s="232"/>
      <c r="I15717" s="283"/>
    </row>
    <row r="15718" spans="1:15">
      <c r="A15718" s="748" t="str">
        <f t="shared" si="2843"/>
        <v/>
      </c>
      <c r="B15718" s="749"/>
      <c r="C15718" s="251" t="str">
        <f t="shared" si="2844"/>
        <v/>
      </c>
      <c r="D15718" s="194"/>
      <c r="E15718" s="252">
        <f t="shared" si="2845"/>
        <v>0</v>
      </c>
      <c r="F15718" s="230">
        <f t="shared" si="2846"/>
        <v>0</v>
      </c>
      <c r="G15718" s="232"/>
      <c r="I15718" s="283"/>
    </row>
    <row r="15719" spans="1:15">
      <c r="A15719" s="748" t="str">
        <f t="shared" si="2843"/>
        <v/>
      </c>
      <c r="B15719" s="749"/>
      <c r="C15719" s="251" t="str">
        <f t="shared" si="2844"/>
        <v/>
      </c>
      <c r="D15719" s="194"/>
      <c r="E15719" s="252">
        <f t="shared" si="2845"/>
        <v>0</v>
      </c>
      <c r="F15719" s="230">
        <f t="shared" si="2846"/>
        <v>0</v>
      </c>
      <c r="G15719" s="232"/>
      <c r="I15719" s="283"/>
    </row>
    <row r="15720" spans="1:15">
      <c r="A15720" s="748" t="str">
        <f t="shared" si="2843"/>
        <v/>
      </c>
      <c r="B15720" s="749"/>
      <c r="C15720" s="251" t="str">
        <f t="shared" si="2844"/>
        <v/>
      </c>
      <c r="D15720" s="194"/>
      <c r="E15720" s="252">
        <f t="shared" si="2845"/>
        <v>0</v>
      </c>
      <c r="F15720" s="230">
        <f t="shared" si="2846"/>
        <v>0</v>
      </c>
      <c r="G15720" s="232"/>
      <c r="I15720" s="283"/>
    </row>
    <row r="15721" spans="1:15">
      <c r="A15721" s="748" t="str">
        <f t="shared" si="2843"/>
        <v/>
      </c>
      <c r="B15721" s="749"/>
      <c r="C15721" s="251" t="str">
        <f t="shared" si="2844"/>
        <v/>
      </c>
      <c r="D15721" s="194"/>
      <c r="E15721" s="252">
        <f t="shared" si="2845"/>
        <v>0</v>
      </c>
      <c r="F15721" s="230">
        <f t="shared" si="2846"/>
        <v>0</v>
      </c>
      <c r="G15721" s="253"/>
      <c r="I15721" s="283"/>
    </row>
    <row r="15722" spans="1:15">
      <c r="A15722" s="748" t="str">
        <f t="shared" si="2843"/>
        <v/>
      </c>
      <c r="B15722" s="749"/>
      <c r="C15722" s="251" t="str">
        <f t="shared" si="2844"/>
        <v/>
      </c>
      <c r="D15722" s="194"/>
      <c r="E15722" s="252">
        <f t="shared" si="2845"/>
        <v>0</v>
      </c>
      <c r="F15722" s="230">
        <f t="shared" si="2846"/>
        <v>0</v>
      </c>
      <c r="G15722" s="232"/>
      <c r="I15722" s="283"/>
    </row>
    <row r="15723" spans="1:15">
      <c r="A15723" s="748" t="str">
        <f t="shared" si="2843"/>
        <v/>
      </c>
      <c r="B15723" s="749"/>
      <c r="C15723" s="251"/>
      <c r="D15723" s="194"/>
      <c r="E15723" s="252">
        <f t="shared" si="2845"/>
        <v>0</v>
      </c>
      <c r="F15723" s="230">
        <f t="shared" si="2846"/>
        <v>0</v>
      </c>
      <c r="G15723" s="232"/>
      <c r="I15723" s="283"/>
    </row>
    <row r="15724" spans="1:15">
      <c r="A15724" s="748" t="str">
        <f t="shared" si="2843"/>
        <v/>
      </c>
      <c r="B15724" s="749"/>
      <c r="C15724" s="251"/>
      <c r="D15724" s="194"/>
      <c r="E15724" s="252">
        <f t="shared" si="2845"/>
        <v>0</v>
      </c>
      <c r="F15724" s="230">
        <f t="shared" si="2846"/>
        <v>0</v>
      </c>
      <c r="G15724" s="232"/>
      <c r="I15724" s="283"/>
    </row>
    <row r="15725" spans="1:15">
      <c r="A15725" s="748" t="str">
        <f t="shared" si="2843"/>
        <v/>
      </c>
      <c r="B15725" s="749"/>
      <c r="C15725" s="251" t="str">
        <f t="shared" ref="C15725" si="2847">IF(I15725=0,"",VLOOKUP(I15725,MATERIALES,3,FALSE))</f>
        <v/>
      </c>
      <c r="D15725" s="194"/>
      <c r="E15725" s="252">
        <f t="shared" si="2845"/>
        <v>0</v>
      </c>
      <c r="F15725" s="230">
        <f t="shared" si="2846"/>
        <v>0</v>
      </c>
      <c r="G15725" s="233"/>
      <c r="I15725" s="283"/>
    </row>
    <row r="15726" spans="1:15" ht="26.25" customHeight="1" thickBot="1">
      <c r="A15726" s="214"/>
      <c r="B15726" s="438"/>
      <c r="C15726" s="215"/>
      <c r="D15726" s="217"/>
      <c r="E15726" s="254"/>
      <c r="F15726" s="255" t="s">
        <v>81</v>
      </c>
      <c r="G15726" s="253">
        <f>ROUND(SUM(F15714:F15725),0)</f>
        <v>0</v>
      </c>
      <c r="I15726" s="326"/>
    </row>
    <row r="15727" spans="1:15" ht="14" thickTop="1" thickBot="1">
      <c r="A15727" s="256" t="s">
        <v>72</v>
      </c>
      <c r="B15727" s="445"/>
      <c r="C15727" s="257"/>
      <c r="D15727" s="259"/>
      <c r="E15727" s="259"/>
      <c r="F15727" s="258"/>
      <c r="G15727" s="260"/>
      <c r="I15727" s="326"/>
    </row>
    <row r="15728" spans="1:15" ht="13.5" thickTop="1">
      <c r="A15728" s="245" t="s">
        <v>57</v>
      </c>
      <c r="B15728" s="455"/>
      <c r="C15728" s="248" t="s">
        <v>71</v>
      </c>
      <c r="D15728" s="316" t="s">
        <v>75</v>
      </c>
      <c r="E15728" s="248" t="s">
        <v>98</v>
      </c>
      <c r="F15728" s="249" t="s">
        <v>79</v>
      </c>
      <c r="G15728" s="250" t="s">
        <v>70</v>
      </c>
      <c r="I15728" s="326"/>
    </row>
    <row r="15729" spans="1:9">
      <c r="A15729" s="748" t="str">
        <f>IF(I15729=0,"",VLOOKUP(I15729,EQUIPOS,2,FALSE))</f>
        <v/>
      </c>
      <c r="B15729" s="749"/>
      <c r="C15729" s="195"/>
      <c r="D15729" s="194"/>
      <c r="E15729" s="252">
        <f>IF(I15729=0,0,VLOOKUP(I15729,EQUIPOS,4,FALSE))</f>
        <v>0</v>
      </c>
      <c r="F15729" s="230">
        <f>C15729*D15729*E15729</f>
        <v>0</v>
      </c>
      <c r="G15729" s="231"/>
      <c r="I15729" s="283"/>
    </row>
    <row r="15730" spans="1:9">
      <c r="A15730" s="748" t="str">
        <f>IF(I15730=0,"",VLOOKUP(I15730,EQUIPOS,2,FALSE))</f>
        <v/>
      </c>
      <c r="B15730" s="749"/>
      <c r="C15730" s="195"/>
      <c r="D15730" s="194"/>
      <c r="E15730" s="252">
        <f>IF(I15730=0,0,VLOOKUP(I15730,EQUIPOS,4,FALSE))</f>
        <v>0</v>
      </c>
      <c r="F15730" s="230">
        <f t="shared" ref="F15730:F15733" si="2848">C15730*D15730*E15730</f>
        <v>0</v>
      </c>
      <c r="G15730" s="232"/>
      <c r="I15730" s="283"/>
    </row>
    <row r="15731" spans="1:9">
      <c r="A15731" s="748" t="str">
        <f>IF(I15731=0,"",VLOOKUP(I15731,EQUIPOS,2,FALSE))</f>
        <v/>
      </c>
      <c r="B15731" s="749"/>
      <c r="C15731" s="195"/>
      <c r="D15731" s="194"/>
      <c r="E15731" s="252">
        <f>IF(I15731=0,0,VLOOKUP(I15731,EQUIPOS,4,FALSE))</f>
        <v>0</v>
      </c>
      <c r="F15731" s="230">
        <f t="shared" si="2848"/>
        <v>0</v>
      </c>
      <c r="G15731" s="232"/>
      <c r="I15731" s="283"/>
    </row>
    <row r="15732" spans="1:9">
      <c r="A15732" s="748" t="str">
        <f>IF(I15732=0,"",VLOOKUP(I15732,EQUIPOS,2,FALSE))</f>
        <v/>
      </c>
      <c r="B15732" s="749"/>
      <c r="C15732" s="195"/>
      <c r="D15732" s="194"/>
      <c r="E15732" s="252">
        <f>IF(I15732=0,0,VLOOKUP(I15732,EQUIPOS,4,FALSE))</f>
        <v>0</v>
      </c>
      <c r="F15732" s="230">
        <f t="shared" si="2848"/>
        <v>0</v>
      </c>
      <c r="G15732" s="232"/>
      <c r="I15732" s="283"/>
    </row>
    <row r="15733" spans="1:9">
      <c r="A15733" s="748" t="str">
        <f>IF(I15733=0,"",VLOOKUP(I15733,EQUIPOS,2,FALSE))</f>
        <v/>
      </c>
      <c r="B15733" s="749"/>
      <c r="C15733" s="195"/>
      <c r="D15733" s="194"/>
      <c r="E15733" s="252">
        <f>IF(I15733=0,0,VLOOKUP(I15733,EQUIPOS,4,FALSE))</f>
        <v>0</v>
      </c>
      <c r="F15733" s="230">
        <f t="shared" si="2848"/>
        <v>0</v>
      </c>
      <c r="G15733" s="233"/>
      <c r="I15733" s="283"/>
    </row>
    <row r="15734" spans="1:9" ht="30.75" customHeight="1" thickBot="1">
      <c r="A15734" s="234"/>
      <c r="B15734" s="456"/>
      <c r="C15734" s="235"/>
      <c r="D15734" s="237"/>
      <c r="E15734" s="261"/>
      <c r="F15734" s="238" t="s">
        <v>82</v>
      </c>
      <c r="G15734" s="262">
        <f>SUM(F15729:F15733)</f>
        <v>0</v>
      </c>
      <c r="I15734" s="326"/>
    </row>
    <row r="15735" spans="1:9" ht="13.5" thickTop="1">
      <c r="A15735" s="240" t="s">
        <v>73</v>
      </c>
      <c r="B15735" s="446"/>
      <c r="C15735" s="241"/>
      <c r="D15735" s="243"/>
      <c r="E15735" s="243"/>
      <c r="F15735" s="242"/>
      <c r="G15735" s="244"/>
      <c r="I15735" s="326"/>
    </row>
    <row r="15736" spans="1:9" ht="26">
      <c r="A15736" s="245" t="s">
        <v>57</v>
      </c>
      <c r="B15736" s="454" t="s">
        <v>58</v>
      </c>
      <c r="C15736" s="247" t="s">
        <v>68</v>
      </c>
      <c r="D15736" s="316" t="s">
        <v>74</v>
      </c>
      <c r="E15736" s="248" t="s">
        <v>69</v>
      </c>
      <c r="F15736" s="249" t="s">
        <v>79</v>
      </c>
      <c r="G15736" s="250" t="s">
        <v>70</v>
      </c>
      <c r="H15736" s="220"/>
      <c r="I15736" s="325"/>
    </row>
    <row r="15737" spans="1:9">
      <c r="A15737" s="263" t="str">
        <f t="shared" ref="A15737:A15748" si="2849">IF(I15737=0,"",VLOOKUP(I15737,MANOOBRA,2,FALSE))</f>
        <v/>
      </c>
      <c r="B15737" s="444" t="str">
        <f t="shared" ref="B15737:B15748" si="2850">IF(I15737=0,"",VLOOKUP(I15737,MANOOBRA,3,FALSE))</f>
        <v/>
      </c>
      <c r="C15737" s="195"/>
      <c r="D15737" s="195"/>
      <c r="E15737" s="252">
        <f t="shared" ref="E15737:E15748" si="2851">IF(I15737=0,0,VLOOKUP(I15737,MANOOBRA,4,FALSE))</f>
        <v>0</v>
      </c>
      <c r="F15737" s="230">
        <f>IF(D15737=0,0,C15737*E15737/D15737)</f>
        <v>0</v>
      </c>
      <c r="G15737" s="231"/>
      <c r="I15737" s="283"/>
    </row>
    <row r="15738" spans="1:9">
      <c r="A15738" s="263" t="str">
        <f t="shared" si="2849"/>
        <v/>
      </c>
      <c r="B15738" s="444" t="str">
        <f t="shared" si="2850"/>
        <v/>
      </c>
      <c r="C15738" s="195"/>
      <c r="D15738" s="195"/>
      <c r="E15738" s="252">
        <f t="shared" si="2851"/>
        <v>0</v>
      </c>
      <c r="F15738" s="230">
        <f t="shared" ref="F15738:F15748" si="2852">IF(D15738=0,0,C15738*E15738/D15738)</f>
        <v>0</v>
      </c>
      <c r="G15738" s="232"/>
      <c r="I15738" s="283"/>
    </row>
    <row r="15739" spans="1:9">
      <c r="A15739" s="263" t="str">
        <f t="shared" si="2849"/>
        <v/>
      </c>
      <c r="B15739" s="444" t="str">
        <f t="shared" si="2850"/>
        <v/>
      </c>
      <c r="C15739" s="195"/>
      <c r="D15739" s="309"/>
      <c r="E15739" s="252">
        <f t="shared" si="2851"/>
        <v>0</v>
      </c>
      <c r="F15739" s="230">
        <f t="shared" si="2852"/>
        <v>0</v>
      </c>
      <c r="G15739" s="232"/>
      <c r="I15739" s="283"/>
    </row>
    <row r="15740" spans="1:9">
      <c r="A15740" s="263" t="str">
        <f t="shared" si="2849"/>
        <v/>
      </c>
      <c r="B15740" s="444" t="str">
        <f t="shared" si="2850"/>
        <v/>
      </c>
      <c r="C15740" s="195"/>
      <c r="D15740" s="195"/>
      <c r="E15740" s="252">
        <f t="shared" si="2851"/>
        <v>0</v>
      </c>
      <c r="F15740" s="230">
        <f t="shared" si="2852"/>
        <v>0</v>
      </c>
      <c r="G15740" s="232"/>
      <c r="I15740" s="283"/>
    </row>
    <row r="15741" spans="1:9">
      <c r="A15741" s="263" t="str">
        <f t="shared" si="2849"/>
        <v/>
      </c>
      <c r="B15741" s="444" t="str">
        <f t="shared" si="2850"/>
        <v/>
      </c>
      <c r="C15741" s="195"/>
      <c r="D15741" s="195"/>
      <c r="E15741" s="252">
        <f t="shared" si="2851"/>
        <v>0</v>
      </c>
      <c r="F15741" s="230">
        <f t="shared" si="2852"/>
        <v>0</v>
      </c>
      <c r="G15741" s="232"/>
      <c r="I15741" s="283"/>
    </row>
    <row r="15742" spans="1:9">
      <c r="A15742" s="263" t="str">
        <f t="shared" si="2849"/>
        <v/>
      </c>
      <c r="B15742" s="444" t="str">
        <f t="shared" si="2850"/>
        <v/>
      </c>
      <c r="C15742" s="195"/>
      <c r="D15742" s="195"/>
      <c r="E15742" s="252">
        <f t="shared" si="2851"/>
        <v>0</v>
      </c>
      <c r="F15742" s="230">
        <f t="shared" si="2852"/>
        <v>0</v>
      </c>
      <c r="G15742" s="232"/>
      <c r="I15742" s="283"/>
    </row>
    <row r="15743" spans="1:9">
      <c r="A15743" s="263" t="str">
        <f t="shared" si="2849"/>
        <v/>
      </c>
      <c r="B15743" s="444" t="str">
        <f t="shared" si="2850"/>
        <v/>
      </c>
      <c r="C15743" s="195"/>
      <c r="D15743" s="195"/>
      <c r="E15743" s="252">
        <f t="shared" si="2851"/>
        <v>0</v>
      </c>
      <c r="F15743" s="230">
        <f t="shared" si="2852"/>
        <v>0</v>
      </c>
      <c r="G15743" s="232"/>
      <c r="I15743" s="283"/>
    </row>
    <row r="15744" spans="1:9">
      <c r="A15744" s="263" t="str">
        <f t="shared" si="2849"/>
        <v/>
      </c>
      <c r="B15744" s="444" t="str">
        <f t="shared" si="2850"/>
        <v/>
      </c>
      <c r="C15744" s="195"/>
      <c r="D15744" s="195"/>
      <c r="E15744" s="252">
        <f t="shared" si="2851"/>
        <v>0</v>
      </c>
      <c r="F15744" s="230">
        <f t="shared" si="2852"/>
        <v>0</v>
      </c>
      <c r="G15744" s="232"/>
      <c r="I15744" s="283"/>
    </row>
    <row r="15745" spans="1:16">
      <c r="A15745" s="263" t="str">
        <f t="shared" si="2849"/>
        <v/>
      </c>
      <c r="B15745" s="444" t="str">
        <f t="shared" si="2850"/>
        <v/>
      </c>
      <c r="C15745" s="195"/>
      <c r="D15745" s="195"/>
      <c r="E15745" s="252">
        <f t="shared" si="2851"/>
        <v>0</v>
      </c>
      <c r="F15745" s="230">
        <f t="shared" si="2852"/>
        <v>0</v>
      </c>
      <c r="G15745" s="232"/>
      <c r="I15745" s="283"/>
    </row>
    <row r="15746" spans="1:16">
      <c r="A15746" s="263" t="str">
        <f t="shared" si="2849"/>
        <v/>
      </c>
      <c r="B15746" s="444" t="str">
        <f t="shared" si="2850"/>
        <v/>
      </c>
      <c r="C15746" s="195"/>
      <c r="D15746" s="195"/>
      <c r="E15746" s="252">
        <f t="shared" si="2851"/>
        <v>0</v>
      </c>
      <c r="F15746" s="230">
        <f t="shared" si="2852"/>
        <v>0</v>
      </c>
      <c r="G15746" s="232"/>
      <c r="I15746" s="283"/>
    </row>
    <row r="15747" spans="1:16">
      <c r="A15747" s="263" t="str">
        <f t="shared" si="2849"/>
        <v/>
      </c>
      <c r="B15747" s="444" t="str">
        <f t="shared" si="2850"/>
        <v/>
      </c>
      <c r="C15747" s="195"/>
      <c r="D15747" s="195"/>
      <c r="E15747" s="252">
        <f t="shared" si="2851"/>
        <v>0</v>
      </c>
      <c r="F15747" s="230">
        <f t="shared" si="2852"/>
        <v>0</v>
      </c>
      <c r="G15747" s="232"/>
      <c r="I15747" s="283"/>
    </row>
    <row r="15748" spans="1:16">
      <c r="A15748" s="263" t="str">
        <f t="shared" si="2849"/>
        <v/>
      </c>
      <c r="B15748" s="444" t="str">
        <f t="shared" si="2850"/>
        <v/>
      </c>
      <c r="C15748" s="195"/>
      <c r="D15748" s="195"/>
      <c r="E15748" s="252">
        <f t="shared" si="2851"/>
        <v>0</v>
      </c>
      <c r="F15748" s="230">
        <f t="shared" si="2852"/>
        <v>0</v>
      </c>
      <c r="G15748" s="233"/>
      <c r="I15748" s="283"/>
    </row>
    <row r="15749" spans="1:16" ht="31.5" customHeight="1" thickBot="1">
      <c r="A15749" s="234"/>
      <c r="B15749" s="456"/>
      <c r="C15749" s="235"/>
      <c r="D15749" s="237"/>
      <c r="E15749" s="237"/>
      <c r="F15749" s="238" t="s">
        <v>83</v>
      </c>
      <c r="G15749" s="262">
        <f>ROUND(SUM(F15737:F15748),0)</f>
        <v>0</v>
      </c>
      <c r="I15749" s="326"/>
    </row>
    <row r="15750" spans="1:16" ht="13.5" thickTop="1">
      <c r="A15750" s="186" t="s">
        <v>76</v>
      </c>
      <c r="B15750" s="446"/>
      <c r="C15750" s="241"/>
      <c r="D15750" s="243"/>
      <c r="E15750" s="243"/>
      <c r="F15750" s="242"/>
      <c r="G15750" s="244"/>
      <c r="I15750" s="326"/>
    </row>
    <row r="15751" spans="1:16">
      <c r="A15751" s="245" t="s">
        <v>57</v>
      </c>
      <c r="B15751" s="455"/>
      <c r="C15751" s="246"/>
      <c r="D15751" s="317"/>
      <c r="E15751" s="248" t="s">
        <v>77</v>
      </c>
      <c r="F15751" s="249" t="s">
        <v>78</v>
      </c>
      <c r="G15751" s="264" t="s">
        <v>77</v>
      </c>
      <c r="H15751" s="220"/>
      <c r="I15751" s="325"/>
    </row>
    <row r="15752" spans="1:16">
      <c r="A15752" s="185" t="s">
        <v>87</v>
      </c>
      <c r="B15752" s="453"/>
      <c r="C15752" s="265"/>
      <c r="D15752" s="318"/>
      <c r="E15752" s="229">
        <f>SUM(G15711,G15726,G15734,G15749)</f>
        <v>0</v>
      </c>
      <c r="F15752" s="266">
        <f>A</f>
        <v>0</v>
      </c>
      <c r="G15752" s="267">
        <f>E15752*F15752</f>
        <v>0</v>
      </c>
      <c r="I15752" s="326"/>
    </row>
    <row r="15753" spans="1:16">
      <c r="A15753" s="185" t="s">
        <v>85</v>
      </c>
      <c r="B15753" s="453"/>
      <c r="C15753" s="265"/>
      <c r="D15753" s="318"/>
      <c r="E15753" s="229">
        <f>SUM(G15711,G15726,G15734,G15749)</f>
        <v>0</v>
      </c>
      <c r="F15753" s="266">
        <f>I</f>
        <v>0</v>
      </c>
      <c r="G15753" s="267">
        <f>E15753*F15753</f>
        <v>0</v>
      </c>
      <c r="I15753" s="326"/>
    </row>
    <row r="15754" spans="1:16">
      <c r="A15754" s="185" t="s">
        <v>86</v>
      </c>
      <c r="B15754" s="453"/>
      <c r="C15754" s="265"/>
      <c r="D15754" s="318"/>
      <c r="E15754" s="229">
        <f>SUM(G15711,G15726,G15734,G15749)</f>
        <v>0</v>
      </c>
      <c r="F15754" s="266">
        <f>U</f>
        <v>0</v>
      </c>
      <c r="G15754" s="267">
        <f>E15754*F15754</f>
        <v>0</v>
      </c>
      <c r="I15754" s="326"/>
    </row>
    <row r="15755" spans="1:16" ht="33" customHeight="1" thickBot="1">
      <c r="A15755" s="234"/>
      <c r="B15755" s="456"/>
      <c r="C15755" s="235"/>
      <c r="D15755" s="237"/>
      <c r="E15755" s="237"/>
      <c r="F15755" s="268" t="s">
        <v>84</v>
      </c>
      <c r="G15755" s="262">
        <f>SUM(G15752:G15754)</f>
        <v>0</v>
      </c>
      <c r="I15755" s="326"/>
      <c r="J15755" s="295"/>
      <c r="K15755" s="296"/>
      <c r="L15755" s="296"/>
      <c r="M15755" s="296"/>
      <c r="N15755" s="296"/>
      <c r="O15755" s="296"/>
    </row>
    <row r="15756" spans="1:16" s="211" customFormat="1" ht="14" thickTop="1" thickBot="1">
      <c r="A15756" s="269"/>
      <c r="B15756" s="443"/>
      <c r="C15756" s="270"/>
      <c r="D15756" s="319"/>
      <c r="E15756" s="271" t="s">
        <v>89</v>
      </c>
      <c r="F15756" s="272"/>
      <c r="G15756" s="273">
        <f>ROUND(SUM(G15711,G15726,G15734,G15749,G15755),0)</f>
        <v>0</v>
      </c>
      <c r="I15756" s="327"/>
      <c r="J15756" s="212">
        <f>B15695</f>
        <v>48.1</v>
      </c>
      <c r="K15756" s="274">
        <f>E15752</f>
        <v>0</v>
      </c>
      <c r="L15756" s="294">
        <f>G15752</f>
        <v>0</v>
      </c>
      <c r="M15756" s="294">
        <f>G15753</f>
        <v>0</v>
      </c>
      <c r="N15756" s="294">
        <f>G15754</f>
        <v>0</v>
      </c>
      <c r="O15756" s="299">
        <f>SUM(K15756:N15756)</f>
        <v>0</v>
      </c>
      <c r="P15756" s="294"/>
    </row>
    <row r="15757" spans="1:16" ht="13.5" thickTop="1">
      <c r="A15757" s="275" t="s">
        <v>97</v>
      </c>
      <c r="B15757" s="438"/>
      <c r="C15757" s="215"/>
      <c r="D15757" s="217"/>
      <c r="E15757" s="217"/>
      <c r="F15757" s="216"/>
      <c r="G15757" s="219"/>
      <c r="I15757" s="326"/>
      <c r="P15757" s="294"/>
    </row>
    <row r="15758" spans="1:16">
      <c r="A15758" s="275"/>
      <c r="B15758" s="452"/>
      <c r="C15758" s="276"/>
      <c r="D15758" s="320"/>
      <c r="E15758" s="217"/>
      <c r="F15758" s="216"/>
      <c r="G15758" s="277">
        <f ca="1">TODAY()</f>
        <v>44839</v>
      </c>
      <c r="I15758" s="326"/>
      <c r="P15758" s="294"/>
    </row>
    <row r="15759" spans="1:16" ht="13.5" thickBot="1">
      <c r="A15759" s="234"/>
      <c r="B15759" s="456"/>
      <c r="C15759" s="235"/>
      <c r="D15759" s="237"/>
      <c r="E15759" s="237"/>
      <c r="F15759" s="236"/>
      <c r="G15759" s="278"/>
      <c r="I15759" s="326"/>
      <c r="P15759" s="294"/>
    </row>
    <row r="15760" spans="1:16" s="199" customFormat="1" ht="13.5" thickTop="1">
      <c r="A15760" s="196" t="s">
        <v>109</v>
      </c>
      <c r="B15760" s="458"/>
      <c r="C15760" s="196"/>
      <c r="D15760" s="198"/>
      <c r="E15760" s="198"/>
      <c r="F15760" s="197"/>
      <c r="G15760" s="197"/>
      <c r="I15760" s="321"/>
      <c r="J15760" s="200"/>
      <c r="O15760" s="297"/>
    </row>
    <row r="15761" spans="1:15" s="199" customFormat="1">
      <c r="A15761" s="196" t="str">
        <f>CONCATENATE('Prestaciones y AIU'!A13252," ANALISIS DE PRECIOS UNITARIOS")</f>
        <v xml:space="preserve"> ANALISIS DE PRECIOS UNITARIOS</v>
      </c>
      <c r="B15761" s="458"/>
      <c r="C15761" s="196"/>
      <c r="D15761" s="198"/>
      <c r="E15761" s="198"/>
      <c r="F15761" s="197"/>
      <c r="G15761" s="197"/>
      <c r="I15761" s="321"/>
      <c r="J15761" s="200"/>
      <c r="O15761" s="297"/>
    </row>
    <row r="15762" spans="1:15" s="199" customFormat="1">
      <c r="A15762" s="196" t="str">
        <f>Objeto_LIC</f>
        <v>OPTIMIZACION DEL SISTEMA DE ABASTECIMIENTO (ADUCCION, PRETRATAMIENTO Y CONDUCCION) DEL MUNICPIO DE TAME, DEPARTAMENTO DE ARAUCA</v>
      </c>
      <c r="B15762" s="458"/>
      <c r="C15762" s="196"/>
      <c r="D15762" s="198"/>
      <c r="E15762" s="198"/>
      <c r="F15762" s="197"/>
      <c r="G15762" s="197"/>
      <c r="I15762" s="321"/>
      <c r="J15762" s="200"/>
      <c r="O15762" s="297"/>
    </row>
    <row r="15763" spans="1:15" s="199" customFormat="1">
      <c r="A15763" s="196"/>
      <c r="B15763" s="458"/>
      <c r="C15763" s="196"/>
      <c r="D15763" s="198"/>
      <c r="E15763" s="198"/>
      <c r="F15763" s="197"/>
      <c r="G15763" s="197"/>
      <c r="I15763" s="321"/>
      <c r="J15763" s="200"/>
      <c r="O15763" s="297"/>
    </row>
    <row r="15764" spans="1:15" ht="13.5" thickBot="1">
      <c r="A15764" s="201"/>
      <c r="B15764" s="448"/>
      <c r="C15764" s="201"/>
      <c r="D15764" s="203"/>
      <c r="E15764" s="203"/>
      <c r="F15764" s="202"/>
      <c r="G15764" s="202"/>
    </row>
    <row r="15765" spans="1:15" s="211" customFormat="1" ht="13.5" thickTop="1">
      <c r="A15765" s="206"/>
      <c r="B15765" s="457"/>
      <c r="C15765" s="207"/>
      <c r="D15765" s="209"/>
      <c r="E15765" s="209"/>
      <c r="F15765" s="208"/>
      <c r="G15765" s="210" t="s">
        <v>110</v>
      </c>
      <c r="I15765" s="323"/>
      <c r="J15765" s="212"/>
      <c r="O15765" s="297"/>
    </row>
    <row r="15766" spans="1:15" ht="12.75" customHeight="1">
      <c r="A15766" s="213" t="s">
        <v>62</v>
      </c>
      <c r="B15766" s="750">
        <f>Proponente</f>
        <v>0</v>
      </c>
      <c r="C15766" s="750"/>
      <c r="D15766" s="750"/>
      <c r="E15766" s="750"/>
      <c r="F15766" s="750"/>
      <c r="G15766" s="751"/>
    </row>
    <row r="15767" spans="1:15" ht="27.75" customHeight="1">
      <c r="A15767" s="213" t="s">
        <v>63</v>
      </c>
      <c r="B15767" s="470">
        <v>48.2</v>
      </c>
      <c r="C15767" s="750" t="e">
        <f>VLOOKUP(B15767,Presupuesto!$A$4:$B$106,2,FALSE)</f>
        <v>#N/A</v>
      </c>
      <c r="D15767" s="750"/>
      <c r="E15767" s="750"/>
      <c r="F15767" s="750"/>
      <c r="G15767" s="751"/>
    </row>
    <row r="15768" spans="1:15">
      <c r="A15768" s="214"/>
      <c r="B15768" s="438"/>
      <c r="C15768" s="215"/>
      <c r="D15768" s="217"/>
      <c r="E15768" s="217"/>
      <c r="F15768" s="218" t="s">
        <v>88</v>
      </c>
      <c r="G15768" s="755" t="s">
        <v>173</v>
      </c>
      <c r="H15768" s="750"/>
      <c r="I15768" s="750"/>
      <c r="J15768" s="750"/>
      <c r="K15768" s="751"/>
    </row>
    <row r="15769" spans="1:15" ht="13.5" thickBot="1">
      <c r="A15769" s="213" t="s">
        <v>64</v>
      </c>
      <c r="B15769" s="438"/>
      <c r="C15769" s="215"/>
      <c r="D15769" s="217"/>
      <c r="E15769" s="217"/>
      <c r="F15769" s="216"/>
      <c r="G15769" s="219"/>
      <c r="I15769" s="324"/>
      <c r="J15769" s="295"/>
      <c r="K15769" s="296"/>
      <c r="L15769" s="296"/>
      <c r="M15769" s="296"/>
      <c r="N15769" s="296"/>
      <c r="O15769" s="296"/>
    </row>
    <row r="15770" spans="1:15" s="220" customFormat="1" ht="13.5" thickTop="1">
      <c r="A15770" s="221" t="s">
        <v>57</v>
      </c>
      <c r="B15770" s="447" t="s">
        <v>65</v>
      </c>
      <c r="C15770" s="222" t="s">
        <v>66</v>
      </c>
      <c r="D15770" s="223" t="s">
        <v>74</v>
      </c>
      <c r="E15770" s="224" t="s">
        <v>100</v>
      </c>
      <c r="F15770" s="224" t="s">
        <v>79</v>
      </c>
      <c r="G15770" s="225" t="s">
        <v>70</v>
      </c>
      <c r="I15770" s="325"/>
      <c r="J15770" s="226"/>
      <c r="O15770" s="296"/>
    </row>
    <row r="15771" spans="1:15">
      <c r="A15771" s="227" t="str">
        <f t="shared" ref="A15771:A15782" si="2853">IF(I15771=0,"-",VLOOKUP(I15771,EQUIPOS,2,FALSE))</f>
        <v>-</v>
      </c>
      <c r="B15771" s="228"/>
      <c r="C15771" s="228"/>
      <c r="D15771" s="194"/>
      <c r="E15771" s="229">
        <f t="shared" ref="E15771:E15782" si="2854">IF(I15771=0,0,VLOOKUP(I15771,EQUIPOS,4,FALSE))</f>
        <v>0</v>
      </c>
      <c r="F15771" s="230">
        <f t="shared" ref="F15771:F15782" si="2855">IF(D15771=0,0,E15771/D15771)</f>
        <v>0</v>
      </c>
      <c r="G15771" s="231"/>
      <c r="I15771" s="283"/>
    </row>
    <row r="15772" spans="1:15">
      <c r="A15772" s="227" t="str">
        <f t="shared" si="2853"/>
        <v>-</v>
      </c>
      <c r="B15772" s="228"/>
      <c r="C15772" s="228"/>
      <c r="D15772" s="194"/>
      <c r="E15772" s="229">
        <f t="shared" si="2854"/>
        <v>0</v>
      </c>
      <c r="F15772" s="230">
        <f t="shared" si="2855"/>
        <v>0</v>
      </c>
      <c r="G15772" s="232"/>
      <c r="I15772" s="283"/>
    </row>
    <row r="15773" spans="1:15">
      <c r="A15773" s="227" t="str">
        <f t="shared" si="2853"/>
        <v>-</v>
      </c>
      <c r="B15773" s="228"/>
      <c r="C15773" s="228"/>
      <c r="D15773" s="194"/>
      <c r="E15773" s="229">
        <f t="shared" si="2854"/>
        <v>0</v>
      </c>
      <c r="F15773" s="230">
        <f t="shared" si="2855"/>
        <v>0</v>
      </c>
      <c r="G15773" s="232"/>
      <c r="I15773" s="283"/>
    </row>
    <row r="15774" spans="1:15">
      <c r="A15774" s="227" t="str">
        <f t="shared" si="2853"/>
        <v>-</v>
      </c>
      <c r="B15774" s="228"/>
      <c r="C15774" s="228"/>
      <c r="D15774" s="194"/>
      <c r="E15774" s="229">
        <f t="shared" si="2854"/>
        <v>0</v>
      </c>
      <c r="F15774" s="230">
        <f t="shared" si="2855"/>
        <v>0</v>
      </c>
      <c r="G15774" s="232"/>
      <c r="I15774" s="283"/>
    </row>
    <row r="15775" spans="1:15">
      <c r="A15775" s="227" t="str">
        <f t="shared" si="2853"/>
        <v>-</v>
      </c>
      <c r="B15775" s="228"/>
      <c r="C15775" s="228"/>
      <c r="D15775" s="194"/>
      <c r="E15775" s="229">
        <f t="shared" si="2854"/>
        <v>0</v>
      </c>
      <c r="F15775" s="230">
        <f t="shared" si="2855"/>
        <v>0</v>
      </c>
      <c r="G15775" s="232"/>
      <c r="I15775" s="283"/>
    </row>
    <row r="15776" spans="1:15">
      <c r="A15776" s="227" t="str">
        <f t="shared" si="2853"/>
        <v>-</v>
      </c>
      <c r="B15776" s="228"/>
      <c r="C15776" s="228"/>
      <c r="D15776" s="194"/>
      <c r="E15776" s="229">
        <f t="shared" si="2854"/>
        <v>0</v>
      </c>
      <c r="F15776" s="230">
        <f t="shared" si="2855"/>
        <v>0</v>
      </c>
      <c r="G15776" s="232"/>
      <c r="I15776" s="283"/>
    </row>
    <row r="15777" spans="1:15">
      <c r="A15777" s="227" t="str">
        <f t="shared" si="2853"/>
        <v>-</v>
      </c>
      <c r="B15777" s="228"/>
      <c r="C15777" s="228"/>
      <c r="D15777" s="194"/>
      <c r="E15777" s="229">
        <f t="shared" si="2854"/>
        <v>0</v>
      </c>
      <c r="F15777" s="230">
        <f t="shared" si="2855"/>
        <v>0</v>
      </c>
      <c r="G15777" s="232"/>
      <c r="I15777" s="283"/>
    </row>
    <row r="15778" spans="1:15">
      <c r="A15778" s="227" t="str">
        <f t="shared" si="2853"/>
        <v>-</v>
      </c>
      <c r="B15778" s="228"/>
      <c r="C15778" s="228"/>
      <c r="D15778" s="194"/>
      <c r="E15778" s="229">
        <f t="shared" si="2854"/>
        <v>0</v>
      </c>
      <c r="F15778" s="230">
        <f t="shared" si="2855"/>
        <v>0</v>
      </c>
      <c r="G15778" s="232"/>
      <c r="I15778" s="283"/>
    </row>
    <row r="15779" spans="1:15">
      <c r="A15779" s="227" t="str">
        <f t="shared" si="2853"/>
        <v>-</v>
      </c>
      <c r="B15779" s="228"/>
      <c r="C15779" s="228"/>
      <c r="D15779" s="194"/>
      <c r="E15779" s="229">
        <f t="shared" si="2854"/>
        <v>0</v>
      </c>
      <c r="F15779" s="230">
        <f t="shared" si="2855"/>
        <v>0</v>
      </c>
      <c r="G15779" s="232"/>
      <c r="I15779" s="283"/>
    </row>
    <row r="15780" spans="1:15">
      <c r="A15780" s="227" t="str">
        <f t="shared" si="2853"/>
        <v>-</v>
      </c>
      <c r="B15780" s="228"/>
      <c r="C15780" s="228"/>
      <c r="D15780" s="194"/>
      <c r="E15780" s="229">
        <f t="shared" si="2854"/>
        <v>0</v>
      </c>
      <c r="F15780" s="230">
        <f t="shared" si="2855"/>
        <v>0</v>
      </c>
      <c r="G15780" s="232"/>
      <c r="I15780" s="283"/>
    </row>
    <row r="15781" spans="1:15">
      <c r="A15781" s="227" t="str">
        <f t="shared" si="2853"/>
        <v>-</v>
      </c>
      <c r="B15781" s="228"/>
      <c r="C15781" s="228"/>
      <c r="D15781" s="194"/>
      <c r="E15781" s="229">
        <f t="shared" si="2854"/>
        <v>0</v>
      </c>
      <c r="F15781" s="230">
        <f t="shared" si="2855"/>
        <v>0</v>
      </c>
      <c r="G15781" s="232"/>
      <c r="I15781" s="283"/>
    </row>
    <row r="15782" spans="1:15">
      <c r="A15782" s="227" t="str">
        <f t="shared" si="2853"/>
        <v>-</v>
      </c>
      <c r="B15782" s="228"/>
      <c r="C15782" s="228"/>
      <c r="D15782" s="194"/>
      <c r="E15782" s="229">
        <f t="shared" si="2854"/>
        <v>0</v>
      </c>
      <c r="F15782" s="230">
        <f t="shared" si="2855"/>
        <v>0</v>
      </c>
      <c r="G15782" s="232"/>
      <c r="I15782" s="283"/>
    </row>
    <row r="15783" spans="1:15" ht="13.5" thickBot="1">
      <c r="A15783" s="234"/>
      <c r="B15783" s="456"/>
      <c r="C15783" s="235"/>
      <c r="D15783" s="237"/>
      <c r="E15783" s="237"/>
      <c r="F15783" s="238" t="s">
        <v>80</v>
      </c>
      <c r="G15783" s="239">
        <f>SUM(F15771:F15782)</f>
        <v>0</v>
      </c>
      <c r="I15783" s="326"/>
    </row>
    <row r="15784" spans="1:15" ht="13.5" thickTop="1">
      <c r="A15784" s="240" t="s">
        <v>67</v>
      </c>
      <c r="B15784" s="446"/>
      <c r="C15784" s="241"/>
      <c r="D15784" s="243"/>
      <c r="E15784" s="243"/>
      <c r="F15784" s="242"/>
      <c r="G15784" s="244"/>
      <c r="I15784" s="326"/>
    </row>
    <row r="15785" spans="1:15" s="220" customFormat="1" ht="26">
      <c r="A15785" s="245" t="s">
        <v>57</v>
      </c>
      <c r="B15785" s="455"/>
      <c r="C15785" s="247" t="s">
        <v>58</v>
      </c>
      <c r="D15785" s="316" t="s">
        <v>68</v>
      </c>
      <c r="E15785" s="248" t="s">
        <v>69</v>
      </c>
      <c r="F15785" s="249" t="s">
        <v>79</v>
      </c>
      <c r="G15785" s="250" t="s">
        <v>70</v>
      </c>
      <c r="I15785" s="325"/>
      <c r="J15785" s="226"/>
      <c r="O15785" s="296"/>
    </row>
    <row r="15786" spans="1:15">
      <c r="A15786" s="748" t="str">
        <f t="shared" ref="A15786:A15797" si="2856">IF(I15786=0,"",VLOOKUP(I15786,MATERIALES,2,FALSE))</f>
        <v/>
      </c>
      <c r="B15786" s="749"/>
      <c r="C15786" s="251" t="str">
        <f t="shared" ref="C15786:C15794" si="2857">IF(I15786=0,"",VLOOKUP(I15786,MATERIALES,3,FALSE))</f>
        <v/>
      </c>
      <c r="D15786" s="194"/>
      <c r="E15786" s="252">
        <f t="shared" ref="E15786:E15797" si="2858">IF(I15786=0,0,VLOOKUP(I15786,MATERIALES,4,FALSE))</f>
        <v>0</v>
      </c>
      <c r="F15786" s="230">
        <f>D15786*E15786</f>
        <v>0</v>
      </c>
      <c r="G15786" s="231"/>
      <c r="I15786" s="283"/>
    </row>
    <row r="15787" spans="1:15">
      <c r="A15787" s="748" t="str">
        <f t="shared" si="2856"/>
        <v/>
      </c>
      <c r="B15787" s="749"/>
      <c r="C15787" s="251" t="str">
        <f t="shared" si="2857"/>
        <v/>
      </c>
      <c r="D15787" s="194"/>
      <c r="E15787" s="252">
        <f t="shared" si="2858"/>
        <v>0</v>
      </c>
      <c r="F15787" s="230">
        <f t="shared" ref="F15787:F15797" si="2859">D15787*E15787</f>
        <v>0</v>
      </c>
      <c r="G15787" s="232"/>
      <c r="I15787" s="283"/>
    </row>
    <row r="15788" spans="1:15">
      <c r="A15788" s="748" t="str">
        <f t="shared" si="2856"/>
        <v/>
      </c>
      <c r="B15788" s="749"/>
      <c r="C15788" s="251" t="str">
        <f t="shared" si="2857"/>
        <v/>
      </c>
      <c r="D15788" s="194"/>
      <c r="E15788" s="252">
        <f t="shared" si="2858"/>
        <v>0</v>
      </c>
      <c r="F15788" s="230">
        <f t="shared" si="2859"/>
        <v>0</v>
      </c>
      <c r="G15788" s="232"/>
      <c r="I15788" s="283"/>
    </row>
    <row r="15789" spans="1:15">
      <c r="A15789" s="748" t="str">
        <f t="shared" si="2856"/>
        <v/>
      </c>
      <c r="B15789" s="749"/>
      <c r="C15789" s="251" t="str">
        <f t="shared" si="2857"/>
        <v/>
      </c>
      <c r="D15789" s="194"/>
      <c r="E15789" s="252">
        <f t="shared" si="2858"/>
        <v>0</v>
      </c>
      <c r="F15789" s="230">
        <f t="shared" si="2859"/>
        <v>0</v>
      </c>
      <c r="G15789" s="232"/>
      <c r="I15789" s="283"/>
    </row>
    <row r="15790" spans="1:15">
      <c r="A15790" s="748" t="str">
        <f t="shared" si="2856"/>
        <v/>
      </c>
      <c r="B15790" s="749"/>
      <c r="C15790" s="251" t="str">
        <f t="shared" si="2857"/>
        <v/>
      </c>
      <c r="D15790" s="194"/>
      <c r="E15790" s="252">
        <f t="shared" si="2858"/>
        <v>0</v>
      </c>
      <c r="F15790" s="230">
        <f t="shared" si="2859"/>
        <v>0</v>
      </c>
      <c r="G15790" s="232"/>
      <c r="I15790" s="283"/>
    </row>
    <row r="15791" spans="1:15">
      <c r="A15791" s="748" t="str">
        <f t="shared" si="2856"/>
        <v/>
      </c>
      <c r="B15791" s="749"/>
      <c r="C15791" s="251" t="str">
        <f t="shared" si="2857"/>
        <v/>
      </c>
      <c r="D15791" s="194"/>
      <c r="E15791" s="252">
        <f t="shared" si="2858"/>
        <v>0</v>
      </c>
      <c r="F15791" s="230">
        <f t="shared" si="2859"/>
        <v>0</v>
      </c>
      <c r="G15791" s="232"/>
      <c r="I15791" s="283"/>
    </row>
    <row r="15792" spans="1:15">
      <c r="A15792" s="748" t="str">
        <f t="shared" si="2856"/>
        <v/>
      </c>
      <c r="B15792" s="749"/>
      <c r="C15792" s="251" t="str">
        <f t="shared" si="2857"/>
        <v/>
      </c>
      <c r="D15792" s="194"/>
      <c r="E15792" s="252">
        <f t="shared" si="2858"/>
        <v>0</v>
      </c>
      <c r="F15792" s="230">
        <f t="shared" si="2859"/>
        <v>0</v>
      </c>
      <c r="G15792" s="232"/>
      <c r="I15792" s="283"/>
    </row>
    <row r="15793" spans="1:9">
      <c r="A15793" s="748" t="str">
        <f t="shared" si="2856"/>
        <v/>
      </c>
      <c r="B15793" s="749"/>
      <c r="C15793" s="251" t="str">
        <f t="shared" si="2857"/>
        <v/>
      </c>
      <c r="D15793" s="194"/>
      <c r="E15793" s="252">
        <f t="shared" si="2858"/>
        <v>0</v>
      </c>
      <c r="F15793" s="230">
        <f t="shared" si="2859"/>
        <v>0</v>
      </c>
      <c r="G15793" s="253"/>
      <c r="I15793" s="283"/>
    </row>
    <row r="15794" spans="1:9">
      <c r="A15794" s="748" t="str">
        <f t="shared" si="2856"/>
        <v/>
      </c>
      <c r="B15794" s="749"/>
      <c r="C15794" s="251" t="str">
        <f t="shared" si="2857"/>
        <v/>
      </c>
      <c r="D15794" s="194"/>
      <c r="E15794" s="252">
        <f t="shared" si="2858"/>
        <v>0</v>
      </c>
      <c r="F15794" s="230">
        <f t="shared" si="2859"/>
        <v>0</v>
      </c>
      <c r="G15794" s="232"/>
      <c r="I15794" s="283"/>
    </row>
    <row r="15795" spans="1:9">
      <c r="A15795" s="748" t="str">
        <f t="shared" si="2856"/>
        <v/>
      </c>
      <c r="B15795" s="749"/>
      <c r="C15795" s="251"/>
      <c r="D15795" s="194"/>
      <c r="E15795" s="252">
        <f t="shared" si="2858"/>
        <v>0</v>
      </c>
      <c r="F15795" s="230">
        <f t="shared" si="2859"/>
        <v>0</v>
      </c>
      <c r="G15795" s="232"/>
      <c r="I15795" s="283"/>
    </row>
    <row r="15796" spans="1:9">
      <c r="A15796" s="748" t="str">
        <f t="shared" si="2856"/>
        <v/>
      </c>
      <c r="B15796" s="749"/>
      <c r="C15796" s="251"/>
      <c r="D15796" s="194"/>
      <c r="E15796" s="252">
        <f t="shared" si="2858"/>
        <v>0</v>
      </c>
      <c r="F15796" s="230">
        <f t="shared" si="2859"/>
        <v>0</v>
      </c>
      <c r="G15796" s="232"/>
      <c r="I15796" s="283"/>
    </row>
    <row r="15797" spans="1:9">
      <c r="A15797" s="748" t="str">
        <f t="shared" si="2856"/>
        <v/>
      </c>
      <c r="B15797" s="749"/>
      <c r="C15797" s="251" t="str">
        <f t="shared" ref="C15797" si="2860">IF(I15797=0,"",VLOOKUP(I15797,MATERIALES,3,FALSE))</f>
        <v/>
      </c>
      <c r="D15797" s="194"/>
      <c r="E15797" s="252">
        <f t="shared" si="2858"/>
        <v>0</v>
      </c>
      <c r="F15797" s="230">
        <f t="shared" si="2859"/>
        <v>0</v>
      </c>
      <c r="G15797" s="233"/>
      <c r="I15797" s="283"/>
    </row>
    <row r="15798" spans="1:9" ht="26.25" customHeight="1" thickBot="1">
      <c r="A15798" s="214"/>
      <c r="B15798" s="438"/>
      <c r="C15798" s="215"/>
      <c r="D15798" s="217"/>
      <c r="E15798" s="254"/>
      <c r="F15798" s="255" t="s">
        <v>81</v>
      </c>
      <c r="G15798" s="253">
        <f>ROUND(SUM(F15786:F15797),0)</f>
        <v>0</v>
      </c>
      <c r="I15798" s="326"/>
    </row>
    <row r="15799" spans="1:9" ht="14" thickTop="1" thickBot="1">
      <c r="A15799" s="256" t="s">
        <v>72</v>
      </c>
      <c r="B15799" s="445"/>
      <c r="C15799" s="257"/>
      <c r="D15799" s="259"/>
      <c r="E15799" s="259"/>
      <c r="F15799" s="258"/>
      <c r="G15799" s="260"/>
      <c r="I15799" s="326"/>
    </row>
    <row r="15800" spans="1:9" ht="13.5" thickTop="1">
      <c r="A15800" s="245" t="s">
        <v>57</v>
      </c>
      <c r="B15800" s="455"/>
      <c r="C15800" s="248" t="s">
        <v>71</v>
      </c>
      <c r="D15800" s="316" t="s">
        <v>75</v>
      </c>
      <c r="E15800" s="248" t="s">
        <v>98</v>
      </c>
      <c r="F15800" s="249" t="s">
        <v>79</v>
      </c>
      <c r="G15800" s="250" t="s">
        <v>70</v>
      </c>
      <c r="I15800" s="326"/>
    </row>
    <row r="15801" spans="1:9">
      <c r="A15801" s="748" t="str">
        <f>IF(I15801=0,"",VLOOKUP(I15801,EQUIPOS,2,FALSE))</f>
        <v/>
      </c>
      <c r="B15801" s="749"/>
      <c r="C15801" s="195"/>
      <c r="D15801" s="194"/>
      <c r="E15801" s="252">
        <f>IF(I15801=0,0,VLOOKUP(I15801,EQUIPOS,4,FALSE))</f>
        <v>0</v>
      </c>
      <c r="F15801" s="230">
        <f>C15801*D15801*E15801</f>
        <v>0</v>
      </c>
      <c r="G15801" s="231"/>
      <c r="I15801" s="283"/>
    </row>
    <row r="15802" spans="1:9">
      <c r="A15802" s="748" t="str">
        <f>IF(I15802=0,"",VLOOKUP(I15802,EQUIPOS,2,FALSE))</f>
        <v/>
      </c>
      <c r="B15802" s="749"/>
      <c r="C15802" s="195"/>
      <c r="D15802" s="194"/>
      <c r="E15802" s="252">
        <f>IF(I15802=0,0,VLOOKUP(I15802,EQUIPOS,4,FALSE))</f>
        <v>0</v>
      </c>
      <c r="F15802" s="230">
        <f t="shared" ref="F15802:F15805" si="2861">C15802*D15802*E15802</f>
        <v>0</v>
      </c>
      <c r="G15802" s="232"/>
      <c r="I15802" s="283"/>
    </row>
    <row r="15803" spans="1:9">
      <c r="A15803" s="748" t="str">
        <f>IF(I15803=0,"",VLOOKUP(I15803,EQUIPOS,2,FALSE))</f>
        <v/>
      </c>
      <c r="B15803" s="749"/>
      <c r="C15803" s="195"/>
      <c r="D15803" s="194"/>
      <c r="E15803" s="252">
        <f>IF(I15803=0,0,VLOOKUP(I15803,EQUIPOS,4,FALSE))</f>
        <v>0</v>
      </c>
      <c r="F15803" s="230">
        <f t="shared" si="2861"/>
        <v>0</v>
      </c>
      <c r="G15803" s="232"/>
      <c r="I15803" s="283"/>
    </row>
    <row r="15804" spans="1:9">
      <c r="A15804" s="748" t="str">
        <f>IF(I15804=0,"",VLOOKUP(I15804,EQUIPOS,2,FALSE))</f>
        <v/>
      </c>
      <c r="B15804" s="749"/>
      <c r="C15804" s="195"/>
      <c r="D15804" s="194"/>
      <c r="E15804" s="252">
        <f>IF(I15804=0,0,VLOOKUP(I15804,EQUIPOS,4,FALSE))</f>
        <v>0</v>
      </c>
      <c r="F15804" s="230">
        <f t="shared" si="2861"/>
        <v>0</v>
      </c>
      <c r="G15804" s="232"/>
      <c r="I15804" s="283"/>
    </row>
    <row r="15805" spans="1:9">
      <c r="A15805" s="748" t="str">
        <f>IF(I15805=0,"",VLOOKUP(I15805,EQUIPOS,2,FALSE))</f>
        <v/>
      </c>
      <c r="B15805" s="749"/>
      <c r="C15805" s="195"/>
      <c r="D15805" s="194"/>
      <c r="E15805" s="252">
        <f>IF(I15805=0,0,VLOOKUP(I15805,EQUIPOS,4,FALSE))</f>
        <v>0</v>
      </c>
      <c r="F15805" s="230">
        <f t="shared" si="2861"/>
        <v>0</v>
      </c>
      <c r="G15805" s="233"/>
      <c r="I15805" s="283"/>
    </row>
    <row r="15806" spans="1:9" ht="30.75" customHeight="1" thickBot="1">
      <c r="A15806" s="234"/>
      <c r="B15806" s="456"/>
      <c r="C15806" s="235"/>
      <c r="D15806" s="237"/>
      <c r="E15806" s="261"/>
      <c r="F15806" s="238" t="s">
        <v>82</v>
      </c>
      <c r="G15806" s="262">
        <f>SUM(F15801:F15805)</f>
        <v>0</v>
      </c>
      <c r="I15806" s="326"/>
    </row>
    <row r="15807" spans="1:9" ht="13.5" thickTop="1">
      <c r="A15807" s="240" t="s">
        <v>73</v>
      </c>
      <c r="B15807" s="446"/>
      <c r="C15807" s="241"/>
      <c r="D15807" s="243"/>
      <c r="E15807" s="243"/>
      <c r="F15807" s="242"/>
      <c r="G15807" s="244"/>
      <c r="I15807" s="326"/>
    </row>
    <row r="15808" spans="1:9" ht="26">
      <c r="A15808" s="245" t="s">
        <v>57</v>
      </c>
      <c r="B15808" s="454" t="s">
        <v>58</v>
      </c>
      <c r="C15808" s="247" t="s">
        <v>68</v>
      </c>
      <c r="D15808" s="316" t="s">
        <v>74</v>
      </c>
      <c r="E15808" s="248" t="s">
        <v>69</v>
      </c>
      <c r="F15808" s="249" t="s">
        <v>79</v>
      </c>
      <c r="G15808" s="250" t="s">
        <v>70</v>
      </c>
      <c r="H15808" s="220"/>
      <c r="I15808" s="325"/>
    </row>
    <row r="15809" spans="1:9">
      <c r="A15809" s="263" t="str">
        <f t="shared" ref="A15809:A15820" si="2862">IF(I15809=0,"",VLOOKUP(I15809,MANOOBRA,2,FALSE))</f>
        <v/>
      </c>
      <c r="B15809" s="444" t="str">
        <f t="shared" ref="B15809:B15820" si="2863">IF(I15809=0,"",VLOOKUP(I15809,MANOOBRA,3,FALSE))</f>
        <v/>
      </c>
      <c r="C15809" s="195"/>
      <c r="D15809" s="195"/>
      <c r="E15809" s="252">
        <f t="shared" ref="E15809:E15820" si="2864">IF(I15809=0,0,VLOOKUP(I15809,MANOOBRA,4,FALSE))</f>
        <v>0</v>
      </c>
      <c r="F15809" s="230">
        <f>IF(D15809=0,0,C15809*E15809/D15809)</f>
        <v>0</v>
      </c>
      <c r="G15809" s="231"/>
      <c r="I15809" s="283"/>
    </row>
    <row r="15810" spans="1:9">
      <c r="A15810" s="263" t="str">
        <f t="shared" si="2862"/>
        <v/>
      </c>
      <c r="B15810" s="444" t="str">
        <f t="shared" si="2863"/>
        <v/>
      </c>
      <c r="C15810" s="195"/>
      <c r="D15810" s="195"/>
      <c r="E15810" s="252">
        <f t="shared" si="2864"/>
        <v>0</v>
      </c>
      <c r="F15810" s="230">
        <f t="shared" ref="F15810:F15820" si="2865">IF(D15810=0,0,C15810*E15810/D15810)</f>
        <v>0</v>
      </c>
      <c r="G15810" s="232"/>
      <c r="I15810" s="283"/>
    </row>
    <row r="15811" spans="1:9">
      <c r="A15811" s="263" t="str">
        <f t="shared" si="2862"/>
        <v/>
      </c>
      <c r="B15811" s="444" t="str">
        <f t="shared" si="2863"/>
        <v/>
      </c>
      <c r="C15811" s="195"/>
      <c r="D15811" s="309"/>
      <c r="E15811" s="252">
        <f t="shared" si="2864"/>
        <v>0</v>
      </c>
      <c r="F15811" s="230">
        <f t="shared" si="2865"/>
        <v>0</v>
      </c>
      <c r="G15811" s="232"/>
      <c r="I15811" s="283"/>
    </row>
    <row r="15812" spans="1:9">
      <c r="A15812" s="263" t="str">
        <f t="shared" si="2862"/>
        <v/>
      </c>
      <c r="B15812" s="444" t="str">
        <f t="shared" si="2863"/>
        <v/>
      </c>
      <c r="C15812" s="195"/>
      <c r="D15812" s="195"/>
      <c r="E15812" s="252">
        <f t="shared" si="2864"/>
        <v>0</v>
      </c>
      <c r="F15812" s="230">
        <f t="shared" si="2865"/>
        <v>0</v>
      </c>
      <c r="G15812" s="232"/>
      <c r="I15812" s="283"/>
    </row>
    <row r="15813" spans="1:9">
      <c r="A15813" s="263" t="str">
        <f t="shared" si="2862"/>
        <v/>
      </c>
      <c r="B15813" s="444" t="str">
        <f t="shared" si="2863"/>
        <v/>
      </c>
      <c r="C15813" s="195"/>
      <c r="D15813" s="195"/>
      <c r="E15813" s="252">
        <f t="shared" si="2864"/>
        <v>0</v>
      </c>
      <c r="F15813" s="230">
        <f t="shared" si="2865"/>
        <v>0</v>
      </c>
      <c r="G15813" s="232"/>
      <c r="I15813" s="283"/>
    </row>
    <row r="15814" spans="1:9">
      <c r="A15814" s="263" t="str">
        <f t="shared" si="2862"/>
        <v/>
      </c>
      <c r="B15814" s="444" t="str">
        <f t="shared" si="2863"/>
        <v/>
      </c>
      <c r="C15814" s="195"/>
      <c r="D15814" s="195"/>
      <c r="E15814" s="252">
        <f t="shared" si="2864"/>
        <v>0</v>
      </c>
      <c r="F15814" s="230">
        <f t="shared" si="2865"/>
        <v>0</v>
      </c>
      <c r="G15814" s="232"/>
      <c r="I15814" s="283"/>
    </row>
    <row r="15815" spans="1:9">
      <c r="A15815" s="263" t="str">
        <f t="shared" si="2862"/>
        <v/>
      </c>
      <c r="B15815" s="444" t="str">
        <f t="shared" si="2863"/>
        <v/>
      </c>
      <c r="C15815" s="195"/>
      <c r="D15815" s="195"/>
      <c r="E15815" s="252">
        <f t="shared" si="2864"/>
        <v>0</v>
      </c>
      <c r="F15815" s="230">
        <f t="shared" si="2865"/>
        <v>0</v>
      </c>
      <c r="G15815" s="232"/>
      <c r="I15815" s="283"/>
    </row>
    <row r="15816" spans="1:9">
      <c r="A15816" s="263" t="str">
        <f t="shared" si="2862"/>
        <v/>
      </c>
      <c r="B15816" s="444" t="str">
        <f t="shared" si="2863"/>
        <v/>
      </c>
      <c r="C15816" s="195"/>
      <c r="D15816" s="195"/>
      <c r="E15816" s="252">
        <f t="shared" si="2864"/>
        <v>0</v>
      </c>
      <c r="F15816" s="230">
        <f t="shared" si="2865"/>
        <v>0</v>
      </c>
      <c r="G15816" s="232"/>
      <c r="I15816" s="283"/>
    </row>
    <row r="15817" spans="1:9">
      <c r="A15817" s="263" t="str">
        <f t="shared" si="2862"/>
        <v/>
      </c>
      <c r="B15817" s="444" t="str">
        <f t="shared" si="2863"/>
        <v/>
      </c>
      <c r="C15817" s="195"/>
      <c r="D15817" s="195"/>
      <c r="E15817" s="252">
        <f t="shared" si="2864"/>
        <v>0</v>
      </c>
      <c r="F15817" s="230">
        <f t="shared" si="2865"/>
        <v>0</v>
      </c>
      <c r="G15817" s="232"/>
      <c r="I15817" s="283"/>
    </row>
    <row r="15818" spans="1:9">
      <c r="A15818" s="263" t="str">
        <f t="shared" si="2862"/>
        <v/>
      </c>
      <c r="B15818" s="444" t="str">
        <f t="shared" si="2863"/>
        <v/>
      </c>
      <c r="C15818" s="195"/>
      <c r="D15818" s="195"/>
      <c r="E15818" s="252">
        <f t="shared" si="2864"/>
        <v>0</v>
      </c>
      <c r="F15818" s="230">
        <f t="shared" si="2865"/>
        <v>0</v>
      </c>
      <c r="G15818" s="232"/>
      <c r="I15818" s="283"/>
    </row>
    <row r="15819" spans="1:9">
      <c r="A15819" s="263" t="str">
        <f t="shared" si="2862"/>
        <v/>
      </c>
      <c r="B15819" s="444" t="str">
        <f t="shared" si="2863"/>
        <v/>
      </c>
      <c r="C15819" s="195"/>
      <c r="D15819" s="195"/>
      <c r="E15819" s="252">
        <f t="shared" si="2864"/>
        <v>0</v>
      </c>
      <c r="F15819" s="230">
        <f t="shared" si="2865"/>
        <v>0</v>
      </c>
      <c r="G15819" s="232"/>
      <c r="I15819" s="283"/>
    </row>
    <row r="15820" spans="1:9">
      <c r="A15820" s="263" t="str">
        <f t="shared" si="2862"/>
        <v/>
      </c>
      <c r="B15820" s="444" t="str">
        <f t="shared" si="2863"/>
        <v/>
      </c>
      <c r="C15820" s="195"/>
      <c r="D15820" s="195"/>
      <c r="E15820" s="252">
        <f t="shared" si="2864"/>
        <v>0</v>
      </c>
      <c r="F15820" s="230">
        <f t="shared" si="2865"/>
        <v>0</v>
      </c>
      <c r="G15820" s="233"/>
      <c r="I15820" s="283"/>
    </row>
    <row r="15821" spans="1:9" ht="31.5" customHeight="1" thickBot="1">
      <c r="A15821" s="234"/>
      <c r="B15821" s="456"/>
      <c r="C15821" s="235"/>
      <c r="D15821" s="237"/>
      <c r="E15821" s="237"/>
      <c r="F15821" s="238" t="s">
        <v>83</v>
      </c>
      <c r="G15821" s="262">
        <f>ROUND(SUM(F15809:F15820),0)</f>
        <v>0</v>
      </c>
      <c r="I15821" s="326"/>
    </row>
    <row r="15822" spans="1:9" ht="13.5" thickTop="1">
      <c r="A15822" s="186" t="s">
        <v>76</v>
      </c>
      <c r="B15822" s="446"/>
      <c r="C15822" s="241"/>
      <c r="D15822" s="243"/>
      <c r="E15822" s="243"/>
      <c r="F15822" s="242"/>
      <c r="G15822" s="244"/>
      <c r="I15822" s="326"/>
    </row>
    <row r="15823" spans="1:9">
      <c r="A15823" s="245" t="s">
        <v>57</v>
      </c>
      <c r="B15823" s="455"/>
      <c r="C15823" s="246"/>
      <c r="D15823" s="317"/>
      <c r="E15823" s="248" t="s">
        <v>77</v>
      </c>
      <c r="F15823" s="249" t="s">
        <v>78</v>
      </c>
      <c r="G15823" s="264" t="s">
        <v>77</v>
      </c>
      <c r="H15823" s="220"/>
      <c r="I15823" s="325"/>
    </row>
    <row r="15824" spans="1:9">
      <c r="A15824" s="185" t="s">
        <v>87</v>
      </c>
      <c r="B15824" s="453"/>
      <c r="C15824" s="265"/>
      <c r="D15824" s="318"/>
      <c r="E15824" s="229">
        <f>SUM(G15783,G15798,G15806,G15821)</f>
        <v>0</v>
      </c>
      <c r="F15824" s="266">
        <f>A</f>
        <v>0</v>
      </c>
      <c r="G15824" s="267">
        <f>E15824*F15824</f>
        <v>0</v>
      </c>
      <c r="I15824" s="326"/>
    </row>
    <row r="15825" spans="1:16">
      <c r="A15825" s="185" t="s">
        <v>85</v>
      </c>
      <c r="B15825" s="453"/>
      <c r="C15825" s="265"/>
      <c r="D15825" s="318"/>
      <c r="E15825" s="229">
        <f>SUM(G15783,G15798,G15806,G15821)</f>
        <v>0</v>
      </c>
      <c r="F15825" s="266">
        <f>I</f>
        <v>0</v>
      </c>
      <c r="G15825" s="267">
        <f>E15825*F15825</f>
        <v>0</v>
      </c>
      <c r="I15825" s="326"/>
    </row>
    <row r="15826" spans="1:16">
      <c r="A15826" s="185" t="s">
        <v>86</v>
      </c>
      <c r="B15826" s="453"/>
      <c r="C15826" s="265"/>
      <c r="D15826" s="318"/>
      <c r="E15826" s="229">
        <f>SUM(G15783,G15798,G15806,G15821)</f>
        <v>0</v>
      </c>
      <c r="F15826" s="266">
        <f>U</f>
        <v>0</v>
      </c>
      <c r="G15826" s="267">
        <f>E15826*F15826</f>
        <v>0</v>
      </c>
      <c r="I15826" s="326"/>
    </row>
    <row r="15827" spans="1:16" ht="33" customHeight="1" thickBot="1">
      <c r="A15827" s="234"/>
      <c r="B15827" s="456"/>
      <c r="C15827" s="235"/>
      <c r="D15827" s="237"/>
      <c r="E15827" s="237"/>
      <c r="F15827" s="268" t="s">
        <v>84</v>
      </c>
      <c r="G15827" s="262">
        <f>SUM(G15824:G15826)</f>
        <v>0</v>
      </c>
      <c r="I15827" s="326"/>
      <c r="J15827" s="295"/>
      <c r="K15827" s="296"/>
      <c r="L15827" s="296"/>
      <c r="M15827" s="296"/>
      <c r="N15827" s="296"/>
      <c r="O15827" s="296"/>
    </row>
    <row r="15828" spans="1:16" s="211" customFormat="1" ht="14" thickTop="1" thickBot="1">
      <c r="A15828" s="269"/>
      <c r="B15828" s="443"/>
      <c r="C15828" s="270"/>
      <c r="D15828" s="319"/>
      <c r="E15828" s="271" t="s">
        <v>89</v>
      </c>
      <c r="F15828" s="272"/>
      <c r="G15828" s="273">
        <f>ROUND(SUM(G15783,G15798,G15806,G15821,G15827),0)</f>
        <v>0</v>
      </c>
      <c r="I15828" s="327"/>
      <c r="J15828" s="212">
        <f>B15767</f>
        <v>48.2</v>
      </c>
      <c r="K15828" s="274">
        <f>E15824</f>
        <v>0</v>
      </c>
      <c r="L15828" s="294">
        <f>G15824</f>
        <v>0</v>
      </c>
      <c r="M15828" s="294">
        <f>G15825</f>
        <v>0</v>
      </c>
      <c r="N15828" s="294">
        <f>G15826</f>
        <v>0</v>
      </c>
      <c r="O15828" s="299">
        <f>SUM(K15828:N15828)</f>
        <v>0</v>
      </c>
      <c r="P15828" s="294"/>
    </row>
    <row r="15829" spans="1:16" ht="13.5" thickTop="1">
      <c r="A15829" s="275" t="s">
        <v>97</v>
      </c>
      <c r="B15829" s="438"/>
      <c r="C15829" s="215"/>
      <c r="D15829" s="217"/>
      <c r="E15829" s="217"/>
      <c r="F15829" s="216"/>
      <c r="G15829" s="219"/>
      <c r="I15829" s="326"/>
      <c r="P15829" s="294"/>
    </row>
    <row r="15830" spans="1:16">
      <c r="A15830" s="275"/>
      <c r="B15830" s="452"/>
      <c r="C15830" s="276"/>
      <c r="D15830" s="320"/>
      <c r="E15830" s="217"/>
      <c r="F15830" s="216"/>
      <c r="G15830" s="277">
        <f ca="1">TODAY()</f>
        <v>44839</v>
      </c>
      <c r="I15830" s="326"/>
      <c r="P15830" s="294"/>
    </row>
    <row r="15831" spans="1:16" ht="13.5" thickBot="1">
      <c r="A15831" s="234"/>
      <c r="B15831" s="456"/>
      <c r="C15831" s="235"/>
      <c r="D15831" s="237"/>
      <c r="E15831" s="237"/>
      <c r="F15831" s="236"/>
      <c r="G15831" s="278"/>
      <c r="I15831" s="326"/>
      <c r="P15831" s="294"/>
    </row>
    <row r="15832" spans="1:16" ht="13.5" thickTop="1"/>
    <row r="15833" spans="1:16" s="199" customFormat="1">
      <c r="A15833" s="196" t="s">
        <v>109</v>
      </c>
      <c r="B15833" s="458"/>
      <c r="C15833" s="196"/>
      <c r="D15833" s="198"/>
      <c r="E15833" s="198"/>
      <c r="F15833" s="197"/>
      <c r="G15833" s="197"/>
      <c r="I15833" s="321"/>
      <c r="J15833" s="200"/>
      <c r="O15833" s="297"/>
    </row>
    <row r="15834" spans="1:16" s="199" customFormat="1">
      <c r="A15834" s="196" t="str">
        <f>CONCATENATE('Prestaciones y AIU'!A13325," ANALISIS DE PRECIOS UNITARIOS")</f>
        <v xml:space="preserve"> ANALISIS DE PRECIOS UNITARIOS</v>
      </c>
      <c r="B15834" s="458"/>
      <c r="C15834" s="196"/>
      <c r="D15834" s="198"/>
      <c r="E15834" s="198"/>
      <c r="F15834" s="197"/>
      <c r="G15834" s="197"/>
      <c r="I15834" s="321"/>
      <c r="J15834" s="200"/>
      <c r="O15834" s="297"/>
    </row>
    <row r="15835" spans="1:16" s="199" customFormat="1">
      <c r="A15835" s="196" t="str">
        <f>Objeto_LIC</f>
        <v>OPTIMIZACION DEL SISTEMA DE ABASTECIMIENTO (ADUCCION, PRETRATAMIENTO Y CONDUCCION) DEL MUNICPIO DE TAME, DEPARTAMENTO DE ARAUCA</v>
      </c>
      <c r="B15835" s="458"/>
      <c r="C15835" s="196"/>
      <c r="D15835" s="198"/>
      <c r="E15835" s="198"/>
      <c r="F15835" s="197"/>
      <c r="G15835" s="197"/>
      <c r="I15835" s="321"/>
      <c r="J15835" s="200"/>
      <c r="O15835" s="297"/>
    </row>
    <row r="15836" spans="1:16" s="199" customFormat="1">
      <c r="A15836" s="196"/>
      <c r="B15836" s="458"/>
      <c r="C15836" s="196"/>
      <c r="D15836" s="198"/>
      <c r="E15836" s="198"/>
      <c r="F15836" s="197"/>
      <c r="G15836" s="197"/>
      <c r="I15836" s="321"/>
      <c r="J15836" s="200"/>
      <c r="O15836" s="297"/>
    </row>
    <row r="15837" spans="1:16" ht="13.5" thickBot="1">
      <c r="A15837" s="201"/>
      <c r="B15837" s="448"/>
      <c r="C15837" s="201"/>
      <c r="D15837" s="203"/>
      <c r="E15837" s="203"/>
      <c r="F15837" s="202"/>
      <c r="G15837" s="202"/>
    </row>
    <row r="15838" spans="1:16" s="211" customFormat="1" ht="13.5" thickTop="1">
      <c r="A15838" s="206"/>
      <c r="B15838" s="457"/>
      <c r="C15838" s="207"/>
      <c r="D15838" s="209"/>
      <c r="E15838" s="209"/>
      <c r="F15838" s="208"/>
      <c r="G15838" s="210" t="s">
        <v>110</v>
      </c>
      <c r="I15838" s="323"/>
      <c r="J15838" s="212"/>
      <c r="O15838" s="297"/>
    </row>
    <row r="15839" spans="1:16" ht="12.75" customHeight="1">
      <c r="A15839" s="213" t="s">
        <v>62</v>
      </c>
      <c r="B15839" s="750">
        <f>Proponente</f>
        <v>0</v>
      </c>
      <c r="C15839" s="750"/>
      <c r="D15839" s="750"/>
      <c r="E15839" s="750"/>
      <c r="F15839" s="750"/>
      <c r="G15839" s="751"/>
    </row>
    <row r="15840" spans="1:16" ht="27.75" customHeight="1">
      <c r="A15840" s="213" t="s">
        <v>63</v>
      </c>
      <c r="B15840" s="470">
        <v>48.3</v>
      </c>
      <c r="C15840" s="750" t="e">
        <f>VLOOKUP(B15840,Presupuesto!$A$4:$B$106,2,FALSE)</f>
        <v>#N/A</v>
      </c>
      <c r="D15840" s="750"/>
      <c r="E15840" s="750"/>
      <c r="F15840" s="750"/>
      <c r="G15840" s="751"/>
    </row>
    <row r="15841" spans="1:15" ht="12.75" customHeight="1">
      <c r="A15841" s="214"/>
      <c r="B15841" s="438"/>
      <c r="C15841" s="215"/>
      <c r="D15841" s="217"/>
      <c r="E15841" s="217"/>
      <c r="F15841" s="218" t="s">
        <v>88</v>
      </c>
      <c r="G15841" s="750" t="str">
        <f ca="1">LOOKUP('U-P1'!B15840,Presupuesto!$1:$1048576,Presupuesto!$C$1:$C$105)</f>
        <v>ML</v>
      </c>
      <c r="H15841" s="750"/>
      <c r="I15841" s="750"/>
      <c r="J15841" s="750"/>
      <c r="K15841" s="751"/>
    </row>
    <row r="15842" spans="1:15" ht="13.5" thickBot="1">
      <c r="A15842" s="213" t="s">
        <v>64</v>
      </c>
      <c r="B15842" s="438"/>
      <c r="C15842" s="215"/>
      <c r="D15842" s="217"/>
      <c r="E15842" s="217"/>
      <c r="F15842" s="216"/>
      <c r="G15842" s="219"/>
      <c r="I15842" s="324"/>
      <c r="J15842" s="295"/>
      <c r="K15842" s="296"/>
      <c r="L15842" s="296"/>
      <c r="M15842" s="296"/>
      <c r="N15842" s="296"/>
      <c r="O15842" s="296"/>
    </row>
    <row r="15843" spans="1:15" s="220" customFormat="1" ht="13.5" thickTop="1">
      <c r="A15843" s="221" t="s">
        <v>57</v>
      </c>
      <c r="B15843" s="447" t="s">
        <v>65</v>
      </c>
      <c r="C15843" s="222" t="s">
        <v>66</v>
      </c>
      <c r="D15843" s="223" t="s">
        <v>74</v>
      </c>
      <c r="E15843" s="224" t="s">
        <v>100</v>
      </c>
      <c r="F15843" s="224" t="s">
        <v>79</v>
      </c>
      <c r="G15843" s="225" t="s">
        <v>70</v>
      </c>
      <c r="I15843" s="325"/>
      <c r="J15843" s="226"/>
      <c r="O15843" s="296"/>
    </row>
    <row r="15844" spans="1:15">
      <c r="A15844" s="227" t="str">
        <f t="shared" ref="A15844:A15855" si="2866">IF(I15844=0,"-",VLOOKUP(I15844,EQUIPOS,2,FALSE))</f>
        <v>-</v>
      </c>
      <c r="B15844" s="228"/>
      <c r="C15844" s="228"/>
      <c r="D15844" s="194"/>
      <c r="E15844" s="229">
        <f t="shared" ref="E15844:E15855" si="2867">IF(I15844=0,0,VLOOKUP(I15844,EQUIPOS,4,FALSE))</f>
        <v>0</v>
      </c>
      <c r="F15844" s="230">
        <f t="shared" ref="F15844:F15855" si="2868">IF(D15844=0,0,E15844/D15844)</f>
        <v>0</v>
      </c>
      <c r="G15844" s="231"/>
      <c r="I15844" s="283"/>
    </row>
    <row r="15845" spans="1:15">
      <c r="A15845" s="227" t="str">
        <f t="shared" si="2866"/>
        <v>-</v>
      </c>
      <c r="B15845" s="228"/>
      <c r="C15845" s="228"/>
      <c r="D15845" s="194"/>
      <c r="E15845" s="229">
        <f t="shared" si="2867"/>
        <v>0</v>
      </c>
      <c r="F15845" s="230">
        <f t="shared" si="2868"/>
        <v>0</v>
      </c>
      <c r="G15845" s="232"/>
      <c r="I15845" s="283"/>
    </row>
    <row r="15846" spans="1:15">
      <c r="A15846" s="227" t="str">
        <f t="shared" si="2866"/>
        <v>-</v>
      </c>
      <c r="B15846" s="228"/>
      <c r="C15846" s="228"/>
      <c r="D15846" s="194"/>
      <c r="E15846" s="229">
        <f t="shared" si="2867"/>
        <v>0</v>
      </c>
      <c r="F15846" s="230">
        <f t="shared" si="2868"/>
        <v>0</v>
      </c>
      <c r="G15846" s="232"/>
      <c r="I15846" s="283"/>
    </row>
    <row r="15847" spans="1:15">
      <c r="A15847" s="227" t="str">
        <f t="shared" si="2866"/>
        <v>-</v>
      </c>
      <c r="B15847" s="228"/>
      <c r="C15847" s="228"/>
      <c r="D15847" s="194"/>
      <c r="E15847" s="229">
        <f t="shared" si="2867"/>
        <v>0</v>
      </c>
      <c r="F15847" s="230">
        <f t="shared" si="2868"/>
        <v>0</v>
      </c>
      <c r="G15847" s="232"/>
      <c r="I15847" s="283"/>
    </row>
    <row r="15848" spans="1:15">
      <c r="A15848" s="227" t="str">
        <f t="shared" si="2866"/>
        <v>-</v>
      </c>
      <c r="B15848" s="228"/>
      <c r="C15848" s="228"/>
      <c r="D15848" s="194"/>
      <c r="E15848" s="229">
        <f t="shared" si="2867"/>
        <v>0</v>
      </c>
      <c r="F15848" s="230">
        <f t="shared" si="2868"/>
        <v>0</v>
      </c>
      <c r="G15848" s="232"/>
      <c r="I15848" s="283"/>
    </row>
    <row r="15849" spans="1:15">
      <c r="A15849" s="227" t="str">
        <f t="shared" si="2866"/>
        <v>-</v>
      </c>
      <c r="B15849" s="228"/>
      <c r="C15849" s="228"/>
      <c r="D15849" s="194"/>
      <c r="E15849" s="229">
        <f t="shared" si="2867"/>
        <v>0</v>
      </c>
      <c r="F15849" s="230">
        <f t="shared" si="2868"/>
        <v>0</v>
      </c>
      <c r="G15849" s="232"/>
      <c r="I15849" s="283"/>
    </row>
    <row r="15850" spans="1:15">
      <c r="A15850" s="227" t="str">
        <f t="shared" si="2866"/>
        <v>-</v>
      </c>
      <c r="B15850" s="228"/>
      <c r="C15850" s="228"/>
      <c r="D15850" s="194"/>
      <c r="E15850" s="229">
        <f t="shared" si="2867"/>
        <v>0</v>
      </c>
      <c r="F15850" s="230">
        <f t="shared" si="2868"/>
        <v>0</v>
      </c>
      <c r="G15850" s="232"/>
      <c r="I15850" s="283"/>
    </row>
    <row r="15851" spans="1:15">
      <c r="A15851" s="227" t="str">
        <f t="shared" si="2866"/>
        <v>-</v>
      </c>
      <c r="B15851" s="228"/>
      <c r="C15851" s="228"/>
      <c r="D15851" s="194"/>
      <c r="E15851" s="229">
        <f t="shared" si="2867"/>
        <v>0</v>
      </c>
      <c r="F15851" s="230">
        <f t="shared" si="2868"/>
        <v>0</v>
      </c>
      <c r="G15851" s="232"/>
      <c r="I15851" s="283"/>
    </row>
    <row r="15852" spans="1:15">
      <c r="A15852" s="227" t="str">
        <f t="shared" si="2866"/>
        <v>-</v>
      </c>
      <c r="B15852" s="228"/>
      <c r="C15852" s="228"/>
      <c r="D15852" s="194"/>
      <c r="E15852" s="229">
        <f t="shared" si="2867"/>
        <v>0</v>
      </c>
      <c r="F15852" s="230">
        <f t="shared" si="2868"/>
        <v>0</v>
      </c>
      <c r="G15852" s="232"/>
      <c r="I15852" s="283"/>
    </row>
    <row r="15853" spans="1:15">
      <c r="A15853" s="227" t="str">
        <f t="shared" si="2866"/>
        <v>-</v>
      </c>
      <c r="B15853" s="228"/>
      <c r="C15853" s="228"/>
      <c r="D15853" s="194"/>
      <c r="E15853" s="229">
        <f t="shared" si="2867"/>
        <v>0</v>
      </c>
      <c r="F15853" s="230">
        <f t="shared" si="2868"/>
        <v>0</v>
      </c>
      <c r="G15853" s="232"/>
      <c r="I15853" s="283"/>
    </row>
    <row r="15854" spans="1:15">
      <c r="A15854" s="227" t="str">
        <f t="shared" si="2866"/>
        <v>-</v>
      </c>
      <c r="B15854" s="228"/>
      <c r="C15854" s="228"/>
      <c r="D15854" s="194"/>
      <c r="E15854" s="229">
        <f t="shared" si="2867"/>
        <v>0</v>
      </c>
      <c r="F15854" s="230">
        <f t="shared" si="2868"/>
        <v>0</v>
      </c>
      <c r="G15854" s="232"/>
      <c r="I15854" s="283"/>
    </row>
    <row r="15855" spans="1:15">
      <c r="A15855" s="227" t="str">
        <f t="shared" si="2866"/>
        <v>-</v>
      </c>
      <c r="B15855" s="228"/>
      <c r="C15855" s="228"/>
      <c r="D15855" s="194"/>
      <c r="E15855" s="229">
        <f t="shared" si="2867"/>
        <v>0</v>
      </c>
      <c r="F15855" s="230">
        <f t="shared" si="2868"/>
        <v>0</v>
      </c>
      <c r="G15855" s="232"/>
      <c r="I15855" s="283"/>
    </row>
    <row r="15856" spans="1:15" ht="13.5" thickBot="1">
      <c r="A15856" s="234"/>
      <c r="B15856" s="456"/>
      <c r="C15856" s="235"/>
      <c r="D15856" s="237"/>
      <c r="E15856" s="237"/>
      <c r="F15856" s="238" t="s">
        <v>80</v>
      </c>
      <c r="G15856" s="239">
        <f>SUM(F15844:F15855)</f>
        <v>0</v>
      </c>
      <c r="I15856" s="326"/>
    </row>
    <row r="15857" spans="1:15" ht="13.5" thickTop="1">
      <c r="A15857" s="240" t="s">
        <v>67</v>
      </c>
      <c r="B15857" s="446"/>
      <c r="C15857" s="241"/>
      <c r="D15857" s="243"/>
      <c r="E15857" s="243"/>
      <c r="F15857" s="242"/>
      <c r="G15857" s="244"/>
      <c r="I15857" s="326"/>
    </row>
    <row r="15858" spans="1:15" s="220" customFormat="1" ht="26">
      <c r="A15858" s="245" t="s">
        <v>57</v>
      </c>
      <c r="B15858" s="455"/>
      <c r="C15858" s="247" t="s">
        <v>58</v>
      </c>
      <c r="D15858" s="316" t="s">
        <v>68</v>
      </c>
      <c r="E15858" s="248" t="s">
        <v>69</v>
      </c>
      <c r="F15858" s="249" t="s">
        <v>79</v>
      </c>
      <c r="G15858" s="250" t="s">
        <v>70</v>
      </c>
      <c r="I15858" s="325"/>
      <c r="J15858" s="226"/>
      <c r="O15858" s="296"/>
    </row>
    <row r="15859" spans="1:15">
      <c r="A15859" s="748" t="str">
        <f t="shared" ref="A15859:A15870" si="2869">IF(I15859=0,"",VLOOKUP(I15859,MATERIALES,2,FALSE))</f>
        <v/>
      </c>
      <c r="B15859" s="749"/>
      <c r="C15859" s="251" t="str">
        <f t="shared" ref="C15859:C15867" si="2870">IF(I15859=0,"",VLOOKUP(I15859,MATERIALES,3,FALSE))</f>
        <v/>
      </c>
      <c r="D15859" s="194"/>
      <c r="E15859" s="252">
        <f t="shared" ref="E15859:E15870" si="2871">IF(I15859=0,0,VLOOKUP(I15859,MATERIALES,4,FALSE))</f>
        <v>0</v>
      </c>
      <c r="F15859" s="230">
        <f>D15859*E15859</f>
        <v>0</v>
      </c>
      <c r="G15859" s="231"/>
      <c r="I15859" s="283"/>
    </row>
    <row r="15860" spans="1:15">
      <c r="A15860" s="748" t="str">
        <f t="shared" si="2869"/>
        <v/>
      </c>
      <c r="B15860" s="749"/>
      <c r="C15860" s="251" t="str">
        <f t="shared" si="2870"/>
        <v/>
      </c>
      <c r="D15860" s="194"/>
      <c r="E15860" s="252">
        <f t="shared" si="2871"/>
        <v>0</v>
      </c>
      <c r="F15860" s="230">
        <f t="shared" ref="F15860:F15870" si="2872">D15860*E15860</f>
        <v>0</v>
      </c>
      <c r="G15860" s="232"/>
      <c r="I15860" s="283"/>
    </row>
    <row r="15861" spans="1:15">
      <c r="A15861" s="748" t="str">
        <f t="shared" si="2869"/>
        <v/>
      </c>
      <c r="B15861" s="749"/>
      <c r="C15861" s="251" t="str">
        <f t="shared" si="2870"/>
        <v/>
      </c>
      <c r="D15861" s="194"/>
      <c r="E15861" s="252">
        <f t="shared" si="2871"/>
        <v>0</v>
      </c>
      <c r="F15861" s="230">
        <f t="shared" si="2872"/>
        <v>0</v>
      </c>
      <c r="G15861" s="232"/>
      <c r="I15861" s="283"/>
    </row>
    <row r="15862" spans="1:15">
      <c r="A15862" s="748" t="str">
        <f t="shared" si="2869"/>
        <v/>
      </c>
      <c r="B15862" s="749"/>
      <c r="C15862" s="251" t="str">
        <f t="shared" si="2870"/>
        <v/>
      </c>
      <c r="D15862" s="194"/>
      <c r="E15862" s="252">
        <f t="shared" si="2871"/>
        <v>0</v>
      </c>
      <c r="F15862" s="230">
        <f t="shared" si="2872"/>
        <v>0</v>
      </c>
      <c r="G15862" s="232"/>
      <c r="I15862" s="283"/>
    </row>
    <row r="15863" spans="1:15">
      <c r="A15863" s="748" t="str">
        <f t="shared" si="2869"/>
        <v/>
      </c>
      <c r="B15863" s="749"/>
      <c r="C15863" s="251" t="str">
        <f t="shared" si="2870"/>
        <v/>
      </c>
      <c r="D15863" s="194"/>
      <c r="E15863" s="252">
        <f t="shared" si="2871"/>
        <v>0</v>
      </c>
      <c r="F15863" s="230">
        <f t="shared" si="2872"/>
        <v>0</v>
      </c>
      <c r="G15863" s="232"/>
      <c r="I15863" s="283"/>
    </row>
    <row r="15864" spans="1:15">
      <c r="A15864" s="748" t="str">
        <f t="shared" si="2869"/>
        <v/>
      </c>
      <c r="B15864" s="749"/>
      <c r="C15864" s="251" t="str">
        <f t="shared" si="2870"/>
        <v/>
      </c>
      <c r="D15864" s="194"/>
      <c r="E15864" s="252">
        <f t="shared" si="2871"/>
        <v>0</v>
      </c>
      <c r="F15864" s="230">
        <f t="shared" si="2872"/>
        <v>0</v>
      </c>
      <c r="G15864" s="232"/>
      <c r="I15864" s="283"/>
    </row>
    <row r="15865" spans="1:15">
      <c r="A15865" s="748" t="str">
        <f t="shared" si="2869"/>
        <v/>
      </c>
      <c r="B15865" s="749"/>
      <c r="C15865" s="251" t="str">
        <f t="shared" si="2870"/>
        <v/>
      </c>
      <c r="D15865" s="194"/>
      <c r="E15865" s="252">
        <f t="shared" si="2871"/>
        <v>0</v>
      </c>
      <c r="F15865" s="230">
        <f t="shared" si="2872"/>
        <v>0</v>
      </c>
      <c r="G15865" s="232"/>
      <c r="I15865" s="283"/>
    </row>
    <row r="15866" spans="1:15">
      <c r="A15866" s="748" t="str">
        <f t="shared" si="2869"/>
        <v/>
      </c>
      <c r="B15866" s="749"/>
      <c r="C15866" s="251" t="str">
        <f t="shared" si="2870"/>
        <v/>
      </c>
      <c r="D15866" s="194"/>
      <c r="E15866" s="252">
        <f t="shared" si="2871"/>
        <v>0</v>
      </c>
      <c r="F15866" s="230">
        <f t="shared" si="2872"/>
        <v>0</v>
      </c>
      <c r="G15866" s="253"/>
      <c r="I15866" s="283"/>
    </row>
    <row r="15867" spans="1:15">
      <c r="A15867" s="748" t="str">
        <f t="shared" si="2869"/>
        <v/>
      </c>
      <c r="B15867" s="749"/>
      <c r="C15867" s="251" t="str">
        <f t="shared" si="2870"/>
        <v/>
      </c>
      <c r="D15867" s="194"/>
      <c r="E15867" s="252">
        <f t="shared" si="2871"/>
        <v>0</v>
      </c>
      <c r="F15867" s="230">
        <f t="shared" si="2872"/>
        <v>0</v>
      </c>
      <c r="G15867" s="232"/>
      <c r="I15867" s="283"/>
    </row>
    <row r="15868" spans="1:15">
      <c r="A15868" s="748" t="str">
        <f t="shared" si="2869"/>
        <v/>
      </c>
      <c r="B15868" s="749"/>
      <c r="C15868" s="251"/>
      <c r="D15868" s="194"/>
      <c r="E15868" s="252">
        <f t="shared" si="2871"/>
        <v>0</v>
      </c>
      <c r="F15868" s="230">
        <f t="shared" si="2872"/>
        <v>0</v>
      </c>
      <c r="G15868" s="232"/>
      <c r="I15868" s="283"/>
    </row>
    <row r="15869" spans="1:15">
      <c r="A15869" s="748" t="str">
        <f t="shared" si="2869"/>
        <v/>
      </c>
      <c r="B15869" s="749"/>
      <c r="C15869" s="251"/>
      <c r="D15869" s="194"/>
      <c r="E15869" s="252">
        <f t="shared" si="2871"/>
        <v>0</v>
      </c>
      <c r="F15869" s="230">
        <f t="shared" si="2872"/>
        <v>0</v>
      </c>
      <c r="G15869" s="232"/>
      <c r="I15869" s="283"/>
    </row>
    <row r="15870" spans="1:15">
      <c r="A15870" s="748" t="str">
        <f t="shared" si="2869"/>
        <v/>
      </c>
      <c r="B15870" s="749"/>
      <c r="C15870" s="251" t="str">
        <f t="shared" ref="C15870" si="2873">IF(I15870=0,"",VLOOKUP(I15870,MATERIALES,3,FALSE))</f>
        <v/>
      </c>
      <c r="D15870" s="194"/>
      <c r="E15870" s="252">
        <f t="shared" si="2871"/>
        <v>0</v>
      </c>
      <c r="F15870" s="230">
        <f t="shared" si="2872"/>
        <v>0</v>
      </c>
      <c r="G15870" s="233"/>
      <c r="I15870" s="283"/>
    </row>
    <row r="15871" spans="1:15" ht="26.25" customHeight="1" thickBot="1">
      <c r="A15871" s="214"/>
      <c r="B15871" s="438"/>
      <c r="C15871" s="215"/>
      <c r="D15871" s="217"/>
      <c r="E15871" s="254"/>
      <c r="F15871" s="255" t="s">
        <v>81</v>
      </c>
      <c r="G15871" s="253">
        <f>ROUND(SUM(F15859:F15870),0)</f>
        <v>0</v>
      </c>
      <c r="I15871" s="326"/>
    </row>
    <row r="15872" spans="1:15" ht="14" thickTop="1" thickBot="1">
      <c r="A15872" s="256" t="s">
        <v>72</v>
      </c>
      <c r="B15872" s="445"/>
      <c r="C15872" s="257"/>
      <c r="D15872" s="259"/>
      <c r="E15872" s="259"/>
      <c r="F15872" s="258"/>
      <c r="G15872" s="260"/>
      <c r="I15872" s="326"/>
    </row>
    <row r="15873" spans="1:9" ht="13.5" thickTop="1">
      <c r="A15873" s="245" t="s">
        <v>57</v>
      </c>
      <c r="B15873" s="455"/>
      <c r="C15873" s="248" t="s">
        <v>71</v>
      </c>
      <c r="D15873" s="316" t="s">
        <v>75</v>
      </c>
      <c r="E15873" s="248" t="s">
        <v>98</v>
      </c>
      <c r="F15873" s="249" t="s">
        <v>79</v>
      </c>
      <c r="G15873" s="250" t="s">
        <v>70</v>
      </c>
      <c r="I15873" s="326"/>
    </row>
    <row r="15874" spans="1:9">
      <c r="A15874" s="748" t="str">
        <f>IF(I15874=0,"",VLOOKUP(I15874,EQUIPOS,2,FALSE))</f>
        <v/>
      </c>
      <c r="B15874" s="749"/>
      <c r="C15874" s="195"/>
      <c r="D15874" s="194"/>
      <c r="E15874" s="252">
        <f>IF(I15874=0,0,VLOOKUP(I15874,EQUIPOS,4,FALSE))</f>
        <v>0</v>
      </c>
      <c r="F15874" s="230">
        <f>C15874*D15874*E15874</f>
        <v>0</v>
      </c>
      <c r="G15874" s="231"/>
      <c r="I15874" s="283"/>
    </row>
    <row r="15875" spans="1:9">
      <c r="A15875" s="748" t="str">
        <f>IF(I15875=0,"",VLOOKUP(I15875,EQUIPOS,2,FALSE))</f>
        <v/>
      </c>
      <c r="B15875" s="749"/>
      <c r="C15875" s="195"/>
      <c r="D15875" s="194"/>
      <c r="E15875" s="252">
        <f>IF(I15875=0,0,VLOOKUP(I15875,EQUIPOS,4,FALSE))</f>
        <v>0</v>
      </c>
      <c r="F15875" s="230">
        <f t="shared" ref="F15875:F15878" si="2874">C15875*D15875*E15875</f>
        <v>0</v>
      </c>
      <c r="G15875" s="232"/>
      <c r="I15875" s="283"/>
    </row>
    <row r="15876" spans="1:9">
      <c r="A15876" s="748" t="str">
        <f>IF(I15876=0,"",VLOOKUP(I15876,EQUIPOS,2,FALSE))</f>
        <v/>
      </c>
      <c r="B15876" s="749"/>
      <c r="C15876" s="195"/>
      <c r="D15876" s="194"/>
      <c r="E15876" s="252">
        <f>IF(I15876=0,0,VLOOKUP(I15876,EQUIPOS,4,FALSE))</f>
        <v>0</v>
      </c>
      <c r="F15876" s="230">
        <f t="shared" si="2874"/>
        <v>0</v>
      </c>
      <c r="G15876" s="232"/>
      <c r="I15876" s="283"/>
    </row>
    <row r="15877" spans="1:9">
      <c r="A15877" s="748" t="str">
        <f>IF(I15877=0,"",VLOOKUP(I15877,EQUIPOS,2,FALSE))</f>
        <v/>
      </c>
      <c r="B15877" s="749"/>
      <c r="C15877" s="195"/>
      <c r="D15877" s="194"/>
      <c r="E15877" s="252">
        <f>IF(I15877=0,0,VLOOKUP(I15877,EQUIPOS,4,FALSE))</f>
        <v>0</v>
      </c>
      <c r="F15877" s="230">
        <f t="shared" si="2874"/>
        <v>0</v>
      </c>
      <c r="G15877" s="232"/>
      <c r="I15877" s="283"/>
    </row>
    <row r="15878" spans="1:9">
      <c r="A15878" s="748" t="str">
        <f>IF(I15878=0,"",VLOOKUP(I15878,EQUIPOS,2,FALSE))</f>
        <v/>
      </c>
      <c r="B15878" s="749"/>
      <c r="C15878" s="195"/>
      <c r="D15878" s="194"/>
      <c r="E15878" s="252">
        <f>IF(I15878=0,0,VLOOKUP(I15878,EQUIPOS,4,FALSE))</f>
        <v>0</v>
      </c>
      <c r="F15878" s="230">
        <f t="shared" si="2874"/>
        <v>0</v>
      </c>
      <c r="G15878" s="233"/>
      <c r="I15878" s="283"/>
    </row>
    <row r="15879" spans="1:9" ht="30.75" customHeight="1" thickBot="1">
      <c r="A15879" s="234"/>
      <c r="B15879" s="456"/>
      <c r="C15879" s="235"/>
      <c r="D15879" s="237"/>
      <c r="E15879" s="261"/>
      <c r="F15879" s="238" t="s">
        <v>82</v>
      </c>
      <c r="G15879" s="262">
        <f>SUM(F15874:F15878)</f>
        <v>0</v>
      </c>
      <c r="I15879" s="326"/>
    </row>
    <row r="15880" spans="1:9" ht="13.5" thickTop="1">
      <c r="A15880" s="240" t="s">
        <v>73</v>
      </c>
      <c r="B15880" s="446"/>
      <c r="C15880" s="241"/>
      <c r="D15880" s="243"/>
      <c r="E15880" s="243"/>
      <c r="F15880" s="242"/>
      <c r="G15880" s="244"/>
      <c r="I15880" s="326"/>
    </row>
    <row r="15881" spans="1:9" ht="26">
      <c r="A15881" s="245" t="s">
        <v>57</v>
      </c>
      <c r="B15881" s="454" t="s">
        <v>58</v>
      </c>
      <c r="C15881" s="247" t="s">
        <v>68</v>
      </c>
      <c r="D15881" s="316" t="s">
        <v>74</v>
      </c>
      <c r="E15881" s="248" t="s">
        <v>69</v>
      </c>
      <c r="F15881" s="249" t="s">
        <v>79</v>
      </c>
      <c r="G15881" s="250" t="s">
        <v>70</v>
      </c>
      <c r="H15881" s="220"/>
      <c r="I15881" s="325"/>
    </row>
    <row r="15882" spans="1:9">
      <c r="A15882" s="263" t="str">
        <f t="shared" ref="A15882:A15893" si="2875">IF(I15882=0,"",VLOOKUP(I15882,MANOOBRA,2,FALSE))</f>
        <v/>
      </c>
      <c r="B15882" s="444" t="str">
        <f t="shared" ref="B15882:B15893" si="2876">IF(I15882=0,"",VLOOKUP(I15882,MANOOBRA,3,FALSE))</f>
        <v/>
      </c>
      <c r="C15882" s="195"/>
      <c r="D15882" s="195"/>
      <c r="E15882" s="252">
        <f t="shared" ref="E15882:E15893" si="2877">IF(I15882=0,0,VLOOKUP(I15882,MANOOBRA,4,FALSE))</f>
        <v>0</v>
      </c>
      <c r="F15882" s="230">
        <f>IF(D15882=0,0,C15882*E15882/D15882)</f>
        <v>0</v>
      </c>
      <c r="G15882" s="231"/>
      <c r="I15882" s="283"/>
    </row>
    <row r="15883" spans="1:9">
      <c r="A15883" s="263" t="str">
        <f t="shared" si="2875"/>
        <v/>
      </c>
      <c r="B15883" s="444" t="str">
        <f t="shared" si="2876"/>
        <v/>
      </c>
      <c r="C15883" s="195"/>
      <c r="D15883" s="195"/>
      <c r="E15883" s="252">
        <f t="shared" si="2877"/>
        <v>0</v>
      </c>
      <c r="F15883" s="230">
        <f t="shared" ref="F15883:F15893" si="2878">IF(D15883=0,0,C15883*E15883/D15883)</f>
        <v>0</v>
      </c>
      <c r="G15883" s="232"/>
      <c r="I15883" s="283"/>
    </row>
    <row r="15884" spans="1:9">
      <c r="A15884" s="263" t="str">
        <f t="shared" si="2875"/>
        <v/>
      </c>
      <c r="B15884" s="444" t="str">
        <f t="shared" si="2876"/>
        <v/>
      </c>
      <c r="C15884" s="195"/>
      <c r="D15884" s="309"/>
      <c r="E15884" s="252">
        <f t="shared" si="2877"/>
        <v>0</v>
      </c>
      <c r="F15884" s="230">
        <f t="shared" si="2878"/>
        <v>0</v>
      </c>
      <c r="G15884" s="232"/>
      <c r="I15884" s="283"/>
    </row>
    <row r="15885" spans="1:9">
      <c r="A15885" s="263" t="str">
        <f t="shared" si="2875"/>
        <v/>
      </c>
      <c r="B15885" s="444" t="str">
        <f t="shared" si="2876"/>
        <v/>
      </c>
      <c r="C15885" s="195"/>
      <c r="D15885" s="195"/>
      <c r="E15885" s="252">
        <f t="shared" si="2877"/>
        <v>0</v>
      </c>
      <c r="F15885" s="230">
        <f t="shared" si="2878"/>
        <v>0</v>
      </c>
      <c r="G15885" s="232"/>
      <c r="I15885" s="283"/>
    </row>
    <row r="15886" spans="1:9">
      <c r="A15886" s="263" t="str">
        <f t="shared" si="2875"/>
        <v/>
      </c>
      <c r="B15886" s="444" t="str">
        <f t="shared" si="2876"/>
        <v/>
      </c>
      <c r="C15886" s="195"/>
      <c r="D15886" s="195"/>
      <c r="E15886" s="252">
        <f t="shared" si="2877"/>
        <v>0</v>
      </c>
      <c r="F15886" s="230">
        <f t="shared" si="2878"/>
        <v>0</v>
      </c>
      <c r="G15886" s="232"/>
      <c r="I15886" s="283"/>
    </row>
    <row r="15887" spans="1:9">
      <c r="A15887" s="263" t="str">
        <f t="shared" si="2875"/>
        <v/>
      </c>
      <c r="B15887" s="444" t="str">
        <f t="shared" si="2876"/>
        <v/>
      </c>
      <c r="C15887" s="195"/>
      <c r="D15887" s="195"/>
      <c r="E15887" s="252">
        <f t="shared" si="2877"/>
        <v>0</v>
      </c>
      <c r="F15887" s="230">
        <f t="shared" si="2878"/>
        <v>0</v>
      </c>
      <c r="G15887" s="232"/>
      <c r="I15887" s="283"/>
    </row>
    <row r="15888" spans="1:9">
      <c r="A15888" s="263" t="str">
        <f t="shared" si="2875"/>
        <v/>
      </c>
      <c r="B15888" s="444" t="str">
        <f t="shared" si="2876"/>
        <v/>
      </c>
      <c r="C15888" s="195"/>
      <c r="D15888" s="195"/>
      <c r="E15888" s="252">
        <f t="shared" si="2877"/>
        <v>0</v>
      </c>
      <c r="F15888" s="230">
        <f t="shared" si="2878"/>
        <v>0</v>
      </c>
      <c r="G15888" s="232"/>
      <c r="I15888" s="283"/>
    </row>
    <row r="15889" spans="1:16">
      <c r="A15889" s="263" t="str">
        <f t="shared" si="2875"/>
        <v/>
      </c>
      <c r="B15889" s="444" t="str">
        <f t="shared" si="2876"/>
        <v/>
      </c>
      <c r="C15889" s="195"/>
      <c r="D15889" s="195"/>
      <c r="E15889" s="252">
        <f t="shared" si="2877"/>
        <v>0</v>
      </c>
      <c r="F15889" s="230">
        <f t="shared" si="2878"/>
        <v>0</v>
      </c>
      <c r="G15889" s="232"/>
      <c r="I15889" s="283"/>
    </row>
    <row r="15890" spans="1:16">
      <c r="A15890" s="263" t="str">
        <f t="shared" si="2875"/>
        <v/>
      </c>
      <c r="B15890" s="444" t="str">
        <f t="shared" si="2876"/>
        <v/>
      </c>
      <c r="C15890" s="195"/>
      <c r="D15890" s="195"/>
      <c r="E15890" s="252">
        <f t="shared" si="2877"/>
        <v>0</v>
      </c>
      <c r="F15890" s="230">
        <f t="shared" si="2878"/>
        <v>0</v>
      </c>
      <c r="G15890" s="232"/>
      <c r="I15890" s="283"/>
    </row>
    <row r="15891" spans="1:16">
      <c r="A15891" s="263" t="str">
        <f t="shared" si="2875"/>
        <v/>
      </c>
      <c r="B15891" s="444" t="str">
        <f t="shared" si="2876"/>
        <v/>
      </c>
      <c r="C15891" s="195"/>
      <c r="D15891" s="195"/>
      <c r="E15891" s="252">
        <f t="shared" si="2877"/>
        <v>0</v>
      </c>
      <c r="F15891" s="230">
        <f t="shared" si="2878"/>
        <v>0</v>
      </c>
      <c r="G15891" s="232"/>
      <c r="I15891" s="283"/>
    </row>
    <row r="15892" spans="1:16">
      <c r="A15892" s="263" t="str">
        <f t="shared" si="2875"/>
        <v/>
      </c>
      <c r="B15892" s="444" t="str">
        <f t="shared" si="2876"/>
        <v/>
      </c>
      <c r="C15892" s="195"/>
      <c r="D15892" s="195"/>
      <c r="E15892" s="252">
        <f t="shared" si="2877"/>
        <v>0</v>
      </c>
      <c r="F15892" s="230">
        <f t="shared" si="2878"/>
        <v>0</v>
      </c>
      <c r="G15892" s="232"/>
      <c r="I15892" s="283"/>
    </row>
    <row r="15893" spans="1:16">
      <c r="A15893" s="263" t="str">
        <f t="shared" si="2875"/>
        <v/>
      </c>
      <c r="B15893" s="444" t="str">
        <f t="shared" si="2876"/>
        <v/>
      </c>
      <c r="C15893" s="195"/>
      <c r="D15893" s="195"/>
      <c r="E15893" s="252">
        <f t="shared" si="2877"/>
        <v>0</v>
      </c>
      <c r="F15893" s="230">
        <f t="shared" si="2878"/>
        <v>0</v>
      </c>
      <c r="G15893" s="233"/>
      <c r="I15893" s="283"/>
    </row>
    <row r="15894" spans="1:16" ht="31.5" customHeight="1" thickBot="1">
      <c r="A15894" s="234"/>
      <c r="B15894" s="456"/>
      <c r="C15894" s="235"/>
      <c r="D15894" s="237"/>
      <c r="E15894" s="237"/>
      <c r="F15894" s="238" t="s">
        <v>83</v>
      </c>
      <c r="G15894" s="262">
        <f>ROUND(SUM(F15882:F15893),0)</f>
        <v>0</v>
      </c>
      <c r="I15894" s="326"/>
    </row>
    <row r="15895" spans="1:16" ht="13.5" thickTop="1">
      <c r="A15895" s="186" t="s">
        <v>76</v>
      </c>
      <c r="B15895" s="446"/>
      <c r="C15895" s="241"/>
      <c r="D15895" s="243"/>
      <c r="E15895" s="243"/>
      <c r="F15895" s="242"/>
      <c r="G15895" s="244"/>
      <c r="I15895" s="326"/>
    </row>
    <row r="15896" spans="1:16">
      <c r="A15896" s="245" t="s">
        <v>57</v>
      </c>
      <c r="B15896" s="455"/>
      <c r="C15896" s="246"/>
      <c r="D15896" s="317"/>
      <c r="E15896" s="248" t="s">
        <v>77</v>
      </c>
      <c r="F15896" s="249" t="s">
        <v>78</v>
      </c>
      <c r="G15896" s="264" t="s">
        <v>77</v>
      </c>
      <c r="H15896" s="220"/>
      <c r="I15896" s="325"/>
    </row>
    <row r="15897" spans="1:16">
      <c r="A15897" s="185" t="s">
        <v>87</v>
      </c>
      <c r="B15897" s="453"/>
      <c r="C15897" s="265"/>
      <c r="D15897" s="318"/>
      <c r="E15897" s="229">
        <f>SUM(G15856,G15871,G15879,G15894)</f>
        <v>0</v>
      </c>
      <c r="F15897" s="266">
        <f>A</f>
        <v>0</v>
      </c>
      <c r="G15897" s="267">
        <f>E15897*F15897</f>
        <v>0</v>
      </c>
      <c r="I15897" s="326"/>
    </row>
    <row r="15898" spans="1:16">
      <c r="A15898" s="185" t="s">
        <v>85</v>
      </c>
      <c r="B15898" s="453"/>
      <c r="C15898" s="265"/>
      <c r="D15898" s="318"/>
      <c r="E15898" s="229">
        <f>SUM(G15856,G15871,G15879,G15894)</f>
        <v>0</v>
      </c>
      <c r="F15898" s="266">
        <f>I</f>
        <v>0</v>
      </c>
      <c r="G15898" s="267">
        <f>E15898*F15898</f>
        <v>0</v>
      </c>
      <c r="I15898" s="326"/>
    </row>
    <row r="15899" spans="1:16">
      <c r="A15899" s="185" t="s">
        <v>86</v>
      </c>
      <c r="B15899" s="453"/>
      <c r="C15899" s="265"/>
      <c r="D15899" s="318"/>
      <c r="E15899" s="229">
        <f>SUM(G15856,G15871,G15879,G15894)</f>
        <v>0</v>
      </c>
      <c r="F15899" s="266">
        <f>U</f>
        <v>0</v>
      </c>
      <c r="G15899" s="267">
        <f>E15899*F15899</f>
        <v>0</v>
      </c>
      <c r="I15899" s="326"/>
    </row>
    <row r="15900" spans="1:16" ht="33" customHeight="1" thickBot="1">
      <c r="A15900" s="234"/>
      <c r="B15900" s="456"/>
      <c r="C15900" s="235"/>
      <c r="D15900" s="237"/>
      <c r="E15900" s="237"/>
      <c r="F15900" s="268" t="s">
        <v>84</v>
      </c>
      <c r="G15900" s="262">
        <f>SUM(G15897:G15899)</f>
        <v>0</v>
      </c>
      <c r="I15900" s="326"/>
      <c r="J15900" s="295"/>
      <c r="K15900" s="296"/>
      <c r="L15900" s="296"/>
      <c r="M15900" s="296"/>
      <c r="N15900" s="296"/>
      <c r="O15900" s="296"/>
    </row>
    <row r="15901" spans="1:16" s="211" customFormat="1" ht="14" thickTop="1" thickBot="1">
      <c r="A15901" s="269"/>
      <c r="B15901" s="443"/>
      <c r="C15901" s="270"/>
      <c r="D15901" s="319"/>
      <c r="E15901" s="271" t="s">
        <v>89</v>
      </c>
      <c r="F15901" s="272"/>
      <c r="G15901" s="273">
        <f>ROUND(SUM(G15856,G15871,G15879,G15894,G15900),0)</f>
        <v>0</v>
      </c>
      <c r="I15901" s="327"/>
      <c r="J15901" s="212">
        <f>B15840</f>
        <v>48.3</v>
      </c>
      <c r="K15901" s="274">
        <f>E15897</f>
        <v>0</v>
      </c>
      <c r="L15901" s="294">
        <f>G15897</f>
        <v>0</v>
      </c>
      <c r="M15901" s="294">
        <f>G15898</f>
        <v>0</v>
      </c>
      <c r="N15901" s="294">
        <f>G15899</f>
        <v>0</v>
      </c>
      <c r="O15901" s="299">
        <f>SUM(K15901:N15901)</f>
        <v>0</v>
      </c>
      <c r="P15901" s="294"/>
    </row>
    <row r="15902" spans="1:16" ht="13.5" thickTop="1">
      <c r="A15902" s="275" t="s">
        <v>97</v>
      </c>
      <c r="B15902" s="438"/>
      <c r="C15902" s="215"/>
      <c r="D15902" s="217"/>
      <c r="E15902" s="217"/>
      <c r="F15902" s="216"/>
      <c r="G15902" s="219"/>
      <c r="I15902" s="326"/>
      <c r="P15902" s="294"/>
    </row>
    <row r="15903" spans="1:16">
      <c r="A15903" s="275"/>
      <c r="B15903" s="452"/>
      <c r="C15903" s="276"/>
      <c r="D15903" s="320"/>
      <c r="E15903" s="217"/>
      <c r="F15903" s="216"/>
      <c r="G15903" s="277">
        <f ca="1">TODAY()</f>
        <v>44839</v>
      </c>
      <c r="I15903" s="326"/>
      <c r="P15903" s="294"/>
    </row>
    <row r="15904" spans="1:16" ht="13.5" thickBot="1">
      <c r="A15904" s="234"/>
      <c r="B15904" s="456"/>
      <c r="C15904" s="235"/>
      <c r="D15904" s="237"/>
      <c r="E15904" s="237"/>
      <c r="F15904" s="236"/>
      <c r="G15904" s="278"/>
      <c r="I15904" s="326"/>
      <c r="P15904" s="294"/>
    </row>
    <row r="15905" spans="1:15" ht="13.5" thickTop="1"/>
    <row r="15906" spans="1:15" s="199" customFormat="1">
      <c r="A15906" s="196" t="s">
        <v>109</v>
      </c>
      <c r="B15906" s="458"/>
      <c r="C15906" s="196"/>
      <c r="D15906" s="198"/>
      <c r="E15906" s="198"/>
      <c r="F15906" s="197"/>
      <c r="G15906" s="197"/>
      <c r="I15906" s="321"/>
      <c r="J15906" s="200"/>
      <c r="O15906" s="297"/>
    </row>
    <row r="15907" spans="1:15" s="199" customFormat="1">
      <c r="A15907" s="196" t="str">
        <f>CONCATENATE('Prestaciones y AIU'!A13398," ANALISIS DE PRECIOS UNITARIOS")</f>
        <v xml:space="preserve"> ANALISIS DE PRECIOS UNITARIOS</v>
      </c>
      <c r="B15907" s="458"/>
      <c r="C15907" s="196"/>
      <c r="D15907" s="198"/>
      <c r="E15907" s="198"/>
      <c r="F15907" s="197"/>
      <c r="G15907" s="197"/>
      <c r="I15907" s="321"/>
      <c r="J15907" s="200"/>
      <c r="O15907" s="297"/>
    </row>
    <row r="15908" spans="1:15" s="199" customFormat="1">
      <c r="A15908" s="196" t="str">
        <f>Objeto_LIC</f>
        <v>OPTIMIZACION DEL SISTEMA DE ABASTECIMIENTO (ADUCCION, PRETRATAMIENTO Y CONDUCCION) DEL MUNICPIO DE TAME, DEPARTAMENTO DE ARAUCA</v>
      </c>
      <c r="B15908" s="458"/>
      <c r="C15908" s="196"/>
      <c r="D15908" s="198"/>
      <c r="E15908" s="198"/>
      <c r="F15908" s="197"/>
      <c r="G15908" s="197"/>
      <c r="I15908" s="321"/>
      <c r="J15908" s="200"/>
      <c r="O15908" s="297"/>
    </row>
    <row r="15909" spans="1:15" s="199" customFormat="1">
      <c r="A15909" s="196"/>
      <c r="B15909" s="458"/>
      <c r="C15909" s="196"/>
      <c r="D15909" s="198"/>
      <c r="E15909" s="198"/>
      <c r="F15909" s="197"/>
      <c r="G15909" s="197"/>
      <c r="I15909" s="321"/>
      <c r="J15909" s="200"/>
      <c r="O15909" s="297"/>
    </row>
    <row r="15910" spans="1:15" ht="13.5" thickBot="1">
      <c r="A15910" s="201"/>
      <c r="B15910" s="448"/>
      <c r="C15910" s="201"/>
      <c r="D15910" s="203"/>
      <c r="E15910" s="203"/>
      <c r="F15910" s="202"/>
      <c r="G15910" s="202"/>
    </row>
    <row r="15911" spans="1:15" s="211" customFormat="1" ht="13.5" thickTop="1">
      <c r="A15911" s="206"/>
      <c r="B15911" s="457"/>
      <c r="C15911" s="207"/>
      <c r="D15911" s="209"/>
      <c r="E15911" s="209"/>
      <c r="F15911" s="208"/>
      <c r="G15911" s="210" t="s">
        <v>110</v>
      </c>
      <c r="I15911" s="323"/>
      <c r="J15911" s="212"/>
      <c r="O15911" s="297"/>
    </row>
    <row r="15912" spans="1:15" ht="12.75" customHeight="1">
      <c r="A15912" s="213" t="s">
        <v>62</v>
      </c>
      <c r="B15912" s="750">
        <f>Proponente</f>
        <v>0</v>
      </c>
      <c r="C15912" s="750"/>
      <c r="D15912" s="750"/>
      <c r="E15912" s="750"/>
      <c r="F15912" s="750"/>
      <c r="G15912" s="751"/>
    </row>
    <row r="15913" spans="1:15" ht="27.75" customHeight="1">
      <c r="A15913" s="213" t="s">
        <v>63</v>
      </c>
      <c r="B15913" s="470">
        <v>49.1</v>
      </c>
      <c r="C15913" s="750" t="e">
        <f>VLOOKUP(B15913,Presupuesto!$A$4:$B$106,2,FALSE)</f>
        <v>#N/A</v>
      </c>
      <c r="D15913" s="750"/>
      <c r="E15913" s="750"/>
      <c r="F15913" s="750"/>
      <c r="G15913" s="751"/>
    </row>
    <row r="15914" spans="1:15" ht="12.75" customHeight="1">
      <c r="A15914" s="214"/>
      <c r="B15914" s="438"/>
      <c r="C15914" s="215"/>
      <c r="D15914" s="217"/>
      <c r="E15914" s="217"/>
      <c r="F15914" s="218" t="s">
        <v>88</v>
      </c>
      <c r="G15914" s="750" t="str">
        <f ca="1">LOOKUP('U-P1'!B15913,Presupuesto!$1:$1048576,Presupuesto!$C$1:$C$105)</f>
        <v>ML</v>
      </c>
      <c r="H15914" s="750"/>
      <c r="I15914" s="750"/>
      <c r="J15914" s="750"/>
      <c r="K15914" s="751"/>
    </row>
    <row r="15915" spans="1:15" ht="13.5" thickBot="1">
      <c r="A15915" s="213" t="s">
        <v>64</v>
      </c>
      <c r="B15915" s="438"/>
      <c r="C15915" s="215"/>
      <c r="D15915" s="217"/>
      <c r="E15915" s="217"/>
      <c r="F15915" s="216"/>
      <c r="G15915" s="219"/>
      <c r="I15915" s="324"/>
      <c r="J15915" s="295"/>
      <c r="K15915" s="296"/>
      <c r="L15915" s="296"/>
      <c r="M15915" s="296"/>
      <c r="N15915" s="296"/>
      <c r="O15915" s="296"/>
    </row>
    <row r="15916" spans="1:15" s="220" customFormat="1" ht="13.5" thickTop="1">
      <c r="A15916" s="221" t="s">
        <v>57</v>
      </c>
      <c r="B15916" s="447" t="s">
        <v>65</v>
      </c>
      <c r="C15916" s="222" t="s">
        <v>66</v>
      </c>
      <c r="D15916" s="223" t="s">
        <v>74</v>
      </c>
      <c r="E15916" s="224" t="s">
        <v>100</v>
      </c>
      <c r="F15916" s="224" t="s">
        <v>79</v>
      </c>
      <c r="G15916" s="225" t="s">
        <v>70</v>
      </c>
      <c r="I15916" s="325"/>
      <c r="J15916" s="226"/>
      <c r="O15916" s="296"/>
    </row>
    <row r="15917" spans="1:15">
      <c r="A15917" s="227" t="str">
        <f t="shared" ref="A15917:A15928" si="2879">IF(I15917=0,"-",VLOOKUP(I15917,EQUIPOS,2,FALSE))</f>
        <v>-</v>
      </c>
      <c r="B15917" s="228"/>
      <c r="C15917" s="228"/>
      <c r="D15917" s="194"/>
      <c r="E15917" s="229">
        <f t="shared" ref="E15917:E15928" si="2880">IF(I15917=0,0,VLOOKUP(I15917,EQUIPOS,4,FALSE))</f>
        <v>0</v>
      </c>
      <c r="F15917" s="230">
        <f t="shared" ref="F15917:F15928" si="2881">IF(D15917=0,0,E15917/D15917)</f>
        <v>0</v>
      </c>
      <c r="G15917" s="231"/>
      <c r="I15917" s="283"/>
    </row>
    <row r="15918" spans="1:15">
      <c r="A15918" s="227" t="str">
        <f t="shared" si="2879"/>
        <v>-</v>
      </c>
      <c r="B15918" s="228"/>
      <c r="C15918" s="228"/>
      <c r="D15918" s="194"/>
      <c r="E15918" s="229">
        <f t="shared" si="2880"/>
        <v>0</v>
      </c>
      <c r="F15918" s="230">
        <f t="shared" si="2881"/>
        <v>0</v>
      </c>
      <c r="G15918" s="232"/>
      <c r="I15918" s="283"/>
    </row>
    <row r="15919" spans="1:15">
      <c r="A15919" s="227" t="str">
        <f t="shared" si="2879"/>
        <v>-</v>
      </c>
      <c r="B15919" s="228"/>
      <c r="C15919" s="228"/>
      <c r="D15919" s="194"/>
      <c r="E15919" s="229">
        <f t="shared" si="2880"/>
        <v>0</v>
      </c>
      <c r="F15919" s="230">
        <f t="shared" si="2881"/>
        <v>0</v>
      </c>
      <c r="G15919" s="232"/>
      <c r="I15919" s="283"/>
    </row>
    <row r="15920" spans="1:15">
      <c r="A15920" s="227" t="str">
        <f t="shared" si="2879"/>
        <v>-</v>
      </c>
      <c r="B15920" s="228"/>
      <c r="C15920" s="228"/>
      <c r="D15920" s="194"/>
      <c r="E15920" s="229">
        <f t="shared" si="2880"/>
        <v>0</v>
      </c>
      <c r="F15920" s="230">
        <f t="shared" si="2881"/>
        <v>0</v>
      </c>
      <c r="G15920" s="232"/>
      <c r="I15920" s="283"/>
    </row>
    <row r="15921" spans="1:15">
      <c r="A15921" s="227" t="str">
        <f t="shared" si="2879"/>
        <v>-</v>
      </c>
      <c r="B15921" s="228"/>
      <c r="C15921" s="228"/>
      <c r="D15921" s="194"/>
      <c r="E15921" s="229">
        <f t="shared" si="2880"/>
        <v>0</v>
      </c>
      <c r="F15921" s="230">
        <f t="shared" si="2881"/>
        <v>0</v>
      </c>
      <c r="G15921" s="232"/>
      <c r="I15921" s="283"/>
    </row>
    <row r="15922" spans="1:15">
      <c r="A15922" s="227" t="str">
        <f t="shared" si="2879"/>
        <v>-</v>
      </c>
      <c r="B15922" s="228"/>
      <c r="C15922" s="228"/>
      <c r="D15922" s="194"/>
      <c r="E15922" s="229">
        <f t="shared" si="2880"/>
        <v>0</v>
      </c>
      <c r="F15922" s="230">
        <f t="shared" si="2881"/>
        <v>0</v>
      </c>
      <c r="G15922" s="232"/>
      <c r="I15922" s="283"/>
    </row>
    <row r="15923" spans="1:15">
      <c r="A15923" s="227" t="str">
        <f t="shared" si="2879"/>
        <v>-</v>
      </c>
      <c r="B15923" s="228"/>
      <c r="C15923" s="228"/>
      <c r="D15923" s="194"/>
      <c r="E15923" s="229">
        <f t="shared" si="2880"/>
        <v>0</v>
      </c>
      <c r="F15923" s="230">
        <f t="shared" si="2881"/>
        <v>0</v>
      </c>
      <c r="G15923" s="232"/>
      <c r="I15923" s="283"/>
    </row>
    <row r="15924" spans="1:15">
      <c r="A15924" s="227" t="str">
        <f t="shared" si="2879"/>
        <v>-</v>
      </c>
      <c r="B15924" s="228"/>
      <c r="C15924" s="228"/>
      <c r="D15924" s="194"/>
      <c r="E15924" s="229">
        <f t="shared" si="2880"/>
        <v>0</v>
      </c>
      <c r="F15924" s="230">
        <f t="shared" si="2881"/>
        <v>0</v>
      </c>
      <c r="G15924" s="232"/>
      <c r="I15924" s="283"/>
    </row>
    <row r="15925" spans="1:15">
      <c r="A15925" s="227" t="str">
        <f t="shared" si="2879"/>
        <v>-</v>
      </c>
      <c r="B15925" s="228"/>
      <c r="C15925" s="228"/>
      <c r="D15925" s="194"/>
      <c r="E15925" s="229">
        <f t="shared" si="2880"/>
        <v>0</v>
      </c>
      <c r="F15925" s="230">
        <f t="shared" si="2881"/>
        <v>0</v>
      </c>
      <c r="G15925" s="232"/>
      <c r="I15925" s="283"/>
    </row>
    <row r="15926" spans="1:15">
      <c r="A15926" s="227" t="str">
        <f t="shared" si="2879"/>
        <v>-</v>
      </c>
      <c r="B15926" s="228"/>
      <c r="C15926" s="228"/>
      <c r="D15926" s="194"/>
      <c r="E15926" s="229">
        <f t="shared" si="2880"/>
        <v>0</v>
      </c>
      <c r="F15926" s="230">
        <f t="shared" si="2881"/>
        <v>0</v>
      </c>
      <c r="G15926" s="232"/>
      <c r="I15926" s="283"/>
    </row>
    <row r="15927" spans="1:15">
      <c r="A15927" s="227" t="str">
        <f t="shared" si="2879"/>
        <v>-</v>
      </c>
      <c r="B15927" s="228"/>
      <c r="C15927" s="228"/>
      <c r="D15927" s="194"/>
      <c r="E15927" s="229">
        <f t="shared" si="2880"/>
        <v>0</v>
      </c>
      <c r="F15927" s="230">
        <f t="shared" si="2881"/>
        <v>0</v>
      </c>
      <c r="G15927" s="232"/>
      <c r="I15927" s="283"/>
    </row>
    <row r="15928" spans="1:15">
      <c r="A15928" s="227" t="str">
        <f t="shared" si="2879"/>
        <v>-</v>
      </c>
      <c r="B15928" s="228"/>
      <c r="C15928" s="228"/>
      <c r="D15928" s="194"/>
      <c r="E15928" s="229">
        <f t="shared" si="2880"/>
        <v>0</v>
      </c>
      <c r="F15928" s="230">
        <f t="shared" si="2881"/>
        <v>0</v>
      </c>
      <c r="G15928" s="232"/>
      <c r="I15928" s="283"/>
    </row>
    <row r="15929" spans="1:15" ht="13.5" thickBot="1">
      <c r="A15929" s="234"/>
      <c r="B15929" s="456"/>
      <c r="C15929" s="235"/>
      <c r="D15929" s="237"/>
      <c r="E15929" s="237"/>
      <c r="F15929" s="238" t="s">
        <v>80</v>
      </c>
      <c r="G15929" s="239">
        <f>SUM(F15917:F15928)</f>
        <v>0</v>
      </c>
      <c r="I15929" s="326"/>
    </row>
    <row r="15930" spans="1:15" ht="13.5" thickTop="1">
      <c r="A15930" s="240" t="s">
        <v>67</v>
      </c>
      <c r="B15930" s="446"/>
      <c r="C15930" s="241"/>
      <c r="D15930" s="243"/>
      <c r="E15930" s="243"/>
      <c r="F15930" s="242"/>
      <c r="G15930" s="244"/>
      <c r="I15930" s="326"/>
    </row>
    <row r="15931" spans="1:15" s="220" customFormat="1" ht="26">
      <c r="A15931" s="245" t="s">
        <v>57</v>
      </c>
      <c r="B15931" s="455"/>
      <c r="C15931" s="247" t="s">
        <v>58</v>
      </c>
      <c r="D15931" s="316" t="s">
        <v>68</v>
      </c>
      <c r="E15931" s="248" t="s">
        <v>69</v>
      </c>
      <c r="F15931" s="249" t="s">
        <v>79</v>
      </c>
      <c r="G15931" s="250" t="s">
        <v>70</v>
      </c>
      <c r="I15931" s="325"/>
      <c r="J15931" s="226"/>
      <c r="O15931" s="296"/>
    </row>
    <row r="15932" spans="1:15">
      <c r="A15932" s="748" t="str">
        <f t="shared" ref="A15932:A15943" si="2882">IF(I15932=0,"",VLOOKUP(I15932,MATERIALES,2,FALSE))</f>
        <v/>
      </c>
      <c r="B15932" s="749"/>
      <c r="C15932" s="251" t="str">
        <f t="shared" ref="C15932:C15940" si="2883">IF(I15932=0,"",VLOOKUP(I15932,MATERIALES,3,FALSE))</f>
        <v/>
      </c>
      <c r="D15932" s="194"/>
      <c r="E15932" s="252">
        <f t="shared" ref="E15932:E15943" si="2884">IF(I15932=0,0,VLOOKUP(I15932,MATERIALES,4,FALSE))</f>
        <v>0</v>
      </c>
      <c r="F15932" s="230">
        <f>D15932*E15932</f>
        <v>0</v>
      </c>
      <c r="G15932" s="231"/>
      <c r="I15932" s="283"/>
    </row>
    <row r="15933" spans="1:15">
      <c r="A15933" s="748" t="str">
        <f t="shared" si="2882"/>
        <v/>
      </c>
      <c r="B15933" s="749"/>
      <c r="C15933" s="251" t="str">
        <f t="shared" si="2883"/>
        <v/>
      </c>
      <c r="D15933" s="194"/>
      <c r="E15933" s="252">
        <f t="shared" si="2884"/>
        <v>0</v>
      </c>
      <c r="F15933" s="230">
        <f t="shared" ref="F15933:F15943" si="2885">D15933*E15933</f>
        <v>0</v>
      </c>
      <c r="G15933" s="232"/>
      <c r="I15933" s="283"/>
    </row>
    <row r="15934" spans="1:15">
      <c r="A15934" s="748" t="str">
        <f t="shared" si="2882"/>
        <v/>
      </c>
      <c r="B15934" s="749"/>
      <c r="C15934" s="251" t="str">
        <f t="shared" si="2883"/>
        <v/>
      </c>
      <c r="D15934" s="194"/>
      <c r="E15934" s="252">
        <f t="shared" si="2884"/>
        <v>0</v>
      </c>
      <c r="F15934" s="230">
        <f t="shared" si="2885"/>
        <v>0</v>
      </c>
      <c r="G15934" s="232"/>
      <c r="I15934" s="283"/>
    </row>
    <row r="15935" spans="1:15">
      <c r="A15935" s="748" t="str">
        <f t="shared" si="2882"/>
        <v/>
      </c>
      <c r="B15935" s="749"/>
      <c r="C15935" s="251" t="str">
        <f t="shared" si="2883"/>
        <v/>
      </c>
      <c r="D15935" s="194"/>
      <c r="E15935" s="252">
        <f t="shared" si="2884"/>
        <v>0</v>
      </c>
      <c r="F15935" s="230">
        <f t="shared" si="2885"/>
        <v>0</v>
      </c>
      <c r="G15935" s="232"/>
      <c r="I15935" s="283"/>
    </row>
    <row r="15936" spans="1:15">
      <c r="A15936" s="748" t="str">
        <f t="shared" si="2882"/>
        <v/>
      </c>
      <c r="B15936" s="749"/>
      <c r="C15936" s="251" t="str">
        <f t="shared" si="2883"/>
        <v/>
      </c>
      <c r="D15936" s="194"/>
      <c r="E15936" s="252">
        <f t="shared" si="2884"/>
        <v>0</v>
      </c>
      <c r="F15936" s="230">
        <f t="shared" si="2885"/>
        <v>0</v>
      </c>
      <c r="G15936" s="232"/>
      <c r="I15936" s="283"/>
    </row>
    <row r="15937" spans="1:9">
      <c r="A15937" s="748" t="str">
        <f t="shared" si="2882"/>
        <v/>
      </c>
      <c r="B15937" s="749"/>
      <c r="C15937" s="251" t="str">
        <f t="shared" si="2883"/>
        <v/>
      </c>
      <c r="D15937" s="194"/>
      <c r="E15937" s="252">
        <f t="shared" si="2884"/>
        <v>0</v>
      </c>
      <c r="F15937" s="230">
        <f t="shared" si="2885"/>
        <v>0</v>
      </c>
      <c r="G15937" s="232"/>
      <c r="I15937" s="283"/>
    </row>
    <row r="15938" spans="1:9">
      <c r="A15938" s="748" t="str">
        <f t="shared" si="2882"/>
        <v/>
      </c>
      <c r="B15938" s="749"/>
      <c r="C15938" s="251" t="str">
        <f t="shared" si="2883"/>
        <v/>
      </c>
      <c r="D15938" s="194"/>
      <c r="E15938" s="252">
        <f t="shared" si="2884"/>
        <v>0</v>
      </c>
      <c r="F15938" s="230">
        <f t="shared" si="2885"/>
        <v>0</v>
      </c>
      <c r="G15938" s="232"/>
      <c r="I15938" s="283"/>
    </row>
    <row r="15939" spans="1:9">
      <c r="A15939" s="748" t="str">
        <f t="shared" si="2882"/>
        <v/>
      </c>
      <c r="B15939" s="749"/>
      <c r="C15939" s="251" t="str">
        <f t="shared" si="2883"/>
        <v/>
      </c>
      <c r="D15939" s="194"/>
      <c r="E15939" s="252">
        <f t="shared" si="2884"/>
        <v>0</v>
      </c>
      <c r="F15939" s="230">
        <f t="shared" si="2885"/>
        <v>0</v>
      </c>
      <c r="G15939" s="253"/>
      <c r="I15939" s="283"/>
    </row>
    <row r="15940" spans="1:9">
      <c r="A15940" s="748" t="str">
        <f t="shared" si="2882"/>
        <v/>
      </c>
      <c r="B15940" s="749"/>
      <c r="C15940" s="251" t="str">
        <f t="shared" si="2883"/>
        <v/>
      </c>
      <c r="D15940" s="194"/>
      <c r="E15940" s="252">
        <f t="shared" si="2884"/>
        <v>0</v>
      </c>
      <c r="F15940" s="230">
        <f t="shared" si="2885"/>
        <v>0</v>
      </c>
      <c r="G15940" s="232"/>
      <c r="I15940" s="283"/>
    </row>
    <row r="15941" spans="1:9">
      <c r="A15941" s="748" t="str">
        <f t="shared" si="2882"/>
        <v/>
      </c>
      <c r="B15941" s="749"/>
      <c r="C15941" s="251"/>
      <c r="D15941" s="194"/>
      <c r="E15941" s="252">
        <f t="shared" si="2884"/>
        <v>0</v>
      </c>
      <c r="F15941" s="230">
        <f t="shared" si="2885"/>
        <v>0</v>
      </c>
      <c r="G15941" s="232"/>
      <c r="I15941" s="283"/>
    </row>
    <row r="15942" spans="1:9">
      <c r="A15942" s="748" t="str">
        <f t="shared" si="2882"/>
        <v/>
      </c>
      <c r="B15942" s="749"/>
      <c r="C15942" s="251"/>
      <c r="D15942" s="194"/>
      <c r="E15942" s="252">
        <f t="shared" si="2884"/>
        <v>0</v>
      </c>
      <c r="F15942" s="230">
        <f t="shared" si="2885"/>
        <v>0</v>
      </c>
      <c r="G15942" s="232"/>
      <c r="I15942" s="283"/>
    </row>
    <row r="15943" spans="1:9">
      <c r="A15943" s="748" t="str">
        <f t="shared" si="2882"/>
        <v/>
      </c>
      <c r="B15943" s="749"/>
      <c r="C15943" s="251" t="str">
        <f t="shared" ref="C15943" si="2886">IF(I15943=0,"",VLOOKUP(I15943,MATERIALES,3,FALSE))</f>
        <v/>
      </c>
      <c r="D15943" s="194"/>
      <c r="E15943" s="252">
        <f t="shared" si="2884"/>
        <v>0</v>
      </c>
      <c r="F15943" s="230">
        <f t="shared" si="2885"/>
        <v>0</v>
      </c>
      <c r="G15943" s="233"/>
      <c r="I15943" s="283"/>
    </row>
    <row r="15944" spans="1:9" ht="26.25" customHeight="1" thickBot="1">
      <c r="A15944" s="214"/>
      <c r="B15944" s="438"/>
      <c r="C15944" s="215"/>
      <c r="D15944" s="217"/>
      <c r="E15944" s="254"/>
      <c r="F15944" s="255" t="s">
        <v>81</v>
      </c>
      <c r="G15944" s="253">
        <f>ROUND(SUM(F15932:F15943),0)</f>
        <v>0</v>
      </c>
      <c r="I15944" s="326"/>
    </row>
    <row r="15945" spans="1:9" ht="14" thickTop="1" thickBot="1">
      <c r="A15945" s="256" t="s">
        <v>72</v>
      </c>
      <c r="B15945" s="445"/>
      <c r="C15945" s="257"/>
      <c r="D15945" s="259"/>
      <c r="E15945" s="259"/>
      <c r="F15945" s="258"/>
      <c r="G15945" s="260"/>
      <c r="I15945" s="326"/>
    </row>
    <row r="15946" spans="1:9" ht="13.5" thickTop="1">
      <c r="A15946" s="245" t="s">
        <v>57</v>
      </c>
      <c r="B15946" s="455"/>
      <c r="C15946" s="248" t="s">
        <v>71</v>
      </c>
      <c r="D15946" s="316" t="s">
        <v>75</v>
      </c>
      <c r="E15946" s="248" t="s">
        <v>98</v>
      </c>
      <c r="F15946" s="249" t="s">
        <v>79</v>
      </c>
      <c r="G15946" s="250" t="s">
        <v>70</v>
      </c>
      <c r="I15946" s="326"/>
    </row>
    <row r="15947" spans="1:9">
      <c r="A15947" s="748" t="str">
        <f>IF(I15947=0,"",VLOOKUP(I15947,EQUIPOS,2,FALSE))</f>
        <v/>
      </c>
      <c r="B15947" s="749"/>
      <c r="C15947" s="195"/>
      <c r="D15947" s="194"/>
      <c r="E15947" s="252">
        <f>IF(I15947=0,0,VLOOKUP(I15947,EQUIPOS,4,FALSE))</f>
        <v>0</v>
      </c>
      <c r="F15947" s="230">
        <f>C15947*D15947*E15947</f>
        <v>0</v>
      </c>
      <c r="G15947" s="231"/>
      <c r="I15947" s="283"/>
    </row>
    <row r="15948" spans="1:9">
      <c r="A15948" s="748" t="str">
        <f>IF(I15948=0,"",VLOOKUP(I15948,EQUIPOS,2,FALSE))</f>
        <v/>
      </c>
      <c r="B15948" s="749"/>
      <c r="C15948" s="195"/>
      <c r="D15948" s="194"/>
      <c r="E15948" s="252">
        <f>IF(I15948=0,0,VLOOKUP(I15948,EQUIPOS,4,FALSE))</f>
        <v>0</v>
      </c>
      <c r="F15948" s="230">
        <f t="shared" ref="F15948:F15951" si="2887">C15948*D15948*E15948</f>
        <v>0</v>
      </c>
      <c r="G15948" s="232"/>
      <c r="I15948" s="283"/>
    </row>
    <row r="15949" spans="1:9">
      <c r="A15949" s="748" t="str">
        <f>IF(I15949=0,"",VLOOKUP(I15949,EQUIPOS,2,FALSE))</f>
        <v/>
      </c>
      <c r="B15949" s="749"/>
      <c r="C15949" s="195"/>
      <c r="D15949" s="194"/>
      <c r="E15949" s="252">
        <f>IF(I15949=0,0,VLOOKUP(I15949,EQUIPOS,4,FALSE))</f>
        <v>0</v>
      </c>
      <c r="F15949" s="230">
        <f t="shared" si="2887"/>
        <v>0</v>
      </c>
      <c r="G15949" s="232"/>
      <c r="I15949" s="283"/>
    </row>
    <row r="15950" spans="1:9">
      <c r="A15950" s="748" t="str">
        <f>IF(I15950=0,"",VLOOKUP(I15950,EQUIPOS,2,FALSE))</f>
        <v/>
      </c>
      <c r="B15950" s="749"/>
      <c r="C15950" s="195"/>
      <c r="D15950" s="194"/>
      <c r="E15950" s="252">
        <f>IF(I15950=0,0,VLOOKUP(I15950,EQUIPOS,4,FALSE))</f>
        <v>0</v>
      </c>
      <c r="F15950" s="230">
        <f t="shared" si="2887"/>
        <v>0</v>
      </c>
      <c r="G15950" s="232"/>
      <c r="I15950" s="283"/>
    </row>
    <row r="15951" spans="1:9">
      <c r="A15951" s="748" t="str">
        <f>IF(I15951=0,"",VLOOKUP(I15951,EQUIPOS,2,FALSE))</f>
        <v/>
      </c>
      <c r="B15951" s="749"/>
      <c r="C15951" s="195"/>
      <c r="D15951" s="194"/>
      <c r="E15951" s="252">
        <f>IF(I15951=0,0,VLOOKUP(I15951,EQUIPOS,4,FALSE))</f>
        <v>0</v>
      </c>
      <c r="F15951" s="230">
        <f t="shared" si="2887"/>
        <v>0</v>
      </c>
      <c r="G15951" s="233"/>
      <c r="I15951" s="283"/>
    </row>
    <row r="15952" spans="1:9" ht="30.75" customHeight="1" thickBot="1">
      <c r="A15952" s="234"/>
      <c r="B15952" s="456"/>
      <c r="C15952" s="235"/>
      <c r="D15952" s="237"/>
      <c r="E15952" s="261"/>
      <c r="F15952" s="238" t="s">
        <v>82</v>
      </c>
      <c r="G15952" s="262">
        <f>SUM(F15947:F15951)</f>
        <v>0</v>
      </c>
      <c r="I15952" s="326"/>
    </row>
    <row r="15953" spans="1:9" ht="13.5" thickTop="1">
      <c r="A15953" s="240" t="s">
        <v>73</v>
      </c>
      <c r="B15953" s="446"/>
      <c r="C15953" s="241"/>
      <c r="D15953" s="243"/>
      <c r="E15953" s="243"/>
      <c r="F15953" s="242"/>
      <c r="G15953" s="244"/>
      <c r="I15953" s="326"/>
    </row>
    <row r="15954" spans="1:9" ht="26">
      <c r="A15954" s="245" t="s">
        <v>57</v>
      </c>
      <c r="B15954" s="454" t="s">
        <v>58</v>
      </c>
      <c r="C15954" s="247" t="s">
        <v>68</v>
      </c>
      <c r="D15954" s="316" t="s">
        <v>74</v>
      </c>
      <c r="E15954" s="248" t="s">
        <v>69</v>
      </c>
      <c r="F15954" s="249" t="s">
        <v>79</v>
      </c>
      <c r="G15954" s="250" t="s">
        <v>70</v>
      </c>
      <c r="H15954" s="220"/>
      <c r="I15954" s="325"/>
    </row>
    <row r="15955" spans="1:9">
      <c r="A15955" s="263" t="str">
        <f t="shared" ref="A15955:A15966" si="2888">IF(I15955=0,"",VLOOKUP(I15955,MANOOBRA,2,FALSE))</f>
        <v/>
      </c>
      <c r="B15955" s="444" t="str">
        <f t="shared" ref="B15955:B15966" si="2889">IF(I15955=0,"",VLOOKUP(I15955,MANOOBRA,3,FALSE))</f>
        <v/>
      </c>
      <c r="C15955" s="195"/>
      <c r="D15955" s="195"/>
      <c r="E15955" s="252">
        <f t="shared" ref="E15955:E15966" si="2890">IF(I15955=0,0,VLOOKUP(I15955,MANOOBRA,4,FALSE))</f>
        <v>0</v>
      </c>
      <c r="F15955" s="230">
        <f>IF(D15955=0,0,C15955*E15955/D15955)</f>
        <v>0</v>
      </c>
      <c r="G15955" s="231"/>
      <c r="I15955" s="283"/>
    </row>
    <row r="15956" spans="1:9">
      <c r="A15956" s="263" t="str">
        <f t="shared" si="2888"/>
        <v/>
      </c>
      <c r="B15956" s="444" t="str">
        <f t="shared" si="2889"/>
        <v/>
      </c>
      <c r="C15956" s="195"/>
      <c r="D15956" s="195"/>
      <c r="E15956" s="252">
        <f t="shared" si="2890"/>
        <v>0</v>
      </c>
      <c r="F15956" s="230">
        <f t="shared" ref="F15956:F15966" si="2891">IF(D15956=0,0,C15956*E15956/D15956)</f>
        <v>0</v>
      </c>
      <c r="G15956" s="232"/>
      <c r="I15956" s="283"/>
    </row>
    <row r="15957" spans="1:9">
      <c r="A15957" s="263" t="str">
        <f t="shared" si="2888"/>
        <v/>
      </c>
      <c r="B15957" s="444" t="str">
        <f t="shared" si="2889"/>
        <v/>
      </c>
      <c r="C15957" s="195"/>
      <c r="D15957" s="309"/>
      <c r="E15957" s="252">
        <f t="shared" si="2890"/>
        <v>0</v>
      </c>
      <c r="F15957" s="230">
        <f t="shared" si="2891"/>
        <v>0</v>
      </c>
      <c r="G15957" s="232"/>
      <c r="I15957" s="283"/>
    </row>
    <row r="15958" spans="1:9">
      <c r="A15958" s="263" t="str">
        <f t="shared" si="2888"/>
        <v/>
      </c>
      <c r="B15958" s="444" t="str">
        <f t="shared" si="2889"/>
        <v/>
      </c>
      <c r="C15958" s="195"/>
      <c r="D15958" s="195"/>
      <c r="E15958" s="252">
        <f t="shared" si="2890"/>
        <v>0</v>
      </c>
      <c r="F15958" s="230">
        <f t="shared" si="2891"/>
        <v>0</v>
      </c>
      <c r="G15958" s="232"/>
      <c r="I15958" s="283"/>
    </row>
    <row r="15959" spans="1:9">
      <c r="A15959" s="263" t="str">
        <f t="shared" si="2888"/>
        <v/>
      </c>
      <c r="B15959" s="444" t="str">
        <f t="shared" si="2889"/>
        <v/>
      </c>
      <c r="C15959" s="195"/>
      <c r="D15959" s="195"/>
      <c r="E15959" s="252">
        <f t="shared" si="2890"/>
        <v>0</v>
      </c>
      <c r="F15959" s="230">
        <f t="shared" si="2891"/>
        <v>0</v>
      </c>
      <c r="G15959" s="232"/>
      <c r="I15959" s="283"/>
    </row>
    <row r="15960" spans="1:9">
      <c r="A15960" s="263" t="str">
        <f t="shared" si="2888"/>
        <v/>
      </c>
      <c r="B15960" s="444" t="str">
        <f t="shared" si="2889"/>
        <v/>
      </c>
      <c r="C15960" s="195"/>
      <c r="D15960" s="195"/>
      <c r="E15960" s="252">
        <f t="shared" si="2890"/>
        <v>0</v>
      </c>
      <c r="F15960" s="230">
        <f t="shared" si="2891"/>
        <v>0</v>
      </c>
      <c r="G15960" s="232"/>
      <c r="I15960" s="283"/>
    </row>
    <row r="15961" spans="1:9">
      <c r="A15961" s="263" t="str">
        <f t="shared" si="2888"/>
        <v/>
      </c>
      <c r="B15961" s="444" t="str">
        <f t="shared" si="2889"/>
        <v/>
      </c>
      <c r="C15961" s="195"/>
      <c r="D15961" s="195"/>
      <c r="E15961" s="252">
        <f t="shared" si="2890"/>
        <v>0</v>
      </c>
      <c r="F15961" s="230">
        <f t="shared" si="2891"/>
        <v>0</v>
      </c>
      <c r="G15961" s="232"/>
      <c r="I15961" s="283"/>
    </row>
    <row r="15962" spans="1:9">
      <c r="A15962" s="263" t="str">
        <f t="shared" si="2888"/>
        <v/>
      </c>
      <c r="B15962" s="444" t="str">
        <f t="shared" si="2889"/>
        <v/>
      </c>
      <c r="C15962" s="195"/>
      <c r="D15962" s="195"/>
      <c r="E15962" s="252">
        <f t="shared" si="2890"/>
        <v>0</v>
      </c>
      <c r="F15962" s="230">
        <f t="shared" si="2891"/>
        <v>0</v>
      </c>
      <c r="G15962" s="232"/>
      <c r="I15962" s="283"/>
    </row>
    <row r="15963" spans="1:9">
      <c r="A15963" s="263" t="str">
        <f t="shared" si="2888"/>
        <v/>
      </c>
      <c r="B15963" s="444" t="str">
        <f t="shared" si="2889"/>
        <v/>
      </c>
      <c r="C15963" s="195"/>
      <c r="D15963" s="195"/>
      <c r="E15963" s="252">
        <f t="shared" si="2890"/>
        <v>0</v>
      </c>
      <c r="F15963" s="230">
        <f t="shared" si="2891"/>
        <v>0</v>
      </c>
      <c r="G15963" s="232"/>
      <c r="I15963" s="283"/>
    </row>
    <row r="15964" spans="1:9">
      <c r="A15964" s="263" t="str">
        <f t="shared" si="2888"/>
        <v/>
      </c>
      <c r="B15964" s="444" t="str">
        <f t="shared" si="2889"/>
        <v/>
      </c>
      <c r="C15964" s="195"/>
      <c r="D15964" s="195"/>
      <c r="E15964" s="252">
        <f t="shared" si="2890"/>
        <v>0</v>
      </c>
      <c r="F15964" s="230">
        <f t="shared" si="2891"/>
        <v>0</v>
      </c>
      <c r="G15964" s="232"/>
      <c r="I15964" s="283"/>
    </row>
    <row r="15965" spans="1:9">
      <c r="A15965" s="263" t="str">
        <f t="shared" si="2888"/>
        <v/>
      </c>
      <c r="B15965" s="444" t="str">
        <f t="shared" si="2889"/>
        <v/>
      </c>
      <c r="C15965" s="195"/>
      <c r="D15965" s="195"/>
      <c r="E15965" s="252">
        <f t="shared" si="2890"/>
        <v>0</v>
      </c>
      <c r="F15965" s="230">
        <f t="shared" si="2891"/>
        <v>0</v>
      </c>
      <c r="G15965" s="232"/>
      <c r="I15965" s="283"/>
    </row>
    <row r="15966" spans="1:9">
      <c r="A15966" s="263" t="str">
        <f t="shared" si="2888"/>
        <v/>
      </c>
      <c r="B15966" s="444" t="str">
        <f t="shared" si="2889"/>
        <v/>
      </c>
      <c r="C15966" s="195"/>
      <c r="D15966" s="195"/>
      <c r="E15966" s="252">
        <f t="shared" si="2890"/>
        <v>0</v>
      </c>
      <c r="F15966" s="230">
        <f t="shared" si="2891"/>
        <v>0</v>
      </c>
      <c r="G15966" s="233"/>
      <c r="I15966" s="283"/>
    </row>
    <row r="15967" spans="1:9" ht="31.5" customHeight="1" thickBot="1">
      <c r="A15967" s="234"/>
      <c r="B15967" s="456"/>
      <c r="C15967" s="235"/>
      <c r="D15967" s="237"/>
      <c r="E15967" s="237"/>
      <c r="F15967" s="238" t="s">
        <v>83</v>
      </c>
      <c r="G15967" s="262">
        <f>ROUND(SUM(F15955:F15966),0)</f>
        <v>0</v>
      </c>
      <c r="I15967" s="326"/>
    </row>
    <row r="15968" spans="1:9" ht="13.5" thickTop="1">
      <c r="A15968" s="186" t="s">
        <v>76</v>
      </c>
      <c r="B15968" s="446"/>
      <c r="C15968" s="241"/>
      <c r="D15968" s="243"/>
      <c r="E15968" s="243"/>
      <c r="F15968" s="242"/>
      <c r="G15968" s="244"/>
      <c r="I15968" s="326"/>
    </row>
    <row r="15969" spans="1:16">
      <c r="A15969" s="245" t="s">
        <v>57</v>
      </c>
      <c r="B15969" s="455"/>
      <c r="C15969" s="246"/>
      <c r="D15969" s="317"/>
      <c r="E15969" s="248" t="s">
        <v>77</v>
      </c>
      <c r="F15969" s="249" t="s">
        <v>78</v>
      </c>
      <c r="G15969" s="264" t="s">
        <v>77</v>
      </c>
      <c r="H15969" s="220"/>
      <c r="I15969" s="325"/>
    </row>
    <row r="15970" spans="1:16">
      <c r="A15970" s="185" t="s">
        <v>87</v>
      </c>
      <c r="B15970" s="453"/>
      <c r="C15970" s="265"/>
      <c r="D15970" s="318"/>
      <c r="E15970" s="229">
        <f>SUM(G15929,G15944,G15952,G15967)</f>
        <v>0</v>
      </c>
      <c r="F15970" s="266">
        <f>A</f>
        <v>0</v>
      </c>
      <c r="G15970" s="267">
        <f>E15970*F15970</f>
        <v>0</v>
      </c>
      <c r="I15970" s="326"/>
    </row>
    <row r="15971" spans="1:16">
      <c r="A15971" s="185" t="s">
        <v>85</v>
      </c>
      <c r="B15971" s="453"/>
      <c r="C15971" s="265"/>
      <c r="D15971" s="318"/>
      <c r="E15971" s="229">
        <f>SUM(G15929,G15944,G15952,G15967)</f>
        <v>0</v>
      </c>
      <c r="F15971" s="266">
        <f>I</f>
        <v>0</v>
      </c>
      <c r="G15971" s="267">
        <f>E15971*F15971</f>
        <v>0</v>
      </c>
      <c r="I15971" s="326"/>
    </row>
    <row r="15972" spans="1:16">
      <c r="A15972" s="185" t="s">
        <v>86</v>
      </c>
      <c r="B15972" s="453"/>
      <c r="C15972" s="265"/>
      <c r="D15972" s="318"/>
      <c r="E15972" s="229">
        <f>SUM(G15929,G15944,G15952,G15967)</f>
        <v>0</v>
      </c>
      <c r="F15972" s="266">
        <f>U</f>
        <v>0</v>
      </c>
      <c r="G15972" s="267">
        <f>E15972*F15972</f>
        <v>0</v>
      </c>
      <c r="I15972" s="326"/>
    </row>
    <row r="15973" spans="1:16" ht="33" customHeight="1" thickBot="1">
      <c r="A15973" s="234"/>
      <c r="B15973" s="456"/>
      <c r="C15973" s="235"/>
      <c r="D15973" s="237"/>
      <c r="E15973" s="237"/>
      <c r="F15973" s="268" t="s">
        <v>84</v>
      </c>
      <c r="G15973" s="262">
        <f>SUM(G15970:G15972)</f>
        <v>0</v>
      </c>
      <c r="I15973" s="326"/>
      <c r="J15973" s="295"/>
      <c r="K15973" s="296"/>
      <c r="L15973" s="296"/>
      <c r="M15973" s="296"/>
      <c r="N15973" s="296"/>
      <c r="O15973" s="296"/>
    </row>
    <row r="15974" spans="1:16" s="211" customFormat="1" ht="14" thickTop="1" thickBot="1">
      <c r="A15974" s="269"/>
      <c r="B15974" s="443"/>
      <c r="C15974" s="270"/>
      <c r="D15974" s="319"/>
      <c r="E15974" s="271" t="s">
        <v>89</v>
      </c>
      <c r="F15974" s="272"/>
      <c r="G15974" s="273">
        <f>ROUND(SUM(G15929,G15944,G15952,G15967,G15973),0)</f>
        <v>0</v>
      </c>
      <c r="I15974" s="327"/>
      <c r="J15974" s="212">
        <f>B15913</f>
        <v>49.1</v>
      </c>
      <c r="K15974" s="274">
        <f>E15970</f>
        <v>0</v>
      </c>
      <c r="L15974" s="294">
        <f>G15970</f>
        <v>0</v>
      </c>
      <c r="M15974" s="294">
        <f>G15971</f>
        <v>0</v>
      </c>
      <c r="N15974" s="294">
        <f>G15972</f>
        <v>0</v>
      </c>
      <c r="O15974" s="299">
        <f>SUM(K15974:N15974)</f>
        <v>0</v>
      </c>
      <c r="P15974" s="294"/>
    </row>
    <row r="15975" spans="1:16" ht="13.5" thickTop="1">
      <c r="A15975" s="275" t="s">
        <v>97</v>
      </c>
      <c r="B15975" s="438"/>
      <c r="C15975" s="215"/>
      <c r="D15975" s="217"/>
      <c r="E15975" s="217"/>
      <c r="F15975" s="216"/>
      <c r="G15975" s="219"/>
      <c r="I15975" s="326"/>
      <c r="P15975" s="294"/>
    </row>
    <row r="15976" spans="1:16">
      <c r="A15976" s="275"/>
      <c r="B15976" s="452"/>
      <c r="C15976" s="276"/>
      <c r="D15976" s="320"/>
      <c r="E15976" s="217"/>
      <c r="F15976" s="216"/>
      <c r="G15976" s="277">
        <f ca="1">TODAY()</f>
        <v>44839</v>
      </c>
      <c r="I15976" s="326"/>
      <c r="P15976" s="294"/>
    </row>
    <row r="15977" spans="1:16" ht="13.5" thickBot="1">
      <c r="A15977" s="234"/>
      <c r="B15977" s="456"/>
      <c r="C15977" s="235"/>
      <c r="D15977" s="237"/>
      <c r="E15977" s="237"/>
      <c r="F15977" s="236"/>
      <c r="G15977" s="278"/>
      <c r="I15977" s="326"/>
      <c r="P15977" s="294"/>
    </row>
    <row r="15978" spans="1:16" ht="13.5" thickTop="1"/>
    <row r="15980" spans="1:16" s="199" customFormat="1">
      <c r="A15980" s="196" t="s">
        <v>109</v>
      </c>
      <c r="B15980" s="458"/>
      <c r="C15980" s="196"/>
      <c r="D15980" s="198"/>
      <c r="E15980" s="198"/>
      <c r="F15980" s="197"/>
      <c r="G15980" s="197"/>
      <c r="I15980" s="321"/>
      <c r="J15980" s="200"/>
      <c r="O15980" s="297"/>
    </row>
    <row r="15981" spans="1:16" s="199" customFormat="1">
      <c r="A15981" s="196" t="str">
        <f>CONCATENATE('Prestaciones y AIU'!A13472," ANALISIS DE PRECIOS UNITARIOS")</f>
        <v xml:space="preserve"> ANALISIS DE PRECIOS UNITARIOS</v>
      </c>
      <c r="B15981" s="458"/>
      <c r="C15981" s="196"/>
      <c r="D15981" s="198"/>
      <c r="E15981" s="198"/>
      <c r="F15981" s="197"/>
      <c r="G15981" s="197"/>
      <c r="I15981" s="321"/>
      <c r="J15981" s="200"/>
      <c r="O15981" s="297"/>
    </row>
    <row r="15982" spans="1:16" s="199" customFormat="1">
      <c r="A15982" s="196" t="str">
        <f>Objeto_LIC</f>
        <v>OPTIMIZACION DEL SISTEMA DE ABASTECIMIENTO (ADUCCION, PRETRATAMIENTO Y CONDUCCION) DEL MUNICPIO DE TAME, DEPARTAMENTO DE ARAUCA</v>
      </c>
      <c r="B15982" s="458"/>
      <c r="C15982" s="196"/>
      <c r="D15982" s="198"/>
      <c r="E15982" s="198"/>
      <c r="F15982" s="197"/>
      <c r="G15982" s="197"/>
      <c r="I15982" s="321"/>
      <c r="J15982" s="200"/>
      <c r="O15982" s="297"/>
    </row>
    <row r="15983" spans="1:16" s="199" customFormat="1">
      <c r="A15983" s="196"/>
      <c r="B15983" s="458"/>
      <c r="C15983" s="196"/>
      <c r="D15983" s="198"/>
      <c r="E15983" s="198"/>
      <c r="F15983" s="197"/>
      <c r="G15983" s="197"/>
      <c r="I15983" s="321"/>
      <c r="J15983" s="200"/>
      <c r="O15983" s="297"/>
    </row>
    <row r="15984" spans="1:16" ht="13.5" thickBot="1">
      <c r="A15984" s="201"/>
      <c r="B15984" s="448"/>
      <c r="C15984" s="201"/>
      <c r="D15984" s="203"/>
      <c r="E15984" s="203"/>
      <c r="F15984" s="202"/>
      <c r="G15984" s="202"/>
    </row>
    <row r="15985" spans="1:15" s="211" customFormat="1" ht="13.5" thickTop="1">
      <c r="A15985" s="206"/>
      <c r="B15985" s="457"/>
      <c r="C15985" s="207"/>
      <c r="D15985" s="209"/>
      <c r="E15985" s="209"/>
      <c r="F15985" s="208"/>
      <c r="G15985" s="210" t="s">
        <v>110</v>
      </c>
      <c r="I15985" s="323"/>
      <c r="J15985" s="212"/>
      <c r="O15985" s="297"/>
    </row>
    <row r="15986" spans="1:15" ht="12.75" customHeight="1">
      <c r="A15986" s="213" t="s">
        <v>62</v>
      </c>
      <c r="B15986" s="750">
        <f>Proponente</f>
        <v>0</v>
      </c>
      <c r="C15986" s="750"/>
      <c r="D15986" s="750"/>
      <c r="E15986" s="750"/>
      <c r="F15986" s="750"/>
      <c r="G15986" s="751"/>
    </row>
    <row r="15987" spans="1:15" ht="27.75" customHeight="1">
      <c r="A15987" s="213" t="s">
        <v>63</v>
      </c>
      <c r="B15987" s="470">
        <v>49.2</v>
      </c>
      <c r="C15987" s="750" t="e">
        <f>VLOOKUP(B15987,Presupuesto!$A$4:$B$106,2,FALSE)</f>
        <v>#N/A</v>
      </c>
      <c r="D15987" s="750"/>
      <c r="E15987" s="750"/>
      <c r="F15987" s="750"/>
      <c r="G15987" s="751"/>
    </row>
    <row r="15988" spans="1:15" ht="12.75" customHeight="1">
      <c r="A15988" s="214"/>
      <c r="B15988" s="438"/>
      <c r="C15988" s="215"/>
      <c r="D15988" s="217"/>
      <c r="E15988" s="217"/>
      <c r="F15988" s="218" t="s">
        <v>88</v>
      </c>
      <c r="G15988" s="750" t="str">
        <f ca="1">LOOKUP('U-P1'!B15987,Presupuesto!$1:$1048576,Presupuesto!$C$1:$C$105)</f>
        <v>ML</v>
      </c>
      <c r="H15988" s="750"/>
      <c r="I15988" s="750"/>
      <c r="J15988" s="750"/>
      <c r="K15988" s="751"/>
    </row>
    <row r="15989" spans="1:15" ht="13.5" thickBot="1">
      <c r="A15989" s="213" t="s">
        <v>64</v>
      </c>
      <c r="B15989" s="438"/>
      <c r="C15989" s="215"/>
      <c r="D15989" s="217"/>
      <c r="E15989" s="217"/>
      <c r="F15989" s="216"/>
      <c r="G15989" s="219"/>
      <c r="I15989" s="324"/>
      <c r="J15989" s="295"/>
      <c r="K15989" s="296"/>
      <c r="L15989" s="296"/>
      <c r="M15989" s="296"/>
      <c r="N15989" s="296"/>
      <c r="O15989" s="296"/>
    </row>
    <row r="15990" spans="1:15" s="220" customFormat="1" ht="13.5" thickTop="1">
      <c r="A15990" s="221" t="s">
        <v>57</v>
      </c>
      <c r="B15990" s="447" t="s">
        <v>65</v>
      </c>
      <c r="C15990" s="222" t="s">
        <v>66</v>
      </c>
      <c r="D15990" s="223" t="s">
        <v>74</v>
      </c>
      <c r="E15990" s="224" t="s">
        <v>100</v>
      </c>
      <c r="F15990" s="224" t="s">
        <v>79</v>
      </c>
      <c r="G15990" s="225" t="s">
        <v>70</v>
      </c>
      <c r="I15990" s="325"/>
      <c r="J15990" s="226"/>
      <c r="O15990" s="296"/>
    </row>
    <row r="15991" spans="1:15">
      <c r="A15991" s="227" t="str">
        <f t="shared" ref="A15991:A16002" si="2892">IF(I15991=0,"-",VLOOKUP(I15991,EQUIPOS,2,FALSE))</f>
        <v>-</v>
      </c>
      <c r="B15991" s="228"/>
      <c r="C15991" s="228"/>
      <c r="D15991" s="194"/>
      <c r="E15991" s="229">
        <f t="shared" ref="E15991:E16002" si="2893">IF(I15991=0,0,VLOOKUP(I15991,EQUIPOS,4,FALSE))</f>
        <v>0</v>
      </c>
      <c r="F15991" s="230">
        <f t="shared" ref="F15991:F16002" si="2894">IF(D15991=0,0,E15991/D15991)</f>
        <v>0</v>
      </c>
      <c r="G15991" s="231"/>
      <c r="I15991" s="283"/>
    </row>
    <row r="15992" spans="1:15">
      <c r="A15992" s="227" t="str">
        <f t="shared" si="2892"/>
        <v>-</v>
      </c>
      <c r="B15992" s="228"/>
      <c r="C15992" s="228"/>
      <c r="D15992" s="194"/>
      <c r="E15992" s="229">
        <f t="shared" si="2893"/>
        <v>0</v>
      </c>
      <c r="F15992" s="230">
        <f t="shared" si="2894"/>
        <v>0</v>
      </c>
      <c r="G15992" s="232"/>
      <c r="I15992" s="283"/>
    </row>
    <row r="15993" spans="1:15">
      <c r="A15993" s="227" t="str">
        <f t="shared" si="2892"/>
        <v>-</v>
      </c>
      <c r="B15993" s="228"/>
      <c r="C15993" s="228"/>
      <c r="D15993" s="194"/>
      <c r="E15993" s="229">
        <f t="shared" si="2893"/>
        <v>0</v>
      </c>
      <c r="F15993" s="230">
        <f t="shared" si="2894"/>
        <v>0</v>
      </c>
      <c r="G15993" s="232"/>
      <c r="I15993" s="283"/>
    </row>
    <row r="15994" spans="1:15">
      <c r="A15994" s="227" t="str">
        <f t="shared" si="2892"/>
        <v>-</v>
      </c>
      <c r="B15994" s="228"/>
      <c r="C15994" s="228"/>
      <c r="D15994" s="194"/>
      <c r="E15994" s="229">
        <f t="shared" si="2893"/>
        <v>0</v>
      </c>
      <c r="F15994" s="230">
        <f t="shared" si="2894"/>
        <v>0</v>
      </c>
      <c r="G15994" s="232"/>
      <c r="I15994" s="283"/>
    </row>
    <row r="15995" spans="1:15">
      <c r="A15995" s="227" t="str">
        <f t="shared" si="2892"/>
        <v>-</v>
      </c>
      <c r="B15995" s="228"/>
      <c r="C15995" s="228"/>
      <c r="D15995" s="194"/>
      <c r="E15995" s="229">
        <f t="shared" si="2893"/>
        <v>0</v>
      </c>
      <c r="F15995" s="230">
        <f t="shared" si="2894"/>
        <v>0</v>
      </c>
      <c r="G15995" s="232"/>
      <c r="I15995" s="283"/>
    </row>
    <row r="15996" spans="1:15">
      <c r="A15996" s="227" t="str">
        <f t="shared" si="2892"/>
        <v>-</v>
      </c>
      <c r="B15996" s="228"/>
      <c r="C15996" s="228"/>
      <c r="D15996" s="194"/>
      <c r="E15996" s="229">
        <f t="shared" si="2893"/>
        <v>0</v>
      </c>
      <c r="F15996" s="230">
        <f t="shared" si="2894"/>
        <v>0</v>
      </c>
      <c r="G15996" s="232"/>
      <c r="I15996" s="283"/>
    </row>
    <row r="15997" spans="1:15">
      <c r="A15997" s="227" t="str">
        <f t="shared" si="2892"/>
        <v>-</v>
      </c>
      <c r="B15997" s="228"/>
      <c r="C15997" s="228"/>
      <c r="D15997" s="194"/>
      <c r="E15997" s="229">
        <f t="shared" si="2893"/>
        <v>0</v>
      </c>
      <c r="F15997" s="230">
        <f t="shared" si="2894"/>
        <v>0</v>
      </c>
      <c r="G15997" s="232"/>
      <c r="I15997" s="283"/>
    </row>
    <row r="15998" spans="1:15">
      <c r="A15998" s="227" t="str">
        <f t="shared" si="2892"/>
        <v>-</v>
      </c>
      <c r="B15998" s="228"/>
      <c r="C15998" s="228"/>
      <c r="D15998" s="194"/>
      <c r="E15998" s="229">
        <f t="shared" si="2893"/>
        <v>0</v>
      </c>
      <c r="F15998" s="230">
        <f t="shared" si="2894"/>
        <v>0</v>
      </c>
      <c r="G15998" s="232"/>
      <c r="I15998" s="283"/>
    </row>
    <row r="15999" spans="1:15">
      <c r="A15999" s="227" t="str">
        <f t="shared" si="2892"/>
        <v>-</v>
      </c>
      <c r="B15999" s="228"/>
      <c r="C15999" s="228"/>
      <c r="D15999" s="194"/>
      <c r="E15999" s="229">
        <f t="shared" si="2893"/>
        <v>0</v>
      </c>
      <c r="F15999" s="230">
        <f t="shared" si="2894"/>
        <v>0</v>
      </c>
      <c r="G15999" s="232"/>
      <c r="I15999" s="283"/>
    </row>
    <row r="16000" spans="1:15">
      <c r="A16000" s="227" t="str">
        <f t="shared" si="2892"/>
        <v>-</v>
      </c>
      <c r="B16000" s="228"/>
      <c r="C16000" s="228"/>
      <c r="D16000" s="194"/>
      <c r="E16000" s="229">
        <f t="shared" si="2893"/>
        <v>0</v>
      </c>
      <c r="F16000" s="230">
        <f t="shared" si="2894"/>
        <v>0</v>
      </c>
      <c r="G16000" s="232"/>
      <c r="I16000" s="283"/>
    </row>
    <row r="16001" spans="1:15">
      <c r="A16001" s="227" t="str">
        <f t="shared" si="2892"/>
        <v>-</v>
      </c>
      <c r="B16001" s="228"/>
      <c r="C16001" s="228"/>
      <c r="D16001" s="194"/>
      <c r="E16001" s="229">
        <f t="shared" si="2893"/>
        <v>0</v>
      </c>
      <c r="F16001" s="230">
        <f t="shared" si="2894"/>
        <v>0</v>
      </c>
      <c r="G16001" s="232"/>
      <c r="I16001" s="283"/>
    </row>
    <row r="16002" spans="1:15">
      <c r="A16002" s="227" t="str">
        <f t="shared" si="2892"/>
        <v>-</v>
      </c>
      <c r="B16002" s="228"/>
      <c r="C16002" s="228"/>
      <c r="D16002" s="194"/>
      <c r="E16002" s="229">
        <f t="shared" si="2893"/>
        <v>0</v>
      </c>
      <c r="F16002" s="230">
        <f t="shared" si="2894"/>
        <v>0</v>
      </c>
      <c r="G16002" s="232"/>
      <c r="I16002" s="283"/>
    </row>
    <row r="16003" spans="1:15" ht="13.5" thickBot="1">
      <c r="A16003" s="234"/>
      <c r="B16003" s="456"/>
      <c r="C16003" s="235"/>
      <c r="D16003" s="237"/>
      <c r="E16003" s="237"/>
      <c r="F16003" s="238" t="s">
        <v>80</v>
      </c>
      <c r="G16003" s="239">
        <f>SUM(F15991:F16002)</f>
        <v>0</v>
      </c>
      <c r="I16003" s="326"/>
    </row>
    <row r="16004" spans="1:15" ht="13.5" thickTop="1">
      <c r="A16004" s="240" t="s">
        <v>67</v>
      </c>
      <c r="B16004" s="446"/>
      <c r="C16004" s="241"/>
      <c r="D16004" s="243"/>
      <c r="E16004" s="243"/>
      <c r="F16004" s="242"/>
      <c r="G16004" s="244"/>
      <c r="I16004" s="326"/>
    </row>
    <row r="16005" spans="1:15" s="220" customFormat="1" ht="26">
      <c r="A16005" s="245" t="s">
        <v>57</v>
      </c>
      <c r="B16005" s="455"/>
      <c r="C16005" s="247" t="s">
        <v>58</v>
      </c>
      <c r="D16005" s="316" t="s">
        <v>68</v>
      </c>
      <c r="E16005" s="248" t="s">
        <v>69</v>
      </c>
      <c r="F16005" s="249" t="s">
        <v>79</v>
      </c>
      <c r="G16005" s="250" t="s">
        <v>70</v>
      </c>
      <c r="I16005" s="325"/>
      <c r="J16005" s="226"/>
      <c r="O16005" s="296"/>
    </row>
    <row r="16006" spans="1:15">
      <c r="A16006" s="748" t="str">
        <f t="shared" ref="A16006:A16017" si="2895">IF(I16006=0,"",VLOOKUP(I16006,MATERIALES,2,FALSE))</f>
        <v/>
      </c>
      <c r="B16006" s="749"/>
      <c r="C16006" s="251" t="str">
        <f t="shared" ref="C16006:C16014" si="2896">IF(I16006=0,"",VLOOKUP(I16006,MATERIALES,3,FALSE))</f>
        <v/>
      </c>
      <c r="D16006" s="194"/>
      <c r="E16006" s="252">
        <f t="shared" ref="E16006:E16017" si="2897">IF(I16006=0,0,VLOOKUP(I16006,MATERIALES,4,FALSE))</f>
        <v>0</v>
      </c>
      <c r="F16006" s="230">
        <f>D16006*E16006</f>
        <v>0</v>
      </c>
      <c r="G16006" s="231"/>
      <c r="I16006" s="283"/>
    </row>
    <row r="16007" spans="1:15">
      <c r="A16007" s="748" t="str">
        <f t="shared" si="2895"/>
        <v/>
      </c>
      <c r="B16007" s="749"/>
      <c r="C16007" s="251" t="str">
        <f t="shared" si="2896"/>
        <v/>
      </c>
      <c r="D16007" s="194"/>
      <c r="E16007" s="252">
        <f t="shared" si="2897"/>
        <v>0</v>
      </c>
      <c r="F16007" s="230">
        <f t="shared" ref="F16007:F16017" si="2898">D16007*E16007</f>
        <v>0</v>
      </c>
      <c r="G16007" s="232"/>
      <c r="I16007" s="283"/>
    </row>
    <row r="16008" spans="1:15">
      <c r="A16008" s="748" t="str">
        <f t="shared" si="2895"/>
        <v/>
      </c>
      <c r="B16008" s="749"/>
      <c r="C16008" s="251" t="str">
        <f t="shared" si="2896"/>
        <v/>
      </c>
      <c r="D16008" s="194"/>
      <c r="E16008" s="252">
        <f t="shared" si="2897"/>
        <v>0</v>
      </c>
      <c r="F16008" s="230">
        <f t="shared" si="2898"/>
        <v>0</v>
      </c>
      <c r="G16008" s="232"/>
      <c r="I16008" s="283"/>
    </row>
    <row r="16009" spans="1:15">
      <c r="A16009" s="748" t="str">
        <f t="shared" si="2895"/>
        <v/>
      </c>
      <c r="B16009" s="749"/>
      <c r="C16009" s="251" t="str">
        <f t="shared" si="2896"/>
        <v/>
      </c>
      <c r="D16009" s="194"/>
      <c r="E16009" s="252">
        <f t="shared" si="2897"/>
        <v>0</v>
      </c>
      <c r="F16009" s="230">
        <f t="shared" si="2898"/>
        <v>0</v>
      </c>
      <c r="G16009" s="232"/>
      <c r="I16009" s="283"/>
    </row>
    <row r="16010" spans="1:15">
      <c r="A16010" s="748" t="str">
        <f t="shared" si="2895"/>
        <v/>
      </c>
      <c r="B16010" s="749"/>
      <c r="C16010" s="251" t="str">
        <f t="shared" si="2896"/>
        <v/>
      </c>
      <c r="D16010" s="194"/>
      <c r="E16010" s="252">
        <f t="shared" si="2897"/>
        <v>0</v>
      </c>
      <c r="F16010" s="230">
        <f t="shared" si="2898"/>
        <v>0</v>
      </c>
      <c r="G16010" s="232"/>
      <c r="I16010" s="283"/>
    </row>
    <row r="16011" spans="1:15">
      <c r="A16011" s="748" t="str">
        <f t="shared" si="2895"/>
        <v/>
      </c>
      <c r="B16011" s="749"/>
      <c r="C16011" s="251" t="str">
        <f t="shared" si="2896"/>
        <v/>
      </c>
      <c r="D16011" s="194"/>
      <c r="E16011" s="252">
        <f t="shared" si="2897"/>
        <v>0</v>
      </c>
      <c r="F16011" s="230">
        <f t="shared" si="2898"/>
        <v>0</v>
      </c>
      <c r="G16011" s="232"/>
      <c r="I16011" s="283"/>
    </row>
    <row r="16012" spans="1:15">
      <c r="A16012" s="748" t="str">
        <f t="shared" si="2895"/>
        <v/>
      </c>
      <c r="B16012" s="749"/>
      <c r="C16012" s="251" t="str">
        <f t="shared" si="2896"/>
        <v/>
      </c>
      <c r="D16012" s="194"/>
      <c r="E16012" s="252">
        <f t="shared" si="2897"/>
        <v>0</v>
      </c>
      <c r="F16012" s="230">
        <f t="shared" si="2898"/>
        <v>0</v>
      </c>
      <c r="G16012" s="232"/>
      <c r="I16012" s="283"/>
    </row>
    <row r="16013" spans="1:15">
      <c r="A16013" s="748" t="str">
        <f t="shared" si="2895"/>
        <v/>
      </c>
      <c r="B16013" s="749"/>
      <c r="C16013" s="251" t="str">
        <f t="shared" si="2896"/>
        <v/>
      </c>
      <c r="D16013" s="194"/>
      <c r="E16013" s="252">
        <f t="shared" si="2897"/>
        <v>0</v>
      </c>
      <c r="F16013" s="230">
        <f t="shared" si="2898"/>
        <v>0</v>
      </c>
      <c r="G16013" s="253"/>
      <c r="I16013" s="283"/>
    </row>
    <row r="16014" spans="1:15">
      <c r="A16014" s="748" t="str">
        <f t="shared" si="2895"/>
        <v/>
      </c>
      <c r="B16014" s="749"/>
      <c r="C16014" s="251" t="str">
        <f t="shared" si="2896"/>
        <v/>
      </c>
      <c r="D16014" s="194"/>
      <c r="E16014" s="252">
        <f t="shared" si="2897"/>
        <v>0</v>
      </c>
      <c r="F16014" s="230">
        <f t="shared" si="2898"/>
        <v>0</v>
      </c>
      <c r="G16014" s="232"/>
      <c r="I16014" s="283"/>
    </row>
    <row r="16015" spans="1:15">
      <c r="A16015" s="748" t="str">
        <f t="shared" si="2895"/>
        <v/>
      </c>
      <c r="B16015" s="749"/>
      <c r="C16015" s="251"/>
      <c r="D16015" s="194"/>
      <c r="E16015" s="252">
        <f t="shared" si="2897"/>
        <v>0</v>
      </c>
      <c r="F16015" s="230">
        <f t="shared" si="2898"/>
        <v>0</v>
      </c>
      <c r="G16015" s="232"/>
      <c r="I16015" s="283"/>
    </row>
    <row r="16016" spans="1:15">
      <c r="A16016" s="748" t="str">
        <f t="shared" si="2895"/>
        <v/>
      </c>
      <c r="B16016" s="749"/>
      <c r="C16016" s="251"/>
      <c r="D16016" s="194"/>
      <c r="E16016" s="252">
        <f t="shared" si="2897"/>
        <v>0</v>
      </c>
      <c r="F16016" s="230">
        <f t="shared" si="2898"/>
        <v>0</v>
      </c>
      <c r="G16016" s="232"/>
      <c r="I16016" s="283"/>
    </row>
    <row r="16017" spans="1:9">
      <c r="A16017" s="748" t="str">
        <f t="shared" si="2895"/>
        <v/>
      </c>
      <c r="B16017" s="749"/>
      <c r="C16017" s="251" t="str">
        <f t="shared" ref="C16017" si="2899">IF(I16017=0,"",VLOOKUP(I16017,MATERIALES,3,FALSE))</f>
        <v/>
      </c>
      <c r="D16017" s="194"/>
      <c r="E16017" s="252">
        <f t="shared" si="2897"/>
        <v>0</v>
      </c>
      <c r="F16017" s="230">
        <f t="shared" si="2898"/>
        <v>0</v>
      </c>
      <c r="G16017" s="233"/>
      <c r="I16017" s="283"/>
    </row>
    <row r="16018" spans="1:9" ht="26.25" customHeight="1" thickBot="1">
      <c r="A16018" s="214"/>
      <c r="B16018" s="438"/>
      <c r="C16018" s="215"/>
      <c r="D16018" s="217"/>
      <c r="E16018" s="254"/>
      <c r="F16018" s="255" t="s">
        <v>81</v>
      </c>
      <c r="G16018" s="253">
        <f>ROUND(SUM(F16006:F16017),0)</f>
        <v>0</v>
      </c>
      <c r="I16018" s="326"/>
    </row>
    <row r="16019" spans="1:9" ht="14" thickTop="1" thickBot="1">
      <c r="A16019" s="256" t="s">
        <v>72</v>
      </c>
      <c r="B16019" s="445"/>
      <c r="C16019" s="257"/>
      <c r="D16019" s="259"/>
      <c r="E16019" s="259"/>
      <c r="F16019" s="258"/>
      <c r="G16019" s="260"/>
      <c r="I16019" s="326"/>
    </row>
    <row r="16020" spans="1:9" ht="13.5" thickTop="1">
      <c r="A16020" s="245" t="s">
        <v>57</v>
      </c>
      <c r="B16020" s="455"/>
      <c r="C16020" s="248" t="s">
        <v>71</v>
      </c>
      <c r="D16020" s="316" t="s">
        <v>75</v>
      </c>
      <c r="E16020" s="248" t="s">
        <v>98</v>
      </c>
      <c r="F16020" s="249" t="s">
        <v>79</v>
      </c>
      <c r="G16020" s="250" t="s">
        <v>70</v>
      </c>
      <c r="I16020" s="326"/>
    </row>
    <row r="16021" spans="1:9">
      <c r="A16021" s="748" t="str">
        <f>IF(I16021=0,"",VLOOKUP(I16021,EQUIPOS,2,FALSE))</f>
        <v/>
      </c>
      <c r="B16021" s="749"/>
      <c r="C16021" s="195"/>
      <c r="D16021" s="194"/>
      <c r="E16021" s="252">
        <f>IF(I16021=0,0,VLOOKUP(I16021,EQUIPOS,4,FALSE))</f>
        <v>0</v>
      </c>
      <c r="F16021" s="230">
        <f>C16021*D16021*E16021</f>
        <v>0</v>
      </c>
      <c r="G16021" s="231"/>
      <c r="I16021" s="283"/>
    </row>
    <row r="16022" spans="1:9">
      <c r="A16022" s="748" t="str">
        <f>IF(I16022=0,"",VLOOKUP(I16022,EQUIPOS,2,FALSE))</f>
        <v/>
      </c>
      <c r="B16022" s="749"/>
      <c r="C16022" s="195"/>
      <c r="D16022" s="194"/>
      <c r="E16022" s="252">
        <f>IF(I16022=0,0,VLOOKUP(I16022,EQUIPOS,4,FALSE))</f>
        <v>0</v>
      </c>
      <c r="F16022" s="230">
        <f t="shared" ref="F16022:F16025" si="2900">C16022*D16022*E16022</f>
        <v>0</v>
      </c>
      <c r="G16022" s="232"/>
      <c r="I16022" s="283"/>
    </row>
    <row r="16023" spans="1:9">
      <c r="A16023" s="748" t="str">
        <f>IF(I16023=0,"",VLOOKUP(I16023,EQUIPOS,2,FALSE))</f>
        <v/>
      </c>
      <c r="B16023" s="749"/>
      <c r="C16023" s="195"/>
      <c r="D16023" s="194"/>
      <c r="E16023" s="252">
        <f>IF(I16023=0,0,VLOOKUP(I16023,EQUIPOS,4,FALSE))</f>
        <v>0</v>
      </c>
      <c r="F16023" s="230">
        <f t="shared" si="2900"/>
        <v>0</v>
      </c>
      <c r="G16023" s="232"/>
      <c r="I16023" s="283"/>
    </row>
    <row r="16024" spans="1:9">
      <c r="A16024" s="748" t="str">
        <f>IF(I16024=0,"",VLOOKUP(I16024,EQUIPOS,2,FALSE))</f>
        <v/>
      </c>
      <c r="B16024" s="749"/>
      <c r="C16024" s="195"/>
      <c r="D16024" s="194"/>
      <c r="E16024" s="252">
        <f>IF(I16024=0,0,VLOOKUP(I16024,EQUIPOS,4,FALSE))</f>
        <v>0</v>
      </c>
      <c r="F16024" s="230">
        <f t="shared" si="2900"/>
        <v>0</v>
      </c>
      <c r="G16024" s="232"/>
      <c r="I16024" s="283"/>
    </row>
    <row r="16025" spans="1:9">
      <c r="A16025" s="748" t="str">
        <f>IF(I16025=0,"",VLOOKUP(I16025,EQUIPOS,2,FALSE))</f>
        <v/>
      </c>
      <c r="B16025" s="749"/>
      <c r="C16025" s="195"/>
      <c r="D16025" s="194"/>
      <c r="E16025" s="252">
        <f>IF(I16025=0,0,VLOOKUP(I16025,EQUIPOS,4,FALSE))</f>
        <v>0</v>
      </c>
      <c r="F16025" s="230">
        <f t="shared" si="2900"/>
        <v>0</v>
      </c>
      <c r="G16025" s="233"/>
      <c r="I16025" s="283"/>
    </row>
    <row r="16026" spans="1:9" ht="30.75" customHeight="1" thickBot="1">
      <c r="A16026" s="234"/>
      <c r="B16026" s="456"/>
      <c r="C16026" s="235"/>
      <c r="D16026" s="237"/>
      <c r="E16026" s="261"/>
      <c r="F16026" s="238" t="s">
        <v>82</v>
      </c>
      <c r="G16026" s="262">
        <f>SUM(F16021:F16025)</f>
        <v>0</v>
      </c>
      <c r="I16026" s="326"/>
    </row>
    <row r="16027" spans="1:9" ht="13.5" thickTop="1">
      <c r="A16027" s="240" t="s">
        <v>73</v>
      </c>
      <c r="B16027" s="446"/>
      <c r="C16027" s="241"/>
      <c r="D16027" s="243"/>
      <c r="E16027" s="243"/>
      <c r="F16027" s="242"/>
      <c r="G16027" s="244"/>
      <c r="I16027" s="326"/>
    </row>
    <row r="16028" spans="1:9" ht="26">
      <c r="A16028" s="245" t="s">
        <v>57</v>
      </c>
      <c r="B16028" s="454" t="s">
        <v>58</v>
      </c>
      <c r="C16028" s="247" t="s">
        <v>68</v>
      </c>
      <c r="D16028" s="316" t="s">
        <v>74</v>
      </c>
      <c r="E16028" s="248" t="s">
        <v>69</v>
      </c>
      <c r="F16028" s="249" t="s">
        <v>79</v>
      </c>
      <c r="G16028" s="250" t="s">
        <v>70</v>
      </c>
      <c r="H16028" s="220"/>
      <c r="I16028" s="325"/>
    </row>
    <row r="16029" spans="1:9">
      <c r="A16029" s="263" t="str">
        <f t="shared" ref="A16029:A16040" si="2901">IF(I16029=0,"",VLOOKUP(I16029,MANOOBRA,2,FALSE))</f>
        <v/>
      </c>
      <c r="B16029" s="444" t="str">
        <f t="shared" ref="B16029:B16040" si="2902">IF(I16029=0,"",VLOOKUP(I16029,MANOOBRA,3,FALSE))</f>
        <v/>
      </c>
      <c r="C16029" s="195"/>
      <c r="D16029" s="195"/>
      <c r="E16029" s="252">
        <f t="shared" ref="E16029:E16040" si="2903">IF(I16029=0,0,VLOOKUP(I16029,MANOOBRA,4,FALSE))</f>
        <v>0</v>
      </c>
      <c r="F16029" s="230">
        <f>IF(D16029=0,0,C16029*E16029/D16029)</f>
        <v>0</v>
      </c>
      <c r="G16029" s="231"/>
      <c r="I16029" s="283"/>
    </row>
    <row r="16030" spans="1:9">
      <c r="A16030" s="263" t="str">
        <f t="shared" si="2901"/>
        <v/>
      </c>
      <c r="B16030" s="444" t="str">
        <f t="shared" si="2902"/>
        <v/>
      </c>
      <c r="C16030" s="195"/>
      <c r="D16030" s="195"/>
      <c r="E16030" s="252">
        <f t="shared" si="2903"/>
        <v>0</v>
      </c>
      <c r="F16030" s="230">
        <f t="shared" ref="F16030:F16040" si="2904">IF(D16030=0,0,C16030*E16030/D16030)</f>
        <v>0</v>
      </c>
      <c r="G16030" s="232"/>
      <c r="I16030" s="283"/>
    </row>
    <row r="16031" spans="1:9">
      <c r="A16031" s="263" t="str">
        <f t="shared" si="2901"/>
        <v/>
      </c>
      <c r="B16031" s="444" t="str">
        <f t="shared" si="2902"/>
        <v/>
      </c>
      <c r="C16031" s="195"/>
      <c r="D16031" s="309"/>
      <c r="E16031" s="252">
        <f t="shared" si="2903"/>
        <v>0</v>
      </c>
      <c r="F16031" s="230">
        <f t="shared" si="2904"/>
        <v>0</v>
      </c>
      <c r="G16031" s="232"/>
      <c r="I16031" s="283"/>
    </row>
    <row r="16032" spans="1:9">
      <c r="A16032" s="263" t="str">
        <f t="shared" si="2901"/>
        <v/>
      </c>
      <c r="B16032" s="444" t="str">
        <f t="shared" si="2902"/>
        <v/>
      </c>
      <c r="C16032" s="195"/>
      <c r="D16032" s="195"/>
      <c r="E16032" s="252">
        <f t="shared" si="2903"/>
        <v>0</v>
      </c>
      <c r="F16032" s="230">
        <f t="shared" si="2904"/>
        <v>0</v>
      </c>
      <c r="G16032" s="232"/>
      <c r="I16032" s="283"/>
    </row>
    <row r="16033" spans="1:16">
      <c r="A16033" s="263" t="str">
        <f t="shared" si="2901"/>
        <v/>
      </c>
      <c r="B16033" s="444" t="str">
        <f t="shared" si="2902"/>
        <v/>
      </c>
      <c r="C16033" s="195"/>
      <c r="D16033" s="195"/>
      <c r="E16033" s="252">
        <f t="shared" si="2903"/>
        <v>0</v>
      </c>
      <c r="F16033" s="230">
        <f t="shared" si="2904"/>
        <v>0</v>
      </c>
      <c r="G16033" s="232"/>
      <c r="I16033" s="283"/>
    </row>
    <row r="16034" spans="1:16">
      <c r="A16034" s="263" t="str">
        <f t="shared" si="2901"/>
        <v/>
      </c>
      <c r="B16034" s="444" t="str">
        <f t="shared" si="2902"/>
        <v/>
      </c>
      <c r="C16034" s="195"/>
      <c r="D16034" s="195"/>
      <c r="E16034" s="252">
        <f t="shared" si="2903"/>
        <v>0</v>
      </c>
      <c r="F16034" s="230">
        <f t="shared" si="2904"/>
        <v>0</v>
      </c>
      <c r="G16034" s="232"/>
      <c r="I16034" s="283"/>
    </row>
    <row r="16035" spans="1:16">
      <c r="A16035" s="263" t="str">
        <f t="shared" si="2901"/>
        <v/>
      </c>
      <c r="B16035" s="444" t="str">
        <f t="shared" si="2902"/>
        <v/>
      </c>
      <c r="C16035" s="195"/>
      <c r="D16035" s="195"/>
      <c r="E16035" s="252">
        <f t="shared" si="2903"/>
        <v>0</v>
      </c>
      <c r="F16035" s="230">
        <f t="shared" si="2904"/>
        <v>0</v>
      </c>
      <c r="G16035" s="232"/>
      <c r="I16035" s="283"/>
    </row>
    <row r="16036" spans="1:16">
      <c r="A16036" s="263" t="str">
        <f t="shared" si="2901"/>
        <v/>
      </c>
      <c r="B16036" s="444" t="str">
        <f t="shared" si="2902"/>
        <v/>
      </c>
      <c r="C16036" s="195"/>
      <c r="D16036" s="195"/>
      <c r="E16036" s="252">
        <f t="shared" si="2903"/>
        <v>0</v>
      </c>
      <c r="F16036" s="230">
        <f t="shared" si="2904"/>
        <v>0</v>
      </c>
      <c r="G16036" s="232"/>
      <c r="I16036" s="283"/>
    </row>
    <row r="16037" spans="1:16">
      <c r="A16037" s="263" t="str">
        <f t="shared" si="2901"/>
        <v/>
      </c>
      <c r="B16037" s="444" t="str">
        <f t="shared" si="2902"/>
        <v/>
      </c>
      <c r="C16037" s="195"/>
      <c r="D16037" s="195"/>
      <c r="E16037" s="252">
        <f t="shared" si="2903"/>
        <v>0</v>
      </c>
      <c r="F16037" s="230">
        <f t="shared" si="2904"/>
        <v>0</v>
      </c>
      <c r="G16037" s="232"/>
      <c r="I16037" s="283"/>
    </row>
    <row r="16038" spans="1:16">
      <c r="A16038" s="263" t="str">
        <f t="shared" si="2901"/>
        <v/>
      </c>
      <c r="B16038" s="444" t="str">
        <f t="shared" si="2902"/>
        <v/>
      </c>
      <c r="C16038" s="195"/>
      <c r="D16038" s="195"/>
      <c r="E16038" s="252">
        <f t="shared" si="2903"/>
        <v>0</v>
      </c>
      <c r="F16038" s="230">
        <f t="shared" si="2904"/>
        <v>0</v>
      </c>
      <c r="G16038" s="232"/>
      <c r="I16038" s="283"/>
    </row>
    <row r="16039" spans="1:16">
      <c r="A16039" s="263" t="str">
        <f t="shared" si="2901"/>
        <v/>
      </c>
      <c r="B16039" s="444" t="str">
        <f t="shared" si="2902"/>
        <v/>
      </c>
      <c r="C16039" s="195"/>
      <c r="D16039" s="195"/>
      <c r="E16039" s="252">
        <f t="shared" si="2903"/>
        <v>0</v>
      </c>
      <c r="F16039" s="230">
        <f t="shared" si="2904"/>
        <v>0</v>
      </c>
      <c r="G16039" s="232"/>
      <c r="I16039" s="283"/>
    </row>
    <row r="16040" spans="1:16">
      <c r="A16040" s="263" t="str">
        <f t="shared" si="2901"/>
        <v/>
      </c>
      <c r="B16040" s="444" t="str">
        <f t="shared" si="2902"/>
        <v/>
      </c>
      <c r="C16040" s="195"/>
      <c r="D16040" s="195"/>
      <c r="E16040" s="252">
        <f t="shared" si="2903"/>
        <v>0</v>
      </c>
      <c r="F16040" s="230">
        <f t="shared" si="2904"/>
        <v>0</v>
      </c>
      <c r="G16040" s="233"/>
      <c r="I16040" s="283"/>
    </row>
    <row r="16041" spans="1:16" ht="31.5" customHeight="1" thickBot="1">
      <c r="A16041" s="234"/>
      <c r="B16041" s="456"/>
      <c r="C16041" s="235"/>
      <c r="D16041" s="237"/>
      <c r="E16041" s="237"/>
      <c r="F16041" s="238" t="s">
        <v>83</v>
      </c>
      <c r="G16041" s="262">
        <f>ROUND(SUM(F16029:F16040),0)</f>
        <v>0</v>
      </c>
      <c r="I16041" s="326"/>
    </row>
    <row r="16042" spans="1:16" ht="13.5" thickTop="1">
      <c r="A16042" s="186" t="s">
        <v>76</v>
      </c>
      <c r="B16042" s="446"/>
      <c r="C16042" s="241"/>
      <c r="D16042" s="243"/>
      <c r="E16042" s="243"/>
      <c r="F16042" s="242"/>
      <c r="G16042" s="244"/>
      <c r="I16042" s="326"/>
    </row>
    <row r="16043" spans="1:16">
      <c r="A16043" s="245" t="s">
        <v>57</v>
      </c>
      <c r="B16043" s="455"/>
      <c r="C16043" s="246"/>
      <c r="D16043" s="317"/>
      <c r="E16043" s="248" t="s">
        <v>77</v>
      </c>
      <c r="F16043" s="249" t="s">
        <v>78</v>
      </c>
      <c r="G16043" s="264" t="s">
        <v>77</v>
      </c>
      <c r="H16043" s="220"/>
      <c r="I16043" s="325"/>
    </row>
    <row r="16044" spans="1:16">
      <c r="A16044" s="185" t="s">
        <v>87</v>
      </c>
      <c r="B16044" s="453"/>
      <c r="C16044" s="265"/>
      <c r="D16044" s="318"/>
      <c r="E16044" s="229">
        <f>SUM(G16003,G16018,G16026,G16041)</f>
        <v>0</v>
      </c>
      <c r="F16044" s="266">
        <f>A</f>
        <v>0</v>
      </c>
      <c r="G16044" s="267">
        <f>E16044*F16044</f>
        <v>0</v>
      </c>
      <c r="I16044" s="326"/>
    </row>
    <row r="16045" spans="1:16">
      <c r="A16045" s="185" t="s">
        <v>85</v>
      </c>
      <c r="B16045" s="453"/>
      <c r="C16045" s="265"/>
      <c r="D16045" s="318"/>
      <c r="E16045" s="229">
        <f>SUM(G16003,G16018,G16026,G16041)</f>
        <v>0</v>
      </c>
      <c r="F16045" s="266">
        <f>I</f>
        <v>0</v>
      </c>
      <c r="G16045" s="267">
        <f>E16045*F16045</f>
        <v>0</v>
      </c>
      <c r="I16045" s="326"/>
    </row>
    <row r="16046" spans="1:16">
      <c r="A16046" s="185" t="s">
        <v>86</v>
      </c>
      <c r="B16046" s="453"/>
      <c r="C16046" s="265"/>
      <c r="D16046" s="318"/>
      <c r="E16046" s="229">
        <f>SUM(G16003,G16018,G16026,G16041)</f>
        <v>0</v>
      </c>
      <c r="F16046" s="266">
        <f>U</f>
        <v>0</v>
      </c>
      <c r="G16046" s="267">
        <f>E16046*F16046</f>
        <v>0</v>
      </c>
      <c r="I16046" s="326"/>
    </row>
    <row r="16047" spans="1:16" ht="33" customHeight="1" thickBot="1">
      <c r="A16047" s="234"/>
      <c r="B16047" s="456"/>
      <c r="C16047" s="235"/>
      <c r="D16047" s="237"/>
      <c r="E16047" s="237"/>
      <c r="F16047" s="268" t="s">
        <v>84</v>
      </c>
      <c r="G16047" s="262">
        <f>SUM(G16044:G16046)</f>
        <v>0</v>
      </c>
      <c r="I16047" s="326"/>
      <c r="J16047" s="295"/>
      <c r="K16047" s="296"/>
      <c r="L16047" s="296"/>
      <c r="M16047" s="296"/>
      <c r="N16047" s="296"/>
      <c r="O16047" s="296"/>
    </row>
    <row r="16048" spans="1:16" s="211" customFormat="1" ht="14" thickTop="1" thickBot="1">
      <c r="A16048" s="269"/>
      <c r="B16048" s="443"/>
      <c r="C16048" s="270"/>
      <c r="D16048" s="319"/>
      <c r="E16048" s="271" t="s">
        <v>89</v>
      </c>
      <c r="F16048" s="272"/>
      <c r="G16048" s="273">
        <f>ROUND(SUM(G16003,G16018,G16026,G16041,G16047),0)</f>
        <v>0</v>
      </c>
      <c r="I16048" s="327"/>
      <c r="J16048" s="212">
        <f>B15987</f>
        <v>49.2</v>
      </c>
      <c r="K16048" s="274">
        <f>E16044</f>
        <v>0</v>
      </c>
      <c r="L16048" s="294">
        <f>G16044</f>
        <v>0</v>
      </c>
      <c r="M16048" s="294">
        <f>G16045</f>
        <v>0</v>
      </c>
      <c r="N16048" s="294">
        <f>G16046</f>
        <v>0</v>
      </c>
      <c r="O16048" s="299">
        <f>SUM(K16048:N16048)</f>
        <v>0</v>
      </c>
      <c r="P16048" s="294"/>
    </row>
    <row r="16049" spans="1:16" ht="13.5" thickTop="1">
      <c r="A16049" s="275" t="s">
        <v>97</v>
      </c>
      <c r="B16049" s="438"/>
      <c r="C16049" s="215"/>
      <c r="D16049" s="217"/>
      <c r="E16049" s="217"/>
      <c r="F16049" s="216"/>
      <c r="G16049" s="219"/>
      <c r="I16049" s="326"/>
      <c r="P16049" s="294"/>
    </row>
    <row r="16050" spans="1:16">
      <c r="A16050" s="275"/>
      <c r="B16050" s="452"/>
      <c r="C16050" s="276"/>
      <c r="D16050" s="320"/>
      <c r="E16050" s="217"/>
      <c r="F16050" s="216"/>
      <c r="G16050" s="277">
        <f ca="1">TODAY()</f>
        <v>44839</v>
      </c>
      <c r="I16050" s="326"/>
      <c r="P16050" s="294"/>
    </row>
    <row r="16051" spans="1:16" ht="13.5" thickBot="1">
      <c r="A16051" s="234"/>
      <c r="B16051" s="456"/>
      <c r="C16051" s="235"/>
      <c r="D16051" s="237"/>
      <c r="E16051" s="237"/>
      <c r="F16051" s="236"/>
      <c r="G16051" s="278"/>
      <c r="I16051" s="326"/>
      <c r="P16051" s="294"/>
    </row>
    <row r="16052" spans="1:16" ht="13.5" thickTop="1"/>
    <row r="16053" spans="1:16" s="199" customFormat="1">
      <c r="A16053" s="196" t="s">
        <v>109</v>
      </c>
      <c r="B16053" s="458"/>
      <c r="C16053" s="196"/>
      <c r="D16053" s="198"/>
      <c r="E16053" s="198"/>
      <c r="F16053" s="197"/>
      <c r="G16053" s="197"/>
      <c r="I16053" s="321"/>
      <c r="J16053" s="200"/>
      <c r="O16053" s="297"/>
    </row>
    <row r="16054" spans="1:16" s="199" customFormat="1">
      <c r="A16054" s="196" t="str">
        <f>CONCATENATE('Prestaciones y AIU'!A13545," ANALISIS DE PRECIOS UNITARIOS")</f>
        <v xml:space="preserve"> ANALISIS DE PRECIOS UNITARIOS</v>
      </c>
      <c r="B16054" s="458"/>
      <c r="C16054" s="196"/>
      <c r="D16054" s="198"/>
      <c r="E16054" s="198"/>
      <c r="F16054" s="197"/>
      <c r="G16054" s="197"/>
      <c r="I16054" s="321"/>
      <c r="J16054" s="200"/>
      <c r="O16054" s="297"/>
    </row>
    <row r="16055" spans="1:16" s="199" customFormat="1">
      <c r="A16055" s="196" t="str">
        <f>Objeto_LIC</f>
        <v>OPTIMIZACION DEL SISTEMA DE ABASTECIMIENTO (ADUCCION, PRETRATAMIENTO Y CONDUCCION) DEL MUNICPIO DE TAME, DEPARTAMENTO DE ARAUCA</v>
      </c>
      <c r="B16055" s="458"/>
      <c r="C16055" s="196"/>
      <c r="D16055" s="198"/>
      <c r="E16055" s="198"/>
      <c r="F16055" s="197"/>
      <c r="G16055" s="197"/>
      <c r="I16055" s="321"/>
      <c r="J16055" s="200"/>
      <c r="O16055" s="297"/>
    </row>
    <row r="16056" spans="1:16" s="199" customFormat="1">
      <c r="A16056" s="196"/>
      <c r="B16056" s="458"/>
      <c r="C16056" s="196"/>
      <c r="D16056" s="198"/>
      <c r="E16056" s="198"/>
      <c r="F16056" s="197"/>
      <c r="G16056" s="197"/>
      <c r="I16056" s="321"/>
      <c r="J16056" s="200"/>
      <c r="O16056" s="297"/>
    </row>
    <row r="16057" spans="1:16" ht="13.5" thickBot="1">
      <c r="A16057" s="201"/>
      <c r="B16057" s="448"/>
      <c r="C16057" s="201"/>
      <c r="D16057" s="203"/>
      <c r="E16057" s="203"/>
      <c r="F16057" s="202"/>
      <c r="G16057" s="202"/>
    </row>
    <row r="16058" spans="1:16" s="211" customFormat="1" ht="13.5" thickTop="1">
      <c r="A16058" s="206"/>
      <c r="B16058" s="457"/>
      <c r="C16058" s="207"/>
      <c r="D16058" s="209"/>
      <c r="E16058" s="209"/>
      <c r="F16058" s="208"/>
      <c r="G16058" s="210" t="s">
        <v>110</v>
      </c>
      <c r="I16058" s="323"/>
      <c r="J16058" s="212"/>
      <c r="O16058" s="297"/>
    </row>
    <row r="16059" spans="1:16" ht="12.75" customHeight="1">
      <c r="A16059" s="213" t="s">
        <v>62</v>
      </c>
      <c r="B16059" s="750">
        <f>Proponente</f>
        <v>0</v>
      </c>
      <c r="C16059" s="750"/>
      <c r="D16059" s="750"/>
      <c r="E16059" s="750"/>
      <c r="F16059" s="750"/>
      <c r="G16059" s="751"/>
    </row>
    <row r="16060" spans="1:16" ht="27.75" customHeight="1">
      <c r="A16060" s="213" t="s">
        <v>63</v>
      </c>
      <c r="B16060" s="470">
        <v>49.3</v>
      </c>
      <c r="C16060" s="750" t="e">
        <f>VLOOKUP(B16060,Presupuesto!$A$4:$B$106,2,FALSE)</f>
        <v>#N/A</v>
      </c>
      <c r="D16060" s="750"/>
      <c r="E16060" s="750"/>
      <c r="F16060" s="750"/>
      <c r="G16060" s="751"/>
    </row>
    <row r="16061" spans="1:16" ht="12.75" customHeight="1">
      <c r="A16061" s="214"/>
      <c r="B16061" s="438"/>
      <c r="C16061" s="215"/>
      <c r="D16061" s="217"/>
      <c r="E16061" s="217"/>
      <c r="F16061" s="218" t="s">
        <v>88</v>
      </c>
      <c r="G16061" s="750" t="str">
        <f ca="1">LOOKUP('U-P1'!B16060,Presupuesto!$1:$1048576,Presupuesto!$C$1:$C$105)</f>
        <v>ML</v>
      </c>
      <c r="H16061" s="750"/>
      <c r="I16061" s="750"/>
      <c r="J16061" s="750"/>
      <c r="K16061" s="751"/>
    </row>
    <row r="16062" spans="1:16" ht="13.5" thickBot="1">
      <c r="A16062" s="213" t="s">
        <v>64</v>
      </c>
      <c r="B16062" s="438"/>
      <c r="C16062" s="215"/>
      <c r="D16062" s="217"/>
      <c r="E16062" s="217"/>
      <c r="F16062" s="216"/>
      <c r="G16062" s="219"/>
      <c r="I16062" s="324"/>
      <c r="J16062" s="295"/>
      <c r="K16062" s="296"/>
      <c r="L16062" s="296"/>
      <c r="M16062" s="296"/>
      <c r="N16062" s="296"/>
      <c r="O16062" s="296"/>
    </row>
    <row r="16063" spans="1:16" s="220" customFormat="1" ht="13.5" thickTop="1">
      <c r="A16063" s="221" t="s">
        <v>57</v>
      </c>
      <c r="B16063" s="447" t="s">
        <v>65</v>
      </c>
      <c r="C16063" s="222" t="s">
        <v>66</v>
      </c>
      <c r="D16063" s="223" t="s">
        <v>74</v>
      </c>
      <c r="E16063" s="224" t="s">
        <v>100</v>
      </c>
      <c r="F16063" s="224" t="s">
        <v>79</v>
      </c>
      <c r="G16063" s="225" t="s">
        <v>70</v>
      </c>
      <c r="I16063" s="325"/>
      <c r="J16063" s="226"/>
      <c r="O16063" s="296"/>
    </row>
    <row r="16064" spans="1:16">
      <c r="A16064" s="227" t="str">
        <f t="shared" ref="A16064:A16075" si="2905">IF(I16064=0,"-",VLOOKUP(I16064,EQUIPOS,2,FALSE))</f>
        <v>-</v>
      </c>
      <c r="B16064" s="228"/>
      <c r="C16064" s="228"/>
      <c r="D16064" s="194"/>
      <c r="E16064" s="229">
        <f t="shared" ref="E16064:E16075" si="2906">IF(I16064=0,0,VLOOKUP(I16064,EQUIPOS,4,FALSE))</f>
        <v>0</v>
      </c>
      <c r="F16064" s="230">
        <f t="shared" ref="F16064:F16075" si="2907">IF(D16064=0,0,E16064/D16064)</f>
        <v>0</v>
      </c>
      <c r="G16064" s="231"/>
      <c r="I16064" s="283"/>
    </row>
    <row r="16065" spans="1:15">
      <c r="A16065" s="227" t="str">
        <f t="shared" si="2905"/>
        <v>-</v>
      </c>
      <c r="B16065" s="228"/>
      <c r="C16065" s="228"/>
      <c r="D16065" s="194"/>
      <c r="E16065" s="229">
        <f t="shared" si="2906"/>
        <v>0</v>
      </c>
      <c r="F16065" s="230">
        <f t="shared" si="2907"/>
        <v>0</v>
      </c>
      <c r="G16065" s="232"/>
      <c r="I16065" s="283"/>
    </row>
    <row r="16066" spans="1:15">
      <c r="A16066" s="227" t="str">
        <f t="shared" si="2905"/>
        <v>-</v>
      </c>
      <c r="B16066" s="228"/>
      <c r="C16066" s="228"/>
      <c r="D16066" s="194"/>
      <c r="E16066" s="229">
        <f t="shared" si="2906"/>
        <v>0</v>
      </c>
      <c r="F16066" s="230">
        <f t="shared" si="2907"/>
        <v>0</v>
      </c>
      <c r="G16066" s="232"/>
      <c r="I16066" s="283"/>
    </row>
    <row r="16067" spans="1:15">
      <c r="A16067" s="227" t="str">
        <f t="shared" si="2905"/>
        <v>-</v>
      </c>
      <c r="B16067" s="228"/>
      <c r="C16067" s="228"/>
      <c r="D16067" s="194"/>
      <c r="E16067" s="229">
        <f t="shared" si="2906"/>
        <v>0</v>
      </c>
      <c r="F16067" s="230">
        <f t="shared" si="2907"/>
        <v>0</v>
      </c>
      <c r="G16067" s="232"/>
      <c r="I16067" s="283"/>
    </row>
    <row r="16068" spans="1:15">
      <c r="A16068" s="227" t="str">
        <f t="shared" si="2905"/>
        <v>-</v>
      </c>
      <c r="B16068" s="228"/>
      <c r="C16068" s="228"/>
      <c r="D16068" s="194"/>
      <c r="E16068" s="229">
        <f t="shared" si="2906"/>
        <v>0</v>
      </c>
      <c r="F16068" s="230">
        <f t="shared" si="2907"/>
        <v>0</v>
      </c>
      <c r="G16068" s="232"/>
      <c r="I16068" s="283"/>
    </row>
    <row r="16069" spans="1:15">
      <c r="A16069" s="227" t="str">
        <f t="shared" si="2905"/>
        <v>-</v>
      </c>
      <c r="B16069" s="228"/>
      <c r="C16069" s="228"/>
      <c r="D16069" s="194"/>
      <c r="E16069" s="229">
        <f t="shared" si="2906"/>
        <v>0</v>
      </c>
      <c r="F16069" s="230">
        <f t="shared" si="2907"/>
        <v>0</v>
      </c>
      <c r="G16069" s="232"/>
      <c r="I16069" s="283"/>
    </row>
    <row r="16070" spans="1:15">
      <c r="A16070" s="227" t="str">
        <f t="shared" si="2905"/>
        <v>-</v>
      </c>
      <c r="B16070" s="228"/>
      <c r="C16070" s="228"/>
      <c r="D16070" s="194"/>
      <c r="E16070" s="229">
        <f t="shared" si="2906"/>
        <v>0</v>
      </c>
      <c r="F16070" s="230">
        <f t="shared" si="2907"/>
        <v>0</v>
      </c>
      <c r="G16070" s="232"/>
      <c r="I16070" s="283"/>
    </row>
    <row r="16071" spans="1:15">
      <c r="A16071" s="227" t="str">
        <f t="shared" si="2905"/>
        <v>-</v>
      </c>
      <c r="B16071" s="228"/>
      <c r="C16071" s="228"/>
      <c r="D16071" s="194"/>
      <c r="E16071" s="229">
        <f t="shared" si="2906"/>
        <v>0</v>
      </c>
      <c r="F16071" s="230">
        <f t="shared" si="2907"/>
        <v>0</v>
      </c>
      <c r="G16071" s="232"/>
      <c r="I16071" s="283"/>
    </row>
    <row r="16072" spans="1:15">
      <c r="A16072" s="227" t="str">
        <f t="shared" si="2905"/>
        <v>-</v>
      </c>
      <c r="B16072" s="228"/>
      <c r="C16072" s="228"/>
      <c r="D16072" s="194"/>
      <c r="E16072" s="229">
        <f t="shared" si="2906"/>
        <v>0</v>
      </c>
      <c r="F16072" s="230">
        <f t="shared" si="2907"/>
        <v>0</v>
      </c>
      <c r="G16072" s="232"/>
      <c r="I16072" s="283"/>
    </row>
    <row r="16073" spans="1:15">
      <c r="A16073" s="227" t="str">
        <f t="shared" si="2905"/>
        <v>-</v>
      </c>
      <c r="B16073" s="228"/>
      <c r="C16073" s="228"/>
      <c r="D16073" s="194"/>
      <c r="E16073" s="229">
        <f t="shared" si="2906"/>
        <v>0</v>
      </c>
      <c r="F16073" s="230">
        <f t="shared" si="2907"/>
        <v>0</v>
      </c>
      <c r="G16073" s="232"/>
      <c r="I16073" s="283"/>
    </row>
    <row r="16074" spans="1:15">
      <c r="A16074" s="227" t="str">
        <f t="shared" si="2905"/>
        <v>-</v>
      </c>
      <c r="B16074" s="228"/>
      <c r="C16074" s="228"/>
      <c r="D16074" s="194"/>
      <c r="E16074" s="229">
        <f t="shared" si="2906"/>
        <v>0</v>
      </c>
      <c r="F16074" s="230">
        <f t="shared" si="2907"/>
        <v>0</v>
      </c>
      <c r="G16074" s="232"/>
      <c r="I16074" s="283"/>
    </row>
    <row r="16075" spans="1:15">
      <c r="A16075" s="227" t="str">
        <f t="shared" si="2905"/>
        <v>-</v>
      </c>
      <c r="B16075" s="228"/>
      <c r="C16075" s="228"/>
      <c r="D16075" s="194"/>
      <c r="E16075" s="229">
        <f t="shared" si="2906"/>
        <v>0</v>
      </c>
      <c r="F16075" s="230">
        <f t="shared" si="2907"/>
        <v>0</v>
      </c>
      <c r="G16075" s="232"/>
      <c r="I16075" s="283"/>
    </row>
    <row r="16076" spans="1:15" ht="13.5" thickBot="1">
      <c r="A16076" s="234"/>
      <c r="B16076" s="456"/>
      <c r="C16076" s="235"/>
      <c r="D16076" s="237"/>
      <c r="E16076" s="237"/>
      <c r="F16076" s="238" t="s">
        <v>80</v>
      </c>
      <c r="G16076" s="239">
        <f>SUM(F16064:F16075)</f>
        <v>0</v>
      </c>
      <c r="I16076" s="326"/>
    </row>
    <row r="16077" spans="1:15" ht="13.5" thickTop="1">
      <c r="A16077" s="240" t="s">
        <v>67</v>
      </c>
      <c r="B16077" s="446"/>
      <c r="C16077" s="241"/>
      <c r="D16077" s="243"/>
      <c r="E16077" s="243"/>
      <c r="F16077" s="242"/>
      <c r="G16077" s="244"/>
      <c r="I16077" s="326"/>
    </row>
    <row r="16078" spans="1:15" s="220" customFormat="1" ht="26">
      <c r="A16078" s="245" t="s">
        <v>57</v>
      </c>
      <c r="B16078" s="455"/>
      <c r="C16078" s="247" t="s">
        <v>58</v>
      </c>
      <c r="D16078" s="316" t="s">
        <v>68</v>
      </c>
      <c r="E16078" s="248" t="s">
        <v>69</v>
      </c>
      <c r="F16078" s="249" t="s">
        <v>79</v>
      </c>
      <c r="G16078" s="250" t="s">
        <v>70</v>
      </c>
      <c r="I16078" s="325"/>
      <c r="J16078" s="226"/>
      <c r="O16078" s="296"/>
    </row>
    <row r="16079" spans="1:15">
      <c r="A16079" s="748" t="str">
        <f t="shared" ref="A16079:A16090" si="2908">IF(I16079=0,"",VLOOKUP(I16079,MATERIALES,2,FALSE))</f>
        <v/>
      </c>
      <c r="B16079" s="749"/>
      <c r="C16079" s="251" t="str">
        <f t="shared" ref="C16079:C16087" si="2909">IF(I16079=0,"",VLOOKUP(I16079,MATERIALES,3,FALSE))</f>
        <v/>
      </c>
      <c r="D16079" s="194"/>
      <c r="E16079" s="252">
        <f t="shared" ref="E16079:E16090" si="2910">IF(I16079=0,0,VLOOKUP(I16079,MATERIALES,4,FALSE))</f>
        <v>0</v>
      </c>
      <c r="F16079" s="230">
        <f>D16079*E16079</f>
        <v>0</v>
      </c>
      <c r="G16079" s="231"/>
      <c r="I16079" s="283"/>
    </row>
    <row r="16080" spans="1:15">
      <c r="A16080" s="748" t="str">
        <f t="shared" si="2908"/>
        <v/>
      </c>
      <c r="B16080" s="749"/>
      <c r="C16080" s="251" t="str">
        <f t="shared" si="2909"/>
        <v/>
      </c>
      <c r="D16080" s="194"/>
      <c r="E16080" s="252">
        <f t="shared" si="2910"/>
        <v>0</v>
      </c>
      <c r="F16080" s="230">
        <f t="shared" ref="F16080:F16090" si="2911">D16080*E16080</f>
        <v>0</v>
      </c>
      <c r="G16080" s="232"/>
      <c r="I16080" s="283"/>
    </row>
    <row r="16081" spans="1:9">
      <c r="A16081" s="748" t="str">
        <f t="shared" si="2908"/>
        <v/>
      </c>
      <c r="B16081" s="749"/>
      <c r="C16081" s="251" t="str">
        <f t="shared" si="2909"/>
        <v/>
      </c>
      <c r="D16081" s="194"/>
      <c r="E16081" s="252">
        <f t="shared" si="2910"/>
        <v>0</v>
      </c>
      <c r="F16081" s="230">
        <f t="shared" si="2911"/>
        <v>0</v>
      </c>
      <c r="G16081" s="232"/>
      <c r="I16081" s="283"/>
    </row>
    <row r="16082" spans="1:9">
      <c r="A16082" s="748" t="str">
        <f t="shared" si="2908"/>
        <v/>
      </c>
      <c r="B16082" s="749"/>
      <c r="C16082" s="251" t="str">
        <f t="shared" si="2909"/>
        <v/>
      </c>
      <c r="D16082" s="194"/>
      <c r="E16082" s="252">
        <f t="shared" si="2910"/>
        <v>0</v>
      </c>
      <c r="F16082" s="230">
        <f t="shared" si="2911"/>
        <v>0</v>
      </c>
      <c r="G16082" s="232"/>
      <c r="I16082" s="283"/>
    </row>
    <row r="16083" spans="1:9">
      <c r="A16083" s="748" t="str">
        <f t="shared" si="2908"/>
        <v/>
      </c>
      <c r="B16083" s="749"/>
      <c r="C16083" s="251" t="str">
        <f t="shared" si="2909"/>
        <v/>
      </c>
      <c r="D16083" s="194"/>
      <c r="E16083" s="252">
        <f t="shared" si="2910"/>
        <v>0</v>
      </c>
      <c r="F16083" s="230">
        <f t="shared" si="2911"/>
        <v>0</v>
      </c>
      <c r="G16083" s="232"/>
      <c r="I16083" s="283"/>
    </row>
    <row r="16084" spans="1:9">
      <c r="A16084" s="748" t="str">
        <f t="shared" si="2908"/>
        <v/>
      </c>
      <c r="B16084" s="749"/>
      <c r="C16084" s="251" t="str">
        <f t="shared" si="2909"/>
        <v/>
      </c>
      <c r="D16084" s="194"/>
      <c r="E16084" s="252">
        <f t="shared" si="2910"/>
        <v>0</v>
      </c>
      <c r="F16084" s="230">
        <f t="shared" si="2911"/>
        <v>0</v>
      </c>
      <c r="G16084" s="232"/>
      <c r="I16084" s="283"/>
    </row>
    <row r="16085" spans="1:9">
      <c r="A16085" s="748" t="str">
        <f t="shared" si="2908"/>
        <v/>
      </c>
      <c r="B16085" s="749"/>
      <c r="C16085" s="251" t="str">
        <f t="shared" si="2909"/>
        <v/>
      </c>
      <c r="D16085" s="194"/>
      <c r="E16085" s="252">
        <f t="shared" si="2910"/>
        <v>0</v>
      </c>
      <c r="F16085" s="230">
        <f t="shared" si="2911"/>
        <v>0</v>
      </c>
      <c r="G16085" s="232"/>
      <c r="I16085" s="283"/>
    </row>
    <row r="16086" spans="1:9">
      <c r="A16086" s="748" t="str">
        <f t="shared" si="2908"/>
        <v/>
      </c>
      <c r="B16086" s="749"/>
      <c r="C16086" s="251" t="str">
        <f t="shared" si="2909"/>
        <v/>
      </c>
      <c r="D16086" s="194"/>
      <c r="E16086" s="252">
        <f t="shared" si="2910"/>
        <v>0</v>
      </c>
      <c r="F16086" s="230">
        <f t="shared" si="2911"/>
        <v>0</v>
      </c>
      <c r="G16086" s="253"/>
      <c r="I16086" s="283"/>
    </row>
    <row r="16087" spans="1:9">
      <c r="A16087" s="748" t="str">
        <f t="shared" si="2908"/>
        <v/>
      </c>
      <c r="B16087" s="749"/>
      <c r="C16087" s="251" t="str">
        <f t="shared" si="2909"/>
        <v/>
      </c>
      <c r="D16087" s="194"/>
      <c r="E16087" s="252">
        <f t="shared" si="2910"/>
        <v>0</v>
      </c>
      <c r="F16087" s="230">
        <f t="shared" si="2911"/>
        <v>0</v>
      </c>
      <c r="G16087" s="232"/>
      <c r="I16087" s="283"/>
    </row>
    <row r="16088" spans="1:9">
      <c r="A16088" s="748" t="str">
        <f t="shared" si="2908"/>
        <v/>
      </c>
      <c r="B16088" s="749"/>
      <c r="C16088" s="251"/>
      <c r="D16088" s="194"/>
      <c r="E16088" s="252">
        <f t="shared" si="2910"/>
        <v>0</v>
      </c>
      <c r="F16088" s="230">
        <f t="shared" si="2911"/>
        <v>0</v>
      </c>
      <c r="G16088" s="232"/>
      <c r="I16088" s="283"/>
    </row>
    <row r="16089" spans="1:9">
      <c r="A16089" s="748" t="str">
        <f t="shared" si="2908"/>
        <v/>
      </c>
      <c r="B16089" s="749"/>
      <c r="C16089" s="251"/>
      <c r="D16089" s="194"/>
      <c r="E16089" s="252">
        <f t="shared" si="2910"/>
        <v>0</v>
      </c>
      <c r="F16089" s="230">
        <f t="shared" si="2911"/>
        <v>0</v>
      </c>
      <c r="G16089" s="232"/>
      <c r="I16089" s="283"/>
    </row>
    <row r="16090" spans="1:9">
      <c r="A16090" s="748" t="str">
        <f t="shared" si="2908"/>
        <v/>
      </c>
      <c r="B16090" s="749"/>
      <c r="C16090" s="251" t="str">
        <f t="shared" ref="C16090" si="2912">IF(I16090=0,"",VLOOKUP(I16090,MATERIALES,3,FALSE))</f>
        <v/>
      </c>
      <c r="D16090" s="194"/>
      <c r="E16090" s="252">
        <f t="shared" si="2910"/>
        <v>0</v>
      </c>
      <c r="F16090" s="230">
        <f t="shared" si="2911"/>
        <v>0</v>
      </c>
      <c r="G16090" s="233"/>
      <c r="I16090" s="283"/>
    </row>
    <row r="16091" spans="1:9" ht="26.25" customHeight="1" thickBot="1">
      <c r="A16091" s="214"/>
      <c r="B16091" s="438"/>
      <c r="C16091" s="215"/>
      <c r="D16091" s="217"/>
      <c r="E16091" s="254"/>
      <c r="F16091" s="255" t="s">
        <v>81</v>
      </c>
      <c r="G16091" s="253">
        <f>ROUND(SUM(F16079:F16090),0)</f>
        <v>0</v>
      </c>
      <c r="I16091" s="326"/>
    </row>
    <row r="16092" spans="1:9" ht="14" thickTop="1" thickBot="1">
      <c r="A16092" s="256" t="s">
        <v>72</v>
      </c>
      <c r="B16092" s="445"/>
      <c r="C16092" s="257"/>
      <c r="D16092" s="259"/>
      <c r="E16092" s="259"/>
      <c r="F16092" s="258"/>
      <c r="G16092" s="260"/>
      <c r="I16092" s="326"/>
    </row>
    <row r="16093" spans="1:9" ht="13.5" thickTop="1">
      <c r="A16093" s="245" t="s">
        <v>57</v>
      </c>
      <c r="B16093" s="455"/>
      <c r="C16093" s="248" t="s">
        <v>71</v>
      </c>
      <c r="D16093" s="316" t="s">
        <v>75</v>
      </c>
      <c r="E16093" s="248" t="s">
        <v>98</v>
      </c>
      <c r="F16093" s="249" t="s">
        <v>79</v>
      </c>
      <c r="G16093" s="250" t="s">
        <v>70</v>
      </c>
      <c r="I16093" s="326"/>
    </row>
    <row r="16094" spans="1:9">
      <c r="A16094" s="748" t="str">
        <f>IF(I16094=0,"",VLOOKUP(I16094,EQUIPOS,2,FALSE))</f>
        <v/>
      </c>
      <c r="B16094" s="749"/>
      <c r="C16094" s="195"/>
      <c r="D16094" s="194"/>
      <c r="E16094" s="252">
        <f>IF(I16094=0,0,VLOOKUP(I16094,EQUIPOS,4,FALSE))</f>
        <v>0</v>
      </c>
      <c r="F16094" s="230">
        <f>C16094*D16094*E16094</f>
        <v>0</v>
      </c>
      <c r="G16094" s="231"/>
      <c r="I16094" s="283"/>
    </row>
    <row r="16095" spans="1:9">
      <c r="A16095" s="748" t="str">
        <f>IF(I16095=0,"",VLOOKUP(I16095,EQUIPOS,2,FALSE))</f>
        <v/>
      </c>
      <c r="B16095" s="749"/>
      <c r="C16095" s="195"/>
      <c r="D16095" s="194"/>
      <c r="E16095" s="252">
        <f>IF(I16095=0,0,VLOOKUP(I16095,EQUIPOS,4,FALSE))</f>
        <v>0</v>
      </c>
      <c r="F16095" s="230">
        <f t="shared" ref="F16095:F16098" si="2913">C16095*D16095*E16095</f>
        <v>0</v>
      </c>
      <c r="G16095" s="232"/>
      <c r="I16095" s="283"/>
    </row>
    <row r="16096" spans="1:9">
      <c r="A16096" s="748" t="str">
        <f>IF(I16096=0,"",VLOOKUP(I16096,EQUIPOS,2,FALSE))</f>
        <v/>
      </c>
      <c r="B16096" s="749"/>
      <c r="C16096" s="195"/>
      <c r="D16096" s="194"/>
      <c r="E16096" s="252">
        <f>IF(I16096=0,0,VLOOKUP(I16096,EQUIPOS,4,FALSE))</f>
        <v>0</v>
      </c>
      <c r="F16096" s="230">
        <f t="shared" si="2913"/>
        <v>0</v>
      </c>
      <c r="G16096" s="232"/>
      <c r="I16096" s="283"/>
    </row>
    <row r="16097" spans="1:9">
      <c r="A16097" s="748" t="str">
        <f>IF(I16097=0,"",VLOOKUP(I16097,EQUIPOS,2,FALSE))</f>
        <v/>
      </c>
      <c r="B16097" s="749"/>
      <c r="C16097" s="195"/>
      <c r="D16097" s="194"/>
      <c r="E16097" s="252">
        <f>IF(I16097=0,0,VLOOKUP(I16097,EQUIPOS,4,FALSE))</f>
        <v>0</v>
      </c>
      <c r="F16097" s="230">
        <f t="shared" si="2913"/>
        <v>0</v>
      </c>
      <c r="G16097" s="232"/>
      <c r="I16097" s="283"/>
    </row>
    <row r="16098" spans="1:9">
      <c r="A16098" s="748" t="str">
        <f>IF(I16098=0,"",VLOOKUP(I16098,EQUIPOS,2,FALSE))</f>
        <v/>
      </c>
      <c r="B16098" s="749"/>
      <c r="C16098" s="195"/>
      <c r="D16098" s="194"/>
      <c r="E16098" s="252">
        <f>IF(I16098=0,0,VLOOKUP(I16098,EQUIPOS,4,FALSE))</f>
        <v>0</v>
      </c>
      <c r="F16098" s="230">
        <f t="shared" si="2913"/>
        <v>0</v>
      </c>
      <c r="G16098" s="233"/>
      <c r="I16098" s="283"/>
    </row>
    <row r="16099" spans="1:9" ht="30.75" customHeight="1" thickBot="1">
      <c r="A16099" s="234"/>
      <c r="B16099" s="456"/>
      <c r="C16099" s="235"/>
      <c r="D16099" s="237"/>
      <c r="E16099" s="261"/>
      <c r="F16099" s="238" t="s">
        <v>82</v>
      </c>
      <c r="G16099" s="262">
        <f>SUM(F16094:F16098)</f>
        <v>0</v>
      </c>
      <c r="I16099" s="326"/>
    </row>
    <row r="16100" spans="1:9" ht="13.5" thickTop="1">
      <c r="A16100" s="240" t="s">
        <v>73</v>
      </c>
      <c r="B16100" s="446"/>
      <c r="C16100" s="241"/>
      <c r="D16100" s="243"/>
      <c r="E16100" s="243"/>
      <c r="F16100" s="242"/>
      <c r="G16100" s="244"/>
      <c r="I16100" s="326"/>
    </row>
    <row r="16101" spans="1:9" ht="26">
      <c r="A16101" s="245" t="s">
        <v>57</v>
      </c>
      <c r="B16101" s="454" t="s">
        <v>58</v>
      </c>
      <c r="C16101" s="247" t="s">
        <v>68</v>
      </c>
      <c r="D16101" s="316" t="s">
        <v>74</v>
      </c>
      <c r="E16101" s="248" t="s">
        <v>69</v>
      </c>
      <c r="F16101" s="249" t="s">
        <v>79</v>
      </c>
      <c r="G16101" s="250" t="s">
        <v>70</v>
      </c>
      <c r="H16101" s="220"/>
      <c r="I16101" s="325"/>
    </row>
    <row r="16102" spans="1:9">
      <c r="A16102" s="263" t="str">
        <f t="shared" ref="A16102:A16113" si="2914">IF(I16102=0,"",VLOOKUP(I16102,MANOOBRA,2,FALSE))</f>
        <v/>
      </c>
      <c r="B16102" s="444" t="str">
        <f t="shared" ref="B16102:B16113" si="2915">IF(I16102=0,"",VLOOKUP(I16102,MANOOBRA,3,FALSE))</f>
        <v/>
      </c>
      <c r="C16102" s="195"/>
      <c r="D16102" s="195"/>
      <c r="E16102" s="252">
        <f t="shared" ref="E16102:E16113" si="2916">IF(I16102=0,0,VLOOKUP(I16102,MANOOBRA,4,FALSE))</f>
        <v>0</v>
      </c>
      <c r="F16102" s="230">
        <f>IF(D16102=0,0,C16102*E16102/D16102)</f>
        <v>0</v>
      </c>
      <c r="G16102" s="231"/>
      <c r="I16102" s="283"/>
    </row>
    <row r="16103" spans="1:9">
      <c r="A16103" s="263" t="str">
        <f t="shared" si="2914"/>
        <v/>
      </c>
      <c r="B16103" s="444" t="str">
        <f t="shared" si="2915"/>
        <v/>
      </c>
      <c r="C16103" s="195"/>
      <c r="D16103" s="195"/>
      <c r="E16103" s="252">
        <f t="shared" si="2916"/>
        <v>0</v>
      </c>
      <c r="F16103" s="230">
        <f t="shared" ref="F16103:F16113" si="2917">IF(D16103=0,0,C16103*E16103/D16103)</f>
        <v>0</v>
      </c>
      <c r="G16103" s="232"/>
      <c r="I16103" s="283"/>
    </row>
    <row r="16104" spans="1:9">
      <c r="A16104" s="263" t="str">
        <f t="shared" si="2914"/>
        <v/>
      </c>
      <c r="B16104" s="444" t="str">
        <f t="shared" si="2915"/>
        <v/>
      </c>
      <c r="C16104" s="195"/>
      <c r="D16104" s="309"/>
      <c r="E16104" s="252">
        <f t="shared" si="2916"/>
        <v>0</v>
      </c>
      <c r="F16104" s="230">
        <f t="shared" si="2917"/>
        <v>0</v>
      </c>
      <c r="G16104" s="232"/>
      <c r="I16104" s="283"/>
    </row>
    <row r="16105" spans="1:9">
      <c r="A16105" s="263" t="str">
        <f t="shared" si="2914"/>
        <v/>
      </c>
      <c r="B16105" s="444" t="str">
        <f t="shared" si="2915"/>
        <v/>
      </c>
      <c r="C16105" s="195"/>
      <c r="D16105" s="195"/>
      <c r="E16105" s="252">
        <f t="shared" si="2916"/>
        <v>0</v>
      </c>
      <c r="F16105" s="230">
        <f t="shared" si="2917"/>
        <v>0</v>
      </c>
      <c r="G16105" s="232"/>
      <c r="I16105" s="283"/>
    </row>
    <row r="16106" spans="1:9">
      <c r="A16106" s="263" t="str">
        <f t="shared" si="2914"/>
        <v/>
      </c>
      <c r="B16106" s="444" t="str">
        <f t="shared" si="2915"/>
        <v/>
      </c>
      <c r="C16106" s="195"/>
      <c r="D16106" s="195"/>
      <c r="E16106" s="252">
        <f t="shared" si="2916"/>
        <v>0</v>
      </c>
      <c r="F16106" s="230">
        <f t="shared" si="2917"/>
        <v>0</v>
      </c>
      <c r="G16106" s="232"/>
      <c r="I16106" s="283"/>
    </row>
    <row r="16107" spans="1:9">
      <c r="A16107" s="263" t="str">
        <f t="shared" si="2914"/>
        <v/>
      </c>
      <c r="B16107" s="444" t="str">
        <f t="shared" si="2915"/>
        <v/>
      </c>
      <c r="C16107" s="195"/>
      <c r="D16107" s="195"/>
      <c r="E16107" s="252">
        <f t="shared" si="2916"/>
        <v>0</v>
      </c>
      <c r="F16107" s="230">
        <f t="shared" si="2917"/>
        <v>0</v>
      </c>
      <c r="G16107" s="232"/>
      <c r="I16107" s="283"/>
    </row>
    <row r="16108" spans="1:9">
      <c r="A16108" s="263" t="str">
        <f t="shared" si="2914"/>
        <v/>
      </c>
      <c r="B16108" s="444" t="str">
        <f t="shared" si="2915"/>
        <v/>
      </c>
      <c r="C16108" s="195"/>
      <c r="D16108" s="195"/>
      <c r="E16108" s="252">
        <f t="shared" si="2916"/>
        <v>0</v>
      </c>
      <c r="F16108" s="230">
        <f t="shared" si="2917"/>
        <v>0</v>
      </c>
      <c r="G16108" s="232"/>
      <c r="I16108" s="283"/>
    </row>
    <row r="16109" spans="1:9">
      <c r="A16109" s="263" t="str">
        <f t="shared" si="2914"/>
        <v/>
      </c>
      <c r="B16109" s="444" t="str">
        <f t="shared" si="2915"/>
        <v/>
      </c>
      <c r="C16109" s="195"/>
      <c r="D16109" s="195"/>
      <c r="E16109" s="252">
        <f t="shared" si="2916"/>
        <v>0</v>
      </c>
      <c r="F16109" s="230">
        <f t="shared" si="2917"/>
        <v>0</v>
      </c>
      <c r="G16109" s="232"/>
      <c r="I16109" s="283"/>
    </row>
    <row r="16110" spans="1:9">
      <c r="A16110" s="263" t="str">
        <f t="shared" si="2914"/>
        <v/>
      </c>
      <c r="B16110" s="444" t="str">
        <f t="shared" si="2915"/>
        <v/>
      </c>
      <c r="C16110" s="195"/>
      <c r="D16110" s="195"/>
      <c r="E16110" s="252">
        <f t="shared" si="2916"/>
        <v>0</v>
      </c>
      <c r="F16110" s="230">
        <f t="shared" si="2917"/>
        <v>0</v>
      </c>
      <c r="G16110" s="232"/>
      <c r="I16110" s="283"/>
    </row>
    <row r="16111" spans="1:9">
      <c r="A16111" s="263" t="str">
        <f t="shared" si="2914"/>
        <v/>
      </c>
      <c r="B16111" s="444" t="str">
        <f t="shared" si="2915"/>
        <v/>
      </c>
      <c r="C16111" s="195"/>
      <c r="D16111" s="195"/>
      <c r="E16111" s="252">
        <f t="shared" si="2916"/>
        <v>0</v>
      </c>
      <c r="F16111" s="230">
        <f t="shared" si="2917"/>
        <v>0</v>
      </c>
      <c r="G16111" s="232"/>
      <c r="I16111" s="283"/>
    </row>
    <row r="16112" spans="1:9">
      <c r="A16112" s="263" t="str">
        <f t="shared" si="2914"/>
        <v/>
      </c>
      <c r="B16112" s="444" t="str">
        <f t="shared" si="2915"/>
        <v/>
      </c>
      <c r="C16112" s="195"/>
      <c r="D16112" s="195"/>
      <c r="E16112" s="252">
        <f t="shared" si="2916"/>
        <v>0</v>
      </c>
      <c r="F16112" s="230">
        <f t="shared" si="2917"/>
        <v>0</v>
      </c>
      <c r="G16112" s="232"/>
      <c r="I16112" s="283"/>
    </row>
    <row r="16113" spans="1:16">
      <c r="A16113" s="263" t="str">
        <f t="shared" si="2914"/>
        <v/>
      </c>
      <c r="B16113" s="444" t="str">
        <f t="shared" si="2915"/>
        <v/>
      </c>
      <c r="C16113" s="195"/>
      <c r="D16113" s="195"/>
      <c r="E16113" s="252">
        <f t="shared" si="2916"/>
        <v>0</v>
      </c>
      <c r="F16113" s="230">
        <f t="shared" si="2917"/>
        <v>0</v>
      </c>
      <c r="G16113" s="233"/>
      <c r="I16113" s="283"/>
    </row>
    <row r="16114" spans="1:16" ht="31.5" customHeight="1" thickBot="1">
      <c r="A16114" s="234"/>
      <c r="B16114" s="456"/>
      <c r="C16114" s="235"/>
      <c r="D16114" s="237"/>
      <c r="E16114" s="237"/>
      <c r="F16114" s="238" t="s">
        <v>83</v>
      </c>
      <c r="G16114" s="262">
        <f>ROUND(SUM(F16102:F16113),0)</f>
        <v>0</v>
      </c>
      <c r="I16114" s="326"/>
    </row>
    <row r="16115" spans="1:16" ht="13.5" thickTop="1">
      <c r="A16115" s="186" t="s">
        <v>76</v>
      </c>
      <c r="B16115" s="446"/>
      <c r="C16115" s="241"/>
      <c r="D16115" s="243"/>
      <c r="E16115" s="243"/>
      <c r="F16115" s="242"/>
      <c r="G16115" s="244"/>
      <c r="I16115" s="326"/>
    </row>
    <row r="16116" spans="1:16">
      <c r="A16116" s="245" t="s">
        <v>57</v>
      </c>
      <c r="B16116" s="455"/>
      <c r="C16116" s="246"/>
      <c r="D16116" s="317"/>
      <c r="E16116" s="248" t="s">
        <v>77</v>
      </c>
      <c r="F16116" s="249" t="s">
        <v>78</v>
      </c>
      <c r="G16116" s="264" t="s">
        <v>77</v>
      </c>
      <c r="H16116" s="220"/>
      <c r="I16116" s="325"/>
    </row>
    <row r="16117" spans="1:16">
      <c r="A16117" s="185" t="s">
        <v>87</v>
      </c>
      <c r="B16117" s="453"/>
      <c r="C16117" s="265"/>
      <c r="D16117" s="318"/>
      <c r="E16117" s="229">
        <f>SUM(G16076,G16091,G16099,G16114)</f>
        <v>0</v>
      </c>
      <c r="F16117" s="266">
        <f>A</f>
        <v>0</v>
      </c>
      <c r="G16117" s="267">
        <f>E16117*F16117</f>
        <v>0</v>
      </c>
      <c r="I16117" s="326"/>
    </row>
    <row r="16118" spans="1:16">
      <c r="A16118" s="185" t="s">
        <v>85</v>
      </c>
      <c r="B16118" s="453"/>
      <c r="C16118" s="265"/>
      <c r="D16118" s="318"/>
      <c r="E16118" s="229">
        <f>SUM(G16076,G16091,G16099,G16114)</f>
        <v>0</v>
      </c>
      <c r="F16118" s="266">
        <f>I</f>
        <v>0</v>
      </c>
      <c r="G16118" s="267">
        <f>E16118*F16118</f>
        <v>0</v>
      </c>
      <c r="I16118" s="326"/>
    </row>
    <row r="16119" spans="1:16">
      <c r="A16119" s="185" t="s">
        <v>86</v>
      </c>
      <c r="B16119" s="453"/>
      <c r="C16119" s="265"/>
      <c r="D16119" s="318"/>
      <c r="E16119" s="229">
        <f>SUM(G16076,G16091,G16099,G16114)</f>
        <v>0</v>
      </c>
      <c r="F16119" s="266">
        <f>U</f>
        <v>0</v>
      </c>
      <c r="G16119" s="267">
        <f>E16119*F16119</f>
        <v>0</v>
      </c>
      <c r="I16119" s="326"/>
    </row>
    <row r="16120" spans="1:16" ht="33" customHeight="1" thickBot="1">
      <c r="A16120" s="234"/>
      <c r="B16120" s="456"/>
      <c r="C16120" s="235"/>
      <c r="D16120" s="237"/>
      <c r="E16120" s="237"/>
      <c r="F16120" s="268" t="s">
        <v>84</v>
      </c>
      <c r="G16120" s="262">
        <f>SUM(G16117:G16119)</f>
        <v>0</v>
      </c>
      <c r="I16120" s="326"/>
      <c r="J16120" s="295"/>
      <c r="K16120" s="296"/>
      <c r="L16120" s="296"/>
      <c r="M16120" s="296"/>
      <c r="N16120" s="296"/>
      <c r="O16120" s="296"/>
    </row>
    <row r="16121" spans="1:16" s="211" customFormat="1" ht="14" thickTop="1" thickBot="1">
      <c r="A16121" s="269"/>
      <c r="B16121" s="443"/>
      <c r="C16121" s="270"/>
      <c r="D16121" s="319"/>
      <c r="E16121" s="271" t="s">
        <v>89</v>
      </c>
      <c r="F16121" s="272"/>
      <c r="G16121" s="273">
        <f>ROUND(SUM(G16076,G16091,G16099,G16114,G16120),0)</f>
        <v>0</v>
      </c>
      <c r="I16121" s="327"/>
      <c r="J16121" s="212">
        <f>B16060</f>
        <v>49.3</v>
      </c>
      <c r="K16121" s="274">
        <f>E16117</f>
        <v>0</v>
      </c>
      <c r="L16121" s="294">
        <f>G16117</f>
        <v>0</v>
      </c>
      <c r="M16121" s="294">
        <f>G16118</f>
        <v>0</v>
      </c>
      <c r="N16121" s="294">
        <f>G16119</f>
        <v>0</v>
      </c>
      <c r="O16121" s="299">
        <f>SUM(K16121:N16121)</f>
        <v>0</v>
      </c>
      <c r="P16121" s="294"/>
    </row>
    <row r="16122" spans="1:16" ht="13.5" thickTop="1">
      <c r="A16122" s="275" t="s">
        <v>97</v>
      </c>
      <c r="B16122" s="438"/>
      <c r="C16122" s="215"/>
      <c r="D16122" s="217"/>
      <c r="E16122" s="217"/>
      <c r="F16122" s="216"/>
      <c r="G16122" s="219"/>
      <c r="I16122" s="326"/>
      <c r="P16122" s="294"/>
    </row>
    <row r="16123" spans="1:16">
      <c r="A16123" s="275"/>
      <c r="B16123" s="452"/>
      <c r="C16123" s="276"/>
      <c r="D16123" s="320"/>
      <c r="E16123" s="217"/>
      <c r="F16123" s="216"/>
      <c r="G16123" s="277">
        <f ca="1">TODAY()</f>
        <v>44839</v>
      </c>
      <c r="I16123" s="326"/>
      <c r="P16123" s="294"/>
    </row>
    <row r="16124" spans="1:16" ht="13.5" thickBot="1">
      <c r="A16124" s="234"/>
      <c r="B16124" s="456"/>
      <c r="C16124" s="235"/>
      <c r="D16124" s="237"/>
      <c r="E16124" s="237"/>
      <c r="F16124" s="236"/>
      <c r="G16124" s="278"/>
      <c r="I16124" s="326"/>
      <c r="P16124" s="294"/>
    </row>
    <row r="16125" spans="1:16" ht="13.5" thickTop="1"/>
    <row r="16126" spans="1:16" s="199" customFormat="1">
      <c r="A16126" s="196" t="s">
        <v>109</v>
      </c>
      <c r="B16126" s="458"/>
      <c r="C16126" s="196"/>
      <c r="D16126" s="198"/>
      <c r="E16126" s="198"/>
      <c r="F16126" s="197"/>
      <c r="G16126" s="197"/>
      <c r="I16126" s="321"/>
      <c r="J16126" s="200"/>
      <c r="O16126" s="297"/>
    </row>
    <row r="16127" spans="1:16" s="199" customFormat="1">
      <c r="A16127" s="196" t="str">
        <f>CONCATENATE('Prestaciones y AIU'!A13618," ANALISIS DE PRECIOS UNITARIOS")</f>
        <v xml:space="preserve"> ANALISIS DE PRECIOS UNITARIOS</v>
      </c>
      <c r="B16127" s="458"/>
      <c r="C16127" s="196"/>
      <c r="D16127" s="198"/>
      <c r="E16127" s="198"/>
      <c r="F16127" s="197"/>
      <c r="G16127" s="197"/>
      <c r="I16127" s="321"/>
      <c r="J16127" s="200"/>
      <c r="O16127" s="297"/>
    </row>
    <row r="16128" spans="1:16" s="199" customFormat="1">
      <c r="A16128" s="196" t="str">
        <f>Objeto_LIC</f>
        <v>OPTIMIZACION DEL SISTEMA DE ABASTECIMIENTO (ADUCCION, PRETRATAMIENTO Y CONDUCCION) DEL MUNICPIO DE TAME, DEPARTAMENTO DE ARAUCA</v>
      </c>
      <c r="B16128" s="458"/>
      <c r="C16128" s="196"/>
      <c r="D16128" s="198"/>
      <c r="E16128" s="198"/>
      <c r="F16128" s="197"/>
      <c r="G16128" s="197"/>
      <c r="I16128" s="321"/>
      <c r="J16128" s="200"/>
      <c r="O16128" s="297"/>
    </row>
    <row r="16129" spans="1:15" s="199" customFormat="1">
      <c r="A16129" s="196"/>
      <c r="B16129" s="458"/>
      <c r="C16129" s="196"/>
      <c r="D16129" s="198"/>
      <c r="E16129" s="198"/>
      <c r="F16129" s="197"/>
      <c r="G16129" s="197"/>
      <c r="I16129" s="321"/>
      <c r="J16129" s="200"/>
      <c r="O16129" s="297"/>
    </row>
    <row r="16130" spans="1:15" ht="13.5" thickBot="1">
      <c r="A16130" s="201"/>
      <c r="B16130" s="448"/>
      <c r="C16130" s="201"/>
      <c r="D16130" s="203"/>
      <c r="E16130" s="203"/>
      <c r="F16130" s="202"/>
      <c r="G16130" s="202"/>
    </row>
    <row r="16131" spans="1:15" s="211" customFormat="1" ht="13.5" thickTop="1">
      <c r="A16131" s="206"/>
      <c r="B16131" s="457"/>
      <c r="C16131" s="207"/>
      <c r="D16131" s="209"/>
      <c r="E16131" s="209"/>
      <c r="F16131" s="208"/>
      <c r="G16131" s="210" t="s">
        <v>110</v>
      </c>
      <c r="I16131" s="323"/>
      <c r="J16131" s="212"/>
      <c r="O16131" s="297"/>
    </row>
    <row r="16132" spans="1:15" ht="12.75" customHeight="1">
      <c r="A16132" s="213" t="s">
        <v>62</v>
      </c>
      <c r="B16132" s="750">
        <f>Proponente</f>
        <v>0</v>
      </c>
      <c r="C16132" s="750"/>
      <c r="D16132" s="750"/>
      <c r="E16132" s="750"/>
      <c r="F16132" s="750"/>
      <c r="G16132" s="751"/>
    </row>
    <row r="16133" spans="1:15" ht="47.25" customHeight="1">
      <c r="A16133" s="213" t="s">
        <v>63</v>
      </c>
      <c r="B16133" s="470">
        <v>49.4</v>
      </c>
      <c r="C16133" s="750" t="e">
        <f>VLOOKUP(B16133,Presupuesto!$A$4:$B$106,2,FALSE)</f>
        <v>#N/A</v>
      </c>
      <c r="D16133" s="750"/>
      <c r="E16133" s="750"/>
      <c r="F16133" s="750"/>
      <c r="G16133" s="751"/>
    </row>
    <row r="16134" spans="1:15" ht="12.75" customHeight="1">
      <c r="A16134" s="214"/>
      <c r="B16134" s="438"/>
      <c r="C16134" s="215"/>
      <c r="D16134" s="217"/>
      <c r="E16134" s="217"/>
      <c r="F16134" s="218" t="s">
        <v>88</v>
      </c>
      <c r="G16134" s="750" t="str">
        <f ca="1">LOOKUP('U-P1'!B16133,Presupuesto!$1:$1048576,Presupuesto!$C$1:$C$105)</f>
        <v>ML</v>
      </c>
      <c r="H16134" s="750"/>
      <c r="I16134" s="750"/>
      <c r="J16134" s="750"/>
      <c r="K16134" s="751"/>
    </row>
    <row r="16135" spans="1:15" ht="13.5" thickBot="1">
      <c r="A16135" s="213" t="s">
        <v>64</v>
      </c>
      <c r="B16135" s="438"/>
      <c r="C16135" s="215"/>
      <c r="D16135" s="217"/>
      <c r="E16135" s="217"/>
      <c r="F16135" s="216"/>
      <c r="G16135" s="219"/>
      <c r="I16135" s="324"/>
      <c r="J16135" s="295"/>
      <c r="K16135" s="296"/>
      <c r="L16135" s="296"/>
      <c r="M16135" s="296"/>
      <c r="N16135" s="296"/>
      <c r="O16135" s="296"/>
    </row>
    <row r="16136" spans="1:15" s="220" customFormat="1" ht="13.5" thickTop="1">
      <c r="A16136" s="221" t="s">
        <v>57</v>
      </c>
      <c r="B16136" s="447" t="s">
        <v>65</v>
      </c>
      <c r="C16136" s="222" t="s">
        <v>66</v>
      </c>
      <c r="D16136" s="223" t="s">
        <v>74</v>
      </c>
      <c r="E16136" s="224" t="s">
        <v>100</v>
      </c>
      <c r="F16136" s="224" t="s">
        <v>79</v>
      </c>
      <c r="G16136" s="225" t="s">
        <v>70</v>
      </c>
      <c r="I16136" s="325"/>
      <c r="J16136" s="226"/>
      <c r="O16136" s="296"/>
    </row>
    <row r="16137" spans="1:15">
      <c r="A16137" s="227" t="str">
        <f t="shared" ref="A16137:A16148" si="2918">IF(I16137=0,"-",VLOOKUP(I16137,EQUIPOS,2,FALSE))</f>
        <v>-</v>
      </c>
      <c r="B16137" s="228"/>
      <c r="C16137" s="228"/>
      <c r="D16137" s="194"/>
      <c r="E16137" s="229">
        <f t="shared" ref="E16137:E16148" si="2919">IF(I16137=0,0,VLOOKUP(I16137,EQUIPOS,4,FALSE))</f>
        <v>0</v>
      </c>
      <c r="F16137" s="230">
        <f t="shared" ref="F16137:F16148" si="2920">IF(D16137=0,0,E16137/D16137)</f>
        <v>0</v>
      </c>
      <c r="G16137" s="231"/>
      <c r="I16137" s="283"/>
    </row>
    <row r="16138" spans="1:15">
      <c r="A16138" s="227" t="str">
        <f t="shared" si="2918"/>
        <v>-</v>
      </c>
      <c r="B16138" s="228"/>
      <c r="C16138" s="228"/>
      <c r="D16138" s="194"/>
      <c r="E16138" s="229">
        <f t="shared" si="2919"/>
        <v>0</v>
      </c>
      <c r="F16138" s="230">
        <f t="shared" si="2920"/>
        <v>0</v>
      </c>
      <c r="G16138" s="232"/>
      <c r="I16138" s="283"/>
    </row>
    <row r="16139" spans="1:15">
      <c r="A16139" s="227" t="str">
        <f t="shared" si="2918"/>
        <v>-</v>
      </c>
      <c r="B16139" s="228"/>
      <c r="C16139" s="228"/>
      <c r="D16139" s="194"/>
      <c r="E16139" s="229">
        <f t="shared" si="2919"/>
        <v>0</v>
      </c>
      <c r="F16139" s="230">
        <f t="shared" si="2920"/>
        <v>0</v>
      </c>
      <c r="G16139" s="232"/>
      <c r="I16139" s="283"/>
    </row>
    <row r="16140" spans="1:15">
      <c r="A16140" s="227" t="str">
        <f t="shared" si="2918"/>
        <v>-</v>
      </c>
      <c r="B16140" s="228"/>
      <c r="C16140" s="228"/>
      <c r="D16140" s="194"/>
      <c r="E16140" s="229">
        <f t="shared" si="2919"/>
        <v>0</v>
      </c>
      <c r="F16140" s="230">
        <f t="shared" si="2920"/>
        <v>0</v>
      </c>
      <c r="G16140" s="232"/>
      <c r="I16140" s="283"/>
    </row>
    <row r="16141" spans="1:15">
      <c r="A16141" s="227" t="str">
        <f t="shared" si="2918"/>
        <v>-</v>
      </c>
      <c r="B16141" s="228"/>
      <c r="C16141" s="228"/>
      <c r="D16141" s="194"/>
      <c r="E16141" s="229">
        <f t="shared" si="2919"/>
        <v>0</v>
      </c>
      <c r="F16141" s="230">
        <f t="shared" si="2920"/>
        <v>0</v>
      </c>
      <c r="G16141" s="232"/>
      <c r="I16141" s="283"/>
    </row>
    <row r="16142" spans="1:15">
      <c r="A16142" s="227" t="str">
        <f t="shared" si="2918"/>
        <v>-</v>
      </c>
      <c r="B16142" s="228"/>
      <c r="C16142" s="228"/>
      <c r="D16142" s="194"/>
      <c r="E16142" s="229">
        <f t="shared" si="2919"/>
        <v>0</v>
      </c>
      <c r="F16142" s="230">
        <f t="shared" si="2920"/>
        <v>0</v>
      </c>
      <c r="G16142" s="232"/>
      <c r="I16142" s="283"/>
    </row>
    <row r="16143" spans="1:15">
      <c r="A16143" s="227" t="str">
        <f t="shared" si="2918"/>
        <v>-</v>
      </c>
      <c r="B16143" s="228"/>
      <c r="C16143" s="228"/>
      <c r="D16143" s="194"/>
      <c r="E16143" s="229">
        <f t="shared" si="2919"/>
        <v>0</v>
      </c>
      <c r="F16143" s="230">
        <f t="shared" si="2920"/>
        <v>0</v>
      </c>
      <c r="G16143" s="232"/>
      <c r="I16143" s="283"/>
    </row>
    <row r="16144" spans="1:15">
      <c r="A16144" s="227" t="str">
        <f t="shared" si="2918"/>
        <v>-</v>
      </c>
      <c r="B16144" s="228"/>
      <c r="C16144" s="228"/>
      <c r="D16144" s="194"/>
      <c r="E16144" s="229">
        <f t="shared" si="2919"/>
        <v>0</v>
      </c>
      <c r="F16144" s="230">
        <f t="shared" si="2920"/>
        <v>0</v>
      </c>
      <c r="G16144" s="232"/>
      <c r="I16144" s="283"/>
    </row>
    <row r="16145" spans="1:15">
      <c r="A16145" s="227" t="str">
        <f t="shared" si="2918"/>
        <v>-</v>
      </c>
      <c r="B16145" s="228"/>
      <c r="C16145" s="228"/>
      <c r="D16145" s="194"/>
      <c r="E16145" s="229">
        <f t="shared" si="2919"/>
        <v>0</v>
      </c>
      <c r="F16145" s="230">
        <f t="shared" si="2920"/>
        <v>0</v>
      </c>
      <c r="G16145" s="232"/>
      <c r="I16145" s="283"/>
    </row>
    <row r="16146" spans="1:15">
      <c r="A16146" s="227" t="str">
        <f t="shared" si="2918"/>
        <v>-</v>
      </c>
      <c r="B16146" s="228"/>
      <c r="C16146" s="228"/>
      <c r="D16146" s="194"/>
      <c r="E16146" s="229">
        <f t="shared" si="2919"/>
        <v>0</v>
      </c>
      <c r="F16146" s="230">
        <f t="shared" si="2920"/>
        <v>0</v>
      </c>
      <c r="G16146" s="232"/>
      <c r="I16146" s="283"/>
    </row>
    <row r="16147" spans="1:15">
      <c r="A16147" s="227" t="str">
        <f t="shared" si="2918"/>
        <v>-</v>
      </c>
      <c r="B16147" s="228"/>
      <c r="C16147" s="228"/>
      <c r="D16147" s="194"/>
      <c r="E16147" s="229">
        <f t="shared" si="2919"/>
        <v>0</v>
      </c>
      <c r="F16147" s="230">
        <f t="shared" si="2920"/>
        <v>0</v>
      </c>
      <c r="G16147" s="232"/>
      <c r="I16147" s="283"/>
    </row>
    <row r="16148" spans="1:15">
      <c r="A16148" s="227" t="str">
        <f t="shared" si="2918"/>
        <v>-</v>
      </c>
      <c r="B16148" s="228"/>
      <c r="C16148" s="228"/>
      <c r="D16148" s="194"/>
      <c r="E16148" s="229">
        <f t="shared" si="2919"/>
        <v>0</v>
      </c>
      <c r="F16148" s="230">
        <f t="shared" si="2920"/>
        <v>0</v>
      </c>
      <c r="G16148" s="232"/>
      <c r="I16148" s="283"/>
    </row>
    <row r="16149" spans="1:15" ht="13.5" thickBot="1">
      <c r="A16149" s="234"/>
      <c r="B16149" s="456"/>
      <c r="C16149" s="235"/>
      <c r="D16149" s="237"/>
      <c r="E16149" s="237"/>
      <c r="F16149" s="238" t="s">
        <v>80</v>
      </c>
      <c r="G16149" s="239">
        <f>SUM(F16137:F16148)</f>
        <v>0</v>
      </c>
      <c r="I16149" s="326"/>
    </row>
    <row r="16150" spans="1:15" ht="13.5" thickTop="1">
      <c r="A16150" s="240" t="s">
        <v>67</v>
      </c>
      <c r="B16150" s="446"/>
      <c r="C16150" s="241"/>
      <c r="D16150" s="243"/>
      <c r="E16150" s="243"/>
      <c r="F16150" s="242"/>
      <c r="G16150" s="244"/>
      <c r="I16150" s="326"/>
    </row>
    <row r="16151" spans="1:15" s="220" customFormat="1" ht="26">
      <c r="A16151" s="245" t="s">
        <v>57</v>
      </c>
      <c r="B16151" s="455"/>
      <c r="C16151" s="247" t="s">
        <v>58</v>
      </c>
      <c r="D16151" s="316" t="s">
        <v>68</v>
      </c>
      <c r="E16151" s="248" t="s">
        <v>69</v>
      </c>
      <c r="F16151" s="249" t="s">
        <v>79</v>
      </c>
      <c r="G16151" s="250" t="s">
        <v>70</v>
      </c>
      <c r="I16151" s="325"/>
      <c r="J16151" s="226"/>
      <c r="O16151" s="296"/>
    </row>
    <row r="16152" spans="1:15">
      <c r="A16152" s="748" t="str">
        <f t="shared" ref="A16152:A16163" si="2921">IF(I16152=0,"",VLOOKUP(I16152,MATERIALES,2,FALSE))</f>
        <v/>
      </c>
      <c r="B16152" s="749"/>
      <c r="C16152" s="251" t="str">
        <f t="shared" ref="C16152:C16160" si="2922">IF(I16152=0,"",VLOOKUP(I16152,MATERIALES,3,FALSE))</f>
        <v/>
      </c>
      <c r="D16152" s="194"/>
      <c r="E16152" s="252">
        <f t="shared" ref="E16152:E16163" si="2923">IF(I16152=0,0,VLOOKUP(I16152,MATERIALES,4,FALSE))</f>
        <v>0</v>
      </c>
      <c r="F16152" s="230">
        <f>D16152*E16152</f>
        <v>0</v>
      </c>
      <c r="G16152" s="231"/>
      <c r="I16152" s="283"/>
    </row>
    <row r="16153" spans="1:15">
      <c r="A16153" s="748" t="str">
        <f t="shared" si="2921"/>
        <v/>
      </c>
      <c r="B16153" s="749"/>
      <c r="C16153" s="251" t="str">
        <f t="shared" si="2922"/>
        <v/>
      </c>
      <c r="D16153" s="194"/>
      <c r="E16153" s="252">
        <f t="shared" si="2923"/>
        <v>0</v>
      </c>
      <c r="F16153" s="230">
        <f t="shared" ref="F16153:F16163" si="2924">D16153*E16153</f>
        <v>0</v>
      </c>
      <c r="G16153" s="232"/>
      <c r="I16153" s="283"/>
    </row>
    <row r="16154" spans="1:15">
      <c r="A16154" s="748" t="str">
        <f t="shared" si="2921"/>
        <v/>
      </c>
      <c r="B16154" s="749"/>
      <c r="C16154" s="251" t="str">
        <f t="shared" si="2922"/>
        <v/>
      </c>
      <c r="D16154" s="194"/>
      <c r="E16154" s="252">
        <f t="shared" si="2923"/>
        <v>0</v>
      </c>
      <c r="F16154" s="230">
        <f t="shared" si="2924"/>
        <v>0</v>
      </c>
      <c r="G16154" s="232"/>
      <c r="I16154" s="283"/>
    </row>
    <row r="16155" spans="1:15">
      <c r="A16155" s="748" t="str">
        <f t="shared" si="2921"/>
        <v/>
      </c>
      <c r="B16155" s="749"/>
      <c r="C16155" s="251" t="str">
        <f t="shared" si="2922"/>
        <v/>
      </c>
      <c r="D16155" s="194"/>
      <c r="E16155" s="252">
        <f t="shared" si="2923"/>
        <v>0</v>
      </c>
      <c r="F16155" s="230">
        <f t="shared" si="2924"/>
        <v>0</v>
      </c>
      <c r="G16155" s="232"/>
      <c r="I16155" s="283"/>
    </row>
    <row r="16156" spans="1:15">
      <c r="A16156" s="748" t="str">
        <f t="shared" si="2921"/>
        <v/>
      </c>
      <c r="B16156" s="749"/>
      <c r="C16156" s="251" t="str">
        <f t="shared" si="2922"/>
        <v/>
      </c>
      <c r="D16156" s="194"/>
      <c r="E16156" s="252">
        <f t="shared" si="2923"/>
        <v>0</v>
      </c>
      <c r="F16156" s="230">
        <f t="shared" si="2924"/>
        <v>0</v>
      </c>
      <c r="G16156" s="232"/>
      <c r="I16156" s="283"/>
    </row>
    <row r="16157" spans="1:15">
      <c r="A16157" s="748" t="str">
        <f t="shared" si="2921"/>
        <v/>
      </c>
      <c r="B16157" s="749"/>
      <c r="C16157" s="251" t="str">
        <f t="shared" si="2922"/>
        <v/>
      </c>
      <c r="D16157" s="194"/>
      <c r="E16157" s="252">
        <f t="shared" si="2923"/>
        <v>0</v>
      </c>
      <c r="F16157" s="230">
        <f t="shared" si="2924"/>
        <v>0</v>
      </c>
      <c r="G16157" s="232"/>
      <c r="I16157" s="283"/>
    </row>
    <row r="16158" spans="1:15">
      <c r="A16158" s="748" t="str">
        <f t="shared" si="2921"/>
        <v/>
      </c>
      <c r="B16158" s="749"/>
      <c r="C16158" s="251" t="str">
        <f t="shared" si="2922"/>
        <v/>
      </c>
      <c r="D16158" s="194"/>
      <c r="E16158" s="252">
        <f t="shared" si="2923"/>
        <v>0</v>
      </c>
      <c r="F16158" s="230">
        <f t="shared" si="2924"/>
        <v>0</v>
      </c>
      <c r="G16158" s="232"/>
      <c r="I16158" s="283"/>
    </row>
    <row r="16159" spans="1:15">
      <c r="A16159" s="748" t="str">
        <f t="shared" si="2921"/>
        <v/>
      </c>
      <c r="B16159" s="749"/>
      <c r="C16159" s="251" t="str">
        <f t="shared" si="2922"/>
        <v/>
      </c>
      <c r="D16159" s="194"/>
      <c r="E16159" s="252">
        <f t="shared" si="2923"/>
        <v>0</v>
      </c>
      <c r="F16159" s="230">
        <f t="shared" si="2924"/>
        <v>0</v>
      </c>
      <c r="G16159" s="253"/>
      <c r="I16159" s="283"/>
    </row>
    <row r="16160" spans="1:15">
      <c r="A16160" s="748" t="str">
        <f t="shared" si="2921"/>
        <v/>
      </c>
      <c r="B16160" s="749"/>
      <c r="C16160" s="251" t="str">
        <f t="shared" si="2922"/>
        <v/>
      </c>
      <c r="D16160" s="194"/>
      <c r="E16160" s="252">
        <f t="shared" si="2923"/>
        <v>0</v>
      </c>
      <c r="F16160" s="230">
        <f t="shared" si="2924"/>
        <v>0</v>
      </c>
      <c r="G16160" s="232"/>
      <c r="I16160" s="283"/>
    </row>
    <row r="16161" spans="1:9">
      <c r="A16161" s="748" t="str">
        <f t="shared" si="2921"/>
        <v/>
      </c>
      <c r="B16161" s="749"/>
      <c r="C16161" s="251"/>
      <c r="D16161" s="194"/>
      <c r="E16161" s="252">
        <f t="shared" si="2923"/>
        <v>0</v>
      </c>
      <c r="F16161" s="230">
        <f t="shared" si="2924"/>
        <v>0</v>
      </c>
      <c r="G16161" s="232"/>
      <c r="I16161" s="283"/>
    </row>
    <row r="16162" spans="1:9">
      <c r="A16162" s="748" t="str">
        <f t="shared" si="2921"/>
        <v/>
      </c>
      <c r="B16162" s="749"/>
      <c r="C16162" s="251"/>
      <c r="D16162" s="194"/>
      <c r="E16162" s="252">
        <f t="shared" si="2923"/>
        <v>0</v>
      </c>
      <c r="F16162" s="230">
        <f t="shared" si="2924"/>
        <v>0</v>
      </c>
      <c r="G16162" s="232"/>
      <c r="I16162" s="283"/>
    </row>
    <row r="16163" spans="1:9">
      <c r="A16163" s="748" t="str">
        <f t="shared" si="2921"/>
        <v/>
      </c>
      <c r="B16163" s="749"/>
      <c r="C16163" s="251" t="str">
        <f t="shared" ref="C16163" si="2925">IF(I16163=0,"",VLOOKUP(I16163,MATERIALES,3,FALSE))</f>
        <v/>
      </c>
      <c r="D16163" s="194"/>
      <c r="E16163" s="252">
        <f t="shared" si="2923"/>
        <v>0</v>
      </c>
      <c r="F16163" s="230">
        <f t="shared" si="2924"/>
        <v>0</v>
      </c>
      <c r="G16163" s="233"/>
      <c r="I16163" s="283"/>
    </row>
    <row r="16164" spans="1:9" ht="26.25" customHeight="1" thickBot="1">
      <c r="A16164" s="214"/>
      <c r="B16164" s="438"/>
      <c r="C16164" s="215"/>
      <c r="D16164" s="217"/>
      <c r="E16164" s="254"/>
      <c r="F16164" s="255" t="s">
        <v>81</v>
      </c>
      <c r="G16164" s="253">
        <f>ROUND(SUM(F16152:F16163),0)</f>
        <v>0</v>
      </c>
      <c r="I16164" s="326"/>
    </row>
    <row r="16165" spans="1:9" ht="14" thickTop="1" thickBot="1">
      <c r="A16165" s="256" t="s">
        <v>72</v>
      </c>
      <c r="B16165" s="445"/>
      <c r="C16165" s="257"/>
      <c r="D16165" s="259"/>
      <c r="E16165" s="259"/>
      <c r="F16165" s="258"/>
      <c r="G16165" s="260"/>
      <c r="I16165" s="326"/>
    </row>
    <row r="16166" spans="1:9" ht="13.5" thickTop="1">
      <c r="A16166" s="245" t="s">
        <v>57</v>
      </c>
      <c r="B16166" s="455"/>
      <c r="C16166" s="248" t="s">
        <v>71</v>
      </c>
      <c r="D16166" s="316" t="s">
        <v>75</v>
      </c>
      <c r="E16166" s="248" t="s">
        <v>98</v>
      </c>
      <c r="F16166" s="249" t="s">
        <v>79</v>
      </c>
      <c r="G16166" s="250" t="s">
        <v>70</v>
      </c>
      <c r="I16166" s="326"/>
    </row>
    <row r="16167" spans="1:9">
      <c r="A16167" s="748" t="str">
        <f>IF(I16167=0,"",VLOOKUP(I16167,EQUIPOS,2,FALSE))</f>
        <v/>
      </c>
      <c r="B16167" s="749"/>
      <c r="C16167" s="195"/>
      <c r="D16167" s="194"/>
      <c r="E16167" s="252">
        <f>IF(I16167=0,0,VLOOKUP(I16167,EQUIPOS,4,FALSE))</f>
        <v>0</v>
      </c>
      <c r="F16167" s="230">
        <f>C16167*D16167*E16167</f>
        <v>0</v>
      </c>
      <c r="G16167" s="231"/>
      <c r="I16167" s="283"/>
    </row>
    <row r="16168" spans="1:9">
      <c r="A16168" s="748" t="str">
        <f>IF(I16168=0,"",VLOOKUP(I16168,EQUIPOS,2,FALSE))</f>
        <v/>
      </c>
      <c r="B16168" s="749"/>
      <c r="C16168" s="195"/>
      <c r="D16168" s="194"/>
      <c r="E16168" s="252">
        <f>IF(I16168=0,0,VLOOKUP(I16168,EQUIPOS,4,FALSE))</f>
        <v>0</v>
      </c>
      <c r="F16168" s="230">
        <f t="shared" ref="F16168:F16171" si="2926">C16168*D16168*E16168</f>
        <v>0</v>
      </c>
      <c r="G16168" s="232"/>
      <c r="I16168" s="283"/>
    </row>
    <row r="16169" spans="1:9">
      <c r="A16169" s="748" t="str">
        <f>IF(I16169=0,"",VLOOKUP(I16169,EQUIPOS,2,FALSE))</f>
        <v/>
      </c>
      <c r="B16169" s="749"/>
      <c r="C16169" s="195"/>
      <c r="D16169" s="194"/>
      <c r="E16169" s="252">
        <f>IF(I16169=0,0,VLOOKUP(I16169,EQUIPOS,4,FALSE))</f>
        <v>0</v>
      </c>
      <c r="F16169" s="230">
        <f t="shared" si="2926"/>
        <v>0</v>
      </c>
      <c r="G16169" s="232"/>
      <c r="I16169" s="283"/>
    </row>
    <row r="16170" spans="1:9">
      <c r="A16170" s="748" t="str">
        <f>IF(I16170=0,"",VLOOKUP(I16170,EQUIPOS,2,FALSE))</f>
        <v/>
      </c>
      <c r="B16170" s="749"/>
      <c r="C16170" s="195"/>
      <c r="D16170" s="194"/>
      <c r="E16170" s="252">
        <f>IF(I16170=0,0,VLOOKUP(I16170,EQUIPOS,4,FALSE))</f>
        <v>0</v>
      </c>
      <c r="F16170" s="230">
        <f t="shared" si="2926"/>
        <v>0</v>
      </c>
      <c r="G16170" s="232"/>
      <c r="I16170" s="283"/>
    </row>
    <row r="16171" spans="1:9">
      <c r="A16171" s="748" t="str">
        <f>IF(I16171=0,"",VLOOKUP(I16171,EQUIPOS,2,FALSE))</f>
        <v/>
      </c>
      <c r="B16171" s="749"/>
      <c r="C16171" s="195"/>
      <c r="D16171" s="194"/>
      <c r="E16171" s="252">
        <f>IF(I16171=0,0,VLOOKUP(I16171,EQUIPOS,4,FALSE))</f>
        <v>0</v>
      </c>
      <c r="F16171" s="230">
        <f t="shared" si="2926"/>
        <v>0</v>
      </c>
      <c r="G16171" s="233"/>
      <c r="I16171" s="283"/>
    </row>
    <row r="16172" spans="1:9" ht="30.75" customHeight="1" thickBot="1">
      <c r="A16172" s="234"/>
      <c r="B16172" s="456"/>
      <c r="C16172" s="235"/>
      <c r="D16172" s="237"/>
      <c r="E16172" s="261"/>
      <c r="F16172" s="238" t="s">
        <v>82</v>
      </c>
      <c r="G16172" s="262">
        <f>SUM(F16167:F16171)</f>
        <v>0</v>
      </c>
      <c r="I16172" s="326"/>
    </row>
    <row r="16173" spans="1:9" ht="13.5" thickTop="1">
      <c r="A16173" s="240" t="s">
        <v>73</v>
      </c>
      <c r="B16173" s="446"/>
      <c r="C16173" s="241"/>
      <c r="D16173" s="243"/>
      <c r="E16173" s="243"/>
      <c r="F16173" s="242"/>
      <c r="G16173" s="244"/>
      <c r="I16173" s="326"/>
    </row>
    <row r="16174" spans="1:9" ht="26">
      <c r="A16174" s="245" t="s">
        <v>57</v>
      </c>
      <c r="B16174" s="454" t="s">
        <v>58</v>
      </c>
      <c r="C16174" s="247" t="s">
        <v>68</v>
      </c>
      <c r="D16174" s="316" t="s">
        <v>74</v>
      </c>
      <c r="E16174" s="248" t="s">
        <v>69</v>
      </c>
      <c r="F16174" s="249" t="s">
        <v>79</v>
      </c>
      <c r="G16174" s="250" t="s">
        <v>70</v>
      </c>
      <c r="H16174" s="220"/>
      <c r="I16174" s="325"/>
    </row>
    <row r="16175" spans="1:9">
      <c r="A16175" s="263" t="str">
        <f t="shared" ref="A16175:A16186" si="2927">IF(I16175=0,"",VLOOKUP(I16175,MANOOBRA,2,FALSE))</f>
        <v/>
      </c>
      <c r="B16175" s="444" t="str">
        <f t="shared" ref="B16175:B16186" si="2928">IF(I16175=0,"",VLOOKUP(I16175,MANOOBRA,3,FALSE))</f>
        <v/>
      </c>
      <c r="C16175" s="195"/>
      <c r="D16175" s="466"/>
      <c r="E16175" s="252">
        <f t="shared" ref="E16175:E16186" si="2929">IF(I16175=0,0,VLOOKUP(I16175,MANOOBRA,4,FALSE))</f>
        <v>0</v>
      </c>
      <c r="F16175" s="230">
        <f>IF(D16175=0,0,C16175*E16175/D16175)</f>
        <v>0</v>
      </c>
      <c r="G16175" s="231"/>
      <c r="I16175" s="283"/>
    </row>
    <row r="16176" spans="1:9">
      <c r="A16176" s="263" t="str">
        <f t="shared" si="2927"/>
        <v/>
      </c>
      <c r="B16176" s="444" t="str">
        <f t="shared" si="2928"/>
        <v/>
      </c>
      <c r="C16176" s="195"/>
      <c r="D16176" s="466"/>
      <c r="E16176" s="252">
        <f t="shared" si="2929"/>
        <v>0</v>
      </c>
      <c r="F16176" s="230">
        <f t="shared" ref="F16176:F16186" si="2930">IF(D16176=0,0,C16176*E16176/D16176)</f>
        <v>0</v>
      </c>
      <c r="G16176" s="232"/>
      <c r="I16176" s="283"/>
    </row>
    <row r="16177" spans="1:9">
      <c r="A16177" s="263" t="str">
        <f t="shared" si="2927"/>
        <v/>
      </c>
      <c r="B16177" s="444" t="str">
        <f t="shared" si="2928"/>
        <v/>
      </c>
      <c r="C16177" s="195"/>
      <c r="D16177" s="309"/>
      <c r="E16177" s="252">
        <f t="shared" si="2929"/>
        <v>0</v>
      </c>
      <c r="F16177" s="230">
        <f t="shared" si="2930"/>
        <v>0</v>
      </c>
      <c r="G16177" s="232"/>
      <c r="I16177" s="283"/>
    </row>
    <row r="16178" spans="1:9">
      <c r="A16178" s="263" t="str">
        <f t="shared" si="2927"/>
        <v/>
      </c>
      <c r="B16178" s="444" t="str">
        <f t="shared" si="2928"/>
        <v/>
      </c>
      <c r="C16178" s="195"/>
      <c r="D16178" s="195"/>
      <c r="E16178" s="252">
        <f t="shared" si="2929"/>
        <v>0</v>
      </c>
      <c r="F16178" s="230">
        <f t="shared" si="2930"/>
        <v>0</v>
      </c>
      <c r="G16178" s="232"/>
      <c r="I16178" s="283"/>
    </row>
    <row r="16179" spans="1:9">
      <c r="A16179" s="263" t="str">
        <f t="shared" si="2927"/>
        <v/>
      </c>
      <c r="B16179" s="444" t="str">
        <f t="shared" si="2928"/>
        <v/>
      </c>
      <c r="C16179" s="195"/>
      <c r="D16179" s="195"/>
      <c r="E16179" s="252">
        <f t="shared" si="2929"/>
        <v>0</v>
      </c>
      <c r="F16179" s="230">
        <f t="shared" si="2930"/>
        <v>0</v>
      </c>
      <c r="G16179" s="232"/>
      <c r="I16179" s="283"/>
    </row>
    <row r="16180" spans="1:9">
      <c r="A16180" s="263" t="str">
        <f t="shared" si="2927"/>
        <v/>
      </c>
      <c r="B16180" s="444" t="str">
        <f t="shared" si="2928"/>
        <v/>
      </c>
      <c r="C16180" s="195"/>
      <c r="D16180" s="195"/>
      <c r="E16180" s="252">
        <f t="shared" si="2929"/>
        <v>0</v>
      </c>
      <c r="F16180" s="230">
        <f t="shared" si="2930"/>
        <v>0</v>
      </c>
      <c r="G16180" s="232"/>
      <c r="I16180" s="283"/>
    </row>
    <row r="16181" spans="1:9">
      <c r="A16181" s="263" t="str">
        <f t="shared" si="2927"/>
        <v/>
      </c>
      <c r="B16181" s="444" t="str">
        <f t="shared" si="2928"/>
        <v/>
      </c>
      <c r="C16181" s="195"/>
      <c r="D16181" s="195"/>
      <c r="E16181" s="252">
        <f t="shared" si="2929"/>
        <v>0</v>
      </c>
      <c r="F16181" s="230">
        <f t="shared" si="2930"/>
        <v>0</v>
      </c>
      <c r="G16181" s="232"/>
      <c r="I16181" s="283"/>
    </row>
    <row r="16182" spans="1:9">
      <c r="A16182" s="263" t="str">
        <f t="shared" si="2927"/>
        <v/>
      </c>
      <c r="B16182" s="444" t="str">
        <f t="shared" si="2928"/>
        <v/>
      </c>
      <c r="C16182" s="195"/>
      <c r="D16182" s="195"/>
      <c r="E16182" s="252">
        <f t="shared" si="2929"/>
        <v>0</v>
      </c>
      <c r="F16182" s="230">
        <f t="shared" si="2930"/>
        <v>0</v>
      </c>
      <c r="G16182" s="232"/>
      <c r="I16182" s="283"/>
    </row>
    <row r="16183" spans="1:9">
      <c r="A16183" s="263" t="str">
        <f t="shared" si="2927"/>
        <v/>
      </c>
      <c r="B16183" s="444" t="str">
        <f t="shared" si="2928"/>
        <v/>
      </c>
      <c r="C16183" s="195"/>
      <c r="D16183" s="195"/>
      <c r="E16183" s="252">
        <f t="shared" si="2929"/>
        <v>0</v>
      </c>
      <c r="F16183" s="230">
        <f t="shared" si="2930"/>
        <v>0</v>
      </c>
      <c r="G16183" s="232"/>
      <c r="I16183" s="283"/>
    </row>
    <row r="16184" spans="1:9">
      <c r="A16184" s="263" t="str">
        <f t="shared" si="2927"/>
        <v/>
      </c>
      <c r="B16184" s="444" t="str">
        <f t="shared" si="2928"/>
        <v/>
      </c>
      <c r="C16184" s="195"/>
      <c r="D16184" s="195"/>
      <c r="E16184" s="252">
        <f t="shared" si="2929"/>
        <v>0</v>
      </c>
      <c r="F16184" s="230">
        <f t="shared" si="2930"/>
        <v>0</v>
      </c>
      <c r="G16184" s="232"/>
      <c r="I16184" s="283"/>
    </row>
    <row r="16185" spans="1:9">
      <c r="A16185" s="263" t="str">
        <f t="shared" si="2927"/>
        <v/>
      </c>
      <c r="B16185" s="444" t="str">
        <f t="shared" si="2928"/>
        <v/>
      </c>
      <c r="C16185" s="195"/>
      <c r="D16185" s="195"/>
      <c r="E16185" s="252">
        <f t="shared" si="2929"/>
        <v>0</v>
      </c>
      <c r="F16185" s="230">
        <f t="shared" si="2930"/>
        <v>0</v>
      </c>
      <c r="G16185" s="232"/>
      <c r="I16185" s="283"/>
    </row>
    <row r="16186" spans="1:9">
      <c r="A16186" s="263" t="str">
        <f t="shared" si="2927"/>
        <v/>
      </c>
      <c r="B16186" s="444" t="str">
        <f t="shared" si="2928"/>
        <v/>
      </c>
      <c r="C16186" s="195"/>
      <c r="D16186" s="195"/>
      <c r="E16186" s="252">
        <f t="shared" si="2929"/>
        <v>0</v>
      </c>
      <c r="F16186" s="230">
        <f t="shared" si="2930"/>
        <v>0</v>
      </c>
      <c r="G16186" s="233"/>
      <c r="I16186" s="283"/>
    </row>
    <row r="16187" spans="1:9" ht="31.5" customHeight="1" thickBot="1">
      <c r="A16187" s="234"/>
      <c r="B16187" s="456"/>
      <c r="C16187" s="235"/>
      <c r="D16187" s="237"/>
      <c r="E16187" s="237"/>
      <c r="F16187" s="238" t="s">
        <v>83</v>
      </c>
      <c r="G16187" s="262">
        <f>ROUND(SUM(F16175:F16186),0)</f>
        <v>0</v>
      </c>
      <c r="I16187" s="326"/>
    </row>
    <row r="16188" spans="1:9" ht="13.5" thickTop="1">
      <c r="A16188" s="186" t="s">
        <v>76</v>
      </c>
      <c r="B16188" s="446"/>
      <c r="C16188" s="241"/>
      <c r="D16188" s="243"/>
      <c r="E16188" s="243"/>
      <c r="F16188" s="242"/>
      <c r="G16188" s="244"/>
      <c r="I16188" s="326"/>
    </row>
    <row r="16189" spans="1:9">
      <c r="A16189" s="245" t="s">
        <v>57</v>
      </c>
      <c r="B16189" s="455"/>
      <c r="C16189" s="246"/>
      <c r="D16189" s="317"/>
      <c r="E16189" s="248" t="s">
        <v>77</v>
      </c>
      <c r="F16189" s="249" t="s">
        <v>78</v>
      </c>
      <c r="G16189" s="264" t="s">
        <v>77</v>
      </c>
      <c r="H16189" s="220"/>
      <c r="I16189" s="325"/>
    </row>
    <row r="16190" spans="1:9">
      <c r="A16190" s="185" t="s">
        <v>87</v>
      </c>
      <c r="B16190" s="453"/>
      <c r="C16190" s="265"/>
      <c r="D16190" s="318"/>
      <c r="E16190" s="229">
        <f>SUM(G16149,G16164,G16172,G16187)</f>
        <v>0</v>
      </c>
      <c r="F16190" s="266">
        <f>A</f>
        <v>0</v>
      </c>
      <c r="G16190" s="267">
        <f>E16190*F16190</f>
        <v>0</v>
      </c>
      <c r="I16190" s="326"/>
    </row>
    <row r="16191" spans="1:9">
      <c r="A16191" s="185" t="s">
        <v>85</v>
      </c>
      <c r="B16191" s="453"/>
      <c r="C16191" s="265"/>
      <c r="D16191" s="318"/>
      <c r="E16191" s="229">
        <f>SUM(G16149,G16164,G16172,G16187)</f>
        <v>0</v>
      </c>
      <c r="F16191" s="266">
        <f>I</f>
        <v>0</v>
      </c>
      <c r="G16191" s="267">
        <f>E16191*F16191</f>
        <v>0</v>
      </c>
      <c r="I16191" s="326"/>
    </row>
    <row r="16192" spans="1:9">
      <c r="A16192" s="185" t="s">
        <v>86</v>
      </c>
      <c r="B16192" s="453"/>
      <c r="C16192" s="265"/>
      <c r="D16192" s="318"/>
      <c r="E16192" s="229">
        <f>SUM(G16149,G16164,G16172,G16187)</f>
        <v>0</v>
      </c>
      <c r="F16192" s="266">
        <f>U</f>
        <v>0</v>
      </c>
      <c r="G16192" s="267">
        <f>E16192*F16192</f>
        <v>0</v>
      </c>
      <c r="I16192" s="326"/>
    </row>
    <row r="16193" spans="1:16" ht="33" customHeight="1" thickBot="1">
      <c r="A16193" s="234"/>
      <c r="B16193" s="456"/>
      <c r="C16193" s="235"/>
      <c r="D16193" s="237"/>
      <c r="E16193" s="237"/>
      <c r="F16193" s="268" t="s">
        <v>84</v>
      </c>
      <c r="G16193" s="262">
        <f>SUM(G16190:G16192)</f>
        <v>0</v>
      </c>
      <c r="I16193" s="326"/>
      <c r="J16193" s="295"/>
      <c r="K16193" s="296"/>
      <c r="L16193" s="296"/>
      <c r="M16193" s="296"/>
      <c r="N16193" s="296"/>
      <c r="O16193" s="296"/>
    </row>
    <row r="16194" spans="1:16" s="211" customFormat="1" ht="14" thickTop="1" thickBot="1">
      <c r="A16194" s="269"/>
      <c r="B16194" s="443"/>
      <c r="C16194" s="270"/>
      <c r="D16194" s="319"/>
      <c r="E16194" s="271" t="s">
        <v>89</v>
      </c>
      <c r="F16194" s="272"/>
      <c r="G16194" s="273">
        <f>ROUND(SUM(G16149,G16164,G16172,G16187,G16193),0)</f>
        <v>0</v>
      </c>
      <c r="I16194" s="327"/>
      <c r="J16194" s="212">
        <f>B16133</f>
        <v>49.4</v>
      </c>
      <c r="K16194" s="274">
        <f>E16190</f>
        <v>0</v>
      </c>
      <c r="L16194" s="294">
        <f>G16190</f>
        <v>0</v>
      </c>
      <c r="M16194" s="294">
        <f>G16191</f>
        <v>0</v>
      </c>
      <c r="N16194" s="294">
        <f>G16192</f>
        <v>0</v>
      </c>
      <c r="O16194" s="299">
        <f>SUM(K16194:N16194)</f>
        <v>0</v>
      </c>
      <c r="P16194" s="294"/>
    </row>
    <row r="16195" spans="1:16" ht="13.5" thickTop="1">
      <c r="A16195" s="275" t="s">
        <v>97</v>
      </c>
      <c r="B16195" s="438"/>
      <c r="C16195" s="215"/>
      <c r="D16195" s="217"/>
      <c r="E16195" s="217"/>
      <c r="F16195" s="216"/>
      <c r="G16195" s="219"/>
      <c r="I16195" s="326"/>
      <c r="P16195" s="294"/>
    </row>
    <row r="16196" spans="1:16">
      <c r="A16196" s="275"/>
      <c r="B16196" s="452"/>
      <c r="C16196" s="276"/>
      <c r="D16196" s="320"/>
      <c r="E16196" s="217"/>
      <c r="F16196" s="216"/>
      <c r="G16196" s="277">
        <f ca="1">TODAY()</f>
        <v>44839</v>
      </c>
      <c r="I16196" s="326"/>
      <c r="P16196" s="294"/>
    </row>
    <row r="16197" spans="1:16" ht="13.5" thickBot="1">
      <c r="A16197" s="234"/>
      <c r="B16197" s="456"/>
      <c r="C16197" s="235"/>
      <c r="D16197" s="237"/>
      <c r="E16197" s="237"/>
      <c r="F16197" s="236"/>
      <c r="G16197" s="278"/>
      <c r="I16197" s="326"/>
      <c r="P16197" s="294"/>
    </row>
    <row r="16198" spans="1:16" ht="13.5" thickTop="1"/>
    <row r="16199" spans="1:16" s="199" customFormat="1">
      <c r="A16199" s="196" t="s">
        <v>109</v>
      </c>
      <c r="B16199" s="458"/>
      <c r="C16199" s="196"/>
      <c r="D16199" s="198"/>
      <c r="E16199" s="198"/>
      <c r="F16199" s="197"/>
      <c r="G16199" s="197"/>
      <c r="I16199" s="321"/>
      <c r="J16199" s="200"/>
      <c r="O16199" s="297"/>
    </row>
    <row r="16200" spans="1:16" s="199" customFormat="1">
      <c r="A16200" s="196" t="str">
        <f>CONCATENATE('Prestaciones y AIU'!A13691," ANALISIS DE PRECIOS UNITARIOS")</f>
        <v xml:space="preserve"> ANALISIS DE PRECIOS UNITARIOS</v>
      </c>
      <c r="B16200" s="458"/>
      <c r="C16200" s="196"/>
      <c r="D16200" s="198"/>
      <c r="E16200" s="198"/>
      <c r="F16200" s="197"/>
      <c r="G16200" s="197"/>
      <c r="I16200" s="321"/>
      <c r="J16200" s="200"/>
      <c r="O16200" s="297"/>
    </row>
    <row r="16201" spans="1:16" s="199" customFormat="1">
      <c r="A16201" s="196" t="str">
        <f>Objeto_LIC</f>
        <v>OPTIMIZACION DEL SISTEMA DE ABASTECIMIENTO (ADUCCION, PRETRATAMIENTO Y CONDUCCION) DEL MUNICPIO DE TAME, DEPARTAMENTO DE ARAUCA</v>
      </c>
      <c r="B16201" s="458"/>
      <c r="C16201" s="196"/>
      <c r="D16201" s="198"/>
      <c r="E16201" s="198"/>
      <c r="F16201" s="197"/>
      <c r="G16201" s="197"/>
      <c r="I16201" s="321"/>
      <c r="J16201" s="200"/>
      <c r="O16201" s="297"/>
    </row>
    <row r="16202" spans="1:16" s="199" customFormat="1">
      <c r="A16202" s="196"/>
      <c r="B16202" s="458"/>
      <c r="C16202" s="196"/>
      <c r="D16202" s="198"/>
      <c r="E16202" s="198"/>
      <c r="F16202" s="197"/>
      <c r="G16202" s="197"/>
      <c r="I16202" s="321"/>
      <c r="J16202" s="200"/>
      <c r="O16202" s="297"/>
    </row>
    <row r="16203" spans="1:16" ht="13.5" thickBot="1">
      <c r="A16203" s="201"/>
      <c r="B16203" s="448"/>
      <c r="C16203" s="201"/>
      <c r="D16203" s="203"/>
      <c r="E16203" s="203"/>
      <c r="F16203" s="202"/>
      <c r="G16203" s="202"/>
    </row>
    <row r="16204" spans="1:16" s="211" customFormat="1" ht="13.5" thickTop="1">
      <c r="A16204" s="206"/>
      <c r="B16204" s="457"/>
      <c r="C16204" s="207"/>
      <c r="D16204" s="209"/>
      <c r="E16204" s="209"/>
      <c r="F16204" s="208"/>
      <c r="G16204" s="210" t="s">
        <v>110</v>
      </c>
      <c r="I16204" s="323"/>
      <c r="J16204" s="212"/>
      <c r="O16204" s="297"/>
    </row>
    <row r="16205" spans="1:16" ht="12.75" customHeight="1">
      <c r="A16205" s="213" t="s">
        <v>62</v>
      </c>
      <c r="B16205" s="750">
        <f>Proponente</f>
        <v>0</v>
      </c>
      <c r="C16205" s="750"/>
      <c r="D16205" s="750"/>
      <c r="E16205" s="750"/>
      <c r="F16205" s="750"/>
      <c r="G16205" s="751"/>
    </row>
    <row r="16206" spans="1:16" ht="47.25" customHeight="1">
      <c r="A16206" s="213" t="s">
        <v>63</v>
      </c>
      <c r="B16206" s="470">
        <v>49.5</v>
      </c>
      <c r="C16206" s="750" t="e">
        <f>VLOOKUP(B16206,Presupuesto!$A$4:$B$106,2,FALSE)</f>
        <v>#N/A</v>
      </c>
      <c r="D16206" s="750"/>
      <c r="E16206" s="750"/>
      <c r="F16206" s="750"/>
      <c r="G16206" s="751"/>
    </row>
    <row r="16207" spans="1:16" ht="12.75" customHeight="1">
      <c r="A16207" s="214"/>
      <c r="B16207" s="438"/>
      <c r="C16207" s="215"/>
      <c r="D16207" s="217"/>
      <c r="E16207" s="217"/>
      <c r="F16207" s="218" t="s">
        <v>88</v>
      </c>
      <c r="G16207" s="750" t="str">
        <f ca="1">LOOKUP('U-P1'!B16206,Presupuesto!$1:$1048576,Presupuesto!$C$1:$C$105)</f>
        <v>ML</v>
      </c>
      <c r="H16207" s="750"/>
      <c r="I16207" s="750"/>
      <c r="J16207" s="750"/>
      <c r="K16207" s="751"/>
    </row>
    <row r="16208" spans="1:16" ht="13.5" thickBot="1">
      <c r="A16208" s="213" t="s">
        <v>64</v>
      </c>
      <c r="B16208" s="438"/>
      <c r="C16208" s="215"/>
      <c r="D16208" s="217"/>
      <c r="E16208" s="217"/>
      <c r="F16208" s="216"/>
      <c r="G16208" s="219"/>
      <c r="I16208" s="324"/>
      <c r="J16208" s="295"/>
      <c r="K16208" s="296"/>
      <c r="L16208" s="296"/>
      <c r="M16208" s="296"/>
      <c r="N16208" s="296"/>
      <c r="O16208" s="296"/>
    </row>
    <row r="16209" spans="1:15" s="220" customFormat="1" ht="13.5" thickTop="1">
      <c r="A16209" s="221" t="s">
        <v>57</v>
      </c>
      <c r="B16209" s="447" t="s">
        <v>65</v>
      </c>
      <c r="C16209" s="222" t="s">
        <v>66</v>
      </c>
      <c r="D16209" s="223" t="s">
        <v>74</v>
      </c>
      <c r="E16209" s="224" t="s">
        <v>100</v>
      </c>
      <c r="F16209" s="224" t="s">
        <v>79</v>
      </c>
      <c r="G16209" s="225" t="s">
        <v>70</v>
      </c>
      <c r="I16209" s="325"/>
      <c r="J16209" s="226"/>
      <c r="O16209" s="296"/>
    </row>
    <row r="16210" spans="1:15">
      <c r="A16210" s="227" t="str">
        <f t="shared" ref="A16210:A16221" si="2931">IF(I16210=0,"-",VLOOKUP(I16210,EQUIPOS,2,FALSE))</f>
        <v>-</v>
      </c>
      <c r="B16210" s="228"/>
      <c r="C16210" s="228"/>
      <c r="D16210" s="194"/>
      <c r="E16210" s="229">
        <f t="shared" ref="E16210:E16221" si="2932">IF(I16210=0,0,VLOOKUP(I16210,EQUIPOS,4,FALSE))</f>
        <v>0</v>
      </c>
      <c r="F16210" s="230">
        <f t="shared" ref="F16210:F16221" si="2933">IF(D16210=0,0,E16210/D16210)</f>
        <v>0</v>
      </c>
      <c r="G16210" s="231"/>
      <c r="I16210" s="283"/>
    </row>
    <row r="16211" spans="1:15">
      <c r="A16211" s="227" t="str">
        <f t="shared" si="2931"/>
        <v>-</v>
      </c>
      <c r="B16211" s="228"/>
      <c r="C16211" s="228"/>
      <c r="D16211" s="194"/>
      <c r="E16211" s="229">
        <f t="shared" si="2932"/>
        <v>0</v>
      </c>
      <c r="F16211" s="230">
        <f t="shared" si="2933"/>
        <v>0</v>
      </c>
      <c r="G16211" s="232"/>
      <c r="I16211" s="283"/>
    </row>
    <row r="16212" spans="1:15">
      <c r="A16212" s="227" t="str">
        <f t="shared" si="2931"/>
        <v>-</v>
      </c>
      <c r="B16212" s="228"/>
      <c r="C16212" s="228"/>
      <c r="D16212" s="194"/>
      <c r="E16212" s="229">
        <f t="shared" si="2932"/>
        <v>0</v>
      </c>
      <c r="F16212" s="230">
        <f t="shared" si="2933"/>
        <v>0</v>
      </c>
      <c r="G16212" s="232"/>
      <c r="I16212" s="283"/>
    </row>
    <row r="16213" spans="1:15">
      <c r="A16213" s="227" t="str">
        <f t="shared" si="2931"/>
        <v>-</v>
      </c>
      <c r="B16213" s="228"/>
      <c r="C16213" s="228"/>
      <c r="D16213" s="194"/>
      <c r="E16213" s="229">
        <f t="shared" si="2932"/>
        <v>0</v>
      </c>
      <c r="F16213" s="230">
        <f t="shared" si="2933"/>
        <v>0</v>
      </c>
      <c r="G16213" s="232"/>
      <c r="I16213" s="283"/>
    </row>
    <row r="16214" spans="1:15">
      <c r="A16214" s="227" t="str">
        <f t="shared" si="2931"/>
        <v>-</v>
      </c>
      <c r="B16214" s="228"/>
      <c r="C16214" s="228"/>
      <c r="D16214" s="194"/>
      <c r="E16214" s="229">
        <f t="shared" si="2932"/>
        <v>0</v>
      </c>
      <c r="F16214" s="230">
        <f t="shared" si="2933"/>
        <v>0</v>
      </c>
      <c r="G16214" s="232"/>
      <c r="I16214" s="283"/>
    </row>
    <row r="16215" spans="1:15">
      <c r="A16215" s="227" t="str">
        <f t="shared" si="2931"/>
        <v>-</v>
      </c>
      <c r="B16215" s="228"/>
      <c r="C16215" s="228"/>
      <c r="D16215" s="194"/>
      <c r="E16215" s="229">
        <f t="shared" si="2932"/>
        <v>0</v>
      </c>
      <c r="F16215" s="230">
        <f t="shared" si="2933"/>
        <v>0</v>
      </c>
      <c r="G16215" s="232"/>
      <c r="I16215" s="283"/>
    </row>
    <row r="16216" spans="1:15">
      <c r="A16216" s="227" t="str">
        <f t="shared" si="2931"/>
        <v>-</v>
      </c>
      <c r="B16216" s="228"/>
      <c r="C16216" s="228"/>
      <c r="D16216" s="194"/>
      <c r="E16216" s="229">
        <f t="shared" si="2932"/>
        <v>0</v>
      </c>
      <c r="F16216" s="230">
        <f t="shared" si="2933"/>
        <v>0</v>
      </c>
      <c r="G16216" s="232"/>
      <c r="I16216" s="283"/>
    </row>
    <row r="16217" spans="1:15">
      <c r="A16217" s="227" t="str">
        <f t="shared" si="2931"/>
        <v>-</v>
      </c>
      <c r="B16217" s="228"/>
      <c r="C16217" s="228"/>
      <c r="D16217" s="194"/>
      <c r="E16217" s="229">
        <f t="shared" si="2932"/>
        <v>0</v>
      </c>
      <c r="F16217" s="230">
        <f t="shared" si="2933"/>
        <v>0</v>
      </c>
      <c r="G16217" s="232"/>
      <c r="I16217" s="283"/>
    </row>
    <row r="16218" spans="1:15">
      <c r="A16218" s="227" t="str">
        <f t="shared" si="2931"/>
        <v>-</v>
      </c>
      <c r="B16218" s="228"/>
      <c r="C16218" s="228"/>
      <c r="D16218" s="194"/>
      <c r="E16218" s="229">
        <f t="shared" si="2932"/>
        <v>0</v>
      </c>
      <c r="F16218" s="230">
        <f t="shared" si="2933"/>
        <v>0</v>
      </c>
      <c r="G16218" s="232"/>
      <c r="I16218" s="283"/>
    </row>
    <row r="16219" spans="1:15">
      <c r="A16219" s="227" t="str">
        <f t="shared" si="2931"/>
        <v>-</v>
      </c>
      <c r="B16219" s="228"/>
      <c r="C16219" s="228"/>
      <c r="D16219" s="194"/>
      <c r="E16219" s="229">
        <f t="shared" si="2932"/>
        <v>0</v>
      </c>
      <c r="F16219" s="230">
        <f t="shared" si="2933"/>
        <v>0</v>
      </c>
      <c r="G16219" s="232"/>
      <c r="I16219" s="283"/>
    </row>
    <row r="16220" spans="1:15">
      <c r="A16220" s="227" t="str">
        <f t="shared" si="2931"/>
        <v>-</v>
      </c>
      <c r="B16220" s="228"/>
      <c r="C16220" s="228"/>
      <c r="D16220" s="194"/>
      <c r="E16220" s="229">
        <f t="shared" si="2932"/>
        <v>0</v>
      </c>
      <c r="F16220" s="230">
        <f t="shared" si="2933"/>
        <v>0</v>
      </c>
      <c r="G16220" s="232"/>
      <c r="I16220" s="283"/>
    </row>
    <row r="16221" spans="1:15">
      <c r="A16221" s="227" t="str">
        <f t="shared" si="2931"/>
        <v>-</v>
      </c>
      <c r="B16221" s="228"/>
      <c r="C16221" s="228"/>
      <c r="D16221" s="194"/>
      <c r="E16221" s="229">
        <f t="shared" si="2932"/>
        <v>0</v>
      </c>
      <c r="F16221" s="230">
        <f t="shared" si="2933"/>
        <v>0</v>
      </c>
      <c r="G16221" s="232"/>
      <c r="I16221" s="283"/>
    </row>
    <row r="16222" spans="1:15" ht="13.5" thickBot="1">
      <c r="A16222" s="234"/>
      <c r="B16222" s="456"/>
      <c r="C16222" s="235"/>
      <c r="D16222" s="237"/>
      <c r="E16222" s="237"/>
      <c r="F16222" s="238" t="s">
        <v>80</v>
      </c>
      <c r="G16222" s="239">
        <f>SUM(F16210:F16221)</f>
        <v>0</v>
      </c>
      <c r="I16222" s="326"/>
    </row>
    <row r="16223" spans="1:15" ht="13.5" thickTop="1">
      <c r="A16223" s="240" t="s">
        <v>67</v>
      </c>
      <c r="B16223" s="446"/>
      <c r="C16223" s="241"/>
      <c r="D16223" s="243"/>
      <c r="E16223" s="243"/>
      <c r="F16223" s="242"/>
      <c r="G16223" s="244"/>
      <c r="I16223" s="326"/>
    </row>
    <row r="16224" spans="1:15" s="220" customFormat="1" ht="26">
      <c r="A16224" s="245" t="s">
        <v>57</v>
      </c>
      <c r="B16224" s="455"/>
      <c r="C16224" s="247" t="s">
        <v>58</v>
      </c>
      <c r="D16224" s="316" t="s">
        <v>68</v>
      </c>
      <c r="E16224" s="248" t="s">
        <v>69</v>
      </c>
      <c r="F16224" s="249" t="s">
        <v>79</v>
      </c>
      <c r="G16224" s="250" t="s">
        <v>70</v>
      </c>
      <c r="I16224" s="325"/>
      <c r="J16224" s="226"/>
      <c r="O16224" s="296"/>
    </row>
    <row r="16225" spans="1:9">
      <c r="A16225" s="748" t="str">
        <f t="shared" ref="A16225:A16236" si="2934">IF(I16225=0,"",VLOOKUP(I16225,MATERIALES,2,FALSE))</f>
        <v/>
      </c>
      <c r="B16225" s="749"/>
      <c r="C16225" s="251" t="str">
        <f t="shared" ref="C16225:C16233" si="2935">IF(I16225=0,"",VLOOKUP(I16225,MATERIALES,3,FALSE))</f>
        <v/>
      </c>
      <c r="D16225" s="194"/>
      <c r="E16225" s="252">
        <f t="shared" ref="E16225:E16236" si="2936">IF(I16225=0,0,VLOOKUP(I16225,MATERIALES,4,FALSE))</f>
        <v>0</v>
      </c>
      <c r="F16225" s="230">
        <f>D16225*E16225</f>
        <v>0</v>
      </c>
      <c r="G16225" s="231"/>
      <c r="I16225" s="283"/>
    </row>
    <row r="16226" spans="1:9">
      <c r="A16226" s="748" t="str">
        <f t="shared" si="2934"/>
        <v/>
      </c>
      <c r="B16226" s="749"/>
      <c r="C16226" s="251" t="str">
        <f t="shared" si="2935"/>
        <v/>
      </c>
      <c r="D16226" s="194"/>
      <c r="E16226" s="252">
        <f t="shared" si="2936"/>
        <v>0</v>
      </c>
      <c r="F16226" s="230">
        <f t="shared" ref="F16226:F16236" si="2937">D16226*E16226</f>
        <v>0</v>
      </c>
      <c r="G16226" s="232"/>
      <c r="I16226" s="283"/>
    </row>
    <row r="16227" spans="1:9">
      <c r="A16227" s="748" t="str">
        <f t="shared" si="2934"/>
        <v/>
      </c>
      <c r="B16227" s="749"/>
      <c r="C16227" s="251" t="str">
        <f t="shared" si="2935"/>
        <v/>
      </c>
      <c r="D16227" s="194"/>
      <c r="E16227" s="252">
        <f t="shared" si="2936"/>
        <v>0</v>
      </c>
      <c r="F16227" s="230">
        <f t="shared" si="2937"/>
        <v>0</v>
      </c>
      <c r="G16227" s="232"/>
      <c r="I16227" s="283"/>
    </row>
    <row r="16228" spans="1:9">
      <c r="A16228" s="748" t="str">
        <f t="shared" si="2934"/>
        <v/>
      </c>
      <c r="B16228" s="749"/>
      <c r="C16228" s="251" t="str">
        <f t="shared" si="2935"/>
        <v/>
      </c>
      <c r="D16228" s="194"/>
      <c r="E16228" s="252">
        <f t="shared" si="2936"/>
        <v>0</v>
      </c>
      <c r="F16228" s="230">
        <f t="shared" si="2937"/>
        <v>0</v>
      </c>
      <c r="G16228" s="232"/>
      <c r="I16228" s="283"/>
    </row>
    <row r="16229" spans="1:9">
      <c r="A16229" s="748" t="str">
        <f t="shared" si="2934"/>
        <v/>
      </c>
      <c r="B16229" s="749"/>
      <c r="C16229" s="251" t="str">
        <f t="shared" si="2935"/>
        <v/>
      </c>
      <c r="D16229" s="194"/>
      <c r="E16229" s="252">
        <f t="shared" si="2936"/>
        <v>0</v>
      </c>
      <c r="F16229" s="230">
        <f t="shared" si="2937"/>
        <v>0</v>
      </c>
      <c r="G16229" s="232"/>
      <c r="I16229" s="283"/>
    </row>
    <row r="16230" spans="1:9">
      <c r="A16230" s="748" t="str">
        <f t="shared" si="2934"/>
        <v/>
      </c>
      <c r="B16230" s="749"/>
      <c r="C16230" s="251" t="str">
        <f t="shared" si="2935"/>
        <v/>
      </c>
      <c r="D16230" s="194"/>
      <c r="E16230" s="252">
        <f t="shared" si="2936"/>
        <v>0</v>
      </c>
      <c r="F16230" s="230">
        <f t="shared" si="2937"/>
        <v>0</v>
      </c>
      <c r="G16230" s="232"/>
      <c r="I16230" s="283"/>
    </row>
    <row r="16231" spans="1:9">
      <c r="A16231" s="748" t="str">
        <f t="shared" si="2934"/>
        <v/>
      </c>
      <c r="B16231" s="749"/>
      <c r="C16231" s="251" t="str">
        <f t="shared" si="2935"/>
        <v/>
      </c>
      <c r="D16231" s="194"/>
      <c r="E16231" s="252">
        <f t="shared" si="2936"/>
        <v>0</v>
      </c>
      <c r="F16231" s="230">
        <f t="shared" si="2937"/>
        <v>0</v>
      </c>
      <c r="G16231" s="232"/>
      <c r="I16231" s="283"/>
    </row>
    <row r="16232" spans="1:9">
      <c r="A16232" s="748" t="str">
        <f t="shared" si="2934"/>
        <v/>
      </c>
      <c r="B16232" s="749"/>
      <c r="C16232" s="251" t="str">
        <f t="shared" si="2935"/>
        <v/>
      </c>
      <c r="D16232" s="194"/>
      <c r="E16232" s="252">
        <f t="shared" si="2936"/>
        <v>0</v>
      </c>
      <c r="F16232" s="230">
        <f t="shared" si="2937"/>
        <v>0</v>
      </c>
      <c r="G16232" s="253"/>
      <c r="I16232" s="283"/>
    </row>
    <row r="16233" spans="1:9">
      <c r="A16233" s="748" t="str">
        <f t="shared" si="2934"/>
        <v/>
      </c>
      <c r="B16233" s="749"/>
      <c r="C16233" s="251" t="str">
        <f t="shared" si="2935"/>
        <v/>
      </c>
      <c r="D16233" s="194"/>
      <c r="E16233" s="252">
        <f t="shared" si="2936"/>
        <v>0</v>
      </c>
      <c r="F16233" s="230">
        <f t="shared" si="2937"/>
        <v>0</v>
      </c>
      <c r="G16233" s="232"/>
      <c r="I16233" s="283"/>
    </row>
    <row r="16234" spans="1:9">
      <c r="A16234" s="748" t="str">
        <f t="shared" si="2934"/>
        <v/>
      </c>
      <c r="B16234" s="749"/>
      <c r="C16234" s="251"/>
      <c r="D16234" s="194"/>
      <c r="E16234" s="252">
        <f t="shared" si="2936"/>
        <v>0</v>
      </c>
      <c r="F16234" s="230">
        <f t="shared" si="2937"/>
        <v>0</v>
      </c>
      <c r="G16234" s="232"/>
      <c r="I16234" s="283"/>
    </row>
    <row r="16235" spans="1:9">
      <c r="A16235" s="748" t="str">
        <f t="shared" si="2934"/>
        <v/>
      </c>
      <c r="B16235" s="749"/>
      <c r="C16235" s="251"/>
      <c r="D16235" s="194"/>
      <c r="E16235" s="252">
        <f t="shared" si="2936"/>
        <v>0</v>
      </c>
      <c r="F16235" s="230">
        <f t="shared" si="2937"/>
        <v>0</v>
      </c>
      <c r="G16235" s="232"/>
      <c r="I16235" s="283"/>
    </row>
    <row r="16236" spans="1:9">
      <c r="A16236" s="748" t="str">
        <f t="shared" si="2934"/>
        <v/>
      </c>
      <c r="B16236" s="749"/>
      <c r="C16236" s="251" t="str">
        <f t="shared" ref="C16236" si="2938">IF(I16236=0,"",VLOOKUP(I16236,MATERIALES,3,FALSE))</f>
        <v/>
      </c>
      <c r="D16236" s="194"/>
      <c r="E16236" s="252">
        <f t="shared" si="2936"/>
        <v>0</v>
      </c>
      <c r="F16236" s="230">
        <f t="shared" si="2937"/>
        <v>0</v>
      </c>
      <c r="G16236" s="233"/>
      <c r="I16236" s="283"/>
    </row>
    <row r="16237" spans="1:9" ht="26.25" customHeight="1" thickBot="1">
      <c r="A16237" s="214"/>
      <c r="B16237" s="438"/>
      <c r="C16237" s="215"/>
      <c r="D16237" s="217"/>
      <c r="E16237" s="254"/>
      <c r="F16237" s="255" t="s">
        <v>81</v>
      </c>
      <c r="G16237" s="253">
        <f>ROUND(SUM(F16225:F16236),0)</f>
        <v>0</v>
      </c>
      <c r="I16237" s="326"/>
    </row>
    <row r="16238" spans="1:9" ht="14" thickTop="1" thickBot="1">
      <c r="A16238" s="256" t="s">
        <v>72</v>
      </c>
      <c r="B16238" s="445"/>
      <c r="C16238" s="257"/>
      <c r="D16238" s="259"/>
      <c r="E16238" s="259"/>
      <c r="F16238" s="258"/>
      <c r="G16238" s="260"/>
      <c r="I16238" s="326"/>
    </row>
    <row r="16239" spans="1:9" ht="13.5" thickTop="1">
      <c r="A16239" s="245" t="s">
        <v>57</v>
      </c>
      <c r="B16239" s="455"/>
      <c r="C16239" s="248" t="s">
        <v>71</v>
      </c>
      <c r="D16239" s="316" t="s">
        <v>75</v>
      </c>
      <c r="E16239" s="248" t="s">
        <v>98</v>
      </c>
      <c r="F16239" s="249" t="s">
        <v>79</v>
      </c>
      <c r="G16239" s="250" t="s">
        <v>70</v>
      </c>
      <c r="I16239" s="326"/>
    </row>
    <row r="16240" spans="1:9">
      <c r="A16240" s="748" t="str">
        <f>IF(I16240=0,"",VLOOKUP(I16240,EQUIPOS,2,FALSE))</f>
        <v/>
      </c>
      <c r="B16240" s="749"/>
      <c r="C16240" s="195"/>
      <c r="D16240" s="194"/>
      <c r="E16240" s="252">
        <f>IF(I16240=0,0,VLOOKUP(I16240,EQUIPOS,4,FALSE))</f>
        <v>0</v>
      </c>
      <c r="F16240" s="230">
        <f>C16240*D16240*E16240</f>
        <v>0</v>
      </c>
      <c r="G16240" s="231"/>
      <c r="I16240" s="283"/>
    </row>
    <row r="16241" spans="1:9">
      <c r="A16241" s="748" t="str">
        <f>IF(I16241=0,"",VLOOKUP(I16241,EQUIPOS,2,FALSE))</f>
        <v/>
      </c>
      <c r="B16241" s="749"/>
      <c r="C16241" s="195"/>
      <c r="D16241" s="194"/>
      <c r="E16241" s="252">
        <f>IF(I16241=0,0,VLOOKUP(I16241,EQUIPOS,4,FALSE))</f>
        <v>0</v>
      </c>
      <c r="F16241" s="230">
        <f t="shared" ref="F16241:F16244" si="2939">C16241*D16241*E16241</f>
        <v>0</v>
      </c>
      <c r="G16241" s="232"/>
      <c r="I16241" s="283"/>
    </row>
    <row r="16242" spans="1:9">
      <c r="A16242" s="748" t="str">
        <f>IF(I16242=0,"",VLOOKUP(I16242,EQUIPOS,2,FALSE))</f>
        <v/>
      </c>
      <c r="B16242" s="749"/>
      <c r="C16242" s="195"/>
      <c r="D16242" s="194"/>
      <c r="E16242" s="252">
        <f>IF(I16242=0,0,VLOOKUP(I16242,EQUIPOS,4,FALSE))</f>
        <v>0</v>
      </c>
      <c r="F16242" s="230">
        <f t="shared" si="2939"/>
        <v>0</v>
      </c>
      <c r="G16242" s="232"/>
      <c r="I16242" s="283"/>
    </row>
    <row r="16243" spans="1:9">
      <c r="A16243" s="748" t="str">
        <f>IF(I16243=0,"",VLOOKUP(I16243,EQUIPOS,2,FALSE))</f>
        <v/>
      </c>
      <c r="B16243" s="749"/>
      <c r="C16243" s="195"/>
      <c r="D16243" s="194"/>
      <c r="E16243" s="252">
        <f>IF(I16243=0,0,VLOOKUP(I16243,EQUIPOS,4,FALSE))</f>
        <v>0</v>
      </c>
      <c r="F16243" s="230">
        <f t="shared" si="2939"/>
        <v>0</v>
      </c>
      <c r="G16243" s="232"/>
      <c r="I16243" s="283"/>
    </row>
    <row r="16244" spans="1:9">
      <c r="A16244" s="748" t="str">
        <f>IF(I16244=0,"",VLOOKUP(I16244,EQUIPOS,2,FALSE))</f>
        <v/>
      </c>
      <c r="B16244" s="749"/>
      <c r="C16244" s="195"/>
      <c r="D16244" s="194"/>
      <c r="E16244" s="252">
        <f>IF(I16244=0,0,VLOOKUP(I16244,EQUIPOS,4,FALSE))</f>
        <v>0</v>
      </c>
      <c r="F16244" s="230">
        <f t="shared" si="2939"/>
        <v>0</v>
      </c>
      <c r="G16244" s="233"/>
      <c r="I16244" s="283"/>
    </row>
    <row r="16245" spans="1:9" ht="30.75" customHeight="1" thickBot="1">
      <c r="A16245" s="234"/>
      <c r="B16245" s="456"/>
      <c r="C16245" s="235"/>
      <c r="D16245" s="237"/>
      <c r="E16245" s="261"/>
      <c r="F16245" s="238" t="s">
        <v>82</v>
      </c>
      <c r="G16245" s="262">
        <f>SUM(F16240:F16244)</f>
        <v>0</v>
      </c>
      <c r="I16245" s="326"/>
    </row>
    <row r="16246" spans="1:9" ht="13.5" thickTop="1">
      <c r="A16246" s="240" t="s">
        <v>73</v>
      </c>
      <c r="B16246" s="446"/>
      <c r="C16246" s="241"/>
      <c r="D16246" s="243"/>
      <c r="E16246" s="243"/>
      <c r="F16246" s="242"/>
      <c r="G16246" s="244"/>
      <c r="I16246" s="326"/>
    </row>
    <row r="16247" spans="1:9" ht="26">
      <c r="A16247" s="245" t="s">
        <v>57</v>
      </c>
      <c r="B16247" s="454" t="s">
        <v>58</v>
      </c>
      <c r="C16247" s="247" t="s">
        <v>68</v>
      </c>
      <c r="D16247" s="316" t="s">
        <v>74</v>
      </c>
      <c r="E16247" s="248" t="s">
        <v>69</v>
      </c>
      <c r="F16247" s="249" t="s">
        <v>79</v>
      </c>
      <c r="G16247" s="250" t="s">
        <v>70</v>
      </c>
      <c r="H16247" s="220"/>
      <c r="I16247" s="325"/>
    </row>
    <row r="16248" spans="1:9">
      <c r="A16248" s="263" t="str">
        <f t="shared" ref="A16248:A16259" si="2940">IF(I16248=0,"",VLOOKUP(I16248,MANOOBRA,2,FALSE))</f>
        <v/>
      </c>
      <c r="B16248" s="444" t="str">
        <f t="shared" ref="B16248:B16259" si="2941">IF(I16248=0,"",VLOOKUP(I16248,MANOOBRA,3,FALSE))</f>
        <v/>
      </c>
      <c r="C16248" s="195"/>
      <c r="D16248" s="466"/>
      <c r="E16248" s="252">
        <f t="shared" ref="E16248:E16259" si="2942">IF(I16248=0,0,VLOOKUP(I16248,MANOOBRA,4,FALSE))</f>
        <v>0</v>
      </c>
      <c r="F16248" s="230">
        <f>IF(D16248=0,0,C16248*E16248/D16248)</f>
        <v>0</v>
      </c>
      <c r="G16248" s="231"/>
      <c r="I16248" s="283"/>
    </row>
    <row r="16249" spans="1:9">
      <c r="A16249" s="263" t="str">
        <f t="shared" si="2940"/>
        <v/>
      </c>
      <c r="B16249" s="444" t="str">
        <f t="shared" si="2941"/>
        <v/>
      </c>
      <c r="C16249" s="195"/>
      <c r="D16249" s="466"/>
      <c r="E16249" s="252">
        <f t="shared" si="2942"/>
        <v>0</v>
      </c>
      <c r="F16249" s="230">
        <f t="shared" ref="F16249:F16259" si="2943">IF(D16249=0,0,C16249*E16249/D16249)</f>
        <v>0</v>
      </c>
      <c r="G16249" s="232"/>
      <c r="I16249" s="283"/>
    </row>
    <row r="16250" spans="1:9">
      <c r="A16250" s="263" t="str">
        <f t="shared" si="2940"/>
        <v/>
      </c>
      <c r="B16250" s="444" t="str">
        <f t="shared" si="2941"/>
        <v/>
      </c>
      <c r="C16250" s="195"/>
      <c r="D16250" s="309"/>
      <c r="E16250" s="252">
        <f t="shared" si="2942"/>
        <v>0</v>
      </c>
      <c r="F16250" s="230">
        <f t="shared" si="2943"/>
        <v>0</v>
      </c>
      <c r="G16250" s="232"/>
      <c r="I16250" s="283"/>
    </row>
    <row r="16251" spans="1:9">
      <c r="A16251" s="263" t="str">
        <f t="shared" si="2940"/>
        <v/>
      </c>
      <c r="B16251" s="444" t="str">
        <f t="shared" si="2941"/>
        <v/>
      </c>
      <c r="C16251" s="195"/>
      <c r="D16251" s="195"/>
      <c r="E16251" s="252">
        <f t="shared" si="2942"/>
        <v>0</v>
      </c>
      <c r="F16251" s="230">
        <f t="shared" si="2943"/>
        <v>0</v>
      </c>
      <c r="G16251" s="232"/>
      <c r="I16251" s="283"/>
    </row>
    <row r="16252" spans="1:9">
      <c r="A16252" s="263" t="str">
        <f t="shared" si="2940"/>
        <v/>
      </c>
      <c r="B16252" s="444" t="str">
        <f t="shared" si="2941"/>
        <v/>
      </c>
      <c r="C16252" s="195"/>
      <c r="D16252" s="195"/>
      <c r="E16252" s="252">
        <f t="shared" si="2942"/>
        <v>0</v>
      </c>
      <c r="F16252" s="230">
        <f t="shared" si="2943"/>
        <v>0</v>
      </c>
      <c r="G16252" s="232"/>
      <c r="I16252" s="283"/>
    </row>
    <row r="16253" spans="1:9">
      <c r="A16253" s="263" t="str">
        <f t="shared" si="2940"/>
        <v/>
      </c>
      <c r="B16253" s="444" t="str">
        <f t="shared" si="2941"/>
        <v/>
      </c>
      <c r="C16253" s="195"/>
      <c r="D16253" s="195"/>
      <c r="E16253" s="252">
        <f t="shared" si="2942"/>
        <v>0</v>
      </c>
      <c r="F16253" s="230">
        <f t="shared" si="2943"/>
        <v>0</v>
      </c>
      <c r="G16253" s="232"/>
      <c r="I16253" s="283"/>
    </row>
    <row r="16254" spans="1:9">
      <c r="A16254" s="263" t="str">
        <f t="shared" si="2940"/>
        <v/>
      </c>
      <c r="B16254" s="444" t="str">
        <f t="shared" si="2941"/>
        <v/>
      </c>
      <c r="C16254" s="195"/>
      <c r="D16254" s="195"/>
      <c r="E16254" s="252">
        <f t="shared" si="2942"/>
        <v>0</v>
      </c>
      <c r="F16254" s="230">
        <f t="shared" si="2943"/>
        <v>0</v>
      </c>
      <c r="G16254" s="232"/>
      <c r="I16254" s="283"/>
    </row>
    <row r="16255" spans="1:9">
      <c r="A16255" s="263" t="str">
        <f t="shared" si="2940"/>
        <v/>
      </c>
      <c r="B16255" s="444" t="str">
        <f t="shared" si="2941"/>
        <v/>
      </c>
      <c r="C16255" s="195"/>
      <c r="D16255" s="195"/>
      <c r="E16255" s="252">
        <f t="shared" si="2942"/>
        <v>0</v>
      </c>
      <c r="F16255" s="230">
        <f t="shared" si="2943"/>
        <v>0</v>
      </c>
      <c r="G16255" s="232"/>
      <c r="I16255" s="283"/>
    </row>
    <row r="16256" spans="1:9">
      <c r="A16256" s="263" t="str">
        <f t="shared" si="2940"/>
        <v/>
      </c>
      <c r="B16256" s="444" t="str">
        <f t="shared" si="2941"/>
        <v/>
      </c>
      <c r="C16256" s="195"/>
      <c r="D16256" s="195"/>
      <c r="E16256" s="252">
        <f t="shared" si="2942"/>
        <v>0</v>
      </c>
      <c r="F16256" s="230">
        <f t="shared" si="2943"/>
        <v>0</v>
      </c>
      <c r="G16256" s="232"/>
      <c r="I16256" s="283"/>
    </row>
    <row r="16257" spans="1:16">
      <c r="A16257" s="263" t="str">
        <f t="shared" si="2940"/>
        <v/>
      </c>
      <c r="B16257" s="444" t="str">
        <f t="shared" si="2941"/>
        <v/>
      </c>
      <c r="C16257" s="195"/>
      <c r="D16257" s="195"/>
      <c r="E16257" s="252">
        <f t="shared" si="2942"/>
        <v>0</v>
      </c>
      <c r="F16257" s="230">
        <f t="shared" si="2943"/>
        <v>0</v>
      </c>
      <c r="G16257" s="232"/>
      <c r="I16257" s="283"/>
    </row>
    <row r="16258" spans="1:16">
      <c r="A16258" s="263" t="str">
        <f t="shared" si="2940"/>
        <v/>
      </c>
      <c r="B16258" s="444" t="str">
        <f t="shared" si="2941"/>
        <v/>
      </c>
      <c r="C16258" s="195"/>
      <c r="D16258" s="195"/>
      <c r="E16258" s="252">
        <f t="shared" si="2942"/>
        <v>0</v>
      </c>
      <c r="F16258" s="230">
        <f t="shared" si="2943"/>
        <v>0</v>
      </c>
      <c r="G16258" s="232"/>
      <c r="I16258" s="283"/>
    </row>
    <row r="16259" spans="1:16">
      <c r="A16259" s="263" t="str">
        <f t="shared" si="2940"/>
        <v/>
      </c>
      <c r="B16259" s="444" t="str">
        <f t="shared" si="2941"/>
        <v/>
      </c>
      <c r="C16259" s="195"/>
      <c r="D16259" s="195"/>
      <c r="E16259" s="252">
        <f t="shared" si="2942"/>
        <v>0</v>
      </c>
      <c r="F16259" s="230">
        <f t="shared" si="2943"/>
        <v>0</v>
      </c>
      <c r="G16259" s="233"/>
      <c r="I16259" s="283"/>
    </row>
    <row r="16260" spans="1:16" ht="31.5" customHeight="1" thickBot="1">
      <c r="A16260" s="234"/>
      <c r="B16260" s="456"/>
      <c r="C16260" s="235"/>
      <c r="D16260" s="237"/>
      <c r="E16260" s="237"/>
      <c r="F16260" s="238" t="s">
        <v>83</v>
      </c>
      <c r="G16260" s="262">
        <f>ROUND(SUM(F16248:F16259),0)</f>
        <v>0</v>
      </c>
      <c r="I16260" s="326"/>
    </row>
    <row r="16261" spans="1:16" ht="13.5" thickTop="1">
      <c r="A16261" s="186" t="s">
        <v>76</v>
      </c>
      <c r="B16261" s="446"/>
      <c r="C16261" s="241"/>
      <c r="D16261" s="243"/>
      <c r="E16261" s="243"/>
      <c r="F16261" s="242"/>
      <c r="G16261" s="244"/>
      <c r="I16261" s="326"/>
    </row>
    <row r="16262" spans="1:16">
      <c r="A16262" s="245" t="s">
        <v>57</v>
      </c>
      <c r="B16262" s="455"/>
      <c r="C16262" s="246"/>
      <c r="D16262" s="317"/>
      <c r="E16262" s="248" t="s">
        <v>77</v>
      </c>
      <c r="F16262" s="249" t="s">
        <v>78</v>
      </c>
      <c r="G16262" s="264" t="s">
        <v>77</v>
      </c>
      <c r="H16262" s="220"/>
      <c r="I16262" s="325"/>
    </row>
    <row r="16263" spans="1:16">
      <c r="A16263" s="185" t="s">
        <v>87</v>
      </c>
      <c r="B16263" s="453"/>
      <c r="C16263" s="265"/>
      <c r="D16263" s="318"/>
      <c r="E16263" s="229">
        <f>SUM(G16222,G16237,G16245,G16260)</f>
        <v>0</v>
      </c>
      <c r="F16263" s="266">
        <f>A</f>
        <v>0</v>
      </c>
      <c r="G16263" s="267">
        <f>E16263*F16263</f>
        <v>0</v>
      </c>
      <c r="I16263" s="326"/>
    </row>
    <row r="16264" spans="1:16">
      <c r="A16264" s="185" t="s">
        <v>85</v>
      </c>
      <c r="B16264" s="453"/>
      <c r="C16264" s="265"/>
      <c r="D16264" s="318"/>
      <c r="E16264" s="229">
        <f>SUM(G16222,G16237,G16245,G16260)</f>
        <v>0</v>
      </c>
      <c r="F16264" s="266">
        <f>I</f>
        <v>0</v>
      </c>
      <c r="G16264" s="267">
        <f>E16264*F16264</f>
        <v>0</v>
      </c>
      <c r="I16264" s="326"/>
    </row>
    <row r="16265" spans="1:16">
      <c r="A16265" s="185" t="s">
        <v>86</v>
      </c>
      <c r="B16265" s="453"/>
      <c r="C16265" s="265"/>
      <c r="D16265" s="318"/>
      <c r="E16265" s="229">
        <f>SUM(G16222,G16237,G16245,G16260)</f>
        <v>0</v>
      </c>
      <c r="F16265" s="266">
        <f>U</f>
        <v>0</v>
      </c>
      <c r="G16265" s="267">
        <f>E16265*F16265</f>
        <v>0</v>
      </c>
      <c r="I16265" s="326"/>
    </row>
    <row r="16266" spans="1:16" ht="33" customHeight="1" thickBot="1">
      <c r="A16266" s="234"/>
      <c r="B16266" s="456"/>
      <c r="C16266" s="235"/>
      <c r="D16266" s="237"/>
      <c r="E16266" s="237"/>
      <c r="F16266" s="268" t="s">
        <v>84</v>
      </c>
      <c r="G16266" s="262">
        <f>SUM(G16263:G16265)</f>
        <v>0</v>
      </c>
      <c r="I16266" s="326"/>
      <c r="J16266" s="295"/>
      <c r="K16266" s="296"/>
      <c r="L16266" s="296"/>
      <c r="M16266" s="296"/>
      <c r="N16266" s="296"/>
      <c r="O16266" s="296"/>
    </row>
    <row r="16267" spans="1:16" s="211" customFormat="1" ht="14" thickTop="1" thickBot="1">
      <c r="A16267" s="269"/>
      <c r="B16267" s="443"/>
      <c r="C16267" s="270"/>
      <c r="D16267" s="319"/>
      <c r="E16267" s="271" t="s">
        <v>89</v>
      </c>
      <c r="F16267" s="272"/>
      <c r="G16267" s="273">
        <f>ROUND(SUM(G16222,G16237,G16245,G16260,G16266),0)</f>
        <v>0</v>
      </c>
      <c r="I16267" s="327"/>
      <c r="J16267" s="212">
        <f>B16206</f>
        <v>49.5</v>
      </c>
      <c r="K16267" s="274">
        <f>E16263</f>
        <v>0</v>
      </c>
      <c r="L16267" s="294">
        <f>G16263</f>
        <v>0</v>
      </c>
      <c r="M16267" s="294">
        <f>G16264</f>
        <v>0</v>
      </c>
      <c r="N16267" s="294">
        <f>G16265</f>
        <v>0</v>
      </c>
      <c r="O16267" s="299">
        <f>SUM(K16267:N16267)</f>
        <v>0</v>
      </c>
      <c r="P16267" s="294"/>
    </row>
    <row r="16268" spans="1:16" ht="13.5" thickTop="1">
      <c r="A16268" s="275" t="s">
        <v>97</v>
      </c>
      <c r="B16268" s="438"/>
      <c r="C16268" s="215"/>
      <c r="D16268" s="217"/>
      <c r="E16268" s="217"/>
      <c r="F16268" s="216"/>
      <c r="G16268" s="219"/>
      <c r="I16268" s="326"/>
      <c r="P16268" s="294"/>
    </row>
    <row r="16269" spans="1:16">
      <c r="A16269" s="275"/>
      <c r="B16269" s="452"/>
      <c r="C16269" s="276"/>
      <c r="D16269" s="320"/>
      <c r="E16269" s="217"/>
      <c r="F16269" s="216"/>
      <c r="G16269" s="277">
        <f ca="1">TODAY()</f>
        <v>44839</v>
      </c>
      <c r="I16269" s="326"/>
      <c r="P16269" s="294"/>
    </row>
    <row r="16270" spans="1:16" ht="13.5" thickBot="1">
      <c r="A16270" s="234"/>
      <c r="B16270" s="456"/>
      <c r="C16270" s="235"/>
      <c r="D16270" s="237"/>
      <c r="E16270" s="237"/>
      <c r="F16270" s="236"/>
      <c r="G16270" s="278"/>
      <c r="I16270" s="326"/>
      <c r="P16270" s="294"/>
    </row>
    <row r="16271" spans="1:16" s="199" customFormat="1" ht="13.5" thickTop="1">
      <c r="A16271" s="196" t="s">
        <v>109</v>
      </c>
      <c r="B16271" s="458"/>
      <c r="C16271" s="196"/>
      <c r="D16271" s="198"/>
      <c r="E16271" s="198"/>
      <c r="F16271" s="197"/>
      <c r="G16271" s="197"/>
      <c r="I16271" s="321"/>
      <c r="J16271" s="200"/>
      <c r="O16271" s="297"/>
    </row>
    <row r="16272" spans="1:16" s="199" customFormat="1">
      <c r="A16272" s="196" t="str">
        <f>CONCATENATE('Prestaciones y AIU'!A13763," ANALISIS DE PRECIOS UNITARIOS")</f>
        <v xml:space="preserve"> ANALISIS DE PRECIOS UNITARIOS</v>
      </c>
      <c r="B16272" s="458"/>
      <c r="C16272" s="196"/>
      <c r="D16272" s="198"/>
      <c r="E16272" s="198"/>
      <c r="F16272" s="197"/>
      <c r="G16272" s="197"/>
      <c r="I16272" s="321"/>
      <c r="J16272" s="200"/>
      <c r="O16272" s="297"/>
    </row>
    <row r="16273" spans="1:15" s="199" customFormat="1">
      <c r="A16273" s="196" t="str">
        <f>Objeto_LIC</f>
        <v>OPTIMIZACION DEL SISTEMA DE ABASTECIMIENTO (ADUCCION, PRETRATAMIENTO Y CONDUCCION) DEL MUNICPIO DE TAME, DEPARTAMENTO DE ARAUCA</v>
      </c>
      <c r="B16273" s="458"/>
      <c r="C16273" s="196"/>
      <c r="D16273" s="198"/>
      <c r="E16273" s="198"/>
      <c r="F16273" s="197"/>
      <c r="G16273" s="197"/>
      <c r="I16273" s="321"/>
      <c r="J16273" s="200"/>
      <c r="O16273" s="297"/>
    </row>
    <row r="16274" spans="1:15" s="199" customFormat="1">
      <c r="A16274" s="196"/>
      <c r="B16274" s="458"/>
      <c r="C16274" s="196"/>
      <c r="D16274" s="198"/>
      <c r="E16274" s="198"/>
      <c r="F16274" s="197"/>
      <c r="G16274" s="197"/>
      <c r="I16274" s="321"/>
      <c r="J16274" s="200"/>
      <c r="O16274" s="297"/>
    </row>
    <row r="16275" spans="1:15" ht="13.5" thickBot="1">
      <c r="A16275" s="201"/>
      <c r="B16275" s="448"/>
      <c r="C16275" s="201"/>
      <c r="D16275" s="203"/>
      <c r="E16275" s="203"/>
      <c r="F16275" s="202"/>
      <c r="G16275" s="202"/>
    </row>
    <row r="16276" spans="1:15" s="211" customFormat="1" ht="13.5" thickTop="1">
      <c r="A16276" s="206"/>
      <c r="B16276" s="457"/>
      <c r="C16276" s="207"/>
      <c r="D16276" s="209"/>
      <c r="E16276" s="209"/>
      <c r="F16276" s="208"/>
      <c r="G16276" s="210" t="s">
        <v>110</v>
      </c>
      <c r="I16276" s="323"/>
      <c r="J16276" s="212"/>
      <c r="O16276" s="297"/>
    </row>
    <row r="16277" spans="1:15" ht="12.75" customHeight="1">
      <c r="A16277" s="213" t="s">
        <v>62</v>
      </c>
      <c r="B16277" s="750">
        <f>Proponente</f>
        <v>0</v>
      </c>
      <c r="C16277" s="750"/>
      <c r="D16277" s="750"/>
      <c r="E16277" s="750"/>
      <c r="F16277" s="750"/>
      <c r="G16277" s="751"/>
    </row>
    <row r="16278" spans="1:15" ht="47.25" customHeight="1">
      <c r="A16278" s="213" t="s">
        <v>63</v>
      </c>
      <c r="B16278" s="470">
        <v>50.1</v>
      </c>
      <c r="C16278" s="750" t="e">
        <f>VLOOKUP(B16278,Presupuesto!$A$4:$B$106,2,FALSE)</f>
        <v>#N/A</v>
      </c>
      <c r="D16278" s="750"/>
      <c r="E16278" s="750"/>
      <c r="F16278" s="750"/>
      <c r="G16278" s="751"/>
    </row>
    <row r="16279" spans="1:15" ht="12.75" customHeight="1">
      <c r="A16279" s="214"/>
      <c r="B16279" s="438"/>
      <c r="C16279" s="215"/>
      <c r="D16279" s="217"/>
      <c r="E16279" s="217"/>
      <c r="F16279" s="218" t="s">
        <v>88</v>
      </c>
      <c r="G16279" s="750" t="str">
        <f ca="1">LOOKUP('U-P1'!B16278,Presupuesto!$1:$1048576,Presupuesto!$C$1:$C$105)</f>
        <v>ML</v>
      </c>
      <c r="H16279" s="750"/>
      <c r="I16279" s="750"/>
      <c r="J16279" s="750"/>
      <c r="K16279" s="751"/>
    </row>
    <row r="16280" spans="1:15" ht="13.5" thickBot="1">
      <c r="A16280" s="213" t="s">
        <v>64</v>
      </c>
      <c r="B16280" s="438"/>
      <c r="C16280" s="215"/>
      <c r="D16280" s="217"/>
      <c r="E16280" s="217"/>
      <c r="F16280" s="216"/>
      <c r="G16280" s="219"/>
      <c r="I16280" s="324"/>
      <c r="J16280" s="295"/>
      <c r="K16280" s="296"/>
      <c r="L16280" s="296"/>
      <c r="M16280" s="296"/>
      <c r="N16280" s="296"/>
      <c r="O16280" s="296"/>
    </row>
    <row r="16281" spans="1:15" s="220" customFormat="1" ht="13.5" thickTop="1">
      <c r="A16281" s="221" t="s">
        <v>57</v>
      </c>
      <c r="B16281" s="447" t="s">
        <v>65</v>
      </c>
      <c r="C16281" s="222" t="s">
        <v>66</v>
      </c>
      <c r="D16281" s="223" t="s">
        <v>74</v>
      </c>
      <c r="E16281" s="224" t="s">
        <v>100</v>
      </c>
      <c r="F16281" s="224" t="s">
        <v>79</v>
      </c>
      <c r="G16281" s="225" t="s">
        <v>70</v>
      </c>
      <c r="I16281" s="325"/>
      <c r="J16281" s="226"/>
      <c r="O16281" s="296"/>
    </row>
    <row r="16282" spans="1:15">
      <c r="A16282" s="227" t="str">
        <f t="shared" ref="A16282:A16293" si="2944">IF(I16282=0,"-",VLOOKUP(I16282,EQUIPOS,2,FALSE))</f>
        <v>-</v>
      </c>
      <c r="B16282" s="228"/>
      <c r="C16282" s="228"/>
      <c r="D16282" s="194"/>
      <c r="E16282" s="229">
        <f t="shared" ref="E16282:E16293" si="2945">IF(I16282=0,0,VLOOKUP(I16282,EQUIPOS,4,FALSE))</f>
        <v>0</v>
      </c>
      <c r="F16282" s="230">
        <f t="shared" ref="F16282:F16293" si="2946">IF(D16282=0,0,E16282/D16282)</f>
        <v>0</v>
      </c>
      <c r="G16282" s="231"/>
      <c r="I16282" s="283"/>
    </row>
    <row r="16283" spans="1:15">
      <c r="A16283" s="227" t="str">
        <f t="shared" si="2944"/>
        <v>-</v>
      </c>
      <c r="B16283" s="228"/>
      <c r="C16283" s="228"/>
      <c r="D16283" s="194"/>
      <c r="E16283" s="229">
        <f t="shared" si="2945"/>
        <v>0</v>
      </c>
      <c r="F16283" s="230">
        <f t="shared" si="2946"/>
        <v>0</v>
      </c>
      <c r="G16283" s="232"/>
      <c r="I16283" s="283"/>
    </row>
    <row r="16284" spans="1:15">
      <c r="A16284" s="227" t="str">
        <f t="shared" si="2944"/>
        <v>-</v>
      </c>
      <c r="B16284" s="228"/>
      <c r="C16284" s="228"/>
      <c r="D16284" s="194"/>
      <c r="E16284" s="229">
        <f t="shared" si="2945"/>
        <v>0</v>
      </c>
      <c r="F16284" s="230">
        <f t="shared" si="2946"/>
        <v>0</v>
      </c>
      <c r="G16284" s="232"/>
      <c r="I16284" s="283"/>
    </row>
    <row r="16285" spans="1:15">
      <c r="A16285" s="227" t="str">
        <f t="shared" si="2944"/>
        <v>-</v>
      </c>
      <c r="B16285" s="228"/>
      <c r="C16285" s="228"/>
      <c r="D16285" s="194"/>
      <c r="E16285" s="229">
        <f t="shared" si="2945"/>
        <v>0</v>
      </c>
      <c r="F16285" s="230">
        <f t="shared" si="2946"/>
        <v>0</v>
      </c>
      <c r="G16285" s="232"/>
      <c r="I16285" s="283"/>
    </row>
    <row r="16286" spans="1:15">
      <c r="A16286" s="227" t="str">
        <f t="shared" si="2944"/>
        <v>-</v>
      </c>
      <c r="B16286" s="228"/>
      <c r="C16286" s="228"/>
      <c r="D16286" s="194"/>
      <c r="E16286" s="229">
        <f t="shared" si="2945"/>
        <v>0</v>
      </c>
      <c r="F16286" s="230">
        <f t="shared" si="2946"/>
        <v>0</v>
      </c>
      <c r="G16286" s="232"/>
      <c r="I16286" s="283"/>
    </row>
    <row r="16287" spans="1:15">
      <c r="A16287" s="227" t="str">
        <f t="shared" si="2944"/>
        <v>-</v>
      </c>
      <c r="B16287" s="228"/>
      <c r="C16287" s="228"/>
      <c r="D16287" s="194"/>
      <c r="E16287" s="229">
        <f t="shared" si="2945"/>
        <v>0</v>
      </c>
      <c r="F16287" s="230">
        <f t="shared" si="2946"/>
        <v>0</v>
      </c>
      <c r="G16287" s="232"/>
      <c r="I16287" s="283"/>
    </row>
    <row r="16288" spans="1:15">
      <c r="A16288" s="227" t="str">
        <f t="shared" si="2944"/>
        <v>-</v>
      </c>
      <c r="B16288" s="228"/>
      <c r="C16288" s="228"/>
      <c r="D16288" s="194"/>
      <c r="E16288" s="229">
        <f t="shared" si="2945"/>
        <v>0</v>
      </c>
      <c r="F16288" s="230">
        <f t="shared" si="2946"/>
        <v>0</v>
      </c>
      <c r="G16288" s="232"/>
      <c r="I16288" s="283"/>
    </row>
    <row r="16289" spans="1:15">
      <c r="A16289" s="227" t="str">
        <f t="shared" si="2944"/>
        <v>-</v>
      </c>
      <c r="B16289" s="228"/>
      <c r="C16289" s="228"/>
      <c r="D16289" s="194"/>
      <c r="E16289" s="229">
        <f t="shared" si="2945"/>
        <v>0</v>
      </c>
      <c r="F16289" s="230">
        <f t="shared" si="2946"/>
        <v>0</v>
      </c>
      <c r="G16289" s="232"/>
      <c r="I16289" s="283"/>
    </row>
    <row r="16290" spans="1:15">
      <c r="A16290" s="227" t="str">
        <f t="shared" si="2944"/>
        <v>-</v>
      </c>
      <c r="B16290" s="228"/>
      <c r="C16290" s="228"/>
      <c r="D16290" s="194"/>
      <c r="E16290" s="229">
        <f t="shared" si="2945"/>
        <v>0</v>
      </c>
      <c r="F16290" s="230">
        <f t="shared" si="2946"/>
        <v>0</v>
      </c>
      <c r="G16290" s="232"/>
      <c r="I16290" s="283"/>
    </row>
    <row r="16291" spans="1:15">
      <c r="A16291" s="227" t="str">
        <f t="shared" si="2944"/>
        <v>-</v>
      </c>
      <c r="B16291" s="228"/>
      <c r="C16291" s="228"/>
      <c r="D16291" s="194"/>
      <c r="E16291" s="229">
        <f t="shared" si="2945"/>
        <v>0</v>
      </c>
      <c r="F16291" s="230">
        <f t="shared" si="2946"/>
        <v>0</v>
      </c>
      <c r="G16291" s="232"/>
      <c r="I16291" s="283"/>
    </row>
    <row r="16292" spans="1:15">
      <c r="A16292" s="227" t="str">
        <f t="shared" si="2944"/>
        <v>-</v>
      </c>
      <c r="B16292" s="228"/>
      <c r="C16292" s="228"/>
      <c r="D16292" s="194"/>
      <c r="E16292" s="229">
        <f t="shared" si="2945"/>
        <v>0</v>
      </c>
      <c r="F16292" s="230">
        <f t="shared" si="2946"/>
        <v>0</v>
      </c>
      <c r="G16292" s="232"/>
      <c r="I16292" s="283"/>
    </row>
    <row r="16293" spans="1:15">
      <c r="A16293" s="227" t="str">
        <f t="shared" si="2944"/>
        <v>-</v>
      </c>
      <c r="B16293" s="228"/>
      <c r="C16293" s="228"/>
      <c r="D16293" s="194"/>
      <c r="E16293" s="229">
        <f t="shared" si="2945"/>
        <v>0</v>
      </c>
      <c r="F16293" s="230">
        <f t="shared" si="2946"/>
        <v>0</v>
      </c>
      <c r="G16293" s="232"/>
      <c r="I16293" s="283"/>
    </row>
    <row r="16294" spans="1:15" ht="13.5" thickBot="1">
      <c r="A16294" s="234"/>
      <c r="B16294" s="456"/>
      <c r="C16294" s="235"/>
      <c r="D16294" s="237"/>
      <c r="E16294" s="237"/>
      <c r="F16294" s="238" t="s">
        <v>80</v>
      </c>
      <c r="G16294" s="239">
        <f>SUM(F16282:F16293)</f>
        <v>0</v>
      </c>
      <c r="I16294" s="326"/>
    </row>
    <row r="16295" spans="1:15" ht="13.5" thickTop="1">
      <c r="A16295" s="240" t="s">
        <v>67</v>
      </c>
      <c r="B16295" s="446"/>
      <c r="C16295" s="241"/>
      <c r="D16295" s="243"/>
      <c r="E16295" s="243"/>
      <c r="F16295" s="242"/>
      <c r="G16295" s="244"/>
      <c r="I16295" s="326"/>
    </row>
    <row r="16296" spans="1:15" s="220" customFormat="1" ht="26">
      <c r="A16296" s="245" t="s">
        <v>57</v>
      </c>
      <c r="B16296" s="455"/>
      <c r="C16296" s="247" t="s">
        <v>58</v>
      </c>
      <c r="D16296" s="316" t="s">
        <v>68</v>
      </c>
      <c r="E16296" s="248" t="s">
        <v>69</v>
      </c>
      <c r="F16296" s="249" t="s">
        <v>79</v>
      </c>
      <c r="G16296" s="250" t="s">
        <v>70</v>
      </c>
      <c r="I16296" s="325"/>
      <c r="J16296" s="226"/>
      <c r="O16296" s="296"/>
    </row>
    <row r="16297" spans="1:15">
      <c r="A16297" s="748" t="str">
        <f t="shared" ref="A16297:A16308" si="2947">IF(I16297=0,"",VLOOKUP(I16297,MATERIALES,2,FALSE))</f>
        <v/>
      </c>
      <c r="B16297" s="749"/>
      <c r="C16297" s="251" t="str">
        <f t="shared" ref="C16297:C16305" si="2948">IF(I16297=0,"",VLOOKUP(I16297,MATERIALES,3,FALSE))</f>
        <v/>
      </c>
      <c r="D16297" s="194"/>
      <c r="E16297" s="252">
        <f t="shared" ref="E16297:E16308" si="2949">IF(I16297=0,0,VLOOKUP(I16297,MATERIALES,4,FALSE))</f>
        <v>0</v>
      </c>
      <c r="F16297" s="230">
        <f>D16297*E16297</f>
        <v>0</v>
      </c>
      <c r="G16297" s="231"/>
      <c r="I16297" s="283"/>
    </row>
    <row r="16298" spans="1:15">
      <c r="A16298" s="748" t="str">
        <f t="shared" si="2947"/>
        <v/>
      </c>
      <c r="B16298" s="749"/>
      <c r="C16298" s="251" t="str">
        <f t="shared" si="2948"/>
        <v/>
      </c>
      <c r="D16298" s="194"/>
      <c r="E16298" s="252">
        <f t="shared" si="2949"/>
        <v>0</v>
      </c>
      <c r="F16298" s="230">
        <f t="shared" ref="F16298:F16308" si="2950">D16298*E16298</f>
        <v>0</v>
      </c>
      <c r="G16298" s="232"/>
      <c r="I16298" s="283"/>
    </row>
    <row r="16299" spans="1:15">
      <c r="A16299" s="748" t="str">
        <f t="shared" si="2947"/>
        <v/>
      </c>
      <c r="B16299" s="749"/>
      <c r="C16299" s="251" t="str">
        <f t="shared" si="2948"/>
        <v/>
      </c>
      <c r="D16299" s="194"/>
      <c r="E16299" s="252">
        <f t="shared" si="2949"/>
        <v>0</v>
      </c>
      <c r="F16299" s="230">
        <f t="shared" si="2950"/>
        <v>0</v>
      </c>
      <c r="G16299" s="232"/>
      <c r="I16299" s="283"/>
    </row>
    <row r="16300" spans="1:15">
      <c r="A16300" s="748" t="str">
        <f t="shared" si="2947"/>
        <v/>
      </c>
      <c r="B16300" s="749"/>
      <c r="C16300" s="251" t="str">
        <f t="shared" si="2948"/>
        <v/>
      </c>
      <c r="D16300" s="194"/>
      <c r="E16300" s="252">
        <f t="shared" si="2949"/>
        <v>0</v>
      </c>
      <c r="F16300" s="230">
        <f t="shared" si="2950"/>
        <v>0</v>
      </c>
      <c r="G16300" s="232"/>
      <c r="I16300" s="283"/>
    </row>
    <row r="16301" spans="1:15">
      <c r="A16301" s="748" t="str">
        <f t="shared" si="2947"/>
        <v/>
      </c>
      <c r="B16301" s="749"/>
      <c r="C16301" s="251" t="str">
        <f t="shared" si="2948"/>
        <v/>
      </c>
      <c r="D16301" s="194"/>
      <c r="E16301" s="252">
        <f t="shared" si="2949"/>
        <v>0</v>
      </c>
      <c r="F16301" s="230">
        <f t="shared" si="2950"/>
        <v>0</v>
      </c>
      <c r="G16301" s="232"/>
      <c r="I16301" s="283"/>
    </row>
    <row r="16302" spans="1:15">
      <c r="A16302" s="748" t="str">
        <f t="shared" si="2947"/>
        <v/>
      </c>
      <c r="B16302" s="749"/>
      <c r="C16302" s="251" t="str">
        <f t="shared" si="2948"/>
        <v/>
      </c>
      <c r="D16302" s="194"/>
      <c r="E16302" s="252">
        <f t="shared" si="2949"/>
        <v>0</v>
      </c>
      <c r="F16302" s="230">
        <f t="shared" si="2950"/>
        <v>0</v>
      </c>
      <c r="G16302" s="232"/>
      <c r="I16302" s="283"/>
    </row>
    <row r="16303" spans="1:15">
      <c r="A16303" s="748" t="str">
        <f t="shared" si="2947"/>
        <v/>
      </c>
      <c r="B16303" s="749"/>
      <c r="C16303" s="251" t="str">
        <f t="shared" si="2948"/>
        <v/>
      </c>
      <c r="D16303" s="194"/>
      <c r="E16303" s="252">
        <f t="shared" si="2949"/>
        <v>0</v>
      </c>
      <c r="F16303" s="230">
        <f t="shared" si="2950"/>
        <v>0</v>
      </c>
      <c r="G16303" s="232"/>
      <c r="I16303" s="283"/>
    </row>
    <row r="16304" spans="1:15">
      <c r="A16304" s="748" t="str">
        <f t="shared" si="2947"/>
        <v/>
      </c>
      <c r="B16304" s="749"/>
      <c r="C16304" s="251" t="str">
        <f t="shared" si="2948"/>
        <v/>
      </c>
      <c r="D16304" s="194"/>
      <c r="E16304" s="252">
        <f t="shared" si="2949"/>
        <v>0</v>
      </c>
      <c r="F16304" s="230">
        <f t="shared" si="2950"/>
        <v>0</v>
      </c>
      <c r="G16304" s="253"/>
      <c r="I16304" s="283"/>
    </row>
    <row r="16305" spans="1:9">
      <c r="A16305" s="748" t="str">
        <f t="shared" si="2947"/>
        <v/>
      </c>
      <c r="B16305" s="749"/>
      <c r="C16305" s="251" t="str">
        <f t="shared" si="2948"/>
        <v/>
      </c>
      <c r="D16305" s="194"/>
      <c r="E16305" s="252">
        <f t="shared" si="2949"/>
        <v>0</v>
      </c>
      <c r="F16305" s="230">
        <f t="shared" si="2950"/>
        <v>0</v>
      </c>
      <c r="G16305" s="232"/>
      <c r="I16305" s="283"/>
    </row>
    <row r="16306" spans="1:9">
      <c r="A16306" s="748" t="str">
        <f t="shared" si="2947"/>
        <v/>
      </c>
      <c r="B16306" s="749"/>
      <c r="C16306" s="251"/>
      <c r="D16306" s="194"/>
      <c r="E16306" s="252">
        <f t="shared" si="2949"/>
        <v>0</v>
      </c>
      <c r="F16306" s="230">
        <f t="shared" si="2950"/>
        <v>0</v>
      </c>
      <c r="G16306" s="232"/>
      <c r="I16306" s="283"/>
    </row>
    <row r="16307" spans="1:9">
      <c r="A16307" s="748" t="str">
        <f t="shared" si="2947"/>
        <v/>
      </c>
      <c r="B16307" s="749"/>
      <c r="C16307" s="251"/>
      <c r="D16307" s="194"/>
      <c r="E16307" s="252">
        <f t="shared" si="2949"/>
        <v>0</v>
      </c>
      <c r="F16307" s="230">
        <f t="shared" si="2950"/>
        <v>0</v>
      </c>
      <c r="G16307" s="232"/>
      <c r="I16307" s="283"/>
    </row>
    <row r="16308" spans="1:9">
      <c r="A16308" s="748" t="str">
        <f t="shared" si="2947"/>
        <v/>
      </c>
      <c r="B16308" s="749"/>
      <c r="C16308" s="251" t="str">
        <f t="shared" ref="C16308" si="2951">IF(I16308=0,"",VLOOKUP(I16308,MATERIALES,3,FALSE))</f>
        <v/>
      </c>
      <c r="D16308" s="194"/>
      <c r="E16308" s="252">
        <f t="shared" si="2949"/>
        <v>0</v>
      </c>
      <c r="F16308" s="230">
        <f t="shared" si="2950"/>
        <v>0</v>
      </c>
      <c r="G16308" s="233"/>
      <c r="I16308" s="283"/>
    </row>
    <row r="16309" spans="1:9" ht="26.25" customHeight="1" thickBot="1">
      <c r="A16309" s="214"/>
      <c r="B16309" s="438"/>
      <c r="C16309" s="215"/>
      <c r="D16309" s="217"/>
      <c r="E16309" s="254"/>
      <c r="F16309" s="255" t="s">
        <v>81</v>
      </c>
      <c r="G16309" s="253">
        <f>ROUND(SUM(F16297:F16308),0)</f>
        <v>0</v>
      </c>
      <c r="I16309" s="326"/>
    </row>
    <row r="16310" spans="1:9" ht="14" thickTop="1" thickBot="1">
      <c r="A16310" s="256" t="s">
        <v>72</v>
      </c>
      <c r="B16310" s="445"/>
      <c r="C16310" s="257"/>
      <c r="D16310" s="259"/>
      <c r="E16310" s="259"/>
      <c r="F16310" s="258"/>
      <c r="G16310" s="260"/>
      <c r="I16310" s="326"/>
    </row>
    <row r="16311" spans="1:9" ht="13.5" thickTop="1">
      <c r="A16311" s="245" t="s">
        <v>57</v>
      </c>
      <c r="B16311" s="455"/>
      <c r="C16311" s="248" t="s">
        <v>71</v>
      </c>
      <c r="D16311" s="316" t="s">
        <v>75</v>
      </c>
      <c r="E16311" s="248" t="s">
        <v>98</v>
      </c>
      <c r="F16311" s="249" t="s">
        <v>79</v>
      </c>
      <c r="G16311" s="250" t="s">
        <v>70</v>
      </c>
      <c r="I16311" s="326"/>
    </row>
    <row r="16312" spans="1:9">
      <c r="A16312" s="748" t="str">
        <f>IF(I16312=0,"",VLOOKUP(I16312,EQUIPOS,2,FALSE))</f>
        <v/>
      </c>
      <c r="B16312" s="749"/>
      <c r="C16312" s="195"/>
      <c r="D16312" s="194"/>
      <c r="E16312" s="252">
        <f>IF(I16312=0,0,VLOOKUP(I16312,EQUIPOS,4,FALSE))</f>
        <v>0</v>
      </c>
      <c r="F16312" s="230">
        <f>C16312*D16312*E16312</f>
        <v>0</v>
      </c>
      <c r="G16312" s="231"/>
      <c r="I16312" s="283"/>
    </row>
    <row r="16313" spans="1:9">
      <c r="A16313" s="748" t="str">
        <f>IF(I16313=0,"",VLOOKUP(I16313,EQUIPOS,2,FALSE))</f>
        <v/>
      </c>
      <c r="B16313" s="749"/>
      <c r="C16313" s="195"/>
      <c r="D16313" s="194"/>
      <c r="E16313" s="252">
        <f>IF(I16313=0,0,VLOOKUP(I16313,EQUIPOS,4,FALSE))</f>
        <v>0</v>
      </c>
      <c r="F16313" s="230">
        <f t="shared" ref="F16313:F16316" si="2952">C16313*D16313*E16313</f>
        <v>0</v>
      </c>
      <c r="G16313" s="232"/>
      <c r="I16313" s="283"/>
    </row>
    <row r="16314" spans="1:9">
      <c r="A16314" s="748" t="str">
        <f>IF(I16314=0,"",VLOOKUP(I16314,EQUIPOS,2,FALSE))</f>
        <v/>
      </c>
      <c r="B16314" s="749"/>
      <c r="C16314" s="195"/>
      <c r="D16314" s="194"/>
      <c r="E16314" s="252">
        <f>IF(I16314=0,0,VLOOKUP(I16314,EQUIPOS,4,FALSE))</f>
        <v>0</v>
      </c>
      <c r="F16314" s="230">
        <f t="shared" si="2952"/>
        <v>0</v>
      </c>
      <c r="G16314" s="232"/>
      <c r="I16314" s="283"/>
    </row>
    <row r="16315" spans="1:9">
      <c r="A16315" s="748" t="str">
        <f>IF(I16315=0,"",VLOOKUP(I16315,EQUIPOS,2,FALSE))</f>
        <v/>
      </c>
      <c r="B16315" s="749"/>
      <c r="C16315" s="195"/>
      <c r="D16315" s="194"/>
      <c r="E16315" s="252">
        <f>IF(I16315=0,0,VLOOKUP(I16315,EQUIPOS,4,FALSE))</f>
        <v>0</v>
      </c>
      <c r="F16315" s="230">
        <f t="shared" si="2952"/>
        <v>0</v>
      </c>
      <c r="G16315" s="232"/>
      <c r="I16315" s="283"/>
    </row>
    <row r="16316" spans="1:9">
      <c r="A16316" s="748" t="str">
        <f>IF(I16316=0,"",VLOOKUP(I16316,EQUIPOS,2,FALSE))</f>
        <v/>
      </c>
      <c r="B16316" s="749"/>
      <c r="C16316" s="195"/>
      <c r="D16316" s="194"/>
      <c r="E16316" s="252">
        <f>IF(I16316=0,0,VLOOKUP(I16316,EQUIPOS,4,FALSE))</f>
        <v>0</v>
      </c>
      <c r="F16316" s="230">
        <f t="shared" si="2952"/>
        <v>0</v>
      </c>
      <c r="G16316" s="233"/>
      <c r="I16316" s="283"/>
    </row>
    <row r="16317" spans="1:9" ht="30.75" customHeight="1" thickBot="1">
      <c r="A16317" s="234"/>
      <c r="B16317" s="456"/>
      <c r="C16317" s="235"/>
      <c r="D16317" s="237"/>
      <c r="E16317" s="261"/>
      <c r="F16317" s="238" t="s">
        <v>82</v>
      </c>
      <c r="G16317" s="262">
        <f>SUM(F16312:F16316)</f>
        <v>0</v>
      </c>
      <c r="I16317" s="326"/>
    </row>
    <row r="16318" spans="1:9" ht="13.5" thickTop="1">
      <c r="A16318" s="240" t="s">
        <v>73</v>
      </c>
      <c r="B16318" s="446"/>
      <c r="C16318" s="241"/>
      <c r="D16318" s="243"/>
      <c r="E16318" s="243"/>
      <c r="F16318" s="242"/>
      <c r="G16318" s="244"/>
      <c r="I16318" s="326"/>
    </row>
    <row r="16319" spans="1:9" ht="26">
      <c r="A16319" s="245" t="s">
        <v>57</v>
      </c>
      <c r="B16319" s="454" t="s">
        <v>58</v>
      </c>
      <c r="C16319" s="247" t="s">
        <v>68</v>
      </c>
      <c r="D16319" s="316" t="s">
        <v>74</v>
      </c>
      <c r="E16319" s="248" t="s">
        <v>69</v>
      </c>
      <c r="F16319" s="249" t="s">
        <v>79</v>
      </c>
      <c r="G16319" s="250" t="s">
        <v>70</v>
      </c>
      <c r="H16319" s="220"/>
      <c r="I16319" s="325"/>
    </row>
    <row r="16320" spans="1:9">
      <c r="A16320" s="263" t="str">
        <f t="shared" ref="A16320:A16331" si="2953">IF(I16320=0,"",VLOOKUP(I16320,MANOOBRA,2,FALSE))</f>
        <v/>
      </c>
      <c r="B16320" s="444" t="str">
        <f t="shared" ref="B16320:B16331" si="2954">IF(I16320=0,"",VLOOKUP(I16320,MANOOBRA,3,FALSE))</f>
        <v/>
      </c>
      <c r="C16320" s="195"/>
      <c r="D16320" s="195"/>
      <c r="E16320" s="252">
        <f t="shared" ref="E16320:E16331" si="2955">IF(I16320=0,0,VLOOKUP(I16320,MANOOBRA,4,FALSE))</f>
        <v>0</v>
      </c>
      <c r="F16320" s="230">
        <f>IF(D16320=0,0,C16320*E16320/D16320)</f>
        <v>0</v>
      </c>
      <c r="G16320" s="231"/>
      <c r="I16320" s="283"/>
    </row>
    <row r="16321" spans="1:9">
      <c r="A16321" s="263" t="str">
        <f t="shared" si="2953"/>
        <v/>
      </c>
      <c r="B16321" s="444" t="str">
        <f t="shared" si="2954"/>
        <v/>
      </c>
      <c r="C16321" s="195"/>
      <c r="D16321" s="195"/>
      <c r="E16321" s="252">
        <f t="shared" si="2955"/>
        <v>0</v>
      </c>
      <c r="F16321" s="230">
        <f t="shared" ref="F16321:F16331" si="2956">IF(D16321=0,0,C16321*E16321/D16321)</f>
        <v>0</v>
      </c>
      <c r="G16321" s="232"/>
      <c r="I16321" s="283"/>
    </row>
    <row r="16322" spans="1:9">
      <c r="A16322" s="263" t="str">
        <f t="shared" si="2953"/>
        <v/>
      </c>
      <c r="B16322" s="444" t="str">
        <f t="shared" si="2954"/>
        <v/>
      </c>
      <c r="C16322" s="195"/>
      <c r="D16322" s="309"/>
      <c r="E16322" s="252">
        <f t="shared" si="2955"/>
        <v>0</v>
      </c>
      <c r="F16322" s="230">
        <f t="shared" si="2956"/>
        <v>0</v>
      </c>
      <c r="G16322" s="232"/>
      <c r="I16322" s="283"/>
    </row>
    <row r="16323" spans="1:9">
      <c r="A16323" s="263" t="str">
        <f t="shared" si="2953"/>
        <v/>
      </c>
      <c r="B16323" s="444" t="str">
        <f t="shared" si="2954"/>
        <v/>
      </c>
      <c r="C16323" s="195"/>
      <c r="D16323" s="195"/>
      <c r="E16323" s="252">
        <f t="shared" si="2955"/>
        <v>0</v>
      </c>
      <c r="F16323" s="230">
        <f t="shared" si="2956"/>
        <v>0</v>
      </c>
      <c r="G16323" s="232"/>
      <c r="I16323" s="283"/>
    </row>
    <row r="16324" spans="1:9">
      <c r="A16324" s="263" t="str">
        <f t="shared" si="2953"/>
        <v/>
      </c>
      <c r="B16324" s="444" t="str">
        <f t="shared" si="2954"/>
        <v/>
      </c>
      <c r="C16324" s="195"/>
      <c r="D16324" s="195"/>
      <c r="E16324" s="252">
        <f t="shared" si="2955"/>
        <v>0</v>
      </c>
      <c r="F16324" s="230">
        <f t="shared" si="2956"/>
        <v>0</v>
      </c>
      <c r="G16324" s="232"/>
      <c r="I16324" s="283"/>
    </row>
    <row r="16325" spans="1:9">
      <c r="A16325" s="263" t="str">
        <f t="shared" si="2953"/>
        <v/>
      </c>
      <c r="B16325" s="444" t="str">
        <f t="shared" si="2954"/>
        <v/>
      </c>
      <c r="C16325" s="195"/>
      <c r="D16325" s="195"/>
      <c r="E16325" s="252">
        <f t="shared" si="2955"/>
        <v>0</v>
      </c>
      <c r="F16325" s="230">
        <f t="shared" si="2956"/>
        <v>0</v>
      </c>
      <c r="G16325" s="232"/>
      <c r="I16325" s="283"/>
    </row>
    <row r="16326" spans="1:9">
      <c r="A16326" s="263" t="str">
        <f t="shared" si="2953"/>
        <v/>
      </c>
      <c r="B16326" s="444" t="str">
        <f t="shared" si="2954"/>
        <v/>
      </c>
      <c r="C16326" s="195"/>
      <c r="D16326" s="195"/>
      <c r="E16326" s="252">
        <f t="shared" si="2955"/>
        <v>0</v>
      </c>
      <c r="F16326" s="230">
        <f t="shared" si="2956"/>
        <v>0</v>
      </c>
      <c r="G16326" s="232"/>
      <c r="I16326" s="283"/>
    </row>
    <row r="16327" spans="1:9">
      <c r="A16327" s="263" t="str">
        <f t="shared" si="2953"/>
        <v/>
      </c>
      <c r="B16327" s="444" t="str">
        <f t="shared" si="2954"/>
        <v/>
      </c>
      <c r="C16327" s="195"/>
      <c r="D16327" s="195"/>
      <c r="E16327" s="252">
        <f t="shared" si="2955"/>
        <v>0</v>
      </c>
      <c r="F16327" s="230">
        <f t="shared" si="2956"/>
        <v>0</v>
      </c>
      <c r="G16327" s="232"/>
      <c r="I16327" s="283"/>
    </row>
    <row r="16328" spans="1:9">
      <c r="A16328" s="263" t="str">
        <f t="shared" si="2953"/>
        <v/>
      </c>
      <c r="B16328" s="444" t="str">
        <f t="shared" si="2954"/>
        <v/>
      </c>
      <c r="C16328" s="195"/>
      <c r="D16328" s="195"/>
      <c r="E16328" s="252">
        <f t="shared" si="2955"/>
        <v>0</v>
      </c>
      <c r="F16328" s="230">
        <f t="shared" si="2956"/>
        <v>0</v>
      </c>
      <c r="G16328" s="232"/>
      <c r="I16328" s="283"/>
    </row>
    <row r="16329" spans="1:9">
      <c r="A16329" s="263" t="str">
        <f t="shared" si="2953"/>
        <v/>
      </c>
      <c r="B16329" s="444" t="str">
        <f t="shared" si="2954"/>
        <v/>
      </c>
      <c r="C16329" s="195"/>
      <c r="D16329" s="195"/>
      <c r="E16329" s="252">
        <f t="shared" si="2955"/>
        <v>0</v>
      </c>
      <c r="F16329" s="230">
        <f t="shared" si="2956"/>
        <v>0</v>
      </c>
      <c r="G16329" s="232"/>
      <c r="I16329" s="283"/>
    </row>
    <row r="16330" spans="1:9">
      <c r="A16330" s="263" t="str">
        <f t="shared" si="2953"/>
        <v/>
      </c>
      <c r="B16330" s="444" t="str">
        <f t="shared" si="2954"/>
        <v/>
      </c>
      <c r="C16330" s="195"/>
      <c r="D16330" s="195"/>
      <c r="E16330" s="252">
        <f t="shared" si="2955"/>
        <v>0</v>
      </c>
      <c r="F16330" s="230">
        <f t="shared" si="2956"/>
        <v>0</v>
      </c>
      <c r="G16330" s="232"/>
      <c r="I16330" s="283"/>
    </row>
    <row r="16331" spans="1:9">
      <c r="A16331" s="263" t="str">
        <f t="shared" si="2953"/>
        <v/>
      </c>
      <c r="B16331" s="444" t="str">
        <f t="shared" si="2954"/>
        <v/>
      </c>
      <c r="C16331" s="195"/>
      <c r="D16331" s="195"/>
      <c r="E16331" s="252">
        <f t="shared" si="2955"/>
        <v>0</v>
      </c>
      <c r="F16331" s="230">
        <f t="shared" si="2956"/>
        <v>0</v>
      </c>
      <c r="G16331" s="233"/>
      <c r="I16331" s="283"/>
    </row>
    <row r="16332" spans="1:9" ht="31.5" customHeight="1" thickBot="1">
      <c r="A16332" s="234"/>
      <c r="B16332" s="456"/>
      <c r="C16332" s="235"/>
      <c r="D16332" s="237"/>
      <c r="E16332" s="237"/>
      <c r="F16332" s="238" t="s">
        <v>83</v>
      </c>
      <c r="G16332" s="262">
        <f>ROUND(SUM(F16320:F16331),0)</f>
        <v>0</v>
      </c>
      <c r="I16332" s="326"/>
    </row>
    <row r="16333" spans="1:9" ht="13.5" thickTop="1">
      <c r="A16333" s="186" t="s">
        <v>76</v>
      </c>
      <c r="B16333" s="446"/>
      <c r="C16333" s="241"/>
      <c r="D16333" s="243"/>
      <c r="E16333" s="243"/>
      <c r="F16333" s="242"/>
      <c r="G16333" s="244"/>
      <c r="I16333" s="326"/>
    </row>
    <row r="16334" spans="1:9">
      <c r="A16334" s="245" t="s">
        <v>57</v>
      </c>
      <c r="B16334" s="455"/>
      <c r="C16334" s="246"/>
      <c r="D16334" s="317"/>
      <c r="E16334" s="248" t="s">
        <v>77</v>
      </c>
      <c r="F16334" s="249" t="s">
        <v>78</v>
      </c>
      <c r="G16334" s="264" t="s">
        <v>77</v>
      </c>
      <c r="H16334" s="220"/>
      <c r="I16334" s="325"/>
    </row>
    <row r="16335" spans="1:9">
      <c r="A16335" s="185" t="s">
        <v>87</v>
      </c>
      <c r="B16335" s="453"/>
      <c r="C16335" s="265"/>
      <c r="D16335" s="318"/>
      <c r="E16335" s="229">
        <f>SUM(G16294,G16309,G16317,G16332)</f>
        <v>0</v>
      </c>
      <c r="F16335" s="266">
        <f>A</f>
        <v>0</v>
      </c>
      <c r="G16335" s="267">
        <f>E16335*F16335</f>
        <v>0</v>
      </c>
      <c r="I16335" s="326"/>
    </row>
    <row r="16336" spans="1:9">
      <c r="A16336" s="185" t="s">
        <v>85</v>
      </c>
      <c r="B16336" s="453"/>
      <c r="C16336" s="265"/>
      <c r="D16336" s="318"/>
      <c r="E16336" s="229">
        <f>SUM(G16294,G16309,G16317,G16332)</f>
        <v>0</v>
      </c>
      <c r="F16336" s="266">
        <f>I</f>
        <v>0</v>
      </c>
      <c r="G16336" s="267">
        <f>E16336*F16336</f>
        <v>0</v>
      </c>
      <c r="I16336" s="326"/>
    </row>
    <row r="16337" spans="1:16">
      <c r="A16337" s="185" t="s">
        <v>86</v>
      </c>
      <c r="B16337" s="453"/>
      <c r="C16337" s="265"/>
      <c r="D16337" s="318"/>
      <c r="E16337" s="229">
        <f>SUM(G16294,G16309,G16317,G16332)</f>
        <v>0</v>
      </c>
      <c r="F16337" s="266">
        <f>U</f>
        <v>0</v>
      </c>
      <c r="G16337" s="267">
        <f>E16337*F16337</f>
        <v>0</v>
      </c>
      <c r="I16337" s="326"/>
    </row>
    <row r="16338" spans="1:16" ht="33" customHeight="1" thickBot="1">
      <c r="A16338" s="234"/>
      <c r="B16338" s="456"/>
      <c r="C16338" s="235"/>
      <c r="D16338" s="237"/>
      <c r="E16338" s="237"/>
      <c r="F16338" s="268" t="s">
        <v>84</v>
      </c>
      <c r="G16338" s="262">
        <f>SUM(G16335:G16337)</f>
        <v>0</v>
      </c>
      <c r="I16338" s="326"/>
      <c r="J16338" s="295"/>
      <c r="K16338" s="296"/>
      <c r="L16338" s="296"/>
      <c r="M16338" s="296"/>
      <c r="N16338" s="296"/>
      <c r="O16338" s="296"/>
    </row>
    <row r="16339" spans="1:16" s="211" customFormat="1" ht="14" thickTop="1" thickBot="1">
      <c r="A16339" s="269"/>
      <c r="B16339" s="443"/>
      <c r="C16339" s="270"/>
      <c r="D16339" s="319"/>
      <c r="E16339" s="271" t="s">
        <v>89</v>
      </c>
      <c r="F16339" s="272"/>
      <c r="G16339" s="273">
        <f>ROUND(SUM(G16294,G16309,G16317,G16332,G16338),0)</f>
        <v>0</v>
      </c>
      <c r="I16339" s="327"/>
      <c r="J16339" s="212">
        <f>B16278</f>
        <v>50.1</v>
      </c>
      <c r="K16339" s="274">
        <f>E16335</f>
        <v>0</v>
      </c>
      <c r="L16339" s="294">
        <f>G16335</f>
        <v>0</v>
      </c>
      <c r="M16339" s="294">
        <f>G16336</f>
        <v>0</v>
      </c>
      <c r="N16339" s="294">
        <f>G16337</f>
        <v>0</v>
      </c>
      <c r="O16339" s="299">
        <f>SUM(K16339:N16339)</f>
        <v>0</v>
      </c>
      <c r="P16339" s="294"/>
    </row>
    <row r="16340" spans="1:16" ht="13.5" thickTop="1">
      <c r="A16340" s="275" t="s">
        <v>97</v>
      </c>
      <c r="B16340" s="438"/>
      <c r="C16340" s="215"/>
      <c r="D16340" s="217"/>
      <c r="E16340" s="217"/>
      <c r="F16340" s="216"/>
      <c r="G16340" s="219"/>
      <c r="I16340" s="326"/>
      <c r="P16340" s="294"/>
    </row>
    <row r="16341" spans="1:16">
      <c r="A16341" s="275"/>
      <c r="B16341" s="452"/>
      <c r="C16341" s="276"/>
      <c r="D16341" s="320"/>
      <c r="E16341" s="217"/>
      <c r="F16341" s="216"/>
      <c r="G16341" s="277">
        <f ca="1">TODAY()</f>
        <v>44839</v>
      </c>
      <c r="I16341" s="326"/>
      <c r="P16341" s="294"/>
    </row>
    <row r="16342" spans="1:16" ht="13.5" thickBot="1">
      <c r="A16342" s="234"/>
      <c r="B16342" s="456"/>
      <c r="C16342" s="235"/>
      <c r="D16342" s="237"/>
      <c r="E16342" s="237"/>
      <c r="F16342" s="236"/>
      <c r="G16342" s="278"/>
      <c r="I16342" s="326"/>
      <c r="P16342" s="294"/>
    </row>
    <row r="16343" spans="1:16" ht="13.5" thickTop="1"/>
    <row r="16344" spans="1:16" s="199" customFormat="1">
      <c r="A16344" s="196" t="s">
        <v>109</v>
      </c>
      <c r="B16344" s="458"/>
      <c r="C16344" s="196"/>
      <c r="D16344" s="198"/>
      <c r="E16344" s="198"/>
      <c r="F16344" s="197"/>
      <c r="G16344" s="197"/>
      <c r="I16344" s="321"/>
      <c r="J16344" s="200"/>
      <c r="O16344" s="297"/>
    </row>
    <row r="16345" spans="1:16" s="199" customFormat="1">
      <c r="A16345" s="196" t="str">
        <f>CONCATENATE('Prestaciones y AIU'!A13836," ANALISIS DE PRECIOS UNITARIOS")</f>
        <v xml:space="preserve"> ANALISIS DE PRECIOS UNITARIOS</v>
      </c>
      <c r="B16345" s="458"/>
      <c r="C16345" s="196"/>
      <c r="D16345" s="198"/>
      <c r="E16345" s="198"/>
      <c r="F16345" s="197"/>
      <c r="G16345" s="197"/>
      <c r="I16345" s="321"/>
      <c r="J16345" s="200"/>
      <c r="O16345" s="297"/>
    </row>
    <row r="16346" spans="1:16" s="199" customFormat="1">
      <c r="A16346" s="196" t="str">
        <f>Objeto_LIC</f>
        <v>OPTIMIZACION DEL SISTEMA DE ABASTECIMIENTO (ADUCCION, PRETRATAMIENTO Y CONDUCCION) DEL MUNICPIO DE TAME, DEPARTAMENTO DE ARAUCA</v>
      </c>
      <c r="B16346" s="458"/>
      <c r="C16346" s="196"/>
      <c r="D16346" s="198"/>
      <c r="E16346" s="198"/>
      <c r="F16346" s="197"/>
      <c r="G16346" s="197"/>
      <c r="I16346" s="321"/>
      <c r="J16346" s="200"/>
      <c r="O16346" s="297"/>
    </row>
    <row r="16347" spans="1:16" s="199" customFormat="1">
      <c r="A16347" s="196"/>
      <c r="B16347" s="458"/>
      <c r="C16347" s="196"/>
      <c r="D16347" s="198"/>
      <c r="E16347" s="198"/>
      <c r="F16347" s="197"/>
      <c r="G16347" s="197"/>
      <c r="I16347" s="321"/>
      <c r="J16347" s="200"/>
      <c r="O16347" s="297"/>
    </row>
    <row r="16348" spans="1:16" ht="13.5" thickBot="1">
      <c r="A16348" s="201"/>
      <c r="B16348" s="448"/>
      <c r="C16348" s="201"/>
      <c r="D16348" s="203"/>
      <c r="E16348" s="203"/>
      <c r="F16348" s="202"/>
      <c r="G16348" s="202"/>
    </row>
    <row r="16349" spans="1:16" s="211" customFormat="1" ht="13.5" thickTop="1">
      <c r="A16349" s="206"/>
      <c r="B16349" s="457"/>
      <c r="C16349" s="207"/>
      <c r="D16349" s="209"/>
      <c r="E16349" s="209"/>
      <c r="F16349" s="208"/>
      <c r="G16349" s="210" t="s">
        <v>110</v>
      </c>
      <c r="I16349" s="323"/>
      <c r="J16349" s="212"/>
      <c r="O16349" s="297"/>
    </row>
    <row r="16350" spans="1:16" ht="12.75" customHeight="1">
      <c r="A16350" s="213" t="s">
        <v>62</v>
      </c>
      <c r="B16350" s="750">
        <f>Proponente</f>
        <v>0</v>
      </c>
      <c r="C16350" s="750"/>
      <c r="D16350" s="750"/>
      <c r="E16350" s="750"/>
      <c r="F16350" s="750"/>
      <c r="G16350" s="751"/>
    </row>
    <row r="16351" spans="1:16" ht="47.25" customHeight="1">
      <c r="A16351" s="213" t="s">
        <v>63</v>
      </c>
      <c r="B16351" s="470">
        <v>50.2</v>
      </c>
      <c r="C16351" s="750" t="e">
        <f>VLOOKUP(B16351,Presupuesto!$A$4:$B$106,2,FALSE)</f>
        <v>#N/A</v>
      </c>
      <c r="D16351" s="750"/>
      <c r="E16351" s="750"/>
      <c r="F16351" s="750"/>
      <c r="G16351" s="751"/>
    </row>
    <row r="16352" spans="1:16" ht="12.75" customHeight="1">
      <c r="A16352" s="214"/>
      <c r="B16352" s="438"/>
      <c r="C16352" s="215"/>
      <c r="D16352" s="217"/>
      <c r="E16352" s="217"/>
      <c r="F16352" s="218" t="s">
        <v>88</v>
      </c>
      <c r="G16352" s="750" t="str">
        <f ca="1">LOOKUP('U-P1'!B16351,Presupuesto!$1:$1048576,Presupuesto!$C$1:$C$105)</f>
        <v>ML</v>
      </c>
      <c r="H16352" s="750"/>
      <c r="I16352" s="750"/>
      <c r="J16352" s="750"/>
      <c r="K16352" s="751"/>
    </row>
    <row r="16353" spans="1:15" ht="13.5" thickBot="1">
      <c r="A16353" s="213" t="s">
        <v>64</v>
      </c>
      <c r="B16353" s="438"/>
      <c r="C16353" s="215"/>
      <c r="D16353" s="217"/>
      <c r="E16353" s="217"/>
      <c r="F16353" s="216"/>
      <c r="G16353" s="219"/>
      <c r="I16353" s="324"/>
      <c r="J16353" s="295"/>
      <c r="K16353" s="296"/>
      <c r="L16353" s="296"/>
      <c r="M16353" s="296"/>
      <c r="N16353" s="296"/>
      <c r="O16353" s="296"/>
    </row>
    <row r="16354" spans="1:15" s="220" customFormat="1" ht="13.5" thickTop="1">
      <c r="A16354" s="221" t="s">
        <v>57</v>
      </c>
      <c r="B16354" s="447" t="s">
        <v>65</v>
      </c>
      <c r="C16354" s="222" t="s">
        <v>66</v>
      </c>
      <c r="D16354" s="223" t="s">
        <v>74</v>
      </c>
      <c r="E16354" s="224" t="s">
        <v>100</v>
      </c>
      <c r="F16354" s="224" t="s">
        <v>79</v>
      </c>
      <c r="G16354" s="225" t="s">
        <v>70</v>
      </c>
      <c r="I16354" s="325"/>
      <c r="J16354" s="226"/>
      <c r="O16354" s="296"/>
    </row>
    <row r="16355" spans="1:15">
      <c r="A16355" s="227" t="str">
        <f t="shared" ref="A16355:A16366" si="2957">IF(I16355=0,"-",VLOOKUP(I16355,EQUIPOS,2,FALSE))</f>
        <v>-</v>
      </c>
      <c r="B16355" s="228"/>
      <c r="C16355" s="228"/>
      <c r="D16355" s="194"/>
      <c r="E16355" s="229">
        <f t="shared" ref="E16355:E16366" si="2958">IF(I16355=0,0,VLOOKUP(I16355,EQUIPOS,4,FALSE))</f>
        <v>0</v>
      </c>
      <c r="F16355" s="230">
        <f t="shared" ref="F16355:F16366" si="2959">IF(D16355=0,0,E16355/D16355)</f>
        <v>0</v>
      </c>
      <c r="G16355" s="231"/>
      <c r="I16355" s="283"/>
    </row>
    <row r="16356" spans="1:15">
      <c r="A16356" s="227" t="str">
        <f t="shared" si="2957"/>
        <v>-</v>
      </c>
      <c r="B16356" s="228"/>
      <c r="C16356" s="228"/>
      <c r="D16356" s="194"/>
      <c r="E16356" s="229">
        <f t="shared" si="2958"/>
        <v>0</v>
      </c>
      <c r="F16356" s="230">
        <f t="shared" si="2959"/>
        <v>0</v>
      </c>
      <c r="G16356" s="232"/>
      <c r="I16356" s="283"/>
    </row>
    <row r="16357" spans="1:15">
      <c r="A16357" s="227" t="str">
        <f t="shared" si="2957"/>
        <v>-</v>
      </c>
      <c r="B16357" s="228"/>
      <c r="C16357" s="228"/>
      <c r="D16357" s="194"/>
      <c r="E16357" s="229">
        <f t="shared" si="2958"/>
        <v>0</v>
      </c>
      <c r="F16357" s="230">
        <f t="shared" si="2959"/>
        <v>0</v>
      </c>
      <c r="G16357" s="232"/>
      <c r="I16357" s="283"/>
    </row>
    <row r="16358" spans="1:15">
      <c r="A16358" s="227" t="str">
        <f t="shared" si="2957"/>
        <v>-</v>
      </c>
      <c r="B16358" s="228"/>
      <c r="C16358" s="228"/>
      <c r="D16358" s="194"/>
      <c r="E16358" s="229">
        <f t="shared" si="2958"/>
        <v>0</v>
      </c>
      <c r="F16358" s="230">
        <f t="shared" si="2959"/>
        <v>0</v>
      </c>
      <c r="G16358" s="232"/>
      <c r="I16358" s="283"/>
    </row>
    <row r="16359" spans="1:15">
      <c r="A16359" s="227" t="str">
        <f t="shared" si="2957"/>
        <v>-</v>
      </c>
      <c r="B16359" s="228"/>
      <c r="C16359" s="228"/>
      <c r="D16359" s="194"/>
      <c r="E16359" s="229">
        <f t="shared" si="2958"/>
        <v>0</v>
      </c>
      <c r="F16359" s="230">
        <f t="shared" si="2959"/>
        <v>0</v>
      </c>
      <c r="G16359" s="232"/>
      <c r="I16359" s="283"/>
    </row>
    <row r="16360" spans="1:15">
      <c r="A16360" s="227" t="str">
        <f t="shared" si="2957"/>
        <v>-</v>
      </c>
      <c r="B16360" s="228"/>
      <c r="C16360" s="228"/>
      <c r="D16360" s="194"/>
      <c r="E16360" s="229">
        <f t="shared" si="2958"/>
        <v>0</v>
      </c>
      <c r="F16360" s="230">
        <f t="shared" si="2959"/>
        <v>0</v>
      </c>
      <c r="G16360" s="232"/>
      <c r="I16360" s="283"/>
    </row>
    <row r="16361" spans="1:15">
      <c r="A16361" s="227" t="str">
        <f t="shared" si="2957"/>
        <v>-</v>
      </c>
      <c r="B16361" s="228"/>
      <c r="C16361" s="228"/>
      <c r="D16361" s="194"/>
      <c r="E16361" s="229">
        <f t="shared" si="2958"/>
        <v>0</v>
      </c>
      <c r="F16361" s="230">
        <f t="shared" si="2959"/>
        <v>0</v>
      </c>
      <c r="G16361" s="232"/>
      <c r="I16361" s="283"/>
    </row>
    <row r="16362" spans="1:15">
      <c r="A16362" s="227" t="str">
        <f t="shared" si="2957"/>
        <v>-</v>
      </c>
      <c r="B16362" s="228"/>
      <c r="C16362" s="228"/>
      <c r="D16362" s="194"/>
      <c r="E16362" s="229">
        <f t="shared" si="2958"/>
        <v>0</v>
      </c>
      <c r="F16362" s="230">
        <f t="shared" si="2959"/>
        <v>0</v>
      </c>
      <c r="G16362" s="232"/>
      <c r="I16362" s="283"/>
    </row>
    <row r="16363" spans="1:15">
      <c r="A16363" s="227" t="str">
        <f t="shared" si="2957"/>
        <v>-</v>
      </c>
      <c r="B16363" s="228"/>
      <c r="C16363" s="228"/>
      <c r="D16363" s="194"/>
      <c r="E16363" s="229">
        <f t="shared" si="2958"/>
        <v>0</v>
      </c>
      <c r="F16363" s="230">
        <f t="shared" si="2959"/>
        <v>0</v>
      </c>
      <c r="G16363" s="232"/>
      <c r="I16363" s="283"/>
    </row>
    <row r="16364" spans="1:15">
      <c r="A16364" s="227" t="str">
        <f t="shared" si="2957"/>
        <v>-</v>
      </c>
      <c r="B16364" s="228"/>
      <c r="C16364" s="228"/>
      <c r="D16364" s="194"/>
      <c r="E16364" s="229">
        <f t="shared" si="2958"/>
        <v>0</v>
      </c>
      <c r="F16364" s="230">
        <f t="shared" si="2959"/>
        <v>0</v>
      </c>
      <c r="G16364" s="232"/>
      <c r="I16364" s="283"/>
    </row>
    <row r="16365" spans="1:15">
      <c r="A16365" s="227" t="str">
        <f t="shared" si="2957"/>
        <v>-</v>
      </c>
      <c r="B16365" s="228"/>
      <c r="C16365" s="228"/>
      <c r="D16365" s="194"/>
      <c r="E16365" s="229">
        <f t="shared" si="2958"/>
        <v>0</v>
      </c>
      <c r="F16365" s="230">
        <f t="shared" si="2959"/>
        <v>0</v>
      </c>
      <c r="G16365" s="232"/>
      <c r="I16365" s="283"/>
    </row>
    <row r="16366" spans="1:15">
      <c r="A16366" s="227" t="str">
        <f t="shared" si="2957"/>
        <v>-</v>
      </c>
      <c r="B16366" s="228"/>
      <c r="C16366" s="228"/>
      <c r="D16366" s="194"/>
      <c r="E16366" s="229">
        <f t="shared" si="2958"/>
        <v>0</v>
      </c>
      <c r="F16366" s="230">
        <f t="shared" si="2959"/>
        <v>0</v>
      </c>
      <c r="G16366" s="232"/>
      <c r="I16366" s="283"/>
    </row>
    <row r="16367" spans="1:15" ht="13.5" thickBot="1">
      <c r="A16367" s="234"/>
      <c r="B16367" s="456"/>
      <c r="C16367" s="235"/>
      <c r="D16367" s="237"/>
      <c r="E16367" s="237"/>
      <c r="F16367" s="238" t="s">
        <v>80</v>
      </c>
      <c r="G16367" s="239">
        <f>SUM(F16355:F16366)</f>
        <v>0</v>
      </c>
      <c r="I16367" s="326"/>
    </row>
    <row r="16368" spans="1:15" ht="13.5" thickTop="1">
      <c r="A16368" s="240" t="s">
        <v>67</v>
      </c>
      <c r="B16368" s="446"/>
      <c r="C16368" s="241"/>
      <c r="D16368" s="243"/>
      <c r="E16368" s="243"/>
      <c r="F16368" s="242"/>
      <c r="G16368" s="244"/>
      <c r="I16368" s="326"/>
    </row>
    <row r="16369" spans="1:15" s="220" customFormat="1" ht="26">
      <c r="A16369" s="245" t="s">
        <v>57</v>
      </c>
      <c r="B16369" s="455"/>
      <c r="C16369" s="247" t="s">
        <v>58</v>
      </c>
      <c r="D16369" s="316" t="s">
        <v>68</v>
      </c>
      <c r="E16369" s="248" t="s">
        <v>69</v>
      </c>
      <c r="F16369" s="249" t="s">
        <v>79</v>
      </c>
      <c r="G16369" s="250" t="s">
        <v>70</v>
      </c>
      <c r="I16369" s="325"/>
      <c r="J16369" s="226"/>
      <c r="O16369" s="296"/>
    </row>
    <row r="16370" spans="1:15">
      <c r="A16370" s="748" t="str">
        <f t="shared" ref="A16370:A16381" si="2960">IF(I16370=0,"",VLOOKUP(I16370,MATERIALES,2,FALSE))</f>
        <v/>
      </c>
      <c r="B16370" s="749"/>
      <c r="C16370" s="251" t="str">
        <f t="shared" ref="C16370:C16378" si="2961">IF(I16370=0,"",VLOOKUP(I16370,MATERIALES,3,FALSE))</f>
        <v/>
      </c>
      <c r="D16370" s="194"/>
      <c r="E16370" s="252">
        <f t="shared" ref="E16370:E16381" si="2962">IF(I16370=0,0,VLOOKUP(I16370,MATERIALES,4,FALSE))</f>
        <v>0</v>
      </c>
      <c r="F16370" s="230">
        <f>D16370*E16370</f>
        <v>0</v>
      </c>
      <c r="G16370" s="231"/>
      <c r="I16370" s="283"/>
    </row>
    <row r="16371" spans="1:15">
      <c r="A16371" s="748" t="str">
        <f t="shared" si="2960"/>
        <v/>
      </c>
      <c r="B16371" s="749"/>
      <c r="C16371" s="251" t="str">
        <f t="shared" si="2961"/>
        <v/>
      </c>
      <c r="D16371" s="194"/>
      <c r="E16371" s="252">
        <f t="shared" si="2962"/>
        <v>0</v>
      </c>
      <c r="F16371" s="230">
        <f t="shared" ref="F16371:F16381" si="2963">D16371*E16371</f>
        <v>0</v>
      </c>
      <c r="G16371" s="232"/>
      <c r="I16371" s="283"/>
    </row>
    <row r="16372" spans="1:15">
      <c r="A16372" s="748" t="str">
        <f t="shared" si="2960"/>
        <v/>
      </c>
      <c r="B16372" s="749"/>
      <c r="C16372" s="251" t="str">
        <f t="shared" si="2961"/>
        <v/>
      </c>
      <c r="D16372" s="194"/>
      <c r="E16372" s="252">
        <f t="shared" si="2962"/>
        <v>0</v>
      </c>
      <c r="F16372" s="230">
        <f t="shared" si="2963"/>
        <v>0</v>
      </c>
      <c r="G16372" s="232"/>
      <c r="I16372" s="283"/>
    </row>
    <row r="16373" spans="1:15">
      <c r="A16373" s="748" t="str">
        <f t="shared" si="2960"/>
        <v/>
      </c>
      <c r="B16373" s="749"/>
      <c r="C16373" s="251" t="str">
        <f t="shared" si="2961"/>
        <v/>
      </c>
      <c r="D16373" s="194"/>
      <c r="E16373" s="252">
        <f t="shared" si="2962"/>
        <v>0</v>
      </c>
      <c r="F16373" s="230">
        <f t="shared" si="2963"/>
        <v>0</v>
      </c>
      <c r="G16373" s="232"/>
      <c r="I16373" s="283"/>
    </row>
    <row r="16374" spans="1:15">
      <c r="A16374" s="748" t="str">
        <f t="shared" si="2960"/>
        <v/>
      </c>
      <c r="B16374" s="749"/>
      <c r="C16374" s="251" t="str">
        <f t="shared" si="2961"/>
        <v/>
      </c>
      <c r="D16374" s="194"/>
      <c r="E16374" s="252">
        <f t="shared" si="2962"/>
        <v>0</v>
      </c>
      <c r="F16374" s="230">
        <f t="shared" si="2963"/>
        <v>0</v>
      </c>
      <c r="G16374" s="232"/>
      <c r="I16374" s="283"/>
    </row>
    <row r="16375" spans="1:15">
      <c r="A16375" s="748" t="str">
        <f t="shared" si="2960"/>
        <v/>
      </c>
      <c r="B16375" s="749"/>
      <c r="C16375" s="251" t="str">
        <f t="shared" si="2961"/>
        <v/>
      </c>
      <c r="D16375" s="194"/>
      <c r="E16375" s="252">
        <f t="shared" si="2962"/>
        <v>0</v>
      </c>
      <c r="F16375" s="230">
        <f t="shared" si="2963"/>
        <v>0</v>
      </c>
      <c r="G16375" s="232"/>
      <c r="I16375" s="283"/>
    </row>
    <row r="16376" spans="1:15">
      <c r="A16376" s="748" t="str">
        <f t="shared" si="2960"/>
        <v/>
      </c>
      <c r="B16376" s="749"/>
      <c r="C16376" s="251" t="str">
        <f t="shared" si="2961"/>
        <v/>
      </c>
      <c r="D16376" s="194"/>
      <c r="E16376" s="252">
        <f t="shared" si="2962"/>
        <v>0</v>
      </c>
      <c r="F16376" s="230">
        <f t="shared" si="2963"/>
        <v>0</v>
      </c>
      <c r="G16376" s="232"/>
      <c r="I16376" s="283"/>
    </row>
    <row r="16377" spans="1:15">
      <c r="A16377" s="748" t="str">
        <f t="shared" si="2960"/>
        <v/>
      </c>
      <c r="B16377" s="749"/>
      <c r="C16377" s="251" t="str">
        <f t="shared" si="2961"/>
        <v/>
      </c>
      <c r="D16377" s="194"/>
      <c r="E16377" s="252">
        <f t="shared" si="2962"/>
        <v>0</v>
      </c>
      <c r="F16377" s="230">
        <f t="shared" si="2963"/>
        <v>0</v>
      </c>
      <c r="G16377" s="253"/>
      <c r="I16377" s="283"/>
    </row>
    <row r="16378" spans="1:15">
      <c r="A16378" s="748" t="str">
        <f t="shared" si="2960"/>
        <v/>
      </c>
      <c r="B16378" s="749"/>
      <c r="C16378" s="251" t="str">
        <f t="shared" si="2961"/>
        <v/>
      </c>
      <c r="D16378" s="194"/>
      <c r="E16378" s="252">
        <f t="shared" si="2962"/>
        <v>0</v>
      </c>
      <c r="F16378" s="230">
        <f t="shared" si="2963"/>
        <v>0</v>
      </c>
      <c r="G16378" s="232"/>
      <c r="I16378" s="283"/>
    </row>
    <row r="16379" spans="1:15">
      <c r="A16379" s="748" t="str">
        <f t="shared" si="2960"/>
        <v/>
      </c>
      <c r="B16379" s="749"/>
      <c r="C16379" s="251"/>
      <c r="D16379" s="194"/>
      <c r="E16379" s="252">
        <f t="shared" si="2962"/>
        <v>0</v>
      </c>
      <c r="F16379" s="230">
        <f t="shared" si="2963"/>
        <v>0</v>
      </c>
      <c r="G16379" s="232"/>
      <c r="I16379" s="283"/>
    </row>
    <row r="16380" spans="1:15">
      <c r="A16380" s="748" t="str">
        <f t="shared" si="2960"/>
        <v/>
      </c>
      <c r="B16380" s="749"/>
      <c r="C16380" s="251"/>
      <c r="D16380" s="194"/>
      <c r="E16380" s="252">
        <f t="shared" si="2962"/>
        <v>0</v>
      </c>
      <c r="F16380" s="230">
        <f t="shared" si="2963"/>
        <v>0</v>
      </c>
      <c r="G16380" s="232"/>
      <c r="I16380" s="283"/>
    </row>
    <row r="16381" spans="1:15">
      <c r="A16381" s="748" t="str">
        <f t="shared" si="2960"/>
        <v/>
      </c>
      <c r="B16381" s="749"/>
      <c r="C16381" s="251" t="str">
        <f t="shared" ref="C16381" si="2964">IF(I16381=0,"",VLOOKUP(I16381,MATERIALES,3,FALSE))</f>
        <v/>
      </c>
      <c r="D16381" s="194"/>
      <c r="E16381" s="252">
        <f t="shared" si="2962"/>
        <v>0</v>
      </c>
      <c r="F16381" s="230">
        <f t="shared" si="2963"/>
        <v>0</v>
      </c>
      <c r="G16381" s="233"/>
      <c r="I16381" s="283"/>
    </row>
    <row r="16382" spans="1:15" ht="26.25" customHeight="1" thickBot="1">
      <c r="A16382" s="214"/>
      <c r="B16382" s="438"/>
      <c r="C16382" s="215"/>
      <c r="D16382" s="217"/>
      <c r="E16382" s="254"/>
      <c r="F16382" s="255" t="s">
        <v>81</v>
      </c>
      <c r="G16382" s="253">
        <f>ROUND(SUM(F16370:F16381),0)</f>
        <v>0</v>
      </c>
      <c r="I16382" s="326"/>
    </row>
    <row r="16383" spans="1:15" ht="14" thickTop="1" thickBot="1">
      <c r="A16383" s="256" t="s">
        <v>72</v>
      </c>
      <c r="B16383" s="445"/>
      <c r="C16383" s="257"/>
      <c r="D16383" s="259"/>
      <c r="E16383" s="259"/>
      <c r="F16383" s="258"/>
      <c r="G16383" s="260"/>
      <c r="I16383" s="326"/>
    </row>
    <row r="16384" spans="1:15" ht="13.5" thickTop="1">
      <c r="A16384" s="245" t="s">
        <v>57</v>
      </c>
      <c r="B16384" s="455"/>
      <c r="C16384" s="248" t="s">
        <v>71</v>
      </c>
      <c r="D16384" s="316" t="s">
        <v>75</v>
      </c>
      <c r="E16384" s="248" t="s">
        <v>98</v>
      </c>
      <c r="F16384" s="249" t="s">
        <v>79</v>
      </c>
      <c r="G16384" s="250" t="s">
        <v>70</v>
      </c>
      <c r="I16384" s="326"/>
    </row>
    <row r="16385" spans="1:9">
      <c r="A16385" s="748" t="str">
        <f>IF(I16385=0,"",VLOOKUP(I16385,EQUIPOS,2,FALSE))</f>
        <v/>
      </c>
      <c r="B16385" s="749"/>
      <c r="C16385" s="195"/>
      <c r="D16385" s="194"/>
      <c r="E16385" s="252">
        <f>IF(I16385=0,0,VLOOKUP(I16385,EQUIPOS,4,FALSE))</f>
        <v>0</v>
      </c>
      <c r="F16385" s="230">
        <f>C16385*D16385*E16385</f>
        <v>0</v>
      </c>
      <c r="G16385" s="231"/>
      <c r="I16385" s="283"/>
    </row>
    <row r="16386" spans="1:9">
      <c r="A16386" s="748" t="str">
        <f>IF(I16386=0,"",VLOOKUP(I16386,EQUIPOS,2,FALSE))</f>
        <v/>
      </c>
      <c r="B16386" s="749"/>
      <c r="C16386" s="195"/>
      <c r="D16386" s="194"/>
      <c r="E16386" s="252">
        <f>IF(I16386=0,0,VLOOKUP(I16386,EQUIPOS,4,FALSE))</f>
        <v>0</v>
      </c>
      <c r="F16386" s="230">
        <f t="shared" ref="F16386:F16389" si="2965">C16386*D16386*E16386</f>
        <v>0</v>
      </c>
      <c r="G16386" s="232"/>
      <c r="I16386" s="283"/>
    </row>
    <row r="16387" spans="1:9">
      <c r="A16387" s="748" t="str">
        <f>IF(I16387=0,"",VLOOKUP(I16387,EQUIPOS,2,FALSE))</f>
        <v/>
      </c>
      <c r="B16387" s="749"/>
      <c r="C16387" s="195"/>
      <c r="D16387" s="194"/>
      <c r="E16387" s="252">
        <f>IF(I16387=0,0,VLOOKUP(I16387,EQUIPOS,4,FALSE))</f>
        <v>0</v>
      </c>
      <c r="F16387" s="230">
        <f t="shared" si="2965"/>
        <v>0</v>
      </c>
      <c r="G16387" s="232"/>
      <c r="I16387" s="283"/>
    </row>
    <row r="16388" spans="1:9">
      <c r="A16388" s="748" t="str">
        <f>IF(I16388=0,"",VLOOKUP(I16388,EQUIPOS,2,FALSE))</f>
        <v/>
      </c>
      <c r="B16388" s="749"/>
      <c r="C16388" s="195"/>
      <c r="D16388" s="194"/>
      <c r="E16388" s="252">
        <f>IF(I16388=0,0,VLOOKUP(I16388,EQUIPOS,4,FALSE))</f>
        <v>0</v>
      </c>
      <c r="F16388" s="230">
        <f t="shared" si="2965"/>
        <v>0</v>
      </c>
      <c r="G16388" s="232"/>
      <c r="I16388" s="283"/>
    </row>
    <row r="16389" spans="1:9">
      <c r="A16389" s="748" t="str">
        <f>IF(I16389=0,"",VLOOKUP(I16389,EQUIPOS,2,FALSE))</f>
        <v/>
      </c>
      <c r="B16389" s="749"/>
      <c r="C16389" s="195"/>
      <c r="D16389" s="194"/>
      <c r="E16389" s="252">
        <f>IF(I16389=0,0,VLOOKUP(I16389,EQUIPOS,4,FALSE))</f>
        <v>0</v>
      </c>
      <c r="F16389" s="230">
        <f t="shared" si="2965"/>
        <v>0</v>
      </c>
      <c r="G16389" s="233"/>
      <c r="I16389" s="283"/>
    </row>
    <row r="16390" spans="1:9" ht="30.75" customHeight="1" thickBot="1">
      <c r="A16390" s="234"/>
      <c r="B16390" s="456"/>
      <c r="C16390" s="235"/>
      <c r="D16390" s="237"/>
      <c r="E16390" s="261"/>
      <c r="F16390" s="238" t="s">
        <v>82</v>
      </c>
      <c r="G16390" s="262">
        <f>SUM(F16385:F16389)</f>
        <v>0</v>
      </c>
      <c r="I16390" s="326"/>
    </row>
    <row r="16391" spans="1:9" ht="13.5" thickTop="1">
      <c r="A16391" s="240" t="s">
        <v>73</v>
      </c>
      <c r="B16391" s="446"/>
      <c r="C16391" s="241"/>
      <c r="D16391" s="243"/>
      <c r="E16391" s="243"/>
      <c r="F16391" s="242"/>
      <c r="G16391" s="244"/>
      <c r="I16391" s="326"/>
    </row>
    <row r="16392" spans="1:9" ht="26">
      <c r="A16392" s="245" t="s">
        <v>57</v>
      </c>
      <c r="B16392" s="454" t="s">
        <v>58</v>
      </c>
      <c r="C16392" s="247" t="s">
        <v>68</v>
      </c>
      <c r="D16392" s="316" t="s">
        <v>74</v>
      </c>
      <c r="E16392" s="248" t="s">
        <v>69</v>
      </c>
      <c r="F16392" s="249" t="s">
        <v>79</v>
      </c>
      <c r="G16392" s="250" t="s">
        <v>70</v>
      </c>
      <c r="H16392" s="220"/>
      <c r="I16392" s="325"/>
    </row>
    <row r="16393" spans="1:9">
      <c r="A16393" s="263" t="str">
        <f t="shared" ref="A16393:A16404" si="2966">IF(I16393=0,"",VLOOKUP(I16393,MANOOBRA,2,FALSE))</f>
        <v/>
      </c>
      <c r="B16393" s="444" t="str">
        <f t="shared" ref="B16393:B16404" si="2967">IF(I16393=0,"",VLOOKUP(I16393,MANOOBRA,3,FALSE))</f>
        <v/>
      </c>
      <c r="C16393" s="195"/>
      <c r="D16393" s="195"/>
      <c r="E16393" s="252">
        <f t="shared" ref="E16393:E16404" si="2968">IF(I16393=0,0,VLOOKUP(I16393,MANOOBRA,4,FALSE))</f>
        <v>0</v>
      </c>
      <c r="F16393" s="230">
        <f>IF(D16393=0,0,C16393*E16393/D16393)</f>
        <v>0</v>
      </c>
      <c r="G16393" s="231"/>
      <c r="I16393" s="283"/>
    </row>
    <row r="16394" spans="1:9">
      <c r="A16394" s="263" t="str">
        <f t="shared" si="2966"/>
        <v/>
      </c>
      <c r="B16394" s="444" t="str">
        <f t="shared" si="2967"/>
        <v/>
      </c>
      <c r="C16394" s="195"/>
      <c r="D16394" s="195"/>
      <c r="E16394" s="252">
        <f t="shared" si="2968"/>
        <v>0</v>
      </c>
      <c r="F16394" s="230">
        <f t="shared" ref="F16394:F16404" si="2969">IF(D16394=0,0,C16394*E16394/D16394)</f>
        <v>0</v>
      </c>
      <c r="G16394" s="232"/>
      <c r="I16394" s="283"/>
    </row>
    <row r="16395" spans="1:9">
      <c r="A16395" s="263" t="str">
        <f t="shared" si="2966"/>
        <v/>
      </c>
      <c r="B16395" s="444" t="str">
        <f t="shared" si="2967"/>
        <v/>
      </c>
      <c r="C16395" s="195"/>
      <c r="D16395" s="309"/>
      <c r="E16395" s="252">
        <f t="shared" si="2968"/>
        <v>0</v>
      </c>
      <c r="F16395" s="230">
        <f t="shared" si="2969"/>
        <v>0</v>
      </c>
      <c r="G16395" s="232"/>
      <c r="I16395" s="283"/>
    </row>
    <row r="16396" spans="1:9">
      <c r="A16396" s="263" t="str">
        <f t="shared" si="2966"/>
        <v/>
      </c>
      <c r="B16396" s="444" t="str">
        <f t="shared" si="2967"/>
        <v/>
      </c>
      <c r="C16396" s="195"/>
      <c r="D16396" s="195"/>
      <c r="E16396" s="252">
        <f t="shared" si="2968"/>
        <v>0</v>
      </c>
      <c r="F16396" s="230">
        <f t="shared" si="2969"/>
        <v>0</v>
      </c>
      <c r="G16396" s="232"/>
      <c r="I16396" s="283"/>
    </row>
    <row r="16397" spans="1:9">
      <c r="A16397" s="263" t="str">
        <f t="shared" si="2966"/>
        <v/>
      </c>
      <c r="B16397" s="444" t="str">
        <f t="shared" si="2967"/>
        <v/>
      </c>
      <c r="C16397" s="195"/>
      <c r="D16397" s="195"/>
      <c r="E16397" s="252">
        <f t="shared" si="2968"/>
        <v>0</v>
      </c>
      <c r="F16397" s="230">
        <f t="shared" si="2969"/>
        <v>0</v>
      </c>
      <c r="G16397" s="232"/>
      <c r="I16397" s="283"/>
    </row>
    <row r="16398" spans="1:9">
      <c r="A16398" s="263" t="str">
        <f t="shared" si="2966"/>
        <v/>
      </c>
      <c r="B16398" s="444" t="str">
        <f t="shared" si="2967"/>
        <v/>
      </c>
      <c r="C16398" s="195"/>
      <c r="D16398" s="195"/>
      <c r="E16398" s="252">
        <f t="shared" si="2968"/>
        <v>0</v>
      </c>
      <c r="F16398" s="230">
        <f t="shared" si="2969"/>
        <v>0</v>
      </c>
      <c r="G16398" s="232"/>
      <c r="I16398" s="283"/>
    </row>
    <row r="16399" spans="1:9">
      <c r="A16399" s="263" t="str">
        <f t="shared" si="2966"/>
        <v/>
      </c>
      <c r="B16399" s="444" t="str">
        <f t="shared" si="2967"/>
        <v/>
      </c>
      <c r="C16399" s="195"/>
      <c r="D16399" s="195"/>
      <c r="E16399" s="252">
        <f t="shared" si="2968"/>
        <v>0</v>
      </c>
      <c r="F16399" s="230">
        <f t="shared" si="2969"/>
        <v>0</v>
      </c>
      <c r="G16399" s="232"/>
      <c r="I16399" s="283"/>
    </row>
    <row r="16400" spans="1:9">
      <c r="A16400" s="263" t="str">
        <f t="shared" si="2966"/>
        <v/>
      </c>
      <c r="B16400" s="444" t="str">
        <f t="shared" si="2967"/>
        <v/>
      </c>
      <c r="C16400" s="195"/>
      <c r="D16400" s="195"/>
      <c r="E16400" s="252">
        <f t="shared" si="2968"/>
        <v>0</v>
      </c>
      <c r="F16400" s="230">
        <f t="shared" si="2969"/>
        <v>0</v>
      </c>
      <c r="G16400" s="232"/>
      <c r="I16400" s="283"/>
    </row>
    <row r="16401" spans="1:16">
      <c r="A16401" s="263" t="str">
        <f t="shared" si="2966"/>
        <v/>
      </c>
      <c r="B16401" s="444" t="str">
        <f t="shared" si="2967"/>
        <v/>
      </c>
      <c r="C16401" s="195"/>
      <c r="D16401" s="195"/>
      <c r="E16401" s="252">
        <f t="shared" si="2968"/>
        <v>0</v>
      </c>
      <c r="F16401" s="230">
        <f t="shared" si="2969"/>
        <v>0</v>
      </c>
      <c r="G16401" s="232"/>
      <c r="I16401" s="283"/>
    </row>
    <row r="16402" spans="1:16">
      <c r="A16402" s="263" t="str">
        <f t="shared" si="2966"/>
        <v/>
      </c>
      <c r="B16402" s="444" t="str">
        <f t="shared" si="2967"/>
        <v/>
      </c>
      <c r="C16402" s="195"/>
      <c r="D16402" s="195"/>
      <c r="E16402" s="252">
        <f t="shared" si="2968"/>
        <v>0</v>
      </c>
      <c r="F16402" s="230">
        <f t="shared" si="2969"/>
        <v>0</v>
      </c>
      <c r="G16402" s="232"/>
      <c r="I16402" s="283"/>
    </row>
    <row r="16403" spans="1:16">
      <c r="A16403" s="263" t="str">
        <f t="shared" si="2966"/>
        <v/>
      </c>
      <c r="B16403" s="444" t="str">
        <f t="shared" si="2967"/>
        <v/>
      </c>
      <c r="C16403" s="195"/>
      <c r="D16403" s="195"/>
      <c r="E16403" s="252">
        <f t="shared" si="2968"/>
        <v>0</v>
      </c>
      <c r="F16403" s="230">
        <f t="shared" si="2969"/>
        <v>0</v>
      </c>
      <c r="G16403" s="232"/>
      <c r="I16403" s="283"/>
    </row>
    <row r="16404" spans="1:16">
      <c r="A16404" s="263" t="str">
        <f t="shared" si="2966"/>
        <v/>
      </c>
      <c r="B16404" s="444" t="str">
        <f t="shared" si="2967"/>
        <v/>
      </c>
      <c r="C16404" s="195"/>
      <c r="D16404" s="195"/>
      <c r="E16404" s="252">
        <f t="shared" si="2968"/>
        <v>0</v>
      </c>
      <c r="F16404" s="230">
        <f t="shared" si="2969"/>
        <v>0</v>
      </c>
      <c r="G16404" s="233"/>
      <c r="I16404" s="283"/>
    </row>
    <row r="16405" spans="1:16" ht="31.5" customHeight="1" thickBot="1">
      <c r="A16405" s="234"/>
      <c r="B16405" s="456"/>
      <c r="C16405" s="235"/>
      <c r="D16405" s="237"/>
      <c r="E16405" s="237"/>
      <c r="F16405" s="238" t="s">
        <v>83</v>
      </c>
      <c r="G16405" s="262">
        <f>ROUND(SUM(F16393:F16404),0)</f>
        <v>0</v>
      </c>
      <c r="I16405" s="326"/>
    </row>
    <row r="16406" spans="1:16" ht="13.5" thickTop="1">
      <c r="A16406" s="186" t="s">
        <v>76</v>
      </c>
      <c r="B16406" s="446"/>
      <c r="C16406" s="241"/>
      <c r="D16406" s="243"/>
      <c r="E16406" s="243"/>
      <c r="F16406" s="242"/>
      <c r="G16406" s="244"/>
      <c r="I16406" s="326"/>
    </row>
    <row r="16407" spans="1:16">
      <c r="A16407" s="245" t="s">
        <v>57</v>
      </c>
      <c r="B16407" s="455"/>
      <c r="C16407" s="246"/>
      <c r="D16407" s="317"/>
      <c r="E16407" s="248" t="s">
        <v>77</v>
      </c>
      <c r="F16407" s="249" t="s">
        <v>78</v>
      </c>
      <c r="G16407" s="264" t="s">
        <v>77</v>
      </c>
      <c r="H16407" s="220"/>
      <c r="I16407" s="325"/>
    </row>
    <row r="16408" spans="1:16">
      <c r="A16408" s="185" t="s">
        <v>87</v>
      </c>
      <c r="B16408" s="453"/>
      <c r="C16408" s="265"/>
      <c r="D16408" s="318"/>
      <c r="E16408" s="229">
        <f>SUM(G16367,G16382,G16390,G16405)</f>
        <v>0</v>
      </c>
      <c r="F16408" s="266">
        <f>A</f>
        <v>0</v>
      </c>
      <c r="G16408" s="267">
        <f>E16408*F16408</f>
        <v>0</v>
      </c>
      <c r="I16408" s="326"/>
    </row>
    <row r="16409" spans="1:16">
      <c r="A16409" s="185" t="s">
        <v>85</v>
      </c>
      <c r="B16409" s="453"/>
      <c r="C16409" s="265"/>
      <c r="D16409" s="318"/>
      <c r="E16409" s="229">
        <f>SUM(G16367,G16382,G16390,G16405)</f>
        <v>0</v>
      </c>
      <c r="F16409" s="266">
        <f>I</f>
        <v>0</v>
      </c>
      <c r="G16409" s="267">
        <f>E16409*F16409</f>
        <v>0</v>
      </c>
      <c r="I16409" s="326"/>
    </row>
    <row r="16410" spans="1:16">
      <c r="A16410" s="185" t="s">
        <v>86</v>
      </c>
      <c r="B16410" s="453"/>
      <c r="C16410" s="265"/>
      <c r="D16410" s="318"/>
      <c r="E16410" s="229">
        <f>SUM(G16367,G16382,G16390,G16405)</f>
        <v>0</v>
      </c>
      <c r="F16410" s="266">
        <f>U</f>
        <v>0</v>
      </c>
      <c r="G16410" s="267">
        <f>E16410*F16410</f>
        <v>0</v>
      </c>
      <c r="I16410" s="326"/>
    </row>
    <row r="16411" spans="1:16" ht="33" customHeight="1" thickBot="1">
      <c r="A16411" s="234"/>
      <c r="B16411" s="456"/>
      <c r="C16411" s="235"/>
      <c r="D16411" s="237"/>
      <c r="E16411" s="237"/>
      <c r="F16411" s="268" t="s">
        <v>84</v>
      </c>
      <c r="G16411" s="262">
        <f>SUM(G16408:G16410)</f>
        <v>0</v>
      </c>
      <c r="I16411" s="326"/>
      <c r="J16411" s="295"/>
      <c r="K16411" s="296"/>
      <c r="L16411" s="296"/>
      <c r="M16411" s="296"/>
      <c r="N16411" s="296"/>
      <c r="O16411" s="296"/>
    </row>
    <row r="16412" spans="1:16" s="211" customFormat="1" ht="14" thickTop="1" thickBot="1">
      <c r="A16412" s="269"/>
      <c r="B16412" s="443"/>
      <c r="C16412" s="270"/>
      <c r="D16412" s="319"/>
      <c r="E16412" s="271" t="s">
        <v>89</v>
      </c>
      <c r="F16412" s="272"/>
      <c r="G16412" s="273">
        <f>ROUND(SUM(G16367,G16382,G16390,G16405,G16411),0)</f>
        <v>0</v>
      </c>
      <c r="I16412" s="327"/>
      <c r="J16412" s="212">
        <f>B16351</f>
        <v>50.2</v>
      </c>
      <c r="K16412" s="274">
        <f>E16408</f>
        <v>0</v>
      </c>
      <c r="L16412" s="294">
        <f>G16408</f>
        <v>0</v>
      </c>
      <c r="M16412" s="294">
        <f>G16409</f>
        <v>0</v>
      </c>
      <c r="N16412" s="294">
        <f>G16410</f>
        <v>0</v>
      </c>
      <c r="O16412" s="299">
        <f>SUM(K16412:N16412)</f>
        <v>0</v>
      </c>
      <c r="P16412" s="294"/>
    </row>
    <row r="16413" spans="1:16" ht="13.5" thickTop="1">
      <c r="A16413" s="275" t="s">
        <v>97</v>
      </c>
      <c r="B16413" s="438"/>
      <c r="C16413" s="215"/>
      <c r="D16413" s="217"/>
      <c r="E16413" s="217"/>
      <c r="F16413" s="216"/>
      <c r="G16413" s="219"/>
      <c r="I16413" s="326"/>
      <c r="P16413" s="294"/>
    </row>
    <row r="16414" spans="1:16">
      <c r="A16414" s="275"/>
      <c r="B16414" s="452"/>
      <c r="C16414" s="276"/>
      <c r="D16414" s="320"/>
      <c r="E16414" s="217"/>
      <c r="F16414" s="216"/>
      <c r="G16414" s="277">
        <f ca="1">TODAY()</f>
        <v>44839</v>
      </c>
      <c r="I16414" s="326"/>
      <c r="P16414" s="294"/>
    </row>
    <row r="16415" spans="1:16" ht="13.5" thickBot="1">
      <c r="A16415" s="234"/>
      <c r="B16415" s="456"/>
      <c r="C16415" s="235"/>
      <c r="D16415" s="237"/>
      <c r="E16415" s="237"/>
      <c r="F16415" s="236"/>
      <c r="G16415" s="278"/>
      <c r="I16415" s="326"/>
      <c r="P16415" s="294"/>
    </row>
    <row r="16416" spans="1:16" s="199" customFormat="1" ht="13.5" thickTop="1">
      <c r="A16416" s="196" t="s">
        <v>109</v>
      </c>
      <c r="B16416" s="458"/>
      <c r="C16416" s="196"/>
      <c r="D16416" s="198"/>
      <c r="E16416" s="198"/>
      <c r="F16416" s="197"/>
      <c r="G16416" s="197"/>
      <c r="I16416" s="321"/>
      <c r="J16416" s="200"/>
      <c r="O16416" s="297"/>
    </row>
    <row r="16417" spans="1:15" s="199" customFormat="1">
      <c r="A16417" s="196" t="str">
        <f>CONCATENATE('Prestaciones y AIU'!A13908," ANALISIS DE PRECIOS UNITARIOS")</f>
        <v xml:space="preserve"> ANALISIS DE PRECIOS UNITARIOS</v>
      </c>
      <c r="B16417" s="458"/>
      <c r="C16417" s="196"/>
      <c r="D16417" s="198"/>
      <c r="E16417" s="198"/>
      <c r="F16417" s="197"/>
      <c r="G16417" s="197"/>
      <c r="I16417" s="321"/>
      <c r="J16417" s="200"/>
      <c r="O16417" s="297"/>
    </row>
    <row r="16418" spans="1:15" s="199" customFormat="1">
      <c r="A16418" s="196" t="str">
        <f>Objeto_LIC</f>
        <v>OPTIMIZACION DEL SISTEMA DE ABASTECIMIENTO (ADUCCION, PRETRATAMIENTO Y CONDUCCION) DEL MUNICPIO DE TAME, DEPARTAMENTO DE ARAUCA</v>
      </c>
      <c r="B16418" s="458"/>
      <c r="C16418" s="196"/>
      <c r="D16418" s="198"/>
      <c r="E16418" s="198"/>
      <c r="F16418" s="197"/>
      <c r="G16418" s="197"/>
      <c r="I16418" s="321"/>
      <c r="J16418" s="200"/>
      <c r="O16418" s="297"/>
    </row>
    <row r="16419" spans="1:15" s="199" customFormat="1">
      <c r="A16419" s="196"/>
      <c r="B16419" s="458"/>
      <c r="C16419" s="196"/>
      <c r="D16419" s="198"/>
      <c r="E16419" s="198"/>
      <c r="F16419" s="197"/>
      <c r="G16419" s="197"/>
      <c r="I16419" s="321"/>
      <c r="J16419" s="200"/>
      <c r="O16419" s="297"/>
    </row>
    <row r="16420" spans="1:15" ht="13.5" thickBot="1">
      <c r="A16420" s="201"/>
      <c r="B16420" s="448"/>
      <c r="C16420" s="201"/>
      <c r="D16420" s="203"/>
      <c r="E16420" s="203"/>
      <c r="F16420" s="202"/>
      <c r="G16420" s="202"/>
    </row>
    <row r="16421" spans="1:15" s="211" customFormat="1" ht="13.5" thickTop="1">
      <c r="A16421" s="206"/>
      <c r="B16421" s="457"/>
      <c r="C16421" s="207"/>
      <c r="D16421" s="209"/>
      <c r="E16421" s="209"/>
      <c r="F16421" s="208"/>
      <c r="G16421" s="210" t="s">
        <v>110</v>
      </c>
      <c r="I16421" s="323"/>
      <c r="J16421" s="212"/>
      <c r="O16421" s="297"/>
    </row>
    <row r="16422" spans="1:15" ht="12.75" customHeight="1">
      <c r="A16422" s="213" t="s">
        <v>62</v>
      </c>
      <c r="B16422" s="750">
        <f>Proponente</f>
        <v>0</v>
      </c>
      <c r="C16422" s="750"/>
      <c r="D16422" s="750"/>
      <c r="E16422" s="750"/>
      <c r="F16422" s="750"/>
      <c r="G16422" s="751"/>
    </row>
    <row r="16423" spans="1:15" ht="47.25" customHeight="1">
      <c r="A16423" s="213" t="s">
        <v>63</v>
      </c>
      <c r="B16423" s="470">
        <v>50.3</v>
      </c>
      <c r="C16423" s="750" t="e">
        <f>VLOOKUP(B16423,Presupuesto!$A$4:$B$106,2,FALSE)</f>
        <v>#N/A</v>
      </c>
      <c r="D16423" s="750"/>
      <c r="E16423" s="750"/>
      <c r="F16423" s="750"/>
      <c r="G16423" s="751"/>
    </row>
    <row r="16424" spans="1:15" ht="12.75" customHeight="1">
      <c r="A16424" s="214"/>
      <c r="B16424" s="438"/>
      <c r="C16424" s="215"/>
      <c r="D16424" s="217"/>
      <c r="E16424" s="217"/>
      <c r="F16424" s="218" t="s">
        <v>88</v>
      </c>
      <c r="G16424" s="750" t="str">
        <f ca="1">LOOKUP('U-P1'!B16423,Presupuesto!$1:$1048576,Presupuesto!$C$1:$C$105)</f>
        <v>ML</v>
      </c>
      <c r="H16424" s="750"/>
      <c r="I16424" s="750"/>
      <c r="J16424" s="750"/>
      <c r="K16424" s="751"/>
    </row>
    <row r="16425" spans="1:15" ht="13.5" thickBot="1">
      <c r="A16425" s="213" t="s">
        <v>64</v>
      </c>
      <c r="B16425" s="438"/>
      <c r="C16425" s="215"/>
      <c r="D16425" s="217"/>
      <c r="E16425" s="217"/>
      <c r="F16425" s="216"/>
      <c r="G16425" s="219"/>
      <c r="I16425" s="324"/>
      <c r="J16425" s="295"/>
      <c r="K16425" s="296"/>
      <c r="L16425" s="296"/>
      <c r="M16425" s="296"/>
      <c r="N16425" s="296"/>
      <c r="O16425" s="296"/>
    </row>
    <row r="16426" spans="1:15" s="220" customFormat="1" ht="13.5" thickTop="1">
      <c r="A16426" s="221" t="s">
        <v>57</v>
      </c>
      <c r="B16426" s="447" t="s">
        <v>65</v>
      </c>
      <c r="C16426" s="222" t="s">
        <v>66</v>
      </c>
      <c r="D16426" s="223" t="s">
        <v>74</v>
      </c>
      <c r="E16426" s="224" t="s">
        <v>100</v>
      </c>
      <c r="F16426" s="224" t="s">
        <v>79</v>
      </c>
      <c r="G16426" s="225" t="s">
        <v>70</v>
      </c>
      <c r="I16426" s="325"/>
      <c r="J16426" s="226"/>
      <c r="O16426" s="296"/>
    </row>
    <row r="16427" spans="1:15">
      <c r="A16427" s="227" t="str">
        <f t="shared" ref="A16427:A16438" si="2970">IF(I16427=0,"-",VLOOKUP(I16427,EQUIPOS,2,FALSE))</f>
        <v>-</v>
      </c>
      <c r="B16427" s="228"/>
      <c r="C16427" s="228"/>
      <c r="D16427" s="194"/>
      <c r="E16427" s="229">
        <f t="shared" ref="E16427:E16438" si="2971">IF(I16427=0,0,VLOOKUP(I16427,EQUIPOS,4,FALSE))</f>
        <v>0</v>
      </c>
      <c r="F16427" s="230">
        <f t="shared" ref="F16427:F16438" si="2972">IF(D16427=0,0,E16427/D16427)</f>
        <v>0</v>
      </c>
      <c r="G16427" s="231"/>
      <c r="I16427" s="283"/>
    </row>
    <row r="16428" spans="1:15">
      <c r="A16428" s="227" t="str">
        <f t="shared" si="2970"/>
        <v>-</v>
      </c>
      <c r="B16428" s="228"/>
      <c r="C16428" s="228"/>
      <c r="D16428" s="194"/>
      <c r="E16428" s="229">
        <f t="shared" si="2971"/>
        <v>0</v>
      </c>
      <c r="F16428" s="230">
        <f t="shared" si="2972"/>
        <v>0</v>
      </c>
      <c r="G16428" s="232"/>
      <c r="I16428" s="283"/>
    </row>
    <row r="16429" spans="1:15">
      <c r="A16429" s="227" t="str">
        <f t="shared" si="2970"/>
        <v>-</v>
      </c>
      <c r="B16429" s="228"/>
      <c r="C16429" s="228"/>
      <c r="D16429" s="194"/>
      <c r="E16429" s="229">
        <f t="shared" si="2971"/>
        <v>0</v>
      </c>
      <c r="F16429" s="230">
        <f t="shared" si="2972"/>
        <v>0</v>
      </c>
      <c r="G16429" s="232"/>
      <c r="I16429" s="283"/>
    </row>
    <row r="16430" spans="1:15">
      <c r="A16430" s="227" t="str">
        <f t="shared" si="2970"/>
        <v>-</v>
      </c>
      <c r="B16430" s="228"/>
      <c r="C16430" s="228"/>
      <c r="D16430" s="194"/>
      <c r="E16430" s="229">
        <f t="shared" si="2971"/>
        <v>0</v>
      </c>
      <c r="F16430" s="230">
        <f t="shared" si="2972"/>
        <v>0</v>
      </c>
      <c r="G16430" s="232"/>
      <c r="I16430" s="283"/>
    </row>
    <row r="16431" spans="1:15">
      <c r="A16431" s="227" t="str">
        <f t="shared" si="2970"/>
        <v>-</v>
      </c>
      <c r="B16431" s="228"/>
      <c r="C16431" s="228"/>
      <c r="D16431" s="194"/>
      <c r="E16431" s="229">
        <f t="shared" si="2971"/>
        <v>0</v>
      </c>
      <c r="F16431" s="230">
        <f t="shared" si="2972"/>
        <v>0</v>
      </c>
      <c r="G16431" s="232"/>
      <c r="I16431" s="283"/>
    </row>
    <row r="16432" spans="1:15">
      <c r="A16432" s="227" t="str">
        <f t="shared" si="2970"/>
        <v>-</v>
      </c>
      <c r="B16432" s="228"/>
      <c r="C16432" s="228"/>
      <c r="D16432" s="194"/>
      <c r="E16432" s="229">
        <f t="shared" si="2971"/>
        <v>0</v>
      </c>
      <c r="F16432" s="230">
        <f t="shared" si="2972"/>
        <v>0</v>
      </c>
      <c r="G16432" s="232"/>
      <c r="I16432" s="283"/>
    </row>
    <row r="16433" spans="1:15">
      <c r="A16433" s="227" t="str">
        <f t="shared" si="2970"/>
        <v>-</v>
      </c>
      <c r="B16433" s="228"/>
      <c r="C16433" s="228"/>
      <c r="D16433" s="194"/>
      <c r="E16433" s="229">
        <f t="shared" si="2971"/>
        <v>0</v>
      </c>
      <c r="F16433" s="230">
        <f t="shared" si="2972"/>
        <v>0</v>
      </c>
      <c r="G16433" s="232"/>
      <c r="I16433" s="283"/>
    </row>
    <row r="16434" spans="1:15">
      <c r="A16434" s="227" t="str">
        <f t="shared" si="2970"/>
        <v>-</v>
      </c>
      <c r="B16434" s="228"/>
      <c r="C16434" s="228"/>
      <c r="D16434" s="194"/>
      <c r="E16434" s="229">
        <f t="shared" si="2971"/>
        <v>0</v>
      </c>
      <c r="F16434" s="230">
        <f t="shared" si="2972"/>
        <v>0</v>
      </c>
      <c r="G16434" s="232"/>
      <c r="I16434" s="283"/>
    </row>
    <row r="16435" spans="1:15">
      <c r="A16435" s="227" t="str">
        <f t="shared" si="2970"/>
        <v>-</v>
      </c>
      <c r="B16435" s="228"/>
      <c r="C16435" s="228"/>
      <c r="D16435" s="194"/>
      <c r="E16435" s="229">
        <f t="shared" si="2971"/>
        <v>0</v>
      </c>
      <c r="F16435" s="230">
        <f t="shared" si="2972"/>
        <v>0</v>
      </c>
      <c r="G16435" s="232"/>
      <c r="I16435" s="283"/>
    </row>
    <row r="16436" spans="1:15">
      <c r="A16436" s="227" t="str">
        <f t="shared" si="2970"/>
        <v>-</v>
      </c>
      <c r="B16436" s="228"/>
      <c r="C16436" s="228"/>
      <c r="D16436" s="194"/>
      <c r="E16436" s="229">
        <f t="shared" si="2971"/>
        <v>0</v>
      </c>
      <c r="F16436" s="230">
        <f t="shared" si="2972"/>
        <v>0</v>
      </c>
      <c r="G16436" s="232"/>
      <c r="I16436" s="283"/>
    </row>
    <row r="16437" spans="1:15">
      <c r="A16437" s="227" t="str">
        <f t="shared" si="2970"/>
        <v>-</v>
      </c>
      <c r="B16437" s="228"/>
      <c r="C16437" s="228"/>
      <c r="D16437" s="194"/>
      <c r="E16437" s="229">
        <f t="shared" si="2971"/>
        <v>0</v>
      </c>
      <c r="F16437" s="230">
        <f t="shared" si="2972"/>
        <v>0</v>
      </c>
      <c r="G16437" s="232"/>
      <c r="I16437" s="283"/>
    </row>
    <row r="16438" spans="1:15">
      <c r="A16438" s="227" t="str">
        <f t="shared" si="2970"/>
        <v>-</v>
      </c>
      <c r="B16438" s="228"/>
      <c r="C16438" s="228"/>
      <c r="D16438" s="194"/>
      <c r="E16438" s="229">
        <f t="shared" si="2971"/>
        <v>0</v>
      </c>
      <c r="F16438" s="230">
        <f t="shared" si="2972"/>
        <v>0</v>
      </c>
      <c r="G16438" s="232"/>
      <c r="I16438" s="283"/>
    </row>
    <row r="16439" spans="1:15" ht="13.5" thickBot="1">
      <c r="A16439" s="234"/>
      <c r="B16439" s="456"/>
      <c r="C16439" s="235"/>
      <c r="D16439" s="237"/>
      <c r="E16439" s="237"/>
      <c r="F16439" s="238" t="s">
        <v>80</v>
      </c>
      <c r="G16439" s="239">
        <f>SUM(F16427:F16438)</f>
        <v>0</v>
      </c>
      <c r="I16439" s="326"/>
    </row>
    <row r="16440" spans="1:15" ht="13.5" thickTop="1">
      <c r="A16440" s="240" t="s">
        <v>67</v>
      </c>
      <c r="B16440" s="446"/>
      <c r="C16440" s="241"/>
      <c r="D16440" s="243"/>
      <c r="E16440" s="243"/>
      <c r="F16440" s="242"/>
      <c r="G16440" s="244"/>
      <c r="I16440" s="326"/>
    </row>
    <row r="16441" spans="1:15" s="220" customFormat="1" ht="26">
      <c r="A16441" s="245" t="s">
        <v>57</v>
      </c>
      <c r="B16441" s="455"/>
      <c r="C16441" s="247" t="s">
        <v>58</v>
      </c>
      <c r="D16441" s="316" t="s">
        <v>68</v>
      </c>
      <c r="E16441" s="248" t="s">
        <v>69</v>
      </c>
      <c r="F16441" s="249" t="s">
        <v>79</v>
      </c>
      <c r="G16441" s="250" t="s">
        <v>70</v>
      </c>
      <c r="I16441" s="325"/>
      <c r="J16441" s="226"/>
      <c r="O16441" s="296"/>
    </row>
    <row r="16442" spans="1:15">
      <c r="A16442" s="748" t="str">
        <f t="shared" ref="A16442:A16453" si="2973">IF(I16442=0,"",VLOOKUP(I16442,MATERIALES,2,FALSE))</f>
        <v/>
      </c>
      <c r="B16442" s="749"/>
      <c r="C16442" s="251" t="str">
        <f t="shared" ref="C16442:C16450" si="2974">IF(I16442=0,"",VLOOKUP(I16442,MATERIALES,3,FALSE))</f>
        <v/>
      </c>
      <c r="D16442" s="194"/>
      <c r="E16442" s="252">
        <f t="shared" ref="E16442:E16453" si="2975">IF(I16442=0,0,VLOOKUP(I16442,MATERIALES,4,FALSE))</f>
        <v>0</v>
      </c>
      <c r="F16442" s="230">
        <f>D16442*E16442</f>
        <v>0</v>
      </c>
      <c r="G16442" s="231"/>
      <c r="I16442" s="283"/>
    </row>
    <row r="16443" spans="1:15">
      <c r="A16443" s="748" t="str">
        <f t="shared" si="2973"/>
        <v/>
      </c>
      <c r="B16443" s="749"/>
      <c r="C16443" s="251" t="str">
        <f t="shared" si="2974"/>
        <v/>
      </c>
      <c r="D16443" s="194"/>
      <c r="E16443" s="252">
        <f t="shared" si="2975"/>
        <v>0</v>
      </c>
      <c r="F16443" s="230">
        <f t="shared" ref="F16443:F16453" si="2976">D16443*E16443</f>
        <v>0</v>
      </c>
      <c r="G16443" s="232"/>
      <c r="I16443" s="283"/>
    </row>
    <row r="16444" spans="1:15">
      <c r="A16444" s="748" t="str">
        <f t="shared" si="2973"/>
        <v/>
      </c>
      <c r="B16444" s="749"/>
      <c r="C16444" s="251" t="str">
        <f t="shared" si="2974"/>
        <v/>
      </c>
      <c r="D16444" s="194"/>
      <c r="E16444" s="252">
        <f t="shared" si="2975"/>
        <v>0</v>
      </c>
      <c r="F16444" s="230">
        <f t="shared" si="2976"/>
        <v>0</v>
      </c>
      <c r="G16444" s="232"/>
      <c r="I16444" s="283"/>
    </row>
    <row r="16445" spans="1:15">
      <c r="A16445" s="748" t="str">
        <f t="shared" si="2973"/>
        <v/>
      </c>
      <c r="B16445" s="749"/>
      <c r="C16445" s="251" t="str">
        <f t="shared" si="2974"/>
        <v/>
      </c>
      <c r="D16445" s="194"/>
      <c r="E16445" s="252">
        <f t="shared" si="2975"/>
        <v>0</v>
      </c>
      <c r="F16445" s="230">
        <f t="shared" si="2976"/>
        <v>0</v>
      </c>
      <c r="G16445" s="232"/>
      <c r="I16445" s="283"/>
    </row>
    <row r="16446" spans="1:15">
      <c r="A16446" s="748" t="str">
        <f t="shared" si="2973"/>
        <v/>
      </c>
      <c r="B16446" s="749"/>
      <c r="C16446" s="251" t="str">
        <f t="shared" si="2974"/>
        <v/>
      </c>
      <c r="D16446" s="194"/>
      <c r="E16446" s="252">
        <f t="shared" si="2975"/>
        <v>0</v>
      </c>
      <c r="F16446" s="230">
        <f t="shared" si="2976"/>
        <v>0</v>
      </c>
      <c r="G16446" s="232"/>
      <c r="I16446" s="283"/>
    </row>
    <row r="16447" spans="1:15">
      <c r="A16447" s="748" t="str">
        <f t="shared" si="2973"/>
        <v/>
      </c>
      <c r="B16447" s="749"/>
      <c r="C16447" s="251" t="str">
        <f t="shared" si="2974"/>
        <v/>
      </c>
      <c r="D16447" s="194"/>
      <c r="E16447" s="252">
        <f t="shared" si="2975"/>
        <v>0</v>
      </c>
      <c r="F16447" s="230">
        <f t="shared" si="2976"/>
        <v>0</v>
      </c>
      <c r="G16447" s="232"/>
      <c r="I16447" s="283"/>
    </row>
    <row r="16448" spans="1:15">
      <c r="A16448" s="748" t="str">
        <f t="shared" si="2973"/>
        <v/>
      </c>
      <c r="B16448" s="749"/>
      <c r="C16448" s="251" t="str">
        <f t="shared" si="2974"/>
        <v/>
      </c>
      <c r="D16448" s="194"/>
      <c r="E16448" s="252">
        <f t="shared" si="2975"/>
        <v>0</v>
      </c>
      <c r="F16448" s="230">
        <f t="shared" si="2976"/>
        <v>0</v>
      </c>
      <c r="G16448" s="232"/>
      <c r="I16448" s="283"/>
    </row>
    <row r="16449" spans="1:9">
      <c r="A16449" s="748" t="str">
        <f t="shared" si="2973"/>
        <v/>
      </c>
      <c r="B16449" s="749"/>
      <c r="C16449" s="251" t="str">
        <f t="shared" si="2974"/>
        <v/>
      </c>
      <c r="D16449" s="194"/>
      <c r="E16449" s="252">
        <f t="shared" si="2975"/>
        <v>0</v>
      </c>
      <c r="F16449" s="230">
        <f t="shared" si="2976"/>
        <v>0</v>
      </c>
      <c r="G16449" s="253"/>
      <c r="I16449" s="283"/>
    </row>
    <row r="16450" spans="1:9">
      <c r="A16450" s="748" t="str">
        <f t="shared" si="2973"/>
        <v/>
      </c>
      <c r="B16450" s="749"/>
      <c r="C16450" s="251" t="str">
        <f t="shared" si="2974"/>
        <v/>
      </c>
      <c r="D16450" s="194"/>
      <c r="E16450" s="252">
        <f t="shared" si="2975"/>
        <v>0</v>
      </c>
      <c r="F16450" s="230">
        <f t="shared" si="2976"/>
        <v>0</v>
      </c>
      <c r="G16450" s="232"/>
      <c r="I16450" s="283"/>
    </row>
    <row r="16451" spans="1:9">
      <c r="A16451" s="748" t="str">
        <f t="shared" si="2973"/>
        <v/>
      </c>
      <c r="B16451" s="749"/>
      <c r="C16451" s="251"/>
      <c r="D16451" s="194"/>
      <c r="E16451" s="252">
        <f t="shared" si="2975"/>
        <v>0</v>
      </c>
      <c r="F16451" s="230">
        <f t="shared" si="2976"/>
        <v>0</v>
      </c>
      <c r="G16451" s="232"/>
      <c r="I16451" s="283"/>
    </row>
    <row r="16452" spans="1:9">
      <c r="A16452" s="748" t="str">
        <f t="shared" si="2973"/>
        <v/>
      </c>
      <c r="B16452" s="749"/>
      <c r="C16452" s="251"/>
      <c r="D16452" s="194"/>
      <c r="E16452" s="252">
        <f t="shared" si="2975"/>
        <v>0</v>
      </c>
      <c r="F16452" s="230">
        <f t="shared" si="2976"/>
        <v>0</v>
      </c>
      <c r="G16452" s="232"/>
      <c r="I16452" s="283"/>
    </row>
    <row r="16453" spans="1:9">
      <c r="A16453" s="748" t="str">
        <f t="shared" si="2973"/>
        <v/>
      </c>
      <c r="B16453" s="749"/>
      <c r="C16453" s="251" t="str">
        <f t="shared" ref="C16453" si="2977">IF(I16453=0,"",VLOOKUP(I16453,MATERIALES,3,FALSE))</f>
        <v/>
      </c>
      <c r="D16453" s="194"/>
      <c r="E16453" s="252">
        <f t="shared" si="2975"/>
        <v>0</v>
      </c>
      <c r="F16453" s="230">
        <f t="shared" si="2976"/>
        <v>0</v>
      </c>
      <c r="G16453" s="233"/>
      <c r="I16453" s="283"/>
    </row>
    <row r="16454" spans="1:9" ht="26.25" customHeight="1" thickBot="1">
      <c r="A16454" s="214"/>
      <c r="B16454" s="438"/>
      <c r="C16454" s="215"/>
      <c r="D16454" s="217"/>
      <c r="E16454" s="254"/>
      <c r="F16454" s="255" t="s">
        <v>81</v>
      </c>
      <c r="G16454" s="253">
        <f>ROUND(SUM(F16442:F16453),0)</f>
        <v>0</v>
      </c>
      <c r="I16454" s="326"/>
    </row>
    <row r="16455" spans="1:9" ht="14" thickTop="1" thickBot="1">
      <c r="A16455" s="256" t="s">
        <v>72</v>
      </c>
      <c r="B16455" s="445"/>
      <c r="C16455" s="257"/>
      <c r="D16455" s="259"/>
      <c r="E16455" s="259"/>
      <c r="F16455" s="258"/>
      <c r="G16455" s="260"/>
      <c r="I16455" s="326"/>
    </row>
    <row r="16456" spans="1:9" ht="13.5" thickTop="1">
      <c r="A16456" s="245" t="s">
        <v>57</v>
      </c>
      <c r="B16456" s="455"/>
      <c r="C16456" s="248" t="s">
        <v>71</v>
      </c>
      <c r="D16456" s="316" t="s">
        <v>75</v>
      </c>
      <c r="E16456" s="248" t="s">
        <v>98</v>
      </c>
      <c r="F16456" s="249" t="s">
        <v>79</v>
      </c>
      <c r="G16456" s="250" t="s">
        <v>70</v>
      </c>
      <c r="I16456" s="326"/>
    </row>
    <row r="16457" spans="1:9">
      <c r="A16457" s="748" t="str">
        <f>IF(I16457=0,"",VLOOKUP(I16457,EQUIPOS,2,FALSE))</f>
        <v/>
      </c>
      <c r="B16457" s="749"/>
      <c r="C16457" s="195"/>
      <c r="D16457" s="194"/>
      <c r="E16457" s="252">
        <f>IF(I16457=0,0,VLOOKUP(I16457,EQUIPOS,4,FALSE))</f>
        <v>0</v>
      </c>
      <c r="F16457" s="230">
        <f>C16457*D16457*E16457</f>
        <v>0</v>
      </c>
      <c r="G16457" s="231"/>
      <c r="I16457" s="283"/>
    </row>
    <row r="16458" spans="1:9">
      <c r="A16458" s="748" t="str">
        <f>IF(I16458=0,"",VLOOKUP(I16458,EQUIPOS,2,FALSE))</f>
        <v/>
      </c>
      <c r="B16458" s="749"/>
      <c r="C16458" s="195"/>
      <c r="D16458" s="194"/>
      <c r="E16458" s="252">
        <f>IF(I16458=0,0,VLOOKUP(I16458,EQUIPOS,4,FALSE))</f>
        <v>0</v>
      </c>
      <c r="F16458" s="230">
        <f t="shared" ref="F16458:F16461" si="2978">C16458*D16458*E16458</f>
        <v>0</v>
      </c>
      <c r="G16458" s="232"/>
      <c r="I16458" s="283"/>
    </row>
    <row r="16459" spans="1:9">
      <c r="A16459" s="748" t="str">
        <f>IF(I16459=0,"",VLOOKUP(I16459,EQUIPOS,2,FALSE))</f>
        <v/>
      </c>
      <c r="B16459" s="749"/>
      <c r="C16459" s="195"/>
      <c r="D16459" s="194"/>
      <c r="E16459" s="252">
        <f>IF(I16459=0,0,VLOOKUP(I16459,EQUIPOS,4,FALSE))</f>
        <v>0</v>
      </c>
      <c r="F16459" s="230">
        <f t="shared" si="2978"/>
        <v>0</v>
      </c>
      <c r="G16459" s="232"/>
      <c r="I16459" s="283"/>
    </row>
    <row r="16460" spans="1:9">
      <c r="A16460" s="748" t="str">
        <f>IF(I16460=0,"",VLOOKUP(I16460,EQUIPOS,2,FALSE))</f>
        <v/>
      </c>
      <c r="B16460" s="749"/>
      <c r="C16460" s="195"/>
      <c r="D16460" s="194"/>
      <c r="E16460" s="252">
        <f>IF(I16460=0,0,VLOOKUP(I16460,EQUIPOS,4,FALSE))</f>
        <v>0</v>
      </c>
      <c r="F16460" s="230">
        <f t="shared" si="2978"/>
        <v>0</v>
      </c>
      <c r="G16460" s="232"/>
      <c r="I16460" s="283"/>
    </row>
    <row r="16461" spans="1:9">
      <c r="A16461" s="748" t="str">
        <f>IF(I16461=0,"",VLOOKUP(I16461,EQUIPOS,2,FALSE))</f>
        <v/>
      </c>
      <c r="B16461" s="749"/>
      <c r="C16461" s="195"/>
      <c r="D16461" s="194"/>
      <c r="E16461" s="252">
        <f>IF(I16461=0,0,VLOOKUP(I16461,EQUIPOS,4,FALSE))</f>
        <v>0</v>
      </c>
      <c r="F16461" s="230">
        <f t="shared" si="2978"/>
        <v>0</v>
      </c>
      <c r="G16461" s="233"/>
      <c r="I16461" s="283"/>
    </row>
    <row r="16462" spans="1:9" ht="30.75" customHeight="1" thickBot="1">
      <c r="A16462" s="234"/>
      <c r="B16462" s="456"/>
      <c r="C16462" s="235"/>
      <c r="D16462" s="237"/>
      <c r="E16462" s="261"/>
      <c r="F16462" s="238" t="s">
        <v>82</v>
      </c>
      <c r="G16462" s="262">
        <f>SUM(F16457:F16461)</f>
        <v>0</v>
      </c>
      <c r="I16462" s="326"/>
    </row>
    <row r="16463" spans="1:9" ht="13.5" thickTop="1">
      <c r="A16463" s="240" t="s">
        <v>73</v>
      </c>
      <c r="B16463" s="446"/>
      <c r="C16463" s="241"/>
      <c r="D16463" s="243"/>
      <c r="E16463" s="243"/>
      <c r="F16463" s="242"/>
      <c r="G16463" s="244"/>
      <c r="I16463" s="326"/>
    </row>
    <row r="16464" spans="1:9" ht="26">
      <c r="A16464" s="245" t="s">
        <v>57</v>
      </c>
      <c r="B16464" s="454" t="s">
        <v>58</v>
      </c>
      <c r="C16464" s="247" t="s">
        <v>68</v>
      </c>
      <c r="D16464" s="316" t="s">
        <v>74</v>
      </c>
      <c r="E16464" s="248" t="s">
        <v>69</v>
      </c>
      <c r="F16464" s="249" t="s">
        <v>79</v>
      </c>
      <c r="G16464" s="250" t="s">
        <v>70</v>
      </c>
      <c r="H16464" s="220"/>
      <c r="I16464" s="325"/>
    </row>
    <row r="16465" spans="1:9">
      <c r="A16465" s="263" t="str">
        <f t="shared" ref="A16465:A16476" si="2979">IF(I16465=0,"",VLOOKUP(I16465,MANOOBRA,2,FALSE))</f>
        <v/>
      </c>
      <c r="B16465" s="444" t="str">
        <f t="shared" ref="B16465:B16476" si="2980">IF(I16465=0,"",VLOOKUP(I16465,MANOOBRA,3,FALSE))</f>
        <v/>
      </c>
      <c r="C16465" s="195"/>
      <c r="D16465" s="195"/>
      <c r="E16465" s="252">
        <f t="shared" ref="E16465:E16476" si="2981">IF(I16465=0,0,VLOOKUP(I16465,MANOOBRA,4,FALSE))</f>
        <v>0</v>
      </c>
      <c r="F16465" s="230">
        <f>IF(D16465=0,0,C16465*E16465/D16465)</f>
        <v>0</v>
      </c>
      <c r="G16465" s="231"/>
      <c r="I16465" s="283"/>
    </row>
    <row r="16466" spans="1:9">
      <c r="A16466" s="263" t="str">
        <f t="shared" si="2979"/>
        <v/>
      </c>
      <c r="B16466" s="444" t="str">
        <f t="shared" si="2980"/>
        <v/>
      </c>
      <c r="C16466" s="195"/>
      <c r="D16466" s="195"/>
      <c r="E16466" s="252">
        <f t="shared" si="2981"/>
        <v>0</v>
      </c>
      <c r="F16466" s="230">
        <f t="shared" ref="F16466:F16476" si="2982">IF(D16466=0,0,C16466*E16466/D16466)</f>
        <v>0</v>
      </c>
      <c r="G16466" s="232"/>
      <c r="I16466" s="283"/>
    </row>
    <row r="16467" spans="1:9">
      <c r="A16467" s="263" t="str">
        <f t="shared" si="2979"/>
        <v/>
      </c>
      <c r="B16467" s="444" t="str">
        <f t="shared" si="2980"/>
        <v/>
      </c>
      <c r="C16467" s="195"/>
      <c r="D16467" s="309"/>
      <c r="E16467" s="252">
        <f t="shared" si="2981"/>
        <v>0</v>
      </c>
      <c r="F16467" s="230">
        <f t="shared" si="2982"/>
        <v>0</v>
      </c>
      <c r="G16467" s="232"/>
      <c r="I16467" s="283"/>
    </row>
    <row r="16468" spans="1:9">
      <c r="A16468" s="263" t="str">
        <f t="shared" si="2979"/>
        <v/>
      </c>
      <c r="B16468" s="444" t="str">
        <f t="shared" si="2980"/>
        <v/>
      </c>
      <c r="C16468" s="195"/>
      <c r="D16468" s="195"/>
      <c r="E16468" s="252">
        <f t="shared" si="2981"/>
        <v>0</v>
      </c>
      <c r="F16468" s="230">
        <f t="shared" si="2982"/>
        <v>0</v>
      </c>
      <c r="G16468" s="232"/>
      <c r="I16468" s="283"/>
    </row>
    <row r="16469" spans="1:9">
      <c r="A16469" s="263" t="str">
        <f t="shared" si="2979"/>
        <v/>
      </c>
      <c r="B16469" s="444" t="str">
        <f t="shared" si="2980"/>
        <v/>
      </c>
      <c r="C16469" s="195"/>
      <c r="D16469" s="195"/>
      <c r="E16469" s="252">
        <f t="shared" si="2981"/>
        <v>0</v>
      </c>
      <c r="F16469" s="230">
        <f t="shared" si="2982"/>
        <v>0</v>
      </c>
      <c r="G16469" s="232"/>
      <c r="I16469" s="283"/>
    </row>
    <row r="16470" spans="1:9">
      <c r="A16470" s="263" t="str">
        <f t="shared" si="2979"/>
        <v/>
      </c>
      <c r="B16470" s="444" t="str">
        <f t="shared" si="2980"/>
        <v/>
      </c>
      <c r="C16470" s="195"/>
      <c r="D16470" s="195"/>
      <c r="E16470" s="252">
        <f t="shared" si="2981"/>
        <v>0</v>
      </c>
      <c r="F16470" s="230">
        <f t="shared" si="2982"/>
        <v>0</v>
      </c>
      <c r="G16470" s="232"/>
      <c r="I16470" s="283"/>
    </row>
    <row r="16471" spans="1:9">
      <c r="A16471" s="263" t="str">
        <f t="shared" si="2979"/>
        <v/>
      </c>
      <c r="B16471" s="444" t="str">
        <f t="shared" si="2980"/>
        <v/>
      </c>
      <c r="C16471" s="195"/>
      <c r="D16471" s="195"/>
      <c r="E16471" s="252">
        <f t="shared" si="2981"/>
        <v>0</v>
      </c>
      <c r="F16471" s="230">
        <f t="shared" si="2982"/>
        <v>0</v>
      </c>
      <c r="G16471" s="232"/>
      <c r="I16471" s="283"/>
    </row>
    <row r="16472" spans="1:9">
      <c r="A16472" s="263" t="str">
        <f t="shared" si="2979"/>
        <v/>
      </c>
      <c r="B16472" s="444" t="str">
        <f t="shared" si="2980"/>
        <v/>
      </c>
      <c r="C16472" s="195"/>
      <c r="D16472" s="195"/>
      <c r="E16472" s="252">
        <f t="shared" si="2981"/>
        <v>0</v>
      </c>
      <c r="F16472" s="230">
        <f t="shared" si="2982"/>
        <v>0</v>
      </c>
      <c r="G16472" s="232"/>
      <c r="I16472" s="283"/>
    </row>
    <row r="16473" spans="1:9">
      <c r="A16473" s="263" t="str">
        <f t="shared" si="2979"/>
        <v/>
      </c>
      <c r="B16473" s="444" t="str">
        <f t="shared" si="2980"/>
        <v/>
      </c>
      <c r="C16473" s="195"/>
      <c r="D16473" s="195"/>
      <c r="E16473" s="252">
        <f t="shared" si="2981"/>
        <v>0</v>
      </c>
      <c r="F16473" s="230">
        <f t="shared" si="2982"/>
        <v>0</v>
      </c>
      <c r="G16473" s="232"/>
      <c r="I16473" s="283"/>
    </row>
    <row r="16474" spans="1:9">
      <c r="A16474" s="263" t="str">
        <f t="shared" si="2979"/>
        <v/>
      </c>
      <c r="B16474" s="444" t="str">
        <f t="shared" si="2980"/>
        <v/>
      </c>
      <c r="C16474" s="195"/>
      <c r="D16474" s="195"/>
      <c r="E16474" s="252">
        <f t="shared" si="2981"/>
        <v>0</v>
      </c>
      <c r="F16474" s="230">
        <f t="shared" si="2982"/>
        <v>0</v>
      </c>
      <c r="G16474" s="232"/>
      <c r="I16474" s="283"/>
    </row>
    <row r="16475" spans="1:9">
      <c r="A16475" s="263" t="str">
        <f t="shared" si="2979"/>
        <v/>
      </c>
      <c r="B16475" s="444" t="str">
        <f t="shared" si="2980"/>
        <v/>
      </c>
      <c r="C16475" s="195"/>
      <c r="D16475" s="195"/>
      <c r="E16475" s="252">
        <f t="shared" si="2981"/>
        <v>0</v>
      </c>
      <c r="F16475" s="230">
        <f t="shared" si="2982"/>
        <v>0</v>
      </c>
      <c r="G16475" s="232"/>
      <c r="I16475" s="283"/>
    </row>
    <row r="16476" spans="1:9">
      <c r="A16476" s="263" t="str">
        <f t="shared" si="2979"/>
        <v/>
      </c>
      <c r="B16476" s="444" t="str">
        <f t="shared" si="2980"/>
        <v/>
      </c>
      <c r="C16476" s="195"/>
      <c r="D16476" s="195"/>
      <c r="E16476" s="252">
        <f t="shared" si="2981"/>
        <v>0</v>
      </c>
      <c r="F16476" s="230">
        <f t="shared" si="2982"/>
        <v>0</v>
      </c>
      <c r="G16476" s="233"/>
      <c r="I16476" s="283"/>
    </row>
    <row r="16477" spans="1:9" ht="31.5" customHeight="1" thickBot="1">
      <c r="A16477" s="234"/>
      <c r="B16477" s="456"/>
      <c r="C16477" s="235"/>
      <c r="D16477" s="237"/>
      <c r="E16477" s="237"/>
      <c r="F16477" s="238" t="s">
        <v>83</v>
      </c>
      <c r="G16477" s="262">
        <f>ROUND(SUM(F16465:F16476),0)</f>
        <v>0</v>
      </c>
      <c r="I16477" s="326"/>
    </row>
    <row r="16478" spans="1:9" ht="13.5" thickTop="1">
      <c r="A16478" s="186" t="s">
        <v>76</v>
      </c>
      <c r="B16478" s="446"/>
      <c r="C16478" s="241"/>
      <c r="D16478" s="243"/>
      <c r="E16478" s="243"/>
      <c r="F16478" s="242"/>
      <c r="G16478" s="244"/>
      <c r="I16478" s="326"/>
    </row>
    <row r="16479" spans="1:9">
      <c r="A16479" s="245" t="s">
        <v>57</v>
      </c>
      <c r="B16479" s="455"/>
      <c r="C16479" s="246"/>
      <c r="D16479" s="317"/>
      <c r="E16479" s="248" t="s">
        <v>77</v>
      </c>
      <c r="F16479" s="249" t="s">
        <v>78</v>
      </c>
      <c r="G16479" s="264" t="s">
        <v>77</v>
      </c>
      <c r="H16479" s="220"/>
      <c r="I16479" s="325"/>
    </row>
    <row r="16480" spans="1:9">
      <c r="A16480" s="185" t="s">
        <v>87</v>
      </c>
      <c r="B16480" s="453"/>
      <c r="C16480" s="265"/>
      <c r="D16480" s="318"/>
      <c r="E16480" s="229">
        <f>SUM(G16439,G16454,G16462,G16477)</f>
        <v>0</v>
      </c>
      <c r="F16480" s="266">
        <f>A</f>
        <v>0</v>
      </c>
      <c r="G16480" s="267">
        <f>E16480*F16480</f>
        <v>0</v>
      </c>
      <c r="I16480" s="326"/>
    </row>
    <row r="16481" spans="1:16">
      <c r="A16481" s="185" t="s">
        <v>85</v>
      </c>
      <c r="B16481" s="453"/>
      <c r="C16481" s="265"/>
      <c r="D16481" s="318"/>
      <c r="E16481" s="229">
        <f>SUM(G16439,G16454,G16462,G16477)</f>
        <v>0</v>
      </c>
      <c r="F16481" s="266">
        <f>I</f>
        <v>0</v>
      </c>
      <c r="G16481" s="267">
        <f>E16481*F16481</f>
        <v>0</v>
      </c>
      <c r="I16481" s="326"/>
    </row>
    <row r="16482" spans="1:16">
      <c r="A16482" s="185" t="s">
        <v>86</v>
      </c>
      <c r="B16482" s="453"/>
      <c r="C16482" s="265"/>
      <c r="D16482" s="318"/>
      <c r="E16482" s="229">
        <f>SUM(G16439,G16454,G16462,G16477)</f>
        <v>0</v>
      </c>
      <c r="F16482" s="266">
        <f>U</f>
        <v>0</v>
      </c>
      <c r="G16482" s="267">
        <f>E16482*F16482</f>
        <v>0</v>
      </c>
      <c r="I16482" s="326"/>
    </row>
    <row r="16483" spans="1:16" ht="33" customHeight="1" thickBot="1">
      <c r="A16483" s="234"/>
      <c r="B16483" s="456"/>
      <c r="C16483" s="235"/>
      <c r="D16483" s="237"/>
      <c r="E16483" s="237"/>
      <c r="F16483" s="268" t="s">
        <v>84</v>
      </c>
      <c r="G16483" s="262">
        <f>SUM(G16480:G16482)</f>
        <v>0</v>
      </c>
      <c r="I16483" s="326"/>
      <c r="J16483" s="295"/>
      <c r="K16483" s="296"/>
      <c r="L16483" s="296"/>
      <c r="M16483" s="296"/>
      <c r="N16483" s="296"/>
      <c r="O16483" s="296"/>
    </row>
    <row r="16484" spans="1:16" s="211" customFormat="1" ht="14" thickTop="1" thickBot="1">
      <c r="A16484" s="269"/>
      <c r="B16484" s="443"/>
      <c r="C16484" s="270"/>
      <c r="D16484" s="319"/>
      <c r="E16484" s="271" t="s">
        <v>89</v>
      </c>
      <c r="F16484" s="272"/>
      <c r="G16484" s="273">
        <f>ROUND(SUM(G16439,G16454,G16462,G16477,G16483),0)</f>
        <v>0</v>
      </c>
      <c r="I16484" s="327"/>
      <c r="J16484" s="212">
        <f>B16423</f>
        <v>50.3</v>
      </c>
      <c r="K16484" s="274">
        <f>E16480</f>
        <v>0</v>
      </c>
      <c r="L16484" s="294">
        <f>G16480</f>
        <v>0</v>
      </c>
      <c r="M16484" s="294">
        <f>G16481</f>
        <v>0</v>
      </c>
      <c r="N16484" s="294">
        <f>G16482</f>
        <v>0</v>
      </c>
      <c r="O16484" s="299">
        <f>SUM(K16484:N16484)</f>
        <v>0</v>
      </c>
      <c r="P16484" s="294"/>
    </row>
    <row r="16485" spans="1:16" ht="13.5" thickTop="1">
      <c r="A16485" s="275" t="s">
        <v>97</v>
      </c>
      <c r="B16485" s="438"/>
      <c r="C16485" s="215"/>
      <c r="D16485" s="217"/>
      <c r="E16485" s="217"/>
      <c r="F16485" s="216"/>
      <c r="G16485" s="219"/>
      <c r="I16485" s="326"/>
      <c r="P16485" s="294"/>
    </row>
    <row r="16486" spans="1:16">
      <c r="A16486" s="275"/>
      <c r="B16486" s="452"/>
      <c r="C16486" s="276"/>
      <c r="D16486" s="320"/>
      <c r="E16486" s="217"/>
      <c r="F16486" s="216"/>
      <c r="G16486" s="277">
        <f ca="1">TODAY()</f>
        <v>44839</v>
      </c>
      <c r="I16486" s="326"/>
      <c r="P16486" s="294"/>
    </row>
    <row r="16487" spans="1:16" ht="13.5" thickBot="1">
      <c r="A16487" s="234"/>
      <c r="B16487" s="456"/>
      <c r="C16487" s="235"/>
      <c r="D16487" s="237"/>
      <c r="E16487" s="237"/>
      <c r="F16487" s="236"/>
      <c r="G16487" s="278"/>
      <c r="I16487" s="326"/>
      <c r="P16487" s="294"/>
    </row>
    <row r="16488" spans="1:16" s="199" customFormat="1" ht="13.5" thickTop="1">
      <c r="A16488" s="196" t="s">
        <v>109</v>
      </c>
      <c r="B16488" s="458"/>
      <c r="C16488" s="196"/>
      <c r="D16488" s="198"/>
      <c r="E16488" s="198"/>
      <c r="F16488" s="197"/>
      <c r="G16488" s="197"/>
      <c r="I16488" s="321"/>
      <c r="J16488" s="200"/>
      <c r="O16488" s="297"/>
    </row>
    <row r="16489" spans="1:16" s="199" customFormat="1">
      <c r="A16489" s="196" t="str">
        <f>CONCATENATE('Prestaciones y AIU'!A13980," ANALISIS DE PRECIOS UNITARIOS")</f>
        <v xml:space="preserve"> ANALISIS DE PRECIOS UNITARIOS</v>
      </c>
      <c r="B16489" s="458"/>
      <c r="C16489" s="196"/>
      <c r="D16489" s="198"/>
      <c r="E16489" s="198"/>
      <c r="F16489" s="197"/>
      <c r="G16489" s="197"/>
      <c r="I16489" s="321"/>
      <c r="J16489" s="200"/>
      <c r="O16489" s="297"/>
    </row>
    <row r="16490" spans="1:16" s="199" customFormat="1">
      <c r="A16490" s="196" t="str">
        <f>Objeto_LIC</f>
        <v>OPTIMIZACION DEL SISTEMA DE ABASTECIMIENTO (ADUCCION, PRETRATAMIENTO Y CONDUCCION) DEL MUNICPIO DE TAME, DEPARTAMENTO DE ARAUCA</v>
      </c>
      <c r="B16490" s="458"/>
      <c r="C16490" s="196"/>
      <c r="D16490" s="198"/>
      <c r="E16490" s="198"/>
      <c r="F16490" s="197"/>
      <c r="G16490" s="197"/>
      <c r="I16490" s="321"/>
      <c r="J16490" s="200"/>
      <c r="O16490" s="297"/>
    </row>
    <row r="16491" spans="1:16" s="199" customFormat="1">
      <c r="A16491" s="196"/>
      <c r="B16491" s="458"/>
      <c r="C16491" s="196"/>
      <c r="D16491" s="198"/>
      <c r="E16491" s="198"/>
      <c r="F16491" s="197"/>
      <c r="G16491" s="197"/>
      <c r="I16491" s="321"/>
      <c r="J16491" s="200"/>
      <c r="O16491" s="297"/>
    </row>
    <row r="16492" spans="1:16" ht="13.5" thickBot="1">
      <c r="A16492" s="201"/>
      <c r="B16492" s="448"/>
      <c r="C16492" s="201"/>
      <c r="D16492" s="203"/>
      <c r="E16492" s="203"/>
      <c r="F16492" s="202"/>
      <c r="G16492" s="202"/>
    </row>
    <row r="16493" spans="1:16" s="211" customFormat="1" ht="13.5" thickTop="1">
      <c r="A16493" s="206"/>
      <c r="B16493" s="457"/>
      <c r="C16493" s="207"/>
      <c r="D16493" s="209"/>
      <c r="E16493" s="209"/>
      <c r="F16493" s="208"/>
      <c r="G16493" s="210" t="s">
        <v>110</v>
      </c>
      <c r="I16493" s="323"/>
      <c r="J16493" s="212"/>
      <c r="O16493" s="297"/>
    </row>
    <row r="16494" spans="1:16" ht="12.75" customHeight="1">
      <c r="A16494" s="213" t="s">
        <v>62</v>
      </c>
      <c r="B16494" s="750">
        <f>Proponente</f>
        <v>0</v>
      </c>
      <c r="C16494" s="750"/>
      <c r="D16494" s="750"/>
      <c r="E16494" s="750"/>
      <c r="F16494" s="750"/>
      <c r="G16494" s="751"/>
    </row>
    <row r="16495" spans="1:16" ht="47.25" customHeight="1">
      <c r="A16495" s="213" t="s">
        <v>63</v>
      </c>
      <c r="B16495" s="470">
        <v>50.4</v>
      </c>
      <c r="C16495" s="750" t="e">
        <f>VLOOKUP(B16495,Presupuesto!$A$4:$B$106,2,FALSE)</f>
        <v>#N/A</v>
      </c>
      <c r="D16495" s="750"/>
      <c r="E16495" s="750"/>
      <c r="F16495" s="750"/>
      <c r="G16495" s="751"/>
    </row>
    <row r="16496" spans="1:16" ht="12.75" customHeight="1">
      <c r="A16496" s="214"/>
      <c r="B16496" s="438"/>
      <c r="C16496" s="215"/>
      <c r="D16496" s="217"/>
      <c r="E16496" s="217"/>
      <c r="F16496" s="218" t="s">
        <v>88</v>
      </c>
      <c r="G16496" s="750" t="str">
        <f ca="1">LOOKUP('U-P1'!B16495,Presupuesto!$1:$1048576,Presupuesto!$C$1:$C$105)</f>
        <v>ML</v>
      </c>
      <c r="H16496" s="750"/>
      <c r="I16496" s="750"/>
      <c r="J16496" s="750"/>
      <c r="K16496" s="751"/>
    </row>
    <row r="16497" spans="1:15" ht="13.5" thickBot="1">
      <c r="A16497" s="213" t="s">
        <v>64</v>
      </c>
      <c r="B16497" s="438"/>
      <c r="C16497" s="215"/>
      <c r="D16497" s="217"/>
      <c r="E16497" s="217"/>
      <c r="F16497" s="216"/>
      <c r="G16497" s="219"/>
      <c r="I16497" s="324"/>
      <c r="J16497" s="295"/>
      <c r="K16497" s="296"/>
      <c r="L16497" s="296"/>
      <c r="M16497" s="296"/>
      <c r="N16497" s="296"/>
      <c r="O16497" s="296"/>
    </row>
    <row r="16498" spans="1:15" s="220" customFormat="1" ht="13.5" thickTop="1">
      <c r="A16498" s="221" t="s">
        <v>57</v>
      </c>
      <c r="B16498" s="447" t="s">
        <v>65</v>
      </c>
      <c r="C16498" s="222" t="s">
        <v>66</v>
      </c>
      <c r="D16498" s="223" t="s">
        <v>74</v>
      </c>
      <c r="E16498" s="224" t="s">
        <v>100</v>
      </c>
      <c r="F16498" s="224" t="s">
        <v>79</v>
      </c>
      <c r="G16498" s="225" t="s">
        <v>70</v>
      </c>
      <c r="I16498" s="325"/>
      <c r="J16498" s="226"/>
      <c r="O16498" s="296"/>
    </row>
    <row r="16499" spans="1:15">
      <c r="A16499" s="227" t="str">
        <f t="shared" ref="A16499:A16510" si="2983">IF(I16499=0,"-",VLOOKUP(I16499,EQUIPOS,2,FALSE))</f>
        <v>-</v>
      </c>
      <c r="B16499" s="228"/>
      <c r="C16499" s="228"/>
      <c r="D16499" s="194"/>
      <c r="E16499" s="229">
        <f t="shared" ref="E16499:E16510" si="2984">IF(I16499=0,0,VLOOKUP(I16499,EQUIPOS,4,FALSE))</f>
        <v>0</v>
      </c>
      <c r="F16499" s="230">
        <f t="shared" ref="F16499:F16510" si="2985">IF(D16499=0,0,E16499/D16499)</f>
        <v>0</v>
      </c>
      <c r="G16499" s="231"/>
      <c r="I16499" s="283"/>
    </row>
    <row r="16500" spans="1:15">
      <c r="A16500" s="227" t="str">
        <f t="shared" si="2983"/>
        <v>-</v>
      </c>
      <c r="B16500" s="228"/>
      <c r="C16500" s="228"/>
      <c r="D16500" s="194"/>
      <c r="E16500" s="229">
        <f t="shared" si="2984"/>
        <v>0</v>
      </c>
      <c r="F16500" s="230">
        <f t="shared" si="2985"/>
        <v>0</v>
      </c>
      <c r="G16500" s="232"/>
      <c r="I16500" s="283"/>
    </row>
    <row r="16501" spans="1:15">
      <c r="A16501" s="227" t="str">
        <f t="shared" si="2983"/>
        <v>-</v>
      </c>
      <c r="B16501" s="228"/>
      <c r="C16501" s="228"/>
      <c r="D16501" s="194"/>
      <c r="E16501" s="229">
        <f t="shared" si="2984"/>
        <v>0</v>
      </c>
      <c r="F16501" s="230">
        <f t="shared" si="2985"/>
        <v>0</v>
      </c>
      <c r="G16501" s="232"/>
      <c r="I16501" s="283"/>
    </row>
    <row r="16502" spans="1:15">
      <c r="A16502" s="227" t="str">
        <f t="shared" si="2983"/>
        <v>-</v>
      </c>
      <c r="B16502" s="228"/>
      <c r="C16502" s="228"/>
      <c r="D16502" s="194"/>
      <c r="E16502" s="229">
        <f t="shared" si="2984"/>
        <v>0</v>
      </c>
      <c r="F16502" s="230">
        <f t="shared" si="2985"/>
        <v>0</v>
      </c>
      <c r="G16502" s="232"/>
      <c r="I16502" s="283"/>
    </row>
    <row r="16503" spans="1:15">
      <c r="A16503" s="227" t="str">
        <f t="shared" si="2983"/>
        <v>-</v>
      </c>
      <c r="B16503" s="228"/>
      <c r="C16503" s="228"/>
      <c r="D16503" s="194"/>
      <c r="E16503" s="229">
        <f t="shared" si="2984"/>
        <v>0</v>
      </c>
      <c r="F16503" s="230">
        <f t="shared" si="2985"/>
        <v>0</v>
      </c>
      <c r="G16503" s="232"/>
      <c r="I16503" s="283"/>
    </row>
    <row r="16504" spans="1:15">
      <c r="A16504" s="227" t="str">
        <f t="shared" si="2983"/>
        <v>-</v>
      </c>
      <c r="B16504" s="228"/>
      <c r="C16504" s="228"/>
      <c r="D16504" s="194"/>
      <c r="E16504" s="229">
        <f t="shared" si="2984"/>
        <v>0</v>
      </c>
      <c r="F16504" s="230">
        <f t="shared" si="2985"/>
        <v>0</v>
      </c>
      <c r="G16504" s="232"/>
      <c r="I16504" s="283"/>
    </row>
    <row r="16505" spans="1:15">
      <c r="A16505" s="227" t="str">
        <f t="shared" si="2983"/>
        <v>-</v>
      </c>
      <c r="B16505" s="228"/>
      <c r="C16505" s="228"/>
      <c r="D16505" s="194"/>
      <c r="E16505" s="229">
        <f t="shared" si="2984"/>
        <v>0</v>
      </c>
      <c r="F16505" s="230">
        <f t="shared" si="2985"/>
        <v>0</v>
      </c>
      <c r="G16505" s="232"/>
      <c r="I16505" s="283"/>
    </row>
    <row r="16506" spans="1:15">
      <c r="A16506" s="227" t="str">
        <f t="shared" si="2983"/>
        <v>-</v>
      </c>
      <c r="B16506" s="228"/>
      <c r="C16506" s="228"/>
      <c r="D16506" s="194"/>
      <c r="E16506" s="229">
        <f t="shared" si="2984"/>
        <v>0</v>
      </c>
      <c r="F16506" s="230">
        <f t="shared" si="2985"/>
        <v>0</v>
      </c>
      <c r="G16506" s="232"/>
      <c r="I16506" s="283"/>
    </row>
    <row r="16507" spans="1:15">
      <c r="A16507" s="227" t="str">
        <f t="shared" si="2983"/>
        <v>-</v>
      </c>
      <c r="B16507" s="228"/>
      <c r="C16507" s="228"/>
      <c r="D16507" s="194"/>
      <c r="E16507" s="229">
        <f t="shared" si="2984"/>
        <v>0</v>
      </c>
      <c r="F16507" s="230">
        <f t="shared" si="2985"/>
        <v>0</v>
      </c>
      <c r="G16507" s="232"/>
      <c r="I16507" s="283"/>
    </row>
    <row r="16508" spans="1:15">
      <c r="A16508" s="227" t="str">
        <f t="shared" si="2983"/>
        <v>-</v>
      </c>
      <c r="B16508" s="228"/>
      <c r="C16508" s="228"/>
      <c r="D16508" s="194"/>
      <c r="E16508" s="229">
        <f t="shared" si="2984"/>
        <v>0</v>
      </c>
      <c r="F16508" s="230">
        <f t="shared" si="2985"/>
        <v>0</v>
      </c>
      <c r="G16508" s="232"/>
      <c r="I16508" s="283"/>
    </row>
    <row r="16509" spans="1:15">
      <c r="A16509" s="227" t="str">
        <f t="shared" si="2983"/>
        <v>-</v>
      </c>
      <c r="B16509" s="228"/>
      <c r="C16509" s="228"/>
      <c r="D16509" s="194"/>
      <c r="E16509" s="229">
        <f t="shared" si="2984"/>
        <v>0</v>
      </c>
      <c r="F16509" s="230">
        <f t="shared" si="2985"/>
        <v>0</v>
      </c>
      <c r="G16509" s="232"/>
      <c r="I16509" s="283"/>
    </row>
    <row r="16510" spans="1:15">
      <c r="A16510" s="227" t="str">
        <f t="shared" si="2983"/>
        <v>-</v>
      </c>
      <c r="B16510" s="228"/>
      <c r="C16510" s="228"/>
      <c r="D16510" s="194"/>
      <c r="E16510" s="229">
        <f t="shared" si="2984"/>
        <v>0</v>
      </c>
      <c r="F16510" s="230">
        <f t="shared" si="2985"/>
        <v>0</v>
      </c>
      <c r="G16510" s="232"/>
      <c r="I16510" s="283"/>
    </row>
    <row r="16511" spans="1:15" ht="13.5" thickBot="1">
      <c r="A16511" s="234"/>
      <c r="B16511" s="456"/>
      <c r="C16511" s="235"/>
      <c r="D16511" s="237"/>
      <c r="E16511" s="237"/>
      <c r="F16511" s="238" t="s">
        <v>80</v>
      </c>
      <c r="G16511" s="239">
        <f>SUM(F16499:F16510)</f>
        <v>0</v>
      </c>
      <c r="I16511" s="326"/>
    </row>
    <row r="16512" spans="1:15" ht="13.5" thickTop="1">
      <c r="A16512" s="240" t="s">
        <v>67</v>
      </c>
      <c r="B16512" s="446"/>
      <c r="C16512" s="241"/>
      <c r="D16512" s="243"/>
      <c r="E16512" s="243"/>
      <c r="F16512" s="242"/>
      <c r="G16512" s="244"/>
      <c r="I16512" s="326"/>
    </row>
    <row r="16513" spans="1:15" s="220" customFormat="1" ht="26">
      <c r="A16513" s="245" t="s">
        <v>57</v>
      </c>
      <c r="B16513" s="455"/>
      <c r="C16513" s="247" t="s">
        <v>58</v>
      </c>
      <c r="D16513" s="316" t="s">
        <v>68</v>
      </c>
      <c r="E16513" s="248" t="s">
        <v>69</v>
      </c>
      <c r="F16513" s="249" t="s">
        <v>79</v>
      </c>
      <c r="G16513" s="250" t="s">
        <v>70</v>
      </c>
      <c r="I16513" s="325"/>
      <c r="J16513" s="226"/>
      <c r="O16513" s="296"/>
    </row>
    <row r="16514" spans="1:15">
      <c r="A16514" s="748" t="str">
        <f t="shared" ref="A16514:A16525" si="2986">IF(I16514=0,"",VLOOKUP(I16514,MATERIALES,2,FALSE))</f>
        <v/>
      </c>
      <c r="B16514" s="749"/>
      <c r="C16514" s="251" t="str">
        <f t="shared" ref="C16514:C16522" si="2987">IF(I16514=0,"",VLOOKUP(I16514,MATERIALES,3,FALSE))</f>
        <v/>
      </c>
      <c r="D16514" s="194"/>
      <c r="E16514" s="252">
        <f t="shared" ref="E16514:E16525" si="2988">IF(I16514=0,0,VLOOKUP(I16514,MATERIALES,4,FALSE))</f>
        <v>0</v>
      </c>
      <c r="F16514" s="230">
        <f>D16514*E16514</f>
        <v>0</v>
      </c>
      <c r="G16514" s="231"/>
      <c r="I16514" s="283"/>
    </row>
    <row r="16515" spans="1:15">
      <c r="A16515" s="748" t="str">
        <f t="shared" si="2986"/>
        <v/>
      </c>
      <c r="B16515" s="749"/>
      <c r="C16515" s="251" t="str">
        <f t="shared" si="2987"/>
        <v/>
      </c>
      <c r="D16515" s="194"/>
      <c r="E16515" s="252">
        <f t="shared" si="2988"/>
        <v>0</v>
      </c>
      <c r="F16515" s="230">
        <f t="shared" ref="F16515:F16525" si="2989">D16515*E16515</f>
        <v>0</v>
      </c>
      <c r="G16515" s="232"/>
      <c r="I16515" s="283"/>
    </row>
    <row r="16516" spans="1:15">
      <c r="A16516" s="748" t="str">
        <f t="shared" si="2986"/>
        <v/>
      </c>
      <c r="B16516" s="749"/>
      <c r="C16516" s="251" t="str">
        <f t="shared" si="2987"/>
        <v/>
      </c>
      <c r="D16516" s="194"/>
      <c r="E16516" s="252">
        <f t="shared" si="2988"/>
        <v>0</v>
      </c>
      <c r="F16516" s="230">
        <f t="shared" si="2989"/>
        <v>0</v>
      </c>
      <c r="G16516" s="232"/>
      <c r="I16516" s="283"/>
    </row>
    <row r="16517" spans="1:15">
      <c r="A16517" s="748" t="str">
        <f t="shared" si="2986"/>
        <v/>
      </c>
      <c r="B16517" s="749"/>
      <c r="C16517" s="251" t="str">
        <f t="shared" si="2987"/>
        <v/>
      </c>
      <c r="D16517" s="194"/>
      <c r="E16517" s="252">
        <f t="shared" si="2988"/>
        <v>0</v>
      </c>
      <c r="F16517" s="230">
        <f t="shared" si="2989"/>
        <v>0</v>
      </c>
      <c r="G16517" s="232"/>
      <c r="I16517" s="283"/>
    </row>
    <row r="16518" spans="1:15">
      <c r="A16518" s="748" t="str">
        <f t="shared" si="2986"/>
        <v/>
      </c>
      <c r="B16518" s="749"/>
      <c r="C16518" s="251" t="str">
        <f t="shared" si="2987"/>
        <v/>
      </c>
      <c r="D16518" s="194"/>
      <c r="E16518" s="252">
        <f t="shared" si="2988"/>
        <v>0</v>
      </c>
      <c r="F16518" s="230">
        <f t="shared" si="2989"/>
        <v>0</v>
      </c>
      <c r="G16518" s="232"/>
      <c r="I16518" s="283"/>
    </row>
    <row r="16519" spans="1:15">
      <c r="A16519" s="748" t="str">
        <f t="shared" si="2986"/>
        <v/>
      </c>
      <c r="B16519" s="749"/>
      <c r="C16519" s="251" t="str">
        <f t="shared" si="2987"/>
        <v/>
      </c>
      <c r="D16519" s="194"/>
      <c r="E16519" s="252">
        <f t="shared" si="2988"/>
        <v>0</v>
      </c>
      <c r="F16519" s="230">
        <f t="shared" si="2989"/>
        <v>0</v>
      </c>
      <c r="G16519" s="232"/>
      <c r="I16519" s="283"/>
    </row>
    <row r="16520" spans="1:15">
      <c r="A16520" s="748" t="str">
        <f t="shared" si="2986"/>
        <v/>
      </c>
      <c r="B16520" s="749"/>
      <c r="C16520" s="251" t="str">
        <f t="shared" si="2987"/>
        <v/>
      </c>
      <c r="D16520" s="194"/>
      <c r="E16520" s="252">
        <f t="shared" si="2988"/>
        <v>0</v>
      </c>
      <c r="F16520" s="230">
        <f t="shared" si="2989"/>
        <v>0</v>
      </c>
      <c r="G16520" s="232"/>
      <c r="I16520" s="283"/>
    </row>
    <row r="16521" spans="1:15">
      <c r="A16521" s="748" t="str">
        <f t="shared" si="2986"/>
        <v/>
      </c>
      <c r="B16521" s="749"/>
      <c r="C16521" s="251" t="str">
        <f t="shared" si="2987"/>
        <v/>
      </c>
      <c r="D16521" s="194"/>
      <c r="E16521" s="252">
        <f t="shared" si="2988"/>
        <v>0</v>
      </c>
      <c r="F16521" s="230">
        <f t="shared" si="2989"/>
        <v>0</v>
      </c>
      <c r="G16521" s="253"/>
      <c r="I16521" s="283"/>
    </row>
    <row r="16522" spans="1:15">
      <c r="A16522" s="748" t="str">
        <f t="shared" si="2986"/>
        <v/>
      </c>
      <c r="B16522" s="749"/>
      <c r="C16522" s="251" t="str">
        <f t="shared" si="2987"/>
        <v/>
      </c>
      <c r="D16522" s="194"/>
      <c r="E16522" s="252">
        <f t="shared" si="2988"/>
        <v>0</v>
      </c>
      <c r="F16522" s="230">
        <f t="shared" si="2989"/>
        <v>0</v>
      </c>
      <c r="G16522" s="232"/>
      <c r="I16522" s="283"/>
    </row>
    <row r="16523" spans="1:15">
      <c r="A16523" s="748" t="str">
        <f t="shared" si="2986"/>
        <v/>
      </c>
      <c r="B16523" s="749"/>
      <c r="C16523" s="251"/>
      <c r="D16523" s="194"/>
      <c r="E16523" s="252">
        <f t="shared" si="2988"/>
        <v>0</v>
      </c>
      <c r="F16523" s="230">
        <f t="shared" si="2989"/>
        <v>0</v>
      </c>
      <c r="G16523" s="232"/>
      <c r="I16523" s="283"/>
    </row>
    <row r="16524" spans="1:15">
      <c r="A16524" s="748" t="str">
        <f t="shared" si="2986"/>
        <v/>
      </c>
      <c r="B16524" s="749"/>
      <c r="C16524" s="251"/>
      <c r="D16524" s="194"/>
      <c r="E16524" s="252">
        <f t="shared" si="2988"/>
        <v>0</v>
      </c>
      <c r="F16524" s="230">
        <f t="shared" si="2989"/>
        <v>0</v>
      </c>
      <c r="G16524" s="232"/>
      <c r="I16524" s="283"/>
    </row>
    <row r="16525" spans="1:15">
      <c r="A16525" s="748" t="str">
        <f t="shared" si="2986"/>
        <v/>
      </c>
      <c r="B16525" s="749"/>
      <c r="C16525" s="251" t="str">
        <f t="shared" ref="C16525" si="2990">IF(I16525=0,"",VLOOKUP(I16525,MATERIALES,3,FALSE))</f>
        <v/>
      </c>
      <c r="D16525" s="194"/>
      <c r="E16525" s="252">
        <f t="shared" si="2988"/>
        <v>0</v>
      </c>
      <c r="F16525" s="230">
        <f t="shared" si="2989"/>
        <v>0</v>
      </c>
      <c r="G16525" s="233"/>
      <c r="I16525" s="283"/>
    </row>
    <row r="16526" spans="1:15" ht="26.25" customHeight="1" thickBot="1">
      <c r="A16526" s="214"/>
      <c r="B16526" s="438"/>
      <c r="C16526" s="215"/>
      <c r="D16526" s="217"/>
      <c r="E16526" s="254"/>
      <c r="F16526" s="255" t="s">
        <v>81</v>
      </c>
      <c r="G16526" s="253">
        <f>ROUND(SUM(F16514:F16525),0)</f>
        <v>0</v>
      </c>
      <c r="I16526" s="326"/>
    </row>
    <row r="16527" spans="1:15" ht="14" thickTop="1" thickBot="1">
      <c r="A16527" s="256" t="s">
        <v>72</v>
      </c>
      <c r="B16527" s="445"/>
      <c r="C16527" s="257"/>
      <c r="D16527" s="259"/>
      <c r="E16527" s="259"/>
      <c r="F16527" s="258"/>
      <c r="G16527" s="260"/>
      <c r="I16527" s="326"/>
    </row>
    <row r="16528" spans="1:15" ht="13.5" thickTop="1">
      <c r="A16528" s="245" t="s">
        <v>57</v>
      </c>
      <c r="B16528" s="455"/>
      <c r="C16528" s="248" t="s">
        <v>71</v>
      </c>
      <c r="D16528" s="316" t="s">
        <v>75</v>
      </c>
      <c r="E16528" s="248" t="s">
        <v>98</v>
      </c>
      <c r="F16528" s="249" t="s">
        <v>79</v>
      </c>
      <c r="G16528" s="250" t="s">
        <v>70</v>
      </c>
      <c r="I16528" s="326"/>
    </row>
    <row r="16529" spans="1:9">
      <c r="A16529" s="748" t="str">
        <f>IF(I16529=0,"",VLOOKUP(I16529,EQUIPOS,2,FALSE))</f>
        <v/>
      </c>
      <c r="B16529" s="749"/>
      <c r="C16529" s="195"/>
      <c r="D16529" s="194"/>
      <c r="E16529" s="252">
        <f>IF(I16529=0,0,VLOOKUP(I16529,EQUIPOS,4,FALSE))</f>
        <v>0</v>
      </c>
      <c r="F16529" s="230">
        <f>C16529*D16529*E16529</f>
        <v>0</v>
      </c>
      <c r="G16529" s="231"/>
      <c r="I16529" s="283"/>
    </row>
    <row r="16530" spans="1:9">
      <c r="A16530" s="748" t="str">
        <f>IF(I16530=0,"",VLOOKUP(I16530,EQUIPOS,2,FALSE))</f>
        <v/>
      </c>
      <c r="B16530" s="749"/>
      <c r="C16530" s="195"/>
      <c r="D16530" s="194"/>
      <c r="E16530" s="252">
        <f>IF(I16530=0,0,VLOOKUP(I16530,EQUIPOS,4,FALSE))</f>
        <v>0</v>
      </c>
      <c r="F16530" s="230">
        <f t="shared" ref="F16530:F16533" si="2991">C16530*D16530*E16530</f>
        <v>0</v>
      </c>
      <c r="G16530" s="232"/>
      <c r="I16530" s="283"/>
    </row>
    <row r="16531" spans="1:9">
      <c r="A16531" s="748" t="str">
        <f>IF(I16531=0,"",VLOOKUP(I16531,EQUIPOS,2,FALSE))</f>
        <v/>
      </c>
      <c r="B16531" s="749"/>
      <c r="C16531" s="195"/>
      <c r="D16531" s="194"/>
      <c r="E16531" s="252">
        <f>IF(I16531=0,0,VLOOKUP(I16531,EQUIPOS,4,FALSE))</f>
        <v>0</v>
      </c>
      <c r="F16531" s="230">
        <f t="shared" si="2991"/>
        <v>0</v>
      </c>
      <c r="G16531" s="232"/>
      <c r="I16531" s="283"/>
    </row>
    <row r="16532" spans="1:9">
      <c r="A16532" s="748" t="str">
        <f>IF(I16532=0,"",VLOOKUP(I16532,EQUIPOS,2,FALSE))</f>
        <v/>
      </c>
      <c r="B16532" s="749"/>
      <c r="C16532" s="195"/>
      <c r="D16532" s="194"/>
      <c r="E16532" s="252">
        <f>IF(I16532=0,0,VLOOKUP(I16532,EQUIPOS,4,FALSE))</f>
        <v>0</v>
      </c>
      <c r="F16532" s="230">
        <f t="shared" si="2991"/>
        <v>0</v>
      </c>
      <c r="G16532" s="232"/>
      <c r="I16532" s="283"/>
    </row>
    <row r="16533" spans="1:9">
      <c r="A16533" s="748" t="str">
        <f>IF(I16533=0,"",VLOOKUP(I16533,EQUIPOS,2,FALSE))</f>
        <v/>
      </c>
      <c r="B16533" s="749"/>
      <c r="C16533" s="195"/>
      <c r="D16533" s="194"/>
      <c r="E16533" s="252">
        <f>IF(I16533=0,0,VLOOKUP(I16533,EQUIPOS,4,FALSE))</f>
        <v>0</v>
      </c>
      <c r="F16533" s="230">
        <f t="shared" si="2991"/>
        <v>0</v>
      </c>
      <c r="G16533" s="233"/>
      <c r="I16533" s="283"/>
    </row>
    <row r="16534" spans="1:9" ht="30.75" customHeight="1" thickBot="1">
      <c r="A16534" s="234"/>
      <c r="B16534" s="456"/>
      <c r="C16534" s="235"/>
      <c r="D16534" s="237"/>
      <c r="E16534" s="261"/>
      <c r="F16534" s="238" t="s">
        <v>82</v>
      </c>
      <c r="G16534" s="262">
        <f>SUM(F16529:F16533)</f>
        <v>0</v>
      </c>
      <c r="I16534" s="326"/>
    </row>
    <row r="16535" spans="1:9" ht="13.5" thickTop="1">
      <c r="A16535" s="240" t="s">
        <v>73</v>
      </c>
      <c r="B16535" s="446"/>
      <c r="C16535" s="241"/>
      <c r="D16535" s="243"/>
      <c r="E16535" s="243"/>
      <c r="F16535" s="242"/>
      <c r="G16535" s="244"/>
      <c r="I16535" s="326"/>
    </row>
    <row r="16536" spans="1:9" ht="26">
      <c r="A16536" s="245" t="s">
        <v>57</v>
      </c>
      <c r="B16536" s="454" t="s">
        <v>58</v>
      </c>
      <c r="C16536" s="247" t="s">
        <v>68</v>
      </c>
      <c r="D16536" s="316" t="s">
        <v>74</v>
      </c>
      <c r="E16536" s="248" t="s">
        <v>69</v>
      </c>
      <c r="F16536" s="249" t="s">
        <v>79</v>
      </c>
      <c r="G16536" s="250" t="s">
        <v>70</v>
      </c>
      <c r="H16536" s="220"/>
      <c r="I16536" s="325"/>
    </row>
    <row r="16537" spans="1:9">
      <c r="A16537" s="263" t="str">
        <f t="shared" ref="A16537:A16548" si="2992">IF(I16537=0,"",VLOOKUP(I16537,MANOOBRA,2,FALSE))</f>
        <v/>
      </c>
      <c r="B16537" s="444" t="str">
        <f t="shared" ref="B16537:B16548" si="2993">IF(I16537=0,"",VLOOKUP(I16537,MANOOBRA,3,FALSE))</f>
        <v/>
      </c>
      <c r="C16537" s="195"/>
      <c r="D16537" s="195"/>
      <c r="E16537" s="252">
        <f t="shared" ref="E16537:E16548" si="2994">IF(I16537=0,0,VLOOKUP(I16537,MANOOBRA,4,FALSE))</f>
        <v>0</v>
      </c>
      <c r="F16537" s="230">
        <f>IF(D16537=0,0,C16537*E16537/D16537)</f>
        <v>0</v>
      </c>
      <c r="G16537" s="231"/>
      <c r="I16537" s="283"/>
    </row>
    <row r="16538" spans="1:9">
      <c r="A16538" s="263" t="str">
        <f t="shared" si="2992"/>
        <v/>
      </c>
      <c r="B16538" s="444" t="str">
        <f t="shared" si="2993"/>
        <v/>
      </c>
      <c r="C16538" s="195"/>
      <c r="D16538" s="195"/>
      <c r="E16538" s="252">
        <f t="shared" si="2994"/>
        <v>0</v>
      </c>
      <c r="F16538" s="230">
        <f t="shared" ref="F16538:F16548" si="2995">IF(D16538=0,0,C16538*E16538/D16538)</f>
        <v>0</v>
      </c>
      <c r="G16538" s="232"/>
      <c r="I16538" s="283"/>
    </row>
    <row r="16539" spans="1:9">
      <c r="A16539" s="263" t="str">
        <f t="shared" si="2992"/>
        <v/>
      </c>
      <c r="B16539" s="444" t="str">
        <f t="shared" si="2993"/>
        <v/>
      </c>
      <c r="C16539" s="195"/>
      <c r="D16539" s="309"/>
      <c r="E16539" s="252">
        <f t="shared" si="2994"/>
        <v>0</v>
      </c>
      <c r="F16539" s="230">
        <f t="shared" si="2995"/>
        <v>0</v>
      </c>
      <c r="G16539" s="232"/>
      <c r="I16539" s="283"/>
    </row>
    <row r="16540" spans="1:9">
      <c r="A16540" s="263" t="str">
        <f t="shared" si="2992"/>
        <v/>
      </c>
      <c r="B16540" s="444" t="str">
        <f t="shared" si="2993"/>
        <v/>
      </c>
      <c r="C16540" s="195"/>
      <c r="D16540" s="195"/>
      <c r="E16540" s="252">
        <f t="shared" si="2994"/>
        <v>0</v>
      </c>
      <c r="F16540" s="230">
        <f t="shared" si="2995"/>
        <v>0</v>
      </c>
      <c r="G16540" s="232"/>
      <c r="I16540" s="283"/>
    </row>
    <row r="16541" spans="1:9">
      <c r="A16541" s="263" t="str">
        <f t="shared" si="2992"/>
        <v/>
      </c>
      <c r="B16541" s="444" t="str">
        <f t="shared" si="2993"/>
        <v/>
      </c>
      <c r="C16541" s="195"/>
      <c r="D16541" s="195"/>
      <c r="E16541" s="252">
        <f t="shared" si="2994"/>
        <v>0</v>
      </c>
      <c r="F16541" s="230">
        <f t="shared" si="2995"/>
        <v>0</v>
      </c>
      <c r="G16541" s="232"/>
      <c r="I16541" s="283"/>
    </row>
    <row r="16542" spans="1:9">
      <c r="A16542" s="263" t="str">
        <f t="shared" si="2992"/>
        <v/>
      </c>
      <c r="B16542" s="444" t="str">
        <f t="shared" si="2993"/>
        <v/>
      </c>
      <c r="C16542" s="195"/>
      <c r="D16542" s="195"/>
      <c r="E16542" s="252">
        <f t="shared" si="2994"/>
        <v>0</v>
      </c>
      <c r="F16542" s="230">
        <f t="shared" si="2995"/>
        <v>0</v>
      </c>
      <c r="G16542" s="232"/>
      <c r="I16542" s="283"/>
    </row>
    <row r="16543" spans="1:9">
      <c r="A16543" s="263" t="str">
        <f t="shared" si="2992"/>
        <v/>
      </c>
      <c r="B16543" s="444" t="str">
        <f t="shared" si="2993"/>
        <v/>
      </c>
      <c r="C16543" s="195"/>
      <c r="D16543" s="195"/>
      <c r="E16543" s="252">
        <f t="shared" si="2994"/>
        <v>0</v>
      </c>
      <c r="F16543" s="230">
        <f t="shared" si="2995"/>
        <v>0</v>
      </c>
      <c r="G16543" s="232"/>
      <c r="I16543" s="283"/>
    </row>
    <row r="16544" spans="1:9">
      <c r="A16544" s="263" t="str">
        <f t="shared" si="2992"/>
        <v/>
      </c>
      <c r="B16544" s="444" t="str">
        <f t="shared" si="2993"/>
        <v/>
      </c>
      <c r="C16544" s="195"/>
      <c r="D16544" s="195"/>
      <c r="E16544" s="252">
        <f t="shared" si="2994"/>
        <v>0</v>
      </c>
      <c r="F16544" s="230">
        <f t="shared" si="2995"/>
        <v>0</v>
      </c>
      <c r="G16544" s="232"/>
      <c r="I16544" s="283"/>
    </row>
    <row r="16545" spans="1:16">
      <c r="A16545" s="263" t="str">
        <f t="shared" si="2992"/>
        <v/>
      </c>
      <c r="B16545" s="444" t="str">
        <f t="shared" si="2993"/>
        <v/>
      </c>
      <c r="C16545" s="195"/>
      <c r="D16545" s="195"/>
      <c r="E16545" s="252">
        <f t="shared" si="2994"/>
        <v>0</v>
      </c>
      <c r="F16545" s="230">
        <f t="shared" si="2995"/>
        <v>0</v>
      </c>
      <c r="G16545" s="232"/>
      <c r="I16545" s="283"/>
    </row>
    <row r="16546" spans="1:16">
      <c r="A16546" s="263" t="str">
        <f t="shared" si="2992"/>
        <v/>
      </c>
      <c r="B16546" s="444" t="str">
        <f t="shared" si="2993"/>
        <v/>
      </c>
      <c r="C16546" s="195"/>
      <c r="D16546" s="195"/>
      <c r="E16546" s="252">
        <f t="shared" si="2994"/>
        <v>0</v>
      </c>
      <c r="F16546" s="230">
        <f t="shared" si="2995"/>
        <v>0</v>
      </c>
      <c r="G16546" s="232"/>
      <c r="I16546" s="283"/>
    </row>
    <row r="16547" spans="1:16">
      <c r="A16547" s="263" t="str">
        <f t="shared" si="2992"/>
        <v/>
      </c>
      <c r="B16547" s="444" t="str">
        <f t="shared" si="2993"/>
        <v/>
      </c>
      <c r="C16547" s="195"/>
      <c r="D16547" s="195"/>
      <c r="E16547" s="252">
        <f t="shared" si="2994"/>
        <v>0</v>
      </c>
      <c r="F16547" s="230">
        <f t="shared" si="2995"/>
        <v>0</v>
      </c>
      <c r="G16547" s="232"/>
      <c r="I16547" s="283"/>
    </row>
    <row r="16548" spans="1:16">
      <c r="A16548" s="263" t="str">
        <f t="shared" si="2992"/>
        <v/>
      </c>
      <c r="B16548" s="444" t="str">
        <f t="shared" si="2993"/>
        <v/>
      </c>
      <c r="C16548" s="195"/>
      <c r="D16548" s="195"/>
      <c r="E16548" s="252">
        <f t="shared" si="2994"/>
        <v>0</v>
      </c>
      <c r="F16548" s="230">
        <f t="shared" si="2995"/>
        <v>0</v>
      </c>
      <c r="G16548" s="233"/>
      <c r="I16548" s="283"/>
    </row>
    <row r="16549" spans="1:16" ht="31.5" customHeight="1" thickBot="1">
      <c r="A16549" s="234"/>
      <c r="B16549" s="456"/>
      <c r="C16549" s="235"/>
      <c r="D16549" s="237"/>
      <c r="E16549" s="237"/>
      <c r="F16549" s="238" t="s">
        <v>83</v>
      </c>
      <c r="G16549" s="262">
        <f>ROUND(SUM(F16537:F16548),0)</f>
        <v>0</v>
      </c>
      <c r="I16549" s="326"/>
    </row>
    <row r="16550" spans="1:16" ht="13.5" thickTop="1">
      <c r="A16550" s="186" t="s">
        <v>76</v>
      </c>
      <c r="B16550" s="446"/>
      <c r="C16550" s="241"/>
      <c r="D16550" s="243"/>
      <c r="E16550" s="243"/>
      <c r="F16550" s="242"/>
      <c r="G16550" s="244"/>
      <c r="I16550" s="326"/>
    </row>
    <row r="16551" spans="1:16">
      <c r="A16551" s="245" t="s">
        <v>57</v>
      </c>
      <c r="B16551" s="455"/>
      <c r="C16551" s="246"/>
      <c r="D16551" s="317"/>
      <c r="E16551" s="248" t="s">
        <v>77</v>
      </c>
      <c r="F16551" s="249" t="s">
        <v>78</v>
      </c>
      <c r="G16551" s="264" t="s">
        <v>77</v>
      </c>
      <c r="H16551" s="220"/>
      <c r="I16551" s="325"/>
    </row>
    <row r="16552" spans="1:16">
      <c r="A16552" s="185" t="s">
        <v>87</v>
      </c>
      <c r="B16552" s="453"/>
      <c r="C16552" s="265"/>
      <c r="D16552" s="318"/>
      <c r="E16552" s="229">
        <f>SUM(G16511,G16526,G16534,G16549)</f>
        <v>0</v>
      </c>
      <c r="F16552" s="266">
        <f>A</f>
        <v>0</v>
      </c>
      <c r="G16552" s="267">
        <f>E16552*F16552</f>
        <v>0</v>
      </c>
      <c r="I16552" s="326"/>
    </row>
    <row r="16553" spans="1:16">
      <c r="A16553" s="185" t="s">
        <v>85</v>
      </c>
      <c r="B16553" s="453"/>
      <c r="C16553" s="265"/>
      <c r="D16553" s="318"/>
      <c r="E16553" s="229">
        <f>SUM(G16511,G16526,G16534,G16549)</f>
        <v>0</v>
      </c>
      <c r="F16553" s="266">
        <f>I</f>
        <v>0</v>
      </c>
      <c r="G16553" s="267">
        <f>E16553*F16553</f>
        <v>0</v>
      </c>
      <c r="I16553" s="326"/>
    </row>
    <row r="16554" spans="1:16">
      <c r="A16554" s="185" t="s">
        <v>86</v>
      </c>
      <c r="B16554" s="453"/>
      <c r="C16554" s="265"/>
      <c r="D16554" s="318"/>
      <c r="E16554" s="229">
        <f>SUM(G16511,G16526,G16534,G16549)</f>
        <v>0</v>
      </c>
      <c r="F16554" s="266">
        <f>U</f>
        <v>0</v>
      </c>
      <c r="G16554" s="267">
        <f>E16554*F16554</f>
        <v>0</v>
      </c>
      <c r="I16554" s="326"/>
    </row>
    <row r="16555" spans="1:16" ht="33" customHeight="1" thickBot="1">
      <c r="A16555" s="234"/>
      <c r="B16555" s="456"/>
      <c r="C16555" s="235"/>
      <c r="D16555" s="237"/>
      <c r="E16555" s="237"/>
      <c r="F16555" s="268" t="s">
        <v>84</v>
      </c>
      <c r="G16555" s="262">
        <f>SUM(G16552:G16554)</f>
        <v>0</v>
      </c>
      <c r="I16555" s="326"/>
      <c r="J16555" s="295"/>
      <c r="K16555" s="296"/>
      <c r="L16555" s="296"/>
      <c r="M16555" s="296"/>
      <c r="N16555" s="296"/>
      <c r="O16555" s="296"/>
    </row>
    <row r="16556" spans="1:16" s="211" customFormat="1" ht="14" thickTop="1" thickBot="1">
      <c r="A16556" s="269"/>
      <c r="B16556" s="443"/>
      <c r="C16556" s="270"/>
      <c r="D16556" s="319"/>
      <c r="E16556" s="271" t="s">
        <v>89</v>
      </c>
      <c r="F16556" s="272"/>
      <c r="G16556" s="273">
        <f>ROUND(SUM(G16511,G16526,G16534,G16549,G16555),0)</f>
        <v>0</v>
      </c>
      <c r="I16556" s="327"/>
      <c r="J16556" s="212">
        <f>B16495</f>
        <v>50.4</v>
      </c>
      <c r="K16556" s="274">
        <f>E16552</f>
        <v>0</v>
      </c>
      <c r="L16556" s="294">
        <f>G16552</f>
        <v>0</v>
      </c>
      <c r="M16556" s="294">
        <f>G16553</f>
        <v>0</v>
      </c>
      <c r="N16556" s="294">
        <f>G16554</f>
        <v>0</v>
      </c>
      <c r="O16556" s="299">
        <f>SUM(K16556:N16556)</f>
        <v>0</v>
      </c>
      <c r="P16556" s="294"/>
    </row>
    <row r="16557" spans="1:16" ht="13.5" thickTop="1">
      <c r="A16557" s="275" t="s">
        <v>97</v>
      </c>
      <c r="B16557" s="438"/>
      <c r="C16557" s="215"/>
      <c r="D16557" s="217"/>
      <c r="E16557" s="217"/>
      <c r="F16557" s="216"/>
      <c r="G16557" s="219"/>
      <c r="I16557" s="326"/>
      <c r="P16557" s="294"/>
    </row>
    <row r="16558" spans="1:16">
      <c r="A16558" s="275"/>
      <c r="B16558" s="452"/>
      <c r="C16558" s="276"/>
      <c r="D16558" s="320"/>
      <c r="E16558" s="217"/>
      <c r="F16558" s="216"/>
      <c r="G16558" s="277">
        <f ca="1">TODAY()</f>
        <v>44839</v>
      </c>
      <c r="I16558" s="326"/>
      <c r="P16558" s="294"/>
    </row>
    <row r="16559" spans="1:16" ht="13.5" thickBot="1">
      <c r="A16559" s="234"/>
      <c r="B16559" s="456"/>
      <c r="C16559" s="235"/>
      <c r="D16559" s="237"/>
      <c r="E16559" s="237"/>
      <c r="F16559" s="236"/>
      <c r="G16559" s="278"/>
      <c r="I16559" s="326"/>
      <c r="P16559" s="294"/>
    </row>
    <row r="16560" spans="1:16" ht="13.5" thickTop="1"/>
    <row r="16561" spans="1:15" s="199" customFormat="1">
      <c r="A16561" s="196" t="s">
        <v>109</v>
      </c>
      <c r="B16561" s="458"/>
      <c r="C16561" s="196"/>
      <c r="D16561" s="198"/>
      <c r="E16561" s="198"/>
      <c r="F16561" s="197"/>
      <c r="G16561" s="197"/>
      <c r="I16561" s="321"/>
      <c r="J16561" s="200"/>
      <c r="O16561" s="297"/>
    </row>
    <row r="16562" spans="1:15" s="199" customFormat="1">
      <c r="A16562" s="196" t="str">
        <f>CONCATENATE('Prestaciones y AIU'!A14053," ANALISIS DE PRECIOS UNITARIOS")</f>
        <v xml:space="preserve"> ANALISIS DE PRECIOS UNITARIOS</v>
      </c>
      <c r="B16562" s="458"/>
      <c r="C16562" s="196"/>
      <c r="D16562" s="198"/>
      <c r="E16562" s="198"/>
      <c r="F16562" s="197"/>
      <c r="G16562" s="197"/>
      <c r="I16562" s="321"/>
      <c r="J16562" s="200"/>
      <c r="O16562" s="297"/>
    </row>
    <row r="16563" spans="1:15" s="199" customFormat="1">
      <c r="A16563" s="196" t="str">
        <f>Objeto_LIC</f>
        <v>OPTIMIZACION DEL SISTEMA DE ABASTECIMIENTO (ADUCCION, PRETRATAMIENTO Y CONDUCCION) DEL MUNICPIO DE TAME, DEPARTAMENTO DE ARAUCA</v>
      </c>
      <c r="B16563" s="458"/>
      <c r="C16563" s="196"/>
      <c r="D16563" s="198"/>
      <c r="E16563" s="198"/>
      <c r="F16563" s="197"/>
      <c r="G16563" s="197"/>
      <c r="I16563" s="321"/>
      <c r="J16563" s="200"/>
      <c r="O16563" s="297"/>
    </row>
    <row r="16564" spans="1:15" s="199" customFormat="1">
      <c r="A16564" s="196"/>
      <c r="B16564" s="458"/>
      <c r="C16564" s="196"/>
      <c r="D16564" s="198"/>
      <c r="E16564" s="198"/>
      <c r="F16564" s="197"/>
      <c r="G16564" s="197"/>
      <c r="I16564" s="321"/>
      <c r="J16564" s="200"/>
      <c r="O16564" s="297"/>
    </row>
    <row r="16565" spans="1:15" ht="13.5" thickBot="1">
      <c r="A16565" s="201"/>
      <c r="B16565" s="448"/>
      <c r="C16565" s="201"/>
      <c r="D16565" s="203"/>
      <c r="E16565" s="203"/>
      <c r="F16565" s="202"/>
      <c r="G16565" s="202"/>
    </row>
    <row r="16566" spans="1:15" s="211" customFormat="1" ht="13.5" thickTop="1">
      <c r="A16566" s="206"/>
      <c r="B16566" s="457"/>
      <c r="C16566" s="207"/>
      <c r="D16566" s="209"/>
      <c r="E16566" s="209"/>
      <c r="F16566" s="208"/>
      <c r="G16566" s="210" t="s">
        <v>110</v>
      </c>
      <c r="I16566" s="323"/>
      <c r="J16566" s="212"/>
      <c r="O16566" s="297"/>
    </row>
    <row r="16567" spans="1:15" ht="12.75" customHeight="1">
      <c r="A16567" s="213" t="s">
        <v>62</v>
      </c>
      <c r="B16567" s="750">
        <f>Proponente</f>
        <v>0</v>
      </c>
      <c r="C16567" s="750"/>
      <c r="D16567" s="750"/>
      <c r="E16567" s="750"/>
      <c r="F16567" s="750"/>
      <c r="G16567" s="751"/>
    </row>
    <row r="16568" spans="1:15" ht="47.25" customHeight="1">
      <c r="A16568" s="213" t="s">
        <v>63</v>
      </c>
      <c r="B16568" s="470">
        <v>50.5</v>
      </c>
      <c r="C16568" s="750" t="e">
        <f>VLOOKUP(B16568,Presupuesto!$A$4:$B$106,2,FALSE)</f>
        <v>#N/A</v>
      </c>
      <c r="D16568" s="750"/>
      <c r="E16568" s="750"/>
      <c r="F16568" s="750"/>
      <c r="G16568" s="751"/>
    </row>
    <row r="16569" spans="1:15" ht="12.75" customHeight="1">
      <c r="A16569" s="214"/>
      <c r="B16569" s="438"/>
      <c r="C16569" s="215"/>
      <c r="D16569" s="217"/>
      <c r="E16569" s="217"/>
      <c r="F16569" s="218" t="s">
        <v>88</v>
      </c>
      <c r="G16569" s="750" t="str">
        <f ca="1">LOOKUP('U-P1'!B16568,Presupuesto!$1:$1048576,Presupuesto!$C$1:$C$105)</f>
        <v>ML</v>
      </c>
      <c r="H16569" s="750"/>
      <c r="I16569" s="750"/>
      <c r="J16569" s="750"/>
      <c r="K16569" s="751"/>
    </row>
    <row r="16570" spans="1:15" ht="13.5" thickBot="1">
      <c r="A16570" s="213" t="s">
        <v>64</v>
      </c>
      <c r="B16570" s="438"/>
      <c r="C16570" s="215"/>
      <c r="D16570" s="217"/>
      <c r="E16570" s="217"/>
      <c r="F16570" s="216"/>
      <c r="G16570" s="219"/>
      <c r="I16570" s="324"/>
      <c r="J16570" s="295"/>
      <c r="K16570" s="296"/>
      <c r="L16570" s="296"/>
      <c r="M16570" s="296"/>
      <c r="N16570" s="296"/>
      <c r="O16570" s="296"/>
    </row>
    <row r="16571" spans="1:15" s="220" customFormat="1" ht="13.5" thickTop="1">
      <c r="A16571" s="221" t="s">
        <v>57</v>
      </c>
      <c r="B16571" s="447" t="s">
        <v>65</v>
      </c>
      <c r="C16571" s="222" t="s">
        <v>66</v>
      </c>
      <c r="D16571" s="223" t="s">
        <v>74</v>
      </c>
      <c r="E16571" s="224" t="s">
        <v>100</v>
      </c>
      <c r="F16571" s="224" t="s">
        <v>79</v>
      </c>
      <c r="G16571" s="225" t="s">
        <v>70</v>
      </c>
      <c r="I16571" s="325"/>
      <c r="J16571" s="226"/>
      <c r="O16571" s="296"/>
    </row>
    <row r="16572" spans="1:15">
      <c r="A16572" s="227" t="str">
        <f t="shared" ref="A16572:A16583" si="2996">IF(I16572=0,"-",VLOOKUP(I16572,EQUIPOS,2,FALSE))</f>
        <v>-</v>
      </c>
      <c r="B16572" s="228"/>
      <c r="C16572" s="228"/>
      <c r="D16572" s="194"/>
      <c r="E16572" s="229">
        <f t="shared" ref="E16572:E16583" si="2997">IF(I16572=0,0,VLOOKUP(I16572,EQUIPOS,4,FALSE))</f>
        <v>0</v>
      </c>
      <c r="F16572" s="230">
        <f t="shared" ref="F16572:F16583" si="2998">IF(D16572=0,0,E16572/D16572)</f>
        <v>0</v>
      </c>
      <c r="G16572" s="231"/>
      <c r="I16572" s="283"/>
    </row>
    <row r="16573" spans="1:15">
      <c r="A16573" s="227" t="str">
        <f t="shared" si="2996"/>
        <v>-</v>
      </c>
      <c r="B16573" s="228"/>
      <c r="C16573" s="228"/>
      <c r="D16573" s="194"/>
      <c r="E16573" s="229">
        <f t="shared" si="2997"/>
        <v>0</v>
      </c>
      <c r="F16573" s="230">
        <f t="shared" si="2998"/>
        <v>0</v>
      </c>
      <c r="G16573" s="232"/>
      <c r="I16573" s="283"/>
    </row>
    <row r="16574" spans="1:15">
      <c r="A16574" s="227" t="str">
        <f t="shared" si="2996"/>
        <v>-</v>
      </c>
      <c r="B16574" s="228"/>
      <c r="C16574" s="228"/>
      <c r="D16574" s="194"/>
      <c r="E16574" s="229">
        <f t="shared" si="2997"/>
        <v>0</v>
      </c>
      <c r="F16574" s="230">
        <f t="shared" si="2998"/>
        <v>0</v>
      </c>
      <c r="G16574" s="232"/>
      <c r="I16574" s="283"/>
    </row>
    <row r="16575" spans="1:15">
      <c r="A16575" s="227" t="str">
        <f t="shared" si="2996"/>
        <v>-</v>
      </c>
      <c r="B16575" s="228"/>
      <c r="C16575" s="228"/>
      <c r="D16575" s="194"/>
      <c r="E16575" s="229">
        <f t="shared" si="2997"/>
        <v>0</v>
      </c>
      <c r="F16575" s="230">
        <f t="shared" si="2998"/>
        <v>0</v>
      </c>
      <c r="G16575" s="232"/>
      <c r="I16575" s="283"/>
    </row>
    <row r="16576" spans="1:15">
      <c r="A16576" s="227" t="str">
        <f t="shared" si="2996"/>
        <v>-</v>
      </c>
      <c r="B16576" s="228"/>
      <c r="C16576" s="228"/>
      <c r="D16576" s="194"/>
      <c r="E16576" s="229">
        <f t="shared" si="2997"/>
        <v>0</v>
      </c>
      <c r="F16576" s="230">
        <f t="shared" si="2998"/>
        <v>0</v>
      </c>
      <c r="G16576" s="232"/>
      <c r="I16576" s="283"/>
    </row>
    <row r="16577" spans="1:15">
      <c r="A16577" s="227" t="str">
        <f t="shared" si="2996"/>
        <v>-</v>
      </c>
      <c r="B16577" s="228"/>
      <c r="C16577" s="228"/>
      <c r="D16577" s="194"/>
      <c r="E16577" s="229">
        <f t="shared" si="2997"/>
        <v>0</v>
      </c>
      <c r="F16577" s="230">
        <f t="shared" si="2998"/>
        <v>0</v>
      </c>
      <c r="G16577" s="232"/>
      <c r="I16577" s="283"/>
    </row>
    <row r="16578" spans="1:15">
      <c r="A16578" s="227" t="str">
        <f t="shared" si="2996"/>
        <v>-</v>
      </c>
      <c r="B16578" s="228"/>
      <c r="C16578" s="228"/>
      <c r="D16578" s="194"/>
      <c r="E16578" s="229">
        <f t="shared" si="2997"/>
        <v>0</v>
      </c>
      <c r="F16578" s="230">
        <f t="shared" si="2998"/>
        <v>0</v>
      </c>
      <c r="G16578" s="232"/>
      <c r="I16578" s="283"/>
    </row>
    <row r="16579" spans="1:15">
      <c r="A16579" s="227" t="str">
        <f t="shared" si="2996"/>
        <v>-</v>
      </c>
      <c r="B16579" s="228"/>
      <c r="C16579" s="228"/>
      <c r="D16579" s="194"/>
      <c r="E16579" s="229">
        <f t="shared" si="2997"/>
        <v>0</v>
      </c>
      <c r="F16579" s="230">
        <f t="shared" si="2998"/>
        <v>0</v>
      </c>
      <c r="G16579" s="232"/>
      <c r="I16579" s="283"/>
    </row>
    <row r="16580" spans="1:15">
      <c r="A16580" s="227" t="str">
        <f t="shared" si="2996"/>
        <v>-</v>
      </c>
      <c r="B16580" s="228"/>
      <c r="C16580" s="228"/>
      <c r="D16580" s="194"/>
      <c r="E16580" s="229">
        <f t="shared" si="2997"/>
        <v>0</v>
      </c>
      <c r="F16580" s="230">
        <f t="shared" si="2998"/>
        <v>0</v>
      </c>
      <c r="G16580" s="232"/>
      <c r="I16580" s="283"/>
    </row>
    <row r="16581" spans="1:15">
      <c r="A16581" s="227" t="str">
        <f t="shared" si="2996"/>
        <v>-</v>
      </c>
      <c r="B16581" s="228"/>
      <c r="C16581" s="228"/>
      <c r="D16581" s="194"/>
      <c r="E16581" s="229">
        <f t="shared" si="2997"/>
        <v>0</v>
      </c>
      <c r="F16581" s="230">
        <f t="shared" si="2998"/>
        <v>0</v>
      </c>
      <c r="G16581" s="232"/>
      <c r="I16581" s="283"/>
    </row>
    <row r="16582" spans="1:15">
      <c r="A16582" s="227" t="str">
        <f t="shared" si="2996"/>
        <v>-</v>
      </c>
      <c r="B16582" s="228"/>
      <c r="C16582" s="228"/>
      <c r="D16582" s="194"/>
      <c r="E16582" s="229">
        <f t="shared" si="2997"/>
        <v>0</v>
      </c>
      <c r="F16582" s="230">
        <f t="shared" si="2998"/>
        <v>0</v>
      </c>
      <c r="G16582" s="232"/>
      <c r="I16582" s="283"/>
    </row>
    <row r="16583" spans="1:15">
      <c r="A16583" s="227" t="str">
        <f t="shared" si="2996"/>
        <v>-</v>
      </c>
      <c r="B16583" s="228"/>
      <c r="C16583" s="228"/>
      <c r="D16583" s="194"/>
      <c r="E16583" s="229">
        <f t="shared" si="2997"/>
        <v>0</v>
      </c>
      <c r="F16583" s="230">
        <f t="shared" si="2998"/>
        <v>0</v>
      </c>
      <c r="G16583" s="232"/>
      <c r="I16583" s="283"/>
    </row>
    <row r="16584" spans="1:15" ht="13.5" thickBot="1">
      <c r="A16584" s="234"/>
      <c r="B16584" s="456"/>
      <c r="C16584" s="235"/>
      <c r="D16584" s="237"/>
      <c r="E16584" s="237"/>
      <c r="F16584" s="238" t="s">
        <v>80</v>
      </c>
      <c r="G16584" s="239">
        <f>SUM(F16572:F16583)</f>
        <v>0</v>
      </c>
      <c r="I16584" s="326"/>
    </row>
    <row r="16585" spans="1:15" ht="13.5" thickTop="1">
      <c r="A16585" s="240" t="s">
        <v>67</v>
      </c>
      <c r="B16585" s="446"/>
      <c r="C16585" s="241"/>
      <c r="D16585" s="243"/>
      <c r="E16585" s="243"/>
      <c r="F16585" s="242"/>
      <c r="G16585" s="244"/>
      <c r="I16585" s="326"/>
    </row>
    <row r="16586" spans="1:15" s="220" customFormat="1" ht="26">
      <c r="A16586" s="245" t="s">
        <v>57</v>
      </c>
      <c r="B16586" s="455"/>
      <c r="C16586" s="247" t="s">
        <v>58</v>
      </c>
      <c r="D16586" s="316" t="s">
        <v>68</v>
      </c>
      <c r="E16586" s="248" t="s">
        <v>69</v>
      </c>
      <c r="F16586" s="249" t="s">
        <v>79</v>
      </c>
      <c r="G16586" s="250" t="s">
        <v>70</v>
      </c>
      <c r="I16586" s="325"/>
      <c r="J16586" s="226"/>
      <c r="O16586" s="296"/>
    </row>
    <row r="16587" spans="1:15">
      <c r="A16587" s="748" t="str">
        <f t="shared" ref="A16587:A16598" si="2999">IF(I16587=0,"",VLOOKUP(I16587,MATERIALES,2,FALSE))</f>
        <v/>
      </c>
      <c r="B16587" s="749"/>
      <c r="C16587" s="251" t="str">
        <f t="shared" ref="C16587:C16595" si="3000">IF(I16587=0,"",VLOOKUP(I16587,MATERIALES,3,FALSE))</f>
        <v/>
      </c>
      <c r="D16587" s="194"/>
      <c r="E16587" s="252">
        <f t="shared" ref="E16587:E16598" si="3001">IF(I16587=0,0,VLOOKUP(I16587,MATERIALES,4,FALSE))</f>
        <v>0</v>
      </c>
      <c r="F16587" s="230">
        <f>D16587*E16587</f>
        <v>0</v>
      </c>
      <c r="G16587" s="231"/>
      <c r="I16587" s="283"/>
    </row>
    <row r="16588" spans="1:15">
      <c r="A16588" s="748" t="str">
        <f t="shared" si="2999"/>
        <v/>
      </c>
      <c r="B16588" s="749"/>
      <c r="C16588" s="251" t="str">
        <f t="shared" si="3000"/>
        <v/>
      </c>
      <c r="D16588" s="194"/>
      <c r="E16588" s="252">
        <f t="shared" si="3001"/>
        <v>0</v>
      </c>
      <c r="F16588" s="230">
        <f t="shared" ref="F16588:F16598" si="3002">D16588*E16588</f>
        <v>0</v>
      </c>
      <c r="G16588" s="232"/>
      <c r="I16588" s="283"/>
    </row>
    <row r="16589" spans="1:15">
      <c r="A16589" s="748" t="str">
        <f t="shared" si="2999"/>
        <v/>
      </c>
      <c r="B16589" s="749"/>
      <c r="C16589" s="251" t="str">
        <f t="shared" si="3000"/>
        <v/>
      </c>
      <c r="D16589" s="194"/>
      <c r="E16589" s="252">
        <f t="shared" si="3001"/>
        <v>0</v>
      </c>
      <c r="F16589" s="230">
        <f t="shared" si="3002"/>
        <v>0</v>
      </c>
      <c r="G16589" s="232"/>
      <c r="I16589" s="283"/>
    </row>
    <row r="16590" spans="1:15">
      <c r="A16590" s="748" t="str">
        <f t="shared" si="2999"/>
        <v/>
      </c>
      <c r="B16590" s="749"/>
      <c r="C16590" s="251" t="str">
        <f t="shared" si="3000"/>
        <v/>
      </c>
      <c r="D16590" s="194"/>
      <c r="E16590" s="252">
        <f t="shared" si="3001"/>
        <v>0</v>
      </c>
      <c r="F16590" s="230">
        <f t="shared" si="3002"/>
        <v>0</v>
      </c>
      <c r="G16590" s="232"/>
      <c r="I16590" s="283"/>
    </row>
    <row r="16591" spans="1:15">
      <c r="A16591" s="748" t="str">
        <f t="shared" si="2999"/>
        <v/>
      </c>
      <c r="B16591" s="749"/>
      <c r="C16591" s="251" t="str">
        <f t="shared" si="3000"/>
        <v/>
      </c>
      <c r="D16591" s="194"/>
      <c r="E16591" s="252">
        <f t="shared" si="3001"/>
        <v>0</v>
      </c>
      <c r="F16591" s="230">
        <f t="shared" si="3002"/>
        <v>0</v>
      </c>
      <c r="G16591" s="232"/>
      <c r="I16591" s="283"/>
    </row>
    <row r="16592" spans="1:15">
      <c r="A16592" s="748" t="str">
        <f t="shared" si="2999"/>
        <v/>
      </c>
      <c r="B16592" s="749"/>
      <c r="C16592" s="251" t="str">
        <f t="shared" si="3000"/>
        <v/>
      </c>
      <c r="D16592" s="194"/>
      <c r="E16592" s="252">
        <f t="shared" si="3001"/>
        <v>0</v>
      </c>
      <c r="F16592" s="230">
        <f t="shared" si="3002"/>
        <v>0</v>
      </c>
      <c r="G16592" s="232"/>
      <c r="I16592" s="283"/>
    </row>
    <row r="16593" spans="1:9">
      <c r="A16593" s="748" t="str">
        <f t="shared" si="2999"/>
        <v/>
      </c>
      <c r="B16593" s="749"/>
      <c r="C16593" s="251" t="str">
        <f t="shared" si="3000"/>
        <v/>
      </c>
      <c r="D16593" s="194"/>
      <c r="E16593" s="252">
        <f t="shared" si="3001"/>
        <v>0</v>
      </c>
      <c r="F16593" s="230">
        <f t="shared" si="3002"/>
        <v>0</v>
      </c>
      <c r="G16593" s="232"/>
      <c r="I16593" s="283"/>
    </row>
    <row r="16594" spans="1:9">
      <c r="A16594" s="748" t="str">
        <f t="shared" si="2999"/>
        <v/>
      </c>
      <c r="B16594" s="749"/>
      <c r="C16594" s="251" t="str">
        <f t="shared" si="3000"/>
        <v/>
      </c>
      <c r="D16594" s="194"/>
      <c r="E16594" s="252">
        <f t="shared" si="3001"/>
        <v>0</v>
      </c>
      <c r="F16594" s="230">
        <f t="shared" si="3002"/>
        <v>0</v>
      </c>
      <c r="G16594" s="253"/>
      <c r="I16594" s="283"/>
    </row>
    <row r="16595" spans="1:9">
      <c r="A16595" s="748" t="str">
        <f t="shared" si="2999"/>
        <v/>
      </c>
      <c r="B16595" s="749"/>
      <c r="C16595" s="251" t="str">
        <f t="shared" si="3000"/>
        <v/>
      </c>
      <c r="D16595" s="194"/>
      <c r="E16595" s="252">
        <f t="shared" si="3001"/>
        <v>0</v>
      </c>
      <c r="F16595" s="230">
        <f t="shared" si="3002"/>
        <v>0</v>
      </c>
      <c r="G16595" s="232"/>
      <c r="I16595" s="283"/>
    </row>
    <row r="16596" spans="1:9">
      <c r="A16596" s="748" t="str">
        <f t="shared" si="2999"/>
        <v/>
      </c>
      <c r="B16596" s="749"/>
      <c r="C16596" s="251"/>
      <c r="D16596" s="194"/>
      <c r="E16596" s="252">
        <f t="shared" si="3001"/>
        <v>0</v>
      </c>
      <c r="F16596" s="230">
        <f t="shared" si="3002"/>
        <v>0</v>
      </c>
      <c r="G16596" s="232"/>
      <c r="I16596" s="283"/>
    </row>
    <row r="16597" spans="1:9">
      <c r="A16597" s="748" t="str">
        <f t="shared" si="2999"/>
        <v/>
      </c>
      <c r="B16597" s="749"/>
      <c r="C16597" s="251"/>
      <c r="D16597" s="194"/>
      <c r="E16597" s="252">
        <f t="shared" si="3001"/>
        <v>0</v>
      </c>
      <c r="F16597" s="230">
        <f t="shared" si="3002"/>
        <v>0</v>
      </c>
      <c r="G16597" s="232"/>
      <c r="I16597" s="283"/>
    </row>
    <row r="16598" spans="1:9">
      <c r="A16598" s="748" t="str">
        <f t="shared" si="2999"/>
        <v/>
      </c>
      <c r="B16598" s="749"/>
      <c r="C16598" s="251" t="str">
        <f t="shared" ref="C16598" si="3003">IF(I16598=0,"",VLOOKUP(I16598,MATERIALES,3,FALSE))</f>
        <v/>
      </c>
      <c r="D16598" s="194"/>
      <c r="E16598" s="252">
        <f t="shared" si="3001"/>
        <v>0</v>
      </c>
      <c r="F16598" s="230">
        <f t="shared" si="3002"/>
        <v>0</v>
      </c>
      <c r="G16598" s="233"/>
      <c r="I16598" s="283"/>
    </row>
    <row r="16599" spans="1:9" ht="26.25" customHeight="1" thickBot="1">
      <c r="A16599" s="214"/>
      <c r="B16599" s="438"/>
      <c r="C16599" s="215"/>
      <c r="D16599" s="217"/>
      <c r="E16599" s="254"/>
      <c r="F16599" s="255" t="s">
        <v>81</v>
      </c>
      <c r="G16599" s="253">
        <f>ROUND(SUM(F16587:F16598),0)</f>
        <v>0</v>
      </c>
      <c r="I16599" s="326"/>
    </row>
    <row r="16600" spans="1:9" ht="14" thickTop="1" thickBot="1">
      <c r="A16600" s="256" t="s">
        <v>72</v>
      </c>
      <c r="B16600" s="445"/>
      <c r="C16600" s="257"/>
      <c r="D16600" s="259"/>
      <c r="E16600" s="259"/>
      <c r="F16600" s="258"/>
      <c r="G16600" s="260"/>
      <c r="I16600" s="326"/>
    </row>
    <row r="16601" spans="1:9" ht="13.5" thickTop="1">
      <c r="A16601" s="245" t="s">
        <v>57</v>
      </c>
      <c r="B16601" s="455"/>
      <c r="C16601" s="248" t="s">
        <v>71</v>
      </c>
      <c r="D16601" s="316" t="s">
        <v>75</v>
      </c>
      <c r="E16601" s="248" t="s">
        <v>98</v>
      </c>
      <c r="F16601" s="249" t="s">
        <v>79</v>
      </c>
      <c r="G16601" s="250" t="s">
        <v>70</v>
      </c>
      <c r="I16601" s="326"/>
    </row>
    <row r="16602" spans="1:9">
      <c r="A16602" s="748" t="str">
        <f>IF(I16602=0,"",VLOOKUP(I16602,EQUIPOS,2,FALSE))</f>
        <v/>
      </c>
      <c r="B16602" s="749"/>
      <c r="C16602" s="195"/>
      <c r="D16602" s="194"/>
      <c r="E16602" s="252">
        <f>IF(I16602=0,0,VLOOKUP(I16602,EQUIPOS,4,FALSE))</f>
        <v>0</v>
      </c>
      <c r="F16602" s="230">
        <f>C16602*D16602*E16602</f>
        <v>0</v>
      </c>
      <c r="G16602" s="231"/>
      <c r="I16602" s="283"/>
    </row>
    <row r="16603" spans="1:9">
      <c r="A16603" s="748" t="str">
        <f>IF(I16603=0,"",VLOOKUP(I16603,EQUIPOS,2,FALSE))</f>
        <v/>
      </c>
      <c r="B16603" s="749"/>
      <c r="C16603" s="195"/>
      <c r="D16603" s="194"/>
      <c r="E16603" s="252">
        <f>IF(I16603=0,0,VLOOKUP(I16603,EQUIPOS,4,FALSE))</f>
        <v>0</v>
      </c>
      <c r="F16603" s="230">
        <f t="shared" ref="F16603:F16606" si="3004">C16603*D16603*E16603</f>
        <v>0</v>
      </c>
      <c r="G16603" s="232"/>
      <c r="I16603" s="283"/>
    </row>
    <row r="16604" spans="1:9">
      <c r="A16604" s="748" t="str">
        <f>IF(I16604=0,"",VLOOKUP(I16604,EQUIPOS,2,FALSE))</f>
        <v/>
      </c>
      <c r="B16604" s="749"/>
      <c r="C16604" s="195"/>
      <c r="D16604" s="194"/>
      <c r="E16604" s="252">
        <f>IF(I16604=0,0,VLOOKUP(I16604,EQUIPOS,4,FALSE))</f>
        <v>0</v>
      </c>
      <c r="F16604" s="230">
        <f t="shared" si="3004"/>
        <v>0</v>
      </c>
      <c r="G16604" s="232"/>
      <c r="I16604" s="283"/>
    </row>
    <row r="16605" spans="1:9">
      <c r="A16605" s="748" t="str">
        <f>IF(I16605=0,"",VLOOKUP(I16605,EQUIPOS,2,FALSE))</f>
        <v/>
      </c>
      <c r="B16605" s="749"/>
      <c r="C16605" s="195"/>
      <c r="D16605" s="194"/>
      <c r="E16605" s="252">
        <f>IF(I16605=0,0,VLOOKUP(I16605,EQUIPOS,4,FALSE))</f>
        <v>0</v>
      </c>
      <c r="F16605" s="230">
        <f t="shared" si="3004"/>
        <v>0</v>
      </c>
      <c r="G16605" s="232"/>
      <c r="I16605" s="283"/>
    </row>
    <row r="16606" spans="1:9">
      <c r="A16606" s="748" t="str">
        <f>IF(I16606=0,"",VLOOKUP(I16606,EQUIPOS,2,FALSE))</f>
        <v/>
      </c>
      <c r="B16606" s="749"/>
      <c r="C16606" s="195"/>
      <c r="D16606" s="194"/>
      <c r="E16606" s="252">
        <f>IF(I16606=0,0,VLOOKUP(I16606,EQUIPOS,4,FALSE))</f>
        <v>0</v>
      </c>
      <c r="F16606" s="230">
        <f t="shared" si="3004"/>
        <v>0</v>
      </c>
      <c r="G16606" s="233"/>
      <c r="I16606" s="283"/>
    </row>
    <row r="16607" spans="1:9" ht="30.75" customHeight="1" thickBot="1">
      <c r="A16607" s="234"/>
      <c r="B16607" s="456"/>
      <c r="C16607" s="235"/>
      <c r="D16607" s="237"/>
      <c r="E16607" s="261"/>
      <c r="F16607" s="238" t="s">
        <v>82</v>
      </c>
      <c r="G16607" s="262">
        <f>SUM(F16602:F16606)</f>
        <v>0</v>
      </c>
      <c r="I16607" s="326"/>
    </row>
    <row r="16608" spans="1:9" ht="13.5" thickTop="1">
      <c r="A16608" s="240" t="s">
        <v>73</v>
      </c>
      <c r="B16608" s="446"/>
      <c r="C16608" s="241"/>
      <c r="D16608" s="243"/>
      <c r="E16608" s="243"/>
      <c r="F16608" s="242"/>
      <c r="G16608" s="244"/>
      <c r="I16608" s="326"/>
    </row>
    <row r="16609" spans="1:9" ht="26">
      <c r="A16609" s="245" t="s">
        <v>57</v>
      </c>
      <c r="B16609" s="454" t="s">
        <v>58</v>
      </c>
      <c r="C16609" s="247" t="s">
        <v>68</v>
      </c>
      <c r="D16609" s="316" t="s">
        <v>74</v>
      </c>
      <c r="E16609" s="248" t="s">
        <v>69</v>
      </c>
      <c r="F16609" s="249" t="s">
        <v>79</v>
      </c>
      <c r="G16609" s="250" t="s">
        <v>70</v>
      </c>
      <c r="H16609" s="220"/>
      <c r="I16609" s="325"/>
    </row>
    <row r="16610" spans="1:9">
      <c r="A16610" s="263" t="str">
        <f t="shared" ref="A16610:A16621" si="3005">IF(I16610=0,"",VLOOKUP(I16610,MANOOBRA,2,FALSE))</f>
        <v/>
      </c>
      <c r="B16610" s="444" t="str">
        <f t="shared" ref="B16610:B16621" si="3006">IF(I16610=0,"",VLOOKUP(I16610,MANOOBRA,3,FALSE))</f>
        <v/>
      </c>
      <c r="C16610" s="195"/>
      <c r="D16610" s="195"/>
      <c r="E16610" s="252">
        <f t="shared" ref="E16610:E16621" si="3007">IF(I16610=0,0,VLOOKUP(I16610,MANOOBRA,4,FALSE))</f>
        <v>0</v>
      </c>
      <c r="F16610" s="230">
        <f>IF(D16610=0,0,C16610*E16610/D16610)</f>
        <v>0</v>
      </c>
      <c r="G16610" s="231"/>
      <c r="I16610" s="283"/>
    </row>
    <row r="16611" spans="1:9">
      <c r="A16611" s="263" t="str">
        <f t="shared" si="3005"/>
        <v/>
      </c>
      <c r="B16611" s="444" t="str">
        <f t="shared" si="3006"/>
        <v/>
      </c>
      <c r="C16611" s="195"/>
      <c r="D16611" s="195"/>
      <c r="E16611" s="252">
        <f t="shared" si="3007"/>
        <v>0</v>
      </c>
      <c r="F16611" s="230">
        <f t="shared" ref="F16611:F16621" si="3008">IF(D16611=0,0,C16611*E16611/D16611)</f>
        <v>0</v>
      </c>
      <c r="G16611" s="232"/>
      <c r="I16611" s="283"/>
    </row>
    <row r="16612" spans="1:9">
      <c r="A16612" s="263" t="str">
        <f t="shared" si="3005"/>
        <v/>
      </c>
      <c r="B16612" s="444" t="str">
        <f t="shared" si="3006"/>
        <v/>
      </c>
      <c r="C16612" s="195"/>
      <c r="D16612" s="309"/>
      <c r="E16612" s="252">
        <f t="shared" si="3007"/>
        <v>0</v>
      </c>
      <c r="F16612" s="230">
        <f t="shared" si="3008"/>
        <v>0</v>
      </c>
      <c r="G16612" s="232"/>
      <c r="I16612" s="283"/>
    </row>
    <row r="16613" spans="1:9">
      <c r="A16613" s="263" t="str">
        <f t="shared" si="3005"/>
        <v/>
      </c>
      <c r="B16613" s="444" t="str">
        <f t="shared" si="3006"/>
        <v/>
      </c>
      <c r="C16613" s="195"/>
      <c r="D16613" s="195"/>
      <c r="E16613" s="252">
        <f t="shared" si="3007"/>
        <v>0</v>
      </c>
      <c r="F16613" s="230">
        <f t="shared" si="3008"/>
        <v>0</v>
      </c>
      <c r="G16613" s="232"/>
      <c r="I16613" s="283"/>
    </row>
    <row r="16614" spans="1:9">
      <c r="A16614" s="263" t="str">
        <f t="shared" si="3005"/>
        <v/>
      </c>
      <c r="B16614" s="444" t="str">
        <f t="shared" si="3006"/>
        <v/>
      </c>
      <c r="C16614" s="195"/>
      <c r="D16614" s="195"/>
      <c r="E16614" s="252">
        <f t="shared" si="3007"/>
        <v>0</v>
      </c>
      <c r="F16614" s="230">
        <f t="shared" si="3008"/>
        <v>0</v>
      </c>
      <c r="G16614" s="232"/>
      <c r="I16614" s="283"/>
    </row>
    <row r="16615" spans="1:9">
      <c r="A16615" s="263" t="str">
        <f t="shared" si="3005"/>
        <v/>
      </c>
      <c r="B16615" s="444" t="str">
        <f t="shared" si="3006"/>
        <v/>
      </c>
      <c r="C16615" s="195"/>
      <c r="D16615" s="195"/>
      <c r="E16615" s="252">
        <f t="shared" si="3007"/>
        <v>0</v>
      </c>
      <c r="F16615" s="230">
        <f t="shared" si="3008"/>
        <v>0</v>
      </c>
      <c r="G16615" s="232"/>
      <c r="I16615" s="283"/>
    </row>
    <row r="16616" spans="1:9">
      <c r="A16616" s="263" t="str">
        <f t="shared" si="3005"/>
        <v/>
      </c>
      <c r="B16616" s="444" t="str">
        <f t="shared" si="3006"/>
        <v/>
      </c>
      <c r="C16616" s="195"/>
      <c r="D16616" s="195"/>
      <c r="E16616" s="252">
        <f t="shared" si="3007"/>
        <v>0</v>
      </c>
      <c r="F16616" s="230">
        <f t="shared" si="3008"/>
        <v>0</v>
      </c>
      <c r="G16616" s="232"/>
      <c r="I16616" s="283"/>
    </row>
    <row r="16617" spans="1:9">
      <c r="A16617" s="263" t="str">
        <f t="shared" si="3005"/>
        <v/>
      </c>
      <c r="B16617" s="444" t="str">
        <f t="shared" si="3006"/>
        <v/>
      </c>
      <c r="C16617" s="195"/>
      <c r="D16617" s="195"/>
      <c r="E16617" s="252">
        <f t="shared" si="3007"/>
        <v>0</v>
      </c>
      <c r="F16617" s="230">
        <f t="shared" si="3008"/>
        <v>0</v>
      </c>
      <c r="G16617" s="232"/>
      <c r="I16617" s="283"/>
    </row>
    <row r="16618" spans="1:9">
      <c r="A16618" s="263" t="str">
        <f t="shared" si="3005"/>
        <v/>
      </c>
      <c r="B16618" s="444" t="str">
        <f t="shared" si="3006"/>
        <v/>
      </c>
      <c r="C16618" s="195"/>
      <c r="D16618" s="195"/>
      <c r="E16618" s="252">
        <f t="shared" si="3007"/>
        <v>0</v>
      </c>
      <c r="F16618" s="230">
        <f t="shared" si="3008"/>
        <v>0</v>
      </c>
      <c r="G16618" s="232"/>
      <c r="I16618" s="283"/>
    </row>
    <row r="16619" spans="1:9">
      <c r="A16619" s="263" t="str">
        <f t="shared" si="3005"/>
        <v/>
      </c>
      <c r="B16619" s="444" t="str">
        <f t="shared" si="3006"/>
        <v/>
      </c>
      <c r="C16619" s="195"/>
      <c r="D16619" s="195"/>
      <c r="E16619" s="252">
        <f t="shared" si="3007"/>
        <v>0</v>
      </c>
      <c r="F16619" s="230">
        <f t="shared" si="3008"/>
        <v>0</v>
      </c>
      <c r="G16619" s="232"/>
      <c r="I16619" s="283"/>
    </row>
    <row r="16620" spans="1:9">
      <c r="A16620" s="263" t="str">
        <f t="shared" si="3005"/>
        <v/>
      </c>
      <c r="B16620" s="444" t="str">
        <f t="shared" si="3006"/>
        <v/>
      </c>
      <c r="C16620" s="195"/>
      <c r="D16620" s="195"/>
      <c r="E16620" s="252">
        <f t="shared" si="3007"/>
        <v>0</v>
      </c>
      <c r="F16620" s="230">
        <f t="shared" si="3008"/>
        <v>0</v>
      </c>
      <c r="G16620" s="232"/>
      <c r="I16620" s="283"/>
    </row>
    <row r="16621" spans="1:9">
      <c r="A16621" s="263" t="str">
        <f t="shared" si="3005"/>
        <v/>
      </c>
      <c r="B16621" s="444" t="str">
        <f t="shared" si="3006"/>
        <v/>
      </c>
      <c r="C16621" s="195"/>
      <c r="D16621" s="195"/>
      <c r="E16621" s="252">
        <f t="shared" si="3007"/>
        <v>0</v>
      </c>
      <c r="F16621" s="230">
        <f t="shared" si="3008"/>
        <v>0</v>
      </c>
      <c r="G16621" s="233"/>
      <c r="I16621" s="283"/>
    </row>
    <row r="16622" spans="1:9" ht="31.5" customHeight="1" thickBot="1">
      <c r="A16622" s="234"/>
      <c r="B16622" s="456"/>
      <c r="C16622" s="235"/>
      <c r="D16622" s="237"/>
      <c r="E16622" s="237"/>
      <c r="F16622" s="238" t="s">
        <v>83</v>
      </c>
      <c r="G16622" s="262">
        <f>ROUND(SUM(F16610:F16621),0)</f>
        <v>0</v>
      </c>
      <c r="I16622" s="326"/>
    </row>
    <row r="16623" spans="1:9" ht="13.5" thickTop="1">
      <c r="A16623" s="186" t="s">
        <v>76</v>
      </c>
      <c r="B16623" s="446"/>
      <c r="C16623" s="241"/>
      <c r="D16623" s="243"/>
      <c r="E16623" s="243"/>
      <c r="F16623" s="242"/>
      <c r="G16623" s="244"/>
      <c r="I16623" s="326"/>
    </row>
    <row r="16624" spans="1:9">
      <c r="A16624" s="245" t="s">
        <v>57</v>
      </c>
      <c r="B16624" s="455"/>
      <c r="C16624" s="246"/>
      <c r="D16624" s="317"/>
      <c r="E16624" s="248" t="s">
        <v>77</v>
      </c>
      <c r="F16624" s="249" t="s">
        <v>78</v>
      </c>
      <c r="G16624" s="264" t="s">
        <v>77</v>
      </c>
      <c r="H16624" s="220"/>
      <c r="I16624" s="325"/>
    </row>
    <row r="16625" spans="1:16">
      <c r="A16625" s="185" t="s">
        <v>87</v>
      </c>
      <c r="B16625" s="453"/>
      <c r="C16625" s="265"/>
      <c r="D16625" s="318"/>
      <c r="E16625" s="229">
        <f>SUM(G16584,G16599,G16607,G16622)</f>
        <v>0</v>
      </c>
      <c r="F16625" s="266">
        <f>A</f>
        <v>0</v>
      </c>
      <c r="G16625" s="267">
        <f>E16625*F16625</f>
        <v>0</v>
      </c>
      <c r="I16625" s="326"/>
    </row>
    <row r="16626" spans="1:16">
      <c r="A16626" s="185" t="s">
        <v>85</v>
      </c>
      <c r="B16626" s="453"/>
      <c r="C16626" s="265"/>
      <c r="D16626" s="318"/>
      <c r="E16626" s="229">
        <f>SUM(G16584,G16599,G16607,G16622)</f>
        <v>0</v>
      </c>
      <c r="F16626" s="266">
        <f>I</f>
        <v>0</v>
      </c>
      <c r="G16626" s="267">
        <f>E16626*F16626</f>
        <v>0</v>
      </c>
      <c r="I16626" s="326"/>
    </row>
    <row r="16627" spans="1:16">
      <c r="A16627" s="185" t="s">
        <v>86</v>
      </c>
      <c r="B16627" s="453"/>
      <c r="C16627" s="265"/>
      <c r="D16627" s="318"/>
      <c r="E16627" s="229">
        <f>SUM(G16584,G16599,G16607,G16622)</f>
        <v>0</v>
      </c>
      <c r="F16627" s="266">
        <f>U</f>
        <v>0</v>
      </c>
      <c r="G16627" s="267">
        <f>E16627*F16627</f>
        <v>0</v>
      </c>
      <c r="I16627" s="326"/>
    </row>
    <row r="16628" spans="1:16" ht="33" customHeight="1" thickBot="1">
      <c r="A16628" s="234"/>
      <c r="B16628" s="456"/>
      <c r="C16628" s="235"/>
      <c r="D16628" s="237"/>
      <c r="E16628" s="237"/>
      <c r="F16628" s="268" t="s">
        <v>84</v>
      </c>
      <c r="G16628" s="262">
        <f>SUM(G16625:G16627)</f>
        <v>0</v>
      </c>
      <c r="I16628" s="326"/>
      <c r="J16628" s="295"/>
      <c r="K16628" s="296"/>
      <c r="L16628" s="296"/>
      <c r="M16628" s="296"/>
      <c r="N16628" s="296"/>
      <c r="O16628" s="296"/>
    </row>
    <row r="16629" spans="1:16" s="211" customFormat="1" ht="14" thickTop="1" thickBot="1">
      <c r="A16629" s="269"/>
      <c r="B16629" s="443"/>
      <c r="C16629" s="270"/>
      <c r="D16629" s="319"/>
      <c r="E16629" s="271" t="s">
        <v>89</v>
      </c>
      <c r="F16629" s="272"/>
      <c r="G16629" s="273">
        <f>ROUND(SUM(G16584,G16599,G16607,G16622,G16628),0)</f>
        <v>0</v>
      </c>
      <c r="I16629" s="327"/>
      <c r="J16629" s="212">
        <f>B16568</f>
        <v>50.5</v>
      </c>
      <c r="K16629" s="274">
        <f>E16625</f>
        <v>0</v>
      </c>
      <c r="L16629" s="294">
        <f>G16625</f>
        <v>0</v>
      </c>
      <c r="M16629" s="294">
        <f>G16626</f>
        <v>0</v>
      </c>
      <c r="N16629" s="294">
        <f>G16627</f>
        <v>0</v>
      </c>
      <c r="O16629" s="299">
        <f>SUM(K16629:N16629)</f>
        <v>0</v>
      </c>
      <c r="P16629" s="294"/>
    </row>
    <row r="16630" spans="1:16" ht="13.5" thickTop="1">
      <c r="A16630" s="275" t="s">
        <v>97</v>
      </c>
      <c r="B16630" s="438"/>
      <c r="C16630" s="215"/>
      <c r="D16630" s="217"/>
      <c r="E16630" s="217"/>
      <c r="F16630" s="216"/>
      <c r="G16630" s="219"/>
      <c r="I16630" s="326"/>
      <c r="P16630" s="294"/>
    </row>
    <row r="16631" spans="1:16">
      <c r="A16631" s="275"/>
      <c r="B16631" s="452"/>
      <c r="C16631" s="276"/>
      <c r="D16631" s="320"/>
      <c r="E16631" s="217"/>
      <c r="F16631" s="216"/>
      <c r="G16631" s="277">
        <f ca="1">TODAY()</f>
        <v>44839</v>
      </c>
      <c r="I16631" s="326"/>
      <c r="P16631" s="294"/>
    </row>
    <row r="16632" spans="1:16" ht="13.5" thickBot="1">
      <c r="A16632" s="234"/>
      <c r="B16632" s="456"/>
      <c r="C16632" s="235"/>
      <c r="D16632" s="237"/>
      <c r="E16632" s="237"/>
      <c r="F16632" s="236"/>
      <c r="G16632" s="278"/>
      <c r="I16632" s="326"/>
      <c r="P16632" s="294"/>
    </row>
    <row r="16633" spans="1:16" ht="13.5" thickTop="1"/>
    <row r="16634" spans="1:16" s="199" customFormat="1">
      <c r="A16634" s="196" t="s">
        <v>109</v>
      </c>
      <c r="B16634" s="458"/>
      <c r="C16634" s="196"/>
      <c r="D16634" s="198"/>
      <c r="E16634" s="198"/>
      <c r="F16634" s="197"/>
      <c r="G16634" s="197"/>
      <c r="I16634" s="321"/>
      <c r="J16634" s="200"/>
      <c r="O16634" s="297"/>
    </row>
    <row r="16635" spans="1:16" s="199" customFormat="1">
      <c r="A16635" s="196" t="str">
        <f>CONCATENATE('Prestaciones y AIU'!A14126," ANALISIS DE PRECIOS UNITARIOS")</f>
        <v xml:space="preserve"> ANALISIS DE PRECIOS UNITARIOS</v>
      </c>
      <c r="B16635" s="458"/>
      <c r="C16635" s="196"/>
      <c r="D16635" s="198"/>
      <c r="E16635" s="198"/>
      <c r="F16635" s="197"/>
      <c r="G16635" s="197"/>
      <c r="I16635" s="321"/>
      <c r="J16635" s="200"/>
      <c r="O16635" s="297"/>
    </row>
    <row r="16636" spans="1:16" s="199" customFormat="1">
      <c r="A16636" s="196" t="str">
        <f>Objeto_LIC</f>
        <v>OPTIMIZACION DEL SISTEMA DE ABASTECIMIENTO (ADUCCION, PRETRATAMIENTO Y CONDUCCION) DEL MUNICPIO DE TAME, DEPARTAMENTO DE ARAUCA</v>
      </c>
      <c r="B16636" s="458"/>
      <c r="C16636" s="196"/>
      <c r="D16636" s="198"/>
      <c r="E16636" s="198"/>
      <c r="F16636" s="197"/>
      <c r="G16636" s="197"/>
      <c r="I16636" s="321"/>
      <c r="J16636" s="200"/>
      <c r="O16636" s="297"/>
    </row>
    <row r="16637" spans="1:16" s="199" customFormat="1">
      <c r="A16637" s="196"/>
      <c r="B16637" s="458"/>
      <c r="C16637" s="196"/>
      <c r="D16637" s="198"/>
      <c r="E16637" s="198"/>
      <c r="F16637" s="197"/>
      <c r="G16637" s="197"/>
      <c r="I16637" s="321"/>
      <c r="J16637" s="200"/>
      <c r="O16637" s="297"/>
    </row>
    <row r="16638" spans="1:16" ht="13.5" thickBot="1">
      <c r="A16638" s="201"/>
      <c r="B16638" s="448"/>
      <c r="C16638" s="201"/>
      <c r="D16638" s="203"/>
      <c r="E16638" s="203"/>
      <c r="F16638" s="202"/>
      <c r="G16638" s="202"/>
    </row>
    <row r="16639" spans="1:16" s="211" customFormat="1" ht="13.5" thickTop="1">
      <c r="A16639" s="206"/>
      <c r="B16639" s="457"/>
      <c r="C16639" s="207"/>
      <c r="D16639" s="209"/>
      <c r="E16639" s="209"/>
      <c r="F16639" s="208"/>
      <c r="G16639" s="210" t="s">
        <v>110</v>
      </c>
      <c r="I16639" s="323"/>
      <c r="J16639" s="212"/>
      <c r="O16639" s="297"/>
    </row>
    <row r="16640" spans="1:16" ht="12.75" customHeight="1">
      <c r="A16640" s="213" t="s">
        <v>62</v>
      </c>
      <c r="B16640" s="750">
        <f>Proponente</f>
        <v>0</v>
      </c>
      <c r="C16640" s="750"/>
      <c r="D16640" s="750"/>
      <c r="E16640" s="750"/>
      <c r="F16640" s="750"/>
      <c r="G16640" s="751"/>
    </row>
    <row r="16641" spans="1:15" ht="47.25" customHeight="1">
      <c r="A16641" s="213" t="s">
        <v>63</v>
      </c>
      <c r="B16641" s="470">
        <v>51.1</v>
      </c>
      <c r="C16641" s="750" t="e">
        <f>VLOOKUP(B16641,Presupuesto!$A$4:$B$106,2,FALSE)</f>
        <v>#N/A</v>
      </c>
      <c r="D16641" s="750"/>
      <c r="E16641" s="750"/>
      <c r="F16641" s="750"/>
      <c r="G16641" s="751"/>
    </row>
    <row r="16642" spans="1:15" ht="12.75" customHeight="1">
      <c r="A16642" s="214"/>
      <c r="B16642" s="438"/>
      <c r="C16642" s="215"/>
      <c r="D16642" s="217"/>
      <c r="E16642" s="217"/>
      <c r="F16642" s="218" t="s">
        <v>88</v>
      </c>
      <c r="G16642" s="750" t="str">
        <f ca="1">LOOKUP('U-P1'!B16641,Presupuesto!$1:$1048576,Presupuesto!$C$1:$C$105)</f>
        <v>ML</v>
      </c>
      <c r="H16642" s="750"/>
      <c r="I16642" s="750"/>
      <c r="J16642" s="750"/>
      <c r="K16642" s="751"/>
    </row>
    <row r="16643" spans="1:15" ht="13.5" thickBot="1">
      <c r="A16643" s="213" t="s">
        <v>64</v>
      </c>
      <c r="B16643" s="438"/>
      <c r="C16643" s="215"/>
      <c r="D16643" s="217"/>
      <c r="E16643" s="217"/>
      <c r="F16643" s="216"/>
      <c r="G16643" s="219"/>
      <c r="I16643" s="324"/>
      <c r="J16643" s="295"/>
      <c r="K16643" s="296"/>
      <c r="L16643" s="296"/>
      <c r="M16643" s="296"/>
      <c r="N16643" s="296"/>
      <c r="O16643" s="296"/>
    </row>
    <row r="16644" spans="1:15" s="220" customFormat="1" ht="13.5" thickTop="1">
      <c r="A16644" s="221" t="s">
        <v>57</v>
      </c>
      <c r="B16644" s="447" t="s">
        <v>65</v>
      </c>
      <c r="C16644" s="222" t="s">
        <v>66</v>
      </c>
      <c r="D16644" s="223" t="s">
        <v>74</v>
      </c>
      <c r="E16644" s="224" t="s">
        <v>100</v>
      </c>
      <c r="F16644" s="224" t="s">
        <v>79</v>
      </c>
      <c r="G16644" s="225" t="s">
        <v>70</v>
      </c>
      <c r="I16644" s="325"/>
      <c r="J16644" s="226"/>
      <c r="O16644" s="296"/>
    </row>
    <row r="16645" spans="1:15">
      <c r="A16645" s="227" t="str">
        <f t="shared" ref="A16645:A16656" si="3009">IF(I16645=0,"-",VLOOKUP(I16645,EQUIPOS,2,FALSE))</f>
        <v>-</v>
      </c>
      <c r="B16645" s="228"/>
      <c r="C16645" s="228"/>
      <c r="D16645" s="194"/>
      <c r="E16645" s="229">
        <f t="shared" ref="E16645:E16656" si="3010">IF(I16645=0,0,VLOOKUP(I16645,EQUIPOS,4,FALSE))</f>
        <v>0</v>
      </c>
      <c r="F16645" s="230">
        <f t="shared" ref="F16645:F16656" si="3011">IF(D16645=0,0,E16645/D16645)</f>
        <v>0</v>
      </c>
      <c r="G16645" s="231"/>
      <c r="I16645" s="283"/>
    </row>
    <row r="16646" spans="1:15">
      <c r="A16646" s="227" t="str">
        <f t="shared" si="3009"/>
        <v>-</v>
      </c>
      <c r="B16646" s="228"/>
      <c r="C16646" s="228"/>
      <c r="D16646" s="194"/>
      <c r="E16646" s="229">
        <f t="shared" si="3010"/>
        <v>0</v>
      </c>
      <c r="F16646" s="230">
        <f t="shared" si="3011"/>
        <v>0</v>
      </c>
      <c r="G16646" s="232"/>
      <c r="I16646" s="283"/>
    </row>
    <row r="16647" spans="1:15">
      <c r="A16647" s="227" t="str">
        <f t="shared" si="3009"/>
        <v>-</v>
      </c>
      <c r="B16647" s="228"/>
      <c r="C16647" s="228"/>
      <c r="D16647" s="194"/>
      <c r="E16647" s="229">
        <f t="shared" si="3010"/>
        <v>0</v>
      </c>
      <c r="F16647" s="230">
        <f t="shared" si="3011"/>
        <v>0</v>
      </c>
      <c r="G16647" s="232"/>
      <c r="I16647" s="283"/>
    </row>
    <row r="16648" spans="1:15">
      <c r="A16648" s="227" t="str">
        <f t="shared" si="3009"/>
        <v>-</v>
      </c>
      <c r="B16648" s="228"/>
      <c r="C16648" s="228"/>
      <c r="D16648" s="194"/>
      <c r="E16648" s="229">
        <f t="shared" si="3010"/>
        <v>0</v>
      </c>
      <c r="F16648" s="230">
        <f t="shared" si="3011"/>
        <v>0</v>
      </c>
      <c r="G16648" s="232"/>
      <c r="I16648" s="283"/>
    </row>
    <row r="16649" spans="1:15">
      <c r="A16649" s="227" t="str">
        <f t="shared" si="3009"/>
        <v>-</v>
      </c>
      <c r="B16649" s="228"/>
      <c r="C16649" s="228"/>
      <c r="D16649" s="194"/>
      <c r="E16649" s="229">
        <f t="shared" si="3010"/>
        <v>0</v>
      </c>
      <c r="F16649" s="230">
        <f t="shared" si="3011"/>
        <v>0</v>
      </c>
      <c r="G16649" s="232"/>
      <c r="I16649" s="283"/>
    </row>
    <row r="16650" spans="1:15">
      <c r="A16650" s="227" t="str">
        <f t="shared" si="3009"/>
        <v>-</v>
      </c>
      <c r="B16650" s="228"/>
      <c r="C16650" s="228"/>
      <c r="D16650" s="194"/>
      <c r="E16650" s="229">
        <f t="shared" si="3010"/>
        <v>0</v>
      </c>
      <c r="F16650" s="230">
        <f t="shared" si="3011"/>
        <v>0</v>
      </c>
      <c r="G16650" s="232"/>
      <c r="I16650" s="283"/>
    </row>
    <row r="16651" spans="1:15">
      <c r="A16651" s="227" t="str">
        <f t="shared" si="3009"/>
        <v>-</v>
      </c>
      <c r="B16651" s="228"/>
      <c r="C16651" s="228"/>
      <c r="D16651" s="194"/>
      <c r="E16651" s="229">
        <f t="shared" si="3010"/>
        <v>0</v>
      </c>
      <c r="F16651" s="230">
        <f t="shared" si="3011"/>
        <v>0</v>
      </c>
      <c r="G16651" s="232"/>
      <c r="I16651" s="283"/>
    </row>
    <row r="16652" spans="1:15">
      <c r="A16652" s="227" t="str">
        <f t="shared" si="3009"/>
        <v>-</v>
      </c>
      <c r="B16652" s="228"/>
      <c r="C16652" s="228"/>
      <c r="D16652" s="194"/>
      <c r="E16652" s="229">
        <f t="shared" si="3010"/>
        <v>0</v>
      </c>
      <c r="F16652" s="230">
        <f t="shared" si="3011"/>
        <v>0</v>
      </c>
      <c r="G16652" s="232"/>
      <c r="I16652" s="283"/>
    </row>
    <row r="16653" spans="1:15">
      <c r="A16653" s="227" t="str">
        <f t="shared" si="3009"/>
        <v>-</v>
      </c>
      <c r="B16653" s="228"/>
      <c r="C16653" s="228"/>
      <c r="D16653" s="194"/>
      <c r="E16653" s="229">
        <f t="shared" si="3010"/>
        <v>0</v>
      </c>
      <c r="F16653" s="230">
        <f t="shared" si="3011"/>
        <v>0</v>
      </c>
      <c r="G16653" s="232"/>
      <c r="I16653" s="283"/>
    </row>
    <row r="16654" spans="1:15">
      <c r="A16654" s="227" t="str">
        <f t="shared" si="3009"/>
        <v>-</v>
      </c>
      <c r="B16654" s="228"/>
      <c r="C16654" s="228"/>
      <c r="D16654" s="194"/>
      <c r="E16654" s="229">
        <f t="shared" si="3010"/>
        <v>0</v>
      </c>
      <c r="F16654" s="230">
        <f t="shared" si="3011"/>
        <v>0</v>
      </c>
      <c r="G16654" s="232"/>
      <c r="I16654" s="283"/>
    </row>
    <row r="16655" spans="1:15">
      <c r="A16655" s="227" t="str">
        <f t="shared" si="3009"/>
        <v>-</v>
      </c>
      <c r="B16655" s="228"/>
      <c r="C16655" s="228"/>
      <c r="D16655" s="194"/>
      <c r="E16655" s="229">
        <f t="shared" si="3010"/>
        <v>0</v>
      </c>
      <c r="F16655" s="230">
        <f t="shared" si="3011"/>
        <v>0</v>
      </c>
      <c r="G16655" s="232"/>
      <c r="I16655" s="283"/>
    </row>
    <row r="16656" spans="1:15">
      <c r="A16656" s="227" t="str">
        <f t="shared" si="3009"/>
        <v>-</v>
      </c>
      <c r="B16656" s="228"/>
      <c r="C16656" s="228"/>
      <c r="D16656" s="194"/>
      <c r="E16656" s="229">
        <f t="shared" si="3010"/>
        <v>0</v>
      </c>
      <c r="F16656" s="230">
        <f t="shared" si="3011"/>
        <v>0</v>
      </c>
      <c r="G16656" s="232"/>
      <c r="I16656" s="283"/>
    </row>
    <row r="16657" spans="1:15" ht="13.5" thickBot="1">
      <c r="A16657" s="234"/>
      <c r="B16657" s="456"/>
      <c r="C16657" s="235"/>
      <c r="D16657" s="237"/>
      <c r="E16657" s="237"/>
      <c r="F16657" s="238" t="s">
        <v>80</v>
      </c>
      <c r="G16657" s="239">
        <f>SUM(F16645:F16656)</f>
        <v>0</v>
      </c>
      <c r="I16657" s="326"/>
    </row>
    <row r="16658" spans="1:15" ht="13.5" thickTop="1">
      <c r="A16658" s="240" t="s">
        <v>67</v>
      </c>
      <c r="B16658" s="446"/>
      <c r="C16658" s="241"/>
      <c r="D16658" s="243"/>
      <c r="E16658" s="243"/>
      <c r="F16658" s="242"/>
      <c r="G16658" s="244"/>
      <c r="I16658" s="326"/>
    </row>
    <row r="16659" spans="1:15" s="220" customFormat="1" ht="26">
      <c r="A16659" s="245" t="s">
        <v>57</v>
      </c>
      <c r="B16659" s="455"/>
      <c r="C16659" s="247" t="s">
        <v>58</v>
      </c>
      <c r="D16659" s="316" t="s">
        <v>68</v>
      </c>
      <c r="E16659" s="248" t="s">
        <v>69</v>
      </c>
      <c r="F16659" s="249" t="s">
        <v>79</v>
      </c>
      <c r="G16659" s="250" t="s">
        <v>70</v>
      </c>
      <c r="I16659" s="325"/>
      <c r="J16659" s="226"/>
      <c r="O16659" s="296"/>
    </row>
    <row r="16660" spans="1:15">
      <c r="A16660" s="748" t="str">
        <f t="shared" ref="A16660:A16671" si="3012">IF(I16660=0,"",VLOOKUP(I16660,MATERIALES,2,FALSE))</f>
        <v/>
      </c>
      <c r="B16660" s="749"/>
      <c r="C16660" s="251" t="str">
        <f t="shared" ref="C16660:C16668" si="3013">IF(I16660=0,"",VLOOKUP(I16660,MATERIALES,3,FALSE))</f>
        <v/>
      </c>
      <c r="D16660" s="194"/>
      <c r="E16660" s="252">
        <f t="shared" ref="E16660:E16671" si="3014">IF(I16660=0,0,VLOOKUP(I16660,MATERIALES,4,FALSE))</f>
        <v>0</v>
      </c>
      <c r="F16660" s="230">
        <f>D16660*E16660</f>
        <v>0</v>
      </c>
      <c r="G16660" s="231"/>
      <c r="I16660" s="283"/>
    </row>
    <row r="16661" spans="1:15">
      <c r="A16661" s="748" t="str">
        <f t="shared" si="3012"/>
        <v/>
      </c>
      <c r="B16661" s="749"/>
      <c r="C16661" s="251" t="str">
        <f t="shared" si="3013"/>
        <v/>
      </c>
      <c r="D16661" s="194"/>
      <c r="E16661" s="252">
        <f t="shared" si="3014"/>
        <v>0</v>
      </c>
      <c r="F16661" s="230">
        <f t="shared" ref="F16661:F16671" si="3015">D16661*E16661</f>
        <v>0</v>
      </c>
      <c r="G16661" s="232"/>
      <c r="I16661" s="283"/>
    </row>
    <row r="16662" spans="1:15">
      <c r="A16662" s="748" t="str">
        <f t="shared" si="3012"/>
        <v/>
      </c>
      <c r="B16662" s="749"/>
      <c r="C16662" s="251" t="str">
        <f t="shared" si="3013"/>
        <v/>
      </c>
      <c r="D16662" s="194"/>
      <c r="E16662" s="252">
        <f t="shared" si="3014"/>
        <v>0</v>
      </c>
      <c r="F16662" s="230">
        <f t="shared" si="3015"/>
        <v>0</v>
      </c>
      <c r="G16662" s="232"/>
      <c r="I16662" s="283"/>
    </row>
    <row r="16663" spans="1:15">
      <c r="A16663" s="748" t="str">
        <f t="shared" si="3012"/>
        <v/>
      </c>
      <c r="B16663" s="749"/>
      <c r="C16663" s="251" t="str">
        <f t="shared" si="3013"/>
        <v/>
      </c>
      <c r="D16663" s="194"/>
      <c r="E16663" s="252">
        <f t="shared" si="3014"/>
        <v>0</v>
      </c>
      <c r="F16663" s="230">
        <f t="shared" si="3015"/>
        <v>0</v>
      </c>
      <c r="G16663" s="232"/>
      <c r="I16663" s="283"/>
    </row>
    <row r="16664" spans="1:15">
      <c r="A16664" s="748" t="str">
        <f t="shared" si="3012"/>
        <v/>
      </c>
      <c r="B16664" s="749"/>
      <c r="C16664" s="251" t="str">
        <f t="shared" si="3013"/>
        <v/>
      </c>
      <c r="D16664" s="194"/>
      <c r="E16664" s="252">
        <f t="shared" si="3014"/>
        <v>0</v>
      </c>
      <c r="F16664" s="230">
        <f t="shared" si="3015"/>
        <v>0</v>
      </c>
      <c r="G16664" s="232"/>
      <c r="I16664" s="283"/>
    </row>
    <row r="16665" spans="1:15">
      <c r="A16665" s="748" t="str">
        <f t="shared" si="3012"/>
        <v/>
      </c>
      <c r="B16665" s="749"/>
      <c r="C16665" s="251" t="str">
        <f t="shared" si="3013"/>
        <v/>
      </c>
      <c r="D16665" s="194"/>
      <c r="E16665" s="252">
        <f t="shared" si="3014"/>
        <v>0</v>
      </c>
      <c r="F16665" s="230">
        <f t="shared" si="3015"/>
        <v>0</v>
      </c>
      <c r="G16665" s="232"/>
      <c r="I16665" s="283"/>
    </row>
    <row r="16666" spans="1:15">
      <c r="A16666" s="748" t="str">
        <f t="shared" si="3012"/>
        <v/>
      </c>
      <c r="B16666" s="749"/>
      <c r="C16666" s="251" t="str">
        <f t="shared" si="3013"/>
        <v/>
      </c>
      <c r="D16666" s="194"/>
      <c r="E16666" s="252">
        <f t="shared" si="3014"/>
        <v>0</v>
      </c>
      <c r="F16666" s="230">
        <f t="shared" si="3015"/>
        <v>0</v>
      </c>
      <c r="G16666" s="232"/>
      <c r="I16666" s="283"/>
    </row>
    <row r="16667" spans="1:15">
      <c r="A16667" s="748" t="str">
        <f t="shared" si="3012"/>
        <v/>
      </c>
      <c r="B16667" s="749"/>
      <c r="C16667" s="251" t="str">
        <f t="shared" si="3013"/>
        <v/>
      </c>
      <c r="D16667" s="194"/>
      <c r="E16667" s="252">
        <f t="shared" si="3014"/>
        <v>0</v>
      </c>
      <c r="F16667" s="230">
        <f t="shared" si="3015"/>
        <v>0</v>
      </c>
      <c r="G16667" s="253"/>
      <c r="I16667" s="283"/>
    </row>
    <row r="16668" spans="1:15">
      <c r="A16668" s="748" t="str">
        <f t="shared" si="3012"/>
        <v/>
      </c>
      <c r="B16668" s="749"/>
      <c r="C16668" s="251" t="str">
        <f t="shared" si="3013"/>
        <v/>
      </c>
      <c r="D16668" s="194"/>
      <c r="E16668" s="252">
        <f t="shared" si="3014"/>
        <v>0</v>
      </c>
      <c r="F16668" s="230">
        <f t="shared" si="3015"/>
        <v>0</v>
      </c>
      <c r="G16668" s="232"/>
      <c r="I16668" s="283"/>
    </row>
    <row r="16669" spans="1:15">
      <c r="A16669" s="748" t="str">
        <f t="shared" si="3012"/>
        <v/>
      </c>
      <c r="B16669" s="749"/>
      <c r="C16669" s="251"/>
      <c r="D16669" s="194"/>
      <c r="E16669" s="252">
        <f t="shared" si="3014"/>
        <v>0</v>
      </c>
      <c r="F16669" s="230">
        <f t="shared" si="3015"/>
        <v>0</v>
      </c>
      <c r="G16669" s="232"/>
      <c r="I16669" s="283"/>
    </row>
    <row r="16670" spans="1:15">
      <c r="A16670" s="748" t="str">
        <f t="shared" si="3012"/>
        <v/>
      </c>
      <c r="B16670" s="749"/>
      <c r="C16670" s="251"/>
      <c r="D16670" s="194"/>
      <c r="E16670" s="252">
        <f t="shared" si="3014"/>
        <v>0</v>
      </c>
      <c r="F16670" s="230">
        <f t="shared" si="3015"/>
        <v>0</v>
      </c>
      <c r="G16670" s="232"/>
      <c r="I16670" s="283"/>
    </row>
    <row r="16671" spans="1:15">
      <c r="A16671" s="748" t="str">
        <f t="shared" si="3012"/>
        <v/>
      </c>
      <c r="B16671" s="749"/>
      <c r="C16671" s="251" t="str">
        <f t="shared" ref="C16671" si="3016">IF(I16671=0,"",VLOOKUP(I16671,MATERIALES,3,FALSE))</f>
        <v/>
      </c>
      <c r="D16671" s="194"/>
      <c r="E16671" s="252">
        <f t="shared" si="3014"/>
        <v>0</v>
      </c>
      <c r="F16671" s="230">
        <f t="shared" si="3015"/>
        <v>0</v>
      </c>
      <c r="G16671" s="233"/>
      <c r="I16671" s="283"/>
    </row>
    <row r="16672" spans="1:15" ht="26.25" customHeight="1" thickBot="1">
      <c r="A16672" s="214"/>
      <c r="B16672" s="438"/>
      <c r="C16672" s="215"/>
      <c r="D16672" s="217"/>
      <c r="E16672" s="254"/>
      <c r="F16672" s="255" t="s">
        <v>81</v>
      </c>
      <c r="G16672" s="253">
        <f>ROUND(SUM(F16660:F16671),0)</f>
        <v>0</v>
      </c>
      <c r="I16672" s="326"/>
    </row>
    <row r="16673" spans="1:9" ht="14" thickTop="1" thickBot="1">
      <c r="A16673" s="256" t="s">
        <v>72</v>
      </c>
      <c r="B16673" s="445"/>
      <c r="C16673" s="257"/>
      <c r="D16673" s="259"/>
      <c r="E16673" s="259"/>
      <c r="F16673" s="258"/>
      <c r="G16673" s="260"/>
      <c r="I16673" s="326"/>
    </row>
    <row r="16674" spans="1:9" ht="13.5" thickTop="1">
      <c r="A16674" s="245" t="s">
        <v>57</v>
      </c>
      <c r="B16674" s="455"/>
      <c r="C16674" s="248" t="s">
        <v>71</v>
      </c>
      <c r="D16674" s="316" t="s">
        <v>75</v>
      </c>
      <c r="E16674" s="248" t="s">
        <v>98</v>
      </c>
      <c r="F16674" s="249" t="s">
        <v>79</v>
      </c>
      <c r="G16674" s="250" t="s">
        <v>70</v>
      </c>
      <c r="I16674" s="326"/>
    </row>
    <row r="16675" spans="1:9">
      <c r="A16675" s="748" t="str">
        <f>IF(I16675=0,"",VLOOKUP(I16675,EQUIPOS,2,FALSE))</f>
        <v/>
      </c>
      <c r="B16675" s="749"/>
      <c r="C16675" s="195"/>
      <c r="D16675" s="194"/>
      <c r="E16675" s="252">
        <f>IF(I16675=0,0,VLOOKUP(I16675,EQUIPOS,4,FALSE))</f>
        <v>0</v>
      </c>
      <c r="F16675" s="230">
        <f>C16675*D16675*E16675</f>
        <v>0</v>
      </c>
      <c r="G16675" s="231"/>
      <c r="I16675" s="283"/>
    </row>
    <row r="16676" spans="1:9">
      <c r="A16676" s="748" t="str">
        <f>IF(I16676=0,"",VLOOKUP(I16676,EQUIPOS,2,FALSE))</f>
        <v/>
      </c>
      <c r="B16676" s="749"/>
      <c r="C16676" s="195"/>
      <c r="D16676" s="194"/>
      <c r="E16676" s="252">
        <f>IF(I16676=0,0,VLOOKUP(I16676,EQUIPOS,4,FALSE))</f>
        <v>0</v>
      </c>
      <c r="F16676" s="230">
        <f t="shared" ref="F16676:F16679" si="3017">C16676*D16676*E16676</f>
        <v>0</v>
      </c>
      <c r="G16676" s="232"/>
      <c r="I16676" s="283"/>
    </row>
    <row r="16677" spans="1:9">
      <c r="A16677" s="748" t="str">
        <f>IF(I16677=0,"",VLOOKUP(I16677,EQUIPOS,2,FALSE))</f>
        <v/>
      </c>
      <c r="B16677" s="749"/>
      <c r="C16677" s="195"/>
      <c r="D16677" s="194"/>
      <c r="E16677" s="252">
        <f>IF(I16677=0,0,VLOOKUP(I16677,EQUIPOS,4,FALSE))</f>
        <v>0</v>
      </c>
      <c r="F16677" s="230">
        <f t="shared" si="3017"/>
        <v>0</v>
      </c>
      <c r="G16677" s="232"/>
      <c r="I16677" s="283"/>
    </row>
    <row r="16678" spans="1:9">
      <c r="A16678" s="748" t="str">
        <f>IF(I16678=0,"",VLOOKUP(I16678,EQUIPOS,2,FALSE))</f>
        <v/>
      </c>
      <c r="B16678" s="749"/>
      <c r="C16678" s="195"/>
      <c r="D16678" s="194"/>
      <c r="E16678" s="252">
        <f>IF(I16678=0,0,VLOOKUP(I16678,EQUIPOS,4,FALSE))</f>
        <v>0</v>
      </c>
      <c r="F16678" s="230">
        <f t="shared" si="3017"/>
        <v>0</v>
      </c>
      <c r="G16678" s="232"/>
      <c r="I16678" s="283"/>
    </row>
    <row r="16679" spans="1:9">
      <c r="A16679" s="748" t="str">
        <f>IF(I16679=0,"",VLOOKUP(I16679,EQUIPOS,2,FALSE))</f>
        <v/>
      </c>
      <c r="B16679" s="749"/>
      <c r="C16679" s="195"/>
      <c r="D16679" s="194"/>
      <c r="E16679" s="252">
        <f>IF(I16679=0,0,VLOOKUP(I16679,EQUIPOS,4,FALSE))</f>
        <v>0</v>
      </c>
      <c r="F16679" s="230">
        <f t="shared" si="3017"/>
        <v>0</v>
      </c>
      <c r="G16679" s="233"/>
      <c r="I16679" s="283"/>
    </row>
    <row r="16680" spans="1:9" ht="30.75" customHeight="1" thickBot="1">
      <c r="A16680" s="234"/>
      <c r="B16680" s="456"/>
      <c r="C16680" s="235"/>
      <c r="D16680" s="237"/>
      <c r="E16680" s="261"/>
      <c r="F16680" s="238" t="s">
        <v>82</v>
      </c>
      <c r="G16680" s="262">
        <f>SUM(F16675:F16679)</f>
        <v>0</v>
      </c>
      <c r="I16680" s="326"/>
    </row>
    <row r="16681" spans="1:9" ht="13.5" thickTop="1">
      <c r="A16681" s="240" t="s">
        <v>73</v>
      </c>
      <c r="B16681" s="446"/>
      <c r="C16681" s="241"/>
      <c r="D16681" s="243"/>
      <c r="E16681" s="243"/>
      <c r="F16681" s="242"/>
      <c r="G16681" s="244"/>
      <c r="I16681" s="326"/>
    </row>
    <row r="16682" spans="1:9" ht="26">
      <c r="A16682" s="245" t="s">
        <v>57</v>
      </c>
      <c r="B16682" s="454" t="s">
        <v>58</v>
      </c>
      <c r="C16682" s="247" t="s">
        <v>68</v>
      </c>
      <c r="D16682" s="316" t="s">
        <v>74</v>
      </c>
      <c r="E16682" s="248" t="s">
        <v>69</v>
      </c>
      <c r="F16682" s="249" t="s">
        <v>79</v>
      </c>
      <c r="G16682" s="250" t="s">
        <v>70</v>
      </c>
      <c r="H16682" s="220"/>
      <c r="I16682" s="325"/>
    </row>
    <row r="16683" spans="1:9">
      <c r="A16683" s="263" t="str">
        <f t="shared" ref="A16683:A16694" si="3018">IF(I16683=0,"",VLOOKUP(I16683,MANOOBRA,2,FALSE))</f>
        <v/>
      </c>
      <c r="B16683" s="444" t="str">
        <f t="shared" ref="B16683:B16694" si="3019">IF(I16683=0,"",VLOOKUP(I16683,MANOOBRA,3,FALSE))</f>
        <v/>
      </c>
      <c r="C16683" s="195"/>
      <c r="D16683" s="195"/>
      <c r="E16683" s="252">
        <f t="shared" ref="E16683:E16694" si="3020">IF(I16683=0,0,VLOOKUP(I16683,MANOOBRA,4,FALSE))</f>
        <v>0</v>
      </c>
      <c r="F16683" s="230">
        <f>IF(D16683=0,0,C16683*E16683/D16683)</f>
        <v>0</v>
      </c>
      <c r="G16683" s="231"/>
      <c r="I16683" s="283"/>
    </row>
    <row r="16684" spans="1:9">
      <c r="A16684" s="263" t="str">
        <f t="shared" si="3018"/>
        <v/>
      </c>
      <c r="B16684" s="444" t="str">
        <f t="shared" si="3019"/>
        <v/>
      </c>
      <c r="C16684" s="195"/>
      <c r="D16684" s="195"/>
      <c r="E16684" s="252">
        <f t="shared" si="3020"/>
        <v>0</v>
      </c>
      <c r="F16684" s="230">
        <f t="shared" ref="F16684:F16694" si="3021">IF(D16684=0,0,C16684*E16684/D16684)</f>
        <v>0</v>
      </c>
      <c r="G16684" s="232"/>
      <c r="I16684" s="283"/>
    </row>
    <row r="16685" spans="1:9">
      <c r="A16685" s="263" t="str">
        <f t="shared" si="3018"/>
        <v/>
      </c>
      <c r="B16685" s="444" t="str">
        <f t="shared" si="3019"/>
        <v/>
      </c>
      <c r="C16685" s="195"/>
      <c r="D16685" s="309"/>
      <c r="E16685" s="252">
        <f t="shared" si="3020"/>
        <v>0</v>
      </c>
      <c r="F16685" s="230">
        <f t="shared" si="3021"/>
        <v>0</v>
      </c>
      <c r="G16685" s="232"/>
      <c r="I16685" s="283"/>
    </row>
    <row r="16686" spans="1:9">
      <c r="A16686" s="263" t="str">
        <f t="shared" si="3018"/>
        <v/>
      </c>
      <c r="B16686" s="444" t="str">
        <f t="shared" si="3019"/>
        <v/>
      </c>
      <c r="C16686" s="195"/>
      <c r="D16686" s="195"/>
      <c r="E16686" s="252">
        <f t="shared" si="3020"/>
        <v>0</v>
      </c>
      <c r="F16686" s="230">
        <f t="shared" si="3021"/>
        <v>0</v>
      </c>
      <c r="G16686" s="232"/>
      <c r="I16686" s="283"/>
    </row>
    <row r="16687" spans="1:9">
      <c r="A16687" s="263" t="str">
        <f t="shared" si="3018"/>
        <v/>
      </c>
      <c r="B16687" s="444" t="str">
        <f t="shared" si="3019"/>
        <v/>
      </c>
      <c r="C16687" s="195"/>
      <c r="D16687" s="195"/>
      <c r="E16687" s="252">
        <f t="shared" si="3020"/>
        <v>0</v>
      </c>
      <c r="F16687" s="230">
        <f t="shared" si="3021"/>
        <v>0</v>
      </c>
      <c r="G16687" s="232"/>
      <c r="I16687" s="283"/>
    </row>
    <row r="16688" spans="1:9">
      <c r="A16688" s="263" t="str">
        <f t="shared" si="3018"/>
        <v/>
      </c>
      <c r="B16688" s="444" t="str">
        <f t="shared" si="3019"/>
        <v/>
      </c>
      <c r="C16688" s="195"/>
      <c r="D16688" s="195"/>
      <c r="E16688" s="252">
        <f t="shared" si="3020"/>
        <v>0</v>
      </c>
      <c r="F16688" s="230">
        <f t="shared" si="3021"/>
        <v>0</v>
      </c>
      <c r="G16688" s="232"/>
      <c r="I16688" s="283"/>
    </row>
    <row r="16689" spans="1:16">
      <c r="A16689" s="263" t="str">
        <f t="shared" si="3018"/>
        <v/>
      </c>
      <c r="B16689" s="444" t="str">
        <f t="shared" si="3019"/>
        <v/>
      </c>
      <c r="C16689" s="195"/>
      <c r="D16689" s="195"/>
      <c r="E16689" s="252">
        <f t="shared" si="3020"/>
        <v>0</v>
      </c>
      <c r="F16689" s="230">
        <f t="shared" si="3021"/>
        <v>0</v>
      </c>
      <c r="G16689" s="232"/>
      <c r="I16689" s="283"/>
    </row>
    <row r="16690" spans="1:16">
      <c r="A16690" s="263" t="str">
        <f t="shared" si="3018"/>
        <v/>
      </c>
      <c r="B16690" s="444" t="str">
        <f t="shared" si="3019"/>
        <v/>
      </c>
      <c r="C16690" s="195"/>
      <c r="D16690" s="195"/>
      <c r="E16690" s="252">
        <f t="shared" si="3020"/>
        <v>0</v>
      </c>
      <c r="F16690" s="230">
        <f t="shared" si="3021"/>
        <v>0</v>
      </c>
      <c r="G16690" s="232"/>
      <c r="I16690" s="283"/>
    </row>
    <row r="16691" spans="1:16">
      <c r="A16691" s="263" t="str">
        <f t="shared" si="3018"/>
        <v/>
      </c>
      <c r="B16691" s="444" t="str">
        <f t="shared" si="3019"/>
        <v/>
      </c>
      <c r="C16691" s="195"/>
      <c r="D16691" s="195"/>
      <c r="E16691" s="252">
        <f t="shared" si="3020"/>
        <v>0</v>
      </c>
      <c r="F16691" s="230">
        <f t="shared" si="3021"/>
        <v>0</v>
      </c>
      <c r="G16691" s="232"/>
      <c r="I16691" s="283"/>
    </row>
    <row r="16692" spans="1:16">
      <c r="A16692" s="263" t="str">
        <f t="shared" si="3018"/>
        <v/>
      </c>
      <c r="B16692" s="444" t="str">
        <f t="shared" si="3019"/>
        <v/>
      </c>
      <c r="C16692" s="195"/>
      <c r="D16692" s="195"/>
      <c r="E16692" s="252">
        <f t="shared" si="3020"/>
        <v>0</v>
      </c>
      <c r="F16692" s="230">
        <f t="shared" si="3021"/>
        <v>0</v>
      </c>
      <c r="G16692" s="232"/>
      <c r="I16692" s="283"/>
    </row>
    <row r="16693" spans="1:16">
      <c r="A16693" s="263" t="str">
        <f t="shared" si="3018"/>
        <v/>
      </c>
      <c r="B16693" s="444" t="str">
        <f t="shared" si="3019"/>
        <v/>
      </c>
      <c r="C16693" s="195"/>
      <c r="D16693" s="195"/>
      <c r="E16693" s="252">
        <f t="shared" si="3020"/>
        <v>0</v>
      </c>
      <c r="F16693" s="230">
        <f t="shared" si="3021"/>
        <v>0</v>
      </c>
      <c r="G16693" s="232"/>
      <c r="I16693" s="283"/>
    </row>
    <row r="16694" spans="1:16">
      <c r="A16694" s="263" t="str">
        <f t="shared" si="3018"/>
        <v/>
      </c>
      <c r="B16694" s="444" t="str">
        <f t="shared" si="3019"/>
        <v/>
      </c>
      <c r="C16694" s="195"/>
      <c r="D16694" s="195"/>
      <c r="E16694" s="252">
        <f t="shared" si="3020"/>
        <v>0</v>
      </c>
      <c r="F16694" s="230">
        <f t="shared" si="3021"/>
        <v>0</v>
      </c>
      <c r="G16694" s="233"/>
      <c r="I16694" s="283"/>
    </row>
    <row r="16695" spans="1:16" ht="31.5" customHeight="1" thickBot="1">
      <c r="A16695" s="234"/>
      <c r="B16695" s="456"/>
      <c r="C16695" s="235"/>
      <c r="D16695" s="237"/>
      <c r="E16695" s="237"/>
      <c r="F16695" s="238" t="s">
        <v>83</v>
      </c>
      <c r="G16695" s="262">
        <f>ROUND(SUM(F16683:F16694),0)</f>
        <v>0</v>
      </c>
      <c r="I16695" s="326"/>
    </row>
    <row r="16696" spans="1:16" ht="13.5" thickTop="1">
      <c r="A16696" s="186" t="s">
        <v>76</v>
      </c>
      <c r="B16696" s="446"/>
      <c r="C16696" s="241"/>
      <c r="D16696" s="243"/>
      <c r="E16696" s="243"/>
      <c r="F16696" s="242"/>
      <c r="G16696" s="244"/>
      <c r="I16696" s="326"/>
    </row>
    <row r="16697" spans="1:16">
      <c r="A16697" s="245" t="s">
        <v>57</v>
      </c>
      <c r="B16697" s="455"/>
      <c r="C16697" s="246"/>
      <c r="D16697" s="317"/>
      <c r="E16697" s="248" t="s">
        <v>77</v>
      </c>
      <c r="F16697" s="249" t="s">
        <v>78</v>
      </c>
      <c r="G16697" s="264" t="s">
        <v>77</v>
      </c>
      <c r="H16697" s="220"/>
      <c r="I16697" s="325"/>
    </row>
    <row r="16698" spans="1:16">
      <c r="A16698" s="185" t="s">
        <v>87</v>
      </c>
      <c r="B16698" s="453"/>
      <c r="C16698" s="265"/>
      <c r="D16698" s="318"/>
      <c r="E16698" s="229">
        <f>SUM(G16657,G16672,G16680,G16695)</f>
        <v>0</v>
      </c>
      <c r="F16698" s="266">
        <f>A</f>
        <v>0</v>
      </c>
      <c r="G16698" s="267">
        <f>E16698*F16698</f>
        <v>0</v>
      </c>
      <c r="I16698" s="326"/>
    </row>
    <row r="16699" spans="1:16">
      <c r="A16699" s="185" t="s">
        <v>85</v>
      </c>
      <c r="B16699" s="453"/>
      <c r="C16699" s="265"/>
      <c r="D16699" s="318"/>
      <c r="E16699" s="229">
        <f>SUM(G16657,G16672,G16680,G16695)</f>
        <v>0</v>
      </c>
      <c r="F16699" s="266">
        <f>I</f>
        <v>0</v>
      </c>
      <c r="G16699" s="267">
        <f>E16699*F16699</f>
        <v>0</v>
      </c>
      <c r="I16699" s="326"/>
    </row>
    <row r="16700" spans="1:16">
      <c r="A16700" s="185" t="s">
        <v>86</v>
      </c>
      <c r="B16700" s="453"/>
      <c r="C16700" s="265"/>
      <c r="D16700" s="318"/>
      <c r="E16700" s="229">
        <f>SUM(G16657,G16672,G16680,G16695)</f>
        <v>0</v>
      </c>
      <c r="F16700" s="266">
        <f>U</f>
        <v>0</v>
      </c>
      <c r="G16700" s="267">
        <f>E16700*F16700</f>
        <v>0</v>
      </c>
      <c r="I16700" s="326"/>
    </row>
    <row r="16701" spans="1:16" ht="33" customHeight="1" thickBot="1">
      <c r="A16701" s="234"/>
      <c r="B16701" s="456"/>
      <c r="C16701" s="235"/>
      <c r="D16701" s="237"/>
      <c r="E16701" s="237"/>
      <c r="F16701" s="268" t="s">
        <v>84</v>
      </c>
      <c r="G16701" s="262">
        <f>SUM(G16698:G16700)</f>
        <v>0</v>
      </c>
      <c r="I16701" s="326"/>
      <c r="J16701" s="295"/>
      <c r="K16701" s="296"/>
      <c r="L16701" s="296"/>
      <c r="M16701" s="296"/>
      <c r="N16701" s="296"/>
      <c r="O16701" s="296"/>
    </row>
    <row r="16702" spans="1:16" s="211" customFormat="1" ht="14" thickTop="1" thickBot="1">
      <c r="A16702" s="269"/>
      <c r="B16702" s="443"/>
      <c r="C16702" s="270"/>
      <c r="D16702" s="319"/>
      <c r="E16702" s="271" t="s">
        <v>89</v>
      </c>
      <c r="F16702" s="272"/>
      <c r="G16702" s="273">
        <f>ROUND(SUM(G16657,G16672,G16680,G16695,G16701),0)</f>
        <v>0</v>
      </c>
      <c r="I16702" s="327"/>
      <c r="J16702" s="212">
        <f>B16641</f>
        <v>51.1</v>
      </c>
      <c r="K16702" s="274">
        <f>E16698</f>
        <v>0</v>
      </c>
      <c r="L16702" s="294">
        <f>G16698</f>
        <v>0</v>
      </c>
      <c r="M16702" s="294">
        <f>G16699</f>
        <v>0</v>
      </c>
      <c r="N16702" s="294">
        <f>G16700</f>
        <v>0</v>
      </c>
      <c r="O16702" s="299">
        <f>SUM(K16702:N16702)</f>
        <v>0</v>
      </c>
      <c r="P16702" s="294"/>
    </row>
    <row r="16703" spans="1:16" ht="13.5" thickTop="1">
      <c r="A16703" s="275" t="s">
        <v>97</v>
      </c>
      <c r="B16703" s="438"/>
      <c r="C16703" s="215"/>
      <c r="D16703" s="217"/>
      <c r="E16703" s="217"/>
      <c r="F16703" s="216"/>
      <c r="G16703" s="219"/>
      <c r="I16703" s="326"/>
      <c r="P16703" s="294"/>
    </row>
    <row r="16704" spans="1:16">
      <c r="A16704" s="275"/>
      <c r="B16704" s="452"/>
      <c r="C16704" s="276"/>
      <c r="D16704" s="320"/>
      <c r="E16704" s="217"/>
      <c r="F16704" s="216"/>
      <c r="G16704" s="277">
        <f ca="1">TODAY()</f>
        <v>44839</v>
      </c>
      <c r="I16704" s="326"/>
      <c r="P16704" s="294"/>
    </row>
    <row r="16705" spans="1:16" ht="13.5" thickBot="1">
      <c r="A16705" s="234"/>
      <c r="B16705" s="456"/>
      <c r="C16705" s="235"/>
      <c r="D16705" s="237"/>
      <c r="E16705" s="237"/>
      <c r="F16705" s="236"/>
      <c r="G16705" s="278"/>
      <c r="I16705" s="326"/>
      <c r="P16705" s="294"/>
    </row>
    <row r="16706" spans="1:16" ht="13.5" thickTop="1"/>
    <row r="16707" spans="1:16" s="199" customFormat="1">
      <c r="A16707" s="196" t="s">
        <v>109</v>
      </c>
      <c r="B16707" s="458"/>
      <c r="C16707" s="196"/>
      <c r="D16707" s="198"/>
      <c r="E16707" s="198"/>
      <c r="F16707" s="197"/>
      <c r="G16707" s="197"/>
      <c r="I16707" s="321"/>
      <c r="J16707" s="200"/>
      <c r="O16707" s="297"/>
    </row>
    <row r="16708" spans="1:16" s="199" customFormat="1">
      <c r="A16708" s="196" t="str">
        <f>CONCATENATE('Prestaciones y AIU'!A14199," ANALISIS DE PRECIOS UNITARIOS")</f>
        <v xml:space="preserve"> ANALISIS DE PRECIOS UNITARIOS</v>
      </c>
      <c r="B16708" s="458"/>
      <c r="C16708" s="196"/>
      <c r="D16708" s="198"/>
      <c r="E16708" s="198"/>
      <c r="F16708" s="197"/>
      <c r="G16708" s="197"/>
      <c r="I16708" s="321"/>
      <c r="J16708" s="200"/>
      <c r="O16708" s="297"/>
    </row>
    <row r="16709" spans="1:16" s="199" customFormat="1">
      <c r="A16709" s="196" t="str">
        <f>Objeto_LIC</f>
        <v>OPTIMIZACION DEL SISTEMA DE ABASTECIMIENTO (ADUCCION, PRETRATAMIENTO Y CONDUCCION) DEL MUNICPIO DE TAME, DEPARTAMENTO DE ARAUCA</v>
      </c>
      <c r="B16709" s="458"/>
      <c r="C16709" s="196"/>
      <c r="D16709" s="198"/>
      <c r="E16709" s="198"/>
      <c r="F16709" s="197"/>
      <c r="G16709" s="197"/>
      <c r="I16709" s="321"/>
      <c r="J16709" s="200"/>
      <c r="O16709" s="297"/>
    </row>
    <row r="16710" spans="1:16" s="199" customFormat="1">
      <c r="A16710" s="196"/>
      <c r="B16710" s="458"/>
      <c r="C16710" s="196"/>
      <c r="D16710" s="198"/>
      <c r="E16710" s="198"/>
      <c r="F16710" s="197"/>
      <c r="G16710" s="197"/>
      <c r="I16710" s="321"/>
      <c r="J16710" s="200"/>
      <c r="O16710" s="297"/>
    </row>
    <row r="16711" spans="1:16" ht="13.5" thickBot="1">
      <c r="A16711" s="201"/>
      <c r="B16711" s="448"/>
      <c r="C16711" s="201"/>
      <c r="D16711" s="203"/>
      <c r="E16711" s="203"/>
      <c r="F16711" s="202"/>
      <c r="G16711" s="202"/>
    </row>
    <row r="16712" spans="1:16" s="211" customFormat="1" ht="13.5" thickTop="1">
      <c r="A16712" s="206"/>
      <c r="B16712" s="457"/>
      <c r="C16712" s="207"/>
      <c r="D16712" s="209"/>
      <c r="E16712" s="209"/>
      <c r="F16712" s="208"/>
      <c r="G16712" s="210" t="s">
        <v>110</v>
      </c>
      <c r="I16712" s="323"/>
      <c r="J16712" s="212"/>
      <c r="O16712" s="297"/>
    </row>
    <row r="16713" spans="1:16" ht="12.75" customHeight="1">
      <c r="A16713" s="213" t="s">
        <v>62</v>
      </c>
      <c r="B16713" s="750">
        <f>Proponente</f>
        <v>0</v>
      </c>
      <c r="C16713" s="750"/>
      <c r="D16713" s="750"/>
      <c r="E16713" s="750"/>
      <c r="F16713" s="750"/>
      <c r="G16713" s="751"/>
    </row>
    <row r="16714" spans="1:16" ht="47.25" customHeight="1">
      <c r="A16714" s="213" t="s">
        <v>63</v>
      </c>
      <c r="B16714" s="470">
        <v>51.2</v>
      </c>
      <c r="C16714" s="750" t="e">
        <f>VLOOKUP(B16714,Presupuesto!$A$4:$B$106,2,FALSE)</f>
        <v>#N/A</v>
      </c>
      <c r="D16714" s="750"/>
      <c r="E16714" s="750"/>
      <c r="F16714" s="750"/>
      <c r="G16714" s="751"/>
    </row>
    <row r="16715" spans="1:16" ht="12.75" customHeight="1">
      <c r="A16715" s="214"/>
      <c r="B16715" s="438"/>
      <c r="C16715" s="215"/>
      <c r="D16715" s="217"/>
      <c r="E16715" s="217"/>
      <c r="F16715" s="218" t="s">
        <v>88</v>
      </c>
      <c r="G16715" s="750" t="str">
        <f ca="1">LOOKUP('U-P1'!B16714,Presupuesto!$1:$1048576,Presupuesto!$C$1:$C$105)</f>
        <v>ML</v>
      </c>
      <c r="H16715" s="750"/>
      <c r="I16715" s="750"/>
      <c r="J16715" s="750"/>
      <c r="K16715" s="751"/>
    </row>
    <row r="16716" spans="1:16" ht="13.5" thickBot="1">
      <c r="A16716" s="213" t="s">
        <v>64</v>
      </c>
      <c r="B16716" s="438"/>
      <c r="C16716" s="215"/>
      <c r="D16716" s="217"/>
      <c r="E16716" s="217"/>
      <c r="F16716" s="216"/>
      <c r="G16716" s="219"/>
      <c r="I16716" s="324"/>
      <c r="J16716" s="295"/>
      <c r="K16716" s="296"/>
      <c r="L16716" s="296"/>
      <c r="M16716" s="296"/>
      <c r="N16716" s="296"/>
      <c r="O16716" s="296"/>
    </row>
    <row r="16717" spans="1:16" s="220" customFormat="1" ht="13.5" thickTop="1">
      <c r="A16717" s="221" t="s">
        <v>57</v>
      </c>
      <c r="B16717" s="447" t="s">
        <v>65</v>
      </c>
      <c r="C16717" s="222" t="s">
        <v>66</v>
      </c>
      <c r="D16717" s="223" t="s">
        <v>74</v>
      </c>
      <c r="E16717" s="224" t="s">
        <v>100</v>
      </c>
      <c r="F16717" s="224" t="s">
        <v>79</v>
      </c>
      <c r="G16717" s="225" t="s">
        <v>70</v>
      </c>
      <c r="I16717" s="325"/>
      <c r="J16717" s="226"/>
      <c r="O16717" s="296"/>
    </row>
    <row r="16718" spans="1:16">
      <c r="A16718" s="227" t="str">
        <f t="shared" ref="A16718:A16729" si="3022">IF(I16718=0,"-",VLOOKUP(I16718,EQUIPOS,2,FALSE))</f>
        <v>-</v>
      </c>
      <c r="B16718" s="228"/>
      <c r="C16718" s="228"/>
      <c r="D16718" s="194"/>
      <c r="E16718" s="229">
        <f t="shared" ref="E16718:E16729" si="3023">IF(I16718=0,0,VLOOKUP(I16718,EQUIPOS,4,FALSE))</f>
        <v>0</v>
      </c>
      <c r="F16718" s="230">
        <f t="shared" ref="F16718:F16729" si="3024">IF(D16718=0,0,E16718/D16718)</f>
        <v>0</v>
      </c>
      <c r="G16718" s="231"/>
      <c r="I16718" s="283"/>
    </row>
    <row r="16719" spans="1:16">
      <c r="A16719" s="227" t="str">
        <f t="shared" si="3022"/>
        <v>-</v>
      </c>
      <c r="B16719" s="228"/>
      <c r="C16719" s="228"/>
      <c r="D16719" s="194"/>
      <c r="E16719" s="229">
        <f t="shared" si="3023"/>
        <v>0</v>
      </c>
      <c r="F16719" s="230">
        <f t="shared" si="3024"/>
        <v>0</v>
      </c>
      <c r="G16719" s="232"/>
      <c r="I16719" s="283"/>
    </row>
    <row r="16720" spans="1:16">
      <c r="A16720" s="227" t="str">
        <f t="shared" si="3022"/>
        <v>-</v>
      </c>
      <c r="B16720" s="228"/>
      <c r="C16720" s="228"/>
      <c r="D16720" s="194"/>
      <c r="E16720" s="229">
        <f t="shared" si="3023"/>
        <v>0</v>
      </c>
      <c r="F16720" s="230">
        <f t="shared" si="3024"/>
        <v>0</v>
      </c>
      <c r="G16720" s="232"/>
      <c r="I16720" s="283"/>
    </row>
    <row r="16721" spans="1:15">
      <c r="A16721" s="227" t="str">
        <f t="shared" si="3022"/>
        <v>-</v>
      </c>
      <c r="B16721" s="228"/>
      <c r="C16721" s="228"/>
      <c r="D16721" s="194"/>
      <c r="E16721" s="229">
        <f t="shared" si="3023"/>
        <v>0</v>
      </c>
      <c r="F16721" s="230">
        <f t="shared" si="3024"/>
        <v>0</v>
      </c>
      <c r="G16721" s="232"/>
      <c r="I16721" s="283"/>
    </row>
    <row r="16722" spans="1:15">
      <c r="A16722" s="227" t="str">
        <f t="shared" si="3022"/>
        <v>-</v>
      </c>
      <c r="B16722" s="228"/>
      <c r="C16722" s="228"/>
      <c r="D16722" s="194"/>
      <c r="E16722" s="229">
        <f t="shared" si="3023"/>
        <v>0</v>
      </c>
      <c r="F16722" s="230">
        <f t="shared" si="3024"/>
        <v>0</v>
      </c>
      <c r="G16722" s="232"/>
      <c r="I16722" s="283"/>
    </row>
    <row r="16723" spans="1:15">
      <c r="A16723" s="227" t="str">
        <f t="shared" si="3022"/>
        <v>-</v>
      </c>
      <c r="B16723" s="228"/>
      <c r="C16723" s="228"/>
      <c r="D16723" s="194"/>
      <c r="E16723" s="229">
        <f t="shared" si="3023"/>
        <v>0</v>
      </c>
      <c r="F16723" s="230">
        <f t="shared" si="3024"/>
        <v>0</v>
      </c>
      <c r="G16723" s="232"/>
      <c r="I16723" s="283"/>
    </row>
    <row r="16724" spans="1:15">
      <c r="A16724" s="227" t="str">
        <f t="shared" si="3022"/>
        <v>-</v>
      </c>
      <c r="B16724" s="228"/>
      <c r="C16724" s="228"/>
      <c r="D16724" s="194"/>
      <c r="E16724" s="229">
        <f t="shared" si="3023"/>
        <v>0</v>
      </c>
      <c r="F16724" s="230">
        <f t="shared" si="3024"/>
        <v>0</v>
      </c>
      <c r="G16724" s="232"/>
      <c r="I16724" s="283"/>
    </row>
    <row r="16725" spans="1:15">
      <c r="A16725" s="227" t="str">
        <f t="shared" si="3022"/>
        <v>-</v>
      </c>
      <c r="B16725" s="228"/>
      <c r="C16725" s="228"/>
      <c r="D16725" s="194"/>
      <c r="E16725" s="229">
        <f t="shared" si="3023"/>
        <v>0</v>
      </c>
      <c r="F16725" s="230">
        <f t="shared" si="3024"/>
        <v>0</v>
      </c>
      <c r="G16725" s="232"/>
      <c r="I16725" s="283"/>
    </row>
    <row r="16726" spans="1:15">
      <c r="A16726" s="227" t="str">
        <f t="shared" si="3022"/>
        <v>-</v>
      </c>
      <c r="B16726" s="228"/>
      <c r="C16726" s="228"/>
      <c r="D16726" s="194"/>
      <c r="E16726" s="229">
        <f t="shared" si="3023"/>
        <v>0</v>
      </c>
      <c r="F16726" s="230">
        <f t="shared" si="3024"/>
        <v>0</v>
      </c>
      <c r="G16726" s="232"/>
      <c r="I16726" s="283"/>
    </row>
    <row r="16727" spans="1:15">
      <c r="A16727" s="227" t="str">
        <f t="shared" si="3022"/>
        <v>-</v>
      </c>
      <c r="B16727" s="228"/>
      <c r="C16727" s="228"/>
      <c r="D16727" s="194"/>
      <c r="E16727" s="229">
        <f t="shared" si="3023"/>
        <v>0</v>
      </c>
      <c r="F16727" s="230">
        <f t="shared" si="3024"/>
        <v>0</v>
      </c>
      <c r="G16727" s="232"/>
      <c r="I16727" s="283"/>
    </row>
    <row r="16728" spans="1:15">
      <c r="A16728" s="227" t="str">
        <f t="shared" si="3022"/>
        <v>-</v>
      </c>
      <c r="B16728" s="228"/>
      <c r="C16728" s="228"/>
      <c r="D16728" s="194"/>
      <c r="E16728" s="229">
        <f t="shared" si="3023"/>
        <v>0</v>
      </c>
      <c r="F16728" s="230">
        <f t="shared" si="3024"/>
        <v>0</v>
      </c>
      <c r="G16728" s="232"/>
      <c r="I16728" s="283"/>
    </row>
    <row r="16729" spans="1:15">
      <c r="A16729" s="227" t="str">
        <f t="shared" si="3022"/>
        <v>-</v>
      </c>
      <c r="B16729" s="228"/>
      <c r="C16729" s="228"/>
      <c r="D16729" s="194"/>
      <c r="E16729" s="229">
        <f t="shared" si="3023"/>
        <v>0</v>
      </c>
      <c r="F16729" s="230">
        <f t="shared" si="3024"/>
        <v>0</v>
      </c>
      <c r="G16729" s="232"/>
      <c r="I16729" s="283"/>
    </row>
    <row r="16730" spans="1:15" ht="13.5" thickBot="1">
      <c r="A16730" s="234"/>
      <c r="B16730" s="456"/>
      <c r="C16730" s="235"/>
      <c r="D16730" s="237"/>
      <c r="E16730" s="237"/>
      <c r="F16730" s="238" t="s">
        <v>80</v>
      </c>
      <c r="G16730" s="239">
        <f>SUM(F16718:F16729)</f>
        <v>0</v>
      </c>
      <c r="I16730" s="326"/>
    </row>
    <row r="16731" spans="1:15" ht="13.5" thickTop="1">
      <c r="A16731" s="240" t="s">
        <v>67</v>
      </c>
      <c r="B16731" s="446"/>
      <c r="C16731" s="241"/>
      <c r="D16731" s="243"/>
      <c r="E16731" s="243"/>
      <c r="F16731" s="242"/>
      <c r="G16731" s="244"/>
      <c r="I16731" s="326"/>
    </row>
    <row r="16732" spans="1:15" s="220" customFormat="1" ht="26">
      <c r="A16732" s="245" t="s">
        <v>57</v>
      </c>
      <c r="B16732" s="455"/>
      <c r="C16732" s="247" t="s">
        <v>58</v>
      </c>
      <c r="D16732" s="316" t="s">
        <v>68</v>
      </c>
      <c r="E16732" s="248" t="s">
        <v>69</v>
      </c>
      <c r="F16732" s="249" t="s">
        <v>79</v>
      </c>
      <c r="G16732" s="250" t="s">
        <v>70</v>
      </c>
      <c r="I16732" s="325"/>
      <c r="J16732" s="226"/>
      <c r="O16732" s="296"/>
    </row>
    <row r="16733" spans="1:15">
      <c r="A16733" s="748" t="str">
        <f t="shared" ref="A16733:A16744" si="3025">IF(I16733=0,"",VLOOKUP(I16733,MATERIALES,2,FALSE))</f>
        <v/>
      </c>
      <c r="B16733" s="749"/>
      <c r="C16733" s="251" t="str">
        <f t="shared" ref="C16733:C16741" si="3026">IF(I16733=0,"",VLOOKUP(I16733,MATERIALES,3,FALSE))</f>
        <v/>
      </c>
      <c r="D16733" s="194"/>
      <c r="E16733" s="252">
        <f t="shared" ref="E16733:E16744" si="3027">IF(I16733=0,0,VLOOKUP(I16733,MATERIALES,4,FALSE))</f>
        <v>0</v>
      </c>
      <c r="F16733" s="230">
        <f>D16733*E16733</f>
        <v>0</v>
      </c>
      <c r="G16733" s="231"/>
      <c r="I16733" s="283"/>
    </row>
    <row r="16734" spans="1:15">
      <c r="A16734" s="748" t="str">
        <f t="shared" si="3025"/>
        <v/>
      </c>
      <c r="B16734" s="749"/>
      <c r="C16734" s="251" t="str">
        <f t="shared" si="3026"/>
        <v/>
      </c>
      <c r="D16734" s="194"/>
      <c r="E16734" s="252">
        <f t="shared" si="3027"/>
        <v>0</v>
      </c>
      <c r="F16734" s="230">
        <f t="shared" ref="F16734:F16744" si="3028">D16734*E16734</f>
        <v>0</v>
      </c>
      <c r="G16734" s="232"/>
      <c r="I16734" s="283"/>
    </row>
    <row r="16735" spans="1:15">
      <c r="A16735" s="748" t="str">
        <f t="shared" si="3025"/>
        <v/>
      </c>
      <c r="B16735" s="749"/>
      <c r="C16735" s="251" t="str">
        <f t="shared" si="3026"/>
        <v/>
      </c>
      <c r="D16735" s="194"/>
      <c r="E16735" s="252">
        <f t="shared" si="3027"/>
        <v>0</v>
      </c>
      <c r="F16735" s="230">
        <f t="shared" si="3028"/>
        <v>0</v>
      </c>
      <c r="G16735" s="232"/>
      <c r="I16735" s="283"/>
    </row>
    <row r="16736" spans="1:15">
      <c r="A16736" s="748" t="str">
        <f t="shared" si="3025"/>
        <v/>
      </c>
      <c r="B16736" s="749"/>
      <c r="C16736" s="251" t="str">
        <f t="shared" si="3026"/>
        <v/>
      </c>
      <c r="D16736" s="194"/>
      <c r="E16736" s="252">
        <f t="shared" si="3027"/>
        <v>0</v>
      </c>
      <c r="F16736" s="230">
        <f t="shared" si="3028"/>
        <v>0</v>
      </c>
      <c r="G16736" s="232"/>
      <c r="I16736" s="283"/>
    </row>
    <row r="16737" spans="1:9">
      <c r="A16737" s="748" t="str">
        <f t="shared" si="3025"/>
        <v/>
      </c>
      <c r="B16737" s="749"/>
      <c r="C16737" s="251" t="str">
        <f t="shared" si="3026"/>
        <v/>
      </c>
      <c r="D16737" s="194"/>
      <c r="E16737" s="252">
        <f t="shared" si="3027"/>
        <v>0</v>
      </c>
      <c r="F16737" s="230">
        <f t="shared" si="3028"/>
        <v>0</v>
      </c>
      <c r="G16737" s="232"/>
      <c r="I16737" s="283"/>
    </row>
    <row r="16738" spans="1:9">
      <c r="A16738" s="748" t="str">
        <f t="shared" si="3025"/>
        <v/>
      </c>
      <c r="B16738" s="749"/>
      <c r="C16738" s="251" t="str">
        <f t="shared" si="3026"/>
        <v/>
      </c>
      <c r="D16738" s="194"/>
      <c r="E16738" s="252">
        <f t="shared" si="3027"/>
        <v>0</v>
      </c>
      <c r="F16738" s="230">
        <f t="shared" si="3028"/>
        <v>0</v>
      </c>
      <c r="G16738" s="232"/>
      <c r="I16738" s="283"/>
    </row>
    <row r="16739" spans="1:9">
      <c r="A16739" s="748" t="str">
        <f t="shared" si="3025"/>
        <v/>
      </c>
      <c r="B16739" s="749"/>
      <c r="C16739" s="251" t="str">
        <f t="shared" si="3026"/>
        <v/>
      </c>
      <c r="D16739" s="194"/>
      <c r="E16739" s="252">
        <f t="shared" si="3027"/>
        <v>0</v>
      </c>
      <c r="F16739" s="230">
        <f t="shared" si="3028"/>
        <v>0</v>
      </c>
      <c r="G16739" s="232"/>
      <c r="I16739" s="283"/>
    </row>
    <row r="16740" spans="1:9">
      <c r="A16740" s="748" t="str">
        <f t="shared" si="3025"/>
        <v/>
      </c>
      <c r="B16740" s="749"/>
      <c r="C16740" s="251" t="str">
        <f t="shared" si="3026"/>
        <v/>
      </c>
      <c r="D16740" s="194"/>
      <c r="E16740" s="252">
        <f t="shared" si="3027"/>
        <v>0</v>
      </c>
      <c r="F16740" s="230">
        <f t="shared" si="3028"/>
        <v>0</v>
      </c>
      <c r="G16740" s="253"/>
      <c r="I16740" s="283"/>
    </row>
    <row r="16741" spans="1:9">
      <c r="A16741" s="748" t="str">
        <f t="shared" si="3025"/>
        <v/>
      </c>
      <c r="B16741" s="749"/>
      <c r="C16741" s="251" t="str">
        <f t="shared" si="3026"/>
        <v/>
      </c>
      <c r="D16741" s="194"/>
      <c r="E16741" s="252">
        <f t="shared" si="3027"/>
        <v>0</v>
      </c>
      <c r="F16741" s="230">
        <f t="shared" si="3028"/>
        <v>0</v>
      </c>
      <c r="G16741" s="232"/>
      <c r="I16741" s="283"/>
    </row>
    <row r="16742" spans="1:9">
      <c r="A16742" s="748" t="str">
        <f t="shared" si="3025"/>
        <v/>
      </c>
      <c r="B16742" s="749"/>
      <c r="C16742" s="251"/>
      <c r="D16742" s="194"/>
      <c r="E16742" s="252">
        <f t="shared" si="3027"/>
        <v>0</v>
      </c>
      <c r="F16742" s="230">
        <f t="shared" si="3028"/>
        <v>0</v>
      </c>
      <c r="G16742" s="232"/>
      <c r="I16742" s="283"/>
    </row>
    <row r="16743" spans="1:9">
      <c r="A16743" s="748" t="str">
        <f t="shared" si="3025"/>
        <v/>
      </c>
      <c r="B16743" s="749"/>
      <c r="C16743" s="251"/>
      <c r="D16743" s="194"/>
      <c r="E16743" s="252">
        <f t="shared" si="3027"/>
        <v>0</v>
      </c>
      <c r="F16743" s="230">
        <f t="shared" si="3028"/>
        <v>0</v>
      </c>
      <c r="G16743" s="232"/>
      <c r="I16743" s="283"/>
    </row>
    <row r="16744" spans="1:9">
      <c r="A16744" s="748" t="str">
        <f t="shared" si="3025"/>
        <v/>
      </c>
      <c r="B16744" s="749"/>
      <c r="C16744" s="251" t="str">
        <f t="shared" ref="C16744" si="3029">IF(I16744=0,"",VLOOKUP(I16744,MATERIALES,3,FALSE))</f>
        <v/>
      </c>
      <c r="D16744" s="194"/>
      <c r="E16744" s="252">
        <f t="shared" si="3027"/>
        <v>0</v>
      </c>
      <c r="F16744" s="230">
        <f t="shared" si="3028"/>
        <v>0</v>
      </c>
      <c r="G16744" s="233"/>
      <c r="I16744" s="283"/>
    </row>
    <row r="16745" spans="1:9" ht="26.25" customHeight="1" thickBot="1">
      <c r="A16745" s="214"/>
      <c r="B16745" s="438"/>
      <c r="C16745" s="215"/>
      <c r="D16745" s="217"/>
      <c r="E16745" s="254"/>
      <c r="F16745" s="255" t="s">
        <v>81</v>
      </c>
      <c r="G16745" s="253">
        <f>ROUND(SUM(F16733:F16744),0)</f>
        <v>0</v>
      </c>
      <c r="I16745" s="326"/>
    </row>
    <row r="16746" spans="1:9" ht="14" thickTop="1" thickBot="1">
      <c r="A16746" s="256" t="s">
        <v>72</v>
      </c>
      <c r="B16746" s="445"/>
      <c r="C16746" s="257"/>
      <c r="D16746" s="259"/>
      <c r="E16746" s="259"/>
      <c r="F16746" s="258"/>
      <c r="G16746" s="260"/>
      <c r="I16746" s="326"/>
    </row>
    <row r="16747" spans="1:9" ht="13.5" thickTop="1">
      <c r="A16747" s="245" t="s">
        <v>57</v>
      </c>
      <c r="B16747" s="455"/>
      <c r="C16747" s="248" t="s">
        <v>71</v>
      </c>
      <c r="D16747" s="316" t="s">
        <v>75</v>
      </c>
      <c r="E16747" s="248" t="s">
        <v>98</v>
      </c>
      <c r="F16747" s="249" t="s">
        <v>79</v>
      </c>
      <c r="G16747" s="250" t="s">
        <v>70</v>
      </c>
      <c r="I16747" s="326"/>
    </row>
    <row r="16748" spans="1:9">
      <c r="A16748" s="748" t="str">
        <f>IF(I16748=0,"",VLOOKUP(I16748,EQUIPOS,2,FALSE))</f>
        <v/>
      </c>
      <c r="B16748" s="749"/>
      <c r="C16748" s="195"/>
      <c r="D16748" s="194"/>
      <c r="E16748" s="252">
        <f>IF(I16748=0,0,VLOOKUP(I16748,EQUIPOS,4,FALSE))</f>
        <v>0</v>
      </c>
      <c r="F16748" s="230">
        <f>C16748*D16748*E16748</f>
        <v>0</v>
      </c>
      <c r="G16748" s="231"/>
      <c r="I16748" s="283"/>
    </row>
    <row r="16749" spans="1:9">
      <c r="A16749" s="748" t="str">
        <f>IF(I16749=0,"",VLOOKUP(I16749,EQUIPOS,2,FALSE))</f>
        <v/>
      </c>
      <c r="B16749" s="749"/>
      <c r="C16749" s="195"/>
      <c r="D16749" s="194"/>
      <c r="E16749" s="252">
        <f>IF(I16749=0,0,VLOOKUP(I16749,EQUIPOS,4,FALSE))</f>
        <v>0</v>
      </c>
      <c r="F16749" s="230">
        <f t="shared" ref="F16749:F16752" si="3030">C16749*D16749*E16749</f>
        <v>0</v>
      </c>
      <c r="G16749" s="232"/>
      <c r="I16749" s="283"/>
    </row>
    <row r="16750" spans="1:9">
      <c r="A16750" s="748" t="str">
        <f>IF(I16750=0,"",VLOOKUP(I16750,EQUIPOS,2,FALSE))</f>
        <v/>
      </c>
      <c r="B16750" s="749"/>
      <c r="C16750" s="195"/>
      <c r="D16750" s="194"/>
      <c r="E16750" s="252">
        <f>IF(I16750=0,0,VLOOKUP(I16750,EQUIPOS,4,FALSE))</f>
        <v>0</v>
      </c>
      <c r="F16750" s="230">
        <f t="shared" si="3030"/>
        <v>0</v>
      </c>
      <c r="G16750" s="232"/>
      <c r="I16750" s="283"/>
    </row>
    <row r="16751" spans="1:9">
      <c r="A16751" s="748" t="str">
        <f>IF(I16751=0,"",VLOOKUP(I16751,EQUIPOS,2,FALSE))</f>
        <v/>
      </c>
      <c r="B16751" s="749"/>
      <c r="C16751" s="195"/>
      <c r="D16751" s="194"/>
      <c r="E16751" s="252">
        <f>IF(I16751=0,0,VLOOKUP(I16751,EQUIPOS,4,FALSE))</f>
        <v>0</v>
      </c>
      <c r="F16751" s="230">
        <f t="shared" si="3030"/>
        <v>0</v>
      </c>
      <c r="G16751" s="232"/>
      <c r="I16751" s="283"/>
    </row>
    <row r="16752" spans="1:9">
      <c r="A16752" s="748" t="str">
        <f>IF(I16752=0,"",VLOOKUP(I16752,EQUIPOS,2,FALSE))</f>
        <v/>
      </c>
      <c r="B16752" s="749"/>
      <c r="C16752" s="195"/>
      <c r="D16752" s="194"/>
      <c r="E16752" s="252">
        <f>IF(I16752=0,0,VLOOKUP(I16752,EQUIPOS,4,FALSE))</f>
        <v>0</v>
      </c>
      <c r="F16752" s="230">
        <f t="shared" si="3030"/>
        <v>0</v>
      </c>
      <c r="G16752" s="233"/>
      <c r="I16752" s="283"/>
    </row>
    <row r="16753" spans="1:9" ht="30.75" customHeight="1" thickBot="1">
      <c r="A16753" s="234"/>
      <c r="B16753" s="456"/>
      <c r="C16753" s="235"/>
      <c r="D16753" s="237"/>
      <c r="E16753" s="261"/>
      <c r="F16753" s="238" t="s">
        <v>82</v>
      </c>
      <c r="G16753" s="262">
        <f>SUM(F16748:F16752)</f>
        <v>0</v>
      </c>
      <c r="I16753" s="326"/>
    </row>
    <row r="16754" spans="1:9" ht="13.5" thickTop="1">
      <c r="A16754" s="240" t="s">
        <v>73</v>
      </c>
      <c r="B16754" s="446"/>
      <c r="C16754" s="241"/>
      <c r="D16754" s="243"/>
      <c r="E16754" s="243"/>
      <c r="F16754" s="242"/>
      <c r="G16754" s="244"/>
      <c r="I16754" s="326"/>
    </row>
    <row r="16755" spans="1:9" ht="26">
      <c r="A16755" s="245" t="s">
        <v>57</v>
      </c>
      <c r="B16755" s="454" t="s">
        <v>58</v>
      </c>
      <c r="C16755" s="247" t="s">
        <v>68</v>
      </c>
      <c r="D16755" s="316" t="s">
        <v>74</v>
      </c>
      <c r="E16755" s="248" t="s">
        <v>69</v>
      </c>
      <c r="F16755" s="249" t="s">
        <v>79</v>
      </c>
      <c r="G16755" s="250" t="s">
        <v>70</v>
      </c>
      <c r="H16755" s="220"/>
      <c r="I16755" s="325"/>
    </row>
    <row r="16756" spans="1:9">
      <c r="A16756" s="263" t="str">
        <f t="shared" ref="A16756:A16767" si="3031">IF(I16756=0,"",VLOOKUP(I16756,MANOOBRA,2,FALSE))</f>
        <v/>
      </c>
      <c r="B16756" s="444" t="str">
        <f t="shared" ref="B16756:B16767" si="3032">IF(I16756=0,"",VLOOKUP(I16756,MANOOBRA,3,FALSE))</f>
        <v/>
      </c>
      <c r="C16756" s="195"/>
      <c r="D16756" s="195"/>
      <c r="E16756" s="252">
        <f t="shared" ref="E16756:E16767" si="3033">IF(I16756=0,0,VLOOKUP(I16756,MANOOBRA,4,FALSE))</f>
        <v>0</v>
      </c>
      <c r="F16756" s="230">
        <f>IF(D16756=0,0,C16756*E16756/D16756)</f>
        <v>0</v>
      </c>
      <c r="G16756" s="231"/>
      <c r="I16756" s="283"/>
    </row>
    <row r="16757" spans="1:9">
      <c r="A16757" s="263" t="str">
        <f t="shared" si="3031"/>
        <v/>
      </c>
      <c r="B16757" s="444" t="str">
        <f t="shared" si="3032"/>
        <v/>
      </c>
      <c r="C16757" s="195"/>
      <c r="D16757" s="195"/>
      <c r="E16757" s="252">
        <f t="shared" si="3033"/>
        <v>0</v>
      </c>
      <c r="F16757" s="230">
        <f t="shared" ref="F16757:F16767" si="3034">IF(D16757=0,0,C16757*E16757/D16757)</f>
        <v>0</v>
      </c>
      <c r="G16757" s="232"/>
      <c r="I16757" s="283"/>
    </row>
    <row r="16758" spans="1:9">
      <c r="A16758" s="263" t="str">
        <f t="shared" si="3031"/>
        <v/>
      </c>
      <c r="B16758" s="444" t="str">
        <f t="shared" si="3032"/>
        <v/>
      </c>
      <c r="C16758" s="195"/>
      <c r="D16758" s="309"/>
      <c r="E16758" s="252">
        <f t="shared" si="3033"/>
        <v>0</v>
      </c>
      <c r="F16758" s="230">
        <f t="shared" si="3034"/>
        <v>0</v>
      </c>
      <c r="G16758" s="232"/>
      <c r="I16758" s="283"/>
    </row>
    <row r="16759" spans="1:9">
      <c r="A16759" s="263" t="str">
        <f t="shared" si="3031"/>
        <v/>
      </c>
      <c r="B16759" s="444" t="str">
        <f t="shared" si="3032"/>
        <v/>
      </c>
      <c r="C16759" s="195"/>
      <c r="D16759" s="195"/>
      <c r="E16759" s="252">
        <f t="shared" si="3033"/>
        <v>0</v>
      </c>
      <c r="F16759" s="230">
        <f t="shared" si="3034"/>
        <v>0</v>
      </c>
      <c r="G16759" s="232"/>
      <c r="I16759" s="283"/>
    </row>
    <row r="16760" spans="1:9">
      <c r="A16760" s="263" t="str">
        <f t="shared" si="3031"/>
        <v/>
      </c>
      <c r="B16760" s="444" t="str">
        <f t="shared" si="3032"/>
        <v/>
      </c>
      <c r="C16760" s="195"/>
      <c r="D16760" s="195"/>
      <c r="E16760" s="252">
        <f t="shared" si="3033"/>
        <v>0</v>
      </c>
      <c r="F16760" s="230">
        <f t="shared" si="3034"/>
        <v>0</v>
      </c>
      <c r="G16760" s="232"/>
      <c r="I16760" s="283"/>
    </row>
    <row r="16761" spans="1:9">
      <c r="A16761" s="263" t="str">
        <f t="shared" si="3031"/>
        <v/>
      </c>
      <c r="B16761" s="444" t="str">
        <f t="shared" si="3032"/>
        <v/>
      </c>
      <c r="C16761" s="195"/>
      <c r="D16761" s="195"/>
      <c r="E16761" s="252">
        <f t="shared" si="3033"/>
        <v>0</v>
      </c>
      <c r="F16761" s="230">
        <f t="shared" si="3034"/>
        <v>0</v>
      </c>
      <c r="G16761" s="232"/>
      <c r="I16761" s="283"/>
    </row>
    <row r="16762" spans="1:9">
      <c r="A16762" s="263" t="str">
        <f t="shared" si="3031"/>
        <v/>
      </c>
      <c r="B16762" s="444" t="str">
        <f t="shared" si="3032"/>
        <v/>
      </c>
      <c r="C16762" s="195"/>
      <c r="D16762" s="195"/>
      <c r="E16762" s="252">
        <f t="shared" si="3033"/>
        <v>0</v>
      </c>
      <c r="F16762" s="230">
        <f t="shared" si="3034"/>
        <v>0</v>
      </c>
      <c r="G16762" s="232"/>
      <c r="I16762" s="283"/>
    </row>
    <row r="16763" spans="1:9">
      <c r="A16763" s="263" t="str">
        <f t="shared" si="3031"/>
        <v/>
      </c>
      <c r="B16763" s="444" t="str">
        <f t="shared" si="3032"/>
        <v/>
      </c>
      <c r="C16763" s="195"/>
      <c r="D16763" s="195"/>
      <c r="E16763" s="252">
        <f t="shared" si="3033"/>
        <v>0</v>
      </c>
      <c r="F16763" s="230">
        <f t="shared" si="3034"/>
        <v>0</v>
      </c>
      <c r="G16763" s="232"/>
      <c r="I16763" s="283"/>
    </row>
    <row r="16764" spans="1:9">
      <c r="A16764" s="263" t="str">
        <f t="shared" si="3031"/>
        <v/>
      </c>
      <c r="B16764" s="444" t="str">
        <f t="shared" si="3032"/>
        <v/>
      </c>
      <c r="C16764" s="195"/>
      <c r="D16764" s="195"/>
      <c r="E16764" s="252">
        <f t="shared" si="3033"/>
        <v>0</v>
      </c>
      <c r="F16764" s="230">
        <f t="shared" si="3034"/>
        <v>0</v>
      </c>
      <c r="G16764" s="232"/>
      <c r="I16764" s="283"/>
    </row>
    <row r="16765" spans="1:9">
      <c r="A16765" s="263" t="str">
        <f t="shared" si="3031"/>
        <v/>
      </c>
      <c r="B16765" s="444" t="str">
        <f t="shared" si="3032"/>
        <v/>
      </c>
      <c r="C16765" s="195"/>
      <c r="D16765" s="195"/>
      <c r="E16765" s="252">
        <f t="shared" si="3033"/>
        <v>0</v>
      </c>
      <c r="F16765" s="230">
        <f t="shared" si="3034"/>
        <v>0</v>
      </c>
      <c r="G16765" s="232"/>
      <c r="I16765" s="283"/>
    </row>
    <row r="16766" spans="1:9">
      <c r="A16766" s="263" t="str">
        <f t="shared" si="3031"/>
        <v/>
      </c>
      <c r="B16766" s="444" t="str">
        <f t="shared" si="3032"/>
        <v/>
      </c>
      <c r="C16766" s="195"/>
      <c r="D16766" s="195"/>
      <c r="E16766" s="252">
        <f t="shared" si="3033"/>
        <v>0</v>
      </c>
      <c r="F16766" s="230">
        <f t="shared" si="3034"/>
        <v>0</v>
      </c>
      <c r="G16766" s="232"/>
      <c r="I16766" s="283"/>
    </row>
    <row r="16767" spans="1:9">
      <c r="A16767" s="263" t="str">
        <f t="shared" si="3031"/>
        <v/>
      </c>
      <c r="B16767" s="444" t="str">
        <f t="shared" si="3032"/>
        <v/>
      </c>
      <c r="C16767" s="195"/>
      <c r="D16767" s="195"/>
      <c r="E16767" s="252">
        <f t="shared" si="3033"/>
        <v>0</v>
      </c>
      <c r="F16767" s="230">
        <f t="shared" si="3034"/>
        <v>0</v>
      </c>
      <c r="G16767" s="233"/>
      <c r="I16767" s="283"/>
    </row>
    <row r="16768" spans="1:9" ht="31.5" customHeight="1" thickBot="1">
      <c r="A16768" s="234"/>
      <c r="B16768" s="456"/>
      <c r="C16768" s="235"/>
      <c r="D16768" s="237"/>
      <c r="E16768" s="237"/>
      <c r="F16768" s="238" t="s">
        <v>83</v>
      </c>
      <c r="G16768" s="262">
        <f>ROUND(SUM(F16756:F16767),0)</f>
        <v>0</v>
      </c>
      <c r="I16768" s="326"/>
    </row>
    <row r="16769" spans="1:16" ht="13.5" thickTop="1">
      <c r="A16769" s="186" t="s">
        <v>76</v>
      </c>
      <c r="B16769" s="446"/>
      <c r="C16769" s="241"/>
      <c r="D16769" s="243"/>
      <c r="E16769" s="243"/>
      <c r="F16769" s="242"/>
      <c r="G16769" s="244"/>
      <c r="I16769" s="326"/>
    </row>
    <row r="16770" spans="1:16">
      <c r="A16770" s="245" t="s">
        <v>57</v>
      </c>
      <c r="B16770" s="455"/>
      <c r="C16770" s="246"/>
      <c r="D16770" s="317"/>
      <c r="E16770" s="248" t="s">
        <v>77</v>
      </c>
      <c r="F16770" s="249" t="s">
        <v>78</v>
      </c>
      <c r="G16770" s="264" t="s">
        <v>77</v>
      </c>
      <c r="H16770" s="220"/>
      <c r="I16770" s="325"/>
    </row>
    <row r="16771" spans="1:16">
      <c r="A16771" s="185" t="s">
        <v>87</v>
      </c>
      <c r="B16771" s="453"/>
      <c r="C16771" s="265"/>
      <c r="D16771" s="318"/>
      <c r="E16771" s="229">
        <f>SUM(G16730,G16745,G16753,G16768)</f>
        <v>0</v>
      </c>
      <c r="F16771" s="266">
        <f>A</f>
        <v>0</v>
      </c>
      <c r="G16771" s="267">
        <f>E16771*F16771</f>
        <v>0</v>
      </c>
      <c r="I16771" s="326"/>
    </row>
    <row r="16772" spans="1:16">
      <c r="A16772" s="185" t="s">
        <v>85</v>
      </c>
      <c r="B16772" s="453"/>
      <c r="C16772" s="265"/>
      <c r="D16772" s="318"/>
      <c r="E16772" s="229">
        <f>SUM(G16730,G16745,G16753,G16768)</f>
        <v>0</v>
      </c>
      <c r="F16772" s="266">
        <f>I</f>
        <v>0</v>
      </c>
      <c r="G16772" s="267">
        <f>E16772*F16772</f>
        <v>0</v>
      </c>
      <c r="I16772" s="326"/>
    </row>
    <row r="16773" spans="1:16">
      <c r="A16773" s="185" t="s">
        <v>86</v>
      </c>
      <c r="B16773" s="453"/>
      <c r="C16773" s="265"/>
      <c r="D16773" s="318"/>
      <c r="E16773" s="229">
        <f>SUM(G16730,G16745,G16753,G16768)</f>
        <v>0</v>
      </c>
      <c r="F16773" s="266">
        <f>U</f>
        <v>0</v>
      </c>
      <c r="G16773" s="267">
        <f>E16773*F16773</f>
        <v>0</v>
      </c>
      <c r="I16773" s="326"/>
    </row>
    <row r="16774" spans="1:16" ht="33" customHeight="1" thickBot="1">
      <c r="A16774" s="234"/>
      <c r="B16774" s="456"/>
      <c r="C16774" s="235"/>
      <c r="D16774" s="237"/>
      <c r="E16774" s="237"/>
      <c r="F16774" s="268" t="s">
        <v>84</v>
      </c>
      <c r="G16774" s="262">
        <f>SUM(G16771:G16773)</f>
        <v>0</v>
      </c>
      <c r="I16774" s="326"/>
      <c r="J16774" s="295"/>
      <c r="K16774" s="296"/>
      <c r="L16774" s="296"/>
      <c r="M16774" s="296"/>
      <c r="N16774" s="296"/>
      <c r="O16774" s="296"/>
    </row>
    <row r="16775" spans="1:16" s="211" customFormat="1" ht="14" thickTop="1" thickBot="1">
      <c r="A16775" s="269"/>
      <c r="B16775" s="443"/>
      <c r="C16775" s="270"/>
      <c r="D16775" s="319"/>
      <c r="E16775" s="271" t="s">
        <v>89</v>
      </c>
      <c r="F16775" s="272"/>
      <c r="G16775" s="273">
        <f>ROUND(SUM(G16730,G16745,G16753,G16768,G16774),0)</f>
        <v>0</v>
      </c>
      <c r="I16775" s="327"/>
      <c r="J16775" s="212">
        <f>B16714</f>
        <v>51.2</v>
      </c>
      <c r="K16775" s="274">
        <f>E16771</f>
        <v>0</v>
      </c>
      <c r="L16775" s="294">
        <f>G16771</f>
        <v>0</v>
      </c>
      <c r="M16775" s="294">
        <f>G16772</f>
        <v>0</v>
      </c>
      <c r="N16775" s="294">
        <f>G16773</f>
        <v>0</v>
      </c>
      <c r="O16775" s="299">
        <f>SUM(K16775:N16775)</f>
        <v>0</v>
      </c>
      <c r="P16775" s="294"/>
    </row>
    <row r="16776" spans="1:16" ht="13.5" thickTop="1">
      <c r="A16776" s="275" t="s">
        <v>97</v>
      </c>
      <c r="B16776" s="438"/>
      <c r="C16776" s="215"/>
      <c r="D16776" s="217"/>
      <c r="E16776" s="217"/>
      <c r="F16776" s="216"/>
      <c r="G16776" s="219"/>
      <c r="I16776" s="326"/>
      <c r="P16776" s="294"/>
    </row>
    <row r="16777" spans="1:16">
      <c r="A16777" s="275"/>
      <c r="B16777" s="452"/>
      <c r="C16777" s="276"/>
      <c r="D16777" s="320"/>
      <c r="E16777" s="217"/>
      <c r="F16777" s="216"/>
      <c r="G16777" s="277">
        <f ca="1">TODAY()</f>
        <v>44839</v>
      </c>
      <c r="I16777" s="326"/>
      <c r="P16777" s="294"/>
    </row>
    <row r="16778" spans="1:16" ht="13.5" thickBot="1">
      <c r="A16778" s="234"/>
      <c r="B16778" s="456"/>
      <c r="C16778" s="235"/>
      <c r="D16778" s="237"/>
      <c r="E16778" s="237"/>
      <c r="F16778" s="236"/>
      <c r="G16778" s="278"/>
      <c r="I16778" s="326"/>
      <c r="P16778" s="294"/>
    </row>
    <row r="16779" spans="1:16" ht="13.5" thickTop="1"/>
    <row r="16780" spans="1:16" s="199" customFormat="1">
      <c r="A16780" s="196" t="s">
        <v>109</v>
      </c>
      <c r="B16780" s="458"/>
      <c r="C16780" s="196"/>
      <c r="D16780" s="198"/>
      <c r="E16780" s="198"/>
      <c r="F16780" s="197"/>
      <c r="G16780" s="197"/>
      <c r="I16780" s="321"/>
      <c r="J16780" s="200"/>
      <c r="O16780" s="297"/>
    </row>
    <row r="16781" spans="1:16" s="199" customFormat="1">
      <c r="A16781" s="196" t="str">
        <f>CONCATENATE('Prestaciones y AIU'!A14272," ANALISIS DE PRECIOS UNITARIOS")</f>
        <v xml:space="preserve"> ANALISIS DE PRECIOS UNITARIOS</v>
      </c>
      <c r="B16781" s="458"/>
      <c r="C16781" s="196"/>
      <c r="D16781" s="198"/>
      <c r="E16781" s="198"/>
      <c r="F16781" s="197"/>
      <c r="G16781" s="197"/>
      <c r="I16781" s="321"/>
      <c r="J16781" s="200"/>
      <c r="O16781" s="297"/>
    </row>
    <row r="16782" spans="1:16" s="199" customFormat="1">
      <c r="A16782" s="196" t="str">
        <f>Objeto_LIC</f>
        <v>OPTIMIZACION DEL SISTEMA DE ABASTECIMIENTO (ADUCCION, PRETRATAMIENTO Y CONDUCCION) DEL MUNICPIO DE TAME, DEPARTAMENTO DE ARAUCA</v>
      </c>
      <c r="B16782" s="458"/>
      <c r="C16782" s="196"/>
      <c r="D16782" s="198"/>
      <c r="E16782" s="198"/>
      <c r="F16782" s="197"/>
      <c r="G16782" s="197"/>
      <c r="I16782" s="321"/>
      <c r="J16782" s="200"/>
      <c r="O16782" s="297"/>
    </row>
    <row r="16783" spans="1:16" s="199" customFormat="1">
      <c r="A16783" s="196"/>
      <c r="B16783" s="458"/>
      <c r="C16783" s="196"/>
      <c r="D16783" s="198"/>
      <c r="E16783" s="198"/>
      <c r="F16783" s="197"/>
      <c r="G16783" s="197"/>
      <c r="I16783" s="321"/>
      <c r="J16783" s="200"/>
      <c r="O16783" s="297"/>
    </row>
    <row r="16784" spans="1:16" ht="13.5" thickBot="1">
      <c r="A16784" s="201"/>
      <c r="B16784" s="448"/>
      <c r="C16784" s="201"/>
      <c r="D16784" s="203"/>
      <c r="E16784" s="203"/>
      <c r="F16784" s="202"/>
      <c r="G16784" s="202"/>
    </row>
    <row r="16785" spans="1:15" s="211" customFormat="1" ht="13.5" thickTop="1">
      <c r="A16785" s="206"/>
      <c r="B16785" s="457"/>
      <c r="C16785" s="207"/>
      <c r="D16785" s="209"/>
      <c r="E16785" s="209"/>
      <c r="F16785" s="208"/>
      <c r="G16785" s="210" t="s">
        <v>110</v>
      </c>
      <c r="I16785" s="323"/>
      <c r="J16785" s="212"/>
      <c r="O16785" s="297"/>
    </row>
    <row r="16786" spans="1:15" ht="12.75" customHeight="1">
      <c r="A16786" s="213" t="s">
        <v>62</v>
      </c>
      <c r="B16786" s="750">
        <f>Proponente</f>
        <v>0</v>
      </c>
      <c r="C16786" s="750"/>
      <c r="D16786" s="750"/>
      <c r="E16786" s="750"/>
      <c r="F16786" s="750"/>
      <c r="G16786" s="751"/>
    </row>
    <row r="16787" spans="1:15" ht="47.25" customHeight="1">
      <c r="A16787" s="213" t="s">
        <v>63</v>
      </c>
      <c r="B16787" s="470">
        <v>51.3</v>
      </c>
      <c r="C16787" s="750" t="e">
        <f>VLOOKUP(B16787,Presupuesto!$A$4:$B$106,2,FALSE)</f>
        <v>#N/A</v>
      </c>
      <c r="D16787" s="750"/>
      <c r="E16787" s="750"/>
      <c r="F16787" s="750"/>
      <c r="G16787" s="751"/>
    </row>
    <row r="16788" spans="1:15" ht="12.75" customHeight="1">
      <c r="A16788" s="214"/>
      <c r="B16788" s="438"/>
      <c r="C16788" s="215"/>
      <c r="D16788" s="217"/>
      <c r="E16788" s="217"/>
      <c r="F16788" s="218" t="s">
        <v>88</v>
      </c>
      <c r="G16788" s="750" t="str">
        <f ca="1">LOOKUP('U-P1'!B16787,Presupuesto!$1:$1048576,Presupuesto!$C$1:$C$105)</f>
        <v>ML</v>
      </c>
      <c r="H16788" s="750"/>
      <c r="I16788" s="750"/>
      <c r="J16788" s="750"/>
      <c r="K16788" s="751"/>
    </row>
    <row r="16789" spans="1:15" ht="13.5" thickBot="1">
      <c r="A16789" s="213" t="s">
        <v>64</v>
      </c>
      <c r="B16789" s="438"/>
      <c r="C16789" s="215"/>
      <c r="D16789" s="217"/>
      <c r="E16789" s="217"/>
      <c r="F16789" s="216"/>
      <c r="G16789" s="219"/>
      <c r="I16789" s="324"/>
      <c r="J16789" s="295"/>
      <c r="K16789" s="296"/>
      <c r="L16789" s="296"/>
      <c r="M16789" s="296"/>
      <c r="N16789" s="296"/>
      <c r="O16789" s="296"/>
    </row>
    <row r="16790" spans="1:15" s="220" customFormat="1" ht="13.5" thickTop="1">
      <c r="A16790" s="221" t="s">
        <v>57</v>
      </c>
      <c r="B16790" s="447" t="s">
        <v>65</v>
      </c>
      <c r="C16790" s="222" t="s">
        <v>66</v>
      </c>
      <c r="D16790" s="223" t="s">
        <v>74</v>
      </c>
      <c r="E16790" s="224" t="s">
        <v>100</v>
      </c>
      <c r="F16790" s="224" t="s">
        <v>79</v>
      </c>
      <c r="G16790" s="225" t="s">
        <v>70</v>
      </c>
      <c r="I16790" s="325"/>
      <c r="J16790" s="226"/>
      <c r="O16790" s="296"/>
    </row>
    <row r="16791" spans="1:15">
      <c r="A16791" s="227" t="str">
        <f t="shared" ref="A16791:A16802" si="3035">IF(I16791=0,"-",VLOOKUP(I16791,EQUIPOS,2,FALSE))</f>
        <v>-</v>
      </c>
      <c r="B16791" s="228"/>
      <c r="C16791" s="228"/>
      <c r="D16791" s="194"/>
      <c r="E16791" s="229">
        <f t="shared" ref="E16791:E16802" si="3036">IF(I16791=0,0,VLOOKUP(I16791,EQUIPOS,4,FALSE))</f>
        <v>0</v>
      </c>
      <c r="F16791" s="230">
        <f t="shared" ref="F16791:F16802" si="3037">IF(D16791=0,0,E16791/D16791)</f>
        <v>0</v>
      </c>
      <c r="G16791" s="231"/>
      <c r="I16791" s="283"/>
    </row>
    <row r="16792" spans="1:15">
      <c r="A16792" s="227" t="str">
        <f t="shared" si="3035"/>
        <v>-</v>
      </c>
      <c r="B16792" s="228"/>
      <c r="C16792" s="228"/>
      <c r="D16792" s="194"/>
      <c r="E16792" s="229">
        <f t="shared" si="3036"/>
        <v>0</v>
      </c>
      <c r="F16792" s="230">
        <f t="shared" si="3037"/>
        <v>0</v>
      </c>
      <c r="G16792" s="232"/>
      <c r="I16792" s="283"/>
    </row>
    <row r="16793" spans="1:15">
      <c r="A16793" s="227" t="str">
        <f t="shared" si="3035"/>
        <v>-</v>
      </c>
      <c r="B16793" s="228"/>
      <c r="C16793" s="228"/>
      <c r="D16793" s="194"/>
      <c r="E16793" s="229">
        <f t="shared" si="3036"/>
        <v>0</v>
      </c>
      <c r="F16793" s="230">
        <f t="shared" si="3037"/>
        <v>0</v>
      </c>
      <c r="G16793" s="232"/>
      <c r="I16793" s="283"/>
    </row>
    <row r="16794" spans="1:15">
      <c r="A16794" s="227" t="str">
        <f t="shared" si="3035"/>
        <v>-</v>
      </c>
      <c r="B16794" s="228"/>
      <c r="C16794" s="228"/>
      <c r="D16794" s="194"/>
      <c r="E16794" s="229">
        <f t="shared" si="3036"/>
        <v>0</v>
      </c>
      <c r="F16794" s="230">
        <f t="shared" si="3037"/>
        <v>0</v>
      </c>
      <c r="G16794" s="232"/>
      <c r="I16794" s="283"/>
    </row>
    <row r="16795" spans="1:15">
      <c r="A16795" s="227" t="str">
        <f t="shared" si="3035"/>
        <v>-</v>
      </c>
      <c r="B16795" s="228"/>
      <c r="C16795" s="228"/>
      <c r="D16795" s="194"/>
      <c r="E16795" s="229">
        <f t="shared" si="3036"/>
        <v>0</v>
      </c>
      <c r="F16795" s="230">
        <f t="shared" si="3037"/>
        <v>0</v>
      </c>
      <c r="G16795" s="232"/>
      <c r="I16795" s="283"/>
    </row>
    <row r="16796" spans="1:15">
      <c r="A16796" s="227" t="str">
        <f t="shared" si="3035"/>
        <v>-</v>
      </c>
      <c r="B16796" s="228"/>
      <c r="C16796" s="228"/>
      <c r="D16796" s="194"/>
      <c r="E16796" s="229">
        <f t="shared" si="3036"/>
        <v>0</v>
      </c>
      <c r="F16796" s="230">
        <f t="shared" si="3037"/>
        <v>0</v>
      </c>
      <c r="G16796" s="232"/>
      <c r="I16796" s="283"/>
    </row>
    <row r="16797" spans="1:15">
      <c r="A16797" s="227" t="str">
        <f t="shared" si="3035"/>
        <v>-</v>
      </c>
      <c r="B16797" s="228"/>
      <c r="C16797" s="228"/>
      <c r="D16797" s="194"/>
      <c r="E16797" s="229">
        <f t="shared" si="3036"/>
        <v>0</v>
      </c>
      <c r="F16797" s="230">
        <f t="shared" si="3037"/>
        <v>0</v>
      </c>
      <c r="G16797" s="232"/>
      <c r="I16797" s="283"/>
    </row>
    <row r="16798" spans="1:15">
      <c r="A16798" s="227" t="str">
        <f t="shared" si="3035"/>
        <v>-</v>
      </c>
      <c r="B16798" s="228"/>
      <c r="C16798" s="228"/>
      <c r="D16798" s="194"/>
      <c r="E16798" s="229">
        <f t="shared" si="3036"/>
        <v>0</v>
      </c>
      <c r="F16798" s="230">
        <f t="shared" si="3037"/>
        <v>0</v>
      </c>
      <c r="G16798" s="232"/>
      <c r="I16798" s="283"/>
    </row>
    <row r="16799" spans="1:15">
      <c r="A16799" s="227" t="str">
        <f t="shared" si="3035"/>
        <v>-</v>
      </c>
      <c r="B16799" s="228"/>
      <c r="C16799" s="228"/>
      <c r="D16799" s="194"/>
      <c r="E16799" s="229">
        <f t="shared" si="3036"/>
        <v>0</v>
      </c>
      <c r="F16799" s="230">
        <f t="shared" si="3037"/>
        <v>0</v>
      </c>
      <c r="G16799" s="232"/>
      <c r="I16799" s="283"/>
    </row>
    <row r="16800" spans="1:15">
      <c r="A16800" s="227" t="str">
        <f t="shared" si="3035"/>
        <v>-</v>
      </c>
      <c r="B16800" s="228"/>
      <c r="C16800" s="228"/>
      <c r="D16800" s="194"/>
      <c r="E16800" s="229">
        <f t="shared" si="3036"/>
        <v>0</v>
      </c>
      <c r="F16800" s="230">
        <f t="shared" si="3037"/>
        <v>0</v>
      </c>
      <c r="G16800" s="232"/>
      <c r="I16800" s="283"/>
    </row>
    <row r="16801" spans="1:15">
      <c r="A16801" s="227" t="str">
        <f t="shared" si="3035"/>
        <v>-</v>
      </c>
      <c r="B16801" s="228"/>
      <c r="C16801" s="228"/>
      <c r="D16801" s="194"/>
      <c r="E16801" s="229">
        <f t="shared" si="3036"/>
        <v>0</v>
      </c>
      <c r="F16801" s="230">
        <f t="shared" si="3037"/>
        <v>0</v>
      </c>
      <c r="G16801" s="232"/>
      <c r="I16801" s="283"/>
    </row>
    <row r="16802" spans="1:15">
      <c r="A16802" s="227" t="str">
        <f t="shared" si="3035"/>
        <v>-</v>
      </c>
      <c r="B16802" s="228"/>
      <c r="C16802" s="228"/>
      <c r="D16802" s="194"/>
      <c r="E16802" s="229">
        <f t="shared" si="3036"/>
        <v>0</v>
      </c>
      <c r="F16802" s="230">
        <f t="shared" si="3037"/>
        <v>0</v>
      </c>
      <c r="G16802" s="232"/>
      <c r="I16802" s="283"/>
    </row>
    <row r="16803" spans="1:15" ht="13.5" thickBot="1">
      <c r="A16803" s="234"/>
      <c r="B16803" s="456"/>
      <c r="C16803" s="235"/>
      <c r="D16803" s="237"/>
      <c r="E16803" s="237"/>
      <c r="F16803" s="238" t="s">
        <v>80</v>
      </c>
      <c r="G16803" s="239">
        <f>SUM(F16791:F16802)</f>
        <v>0</v>
      </c>
      <c r="I16803" s="326"/>
    </row>
    <row r="16804" spans="1:15" ht="13.5" thickTop="1">
      <c r="A16804" s="240" t="s">
        <v>67</v>
      </c>
      <c r="B16804" s="446"/>
      <c r="C16804" s="241"/>
      <c r="D16804" s="243"/>
      <c r="E16804" s="243"/>
      <c r="F16804" s="242"/>
      <c r="G16804" s="244"/>
      <c r="I16804" s="326"/>
    </row>
    <row r="16805" spans="1:15" s="220" customFormat="1" ht="26">
      <c r="A16805" s="245" t="s">
        <v>57</v>
      </c>
      <c r="B16805" s="455"/>
      <c r="C16805" s="247" t="s">
        <v>58</v>
      </c>
      <c r="D16805" s="316" t="s">
        <v>68</v>
      </c>
      <c r="E16805" s="248" t="s">
        <v>69</v>
      </c>
      <c r="F16805" s="249" t="s">
        <v>79</v>
      </c>
      <c r="G16805" s="250" t="s">
        <v>70</v>
      </c>
      <c r="I16805" s="325"/>
      <c r="J16805" s="226"/>
      <c r="O16805" s="296"/>
    </row>
    <row r="16806" spans="1:15">
      <c r="A16806" s="748" t="str">
        <f t="shared" ref="A16806:A16817" si="3038">IF(I16806=0,"",VLOOKUP(I16806,MATERIALES,2,FALSE))</f>
        <v/>
      </c>
      <c r="B16806" s="749"/>
      <c r="C16806" s="251" t="str">
        <f t="shared" ref="C16806:C16814" si="3039">IF(I16806=0,"",VLOOKUP(I16806,MATERIALES,3,FALSE))</f>
        <v/>
      </c>
      <c r="D16806" s="194"/>
      <c r="E16806" s="252">
        <f t="shared" ref="E16806:E16817" si="3040">IF(I16806=0,0,VLOOKUP(I16806,MATERIALES,4,FALSE))</f>
        <v>0</v>
      </c>
      <c r="F16806" s="230">
        <f>D16806*E16806</f>
        <v>0</v>
      </c>
      <c r="G16806" s="231"/>
      <c r="I16806" s="283"/>
    </row>
    <row r="16807" spans="1:15">
      <c r="A16807" s="748" t="str">
        <f t="shared" si="3038"/>
        <v/>
      </c>
      <c r="B16807" s="749"/>
      <c r="C16807" s="251" t="str">
        <f t="shared" si="3039"/>
        <v/>
      </c>
      <c r="D16807" s="194"/>
      <c r="E16807" s="252">
        <f t="shared" si="3040"/>
        <v>0</v>
      </c>
      <c r="F16807" s="230">
        <f t="shared" ref="F16807:F16817" si="3041">D16807*E16807</f>
        <v>0</v>
      </c>
      <c r="G16807" s="232"/>
      <c r="I16807" s="283"/>
    </row>
    <row r="16808" spans="1:15">
      <c r="A16808" s="748" t="str">
        <f t="shared" si="3038"/>
        <v/>
      </c>
      <c r="B16808" s="749"/>
      <c r="C16808" s="251" t="str">
        <f t="shared" si="3039"/>
        <v/>
      </c>
      <c r="D16808" s="194"/>
      <c r="E16808" s="252">
        <f t="shared" si="3040"/>
        <v>0</v>
      </c>
      <c r="F16808" s="230">
        <f t="shared" si="3041"/>
        <v>0</v>
      </c>
      <c r="G16808" s="232"/>
      <c r="I16808" s="283"/>
    </row>
    <row r="16809" spans="1:15">
      <c r="A16809" s="748" t="str">
        <f t="shared" si="3038"/>
        <v/>
      </c>
      <c r="B16809" s="749"/>
      <c r="C16809" s="251" t="str">
        <f t="shared" si="3039"/>
        <v/>
      </c>
      <c r="D16809" s="194"/>
      <c r="E16809" s="252">
        <f t="shared" si="3040"/>
        <v>0</v>
      </c>
      <c r="F16809" s="230">
        <f t="shared" si="3041"/>
        <v>0</v>
      </c>
      <c r="G16809" s="232"/>
      <c r="I16809" s="283"/>
    </row>
    <row r="16810" spans="1:15">
      <c r="A16810" s="748" t="str">
        <f t="shared" si="3038"/>
        <v/>
      </c>
      <c r="B16810" s="749"/>
      <c r="C16810" s="251" t="str">
        <f t="shared" si="3039"/>
        <v/>
      </c>
      <c r="D16810" s="194"/>
      <c r="E16810" s="252">
        <f t="shared" si="3040"/>
        <v>0</v>
      </c>
      <c r="F16810" s="230">
        <f t="shared" si="3041"/>
        <v>0</v>
      </c>
      <c r="G16810" s="232"/>
      <c r="I16810" s="283"/>
    </row>
    <row r="16811" spans="1:15">
      <c r="A16811" s="748" t="str">
        <f t="shared" si="3038"/>
        <v/>
      </c>
      <c r="B16811" s="749"/>
      <c r="C16811" s="251" t="str">
        <f t="shared" si="3039"/>
        <v/>
      </c>
      <c r="D16811" s="194"/>
      <c r="E16811" s="252">
        <f t="shared" si="3040"/>
        <v>0</v>
      </c>
      <c r="F16811" s="230">
        <f t="shared" si="3041"/>
        <v>0</v>
      </c>
      <c r="G16811" s="232"/>
      <c r="I16811" s="283"/>
    </row>
    <row r="16812" spans="1:15">
      <c r="A16812" s="748" t="str">
        <f t="shared" si="3038"/>
        <v/>
      </c>
      <c r="B16812" s="749"/>
      <c r="C16812" s="251" t="str">
        <f t="shared" si="3039"/>
        <v/>
      </c>
      <c r="D16812" s="194"/>
      <c r="E16812" s="252">
        <f t="shared" si="3040"/>
        <v>0</v>
      </c>
      <c r="F16812" s="230">
        <f t="shared" si="3041"/>
        <v>0</v>
      </c>
      <c r="G16812" s="232"/>
      <c r="I16812" s="283"/>
    </row>
    <row r="16813" spans="1:15">
      <c r="A16813" s="748" t="str">
        <f t="shared" si="3038"/>
        <v/>
      </c>
      <c r="B16813" s="749"/>
      <c r="C16813" s="251" t="str">
        <f t="shared" si="3039"/>
        <v/>
      </c>
      <c r="D16813" s="194"/>
      <c r="E16813" s="252">
        <f t="shared" si="3040"/>
        <v>0</v>
      </c>
      <c r="F16813" s="230">
        <f t="shared" si="3041"/>
        <v>0</v>
      </c>
      <c r="G16813" s="253"/>
      <c r="I16813" s="283"/>
    </row>
    <row r="16814" spans="1:15">
      <c r="A16814" s="748" t="str">
        <f t="shared" si="3038"/>
        <v/>
      </c>
      <c r="B16814" s="749"/>
      <c r="C16814" s="251" t="str">
        <f t="shared" si="3039"/>
        <v/>
      </c>
      <c r="D16814" s="194"/>
      <c r="E16814" s="252">
        <f t="shared" si="3040"/>
        <v>0</v>
      </c>
      <c r="F16814" s="230">
        <f t="shared" si="3041"/>
        <v>0</v>
      </c>
      <c r="G16814" s="232"/>
      <c r="I16814" s="283"/>
    </row>
    <row r="16815" spans="1:15">
      <c r="A16815" s="748" t="str">
        <f t="shared" si="3038"/>
        <v/>
      </c>
      <c r="B16815" s="749"/>
      <c r="C16815" s="251"/>
      <c r="D16815" s="194"/>
      <c r="E16815" s="252">
        <f t="shared" si="3040"/>
        <v>0</v>
      </c>
      <c r="F16815" s="230">
        <f t="shared" si="3041"/>
        <v>0</v>
      </c>
      <c r="G16815" s="232"/>
      <c r="I16815" s="283"/>
    </row>
    <row r="16816" spans="1:15">
      <c r="A16816" s="748" t="str">
        <f t="shared" si="3038"/>
        <v/>
      </c>
      <c r="B16816" s="749"/>
      <c r="C16816" s="251"/>
      <c r="D16816" s="194"/>
      <c r="E16816" s="252">
        <f t="shared" si="3040"/>
        <v>0</v>
      </c>
      <c r="F16816" s="230">
        <f t="shared" si="3041"/>
        <v>0</v>
      </c>
      <c r="G16816" s="232"/>
      <c r="I16816" s="283"/>
    </row>
    <row r="16817" spans="1:9">
      <c r="A16817" s="748" t="str">
        <f t="shared" si="3038"/>
        <v/>
      </c>
      <c r="B16817" s="749"/>
      <c r="C16817" s="251" t="str">
        <f t="shared" ref="C16817" si="3042">IF(I16817=0,"",VLOOKUP(I16817,MATERIALES,3,FALSE))</f>
        <v/>
      </c>
      <c r="D16817" s="194"/>
      <c r="E16817" s="252">
        <f t="shared" si="3040"/>
        <v>0</v>
      </c>
      <c r="F16817" s="230">
        <f t="shared" si="3041"/>
        <v>0</v>
      </c>
      <c r="G16817" s="233"/>
      <c r="I16817" s="283"/>
    </row>
    <row r="16818" spans="1:9" ht="26.25" customHeight="1" thickBot="1">
      <c r="A16818" s="214"/>
      <c r="B16818" s="438"/>
      <c r="C16818" s="215"/>
      <c r="D16818" s="217"/>
      <c r="E16818" s="254"/>
      <c r="F16818" s="255" t="s">
        <v>81</v>
      </c>
      <c r="G16818" s="253">
        <f>ROUND(SUM(F16806:F16817),0)</f>
        <v>0</v>
      </c>
      <c r="I16818" s="326"/>
    </row>
    <row r="16819" spans="1:9" ht="14" thickTop="1" thickBot="1">
      <c r="A16819" s="256" t="s">
        <v>72</v>
      </c>
      <c r="B16819" s="445"/>
      <c r="C16819" s="257"/>
      <c r="D16819" s="259"/>
      <c r="E16819" s="259"/>
      <c r="F16819" s="258"/>
      <c r="G16819" s="260"/>
      <c r="I16819" s="326"/>
    </row>
    <row r="16820" spans="1:9" ht="13.5" thickTop="1">
      <c r="A16820" s="245" t="s">
        <v>57</v>
      </c>
      <c r="B16820" s="455"/>
      <c r="C16820" s="248" t="s">
        <v>71</v>
      </c>
      <c r="D16820" s="316" t="s">
        <v>75</v>
      </c>
      <c r="E16820" s="248" t="s">
        <v>98</v>
      </c>
      <c r="F16820" s="249" t="s">
        <v>79</v>
      </c>
      <c r="G16820" s="250" t="s">
        <v>70</v>
      </c>
      <c r="I16820" s="326"/>
    </row>
    <row r="16821" spans="1:9">
      <c r="A16821" s="748" t="str">
        <f>IF(I16821=0,"",VLOOKUP(I16821,EQUIPOS,2,FALSE))</f>
        <v/>
      </c>
      <c r="B16821" s="749"/>
      <c r="C16821" s="195"/>
      <c r="D16821" s="194"/>
      <c r="E16821" s="252">
        <f>IF(I16821=0,0,VLOOKUP(I16821,EQUIPOS,4,FALSE))</f>
        <v>0</v>
      </c>
      <c r="F16821" s="230">
        <f>C16821*D16821*E16821</f>
        <v>0</v>
      </c>
      <c r="G16821" s="231"/>
      <c r="I16821" s="283"/>
    </row>
    <row r="16822" spans="1:9">
      <c r="A16822" s="748" t="str">
        <f>IF(I16822=0,"",VLOOKUP(I16822,EQUIPOS,2,FALSE))</f>
        <v/>
      </c>
      <c r="B16822" s="749"/>
      <c r="C16822" s="195"/>
      <c r="D16822" s="194"/>
      <c r="E16822" s="252">
        <f>IF(I16822=0,0,VLOOKUP(I16822,EQUIPOS,4,FALSE))</f>
        <v>0</v>
      </c>
      <c r="F16822" s="230">
        <f t="shared" ref="F16822:F16825" si="3043">C16822*D16822*E16822</f>
        <v>0</v>
      </c>
      <c r="G16822" s="232"/>
      <c r="I16822" s="283"/>
    </row>
    <row r="16823" spans="1:9">
      <c r="A16823" s="748" t="str">
        <f>IF(I16823=0,"",VLOOKUP(I16823,EQUIPOS,2,FALSE))</f>
        <v/>
      </c>
      <c r="B16823" s="749"/>
      <c r="C16823" s="195"/>
      <c r="D16823" s="194"/>
      <c r="E16823" s="252">
        <f>IF(I16823=0,0,VLOOKUP(I16823,EQUIPOS,4,FALSE))</f>
        <v>0</v>
      </c>
      <c r="F16823" s="230">
        <f t="shared" si="3043"/>
        <v>0</v>
      </c>
      <c r="G16823" s="232"/>
      <c r="I16823" s="283"/>
    </row>
    <row r="16824" spans="1:9">
      <c r="A16824" s="748" t="str">
        <f>IF(I16824=0,"",VLOOKUP(I16824,EQUIPOS,2,FALSE))</f>
        <v/>
      </c>
      <c r="B16824" s="749"/>
      <c r="C16824" s="195"/>
      <c r="D16824" s="194"/>
      <c r="E16824" s="252">
        <f>IF(I16824=0,0,VLOOKUP(I16824,EQUIPOS,4,FALSE))</f>
        <v>0</v>
      </c>
      <c r="F16824" s="230">
        <f t="shared" si="3043"/>
        <v>0</v>
      </c>
      <c r="G16824" s="232"/>
      <c r="I16824" s="283"/>
    </row>
    <row r="16825" spans="1:9">
      <c r="A16825" s="748" t="str">
        <f>IF(I16825=0,"",VLOOKUP(I16825,EQUIPOS,2,FALSE))</f>
        <v/>
      </c>
      <c r="B16825" s="749"/>
      <c r="C16825" s="195"/>
      <c r="D16825" s="194"/>
      <c r="E16825" s="252">
        <f>IF(I16825=0,0,VLOOKUP(I16825,EQUIPOS,4,FALSE))</f>
        <v>0</v>
      </c>
      <c r="F16825" s="230">
        <f t="shared" si="3043"/>
        <v>0</v>
      </c>
      <c r="G16825" s="233"/>
      <c r="I16825" s="283"/>
    </row>
    <row r="16826" spans="1:9" ht="30.75" customHeight="1" thickBot="1">
      <c r="A16826" s="234"/>
      <c r="B16826" s="456"/>
      <c r="C16826" s="235"/>
      <c r="D16826" s="237"/>
      <c r="E16826" s="261"/>
      <c r="F16826" s="238" t="s">
        <v>82</v>
      </c>
      <c r="G16826" s="262">
        <f>SUM(F16821:F16825)</f>
        <v>0</v>
      </c>
      <c r="I16826" s="326"/>
    </row>
    <row r="16827" spans="1:9" ht="13.5" thickTop="1">
      <c r="A16827" s="240" t="s">
        <v>73</v>
      </c>
      <c r="B16827" s="446"/>
      <c r="C16827" s="241"/>
      <c r="D16827" s="243"/>
      <c r="E16827" s="243"/>
      <c r="F16827" s="242"/>
      <c r="G16827" s="244"/>
      <c r="I16827" s="326"/>
    </row>
    <row r="16828" spans="1:9" ht="26">
      <c r="A16828" s="245" t="s">
        <v>57</v>
      </c>
      <c r="B16828" s="454" t="s">
        <v>58</v>
      </c>
      <c r="C16828" s="247" t="s">
        <v>68</v>
      </c>
      <c r="D16828" s="316" t="s">
        <v>74</v>
      </c>
      <c r="E16828" s="248" t="s">
        <v>69</v>
      </c>
      <c r="F16828" s="249" t="s">
        <v>79</v>
      </c>
      <c r="G16828" s="250" t="s">
        <v>70</v>
      </c>
      <c r="H16828" s="220"/>
      <c r="I16828" s="325"/>
    </row>
    <row r="16829" spans="1:9">
      <c r="A16829" s="263" t="str">
        <f t="shared" ref="A16829:A16840" si="3044">IF(I16829=0,"",VLOOKUP(I16829,MANOOBRA,2,FALSE))</f>
        <v/>
      </c>
      <c r="B16829" s="444" t="str">
        <f t="shared" ref="B16829:B16840" si="3045">IF(I16829=0,"",VLOOKUP(I16829,MANOOBRA,3,FALSE))</f>
        <v/>
      </c>
      <c r="C16829" s="195"/>
      <c r="D16829" s="195"/>
      <c r="E16829" s="252">
        <f t="shared" ref="E16829:E16840" si="3046">IF(I16829=0,0,VLOOKUP(I16829,MANOOBRA,4,FALSE))</f>
        <v>0</v>
      </c>
      <c r="F16829" s="230">
        <f>IF(D16829=0,0,C16829*E16829/D16829)</f>
        <v>0</v>
      </c>
      <c r="G16829" s="231"/>
      <c r="I16829" s="283"/>
    </row>
    <row r="16830" spans="1:9">
      <c r="A16830" s="263" t="str">
        <f t="shared" si="3044"/>
        <v/>
      </c>
      <c r="B16830" s="444" t="str">
        <f t="shared" si="3045"/>
        <v/>
      </c>
      <c r="C16830" s="195"/>
      <c r="D16830" s="195"/>
      <c r="E16830" s="252">
        <f t="shared" si="3046"/>
        <v>0</v>
      </c>
      <c r="F16830" s="230">
        <f t="shared" ref="F16830:F16840" si="3047">IF(D16830=0,0,C16830*E16830/D16830)</f>
        <v>0</v>
      </c>
      <c r="G16830" s="232"/>
      <c r="I16830" s="283"/>
    </row>
    <row r="16831" spans="1:9">
      <c r="A16831" s="263" t="str">
        <f t="shared" si="3044"/>
        <v/>
      </c>
      <c r="B16831" s="444" t="str">
        <f t="shared" si="3045"/>
        <v/>
      </c>
      <c r="C16831" s="195"/>
      <c r="D16831" s="309"/>
      <c r="E16831" s="252">
        <f t="shared" si="3046"/>
        <v>0</v>
      </c>
      <c r="F16831" s="230">
        <f t="shared" si="3047"/>
        <v>0</v>
      </c>
      <c r="G16831" s="232"/>
      <c r="I16831" s="283"/>
    </row>
    <row r="16832" spans="1:9">
      <c r="A16832" s="263" t="str">
        <f t="shared" si="3044"/>
        <v/>
      </c>
      <c r="B16832" s="444" t="str">
        <f t="shared" si="3045"/>
        <v/>
      </c>
      <c r="C16832" s="195"/>
      <c r="D16832" s="195"/>
      <c r="E16832" s="252">
        <f t="shared" si="3046"/>
        <v>0</v>
      </c>
      <c r="F16832" s="230">
        <f t="shared" si="3047"/>
        <v>0</v>
      </c>
      <c r="G16832" s="232"/>
      <c r="I16832" s="283"/>
    </row>
    <row r="16833" spans="1:16">
      <c r="A16833" s="263" t="str">
        <f t="shared" si="3044"/>
        <v/>
      </c>
      <c r="B16833" s="444" t="str">
        <f t="shared" si="3045"/>
        <v/>
      </c>
      <c r="C16833" s="195"/>
      <c r="D16833" s="195"/>
      <c r="E16833" s="252">
        <f t="shared" si="3046"/>
        <v>0</v>
      </c>
      <c r="F16833" s="230">
        <f t="shared" si="3047"/>
        <v>0</v>
      </c>
      <c r="G16833" s="232"/>
      <c r="I16833" s="283"/>
    </row>
    <row r="16834" spans="1:16">
      <c r="A16834" s="263" t="str">
        <f t="shared" si="3044"/>
        <v/>
      </c>
      <c r="B16834" s="444" t="str">
        <f t="shared" si="3045"/>
        <v/>
      </c>
      <c r="C16834" s="195"/>
      <c r="D16834" s="195"/>
      <c r="E16834" s="252">
        <f t="shared" si="3046"/>
        <v>0</v>
      </c>
      <c r="F16834" s="230">
        <f t="shared" si="3047"/>
        <v>0</v>
      </c>
      <c r="G16834" s="232"/>
      <c r="I16834" s="283"/>
    </row>
    <row r="16835" spans="1:16">
      <c r="A16835" s="263" t="str">
        <f t="shared" si="3044"/>
        <v/>
      </c>
      <c r="B16835" s="444" t="str">
        <f t="shared" si="3045"/>
        <v/>
      </c>
      <c r="C16835" s="195"/>
      <c r="D16835" s="195"/>
      <c r="E16835" s="252">
        <f t="shared" si="3046"/>
        <v>0</v>
      </c>
      <c r="F16835" s="230">
        <f t="shared" si="3047"/>
        <v>0</v>
      </c>
      <c r="G16835" s="232"/>
      <c r="I16835" s="283"/>
    </row>
    <row r="16836" spans="1:16">
      <c r="A16836" s="263" t="str">
        <f t="shared" si="3044"/>
        <v/>
      </c>
      <c r="B16836" s="444" t="str">
        <f t="shared" si="3045"/>
        <v/>
      </c>
      <c r="C16836" s="195"/>
      <c r="D16836" s="195"/>
      <c r="E16836" s="252">
        <f t="shared" si="3046"/>
        <v>0</v>
      </c>
      <c r="F16836" s="230">
        <f t="shared" si="3047"/>
        <v>0</v>
      </c>
      <c r="G16836" s="232"/>
      <c r="I16836" s="283"/>
    </row>
    <row r="16837" spans="1:16">
      <c r="A16837" s="263" t="str">
        <f t="shared" si="3044"/>
        <v/>
      </c>
      <c r="B16837" s="444" t="str">
        <f t="shared" si="3045"/>
        <v/>
      </c>
      <c r="C16837" s="195"/>
      <c r="D16837" s="195"/>
      <c r="E16837" s="252">
        <f t="shared" si="3046"/>
        <v>0</v>
      </c>
      <c r="F16837" s="230">
        <f t="shared" si="3047"/>
        <v>0</v>
      </c>
      <c r="G16837" s="232"/>
      <c r="I16837" s="283"/>
    </row>
    <row r="16838" spans="1:16">
      <c r="A16838" s="263" t="str">
        <f t="shared" si="3044"/>
        <v/>
      </c>
      <c r="B16838" s="444" t="str">
        <f t="shared" si="3045"/>
        <v/>
      </c>
      <c r="C16838" s="195"/>
      <c r="D16838" s="195"/>
      <c r="E16838" s="252">
        <f t="shared" si="3046"/>
        <v>0</v>
      </c>
      <c r="F16838" s="230">
        <f t="shared" si="3047"/>
        <v>0</v>
      </c>
      <c r="G16838" s="232"/>
      <c r="I16838" s="283"/>
    </row>
    <row r="16839" spans="1:16">
      <c r="A16839" s="263" t="str">
        <f t="shared" si="3044"/>
        <v/>
      </c>
      <c r="B16839" s="444" t="str">
        <f t="shared" si="3045"/>
        <v/>
      </c>
      <c r="C16839" s="195"/>
      <c r="D16839" s="195"/>
      <c r="E16839" s="252">
        <f t="shared" si="3046"/>
        <v>0</v>
      </c>
      <c r="F16839" s="230">
        <f t="shared" si="3047"/>
        <v>0</v>
      </c>
      <c r="G16839" s="232"/>
      <c r="I16839" s="283"/>
    </row>
    <row r="16840" spans="1:16">
      <c r="A16840" s="263" t="str">
        <f t="shared" si="3044"/>
        <v/>
      </c>
      <c r="B16840" s="444" t="str">
        <f t="shared" si="3045"/>
        <v/>
      </c>
      <c r="C16840" s="195"/>
      <c r="D16840" s="195"/>
      <c r="E16840" s="252">
        <f t="shared" si="3046"/>
        <v>0</v>
      </c>
      <c r="F16840" s="230">
        <f t="shared" si="3047"/>
        <v>0</v>
      </c>
      <c r="G16840" s="233"/>
      <c r="I16840" s="283"/>
    </row>
    <row r="16841" spans="1:16" ht="31.5" customHeight="1" thickBot="1">
      <c r="A16841" s="234"/>
      <c r="B16841" s="456"/>
      <c r="C16841" s="235"/>
      <c r="D16841" s="237"/>
      <c r="E16841" s="237"/>
      <c r="F16841" s="238" t="s">
        <v>83</v>
      </c>
      <c r="G16841" s="262">
        <f>ROUND(SUM(F16829:F16840),0)</f>
        <v>0</v>
      </c>
      <c r="I16841" s="326"/>
    </row>
    <row r="16842" spans="1:16" ht="13.5" thickTop="1">
      <c r="A16842" s="186" t="s">
        <v>76</v>
      </c>
      <c r="B16842" s="446"/>
      <c r="C16842" s="241"/>
      <c r="D16842" s="243"/>
      <c r="E16842" s="243"/>
      <c r="F16842" s="242"/>
      <c r="G16842" s="244"/>
      <c r="I16842" s="326"/>
    </row>
    <row r="16843" spans="1:16">
      <c r="A16843" s="245" t="s">
        <v>57</v>
      </c>
      <c r="B16843" s="455"/>
      <c r="C16843" s="246"/>
      <c r="D16843" s="317"/>
      <c r="E16843" s="248" t="s">
        <v>77</v>
      </c>
      <c r="F16843" s="249" t="s">
        <v>78</v>
      </c>
      <c r="G16843" s="264" t="s">
        <v>77</v>
      </c>
      <c r="H16843" s="220"/>
      <c r="I16843" s="325"/>
    </row>
    <row r="16844" spans="1:16">
      <c r="A16844" s="185" t="s">
        <v>87</v>
      </c>
      <c r="B16844" s="453"/>
      <c r="C16844" s="265"/>
      <c r="D16844" s="318"/>
      <c r="E16844" s="229">
        <f>SUM(G16803,G16818,G16826,G16841)</f>
        <v>0</v>
      </c>
      <c r="F16844" s="266">
        <f>A</f>
        <v>0</v>
      </c>
      <c r="G16844" s="267">
        <f>E16844*F16844</f>
        <v>0</v>
      </c>
      <c r="I16844" s="326"/>
    </row>
    <row r="16845" spans="1:16">
      <c r="A16845" s="185" t="s">
        <v>85</v>
      </c>
      <c r="B16845" s="453"/>
      <c r="C16845" s="265"/>
      <c r="D16845" s="318"/>
      <c r="E16845" s="229">
        <f>SUM(G16803,G16818,G16826,G16841)</f>
        <v>0</v>
      </c>
      <c r="F16845" s="266">
        <f>I</f>
        <v>0</v>
      </c>
      <c r="G16845" s="267">
        <f>E16845*F16845</f>
        <v>0</v>
      </c>
      <c r="I16845" s="326"/>
    </row>
    <row r="16846" spans="1:16">
      <c r="A16846" s="185" t="s">
        <v>86</v>
      </c>
      <c r="B16846" s="453"/>
      <c r="C16846" s="265"/>
      <c r="D16846" s="318"/>
      <c r="E16846" s="229">
        <f>SUM(G16803,G16818,G16826,G16841)</f>
        <v>0</v>
      </c>
      <c r="F16846" s="266">
        <f>U</f>
        <v>0</v>
      </c>
      <c r="G16846" s="267">
        <f>E16846*F16846</f>
        <v>0</v>
      </c>
      <c r="I16846" s="326"/>
    </row>
    <row r="16847" spans="1:16" ht="33" customHeight="1" thickBot="1">
      <c r="A16847" s="234"/>
      <c r="B16847" s="456"/>
      <c r="C16847" s="235"/>
      <c r="D16847" s="237"/>
      <c r="E16847" s="237"/>
      <c r="F16847" s="268" t="s">
        <v>84</v>
      </c>
      <c r="G16847" s="262">
        <f>SUM(G16844:G16846)</f>
        <v>0</v>
      </c>
      <c r="I16847" s="326"/>
      <c r="J16847" s="295"/>
      <c r="K16847" s="296"/>
      <c r="L16847" s="296"/>
      <c r="M16847" s="296"/>
      <c r="N16847" s="296"/>
      <c r="O16847" s="296"/>
    </row>
    <row r="16848" spans="1:16" s="211" customFormat="1" ht="14" thickTop="1" thickBot="1">
      <c r="A16848" s="269"/>
      <c r="B16848" s="443"/>
      <c r="C16848" s="270"/>
      <c r="D16848" s="319"/>
      <c r="E16848" s="271" t="s">
        <v>89</v>
      </c>
      <c r="F16848" s="272"/>
      <c r="G16848" s="273">
        <f>ROUND(SUM(G16803,G16818,G16826,G16841,G16847),0)</f>
        <v>0</v>
      </c>
      <c r="I16848" s="327"/>
      <c r="J16848" s="212">
        <f>B16787</f>
        <v>51.3</v>
      </c>
      <c r="K16848" s="274">
        <f>E16844</f>
        <v>0</v>
      </c>
      <c r="L16848" s="294">
        <f>G16844</f>
        <v>0</v>
      </c>
      <c r="M16848" s="294">
        <f>G16845</f>
        <v>0</v>
      </c>
      <c r="N16848" s="294">
        <f>G16846</f>
        <v>0</v>
      </c>
      <c r="O16848" s="299">
        <f>SUM(K16848:N16848)</f>
        <v>0</v>
      </c>
      <c r="P16848" s="294"/>
    </row>
    <row r="16849" spans="1:16" ht="13.5" thickTop="1">
      <c r="A16849" s="275" t="s">
        <v>97</v>
      </c>
      <c r="B16849" s="438"/>
      <c r="C16849" s="215"/>
      <c r="D16849" s="217"/>
      <c r="E16849" s="217"/>
      <c r="F16849" s="216"/>
      <c r="G16849" s="219"/>
      <c r="I16849" s="326"/>
      <c r="P16849" s="294"/>
    </row>
    <row r="16850" spans="1:16">
      <c r="A16850" s="275"/>
      <c r="B16850" s="452"/>
      <c r="C16850" s="276"/>
      <c r="D16850" s="320"/>
      <c r="E16850" s="217"/>
      <c r="F16850" s="216"/>
      <c r="G16850" s="277">
        <f ca="1">TODAY()</f>
        <v>44839</v>
      </c>
      <c r="I16850" s="326"/>
      <c r="P16850" s="294"/>
    </row>
    <row r="16851" spans="1:16" ht="13.5" thickBot="1">
      <c r="A16851" s="234"/>
      <c r="B16851" s="456"/>
      <c r="C16851" s="235"/>
      <c r="D16851" s="237"/>
      <c r="E16851" s="237"/>
      <c r="F16851" s="236"/>
      <c r="G16851" s="278"/>
      <c r="I16851" s="326"/>
      <c r="P16851" s="294"/>
    </row>
    <row r="16852" spans="1:16" s="199" customFormat="1" ht="13.5" thickTop="1">
      <c r="A16852" s="196" t="s">
        <v>109</v>
      </c>
      <c r="B16852" s="458"/>
      <c r="C16852" s="196"/>
      <c r="D16852" s="198"/>
      <c r="E16852" s="198"/>
      <c r="F16852" s="197"/>
      <c r="G16852" s="197"/>
      <c r="I16852" s="321"/>
      <c r="J16852" s="200"/>
      <c r="O16852" s="297"/>
    </row>
    <row r="16853" spans="1:16" s="199" customFormat="1">
      <c r="A16853" s="196" t="str">
        <f>CONCATENATE('Prestaciones y AIU'!A14344," ANALISIS DE PRECIOS UNITARIOS")</f>
        <v xml:space="preserve"> ANALISIS DE PRECIOS UNITARIOS</v>
      </c>
      <c r="B16853" s="458"/>
      <c r="C16853" s="196"/>
      <c r="D16853" s="198"/>
      <c r="E16853" s="198"/>
      <c r="F16853" s="197"/>
      <c r="G16853" s="197"/>
      <c r="I16853" s="321"/>
      <c r="J16853" s="200"/>
      <c r="O16853" s="297"/>
    </row>
    <row r="16854" spans="1:16" s="199" customFormat="1">
      <c r="A16854" s="196" t="str">
        <f>Objeto_LIC</f>
        <v>OPTIMIZACION DEL SISTEMA DE ABASTECIMIENTO (ADUCCION, PRETRATAMIENTO Y CONDUCCION) DEL MUNICPIO DE TAME, DEPARTAMENTO DE ARAUCA</v>
      </c>
      <c r="B16854" s="458"/>
      <c r="C16854" s="196"/>
      <c r="D16854" s="198"/>
      <c r="E16854" s="198"/>
      <c r="F16854" s="197"/>
      <c r="G16854" s="197"/>
      <c r="I16854" s="321"/>
      <c r="J16854" s="200"/>
      <c r="O16854" s="297"/>
    </row>
    <row r="16855" spans="1:16" s="199" customFormat="1">
      <c r="A16855" s="196"/>
      <c r="B16855" s="458"/>
      <c r="C16855" s="196"/>
      <c r="D16855" s="198"/>
      <c r="E16855" s="198"/>
      <c r="F16855" s="197"/>
      <c r="G16855" s="197"/>
      <c r="I16855" s="321"/>
      <c r="J16855" s="200"/>
      <c r="O16855" s="297"/>
    </row>
    <row r="16856" spans="1:16" ht="13.5" thickBot="1">
      <c r="A16856" s="201"/>
      <c r="B16856" s="448"/>
      <c r="C16856" s="201"/>
      <c r="D16856" s="203"/>
      <c r="E16856" s="203"/>
      <c r="F16856" s="202"/>
      <c r="G16856" s="202"/>
    </row>
    <row r="16857" spans="1:16" s="211" customFormat="1" ht="13.5" thickTop="1">
      <c r="A16857" s="206"/>
      <c r="B16857" s="457"/>
      <c r="C16857" s="207"/>
      <c r="D16857" s="209"/>
      <c r="E16857" s="209"/>
      <c r="F16857" s="208"/>
      <c r="G16857" s="210" t="s">
        <v>110</v>
      </c>
      <c r="I16857" s="323"/>
      <c r="J16857" s="212"/>
      <c r="O16857" s="297"/>
    </row>
    <row r="16858" spans="1:16" ht="12.75" customHeight="1">
      <c r="A16858" s="213" t="s">
        <v>62</v>
      </c>
      <c r="B16858" s="750">
        <f>Proponente</f>
        <v>0</v>
      </c>
      <c r="C16858" s="750"/>
      <c r="D16858" s="750"/>
      <c r="E16858" s="750"/>
      <c r="F16858" s="750"/>
      <c r="G16858" s="751"/>
    </row>
    <row r="16859" spans="1:16" ht="47.25" customHeight="1">
      <c r="A16859" s="213" t="s">
        <v>63</v>
      </c>
      <c r="B16859" s="470">
        <v>51.4</v>
      </c>
      <c r="C16859" s="750" t="e">
        <f>VLOOKUP(B16859,Presupuesto!$A$4:$B$106,2,FALSE)</f>
        <v>#N/A</v>
      </c>
      <c r="D16859" s="750"/>
      <c r="E16859" s="750"/>
      <c r="F16859" s="750"/>
      <c r="G16859" s="751"/>
    </row>
    <row r="16860" spans="1:16" ht="12.75" customHeight="1">
      <c r="A16860" s="214"/>
      <c r="B16860" s="438"/>
      <c r="C16860" s="215"/>
      <c r="D16860" s="217"/>
      <c r="E16860" s="217"/>
      <c r="F16860" s="218" t="s">
        <v>88</v>
      </c>
      <c r="G16860" s="750" t="str">
        <f ca="1">LOOKUP('U-P1'!B16859,Presupuesto!$1:$1048576,Presupuesto!$C$1:$C$105)</f>
        <v>ML</v>
      </c>
      <c r="H16860" s="750"/>
      <c r="I16860" s="750"/>
      <c r="J16860" s="750"/>
      <c r="K16860" s="751"/>
    </row>
    <row r="16861" spans="1:16" ht="13.5" thickBot="1">
      <c r="A16861" s="213" t="s">
        <v>64</v>
      </c>
      <c r="B16861" s="438"/>
      <c r="C16861" s="215"/>
      <c r="D16861" s="217"/>
      <c r="E16861" s="217"/>
      <c r="F16861" s="216"/>
      <c r="G16861" s="219"/>
      <c r="I16861" s="324"/>
      <c r="J16861" s="295"/>
      <c r="K16861" s="296"/>
      <c r="L16861" s="296"/>
      <c r="M16861" s="296"/>
      <c r="N16861" s="296"/>
      <c r="O16861" s="296"/>
    </row>
    <row r="16862" spans="1:16" s="220" customFormat="1" ht="13.5" thickTop="1">
      <c r="A16862" s="221" t="s">
        <v>57</v>
      </c>
      <c r="B16862" s="447" t="s">
        <v>65</v>
      </c>
      <c r="C16862" s="222" t="s">
        <v>66</v>
      </c>
      <c r="D16862" s="223" t="s">
        <v>74</v>
      </c>
      <c r="E16862" s="224" t="s">
        <v>100</v>
      </c>
      <c r="F16862" s="224" t="s">
        <v>79</v>
      </c>
      <c r="G16862" s="225" t="s">
        <v>70</v>
      </c>
      <c r="I16862" s="325"/>
      <c r="J16862" s="226"/>
      <c r="O16862" s="296"/>
    </row>
    <row r="16863" spans="1:16">
      <c r="A16863" s="227" t="str">
        <f t="shared" ref="A16863:A16874" si="3048">IF(I16863=0,"-",VLOOKUP(I16863,EQUIPOS,2,FALSE))</f>
        <v>-</v>
      </c>
      <c r="B16863" s="228"/>
      <c r="C16863" s="228"/>
      <c r="D16863" s="194"/>
      <c r="E16863" s="229">
        <f t="shared" ref="E16863:E16874" si="3049">IF(I16863=0,0,VLOOKUP(I16863,EQUIPOS,4,FALSE))</f>
        <v>0</v>
      </c>
      <c r="F16863" s="230">
        <f t="shared" ref="F16863:F16874" si="3050">IF(D16863=0,0,E16863/D16863)</f>
        <v>0</v>
      </c>
      <c r="G16863" s="231"/>
      <c r="I16863" s="283"/>
    </row>
    <row r="16864" spans="1:16">
      <c r="A16864" s="227" t="str">
        <f t="shared" si="3048"/>
        <v>-</v>
      </c>
      <c r="B16864" s="228"/>
      <c r="C16864" s="228"/>
      <c r="D16864" s="194"/>
      <c r="E16864" s="229">
        <f t="shared" si="3049"/>
        <v>0</v>
      </c>
      <c r="F16864" s="230">
        <f t="shared" si="3050"/>
        <v>0</v>
      </c>
      <c r="G16864" s="232"/>
      <c r="I16864" s="283"/>
    </row>
    <row r="16865" spans="1:15">
      <c r="A16865" s="227" t="str">
        <f t="shared" si="3048"/>
        <v>-</v>
      </c>
      <c r="B16865" s="228"/>
      <c r="C16865" s="228"/>
      <c r="D16865" s="194"/>
      <c r="E16865" s="229">
        <f t="shared" si="3049"/>
        <v>0</v>
      </c>
      <c r="F16865" s="230">
        <f t="shared" si="3050"/>
        <v>0</v>
      </c>
      <c r="G16865" s="232"/>
      <c r="I16865" s="283"/>
    </row>
    <row r="16866" spans="1:15">
      <c r="A16866" s="227" t="str">
        <f t="shared" si="3048"/>
        <v>-</v>
      </c>
      <c r="B16866" s="228"/>
      <c r="C16866" s="228"/>
      <c r="D16866" s="194"/>
      <c r="E16866" s="229">
        <f t="shared" si="3049"/>
        <v>0</v>
      </c>
      <c r="F16866" s="230">
        <f t="shared" si="3050"/>
        <v>0</v>
      </c>
      <c r="G16866" s="232"/>
      <c r="I16866" s="283"/>
    </row>
    <row r="16867" spans="1:15">
      <c r="A16867" s="227" t="str">
        <f t="shared" si="3048"/>
        <v>-</v>
      </c>
      <c r="B16867" s="228"/>
      <c r="C16867" s="228"/>
      <c r="D16867" s="194"/>
      <c r="E16867" s="229">
        <f t="shared" si="3049"/>
        <v>0</v>
      </c>
      <c r="F16867" s="230">
        <f t="shared" si="3050"/>
        <v>0</v>
      </c>
      <c r="G16867" s="232"/>
      <c r="I16867" s="283"/>
    </row>
    <row r="16868" spans="1:15">
      <c r="A16868" s="227" t="str">
        <f t="shared" si="3048"/>
        <v>-</v>
      </c>
      <c r="B16868" s="228"/>
      <c r="C16868" s="228"/>
      <c r="D16868" s="194"/>
      <c r="E16868" s="229">
        <f t="shared" si="3049"/>
        <v>0</v>
      </c>
      <c r="F16868" s="230">
        <f t="shared" si="3050"/>
        <v>0</v>
      </c>
      <c r="G16868" s="232"/>
      <c r="I16868" s="283"/>
    </row>
    <row r="16869" spans="1:15">
      <c r="A16869" s="227" t="str">
        <f t="shared" si="3048"/>
        <v>-</v>
      </c>
      <c r="B16869" s="228"/>
      <c r="C16869" s="228"/>
      <c r="D16869" s="194"/>
      <c r="E16869" s="229">
        <f t="shared" si="3049"/>
        <v>0</v>
      </c>
      <c r="F16869" s="230">
        <f t="shared" si="3050"/>
        <v>0</v>
      </c>
      <c r="G16869" s="232"/>
      <c r="I16869" s="283"/>
    </row>
    <row r="16870" spans="1:15">
      <c r="A16870" s="227" t="str">
        <f t="shared" si="3048"/>
        <v>-</v>
      </c>
      <c r="B16870" s="228"/>
      <c r="C16870" s="228"/>
      <c r="D16870" s="194"/>
      <c r="E16870" s="229">
        <f t="shared" si="3049"/>
        <v>0</v>
      </c>
      <c r="F16870" s="230">
        <f t="shared" si="3050"/>
        <v>0</v>
      </c>
      <c r="G16870" s="232"/>
      <c r="I16870" s="283"/>
    </row>
    <row r="16871" spans="1:15">
      <c r="A16871" s="227" t="str">
        <f t="shared" si="3048"/>
        <v>-</v>
      </c>
      <c r="B16871" s="228"/>
      <c r="C16871" s="228"/>
      <c r="D16871" s="194"/>
      <c r="E16871" s="229">
        <f t="shared" si="3049"/>
        <v>0</v>
      </c>
      <c r="F16871" s="230">
        <f t="shared" si="3050"/>
        <v>0</v>
      </c>
      <c r="G16871" s="232"/>
      <c r="I16871" s="283"/>
    </row>
    <row r="16872" spans="1:15">
      <c r="A16872" s="227" t="str">
        <f t="shared" si="3048"/>
        <v>-</v>
      </c>
      <c r="B16872" s="228"/>
      <c r="C16872" s="228"/>
      <c r="D16872" s="194"/>
      <c r="E16872" s="229">
        <f t="shared" si="3049"/>
        <v>0</v>
      </c>
      <c r="F16872" s="230">
        <f t="shared" si="3050"/>
        <v>0</v>
      </c>
      <c r="G16872" s="232"/>
      <c r="I16872" s="283"/>
    </row>
    <row r="16873" spans="1:15">
      <c r="A16873" s="227" t="str">
        <f t="shared" si="3048"/>
        <v>-</v>
      </c>
      <c r="B16873" s="228"/>
      <c r="C16873" s="228"/>
      <c r="D16873" s="194"/>
      <c r="E16873" s="229">
        <f t="shared" si="3049"/>
        <v>0</v>
      </c>
      <c r="F16873" s="230">
        <f t="shared" si="3050"/>
        <v>0</v>
      </c>
      <c r="G16873" s="232"/>
      <c r="I16873" s="283"/>
    </row>
    <row r="16874" spans="1:15">
      <c r="A16874" s="227" t="str">
        <f t="shared" si="3048"/>
        <v>-</v>
      </c>
      <c r="B16874" s="228"/>
      <c r="C16874" s="228"/>
      <c r="D16874" s="194"/>
      <c r="E16874" s="229">
        <f t="shared" si="3049"/>
        <v>0</v>
      </c>
      <c r="F16874" s="230">
        <f t="shared" si="3050"/>
        <v>0</v>
      </c>
      <c r="G16874" s="232"/>
      <c r="I16874" s="283"/>
    </row>
    <row r="16875" spans="1:15" ht="13.5" thickBot="1">
      <c r="A16875" s="234"/>
      <c r="B16875" s="456"/>
      <c r="C16875" s="235"/>
      <c r="D16875" s="237"/>
      <c r="E16875" s="237"/>
      <c r="F16875" s="238" t="s">
        <v>80</v>
      </c>
      <c r="G16875" s="239">
        <f>SUM(F16863:F16874)</f>
        <v>0</v>
      </c>
      <c r="I16875" s="326"/>
    </row>
    <row r="16876" spans="1:15" ht="13.5" thickTop="1">
      <c r="A16876" s="240" t="s">
        <v>67</v>
      </c>
      <c r="B16876" s="446"/>
      <c r="C16876" s="241"/>
      <c r="D16876" s="243"/>
      <c r="E16876" s="243"/>
      <c r="F16876" s="242"/>
      <c r="G16876" s="244"/>
      <c r="I16876" s="326"/>
    </row>
    <row r="16877" spans="1:15" s="220" customFormat="1" ht="26">
      <c r="A16877" s="245" t="s">
        <v>57</v>
      </c>
      <c r="B16877" s="455"/>
      <c r="C16877" s="247" t="s">
        <v>58</v>
      </c>
      <c r="D16877" s="316" t="s">
        <v>68</v>
      </c>
      <c r="E16877" s="248" t="s">
        <v>69</v>
      </c>
      <c r="F16877" s="249" t="s">
        <v>79</v>
      </c>
      <c r="G16877" s="250" t="s">
        <v>70</v>
      </c>
      <c r="I16877" s="325"/>
      <c r="J16877" s="226"/>
      <c r="O16877" s="296"/>
    </row>
    <row r="16878" spans="1:15">
      <c r="A16878" s="748" t="str">
        <f t="shared" ref="A16878:A16889" si="3051">IF(I16878=0,"",VLOOKUP(I16878,MATERIALES,2,FALSE))</f>
        <v/>
      </c>
      <c r="B16878" s="749"/>
      <c r="C16878" s="251" t="str">
        <f t="shared" ref="C16878:C16886" si="3052">IF(I16878=0,"",VLOOKUP(I16878,MATERIALES,3,FALSE))</f>
        <v/>
      </c>
      <c r="D16878" s="194"/>
      <c r="E16878" s="252">
        <f t="shared" ref="E16878:E16889" si="3053">IF(I16878=0,0,VLOOKUP(I16878,MATERIALES,4,FALSE))</f>
        <v>0</v>
      </c>
      <c r="F16878" s="230">
        <f>D16878*E16878</f>
        <v>0</v>
      </c>
      <c r="G16878" s="231"/>
      <c r="I16878" s="283"/>
    </row>
    <row r="16879" spans="1:15">
      <c r="A16879" s="748" t="str">
        <f t="shared" si="3051"/>
        <v/>
      </c>
      <c r="B16879" s="749"/>
      <c r="C16879" s="251" t="str">
        <f t="shared" si="3052"/>
        <v/>
      </c>
      <c r="D16879" s="194"/>
      <c r="E16879" s="252">
        <f t="shared" si="3053"/>
        <v>0</v>
      </c>
      <c r="F16879" s="230">
        <f t="shared" ref="F16879:F16889" si="3054">D16879*E16879</f>
        <v>0</v>
      </c>
      <c r="G16879" s="232"/>
      <c r="I16879" s="283"/>
    </row>
    <row r="16880" spans="1:15">
      <c r="A16880" s="748" t="str">
        <f t="shared" si="3051"/>
        <v/>
      </c>
      <c r="B16880" s="749"/>
      <c r="C16880" s="251" t="str">
        <f t="shared" si="3052"/>
        <v/>
      </c>
      <c r="D16880" s="194"/>
      <c r="E16880" s="252">
        <f t="shared" si="3053"/>
        <v>0</v>
      </c>
      <c r="F16880" s="230">
        <f t="shared" si="3054"/>
        <v>0</v>
      </c>
      <c r="G16880" s="232"/>
      <c r="I16880" s="283"/>
    </row>
    <row r="16881" spans="1:9">
      <c r="A16881" s="748" t="str">
        <f t="shared" si="3051"/>
        <v/>
      </c>
      <c r="B16881" s="749"/>
      <c r="C16881" s="251" t="str">
        <f t="shared" si="3052"/>
        <v/>
      </c>
      <c r="D16881" s="194"/>
      <c r="E16881" s="252">
        <f t="shared" si="3053"/>
        <v>0</v>
      </c>
      <c r="F16881" s="230">
        <f t="shared" si="3054"/>
        <v>0</v>
      </c>
      <c r="G16881" s="232"/>
      <c r="I16881" s="283"/>
    </row>
    <row r="16882" spans="1:9">
      <c r="A16882" s="748" t="str">
        <f t="shared" si="3051"/>
        <v/>
      </c>
      <c r="B16882" s="749"/>
      <c r="C16882" s="251" t="str">
        <f t="shared" si="3052"/>
        <v/>
      </c>
      <c r="D16882" s="194"/>
      <c r="E16882" s="252">
        <f t="shared" si="3053"/>
        <v>0</v>
      </c>
      <c r="F16882" s="230">
        <f t="shared" si="3054"/>
        <v>0</v>
      </c>
      <c r="G16882" s="232"/>
      <c r="I16882" s="283"/>
    </row>
    <row r="16883" spans="1:9">
      <c r="A16883" s="748" t="str">
        <f t="shared" si="3051"/>
        <v/>
      </c>
      <c r="B16883" s="749"/>
      <c r="C16883" s="251" t="str">
        <f t="shared" si="3052"/>
        <v/>
      </c>
      <c r="D16883" s="194"/>
      <c r="E16883" s="252">
        <f t="shared" si="3053"/>
        <v>0</v>
      </c>
      <c r="F16883" s="230">
        <f t="shared" si="3054"/>
        <v>0</v>
      </c>
      <c r="G16883" s="232"/>
      <c r="I16883" s="283"/>
    </row>
    <row r="16884" spans="1:9">
      <c r="A16884" s="748" t="str">
        <f t="shared" si="3051"/>
        <v/>
      </c>
      <c r="B16884" s="749"/>
      <c r="C16884" s="251" t="str">
        <f t="shared" si="3052"/>
        <v/>
      </c>
      <c r="D16884" s="194"/>
      <c r="E16884" s="252">
        <f t="shared" si="3053"/>
        <v>0</v>
      </c>
      <c r="F16884" s="230">
        <f t="shared" si="3054"/>
        <v>0</v>
      </c>
      <c r="G16884" s="232"/>
      <c r="I16884" s="283"/>
    </row>
    <row r="16885" spans="1:9">
      <c r="A16885" s="748" t="str">
        <f t="shared" si="3051"/>
        <v/>
      </c>
      <c r="B16885" s="749"/>
      <c r="C16885" s="251" t="str">
        <f t="shared" si="3052"/>
        <v/>
      </c>
      <c r="D16885" s="194"/>
      <c r="E16885" s="252">
        <f t="shared" si="3053"/>
        <v>0</v>
      </c>
      <c r="F16885" s="230">
        <f t="shared" si="3054"/>
        <v>0</v>
      </c>
      <c r="G16885" s="253"/>
      <c r="I16885" s="283"/>
    </row>
    <row r="16886" spans="1:9">
      <c r="A16886" s="748" t="str">
        <f t="shared" si="3051"/>
        <v/>
      </c>
      <c r="B16886" s="749"/>
      <c r="C16886" s="251" t="str">
        <f t="shared" si="3052"/>
        <v/>
      </c>
      <c r="D16886" s="194"/>
      <c r="E16886" s="252">
        <f t="shared" si="3053"/>
        <v>0</v>
      </c>
      <c r="F16886" s="230">
        <f t="shared" si="3054"/>
        <v>0</v>
      </c>
      <c r="G16886" s="232"/>
      <c r="I16886" s="283"/>
    </row>
    <row r="16887" spans="1:9">
      <c r="A16887" s="748" t="str">
        <f t="shared" si="3051"/>
        <v/>
      </c>
      <c r="B16887" s="749"/>
      <c r="C16887" s="251"/>
      <c r="D16887" s="194"/>
      <c r="E16887" s="252">
        <f t="shared" si="3053"/>
        <v>0</v>
      </c>
      <c r="F16887" s="230">
        <f t="shared" si="3054"/>
        <v>0</v>
      </c>
      <c r="G16887" s="232"/>
      <c r="I16887" s="283"/>
    </row>
    <row r="16888" spans="1:9">
      <c r="A16888" s="748" t="str">
        <f t="shared" si="3051"/>
        <v/>
      </c>
      <c r="B16888" s="749"/>
      <c r="C16888" s="251"/>
      <c r="D16888" s="194"/>
      <c r="E16888" s="252">
        <f t="shared" si="3053"/>
        <v>0</v>
      </c>
      <c r="F16888" s="230">
        <f t="shared" si="3054"/>
        <v>0</v>
      </c>
      <c r="G16888" s="232"/>
      <c r="I16888" s="283"/>
    </row>
    <row r="16889" spans="1:9">
      <c r="A16889" s="748" t="str">
        <f t="shared" si="3051"/>
        <v/>
      </c>
      <c r="B16889" s="749"/>
      <c r="C16889" s="251" t="str">
        <f t="shared" ref="C16889" si="3055">IF(I16889=0,"",VLOOKUP(I16889,MATERIALES,3,FALSE))</f>
        <v/>
      </c>
      <c r="D16889" s="194"/>
      <c r="E16889" s="252">
        <f t="shared" si="3053"/>
        <v>0</v>
      </c>
      <c r="F16889" s="230">
        <f t="shared" si="3054"/>
        <v>0</v>
      </c>
      <c r="G16889" s="233"/>
      <c r="I16889" s="283"/>
    </row>
    <row r="16890" spans="1:9" ht="26.25" customHeight="1" thickBot="1">
      <c r="A16890" s="214"/>
      <c r="B16890" s="438"/>
      <c r="C16890" s="215"/>
      <c r="D16890" s="217"/>
      <c r="E16890" s="254"/>
      <c r="F16890" s="255" t="s">
        <v>81</v>
      </c>
      <c r="G16890" s="253">
        <f>ROUND(SUM(F16878:F16889),0)</f>
        <v>0</v>
      </c>
      <c r="I16890" s="326"/>
    </row>
    <row r="16891" spans="1:9" ht="14" thickTop="1" thickBot="1">
      <c r="A16891" s="256" t="s">
        <v>72</v>
      </c>
      <c r="B16891" s="445"/>
      <c r="C16891" s="257"/>
      <c r="D16891" s="259"/>
      <c r="E16891" s="259"/>
      <c r="F16891" s="258"/>
      <c r="G16891" s="260"/>
      <c r="I16891" s="326"/>
    </row>
    <row r="16892" spans="1:9" ht="13.5" thickTop="1">
      <c r="A16892" s="245" t="s">
        <v>57</v>
      </c>
      <c r="B16892" s="455"/>
      <c r="C16892" s="248" t="s">
        <v>71</v>
      </c>
      <c r="D16892" s="316" t="s">
        <v>75</v>
      </c>
      <c r="E16892" s="248" t="s">
        <v>98</v>
      </c>
      <c r="F16892" s="249" t="s">
        <v>79</v>
      </c>
      <c r="G16892" s="250" t="s">
        <v>70</v>
      </c>
      <c r="I16892" s="326"/>
    </row>
    <row r="16893" spans="1:9">
      <c r="A16893" s="748" t="str">
        <f>IF(I16893=0,"",VLOOKUP(I16893,EQUIPOS,2,FALSE))</f>
        <v/>
      </c>
      <c r="B16893" s="749"/>
      <c r="C16893" s="195"/>
      <c r="D16893" s="194"/>
      <c r="E16893" s="252">
        <f>IF(I16893=0,0,VLOOKUP(I16893,EQUIPOS,4,FALSE))</f>
        <v>0</v>
      </c>
      <c r="F16893" s="230">
        <f>C16893*D16893*E16893</f>
        <v>0</v>
      </c>
      <c r="G16893" s="231"/>
      <c r="I16893" s="283"/>
    </row>
    <row r="16894" spans="1:9">
      <c r="A16894" s="748" t="str">
        <f>IF(I16894=0,"",VLOOKUP(I16894,EQUIPOS,2,FALSE))</f>
        <v/>
      </c>
      <c r="B16894" s="749"/>
      <c r="C16894" s="195"/>
      <c r="D16894" s="194"/>
      <c r="E16894" s="252">
        <f>IF(I16894=0,0,VLOOKUP(I16894,EQUIPOS,4,FALSE))</f>
        <v>0</v>
      </c>
      <c r="F16894" s="230">
        <f t="shared" ref="F16894:F16897" si="3056">C16894*D16894*E16894</f>
        <v>0</v>
      </c>
      <c r="G16894" s="232"/>
      <c r="I16894" s="283"/>
    </row>
    <row r="16895" spans="1:9">
      <c r="A16895" s="748" t="str">
        <f>IF(I16895=0,"",VLOOKUP(I16895,EQUIPOS,2,FALSE))</f>
        <v/>
      </c>
      <c r="B16895" s="749"/>
      <c r="C16895" s="195"/>
      <c r="D16895" s="194"/>
      <c r="E16895" s="252">
        <f>IF(I16895=0,0,VLOOKUP(I16895,EQUIPOS,4,FALSE))</f>
        <v>0</v>
      </c>
      <c r="F16895" s="230">
        <f t="shared" si="3056"/>
        <v>0</v>
      </c>
      <c r="G16895" s="232"/>
      <c r="I16895" s="283"/>
    </row>
    <row r="16896" spans="1:9">
      <c r="A16896" s="748" t="str">
        <f>IF(I16896=0,"",VLOOKUP(I16896,EQUIPOS,2,FALSE))</f>
        <v/>
      </c>
      <c r="B16896" s="749"/>
      <c r="C16896" s="195"/>
      <c r="D16896" s="194"/>
      <c r="E16896" s="252">
        <f>IF(I16896=0,0,VLOOKUP(I16896,EQUIPOS,4,FALSE))</f>
        <v>0</v>
      </c>
      <c r="F16896" s="230">
        <f t="shared" si="3056"/>
        <v>0</v>
      </c>
      <c r="G16896" s="232"/>
      <c r="I16896" s="283"/>
    </row>
    <row r="16897" spans="1:9">
      <c r="A16897" s="748" t="str">
        <f>IF(I16897=0,"",VLOOKUP(I16897,EQUIPOS,2,FALSE))</f>
        <v/>
      </c>
      <c r="B16897" s="749"/>
      <c r="C16897" s="195"/>
      <c r="D16897" s="194"/>
      <c r="E16897" s="252">
        <f>IF(I16897=0,0,VLOOKUP(I16897,EQUIPOS,4,FALSE))</f>
        <v>0</v>
      </c>
      <c r="F16897" s="230">
        <f t="shared" si="3056"/>
        <v>0</v>
      </c>
      <c r="G16897" s="233"/>
      <c r="I16897" s="283"/>
    </row>
    <row r="16898" spans="1:9" ht="30.75" customHeight="1" thickBot="1">
      <c r="A16898" s="234"/>
      <c r="B16898" s="456"/>
      <c r="C16898" s="235"/>
      <c r="D16898" s="237"/>
      <c r="E16898" s="261"/>
      <c r="F16898" s="238" t="s">
        <v>82</v>
      </c>
      <c r="G16898" s="262">
        <f>SUM(F16893:F16897)</f>
        <v>0</v>
      </c>
      <c r="I16898" s="326"/>
    </row>
    <row r="16899" spans="1:9" ht="13.5" thickTop="1">
      <c r="A16899" s="240" t="s">
        <v>73</v>
      </c>
      <c r="B16899" s="446"/>
      <c r="C16899" s="241"/>
      <c r="D16899" s="243"/>
      <c r="E16899" s="243"/>
      <c r="F16899" s="242"/>
      <c r="G16899" s="244"/>
      <c r="I16899" s="326"/>
    </row>
    <row r="16900" spans="1:9" ht="26">
      <c r="A16900" s="245" t="s">
        <v>57</v>
      </c>
      <c r="B16900" s="454" t="s">
        <v>58</v>
      </c>
      <c r="C16900" s="247" t="s">
        <v>68</v>
      </c>
      <c r="D16900" s="316" t="s">
        <v>74</v>
      </c>
      <c r="E16900" s="248" t="s">
        <v>69</v>
      </c>
      <c r="F16900" s="249" t="s">
        <v>79</v>
      </c>
      <c r="G16900" s="250" t="s">
        <v>70</v>
      </c>
      <c r="H16900" s="220"/>
      <c r="I16900" s="325"/>
    </row>
    <row r="16901" spans="1:9">
      <c r="A16901" s="263" t="str">
        <f t="shared" ref="A16901:A16912" si="3057">IF(I16901=0,"",VLOOKUP(I16901,MANOOBRA,2,FALSE))</f>
        <v/>
      </c>
      <c r="B16901" s="444" t="str">
        <f t="shared" ref="B16901:B16912" si="3058">IF(I16901=0,"",VLOOKUP(I16901,MANOOBRA,3,FALSE))</f>
        <v/>
      </c>
      <c r="C16901" s="195"/>
      <c r="D16901" s="195"/>
      <c r="E16901" s="252">
        <f t="shared" ref="E16901:E16912" si="3059">IF(I16901=0,0,VLOOKUP(I16901,MANOOBRA,4,FALSE))</f>
        <v>0</v>
      </c>
      <c r="F16901" s="230">
        <f>IF(D16901=0,0,C16901*E16901/D16901)</f>
        <v>0</v>
      </c>
      <c r="G16901" s="231"/>
      <c r="I16901" s="283"/>
    </row>
    <row r="16902" spans="1:9">
      <c r="A16902" s="263" t="str">
        <f t="shared" si="3057"/>
        <v/>
      </c>
      <c r="B16902" s="444" t="str">
        <f t="shared" si="3058"/>
        <v/>
      </c>
      <c r="C16902" s="195"/>
      <c r="D16902" s="195"/>
      <c r="E16902" s="252">
        <f t="shared" si="3059"/>
        <v>0</v>
      </c>
      <c r="F16902" s="230">
        <f t="shared" ref="F16902:F16912" si="3060">IF(D16902=0,0,C16902*E16902/D16902)</f>
        <v>0</v>
      </c>
      <c r="G16902" s="232"/>
      <c r="I16902" s="283"/>
    </row>
    <row r="16903" spans="1:9">
      <c r="A16903" s="263" t="str">
        <f t="shared" si="3057"/>
        <v/>
      </c>
      <c r="B16903" s="444" t="str">
        <f t="shared" si="3058"/>
        <v/>
      </c>
      <c r="C16903" s="195"/>
      <c r="D16903" s="309"/>
      <c r="E16903" s="252">
        <f t="shared" si="3059"/>
        <v>0</v>
      </c>
      <c r="F16903" s="230">
        <f t="shared" si="3060"/>
        <v>0</v>
      </c>
      <c r="G16903" s="232"/>
      <c r="I16903" s="283"/>
    </row>
    <row r="16904" spans="1:9">
      <c r="A16904" s="263" t="str">
        <f t="shared" si="3057"/>
        <v/>
      </c>
      <c r="B16904" s="444" t="str">
        <f t="shared" si="3058"/>
        <v/>
      </c>
      <c r="C16904" s="195"/>
      <c r="D16904" s="195"/>
      <c r="E16904" s="252">
        <f t="shared" si="3059"/>
        <v>0</v>
      </c>
      <c r="F16904" s="230">
        <f t="shared" si="3060"/>
        <v>0</v>
      </c>
      <c r="G16904" s="232"/>
      <c r="I16904" s="283"/>
    </row>
    <row r="16905" spans="1:9">
      <c r="A16905" s="263" t="str">
        <f t="shared" si="3057"/>
        <v/>
      </c>
      <c r="B16905" s="444" t="str">
        <f t="shared" si="3058"/>
        <v/>
      </c>
      <c r="C16905" s="195"/>
      <c r="D16905" s="195"/>
      <c r="E16905" s="252">
        <f t="shared" si="3059"/>
        <v>0</v>
      </c>
      <c r="F16905" s="230">
        <f t="shared" si="3060"/>
        <v>0</v>
      </c>
      <c r="G16905" s="232"/>
      <c r="I16905" s="283"/>
    </row>
    <row r="16906" spans="1:9">
      <c r="A16906" s="263" t="str">
        <f t="shared" si="3057"/>
        <v/>
      </c>
      <c r="B16906" s="444" t="str">
        <f t="shared" si="3058"/>
        <v/>
      </c>
      <c r="C16906" s="195"/>
      <c r="D16906" s="195"/>
      <c r="E16906" s="252">
        <f t="shared" si="3059"/>
        <v>0</v>
      </c>
      <c r="F16906" s="230">
        <f t="shared" si="3060"/>
        <v>0</v>
      </c>
      <c r="G16906" s="232"/>
      <c r="I16906" s="283"/>
    </row>
    <row r="16907" spans="1:9">
      <c r="A16907" s="263" t="str">
        <f t="shared" si="3057"/>
        <v/>
      </c>
      <c r="B16907" s="444" t="str">
        <f t="shared" si="3058"/>
        <v/>
      </c>
      <c r="C16907" s="195"/>
      <c r="D16907" s="195"/>
      <c r="E16907" s="252">
        <f t="shared" si="3059"/>
        <v>0</v>
      </c>
      <c r="F16907" s="230">
        <f t="shared" si="3060"/>
        <v>0</v>
      </c>
      <c r="G16907" s="232"/>
      <c r="I16907" s="283"/>
    </row>
    <row r="16908" spans="1:9">
      <c r="A16908" s="263" t="str">
        <f t="shared" si="3057"/>
        <v/>
      </c>
      <c r="B16908" s="444" t="str">
        <f t="shared" si="3058"/>
        <v/>
      </c>
      <c r="C16908" s="195"/>
      <c r="D16908" s="195"/>
      <c r="E16908" s="252">
        <f t="shared" si="3059"/>
        <v>0</v>
      </c>
      <c r="F16908" s="230">
        <f t="shared" si="3060"/>
        <v>0</v>
      </c>
      <c r="G16908" s="232"/>
      <c r="I16908" s="283"/>
    </row>
    <row r="16909" spans="1:9">
      <c r="A16909" s="263" t="str">
        <f t="shared" si="3057"/>
        <v/>
      </c>
      <c r="B16909" s="444" t="str">
        <f t="shared" si="3058"/>
        <v/>
      </c>
      <c r="C16909" s="195"/>
      <c r="D16909" s="195"/>
      <c r="E16909" s="252">
        <f t="shared" si="3059"/>
        <v>0</v>
      </c>
      <c r="F16909" s="230">
        <f t="shared" si="3060"/>
        <v>0</v>
      </c>
      <c r="G16909" s="232"/>
      <c r="I16909" s="283"/>
    </row>
    <row r="16910" spans="1:9">
      <c r="A16910" s="263" t="str">
        <f t="shared" si="3057"/>
        <v/>
      </c>
      <c r="B16910" s="444" t="str">
        <f t="shared" si="3058"/>
        <v/>
      </c>
      <c r="C16910" s="195"/>
      <c r="D16910" s="195"/>
      <c r="E16910" s="252">
        <f t="shared" si="3059"/>
        <v>0</v>
      </c>
      <c r="F16910" s="230">
        <f t="shared" si="3060"/>
        <v>0</v>
      </c>
      <c r="G16910" s="232"/>
      <c r="I16910" s="283"/>
    </row>
    <row r="16911" spans="1:9">
      <c r="A16911" s="263" t="str">
        <f t="shared" si="3057"/>
        <v/>
      </c>
      <c r="B16911" s="444" t="str">
        <f t="shared" si="3058"/>
        <v/>
      </c>
      <c r="C16911" s="195"/>
      <c r="D16911" s="195"/>
      <c r="E16911" s="252">
        <f t="shared" si="3059"/>
        <v>0</v>
      </c>
      <c r="F16911" s="230">
        <f t="shared" si="3060"/>
        <v>0</v>
      </c>
      <c r="G16911" s="232"/>
      <c r="I16911" s="283"/>
    </row>
    <row r="16912" spans="1:9">
      <c r="A16912" s="263" t="str">
        <f t="shared" si="3057"/>
        <v/>
      </c>
      <c r="B16912" s="444" t="str">
        <f t="shared" si="3058"/>
        <v/>
      </c>
      <c r="C16912" s="195"/>
      <c r="D16912" s="195"/>
      <c r="E16912" s="252">
        <f t="shared" si="3059"/>
        <v>0</v>
      </c>
      <c r="F16912" s="230">
        <f t="shared" si="3060"/>
        <v>0</v>
      </c>
      <c r="G16912" s="233"/>
      <c r="I16912" s="283"/>
    </row>
    <row r="16913" spans="1:16" ht="31.5" customHeight="1" thickBot="1">
      <c r="A16913" s="234"/>
      <c r="B16913" s="456"/>
      <c r="C16913" s="235"/>
      <c r="D16913" s="237"/>
      <c r="E16913" s="237"/>
      <c r="F16913" s="238" t="s">
        <v>83</v>
      </c>
      <c r="G16913" s="262">
        <f>ROUND(SUM(F16901:F16912),0)</f>
        <v>0</v>
      </c>
      <c r="I16913" s="326"/>
    </row>
    <row r="16914" spans="1:16" ht="13.5" thickTop="1">
      <c r="A16914" s="186" t="s">
        <v>76</v>
      </c>
      <c r="B16914" s="446"/>
      <c r="C16914" s="241"/>
      <c r="D16914" s="243"/>
      <c r="E16914" s="243"/>
      <c r="F16914" s="242"/>
      <c r="G16914" s="244"/>
      <c r="I16914" s="326"/>
    </row>
    <row r="16915" spans="1:16">
      <c r="A16915" s="245" t="s">
        <v>57</v>
      </c>
      <c r="B16915" s="455"/>
      <c r="C16915" s="246"/>
      <c r="D16915" s="317"/>
      <c r="E16915" s="248" t="s">
        <v>77</v>
      </c>
      <c r="F16915" s="249" t="s">
        <v>78</v>
      </c>
      <c r="G16915" s="264" t="s">
        <v>77</v>
      </c>
      <c r="H16915" s="220"/>
      <c r="I16915" s="325"/>
    </row>
    <row r="16916" spans="1:16">
      <c r="A16916" s="185" t="s">
        <v>87</v>
      </c>
      <c r="B16916" s="453"/>
      <c r="C16916" s="265"/>
      <c r="D16916" s="318"/>
      <c r="E16916" s="229">
        <f>SUM(G16875,G16890,G16898,G16913)</f>
        <v>0</v>
      </c>
      <c r="F16916" s="266">
        <f>A</f>
        <v>0</v>
      </c>
      <c r="G16916" s="267">
        <f>E16916*F16916</f>
        <v>0</v>
      </c>
      <c r="I16916" s="326"/>
    </row>
    <row r="16917" spans="1:16">
      <c r="A16917" s="185" t="s">
        <v>85</v>
      </c>
      <c r="B16917" s="453"/>
      <c r="C16917" s="265"/>
      <c r="D16917" s="318"/>
      <c r="E16917" s="229">
        <f>SUM(G16875,G16890,G16898,G16913)</f>
        <v>0</v>
      </c>
      <c r="F16917" s="266">
        <f>I</f>
        <v>0</v>
      </c>
      <c r="G16917" s="267">
        <f>E16917*F16917</f>
        <v>0</v>
      </c>
      <c r="I16917" s="326"/>
    </row>
    <row r="16918" spans="1:16">
      <c r="A16918" s="185" t="s">
        <v>86</v>
      </c>
      <c r="B16918" s="453"/>
      <c r="C16918" s="265"/>
      <c r="D16918" s="318"/>
      <c r="E16918" s="229">
        <f>SUM(G16875,G16890,G16898,G16913)</f>
        <v>0</v>
      </c>
      <c r="F16918" s="266">
        <f>U</f>
        <v>0</v>
      </c>
      <c r="G16918" s="267">
        <f>E16918*F16918</f>
        <v>0</v>
      </c>
      <c r="I16918" s="326"/>
    </row>
    <row r="16919" spans="1:16" ht="33" customHeight="1" thickBot="1">
      <c r="A16919" s="234"/>
      <c r="B16919" s="456"/>
      <c r="C16919" s="235"/>
      <c r="D16919" s="237"/>
      <c r="E16919" s="237"/>
      <c r="F16919" s="268" t="s">
        <v>84</v>
      </c>
      <c r="G16919" s="262">
        <f>SUM(G16916:G16918)</f>
        <v>0</v>
      </c>
      <c r="I16919" s="326"/>
      <c r="J16919" s="295"/>
      <c r="K16919" s="296"/>
      <c r="L16919" s="296"/>
      <c r="M16919" s="296"/>
      <c r="N16919" s="296"/>
      <c r="O16919" s="296"/>
    </row>
    <row r="16920" spans="1:16" s="211" customFormat="1" ht="14" thickTop="1" thickBot="1">
      <c r="A16920" s="269"/>
      <c r="B16920" s="443"/>
      <c r="C16920" s="270"/>
      <c r="D16920" s="319"/>
      <c r="E16920" s="271" t="s">
        <v>89</v>
      </c>
      <c r="F16920" s="272"/>
      <c r="G16920" s="273">
        <f>ROUND(SUM(G16875,G16890,G16898,G16913,G16919),0)</f>
        <v>0</v>
      </c>
      <c r="I16920" s="327"/>
      <c r="J16920" s="212">
        <f>B16859</f>
        <v>51.4</v>
      </c>
      <c r="K16920" s="274">
        <f>E16916</f>
        <v>0</v>
      </c>
      <c r="L16920" s="294">
        <f>G16916</f>
        <v>0</v>
      </c>
      <c r="M16920" s="294">
        <f>G16917</f>
        <v>0</v>
      </c>
      <c r="N16920" s="294">
        <f>G16918</f>
        <v>0</v>
      </c>
      <c r="O16920" s="299">
        <f>SUM(K16920:N16920)</f>
        <v>0</v>
      </c>
      <c r="P16920" s="294"/>
    </row>
    <row r="16921" spans="1:16" ht="13.5" thickTop="1">
      <c r="A16921" s="275" t="s">
        <v>97</v>
      </c>
      <c r="B16921" s="438"/>
      <c r="C16921" s="215"/>
      <c r="D16921" s="217"/>
      <c r="E16921" s="217"/>
      <c r="F16921" s="216"/>
      <c r="G16921" s="219"/>
      <c r="I16921" s="326"/>
      <c r="P16921" s="294"/>
    </row>
    <row r="16922" spans="1:16">
      <c r="A16922" s="275"/>
      <c r="B16922" s="452"/>
      <c r="C16922" s="276"/>
      <c r="D16922" s="320"/>
      <c r="E16922" s="217"/>
      <c r="F16922" s="216"/>
      <c r="G16922" s="277">
        <f ca="1">TODAY()</f>
        <v>44839</v>
      </c>
      <c r="I16922" s="326"/>
      <c r="P16922" s="294"/>
    </row>
    <row r="16923" spans="1:16" ht="13.5" thickBot="1">
      <c r="A16923" s="234"/>
      <c r="B16923" s="456"/>
      <c r="C16923" s="235"/>
      <c r="D16923" s="237"/>
      <c r="E16923" s="237"/>
      <c r="F16923" s="236"/>
      <c r="G16923" s="278"/>
      <c r="I16923" s="326"/>
      <c r="P16923" s="294"/>
    </row>
    <row r="16924" spans="1:16" s="199" customFormat="1" ht="13.5" thickTop="1">
      <c r="A16924" s="196" t="s">
        <v>109</v>
      </c>
      <c r="B16924" s="458"/>
      <c r="C16924" s="196"/>
      <c r="D16924" s="198"/>
      <c r="E16924" s="198"/>
      <c r="F16924" s="197"/>
      <c r="G16924" s="197"/>
      <c r="I16924" s="321"/>
      <c r="J16924" s="200"/>
      <c r="O16924" s="297"/>
    </row>
    <row r="16925" spans="1:16" s="199" customFormat="1">
      <c r="A16925" s="196" t="str">
        <f>CONCATENATE('Prestaciones y AIU'!A14416," ANALISIS DE PRECIOS UNITARIOS")</f>
        <v xml:space="preserve"> ANALISIS DE PRECIOS UNITARIOS</v>
      </c>
      <c r="B16925" s="458"/>
      <c r="C16925" s="196"/>
      <c r="D16925" s="198"/>
      <c r="E16925" s="198"/>
      <c r="F16925" s="197"/>
      <c r="G16925" s="197"/>
      <c r="I16925" s="321"/>
      <c r="J16925" s="200"/>
      <c r="O16925" s="297"/>
    </row>
    <row r="16926" spans="1:16" s="199" customFormat="1">
      <c r="A16926" s="196" t="str">
        <f>Objeto_LIC</f>
        <v>OPTIMIZACION DEL SISTEMA DE ABASTECIMIENTO (ADUCCION, PRETRATAMIENTO Y CONDUCCION) DEL MUNICPIO DE TAME, DEPARTAMENTO DE ARAUCA</v>
      </c>
      <c r="B16926" s="458"/>
      <c r="C16926" s="196"/>
      <c r="D16926" s="198"/>
      <c r="E16926" s="198"/>
      <c r="F16926" s="197"/>
      <c r="G16926" s="197"/>
      <c r="I16926" s="321"/>
      <c r="J16926" s="200"/>
      <c r="O16926" s="297"/>
    </row>
    <row r="16927" spans="1:16" s="199" customFormat="1">
      <c r="A16927" s="196"/>
      <c r="B16927" s="458"/>
      <c r="C16927" s="196"/>
      <c r="D16927" s="198"/>
      <c r="E16927" s="198"/>
      <c r="F16927" s="197"/>
      <c r="G16927" s="197"/>
      <c r="I16927" s="321"/>
      <c r="J16927" s="200"/>
      <c r="O16927" s="297"/>
    </row>
    <row r="16928" spans="1:16" ht="13.5" thickBot="1">
      <c r="A16928" s="201"/>
      <c r="B16928" s="448"/>
      <c r="C16928" s="201"/>
      <c r="D16928" s="203"/>
      <c r="E16928" s="203"/>
      <c r="F16928" s="202"/>
      <c r="G16928" s="202"/>
    </row>
    <row r="16929" spans="1:15" s="211" customFormat="1" ht="13.5" thickTop="1">
      <c r="A16929" s="206"/>
      <c r="B16929" s="457"/>
      <c r="C16929" s="207"/>
      <c r="D16929" s="209"/>
      <c r="E16929" s="209"/>
      <c r="F16929" s="208"/>
      <c r="G16929" s="210" t="s">
        <v>110</v>
      </c>
      <c r="I16929" s="323"/>
      <c r="J16929" s="212"/>
      <c r="O16929" s="297"/>
    </row>
    <row r="16930" spans="1:15" ht="12.75" customHeight="1">
      <c r="A16930" s="213" t="s">
        <v>62</v>
      </c>
      <c r="B16930" s="750">
        <f>Proponente</f>
        <v>0</v>
      </c>
      <c r="C16930" s="750"/>
      <c r="D16930" s="750"/>
      <c r="E16930" s="750"/>
      <c r="F16930" s="750"/>
      <c r="G16930" s="751"/>
    </row>
    <row r="16931" spans="1:15" ht="47.25" customHeight="1">
      <c r="A16931" s="213" t="s">
        <v>63</v>
      </c>
      <c r="B16931" s="470">
        <v>52.1</v>
      </c>
      <c r="C16931" s="750" t="e">
        <f>VLOOKUP(B16931,Presupuesto!$A$4:$B$106,2,FALSE)</f>
        <v>#N/A</v>
      </c>
      <c r="D16931" s="750"/>
      <c r="E16931" s="750"/>
      <c r="F16931" s="750"/>
      <c r="G16931" s="751"/>
    </row>
    <row r="16932" spans="1:15" ht="12.75" customHeight="1">
      <c r="A16932" s="214"/>
      <c r="B16932" s="438"/>
      <c r="C16932" s="215"/>
      <c r="D16932" s="217"/>
      <c r="E16932" s="217"/>
      <c r="F16932" s="218" t="s">
        <v>88</v>
      </c>
      <c r="G16932" s="750" t="str">
        <f ca="1">LOOKUP('U-P1'!B16931,Presupuesto!$1:$1048576,Presupuesto!$C$1:$C$105)</f>
        <v>ML</v>
      </c>
      <c r="H16932" s="750"/>
      <c r="I16932" s="750"/>
      <c r="J16932" s="750"/>
      <c r="K16932" s="751"/>
    </row>
    <row r="16933" spans="1:15" ht="13.5" thickBot="1">
      <c r="A16933" s="213" t="s">
        <v>64</v>
      </c>
      <c r="B16933" s="438"/>
      <c r="C16933" s="215"/>
      <c r="D16933" s="217"/>
      <c r="E16933" s="217"/>
      <c r="F16933" s="216"/>
      <c r="G16933" s="219"/>
      <c r="I16933" s="324"/>
      <c r="J16933" s="295"/>
      <c r="K16933" s="296"/>
      <c r="L16933" s="296"/>
      <c r="M16933" s="296"/>
      <c r="N16933" s="296"/>
      <c r="O16933" s="296"/>
    </row>
    <row r="16934" spans="1:15" s="220" customFormat="1" ht="13.5" thickTop="1">
      <c r="A16934" s="221" t="s">
        <v>57</v>
      </c>
      <c r="B16934" s="447" t="s">
        <v>65</v>
      </c>
      <c r="C16934" s="222" t="s">
        <v>66</v>
      </c>
      <c r="D16934" s="223" t="s">
        <v>74</v>
      </c>
      <c r="E16934" s="224" t="s">
        <v>100</v>
      </c>
      <c r="F16934" s="224" t="s">
        <v>79</v>
      </c>
      <c r="G16934" s="225" t="s">
        <v>70</v>
      </c>
      <c r="I16934" s="325"/>
      <c r="J16934" s="226"/>
      <c r="O16934" s="296"/>
    </row>
    <row r="16935" spans="1:15">
      <c r="A16935" s="227" t="str">
        <f t="shared" ref="A16935:A16946" si="3061">IF(I16935=0,"-",VLOOKUP(I16935,EQUIPOS,2,FALSE))</f>
        <v>-</v>
      </c>
      <c r="B16935" s="228"/>
      <c r="C16935" s="228"/>
      <c r="D16935" s="194"/>
      <c r="E16935" s="229">
        <f t="shared" ref="E16935:E16946" si="3062">IF(I16935=0,0,VLOOKUP(I16935,EQUIPOS,4,FALSE))</f>
        <v>0</v>
      </c>
      <c r="F16935" s="230">
        <f t="shared" ref="F16935:F16946" si="3063">IF(D16935=0,0,E16935/D16935)</f>
        <v>0</v>
      </c>
      <c r="G16935" s="231"/>
      <c r="I16935" s="283"/>
    </row>
    <row r="16936" spans="1:15">
      <c r="A16936" s="227" t="str">
        <f t="shared" si="3061"/>
        <v>-</v>
      </c>
      <c r="B16936" s="228"/>
      <c r="C16936" s="228"/>
      <c r="D16936" s="194"/>
      <c r="E16936" s="229">
        <f t="shared" si="3062"/>
        <v>0</v>
      </c>
      <c r="F16936" s="230">
        <f t="shared" si="3063"/>
        <v>0</v>
      </c>
      <c r="G16936" s="232"/>
      <c r="I16936" s="283"/>
    </row>
    <row r="16937" spans="1:15">
      <c r="A16937" s="227" t="str">
        <f t="shared" si="3061"/>
        <v>-</v>
      </c>
      <c r="B16937" s="228"/>
      <c r="C16937" s="228"/>
      <c r="D16937" s="194"/>
      <c r="E16937" s="229">
        <f t="shared" si="3062"/>
        <v>0</v>
      </c>
      <c r="F16937" s="230">
        <f t="shared" si="3063"/>
        <v>0</v>
      </c>
      <c r="G16937" s="232"/>
      <c r="I16937" s="283"/>
    </row>
    <row r="16938" spans="1:15">
      <c r="A16938" s="227" t="str">
        <f t="shared" si="3061"/>
        <v>-</v>
      </c>
      <c r="B16938" s="228"/>
      <c r="C16938" s="228"/>
      <c r="D16938" s="194"/>
      <c r="E16938" s="229">
        <f t="shared" si="3062"/>
        <v>0</v>
      </c>
      <c r="F16938" s="230">
        <f t="shared" si="3063"/>
        <v>0</v>
      </c>
      <c r="G16938" s="232"/>
      <c r="I16938" s="283"/>
    </row>
    <row r="16939" spans="1:15">
      <c r="A16939" s="227" t="str">
        <f t="shared" si="3061"/>
        <v>-</v>
      </c>
      <c r="B16939" s="228"/>
      <c r="C16939" s="228"/>
      <c r="D16939" s="194"/>
      <c r="E16939" s="229">
        <f t="shared" si="3062"/>
        <v>0</v>
      </c>
      <c r="F16939" s="230">
        <f t="shared" si="3063"/>
        <v>0</v>
      </c>
      <c r="G16939" s="232"/>
      <c r="I16939" s="283"/>
    </row>
    <row r="16940" spans="1:15">
      <c r="A16940" s="227" t="str">
        <f t="shared" si="3061"/>
        <v>-</v>
      </c>
      <c r="B16940" s="228"/>
      <c r="C16940" s="228"/>
      <c r="D16940" s="194"/>
      <c r="E16940" s="229">
        <f t="shared" si="3062"/>
        <v>0</v>
      </c>
      <c r="F16940" s="230">
        <f t="shared" si="3063"/>
        <v>0</v>
      </c>
      <c r="G16940" s="232"/>
      <c r="I16940" s="283"/>
    </row>
    <row r="16941" spans="1:15">
      <c r="A16941" s="227" t="str">
        <f t="shared" si="3061"/>
        <v>-</v>
      </c>
      <c r="B16941" s="228"/>
      <c r="C16941" s="228"/>
      <c r="D16941" s="194"/>
      <c r="E16941" s="229">
        <f t="shared" si="3062"/>
        <v>0</v>
      </c>
      <c r="F16941" s="230">
        <f t="shared" si="3063"/>
        <v>0</v>
      </c>
      <c r="G16941" s="232"/>
      <c r="I16941" s="283"/>
    </row>
    <row r="16942" spans="1:15">
      <c r="A16942" s="227" t="str">
        <f t="shared" si="3061"/>
        <v>-</v>
      </c>
      <c r="B16942" s="228"/>
      <c r="C16942" s="228"/>
      <c r="D16942" s="194"/>
      <c r="E16942" s="229">
        <f t="shared" si="3062"/>
        <v>0</v>
      </c>
      <c r="F16942" s="230">
        <f t="shared" si="3063"/>
        <v>0</v>
      </c>
      <c r="G16942" s="232"/>
      <c r="I16942" s="283"/>
    </row>
    <row r="16943" spans="1:15">
      <c r="A16943" s="227" t="str">
        <f t="shared" si="3061"/>
        <v>-</v>
      </c>
      <c r="B16943" s="228"/>
      <c r="C16943" s="228"/>
      <c r="D16943" s="194"/>
      <c r="E16943" s="229">
        <f t="shared" si="3062"/>
        <v>0</v>
      </c>
      <c r="F16943" s="230">
        <f t="shared" si="3063"/>
        <v>0</v>
      </c>
      <c r="G16943" s="232"/>
      <c r="I16943" s="283"/>
    </row>
    <row r="16944" spans="1:15">
      <c r="A16944" s="227" t="str">
        <f t="shared" si="3061"/>
        <v>-</v>
      </c>
      <c r="B16944" s="228"/>
      <c r="C16944" s="228"/>
      <c r="D16944" s="194"/>
      <c r="E16944" s="229">
        <f t="shared" si="3062"/>
        <v>0</v>
      </c>
      <c r="F16944" s="230">
        <f t="shared" si="3063"/>
        <v>0</v>
      </c>
      <c r="G16944" s="232"/>
      <c r="I16944" s="283"/>
    </row>
    <row r="16945" spans="1:15">
      <c r="A16945" s="227" t="str">
        <f t="shared" si="3061"/>
        <v>-</v>
      </c>
      <c r="B16945" s="228"/>
      <c r="C16945" s="228"/>
      <c r="D16945" s="194"/>
      <c r="E16945" s="229">
        <f t="shared" si="3062"/>
        <v>0</v>
      </c>
      <c r="F16945" s="230">
        <f t="shared" si="3063"/>
        <v>0</v>
      </c>
      <c r="G16945" s="232"/>
      <c r="I16945" s="283"/>
    </row>
    <row r="16946" spans="1:15">
      <c r="A16946" s="227" t="str">
        <f t="shared" si="3061"/>
        <v>-</v>
      </c>
      <c r="B16946" s="228"/>
      <c r="C16946" s="228"/>
      <c r="D16946" s="194"/>
      <c r="E16946" s="229">
        <f t="shared" si="3062"/>
        <v>0</v>
      </c>
      <c r="F16946" s="230">
        <f t="shared" si="3063"/>
        <v>0</v>
      </c>
      <c r="G16946" s="232"/>
      <c r="I16946" s="283"/>
    </row>
    <row r="16947" spans="1:15" ht="13.5" thickBot="1">
      <c r="A16947" s="234"/>
      <c r="B16947" s="456"/>
      <c r="C16947" s="235"/>
      <c r="D16947" s="237"/>
      <c r="E16947" s="237"/>
      <c r="F16947" s="238" t="s">
        <v>80</v>
      </c>
      <c r="G16947" s="239">
        <f>SUM(F16935:F16946)</f>
        <v>0</v>
      </c>
      <c r="I16947" s="326"/>
    </row>
    <row r="16948" spans="1:15" ht="13.5" thickTop="1">
      <c r="A16948" s="240" t="s">
        <v>67</v>
      </c>
      <c r="B16948" s="446"/>
      <c r="C16948" s="241"/>
      <c r="D16948" s="243"/>
      <c r="E16948" s="243"/>
      <c r="F16948" s="242"/>
      <c r="G16948" s="244"/>
      <c r="I16948" s="326"/>
    </row>
    <row r="16949" spans="1:15" s="220" customFormat="1" ht="26">
      <c r="A16949" s="245" t="s">
        <v>57</v>
      </c>
      <c r="B16949" s="455"/>
      <c r="C16949" s="247" t="s">
        <v>58</v>
      </c>
      <c r="D16949" s="316" t="s">
        <v>68</v>
      </c>
      <c r="E16949" s="248" t="s">
        <v>69</v>
      </c>
      <c r="F16949" s="249" t="s">
        <v>79</v>
      </c>
      <c r="G16949" s="250" t="s">
        <v>70</v>
      </c>
      <c r="I16949" s="325"/>
      <c r="J16949" s="226"/>
      <c r="O16949" s="296"/>
    </row>
    <row r="16950" spans="1:15">
      <c r="A16950" s="748" t="str">
        <f t="shared" ref="A16950:A16961" si="3064">IF(I16950=0,"",VLOOKUP(I16950,MATERIALES,2,FALSE))</f>
        <v/>
      </c>
      <c r="B16950" s="749"/>
      <c r="C16950" s="251" t="str">
        <f t="shared" ref="C16950:C16958" si="3065">IF(I16950=0,"",VLOOKUP(I16950,MATERIALES,3,FALSE))</f>
        <v/>
      </c>
      <c r="D16950" s="194"/>
      <c r="E16950" s="252">
        <f t="shared" ref="E16950:E16961" si="3066">IF(I16950=0,0,VLOOKUP(I16950,MATERIALES,4,FALSE))</f>
        <v>0</v>
      </c>
      <c r="F16950" s="230">
        <f>D16950*E16950</f>
        <v>0</v>
      </c>
      <c r="G16950" s="231"/>
      <c r="I16950" s="283"/>
    </row>
    <row r="16951" spans="1:15">
      <c r="A16951" s="748" t="str">
        <f t="shared" si="3064"/>
        <v/>
      </c>
      <c r="B16951" s="749"/>
      <c r="C16951" s="251" t="str">
        <f t="shared" si="3065"/>
        <v/>
      </c>
      <c r="D16951" s="194"/>
      <c r="E16951" s="252">
        <f t="shared" si="3066"/>
        <v>0</v>
      </c>
      <c r="F16951" s="230">
        <f t="shared" ref="F16951:F16961" si="3067">D16951*E16951</f>
        <v>0</v>
      </c>
      <c r="G16951" s="232"/>
      <c r="I16951" s="283"/>
    </row>
    <row r="16952" spans="1:15">
      <c r="A16952" s="748" t="str">
        <f t="shared" si="3064"/>
        <v/>
      </c>
      <c r="B16952" s="749"/>
      <c r="C16952" s="251" t="str">
        <f t="shared" si="3065"/>
        <v/>
      </c>
      <c r="D16952" s="194"/>
      <c r="E16952" s="252">
        <f t="shared" si="3066"/>
        <v>0</v>
      </c>
      <c r="F16952" s="230">
        <f t="shared" si="3067"/>
        <v>0</v>
      </c>
      <c r="G16952" s="232"/>
      <c r="I16952" s="283"/>
    </row>
    <row r="16953" spans="1:15">
      <c r="A16953" s="748" t="str">
        <f t="shared" si="3064"/>
        <v/>
      </c>
      <c r="B16953" s="749"/>
      <c r="C16953" s="251" t="str">
        <f t="shared" si="3065"/>
        <v/>
      </c>
      <c r="D16953" s="194"/>
      <c r="E16953" s="252">
        <f t="shared" si="3066"/>
        <v>0</v>
      </c>
      <c r="F16953" s="230">
        <f t="shared" si="3067"/>
        <v>0</v>
      </c>
      <c r="G16953" s="232"/>
      <c r="I16953" s="283"/>
    </row>
    <row r="16954" spans="1:15">
      <c r="A16954" s="748" t="str">
        <f t="shared" si="3064"/>
        <v/>
      </c>
      <c r="B16954" s="749"/>
      <c r="C16954" s="251" t="str">
        <f t="shared" si="3065"/>
        <v/>
      </c>
      <c r="D16954" s="194"/>
      <c r="E16954" s="252">
        <f t="shared" si="3066"/>
        <v>0</v>
      </c>
      <c r="F16954" s="230">
        <f t="shared" si="3067"/>
        <v>0</v>
      </c>
      <c r="G16954" s="232"/>
      <c r="I16954" s="283"/>
    </row>
    <row r="16955" spans="1:15">
      <c r="A16955" s="748" t="str">
        <f t="shared" si="3064"/>
        <v/>
      </c>
      <c r="B16955" s="749"/>
      <c r="C16955" s="251" t="str">
        <f t="shared" si="3065"/>
        <v/>
      </c>
      <c r="D16955" s="194"/>
      <c r="E16955" s="252">
        <f t="shared" si="3066"/>
        <v>0</v>
      </c>
      <c r="F16955" s="230">
        <f t="shared" si="3067"/>
        <v>0</v>
      </c>
      <c r="G16955" s="232"/>
      <c r="I16955" s="283"/>
    </row>
    <row r="16956" spans="1:15">
      <c r="A16956" s="748" t="str">
        <f t="shared" si="3064"/>
        <v/>
      </c>
      <c r="B16956" s="749"/>
      <c r="C16956" s="251" t="str">
        <f t="shared" si="3065"/>
        <v/>
      </c>
      <c r="D16956" s="194"/>
      <c r="E16956" s="252">
        <f t="shared" si="3066"/>
        <v>0</v>
      </c>
      <c r="F16956" s="230">
        <f t="shared" si="3067"/>
        <v>0</v>
      </c>
      <c r="G16956" s="232"/>
      <c r="I16956" s="283"/>
    </row>
    <row r="16957" spans="1:15">
      <c r="A16957" s="748" t="str">
        <f t="shared" si="3064"/>
        <v/>
      </c>
      <c r="B16957" s="749"/>
      <c r="C16957" s="251" t="str">
        <f t="shared" si="3065"/>
        <v/>
      </c>
      <c r="D16957" s="194"/>
      <c r="E16957" s="252">
        <f t="shared" si="3066"/>
        <v>0</v>
      </c>
      <c r="F16957" s="230">
        <f t="shared" si="3067"/>
        <v>0</v>
      </c>
      <c r="G16957" s="253"/>
      <c r="I16957" s="283"/>
    </row>
    <row r="16958" spans="1:15">
      <c r="A16958" s="748" t="str">
        <f t="shared" si="3064"/>
        <v/>
      </c>
      <c r="B16958" s="749"/>
      <c r="C16958" s="251" t="str">
        <f t="shared" si="3065"/>
        <v/>
      </c>
      <c r="D16958" s="194"/>
      <c r="E16958" s="252">
        <f t="shared" si="3066"/>
        <v>0</v>
      </c>
      <c r="F16958" s="230">
        <f t="shared" si="3067"/>
        <v>0</v>
      </c>
      <c r="G16958" s="232"/>
      <c r="I16958" s="283"/>
    </row>
    <row r="16959" spans="1:15">
      <c r="A16959" s="748" t="str">
        <f t="shared" si="3064"/>
        <v/>
      </c>
      <c r="B16959" s="749"/>
      <c r="C16959" s="251"/>
      <c r="D16959" s="194"/>
      <c r="E16959" s="252">
        <f t="shared" si="3066"/>
        <v>0</v>
      </c>
      <c r="F16959" s="230">
        <f t="shared" si="3067"/>
        <v>0</v>
      </c>
      <c r="G16959" s="232"/>
      <c r="I16959" s="283"/>
    </row>
    <row r="16960" spans="1:15">
      <c r="A16960" s="748" t="str">
        <f t="shared" si="3064"/>
        <v/>
      </c>
      <c r="B16960" s="749"/>
      <c r="C16960" s="251"/>
      <c r="D16960" s="194"/>
      <c r="E16960" s="252">
        <f t="shared" si="3066"/>
        <v>0</v>
      </c>
      <c r="F16960" s="230">
        <f t="shared" si="3067"/>
        <v>0</v>
      </c>
      <c r="G16960" s="232"/>
      <c r="I16960" s="283"/>
    </row>
    <row r="16961" spans="1:9">
      <c r="A16961" s="748" t="str">
        <f t="shared" si="3064"/>
        <v/>
      </c>
      <c r="B16961" s="749"/>
      <c r="C16961" s="251" t="str">
        <f t="shared" ref="C16961" si="3068">IF(I16961=0,"",VLOOKUP(I16961,MATERIALES,3,FALSE))</f>
        <v/>
      </c>
      <c r="D16961" s="194"/>
      <c r="E16961" s="252">
        <f t="shared" si="3066"/>
        <v>0</v>
      </c>
      <c r="F16961" s="230">
        <f t="shared" si="3067"/>
        <v>0</v>
      </c>
      <c r="G16961" s="233"/>
      <c r="I16961" s="283"/>
    </row>
    <row r="16962" spans="1:9" ht="26.25" customHeight="1" thickBot="1">
      <c r="A16962" s="214"/>
      <c r="B16962" s="438"/>
      <c r="C16962" s="215"/>
      <c r="D16962" s="217"/>
      <c r="E16962" s="254"/>
      <c r="F16962" s="255" t="s">
        <v>81</v>
      </c>
      <c r="G16962" s="253">
        <f>ROUND(SUM(F16950:F16961),0)</f>
        <v>0</v>
      </c>
      <c r="I16962" s="326"/>
    </row>
    <row r="16963" spans="1:9" ht="14" thickTop="1" thickBot="1">
      <c r="A16963" s="256" t="s">
        <v>72</v>
      </c>
      <c r="B16963" s="445"/>
      <c r="C16963" s="257"/>
      <c r="D16963" s="259"/>
      <c r="E16963" s="259"/>
      <c r="F16963" s="258"/>
      <c r="G16963" s="260"/>
      <c r="I16963" s="326"/>
    </row>
    <row r="16964" spans="1:9" ht="13.5" thickTop="1">
      <c r="A16964" s="245" t="s">
        <v>57</v>
      </c>
      <c r="B16964" s="455"/>
      <c r="C16964" s="248" t="s">
        <v>71</v>
      </c>
      <c r="D16964" s="316" t="s">
        <v>75</v>
      </c>
      <c r="E16964" s="248" t="s">
        <v>98</v>
      </c>
      <c r="F16964" s="249" t="s">
        <v>79</v>
      </c>
      <c r="G16964" s="250" t="s">
        <v>70</v>
      </c>
      <c r="I16964" s="326"/>
    </row>
    <row r="16965" spans="1:9">
      <c r="A16965" s="748" t="str">
        <f>IF(I16965=0,"",VLOOKUP(I16965,EQUIPOS,2,FALSE))</f>
        <v/>
      </c>
      <c r="B16965" s="749"/>
      <c r="C16965" s="195"/>
      <c r="D16965" s="194"/>
      <c r="E16965" s="252">
        <f>IF(I16965=0,0,VLOOKUP(I16965,EQUIPOS,4,FALSE))</f>
        <v>0</v>
      </c>
      <c r="F16965" s="230">
        <f>C16965*D16965*E16965</f>
        <v>0</v>
      </c>
      <c r="G16965" s="231"/>
      <c r="I16965" s="283"/>
    </row>
    <row r="16966" spans="1:9">
      <c r="A16966" s="748" t="str">
        <f>IF(I16966=0,"",VLOOKUP(I16966,EQUIPOS,2,FALSE))</f>
        <v/>
      </c>
      <c r="B16966" s="749"/>
      <c r="C16966" s="195"/>
      <c r="D16966" s="194"/>
      <c r="E16966" s="252">
        <f>IF(I16966=0,0,VLOOKUP(I16966,EQUIPOS,4,FALSE))</f>
        <v>0</v>
      </c>
      <c r="F16966" s="230">
        <f t="shared" ref="F16966:F16969" si="3069">C16966*D16966*E16966</f>
        <v>0</v>
      </c>
      <c r="G16966" s="232"/>
      <c r="I16966" s="283"/>
    </row>
    <row r="16967" spans="1:9">
      <c r="A16967" s="748" t="str">
        <f>IF(I16967=0,"",VLOOKUP(I16967,EQUIPOS,2,FALSE))</f>
        <v/>
      </c>
      <c r="B16967" s="749"/>
      <c r="C16967" s="195"/>
      <c r="D16967" s="194"/>
      <c r="E16967" s="252">
        <f>IF(I16967=0,0,VLOOKUP(I16967,EQUIPOS,4,FALSE))</f>
        <v>0</v>
      </c>
      <c r="F16967" s="230">
        <f t="shared" si="3069"/>
        <v>0</v>
      </c>
      <c r="G16967" s="232"/>
      <c r="I16967" s="283"/>
    </row>
    <row r="16968" spans="1:9">
      <c r="A16968" s="748" t="str">
        <f>IF(I16968=0,"",VLOOKUP(I16968,EQUIPOS,2,FALSE))</f>
        <v/>
      </c>
      <c r="B16968" s="749"/>
      <c r="C16968" s="195"/>
      <c r="D16968" s="194"/>
      <c r="E16968" s="252">
        <f>IF(I16968=0,0,VLOOKUP(I16968,EQUIPOS,4,FALSE))</f>
        <v>0</v>
      </c>
      <c r="F16968" s="230">
        <f t="shared" si="3069"/>
        <v>0</v>
      </c>
      <c r="G16968" s="232"/>
      <c r="I16968" s="283"/>
    </row>
    <row r="16969" spans="1:9">
      <c r="A16969" s="748" t="str">
        <f>IF(I16969=0,"",VLOOKUP(I16969,EQUIPOS,2,FALSE))</f>
        <v/>
      </c>
      <c r="B16969" s="749"/>
      <c r="C16969" s="195"/>
      <c r="D16969" s="194"/>
      <c r="E16969" s="252">
        <f>IF(I16969=0,0,VLOOKUP(I16969,EQUIPOS,4,FALSE))</f>
        <v>0</v>
      </c>
      <c r="F16969" s="230">
        <f t="shared" si="3069"/>
        <v>0</v>
      </c>
      <c r="G16969" s="233"/>
      <c r="I16969" s="283"/>
    </row>
    <row r="16970" spans="1:9" ht="30.75" customHeight="1" thickBot="1">
      <c r="A16970" s="234"/>
      <c r="B16970" s="456"/>
      <c r="C16970" s="235"/>
      <c r="D16970" s="237"/>
      <c r="E16970" s="261"/>
      <c r="F16970" s="238" t="s">
        <v>82</v>
      </c>
      <c r="G16970" s="262">
        <f>SUM(F16965:F16969)</f>
        <v>0</v>
      </c>
      <c r="I16970" s="326"/>
    </row>
    <row r="16971" spans="1:9" ht="13.5" thickTop="1">
      <c r="A16971" s="240" t="s">
        <v>73</v>
      </c>
      <c r="B16971" s="446"/>
      <c r="C16971" s="241"/>
      <c r="D16971" s="243"/>
      <c r="E16971" s="243"/>
      <c r="F16971" s="242"/>
      <c r="G16971" s="244"/>
      <c r="I16971" s="326"/>
    </row>
    <row r="16972" spans="1:9" ht="26">
      <c r="A16972" s="245" t="s">
        <v>57</v>
      </c>
      <c r="B16972" s="454" t="s">
        <v>58</v>
      </c>
      <c r="C16972" s="247" t="s">
        <v>68</v>
      </c>
      <c r="D16972" s="316" t="s">
        <v>74</v>
      </c>
      <c r="E16972" s="248" t="s">
        <v>69</v>
      </c>
      <c r="F16972" s="249" t="s">
        <v>79</v>
      </c>
      <c r="G16972" s="250" t="s">
        <v>70</v>
      </c>
      <c r="H16972" s="220"/>
      <c r="I16972" s="325"/>
    </row>
    <row r="16973" spans="1:9">
      <c r="A16973" s="263" t="str">
        <f t="shared" ref="A16973:A16984" si="3070">IF(I16973=0,"",VLOOKUP(I16973,MANOOBRA,2,FALSE))</f>
        <v/>
      </c>
      <c r="B16973" s="444" t="str">
        <f t="shared" ref="B16973:B16984" si="3071">IF(I16973=0,"",VLOOKUP(I16973,MANOOBRA,3,FALSE))</f>
        <v/>
      </c>
      <c r="C16973" s="195"/>
      <c r="D16973" s="195"/>
      <c r="E16973" s="252">
        <f t="shared" ref="E16973:E16984" si="3072">IF(I16973=0,0,VLOOKUP(I16973,MANOOBRA,4,FALSE))</f>
        <v>0</v>
      </c>
      <c r="F16973" s="230">
        <f>IF(D16973=0,0,C16973*E16973/D16973)</f>
        <v>0</v>
      </c>
      <c r="G16973" s="231"/>
      <c r="I16973" s="283"/>
    </row>
    <row r="16974" spans="1:9">
      <c r="A16974" s="263" t="str">
        <f t="shared" si="3070"/>
        <v/>
      </c>
      <c r="B16974" s="444" t="str">
        <f t="shared" si="3071"/>
        <v/>
      </c>
      <c r="C16974" s="195"/>
      <c r="D16974" s="195"/>
      <c r="E16974" s="252">
        <f t="shared" si="3072"/>
        <v>0</v>
      </c>
      <c r="F16974" s="230">
        <f t="shared" ref="F16974:F16984" si="3073">IF(D16974=0,0,C16974*E16974/D16974)</f>
        <v>0</v>
      </c>
      <c r="G16974" s="232"/>
      <c r="I16974" s="283"/>
    </row>
    <row r="16975" spans="1:9">
      <c r="A16975" s="263" t="str">
        <f t="shared" si="3070"/>
        <v/>
      </c>
      <c r="B16975" s="444" t="str">
        <f t="shared" si="3071"/>
        <v/>
      </c>
      <c r="C16975" s="195"/>
      <c r="D16975" s="309"/>
      <c r="E16975" s="252">
        <f t="shared" si="3072"/>
        <v>0</v>
      </c>
      <c r="F16975" s="230">
        <f t="shared" si="3073"/>
        <v>0</v>
      </c>
      <c r="G16975" s="232"/>
      <c r="I16975" s="283"/>
    </row>
    <row r="16976" spans="1:9">
      <c r="A16976" s="263" t="str">
        <f t="shared" si="3070"/>
        <v/>
      </c>
      <c r="B16976" s="444" t="str">
        <f t="shared" si="3071"/>
        <v/>
      </c>
      <c r="C16976" s="195"/>
      <c r="D16976" s="195"/>
      <c r="E16976" s="252">
        <f t="shared" si="3072"/>
        <v>0</v>
      </c>
      <c r="F16976" s="230">
        <f t="shared" si="3073"/>
        <v>0</v>
      </c>
      <c r="G16976" s="232"/>
      <c r="I16976" s="283"/>
    </row>
    <row r="16977" spans="1:16">
      <c r="A16977" s="263" t="str">
        <f t="shared" si="3070"/>
        <v/>
      </c>
      <c r="B16977" s="444" t="str">
        <f t="shared" si="3071"/>
        <v/>
      </c>
      <c r="C16977" s="195"/>
      <c r="D16977" s="195"/>
      <c r="E16977" s="252">
        <f t="shared" si="3072"/>
        <v>0</v>
      </c>
      <c r="F16977" s="230">
        <f t="shared" si="3073"/>
        <v>0</v>
      </c>
      <c r="G16977" s="232"/>
      <c r="I16977" s="283"/>
    </row>
    <row r="16978" spans="1:16">
      <c r="A16978" s="263" t="str">
        <f t="shared" si="3070"/>
        <v/>
      </c>
      <c r="B16978" s="444" t="str">
        <f t="shared" si="3071"/>
        <v/>
      </c>
      <c r="C16978" s="195"/>
      <c r="D16978" s="195"/>
      <c r="E16978" s="252">
        <f t="shared" si="3072"/>
        <v>0</v>
      </c>
      <c r="F16978" s="230">
        <f t="shared" si="3073"/>
        <v>0</v>
      </c>
      <c r="G16978" s="232"/>
      <c r="I16978" s="283"/>
    </row>
    <row r="16979" spans="1:16">
      <c r="A16979" s="263" t="str">
        <f t="shared" si="3070"/>
        <v/>
      </c>
      <c r="B16979" s="444" t="str">
        <f t="shared" si="3071"/>
        <v/>
      </c>
      <c r="C16979" s="195"/>
      <c r="D16979" s="195"/>
      <c r="E16979" s="252">
        <f t="shared" si="3072"/>
        <v>0</v>
      </c>
      <c r="F16979" s="230">
        <f t="shared" si="3073"/>
        <v>0</v>
      </c>
      <c r="G16979" s="232"/>
      <c r="I16979" s="283"/>
    </row>
    <row r="16980" spans="1:16">
      <c r="A16980" s="263" t="str">
        <f t="shared" si="3070"/>
        <v/>
      </c>
      <c r="B16980" s="444" t="str">
        <f t="shared" si="3071"/>
        <v/>
      </c>
      <c r="C16980" s="195"/>
      <c r="D16980" s="195"/>
      <c r="E16980" s="252">
        <f t="shared" si="3072"/>
        <v>0</v>
      </c>
      <c r="F16980" s="230">
        <f t="shared" si="3073"/>
        <v>0</v>
      </c>
      <c r="G16980" s="232"/>
      <c r="I16980" s="283"/>
    </row>
    <row r="16981" spans="1:16">
      <c r="A16981" s="263" t="str">
        <f t="shared" si="3070"/>
        <v/>
      </c>
      <c r="B16981" s="444" t="str">
        <f t="shared" si="3071"/>
        <v/>
      </c>
      <c r="C16981" s="195"/>
      <c r="D16981" s="195"/>
      <c r="E16981" s="252">
        <f t="shared" si="3072"/>
        <v>0</v>
      </c>
      <c r="F16981" s="230">
        <f t="shared" si="3073"/>
        <v>0</v>
      </c>
      <c r="G16981" s="232"/>
      <c r="I16981" s="283"/>
    </row>
    <row r="16982" spans="1:16">
      <c r="A16982" s="263" t="str">
        <f t="shared" si="3070"/>
        <v/>
      </c>
      <c r="B16982" s="444" t="str">
        <f t="shared" si="3071"/>
        <v/>
      </c>
      <c r="C16982" s="195"/>
      <c r="D16982" s="195"/>
      <c r="E16982" s="252">
        <f t="shared" si="3072"/>
        <v>0</v>
      </c>
      <c r="F16982" s="230">
        <f t="shared" si="3073"/>
        <v>0</v>
      </c>
      <c r="G16982" s="232"/>
      <c r="I16982" s="283"/>
    </row>
    <row r="16983" spans="1:16">
      <c r="A16983" s="263" t="str">
        <f t="shared" si="3070"/>
        <v/>
      </c>
      <c r="B16983" s="444" t="str">
        <f t="shared" si="3071"/>
        <v/>
      </c>
      <c r="C16983" s="195"/>
      <c r="D16983" s="195"/>
      <c r="E16983" s="252">
        <f t="shared" si="3072"/>
        <v>0</v>
      </c>
      <c r="F16983" s="230">
        <f t="shared" si="3073"/>
        <v>0</v>
      </c>
      <c r="G16983" s="232"/>
      <c r="I16983" s="283"/>
    </row>
    <row r="16984" spans="1:16">
      <c r="A16984" s="263" t="str">
        <f t="shared" si="3070"/>
        <v/>
      </c>
      <c r="B16984" s="444" t="str">
        <f t="shared" si="3071"/>
        <v/>
      </c>
      <c r="C16984" s="195"/>
      <c r="D16984" s="195"/>
      <c r="E16984" s="252">
        <f t="shared" si="3072"/>
        <v>0</v>
      </c>
      <c r="F16984" s="230">
        <f t="shared" si="3073"/>
        <v>0</v>
      </c>
      <c r="G16984" s="233"/>
      <c r="I16984" s="283"/>
    </row>
    <row r="16985" spans="1:16" ht="31.5" customHeight="1" thickBot="1">
      <c r="A16985" s="234"/>
      <c r="B16985" s="456"/>
      <c r="C16985" s="235"/>
      <c r="D16985" s="237"/>
      <c r="E16985" s="237"/>
      <c r="F16985" s="238" t="s">
        <v>83</v>
      </c>
      <c r="G16985" s="262">
        <f>ROUND(SUM(F16973:F16984),0)</f>
        <v>0</v>
      </c>
      <c r="I16985" s="326"/>
    </row>
    <row r="16986" spans="1:16" ht="13.5" thickTop="1">
      <c r="A16986" s="186" t="s">
        <v>76</v>
      </c>
      <c r="B16986" s="446"/>
      <c r="C16986" s="241"/>
      <c r="D16986" s="243"/>
      <c r="E16986" s="243"/>
      <c r="F16986" s="242"/>
      <c r="G16986" s="244"/>
      <c r="I16986" s="326"/>
    </row>
    <row r="16987" spans="1:16">
      <c r="A16987" s="245" t="s">
        <v>57</v>
      </c>
      <c r="B16987" s="455"/>
      <c r="C16987" s="246"/>
      <c r="D16987" s="317"/>
      <c r="E16987" s="248" t="s">
        <v>77</v>
      </c>
      <c r="F16987" s="249" t="s">
        <v>78</v>
      </c>
      <c r="G16987" s="264" t="s">
        <v>77</v>
      </c>
      <c r="H16987" s="220"/>
      <c r="I16987" s="325"/>
    </row>
    <row r="16988" spans="1:16">
      <c r="A16988" s="185" t="s">
        <v>87</v>
      </c>
      <c r="B16988" s="453"/>
      <c r="C16988" s="265"/>
      <c r="D16988" s="318"/>
      <c r="E16988" s="229">
        <f>SUM(G16947,G16962,G16970,G16985)</f>
        <v>0</v>
      </c>
      <c r="F16988" s="266">
        <f>A</f>
        <v>0</v>
      </c>
      <c r="G16988" s="267">
        <f>E16988*F16988</f>
        <v>0</v>
      </c>
      <c r="I16988" s="326"/>
    </row>
    <row r="16989" spans="1:16">
      <c r="A16989" s="185" t="s">
        <v>85</v>
      </c>
      <c r="B16989" s="453"/>
      <c r="C16989" s="265"/>
      <c r="D16989" s="318"/>
      <c r="E16989" s="229">
        <f>SUM(G16947,G16962,G16970,G16985)</f>
        <v>0</v>
      </c>
      <c r="F16989" s="266">
        <f>I</f>
        <v>0</v>
      </c>
      <c r="G16989" s="267">
        <f>E16989*F16989</f>
        <v>0</v>
      </c>
      <c r="I16989" s="326"/>
    </row>
    <row r="16990" spans="1:16">
      <c r="A16990" s="185" t="s">
        <v>86</v>
      </c>
      <c r="B16990" s="453"/>
      <c r="C16990" s="265"/>
      <c r="D16990" s="318"/>
      <c r="E16990" s="229">
        <f>SUM(G16947,G16962,G16970,G16985)</f>
        <v>0</v>
      </c>
      <c r="F16990" s="266">
        <f>U</f>
        <v>0</v>
      </c>
      <c r="G16990" s="267">
        <f>E16990*F16990</f>
        <v>0</v>
      </c>
      <c r="I16990" s="326"/>
    </row>
    <row r="16991" spans="1:16" ht="33" customHeight="1" thickBot="1">
      <c r="A16991" s="234"/>
      <c r="B16991" s="456"/>
      <c r="C16991" s="235"/>
      <c r="D16991" s="237"/>
      <c r="E16991" s="237"/>
      <c r="F16991" s="268" t="s">
        <v>84</v>
      </c>
      <c r="G16991" s="262">
        <f>SUM(G16988:G16990)</f>
        <v>0</v>
      </c>
      <c r="I16991" s="326"/>
      <c r="J16991" s="295"/>
      <c r="K16991" s="296"/>
      <c r="L16991" s="296"/>
      <c r="M16991" s="296"/>
      <c r="N16991" s="296"/>
      <c r="O16991" s="296"/>
    </row>
    <row r="16992" spans="1:16" s="211" customFormat="1" ht="14" thickTop="1" thickBot="1">
      <c r="A16992" s="269"/>
      <c r="B16992" s="443"/>
      <c r="C16992" s="270"/>
      <c r="D16992" s="319"/>
      <c r="E16992" s="271" t="s">
        <v>89</v>
      </c>
      <c r="F16992" s="272"/>
      <c r="G16992" s="273">
        <f>ROUND(SUM(G16947,G16962,G16970,G16985,G16991),0)</f>
        <v>0</v>
      </c>
      <c r="I16992" s="327"/>
      <c r="J16992" s="212">
        <f>B16931</f>
        <v>52.1</v>
      </c>
      <c r="K16992" s="274">
        <f>E16988</f>
        <v>0</v>
      </c>
      <c r="L16992" s="294">
        <f>G16988</f>
        <v>0</v>
      </c>
      <c r="M16992" s="294">
        <f>G16989</f>
        <v>0</v>
      </c>
      <c r="N16992" s="294">
        <f>G16990</f>
        <v>0</v>
      </c>
      <c r="O16992" s="299">
        <f>SUM(K16992:N16992)</f>
        <v>0</v>
      </c>
      <c r="P16992" s="294"/>
    </row>
    <row r="16993" spans="1:16" ht="13.5" thickTop="1">
      <c r="A16993" s="275" t="s">
        <v>97</v>
      </c>
      <c r="B16993" s="438"/>
      <c r="C16993" s="215"/>
      <c r="D16993" s="217"/>
      <c r="E16993" s="217"/>
      <c r="F16993" s="216"/>
      <c r="G16993" s="219"/>
      <c r="I16993" s="326"/>
      <c r="P16993" s="294"/>
    </row>
    <row r="16994" spans="1:16">
      <c r="A16994" s="275"/>
      <c r="B16994" s="452"/>
      <c r="C16994" s="276"/>
      <c r="D16994" s="320"/>
      <c r="E16994" s="217"/>
      <c r="F16994" s="216"/>
      <c r="G16994" s="277">
        <f ca="1">TODAY()</f>
        <v>44839</v>
      </c>
      <c r="I16994" s="326"/>
      <c r="P16994" s="294"/>
    </row>
    <row r="16995" spans="1:16" ht="13.5" thickBot="1">
      <c r="A16995" s="234"/>
      <c r="B16995" s="456"/>
      <c r="C16995" s="235"/>
      <c r="D16995" s="237"/>
      <c r="E16995" s="237"/>
      <c r="F16995" s="236"/>
      <c r="G16995" s="278"/>
      <c r="I16995" s="326"/>
      <c r="P16995" s="294"/>
    </row>
    <row r="16996" spans="1:16" s="199" customFormat="1" ht="13.5" thickTop="1">
      <c r="A16996" s="196" t="s">
        <v>109</v>
      </c>
      <c r="B16996" s="458"/>
      <c r="C16996" s="196"/>
      <c r="D16996" s="198"/>
      <c r="E16996" s="198"/>
      <c r="F16996" s="197"/>
      <c r="G16996" s="197"/>
      <c r="I16996" s="321"/>
      <c r="J16996" s="200"/>
      <c r="O16996" s="297"/>
    </row>
    <row r="16997" spans="1:16" s="199" customFormat="1">
      <c r="A16997" s="196" t="str">
        <f>CONCATENATE('Prestaciones y AIU'!A14488," ANALISIS DE PRECIOS UNITARIOS")</f>
        <v xml:space="preserve"> ANALISIS DE PRECIOS UNITARIOS</v>
      </c>
      <c r="B16997" s="458"/>
      <c r="C16997" s="196"/>
      <c r="D16997" s="198"/>
      <c r="E16997" s="198"/>
      <c r="F16997" s="197"/>
      <c r="G16997" s="197"/>
      <c r="I16997" s="321"/>
      <c r="J16997" s="200"/>
      <c r="O16997" s="297"/>
    </row>
    <row r="16998" spans="1:16" s="199" customFormat="1">
      <c r="A16998" s="196" t="str">
        <f>Objeto_LIC</f>
        <v>OPTIMIZACION DEL SISTEMA DE ABASTECIMIENTO (ADUCCION, PRETRATAMIENTO Y CONDUCCION) DEL MUNICPIO DE TAME, DEPARTAMENTO DE ARAUCA</v>
      </c>
      <c r="B16998" s="458"/>
      <c r="C16998" s="196"/>
      <c r="D16998" s="198"/>
      <c r="E16998" s="198"/>
      <c r="F16998" s="197"/>
      <c r="G16998" s="197"/>
      <c r="I16998" s="321"/>
      <c r="J16998" s="200"/>
      <c r="O16998" s="297"/>
    </row>
    <row r="16999" spans="1:16" s="199" customFormat="1">
      <c r="A16999" s="196"/>
      <c r="B16999" s="458"/>
      <c r="C16999" s="196"/>
      <c r="D16999" s="198"/>
      <c r="E16999" s="198"/>
      <c r="F16999" s="197"/>
      <c r="G16999" s="197"/>
      <c r="I16999" s="321"/>
      <c r="J16999" s="200"/>
      <c r="O16999" s="297"/>
    </row>
    <row r="17000" spans="1:16" ht="13.5" thickBot="1">
      <c r="A17000" s="201"/>
      <c r="B17000" s="448"/>
      <c r="C17000" s="201"/>
      <c r="D17000" s="203"/>
      <c r="E17000" s="203"/>
      <c r="F17000" s="202"/>
      <c r="G17000" s="202"/>
    </row>
    <row r="17001" spans="1:16" s="211" customFormat="1" ht="13.5" thickTop="1">
      <c r="A17001" s="206"/>
      <c r="B17001" s="457"/>
      <c r="C17001" s="207"/>
      <c r="D17001" s="209"/>
      <c r="E17001" s="209"/>
      <c r="F17001" s="208"/>
      <c r="G17001" s="210" t="s">
        <v>110</v>
      </c>
      <c r="I17001" s="323"/>
      <c r="J17001" s="212"/>
      <c r="O17001" s="297"/>
    </row>
    <row r="17002" spans="1:16" ht="12.75" customHeight="1">
      <c r="A17002" s="213" t="s">
        <v>62</v>
      </c>
      <c r="B17002" s="750">
        <f>Proponente</f>
        <v>0</v>
      </c>
      <c r="C17002" s="750"/>
      <c r="D17002" s="750"/>
      <c r="E17002" s="750"/>
      <c r="F17002" s="750"/>
      <c r="G17002" s="751"/>
    </row>
    <row r="17003" spans="1:16" ht="47.25" customHeight="1">
      <c r="A17003" s="213" t="s">
        <v>63</v>
      </c>
      <c r="B17003" s="470">
        <v>52.2</v>
      </c>
      <c r="C17003" s="750" t="e">
        <f>VLOOKUP(B17003,Presupuesto!$A$4:$B$106,2,FALSE)</f>
        <v>#N/A</v>
      </c>
      <c r="D17003" s="750"/>
      <c r="E17003" s="750"/>
      <c r="F17003" s="750"/>
      <c r="G17003" s="751"/>
    </row>
    <row r="17004" spans="1:16" ht="12.75" customHeight="1">
      <c r="A17004" s="214"/>
      <c r="B17004" s="438"/>
      <c r="C17004" s="215"/>
      <c r="D17004" s="217"/>
      <c r="E17004" s="217"/>
      <c r="F17004" s="218" t="s">
        <v>88</v>
      </c>
      <c r="G17004" s="750" t="str">
        <f ca="1">LOOKUP('U-P1'!B17003,Presupuesto!$1:$1048576,Presupuesto!$C$1:$C$105)</f>
        <v>ML</v>
      </c>
      <c r="H17004" s="750"/>
      <c r="I17004" s="750"/>
      <c r="J17004" s="750"/>
      <c r="K17004" s="751"/>
    </row>
    <row r="17005" spans="1:16" ht="13.5" thickBot="1">
      <c r="A17005" s="213" t="s">
        <v>64</v>
      </c>
      <c r="B17005" s="438"/>
      <c r="C17005" s="215"/>
      <c r="D17005" s="217"/>
      <c r="E17005" s="217"/>
      <c r="F17005" s="216"/>
      <c r="G17005" s="219"/>
      <c r="I17005" s="324"/>
      <c r="J17005" s="295"/>
      <c r="K17005" s="296"/>
      <c r="L17005" s="296"/>
      <c r="M17005" s="296"/>
      <c r="N17005" s="296"/>
      <c r="O17005" s="296"/>
    </row>
    <row r="17006" spans="1:16" s="220" customFormat="1" ht="13.5" thickTop="1">
      <c r="A17006" s="221" t="s">
        <v>57</v>
      </c>
      <c r="B17006" s="447" t="s">
        <v>65</v>
      </c>
      <c r="C17006" s="222" t="s">
        <v>66</v>
      </c>
      <c r="D17006" s="223" t="s">
        <v>74</v>
      </c>
      <c r="E17006" s="224" t="s">
        <v>100</v>
      </c>
      <c r="F17006" s="224" t="s">
        <v>79</v>
      </c>
      <c r="G17006" s="225" t="s">
        <v>70</v>
      </c>
      <c r="I17006" s="325"/>
      <c r="J17006" s="226"/>
      <c r="O17006" s="296"/>
    </row>
    <row r="17007" spans="1:16">
      <c r="A17007" s="227" t="str">
        <f t="shared" ref="A17007:A17018" si="3074">IF(I17007=0,"-",VLOOKUP(I17007,EQUIPOS,2,FALSE))</f>
        <v>-</v>
      </c>
      <c r="B17007" s="228"/>
      <c r="C17007" s="228"/>
      <c r="D17007" s="194"/>
      <c r="E17007" s="229">
        <f t="shared" ref="E17007:E17018" si="3075">IF(I17007=0,0,VLOOKUP(I17007,EQUIPOS,4,FALSE))</f>
        <v>0</v>
      </c>
      <c r="F17007" s="230">
        <f t="shared" ref="F17007:F17018" si="3076">IF(D17007=0,0,E17007/D17007)</f>
        <v>0</v>
      </c>
      <c r="G17007" s="231"/>
      <c r="I17007" s="283"/>
    </row>
    <row r="17008" spans="1:16">
      <c r="A17008" s="227" t="str">
        <f t="shared" si="3074"/>
        <v>-</v>
      </c>
      <c r="B17008" s="228"/>
      <c r="C17008" s="228"/>
      <c r="D17008" s="194"/>
      <c r="E17008" s="229">
        <f t="shared" si="3075"/>
        <v>0</v>
      </c>
      <c r="F17008" s="230">
        <f t="shared" si="3076"/>
        <v>0</v>
      </c>
      <c r="G17008" s="232"/>
      <c r="I17008" s="283"/>
    </row>
    <row r="17009" spans="1:15">
      <c r="A17009" s="227" t="str">
        <f t="shared" si="3074"/>
        <v>-</v>
      </c>
      <c r="B17009" s="228"/>
      <c r="C17009" s="228"/>
      <c r="D17009" s="194"/>
      <c r="E17009" s="229">
        <f t="shared" si="3075"/>
        <v>0</v>
      </c>
      <c r="F17009" s="230">
        <f t="shared" si="3076"/>
        <v>0</v>
      </c>
      <c r="G17009" s="232"/>
      <c r="I17009" s="283"/>
    </row>
    <row r="17010" spans="1:15">
      <c r="A17010" s="227" t="str">
        <f t="shared" si="3074"/>
        <v>-</v>
      </c>
      <c r="B17010" s="228"/>
      <c r="C17010" s="228"/>
      <c r="D17010" s="194"/>
      <c r="E17010" s="229">
        <f t="shared" si="3075"/>
        <v>0</v>
      </c>
      <c r="F17010" s="230">
        <f t="shared" si="3076"/>
        <v>0</v>
      </c>
      <c r="G17010" s="232"/>
      <c r="I17010" s="283"/>
    </row>
    <row r="17011" spans="1:15">
      <c r="A17011" s="227" t="str">
        <f t="shared" si="3074"/>
        <v>-</v>
      </c>
      <c r="B17011" s="228"/>
      <c r="C17011" s="228"/>
      <c r="D17011" s="194"/>
      <c r="E17011" s="229">
        <f t="shared" si="3075"/>
        <v>0</v>
      </c>
      <c r="F17011" s="230">
        <f t="shared" si="3076"/>
        <v>0</v>
      </c>
      <c r="G17011" s="232"/>
      <c r="I17011" s="283"/>
    </row>
    <row r="17012" spans="1:15">
      <c r="A17012" s="227" t="str">
        <f t="shared" si="3074"/>
        <v>-</v>
      </c>
      <c r="B17012" s="228"/>
      <c r="C17012" s="228"/>
      <c r="D17012" s="194"/>
      <c r="E17012" s="229">
        <f t="shared" si="3075"/>
        <v>0</v>
      </c>
      <c r="F17012" s="230">
        <f t="shared" si="3076"/>
        <v>0</v>
      </c>
      <c r="G17012" s="232"/>
      <c r="I17012" s="283"/>
    </row>
    <row r="17013" spans="1:15">
      <c r="A17013" s="227" t="str">
        <f t="shared" si="3074"/>
        <v>-</v>
      </c>
      <c r="B17013" s="228"/>
      <c r="C17013" s="228"/>
      <c r="D17013" s="194"/>
      <c r="E17013" s="229">
        <f t="shared" si="3075"/>
        <v>0</v>
      </c>
      <c r="F17013" s="230">
        <f t="shared" si="3076"/>
        <v>0</v>
      </c>
      <c r="G17013" s="232"/>
      <c r="I17013" s="283"/>
    </row>
    <row r="17014" spans="1:15">
      <c r="A17014" s="227" t="str">
        <f t="shared" si="3074"/>
        <v>-</v>
      </c>
      <c r="B17014" s="228"/>
      <c r="C17014" s="228"/>
      <c r="D17014" s="194"/>
      <c r="E17014" s="229">
        <f t="shared" si="3075"/>
        <v>0</v>
      </c>
      <c r="F17014" s="230">
        <f t="shared" si="3076"/>
        <v>0</v>
      </c>
      <c r="G17014" s="232"/>
      <c r="I17014" s="283"/>
    </row>
    <row r="17015" spans="1:15">
      <c r="A17015" s="227" t="str">
        <f t="shared" si="3074"/>
        <v>-</v>
      </c>
      <c r="B17015" s="228"/>
      <c r="C17015" s="228"/>
      <c r="D17015" s="194"/>
      <c r="E17015" s="229">
        <f t="shared" si="3075"/>
        <v>0</v>
      </c>
      <c r="F17015" s="230">
        <f t="shared" si="3076"/>
        <v>0</v>
      </c>
      <c r="G17015" s="232"/>
      <c r="I17015" s="283"/>
    </row>
    <row r="17016" spans="1:15">
      <c r="A17016" s="227" t="str">
        <f t="shared" si="3074"/>
        <v>-</v>
      </c>
      <c r="B17016" s="228"/>
      <c r="C17016" s="228"/>
      <c r="D17016" s="194"/>
      <c r="E17016" s="229">
        <f t="shared" si="3075"/>
        <v>0</v>
      </c>
      <c r="F17016" s="230">
        <f t="shared" si="3076"/>
        <v>0</v>
      </c>
      <c r="G17016" s="232"/>
      <c r="I17016" s="283"/>
    </row>
    <row r="17017" spans="1:15">
      <c r="A17017" s="227" t="str">
        <f t="shared" si="3074"/>
        <v>-</v>
      </c>
      <c r="B17017" s="228"/>
      <c r="C17017" s="228"/>
      <c r="D17017" s="194"/>
      <c r="E17017" s="229">
        <f t="shared" si="3075"/>
        <v>0</v>
      </c>
      <c r="F17017" s="230">
        <f t="shared" si="3076"/>
        <v>0</v>
      </c>
      <c r="G17017" s="232"/>
      <c r="I17017" s="283"/>
    </row>
    <row r="17018" spans="1:15">
      <c r="A17018" s="227" t="str">
        <f t="shared" si="3074"/>
        <v>-</v>
      </c>
      <c r="B17018" s="228"/>
      <c r="C17018" s="228"/>
      <c r="D17018" s="194"/>
      <c r="E17018" s="229">
        <f t="shared" si="3075"/>
        <v>0</v>
      </c>
      <c r="F17018" s="230">
        <f t="shared" si="3076"/>
        <v>0</v>
      </c>
      <c r="G17018" s="232"/>
      <c r="I17018" s="283"/>
    </row>
    <row r="17019" spans="1:15" ht="13.5" thickBot="1">
      <c r="A17019" s="234"/>
      <c r="B17019" s="456"/>
      <c r="C17019" s="235"/>
      <c r="D17019" s="237"/>
      <c r="E17019" s="237"/>
      <c r="F17019" s="238" t="s">
        <v>80</v>
      </c>
      <c r="G17019" s="239">
        <f>SUM(F17007:F17018)</f>
        <v>0</v>
      </c>
      <c r="I17019" s="326"/>
    </row>
    <row r="17020" spans="1:15" ht="13.5" thickTop="1">
      <c r="A17020" s="240" t="s">
        <v>67</v>
      </c>
      <c r="B17020" s="446"/>
      <c r="C17020" s="241"/>
      <c r="D17020" s="243"/>
      <c r="E17020" s="243"/>
      <c r="F17020" s="242"/>
      <c r="G17020" s="244"/>
      <c r="I17020" s="326"/>
    </row>
    <row r="17021" spans="1:15" s="220" customFormat="1" ht="26">
      <c r="A17021" s="245" t="s">
        <v>57</v>
      </c>
      <c r="B17021" s="455"/>
      <c r="C17021" s="247" t="s">
        <v>58</v>
      </c>
      <c r="D17021" s="316" t="s">
        <v>68</v>
      </c>
      <c r="E17021" s="248" t="s">
        <v>69</v>
      </c>
      <c r="F17021" s="249" t="s">
        <v>79</v>
      </c>
      <c r="G17021" s="250" t="s">
        <v>70</v>
      </c>
      <c r="I17021" s="325"/>
      <c r="J17021" s="226"/>
      <c r="O17021" s="296"/>
    </row>
    <row r="17022" spans="1:15">
      <c r="A17022" s="748" t="str">
        <f t="shared" ref="A17022:A17033" si="3077">IF(I17022=0,"",VLOOKUP(I17022,MATERIALES,2,FALSE))</f>
        <v/>
      </c>
      <c r="B17022" s="749"/>
      <c r="C17022" s="251" t="str">
        <f t="shared" ref="C17022:C17030" si="3078">IF(I17022=0,"",VLOOKUP(I17022,MATERIALES,3,FALSE))</f>
        <v/>
      </c>
      <c r="D17022" s="194"/>
      <c r="E17022" s="252">
        <f t="shared" ref="E17022:E17033" si="3079">IF(I17022=0,0,VLOOKUP(I17022,MATERIALES,4,FALSE))</f>
        <v>0</v>
      </c>
      <c r="F17022" s="230">
        <f>D17022*E17022</f>
        <v>0</v>
      </c>
      <c r="G17022" s="231"/>
      <c r="I17022" s="283"/>
    </row>
    <row r="17023" spans="1:15">
      <c r="A17023" s="748" t="str">
        <f t="shared" si="3077"/>
        <v/>
      </c>
      <c r="B17023" s="749"/>
      <c r="C17023" s="251" t="str">
        <f t="shared" si="3078"/>
        <v/>
      </c>
      <c r="D17023" s="194"/>
      <c r="E17023" s="252">
        <f t="shared" si="3079"/>
        <v>0</v>
      </c>
      <c r="F17023" s="230">
        <f t="shared" ref="F17023:F17033" si="3080">D17023*E17023</f>
        <v>0</v>
      </c>
      <c r="G17023" s="232"/>
      <c r="I17023" s="283"/>
    </row>
    <row r="17024" spans="1:15">
      <c r="A17024" s="748" t="str">
        <f t="shared" si="3077"/>
        <v/>
      </c>
      <c r="B17024" s="749"/>
      <c r="C17024" s="251" t="str">
        <f t="shared" si="3078"/>
        <v/>
      </c>
      <c r="D17024" s="194"/>
      <c r="E17024" s="252">
        <f t="shared" si="3079"/>
        <v>0</v>
      </c>
      <c r="F17024" s="230">
        <f t="shared" si="3080"/>
        <v>0</v>
      </c>
      <c r="G17024" s="232"/>
      <c r="I17024" s="283"/>
    </row>
    <row r="17025" spans="1:9">
      <c r="A17025" s="748" t="str">
        <f t="shared" si="3077"/>
        <v/>
      </c>
      <c r="B17025" s="749"/>
      <c r="C17025" s="251" t="str">
        <f t="shared" si="3078"/>
        <v/>
      </c>
      <c r="D17025" s="194"/>
      <c r="E17025" s="252">
        <f t="shared" si="3079"/>
        <v>0</v>
      </c>
      <c r="F17025" s="230">
        <f t="shared" si="3080"/>
        <v>0</v>
      </c>
      <c r="G17025" s="232"/>
      <c r="I17025" s="283"/>
    </row>
    <row r="17026" spans="1:9">
      <c r="A17026" s="748" t="str">
        <f t="shared" si="3077"/>
        <v/>
      </c>
      <c r="B17026" s="749"/>
      <c r="C17026" s="251" t="str">
        <f t="shared" si="3078"/>
        <v/>
      </c>
      <c r="D17026" s="194"/>
      <c r="E17026" s="252">
        <f t="shared" si="3079"/>
        <v>0</v>
      </c>
      <c r="F17026" s="230">
        <f t="shared" si="3080"/>
        <v>0</v>
      </c>
      <c r="G17026" s="232"/>
      <c r="I17026" s="283"/>
    </row>
    <row r="17027" spans="1:9">
      <c r="A17027" s="748" t="str">
        <f t="shared" si="3077"/>
        <v/>
      </c>
      <c r="B17027" s="749"/>
      <c r="C17027" s="251" t="str">
        <f t="shared" si="3078"/>
        <v/>
      </c>
      <c r="D17027" s="194"/>
      <c r="E17027" s="252">
        <f t="shared" si="3079"/>
        <v>0</v>
      </c>
      <c r="F17027" s="230">
        <f t="shared" si="3080"/>
        <v>0</v>
      </c>
      <c r="G17027" s="232"/>
      <c r="I17027" s="283"/>
    </row>
    <row r="17028" spans="1:9">
      <c r="A17028" s="748" t="str">
        <f t="shared" si="3077"/>
        <v/>
      </c>
      <c r="B17028" s="749"/>
      <c r="C17028" s="251" t="str">
        <f t="shared" si="3078"/>
        <v/>
      </c>
      <c r="D17028" s="194"/>
      <c r="E17028" s="252">
        <f t="shared" si="3079"/>
        <v>0</v>
      </c>
      <c r="F17028" s="230">
        <f t="shared" si="3080"/>
        <v>0</v>
      </c>
      <c r="G17028" s="232"/>
      <c r="I17028" s="283"/>
    </row>
    <row r="17029" spans="1:9">
      <c r="A17029" s="748" t="str">
        <f t="shared" si="3077"/>
        <v/>
      </c>
      <c r="B17029" s="749"/>
      <c r="C17029" s="251" t="str">
        <f t="shared" si="3078"/>
        <v/>
      </c>
      <c r="D17029" s="194"/>
      <c r="E17029" s="252">
        <f t="shared" si="3079"/>
        <v>0</v>
      </c>
      <c r="F17029" s="230">
        <f t="shared" si="3080"/>
        <v>0</v>
      </c>
      <c r="G17029" s="253"/>
      <c r="I17029" s="283"/>
    </row>
    <row r="17030" spans="1:9">
      <c r="A17030" s="748" t="str">
        <f t="shared" si="3077"/>
        <v/>
      </c>
      <c r="B17030" s="749"/>
      <c r="C17030" s="251" t="str">
        <f t="shared" si="3078"/>
        <v/>
      </c>
      <c r="D17030" s="194"/>
      <c r="E17030" s="252">
        <f t="shared" si="3079"/>
        <v>0</v>
      </c>
      <c r="F17030" s="230">
        <f t="shared" si="3080"/>
        <v>0</v>
      </c>
      <c r="G17030" s="232"/>
      <c r="I17030" s="283"/>
    </row>
    <row r="17031" spans="1:9">
      <c r="A17031" s="748" t="str">
        <f t="shared" si="3077"/>
        <v/>
      </c>
      <c r="B17031" s="749"/>
      <c r="C17031" s="251"/>
      <c r="D17031" s="194"/>
      <c r="E17031" s="252">
        <f t="shared" si="3079"/>
        <v>0</v>
      </c>
      <c r="F17031" s="230">
        <f t="shared" si="3080"/>
        <v>0</v>
      </c>
      <c r="G17031" s="232"/>
      <c r="I17031" s="283"/>
    </row>
    <row r="17032" spans="1:9">
      <c r="A17032" s="748" t="str">
        <f t="shared" si="3077"/>
        <v/>
      </c>
      <c r="B17032" s="749"/>
      <c r="C17032" s="251"/>
      <c r="D17032" s="194"/>
      <c r="E17032" s="252">
        <f t="shared" si="3079"/>
        <v>0</v>
      </c>
      <c r="F17032" s="230">
        <f t="shared" si="3080"/>
        <v>0</v>
      </c>
      <c r="G17032" s="232"/>
      <c r="I17032" s="283"/>
    </row>
    <row r="17033" spans="1:9">
      <c r="A17033" s="748" t="str">
        <f t="shared" si="3077"/>
        <v/>
      </c>
      <c r="B17033" s="749"/>
      <c r="C17033" s="251" t="str">
        <f t="shared" ref="C17033" si="3081">IF(I17033=0,"",VLOOKUP(I17033,MATERIALES,3,FALSE))</f>
        <v/>
      </c>
      <c r="D17033" s="194"/>
      <c r="E17033" s="252">
        <f t="shared" si="3079"/>
        <v>0</v>
      </c>
      <c r="F17033" s="230">
        <f t="shared" si="3080"/>
        <v>0</v>
      </c>
      <c r="G17033" s="233"/>
      <c r="I17033" s="283"/>
    </row>
    <row r="17034" spans="1:9" ht="26.25" customHeight="1" thickBot="1">
      <c r="A17034" s="214"/>
      <c r="B17034" s="438"/>
      <c r="C17034" s="215"/>
      <c r="D17034" s="217"/>
      <c r="E17034" s="254"/>
      <c r="F17034" s="255" t="s">
        <v>81</v>
      </c>
      <c r="G17034" s="253">
        <f>ROUND(SUM(F17022:F17033),0)</f>
        <v>0</v>
      </c>
      <c r="I17034" s="326"/>
    </row>
    <row r="17035" spans="1:9" ht="14" thickTop="1" thickBot="1">
      <c r="A17035" s="256" t="s">
        <v>72</v>
      </c>
      <c r="B17035" s="445"/>
      <c r="C17035" s="257"/>
      <c r="D17035" s="259"/>
      <c r="E17035" s="259"/>
      <c r="F17035" s="258"/>
      <c r="G17035" s="260"/>
      <c r="I17035" s="326"/>
    </row>
    <row r="17036" spans="1:9" ht="13.5" thickTop="1">
      <c r="A17036" s="245" t="s">
        <v>57</v>
      </c>
      <c r="B17036" s="455"/>
      <c r="C17036" s="248" t="s">
        <v>71</v>
      </c>
      <c r="D17036" s="316" t="s">
        <v>75</v>
      </c>
      <c r="E17036" s="248" t="s">
        <v>98</v>
      </c>
      <c r="F17036" s="249" t="s">
        <v>79</v>
      </c>
      <c r="G17036" s="250" t="s">
        <v>70</v>
      </c>
      <c r="I17036" s="326"/>
    </row>
    <row r="17037" spans="1:9">
      <c r="A17037" s="748" t="str">
        <f>IF(I17037=0,"",VLOOKUP(I17037,EQUIPOS,2,FALSE))</f>
        <v/>
      </c>
      <c r="B17037" s="749"/>
      <c r="C17037" s="195"/>
      <c r="D17037" s="194"/>
      <c r="E17037" s="252">
        <f>IF(I17037=0,0,VLOOKUP(I17037,EQUIPOS,4,FALSE))</f>
        <v>0</v>
      </c>
      <c r="F17037" s="230">
        <f>C17037*D17037*E17037</f>
        <v>0</v>
      </c>
      <c r="G17037" s="231"/>
      <c r="I17037" s="283"/>
    </row>
    <row r="17038" spans="1:9">
      <c r="A17038" s="748" t="str">
        <f>IF(I17038=0,"",VLOOKUP(I17038,EQUIPOS,2,FALSE))</f>
        <v/>
      </c>
      <c r="B17038" s="749"/>
      <c r="C17038" s="195"/>
      <c r="D17038" s="194"/>
      <c r="E17038" s="252">
        <f>IF(I17038=0,0,VLOOKUP(I17038,EQUIPOS,4,FALSE))</f>
        <v>0</v>
      </c>
      <c r="F17038" s="230">
        <f t="shared" ref="F17038:F17041" si="3082">C17038*D17038*E17038</f>
        <v>0</v>
      </c>
      <c r="G17038" s="232"/>
      <c r="I17038" s="283"/>
    </row>
    <row r="17039" spans="1:9">
      <c r="A17039" s="748" t="str">
        <f>IF(I17039=0,"",VLOOKUP(I17039,EQUIPOS,2,FALSE))</f>
        <v/>
      </c>
      <c r="B17039" s="749"/>
      <c r="C17039" s="195"/>
      <c r="D17039" s="194"/>
      <c r="E17039" s="252">
        <f>IF(I17039=0,0,VLOOKUP(I17039,EQUIPOS,4,FALSE))</f>
        <v>0</v>
      </c>
      <c r="F17039" s="230">
        <f t="shared" si="3082"/>
        <v>0</v>
      </c>
      <c r="G17039" s="232"/>
      <c r="I17039" s="283"/>
    </row>
    <row r="17040" spans="1:9">
      <c r="A17040" s="748" t="str">
        <f>IF(I17040=0,"",VLOOKUP(I17040,EQUIPOS,2,FALSE))</f>
        <v/>
      </c>
      <c r="B17040" s="749"/>
      <c r="C17040" s="195"/>
      <c r="D17040" s="194"/>
      <c r="E17040" s="252">
        <f>IF(I17040=0,0,VLOOKUP(I17040,EQUIPOS,4,FALSE))</f>
        <v>0</v>
      </c>
      <c r="F17040" s="230">
        <f t="shared" si="3082"/>
        <v>0</v>
      </c>
      <c r="G17040" s="232"/>
      <c r="I17040" s="283"/>
    </row>
    <row r="17041" spans="1:9">
      <c r="A17041" s="748" t="str">
        <f>IF(I17041=0,"",VLOOKUP(I17041,EQUIPOS,2,FALSE))</f>
        <v/>
      </c>
      <c r="B17041" s="749"/>
      <c r="C17041" s="195"/>
      <c r="D17041" s="194"/>
      <c r="E17041" s="252">
        <f>IF(I17041=0,0,VLOOKUP(I17041,EQUIPOS,4,FALSE))</f>
        <v>0</v>
      </c>
      <c r="F17041" s="230">
        <f t="shared" si="3082"/>
        <v>0</v>
      </c>
      <c r="G17041" s="233"/>
      <c r="I17041" s="283"/>
    </row>
    <row r="17042" spans="1:9" ht="30.75" customHeight="1" thickBot="1">
      <c r="A17042" s="234"/>
      <c r="B17042" s="456"/>
      <c r="C17042" s="235"/>
      <c r="D17042" s="237"/>
      <c r="E17042" s="261"/>
      <c r="F17042" s="238" t="s">
        <v>82</v>
      </c>
      <c r="G17042" s="262">
        <f>SUM(F17037:F17041)</f>
        <v>0</v>
      </c>
      <c r="I17042" s="326"/>
    </row>
    <row r="17043" spans="1:9" ht="13.5" thickTop="1">
      <c r="A17043" s="240" t="s">
        <v>73</v>
      </c>
      <c r="B17043" s="446"/>
      <c r="C17043" s="241"/>
      <c r="D17043" s="243"/>
      <c r="E17043" s="243"/>
      <c r="F17043" s="242"/>
      <c r="G17043" s="244"/>
      <c r="I17043" s="326"/>
    </row>
    <row r="17044" spans="1:9" ht="26">
      <c r="A17044" s="245" t="s">
        <v>57</v>
      </c>
      <c r="B17044" s="454" t="s">
        <v>58</v>
      </c>
      <c r="C17044" s="247" t="s">
        <v>68</v>
      </c>
      <c r="D17044" s="316" t="s">
        <v>74</v>
      </c>
      <c r="E17044" s="248" t="s">
        <v>69</v>
      </c>
      <c r="F17044" s="249" t="s">
        <v>79</v>
      </c>
      <c r="G17044" s="250" t="s">
        <v>70</v>
      </c>
      <c r="H17044" s="220"/>
      <c r="I17044" s="325"/>
    </row>
    <row r="17045" spans="1:9">
      <c r="A17045" s="263" t="str">
        <f t="shared" ref="A17045:A17056" si="3083">IF(I17045=0,"",VLOOKUP(I17045,MANOOBRA,2,FALSE))</f>
        <v/>
      </c>
      <c r="B17045" s="444" t="str">
        <f t="shared" ref="B17045:B17056" si="3084">IF(I17045=0,"",VLOOKUP(I17045,MANOOBRA,3,FALSE))</f>
        <v/>
      </c>
      <c r="C17045" s="195"/>
      <c r="D17045" s="195"/>
      <c r="E17045" s="252">
        <f t="shared" ref="E17045:E17056" si="3085">IF(I17045=0,0,VLOOKUP(I17045,MANOOBRA,4,FALSE))</f>
        <v>0</v>
      </c>
      <c r="F17045" s="230">
        <f>IF(D17045=0,0,C17045*E17045/D17045)</f>
        <v>0</v>
      </c>
      <c r="G17045" s="231"/>
      <c r="I17045" s="283"/>
    </row>
    <row r="17046" spans="1:9">
      <c r="A17046" s="263" t="str">
        <f t="shared" si="3083"/>
        <v/>
      </c>
      <c r="B17046" s="444" t="str">
        <f t="shared" si="3084"/>
        <v/>
      </c>
      <c r="C17046" s="195"/>
      <c r="D17046" s="195"/>
      <c r="E17046" s="252">
        <f t="shared" si="3085"/>
        <v>0</v>
      </c>
      <c r="F17046" s="230">
        <f t="shared" ref="F17046:F17056" si="3086">IF(D17046=0,0,C17046*E17046/D17046)</f>
        <v>0</v>
      </c>
      <c r="G17046" s="232"/>
      <c r="I17046" s="283"/>
    </row>
    <row r="17047" spans="1:9">
      <c r="A17047" s="263" t="str">
        <f t="shared" si="3083"/>
        <v/>
      </c>
      <c r="B17047" s="444" t="str">
        <f t="shared" si="3084"/>
        <v/>
      </c>
      <c r="C17047" s="195"/>
      <c r="D17047" s="309"/>
      <c r="E17047" s="252">
        <f t="shared" si="3085"/>
        <v>0</v>
      </c>
      <c r="F17047" s="230">
        <f t="shared" si="3086"/>
        <v>0</v>
      </c>
      <c r="G17047" s="232"/>
      <c r="I17047" s="283"/>
    </row>
    <row r="17048" spans="1:9">
      <c r="A17048" s="263" t="str">
        <f t="shared" si="3083"/>
        <v/>
      </c>
      <c r="B17048" s="444" t="str">
        <f t="shared" si="3084"/>
        <v/>
      </c>
      <c r="C17048" s="195"/>
      <c r="D17048" s="195"/>
      <c r="E17048" s="252">
        <f t="shared" si="3085"/>
        <v>0</v>
      </c>
      <c r="F17048" s="230">
        <f t="shared" si="3086"/>
        <v>0</v>
      </c>
      <c r="G17048" s="232"/>
      <c r="I17048" s="283"/>
    </row>
    <row r="17049" spans="1:9">
      <c r="A17049" s="263" t="str">
        <f t="shared" si="3083"/>
        <v/>
      </c>
      <c r="B17049" s="444" t="str">
        <f t="shared" si="3084"/>
        <v/>
      </c>
      <c r="C17049" s="195"/>
      <c r="D17049" s="195"/>
      <c r="E17049" s="252">
        <f t="shared" si="3085"/>
        <v>0</v>
      </c>
      <c r="F17049" s="230">
        <f t="shared" si="3086"/>
        <v>0</v>
      </c>
      <c r="G17049" s="232"/>
      <c r="I17049" s="283"/>
    </row>
    <row r="17050" spans="1:9">
      <c r="A17050" s="263" t="str">
        <f t="shared" si="3083"/>
        <v/>
      </c>
      <c r="B17050" s="444" t="str">
        <f t="shared" si="3084"/>
        <v/>
      </c>
      <c r="C17050" s="195"/>
      <c r="D17050" s="195"/>
      <c r="E17050" s="252">
        <f t="shared" si="3085"/>
        <v>0</v>
      </c>
      <c r="F17050" s="230">
        <f t="shared" si="3086"/>
        <v>0</v>
      </c>
      <c r="G17050" s="232"/>
      <c r="I17050" s="283"/>
    </row>
    <row r="17051" spans="1:9">
      <c r="A17051" s="263" t="str">
        <f t="shared" si="3083"/>
        <v/>
      </c>
      <c r="B17051" s="444" t="str">
        <f t="shared" si="3084"/>
        <v/>
      </c>
      <c r="C17051" s="195"/>
      <c r="D17051" s="195"/>
      <c r="E17051" s="252">
        <f t="shared" si="3085"/>
        <v>0</v>
      </c>
      <c r="F17051" s="230">
        <f t="shared" si="3086"/>
        <v>0</v>
      </c>
      <c r="G17051" s="232"/>
      <c r="I17051" s="283"/>
    </row>
    <row r="17052" spans="1:9">
      <c r="A17052" s="263" t="str">
        <f t="shared" si="3083"/>
        <v/>
      </c>
      <c r="B17052" s="444" t="str">
        <f t="shared" si="3084"/>
        <v/>
      </c>
      <c r="C17052" s="195"/>
      <c r="D17052" s="195"/>
      <c r="E17052" s="252">
        <f t="shared" si="3085"/>
        <v>0</v>
      </c>
      <c r="F17052" s="230">
        <f t="shared" si="3086"/>
        <v>0</v>
      </c>
      <c r="G17052" s="232"/>
      <c r="I17052" s="283"/>
    </row>
    <row r="17053" spans="1:9">
      <c r="A17053" s="263" t="str">
        <f t="shared" si="3083"/>
        <v/>
      </c>
      <c r="B17053" s="444" t="str">
        <f t="shared" si="3084"/>
        <v/>
      </c>
      <c r="C17053" s="195"/>
      <c r="D17053" s="195"/>
      <c r="E17053" s="252">
        <f t="shared" si="3085"/>
        <v>0</v>
      </c>
      <c r="F17053" s="230">
        <f t="shared" si="3086"/>
        <v>0</v>
      </c>
      <c r="G17053" s="232"/>
      <c r="I17053" s="283"/>
    </row>
    <row r="17054" spans="1:9">
      <c r="A17054" s="263" t="str">
        <f t="shared" si="3083"/>
        <v/>
      </c>
      <c r="B17054" s="444" t="str">
        <f t="shared" si="3084"/>
        <v/>
      </c>
      <c r="C17054" s="195"/>
      <c r="D17054" s="195"/>
      <c r="E17054" s="252">
        <f t="shared" si="3085"/>
        <v>0</v>
      </c>
      <c r="F17054" s="230">
        <f t="shared" si="3086"/>
        <v>0</v>
      </c>
      <c r="G17054" s="232"/>
      <c r="I17054" s="283"/>
    </row>
    <row r="17055" spans="1:9">
      <c r="A17055" s="263" t="str">
        <f t="shared" si="3083"/>
        <v/>
      </c>
      <c r="B17055" s="444" t="str">
        <f t="shared" si="3084"/>
        <v/>
      </c>
      <c r="C17055" s="195"/>
      <c r="D17055" s="195"/>
      <c r="E17055" s="252">
        <f t="shared" si="3085"/>
        <v>0</v>
      </c>
      <c r="F17055" s="230">
        <f t="shared" si="3086"/>
        <v>0</v>
      </c>
      <c r="G17055" s="232"/>
      <c r="I17055" s="283"/>
    </row>
    <row r="17056" spans="1:9">
      <c r="A17056" s="263" t="str">
        <f t="shared" si="3083"/>
        <v/>
      </c>
      <c r="B17056" s="444" t="str">
        <f t="shared" si="3084"/>
        <v/>
      </c>
      <c r="C17056" s="195"/>
      <c r="D17056" s="195"/>
      <c r="E17056" s="252">
        <f t="shared" si="3085"/>
        <v>0</v>
      </c>
      <c r="F17056" s="230">
        <f t="shared" si="3086"/>
        <v>0</v>
      </c>
      <c r="G17056" s="233"/>
      <c r="I17056" s="283"/>
    </row>
    <row r="17057" spans="1:16" ht="31.5" customHeight="1" thickBot="1">
      <c r="A17057" s="234"/>
      <c r="B17057" s="456"/>
      <c r="C17057" s="235"/>
      <c r="D17057" s="237"/>
      <c r="E17057" s="237"/>
      <c r="F17057" s="238" t="s">
        <v>83</v>
      </c>
      <c r="G17057" s="262">
        <f>ROUND(SUM(F17045:F17056),0)</f>
        <v>0</v>
      </c>
      <c r="I17057" s="326"/>
    </row>
    <row r="17058" spans="1:16" ht="13.5" thickTop="1">
      <c r="A17058" s="186" t="s">
        <v>76</v>
      </c>
      <c r="B17058" s="446"/>
      <c r="C17058" s="241"/>
      <c r="D17058" s="243"/>
      <c r="E17058" s="243"/>
      <c r="F17058" s="242"/>
      <c r="G17058" s="244"/>
      <c r="I17058" s="326"/>
    </row>
    <row r="17059" spans="1:16">
      <c r="A17059" s="245" t="s">
        <v>57</v>
      </c>
      <c r="B17059" s="455"/>
      <c r="C17059" s="246"/>
      <c r="D17059" s="317"/>
      <c r="E17059" s="248" t="s">
        <v>77</v>
      </c>
      <c r="F17059" s="249" t="s">
        <v>78</v>
      </c>
      <c r="G17059" s="264" t="s">
        <v>77</v>
      </c>
      <c r="H17059" s="220"/>
      <c r="I17059" s="325"/>
    </row>
    <row r="17060" spans="1:16">
      <c r="A17060" s="185" t="s">
        <v>87</v>
      </c>
      <c r="B17060" s="453"/>
      <c r="C17060" s="265"/>
      <c r="D17060" s="318"/>
      <c r="E17060" s="229">
        <f>SUM(G17019,G17034,G17042,G17057)</f>
        <v>0</v>
      </c>
      <c r="F17060" s="266">
        <f>A</f>
        <v>0</v>
      </c>
      <c r="G17060" s="267">
        <f>E17060*F17060</f>
        <v>0</v>
      </c>
      <c r="I17060" s="326"/>
    </row>
    <row r="17061" spans="1:16">
      <c r="A17061" s="185" t="s">
        <v>85</v>
      </c>
      <c r="B17061" s="453"/>
      <c r="C17061" s="265"/>
      <c r="D17061" s="318"/>
      <c r="E17061" s="229">
        <f>SUM(G17019,G17034,G17042,G17057)</f>
        <v>0</v>
      </c>
      <c r="F17061" s="266">
        <f>I</f>
        <v>0</v>
      </c>
      <c r="G17061" s="267">
        <f>E17061*F17061</f>
        <v>0</v>
      </c>
      <c r="I17061" s="326"/>
    </row>
    <row r="17062" spans="1:16">
      <c r="A17062" s="185" t="s">
        <v>86</v>
      </c>
      <c r="B17062" s="453"/>
      <c r="C17062" s="265"/>
      <c r="D17062" s="318"/>
      <c r="E17062" s="229">
        <f>SUM(G17019,G17034,G17042,G17057)</f>
        <v>0</v>
      </c>
      <c r="F17062" s="266">
        <f>U</f>
        <v>0</v>
      </c>
      <c r="G17062" s="267">
        <f>E17062*F17062</f>
        <v>0</v>
      </c>
      <c r="I17062" s="326"/>
    </row>
    <row r="17063" spans="1:16" ht="33" customHeight="1" thickBot="1">
      <c r="A17063" s="234"/>
      <c r="B17063" s="456"/>
      <c r="C17063" s="235"/>
      <c r="D17063" s="237"/>
      <c r="E17063" s="237"/>
      <c r="F17063" s="268" t="s">
        <v>84</v>
      </c>
      <c r="G17063" s="262">
        <f>SUM(G17060:G17062)</f>
        <v>0</v>
      </c>
      <c r="I17063" s="326"/>
      <c r="J17063" s="295"/>
      <c r="K17063" s="296"/>
      <c r="L17063" s="296"/>
      <c r="M17063" s="296"/>
      <c r="N17063" s="296"/>
      <c r="O17063" s="296"/>
    </row>
    <row r="17064" spans="1:16" s="211" customFormat="1" ht="14" thickTop="1" thickBot="1">
      <c r="A17064" s="269"/>
      <c r="B17064" s="443"/>
      <c r="C17064" s="270"/>
      <c r="D17064" s="319"/>
      <c r="E17064" s="271" t="s">
        <v>89</v>
      </c>
      <c r="F17064" s="272"/>
      <c r="G17064" s="273">
        <f>ROUND(SUM(G17019,G17034,G17042,G17057,G17063),0)</f>
        <v>0</v>
      </c>
      <c r="I17064" s="327"/>
      <c r="J17064" s="212">
        <f>B17003</f>
        <v>52.2</v>
      </c>
      <c r="K17064" s="274">
        <f>E17060</f>
        <v>0</v>
      </c>
      <c r="L17064" s="294">
        <f>G17060</f>
        <v>0</v>
      </c>
      <c r="M17064" s="294">
        <f>G17061</f>
        <v>0</v>
      </c>
      <c r="N17064" s="294">
        <f>G17062</f>
        <v>0</v>
      </c>
      <c r="O17064" s="299">
        <f>SUM(K17064:N17064)</f>
        <v>0</v>
      </c>
      <c r="P17064" s="294"/>
    </row>
    <row r="17065" spans="1:16" ht="13.5" thickTop="1">
      <c r="A17065" s="275" t="s">
        <v>97</v>
      </c>
      <c r="B17065" s="438"/>
      <c r="C17065" s="215"/>
      <c r="D17065" s="217"/>
      <c r="E17065" s="217"/>
      <c r="F17065" s="216"/>
      <c r="G17065" s="219"/>
      <c r="I17065" s="326"/>
      <c r="P17065" s="294"/>
    </row>
    <row r="17066" spans="1:16">
      <c r="A17066" s="275"/>
      <c r="B17066" s="452"/>
      <c r="C17066" s="276"/>
      <c r="D17066" s="320"/>
      <c r="E17066" s="217"/>
      <c r="F17066" s="216"/>
      <c r="G17066" s="277">
        <f ca="1">TODAY()</f>
        <v>44839</v>
      </c>
      <c r="I17066" s="326"/>
      <c r="P17066" s="294"/>
    </row>
    <row r="17067" spans="1:16" ht="13.5" thickBot="1">
      <c r="A17067" s="234"/>
      <c r="B17067" s="456"/>
      <c r="C17067" s="235"/>
      <c r="D17067" s="237"/>
      <c r="E17067" s="237"/>
      <c r="F17067" s="236"/>
      <c r="G17067" s="278"/>
      <c r="I17067" s="326"/>
      <c r="P17067" s="294"/>
    </row>
    <row r="17068" spans="1:16" ht="13.5" thickTop="1"/>
    <row r="17069" spans="1:16" s="199" customFormat="1">
      <c r="A17069" s="196" t="s">
        <v>109</v>
      </c>
      <c r="B17069" s="458"/>
      <c r="C17069" s="196"/>
      <c r="D17069" s="198"/>
      <c r="E17069" s="198"/>
      <c r="F17069" s="197"/>
      <c r="G17069" s="197"/>
      <c r="I17069" s="321"/>
      <c r="J17069" s="200"/>
      <c r="O17069" s="297"/>
    </row>
    <row r="17070" spans="1:16" s="199" customFormat="1">
      <c r="A17070" s="196" t="str">
        <f>CONCATENATE('Prestaciones y AIU'!A14561," ANALISIS DE PRECIOS UNITARIOS")</f>
        <v xml:space="preserve"> ANALISIS DE PRECIOS UNITARIOS</v>
      </c>
      <c r="B17070" s="458"/>
      <c r="C17070" s="196"/>
      <c r="D17070" s="198"/>
      <c r="E17070" s="198"/>
      <c r="F17070" s="197"/>
      <c r="G17070" s="197"/>
      <c r="I17070" s="321"/>
      <c r="J17070" s="200"/>
      <c r="O17070" s="297"/>
    </row>
    <row r="17071" spans="1:16" s="199" customFormat="1">
      <c r="A17071" s="196" t="str">
        <f>Objeto_LIC</f>
        <v>OPTIMIZACION DEL SISTEMA DE ABASTECIMIENTO (ADUCCION, PRETRATAMIENTO Y CONDUCCION) DEL MUNICPIO DE TAME, DEPARTAMENTO DE ARAUCA</v>
      </c>
      <c r="B17071" s="458"/>
      <c r="C17071" s="196"/>
      <c r="D17071" s="198"/>
      <c r="E17071" s="198"/>
      <c r="F17071" s="197"/>
      <c r="G17071" s="197"/>
      <c r="I17071" s="321"/>
      <c r="J17071" s="200"/>
      <c r="O17071" s="297"/>
    </row>
    <row r="17072" spans="1:16" s="199" customFormat="1">
      <c r="A17072" s="196"/>
      <c r="B17072" s="458"/>
      <c r="C17072" s="196"/>
      <c r="D17072" s="198"/>
      <c r="E17072" s="198"/>
      <c r="F17072" s="197"/>
      <c r="G17072" s="197"/>
      <c r="I17072" s="321"/>
      <c r="J17072" s="200"/>
      <c r="O17072" s="297"/>
    </row>
    <row r="17073" spans="1:15" ht="13.5" thickBot="1">
      <c r="A17073" s="201"/>
      <c r="B17073" s="448"/>
      <c r="C17073" s="201"/>
      <c r="D17073" s="203"/>
      <c r="E17073" s="203"/>
      <c r="F17073" s="202"/>
      <c r="G17073" s="202"/>
    </row>
    <row r="17074" spans="1:15" s="211" customFormat="1" ht="13.5" thickTop="1">
      <c r="A17074" s="206"/>
      <c r="B17074" s="457"/>
      <c r="C17074" s="207"/>
      <c r="D17074" s="209"/>
      <c r="E17074" s="209"/>
      <c r="F17074" s="208"/>
      <c r="G17074" s="210" t="s">
        <v>110</v>
      </c>
      <c r="I17074" s="323"/>
      <c r="J17074" s="212"/>
      <c r="O17074" s="297"/>
    </row>
    <row r="17075" spans="1:15" ht="12.75" customHeight="1">
      <c r="A17075" s="213" t="s">
        <v>62</v>
      </c>
      <c r="B17075" s="750">
        <f>Proponente</f>
        <v>0</v>
      </c>
      <c r="C17075" s="750"/>
      <c r="D17075" s="750"/>
      <c r="E17075" s="750"/>
      <c r="F17075" s="750"/>
      <c r="G17075" s="751"/>
    </row>
    <row r="17076" spans="1:15" ht="47.25" customHeight="1">
      <c r="A17076" s="213" t="s">
        <v>63</v>
      </c>
      <c r="B17076" s="470">
        <v>53.1</v>
      </c>
      <c r="C17076" s="750" t="e">
        <f>VLOOKUP(B17076,Presupuesto!$A$4:$B$106,2,FALSE)</f>
        <v>#N/A</v>
      </c>
      <c r="D17076" s="750"/>
      <c r="E17076" s="750"/>
      <c r="F17076" s="750"/>
      <c r="G17076" s="751"/>
    </row>
    <row r="17077" spans="1:15" ht="12.75" customHeight="1">
      <c r="A17077" s="214"/>
      <c r="B17077" s="438"/>
      <c r="C17077" s="215"/>
      <c r="D17077" s="217"/>
      <c r="E17077" s="217"/>
      <c r="F17077" s="218" t="s">
        <v>88</v>
      </c>
      <c r="G17077" s="750" t="str">
        <f ca="1">LOOKUP('U-P1'!B17076,Presupuesto!$1:$1048576,Presupuesto!$C$1:$C$105)</f>
        <v>ML</v>
      </c>
      <c r="H17077" s="750"/>
      <c r="I17077" s="750"/>
      <c r="J17077" s="750"/>
      <c r="K17077" s="751"/>
    </row>
    <row r="17078" spans="1:15" ht="13.5" thickBot="1">
      <c r="A17078" s="213" t="s">
        <v>64</v>
      </c>
      <c r="B17078" s="438"/>
      <c r="C17078" s="215"/>
      <c r="D17078" s="217"/>
      <c r="E17078" s="217"/>
      <c r="F17078" s="216"/>
      <c r="G17078" s="219"/>
      <c r="I17078" s="324"/>
      <c r="J17078" s="295"/>
      <c r="K17078" s="296"/>
      <c r="L17078" s="296"/>
      <c r="M17078" s="296"/>
      <c r="N17078" s="296"/>
      <c r="O17078" s="296"/>
    </row>
    <row r="17079" spans="1:15" s="220" customFormat="1" ht="13.5" thickTop="1">
      <c r="A17079" s="221" t="s">
        <v>57</v>
      </c>
      <c r="B17079" s="447" t="s">
        <v>65</v>
      </c>
      <c r="C17079" s="222" t="s">
        <v>66</v>
      </c>
      <c r="D17079" s="223" t="s">
        <v>74</v>
      </c>
      <c r="E17079" s="224" t="s">
        <v>100</v>
      </c>
      <c r="F17079" s="224" t="s">
        <v>79</v>
      </c>
      <c r="G17079" s="225" t="s">
        <v>70</v>
      </c>
      <c r="I17079" s="325"/>
      <c r="J17079" s="226"/>
      <c r="O17079" s="296"/>
    </row>
    <row r="17080" spans="1:15">
      <c r="A17080" s="227" t="str">
        <f t="shared" ref="A17080:A17091" si="3087">IF(I17080=0,"-",VLOOKUP(I17080,EQUIPOS,2,FALSE))</f>
        <v>-</v>
      </c>
      <c r="B17080" s="228"/>
      <c r="C17080" s="228"/>
      <c r="D17080" s="194"/>
      <c r="E17080" s="229">
        <f t="shared" ref="E17080:E17091" si="3088">IF(I17080=0,0,VLOOKUP(I17080,EQUIPOS,4,FALSE))</f>
        <v>0</v>
      </c>
      <c r="F17080" s="230">
        <f t="shared" ref="F17080:F17091" si="3089">IF(D17080=0,0,E17080/D17080)</f>
        <v>0</v>
      </c>
      <c r="G17080" s="231"/>
      <c r="I17080" s="283"/>
    </row>
    <row r="17081" spans="1:15">
      <c r="A17081" s="227" t="str">
        <f t="shared" si="3087"/>
        <v>-</v>
      </c>
      <c r="B17081" s="228"/>
      <c r="C17081" s="228"/>
      <c r="D17081" s="194"/>
      <c r="E17081" s="229">
        <f t="shared" si="3088"/>
        <v>0</v>
      </c>
      <c r="F17081" s="230">
        <f t="shared" si="3089"/>
        <v>0</v>
      </c>
      <c r="G17081" s="232"/>
      <c r="I17081" s="283"/>
    </row>
    <row r="17082" spans="1:15">
      <c r="A17082" s="227" t="str">
        <f t="shared" si="3087"/>
        <v>-</v>
      </c>
      <c r="B17082" s="228"/>
      <c r="C17082" s="228"/>
      <c r="D17082" s="194"/>
      <c r="E17082" s="229">
        <f t="shared" si="3088"/>
        <v>0</v>
      </c>
      <c r="F17082" s="230">
        <f t="shared" si="3089"/>
        <v>0</v>
      </c>
      <c r="G17082" s="232"/>
      <c r="I17082" s="283"/>
    </row>
    <row r="17083" spans="1:15">
      <c r="A17083" s="227" t="str">
        <f t="shared" si="3087"/>
        <v>-</v>
      </c>
      <c r="B17083" s="228"/>
      <c r="C17083" s="228"/>
      <c r="D17083" s="194"/>
      <c r="E17083" s="229">
        <f t="shared" si="3088"/>
        <v>0</v>
      </c>
      <c r="F17083" s="230">
        <f t="shared" si="3089"/>
        <v>0</v>
      </c>
      <c r="G17083" s="232"/>
      <c r="I17083" s="283"/>
    </row>
    <row r="17084" spans="1:15">
      <c r="A17084" s="227" t="str">
        <f t="shared" si="3087"/>
        <v>-</v>
      </c>
      <c r="B17084" s="228"/>
      <c r="C17084" s="228"/>
      <c r="D17084" s="194"/>
      <c r="E17084" s="229">
        <f t="shared" si="3088"/>
        <v>0</v>
      </c>
      <c r="F17084" s="230">
        <f t="shared" si="3089"/>
        <v>0</v>
      </c>
      <c r="G17084" s="232"/>
      <c r="I17084" s="283"/>
    </row>
    <row r="17085" spans="1:15">
      <c r="A17085" s="227" t="str">
        <f t="shared" si="3087"/>
        <v>-</v>
      </c>
      <c r="B17085" s="228"/>
      <c r="C17085" s="228"/>
      <c r="D17085" s="194"/>
      <c r="E17085" s="229">
        <f t="shared" si="3088"/>
        <v>0</v>
      </c>
      <c r="F17085" s="230">
        <f t="shared" si="3089"/>
        <v>0</v>
      </c>
      <c r="G17085" s="232"/>
      <c r="I17085" s="283"/>
    </row>
    <row r="17086" spans="1:15">
      <c r="A17086" s="227" t="str">
        <f t="shared" si="3087"/>
        <v>-</v>
      </c>
      <c r="B17086" s="228"/>
      <c r="C17086" s="228"/>
      <c r="D17086" s="194"/>
      <c r="E17086" s="229">
        <f t="shared" si="3088"/>
        <v>0</v>
      </c>
      <c r="F17086" s="230">
        <f t="shared" si="3089"/>
        <v>0</v>
      </c>
      <c r="G17086" s="232"/>
      <c r="I17086" s="283"/>
    </row>
    <row r="17087" spans="1:15">
      <c r="A17087" s="227" t="str">
        <f t="shared" si="3087"/>
        <v>-</v>
      </c>
      <c r="B17087" s="228"/>
      <c r="C17087" s="228"/>
      <c r="D17087" s="194"/>
      <c r="E17087" s="229">
        <f t="shared" si="3088"/>
        <v>0</v>
      </c>
      <c r="F17087" s="230">
        <f t="shared" si="3089"/>
        <v>0</v>
      </c>
      <c r="G17087" s="232"/>
      <c r="I17087" s="283"/>
    </row>
    <row r="17088" spans="1:15">
      <c r="A17088" s="227" t="str">
        <f t="shared" si="3087"/>
        <v>-</v>
      </c>
      <c r="B17088" s="228"/>
      <c r="C17088" s="228"/>
      <c r="D17088" s="194"/>
      <c r="E17088" s="229">
        <f t="shared" si="3088"/>
        <v>0</v>
      </c>
      <c r="F17088" s="230">
        <f t="shared" si="3089"/>
        <v>0</v>
      </c>
      <c r="G17088" s="232"/>
      <c r="I17088" s="283"/>
    </row>
    <row r="17089" spans="1:15">
      <c r="A17089" s="227" t="str">
        <f t="shared" si="3087"/>
        <v>-</v>
      </c>
      <c r="B17089" s="228"/>
      <c r="C17089" s="228"/>
      <c r="D17089" s="194"/>
      <c r="E17089" s="229">
        <f t="shared" si="3088"/>
        <v>0</v>
      </c>
      <c r="F17089" s="230">
        <f t="shared" si="3089"/>
        <v>0</v>
      </c>
      <c r="G17089" s="232"/>
      <c r="I17089" s="283"/>
    </row>
    <row r="17090" spans="1:15">
      <c r="A17090" s="227" t="str">
        <f t="shared" si="3087"/>
        <v>-</v>
      </c>
      <c r="B17090" s="228"/>
      <c r="C17090" s="228"/>
      <c r="D17090" s="194"/>
      <c r="E17090" s="229">
        <f t="shared" si="3088"/>
        <v>0</v>
      </c>
      <c r="F17090" s="230">
        <f t="shared" si="3089"/>
        <v>0</v>
      </c>
      <c r="G17090" s="232"/>
      <c r="I17090" s="283"/>
    </row>
    <row r="17091" spans="1:15">
      <c r="A17091" s="227" t="str">
        <f t="shared" si="3087"/>
        <v>-</v>
      </c>
      <c r="B17091" s="228"/>
      <c r="C17091" s="228"/>
      <c r="D17091" s="194"/>
      <c r="E17091" s="229">
        <f t="shared" si="3088"/>
        <v>0</v>
      </c>
      <c r="F17091" s="230">
        <f t="shared" si="3089"/>
        <v>0</v>
      </c>
      <c r="G17091" s="232"/>
      <c r="I17091" s="283"/>
    </row>
    <row r="17092" spans="1:15" ht="13.5" thickBot="1">
      <c r="A17092" s="234"/>
      <c r="B17092" s="456"/>
      <c r="C17092" s="235"/>
      <c r="D17092" s="237"/>
      <c r="E17092" s="237"/>
      <c r="F17092" s="238" t="s">
        <v>80</v>
      </c>
      <c r="G17092" s="239">
        <f>SUM(F17080:F17091)</f>
        <v>0</v>
      </c>
      <c r="I17092" s="326"/>
    </row>
    <row r="17093" spans="1:15" ht="13.5" thickTop="1">
      <c r="A17093" s="240" t="s">
        <v>67</v>
      </c>
      <c r="B17093" s="446"/>
      <c r="C17093" s="241"/>
      <c r="D17093" s="243"/>
      <c r="E17093" s="243"/>
      <c r="F17093" s="242"/>
      <c r="G17093" s="244"/>
      <c r="I17093" s="326"/>
    </row>
    <row r="17094" spans="1:15" s="220" customFormat="1" ht="26">
      <c r="A17094" s="245" t="s">
        <v>57</v>
      </c>
      <c r="B17094" s="455"/>
      <c r="C17094" s="247" t="s">
        <v>58</v>
      </c>
      <c r="D17094" s="316" t="s">
        <v>68</v>
      </c>
      <c r="E17094" s="248" t="s">
        <v>69</v>
      </c>
      <c r="F17094" s="249" t="s">
        <v>79</v>
      </c>
      <c r="G17094" s="250" t="s">
        <v>70</v>
      </c>
      <c r="I17094" s="325"/>
      <c r="J17094" s="226"/>
      <c r="O17094" s="296"/>
    </row>
    <row r="17095" spans="1:15">
      <c r="A17095" s="748" t="str">
        <f t="shared" ref="A17095:A17106" si="3090">IF(I17095=0,"",VLOOKUP(I17095,MATERIALES,2,FALSE))</f>
        <v/>
      </c>
      <c r="B17095" s="749"/>
      <c r="C17095" s="251" t="str">
        <f t="shared" ref="C17095:C17103" si="3091">IF(I17095=0,"",VLOOKUP(I17095,MATERIALES,3,FALSE))</f>
        <v/>
      </c>
      <c r="D17095" s="194"/>
      <c r="E17095" s="252">
        <f t="shared" ref="E17095:E17106" si="3092">IF(I17095=0,0,VLOOKUP(I17095,MATERIALES,4,FALSE))</f>
        <v>0</v>
      </c>
      <c r="F17095" s="230">
        <f>D17095*E17095</f>
        <v>0</v>
      </c>
      <c r="G17095" s="231"/>
      <c r="I17095" s="283"/>
    </row>
    <row r="17096" spans="1:15">
      <c r="A17096" s="748" t="str">
        <f t="shared" si="3090"/>
        <v/>
      </c>
      <c r="B17096" s="749"/>
      <c r="C17096" s="251" t="str">
        <f t="shared" si="3091"/>
        <v/>
      </c>
      <c r="D17096" s="194"/>
      <c r="E17096" s="252">
        <f t="shared" si="3092"/>
        <v>0</v>
      </c>
      <c r="F17096" s="230">
        <f t="shared" ref="F17096:F17106" si="3093">D17096*E17096</f>
        <v>0</v>
      </c>
      <c r="G17096" s="232"/>
      <c r="I17096" s="283"/>
    </row>
    <row r="17097" spans="1:15">
      <c r="A17097" s="748" t="str">
        <f t="shared" si="3090"/>
        <v/>
      </c>
      <c r="B17097" s="749"/>
      <c r="C17097" s="251" t="str">
        <f t="shared" si="3091"/>
        <v/>
      </c>
      <c r="D17097" s="194"/>
      <c r="E17097" s="252">
        <f t="shared" si="3092"/>
        <v>0</v>
      </c>
      <c r="F17097" s="230">
        <f t="shared" si="3093"/>
        <v>0</v>
      </c>
      <c r="G17097" s="232"/>
      <c r="I17097" s="283"/>
    </row>
    <row r="17098" spans="1:15">
      <c r="A17098" s="748" t="str">
        <f t="shared" si="3090"/>
        <v/>
      </c>
      <c r="B17098" s="749"/>
      <c r="C17098" s="251" t="str">
        <f t="shared" si="3091"/>
        <v/>
      </c>
      <c r="D17098" s="194"/>
      <c r="E17098" s="252">
        <f t="shared" si="3092"/>
        <v>0</v>
      </c>
      <c r="F17098" s="230">
        <f t="shared" si="3093"/>
        <v>0</v>
      </c>
      <c r="G17098" s="232"/>
      <c r="I17098" s="283"/>
    </row>
    <row r="17099" spans="1:15">
      <c r="A17099" s="748" t="str">
        <f t="shared" si="3090"/>
        <v/>
      </c>
      <c r="B17099" s="749"/>
      <c r="C17099" s="251" t="str">
        <f t="shared" si="3091"/>
        <v/>
      </c>
      <c r="D17099" s="194"/>
      <c r="E17099" s="252">
        <f t="shared" si="3092"/>
        <v>0</v>
      </c>
      <c r="F17099" s="230">
        <f t="shared" si="3093"/>
        <v>0</v>
      </c>
      <c r="G17099" s="232"/>
      <c r="I17099" s="283"/>
    </row>
    <row r="17100" spans="1:15">
      <c r="A17100" s="748" t="str">
        <f t="shared" si="3090"/>
        <v/>
      </c>
      <c r="B17100" s="749"/>
      <c r="C17100" s="251" t="str">
        <f t="shared" si="3091"/>
        <v/>
      </c>
      <c r="D17100" s="194"/>
      <c r="E17100" s="252">
        <f t="shared" si="3092"/>
        <v>0</v>
      </c>
      <c r="F17100" s="230">
        <f t="shared" si="3093"/>
        <v>0</v>
      </c>
      <c r="G17100" s="232"/>
      <c r="I17100" s="283"/>
    </row>
    <row r="17101" spans="1:15">
      <c r="A17101" s="748" t="str">
        <f t="shared" si="3090"/>
        <v/>
      </c>
      <c r="B17101" s="749"/>
      <c r="C17101" s="251" t="str">
        <f t="shared" si="3091"/>
        <v/>
      </c>
      <c r="D17101" s="194"/>
      <c r="E17101" s="252">
        <f t="shared" si="3092"/>
        <v>0</v>
      </c>
      <c r="F17101" s="230">
        <f t="shared" si="3093"/>
        <v>0</v>
      </c>
      <c r="G17101" s="232"/>
      <c r="I17101" s="283"/>
    </row>
    <row r="17102" spans="1:15">
      <c r="A17102" s="748" t="str">
        <f t="shared" si="3090"/>
        <v/>
      </c>
      <c r="B17102" s="749"/>
      <c r="C17102" s="251" t="str">
        <f t="shared" si="3091"/>
        <v/>
      </c>
      <c r="D17102" s="194"/>
      <c r="E17102" s="252">
        <f t="shared" si="3092"/>
        <v>0</v>
      </c>
      <c r="F17102" s="230">
        <f t="shared" si="3093"/>
        <v>0</v>
      </c>
      <c r="G17102" s="253"/>
      <c r="I17102" s="283"/>
    </row>
    <row r="17103" spans="1:15">
      <c r="A17103" s="748" t="str">
        <f t="shared" si="3090"/>
        <v/>
      </c>
      <c r="B17103" s="749"/>
      <c r="C17103" s="251" t="str">
        <f t="shared" si="3091"/>
        <v/>
      </c>
      <c r="D17103" s="194"/>
      <c r="E17103" s="252">
        <f t="shared" si="3092"/>
        <v>0</v>
      </c>
      <c r="F17103" s="230">
        <f t="shared" si="3093"/>
        <v>0</v>
      </c>
      <c r="G17103" s="232"/>
      <c r="I17103" s="283"/>
    </row>
    <row r="17104" spans="1:15">
      <c r="A17104" s="748" t="str">
        <f t="shared" si="3090"/>
        <v/>
      </c>
      <c r="B17104" s="749"/>
      <c r="C17104" s="251"/>
      <c r="D17104" s="194"/>
      <c r="E17104" s="252">
        <f t="shared" si="3092"/>
        <v>0</v>
      </c>
      <c r="F17104" s="230">
        <f t="shared" si="3093"/>
        <v>0</v>
      </c>
      <c r="G17104" s="232"/>
      <c r="I17104" s="283"/>
    </row>
    <row r="17105" spans="1:9">
      <c r="A17105" s="748" t="str">
        <f t="shared" si="3090"/>
        <v/>
      </c>
      <c r="B17105" s="749"/>
      <c r="C17105" s="251"/>
      <c r="D17105" s="194"/>
      <c r="E17105" s="252">
        <f t="shared" si="3092"/>
        <v>0</v>
      </c>
      <c r="F17105" s="230">
        <f t="shared" si="3093"/>
        <v>0</v>
      </c>
      <c r="G17105" s="232"/>
      <c r="I17105" s="283"/>
    </row>
    <row r="17106" spans="1:9">
      <c r="A17106" s="748" t="str">
        <f t="shared" si="3090"/>
        <v/>
      </c>
      <c r="B17106" s="749"/>
      <c r="C17106" s="251" t="str">
        <f t="shared" ref="C17106" si="3094">IF(I17106=0,"",VLOOKUP(I17106,MATERIALES,3,FALSE))</f>
        <v/>
      </c>
      <c r="D17106" s="194"/>
      <c r="E17106" s="252">
        <f t="shared" si="3092"/>
        <v>0</v>
      </c>
      <c r="F17106" s="230">
        <f t="shared" si="3093"/>
        <v>0</v>
      </c>
      <c r="G17106" s="233"/>
      <c r="I17106" s="283"/>
    </row>
    <row r="17107" spans="1:9" ht="26.25" customHeight="1" thickBot="1">
      <c r="A17107" s="214"/>
      <c r="B17107" s="438"/>
      <c r="C17107" s="215"/>
      <c r="D17107" s="217"/>
      <c r="E17107" s="254"/>
      <c r="F17107" s="255" t="s">
        <v>81</v>
      </c>
      <c r="G17107" s="253">
        <f>ROUND(SUM(F17095:F17106),0)</f>
        <v>0</v>
      </c>
      <c r="I17107" s="326"/>
    </row>
    <row r="17108" spans="1:9" ht="14" thickTop="1" thickBot="1">
      <c r="A17108" s="256" t="s">
        <v>72</v>
      </c>
      <c r="B17108" s="445"/>
      <c r="C17108" s="257"/>
      <c r="D17108" s="259"/>
      <c r="E17108" s="259"/>
      <c r="F17108" s="258"/>
      <c r="G17108" s="260"/>
      <c r="I17108" s="326"/>
    </row>
    <row r="17109" spans="1:9" ht="13.5" thickTop="1">
      <c r="A17109" s="245" t="s">
        <v>57</v>
      </c>
      <c r="B17109" s="455"/>
      <c r="C17109" s="248" t="s">
        <v>71</v>
      </c>
      <c r="D17109" s="316" t="s">
        <v>75</v>
      </c>
      <c r="E17109" s="248" t="s">
        <v>98</v>
      </c>
      <c r="F17109" s="249" t="s">
        <v>79</v>
      </c>
      <c r="G17109" s="250" t="s">
        <v>70</v>
      </c>
      <c r="I17109" s="326"/>
    </row>
    <row r="17110" spans="1:9">
      <c r="A17110" s="748" t="str">
        <f>IF(I17110=0,"",VLOOKUP(I17110,EQUIPOS,2,FALSE))</f>
        <v/>
      </c>
      <c r="B17110" s="749"/>
      <c r="C17110" s="195"/>
      <c r="D17110" s="194"/>
      <c r="E17110" s="252">
        <f>IF(I17110=0,0,VLOOKUP(I17110,EQUIPOS,4,FALSE))</f>
        <v>0</v>
      </c>
      <c r="F17110" s="230">
        <f>C17110*D17110*E17110</f>
        <v>0</v>
      </c>
      <c r="G17110" s="231"/>
      <c r="I17110" s="283"/>
    </row>
    <row r="17111" spans="1:9">
      <c r="A17111" s="748" t="str">
        <f>IF(I17111=0,"",VLOOKUP(I17111,EQUIPOS,2,FALSE))</f>
        <v/>
      </c>
      <c r="B17111" s="749"/>
      <c r="C17111" s="195"/>
      <c r="D17111" s="194"/>
      <c r="E17111" s="252">
        <f>IF(I17111=0,0,VLOOKUP(I17111,EQUIPOS,4,FALSE))</f>
        <v>0</v>
      </c>
      <c r="F17111" s="230">
        <f t="shared" ref="F17111:F17114" si="3095">C17111*D17111*E17111</f>
        <v>0</v>
      </c>
      <c r="G17111" s="232"/>
      <c r="I17111" s="283"/>
    </row>
    <row r="17112" spans="1:9">
      <c r="A17112" s="748" t="str">
        <f>IF(I17112=0,"",VLOOKUP(I17112,EQUIPOS,2,FALSE))</f>
        <v/>
      </c>
      <c r="B17112" s="749"/>
      <c r="C17112" s="195"/>
      <c r="D17112" s="194"/>
      <c r="E17112" s="252">
        <f>IF(I17112=0,0,VLOOKUP(I17112,EQUIPOS,4,FALSE))</f>
        <v>0</v>
      </c>
      <c r="F17112" s="230">
        <f t="shared" si="3095"/>
        <v>0</v>
      </c>
      <c r="G17112" s="232"/>
      <c r="I17112" s="283"/>
    </row>
    <row r="17113" spans="1:9">
      <c r="A17113" s="748" t="str">
        <f>IF(I17113=0,"",VLOOKUP(I17113,EQUIPOS,2,FALSE))</f>
        <v/>
      </c>
      <c r="B17113" s="749"/>
      <c r="C17113" s="195"/>
      <c r="D17113" s="194"/>
      <c r="E17113" s="252">
        <f>IF(I17113=0,0,VLOOKUP(I17113,EQUIPOS,4,FALSE))</f>
        <v>0</v>
      </c>
      <c r="F17113" s="230">
        <f t="shared" si="3095"/>
        <v>0</v>
      </c>
      <c r="G17113" s="232"/>
      <c r="I17113" s="283"/>
    </row>
    <row r="17114" spans="1:9">
      <c r="A17114" s="748" t="str">
        <f>IF(I17114=0,"",VLOOKUP(I17114,EQUIPOS,2,FALSE))</f>
        <v/>
      </c>
      <c r="B17114" s="749"/>
      <c r="C17114" s="195"/>
      <c r="D17114" s="194"/>
      <c r="E17114" s="252">
        <f>IF(I17114=0,0,VLOOKUP(I17114,EQUIPOS,4,FALSE))</f>
        <v>0</v>
      </c>
      <c r="F17114" s="230">
        <f t="shared" si="3095"/>
        <v>0</v>
      </c>
      <c r="G17114" s="233"/>
      <c r="I17114" s="283"/>
    </row>
    <row r="17115" spans="1:9" ht="30.75" customHeight="1" thickBot="1">
      <c r="A17115" s="234"/>
      <c r="B17115" s="456"/>
      <c r="C17115" s="235"/>
      <c r="D17115" s="237"/>
      <c r="E17115" s="261"/>
      <c r="F17115" s="238" t="s">
        <v>82</v>
      </c>
      <c r="G17115" s="262">
        <f>SUM(F17110:F17114)</f>
        <v>0</v>
      </c>
      <c r="I17115" s="326"/>
    </row>
    <row r="17116" spans="1:9" ht="13.5" thickTop="1">
      <c r="A17116" s="240" t="s">
        <v>73</v>
      </c>
      <c r="B17116" s="446"/>
      <c r="C17116" s="241"/>
      <c r="D17116" s="243"/>
      <c r="E17116" s="243"/>
      <c r="F17116" s="242"/>
      <c r="G17116" s="244"/>
      <c r="I17116" s="326"/>
    </row>
    <row r="17117" spans="1:9" ht="26">
      <c r="A17117" s="245" t="s">
        <v>57</v>
      </c>
      <c r="B17117" s="454" t="s">
        <v>58</v>
      </c>
      <c r="C17117" s="247" t="s">
        <v>68</v>
      </c>
      <c r="D17117" s="316" t="s">
        <v>74</v>
      </c>
      <c r="E17117" s="248" t="s">
        <v>69</v>
      </c>
      <c r="F17117" s="249" t="s">
        <v>79</v>
      </c>
      <c r="G17117" s="250" t="s">
        <v>70</v>
      </c>
      <c r="H17117" s="220"/>
      <c r="I17117" s="325"/>
    </row>
    <row r="17118" spans="1:9">
      <c r="A17118" s="263" t="str">
        <f t="shared" ref="A17118:A17129" si="3096">IF(I17118=0,"",VLOOKUP(I17118,MANOOBRA,2,FALSE))</f>
        <v/>
      </c>
      <c r="B17118" s="444" t="str">
        <f t="shared" ref="B17118:B17129" si="3097">IF(I17118=0,"",VLOOKUP(I17118,MANOOBRA,3,FALSE))</f>
        <v/>
      </c>
      <c r="C17118" s="195"/>
      <c r="D17118" s="195"/>
      <c r="E17118" s="252">
        <f t="shared" ref="E17118:E17129" si="3098">IF(I17118=0,0,VLOOKUP(I17118,MANOOBRA,4,FALSE))</f>
        <v>0</v>
      </c>
      <c r="F17118" s="230">
        <f>IF(D17118=0,0,C17118*E17118/D17118)</f>
        <v>0</v>
      </c>
      <c r="G17118" s="231"/>
      <c r="I17118" s="283"/>
    </row>
    <row r="17119" spans="1:9">
      <c r="A17119" s="263" t="str">
        <f t="shared" si="3096"/>
        <v/>
      </c>
      <c r="B17119" s="444" t="str">
        <f t="shared" si="3097"/>
        <v/>
      </c>
      <c r="C17119" s="195"/>
      <c r="D17119" s="195"/>
      <c r="E17119" s="252">
        <f t="shared" si="3098"/>
        <v>0</v>
      </c>
      <c r="F17119" s="230">
        <f t="shared" ref="F17119:F17129" si="3099">IF(D17119=0,0,C17119*E17119/D17119)</f>
        <v>0</v>
      </c>
      <c r="G17119" s="232"/>
      <c r="I17119" s="283"/>
    </row>
    <row r="17120" spans="1:9">
      <c r="A17120" s="263" t="str">
        <f t="shared" si="3096"/>
        <v/>
      </c>
      <c r="B17120" s="444" t="str">
        <f t="shared" si="3097"/>
        <v/>
      </c>
      <c r="C17120" s="195"/>
      <c r="D17120" s="309"/>
      <c r="E17120" s="252">
        <f t="shared" si="3098"/>
        <v>0</v>
      </c>
      <c r="F17120" s="230">
        <f t="shared" si="3099"/>
        <v>0</v>
      </c>
      <c r="G17120" s="232"/>
      <c r="I17120" s="283"/>
    </row>
    <row r="17121" spans="1:15">
      <c r="A17121" s="263" t="str">
        <f t="shared" si="3096"/>
        <v/>
      </c>
      <c r="B17121" s="444" t="str">
        <f t="shared" si="3097"/>
        <v/>
      </c>
      <c r="C17121" s="195"/>
      <c r="D17121" s="195"/>
      <c r="E17121" s="252">
        <f t="shared" si="3098"/>
        <v>0</v>
      </c>
      <c r="F17121" s="230">
        <f t="shared" si="3099"/>
        <v>0</v>
      </c>
      <c r="G17121" s="232"/>
      <c r="I17121" s="283"/>
    </row>
    <row r="17122" spans="1:15">
      <c r="A17122" s="263" t="str">
        <f t="shared" si="3096"/>
        <v/>
      </c>
      <c r="B17122" s="444" t="str">
        <f t="shared" si="3097"/>
        <v/>
      </c>
      <c r="C17122" s="195"/>
      <c r="D17122" s="195"/>
      <c r="E17122" s="252">
        <f t="shared" si="3098"/>
        <v>0</v>
      </c>
      <c r="F17122" s="230">
        <f t="shared" si="3099"/>
        <v>0</v>
      </c>
      <c r="G17122" s="232"/>
      <c r="I17122" s="283"/>
    </row>
    <row r="17123" spans="1:15">
      <c r="A17123" s="263" t="str">
        <f t="shared" si="3096"/>
        <v/>
      </c>
      <c r="B17123" s="444" t="str">
        <f t="shared" si="3097"/>
        <v/>
      </c>
      <c r="C17123" s="195"/>
      <c r="D17123" s="195"/>
      <c r="E17123" s="252">
        <f t="shared" si="3098"/>
        <v>0</v>
      </c>
      <c r="F17123" s="230">
        <f t="shared" si="3099"/>
        <v>0</v>
      </c>
      <c r="G17123" s="232"/>
      <c r="I17123" s="283"/>
    </row>
    <row r="17124" spans="1:15">
      <c r="A17124" s="263" t="str">
        <f t="shared" si="3096"/>
        <v/>
      </c>
      <c r="B17124" s="444" t="str">
        <f t="shared" si="3097"/>
        <v/>
      </c>
      <c r="C17124" s="195"/>
      <c r="D17124" s="195"/>
      <c r="E17124" s="252">
        <f t="shared" si="3098"/>
        <v>0</v>
      </c>
      <c r="F17124" s="230">
        <f t="shared" si="3099"/>
        <v>0</v>
      </c>
      <c r="G17124" s="232"/>
      <c r="I17124" s="283"/>
    </row>
    <row r="17125" spans="1:15">
      <c r="A17125" s="263" t="str">
        <f t="shared" si="3096"/>
        <v/>
      </c>
      <c r="B17125" s="444" t="str">
        <f t="shared" si="3097"/>
        <v/>
      </c>
      <c r="C17125" s="195"/>
      <c r="D17125" s="195"/>
      <c r="E17125" s="252">
        <f t="shared" si="3098"/>
        <v>0</v>
      </c>
      <c r="F17125" s="230">
        <f t="shared" si="3099"/>
        <v>0</v>
      </c>
      <c r="G17125" s="232"/>
      <c r="I17125" s="283"/>
    </row>
    <row r="17126" spans="1:15">
      <c r="A17126" s="263" t="str">
        <f t="shared" si="3096"/>
        <v/>
      </c>
      <c r="B17126" s="444" t="str">
        <f t="shared" si="3097"/>
        <v/>
      </c>
      <c r="C17126" s="195"/>
      <c r="D17126" s="195"/>
      <c r="E17126" s="252">
        <f t="shared" si="3098"/>
        <v>0</v>
      </c>
      <c r="F17126" s="230">
        <f t="shared" si="3099"/>
        <v>0</v>
      </c>
      <c r="G17126" s="232"/>
      <c r="I17126" s="283"/>
    </row>
    <row r="17127" spans="1:15">
      <c r="A17127" s="263" t="str">
        <f t="shared" si="3096"/>
        <v/>
      </c>
      <c r="B17127" s="444" t="str">
        <f t="shared" si="3097"/>
        <v/>
      </c>
      <c r="C17127" s="195"/>
      <c r="D17127" s="195"/>
      <c r="E17127" s="252">
        <f t="shared" si="3098"/>
        <v>0</v>
      </c>
      <c r="F17127" s="230">
        <f t="shared" si="3099"/>
        <v>0</v>
      </c>
      <c r="G17127" s="232"/>
      <c r="I17127" s="283"/>
    </row>
    <row r="17128" spans="1:15">
      <c r="A17128" s="263" t="str">
        <f t="shared" si="3096"/>
        <v/>
      </c>
      <c r="B17128" s="444" t="str">
        <f t="shared" si="3097"/>
        <v/>
      </c>
      <c r="C17128" s="195"/>
      <c r="D17128" s="195"/>
      <c r="E17128" s="252">
        <f t="shared" si="3098"/>
        <v>0</v>
      </c>
      <c r="F17128" s="230">
        <f t="shared" si="3099"/>
        <v>0</v>
      </c>
      <c r="G17128" s="232"/>
      <c r="I17128" s="283"/>
    </row>
    <row r="17129" spans="1:15">
      <c r="A17129" s="263" t="str">
        <f t="shared" si="3096"/>
        <v/>
      </c>
      <c r="B17129" s="444" t="str">
        <f t="shared" si="3097"/>
        <v/>
      </c>
      <c r="C17129" s="195"/>
      <c r="D17129" s="195"/>
      <c r="E17129" s="252">
        <f t="shared" si="3098"/>
        <v>0</v>
      </c>
      <c r="F17129" s="230">
        <f t="shared" si="3099"/>
        <v>0</v>
      </c>
      <c r="G17129" s="233"/>
      <c r="I17129" s="283"/>
    </row>
    <row r="17130" spans="1:15" ht="31.5" customHeight="1" thickBot="1">
      <c r="A17130" s="234"/>
      <c r="B17130" s="456"/>
      <c r="C17130" s="235"/>
      <c r="D17130" s="237"/>
      <c r="E17130" s="237"/>
      <c r="F17130" s="238" t="s">
        <v>83</v>
      </c>
      <c r="G17130" s="262">
        <f>ROUND(SUM(F17118:F17129),0)</f>
        <v>0</v>
      </c>
      <c r="I17130" s="326"/>
    </row>
    <row r="17131" spans="1:15" ht="13.5" thickTop="1">
      <c r="A17131" s="186" t="s">
        <v>76</v>
      </c>
      <c r="B17131" s="446"/>
      <c r="C17131" s="241"/>
      <c r="D17131" s="243"/>
      <c r="E17131" s="243"/>
      <c r="F17131" s="242"/>
      <c r="G17131" s="244"/>
      <c r="I17131" s="326"/>
    </row>
    <row r="17132" spans="1:15">
      <c r="A17132" s="245" t="s">
        <v>57</v>
      </c>
      <c r="B17132" s="455"/>
      <c r="C17132" s="246"/>
      <c r="D17132" s="317"/>
      <c r="E17132" s="248" t="s">
        <v>77</v>
      </c>
      <c r="F17132" s="249" t="s">
        <v>78</v>
      </c>
      <c r="G17132" s="264" t="s">
        <v>77</v>
      </c>
      <c r="H17132" s="220"/>
      <c r="I17132" s="325"/>
    </row>
    <row r="17133" spans="1:15">
      <c r="A17133" s="185" t="s">
        <v>87</v>
      </c>
      <c r="B17133" s="453"/>
      <c r="C17133" s="265"/>
      <c r="D17133" s="318"/>
      <c r="E17133" s="229">
        <f>SUM(G17092,G17107,G17115,G17130)</f>
        <v>0</v>
      </c>
      <c r="F17133" s="266">
        <f>A</f>
        <v>0</v>
      </c>
      <c r="G17133" s="267">
        <f>E17133*F17133</f>
        <v>0</v>
      </c>
      <c r="I17133" s="326"/>
    </row>
    <row r="17134" spans="1:15">
      <c r="A17134" s="185" t="s">
        <v>85</v>
      </c>
      <c r="B17134" s="453"/>
      <c r="C17134" s="265"/>
      <c r="D17134" s="318"/>
      <c r="E17134" s="229">
        <f>SUM(G17092,G17107,G17115,G17130)</f>
        <v>0</v>
      </c>
      <c r="F17134" s="266">
        <f>I</f>
        <v>0</v>
      </c>
      <c r="G17134" s="267">
        <f>E17134*F17134</f>
        <v>0</v>
      </c>
      <c r="I17134" s="326"/>
    </row>
    <row r="17135" spans="1:15">
      <c r="A17135" s="185" t="s">
        <v>86</v>
      </c>
      <c r="B17135" s="453"/>
      <c r="C17135" s="265"/>
      <c r="D17135" s="318"/>
      <c r="E17135" s="229">
        <f>SUM(G17092,G17107,G17115,G17130)</f>
        <v>0</v>
      </c>
      <c r="F17135" s="266">
        <f>U</f>
        <v>0</v>
      </c>
      <c r="G17135" s="267">
        <f>E17135*F17135</f>
        <v>0</v>
      </c>
      <c r="I17135" s="326"/>
    </row>
    <row r="17136" spans="1:15" ht="33" customHeight="1" thickBot="1">
      <c r="A17136" s="234"/>
      <c r="B17136" s="456"/>
      <c r="C17136" s="235"/>
      <c r="D17136" s="237"/>
      <c r="E17136" s="237"/>
      <c r="F17136" s="268" t="s">
        <v>84</v>
      </c>
      <c r="G17136" s="262">
        <f>SUM(G17133:G17135)</f>
        <v>0</v>
      </c>
      <c r="I17136" s="326"/>
      <c r="J17136" s="295"/>
      <c r="K17136" s="296"/>
      <c r="L17136" s="296"/>
      <c r="M17136" s="296"/>
      <c r="N17136" s="296"/>
      <c r="O17136" s="296"/>
    </row>
    <row r="17137" spans="1:16" s="211" customFormat="1" ht="14" thickTop="1" thickBot="1">
      <c r="A17137" s="269"/>
      <c r="B17137" s="443"/>
      <c r="C17137" s="270"/>
      <c r="D17137" s="319"/>
      <c r="E17137" s="271" t="s">
        <v>89</v>
      </c>
      <c r="F17137" s="272"/>
      <c r="G17137" s="273">
        <f>ROUND(SUM(G17092,G17107,G17115,G17130,G17136),0)</f>
        <v>0</v>
      </c>
      <c r="I17137" s="327"/>
      <c r="J17137" s="212">
        <f>B17076</f>
        <v>53.1</v>
      </c>
      <c r="K17137" s="274">
        <f>E17133</f>
        <v>0</v>
      </c>
      <c r="L17137" s="294">
        <f>G17133</f>
        <v>0</v>
      </c>
      <c r="M17137" s="294">
        <f>G17134</f>
        <v>0</v>
      </c>
      <c r="N17137" s="294">
        <f>G17135</f>
        <v>0</v>
      </c>
      <c r="O17137" s="299">
        <f>SUM(K17137:N17137)</f>
        <v>0</v>
      </c>
      <c r="P17137" s="294"/>
    </row>
    <row r="17138" spans="1:16" ht="13.5" thickTop="1">
      <c r="A17138" s="275" t="s">
        <v>97</v>
      </c>
      <c r="B17138" s="438"/>
      <c r="C17138" s="215"/>
      <c r="D17138" s="217"/>
      <c r="E17138" s="217"/>
      <c r="F17138" s="216"/>
      <c r="G17138" s="219"/>
      <c r="I17138" s="326"/>
      <c r="P17138" s="294"/>
    </row>
    <row r="17139" spans="1:16">
      <c r="A17139" s="275"/>
      <c r="B17139" s="452"/>
      <c r="C17139" s="276"/>
      <c r="D17139" s="320"/>
      <c r="E17139" s="217"/>
      <c r="F17139" s="216"/>
      <c r="G17139" s="277">
        <f ca="1">TODAY()</f>
        <v>44839</v>
      </c>
      <c r="I17139" s="326"/>
      <c r="P17139" s="294"/>
    </row>
    <row r="17140" spans="1:16" ht="13.5" thickBot="1">
      <c r="A17140" s="234"/>
      <c r="B17140" s="456"/>
      <c r="C17140" s="235"/>
      <c r="D17140" s="237"/>
      <c r="E17140" s="237"/>
      <c r="F17140" s="236"/>
      <c r="G17140" s="278"/>
      <c r="I17140" s="326"/>
      <c r="P17140" s="294"/>
    </row>
    <row r="17141" spans="1:16" ht="13.5" thickTop="1"/>
    <row r="17142" spans="1:16" s="199" customFormat="1">
      <c r="A17142" s="196" t="s">
        <v>109</v>
      </c>
      <c r="B17142" s="458"/>
      <c r="C17142" s="196"/>
      <c r="D17142" s="198"/>
      <c r="E17142" s="198"/>
      <c r="F17142" s="197"/>
      <c r="G17142" s="197"/>
      <c r="I17142" s="321"/>
      <c r="J17142" s="200"/>
      <c r="O17142" s="297"/>
    </row>
    <row r="17143" spans="1:16" s="199" customFormat="1">
      <c r="A17143" s="196" t="str">
        <f>CONCATENATE('Prestaciones y AIU'!A14634," ANALISIS DE PRECIOS UNITARIOS")</f>
        <v xml:space="preserve"> ANALISIS DE PRECIOS UNITARIOS</v>
      </c>
      <c r="B17143" s="458"/>
      <c r="C17143" s="196"/>
      <c r="D17143" s="198"/>
      <c r="E17143" s="198"/>
      <c r="F17143" s="197"/>
      <c r="G17143" s="197"/>
      <c r="I17143" s="321"/>
      <c r="J17143" s="200"/>
      <c r="O17143" s="297"/>
    </row>
    <row r="17144" spans="1:16" s="199" customFormat="1">
      <c r="A17144" s="196" t="str">
        <f>Objeto_LIC</f>
        <v>OPTIMIZACION DEL SISTEMA DE ABASTECIMIENTO (ADUCCION, PRETRATAMIENTO Y CONDUCCION) DEL MUNICPIO DE TAME, DEPARTAMENTO DE ARAUCA</v>
      </c>
      <c r="B17144" s="458"/>
      <c r="C17144" s="196"/>
      <c r="D17144" s="198"/>
      <c r="E17144" s="198"/>
      <c r="F17144" s="197"/>
      <c r="G17144" s="197"/>
      <c r="I17144" s="321"/>
      <c r="J17144" s="200"/>
      <c r="O17144" s="297"/>
    </row>
    <row r="17145" spans="1:16" s="199" customFormat="1">
      <c r="A17145" s="196"/>
      <c r="B17145" s="458"/>
      <c r="C17145" s="196"/>
      <c r="D17145" s="198"/>
      <c r="E17145" s="198"/>
      <c r="F17145" s="197"/>
      <c r="G17145" s="197"/>
      <c r="I17145" s="321"/>
      <c r="J17145" s="200"/>
      <c r="O17145" s="297"/>
    </row>
    <row r="17146" spans="1:16" ht="13.5" thickBot="1">
      <c r="A17146" s="201"/>
      <c r="B17146" s="448"/>
      <c r="C17146" s="201"/>
      <c r="D17146" s="203"/>
      <c r="E17146" s="203"/>
      <c r="F17146" s="202"/>
      <c r="G17146" s="202"/>
    </row>
    <row r="17147" spans="1:16" s="211" customFormat="1" ht="13.5" thickTop="1">
      <c r="A17147" s="206"/>
      <c r="B17147" s="457"/>
      <c r="C17147" s="207"/>
      <c r="D17147" s="209"/>
      <c r="E17147" s="209"/>
      <c r="F17147" s="208"/>
      <c r="G17147" s="210" t="s">
        <v>110</v>
      </c>
      <c r="I17147" s="323"/>
      <c r="J17147" s="212"/>
      <c r="O17147" s="297"/>
    </row>
    <row r="17148" spans="1:16" ht="12.75" customHeight="1">
      <c r="A17148" s="213" t="s">
        <v>62</v>
      </c>
      <c r="B17148" s="750">
        <f>Proponente</f>
        <v>0</v>
      </c>
      <c r="C17148" s="750"/>
      <c r="D17148" s="750"/>
      <c r="E17148" s="750"/>
      <c r="F17148" s="750"/>
      <c r="G17148" s="751"/>
    </row>
    <row r="17149" spans="1:16" ht="47.25" customHeight="1">
      <c r="A17149" s="213" t="s">
        <v>63</v>
      </c>
      <c r="B17149" s="470">
        <v>53.2</v>
      </c>
      <c r="C17149" s="750" t="e">
        <f>VLOOKUP(B17149,Presupuesto!$A$4:$B$106,2,FALSE)</f>
        <v>#N/A</v>
      </c>
      <c r="D17149" s="750"/>
      <c r="E17149" s="750"/>
      <c r="F17149" s="750"/>
      <c r="G17149" s="751"/>
    </row>
    <row r="17150" spans="1:16" ht="12.75" customHeight="1">
      <c r="A17150" s="214"/>
      <c r="B17150" s="438"/>
      <c r="C17150" s="215"/>
      <c r="D17150" s="217"/>
      <c r="E17150" s="217"/>
      <c r="F17150" s="218" t="s">
        <v>88</v>
      </c>
      <c r="G17150" s="750" t="str">
        <f ca="1">LOOKUP('U-P1'!B17149,Presupuesto!$1:$1048576,Presupuesto!$C$1:$C$105)</f>
        <v>ML</v>
      </c>
      <c r="H17150" s="750"/>
      <c r="I17150" s="750"/>
      <c r="J17150" s="750"/>
      <c r="K17150" s="751"/>
    </row>
    <row r="17151" spans="1:16" ht="13.5" thickBot="1">
      <c r="A17151" s="213" t="s">
        <v>64</v>
      </c>
      <c r="B17151" s="438"/>
      <c r="C17151" s="215"/>
      <c r="D17151" s="217"/>
      <c r="E17151" s="217"/>
      <c r="F17151" s="216"/>
      <c r="G17151" s="219"/>
      <c r="I17151" s="324"/>
      <c r="J17151" s="295"/>
      <c r="K17151" s="296"/>
      <c r="L17151" s="296"/>
      <c r="M17151" s="296"/>
      <c r="N17151" s="296"/>
      <c r="O17151" s="296"/>
    </row>
    <row r="17152" spans="1:16" s="220" customFormat="1" ht="13.5" thickTop="1">
      <c r="A17152" s="221" t="s">
        <v>57</v>
      </c>
      <c r="B17152" s="447" t="s">
        <v>65</v>
      </c>
      <c r="C17152" s="222" t="s">
        <v>66</v>
      </c>
      <c r="D17152" s="223" t="s">
        <v>74</v>
      </c>
      <c r="E17152" s="224" t="s">
        <v>100</v>
      </c>
      <c r="F17152" s="224" t="s">
        <v>79</v>
      </c>
      <c r="G17152" s="225" t="s">
        <v>70</v>
      </c>
      <c r="I17152" s="325"/>
      <c r="J17152" s="226"/>
      <c r="O17152" s="296"/>
    </row>
    <row r="17153" spans="1:15">
      <c r="A17153" s="227" t="str">
        <f t="shared" ref="A17153:A17164" si="3100">IF(I17153=0,"-",VLOOKUP(I17153,EQUIPOS,2,FALSE))</f>
        <v>-</v>
      </c>
      <c r="B17153" s="228"/>
      <c r="C17153" s="228"/>
      <c r="D17153" s="194"/>
      <c r="E17153" s="229">
        <f t="shared" ref="E17153:E17164" si="3101">IF(I17153=0,0,VLOOKUP(I17153,EQUIPOS,4,FALSE))</f>
        <v>0</v>
      </c>
      <c r="F17153" s="230">
        <f t="shared" ref="F17153:F17164" si="3102">IF(D17153=0,0,E17153/D17153)</f>
        <v>0</v>
      </c>
      <c r="G17153" s="231"/>
      <c r="I17153" s="283"/>
    </row>
    <row r="17154" spans="1:15">
      <c r="A17154" s="227" t="str">
        <f t="shared" si="3100"/>
        <v>-</v>
      </c>
      <c r="B17154" s="228"/>
      <c r="C17154" s="228"/>
      <c r="D17154" s="194"/>
      <c r="E17154" s="229">
        <f t="shared" si="3101"/>
        <v>0</v>
      </c>
      <c r="F17154" s="230">
        <f t="shared" si="3102"/>
        <v>0</v>
      </c>
      <c r="G17154" s="232"/>
      <c r="I17154" s="283"/>
    </row>
    <row r="17155" spans="1:15">
      <c r="A17155" s="227" t="str">
        <f t="shared" si="3100"/>
        <v>-</v>
      </c>
      <c r="B17155" s="228"/>
      <c r="C17155" s="228"/>
      <c r="D17155" s="194"/>
      <c r="E17155" s="229">
        <f t="shared" si="3101"/>
        <v>0</v>
      </c>
      <c r="F17155" s="230">
        <f t="shared" si="3102"/>
        <v>0</v>
      </c>
      <c r="G17155" s="232"/>
      <c r="I17155" s="283"/>
    </row>
    <row r="17156" spans="1:15">
      <c r="A17156" s="227" t="str">
        <f t="shared" si="3100"/>
        <v>-</v>
      </c>
      <c r="B17156" s="228"/>
      <c r="C17156" s="228"/>
      <c r="D17156" s="194"/>
      <c r="E17156" s="229">
        <f t="shared" si="3101"/>
        <v>0</v>
      </c>
      <c r="F17156" s="230">
        <f t="shared" si="3102"/>
        <v>0</v>
      </c>
      <c r="G17156" s="232"/>
      <c r="I17156" s="283"/>
    </row>
    <row r="17157" spans="1:15">
      <c r="A17157" s="227" t="str">
        <f t="shared" si="3100"/>
        <v>-</v>
      </c>
      <c r="B17157" s="228"/>
      <c r="C17157" s="228"/>
      <c r="D17157" s="194"/>
      <c r="E17157" s="229">
        <f t="shared" si="3101"/>
        <v>0</v>
      </c>
      <c r="F17157" s="230">
        <f t="shared" si="3102"/>
        <v>0</v>
      </c>
      <c r="G17157" s="232"/>
      <c r="I17157" s="283"/>
    </row>
    <row r="17158" spans="1:15">
      <c r="A17158" s="227" t="str">
        <f t="shared" si="3100"/>
        <v>-</v>
      </c>
      <c r="B17158" s="228"/>
      <c r="C17158" s="228"/>
      <c r="D17158" s="194"/>
      <c r="E17158" s="229">
        <f t="shared" si="3101"/>
        <v>0</v>
      </c>
      <c r="F17158" s="230">
        <f t="shared" si="3102"/>
        <v>0</v>
      </c>
      <c r="G17158" s="232"/>
      <c r="I17158" s="283"/>
    </row>
    <row r="17159" spans="1:15">
      <c r="A17159" s="227" t="str">
        <f t="shared" si="3100"/>
        <v>-</v>
      </c>
      <c r="B17159" s="228"/>
      <c r="C17159" s="228"/>
      <c r="D17159" s="194"/>
      <c r="E17159" s="229">
        <f t="shared" si="3101"/>
        <v>0</v>
      </c>
      <c r="F17159" s="230">
        <f t="shared" si="3102"/>
        <v>0</v>
      </c>
      <c r="G17159" s="232"/>
      <c r="I17159" s="283"/>
    </row>
    <row r="17160" spans="1:15">
      <c r="A17160" s="227" t="str">
        <f t="shared" si="3100"/>
        <v>-</v>
      </c>
      <c r="B17160" s="228"/>
      <c r="C17160" s="228"/>
      <c r="D17160" s="194"/>
      <c r="E17160" s="229">
        <f t="shared" si="3101"/>
        <v>0</v>
      </c>
      <c r="F17160" s="230">
        <f t="shared" si="3102"/>
        <v>0</v>
      </c>
      <c r="G17160" s="232"/>
      <c r="I17160" s="283"/>
    </row>
    <row r="17161" spans="1:15">
      <c r="A17161" s="227" t="str">
        <f t="shared" si="3100"/>
        <v>-</v>
      </c>
      <c r="B17161" s="228"/>
      <c r="C17161" s="228"/>
      <c r="D17161" s="194"/>
      <c r="E17161" s="229">
        <f t="shared" si="3101"/>
        <v>0</v>
      </c>
      <c r="F17161" s="230">
        <f t="shared" si="3102"/>
        <v>0</v>
      </c>
      <c r="G17161" s="232"/>
      <c r="I17161" s="283"/>
    </row>
    <row r="17162" spans="1:15">
      <c r="A17162" s="227" t="str">
        <f t="shared" si="3100"/>
        <v>-</v>
      </c>
      <c r="B17162" s="228"/>
      <c r="C17162" s="228"/>
      <c r="D17162" s="194"/>
      <c r="E17162" s="229">
        <f t="shared" si="3101"/>
        <v>0</v>
      </c>
      <c r="F17162" s="230">
        <f t="shared" si="3102"/>
        <v>0</v>
      </c>
      <c r="G17162" s="232"/>
      <c r="I17162" s="283"/>
    </row>
    <row r="17163" spans="1:15">
      <c r="A17163" s="227" t="str">
        <f t="shared" si="3100"/>
        <v>-</v>
      </c>
      <c r="B17163" s="228"/>
      <c r="C17163" s="228"/>
      <c r="D17163" s="194"/>
      <c r="E17163" s="229">
        <f t="shared" si="3101"/>
        <v>0</v>
      </c>
      <c r="F17163" s="230">
        <f t="shared" si="3102"/>
        <v>0</v>
      </c>
      <c r="G17163" s="232"/>
      <c r="I17163" s="283"/>
    </row>
    <row r="17164" spans="1:15">
      <c r="A17164" s="227" t="str">
        <f t="shared" si="3100"/>
        <v>-</v>
      </c>
      <c r="B17164" s="228"/>
      <c r="C17164" s="228"/>
      <c r="D17164" s="194"/>
      <c r="E17164" s="229">
        <f t="shared" si="3101"/>
        <v>0</v>
      </c>
      <c r="F17164" s="230">
        <f t="shared" si="3102"/>
        <v>0</v>
      </c>
      <c r="G17164" s="232"/>
      <c r="I17164" s="283"/>
    </row>
    <row r="17165" spans="1:15" ht="13.5" thickBot="1">
      <c r="A17165" s="234"/>
      <c r="B17165" s="456"/>
      <c r="C17165" s="235"/>
      <c r="D17165" s="237"/>
      <c r="E17165" s="237"/>
      <c r="F17165" s="238" t="s">
        <v>80</v>
      </c>
      <c r="G17165" s="239">
        <f>SUM(F17153:F17164)</f>
        <v>0</v>
      </c>
      <c r="I17165" s="326"/>
    </row>
    <row r="17166" spans="1:15" ht="13.5" thickTop="1">
      <c r="A17166" s="240" t="s">
        <v>67</v>
      </c>
      <c r="B17166" s="446"/>
      <c r="C17166" s="241"/>
      <c r="D17166" s="243"/>
      <c r="E17166" s="243"/>
      <c r="F17166" s="242"/>
      <c r="G17166" s="244"/>
      <c r="I17166" s="326"/>
    </row>
    <row r="17167" spans="1:15" s="220" customFormat="1" ht="26">
      <c r="A17167" s="245" t="s">
        <v>57</v>
      </c>
      <c r="B17167" s="455"/>
      <c r="C17167" s="247" t="s">
        <v>58</v>
      </c>
      <c r="D17167" s="316" t="s">
        <v>68</v>
      </c>
      <c r="E17167" s="248" t="s">
        <v>69</v>
      </c>
      <c r="F17167" s="249" t="s">
        <v>79</v>
      </c>
      <c r="G17167" s="250" t="s">
        <v>70</v>
      </c>
      <c r="I17167" s="325"/>
      <c r="J17167" s="226"/>
      <c r="O17167" s="296"/>
    </row>
    <row r="17168" spans="1:15">
      <c r="A17168" s="748" t="str">
        <f t="shared" ref="A17168:A17179" si="3103">IF(I17168=0,"",VLOOKUP(I17168,MATERIALES,2,FALSE))</f>
        <v/>
      </c>
      <c r="B17168" s="749"/>
      <c r="C17168" s="251" t="str">
        <f t="shared" ref="C17168:C17176" si="3104">IF(I17168=0,"",VLOOKUP(I17168,MATERIALES,3,FALSE))</f>
        <v/>
      </c>
      <c r="D17168" s="194"/>
      <c r="E17168" s="252">
        <f t="shared" ref="E17168:E17179" si="3105">IF(I17168=0,0,VLOOKUP(I17168,MATERIALES,4,FALSE))</f>
        <v>0</v>
      </c>
      <c r="F17168" s="230">
        <f>D17168*E17168</f>
        <v>0</v>
      </c>
      <c r="G17168" s="231"/>
      <c r="I17168" s="283"/>
    </row>
    <row r="17169" spans="1:9">
      <c r="A17169" s="748" t="str">
        <f t="shared" si="3103"/>
        <v/>
      </c>
      <c r="B17169" s="749"/>
      <c r="C17169" s="251" t="str">
        <f t="shared" si="3104"/>
        <v/>
      </c>
      <c r="D17169" s="194"/>
      <c r="E17169" s="252">
        <f t="shared" si="3105"/>
        <v>0</v>
      </c>
      <c r="F17169" s="230">
        <f t="shared" ref="F17169:F17179" si="3106">D17169*E17169</f>
        <v>0</v>
      </c>
      <c r="G17169" s="232"/>
      <c r="I17169" s="283"/>
    </row>
    <row r="17170" spans="1:9">
      <c r="A17170" s="748" t="str">
        <f t="shared" si="3103"/>
        <v/>
      </c>
      <c r="B17170" s="749"/>
      <c r="C17170" s="251" t="str">
        <f t="shared" si="3104"/>
        <v/>
      </c>
      <c r="D17170" s="194"/>
      <c r="E17170" s="252">
        <f t="shared" si="3105"/>
        <v>0</v>
      </c>
      <c r="F17170" s="230">
        <f t="shared" si="3106"/>
        <v>0</v>
      </c>
      <c r="G17170" s="232"/>
      <c r="I17170" s="283"/>
    </row>
    <row r="17171" spans="1:9">
      <c r="A17171" s="748" t="str">
        <f t="shared" si="3103"/>
        <v/>
      </c>
      <c r="B17171" s="749"/>
      <c r="C17171" s="251" t="str">
        <f t="shared" si="3104"/>
        <v/>
      </c>
      <c r="D17171" s="194"/>
      <c r="E17171" s="252">
        <f t="shared" si="3105"/>
        <v>0</v>
      </c>
      <c r="F17171" s="230">
        <f t="shared" si="3106"/>
        <v>0</v>
      </c>
      <c r="G17171" s="232"/>
      <c r="I17171" s="283"/>
    </row>
    <row r="17172" spans="1:9">
      <c r="A17172" s="748" t="str">
        <f t="shared" si="3103"/>
        <v/>
      </c>
      <c r="B17172" s="749"/>
      <c r="C17172" s="251" t="str">
        <f t="shared" si="3104"/>
        <v/>
      </c>
      <c r="D17172" s="194"/>
      <c r="E17172" s="252">
        <f t="shared" si="3105"/>
        <v>0</v>
      </c>
      <c r="F17172" s="230">
        <f t="shared" si="3106"/>
        <v>0</v>
      </c>
      <c r="G17172" s="232"/>
      <c r="I17172" s="283"/>
    </row>
    <row r="17173" spans="1:9">
      <c r="A17173" s="748" t="str">
        <f t="shared" si="3103"/>
        <v/>
      </c>
      <c r="B17173" s="749"/>
      <c r="C17173" s="251" t="str">
        <f t="shared" si="3104"/>
        <v/>
      </c>
      <c r="D17173" s="194"/>
      <c r="E17173" s="252">
        <f t="shared" si="3105"/>
        <v>0</v>
      </c>
      <c r="F17173" s="230">
        <f t="shared" si="3106"/>
        <v>0</v>
      </c>
      <c r="G17173" s="232"/>
      <c r="I17173" s="283"/>
    </row>
    <row r="17174" spans="1:9">
      <c r="A17174" s="748" t="str">
        <f t="shared" si="3103"/>
        <v/>
      </c>
      <c r="B17174" s="749"/>
      <c r="C17174" s="251" t="str">
        <f t="shared" si="3104"/>
        <v/>
      </c>
      <c r="D17174" s="194"/>
      <c r="E17174" s="252">
        <f t="shared" si="3105"/>
        <v>0</v>
      </c>
      <c r="F17174" s="230">
        <f t="shared" si="3106"/>
        <v>0</v>
      </c>
      <c r="G17174" s="232"/>
      <c r="I17174" s="283"/>
    </row>
    <row r="17175" spans="1:9">
      <c r="A17175" s="748" t="str">
        <f t="shared" si="3103"/>
        <v/>
      </c>
      <c r="B17175" s="749"/>
      <c r="C17175" s="251" t="str">
        <f t="shared" si="3104"/>
        <v/>
      </c>
      <c r="D17175" s="194"/>
      <c r="E17175" s="252">
        <f t="shared" si="3105"/>
        <v>0</v>
      </c>
      <c r="F17175" s="230">
        <f t="shared" si="3106"/>
        <v>0</v>
      </c>
      <c r="G17175" s="253"/>
      <c r="I17175" s="283"/>
    </row>
    <row r="17176" spans="1:9">
      <c r="A17176" s="748" t="str">
        <f t="shared" si="3103"/>
        <v/>
      </c>
      <c r="B17176" s="749"/>
      <c r="C17176" s="251" t="str">
        <f t="shared" si="3104"/>
        <v/>
      </c>
      <c r="D17176" s="194"/>
      <c r="E17176" s="252">
        <f t="shared" si="3105"/>
        <v>0</v>
      </c>
      <c r="F17176" s="230">
        <f t="shared" si="3106"/>
        <v>0</v>
      </c>
      <c r="G17176" s="232"/>
      <c r="I17176" s="283"/>
    </row>
    <row r="17177" spans="1:9">
      <c r="A17177" s="748" t="str">
        <f t="shared" si="3103"/>
        <v/>
      </c>
      <c r="B17177" s="749"/>
      <c r="C17177" s="251"/>
      <c r="D17177" s="194"/>
      <c r="E17177" s="252">
        <f t="shared" si="3105"/>
        <v>0</v>
      </c>
      <c r="F17177" s="230">
        <f t="shared" si="3106"/>
        <v>0</v>
      </c>
      <c r="G17177" s="232"/>
      <c r="I17177" s="283"/>
    </row>
    <row r="17178" spans="1:9">
      <c r="A17178" s="748" t="str">
        <f t="shared" si="3103"/>
        <v/>
      </c>
      <c r="B17178" s="749"/>
      <c r="C17178" s="251"/>
      <c r="D17178" s="194"/>
      <c r="E17178" s="252">
        <f t="shared" si="3105"/>
        <v>0</v>
      </c>
      <c r="F17178" s="230">
        <f t="shared" si="3106"/>
        <v>0</v>
      </c>
      <c r="G17178" s="232"/>
      <c r="I17178" s="283"/>
    </row>
    <row r="17179" spans="1:9">
      <c r="A17179" s="748" t="str">
        <f t="shared" si="3103"/>
        <v/>
      </c>
      <c r="B17179" s="749"/>
      <c r="C17179" s="251" t="str">
        <f t="shared" ref="C17179" si="3107">IF(I17179=0,"",VLOOKUP(I17179,MATERIALES,3,FALSE))</f>
        <v/>
      </c>
      <c r="D17179" s="194"/>
      <c r="E17179" s="252">
        <f t="shared" si="3105"/>
        <v>0</v>
      </c>
      <c r="F17179" s="230">
        <f t="shared" si="3106"/>
        <v>0</v>
      </c>
      <c r="G17179" s="233"/>
      <c r="I17179" s="283"/>
    </row>
    <row r="17180" spans="1:9" ht="26.25" customHeight="1" thickBot="1">
      <c r="A17180" s="214"/>
      <c r="B17180" s="438"/>
      <c r="C17180" s="215"/>
      <c r="D17180" s="217"/>
      <c r="E17180" s="254"/>
      <c r="F17180" s="255" t="s">
        <v>81</v>
      </c>
      <c r="G17180" s="253">
        <f>ROUND(SUM(F17168:F17179),0)</f>
        <v>0</v>
      </c>
      <c r="I17180" s="326"/>
    </row>
    <row r="17181" spans="1:9" ht="14" thickTop="1" thickBot="1">
      <c r="A17181" s="256" t="s">
        <v>72</v>
      </c>
      <c r="B17181" s="445"/>
      <c r="C17181" s="257"/>
      <c r="D17181" s="259"/>
      <c r="E17181" s="259"/>
      <c r="F17181" s="258"/>
      <c r="G17181" s="260"/>
      <c r="I17181" s="326"/>
    </row>
    <row r="17182" spans="1:9" ht="13.5" thickTop="1">
      <c r="A17182" s="245" t="s">
        <v>57</v>
      </c>
      <c r="B17182" s="455"/>
      <c r="C17182" s="248" t="s">
        <v>71</v>
      </c>
      <c r="D17182" s="316" t="s">
        <v>75</v>
      </c>
      <c r="E17182" s="248" t="s">
        <v>98</v>
      </c>
      <c r="F17182" s="249" t="s">
        <v>79</v>
      </c>
      <c r="G17182" s="250" t="s">
        <v>70</v>
      </c>
      <c r="I17182" s="326"/>
    </row>
    <row r="17183" spans="1:9">
      <c r="A17183" s="748" t="str">
        <f>IF(I17183=0,"",VLOOKUP(I17183,EQUIPOS,2,FALSE))</f>
        <v/>
      </c>
      <c r="B17183" s="749"/>
      <c r="C17183" s="195"/>
      <c r="D17183" s="194"/>
      <c r="E17183" s="252">
        <f>IF(I17183=0,0,VLOOKUP(I17183,EQUIPOS,4,FALSE))</f>
        <v>0</v>
      </c>
      <c r="F17183" s="230">
        <f>C17183*D17183*E17183</f>
        <v>0</v>
      </c>
      <c r="G17183" s="231"/>
      <c r="I17183" s="283"/>
    </row>
    <row r="17184" spans="1:9">
      <c r="A17184" s="748" t="str">
        <f>IF(I17184=0,"",VLOOKUP(I17184,EQUIPOS,2,FALSE))</f>
        <v/>
      </c>
      <c r="B17184" s="749"/>
      <c r="C17184" s="195"/>
      <c r="D17184" s="194"/>
      <c r="E17184" s="252">
        <f>IF(I17184=0,0,VLOOKUP(I17184,EQUIPOS,4,FALSE))</f>
        <v>0</v>
      </c>
      <c r="F17184" s="230">
        <f t="shared" ref="F17184:F17187" si="3108">C17184*D17184*E17184</f>
        <v>0</v>
      </c>
      <c r="G17184" s="232"/>
      <c r="I17184" s="283"/>
    </row>
    <row r="17185" spans="1:9">
      <c r="A17185" s="748" t="str">
        <f>IF(I17185=0,"",VLOOKUP(I17185,EQUIPOS,2,FALSE))</f>
        <v/>
      </c>
      <c r="B17185" s="749"/>
      <c r="C17185" s="195"/>
      <c r="D17185" s="194"/>
      <c r="E17185" s="252">
        <f>IF(I17185=0,0,VLOOKUP(I17185,EQUIPOS,4,FALSE))</f>
        <v>0</v>
      </c>
      <c r="F17185" s="230">
        <f t="shared" si="3108"/>
        <v>0</v>
      </c>
      <c r="G17185" s="232"/>
      <c r="I17185" s="283"/>
    </row>
    <row r="17186" spans="1:9">
      <c r="A17186" s="748" t="str">
        <f>IF(I17186=0,"",VLOOKUP(I17186,EQUIPOS,2,FALSE))</f>
        <v/>
      </c>
      <c r="B17186" s="749"/>
      <c r="C17186" s="195"/>
      <c r="D17186" s="194"/>
      <c r="E17186" s="252">
        <f>IF(I17186=0,0,VLOOKUP(I17186,EQUIPOS,4,FALSE))</f>
        <v>0</v>
      </c>
      <c r="F17186" s="230">
        <f t="shared" si="3108"/>
        <v>0</v>
      </c>
      <c r="G17186" s="232"/>
      <c r="I17186" s="283"/>
    </row>
    <row r="17187" spans="1:9">
      <c r="A17187" s="748" t="str">
        <f>IF(I17187=0,"",VLOOKUP(I17187,EQUIPOS,2,FALSE))</f>
        <v/>
      </c>
      <c r="B17187" s="749"/>
      <c r="C17187" s="195"/>
      <c r="D17187" s="194"/>
      <c r="E17187" s="252">
        <f>IF(I17187=0,0,VLOOKUP(I17187,EQUIPOS,4,FALSE))</f>
        <v>0</v>
      </c>
      <c r="F17187" s="230">
        <f t="shared" si="3108"/>
        <v>0</v>
      </c>
      <c r="G17187" s="233"/>
      <c r="I17187" s="283"/>
    </row>
    <row r="17188" spans="1:9" ht="30.75" customHeight="1" thickBot="1">
      <c r="A17188" s="234"/>
      <c r="B17188" s="456"/>
      <c r="C17188" s="235"/>
      <c r="D17188" s="237"/>
      <c r="E17188" s="261"/>
      <c r="F17188" s="238" t="s">
        <v>82</v>
      </c>
      <c r="G17188" s="262">
        <f>SUM(F17183:F17187)</f>
        <v>0</v>
      </c>
      <c r="I17188" s="326"/>
    </row>
    <row r="17189" spans="1:9" ht="13.5" thickTop="1">
      <c r="A17189" s="240" t="s">
        <v>73</v>
      </c>
      <c r="B17189" s="446"/>
      <c r="C17189" s="241"/>
      <c r="D17189" s="243"/>
      <c r="E17189" s="243"/>
      <c r="F17189" s="242"/>
      <c r="G17189" s="244"/>
      <c r="I17189" s="326"/>
    </row>
    <row r="17190" spans="1:9" ht="26">
      <c r="A17190" s="245" t="s">
        <v>57</v>
      </c>
      <c r="B17190" s="454" t="s">
        <v>58</v>
      </c>
      <c r="C17190" s="247" t="s">
        <v>68</v>
      </c>
      <c r="D17190" s="316" t="s">
        <v>74</v>
      </c>
      <c r="E17190" s="248" t="s">
        <v>69</v>
      </c>
      <c r="F17190" s="249" t="s">
        <v>79</v>
      </c>
      <c r="G17190" s="250" t="s">
        <v>70</v>
      </c>
      <c r="H17190" s="220"/>
      <c r="I17190" s="325"/>
    </row>
    <row r="17191" spans="1:9">
      <c r="A17191" s="263" t="str">
        <f t="shared" ref="A17191:A17202" si="3109">IF(I17191=0,"",VLOOKUP(I17191,MANOOBRA,2,FALSE))</f>
        <v/>
      </c>
      <c r="B17191" s="444" t="str">
        <f t="shared" ref="B17191:B17202" si="3110">IF(I17191=0,"",VLOOKUP(I17191,MANOOBRA,3,FALSE))</f>
        <v/>
      </c>
      <c r="C17191" s="195"/>
      <c r="D17191" s="195"/>
      <c r="E17191" s="252">
        <f t="shared" ref="E17191:E17202" si="3111">IF(I17191=0,0,VLOOKUP(I17191,MANOOBRA,4,FALSE))</f>
        <v>0</v>
      </c>
      <c r="F17191" s="230">
        <f>IF(D17191=0,0,C17191*E17191/D17191)</f>
        <v>0</v>
      </c>
      <c r="G17191" s="231"/>
      <c r="I17191" s="283"/>
    </row>
    <row r="17192" spans="1:9">
      <c r="A17192" s="263" t="str">
        <f t="shared" si="3109"/>
        <v/>
      </c>
      <c r="B17192" s="444" t="str">
        <f t="shared" si="3110"/>
        <v/>
      </c>
      <c r="C17192" s="195"/>
      <c r="D17192" s="195"/>
      <c r="E17192" s="252">
        <f t="shared" si="3111"/>
        <v>0</v>
      </c>
      <c r="F17192" s="230">
        <f t="shared" ref="F17192:F17202" si="3112">IF(D17192=0,0,C17192*E17192/D17192)</f>
        <v>0</v>
      </c>
      <c r="G17192" s="232"/>
      <c r="I17192" s="283"/>
    </row>
    <row r="17193" spans="1:9">
      <c r="A17193" s="263" t="str">
        <f t="shared" si="3109"/>
        <v/>
      </c>
      <c r="B17193" s="444" t="str">
        <f t="shared" si="3110"/>
        <v/>
      </c>
      <c r="C17193" s="195"/>
      <c r="D17193" s="309"/>
      <c r="E17193" s="252">
        <f t="shared" si="3111"/>
        <v>0</v>
      </c>
      <c r="F17193" s="230">
        <f t="shared" si="3112"/>
        <v>0</v>
      </c>
      <c r="G17193" s="232"/>
      <c r="I17193" s="283"/>
    </row>
    <row r="17194" spans="1:9">
      <c r="A17194" s="263" t="str">
        <f t="shared" si="3109"/>
        <v/>
      </c>
      <c r="B17194" s="444" t="str">
        <f t="shared" si="3110"/>
        <v/>
      </c>
      <c r="C17194" s="195"/>
      <c r="D17194" s="195"/>
      <c r="E17194" s="252">
        <f t="shared" si="3111"/>
        <v>0</v>
      </c>
      <c r="F17194" s="230">
        <f t="shared" si="3112"/>
        <v>0</v>
      </c>
      <c r="G17194" s="232"/>
      <c r="I17194" s="283"/>
    </row>
    <row r="17195" spans="1:9">
      <c r="A17195" s="263" t="str">
        <f t="shared" si="3109"/>
        <v/>
      </c>
      <c r="B17195" s="444" t="str">
        <f t="shared" si="3110"/>
        <v/>
      </c>
      <c r="C17195" s="195"/>
      <c r="D17195" s="195"/>
      <c r="E17195" s="252">
        <f t="shared" si="3111"/>
        <v>0</v>
      </c>
      <c r="F17195" s="230">
        <f t="shared" si="3112"/>
        <v>0</v>
      </c>
      <c r="G17195" s="232"/>
      <c r="I17195" s="283"/>
    </row>
    <row r="17196" spans="1:9">
      <c r="A17196" s="263" t="str">
        <f t="shared" si="3109"/>
        <v/>
      </c>
      <c r="B17196" s="444" t="str">
        <f t="shared" si="3110"/>
        <v/>
      </c>
      <c r="C17196" s="195"/>
      <c r="D17196" s="195"/>
      <c r="E17196" s="252">
        <f t="shared" si="3111"/>
        <v>0</v>
      </c>
      <c r="F17196" s="230">
        <f t="shared" si="3112"/>
        <v>0</v>
      </c>
      <c r="G17196" s="232"/>
      <c r="I17196" s="283"/>
    </row>
    <row r="17197" spans="1:9">
      <c r="A17197" s="263" t="str">
        <f t="shared" si="3109"/>
        <v/>
      </c>
      <c r="B17197" s="444" t="str">
        <f t="shared" si="3110"/>
        <v/>
      </c>
      <c r="C17197" s="195"/>
      <c r="D17197" s="195"/>
      <c r="E17197" s="252">
        <f t="shared" si="3111"/>
        <v>0</v>
      </c>
      <c r="F17197" s="230">
        <f t="shared" si="3112"/>
        <v>0</v>
      </c>
      <c r="G17197" s="232"/>
      <c r="I17197" s="283"/>
    </row>
    <row r="17198" spans="1:9">
      <c r="A17198" s="263" t="str">
        <f t="shared" si="3109"/>
        <v/>
      </c>
      <c r="B17198" s="444" t="str">
        <f t="shared" si="3110"/>
        <v/>
      </c>
      <c r="C17198" s="195"/>
      <c r="D17198" s="195"/>
      <c r="E17198" s="252">
        <f t="shared" si="3111"/>
        <v>0</v>
      </c>
      <c r="F17198" s="230">
        <f t="shared" si="3112"/>
        <v>0</v>
      </c>
      <c r="G17198" s="232"/>
      <c r="I17198" s="283"/>
    </row>
    <row r="17199" spans="1:9">
      <c r="A17199" s="263" t="str">
        <f t="shared" si="3109"/>
        <v/>
      </c>
      <c r="B17199" s="444" t="str">
        <f t="shared" si="3110"/>
        <v/>
      </c>
      <c r="C17199" s="195"/>
      <c r="D17199" s="195"/>
      <c r="E17199" s="252">
        <f t="shared" si="3111"/>
        <v>0</v>
      </c>
      <c r="F17199" s="230">
        <f t="shared" si="3112"/>
        <v>0</v>
      </c>
      <c r="G17199" s="232"/>
      <c r="I17199" s="283"/>
    </row>
    <row r="17200" spans="1:9">
      <c r="A17200" s="263" t="str">
        <f t="shared" si="3109"/>
        <v/>
      </c>
      <c r="B17200" s="444" t="str">
        <f t="shared" si="3110"/>
        <v/>
      </c>
      <c r="C17200" s="195"/>
      <c r="D17200" s="195"/>
      <c r="E17200" s="252">
        <f t="shared" si="3111"/>
        <v>0</v>
      </c>
      <c r="F17200" s="230">
        <f t="shared" si="3112"/>
        <v>0</v>
      </c>
      <c r="G17200" s="232"/>
      <c r="I17200" s="283"/>
    </row>
    <row r="17201" spans="1:16">
      <c r="A17201" s="263" t="str">
        <f t="shared" si="3109"/>
        <v/>
      </c>
      <c r="B17201" s="444" t="str">
        <f t="shared" si="3110"/>
        <v/>
      </c>
      <c r="C17201" s="195"/>
      <c r="D17201" s="195"/>
      <c r="E17201" s="252">
        <f t="shared" si="3111"/>
        <v>0</v>
      </c>
      <c r="F17201" s="230">
        <f t="shared" si="3112"/>
        <v>0</v>
      </c>
      <c r="G17201" s="232"/>
      <c r="I17201" s="283"/>
    </row>
    <row r="17202" spans="1:16">
      <c r="A17202" s="263" t="str">
        <f t="shared" si="3109"/>
        <v/>
      </c>
      <c r="B17202" s="444" t="str">
        <f t="shared" si="3110"/>
        <v/>
      </c>
      <c r="C17202" s="195"/>
      <c r="D17202" s="195"/>
      <c r="E17202" s="252">
        <f t="shared" si="3111"/>
        <v>0</v>
      </c>
      <c r="F17202" s="230">
        <f t="shared" si="3112"/>
        <v>0</v>
      </c>
      <c r="G17202" s="233"/>
      <c r="I17202" s="283"/>
    </row>
    <row r="17203" spans="1:16" ht="31.5" customHeight="1" thickBot="1">
      <c r="A17203" s="234"/>
      <c r="B17203" s="456"/>
      <c r="C17203" s="235"/>
      <c r="D17203" s="237"/>
      <c r="E17203" s="237"/>
      <c r="F17203" s="238" t="s">
        <v>83</v>
      </c>
      <c r="G17203" s="262">
        <f>ROUND(SUM(F17191:F17202),0)</f>
        <v>0</v>
      </c>
      <c r="I17203" s="326"/>
    </row>
    <row r="17204" spans="1:16" ht="13.5" thickTop="1">
      <c r="A17204" s="186" t="s">
        <v>76</v>
      </c>
      <c r="B17204" s="446"/>
      <c r="C17204" s="241"/>
      <c r="D17204" s="243"/>
      <c r="E17204" s="243"/>
      <c r="F17204" s="242"/>
      <c r="G17204" s="244"/>
      <c r="I17204" s="326"/>
    </row>
    <row r="17205" spans="1:16">
      <c r="A17205" s="245" t="s">
        <v>57</v>
      </c>
      <c r="B17205" s="455"/>
      <c r="C17205" s="246"/>
      <c r="D17205" s="317"/>
      <c r="E17205" s="248" t="s">
        <v>77</v>
      </c>
      <c r="F17205" s="249" t="s">
        <v>78</v>
      </c>
      <c r="G17205" s="264" t="s">
        <v>77</v>
      </c>
      <c r="H17205" s="220"/>
      <c r="I17205" s="325"/>
    </row>
    <row r="17206" spans="1:16">
      <c r="A17206" s="185" t="s">
        <v>87</v>
      </c>
      <c r="B17206" s="453"/>
      <c r="C17206" s="265"/>
      <c r="D17206" s="318"/>
      <c r="E17206" s="229">
        <f>SUM(G17165,G17180,G17188,G17203)</f>
        <v>0</v>
      </c>
      <c r="F17206" s="266">
        <f>A</f>
        <v>0</v>
      </c>
      <c r="G17206" s="267">
        <f>E17206*F17206</f>
        <v>0</v>
      </c>
      <c r="I17206" s="326"/>
    </row>
    <row r="17207" spans="1:16">
      <c r="A17207" s="185" t="s">
        <v>85</v>
      </c>
      <c r="B17207" s="453"/>
      <c r="C17207" s="265"/>
      <c r="D17207" s="318"/>
      <c r="E17207" s="229">
        <f>SUM(G17165,G17180,G17188,G17203)</f>
        <v>0</v>
      </c>
      <c r="F17207" s="266">
        <f>I</f>
        <v>0</v>
      </c>
      <c r="G17207" s="267">
        <f>E17207*F17207</f>
        <v>0</v>
      </c>
      <c r="I17207" s="326"/>
    </row>
    <row r="17208" spans="1:16">
      <c r="A17208" s="185" t="s">
        <v>86</v>
      </c>
      <c r="B17208" s="453"/>
      <c r="C17208" s="265"/>
      <c r="D17208" s="318"/>
      <c r="E17208" s="229">
        <f>SUM(G17165,G17180,G17188,G17203)</f>
        <v>0</v>
      </c>
      <c r="F17208" s="266">
        <f>U</f>
        <v>0</v>
      </c>
      <c r="G17208" s="267">
        <f>E17208*F17208</f>
        <v>0</v>
      </c>
      <c r="I17208" s="326"/>
    </row>
    <row r="17209" spans="1:16" ht="33" customHeight="1" thickBot="1">
      <c r="A17209" s="234"/>
      <c r="B17209" s="456"/>
      <c r="C17209" s="235"/>
      <c r="D17209" s="237"/>
      <c r="E17209" s="237"/>
      <c r="F17209" s="268" t="s">
        <v>84</v>
      </c>
      <c r="G17209" s="262">
        <f>SUM(G17206:G17208)</f>
        <v>0</v>
      </c>
      <c r="I17209" s="326"/>
      <c r="J17209" s="295"/>
      <c r="K17209" s="296"/>
      <c r="L17209" s="296"/>
      <c r="M17209" s="296"/>
      <c r="N17209" s="296"/>
      <c r="O17209" s="296"/>
    </row>
    <row r="17210" spans="1:16" s="211" customFormat="1" ht="14" thickTop="1" thickBot="1">
      <c r="A17210" s="269"/>
      <c r="B17210" s="443"/>
      <c r="C17210" s="270"/>
      <c r="D17210" s="319"/>
      <c r="E17210" s="271" t="s">
        <v>89</v>
      </c>
      <c r="F17210" s="272"/>
      <c r="G17210" s="273">
        <f>ROUND(SUM(G17165,G17180,G17188,G17203,G17209),0)</f>
        <v>0</v>
      </c>
      <c r="I17210" s="327"/>
      <c r="J17210" s="212">
        <f>B17149</f>
        <v>53.2</v>
      </c>
      <c r="K17210" s="274">
        <f>E17206</f>
        <v>0</v>
      </c>
      <c r="L17210" s="294">
        <f>G17206</f>
        <v>0</v>
      </c>
      <c r="M17210" s="294">
        <f>G17207</f>
        <v>0</v>
      </c>
      <c r="N17210" s="294">
        <f>G17208</f>
        <v>0</v>
      </c>
      <c r="O17210" s="299">
        <f>SUM(K17210:N17210)</f>
        <v>0</v>
      </c>
      <c r="P17210" s="294"/>
    </row>
    <row r="17211" spans="1:16" ht="13.5" thickTop="1">
      <c r="A17211" s="275" t="s">
        <v>97</v>
      </c>
      <c r="B17211" s="438"/>
      <c r="C17211" s="215"/>
      <c r="D17211" s="217"/>
      <c r="E17211" s="217"/>
      <c r="F17211" s="216"/>
      <c r="G17211" s="219"/>
      <c r="I17211" s="326"/>
      <c r="P17211" s="294"/>
    </row>
    <row r="17212" spans="1:16">
      <c r="A17212" s="275"/>
      <c r="B17212" s="452"/>
      <c r="C17212" s="276"/>
      <c r="D17212" s="320"/>
      <c r="E17212" s="217"/>
      <c r="F17212" s="216"/>
      <c r="G17212" s="277">
        <f ca="1">TODAY()</f>
        <v>44839</v>
      </c>
      <c r="I17212" s="326"/>
      <c r="P17212" s="294"/>
    </row>
    <row r="17213" spans="1:16" ht="13.5" thickBot="1">
      <c r="A17213" s="234"/>
      <c r="B17213" s="456"/>
      <c r="C17213" s="235"/>
      <c r="D17213" s="237"/>
      <c r="E17213" s="237"/>
      <c r="F17213" s="236"/>
      <c r="G17213" s="278"/>
      <c r="I17213" s="326"/>
      <c r="P17213" s="294"/>
    </row>
    <row r="17214" spans="1:16" ht="13.5" thickTop="1"/>
    <row r="17215" spans="1:16" s="199" customFormat="1">
      <c r="A17215" s="196" t="s">
        <v>109</v>
      </c>
      <c r="B17215" s="458"/>
      <c r="C17215" s="196"/>
      <c r="D17215" s="198"/>
      <c r="E17215" s="198"/>
      <c r="F17215" s="197"/>
      <c r="G17215" s="197"/>
      <c r="I17215" s="321"/>
      <c r="J17215" s="200"/>
      <c r="O17215" s="297"/>
    </row>
    <row r="17216" spans="1:16" s="199" customFormat="1">
      <c r="A17216" s="196" t="str">
        <f>CONCATENATE('Prestaciones y AIU'!A14707," ANALISIS DE PRECIOS UNITARIOS")</f>
        <v xml:space="preserve"> ANALISIS DE PRECIOS UNITARIOS</v>
      </c>
      <c r="B17216" s="458"/>
      <c r="C17216" s="196"/>
      <c r="D17216" s="198"/>
      <c r="E17216" s="198"/>
      <c r="F17216" s="197"/>
      <c r="G17216" s="197"/>
      <c r="I17216" s="321"/>
      <c r="J17216" s="200"/>
      <c r="O17216" s="297"/>
    </row>
    <row r="17217" spans="1:15" s="199" customFormat="1">
      <c r="A17217" s="196" t="str">
        <f>Objeto_LIC</f>
        <v>OPTIMIZACION DEL SISTEMA DE ABASTECIMIENTO (ADUCCION, PRETRATAMIENTO Y CONDUCCION) DEL MUNICPIO DE TAME, DEPARTAMENTO DE ARAUCA</v>
      </c>
      <c r="B17217" s="458"/>
      <c r="C17217" s="196"/>
      <c r="D17217" s="198"/>
      <c r="E17217" s="198"/>
      <c r="F17217" s="197"/>
      <c r="G17217" s="197"/>
      <c r="I17217" s="321"/>
      <c r="J17217" s="200"/>
      <c r="O17217" s="297"/>
    </row>
    <row r="17218" spans="1:15" s="199" customFormat="1">
      <c r="A17218" s="196"/>
      <c r="B17218" s="458"/>
      <c r="C17218" s="196"/>
      <c r="D17218" s="198"/>
      <c r="E17218" s="198"/>
      <c r="F17218" s="197"/>
      <c r="G17218" s="197"/>
      <c r="I17218" s="321"/>
      <c r="J17218" s="200"/>
      <c r="O17218" s="297"/>
    </row>
    <row r="17219" spans="1:15" ht="13.5" thickBot="1">
      <c r="A17219" s="201"/>
      <c r="B17219" s="448"/>
      <c r="C17219" s="201"/>
      <c r="D17219" s="203"/>
      <c r="E17219" s="203"/>
      <c r="F17219" s="202"/>
      <c r="G17219" s="202"/>
    </row>
    <row r="17220" spans="1:15" s="211" customFormat="1" ht="13.5" thickTop="1">
      <c r="A17220" s="206"/>
      <c r="B17220" s="457"/>
      <c r="C17220" s="207"/>
      <c r="D17220" s="209"/>
      <c r="E17220" s="209"/>
      <c r="F17220" s="208"/>
      <c r="G17220" s="210" t="s">
        <v>110</v>
      </c>
      <c r="I17220" s="323"/>
      <c r="J17220" s="212"/>
      <c r="O17220" s="297"/>
    </row>
    <row r="17221" spans="1:15" ht="12.75" customHeight="1">
      <c r="A17221" s="213" t="s">
        <v>62</v>
      </c>
      <c r="B17221" s="750">
        <f>Proponente</f>
        <v>0</v>
      </c>
      <c r="C17221" s="750"/>
      <c r="D17221" s="750"/>
      <c r="E17221" s="750"/>
      <c r="F17221" s="750"/>
      <c r="G17221" s="751"/>
    </row>
    <row r="17222" spans="1:15" ht="47.25" customHeight="1">
      <c r="A17222" s="213" t="s">
        <v>63</v>
      </c>
      <c r="B17222" s="470">
        <v>53.3</v>
      </c>
      <c r="C17222" s="750" t="e">
        <f>VLOOKUP(B17222,Presupuesto!$A$4:$B$106,2,FALSE)</f>
        <v>#N/A</v>
      </c>
      <c r="D17222" s="750"/>
      <c r="E17222" s="750"/>
      <c r="F17222" s="750"/>
      <c r="G17222" s="751"/>
    </row>
    <row r="17223" spans="1:15" ht="12.75" customHeight="1">
      <c r="A17223" s="214"/>
      <c r="B17223" s="438"/>
      <c r="C17223" s="215"/>
      <c r="D17223" s="217"/>
      <c r="E17223" s="217"/>
      <c r="F17223" s="218" t="s">
        <v>88</v>
      </c>
      <c r="G17223" s="750" t="str">
        <f ca="1">LOOKUP('U-P1'!B17222,Presupuesto!$1:$1048576,Presupuesto!$C$1:$C$105)</f>
        <v>ML</v>
      </c>
      <c r="H17223" s="750"/>
      <c r="I17223" s="750"/>
      <c r="J17223" s="750"/>
      <c r="K17223" s="751"/>
    </row>
    <row r="17224" spans="1:15" ht="13.5" thickBot="1">
      <c r="A17224" s="213" t="s">
        <v>64</v>
      </c>
      <c r="B17224" s="438"/>
      <c r="C17224" s="215"/>
      <c r="D17224" s="217"/>
      <c r="E17224" s="217"/>
      <c r="F17224" s="216"/>
      <c r="G17224" s="219"/>
      <c r="I17224" s="324"/>
      <c r="J17224" s="295"/>
      <c r="K17224" s="296"/>
      <c r="L17224" s="296"/>
      <c r="M17224" s="296"/>
      <c r="N17224" s="296"/>
      <c r="O17224" s="296"/>
    </row>
    <row r="17225" spans="1:15" s="220" customFormat="1" ht="13.5" thickTop="1">
      <c r="A17225" s="221" t="s">
        <v>57</v>
      </c>
      <c r="B17225" s="447" t="s">
        <v>65</v>
      </c>
      <c r="C17225" s="222" t="s">
        <v>66</v>
      </c>
      <c r="D17225" s="223" t="s">
        <v>74</v>
      </c>
      <c r="E17225" s="224" t="s">
        <v>100</v>
      </c>
      <c r="F17225" s="224" t="s">
        <v>79</v>
      </c>
      <c r="G17225" s="225" t="s">
        <v>70</v>
      </c>
      <c r="I17225" s="325"/>
      <c r="J17225" s="226"/>
      <c r="O17225" s="296"/>
    </row>
    <row r="17226" spans="1:15">
      <c r="A17226" s="227" t="str">
        <f t="shared" ref="A17226:A17237" si="3113">IF(I17226=0,"-",VLOOKUP(I17226,EQUIPOS,2,FALSE))</f>
        <v>-</v>
      </c>
      <c r="B17226" s="228"/>
      <c r="C17226" s="228"/>
      <c r="D17226" s="194"/>
      <c r="E17226" s="229">
        <f t="shared" ref="E17226:E17237" si="3114">IF(I17226=0,0,VLOOKUP(I17226,EQUIPOS,4,FALSE))</f>
        <v>0</v>
      </c>
      <c r="F17226" s="230">
        <f t="shared" ref="F17226:F17237" si="3115">IF(D17226=0,0,E17226/D17226)</f>
        <v>0</v>
      </c>
      <c r="G17226" s="231"/>
      <c r="I17226" s="283"/>
    </row>
    <row r="17227" spans="1:15">
      <c r="A17227" s="227" t="str">
        <f t="shared" si="3113"/>
        <v>-</v>
      </c>
      <c r="B17227" s="228"/>
      <c r="C17227" s="228"/>
      <c r="D17227" s="194"/>
      <c r="E17227" s="229">
        <f t="shared" si="3114"/>
        <v>0</v>
      </c>
      <c r="F17227" s="230">
        <f t="shared" si="3115"/>
        <v>0</v>
      </c>
      <c r="G17227" s="232"/>
      <c r="I17227" s="283"/>
    </row>
    <row r="17228" spans="1:15">
      <c r="A17228" s="227" t="str">
        <f t="shared" si="3113"/>
        <v>-</v>
      </c>
      <c r="B17228" s="228"/>
      <c r="C17228" s="228"/>
      <c r="D17228" s="194"/>
      <c r="E17228" s="229">
        <f t="shared" si="3114"/>
        <v>0</v>
      </c>
      <c r="F17228" s="230">
        <f t="shared" si="3115"/>
        <v>0</v>
      </c>
      <c r="G17228" s="232"/>
      <c r="I17228" s="283"/>
    </row>
    <row r="17229" spans="1:15">
      <c r="A17229" s="227" t="str">
        <f t="shared" si="3113"/>
        <v>-</v>
      </c>
      <c r="B17229" s="228"/>
      <c r="C17229" s="228"/>
      <c r="D17229" s="194"/>
      <c r="E17229" s="229">
        <f t="shared" si="3114"/>
        <v>0</v>
      </c>
      <c r="F17229" s="230">
        <f t="shared" si="3115"/>
        <v>0</v>
      </c>
      <c r="G17229" s="232"/>
      <c r="I17229" s="283"/>
    </row>
    <row r="17230" spans="1:15">
      <c r="A17230" s="227" t="str">
        <f t="shared" si="3113"/>
        <v>-</v>
      </c>
      <c r="B17230" s="228"/>
      <c r="C17230" s="228"/>
      <c r="D17230" s="194"/>
      <c r="E17230" s="229">
        <f t="shared" si="3114"/>
        <v>0</v>
      </c>
      <c r="F17230" s="230">
        <f t="shared" si="3115"/>
        <v>0</v>
      </c>
      <c r="G17230" s="232"/>
      <c r="I17230" s="283"/>
    </row>
    <row r="17231" spans="1:15">
      <c r="A17231" s="227" t="str">
        <f t="shared" si="3113"/>
        <v>-</v>
      </c>
      <c r="B17231" s="228"/>
      <c r="C17231" s="228"/>
      <c r="D17231" s="194"/>
      <c r="E17231" s="229">
        <f t="shared" si="3114"/>
        <v>0</v>
      </c>
      <c r="F17231" s="230">
        <f t="shared" si="3115"/>
        <v>0</v>
      </c>
      <c r="G17231" s="232"/>
      <c r="I17231" s="283"/>
    </row>
    <row r="17232" spans="1:15">
      <c r="A17232" s="227" t="str">
        <f t="shared" si="3113"/>
        <v>-</v>
      </c>
      <c r="B17232" s="228"/>
      <c r="C17232" s="228"/>
      <c r="D17232" s="194"/>
      <c r="E17232" s="229">
        <f t="shared" si="3114"/>
        <v>0</v>
      </c>
      <c r="F17232" s="230">
        <f t="shared" si="3115"/>
        <v>0</v>
      </c>
      <c r="G17232" s="232"/>
      <c r="I17232" s="283"/>
    </row>
    <row r="17233" spans="1:15">
      <c r="A17233" s="227" t="str">
        <f t="shared" si="3113"/>
        <v>-</v>
      </c>
      <c r="B17233" s="228"/>
      <c r="C17233" s="228"/>
      <c r="D17233" s="194"/>
      <c r="E17233" s="229">
        <f t="shared" si="3114"/>
        <v>0</v>
      </c>
      <c r="F17233" s="230">
        <f t="shared" si="3115"/>
        <v>0</v>
      </c>
      <c r="G17233" s="232"/>
      <c r="I17233" s="283"/>
    </row>
    <row r="17234" spans="1:15">
      <c r="A17234" s="227" t="str">
        <f t="shared" si="3113"/>
        <v>-</v>
      </c>
      <c r="B17234" s="228"/>
      <c r="C17234" s="228"/>
      <c r="D17234" s="194"/>
      <c r="E17234" s="229">
        <f t="shared" si="3114"/>
        <v>0</v>
      </c>
      <c r="F17234" s="230">
        <f t="shared" si="3115"/>
        <v>0</v>
      </c>
      <c r="G17234" s="232"/>
      <c r="I17234" s="283"/>
    </row>
    <row r="17235" spans="1:15">
      <c r="A17235" s="227" t="str">
        <f t="shared" si="3113"/>
        <v>-</v>
      </c>
      <c r="B17235" s="228"/>
      <c r="C17235" s="228"/>
      <c r="D17235" s="194"/>
      <c r="E17235" s="229">
        <f t="shared" si="3114"/>
        <v>0</v>
      </c>
      <c r="F17235" s="230">
        <f t="shared" si="3115"/>
        <v>0</v>
      </c>
      <c r="G17235" s="232"/>
      <c r="I17235" s="283"/>
    </row>
    <row r="17236" spans="1:15">
      <c r="A17236" s="227" t="str">
        <f t="shared" si="3113"/>
        <v>-</v>
      </c>
      <c r="B17236" s="228"/>
      <c r="C17236" s="228"/>
      <c r="D17236" s="194"/>
      <c r="E17236" s="229">
        <f t="shared" si="3114"/>
        <v>0</v>
      </c>
      <c r="F17236" s="230">
        <f t="shared" si="3115"/>
        <v>0</v>
      </c>
      <c r="G17236" s="232"/>
      <c r="I17236" s="283"/>
    </row>
    <row r="17237" spans="1:15">
      <c r="A17237" s="227" t="str">
        <f t="shared" si="3113"/>
        <v>-</v>
      </c>
      <c r="B17237" s="228"/>
      <c r="C17237" s="228"/>
      <c r="D17237" s="194"/>
      <c r="E17237" s="229">
        <f t="shared" si="3114"/>
        <v>0</v>
      </c>
      <c r="F17237" s="230">
        <f t="shared" si="3115"/>
        <v>0</v>
      </c>
      <c r="G17237" s="232"/>
      <c r="I17237" s="283"/>
    </row>
    <row r="17238" spans="1:15" ht="13.5" thickBot="1">
      <c r="A17238" s="234"/>
      <c r="B17238" s="456"/>
      <c r="C17238" s="235"/>
      <c r="D17238" s="237"/>
      <c r="E17238" s="237"/>
      <c r="F17238" s="238" t="s">
        <v>80</v>
      </c>
      <c r="G17238" s="239">
        <f>SUM(F17226:F17237)</f>
        <v>0</v>
      </c>
      <c r="I17238" s="326"/>
    </row>
    <row r="17239" spans="1:15" ht="13.5" thickTop="1">
      <c r="A17239" s="240" t="s">
        <v>67</v>
      </c>
      <c r="B17239" s="446"/>
      <c r="C17239" s="241"/>
      <c r="D17239" s="243"/>
      <c r="E17239" s="243"/>
      <c r="F17239" s="242"/>
      <c r="G17239" s="244"/>
      <c r="I17239" s="326"/>
    </row>
    <row r="17240" spans="1:15" s="220" customFormat="1" ht="26">
      <c r="A17240" s="245" t="s">
        <v>57</v>
      </c>
      <c r="B17240" s="455"/>
      <c r="C17240" s="247" t="s">
        <v>58</v>
      </c>
      <c r="D17240" s="316" t="s">
        <v>68</v>
      </c>
      <c r="E17240" s="248" t="s">
        <v>69</v>
      </c>
      <c r="F17240" s="249" t="s">
        <v>79</v>
      </c>
      <c r="G17240" s="250" t="s">
        <v>70</v>
      </c>
      <c r="I17240" s="325"/>
      <c r="J17240" s="226"/>
      <c r="O17240" s="296"/>
    </row>
    <row r="17241" spans="1:15">
      <c r="A17241" s="748" t="str">
        <f t="shared" ref="A17241:A17252" si="3116">IF(I17241=0,"",VLOOKUP(I17241,MATERIALES,2,FALSE))</f>
        <v/>
      </c>
      <c r="B17241" s="749"/>
      <c r="C17241" s="251" t="str">
        <f t="shared" ref="C17241:C17249" si="3117">IF(I17241=0,"",VLOOKUP(I17241,MATERIALES,3,FALSE))</f>
        <v/>
      </c>
      <c r="D17241" s="194"/>
      <c r="E17241" s="252">
        <f t="shared" ref="E17241:E17252" si="3118">IF(I17241=0,0,VLOOKUP(I17241,MATERIALES,4,FALSE))</f>
        <v>0</v>
      </c>
      <c r="F17241" s="230">
        <f>D17241*E17241</f>
        <v>0</v>
      </c>
      <c r="G17241" s="231"/>
      <c r="I17241" s="283"/>
    </row>
    <row r="17242" spans="1:15">
      <c r="A17242" s="748" t="str">
        <f t="shared" si="3116"/>
        <v/>
      </c>
      <c r="B17242" s="749"/>
      <c r="C17242" s="251" t="str">
        <f t="shared" si="3117"/>
        <v/>
      </c>
      <c r="D17242" s="194"/>
      <c r="E17242" s="252">
        <f t="shared" si="3118"/>
        <v>0</v>
      </c>
      <c r="F17242" s="230">
        <f t="shared" ref="F17242:F17252" si="3119">D17242*E17242</f>
        <v>0</v>
      </c>
      <c r="G17242" s="232"/>
      <c r="I17242" s="283"/>
    </row>
    <row r="17243" spans="1:15">
      <c r="A17243" s="748" t="str">
        <f t="shared" si="3116"/>
        <v/>
      </c>
      <c r="B17243" s="749"/>
      <c r="C17243" s="251" t="str">
        <f t="shared" si="3117"/>
        <v/>
      </c>
      <c r="D17243" s="194"/>
      <c r="E17243" s="252">
        <f t="shared" si="3118"/>
        <v>0</v>
      </c>
      <c r="F17243" s="230">
        <f t="shared" si="3119"/>
        <v>0</v>
      </c>
      <c r="G17243" s="232"/>
      <c r="I17243" s="283"/>
    </row>
    <row r="17244" spans="1:15">
      <c r="A17244" s="748" t="str">
        <f t="shared" si="3116"/>
        <v/>
      </c>
      <c r="B17244" s="749"/>
      <c r="C17244" s="251" t="str">
        <f t="shared" si="3117"/>
        <v/>
      </c>
      <c r="D17244" s="194"/>
      <c r="E17244" s="252">
        <f t="shared" si="3118"/>
        <v>0</v>
      </c>
      <c r="F17244" s="230">
        <f t="shared" si="3119"/>
        <v>0</v>
      </c>
      <c r="G17244" s="232"/>
      <c r="I17244" s="283"/>
    </row>
    <row r="17245" spans="1:15">
      <c r="A17245" s="748" t="str">
        <f t="shared" si="3116"/>
        <v/>
      </c>
      <c r="B17245" s="749"/>
      <c r="C17245" s="251" t="str">
        <f t="shared" si="3117"/>
        <v/>
      </c>
      <c r="D17245" s="194"/>
      <c r="E17245" s="252">
        <f t="shared" si="3118"/>
        <v>0</v>
      </c>
      <c r="F17245" s="230">
        <f t="shared" si="3119"/>
        <v>0</v>
      </c>
      <c r="G17245" s="232"/>
      <c r="I17245" s="283"/>
    </row>
    <row r="17246" spans="1:15">
      <c r="A17246" s="748" t="str">
        <f t="shared" si="3116"/>
        <v/>
      </c>
      <c r="B17246" s="749"/>
      <c r="C17246" s="251" t="str">
        <f t="shared" si="3117"/>
        <v/>
      </c>
      <c r="D17246" s="194"/>
      <c r="E17246" s="252">
        <f t="shared" si="3118"/>
        <v>0</v>
      </c>
      <c r="F17246" s="230">
        <f t="shared" si="3119"/>
        <v>0</v>
      </c>
      <c r="G17246" s="232"/>
      <c r="I17246" s="283"/>
    </row>
    <row r="17247" spans="1:15">
      <c r="A17247" s="748" t="str">
        <f t="shared" si="3116"/>
        <v/>
      </c>
      <c r="B17247" s="749"/>
      <c r="C17247" s="251" t="str">
        <f t="shared" si="3117"/>
        <v/>
      </c>
      <c r="D17247" s="194"/>
      <c r="E17247" s="252">
        <f t="shared" si="3118"/>
        <v>0</v>
      </c>
      <c r="F17247" s="230">
        <f t="shared" si="3119"/>
        <v>0</v>
      </c>
      <c r="G17247" s="232"/>
      <c r="I17247" s="283"/>
    </row>
    <row r="17248" spans="1:15">
      <c r="A17248" s="748" t="str">
        <f t="shared" si="3116"/>
        <v/>
      </c>
      <c r="B17248" s="749"/>
      <c r="C17248" s="251" t="str">
        <f t="shared" si="3117"/>
        <v/>
      </c>
      <c r="D17248" s="194"/>
      <c r="E17248" s="252">
        <f t="shared" si="3118"/>
        <v>0</v>
      </c>
      <c r="F17248" s="230">
        <f t="shared" si="3119"/>
        <v>0</v>
      </c>
      <c r="G17248" s="253"/>
      <c r="I17248" s="283"/>
    </row>
    <row r="17249" spans="1:9">
      <c r="A17249" s="748" t="str">
        <f t="shared" si="3116"/>
        <v/>
      </c>
      <c r="B17249" s="749"/>
      <c r="C17249" s="251" t="str">
        <f t="shared" si="3117"/>
        <v/>
      </c>
      <c r="D17249" s="194"/>
      <c r="E17249" s="252">
        <f t="shared" si="3118"/>
        <v>0</v>
      </c>
      <c r="F17249" s="230">
        <f t="shared" si="3119"/>
        <v>0</v>
      </c>
      <c r="G17249" s="232"/>
      <c r="I17249" s="283"/>
    </row>
    <row r="17250" spans="1:9">
      <c r="A17250" s="748" t="str">
        <f t="shared" si="3116"/>
        <v/>
      </c>
      <c r="B17250" s="749"/>
      <c r="C17250" s="251"/>
      <c r="D17250" s="194"/>
      <c r="E17250" s="252">
        <f t="shared" si="3118"/>
        <v>0</v>
      </c>
      <c r="F17250" s="230">
        <f t="shared" si="3119"/>
        <v>0</v>
      </c>
      <c r="G17250" s="232"/>
      <c r="I17250" s="283"/>
    </row>
    <row r="17251" spans="1:9">
      <c r="A17251" s="748" t="str">
        <f t="shared" si="3116"/>
        <v/>
      </c>
      <c r="B17251" s="749"/>
      <c r="C17251" s="251"/>
      <c r="D17251" s="194"/>
      <c r="E17251" s="252">
        <f t="shared" si="3118"/>
        <v>0</v>
      </c>
      <c r="F17251" s="230">
        <f t="shared" si="3119"/>
        <v>0</v>
      </c>
      <c r="G17251" s="232"/>
      <c r="I17251" s="283"/>
    </row>
    <row r="17252" spans="1:9">
      <c r="A17252" s="748" t="str">
        <f t="shared" si="3116"/>
        <v/>
      </c>
      <c r="B17252" s="749"/>
      <c r="C17252" s="251" t="str">
        <f t="shared" ref="C17252" si="3120">IF(I17252=0,"",VLOOKUP(I17252,MATERIALES,3,FALSE))</f>
        <v/>
      </c>
      <c r="D17252" s="194"/>
      <c r="E17252" s="252">
        <f t="shared" si="3118"/>
        <v>0</v>
      </c>
      <c r="F17252" s="230">
        <f t="shared" si="3119"/>
        <v>0</v>
      </c>
      <c r="G17252" s="233"/>
      <c r="I17252" s="283"/>
    </row>
    <row r="17253" spans="1:9" ht="26.25" customHeight="1" thickBot="1">
      <c r="A17253" s="214"/>
      <c r="B17253" s="438"/>
      <c r="C17253" s="215"/>
      <c r="D17253" s="217"/>
      <c r="E17253" s="254"/>
      <c r="F17253" s="255" t="s">
        <v>81</v>
      </c>
      <c r="G17253" s="253">
        <f>ROUND(SUM(F17241:F17252),0)</f>
        <v>0</v>
      </c>
      <c r="I17253" s="326"/>
    </row>
    <row r="17254" spans="1:9" ht="14" thickTop="1" thickBot="1">
      <c r="A17254" s="256" t="s">
        <v>72</v>
      </c>
      <c r="B17254" s="445"/>
      <c r="C17254" s="257"/>
      <c r="D17254" s="259"/>
      <c r="E17254" s="259"/>
      <c r="F17254" s="258"/>
      <c r="G17254" s="260"/>
      <c r="I17254" s="326"/>
    </row>
    <row r="17255" spans="1:9" ht="13.5" thickTop="1">
      <c r="A17255" s="245" t="s">
        <v>57</v>
      </c>
      <c r="B17255" s="455"/>
      <c r="C17255" s="248" t="s">
        <v>71</v>
      </c>
      <c r="D17255" s="316" t="s">
        <v>75</v>
      </c>
      <c r="E17255" s="248" t="s">
        <v>98</v>
      </c>
      <c r="F17255" s="249" t="s">
        <v>79</v>
      </c>
      <c r="G17255" s="250" t="s">
        <v>70</v>
      </c>
      <c r="I17255" s="326"/>
    </row>
    <row r="17256" spans="1:9">
      <c r="A17256" s="748" t="str">
        <f>IF(I17256=0,"",VLOOKUP(I17256,EQUIPOS,2,FALSE))</f>
        <v/>
      </c>
      <c r="B17256" s="749"/>
      <c r="C17256" s="195"/>
      <c r="D17256" s="194"/>
      <c r="E17256" s="252">
        <f>IF(I17256=0,0,VLOOKUP(I17256,EQUIPOS,4,FALSE))</f>
        <v>0</v>
      </c>
      <c r="F17256" s="230">
        <f>C17256*D17256*E17256</f>
        <v>0</v>
      </c>
      <c r="G17256" s="231"/>
      <c r="I17256" s="283"/>
    </row>
    <row r="17257" spans="1:9">
      <c r="A17257" s="748" t="str">
        <f>IF(I17257=0,"",VLOOKUP(I17257,EQUIPOS,2,FALSE))</f>
        <v/>
      </c>
      <c r="B17257" s="749"/>
      <c r="C17257" s="195"/>
      <c r="D17257" s="194"/>
      <c r="E17257" s="252">
        <f>IF(I17257=0,0,VLOOKUP(I17257,EQUIPOS,4,FALSE))</f>
        <v>0</v>
      </c>
      <c r="F17257" s="230">
        <f t="shared" ref="F17257:F17260" si="3121">C17257*D17257*E17257</f>
        <v>0</v>
      </c>
      <c r="G17257" s="232"/>
      <c r="I17257" s="283"/>
    </row>
    <row r="17258" spans="1:9">
      <c r="A17258" s="748" t="str">
        <f>IF(I17258=0,"",VLOOKUP(I17258,EQUIPOS,2,FALSE))</f>
        <v/>
      </c>
      <c r="B17258" s="749"/>
      <c r="C17258" s="195"/>
      <c r="D17258" s="194"/>
      <c r="E17258" s="252">
        <f>IF(I17258=0,0,VLOOKUP(I17258,EQUIPOS,4,FALSE))</f>
        <v>0</v>
      </c>
      <c r="F17258" s="230">
        <f t="shared" si="3121"/>
        <v>0</v>
      </c>
      <c r="G17258" s="232"/>
      <c r="I17258" s="283"/>
    </row>
    <row r="17259" spans="1:9">
      <c r="A17259" s="748" t="str">
        <f>IF(I17259=0,"",VLOOKUP(I17259,EQUIPOS,2,FALSE))</f>
        <v/>
      </c>
      <c r="B17259" s="749"/>
      <c r="C17259" s="195"/>
      <c r="D17259" s="194"/>
      <c r="E17259" s="252">
        <f>IF(I17259=0,0,VLOOKUP(I17259,EQUIPOS,4,FALSE))</f>
        <v>0</v>
      </c>
      <c r="F17259" s="230">
        <f t="shared" si="3121"/>
        <v>0</v>
      </c>
      <c r="G17259" s="232"/>
      <c r="I17259" s="283"/>
    </row>
    <row r="17260" spans="1:9">
      <c r="A17260" s="748" t="str">
        <f>IF(I17260=0,"",VLOOKUP(I17260,EQUIPOS,2,FALSE))</f>
        <v/>
      </c>
      <c r="B17260" s="749"/>
      <c r="C17260" s="195"/>
      <c r="D17260" s="194"/>
      <c r="E17260" s="252">
        <f>IF(I17260=0,0,VLOOKUP(I17260,EQUIPOS,4,FALSE))</f>
        <v>0</v>
      </c>
      <c r="F17260" s="230">
        <f t="shared" si="3121"/>
        <v>0</v>
      </c>
      <c r="G17260" s="233"/>
      <c r="I17260" s="283"/>
    </row>
    <row r="17261" spans="1:9" ht="30.75" customHeight="1" thickBot="1">
      <c r="A17261" s="234"/>
      <c r="B17261" s="456"/>
      <c r="C17261" s="235"/>
      <c r="D17261" s="237"/>
      <c r="E17261" s="261"/>
      <c r="F17261" s="238" t="s">
        <v>82</v>
      </c>
      <c r="G17261" s="262">
        <f>SUM(F17256:F17260)</f>
        <v>0</v>
      </c>
      <c r="I17261" s="326"/>
    </row>
    <row r="17262" spans="1:9" ht="13.5" thickTop="1">
      <c r="A17262" s="240" t="s">
        <v>73</v>
      </c>
      <c r="B17262" s="446"/>
      <c r="C17262" s="241"/>
      <c r="D17262" s="243"/>
      <c r="E17262" s="243"/>
      <c r="F17262" s="242"/>
      <c r="G17262" s="244"/>
      <c r="I17262" s="326"/>
    </row>
    <row r="17263" spans="1:9" ht="26">
      <c r="A17263" s="245" t="s">
        <v>57</v>
      </c>
      <c r="B17263" s="454" t="s">
        <v>58</v>
      </c>
      <c r="C17263" s="247" t="s">
        <v>68</v>
      </c>
      <c r="D17263" s="316" t="s">
        <v>74</v>
      </c>
      <c r="E17263" s="248" t="s">
        <v>69</v>
      </c>
      <c r="F17263" s="249" t="s">
        <v>79</v>
      </c>
      <c r="G17263" s="250" t="s">
        <v>70</v>
      </c>
      <c r="H17263" s="220"/>
      <c r="I17263" s="325"/>
    </row>
    <row r="17264" spans="1:9">
      <c r="A17264" s="263" t="str">
        <f t="shared" ref="A17264:A17275" si="3122">IF(I17264=0,"",VLOOKUP(I17264,MANOOBRA,2,FALSE))</f>
        <v/>
      </c>
      <c r="B17264" s="444" t="str">
        <f t="shared" ref="B17264:B17275" si="3123">IF(I17264=0,"",VLOOKUP(I17264,MANOOBRA,3,FALSE))</f>
        <v/>
      </c>
      <c r="C17264" s="195"/>
      <c r="D17264" s="466"/>
      <c r="E17264" s="252">
        <f t="shared" ref="E17264:E17275" si="3124">IF(I17264=0,0,VLOOKUP(I17264,MANOOBRA,4,FALSE))</f>
        <v>0</v>
      </c>
      <c r="F17264" s="230">
        <f>IF(D17264=0,0,C17264*E17264/D17264)</f>
        <v>0</v>
      </c>
      <c r="G17264" s="231"/>
      <c r="I17264" s="283"/>
    </row>
    <row r="17265" spans="1:9">
      <c r="A17265" s="263" t="str">
        <f t="shared" si="3122"/>
        <v/>
      </c>
      <c r="B17265" s="444" t="str">
        <f t="shared" si="3123"/>
        <v/>
      </c>
      <c r="C17265" s="195"/>
      <c r="D17265" s="466"/>
      <c r="E17265" s="252">
        <f t="shared" si="3124"/>
        <v>0</v>
      </c>
      <c r="F17265" s="230">
        <f t="shared" ref="F17265:F17275" si="3125">IF(D17265=0,0,C17265*E17265/D17265)</f>
        <v>0</v>
      </c>
      <c r="G17265" s="232"/>
      <c r="I17265" s="283"/>
    </row>
    <row r="17266" spans="1:9">
      <c r="A17266" s="263" t="str">
        <f t="shared" si="3122"/>
        <v/>
      </c>
      <c r="B17266" s="444" t="str">
        <f t="shared" si="3123"/>
        <v/>
      </c>
      <c r="C17266" s="195"/>
      <c r="D17266" s="469"/>
      <c r="E17266" s="252">
        <f t="shared" si="3124"/>
        <v>0</v>
      </c>
      <c r="F17266" s="230">
        <f t="shared" si="3125"/>
        <v>0</v>
      </c>
      <c r="G17266" s="232"/>
      <c r="I17266" s="283"/>
    </row>
    <row r="17267" spans="1:9">
      <c r="A17267" s="263" t="str">
        <f t="shared" si="3122"/>
        <v/>
      </c>
      <c r="B17267" s="444" t="str">
        <f t="shared" si="3123"/>
        <v/>
      </c>
      <c r="C17267" s="195"/>
      <c r="D17267" s="195"/>
      <c r="E17267" s="252">
        <f t="shared" si="3124"/>
        <v>0</v>
      </c>
      <c r="F17267" s="230">
        <f t="shared" si="3125"/>
        <v>0</v>
      </c>
      <c r="G17267" s="232"/>
      <c r="I17267" s="283"/>
    </row>
    <row r="17268" spans="1:9">
      <c r="A17268" s="263" t="str">
        <f t="shared" si="3122"/>
        <v/>
      </c>
      <c r="B17268" s="444" t="str">
        <f t="shared" si="3123"/>
        <v/>
      </c>
      <c r="C17268" s="195"/>
      <c r="D17268" s="195"/>
      <c r="E17268" s="252">
        <f t="shared" si="3124"/>
        <v>0</v>
      </c>
      <c r="F17268" s="230">
        <f t="shared" si="3125"/>
        <v>0</v>
      </c>
      <c r="G17268" s="232"/>
      <c r="I17268" s="283"/>
    </row>
    <row r="17269" spans="1:9">
      <c r="A17269" s="263" t="str">
        <f t="shared" si="3122"/>
        <v/>
      </c>
      <c r="B17269" s="444" t="str">
        <f t="shared" si="3123"/>
        <v/>
      </c>
      <c r="C17269" s="195"/>
      <c r="D17269" s="195"/>
      <c r="E17269" s="252">
        <f t="shared" si="3124"/>
        <v>0</v>
      </c>
      <c r="F17269" s="230">
        <f t="shared" si="3125"/>
        <v>0</v>
      </c>
      <c r="G17269" s="232"/>
      <c r="I17269" s="283"/>
    </row>
    <row r="17270" spans="1:9">
      <c r="A17270" s="263" t="str">
        <f t="shared" si="3122"/>
        <v/>
      </c>
      <c r="B17270" s="444" t="str">
        <f t="shared" si="3123"/>
        <v/>
      </c>
      <c r="C17270" s="195"/>
      <c r="D17270" s="195"/>
      <c r="E17270" s="252">
        <f t="shared" si="3124"/>
        <v>0</v>
      </c>
      <c r="F17270" s="230">
        <f t="shared" si="3125"/>
        <v>0</v>
      </c>
      <c r="G17270" s="232"/>
      <c r="I17270" s="283"/>
    </row>
    <row r="17271" spans="1:9">
      <c r="A17271" s="263" t="str">
        <f t="shared" si="3122"/>
        <v/>
      </c>
      <c r="B17271" s="444" t="str">
        <f t="shared" si="3123"/>
        <v/>
      </c>
      <c r="C17271" s="195"/>
      <c r="D17271" s="195"/>
      <c r="E17271" s="252">
        <f t="shared" si="3124"/>
        <v>0</v>
      </c>
      <c r="F17271" s="230">
        <f t="shared" si="3125"/>
        <v>0</v>
      </c>
      <c r="G17271" s="232"/>
      <c r="I17271" s="283"/>
    </row>
    <row r="17272" spans="1:9">
      <c r="A17272" s="263" t="str">
        <f t="shared" si="3122"/>
        <v/>
      </c>
      <c r="B17272" s="444" t="str">
        <f t="shared" si="3123"/>
        <v/>
      </c>
      <c r="C17272" s="195"/>
      <c r="D17272" s="195"/>
      <c r="E17272" s="252">
        <f t="shared" si="3124"/>
        <v>0</v>
      </c>
      <c r="F17272" s="230">
        <f t="shared" si="3125"/>
        <v>0</v>
      </c>
      <c r="G17272" s="232"/>
      <c r="I17272" s="283"/>
    </row>
    <row r="17273" spans="1:9">
      <c r="A17273" s="263" t="str">
        <f t="shared" si="3122"/>
        <v/>
      </c>
      <c r="B17273" s="444" t="str">
        <f t="shared" si="3123"/>
        <v/>
      </c>
      <c r="C17273" s="195"/>
      <c r="D17273" s="195"/>
      <c r="E17273" s="252">
        <f t="shared" si="3124"/>
        <v>0</v>
      </c>
      <c r="F17273" s="230">
        <f t="shared" si="3125"/>
        <v>0</v>
      </c>
      <c r="G17273" s="232"/>
      <c r="I17273" s="283"/>
    </row>
    <row r="17274" spans="1:9">
      <c r="A17274" s="263" t="str">
        <f t="shared" si="3122"/>
        <v/>
      </c>
      <c r="B17274" s="444" t="str">
        <f t="shared" si="3123"/>
        <v/>
      </c>
      <c r="C17274" s="195"/>
      <c r="D17274" s="195"/>
      <c r="E17274" s="252">
        <f t="shared" si="3124"/>
        <v>0</v>
      </c>
      <c r="F17274" s="230">
        <f t="shared" si="3125"/>
        <v>0</v>
      </c>
      <c r="G17274" s="232"/>
      <c r="I17274" s="283"/>
    </row>
    <row r="17275" spans="1:9">
      <c r="A17275" s="263" t="str">
        <f t="shared" si="3122"/>
        <v/>
      </c>
      <c r="B17275" s="444" t="str">
        <f t="shared" si="3123"/>
        <v/>
      </c>
      <c r="C17275" s="195"/>
      <c r="D17275" s="195"/>
      <c r="E17275" s="252">
        <f t="shared" si="3124"/>
        <v>0</v>
      </c>
      <c r="F17275" s="230">
        <f t="shared" si="3125"/>
        <v>0</v>
      </c>
      <c r="G17275" s="233"/>
      <c r="I17275" s="283"/>
    </row>
    <row r="17276" spans="1:9" ht="31.5" customHeight="1" thickBot="1">
      <c r="A17276" s="234"/>
      <c r="B17276" s="456"/>
      <c r="C17276" s="235"/>
      <c r="D17276" s="237"/>
      <c r="E17276" s="237"/>
      <c r="F17276" s="238" t="s">
        <v>83</v>
      </c>
      <c r="G17276" s="262">
        <f>ROUND(SUM(F17264:F17275),0)</f>
        <v>0</v>
      </c>
      <c r="I17276" s="326"/>
    </row>
    <row r="17277" spans="1:9" ht="13.5" thickTop="1">
      <c r="A17277" s="186" t="s">
        <v>76</v>
      </c>
      <c r="B17277" s="446"/>
      <c r="C17277" s="241"/>
      <c r="D17277" s="243"/>
      <c r="E17277" s="243"/>
      <c r="F17277" s="242"/>
      <c r="G17277" s="244"/>
      <c r="I17277" s="326"/>
    </row>
    <row r="17278" spans="1:9">
      <c r="A17278" s="245" t="s">
        <v>57</v>
      </c>
      <c r="B17278" s="455"/>
      <c r="C17278" s="246"/>
      <c r="D17278" s="317"/>
      <c r="E17278" s="248" t="s">
        <v>77</v>
      </c>
      <c r="F17278" s="249" t="s">
        <v>78</v>
      </c>
      <c r="G17278" s="264" t="s">
        <v>77</v>
      </c>
      <c r="H17278" s="220"/>
      <c r="I17278" s="325"/>
    </row>
    <row r="17279" spans="1:9">
      <c r="A17279" s="185" t="s">
        <v>87</v>
      </c>
      <c r="B17279" s="453"/>
      <c r="C17279" s="265"/>
      <c r="D17279" s="318"/>
      <c r="E17279" s="229">
        <f>SUM(G17238,G17253,G17261,G17276)</f>
        <v>0</v>
      </c>
      <c r="F17279" s="266">
        <f>A</f>
        <v>0</v>
      </c>
      <c r="G17279" s="267">
        <f>E17279*F17279</f>
        <v>0</v>
      </c>
      <c r="I17279" s="326"/>
    </row>
    <row r="17280" spans="1:9">
      <c r="A17280" s="185" t="s">
        <v>85</v>
      </c>
      <c r="B17280" s="453"/>
      <c r="C17280" s="265"/>
      <c r="D17280" s="318"/>
      <c r="E17280" s="229">
        <f>SUM(G17238,G17253,G17261,G17276)</f>
        <v>0</v>
      </c>
      <c r="F17280" s="266">
        <f>I</f>
        <v>0</v>
      </c>
      <c r="G17280" s="267">
        <f>E17280*F17280</f>
        <v>0</v>
      </c>
      <c r="I17280" s="326"/>
    </row>
    <row r="17281" spans="1:16">
      <c r="A17281" s="185" t="s">
        <v>86</v>
      </c>
      <c r="B17281" s="453"/>
      <c r="C17281" s="265"/>
      <c r="D17281" s="318"/>
      <c r="E17281" s="229">
        <f>SUM(G17238,G17253,G17261,G17276)</f>
        <v>0</v>
      </c>
      <c r="F17281" s="266">
        <f>U</f>
        <v>0</v>
      </c>
      <c r="G17281" s="267">
        <f>E17281*F17281</f>
        <v>0</v>
      </c>
      <c r="I17281" s="326"/>
    </row>
    <row r="17282" spans="1:16" ht="33" customHeight="1" thickBot="1">
      <c r="A17282" s="234"/>
      <c r="B17282" s="456"/>
      <c r="C17282" s="235"/>
      <c r="D17282" s="237"/>
      <c r="E17282" s="237"/>
      <c r="F17282" s="268" t="s">
        <v>84</v>
      </c>
      <c r="G17282" s="262">
        <f>SUM(G17279:G17281)</f>
        <v>0</v>
      </c>
      <c r="I17282" s="326"/>
      <c r="J17282" s="295"/>
      <c r="K17282" s="296"/>
      <c r="L17282" s="296"/>
      <c r="M17282" s="296"/>
      <c r="N17282" s="296"/>
      <c r="O17282" s="296"/>
    </row>
    <row r="17283" spans="1:16" s="211" customFormat="1" ht="14" thickTop="1" thickBot="1">
      <c r="A17283" s="269"/>
      <c r="B17283" s="443"/>
      <c r="C17283" s="270"/>
      <c r="D17283" s="319"/>
      <c r="E17283" s="271" t="s">
        <v>89</v>
      </c>
      <c r="F17283" s="272"/>
      <c r="G17283" s="273">
        <f>ROUND(SUM(G17238,G17253,G17261,G17276,G17282),0)</f>
        <v>0</v>
      </c>
      <c r="I17283" s="327"/>
      <c r="J17283" s="212">
        <f>B17222</f>
        <v>53.3</v>
      </c>
      <c r="K17283" s="274">
        <f>E17279</f>
        <v>0</v>
      </c>
      <c r="L17283" s="294">
        <f>G17279</f>
        <v>0</v>
      </c>
      <c r="M17283" s="294">
        <f>G17280</f>
        <v>0</v>
      </c>
      <c r="N17283" s="294">
        <f>G17281</f>
        <v>0</v>
      </c>
      <c r="O17283" s="299">
        <f>SUM(K17283:N17283)</f>
        <v>0</v>
      </c>
      <c r="P17283" s="294"/>
    </row>
    <row r="17284" spans="1:16" ht="13.5" thickTop="1">
      <c r="A17284" s="275" t="s">
        <v>97</v>
      </c>
      <c r="B17284" s="438"/>
      <c r="C17284" s="215"/>
      <c r="D17284" s="217"/>
      <c r="E17284" s="217"/>
      <c r="F17284" s="216"/>
      <c r="G17284" s="219"/>
      <c r="I17284" s="326"/>
      <c r="P17284" s="294"/>
    </row>
    <row r="17285" spans="1:16">
      <c r="A17285" s="275"/>
      <c r="B17285" s="452"/>
      <c r="C17285" s="276"/>
      <c r="D17285" s="320"/>
      <c r="E17285" s="217"/>
      <c r="F17285" s="216"/>
      <c r="G17285" s="277">
        <f ca="1">TODAY()</f>
        <v>44839</v>
      </c>
      <c r="I17285" s="326"/>
      <c r="P17285" s="294"/>
    </row>
    <row r="17286" spans="1:16" ht="13.5" thickBot="1">
      <c r="A17286" s="234"/>
      <c r="B17286" s="456"/>
      <c r="C17286" s="235"/>
      <c r="D17286" s="237"/>
      <c r="E17286" s="237"/>
      <c r="F17286" s="236"/>
      <c r="G17286" s="278"/>
      <c r="I17286" s="326"/>
      <c r="P17286" s="294"/>
    </row>
    <row r="17287" spans="1:16" s="199" customFormat="1" ht="13.5" thickTop="1">
      <c r="A17287" s="196" t="s">
        <v>109</v>
      </c>
      <c r="B17287" s="458"/>
      <c r="C17287" s="196"/>
      <c r="D17287" s="198"/>
      <c r="E17287" s="198"/>
      <c r="F17287" s="197"/>
      <c r="G17287" s="197"/>
      <c r="I17287" s="321"/>
      <c r="J17287" s="200"/>
      <c r="O17287" s="297"/>
    </row>
    <row r="17288" spans="1:16" s="199" customFormat="1">
      <c r="A17288" s="196" t="str">
        <f>CONCATENATE('Prestaciones y AIU'!A14779," ANALISIS DE PRECIOS UNITARIOS")</f>
        <v xml:space="preserve"> ANALISIS DE PRECIOS UNITARIOS</v>
      </c>
      <c r="B17288" s="458"/>
      <c r="C17288" s="196"/>
      <c r="D17288" s="198"/>
      <c r="E17288" s="198"/>
      <c r="F17288" s="197"/>
      <c r="G17288" s="197"/>
      <c r="I17288" s="321"/>
      <c r="J17288" s="200"/>
      <c r="O17288" s="297"/>
    </row>
    <row r="17289" spans="1:16" s="199" customFormat="1">
      <c r="A17289" s="196" t="str">
        <f>Objeto_LIC</f>
        <v>OPTIMIZACION DEL SISTEMA DE ABASTECIMIENTO (ADUCCION, PRETRATAMIENTO Y CONDUCCION) DEL MUNICPIO DE TAME, DEPARTAMENTO DE ARAUCA</v>
      </c>
      <c r="B17289" s="458"/>
      <c r="C17289" s="196"/>
      <c r="D17289" s="198"/>
      <c r="E17289" s="198"/>
      <c r="F17289" s="197"/>
      <c r="G17289" s="197"/>
      <c r="I17289" s="321"/>
      <c r="J17289" s="200"/>
      <c r="O17289" s="297"/>
    </row>
    <row r="17290" spans="1:16" s="199" customFormat="1">
      <c r="A17290" s="196"/>
      <c r="B17290" s="458"/>
      <c r="C17290" s="196"/>
      <c r="D17290" s="198"/>
      <c r="E17290" s="198"/>
      <c r="F17290" s="197"/>
      <c r="G17290" s="197"/>
      <c r="I17290" s="321"/>
      <c r="J17290" s="200"/>
      <c r="O17290" s="297"/>
    </row>
    <row r="17291" spans="1:16" ht="13.5" thickBot="1">
      <c r="A17291" s="201"/>
      <c r="B17291" s="448"/>
      <c r="C17291" s="201"/>
      <c r="D17291" s="203"/>
      <c r="E17291" s="203"/>
      <c r="F17291" s="202"/>
      <c r="G17291" s="202"/>
    </row>
    <row r="17292" spans="1:16" s="211" customFormat="1" ht="13.5" thickTop="1">
      <c r="A17292" s="206"/>
      <c r="B17292" s="457"/>
      <c r="C17292" s="207"/>
      <c r="D17292" s="209"/>
      <c r="E17292" s="209"/>
      <c r="F17292" s="208"/>
      <c r="G17292" s="210" t="s">
        <v>110</v>
      </c>
      <c r="I17292" s="323"/>
      <c r="J17292" s="212"/>
      <c r="O17292" s="297"/>
    </row>
    <row r="17293" spans="1:16" ht="12.75" customHeight="1">
      <c r="A17293" s="213" t="s">
        <v>62</v>
      </c>
      <c r="B17293" s="750">
        <f>Proponente</f>
        <v>0</v>
      </c>
      <c r="C17293" s="750"/>
      <c r="D17293" s="750"/>
      <c r="E17293" s="750"/>
      <c r="F17293" s="750"/>
      <c r="G17293" s="751"/>
    </row>
    <row r="17294" spans="1:16" ht="47.25" customHeight="1">
      <c r="A17294" s="213" t="s">
        <v>63</v>
      </c>
      <c r="B17294" s="470">
        <v>54.1</v>
      </c>
      <c r="C17294" s="750" t="e">
        <f>VLOOKUP(B17294,Presupuesto!$A$4:$B$106,2,FALSE)</f>
        <v>#N/A</v>
      </c>
      <c r="D17294" s="750"/>
      <c r="E17294" s="750"/>
      <c r="F17294" s="750"/>
      <c r="G17294" s="751"/>
    </row>
    <row r="17295" spans="1:16" ht="12.75" customHeight="1">
      <c r="A17295" s="214"/>
      <c r="B17295" s="438"/>
      <c r="C17295" s="215"/>
      <c r="D17295" s="217"/>
      <c r="E17295" s="217"/>
      <c r="F17295" s="218" t="s">
        <v>88</v>
      </c>
      <c r="G17295" s="750" t="str">
        <f ca="1">LOOKUP('U-P1'!B17294,Presupuesto!$1:$1048576,Presupuesto!$C$1:$C$105)</f>
        <v>ML</v>
      </c>
      <c r="H17295" s="750"/>
      <c r="I17295" s="750"/>
      <c r="J17295" s="750"/>
      <c r="K17295" s="751"/>
    </row>
    <row r="17296" spans="1:16" ht="13.5" thickBot="1">
      <c r="A17296" s="213" t="s">
        <v>64</v>
      </c>
      <c r="B17296" s="438"/>
      <c r="C17296" s="215"/>
      <c r="D17296" s="217"/>
      <c r="E17296" s="217"/>
      <c r="F17296" s="216"/>
      <c r="G17296" s="219"/>
      <c r="I17296" s="324"/>
      <c r="J17296" s="295"/>
      <c r="K17296" s="296"/>
      <c r="L17296" s="296"/>
      <c r="M17296" s="296"/>
      <c r="N17296" s="296"/>
      <c r="O17296" s="296"/>
    </row>
    <row r="17297" spans="1:15" s="220" customFormat="1" ht="13.5" thickTop="1">
      <c r="A17297" s="221" t="s">
        <v>57</v>
      </c>
      <c r="B17297" s="447" t="s">
        <v>65</v>
      </c>
      <c r="C17297" s="222" t="s">
        <v>66</v>
      </c>
      <c r="D17297" s="223" t="s">
        <v>74</v>
      </c>
      <c r="E17297" s="224" t="s">
        <v>100</v>
      </c>
      <c r="F17297" s="224" t="s">
        <v>79</v>
      </c>
      <c r="G17297" s="225" t="s">
        <v>70</v>
      </c>
      <c r="I17297" s="325"/>
      <c r="J17297" s="226"/>
      <c r="O17297" s="296"/>
    </row>
    <row r="17298" spans="1:15">
      <c r="A17298" s="227" t="str">
        <f t="shared" ref="A17298:A17309" si="3126">IF(I17298=0,"-",VLOOKUP(I17298,EQUIPOS,2,FALSE))</f>
        <v>-</v>
      </c>
      <c r="B17298" s="228"/>
      <c r="C17298" s="228"/>
      <c r="D17298" s="194"/>
      <c r="E17298" s="229">
        <f t="shared" ref="E17298:E17309" si="3127">IF(I17298=0,0,VLOOKUP(I17298,EQUIPOS,4,FALSE))</f>
        <v>0</v>
      </c>
      <c r="F17298" s="230">
        <f t="shared" ref="F17298:F17309" si="3128">IF(D17298=0,0,E17298/D17298)</f>
        <v>0</v>
      </c>
      <c r="G17298" s="231"/>
      <c r="I17298" s="283"/>
    </row>
    <row r="17299" spans="1:15">
      <c r="A17299" s="227" t="str">
        <f t="shared" si="3126"/>
        <v>-</v>
      </c>
      <c r="B17299" s="228"/>
      <c r="C17299" s="228"/>
      <c r="D17299" s="194"/>
      <c r="E17299" s="229">
        <f t="shared" si="3127"/>
        <v>0</v>
      </c>
      <c r="F17299" s="230">
        <f t="shared" si="3128"/>
        <v>0</v>
      </c>
      <c r="G17299" s="232"/>
      <c r="I17299" s="283"/>
    </row>
    <row r="17300" spans="1:15">
      <c r="A17300" s="227" t="str">
        <f t="shared" si="3126"/>
        <v>-</v>
      </c>
      <c r="B17300" s="228"/>
      <c r="C17300" s="228"/>
      <c r="D17300" s="194"/>
      <c r="E17300" s="229">
        <f t="shared" si="3127"/>
        <v>0</v>
      </c>
      <c r="F17300" s="230">
        <f t="shared" si="3128"/>
        <v>0</v>
      </c>
      <c r="G17300" s="232"/>
      <c r="I17300" s="283"/>
    </row>
    <row r="17301" spans="1:15">
      <c r="A17301" s="227" t="str">
        <f t="shared" si="3126"/>
        <v>-</v>
      </c>
      <c r="B17301" s="228"/>
      <c r="C17301" s="228"/>
      <c r="D17301" s="194"/>
      <c r="E17301" s="229">
        <f t="shared" si="3127"/>
        <v>0</v>
      </c>
      <c r="F17301" s="230">
        <f t="shared" si="3128"/>
        <v>0</v>
      </c>
      <c r="G17301" s="232"/>
      <c r="I17301" s="283"/>
    </row>
    <row r="17302" spans="1:15">
      <c r="A17302" s="227" t="str">
        <f t="shared" si="3126"/>
        <v>-</v>
      </c>
      <c r="B17302" s="228"/>
      <c r="C17302" s="228"/>
      <c r="D17302" s="194"/>
      <c r="E17302" s="229">
        <f t="shared" si="3127"/>
        <v>0</v>
      </c>
      <c r="F17302" s="230">
        <f t="shared" si="3128"/>
        <v>0</v>
      </c>
      <c r="G17302" s="232"/>
      <c r="I17302" s="283"/>
    </row>
    <row r="17303" spans="1:15">
      <c r="A17303" s="227" t="str">
        <f t="shared" si="3126"/>
        <v>-</v>
      </c>
      <c r="B17303" s="228"/>
      <c r="C17303" s="228"/>
      <c r="D17303" s="194"/>
      <c r="E17303" s="229">
        <f t="shared" si="3127"/>
        <v>0</v>
      </c>
      <c r="F17303" s="230">
        <f t="shared" si="3128"/>
        <v>0</v>
      </c>
      <c r="G17303" s="232"/>
      <c r="I17303" s="283"/>
    </row>
    <row r="17304" spans="1:15">
      <c r="A17304" s="227" t="str">
        <f t="shared" si="3126"/>
        <v>-</v>
      </c>
      <c r="B17304" s="228"/>
      <c r="C17304" s="228"/>
      <c r="D17304" s="194"/>
      <c r="E17304" s="229">
        <f t="shared" si="3127"/>
        <v>0</v>
      </c>
      <c r="F17304" s="230">
        <f t="shared" si="3128"/>
        <v>0</v>
      </c>
      <c r="G17304" s="232"/>
      <c r="I17304" s="283"/>
    </row>
    <row r="17305" spans="1:15">
      <c r="A17305" s="227" t="str">
        <f t="shared" si="3126"/>
        <v>-</v>
      </c>
      <c r="B17305" s="228"/>
      <c r="C17305" s="228"/>
      <c r="D17305" s="194"/>
      <c r="E17305" s="229">
        <f t="shared" si="3127"/>
        <v>0</v>
      </c>
      <c r="F17305" s="230">
        <f t="shared" si="3128"/>
        <v>0</v>
      </c>
      <c r="G17305" s="232"/>
      <c r="I17305" s="283"/>
    </row>
    <row r="17306" spans="1:15">
      <c r="A17306" s="227" t="str">
        <f t="shared" si="3126"/>
        <v>-</v>
      </c>
      <c r="B17306" s="228"/>
      <c r="C17306" s="228"/>
      <c r="D17306" s="194"/>
      <c r="E17306" s="229">
        <f t="shared" si="3127"/>
        <v>0</v>
      </c>
      <c r="F17306" s="230">
        <f t="shared" si="3128"/>
        <v>0</v>
      </c>
      <c r="G17306" s="232"/>
      <c r="I17306" s="283"/>
    </row>
    <row r="17307" spans="1:15">
      <c r="A17307" s="227" t="str">
        <f t="shared" si="3126"/>
        <v>-</v>
      </c>
      <c r="B17307" s="228"/>
      <c r="C17307" s="228"/>
      <c r="D17307" s="194"/>
      <c r="E17307" s="229">
        <f t="shared" si="3127"/>
        <v>0</v>
      </c>
      <c r="F17307" s="230">
        <f t="shared" si="3128"/>
        <v>0</v>
      </c>
      <c r="G17307" s="232"/>
      <c r="I17307" s="283"/>
    </row>
    <row r="17308" spans="1:15">
      <c r="A17308" s="227" t="str">
        <f t="shared" si="3126"/>
        <v>-</v>
      </c>
      <c r="B17308" s="228"/>
      <c r="C17308" s="228"/>
      <c r="D17308" s="194"/>
      <c r="E17308" s="229">
        <f t="shared" si="3127"/>
        <v>0</v>
      </c>
      <c r="F17308" s="230">
        <f t="shared" si="3128"/>
        <v>0</v>
      </c>
      <c r="G17308" s="232"/>
      <c r="I17308" s="283"/>
    </row>
    <row r="17309" spans="1:15">
      <c r="A17309" s="227" t="str">
        <f t="shared" si="3126"/>
        <v>-</v>
      </c>
      <c r="B17309" s="228"/>
      <c r="C17309" s="228"/>
      <c r="D17309" s="194"/>
      <c r="E17309" s="229">
        <f t="shared" si="3127"/>
        <v>0</v>
      </c>
      <c r="F17309" s="230">
        <f t="shared" si="3128"/>
        <v>0</v>
      </c>
      <c r="G17309" s="232"/>
      <c r="I17309" s="283"/>
    </row>
    <row r="17310" spans="1:15" ht="13.5" thickBot="1">
      <c r="A17310" s="234"/>
      <c r="B17310" s="456"/>
      <c r="C17310" s="235"/>
      <c r="D17310" s="237"/>
      <c r="E17310" s="237"/>
      <c r="F17310" s="238" t="s">
        <v>80</v>
      </c>
      <c r="G17310" s="239">
        <f>SUM(F17298:F17309)</f>
        <v>0</v>
      </c>
      <c r="I17310" s="326"/>
    </row>
    <row r="17311" spans="1:15" ht="13.5" thickTop="1">
      <c r="A17311" s="240" t="s">
        <v>67</v>
      </c>
      <c r="B17311" s="446"/>
      <c r="C17311" s="241"/>
      <c r="D17311" s="243"/>
      <c r="E17311" s="243"/>
      <c r="F17311" s="242"/>
      <c r="G17311" s="244"/>
      <c r="I17311" s="326"/>
    </row>
    <row r="17312" spans="1:15" s="220" customFormat="1" ht="26">
      <c r="A17312" s="245" t="s">
        <v>57</v>
      </c>
      <c r="B17312" s="455"/>
      <c r="C17312" s="247" t="s">
        <v>58</v>
      </c>
      <c r="D17312" s="316" t="s">
        <v>68</v>
      </c>
      <c r="E17312" s="248" t="s">
        <v>69</v>
      </c>
      <c r="F17312" s="249" t="s">
        <v>79</v>
      </c>
      <c r="G17312" s="250" t="s">
        <v>70</v>
      </c>
      <c r="I17312" s="325"/>
      <c r="J17312" s="226"/>
      <c r="O17312" s="296"/>
    </row>
    <row r="17313" spans="1:9">
      <c r="A17313" s="748" t="str">
        <f t="shared" ref="A17313:A17324" si="3129">IF(I17313=0,"",VLOOKUP(I17313,MATERIALES,2,FALSE))</f>
        <v/>
      </c>
      <c r="B17313" s="749"/>
      <c r="C17313" s="251" t="str">
        <f t="shared" ref="C17313:C17321" si="3130">IF(I17313=0,"",VLOOKUP(I17313,MATERIALES,3,FALSE))</f>
        <v/>
      </c>
      <c r="D17313" s="194"/>
      <c r="E17313" s="252">
        <f t="shared" ref="E17313:E17324" si="3131">IF(I17313=0,0,VLOOKUP(I17313,MATERIALES,4,FALSE))</f>
        <v>0</v>
      </c>
      <c r="F17313" s="230">
        <f>D17313*E17313</f>
        <v>0</v>
      </c>
      <c r="G17313" s="231"/>
      <c r="I17313" s="283"/>
    </row>
    <row r="17314" spans="1:9">
      <c r="A17314" s="748" t="str">
        <f t="shared" si="3129"/>
        <v/>
      </c>
      <c r="B17314" s="749"/>
      <c r="C17314" s="251" t="str">
        <f t="shared" si="3130"/>
        <v/>
      </c>
      <c r="D17314" s="194"/>
      <c r="E17314" s="252">
        <f t="shared" si="3131"/>
        <v>0</v>
      </c>
      <c r="F17314" s="230">
        <f t="shared" ref="F17314:F17324" si="3132">D17314*E17314</f>
        <v>0</v>
      </c>
      <c r="G17314" s="232"/>
      <c r="I17314" s="283"/>
    </row>
    <row r="17315" spans="1:9">
      <c r="A17315" s="748" t="str">
        <f t="shared" si="3129"/>
        <v/>
      </c>
      <c r="B17315" s="749"/>
      <c r="C17315" s="251" t="str">
        <f t="shared" si="3130"/>
        <v/>
      </c>
      <c r="D17315" s="194"/>
      <c r="E17315" s="252">
        <f t="shared" si="3131"/>
        <v>0</v>
      </c>
      <c r="F17315" s="230">
        <f t="shared" si="3132"/>
        <v>0</v>
      </c>
      <c r="G17315" s="232"/>
      <c r="I17315" s="283"/>
    </row>
    <row r="17316" spans="1:9">
      <c r="A17316" s="748" t="str">
        <f t="shared" si="3129"/>
        <v/>
      </c>
      <c r="B17316" s="749"/>
      <c r="C17316" s="251" t="str">
        <f t="shared" si="3130"/>
        <v/>
      </c>
      <c r="D17316" s="194"/>
      <c r="E17316" s="252">
        <f t="shared" si="3131"/>
        <v>0</v>
      </c>
      <c r="F17316" s="230">
        <f t="shared" si="3132"/>
        <v>0</v>
      </c>
      <c r="G17316" s="232"/>
      <c r="I17316" s="283"/>
    </row>
    <row r="17317" spans="1:9">
      <c r="A17317" s="748" t="str">
        <f t="shared" si="3129"/>
        <v/>
      </c>
      <c r="B17317" s="749"/>
      <c r="C17317" s="251" t="str">
        <f t="shared" si="3130"/>
        <v/>
      </c>
      <c r="D17317" s="194"/>
      <c r="E17317" s="252">
        <f t="shared" si="3131"/>
        <v>0</v>
      </c>
      <c r="F17317" s="230">
        <f t="shared" si="3132"/>
        <v>0</v>
      </c>
      <c r="G17317" s="232"/>
      <c r="I17317" s="283"/>
    </row>
    <row r="17318" spans="1:9">
      <c r="A17318" s="748" t="str">
        <f t="shared" si="3129"/>
        <v/>
      </c>
      <c r="B17318" s="749"/>
      <c r="C17318" s="251" t="str">
        <f t="shared" si="3130"/>
        <v/>
      </c>
      <c r="D17318" s="194"/>
      <c r="E17318" s="252">
        <f t="shared" si="3131"/>
        <v>0</v>
      </c>
      <c r="F17318" s="230">
        <f t="shared" si="3132"/>
        <v>0</v>
      </c>
      <c r="G17318" s="232"/>
      <c r="I17318" s="283"/>
    </row>
    <row r="17319" spans="1:9">
      <c r="A17319" s="748" t="str">
        <f t="shared" si="3129"/>
        <v/>
      </c>
      <c r="B17319" s="749"/>
      <c r="C17319" s="251" t="str">
        <f t="shared" si="3130"/>
        <v/>
      </c>
      <c r="D17319" s="194"/>
      <c r="E17319" s="252">
        <f t="shared" si="3131"/>
        <v>0</v>
      </c>
      <c r="F17319" s="230">
        <f t="shared" si="3132"/>
        <v>0</v>
      </c>
      <c r="G17319" s="232"/>
      <c r="I17319" s="283"/>
    </row>
    <row r="17320" spans="1:9">
      <c r="A17320" s="748" t="str">
        <f t="shared" si="3129"/>
        <v/>
      </c>
      <c r="B17320" s="749"/>
      <c r="C17320" s="251" t="str">
        <f t="shared" si="3130"/>
        <v/>
      </c>
      <c r="D17320" s="194"/>
      <c r="E17320" s="252">
        <f t="shared" si="3131"/>
        <v>0</v>
      </c>
      <c r="F17320" s="230">
        <f t="shared" si="3132"/>
        <v>0</v>
      </c>
      <c r="G17320" s="253"/>
      <c r="I17320" s="283"/>
    </row>
    <row r="17321" spans="1:9">
      <c r="A17321" s="748" t="str">
        <f t="shared" si="3129"/>
        <v/>
      </c>
      <c r="B17321" s="749"/>
      <c r="C17321" s="251" t="str">
        <f t="shared" si="3130"/>
        <v/>
      </c>
      <c r="D17321" s="194"/>
      <c r="E17321" s="252">
        <f t="shared" si="3131"/>
        <v>0</v>
      </c>
      <c r="F17321" s="230">
        <f t="shared" si="3132"/>
        <v>0</v>
      </c>
      <c r="G17321" s="232"/>
      <c r="I17321" s="283"/>
    </row>
    <row r="17322" spans="1:9">
      <c r="A17322" s="748" t="str">
        <f t="shared" si="3129"/>
        <v/>
      </c>
      <c r="B17322" s="749"/>
      <c r="C17322" s="251"/>
      <c r="D17322" s="194"/>
      <c r="E17322" s="252">
        <f t="shared" si="3131"/>
        <v>0</v>
      </c>
      <c r="F17322" s="230">
        <f t="shared" si="3132"/>
        <v>0</v>
      </c>
      <c r="G17322" s="232"/>
      <c r="I17322" s="283"/>
    </row>
    <row r="17323" spans="1:9">
      <c r="A17323" s="748" t="str">
        <f t="shared" si="3129"/>
        <v/>
      </c>
      <c r="B17323" s="749"/>
      <c r="C17323" s="251"/>
      <c r="D17323" s="194"/>
      <c r="E17323" s="252">
        <f t="shared" si="3131"/>
        <v>0</v>
      </c>
      <c r="F17323" s="230">
        <f t="shared" si="3132"/>
        <v>0</v>
      </c>
      <c r="G17323" s="232"/>
      <c r="I17323" s="283"/>
    </row>
    <row r="17324" spans="1:9">
      <c r="A17324" s="748" t="str">
        <f t="shared" si="3129"/>
        <v/>
      </c>
      <c r="B17324" s="749"/>
      <c r="C17324" s="251" t="str">
        <f t="shared" ref="C17324" si="3133">IF(I17324=0,"",VLOOKUP(I17324,MATERIALES,3,FALSE))</f>
        <v/>
      </c>
      <c r="D17324" s="194"/>
      <c r="E17324" s="252">
        <f t="shared" si="3131"/>
        <v>0</v>
      </c>
      <c r="F17324" s="230">
        <f t="shared" si="3132"/>
        <v>0</v>
      </c>
      <c r="G17324" s="233"/>
      <c r="I17324" s="283"/>
    </row>
    <row r="17325" spans="1:9" ht="26.25" customHeight="1" thickBot="1">
      <c r="A17325" s="214"/>
      <c r="B17325" s="438"/>
      <c r="C17325" s="215"/>
      <c r="D17325" s="217"/>
      <c r="E17325" s="254"/>
      <c r="F17325" s="255" t="s">
        <v>81</v>
      </c>
      <c r="G17325" s="253">
        <f>ROUND(SUM(F17313:F17324),0)</f>
        <v>0</v>
      </c>
      <c r="I17325" s="326"/>
    </row>
    <row r="17326" spans="1:9" ht="14" thickTop="1" thickBot="1">
      <c r="A17326" s="256" t="s">
        <v>72</v>
      </c>
      <c r="B17326" s="445"/>
      <c r="C17326" s="257"/>
      <c r="D17326" s="259"/>
      <c r="E17326" s="259"/>
      <c r="F17326" s="258"/>
      <c r="G17326" s="260"/>
      <c r="I17326" s="326"/>
    </row>
    <row r="17327" spans="1:9" ht="13.5" thickTop="1">
      <c r="A17327" s="245" t="s">
        <v>57</v>
      </c>
      <c r="B17327" s="455"/>
      <c r="C17327" s="248" t="s">
        <v>71</v>
      </c>
      <c r="D17327" s="316" t="s">
        <v>75</v>
      </c>
      <c r="E17327" s="248" t="s">
        <v>98</v>
      </c>
      <c r="F17327" s="249" t="s">
        <v>79</v>
      </c>
      <c r="G17327" s="250" t="s">
        <v>70</v>
      </c>
      <c r="I17327" s="326"/>
    </row>
    <row r="17328" spans="1:9">
      <c r="A17328" s="748" t="str">
        <f>IF(I17328=0,"",VLOOKUP(I17328,EQUIPOS,2,FALSE))</f>
        <v/>
      </c>
      <c r="B17328" s="749"/>
      <c r="C17328" s="195"/>
      <c r="D17328" s="194"/>
      <c r="E17328" s="252">
        <f>IF(I17328=0,0,VLOOKUP(I17328,EQUIPOS,4,FALSE))</f>
        <v>0</v>
      </c>
      <c r="F17328" s="230">
        <f>C17328*D17328*E17328</f>
        <v>0</v>
      </c>
      <c r="G17328" s="231"/>
      <c r="I17328" s="283"/>
    </row>
    <row r="17329" spans="1:9">
      <c r="A17329" s="748" t="str">
        <f>IF(I17329=0,"",VLOOKUP(I17329,EQUIPOS,2,FALSE))</f>
        <v/>
      </c>
      <c r="B17329" s="749"/>
      <c r="C17329" s="195"/>
      <c r="D17329" s="194"/>
      <c r="E17329" s="252">
        <f>IF(I17329=0,0,VLOOKUP(I17329,EQUIPOS,4,FALSE))</f>
        <v>0</v>
      </c>
      <c r="F17329" s="230">
        <f t="shared" ref="F17329:F17332" si="3134">C17329*D17329*E17329</f>
        <v>0</v>
      </c>
      <c r="G17329" s="232"/>
      <c r="I17329" s="283"/>
    </row>
    <row r="17330" spans="1:9">
      <c r="A17330" s="748" t="str">
        <f>IF(I17330=0,"",VLOOKUP(I17330,EQUIPOS,2,FALSE))</f>
        <v/>
      </c>
      <c r="B17330" s="749"/>
      <c r="C17330" s="195"/>
      <c r="D17330" s="194"/>
      <c r="E17330" s="252">
        <f>IF(I17330=0,0,VLOOKUP(I17330,EQUIPOS,4,FALSE))</f>
        <v>0</v>
      </c>
      <c r="F17330" s="230">
        <f t="shared" si="3134"/>
        <v>0</v>
      </c>
      <c r="G17330" s="232"/>
      <c r="I17330" s="283"/>
    </row>
    <row r="17331" spans="1:9">
      <c r="A17331" s="748" t="str">
        <f>IF(I17331=0,"",VLOOKUP(I17331,EQUIPOS,2,FALSE))</f>
        <v/>
      </c>
      <c r="B17331" s="749"/>
      <c r="C17331" s="195"/>
      <c r="D17331" s="194"/>
      <c r="E17331" s="252">
        <f>IF(I17331=0,0,VLOOKUP(I17331,EQUIPOS,4,FALSE))</f>
        <v>0</v>
      </c>
      <c r="F17331" s="230">
        <f t="shared" si="3134"/>
        <v>0</v>
      </c>
      <c r="G17331" s="232"/>
      <c r="I17331" s="283"/>
    </row>
    <row r="17332" spans="1:9">
      <c r="A17332" s="748" t="str">
        <f>IF(I17332=0,"",VLOOKUP(I17332,EQUIPOS,2,FALSE))</f>
        <v/>
      </c>
      <c r="B17332" s="749"/>
      <c r="C17332" s="195"/>
      <c r="D17332" s="194"/>
      <c r="E17332" s="252">
        <f>IF(I17332=0,0,VLOOKUP(I17332,EQUIPOS,4,FALSE))</f>
        <v>0</v>
      </c>
      <c r="F17332" s="230">
        <f t="shared" si="3134"/>
        <v>0</v>
      </c>
      <c r="G17332" s="233"/>
      <c r="I17332" s="283"/>
    </row>
    <row r="17333" spans="1:9" ht="30.75" customHeight="1" thickBot="1">
      <c r="A17333" s="234"/>
      <c r="B17333" s="456"/>
      <c r="C17333" s="235"/>
      <c r="D17333" s="237"/>
      <c r="E17333" s="261"/>
      <c r="F17333" s="238" t="s">
        <v>82</v>
      </c>
      <c r="G17333" s="262">
        <f>SUM(F17328:F17332)</f>
        <v>0</v>
      </c>
      <c r="I17333" s="326"/>
    </row>
    <row r="17334" spans="1:9" ht="13.5" thickTop="1">
      <c r="A17334" s="240" t="s">
        <v>73</v>
      </c>
      <c r="B17334" s="446"/>
      <c r="C17334" s="241"/>
      <c r="D17334" s="243"/>
      <c r="E17334" s="243"/>
      <c r="F17334" s="242"/>
      <c r="G17334" s="244"/>
      <c r="I17334" s="326"/>
    </row>
    <row r="17335" spans="1:9" ht="26">
      <c r="A17335" s="245" t="s">
        <v>57</v>
      </c>
      <c r="B17335" s="454" t="s">
        <v>58</v>
      </c>
      <c r="C17335" s="247" t="s">
        <v>68</v>
      </c>
      <c r="D17335" s="316" t="s">
        <v>74</v>
      </c>
      <c r="E17335" s="248" t="s">
        <v>69</v>
      </c>
      <c r="F17335" s="249" t="s">
        <v>79</v>
      </c>
      <c r="G17335" s="250" t="s">
        <v>70</v>
      </c>
      <c r="H17335" s="220"/>
      <c r="I17335" s="325"/>
    </row>
    <row r="17336" spans="1:9">
      <c r="A17336" s="263" t="str">
        <f t="shared" ref="A17336:A17347" si="3135">IF(I17336=0,"",VLOOKUP(I17336,MANOOBRA,2,FALSE))</f>
        <v/>
      </c>
      <c r="B17336" s="444" t="str">
        <f t="shared" ref="B17336:B17347" si="3136">IF(I17336=0,"",VLOOKUP(I17336,MANOOBRA,3,FALSE))</f>
        <v/>
      </c>
      <c r="C17336" s="195"/>
      <c r="D17336" s="195"/>
      <c r="E17336" s="252">
        <f t="shared" ref="E17336:E17347" si="3137">IF(I17336=0,0,VLOOKUP(I17336,MANOOBRA,4,FALSE))</f>
        <v>0</v>
      </c>
      <c r="F17336" s="230">
        <f>IF(D17336=0,0,C17336*E17336/D17336)</f>
        <v>0</v>
      </c>
      <c r="G17336" s="231"/>
      <c r="I17336" s="283"/>
    </row>
    <row r="17337" spans="1:9">
      <c r="A17337" s="263" t="str">
        <f t="shared" si="3135"/>
        <v/>
      </c>
      <c r="B17337" s="444" t="str">
        <f t="shared" si="3136"/>
        <v/>
      </c>
      <c r="C17337" s="195"/>
      <c r="D17337" s="195"/>
      <c r="E17337" s="252">
        <f t="shared" si="3137"/>
        <v>0</v>
      </c>
      <c r="F17337" s="230">
        <f t="shared" ref="F17337:F17347" si="3138">IF(D17337=0,0,C17337*E17337/D17337)</f>
        <v>0</v>
      </c>
      <c r="G17337" s="232"/>
      <c r="I17337" s="283"/>
    </row>
    <row r="17338" spans="1:9">
      <c r="A17338" s="263" t="str">
        <f t="shared" si="3135"/>
        <v/>
      </c>
      <c r="B17338" s="444" t="str">
        <f t="shared" si="3136"/>
        <v/>
      </c>
      <c r="C17338" s="195"/>
      <c r="D17338" s="309"/>
      <c r="E17338" s="252">
        <f t="shared" si="3137"/>
        <v>0</v>
      </c>
      <c r="F17338" s="230">
        <f t="shared" si="3138"/>
        <v>0</v>
      </c>
      <c r="G17338" s="232"/>
      <c r="I17338" s="283"/>
    </row>
    <row r="17339" spans="1:9">
      <c r="A17339" s="263" t="str">
        <f t="shared" si="3135"/>
        <v/>
      </c>
      <c r="B17339" s="444" t="str">
        <f t="shared" si="3136"/>
        <v/>
      </c>
      <c r="C17339" s="195"/>
      <c r="D17339" s="195"/>
      <c r="E17339" s="252">
        <f t="shared" si="3137"/>
        <v>0</v>
      </c>
      <c r="F17339" s="230">
        <f t="shared" si="3138"/>
        <v>0</v>
      </c>
      <c r="G17339" s="232"/>
      <c r="I17339" s="283"/>
    </row>
    <row r="17340" spans="1:9">
      <c r="A17340" s="263" t="str">
        <f t="shared" si="3135"/>
        <v/>
      </c>
      <c r="B17340" s="444" t="str">
        <f t="shared" si="3136"/>
        <v/>
      </c>
      <c r="C17340" s="195"/>
      <c r="D17340" s="195"/>
      <c r="E17340" s="252">
        <f t="shared" si="3137"/>
        <v>0</v>
      </c>
      <c r="F17340" s="230">
        <f t="shared" si="3138"/>
        <v>0</v>
      </c>
      <c r="G17340" s="232"/>
      <c r="I17340" s="283"/>
    </row>
    <row r="17341" spans="1:9">
      <c r="A17341" s="263" t="str">
        <f t="shared" si="3135"/>
        <v/>
      </c>
      <c r="B17341" s="444" t="str">
        <f t="shared" si="3136"/>
        <v/>
      </c>
      <c r="C17341" s="195"/>
      <c r="D17341" s="195"/>
      <c r="E17341" s="252">
        <f t="shared" si="3137"/>
        <v>0</v>
      </c>
      <c r="F17341" s="230">
        <f t="shared" si="3138"/>
        <v>0</v>
      </c>
      <c r="G17341" s="232"/>
      <c r="I17341" s="283"/>
    </row>
    <row r="17342" spans="1:9">
      <c r="A17342" s="263" t="str">
        <f t="shared" si="3135"/>
        <v/>
      </c>
      <c r="B17342" s="444" t="str">
        <f t="shared" si="3136"/>
        <v/>
      </c>
      <c r="C17342" s="195"/>
      <c r="D17342" s="195"/>
      <c r="E17342" s="252">
        <f t="shared" si="3137"/>
        <v>0</v>
      </c>
      <c r="F17342" s="230">
        <f t="shared" si="3138"/>
        <v>0</v>
      </c>
      <c r="G17342" s="232"/>
      <c r="I17342" s="283"/>
    </row>
    <row r="17343" spans="1:9">
      <c r="A17343" s="263" t="str">
        <f t="shared" si="3135"/>
        <v/>
      </c>
      <c r="B17343" s="444" t="str">
        <f t="shared" si="3136"/>
        <v/>
      </c>
      <c r="C17343" s="195"/>
      <c r="D17343" s="195"/>
      <c r="E17343" s="252">
        <f t="shared" si="3137"/>
        <v>0</v>
      </c>
      <c r="F17343" s="230">
        <f t="shared" si="3138"/>
        <v>0</v>
      </c>
      <c r="G17343" s="232"/>
      <c r="I17343" s="283"/>
    </row>
    <row r="17344" spans="1:9">
      <c r="A17344" s="263" t="str">
        <f t="shared" si="3135"/>
        <v/>
      </c>
      <c r="B17344" s="444" t="str">
        <f t="shared" si="3136"/>
        <v/>
      </c>
      <c r="C17344" s="195"/>
      <c r="D17344" s="195"/>
      <c r="E17344" s="252">
        <f t="shared" si="3137"/>
        <v>0</v>
      </c>
      <c r="F17344" s="230">
        <f t="shared" si="3138"/>
        <v>0</v>
      </c>
      <c r="G17344" s="232"/>
      <c r="I17344" s="283"/>
    </row>
    <row r="17345" spans="1:16">
      <c r="A17345" s="263" t="str">
        <f t="shared" si="3135"/>
        <v/>
      </c>
      <c r="B17345" s="444" t="str">
        <f t="shared" si="3136"/>
        <v/>
      </c>
      <c r="C17345" s="195"/>
      <c r="D17345" s="195"/>
      <c r="E17345" s="252">
        <f t="shared" si="3137"/>
        <v>0</v>
      </c>
      <c r="F17345" s="230">
        <f t="shared" si="3138"/>
        <v>0</v>
      </c>
      <c r="G17345" s="232"/>
      <c r="I17345" s="283"/>
    </row>
    <row r="17346" spans="1:16">
      <c r="A17346" s="263" t="str">
        <f t="shared" si="3135"/>
        <v/>
      </c>
      <c r="B17346" s="444" t="str">
        <f t="shared" si="3136"/>
        <v/>
      </c>
      <c r="C17346" s="195"/>
      <c r="D17346" s="195"/>
      <c r="E17346" s="252">
        <f t="shared" si="3137"/>
        <v>0</v>
      </c>
      <c r="F17346" s="230">
        <f t="shared" si="3138"/>
        <v>0</v>
      </c>
      <c r="G17346" s="232"/>
      <c r="I17346" s="283"/>
    </row>
    <row r="17347" spans="1:16">
      <c r="A17347" s="263" t="str">
        <f t="shared" si="3135"/>
        <v/>
      </c>
      <c r="B17347" s="444" t="str">
        <f t="shared" si="3136"/>
        <v/>
      </c>
      <c r="C17347" s="195"/>
      <c r="D17347" s="195"/>
      <c r="E17347" s="252">
        <f t="shared" si="3137"/>
        <v>0</v>
      </c>
      <c r="F17347" s="230">
        <f t="shared" si="3138"/>
        <v>0</v>
      </c>
      <c r="G17347" s="233"/>
      <c r="I17347" s="283"/>
    </row>
    <row r="17348" spans="1:16" ht="31.5" customHeight="1" thickBot="1">
      <c r="A17348" s="234"/>
      <c r="B17348" s="456"/>
      <c r="C17348" s="235"/>
      <c r="D17348" s="237"/>
      <c r="E17348" s="237"/>
      <c r="F17348" s="238" t="s">
        <v>83</v>
      </c>
      <c r="G17348" s="262">
        <f>ROUND(SUM(F17336:F17347),0)</f>
        <v>0</v>
      </c>
      <c r="I17348" s="326"/>
    </row>
    <row r="17349" spans="1:16" ht="13.5" thickTop="1">
      <c r="A17349" s="186" t="s">
        <v>76</v>
      </c>
      <c r="B17349" s="446"/>
      <c r="C17349" s="241"/>
      <c r="D17349" s="243"/>
      <c r="E17349" s="243"/>
      <c r="F17349" s="242"/>
      <c r="G17349" s="244"/>
      <c r="I17349" s="326"/>
    </row>
    <row r="17350" spans="1:16">
      <c r="A17350" s="245" t="s">
        <v>57</v>
      </c>
      <c r="B17350" s="455"/>
      <c r="C17350" s="246"/>
      <c r="D17350" s="317"/>
      <c r="E17350" s="248" t="s">
        <v>77</v>
      </c>
      <c r="F17350" s="249" t="s">
        <v>78</v>
      </c>
      <c r="G17350" s="264" t="s">
        <v>77</v>
      </c>
      <c r="H17350" s="220"/>
      <c r="I17350" s="325"/>
    </row>
    <row r="17351" spans="1:16">
      <c r="A17351" s="185" t="s">
        <v>87</v>
      </c>
      <c r="B17351" s="453"/>
      <c r="C17351" s="265"/>
      <c r="D17351" s="318"/>
      <c r="E17351" s="229">
        <f>SUM(G17310,G17325,G17333,G17348)</f>
        <v>0</v>
      </c>
      <c r="F17351" s="266">
        <f>A</f>
        <v>0</v>
      </c>
      <c r="G17351" s="267">
        <f>E17351*F17351</f>
        <v>0</v>
      </c>
      <c r="I17351" s="326"/>
    </row>
    <row r="17352" spans="1:16">
      <c r="A17352" s="185" t="s">
        <v>85</v>
      </c>
      <c r="B17352" s="453"/>
      <c r="C17352" s="265"/>
      <c r="D17352" s="318"/>
      <c r="E17352" s="229">
        <f>SUM(G17310,G17325,G17333,G17348)</f>
        <v>0</v>
      </c>
      <c r="F17352" s="266">
        <f>I</f>
        <v>0</v>
      </c>
      <c r="G17352" s="267">
        <f>E17352*F17352</f>
        <v>0</v>
      </c>
      <c r="I17352" s="326"/>
    </row>
    <row r="17353" spans="1:16">
      <c r="A17353" s="185" t="s">
        <v>86</v>
      </c>
      <c r="B17353" s="453"/>
      <c r="C17353" s="265"/>
      <c r="D17353" s="318"/>
      <c r="E17353" s="229">
        <f>SUM(G17310,G17325,G17333,G17348)</f>
        <v>0</v>
      </c>
      <c r="F17353" s="266">
        <f>U</f>
        <v>0</v>
      </c>
      <c r="G17353" s="267">
        <f>E17353*F17353</f>
        <v>0</v>
      </c>
      <c r="I17353" s="326"/>
    </row>
    <row r="17354" spans="1:16" ht="33" customHeight="1" thickBot="1">
      <c r="A17354" s="234"/>
      <c r="B17354" s="456"/>
      <c r="C17354" s="235"/>
      <c r="D17354" s="237"/>
      <c r="E17354" s="237"/>
      <c r="F17354" s="268" t="s">
        <v>84</v>
      </c>
      <c r="G17354" s="262">
        <f>SUM(G17351:G17353)</f>
        <v>0</v>
      </c>
      <c r="I17354" s="326"/>
      <c r="J17354" s="295"/>
      <c r="K17354" s="296"/>
      <c r="L17354" s="296"/>
      <c r="M17354" s="296"/>
      <c r="N17354" s="296"/>
      <c r="O17354" s="296"/>
    </row>
    <row r="17355" spans="1:16" s="211" customFormat="1" ht="14" thickTop="1" thickBot="1">
      <c r="A17355" s="269"/>
      <c r="B17355" s="443"/>
      <c r="C17355" s="270"/>
      <c r="D17355" s="319"/>
      <c r="E17355" s="271" t="s">
        <v>89</v>
      </c>
      <c r="F17355" s="272"/>
      <c r="G17355" s="273">
        <f>ROUND(SUM(G17310,G17325,G17333,G17348,G17354),0)</f>
        <v>0</v>
      </c>
      <c r="I17355" s="327"/>
      <c r="J17355" s="212">
        <f>B17294</f>
        <v>54.1</v>
      </c>
      <c r="K17355" s="274">
        <f>E17351</f>
        <v>0</v>
      </c>
      <c r="L17355" s="294">
        <f>G17351</f>
        <v>0</v>
      </c>
      <c r="M17355" s="294">
        <f>G17352</f>
        <v>0</v>
      </c>
      <c r="N17355" s="294">
        <f>G17353</f>
        <v>0</v>
      </c>
      <c r="O17355" s="299">
        <f>SUM(K17355:N17355)</f>
        <v>0</v>
      </c>
      <c r="P17355" s="294"/>
    </row>
    <row r="17356" spans="1:16" ht="13.5" thickTop="1">
      <c r="A17356" s="275" t="s">
        <v>97</v>
      </c>
      <c r="B17356" s="438"/>
      <c r="C17356" s="215"/>
      <c r="D17356" s="217"/>
      <c r="E17356" s="217"/>
      <c r="F17356" s="216"/>
      <c r="G17356" s="219"/>
      <c r="I17356" s="326"/>
      <c r="P17356" s="294"/>
    </row>
    <row r="17357" spans="1:16">
      <c r="A17357" s="275"/>
      <c r="B17357" s="452"/>
      <c r="C17357" s="276"/>
      <c r="D17357" s="320"/>
      <c r="E17357" s="217"/>
      <c r="F17357" s="216"/>
      <c r="G17357" s="277">
        <f ca="1">TODAY()</f>
        <v>44839</v>
      </c>
      <c r="I17357" s="326"/>
      <c r="P17357" s="294"/>
    </row>
    <row r="17358" spans="1:16" ht="13.5" thickBot="1">
      <c r="A17358" s="234"/>
      <c r="B17358" s="456"/>
      <c r="C17358" s="235"/>
      <c r="D17358" s="237"/>
      <c r="E17358" s="237"/>
      <c r="F17358" s="236"/>
      <c r="G17358" s="278"/>
      <c r="I17358" s="326"/>
      <c r="P17358" s="294"/>
    </row>
    <row r="17359" spans="1:16" ht="13.5" thickTop="1">
      <c r="A17359" s="215"/>
      <c r="B17359" s="438"/>
      <c r="C17359" s="215"/>
      <c r="D17359" s="217"/>
      <c r="E17359" s="217"/>
      <c r="F17359" s="216"/>
      <c r="G17359" s="216"/>
      <c r="I17359" s="434"/>
      <c r="P17359" s="294"/>
    </row>
    <row r="17360" spans="1:16" s="199" customFormat="1">
      <c r="A17360" s="196" t="s">
        <v>109</v>
      </c>
      <c r="B17360" s="458"/>
      <c r="C17360" s="196"/>
      <c r="D17360" s="198"/>
      <c r="E17360" s="198"/>
      <c r="F17360" s="197"/>
      <c r="G17360" s="197"/>
      <c r="I17360" s="321"/>
      <c r="J17360" s="200"/>
      <c r="O17360" s="297"/>
    </row>
    <row r="17361" spans="1:15" s="199" customFormat="1">
      <c r="A17361" s="196" t="str">
        <f>CONCATENATE('Prestaciones y AIU'!A14851," ANALISIS DE PRECIOS UNITARIOS")</f>
        <v xml:space="preserve"> ANALISIS DE PRECIOS UNITARIOS</v>
      </c>
      <c r="B17361" s="458"/>
      <c r="C17361" s="196"/>
      <c r="D17361" s="198"/>
      <c r="E17361" s="198"/>
      <c r="F17361" s="197"/>
      <c r="G17361" s="197"/>
      <c r="I17361" s="321"/>
      <c r="J17361" s="200"/>
      <c r="O17361" s="297"/>
    </row>
    <row r="17362" spans="1:15" s="199" customFormat="1">
      <c r="A17362" s="196" t="str">
        <f>Objeto_LIC</f>
        <v>OPTIMIZACION DEL SISTEMA DE ABASTECIMIENTO (ADUCCION, PRETRATAMIENTO Y CONDUCCION) DEL MUNICPIO DE TAME, DEPARTAMENTO DE ARAUCA</v>
      </c>
      <c r="B17362" s="458"/>
      <c r="C17362" s="196"/>
      <c r="D17362" s="198"/>
      <c r="E17362" s="198"/>
      <c r="F17362" s="197"/>
      <c r="G17362" s="197"/>
      <c r="I17362" s="321"/>
      <c r="J17362" s="200"/>
      <c r="O17362" s="297"/>
    </row>
    <row r="17363" spans="1:15" s="199" customFormat="1">
      <c r="A17363" s="196"/>
      <c r="B17363" s="458"/>
      <c r="C17363" s="196"/>
      <c r="D17363" s="198"/>
      <c r="E17363" s="198"/>
      <c r="F17363" s="197"/>
      <c r="G17363" s="197"/>
      <c r="I17363" s="321"/>
      <c r="J17363" s="200"/>
      <c r="O17363" s="297"/>
    </row>
    <row r="17364" spans="1:15" ht="13.5" thickBot="1">
      <c r="A17364" s="201"/>
      <c r="B17364" s="448"/>
      <c r="C17364" s="201"/>
      <c r="D17364" s="203"/>
      <c r="E17364" s="203"/>
      <c r="F17364" s="202"/>
      <c r="G17364" s="202"/>
    </row>
    <row r="17365" spans="1:15" s="211" customFormat="1" ht="13.5" thickTop="1">
      <c r="A17365" s="206"/>
      <c r="B17365" s="457"/>
      <c r="C17365" s="207"/>
      <c r="D17365" s="209"/>
      <c r="E17365" s="209"/>
      <c r="F17365" s="208"/>
      <c r="G17365" s="210" t="s">
        <v>110</v>
      </c>
      <c r="I17365" s="323"/>
      <c r="J17365" s="212"/>
      <c r="O17365" s="297"/>
    </row>
    <row r="17366" spans="1:15" ht="12.75" customHeight="1">
      <c r="A17366" s="213" t="s">
        <v>62</v>
      </c>
      <c r="B17366" s="750">
        <f>Proponente</f>
        <v>0</v>
      </c>
      <c r="C17366" s="750"/>
      <c r="D17366" s="750"/>
      <c r="E17366" s="750"/>
      <c r="F17366" s="750"/>
      <c r="G17366" s="751"/>
    </row>
    <row r="17367" spans="1:15" ht="47.25" customHeight="1">
      <c r="A17367" s="213" t="s">
        <v>63</v>
      </c>
      <c r="B17367" s="470">
        <v>54.2</v>
      </c>
      <c r="C17367" s="750" t="e">
        <f>VLOOKUP(B17367,Presupuesto!$A$4:$B$106,2,FALSE)</f>
        <v>#N/A</v>
      </c>
      <c r="D17367" s="750"/>
      <c r="E17367" s="750"/>
      <c r="F17367" s="750"/>
      <c r="G17367" s="751"/>
    </row>
    <row r="17368" spans="1:15" ht="12.75" customHeight="1">
      <c r="A17368" s="214"/>
      <c r="B17368" s="438"/>
      <c r="C17368" s="215"/>
      <c r="D17368" s="217"/>
      <c r="E17368" s="217"/>
      <c r="F17368" s="218" t="s">
        <v>88</v>
      </c>
      <c r="G17368" s="750" t="str">
        <f ca="1">LOOKUP('U-P1'!B17367,Presupuesto!$1:$1048576,Presupuesto!$C$1:$C$105)</f>
        <v>ML</v>
      </c>
      <c r="H17368" s="750"/>
      <c r="I17368" s="750"/>
      <c r="J17368" s="750"/>
      <c r="K17368" s="751"/>
    </row>
    <row r="17369" spans="1:15" ht="13.5" thickBot="1">
      <c r="A17369" s="213" t="s">
        <v>64</v>
      </c>
      <c r="B17369" s="438"/>
      <c r="C17369" s="215"/>
      <c r="D17369" s="217"/>
      <c r="E17369" s="217"/>
      <c r="F17369" s="216"/>
      <c r="G17369" s="219"/>
      <c r="I17369" s="324"/>
      <c r="J17369" s="295"/>
      <c r="K17369" s="296"/>
      <c r="L17369" s="296"/>
      <c r="M17369" s="296"/>
      <c r="N17369" s="296"/>
      <c r="O17369" s="296"/>
    </row>
    <row r="17370" spans="1:15" s="220" customFormat="1" ht="13.5" thickTop="1">
      <c r="A17370" s="221" t="s">
        <v>57</v>
      </c>
      <c r="B17370" s="447" t="s">
        <v>65</v>
      </c>
      <c r="C17370" s="222" t="s">
        <v>66</v>
      </c>
      <c r="D17370" s="223" t="s">
        <v>74</v>
      </c>
      <c r="E17370" s="224" t="s">
        <v>100</v>
      </c>
      <c r="F17370" s="224" t="s">
        <v>79</v>
      </c>
      <c r="G17370" s="225" t="s">
        <v>70</v>
      </c>
      <c r="I17370" s="325"/>
      <c r="J17370" s="226"/>
      <c r="O17370" s="296"/>
    </row>
    <row r="17371" spans="1:15">
      <c r="A17371" s="227" t="str">
        <f t="shared" ref="A17371:A17382" si="3139">IF(I17371=0,"-",VLOOKUP(I17371,EQUIPOS,2,FALSE))</f>
        <v>-</v>
      </c>
      <c r="B17371" s="228"/>
      <c r="C17371" s="228"/>
      <c r="D17371" s="194"/>
      <c r="E17371" s="229">
        <f t="shared" ref="E17371:E17382" si="3140">IF(I17371=0,0,VLOOKUP(I17371,EQUIPOS,4,FALSE))</f>
        <v>0</v>
      </c>
      <c r="F17371" s="230">
        <f t="shared" ref="F17371:F17382" si="3141">IF(D17371=0,0,E17371/D17371)</f>
        <v>0</v>
      </c>
      <c r="G17371" s="231"/>
      <c r="I17371" s="283"/>
    </row>
    <row r="17372" spans="1:15">
      <c r="A17372" s="227" t="str">
        <f t="shared" si="3139"/>
        <v>-</v>
      </c>
      <c r="B17372" s="228"/>
      <c r="C17372" s="228"/>
      <c r="D17372" s="194"/>
      <c r="E17372" s="229">
        <f t="shared" si="3140"/>
        <v>0</v>
      </c>
      <c r="F17372" s="230">
        <f t="shared" si="3141"/>
        <v>0</v>
      </c>
      <c r="G17372" s="232"/>
      <c r="I17372" s="283"/>
    </row>
    <row r="17373" spans="1:15">
      <c r="A17373" s="227" t="str">
        <f t="shared" si="3139"/>
        <v>-</v>
      </c>
      <c r="B17373" s="228"/>
      <c r="C17373" s="228"/>
      <c r="D17373" s="194"/>
      <c r="E17373" s="229">
        <f t="shared" si="3140"/>
        <v>0</v>
      </c>
      <c r="F17373" s="230">
        <f t="shared" si="3141"/>
        <v>0</v>
      </c>
      <c r="G17373" s="232"/>
      <c r="I17373" s="283"/>
    </row>
    <row r="17374" spans="1:15">
      <c r="A17374" s="227" t="str">
        <f t="shared" si="3139"/>
        <v>-</v>
      </c>
      <c r="B17374" s="228"/>
      <c r="C17374" s="228"/>
      <c r="D17374" s="194"/>
      <c r="E17374" s="229">
        <f t="shared" si="3140"/>
        <v>0</v>
      </c>
      <c r="F17374" s="230">
        <f t="shared" si="3141"/>
        <v>0</v>
      </c>
      <c r="G17374" s="232"/>
      <c r="I17374" s="283"/>
    </row>
    <row r="17375" spans="1:15">
      <c r="A17375" s="227" t="str">
        <f t="shared" si="3139"/>
        <v>-</v>
      </c>
      <c r="B17375" s="228"/>
      <c r="C17375" s="228"/>
      <c r="D17375" s="194"/>
      <c r="E17375" s="229">
        <f t="shared" si="3140"/>
        <v>0</v>
      </c>
      <c r="F17375" s="230">
        <f t="shared" si="3141"/>
        <v>0</v>
      </c>
      <c r="G17375" s="232"/>
      <c r="I17375" s="283"/>
    </row>
    <row r="17376" spans="1:15">
      <c r="A17376" s="227" t="str">
        <f t="shared" si="3139"/>
        <v>-</v>
      </c>
      <c r="B17376" s="228"/>
      <c r="C17376" s="228"/>
      <c r="D17376" s="194"/>
      <c r="E17376" s="229">
        <f t="shared" si="3140"/>
        <v>0</v>
      </c>
      <c r="F17376" s="230">
        <f t="shared" si="3141"/>
        <v>0</v>
      </c>
      <c r="G17376" s="232"/>
      <c r="I17376" s="283"/>
    </row>
    <row r="17377" spans="1:15">
      <c r="A17377" s="227" t="str">
        <f t="shared" si="3139"/>
        <v>-</v>
      </c>
      <c r="B17377" s="228"/>
      <c r="C17377" s="228"/>
      <c r="D17377" s="194"/>
      <c r="E17377" s="229">
        <f t="shared" si="3140"/>
        <v>0</v>
      </c>
      <c r="F17377" s="230">
        <f t="shared" si="3141"/>
        <v>0</v>
      </c>
      <c r="G17377" s="232"/>
      <c r="I17377" s="283"/>
    </row>
    <row r="17378" spans="1:15">
      <c r="A17378" s="227" t="str">
        <f t="shared" si="3139"/>
        <v>-</v>
      </c>
      <c r="B17378" s="228"/>
      <c r="C17378" s="228"/>
      <c r="D17378" s="194"/>
      <c r="E17378" s="229">
        <f t="shared" si="3140"/>
        <v>0</v>
      </c>
      <c r="F17378" s="230">
        <f t="shared" si="3141"/>
        <v>0</v>
      </c>
      <c r="G17378" s="232"/>
      <c r="I17378" s="283"/>
    </row>
    <row r="17379" spans="1:15">
      <c r="A17379" s="227" t="str">
        <f t="shared" si="3139"/>
        <v>-</v>
      </c>
      <c r="B17379" s="228"/>
      <c r="C17379" s="228"/>
      <c r="D17379" s="194"/>
      <c r="E17379" s="229">
        <f t="shared" si="3140"/>
        <v>0</v>
      </c>
      <c r="F17379" s="230">
        <f t="shared" si="3141"/>
        <v>0</v>
      </c>
      <c r="G17379" s="232"/>
      <c r="I17379" s="283"/>
    </row>
    <row r="17380" spans="1:15">
      <c r="A17380" s="227" t="str">
        <f t="shared" si="3139"/>
        <v>-</v>
      </c>
      <c r="B17380" s="228"/>
      <c r="C17380" s="228"/>
      <c r="D17380" s="194"/>
      <c r="E17380" s="229">
        <f t="shared" si="3140"/>
        <v>0</v>
      </c>
      <c r="F17380" s="230">
        <f t="shared" si="3141"/>
        <v>0</v>
      </c>
      <c r="G17380" s="232"/>
      <c r="I17380" s="283"/>
    </row>
    <row r="17381" spans="1:15">
      <c r="A17381" s="227" t="str">
        <f t="shared" si="3139"/>
        <v>-</v>
      </c>
      <c r="B17381" s="228"/>
      <c r="C17381" s="228"/>
      <c r="D17381" s="194"/>
      <c r="E17381" s="229">
        <f t="shared" si="3140"/>
        <v>0</v>
      </c>
      <c r="F17381" s="230">
        <f t="shared" si="3141"/>
        <v>0</v>
      </c>
      <c r="G17381" s="232"/>
      <c r="I17381" s="283"/>
    </row>
    <row r="17382" spans="1:15">
      <c r="A17382" s="227" t="str">
        <f t="shared" si="3139"/>
        <v>-</v>
      </c>
      <c r="B17382" s="228"/>
      <c r="C17382" s="228"/>
      <c r="D17382" s="194"/>
      <c r="E17382" s="229">
        <f t="shared" si="3140"/>
        <v>0</v>
      </c>
      <c r="F17382" s="230">
        <f t="shared" si="3141"/>
        <v>0</v>
      </c>
      <c r="G17382" s="232"/>
      <c r="I17382" s="283"/>
    </row>
    <row r="17383" spans="1:15" ht="13.5" thickBot="1">
      <c r="A17383" s="234"/>
      <c r="B17383" s="456"/>
      <c r="C17383" s="235"/>
      <c r="D17383" s="237"/>
      <c r="E17383" s="237"/>
      <c r="F17383" s="238" t="s">
        <v>80</v>
      </c>
      <c r="G17383" s="239">
        <f>SUM(F17371:F17382)</f>
        <v>0</v>
      </c>
      <c r="I17383" s="326"/>
    </row>
    <row r="17384" spans="1:15" ht="13.5" thickTop="1">
      <c r="A17384" s="240" t="s">
        <v>67</v>
      </c>
      <c r="B17384" s="446"/>
      <c r="C17384" s="241"/>
      <c r="D17384" s="243"/>
      <c r="E17384" s="243"/>
      <c r="F17384" s="242"/>
      <c r="G17384" s="244"/>
      <c r="I17384" s="326"/>
    </row>
    <row r="17385" spans="1:15" s="220" customFormat="1" ht="26">
      <c r="A17385" s="245" t="s">
        <v>57</v>
      </c>
      <c r="B17385" s="455"/>
      <c r="C17385" s="247" t="s">
        <v>58</v>
      </c>
      <c r="D17385" s="316" t="s">
        <v>68</v>
      </c>
      <c r="E17385" s="248" t="s">
        <v>69</v>
      </c>
      <c r="F17385" s="249" t="s">
        <v>79</v>
      </c>
      <c r="G17385" s="250" t="s">
        <v>70</v>
      </c>
      <c r="I17385" s="325"/>
      <c r="J17385" s="226"/>
      <c r="O17385" s="296"/>
    </row>
    <row r="17386" spans="1:15">
      <c r="A17386" s="748" t="str">
        <f t="shared" ref="A17386:A17397" si="3142">IF(I17386=0,"",VLOOKUP(I17386,MATERIALES,2,FALSE))</f>
        <v/>
      </c>
      <c r="B17386" s="749"/>
      <c r="C17386" s="251" t="str">
        <f t="shared" ref="C17386:C17394" si="3143">IF(I17386=0,"",VLOOKUP(I17386,MATERIALES,3,FALSE))</f>
        <v/>
      </c>
      <c r="D17386" s="194"/>
      <c r="E17386" s="252">
        <f t="shared" ref="E17386:E17397" si="3144">IF(I17386=0,0,VLOOKUP(I17386,MATERIALES,4,FALSE))</f>
        <v>0</v>
      </c>
      <c r="F17386" s="230">
        <f>D17386*E17386</f>
        <v>0</v>
      </c>
      <c r="G17386" s="231"/>
      <c r="I17386" s="283"/>
    </row>
    <row r="17387" spans="1:15">
      <c r="A17387" s="748" t="str">
        <f t="shared" si="3142"/>
        <v/>
      </c>
      <c r="B17387" s="749"/>
      <c r="C17387" s="251" t="str">
        <f t="shared" si="3143"/>
        <v/>
      </c>
      <c r="D17387" s="194"/>
      <c r="E17387" s="252">
        <f t="shared" si="3144"/>
        <v>0</v>
      </c>
      <c r="F17387" s="230">
        <f t="shared" ref="F17387:F17397" si="3145">D17387*E17387</f>
        <v>0</v>
      </c>
      <c r="G17387" s="232"/>
      <c r="I17387" s="283"/>
    </row>
    <row r="17388" spans="1:15">
      <c r="A17388" s="748" t="str">
        <f t="shared" si="3142"/>
        <v/>
      </c>
      <c r="B17388" s="749"/>
      <c r="C17388" s="251" t="str">
        <f t="shared" si="3143"/>
        <v/>
      </c>
      <c r="D17388" s="194"/>
      <c r="E17388" s="252">
        <f t="shared" si="3144"/>
        <v>0</v>
      </c>
      <c r="F17388" s="230">
        <f t="shared" si="3145"/>
        <v>0</v>
      </c>
      <c r="G17388" s="232"/>
      <c r="I17388" s="283"/>
    </row>
    <row r="17389" spans="1:15">
      <c r="A17389" s="748" t="str">
        <f t="shared" si="3142"/>
        <v/>
      </c>
      <c r="B17389" s="749"/>
      <c r="C17389" s="251" t="str">
        <f t="shared" si="3143"/>
        <v/>
      </c>
      <c r="D17389" s="194"/>
      <c r="E17389" s="252">
        <f t="shared" si="3144"/>
        <v>0</v>
      </c>
      <c r="F17389" s="230">
        <f t="shared" si="3145"/>
        <v>0</v>
      </c>
      <c r="G17389" s="232"/>
      <c r="I17389" s="283"/>
    </row>
    <row r="17390" spans="1:15">
      <c r="A17390" s="748" t="str">
        <f t="shared" si="3142"/>
        <v/>
      </c>
      <c r="B17390" s="749"/>
      <c r="C17390" s="251" t="str">
        <f t="shared" si="3143"/>
        <v/>
      </c>
      <c r="D17390" s="194"/>
      <c r="E17390" s="252">
        <f t="shared" si="3144"/>
        <v>0</v>
      </c>
      <c r="F17390" s="230">
        <f t="shared" si="3145"/>
        <v>0</v>
      </c>
      <c r="G17390" s="232"/>
      <c r="I17390" s="283"/>
    </row>
    <row r="17391" spans="1:15">
      <c r="A17391" s="748" t="str">
        <f t="shared" si="3142"/>
        <v/>
      </c>
      <c r="B17391" s="749"/>
      <c r="C17391" s="251" t="str">
        <f t="shared" si="3143"/>
        <v/>
      </c>
      <c r="D17391" s="194"/>
      <c r="E17391" s="252">
        <f t="shared" si="3144"/>
        <v>0</v>
      </c>
      <c r="F17391" s="230">
        <f t="shared" si="3145"/>
        <v>0</v>
      </c>
      <c r="G17391" s="232"/>
      <c r="I17391" s="283"/>
    </row>
    <row r="17392" spans="1:15">
      <c r="A17392" s="748" t="str">
        <f t="shared" si="3142"/>
        <v/>
      </c>
      <c r="B17392" s="749"/>
      <c r="C17392" s="251" t="str">
        <f t="shared" si="3143"/>
        <v/>
      </c>
      <c r="D17392" s="194"/>
      <c r="E17392" s="252">
        <f t="shared" si="3144"/>
        <v>0</v>
      </c>
      <c r="F17392" s="230">
        <f t="shared" si="3145"/>
        <v>0</v>
      </c>
      <c r="G17392" s="232"/>
      <c r="I17392" s="283"/>
    </row>
    <row r="17393" spans="1:9">
      <c r="A17393" s="748" t="str">
        <f t="shared" si="3142"/>
        <v/>
      </c>
      <c r="B17393" s="749"/>
      <c r="C17393" s="251" t="str">
        <f t="shared" si="3143"/>
        <v/>
      </c>
      <c r="D17393" s="194"/>
      <c r="E17393" s="252">
        <f t="shared" si="3144"/>
        <v>0</v>
      </c>
      <c r="F17393" s="230">
        <f t="shared" si="3145"/>
        <v>0</v>
      </c>
      <c r="G17393" s="253"/>
      <c r="I17393" s="283"/>
    </row>
    <row r="17394" spans="1:9">
      <c r="A17394" s="748" t="str">
        <f t="shared" si="3142"/>
        <v/>
      </c>
      <c r="B17394" s="749"/>
      <c r="C17394" s="251" t="str">
        <f t="shared" si="3143"/>
        <v/>
      </c>
      <c r="D17394" s="194"/>
      <c r="E17394" s="252">
        <f t="shared" si="3144"/>
        <v>0</v>
      </c>
      <c r="F17394" s="230">
        <f t="shared" si="3145"/>
        <v>0</v>
      </c>
      <c r="G17394" s="232"/>
      <c r="I17394" s="283"/>
    </row>
    <row r="17395" spans="1:9">
      <c r="A17395" s="748" t="str">
        <f t="shared" si="3142"/>
        <v/>
      </c>
      <c r="B17395" s="749"/>
      <c r="C17395" s="251"/>
      <c r="D17395" s="194"/>
      <c r="E17395" s="252">
        <f t="shared" si="3144"/>
        <v>0</v>
      </c>
      <c r="F17395" s="230">
        <f t="shared" si="3145"/>
        <v>0</v>
      </c>
      <c r="G17395" s="232"/>
      <c r="I17395" s="283"/>
    </row>
    <row r="17396" spans="1:9">
      <c r="A17396" s="748" t="str">
        <f t="shared" si="3142"/>
        <v/>
      </c>
      <c r="B17396" s="749"/>
      <c r="C17396" s="251"/>
      <c r="D17396" s="194"/>
      <c r="E17396" s="252">
        <f t="shared" si="3144"/>
        <v>0</v>
      </c>
      <c r="F17396" s="230">
        <f t="shared" si="3145"/>
        <v>0</v>
      </c>
      <c r="G17396" s="232"/>
      <c r="I17396" s="283"/>
    </row>
    <row r="17397" spans="1:9">
      <c r="A17397" s="748" t="str">
        <f t="shared" si="3142"/>
        <v/>
      </c>
      <c r="B17397" s="749"/>
      <c r="C17397" s="251" t="str">
        <f t="shared" ref="C17397" si="3146">IF(I17397=0,"",VLOOKUP(I17397,MATERIALES,3,FALSE))</f>
        <v/>
      </c>
      <c r="D17397" s="194"/>
      <c r="E17397" s="252">
        <f t="shared" si="3144"/>
        <v>0</v>
      </c>
      <c r="F17397" s="230">
        <f t="shared" si="3145"/>
        <v>0</v>
      </c>
      <c r="G17397" s="233"/>
      <c r="I17397" s="283"/>
    </row>
    <row r="17398" spans="1:9" ht="26.25" customHeight="1" thickBot="1">
      <c r="A17398" s="214"/>
      <c r="B17398" s="438"/>
      <c r="C17398" s="215"/>
      <c r="D17398" s="217"/>
      <c r="E17398" s="254"/>
      <c r="F17398" s="255" t="s">
        <v>81</v>
      </c>
      <c r="G17398" s="253">
        <f>ROUND(SUM(F17386:F17397),0)</f>
        <v>0</v>
      </c>
      <c r="I17398" s="326"/>
    </row>
    <row r="17399" spans="1:9" ht="14" thickTop="1" thickBot="1">
      <c r="A17399" s="256" t="s">
        <v>72</v>
      </c>
      <c r="B17399" s="445"/>
      <c r="C17399" s="257"/>
      <c r="D17399" s="259"/>
      <c r="E17399" s="259"/>
      <c r="F17399" s="258"/>
      <c r="G17399" s="260"/>
      <c r="I17399" s="326"/>
    </row>
    <row r="17400" spans="1:9" ht="13.5" thickTop="1">
      <c r="A17400" s="245" t="s">
        <v>57</v>
      </c>
      <c r="B17400" s="455"/>
      <c r="C17400" s="248" t="s">
        <v>71</v>
      </c>
      <c r="D17400" s="316" t="s">
        <v>75</v>
      </c>
      <c r="E17400" s="248" t="s">
        <v>98</v>
      </c>
      <c r="F17400" s="249" t="s">
        <v>79</v>
      </c>
      <c r="G17400" s="250" t="s">
        <v>70</v>
      </c>
      <c r="I17400" s="326"/>
    </row>
    <row r="17401" spans="1:9">
      <c r="A17401" s="748" t="str">
        <f>IF(I17401=0,"",VLOOKUP(I17401,EQUIPOS,2,FALSE))</f>
        <v/>
      </c>
      <c r="B17401" s="749"/>
      <c r="C17401" s="195"/>
      <c r="D17401" s="194"/>
      <c r="E17401" s="252">
        <f>IF(I17401=0,0,VLOOKUP(I17401,EQUIPOS,4,FALSE))</f>
        <v>0</v>
      </c>
      <c r="F17401" s="230">
        <f>C17401*D17401*E17401</f>
        <v>0</v>
      </c>
      <c r="G17401" s="231"/>
      <c r="I17401" s="283"/>
    </row>
    <row r="17402" spans="1:9">
      <c r="A17402" s="748" t="str">
        <f>IF(I17402=0,"",VLOOKUP(I17402,EQUIPOS,2,FALSE))</f>
        <v/>
      </c>
      <c r="B17402" s="749"/>
      <c r="C17402" s="195"/>
      <c r="D17402" s="194"/>
      <c r="E17402" s="252">
        <f>IF(I17402=0,0,VLOOKUP(I17402,EQUIPOS,4,FALSE))</f>
        <v>0</v>
      </c>
      <c r="F17402" s="230">
        <f t="shared" ref="F17402:F17405" si="3147">C17402*D17402*E17402</f>
        <v>0</v>
      </c>
      <c r="G17402" s="232"/>
      <c r="I17402" s="283"/>
    </row>
    <row r="17403" spans="1:9">
      <c r="A17403" s="748" t="str">
        <f>IF(I17403=0,"",VLOOKUP(I17403,EQUIPOS,2,FALSE))</f>
        <v/>
      </c>
      <c r="B17403" s="749"/>
      <c r="C17403" s="195"/>
      <c r="D17403" s="194"/>
      <c r="E17403" s="252">
        <f>IF(I17403=0,0,VLOOKUP(I17403,EQUIPOS,4,FALSE))</f>
        <v>0</v>
      </c>
      <c r="F17403" s="230">
        <f t="shared" si="3147"/>
        <v>0</v>
      </c>
      <c r="G17403" s="232"/>
      <c r="I17403" s="283"/>
    </row>
    <row r="17404" spans="1:9">
      <c r="A17404" s="748" t="str">
        <f>IF(I17404=0,"",VLOOKUP(I17404,EQUIPOS,2,FALSE))</f>
        <v/>
      </c>
      <c r="B17404" s="749"/>
      <c r="C17404" s="195"/>
      <c r="D17404" s="194"/>
      <c r="E17404" s="252">
        <f>IF(I17404=0,0,VLOOKUP(I17404,EQUIPOS,4,FALSE))</f>
        <v>0</v>
      </c>
      <c r="F17404" s="230">
        <f t="shared" si="3147"/>
        <v>0</v>
      </c>
      <c r="G17404" s="232"/>
      <c r="I17404" s="283"/>
    </row>
    <row r="17405" spans="1:9">
      <c r="A17405" s="748" t="str">
        <f>IF(I17405=0,"",VLOOKUP(I17405,EQUIPOS,2,FALSE))</f>
        <v/>
      </c>
      <c r="B17405" s="749"/>
      <c r="C17405" s="195"/>
      <c r="D17405" s="194"/>
      <c r="E17405" s="252">
        <f>IF(I17405=0,0,VLOOKUP(I17405,EQUIPOS,4,FALSE))</f>
        <v>0</v>
      </c>
      <c r="F17405" s="230">
        <f t="shared" si="3147"/>
        <v>0</v>
      </c>
      <c r="G17405" s="233"/>
      <c r="I17405" s="283"/>
    </row>
    <row r="17406" spans="1:9" ht="30.75" customHeight="1" thickBot="1">
      <c r="A17406" s="234"/>
      <c r="B17406" s="456"/>
      <c r="C17406" s="235"/>
      <c r="D17406" s="237"/>
      <c r="E17406" s="261"/>
      <c r="F17406" s="238" t="s">
        <v>82</v>
      </c>
      <c r="G17406" s="262">
        <f>SUM(F17401:F17405)</f>
        <v>0</v>
      </c>
      <c r="I17406" s="326"/>
    </row>
    <row r="17407" spans="1:9" ht="13.5" thickTop="1">
      <c r="A17407" s="240" t="s">
        <v>73</v>
      </c>
      <c r="B17407" s="446"/>
      <c r="C17407" s="241"/>
      <c r="D17407" s="243"/>
      <c r="E17407" s="243"/>
      <c r="F17407" s="242"/>
      <c r="G17407" s="244"/>
      <c r="I17407" s="326"/>
    </row>
    <row r="17408" spans="1:9" ht="26">
      <c r="A17408" s="245" t="s">
        <v>57</v>
      </c>
      <c r="B17408" s="454" t="s">
        <v>58</v>
      </c>
      <c r="C17408" s="247" t="s">
        <v>68</v>
      </c>
      <c r="D17408" s="316" t="s">
        <v>74</v>
      </c>
      <c r="E17408" s="248" t="s">
        <v>69</v>
      </c>
      <c r="F17408" s="249" t="s">
        <v>79</v>
      </c>
      <c r="G17408" s="250" t="s">
        <v>70</v>
      </c>
      <c r="H17408" s="220"/>
      <c r="I17408" s="325"/>
    </row>
    <row r="17409" spans="1:9">
      <c r="A17409" s="263" t="str">
        <f t="shared" ref="A17409:A17420" si="3148">IF(I17409=0,"",VLOOKUP(I17409,MANOOBRA,2,FALSE))</f>
        <v/>
      </c>
      <c r="B17409" s="444" t="str">
        <f t="shared" ref="B17409:B17420" si="3149">IF(I17409=0,"",VLOOKUP(I17409,MANOOBRA,3,FALSE))</f>
        <v/>
      </c>
      <c r="C17409" s="195"/>
      <c r="D17409" s="195"/>
      <c r="E17409" s="252">
        <f t="shared" ref="E17409:E17420" si="3150">IF(I17409=0,0,VLOOKUP(I17409,MANOOBRA,4,FALSE))</f>
        <v>0</v>
      </c>
      <c r="F17409" s="230">
        <f>IF(D17409=0,0,C17409*E17409/D17409)</f>
        <v>0</v>
      </c>
      <c r="G17409" s="231"/>
      <c r="I17409" s="283"/>
    </row>
    <row r="17410" spans="1:9">
      <c r="A17410" s="263" t="str">
        <f t="shared" si="3148"/>
        <v/>
      </c>
      <c r="B17410" s="444" t="str">
        <f t="shared" si="3149"/>
        <v/>
      </c>
      <c r="C17410" s="195"/>
      <c r="D17410" s="195"/>
      <c r="E17410" s="252">
        <f t="shared" si="3150"/>
        <v>0</v>
      </c>
      <c r="F17410" s="230">
        <f t="shared" ref="F17410:F17420" si="3151">IF(D17410=0,0,C17410*E17410/D17410)</f>
        <v>0</v>
      </c>
      <c r="G17410" s="232"/>
      <c r="I17410" s="283"/>
    </row>
    <row r="17411" spans="1:9">
      <c r="A17411" s="263" t="str">
        <f t="shared" si="3148"/>
        <v/>
      </c>
      <c r="B17411" s="444" t="str">
        <f t="shared" si="3149"/>
        <v/>
      </c>
      <c r="C17411" s="195"/>
      <c r="D17411" s="309"/>
      <c r="E17411" s="252">
        <f t="shared" si="3150"/>
        <v>0</v>
      </c>
      <c r="F17411" s="230">
        <f t="shared" si="3151"/>
        <v>0</v>
      </c>
      <c r="G17411" s="232"/>
      <c r="I17411" s="283"/>
    </row>
    <row r="17412" spans="1:9">
      <c r="A17412" s="263" t="str">
        <f t="shared" si="3148"/>
        <v/>
      </c>
      <c r="B17412" s="444" t="str">
        <f t="shared" si="3149"/>
        <v/>
      </c>
      <c r="C17412" s="195"/>
      <c r="D17412" s="195"/>
      <c r="E17412" s="252">
        <f t="shared" si="3150"/>
        <v>0</v>
      </c>
      <c r="F17412" s="230">
        <f t="shared" si="3151"/>
        <v>0</v>
      </c>
      <c r="G17412" s="232"/>
      <c r="I17412" s="283"/>
    </row>
    <row r="17413" spans="1:9">
      <c r="A17413" s="263" t="str">
        <f t="shared" si="3148"/>
        <v/>
      </c>
      <c r="B17413" s="444" t="str">
        <f t="shared" si="3149"/>
        <v/>
      </c>
      <c r="C17413" s="195"/>
      <c r="D17413" s="195"/>
      <c r="E17413" s="252">
        <f t="shared" si="3150"/>
        <v>0</v>
      </c>
      <c r="F17413" s="230">
        <f t="shared" si="3151"/>
        <v>0</v>
      </c>
      <c r="G17413" s="232"/>
      <c r="I17413" s="283"/>
    </row>
    <row r="17414" spans="1:9">
      <c r="A17414" s="263" t="str">
        <f t="shared" si="3148"/>
        <v/>
      </c>
      <c r="B17414" s="444" t="str">
        <f t="shared" si="3149"/>
        <v/>
      </c>
      <c r="C17414" s="195"/>
      <c r="D17414" s="195"/>
      <c r="E17414" s="252">
        <f t="shared" si="3150"/>
        <v>0</v>
      </c>
      <c r="F17414" s="230">
        <f t="shared" si="3151"/>
        <v>0</v>
      </c>
      <c r="G17414" s="232"/>
      <c r="I17414" s="283"/>
    </row>
    <row r="17415" spans="1:9">
      <c r="A17415" s="263" t="str">
        <f t="shared" si="3148"/>
        <v/>
      </c>
      <c r="B17415" s="444" t="str">
        <f t="shared" si="3149"/>
        <v/>
      </c>
      <c r="C17415" s="195"/>
      <c r="D17415" s="195"/>
      <c r="E17415" s="252">
        <f t="shared" si="3150"/>
        <v>0</v>
      </c>
      <c r="F17415" s="230">
        <f t="shared" si="3151"/>
        <v>0</v>
      </c>
      <c r="G17415" s="232"/>
      <c r="I17415" s="283"/>
    </row>
    <row r="17416" spans="1:9">
      <c r="A17416" s="263" t="str">
        <f t="shared" si="3148"/>
        <v/>
      </c>
      <c r="B17416" s="444" t="str">
        <f t="shared" si="3149"/>
        <v/>
      </c>
      <c r="C17416" s="195"/>
      <c r="D17416" s="195"/>
      <c r="E17416" s="252">
        <f t="shared" si="3150"/>
        <v>0</v>
      </c>
      <c r="F17416" s="230">
        <f t="shared" si="3151"/>
        <v>0</v>
      </c>
      <c r="G17416" s="232"/>
      <c r="I17416" s="283"/>
    </row>
    <row r="17417" spans="1:9">
      <c r="A17417" s="263" t="str">
        <f t="shared" si="3148"/>
        <v/>
      </c>
      <c r="B17417" s="444" t="str">
        <f t="shared" si="3149"/>
        <v/>
      </c>
      <c r="C17417" s="195"/>
      <c r="D17417" s="195"/>
      <c r="E17417" s="252">
        <f t="shared" si="3150"/>
        <v>0</v>
      </c>
      <c r="F17417" s="230">
        <f t="shared" si="3151"/>
        <v>0</v>
      </c>
      <c r="G17417" s="232"/>
      <c r="I17417" s="283"/>
    </row>
    <row r="17418" spans="1:9">
      <c r="A17418" s="263" t="str">
        <f t="shared" si="3148"/>
        <v/>
      </c>
      <c r="B17418" s="444" t="str">
        <f t="shared" si="3149"/>
        <v/>
      </c>
      <c r="C17418" s="195"/>
      <c r="D17418" s="195"/>
      <c r="E17418" s="252">
        <f t="shared" si="3150"/>
        <v>0</v>
      </c>
      <c r="F17418" s="230">
        <f t="shared" si="3151"/>
        <v>0</v>
      </c>
      <c r="G17418" s="232"/>
      <c r="I17418" s="283"/>
    </row>
    <row r="17419" spans="1:9">
      <c r="A17419" s="263" t="str">
        <f t="shared" si="3148"/>
        <v/>
      </c>
      <c r="B17419" s="444" t="str">
        <f t="shared" si="3149"/>
        <v/>
      </c>
      <c r="C17419" s="195"/>
      <c r="D17419" s="195"/>
      <c r="E17419" s="252">
        <f t="shared" si="3150"/>
        <v>0</v>
      </c>
      <c r="F17419" s="230">
        <f t="shared" si="3151"/>
        <v>0</v>
      </c>
      <c r="G17419" s="232"/>
      <c r="I17419" s="283"/>
    </row>
    <row r="17420" spans="1:9">
      <c r="A17420" s="263" t="str">
        <f t="shared" si="3148"/>
        <v/>
      </c>
      <c r="B17420" s="444" t="str">
        <f t="shared" si="3149"/>
        <v/>
      </c>
      <c r="C17420" s="195"/>
      <c r="D17420" s="195"/>
      <c r="E17420" s="252">
        <f t="shared" si="3150"/>
        <v>0</v>
      </c>
      <c r="F17420" s="230">
        <f t="shared" si="3151"/>
        <v>0</v>
      </c>
      <c r="G17420" s="233"/>
      <c r="I17420" s="283"/>
    </row>
    <row r="17421" spans="1:9" ht="31.5" customHeight="1" thickBot="1">
      <c r="A17421" s="234"/>
      <c r="B17421" s="456"/>
      <c r="C17421" s="235"/>
      <c r="D17421" s="237"/>
      <c r="E17421" s="237"/>
      <c r="F17421" s="238" t="s">
        <v>83</v>
      </c>
      <c r="G17421" s="262">
        <f>ROUND(SUM(F17409:F17420),0)</f>
        <v>0</v>
      </c>
      <c r="I17421" s="326"/>
    </row>
    <row r="17422" spans="1:9" ht="13.5" thickTop="1">
      <c r="A17422" s="186" t="s">
        <v>76</v>
      </c>
      <c r="B17422" s="446"/>
      <c r="C17422" s="241"/>
      <c r="D17422" s="243"/>
      <c r="E17422" s="243"/>
      <c r="F17422" s="242"/>
      <c r="G17422" s="244"/>
      <c r="I17422" s="326"/>
    </row>
    <row r="17423" spans="1:9">
      <c r="A17423" s="245" t="s">
        <v>57</v>
      </c>
      <c r="B17423" s="455"/>
      <c r="C17423" s="246"/>
      <c r="D17423" s="317"/>
      <c r="E17423" s="248" t="s">
        <v>77</v>
      </c>
      <c r="F17423" s="249" t="s">
        <v>78</v>
      </c>
      <c r="G17423" s="264" t="s">
        <v>77</v>
      </c>
      <c r="H17423" s="220"/>
      <c r="I17423" s="325"/>
    </row>
    <row r="17424" spans="1:9">
      <c r="A17424" s="185" t="s">
        <v>87</v>
      </c>
      <c r="B17424" s="453"/>
      <c r="C17424" s="265"/>
      <c r="D17424" s="318"/>
      <c r="E17424" s="229">
        <f>SUM(G17383,G17398,G17406,G17421)</f>
        <v>0</v>
      </c>
      <c r="F17424" s="266">
        <f>A</f>
        <v>0</v>
      </c>
      <c r="G17424" s="267">
        <f>E17424*F17424</f>
        <v>0</v>
      </c>
      <c r="I17424" s="326"/>
    </row>
    <row r="17425" spans="1:16">
      <c r="A17425" s="185" t="s">
        <v>85</v>
      </c>
      <c r="B17425" s="453"/>
      <c r="C17425" s="265"/>
      <c r="D17425" s="318"/>
      <c r="E17425" s="229">
        <f>SUM(G17383,G17398,G17406,G17421)</f>
        <v>0</v>
      </c>
      <c r="F17425" s="266">
        <f>I</f>
        <v>0</v>
      </c>
      <c r="G17425" s="267">
        <f>E17425*F17425</f>
        <v>0</v>
      </c>
      <c r="I17425" s="326"/>
    </row>
    <row r="17426" spans="1:16">
      <c r="A17426" s="185" t="s">
        <v>86</v>
      </c>
      <c r="B17426" s="453"/>
      <c r="C17426" s="265"/>
      <c r="D17426" s="318"/>
      <c r="E17426" s="229">
        <f>SUM(G17383,G17398,G17406,G17421)</f>
        <v>0</v>
      </c>
      <c r="F17426" s="266">
        <f>U</f>
        <v>0</v>
      </c>
      <c r="G17426" s="267">
        <f>E17426*F17426</f>
        <v>0</v>
      </c>
      <c r="I17426" s="326"/>
    </row>
    <row r="17427" spans="1:16" ht="33" customHeight="1" thickBot="1">
      <c r="A17427" s="234"/>
      <c r="B17427" s="456"/>
      <c r="C17427" s="235"/>
      <c r="D17427" s="237"/>
      <c r="E17427" s="237"/>
      <c r="F17427" s="268" t="s">
        <v>84</v>
      </c>
      <c r="G17427" s="262">
        <f>SUM(G17424:G17426)</f>
        <v>0</v>
      </c>
      <c r="I17427" s="326"/>
      <c r="J17427" s="295"/>
      <c r="K17427" s="296"/>
      <c r="L17427" s="296"/>
      <c r="M17427" s="296"/>
      <c r="N17427" s="296"/>
      <c r="O17427" s="296"/>
    </row>
    <row r="17428" spans="1:16" s="211" customFormat="1" ht="14" thickTop="1" thickBot="1">
      <c r="A17428" s="269"/>
      <c r="B17428" s="443"/>
      <c r="C17428" s="270"/>
      <c r="D17428" s="319"/>
      <c r="E17428" s="271" t="s">
        <v>89</v>
      </c>
      <c r="F17428" s="272"/>
      <c r="G17428" s="273">
        <f>ROUND(SUM(G17383,G17398,G17406,G17421,G17427),0)</f>
        <v>0</v>
      </c>
      <c r="I17428" s="327"/>
      <c r="J17428" s="212">
        <f>B17367</f>
        <v>54.2</v>
      </c>
      <c r="K17428" s="274">
        <f>E17424</f>
        <v>0</v>
      </c>
      <c r="L17428" s="294">
        <f>G17424</f>
        <v>0</v>
      </c>
      <c r="M17428" s="294">
        <f>G17425</f>
        <v>0</v>
      </c>
      <c r="N17428" s="294">
        <f>G17426</f>
        <v>0</v>
      </c>
      <c r="O17428" s="299">
        <f>SUM(K17428:N17428)</f>
        <v>0</v>
      </c>
      <c r="P17428" s="294"/>
    </row>
    <row r="17429" spans="1:16" ht="13.5" thickTop="1">
      <c r="A17429" s="275" t="s">
        <v>97</v>
      </c>
      <c r="B17429" s="438"/>
      <c r="C17429" s="215"/>
      <c r="D17429" s="217"/>
      <c r="E17429" s="217"/>
      <c r="F17429" s="216"/>
      <c r="G17429" s="219"/>
      <c r="I17429" s="326"/>
      <c r="P17429" s="294"/>
    </row>
    <row r="17430" spans="1:16">
      <c r="A17430" s="275"/>
      <c r="B17430" s="452"/>
      <c r="C17430" s="276"/>
      <c r="D17430" s="320"/>
      <c r="E17430" s="217"/>
      <c r="F17430" s="216"/>
      <c r="G17430" s="277">
        <f ca="1">TODAY()</f>
        <v>44839</v>
      </c>
      <c r="I17430" s="326"/>
      <c r="P17430" s="294"/>
    </row>
    <row r="17431" spans="1:16" ht="13.5" thickBot="1">
      <c r="A17431" s="234"/>
      <c r="B17431" s="456"/>
      <c r="C17431" s="235"/>
      <c r="D17431" s="237"/>
      <c r="E17431" s="237"/>
      <c r="F17431" s="236"/>
      <c r="G17431" s="278"/>
      <c r="I17431" s="326"/>
      <c r="P17431" s="294"/>
    </row>
    <row r="17432" spans="1:16" ht="13.5" thickTop="1">
      <c r="A17432" s="215"/>
      <c r="B17432" s="438"/>
      <c r="C17432" s="215"/>
      <c r="D17432" s="217"/>
      <c r="E17432" s="217"/>
      <c r="F17432" s="216"/>
      <c r="G17432" s="216"/>
      <c r="I17432" s="434"/>
      <c r="P17432" s="294"/>
    </row>
    <row r="17433" spans="1:16" s="199" customFormat="1">
      <c r="A17433" s="196" t="s">
        <v>109</v>
      </c>
      <c r="B17433" s="458"/>
      <c r="C17433" s="196"/>
      <c r="D17433" s="198"/>
      <c r="E17433" s="198"/>
      <c r="F17433" s="197"/>
      <c r="G17433" s="197"/>
      <c r="I17433" s="321"/>
      <c r="J17433" s="200"/>
      <c r="O17433" s="297"/>
    </row>
    <row r="17434" spans="1:16" s="199" customFormat="1">
      <c r="A17434" s="196" t="str">
        <f>CONCATENATE('Prestaciones y AIU'!A14923," ANALISIS DE PRECIOS UNITARIOS")</f>
        <v xml:space="preserve"> ANALISIS DE PRECIOS UNITARIOS</v>
      </c>
      <c r="B17434" s="458"/>
      <c r="C17434" s="196"/>
      <c r="D17434" s="198"/>
      <c r="E17434" s="198"/>
      <c r="F17434" s="197"/>
      <c r="G17434" s="197"/>
      <c r="I17434" s="321"/>
      <c r="J17434" s="200"/>
      <c r="O17434" s="297"/>
    </row>
    <row r="17435" spans="1:16" s="199" customFormat="1">
      <c r="A17435" s="196" t="str">
        <f>Objeto_LIC</f>
        <v>OPTIMIZACION DEL SISTEMA DE ABASTECIMIENTO (ADUCCION, PRETRATAMIENTO Y CONDUCCION) DEL MUNICPIO DE TAME, DEPARTAMENTO DE ARAUCA</v>
      </c>
      <c r="B17435" s="458"/>
      <c r="C17435" s="196"/>
      <c r="D17435" s="198"/>
      <c r="E17435" s="198"/>
      <c r="F17435" s="197"/>
      <c r="G17435" s="197"/>
      <c r="I17435" s="321"/>
      <c r="J17435" s="200"/>
      <c r="O17435" s="297"/>
    </row>
    <row r="17436" spans="1:16" s="199" customFormat="1">
      <c r="A17436" s="196"/>
      <c r="B17436" s="458"/>
      <c r="C17436" s="196"/>
      <c r="D17436" s="198"/>
      <c r="E17436" s="198"/>
      <c r="F17436" s="197"/>
      <c r="G17436" s="197"/>
      <c r="I17436" s="321"/>
      <c r="J17436" s="200"/>
      <c r="O17436" s="297"/>
    </row>
    <row r="17437" spans="1:16" ht="13.5" thickBot="1">
      <c r="A17437" s="201"/>
      <c r="B17437" s="448"/>
      <c r="C17437" s="201"/>
      <c r="D17437" s="203"/>
      <c r="E17437" s="203"/>
      <c r="F17437" s="202"/>
      <c r="G17437" s="202"/>
    </row>
    <row r="17438" spans="1:16" s="211" customFormat="1" ht="13.5" thickTop="1">
      <c r="A17438" s="206"/>
      <c r="B17438" s="457"/>
      <c r="C17438" s="207"/>
      <c r="D17438" s="209"/>
      <c r="E17438" s="209"/>
      <c r="F17438" s="208"/>
      <c r="G17438" s="210" t="s">
        <v>110</v>
      </c>
      <c r="I17438" s="323"/>
      <c r="J17438" s="212"/>
      <c r="O17438" s="297"/>
    </row>
    <row r="17439" spans="1:16" ht="12.75" customHeight="1">
      <c r="A17439" s="213" t="s">
        <v>62</v>
      </c>
      <c r="B17439" s="750">
        <f>Proponente</f>
        <v>0</v>
      </c>
      <c r="C17439" s="750"/>
      <c r="D17439" s="750"/>
      <c r="E17439" s="750"/>
      <c r="F17439" s="750"/>
      <c r="G17439" s="751"/>
    </row>
    <row r="17440" spans="1:16" ht="47.25" customHeight="1">
      <c r="A17440" s="213" t="s">
        <v>63</v>
      </c>
      <c r="B17440" s="470">
        <v>55.1</v>
      </c>
      <c r="C17440" s="750" t="e">
        <f>VLOOKUP(B17440,Presupuesto!$A$4:$B$106,2,FALSE)</f>
        <v>#N/A</v>
      </c>
      <c r="D17440" s="750"/>
      <c r="E17440" s="750"/>
      <c r="F17440" s="750"/>
      <c r="G17440" s="751"/>
    </row>
    <row r="17441" spans="1:15" ht="12.75" customHeight="1">
      <c r="A17441" s="214"/>
      <c r="B17441" s="438"/>
      <c r="C17441" s="215"/>
      <c r="D17441" s="217"/>
      <c r="E17441" s="217"/>
      <c r="F17441" s="218" t="s">
        <v>88</v>
      </c>
      <c r="G17441" s="750" t="str">
        <f ca="1">LOOKUP('U-P1'!B17440,Presupuesto!$1:$1048576,Presupuesto!$C$1:$C$105)</f>
        <v>ML</v>
      </c>
      <c r="H17441" s="750"/>
      <c r="I17441" s="750"/>
      <c r="J17441" s="750"/>
      <c r="K17441" s="751"/>
    </row>
    <row r="17442" spans="1:15" ht="13.5" thickBot="1">
      <c r="A17442" s="213" t="s">
        <v>64</v>
      </c>
      <c r="B17442" s="438"/>
      <c r="C17442" s="215"/>
      <c r="D17442" s="217"/>
      <c r="E17442" s="217"/>
      <c r="F17442" s="216"/>
      <c r="G17442" s="219"/>
      <c r="I17442" s="324"/>
      <c r="J17442" s="295"/>
      <c r="K17442" s="296"/>
      <c r="L17442" s="296"/>
      <c r="M17442" s="296"/>
      <c r="N17442" s="296"/>
      <c r="O17442" s="296"/>
    </row>
    <row r="17443" spans="1:15" s="220" customFormat="1" ht="13.5" thickTop="1">
      <c r="A17443" s="221" t="s">
        <v>57</v>
      </c>
      <c r="B17443" s="447" t="s">
        <v>65</v>
      </c>
      <c r="C17443" s="222" t="s">
        <v>66</v>
      </c>
      <c r="D17443" s="223" t="s">
        <v>74</v>
      </c>
      <c r="E17443" s="224" t="s">
        <v>100</v>
      </c>
      <c r="F17443" s="224" t="s">
        <v>79</v>
      </c>
      <c r="G17443" s="225" t="s">
        <v>70</v>
      </c>
      <c r="I17443" s="325"/>
      <c r="J17443" s="226"/>
      <c r="O17443" s="296"/>
    </row>
    <row r="17444" spans="1:15">
      <c r="A17444" s="227" t="str">
        <f t="shared" ref="A17444:A17455" si="3152">IF(I17444=0,"-",VLOOKUP(I17444,EQUIPOS,2,FALSE))</f>
        <v>-</v>
      </c>
      <c r="B17444" s="228"/>
      <c r="C17444" s="228"/>
      <c r="D17444" s="194"/>
      <c r="E17444" s="229">
        <f t="shared" ref="E17444:E17455" si="3153">IF(I17444=0,0,VLOOKUP(I17444,EQUIPOS,4,FALSE))</f>
        <v>0</v>
      </c>
      <c r="F17444" s="230">
        <f t="shared" ref="F17444:F17455" si="3154">IF(D17444=0,0,E17444/D17444)</f>
        <v>0</v>
      </c>
      <c r="G17444" s="231"/>
      <c r="I17444" s="283"/>
    </row>
    <row r="17445" spans="1:15">
      <c r="A17445" s="227" t="str">
        <f t="shared" si="3152"/>
        <v>-</v>
      </c>
      <c r="B17445" s="228"/>
      <c r="C17445" s="228"/>
      <c r="D17445" s="194"/>
      <c r="E17445" s="229">
        <f t="shared" si="3153"/>
        <v>0</v>
      </c>
      <c r="F17445" s="230">
        <f t="shared" si="3154"/>
        <v>0</v>
      </c>
      <c r="G17445" s="232"/>
      <c r="I17445" s="283"/>
    </row>
    <row r="17446" spans="1:15">
      <c r="A17446" s="227" t="str">
        <f t="shared" si="3152"/>
        <v>-</v>
      </c>
      <c r="B17446" s="228"/>
      <c r="C17446" s="228"/>
      <c r="D17446" s="194"/>
      <c r="E17446" s="229">
        <f t="shared" si="3153"/>
        <v>0</v>
      </c>
      <c r="F17446" s="230">
        <f t="shared" si="3154"/>
        <v>0</v>
      </c>
      <c r="G17446" s="232"/>
      <c r="I17446" s="283"/>
    </row>
    <row r="17447" spans="1:15">
      <c r="A17447" s="227" t="str">
        <f t="shared" si="3152"/>
        <v>-</v>
      </c>
      <c r="B17447" s="228"/>
      <c r="C17447" s="228"/>
      <c r="D17447" s="194"/>
      <c r="E17447" s="229">
        <f t="shared" si="3153"/>
        <v>0</v>
      </c>
      <c r="F17447" s="230">
        <f t="shared" si="3154"/>
        <v>0</v>
      </c>
      <c r="G17447" s="232"/>
      <c r="I17447" s="283"/>
    </row>
    <row r="17448" spans="1:15">
      <c r="A17448" s="227" t="str">
        <f t="shared" si="3152"/>
        <v>-</v>
      </c>
      <c r="B17448" s="228"/>
      <c r="C17448" s="228"/>
      <c r="D17448" s="194"/>
      <c r="E17448" s="229">
        <f t="shared" si="3153"/>
        <v>0</v>
      </c>
      <c r="F17448" s="230">
        <f t="shared" si="3154"/>
        <v>0</v>
      </c>
      <c r="G17448" s="232"/>
      <c r="I17448" s="283"/>
    </row>
    <row r="17449" spans="1:15">
      <c r="A17449" s="227" t="str">
        <f t="shared" si="3152"/>
        <v>-</v>
      </c>
      <c r="B17449" s="228"/>
      <c r="C17449" s="228"/>
      <c r="D17449" s="194"/>
      <c r="E17449" s="229">
        <f t="shared" si="3153"/>
        <v>0</v>
      </c>
      <c r="F17449" s="230">
        <f t="shared" si="3154"/>
        <v>0</v>
      </c>
      <c r="G17449" s="232"/>
      <c r="I17449" s="283"/>
    </row>
    <row r="17450" spans="1:15">
      <c r="A17450" s="227" t="str">
        <f t="shared" si="3152"/>
        <v>-</v>
      </c>
      <c r="B17450" s="228"/>
      <c r="C17450" s="228"/>
      <c r="D17450" s="194"/>
      <c r="E17450" s="229">
        <f t="shared" si="3153"/>
        <v>0</v>
      </c>
      <c r="F17450" s="230">
        <f t="shared" si="3154"/>
        <v>0</v>
      </c>
      <c r="G17450" s="232"/>
      <c r="I17450" s="283"/>
    </row>
    <row r="17451" spans="1:15">
      <c r="A17451" s="227" t="str">
        <f t="shared" si="3152"/>
        <v>-</v>
      </c>
      <c r="B17451" s="228"/>
      <c r="C17451" s="228"/>
      <c r="D17451" s="194"/>
      <c r="E17451" s="229">
        <f t="shared" si="3153"/>
        <v>0</v>
      </c>
      <c r="F17451" s="230">
        <f t="shared" si="3154"/>
        <v>0</v>
      </c>
      <c r="G17451" s="232"/>
      <c r="I17451" s="283"/>
    </row>
    <row r="17452" spans="1:15">
      <c r="A17452" s="227" t="str">
        <f t="shared" si="3152"/>
        <v>-</v>
      </c>
      <c r="B17452" s="228"/>
      <c r="C17452" s="228"/>
      <c r="D17452" s="194"/>
      <c r="E17452" s="229">
        <f t="shared" si="3153"/>
        <v>0</v>
      </c>
      <c r="F17452" s="230">
        <f t="shared" si="3154"/>
        <v>0</v>
      </c>
      <c r="G17452" s="232"/>
      <c r="I17452" s="283"/>
    </row>
    <row r="17453" spans="1:15">
      <c r="A17453" s="227" t="str">
        <f t="shared" si="3152"/>
        <v>-</v>
      </c>
      <c r="B17453" s="228"/>
      <c r="C17453" s="228"/>
      <c r="D17453" s="194"/>
      <c r="E17453" s="229">
        <f t="shared" si="3153"/>
        <v>0</v>
      </c>
      <c r="F17453" s="230">
        <f t="shared" si="3154"/>
        <v>0</v>
      </c>
      <c r="G17453" s="232"/>
      <c r="I17453" s="283"/>
    </row>
    <row r="17454" spans="1:15">
      <c r="A17454" s="227" t="str">
        <f t="shared" si="3152"/>
        <v>-</v>
      </c>
      <c r="B17454" s="228"/>
      <c r="C17454" s="228"/>
      <c r="D17454" s="194"/>
      <c r="E17454" s="229">
        <f t="shared" si="3153"/>
        <v>0</v>
      </c>
      <c r="F17454" s="230">
        <f t="shared" si="3154"/>
        <v>0</v>
      </c>
      <c r="G17454" s="232"/>
      <c r="I17454" s="283"/>
    </row>
    <row r="17455" spans="1:15">
      <c r="A17455" s="227" t="str">
        <f t="shared" si="3152"/>
        <v>-</v>
      </c>
      <c r="B17455" s="228"/>
      <c r="C17455" s="228"/>
      <c r="D17455" s="194"/>
      <c r="E17455" s="229">
        <f t="shared" si="3153"/>
        <v>0</v>
      </c>
      <c r="F17455" s="230">
        <f t="shared" si="3154"/>
        <v>0</v>
      </c>
      <c r="G17455" s="232"/>
      <c r="I17455" s="283"/>
    </row>
    <row r="17456" spans="1:15" ht="13.5" thickBot="1">
      <c r="A17456" s="234"/>
      <c r="B17456" s="456"/>
      <c r="C17456" s="235"/>
      <c r="D17456" s="237"/>
      <c r="E17456" s="237"/>
      <c r="F17456" s="238" t="s">
        <v>80</v>
      </c>
      <c r="G17456" s="239">
        <f>SUM(F17444:F17455)</f>
        <v>0</v>
      </c>
      <c r="I17456" s="326"/>
    </row>
    <row r="17457" spans="1:15" ht="13.5" thickTop="1">
      <c r="A17457" s="240" t="s">
        <v>67</v>
      </c>
      <c r="B17457" s="446"/>
      <c r="C17457" s="241"/>
      <c r="D17457" s="243"/>
      <c r="E17457" s="243"/>
      <c r="F17457" s="242"/>
      <c r="G17457" s="244"/>
      <c r="I17457" s="326"/>
    </row>
    <row r="17458" spans="1:15" s="220" customFormat="1" ht="26">
      <c r="A17458" s="245" t="s">
        <v>57</v>
      </c>
      <c r="B17458" s="455"/>
      <c r="C17458" s="247" t="s">
        <v>58</v>
      </c>
      <c r="D17458" s="316" t="s">
        <v>68</v>
      </c>
      <c r="E17458" s="248" t="s">
        <v>69</v>
      </c>
      <c r="F17458" s="249" t="s">
        <v>79</v>
      </c>
      <c r="G17458" s="250" t="s">
        <v>70</v>
      </c>
      <c r="I17458" s="325"/>
      <c r="J17458" s="226"/>
      <c r="O17458" s="296"/>
    </row>
    <row r="17459" spans="1:15">
      <c r="A17459" s="748" t="str">
        <f t="shared" ref="A17459:A17470" si="3155">IF(I17459=0,"",VLOOKUP(I17459,MATERIALES,2,FALSE))</f>
        <v/>
      </c>
      <c r="B17459" s="749"/>
      <c r="C17459" s="251" t="str">
        <f t="shared" ref="C17459:C17467" si="3156">IF(I17459=0,"",VLOOKUP(I17459,MATERIALES,3,FALSE))</f>
        <v/>
      </c>
      <c r="D17459" s="194"/>
      <c r="E17459" s="252">
        <f t="shared" ref="E17459:E17470" si="3157">IF(I17459=0,0,VLOOKUP(I17459,MATERIALES,4,FALSE))</f>
        <v>0</v>
      </c>
      <c r="F17459" s="230">
        <f>D17459*E17459</f>
        <v>0</v>
      </c>
      <c r="G17459" s="231"/>
      <c r="I17459" s="283"/>
    </row>
    <row r="17460" spans="1:15">
      <c r="A17460" s="748" t="str">
        <f t="shared" si="3155"/>
        <v/>
      </c>
      <c r="B17460" s="749"/>
      <c r="C17460" s="251" t="str">
        <f t="shared" si="3156"/>
        <v/>
      </c>
      <c r="D17460" s="194"/>
      <c r="E17460" s="252">
        <f t="shared" si="3157"/>
        <v>0</v>
      </c>
      <c r="F17460" s="230">
        <f t="shared" ref="F17460:F17470" si="3158">D17460*E17460</f>
        <v>0</v>
      </c>
      <c r="G17460" s="232"/>
      <c r="I17460" s="283"/>
    </row>
    <row r="17461" spans="1:15">
      <c r="A17461" s="748" t="str">
        <f t="shared" si="3155"/>
        <v/>
      </c>
      <c r="B17461" s="749"/>
      <c r="C17461" s="251" t="str">
        <f t="shared" si="3156"/>
        <v/>
      </c>
      <c r="D17461" s="194"/>
      <c r="E17461" s="252">
        <f t="shared" si="3157"/>
        <v>0</v>
      </c>
      <c r="F17461" s="230">
        <f t="shared" si="3158"/>
        <v>0</v>
      </c>
      <c r="G17461" s="232"/>
      <c r="I17461" s="283"/>
    </row>
    <row r="17462" spans="1:15">
      <c r="A17462" s="748" t="str">
        <f t="shared" si="3155"/>
        <v/>
      </c>
      <c r="B17462" s="749"/>
      <c r="C17462" s="251" t="str">
        <f t="shared" si="3156"/>
        <v/>
      </c>
      <c r="D17462" s="194"/>
      <c r="E17462" s="252">
        <f t="shared" si="3157"/>
        <v>0</v>
      </c>
      <c r="F17462" s="230">
        <f t="shared" si="3158"/>
        <v>0</v>
      </c>
      <c r="G17462" s="232"/>
      <c r="I17462" s="283"/>
    </row>
    <row r="17463" spans="1:15">
      <c r="A17463" s="748" t="str">
        <f t="shared" si="3155"/>
        <v/>
      </c>
      <c r="B17463" s="749"/>
      <c r="C17463" s="251" t="str">
        <f t="shared" si="3156"/>
        <v/>
      </c>
      <c r="D17463" s="194"/>
      <c r="E17463" s="252">
        <f t="shared" si="3157"/>
        <v>0</v>
      </c>
      <c r="F17463" s="230">
        <f t="shared" si="3158"/>
        <v>0</v>
      </c>
      <c r="G17463" s="232"/>
      <c r="I17463" s="283"/>
    </row>
    <row r="17464" spans="1:15">
      <c r="A17464" s="748" t="str">
        <f t="shared" si="3155"/>
        <v/>
      </c>
      <c r="B17464" s="749"/>
      <c r="C17464" s="251" t="str">
        <f t="shared" si="3156"/>
        <v/>
      </c>
      <c r="D17464" s="194"/>
      <c r="E17464" s="252">
        <f t="shared" si="3157"/>
        <v>0</v>
      </c>
      <c r="F17464" s="230">
        <f t="shared" si="3158"/>
        <v>0</v>
      </c>
      <c r="G17464" s="232"/>
      <c r="I17464" s="283"/>
    </row>
    <row r="17465" spans="1:15">
      <c r="A17465" s="748" t="str">
        <f t="shared" si="3155"/>
        <v/>
      </c>
      <c r="B17465" s="749"/>
      <c r="C17465" s="251" t="str">
        <f t="shared" si="3156"/>
        <v/>
      </c>
      <c r="D17465" s="194"/>
      <c r="E17465" s="252">
        <f t="shared" si="3157"/>
        <v>0</v>
      </c>
      <c r="F17465" s="230">
        <f t="shared" si="3158"/>
        <v>0</v>
      </c>
      <c r="G17465" s="232"/>
      <c r="I17465" s="283"/>
    </row>
    <row r="17466" spans="1:15">
      <c r="A17466" s="748" t="str">
        <f t="shared" si="3155"/>
        <v/>
      </c>
      <c r="B17466" s="749"/>
      <c r="C17466" s="251" t="str">
        <f t="shared" si="3156"/>
        <v/>
      </c>
      <c r="D17466" s="194"/>
      <c r="E17466" s="252">
        <f t="shared" si="3157"/>
        <v>0</v>
      </c>
      <c r="F17466" s="230">
        <f t="shared" si="3158"/>
        <v>0</v>
      </c>
      <c r="G17466" s="253"/>
      <c r="I17466" s="283"/>
    </row>
    <row r="17467" spans="1:15">
      <c r="A17467" s="748" t="str">
        <f t="shared" si="3155"/>
        <v/>
      </c>
      <c r="B17467" s="749"/>
      <c r="C17467" s="251" t="str">
        <f t="shared" si="3156"/>
        <v/>
      </c>
      <c r="D17467" s="194"/>
      <c r="E17467" s="252">
        <f t="shared" si="3157"/>
        <v>0</v>
      </c>
      <c r="F17467" s="230">
        <f t="shared" si="3158"/>
        <v>0</v>
      </c>
      <c r="G17467" s="232"/>
      <c r="I17467" s="283"/>
    </row>
    <row r="17468" spans="1:15">
      <c r="A17468" s="748" t="str">
        <f t="shared" si="3155"/>
        <v/>
      </c>
      <c r="B17468" s="749"/>
      <c r="C17468" s="251"/>
      <c r="D17468" s="194"/>
      <c r="E17468" s="252">
        <f t="shared" si="3157"/>
        <v>0</v>
      </c>
      <c r="F17468" s="230">
        <f t="shared" si="3158"/>
        <v>0</v>
      </c>
      <c r="G17468" s="232"/>
      <c r="I17468" s="283"/>
    </row>
    <row r="17469" spans="1:15">
      <c r="A17469" s="748" t="str">
        <f t="shared" si="3155"/>
        <v/>
      </c>
      <c r="B17469" s="749"/>
      <c r="C17469" s="251"/>
      <c r="D17469" s="194"/>
      <c r="E17469" s="252">
        <f t="shared" si="3157"/>
        <v>0</v>
      </c>
      <c r="F17469" s="230">
        <f t="shared" si="3158"/>
        <v>0</v>
      </c>
      <c r="G17469" s="232"/>
      <c r="I17469" s="283"/>
    </row>
    <row r="17470" spans="1:15">
      <c r="A17470" s="748" t="str">
        <f t="shared" si="3155"/>
        <v/>
      </c>
      <c r="B17470" s="749"/>
      <c r="C17470" s="251" t="str">
        <f t="shared" ref="C17470" si="3159">IF(I17470=0,"",VLOOKUP(I17470,MATERIALES,3,FALSE))</f>
        <v/>
      </c>
      <c r="D17470" s="194"/>
      <c r="E17470" s="252">
        <f t="shared" si="3157"/>
        <v>0</v>
      </c>
      <c r="F17470" s="230">
        <f t="shared" si="3158"/>
        <v>0</v>
      </c>
      <c r="G17470" s="233"/>
      <c r="I17470" s="283"/>
    </row>
    <row r="17471" spans="1:15" ht="26.25" customHeight="1" thickBot="1">
      <c r="A17471" s="214"/>
      <c r="B17471" s="438"/>
      <c r="C17471" s="215"/>
      <c r="D17471" s="217"/>
      <c r="E17471" s="254"/>
      <c r="F17471" s="255" t="s">
        <v>81</v>
      </c>
      <c r="G17471" s="253">
        <f>ROUND(SUM(F17459:F17470),0)</f>
        <v>0</v>
      </c>
      <c r="I17471" s="326"/>
    </row>
    <row r="17472" spans="1:15" ht="14" thickTop="1" thickBot="1">
      <c r="A17472" s="256" t="s">
        <v>72</v>
      </c>
      <c r="B17472" s="445"/>
      <c r="C17472" s="257"/>
      <c r="D17472" s="259"/>
      <c r="E17472" s="259"/>
      <c r="F17472" s="258"/>
      <c r="G17472" s="260"/>
      <c r="I17472" s="326"/>
    </row>
    <row r="17473" spans="1:9" ht="13.5" thickTop="1">
      <c r="A17473" s="245" t="s">
        <v>57</v>
      </c>
      <c r="B17473" s="455"/>
      <c r="C17473" s="248" t="s">
        <v>71</v>
      </c>
      <c r="D17473" s="316" t="s">
        <v>75</v>
      </c>
      <c r="E17473" s="248" t="s">
        <v>98</v>
      </c>
      <c r="F17473" s="249" t="s">
        <v>79</v>
      </c>
      <c r="G17473" s="250" t="s">
        <v>70</v>
      </c>
      <c r="I17473" s="326"/>
    </row>
    <row r="17474" spans="1:9">
      <c r="A17474" s="748" t="str">
        <f>IF(I17474=0,"",VLOOKUP(I17474,EQUIPOS,2,FALSE))</f>
        <v/>
      </c>
      <c r="B17474" s="749"/>
      <c r="C17474" s="195"/>
      <c r="D17474" s="194"/>
      <c r="E17474" s="252">
        <f>IF(I17474=0,0,VLOOKUP(I17474,EQUIPOS,4,FALSE))</f>
        <v>0</v>
      </c>
      <c r="F17474" s="230">
        <f>C17474*D17474*E17474</f>
        <v>0</v>
      </c>
      <c r="G17474" s="231"/>
      <c r="I17474" s="283"/>
    </row>
    <row r="17475" spans="1:9">
      <c r="A17475" s="748" t="str">
        <f>IF(I17475=0,"",VLOOKUP(I17475,EQUIPOS,2,FALSE))</f>
        <v/>
      </c>
      <c r="B17475" s="749"/>
      <c r="C17475" s="195"/>
      <c r="D17475" s="194"/>
      <c r="E17475" s="252">
        <f>IF(I17475=0,0,VLOOKUP(I17475,EQUIPOS,4,FALSE))</f>
        <v>0</v>
      </c>
      <c r="F17475" s="230">
        <f t="shared" ref="F17475:F17478" si="3160">C17475*D17475*E17475</f>
        <v>0</v>
      </c>
      <c r="G17475" s="232"/>
      <c r="I17475" s="283"/>
    </row>
    <row r="17476" spans="1:9">
      <c r="A17476" s="748" t="str">
        <f>IF(I17476=0,"",VLOOKUP(I17476,EQUIPOS,2,FALSE))</f>
        <v/>
      </c>
      <c r="B17476" s="749"/>
      <c r="C17476" s="195"/>
      <c r="D17476" s="194"/>
      <c r="E17476" s="252">
        <f>IF(I17476=0,0,VLOOKUP(I17476,EQUIPOS,4,FALSE))</f>
        <v>0</v>
      </c>
      <c r="F17476" s="230">
        <f t="shared" si="3160"/>
        <v>0</v>
      </c>
      <c r="G17476" s="232"/>
      <c r="I17476" s="283"/>
    </row>
    <row r="17477" spans="1:9">
      <c r="A17477" s="748" t="str">
        <f>IF(I17477=0,"",VLOOKUP(I17477,EQUIPOS,2,FALSE))</f>
        <v/>
      </c>
      <c r="B17477" s="749"/>
      <c r="C17477" s="195"/>
      <c r="D17477" s="194"/>
      <c r="E17477" s="252">
        <f>IF(I17477=0,0,VLOOKUP(I17477,EQUIPOS,4,FALSE))</f>
        <v>0</v>
      </c>
      <c r="F17477" s="230">
        <f t="shared" si="3160"/>
        <v>0</v>
      </c>
      <c r="G17477" s="232"/>
      <c r="I17477" s="283"/>
    </row>
    <row r="17478" spans="1:9">
      <c r="A17478" s="748" t="str">
        <f>IF(I17478=0,"",VLOOKUP(I17478,EQUIPOS,2,FALSE))</f>
        <v/>
      </c>
      <c r="B17478" s="749"/>
      <c r="C17478" s="195"/>
      <c r="D17478" s="194"/>
      <c r="E17478" s="252">
        <f>IF(I17478=0,0,VLOOKUP(I17478,EQUIPOS,4,FALSE))</f>
        <v>0</v>
      </c>
      <c r="F17478" s="230">
        <f t="shared" si="3160"/>
        <v>0</v>
      </c>
      <c r="G17478" s="233"/>
      <c r="I17478" s="283"/>
    </row>
    <row r="17479" spans="1:9" ht="30.75" customHeight="1" thickBot="1">
      <c r="A17479" s="234"/>
      <c r="B17479" s="456"/>
      <c r="C17479" s="235"/>
      <c r="D17479" s="237"/>
      <c r="E17479" s="261"/>
      <c r="F17479" s="238" t="s">
        <v>82</v>
      </c>
      <c r="G17479" s="262">
        <f>SUM(F17474:F17478)</f>
        <v>0</v>
      </c>
      <c r="I17479" s="326"/>
    </row>
    <row r="17480" spans="1:9" ht="13.5" thickTop="1">
      <c r="A17480" s="240" t="s">
        <v>73</v>
      </c>
      <c r="B17480" s="446"/>
      <c r="C17480" s="241"/>
      <c r="D17480" s="243"/>
      <c r="E17480" s="243"/>
      <c r="F17480" s="242"/>
      <c r="G17480" s="244"/>
      <c r="I17480" s="326"/>
    </row>
    <row r="17481" spans="1:9" ht="26">
      <c r="A17481" s="245" t="s">
        <v>57</v>
      </c>
      <c r="B17481" s="454" t="s">
        <v>58</v>
      </c>
      <c r="C17481" s="247" t="s">
        <v>68</v>
      </c>
      <c r="D17481" s="316" t="s">
        <v>74</v>
      </c>
      <c r="E17481" s="248" t="s">
        <v>69</v>
      </c>
      <c r="F17481" s="249" t="s">
        <v>79</v>
      </c>
      <c r="G17481" s="250" t="s">
        <v>70</v>
      </c>
      <c r="H17481" s="220"/>
      <c r="I17481" s="325"/>
    </row>
    <row r="17482" spans="1:9">
      <c r="A17482" s="263" t="str">
        <f t="shared" ref="A17482:A17493" si="3161">IF(I17482=0,"",VLOOKUP(I17482,MANOOBRA,2,FALSE))</f>
        <v/>
      </c>
      <c r="B17482" s="444" t="str">
        <f t="shared" ref="B17482:B17493" si="3162">IF(I17482=0,"",VLOOKUP(I17482,MANOOBRA,3,FALSE))</f>
        <v/>
      </c>
      <c r="C17482" s="195"/>
      <c r="D17482" s="195"/>
      <c r="E17482" s="252">
        <f t="shared" ref="E17482:E17493" si="3163">IF(I17482=0,0,VLOOKUP(I17482,MANOOBRA,4,FALSE))</f>
        <v>0</v>
      </c>
      <c r="F17482" s="230">
        <f>IF(D17482=0,0,C17482*E17482/D17482)</f>
        <v>0</v>
      </c>
      <c r="G17482" s="231"/>
      <c r="I17482" s="283"/>
    </row>
    <row r="17483" spans="1:9">
      <c r="A17483" s="263" t="str">
        <f t="shared" si="3161"/>
        <v/>
      </c>
      <c r="B17483" s="444" t="str">
        <f t="shared" si="3162"/>
        <v/>
      </c>
      <c r="C17483" s="195"/>
      <c r="D17483" s="195"/>
      <c r="E17483" s="252">
        <f t="shared" si="3163"/>
        <v>0</v>
      </c>
      <c r="F17483" s="230">
        <f t="shared" ref="F17483:F17493" si="3164">IF(D17483=0,0,C17483*E17483/D17483)</f>
        <v>0</v>
      </c>
      <c r="G17483" s="232"/>
      <c r="I17483" s="283"/>
    </row>
    <row r="17484" spans="1:9">
      <c r="A17484" s="263" t="str">
        <f t="shared" si="3161"/>
        <v/>
      </c>
      <c r="B17484" s="444" t="str">
        <f t="shared" si="3162"/>
        <v/>
      </c>
      <c r="C17484" s="195"/>
      <c r="D17484" s="309"/>
      <c r="E17484" s="252">
        <f t="shared" si="3163"/>
        <v>0</v>
      </c>
      <c r="F17484" s="230">
        <f t="shared" si="3164"/>
        <v>0</v>
      </c>
      <c r="G17484" s="232"/>
      <c r="I17484" s="283"/>
    </row>
    <row r="17485" spans="1:9">
      <c r="A17485" s="263" t="str">
        <f t="shared" si="3161"/>
        <v/>
      </c>
      <c r="B17485" s="444" t="str">
        <f t="shared" si="3162"/>
        <v/>
      </c>
      <c r="C17485" s="195"/>
      <c r="D17485" s="195"/>
      <c r="E17485" s="252">
        <f t="shared" si="3163"/>
        <v>0</v>
      </c>
      <c r="F17485" s="230">
        <f t="shared" si="3164"/>
        <v>0</v>
      </c>
      <c r="G17485" s="232"/>
      <c r="I17485" s="283"/>
    </row>
    <row r="17486" spans="1:9">
      <c r="A17486" s="263" t="str">
        <f t="shared" si="3161"/>
        <v/>
      </c>
      <c r="B17486" s="444" t="str">
        <f t="shared" si="3162"/>
        <v/>
      </c>
      <c r="C17486" s="195"/>
      <c r="D17486" s="195"/>
      <c r="E17486" s="252">
        <f t="shared" si="3163"/>
        <v>0</v>
      </c>
      <c r="F17486" s="230">
        <f t="shared" si="3164"/>
        <v>0</v>
      </c>
      <c r="G17486" s="232"/>
      <c r="I17486" s="283"/>
    </row>
    <row r="17487" spans="1:9">
      <c r="A17487" s="263" t="str">
        <f t="shared" si="3161"/>
        <v/>
      </c>
      <c r="B17487" s="444" t="str">
        <f t="shared" si="3162"/>
        <v/>
      </c>
      <c r="C17487" s="195"/>
      <c r="D17487" s="195"/>
      <c r="E17487" s="252">
        <f t="shared" si="3163"/>
        <v>0</v>
      </c>
      <c r="F17487" s="230">
        <f t="shared" si="3164"/>
        <v>0</v>
      </c>
      <c r="G17487" s="232"/>
      <c r="I17487" s="283"/>
    </row>
    <row r="17488" spans="1:9">
      <c r="A17488" s="263" t="str">
        <f t="shared" si="3161"/>
        <v/>
      </c>
      <c r="B17488" s="444" t="str">
        <f t="shared" si="3162"/>
        <v/>
      </c>
      <c r="C17488" s="195"/>
      <c r="D17488" s="195"/>
      <c r="E17488" s="252">
        <f t="shared" si="3163"/>
        <v>0</v>
      </c>
      <c r="F17488" s="230">
        <f t="shared" si="3164"/>
        <v>0</v>
      </c>
      <c r="G17488" s="232"/>
      <c r="I17488" s="283"/>
    </row>
    <row r="17489" spans="1:16">
      <c r="A17489" s="263" t="str">
        <f t="shared" si="3161"/>
        <v/>
      </c>
      <c r="B17489" s="444" t="str">
        <f t="shared" si="3162"/>
        <v/>
      </c>
      <c r="C17489" s="195"/>
      <c r="D17489" s="195"/>
      <c r="E17489" s="252">
        <f t="shared" si="3163"/>
        <v>0</v>
      </c>
      <c r="F17489" s="230">
        <f t="shared" si="3164"/>
        <v>0</v>
      </c>
      <c r="G17489" s="232"/>
      <c r="I17489" s="283"/>
    </row>
    <row r="17490" spans="1:16">
      <c r="A17490" s="263" t="str">
        <f t="shared" si="3161"/>
        <v/>
      </c>
      <c r="B17490" s="444" t="str">
        <f t="shared" si="3162"/>
        <v/>
      </c>
      <c r="C17490" s="195"/>
      <c r="D17490" s="195"/>
      <c r="E17490" s="252">
        <f t="shared" si="3163"/>
        <v>0</v>
      </c>
      <c r="F17490" s="230">
        <f t="shared" si="3164"/>
        <v>0</v>
      </c>
      <c r="G17490" s="232"/>
      <c r="I17490" s="283"/>
    </row>
    <row r="17491" spans="1:16">
      <c r="A17491" s="263" t="str">
        <f t="shared" si="3161"/>
        <v/>
      </c>
      <c r="B17491" s="444" t="str">
        <f t="shared" si="3162"/>
        <v/>
      </c>
      <c r="C17491" s="195"/>
      <c r="D17491" s="195"/>
      <c r="E17491" s="252">
        <f t="shared" si="3163"/>
        <v>0</v>
      </c>
      <c r="F17491" s="230">
        <f t="shared" si="3164"/>
        <v>0</v>
      </c>
      <c r="G17491" s="232"/>
      <c r="I17491" s="283"/>
    </row>
    <row r="17492" spans="1:16">
      <c r="A17492" s="263" t="str">
        <f t="shared" si="3161"/>
        <v/>
      </c>
      <c r="B17492" s="444" t="str">
        <f t="shared" si="3162"/>
        <v/>
      </c>
      <c r="C17492" s="195"/>
      <c r="D17492" s="195"/>
      <c r="E17492" s="252">
        <f t="shared" si="3163"/>
        <v>0</v>
      </c>
      <c r="F17492" s="230">
        <f t="shared" si="3164"/>
        <v>0</v>
      </c>
      <c r="G17492" s="232"/>
      <c r="I17492" s="283"/>
    </row>
    <row r="17493" spans="1:16">
      <c r="A17493" s="263" t="str">
        <f t="shared" si="3161"/>
        <v/>
      </c>
      <c r="B17493" s="444" t="str">
        <f t="shared" si="3162"/>
        <v/>
      </c>
      <c r="C17493" s="195"/>
      <c r="D17493" s="195"/>
      <c r="E17493" s="252">
        <f t="shared" si="3163"/>
        <v>0</v>
      </c>
      <c r="F17493" s="230">
        <f t="shared" si="3164"/>
        <v>0</v>
      </c>
      <c r="G17493" s="233"/>
      <c r="I17493" s="283"/>
    </row>
    <row r="17494" spans="1:16" ht="31.5" customHeight="1" thickBot="1">
      <c r="A17494" s="234"/>
      <c r="B17494" s="456"/>
      <c r="C17494" s="235"/>
      <c r="D17494" s="237"/>
      <c r="E17494" s="237"/>
      <c r="F17494" s="238" t="s">
        <v>83</v>
      </c>
      <c r="G17494" s="262">
        <f>ROUND(SUM(F17482:F17493),0)</f>
        <v>0</v>
      </c>
      <c r="I17494" s="326"/>
    </row>
    <row r="17495" spans="1:16" ht="13.5" thickTop="1">
      <c r="A17495" s="186" t="s">
        <v>76</v>
      </c>
      <c r="B17495" s="446"/>
      <c r="C17495" s="241"/>
      <c r="D17495" s="243"/>
      <c r="E17495" s="243"/>
      <c r="F17495" s="242"/>
      <c r="G17495" s="244"/>
      <c r="I17495" s="326"/>
    </row>
    <row r="17496" spans="1:16">
      <c r="A17496" s="245" t="s">
        <v>57</v>
      </c>
      <c r="B17496" s="455"/>
      <c r="C17496" s="246"/>
      <c r="D17496" s="317"/>
      <c r="E17496" s="248" t="s">
        <v>77</v>
      </c>
      <c r="F17496" s="249" t="s">
        <v>78</v>
      </c>
      <c r="G17496" s="264" t="s">
        <v>77</v>
      </c>
      <c r="H17496" s="220"/>
      <c r="I17496" s="325"/>
    </row>
    <row r="17497" spans="1:16">
      <c r="A17497" s="185" t="s">
        <v>87</v>
      </c>
      <c r="B17497" s="453"/>
      <c r="C17497" s="265"/>
      <c r="D17497" s="318"/>
      <c r="E17497" s="229">
        <f>SUM(G17456,G17471,G17479,G17494)</f>
        <v>0</v>
      </c>
      <c r="F17497" s="266">
        <f>A</f>
        <v>0</v>
      </c>
      <c r="G17497" s="267">
        <f>E17497*F17497</f>
        <v>0</v>
      </c>
      <c r="I17497" s="326"/>
    </row>
    <row r="17498" spans="1:16">
      <c r="A17498" s="185" t="s">
        <v>85</v>
      </c>
      <c r="B17498" s="453"/>
      <c r="C17498" s="265"/>
      <c r="D17498" s="318"/>
      <c r="E17498" s="229">
        <f>SUM(G17456,G17471,G17479,G17494)</f>
        <v>0</v>
      </c>
      <c r="F17498" s="266">
        <f>I</f>
        <v>0</v>
      </c>
      <c r="G17498" s="267">
        <f>E17498*F17498</f>
        <v>0</v>
      </c>
      <c r="I17498" s="326"/>
    </row>
    <row r="17499" spans="1:16">
      <c r="A17499" s="185" t="s">
        <v>86</v>
      </c>
      <c r="B17499" s="453"/>
      <c r="C17499" s="265"/>
      <c r="D17499" s="318"/>
      <c r="E17499" s="229">
        <f>SUM(G17456,G17471,G17479,G17494)</f>
        <v>0</v>
      </c>
      <c r="F17499" s="266">
        <f>U</f>
        <v>0</v>
      </c>
      <c r="G17499" s="267">
        <f>E17499*F17499</f>
        <v>0</v>
      </c>
      <c r="I17499" s="326"/>
    </row>
    <row r="17500" spans="1:16" ht="33" customHeight="1" thickBot="1">
      <c r="A17500" s="234"/>
      <c r="B17500" s="456"/>
      <c r="C17500" s="235"/>
      <c r="D17500" s="237"/>
      <c r="E17500" s="237"/>
      <c r="F17500" s="268" t="s">
        <v>84</v>
      </c>
      <c r="G17500" s="262">
        <f>SUM(G17497:G17499)</f>
        <v>0</v>
      </c>
      <c r="I17500" s="326"/>
      <c r="J17500" s="295"/>
      <c r="K17500" s="296"/>
      <c r="L17500" s="296"/>
      <c r="M17500" s="296"/>
      <c r="N17500" s="296"/>
      <c r="O17500" s="296"/>
    </row>
    <row r="17501" spans="1:16" s="211" customFormat="1" ht="14" thickTop="1" thickBot="1">
      <c r="A17501" s="269"/>
      <c r="B17501" s="443"/>
      <c r="C17501" s="270"/>
      <c r="D17501" s="319"/>
      <c r="E17501" s="271" t="s">
        <v>89</v>
      </c>
      <c r="F17501" s="272"/>
      <c r="G17501" s="273">
        <f>ROUND(SUM(G17456,G17471,G17479,G17494,G17500),0)</f>
        <v>0</v>
      </c>
      <c r="I17501" s="327"/>
      <c r="J17501" s="212">
        <f>B17440</f>
        <v>55.1</v>
      </c>
      <c r="K17501" s="274">
        <f>E17497</f>
        <v>0</v>
      </c>
      <c r="L17501" s="294">
        <f>G17497</f>
        <v>0</v>
      </c>
      <c r="M17501" s="294">
        <f>G17498</f>
        <v>0</v>
      </c>
      <c r="N17501" s="294">
        <f>G17499</f>
        <v>0</v>
      </c>
      <c r="O17501" s="299">
        <f>SUM(K17501:N17501)</f>
        <v>0</v>
      </c>
      <c r="P17501" s="294"/>
    </row>
    <row r="17502" spans="1:16" ht="13.5" thickTop="1">
      <c r="A17502" s="275" t="s">
        <v>97</v>
      </c>
      <c r="B17502" s="438"/>
      <c r="C17502" s="215"/>
      <c r="D17502" s="217"/>
      <c r="E17502" s="217"/>
      <c r="F17502" s="216"/>
      <c r="G17502" s="219"/>
      <c r="I17502" s="326"/>
      <c r="P17502" s="294"/>
    </row>
    <row r="17503" spans="1:16">
      <c r="A17503" s="275"/>
      <c r="B17503" s="452"/>
      <c r="C17503" s="276"/>
      <c r="D17503" s="320"/>
      <c r="E17503" s="217"/>
      <c r="F17503" s="216"/>
      <c r="G17503" s="277">
        <f ca="1">TODAY()</f>
        <v>44839</v>
      </c>
      <c r="I17503" s="326"/>
      <c r="P17503" s="294"/>
    </row>
    <row r="17504" spans="1:16" ht="13.5" thickBot="1">
      <c r="A17504" s="234"/>
      <c r="B17504" s="456"/>
      <c r="C17504" s="235"/>
      <c r="D17504" s="237"/>
      <c r="E17504" s="237"/>
      <c r="F17504" s="236"/>
      <c r="G17504" s="278"/>
      <c r="I17504" s="326"/>
      <c r="P17504" s="294"/>
    </row>
    <row r="17505" spans="1:15" ht="13.5" thickTop="1"/>
    <row r="17506" spans="1:15" s="199" customFormat="1">
      <c r="A17506" s="196" t="s">
        <v>109</v>
      </c>
      <c r="B17506" s="458"/>
      <c r="C17506" s="196"/>
      <c r="D17506" s="198"/>
      <c r="E17506" s="198"/>
      <c r="F17506" s="197"/>
      <c r="G17506" s="197"/>
      <c r="I17506" s="321"/>
      <c r="J17506" s="200"/>
      <c r="O17506" s="297"/>
    </row>
    <row r="17507" spans="1:15" s="199" customFormat="1">
      <c r="A17507" s="196" t="str">
        <f>CONCATENATE('Prestaciones y AIU'!A14996," ANALISIS DE PRECIOS UNITARIOS")</f>
        <v xml:space="preserve"> ANALISIS DE PRECIOS UNITARIOS</v>
      </c>
      <c r="B17507" s="458"/>
      <c r="C17507" s="196"/>
      <c r="D17507" s="198"/>
      <c r="E17507" s="198"/>
      <c r="F17507" s="197"/>
      <c r="G17507" s="197"/>
      <c r="I17507" s="321"/>
      <c r="J17507" s="200"/>
      <c r="O17507" s="297"/>
    </row>
    <row r="17508" spans="1:15" s="199" customFormat="1">
      <c r="A17508" s="196" t="str">
        <f>Objeto_LIC</f>
        <v>OPTIMIZACION DEL SISTEMA DE ABASTECIMIENTO (ADUCCION, PRETRATAMIENTO Y CONDUCCION) DEL MUNICPIO DE TAME, DEPARTAMENTO DE ARAUCA</v>
      </c>
      <c r="B17508" s="458"/>
      <c r="C17508" s="196"/>
      <c r="D17508" s="198"/>
      <c r="E17508" s="198"/>
      <c r="F17508" s="197"/>
      <c r="G17508" s="197"/>
      <c r="I17508" s="321"/>
      <c r="J17508" s="200"/>
      <c r="O17508" s="297"/>
    </row>
    <row r="17509" spans="1:15" s="199" customFormat="1">
      <c r="A17509" s="196"/>
      <c r="B17509" s="458"/>
      <c r="C17509" s="196"/>
      <c r="D17509" s="198"/>
      <c r="E17509" s="198"/>
      <c r="F17509" s="197"/>
      <c r="G17509" s="197"/>
      <c r="I17509" s="321"/>
      <c r="J17509" s="200"/>
      <c r="O17509" s="297"/>
    </row>
    <row r="17510" spans="1:15" ht="13.5" thickBot="1">
      <c r="A17510" s="201"/>
      <c r="B17510" s="448"/>
      <c r="C17510" s="201"/>
      <c r="D17510" s="203"/>
      <c r="E17510" s="203"/>
      <c r="F17510" s="202"/>
      <c r="G17510" s="202"/>
    </row>
    <row r="17511" spans="1:15" s="211" customFormat="1" ht="13.5" thickTop="1">
      <c r="A17511" s="206"/>
      <c r="B17511" s="457"/>
      <c r="C17511" s="207"/>
      <c r="D17511" s="209"/>
      <c r="E17511" s="209"/>
      <c r="F17511" s="208"/>
      <c r="G17511" s="210" t="s">
        <v>110</v>
      </c>
      <c r="I17511" s="323"/>
      <c r="J17511" s="212"/>
      <c r="O17511" s="297"/>
    </row>
    <row r="17512" spans="1:15" ht="12.75" customHeight="1">
      <c r="A17512" s="213" t="s">
        <v>62</v>
      </c>
      <c r="B17512" s="750">
        <f>Proponente</f>
        <v>0</v>
      </c>
      <c r="C17512" s="750"/>
      <c r="D17512" s="750"/>
      <c r="E17512" s="750"/>
      <c r="F17512" s="750"/>
      <c r="G17512" s="751"/>
    </row>
    <row r="17513" spans="1:15" ht="47.25" customHeight="1">
      <c r="A17513" s="213" t="s">
        <v>63</v>
      </c>
      <c r="B17513" s="470">
        <v>55.2</v>
      </c>
      <c r="C17513" s="750" t="e">
        <f>VLOOKUP(B17513,Presupuesto!$A$4:$B$106,2,FALSE)</f>
        <v>#N/A</v>
      </c>
      <c r="D17513" s="750"/>
      <c r="E17513" s="750"/>
      <c r="F17513" s="750"/>
      <c r="G17513" s="751"/>
    </row>
    <row r="17514" spans="1:15" ht="12.75" customHeight="1">
      <c r="A17514" s="214"/>
      <c r="B17514" s="438"/>
      <c r="C17514" s="215"/>
      <c r="D17514" s="217"/>
      <c r="E17514" s="217"/>
      <c r="F17514" s="218" t="s">
        <v>88</v>
      </c>
      <c r="G17514" s="750" t="str">
        <f ca="1">LOOKUP('U-P1'!B17513,Presupuesto!$1:$1048576,Presupuesto!$C$1:$C$105)</f>
        <v>ML</v>
      </c>
      <c r="H17514" s="750"/>
      <c r="I17514" s="750"/>
      <c r="J17514" s="750"/>
      <c r="K17514" s="751"/>
    </row>
    <row r="17515" spans="1:15" ht="13.5" thickBot="1">
      <c r="A17515" s="213" t="s">
        <v>64</v>
      </c>
      <c r="B17515" s="438"/>
      <c r="C17515" s="215"/>
      <c r="D17515" s="217"/>
      <c r="E17515" s="217"/>
      <c r="F17515" s="216"/>
      <c r="G17515" s="219"/>
      <c r="I17515" s="324"/>
      <c r="J17515" s="295"/>
      <c r="K17515" s="296"/>
      <c r="L17515" s="296"/>
      <c r="M17515" s="296"/>
      <c r="N17515" s="296"/>
      <c r="O17515" s="296"/>
    </row>
    <row r="17516" spans="1:15" s="220" customFormat="1" ht="13.5" thickTop="1">
      <c r="A17516" s="221" t="s">
        <v>57</v>
      </c>
      <c r="B17516" s="447" t="s">
        <v>65</v>
      </c>
      <c r="C17516" s="222" t="s">
        <v>66</v>
      </c>
      <c r="D17516" s="223" t="s">
        <v>74</v>
      </c>
      <c r="E17516" s="224" t="s">
        <v>100</v>
      </c>
      <c r="F17516" s="224" t="s">
        <v>79</v>
      </c>
      <c r="G17516" s="225" t="s">
        <v>70</v>
      </c>
      <c r="I17516" s="325"/>
      <c r="J17516" s="226"/>
      <c r="O17516" s="296"/>
    </row>
    <row r="17517" spans="1:15">
      <c r="A17517" s="227" t="str">
        <f t="shared" ref="A17517:A17528" si="3165">IF(I17517=0,"-",VLOOKUP(I17517,EQUIPOS,2,FALSE))</f>
        <v>-</v>
      </c>
      <c r="B17517" s="228"/>
      <c r="C17517" s="228"/>
      <c r="D17517" s="194"/>
      <c r="E17517" s="229">
        <f t="shared" ref="E17517:E17528" si="3166">IF(I17517=0,0,VLOOKUP(I17517,EQUIPOS,4,FALSE))</f>
        <v>0</v>
      </c>
      <c r="F17517" s="230">
        <f t="shared" ref="F17517:F17528" si="3167">IF(D17517=0,0,E17517/D17517)</f>
        <v>0</v>
      </c>
      <c r="G17517" s="231"/>
      <c r="I17517" s="283"/>
    </row>
    <row r="17518" spans="1:15">
      <c r="A17518" s="227" t="str">
        <f t="shared" si="3165"/>
        <v>-</v>
      </c>
      <c r="B17518" s="228"/>
      <c r="C17518" s="228"/>
      <c r="D17518" s="194"/>
      <c r="E17518" s="229">
        <f t="shared" si="3166"/>
        <v>0</v>
      </c>
      <c r="F17518" s="230">
        <f t="shared" si="3167"/>
        <v>0</v>
      </c>
      <c r="G17518" s="232"/>
      <c r="I17518" s="283"/>
    </row>
    <row r="17519" spans="1:15">
      <c r="A17519" s="227" t="str">
        <f t="shared" si="3165"/>
        <v>-</v>
      </c>
      <c r="B17519" s="228"/>
      <c r="C17519" s="228"/>
      <c r="D17519" s="194"/>
      <c r="E17519" s="229">
        <f t="shared" si="3166"/>
        <v>0</v>
      </c>
      <c r="F17519" s="230">
        <f t="shared" si="3167"/>
        <v>0</v>
      </c>
      <c r="G17519" s="232"/>
      <c r="I17519" s="283"/>
    </row>
    <row r="17520" spans="1:15">
      <c r="A17520" s="227" t="str">
        <f t="shared" si="3165"/>
        <v>-</v>
      </c>
      <c r="B17520" s="228"/>
      <c r="C17520" s="228"/>
      <c r="D17520" s="194"/>
      <c r="E17520" s="229">
        <f t="shared" si="3166"/>
        <v>0</v>
      </c>
      <c r="F17520" s="230">
        <f t="shared" si="3167"/>
        <v>0</v>
      </c>
      <c r="G17520" s="232"/>
      <c r="I17520" s="283"/>
    </row>
    <row r="17521" spans="1:15">
      <c r="A17521" s="227" t="str">
        <f t="shared" si="3165"/>
        <v>-</v>
      </c>
      <c r="B17521" s="228"/>
      <c r="C17521" s="228"/>
      <c r="D17521" s="194"/>
      <c r="E17521" s="229">
        <f t="shared" si="3166"/>
        <v>0</v>
      </c>
      <c r="F17521" s="230">
        <f t="shared" si="3167"/>
        <v>0</v>
      </c>
      <c r="G17521" s="232"/>
      <c r="I17521" s="283"/>
    </row>
    <row r="17522" spans="1:15">
      <c r="A17522" s="227" t="str">
        <f t="shared" si="3165"/>
        <v>-</v>
      </c>
      <c r="B17522" s="228"/>
      <c r="C17522" s="228"/>
      <c r="D17522" s="194"/>
      <c r="E17522" s="229">
        <f t="shared" si="3166"/>
        <v>0</v>
      </c>
      <c r="F17522" s="230">
        <f t="shared" si="3167"/>
        <v>0</v>
      </c>
      <c r="G17522" s="232"/>
      <c r="I17522" s="283"/>
    </row>
    <row r="17523" spans="1:15">
      <c r="A17523" s="227" t="str">
        <f t="shared" si="3165"/>
        <v>-</v>
      </c>
      <c r="B17523" s="228"/>
      <c r="C17523" s="228"/>
      <c r="D17523" s="194"/>
      <c r="E17523" s="229">
        <f t="shared" si="3166"/>
        <v>0</v>
      </c>
      <c r="F17523" s="230">
        <f t="shared" si="3167"/>
        <v>0</v>
      </c>
      <c r="G17523" s="232"/>
      <c r="I17523" s="283"/>
    </row>
    <row r="17524" spans="1:15">
      <c r="A17524" s="227" t="str">
        <f t="shared" si="3165"/>
        <v>-</v>
      </c>
      <c r="B17524" s="228"/>
      <c r="C17524" s="228"/>
      <c r="D17524" s="194"/>
      <c r="E17524" s="229">
        <f t="shared" si="3166"/>
        <v>0</v>
      </c>
      <c r="F17524" s="230">
        <f t="shared" si="3167"/>
        <v>0</v>
      </c>
      <c r="G17524" s="232"/>
      <c r="I17524" s="283"/>
    </row>
    <row r="17525" spans="1:15">
      <c r="A17525" s="227" t="str">
        <f t="shared" si="3165"/>
        <v>-</v>
      </c>
      <c r="B17525" s="228"/>
      <c r="C17525" s="228"/>
      <c r="D17525" s="194"/>
      <c r="E17525" s="229">
        <f t="shared" si="3166"/>
        <v>0</v>
      </c>
      <c r="F17525" s="230">
        <f t="shared" si="3167"/>
        <v>0</v>
      </c>
      <c r="G17525" s="232"/>
      <c r="I17525" s="283"/>
    </row>
    <row r="17526" spans="1:15">
      <c r="A17526" s="227" t="str">
        <f t="shared" si="3165"/>
        <v>-</v>
      </c>
      <c r="B17526" s="228"/>
      <c r="C17526" s="228"/>
      <c r="D17526" s="194"/>
      <c r="E17526" s="229">
        <f t="shared" si="3166"/>
        <v>0</v>
      </c>
      <c r="F17526" s="230">
        <f t="shared" si="3167"/>
        <v>0</v>
      </c>
      <c r="G17526" s="232"/>
      <c r="I17526" s="283"/>
    </row>
    <row r="17527" spans="1:15">
      <c r="A17527" s="227" t="str">
        <f t="shared" si="3165"/>
        <v>-</v>
      </c>
      <c r="B17527" s="228"/>
      <c r="C17527" s="228"/>
      <c r="D17527" s="194"/>
      <c r="E17527" s="229">
        <f t="shared" si="3166"/>
        <v>0</v>
      </c>
      <c r="F17527" s="230">
        <f t="shared" si="3167"/>
        <v>0</v>
      </c>
      <c r="G17527" s="232"/>
      <c r="I17527" s="283"/>
    </row>
    <row r="17528" spans="1:15">
      <c r="A17528" s="227" t="str">
        <f t="shared" si="3165"/>
        <v>-</v>
      </c>
      <c r="B17528" s="228"/>
      <c r="C17528" s="228"/>
      <c r="D17528" s="194"/>
      <c r="E17528" s="229">
        <f t="shared" si="3166"/>
        <v>0</v>
      </c>
      <c r="F17528" s="230">
        <f t="shared" si="3167"/>
        <v>0</v>
      </c>
      <c r="G17528" s="232"/>
      <c r="I17528" s="283"/>
    </row>
    <row r="17529" spans="1:15" ht="13.5" thickBot="1">
      <c r="A17529" s="234"/>
      <c r="B17529" s="456"/>
      <c r="C17529" s="235"/>
      <c r="D17529" s="237"/>
      <c r="E17529" s="237"/>
      <c r="F17529" s="238" t="s">
        <v>80</v>
      </c>
      <c r="G17529" s="239">
        <f>SUM(F17517:F17528)</f>
        <v>0</v>
      </c>
      <c r="I17529" s="326"/>
    </row>
    <row r="17530" spans="1:15" ht="13.5" thickTop="1">
      <c r="A17530" s="240" t="s">
        <v>67</v>
      </c>
      <c r="B17530" s="446"/>
      <c r="C17530" s="241"/>
      <c r="D17530" s="243"/>
      <c r="E17530" s="243"/>
      <c r="F17530" s="242"/>
      <c r="G17530" s="244"/>
      <c r="I17530" s="326"/>
    </row>
    <row r="17531" spans="1:15" s="220" customFormat="1" ht="26">
      <c r="A17531" s="245" t="s">
        <v>57</v>
      </c>
      <c r="B17531" s="455"/>
      <c r="C17531" s="247" t="s">
        <v>58</v>
      </c>
      <c r="D17531" s="316" t="s">
        <v>68</v>
      </c>
      <c r="E17531" s="248" t="s">
        <v>69</v>
      </c>
      <c r="F17531" s="249" t="s">
        <v>79</v>
      </c>
      <c r="G17531" s="250" t="s">
        <v>70</v>
      </c>
      <c r="I17531" s="325"/>
      <c r="J17531" s="226"/>
      <c r="O17531" s="296"/>
    </row>
    <row r="17532" spans="1:15">
      <c r="A17532" s="748" t="str">
        <f t="shared" ref="A17532:A17543" si="3168">IF(I17532=0,"",VLOOKUP(I17532,MATERIALES,2,FALSE))</f>
        <v/>
      </c>
      <c r="B17532" s="749"/>
      <c r="C17532" s="251" t="str">
        <f t="shared" ref="C17532:C17540" si="3169">IF(I17532=0,"",VLOOKUP(I17532,MATERIALES,3,FALSE))</f>
        <v/>
      </c>
      <c r="D17532" s="194"/>
      <c r="E17532" s="252">
        <f t="shared" ref="E17532:E17543" si="3170">IF(I17532=0,0,VLOOKUP(I17532,MATERIALES,4,FALSE))</f>
        <v>0</v>
      </c>
      <c r="F17532" s="230">
        <f>D17532*E17532</f>
        <v>0</v>
      </c>
      <c r="G17532" s="231"/>
      <c r="I17532" s="283"/>
    </row>
    <row r="17533" spans="1:15">
      <c r="A17533" s="748" t="str">
        <f t="shared" si="3168"/>
        <v/>
      </c>
      <c r="B17533" s="749"/>
      <c r="C17533" s="251" t="str">
        <f t="shared" si="3169"/>
        <v/>
      </c>
      <c r="D17533" s="194"/>
      <c r="E17533" s="252">
        <f t="shared" si="3170"/>
        <v>0</v>
      </c>
      <c r="F17533" s="230">
        <f t="shared" ref="F17533:F17543" si="3171">D17533*E17533</f>
        <v>0</v>
      </c>
      <c r="G17533" s="232"/>
      <c r="I17533" s="283"/>
    </row>
    <row r="17534" spans="1:15">
      <c r="A17534" s="748" t="str">
        <f t="shared" si="3168"/>
        <v/>
      </c>
      <c r="B17534" s="749"/>
      <c r="C17534" s="251" t="str">
        <f t="shared" si="3169"/>
        <v/>
      </c>
      <c r="D17534" s="194"/>
      <c r="E17534" s="252">
        <f t="shared" si="3170"/>
        <v>0</v>
      </c>
      <c r="F17534" s="230">
        <f t="shared" si="3171"/>
        <v>0</v>
      </c>
      <c r="G17534" s="232"/>
      <c r="I17534" s="283"/>
    </row>
    <row r="17535" spans="1:15">
      <c r="A17535" s="748" t="str">
        <f t="shared" si="3168"/>
        <v/>
      </c>
      <c r="B17535" s="749"/>
      <c r="C17535" s="251" t="str">
        <f t="shared" si="3169"/>
        <v/>
      </c>
      <c r="D17535" s="194"/>
      <c r="E17535" s="252">
        <f t="shared" si="3170"/>
        <v>0</v>
      </c>
      <c r="F17535" s="230">
        <f t="shared" si="3171"/>
        <v>0</v>
      </c>
      <c r="G17535" s="232"/>
      <c r="I17535" s="283"/>
    </row>
    <row r="17536" spans="1:15">
      <c r="A17536" s="748" t="str">
        <f t="shared" si="3168"/>
        <v/>
      </c>
      <c r="B17536" s="749"/>
      <c r="C17536" s="251" t="str">
        <f t="shared" si="3169"/>
        <v/>
      </c>
      <c r="D17536" s="194"/>
      <c r="E17536" s="252">
        <f t="shared" si="3170"/>
        <v>0</v>
      </c>
      <c r="F17536" s="230">
        <f t="shared" si="3171"/>
        <v>0</v>
      </c>
      <c r="G17536" s="232"/>
      <c r="I17536" s="283"/>
    </row>
    <row r="17537" spans="1:9">
      <c r="A17537" s="748" t="str">
        <f t="shared" si="3168"/>
        <v/>
      </c>
      <c r="B17537" s="749"/>
      <c r="C17537" s="251" t="str">
        <f t="shared" si="3169"/>
        <v/>
      </c>
      <c r="D17537" s="194"/>
      <c r="E17537" s="252">
        <f t="shared" si="3170"/>
        <v>0</v>
      </c>
      <c r="F17537" s="230">
        <f t="shared" si="3171"/>
        <v>0</v>
      </c>
      <c r="G17537" s="232"/>
      <c r="I17537" s="283"/>
    </row>
    <row r="17538" spans="1:9">
      <c r="A17538" s="748" t="str">
        <f t="shared" si="3168"/>
        <v/>
      </c>
      <c r="B17538" s="749"/>
      <c r="C17538" s="251" t="str">
        <f t="shared" si="3169"/>
        <v/>
      </c>
      <c r="D17538" s="194"/>
      <c r="E17538" s="252">
        <f t="shared" si="3170"/>
        <v>0</v>
      </c>
      <c r="F17538" s="230">
        <f t="shared" si="3171"/>
        <v>0</v>
      </c>
      <c r="G17538" s="232"/>
      <c r="I17538" s="283"/>
    </row>
    <row r="17539" spans="1:9">
      <c r="A17539" s="748" t="str">
        <f t="shared" si="3168"/>
        <v/>
      </c>
      <c r="B17539" s="749"/>
      <c r="C17539" s="251" t="str">
        <f t="shared" si="3169"/>
        <v/>
      </c>
      <c r="D17539" s="194"/>
      <c r="E17539" s="252">
        <f t="shared" si="3170"/>
        <v>0</v>
      </c>
      <c r="F17539" s="230">
        <f t="shared" si="3171"/>
        <v>0</v>
      </c>
      <c r="G17539" s="253"/>
      <c r="I17539" s="283"/>
    </row>
    <row r="17540" spans="1:9">
      <c r="A17540" s="748" t="str">
        <f t="shared" si="3168"/>
        <v/>
      </c>
      <c r="B17540" s="749"/>
      <c r="C17540" s="251" t="str">
        <f t="shared" si="3169"/>
        <v/>
      </c>
      <c r="D17540" s="194"/>
      <c r="E17540" s="252">
        <f t="shared" si="3170"/>
        <v>0</v>
      </c>
      <c r="F17540" s="230">
        <f t="shared" si="3171"/>
        <v>0</v>
      </c>
      <c r="G17540" s="232"/>
      <c r="I17540" s="283"/>
    </row>
    <row r="17541" spans="1:9">
      <c r="A17541" s="748" t="str">
        <f t="shared" si="3168"/>
        <v/>
      </c>
      <c r="B17541" s="749"/>
      <c r="C17541" s="251"/>
      <c r="D17541" s="194"/>
      <c r="E17541" s="252">
        <f t="shared" si="3170"/>
        <v>0</v>
      </c>
      <c r="F17541" s="230">
        <f t="shared" si="3171"/>
        <v>0</v>
      </c>
      <c r="G17541" s="232"/>
      <c r="I17541" s="283"/>
    </row>
    <row r="17542" spans="1:9">
      <c r="A17542" s="748" t="str">
        <f t="shared" si="3168"/>
        <v/>
      </c>
      <c r="B17542" s="749"/>
      <c r="C17542" s="251"/>
      <c r="D17542" s="194"/>
      <c r="E17542" s="252">
        <f t="shared" si="3170"/>
        <v>0</v>
      </c>
      <c r="F17542" s="230">
        <f t="shared" si="3171"/>
        <v>0</v>
      </c>
      <c r="G17542" s="232"/>
      <c r="I17542" s="283"/>
    </row>
    <row r="17543" spans="1:9">
      <c r="A17543" s="748" t="str">
        <f t="shared" si="3168"/>
        <v/>
      </c>
      <c r="B17543" s="749"/>
      <c r="C17543" s="251" t="str">
        <f t="shared" ref="C17543" si="3172">IF(I17543=0,"",VLOOKUP(I17543,MATERIALES,3,FALSE))</f>
        <v/>
      </c>
      <c r="D17543" s="194"/>
      <c r="E17543" s="252">
        <f t="shared" si="3170"/>
        <v>0</v>
      </c>
      <c r="F17543" s="230">
        <f t="shared" si="3171"/>
        <v>0</v>
      </c>
      <c r="G17543" s="233"/>
      <c r="I17543" s="283"/>
    </row>
    <row r="17544" spans="1:9" ht="26.25" customHeight="1" thickBot="1">
      <c r="A17544" s="214"/>
      <c r="B17544" s="438"/>
      <c r="C17544" s="215"/>
      <c r="D17544" s="217"/>
      <c r="E17544" s="254"/>
      <c r="F17544" s="255" t="s">
        <v>81</v>
      </c>
      <c r="G17544" s="253">
        <f>ROUND(SUM(F17532:F17543),0)</f>
        <v>0</v>
      </c>
      <c r="I17544" s="326"/>
    </row>
    <row r="17545" spans="1:9" ht="14" thickTop="1" thickBot="1">
      <c r="A17545" s="256" t="s">
        <v>72</v>
      </c>
      <c r="B17545" s="445"/>
      <c r="C17545" s="257"/>
      <c r="D17545" s="259"/>
      <c r="E17545" s="259"/>
      <c r="F17545" s="258"/>
      <c r="G17545" s="260"/>
      <c r="I17545" s="326"/>
    </row>
    <row r="17546" spans="1:9" ht="13.5" thickTop="1">
      <c r="A17546" s="245" t="s">
        <v>57</v>
      </c>
      <c r="B17546" s="455"/>
      <c r="C17546" s="248" t="s">
        <v>71</v>
      </c>
      <c r="D17546" s="316" t="s">
        <v>75</v>
      </c>
      <c r="E17546" s="248" t="s">
        <v>98</v>
      </c>
      <c r="F17546" s="249" t="s">
        <v>79</v>
      </c>
      <c r="G17546" s="250" t="s">
        <v>70</v>
      </c>
      <c r="I17546" s="326"/>
    </row>
    <row r="17547" spans="1:9">
      <c r="A17547" s="748" t="str">
        <f>IF(I17547=0,"",VLOOKUP(I17547,EQUIPOS,2,FALSE))</f>
        <v/>
      </c>
      <c r="B17547" s="749"/>
      <c r="C17547" s="195"/>
      <c r="D17547" s="194"/>
      <c r="E17547" s="252">
        <f>IF(I17547=0,0,VLOOKUP(I17547,EQUIPOS,4,FALSE))</f>
        <v>0</v>
      </c>
      <c r="F17547" s="230">
        <f>C17547*D17547*E17547</f>
        <v>0</v>
      </c>
      <c r="G17547" s="231"/>
      <c r="I17547" s="283"/>
    </row>
    <row r="17548" spans="1:9">
      <c r="A17548" s="748" t="str">
        <f>IF(I17548=0,"",VLOOKUP(I17548,EQUIPOS,2,FALSE))</f>
        <v/>
      </c>
      <c r="B17548" s="749"/>
      <c r="C17548" s="195"/>
      <c r="D17548" s="194"/>
      <c r="E17548" s="252">
        <f>IF(I17548=0,0,VLOOKUP(I17548,EQUIPOS,4,FALSE))</f>
        <v>0</v>
      </c>
      <c r="F17548" s="230">
        <f t="shared" ref="F17548:F17551" si="3173">C17548*D17548*E17548</f>
        <v>0</v>
      </c>
      <c r="G17548" s="232"/>
      <c r="I17548" s="283"/>
    </row>
    <row r="17549" spans="1:9">
      <c r="A17549" s="748" t="str">
        <f>IF(I17549=0,"",VLOOKUP(I17549,EQUIPOS,2,FALSE))</f>
        <v/>
      </c>
      <c r="B17549" s="749"/>
      <c r="C17549" s="195"/>
      <c r="D17549" s="194"/>
      <c r="E17549" s="252">
        <f>IF(I17549=0,0,VLOOKUP(I17549,EQUIPOS,4,FALSE))</f>
        <v>0</v>
      </c>
      <c r="F17549" s="230">
        <f t="shared" si="3173"/>
        <v>0</v>
      </c>
      <c r="G17549" s="232"/>
      <c r="I17549" s="283"/>
    </row>
    <row r="17550" spans="1:9">
      <c r="A17550" s="748" t="str">
        <f>IF(I17550=0,"",VLOOKUP(I17550,EQUIPOS,2,FALSE))</f>
        <v/>
      </c>
      <c r="B17550" s="749"/>
      <c r="C17550" s="195"/>
      <c r="D17550" s="194"/>
      <c r="E17550" s="252">
        <f>IF(I17550=0,0,VLOOKUP(I17550,EQUIPOS,4,FALSE))</f>
        <v>0</v>
      </c>
      <c r="F17550" s="230">
        <f t="shared" si="3173"/>
        <v>0</v>
      </c>
      <c r="G17550" s="232"/>
      <c r="I17550" s="283"/>
    </row>
    <row r="17551" spans="1:9">
      <c r="A17551" s="748" t="str">
        <f>IF(I17551=0,"",VLOOKUP(I17551,EQUIPOS,2,FALSE))</f>
        <v/>
      </c>
      <c r="B17551" s="749"/>
      <c r="C17551" s="195"/>
      <c r="D17551" s="194"/>
      <c r="E17551" s="252">
        <f>IF(I17551=0,0,VLOOKUP(I17551,EQUIPOS,4,FALSE))</f>
        <v>0</v>
      </c>
      <c r="F17551" s="230">
        <f t="shared" si="3173"/>
        <v>0</v>
      </c>
      <c r="G17551" s="233"/>
      <c r="I17551" s="283"/>
    </row>
    <row r="17552" spans="1:9" ht="30.75" customHeight="1" thickBot="1">
      <c r="A17552" s="234"/>
      <c r="B17552" s="456"/>
      <c r="C17552" s="235"/>
      <c r="D17552" s="237"/>
      <c r="E17552" s="261"/>
      <c r="F17552" s="238" t="s">
        <v>82</v>
      </c>
      <c r="G17552" s="262">
        <f>SUM(F17547:F17551)</f>
        <v>0</v>
      </c>
      <c r="I17552" s="326"/>
    </row>
    <row r="17553" spans="1:9" ht="13.5" thickTop="1">
      <c r="A17553" s="240" t="s">
        <v>73</v>
      </c>
      <c r="B17553" s="446"/>
      <c r="C17553" s="241"/>
      <c r="D17553" s="243"/>
      <c r="E17553" s="243"/>
      <c r="F17553" s="242"/>
      <c r="G17553" s="244"/>
      <c r="I17553" s="326"/>
    </row>
    <row r="17554" spans="1:9" ht="26">
      <c r="A17554" s="245" t="s">
        <v>57</v>
      </c>
      <c r="B17554" s="454" t="s">
        <v>58</v>
      </c>
      <c r="C17554" s="247" t="s">
        <v>68</v>
      </c>
      <c r="D17554" s="316" t="s">
        <v>74</v>
      </c>
      <c r="E17554" s="248" t="s">
        <v>69</v>
      </c>
      <c r="F17554" s="249" t="s">
        <v>79</v>
      </c>
      <c r="G17554" s="250" t="s">
        <v>70</v>
      </c>
      <c r="H17554" s="220"/>
      <c r="I17554" s="325"/>
    </row>
    <row r="17555" spans="1:9">
      <c r="A17555" s="263" t="str">
        <f t="shared" ref="A17555:A17566" si="3174">IF(I17555=0,"",VLOOKUP(I17555,MANOOBRA,2,FALSE))</f>
        <v/>
      </c>
      <c r="B17555" s="444" t="str">
        <f t="shared" ref="B17555:B17566" si="3175">IF(I17555=0,"",VLOOKUP(I17555,MANOOBRA,3,FALSE))</f>
        <v/>
      </c>
      <c r="C17555" s="195"/>
      <c r="D17555" s="195"/>
      <c r="E17555" s="252">
        <f t="shared" ref="E17555:E17566" si="3176">IF(I17555=0,0,VLOOKUP(I17555,MANOOBRA,4,FALSE))</f>
        <v>0</v>
      </c>
      <c r="F17555" s="230">
        <f>IF(D17555=0,0,C17555*E17555/D17555)</f>
        <v>0</v>
      </c>
      <c r="G17555" s="231"/>
      <c r="I17555" s="283"/>
    </row>
    <row r="17556" spans="1:9">
      <c r="A17556" s="263" t="str">
        <f t="shared" si="3174"/>
        <v/>
      </c>
      <c r="B17556" s="444" t="str">
        <f t="shared" si="3175"/>
        <v/>
      </c>
      <c r="C17556" s="195"/>
      <c r="D17556" s="195"/>
      <c r="E17556" s="252">
        <f t="shared" si="3176"/>
        <v>0</v>
      </c>
      <c r="F17556" s="230">
        <f t="shared" ref="F17556:F17566" si="3177">IF(D17556=0,0,C17556*E17556/D17556)</f>
        <v>0</v>
      </c>
      <c r="G17556" s="232"/>
      <c r="I17556" s="283"/>
    </row>
    <row r="17557" spans="1:9">
      <c r="A17557" s="263" t="str">
        <f t="shared" si="3174"/>
        <v/>
      </c>
      <c r="B17557" s="444" t="str">
        <f t="shared" si="3175"/>
        <v/>
      </c>
      <c r="C17557" s="195"/>
      <c r="D17557" s="309"/>
      <c r="E17557" s="252">
        <f t="shared" si="3176"/>
        <v>0</v>
      </c>
      <c r="F17557" s="230">
        <f t="shared" si="3177"/>
        <v>0</v>
      </c>
      <c r="G17557" s="232"/>
      <c r="I17557" s="283"/>
    </row>
    <row r="17558" spans="1:9">
      <c r="A17558" s="263" t="str">
        <f t="shared" si="3174"/>
        <v/>
      </c>
      <c r="B17558" s="444" t="str">
        <f t="shared" si="3175"/>
        <v/>
      </c>
      <c r="C17558" s="195"/>
      <c r="D17558" s="195"/>
      <c r="E17558" s="252">
        <f t="shared" si="3176"/>
        <v>0</v>
      </c>
      <c r="F17558" s="230">
        <f t="shared" si="3177"/>
        <v>0</v>
      </c>
      <c r="G17558" s="232"/>
      <c r="I17558" s="283"/>
    </row>
    <row r="17559" spans="1:9">
      <c r="A17559" s="263" t="str">
        <f t="shared" si="3174"/>
        <v/>
      </c>
      <c r="B17559" s="444" t="str">
        <f t="shared" si="3175"/>
        <v/>
      </c>
      <c r="C17559" s="195"/>
      <c r="D17559" s="195"/>
      <c r="E17559" s="252">
        <f t="shared" si="3176"/>
        <v>0</v>
      </c>
      <c r="F17559" s="230">
        <f t="shared" si="3177"/>
        <v>0</v>
      </c>
      <c r="G17559" s="232"/>
      <c r="I17559" s="283"/>
    </row>
    <row r="17560" spans="1:9">
      <c r="A17560" s="263" t="str">
        <f t="shared" si="3174"/>
        <v/>
      </c>
      <c r="B17560" s="444" t="str">
        <f t="shared" si="3175"/>
        <v/>
      </c>
      <c r="C17560" s="195"/>
      <c r="D17560" s="195"/>
      <c r="E17560" s="252">
        <f t="shared" si="3176"/>
        <v>0</v>
      </c>
      <c r="F17560" s="230">
        <f t="shared" si="3177"/>
        <v>0</v>
      </c>
      <c r="G17560" s="232"/>
      <c r="I17560" s="283"/>
    </row>
    <row r="17561" spans="1:9">
      <c r="A17561" s="263" t="str">
        <f t="shared" si="3174"/>
        <v/>
      </c>
      <c r="B17561" s="444" t="str">
        <f t="shared" si="3175"/>
        <v/>
      </c>
      <c r="C17561" s="195"/>
      <c r="D17561" s="195"/>
      <c r="E17561" s="252">
        <f t="shared" si="3176"/>
        <v>0</v>
      </c>
      <c r="F17561" s="230">
        <f t="shared" si="3177"/>
        <v>0</v>
      </c>
      <c r="G17561" s="232"/>
      <c r="I17561" s="283"/>
    </row>
    <row r="17562" spans="1:9">
      <c r="A17562" s="263" t="str">
        <f t="shared" si="3174"/>
        <v/>
      </c>
      <c r="B17562" s="444" t="str">
        <f t="shared" si="3175"/>
        <v/>
      </c>
      <c r="C17562" s="195"/>
      <c r="D17562" s="195"/>
      <c r="E17562" s="252">
        <f t="shared" si="3176"/>
        <v>0</v>
      </c>
      <c r="F17562" s="230">
        <f t="shared" si="3177"/>
        <v>0</v>
      </c>
      <c r="G17562" s="232"/>
      <c r="I17562" s="283"/>
    </row>
    <row r="17563" spans="1:9">
      <c r="A17563" s="263" t="str">
        <f t="shared" si="3174"/>
        <v/>
      </c>
      <c r="B17563" s="444" t="str">
        <f t="shared" si="3175"/>
        <v/>
      </c>
      <c r="C17563" s="195"/>
      <c r="D17563" s="195"/>
      <c r="E17563" s="252">
        <f t="shared" si="3176"/>
        <v>0</v>
      </c>
      <c r="F17563" s="230">
        <f t="shared" si="3177"/>
        <v>0</v>
      </c>
      <c r="G17563" s="232"/>
      <c r="I17563" s="283"/>
    </row>
    <row r="17564" spans="1:9">
      <c r="A17564" s="263" t="str">
        <f t="shared" si="3174"/>
        <v/>
      </c>
      <c r="B17564" s="444" t="str">
        <f t="shared" si="3175"/>
        <v/>
      </c>
      <c r="C17564" s="195"/>
      <c r="D17564" s="195"/>
      <c r="E17564" s="252">
        <f t="shared" si="3176"/>
        <v>0</v>
      </c>
      <c r="F17564" s="230">
        <f t="shared" si="3177"/>
        <v>0</v>
      </c>
      <c r="G17564" s="232"/>
      <c r="I17564" s="283"/>
    </row>
    <row r="17565" spans="1:9">
      <c r="A17565" s="263" t="str">
        <f t="shared" si="3174"/>
        <v/>
      </c>
      <c r="B17565" s="444" t="str">
        <f t="shared" si="3175"/>
        <v/>
      </c>
      <c r="C17565" s="195"/>
      <c r="D17565" s="195"/>
      <c r="E17565" s="252">
        <f t="shared" si="3176"/>
        <v>0</v>
      </c>
      <c r="F17565" s="230">
        <f t="shared" si="3177"/>
        <v>0</v>
      </c>
      <c r="G17565" s="232"/>
      <c r="I17565" s="283"/>
    </row>
    <row r="17566" spans="1:9">
      <c r="A17566" s="263" t="str">
        <f t="shared" si="3174"/>
        <v/>
      </c>
      <c r="B17566" s="444" t="str">
        <f t="shared" si="3175"/>
        <v/>
      </c>
      <c r="C17566" s="195"/>
      <c r="D17566" s="195"/>
      <c r="E17566" s="252">
        <f t="shared" si="3176"/>
        <v>0</v>
      </c>
      <c r="F17566" s="230">
        <f t="shared" si="3177"/>
        <v>0</v>
      </c>
      <c r="G17566" s="233"/>
      <c r="I17566" s="283"/>
    </row>
    <row r="17567" spans="1:9" ht="31.5" customHeight="1" thickBot="1">
      <c r="A17567" s="234"/>
      <c r="B17567" s="456"/>
      <c r="C17567" s="235"/>
      <c r="D17567" s="237"/>
      <c r="E17567" s="237"/>
      <c r="F17567" s="238" t="s">
        <v>83</v>
      </c>
      <c r="G17567" s="262">
        <f>ROUND(SUM(F17555:F17566),0)</f>
        <v>0</v>
      </c>
      <c r="I17567" s="326"/>
    </row>
    <row r="17568" spans="1:9" ht="13.5" thickTop="1">
      <c r="A17568" s="186" t="s">
        <v>76</v>
      </c>
      <c r="B17568" s="446"/>
      <c r="C17568" s="241"/>
      <c r="D17568" s="243"/>
      <c r="E17568" s="243"/>
      <c r="F17568" s="242"/>
      <c r="G17568" s="244"/>
      <c r="I17568" s="326"/>
    </row>
    <row r="17569" spans="1:16">
      <c r="A17569" s="245" t="s">
        <v>57</v>
      </c>
      <c r="B17569" s="455"/>
      <c r="C17569" s="246"/>
      <c r="D17569" s="317"/>
      <c r="E17569" s="248" t="s">
        <v>77</v>
      </c>
      <c r="F17569" s="249" t="s">
        <v>78</v>
      </c>
      <c r="G17569" s="264" t="s">
        <v>77</v>
      </c>
      <c r="H17569" s="220"/>
      <c r="I17569" s="325"/>
    </row>
    <row r="17570" spans="1:16">
      <c r="A17570" s="185" t="s">
        <v>87</v>
      </c>
      <c r="B17570" s="453"/>
      <c r="C17570" s="265"/>
      <c r="D17570" s="318"/>
      <c r="E17570" s="229">
        <f>SUM(G17529,G17544,G17552,G17567)</f>
        <v>0</v>
      </c>
      <c r="F17570" s="266">
        <f>A</f>
        <v>0</v>
      </c>
      <c r="G17570" s="267">
        <f>E17570*F17570</f>
        <v>0</v>
      </c>
      <c r="I17570" s="326"/>
    </row>
    <row r="17571" spans="1:16">
      <c r="A17571" s="185" t="s">
        <v>85</v>
      </c>
      <c r="B17571" s="453"/>
      <c r="C17571" s="265"/>
      <c r="D17571" s="318"/>
      <c r="E17571" s="229">
        <f>SUM(G17529,G17544,G17552,G17567)</f>
        <v>0</v>
      </c>
      <c r="F17571" s="266">
        <f>I</f>
        <v>0</v>
      </c>
      <c r="G17571" s="267">
        <f>E17571*F17571</f>
        <v>0</v>
      </c>
      <c r="I17571" s="326"/>
    </row>
    <row r="17572" spans="1:16">
      <c r="A17572" s="185" t="s">
        <v>86</v>
      </c>
      <c r="B17572" s="453"/>
      <c r="C17572" s="265"/>
      <c r="D17572" s="318"/>
      <c r="E17572" s="229">
        <f>SUM(G17529,G17544,G17552,G17567)</f>
        <v>0</v>
      </c>
      <c r="F17572" s="266">
        <f>U</f>
        <v>0</v>
      </c>
      <c r="G17572" s="267">
        <f>E17572*F17572</f>
        <v>0</v>
      </c>
      <c r="I17572" s="326"/>
    </row>
    <row r="17573" spans="1:16" ht="33" customHeight="1" thickBot="1">
      <c r="A17573" s="234"/>
      <c r="B17573" s="456"/>
      <c r="C17573" s="235"/>
      <c r="D17573" s="237"/>
      <c r="E17573" s="237"/>
      <c r="F17573" s="268" t="s">
        <v>84</v>
      </c>
      <c r="G17573" s="262">
        <f>SUM(G17570:G17572)</f>
        <v>0</v>
      </c>
      <c r="I17573" s="326"/>
      <c r="J17573" s="295"/>
      <c r="K17573" s="296"/>
      <c r="L17573" s="296"/>
      <c r="M17573" s="296"/>
      <c r="N17573" s="296"/>
      <c r="O17573" s="296"/>
    </row>
    <row r="17574" spans="1:16" s="211" customFormat="1" ht="14" thickTop="1" thickBot="1">
      <c r="A17574" s="269"/>
      <c r="B17574" s="443"/>
      <c r="C17574" s="270"/>
      <c r="D17574" s="319"/>
      <c r="E17574" s="271" t="s">
        <v>89</v>
      </c>
      <c r="F17574" s="272"/>
      <c r="G17574" s="273">
        <f>ROUND(SUM(G17529,G17544,G17552,G17567,G17573),0)</f>
        <v>0</v>
      </c>
      <c r="I17574" s="327"/>
      <c r="J17574" s="212">
        <f>B17513</f>
        <v>55.2</v>
      </c>
      <c r="K17574" s="274">
        <f>E17570</f>
        <v>0</v>
      </c>
      <c r="L17574" s="294">
        <f>G17570</f>
        <v>0</v>
      </c>
      <c r="M17574" s="294">
        <f>G17571</f>
        <v>0</v>
      </c>
      <c r="N17574" s="294">
        <f>G17572</f>
        <v>0</v>
      </c>
      <c r="O17574" s="299">
        <f>SUM(K17574:N17574)</f>
        <v>0</v>
      </c>
      <c r="P17574" s="294"/>
    </row>
    <row r="17575" spans="1:16" ht="13.5" thickTop="1">
      <c r="A17575" s="275" t="s">
        <v>97</v>
      </c>
      <c r="B17575" s="438"/>
      <c r="C17575" s="215"/>
      <c r="D17575" s="217"/>
      <c r="E17575" s="217"/>
      <c r="F17575" s="216"/>
      <c r="G17575" s="219"/>
      <c r="I17575" s="326"/>
      <c r="P17575" s="294"/>
    </row>
    <row r="17576" spans="1:16">
      <c r="A17576" s="275"/>
      <c r="B17576" s="452"/>
      <c r="C17576" s="276"/>
      <c r="D17576" s="320"/>
      <c r="E17576" s="217"/>
      <c r="F17576" s="216"/>
      <c r="G17576" s="277">
        <f ca="1">TODAY()</f>
        <v>44839</v>
      </c>
      <c r="I17576" s="326"/>
      <c r="P17576" s="294"/>
    </row>
    <row r="17577" spans="1:16" ht="13.5" thickBot="1">
      <c r="A17577" s="234"/>
      <c r="B17577" s="456"/>
      <c r="C17577" s="235"/>
      <c r="D17577" s="237"/>
      <c r="E17577" s="237"/>
      <c r="F17577" s="236"/>
      <c r="G17577" s="278"/>
      <c r="I17577" s="326"/>
      <c r="P17577" s="294"/>
    </row>
    <row r="17578" spans="1:16" ht="13.5" thickTop="1"/>
    <row r="17579" spans="1:16" s="199" customFormat="1">
      <c r="A17579" s="196" t="s">
        <v>109</v>
      </c>
      <c r="B17579" s="458"/>
      <c r="C17579" s="196"/>
      <c r="D17579" s="198"/>
      <c r="E17579" s="198"/>
      <c r="F17579" s="197"/>
      <c r="G17579" s="197"/>
      <c r="I17579" s="321"/>
      <c r="J17579" s="200"/>
      <c r="O17579" s="297"/>
    </row>
    <row r="17580" spans="1:16" s="199" customFormat="1">
      <c r="A17580" s="196" t="str">
        <f>CONCATENATE('Prestaciones y AIU'!A15069," ANALISIS DE PRECIOS UNITARIOS")</f>
        <v xml:space="preserve"> ANALISIS DE PRECIOS UNITARIOS</v>
      </c>
      <c r="B17580" s="458"/>
      <c r="C17580" s="196"/>
      <c r="D17580" s="198"/>
      <c r="E17580" s="198"/>
      <c r="F17580" s="197"/>
      <c r="G17580" s="197"/>
      <c r="I17580" s="321"/>
      <c r="J17580" s="200"/>
      <c r="O17580" s="297"/>
    </row>
    <row r="17581" spans="1:16" s="199" customFormat="1">
      <c r="A17581" s="196" t="str">
        <f>Objeto_LIC</f>
        <v>OPTIMIZACION DEL SISTEMA DE ABASTECIMIENTO (ADUCCION, PRETRATAMIENTO Y CONDUCCION) DEL MUNICPIO DE TAME, DEPARTAMENTO DE ARAUCA</v>
      </c>
      <c r="B17581" s="458"/>
      <c r="C17581" s="196"/>
      <c r="D17581" s="198"/>
      <c r="E17581" s="198"/>
      <c r="F17581" s="197"/>
      <c r="G17581" s="197"/>
      <c r="I17581" s="321"/>
      <c r="J17581" s="200"/>
      <c r="O17581" s="297"/>
    </row>
    <row r="17582" spans="1:16" s="199" customFormat="1">
      <c r="A17582" s="196"/>
      <c r="B17582" s="458"/>
      <c r="C17582" s="196"/>
      <c r="D17582" s="198"/>
      <c r="E17582" s="198"/>
      <c r="F17582" s="197"/>
      <c r="G17582" s="197"/>
      <c r="I17582" s="321"/>
      <c r="J17582" s="200"/>
      <c r="O17582" s="297"/>
    </row>
    <row r="17583" spans="1:16" ht="13.5" thickBot="1">
      <c r="A17583" s="201"/>
      <c r="B17583" s="448"/>
      <c r="C17583" s="201"/>
      <c r="D17583" s="203"/>
      <c r="E17583" s="203"/>
      <c r="F17583" s="202"/>
      <c r="G17583" s="202"/>
    </row>
    <row r="17584" spans="1:16" s="211" customFormat="1" ht="13.5" thickTop="1">
      <c r="A17584" s="206"/>
      <c r="B17584" s="457"/>
      <c r="C17584" s="207"/>
      <c r="D17584" s="209"/>
      <c r="E17584" s="209"/>
      <c r="F17584" s="208"/>
      <c r="G17584" s="210" t="s">
        <v>110</v>
      </c>
      <c r="I17584" s="323"/>
      <c r="J17584" s="212"/>
      <c r="O17584" s="297"/>
    </row>
    <row r="17585" spans="1:15" ht="12.75" customHeight="1">
      <c r="A17585" s="213" t="s">
        <v>62</v>
      </c>
      <c r="B17585" s="750">
        <f>Proponente</f>
        <v>0</v>
      </c>
      <c r="C17585" s="750"/>
      <c r="D17585" s="750"/>
      <c r="E17585" s="750"/>
      <c r="F17585" s="750"/>
      <c r="G17585" s="751"/>
    </row>
    <row r="17586" spans="1:15" ht="47.25" customHeight="1">
      <c r="A17586" s="213" t="s">
        <v>63</v>
      </c>
      <c r="B17586" s="470">
        <v>55.3</v>
      </c>
      <c r="C17586" s="750" t="e">
        <f>VLOOKUP(B17586,Presupuesto!$A$4:$B$106,2,FALSE)</f>
        <v>#N/A</v>
      </c>
      <c r="D17586" s="750"/>
      <c r="E17586" s="750"/>
      <c r="F17586" s="750"/>
      <c r="G17586" s="751"/>
    </row>
    <row r="17587" spans="1:15" ht="12.75" customHeight="1">
      <c r="A17587" s="214"/>
      <c r="B17587" s="438"/>
      <c r="C17587" s="215"/>
      <c r="D17587" s="217"/>
      <c r="E17587" s="217"/>
      <c r="F17587" s="218" t="s">
        <v>88</v>
      </c>
      <c r="G17587" s="750" t="str">
        <f ca="1">LOOKUP('U-P1'!B17586,Presupuesto!$1:$1048576,Presupuesto!$C$1:$C$105)</f>
        <v>ML</v>
      </c>
      <c r="H17587" s="750"/>
      <c r="I17587" s="750"/>
      <c r="J17587" s="750"/>
      <c r="K17587" s="751"/>
    </row>
    <row r="17588" spans="1:15" ht="13.5" thickBot="1">
      <c r="A17588" s="213" t="s">
        <v>64</v>
      </c>
      <c r="B17588" s="438"/>
      <c r="C17588" s="215"/>
      <c r="D17588" s="217"/>
      <c r="E17588" s="217"/>
      <c r="F17588" s="216"/>
      <c r="G17588" s="219"/>
      <c r="I17588" s="324"/>
      <c r="J17588" s="295"/>
      <c r="K17588" s="296"/>
      <c r="L17588" s="296"/>
      <c r="M17588" s="296"/>
      <c r="N17588" s="296"/>
      <c r="O17588" s="296"/>
    </row>
    <row r="17589" spans="1:15" s="220" customFormat="1" ht="13.5" thickTop="1">
      <c r="A17589" s="221" t="s">
        <v>57</v>
      </c>
      <c r="B17589" s="447" t="s">
        <v>65</v>
      </c>
      <c r="C17589" s="222" t="s">
        <v>66</v>
      </c>
      <c r="D17589" s="223" t="s">
        <v>74</v>
      </c>
      <c r="E17589" s="224" t="s">
        <v>100</v>
      </c>
      <c r="F17589" s="224" t="s">
        <v>79</v>
      </c>
      <c r="G17589" s="225" t="s">
        <v>70</v>
      </c>
      <c r="I17589" s="325"/>
      <c r="J17589" s="226"/>
      <c r="O17589" s="296"/>
    </row>
    <row r="17590" spans="1:15">
      <c r="A17590" s="227" t="str">
        <f t="shared" ref="A17590:A17601" si="3178">IF(I17590=0,"-",VLOOKUP(I17590,EQUIPOS,2,FALSE))</f>
        <v>-</v>
      </c>
      <c r="B17590" s="228"/>
      <c r="C17590" s="228"/>
      <c r="D17590" s="194"/>
      <c r="E17590" s="229">
        <f t="shared" ref="E17590:E17601" si="3179">IF(I17590=0,0,VLOOKUP(I17590,EQUIPOS,4,FALSE))</f>
        <v>0</v>
      </c>
      <c r="F17590" s="230">
        <f t="shared" ref="F17590:F17601" si="3180">IF(D17590=0,0,E17590/D17590)</f>
        <v>0</v>
      </c>
      <c r="G17590" s="231"/>
      <c r="I17590" s="283"/>
    </row>
    <row r="17591" spans="1:15">
      <c r="A17591" s="227" t="str">
        <f t="shared" si="3178"/>
        <v>-</v>
      </c>
      <c r="B17591" s="228"/>
      <c r="C17591" s="228"/>
      <c r="D17591" s="194"/>
      <c r="E17591" s="229">
        <f t="shared" si="3179"/>
        <v>0</v>
      </c>
      <c r="F17591" s="230">
        <f t="shared" si="3180"/>
        <v>0</v>
      </c>
      <c r="G17591" s="232"/>
      <c r="I17591" s="283"/>
    </row>
    <row r="17592" spans="1:15">
      <c r="A17592" s="227" t="str">
        <f t="shared" si="3178"/>
        <v>-</v>
      </c>
      <c r="B17592" s="228"/>
      <c r="C17592" s="228"/>
      <c r="D17592" s="194"/>
      <c r="E17592" s="229">
        <f t="shared" si="3179"/>
        <v>0</v>
      </c>
      <c r="F17592" s="230">
        <f t="shared" si="3180"/>
        <v>0</v>
      </c>
      <c r="G17592" s="232"/>
      <c r="I17592" s="283"/>
    </row>
    <row r="17593" spans="1:15">
      <c r="A17593" s="227" t="str">
        <f t="shared" si="3178"/>
        <v>-</v>
      </c>
      <c r="B17593" s="228"/>
      <c r="C17593" s="228"/>
      <c r="D17593" s="194"/>
      <c r="E17593" s="229">
        <f t="shared" si="3179"/>
        <v>0</v>
      </c>
      <c r="F17593" s="230">
        <f t="shared" si="3180"/>
        <v>0</v>
      </c>
      <c r="G17593" s="232"/>
      <c r="I17593" s="283"/>
    </row>
    <row r="17594" spans="1:15">
      <c r="A17594" s="227" t="str">
        <f t="shared" si="3178"/>
        <v>-</v>
      </c>
      <c r="B17594" s="228"/>
      <c r="C17594" s="228"/>
      <c r="D17594" s="194"/>
      <c r="E17594" s="229">
        <f t="shared" si="3179"/>
        <v>0</v>
      </c>
      <c r="F17594" s="230">
        <f t="shared" si="3180"/>
        <v>0</v>
      </c>
      <c r="G17594" s="232"/>
      <c r="I17594" s="283"/>
    </row>
    <row r="17595" spans="1:15">
      <c r="A17595" s="227" t="str">
        <f t="shared" si="3178"/>
        <v>-</v>
      </c>
      <c r="B17595" s="228"/>
      <c r="C17595" s="228"/>
      <c r="D17595" s="194"/>
      <c r="E17595" s="229">
        <f t="shared" si="3179"/>
        <v>0</v>
      </c>
      <c r="F17595" s="230">
        <f t="shared" si="3180"/>
        <v>0</v>
      </c>
      <c r="G17595" s="232"/>
      <c r="I17595" s="283"/>
    </row>
    <row r="17596" spans="1:15">
      <c r="A17596" s="227" t="str">
        <f t="shared" si="3178"/>
        <v>-</v>
      </c>
      <c r="B17596" s="228"/>
      <c r="C17596" s="228"/>
      <c r="D17596" s="194"/>
      <c r="E17596" s="229">
        <f t="shared" si="3179"/>
        <v>0</v>
      </c>
      <c r="F17596" s="230">
        <f t="shared" si="3180"/>
        <v>0</v>
      </c>
      <c r="G17596" s="232"/>
      <c r="I17596" s="283"/>
    </row>
    <row r="17597" spans="1:15">
      <c r="A17597" s="227" t="str">
        <f t="shared" si="3178"/>
        <v>-</v>
      </c>
      <c r="B17597" s="228"/>
      <c r="C17597" s="228"/>
      <c r="D17597" s="194"/>
      <c r="E17597" s="229">
        <f t="shared" si="3179"/>
        <v>0</v>
      </c>
      <c r="F17597" s="230">
        <f t="shared" si="3180"/>
        <v>0</v>
      </c>
      <c r="G17597" s="232"/>
      <c r="I17597" s="283"/>
    </row>
    <row r="17598" spans="1:15">
      <c r="A17598" s="227" t="str">
        <f t="shared" si="3178"/>
        <v>-</v>
      </c>
      <c r="B17598" s="228"/>
      <c r="C17598" s="228"/>
      <c r="D17598" s="194"/>
      <c r="E17598" s="229">
        <f t="shared" si="3179"/>
        <v>0</v>
      </c>
      <c r="F17598" s="230">
        <f t="shared" si="3180"/>
        <v>0</v>
      </c>
      <c r="G17598" s="232"/>
      <c r="I17598" s="283"/>
    </row>
    <row r="17599" spans="1:15">
      <c r="A17599" s="227" t="str">
        <f t="shared" si="3178"/>
        <v>-</v>
      </c>
      <c r="B17599" s="228"/>
      <c r="C17599" s="228"/>
      <c r="D17599" s="194"/>
      <c r="E17599" s="229">
        <f t="shared" si="3179"/>
        <v>0</v>
      </c>
      <c r="F17599" s="230">
        <f t="shared" si="3180"/>
        <v>0</v>
      </c>
      <c r="G17599" s="232"/>
      <c r="I17599" s="283"/>
    </row>
    <row r="17600" spans="1:15">
      <c r="A17600" s="227" t="str">
        <f t="shared" si="3178"/>
        <v>-</v>
      </c>
      <c r="B17600" s="228"/>
      <c r="C17600" s="228"/>
      <c r="D17600" s="194"/>
      <c r="E17600" s="229">
        <f t="shared" si="3179"/>
        <v>0</v>
      </c>
      <c r="F17600" s="230">
        <f t="shared" si="3180"/>
        <v>0</v>
      </c>
      <c r="G17600" s="232"/>
      <c r="I17600" s="283"/>
    </row>
    <row r="17601" spans="1:15">
      <c r="A17601" s="227" t="str">
        <f t="shared" si="3178"/>
        <v>-</v>
      </c>
      <c r="B17601" s="228"/>
      <c r="C17601" s="228"/>
      <c r="D17601" s="194"/>
      <c r="E17601" s="229">
        <f t="shared" si="3179"/>
        <v>0</v>
      </c>
      <c r="F17601" s="230">
        <f t="shared" si="3180"/>
        <v>0</v>
      </c>
      <c r="G17601" s="232"/>
      <c r="I17601" s="283"/>
    </row>
    <row r="17602" spans="1:15" ht="13.5" thickBot="1">
      <c r="A17602" s="234"/>
      <c r="B17602" s="456"/>
      <c r="C17602" s="235"/>
      <c r="D17602" s="237"/>
      <c r="E17602" s="237"/>
      <c r="F17602" s="238" t="s">
        <v>80</v>
      </c>
      <c r="G17602" s="239">
        <f>SUM(F17590:F17601)</f>
        <v>0</v>
      </c>
      <c r="I17602" s="326"/>
    </row>
    <row r="17603" spans="1:15" ht="13.5" thickTop="1">
      <c r="A17603" s="240" t="s">
        <v>67</v>
      </c>
      <c r="B17603" s="446"/>
      <c r="C17603" s="241"/>
      <c r="D17603" s="243"/>
      <c r="E17603" s="243"/>
      <c r="F17603" s="242"/>
      <c r="G17603" s="244"/>
      <c r="I17603" s="326"/>
    </row>
    <row r="17604" spans="1:15" s="220" customFormat="1" ht="26">
      <c r="A17604" s="245" t="s">
        <v>57</v>
      </c>
      <c r="B17604" s="455"/>
      <c r="C17604" s="247" t="s">
        <v>58</v>
      </c>
      <c r="D17604" s="316" t="s">
        <v>68</v>
      </c>
      <c r="E17604" s="248" t="s">
        <v>69</v>
      </c>
      <c r="F17604" s="249" t="s">
        <v>79</v>
      </c>
      <c r="G17604" s="250" t="s">
        <v>70</v>
      </c>
      <c r="I17604" s="325"/>
      <c r="J17604" s="226"/>
      <c r="O17604" s="296"/>
    </row>
    <row r="17605" spans="1:15">
      <c r="A17605" s="748" t="str">
        <f t="shared" ref="A17605:A17616" si="3181">IF(I17605=0,"",VLOOKUP(I17605,MATERIALES,2,FALSE))</f>
        <v/>
      </c>
      <c r="B17605" s="749"/>
      <c r="C17605" s="251" t="str">
        <f t="shared" ref="C17605:C17613" si="3182">IF(I17605=0,"",VLOOKUP(I17605,MATERIALES,3,FALSE))</f>
        <v/>
      </c>
      <c r="D17605" s="194"/>
      <c r="E17605" s="252">
        <f t="shared" ref="E17605:E17616" si="3183">IF(I17605=0,0,VLOOKUP(I17605,MATERIALES,4,FALSE))</f>
        <v>0</v>
      </c>
      <c r="F17605" s="230">
        <f>D17605*E17605</f>
        <v>0</v>
      </c>
      <c r="G17605" s="231"/>
      <c r="I17605" s="283"/>
    </row>
    <row r="17606" spans="1:15">
      <c r="A17606" s="748" t="str">
        <f t="shared" si="3181"/>
        <v/>
      </c>
      <c r="B17606" s="749"/>
      <c r="C17606" s="251" t="str">
        <f t="shared" si="3182"/>
        <v/>
      </c>
      <c r="D17606" s="194"/>
      <c r="E17606" s="252">
        <f t="shared" si="3183"/>
        <v>0</v>
      </c>
      <c r="F17606" s="230">
        <f t="shared" ref="F17606:F17616" si="3184">D17606*E17606</f>
        <v>0</v>
      </c>
      <c r="G17606" s="232"/>
      <c r="I17606" s="283"/>
    </row>
    <row r="17607" spans="1:15">
      <c r="A17607" s="748" t="str">
        <f t="shared" si="3181"/>
        <v/>
      </c>
      <c r="B17607" s="749"/>
      <c r="C17607" s="251" t="str">
        <f t="shared" si="3182"/>
        <v/>
      </c>
      <c r="D17607" s="194"/>
      <c r="E17607" s="252">
        <f t="shared" si="3183"/>
        <v>0</v>
      </c>
      <c r="F17607" s="230">
        <f t="shared" si="3184"/>
        <v>0</v>
      </c>
      <c r="G17607" s="232"/>
      <c r="I17607" s="283"/>
    </row>
    <row r="17608" spans="1:15">
      <c r="A17608" s="748" t="str">
        <f t="shared" si="3181"/>
        <v/>
      </c>
      <c r="B17608" s="749"/>
      <c r="C17608" s="251" t="str">
        <f t="shared" si="3182"/>
        <v/>
      </c>
      <c r="D17608" s="194"/>
      <c r="E17608" s="252">
        <f t="shared" si="3183"/>
        <v>0</v>
      </c>
      <c r="F17608" s="230">
        <f t="shared" si="3184"/>
        <v>0</v>
      </c>
      <c r="G17608" s="232"/>
      <c r="I17608" s="283"/>
    </row>
    <row r="17609" spans="1:15">
      <c r="A17609" s="748" t="str">
        <f t="shared" si="3181"/>
        <v/>
      </c>
      <c r="B17609" s="749"/>
      <c r="C17609" s="251" t="str">
        <f t="shared" si="3182"/>
        <v/>
      </c>
      <c r="D17609" s="194"/>
      <c r="E17609" s="252">
        <f t="shared" si="3183"/>
        <v>0</v>
      </c>
      <c r="F17609" s="230">
        <f t="shared" si="3184"/>
        <v>0</v>
      </c>
      <c r="G17609" s="232"/>
      <c r="I17609" s="283"/>
    </row>
    <row r="17610" spans="1:15">
      <c r="A17610" s="748" t="str">
        <f t="shared" si="3181"/>
        <v/>
      </c>
      <c r="B17610" s="749"/>
      <c r="C17610" s="251" t="str">
        <f t="shared" si="3182"/>
        <v/>
      </c>
      <c r="D17610" s="194"/>
      <c r="E17610" s="252">
        <f t="shared" si="3183"/>
        <v>0</v>
      </c>
      <c r="F17610" s="230">
        <f t="shared" si="3184"/>
        <v>0</v>
      </c>
      <c r="G17610" s="232"/>
      <c r="I17610" s="283"/>
    </row>
    <row r="17611" spans="1:15">
      <c r="A17611" s="748" t="str">
        <f t="shared" si="3181"/>
        <v/>
      </c>
      <c r="B17611" s="749"/>
      <c r="C17611" s="251" t="str">
        <f t="shared" si="3182"/>
        <v/>
      </c>
      <c r="D17611" s="194"/>
      <c r="E17611" s="252">
        <f t="shared" si="3183"/>
        <v>0</v>
      </c>
      <c r="F17611" s="230">
        <f t="shared" si="3184"/>
        <v>0</v>
      </c>
      <c r="G17611" s="232"/>
      <c r="I17611" s="283"/>
    </row>
    <row r="17612" spans="1:15">
      <c r="A17612" s="748" t="str">
        <f t="shared" si="3181"/>
        <v/>
      </c>
      <c r="B17612" s="749"/>
      <c r="C17612" s="251" t="str">
        <f t="shared" si="3182"/>
        <v/>
      </c>
      <c r="D17612" s="194"/>
      <c r="E17612" s="252">
        <f t="shared" si="3183"/>
        <v>0</v>
      </c>
      <c r="F17612" s="230">
        <f t="shared" si="3184"/>
        <v>0</v>
      </c>
      <c r="G17612" s="253"/>
      <c r="I17612" s="283"/>
    </row>
    <row r="17613" spans="1:15">
      <c r="A17613" s="748" t="str">
        <f t="shared" si="3181"/>
        <v/>
      </c>
      <c r="B17613" s="749"/>
      <c r="C17613" s="251" t="str">
        <f t="shared" si="3182"/>
        <v/>
      </c>
      <c r="D17613" s="194"/>
      <c r="E17613" s="252">
        <f t="shared" si="3183"/>
        <v>0</v>
      </c>
      <c r="F17613" s="230">
        <f t="shared" si="3184"/>
        <v>0</v>
      </c>
      <c r="G17613" s="232"/>
      <c r="I17613" s="283"/>
    </row>
    <row r="17614" spans="1:15">
      <c r="A17614" s="748" t="str">
        <f t="shared" si="3181"/>
        <v/>
      </c>
      <c r="B17614" s="749"/>
      <c r="C17614" s="251"/>
      <c r="D17614" s="194"/>
      <c r="E17614" s="252">
        <f t="shared" si="3183"/>
        <v>0</v>
      </c>
      <c r="F17614" s="230">
        <f t="shared" si="3184"/>
        <v>0</v>
      </c>
      <c r="G17614" s="232"/>
      <c r="I17614" s="283"/>
    </row>
    <row r="17615" spans="1:15">
      <c r="A17615" s="748" t="str">
        <f t="shared" si="3181"/>
        <v/>
      </c>
      <c r="B17615" s="749"/>
      <c r="C17615" s="251"/>
      <c r="D17615" s="194"/>
      <c r="E17615" s="252">
        <f t="shared" si="3183"/>
        <v>0</v>
      </c>
      <c r="F17615" s="230">
        <f t="shared" si="3184"/>
        <v>0</v>
      </c>
      <c r="G17615" s="232"/>
      <c r="I17615" s="283"/>
    </row>
    <row r="17616" spans="1:15">
      <c r="A17616" s="748" t="str">
        <f t="shared" si="3181"/>
        <v/>
      </c>
      <c r="B17616" s="749"/>
      <c r="C17616" s="251" t="str">
        <f t="shared" ref="C17616" si="3185">IF(I17616=0,"",VLOOKUP(I17616,MATERIALES,3,FALSE))</f>
        <v/>
      </c>
      <c r="D17616" s="194"/>
      <c r="E17616" s="252">
        <f t="shared" si="3183"/>
        <v>0</v>
      </c>
      <c r="F17616" s="230">
        <f t="shared" si="3184"/>
        <v>0</v>
      </c>
      <c r="G17616" s="233"/>
      <c r="I17616" s="283"/>
    </row>
    <row r="17617" spans="1:9" ht="26.25" customHeight="1" thickBot="1">
      <c r="A17617" s="214"/>
      <c r="B17617" s="438"/>
      <c r="C17617" s="215"/>
      <c r="D17617" s="217"/>
      <c r="E17617" s="254"/>
      <c r="F17617" s="255" t="s">
        <v>81</v>
      </c>
      <c r="G17617" s="253">
        <f>ROUND(SUM(F17605:F17616),0)</f>
        <v>0</v>
      </c>
      <c r="I17617" s="326"/>
    </row>
    <row r="17618" spans="1:9" ht="14" thickTop="1" thickBot="1">
      <c r="A17618" s="256" t="s">
        <v>72</v>
      </c>
      <c r="B17618" s="445"/>
      <c r="C17618" s="257"/>
      <c r="D17618" s="259"/>
      <c r="E17618" s="259"/>
      <c r="F17618" s="258"/>
      <c r="G17618" s="260"/>
      <c r="I17618" s="326"/>
    </row>
    <row r="17619" spans="1:9" ht="13.5" thickTop="1">
      <c r="A17619" s="245" t="s">
        <v>57</v>
      </c>
      <c r="B17619" s="455"/>
      <c r="C17619" s="248" t="s">
        <v>71</v>
      </c>
      <c r="D17619" s="316" t="s">
        <v>75</v>
      </c>
      <c r="E17619" s="248" t="s">
        <v>98</v>
      </c>
      <c r="F17619" s="249" t="s">
        <v>79</v>
      </c>
      <c r="G17619" s="250" t="s">
        <v>70</v>
      </c>
      <c r="I17619" s="326"/>
    </row>
    <row r="17620" spans="1:9">
      <c r="A17620" s="748" t="str">
        <f>IF(I17620=0,"",VLOOKUP(I17620,EQUIPOS,2,FALSE))</f>
        <v/>
      </c>
      <c r="B17620" s="749"/>
      <c r="C17620" s="195"/>
      <c r="D17620" s="194"/>
      <c r="E17620" s="252">
        <f>IF(I17620=0,0,VLOOKUP(I17620,EQUIPOS,4,FALSE))</f>
        <v>0</v>
      </c>
      <c r="F17620" s="230">
        <f>C17620*D17620*E17620</f>
        <v>0</v>
      </c>
      <c r="G17620" s="231"/>
      <c r="I17620" s="283"/>
    </row>
    <row r="17621" spans="1:9">
      <c r="A17621" s="748" t="str">
        <f>IF(I17621=0,"",VLOOKUP(I17621,EQUIPOS,2,FALSE))</f>
        <v/>
      </c>
      <c r="B17621" s="749"/>
      <c r="C17621" s="195"/>
      <c r="D17621" s="194"/>
      <c r="E17621" s="252">
        <f>IF(I17621=0,0,VLOOKUP(I17621,EQUIPOS,4,FALSE))</f>
        <v>0</v>
      </c>
      <c r="F17621" s="230">
        <f t="shared" ref="F17621:F17624" si="3186">C17621*D17621*E17621</f>
        <v>0</v>
      </c>
      <c r="G17621" s="232"/>
      <c r="I17621" s="283"/>
    </row>
    <row r="17622" spans="1:9">
      <c r="A17622" s="748" t="str">
        <f>IF(I17622=0,"",VLOOKUP(I17622,EQUIPOS,2,FALSE))</f>
        <v/>
      </c>
      <c r="B17622" s="749"/>
      <c r="C17622" s="195"/>
      <c r="D17622" s="194"/>
      <c r="E17622" s="252">
        <f>IF(I17622=0,0,VLOOKUP(I17622,EQUIPOS,4,FALSE))</f>
        <v>0</v>
      </c>
      <c r="F17622" s="230">
        <f t="shared" si="3186"/>
        <v>0</v>
      </c>
      <c r="G17622" s="232"/>
      <c r="I17622" s="283"/>
    </row>
    <row r="17623" spans="1:9">
      <c r="A17623" s="748" t="str">
        <f>IF(I17623=0,"",VLOOKUP(I17623,EQUIPOS,2,FALSE))</f>
        <v/>
      </c>
      <c r="B17623" s="749"/>
      <c r="C17623" s="195"/>
      <c r="D17623" s="194"/>
      <c r="E17623" s="252">
        <f>IF(I17623=0,0,VLOOKUP(I17623,EQUIPOS,4,FALSE))</f>
        <v>0</v>
      </c>
      <c r="F17623" s="230">
        <f t="shared" si="3186"/>
        <v>0</v>
      </c>
      <c r="G17623" s="232"/>
      <c r="I17623" s="283"/>
    </row>
    <row r="17624" spans="1:9">
      <c r="A17624" s="748" t="str">
        <f>IF(I17624=0,"",VLOOKUP(I17624,EQUIPOS,2,FALSE))</f>
        <v/>
      </c>
      <c r="B17624" s="749"/>
      <c r="C17624" s="195"/>
      <c r="D17624" s="194"/>
      <c r="E17624" s="252">
        <f>IF(I17624=0,0,VLOOKUP(I17624,EQUIPOS,4,FALSE))</f>
        <v>0</v>
      </c>
      <c r="F17624" s="230">
        <f t="shared" si="3186"/>
        <v>0</v>
      </c>
      <c r="G17624" s="233"/>
      <c r="I17624" s="283"/>
    </row>
    <row r="17625" spans="1:9" ht="30.75" customHeight="1" thickBot="1">
      <c r="A17625" s="234"/>
      <c r="B17625" s="456"/>
      <c r="C17625" s="235"/>
      <c r="D17625" s="237"/>
      <c r="E17625" s="261"/>
      <c r="F17625" s="238" t="s">
        <v>82</v>
      </c>
      <c r="G17625" s="262">
        <f>SUM(F17620:F17624)</f>
        <v>0</v>
      </c>
      <c r="I17625" s="326"/>
    </row>
    <row r="17626" spans="1:9" ht="13.5" thickTop="1">
      <c r="A17626" s="240" t="s">
        <v>73</v>
      </c>
      <c r="B17626" s="446"/>
      <c r="C17626" s="241"/>
      <c r="D17626" s="243"/>
      <c r="E17626" s="243"/>
      <c r="F17626" s="242"/>
      <c r="G17626" s="244"/>
      <c r="I17626" s="326"/>
    </row>
    <row r="17627" spans="1:9" ht="26">
      <c r="A17627" s="245" t="s">
        <v>57</v>
      </c>
      <c r="B17627" s="454" t="s">
        <v>58</v>
      </c>
      <c r="C17627" s="247" t="s">
        <v>68</v>
      </c>
      <c r="D17627" s="316" t="s">
        <v>74</v>
      </c>
      <c r="E17627" s="248" t="s">
        <v>69</v>
      </c>
      <c r="F17627" s="249" t="s">
        <v>79</v>
      </c>
      <c r="G17627" s="250" t="s">
        <v>70</v>
      </c>
      <c r="H17627" s="220"/>
      <c r="I17627" s="325"/>
    </row>
    <row r="17628" spans="1:9">
      <c r="A17628" s="263" t="str">
        <f t="shared" ref="A17628:A17639" si="3187">IF(I17628=0,"",VLOOKUP(I17628,MANOOBRA,2,FALSE))</f>
        <v/>
      </c>
      <c r="B17628" s="444" t="str">
        <f t="shared" ref="B17628:B17639" si="3188">IF(I17628=0,"",VLOOKUP(I17628,MANOOBRA,3,FALSE))</f>
        <v/>
      </c>
      <c r="C17628" s="195"/>
      <c r="D17628" s="195"/>
      <c r="E17628" s="252">
        <f t="shared" ref="E17628:E17639" si="3189">IF(I17628=0,0,VLOOKUP(I17628,MANOOBRA,4,FALSE))</f>
        <v>0</v>
      </c>
      <c r="F17628" s="230">
        <f>IF(D17628=0,0,C17628*E17628/D17628)</f>
        <v>0</v>
      </c>
      <c r="G17628" s="231"/>
      <c r="I17628" s="283"/>
    </row>
    <row r="17629" spans="1:9">
      <c r="A17629" s="263" t="str">
        <f t="shared" si="3187"/>
        <v/>
      </c>
      <c r="B17629" s="444" t="str">
        <f t="shared" si="3188"/>
        <v/>
      </c>
      <c r="C17629" s="195"/>
      <c r="D17629" s="195"/>
      <c r="E17629" s="252">
        <f t="shared" si="3189"/>
        <v>0</v>
      </c>
      <c r="F17629" s="230">
        <f t="shared" ref="F17629:F17639" si="3190">IF(D17629=0,0,C17629*E17629/D17629)</f>
        <v>0</v>
      </c>
      <c r="G17629" s="232"/>
      <c r="I17629" s="283"/>
    </row>
    <row r="17630" spans="1:9">
      <c r="A17630" s="263" t="str">
        <f t="shared" si="3187"/>
        <v/>
      </c>
      <c r="B17630" s="444" t="str">
        <f t="shared" si="3188"/>
        <v/>
      </c>
      <c r="C17630" s="195"/>
      <c r="D17630" s="309"/>
      <c r="E17630" s="252">
        <f t="shared" si="3189"/>
        <v>0</v>
      </c>
      <c r="F17630" s="230">
        <f t="shared" si="3190"/>
        <v>0</v>
      </c>
      <c r="G17630" s="232"/>
      <c r="I17630" s="283"/>
    </row>
    <row r="17631" spans="1:9">
      <c r="A17631" s="263" t="str">
        <f t="shared" si="3187"/>
        <v/>
      </c>
      <c r="B17631" s="444" t="str">
        <f t="shared" si="3188"/>
        <v/>
      </c>
      <c r="C17631" s="195"/>
      <c r="D17631" s="195"/>
      <c r="E17631" s="252">
        <f t="shared" si="3189"/>
        <v>0</v>
      </c>
      <c r="F17631" s="230">
        <f t="shared" si="3190"/>
        <v>0</v>
      </c>
      <c r="G17631" s="232"/>
      <c r="I17631" s="283"/>
    </row>
    <row r="17632" spans="1:9">
      <c r="A17632" s="263" t="str">
        <f t="shared" si="3187"/>
        <v/>
      </c>
      <c r="B17632" s="444" t="str">
        <f t="shared" si="3188"/>
        <v/>
      </c>
      <c r="C17632" s="195"/>
      <c r="D17632" s="195"/>
      <c r="E17632" s="252">
        <f t="shared" si="3189"/>
        <v>0</v>
      </c>
      <c r="F17632" s="230">
        <f t="shared" si="3190"/>
        <v>0</v>
      </c>
      <c r="G17632" s="232"/>
      <c r="I17632" s="283"/>
    </row>
    <row r="17633" spans="1:16">
      <c r="A17633" s="263" t="str">
        <f t="shared" si="3187"/>
        <v/>
      </c>
      <c r="B17633" s="444" t="str">
        <f t="shared" si="3188"/>
        <v/>
      </c>
      <c r="C17633" s="195"/>
      <c r="D17633" s="195"/>
      <c r="E17633" s="252">
        <f t="shared" si="3189"/>
        <v>0</v>
      </c>
      <c r="F17633" s="230">
        <f t="shared" si="3190"/>
        <v>0</v>
      </c>
      <c r="G17633" s="232"/>
      <c r="I17633" s="283"/>
    </row>
    <row r="17634" spans="1:16">
      <c r="A17634" s="263" t="str">
        <f t="shared" si="3187"/>
        <v/>
      </c>
      <c r="B17634" s="444" t="str">
        <f t="shared" si="3188"/>
        <v/>
      </c>
      <c r="C17634" s="195"/>
      <c r="D17634" s="195"/>
      <c r="E17634" s="252">
        <f t="shared" si="3189"/>
        <v>0</v>
      </c>
      <c r="F17634" s="230">
        <f t="shared" si="3190"/>
        <v>0</v>
      </c>
      <c r="G17634" s="232"/>
      <c r="I17634" s="283"/>
    </row>
    <row r="17635" spans="1:16">
      <c r="A17635" s="263" t="str">
        <f t="shared" si="3187"/>
        <v/>
      </c>
      <c r="B17635" s="444" t="str">
        <f t="shared" si="3188"/>
        <v/>
      </c>
      <c r="C17635" s="195"/>
      <c r="D17635" s="195"/>
      <c r="E17635" s="252">
        <f t="shared" si="3189"/>
        <v>0</v>
      </c>
      <c r="F17635" s="230">
        <f t="shared" si="3190"/>
        <v>0</v>
      </c>
      <c r="G17635" s="232"/>
      <c r="I17635" s="283"/>
    </row>
    <row r="17636" spans="1:16">
      <c r="A17636" s="263" t="str">
        <f t="shared" si="3187"/>
        <v/>
      </c>
      <c r="B17636" s="444" t="str">
        <f t="shared" si="3188"/>
        <v/>
      </c>
      <c r="C17636" s="195"/>
      <c r="D17636" s="195"/>
      <c r="E17636" s="252">
        <f t="shared" si="3189"/>
        <v>0</v>
      </c>
      <c r="F17636" s="230">
        <f t="shared" si="3190"/>
        <v>0</v>
      </c>
      <c r="G17636" s="232"/>
      <c r="I17636" s="283"/>
    </row>
    <row r="17637" spans="1:16">
      <c r="A17637" s="263" t="str">
        <f t="shared" si="3187"/>
        <v/>
      </c>
      <c r="B17637" s="444" t="str">
        <f t="shared" si="3188"/>
        <v/>
      </c>
      <c r="C17637" s="195"/>
      <c r="D17637" s="195"/>
      <c r="E17637" s="252">
        <f t="shared" si="3189"/>
        <v>0</v>
      </c>
      <c r="F17637" s="230">
        <f t="shared" si="3190"/>
        <v>0</v>
      </c>
      <c r="G17637" s="232"/>
      <c r="I17637" s="283"/>
    </row>
    <row r="17638" spans="1:16">
      <c r="A17638" s="263" t="str">
        <f t="shared" si="3187"/>
        <v/>
      </c>
      <c r="B17638" s="444" t="str">
        <f t="shared" si="3188"/>
        <v/>
      </c>
      <c r="C17638" s="195"/>
      <c r="D17638" s="195"/>
      <c r="E17638" s="252">
        <f t="shared" si="3189"/>
        <v>0</v>
      </c>
      <c r="F17638" s="230">
        <f t="shared" si="3190"/>
        <v>0</v>
      </c>
      <c r="G17638" s="232"/>
      <c r="I17638" s="283"/>
    </row>
    <row r="17639" spans="1:16">
      <c r="A17639" s="263" t="str">
        <f t="shared" si="3187"/>
        <v/>
      </c>
      <c r="B17639" s="444" t="str">
        <f t="shared" si="3188"/>
        <v/>
      </c>
      <c r="C17639" s="195"/>
      <c r="D17639" s="195"/>
      <c r="E17639" s="252">
        <f t="shared" si="3189"/>
        <v>0</v>
      </c>
      <c r="F17639" s="230">
        <f t="shared" si="3190"/>
        <v>0</v>
      </c>
      <c r="G17639" s="233"/>
      <c r="I17639" s="283"/>
    </row>
    <row r="17640" spans="1:16" ht="31.5" customHeight="1" thickBot="1">
      <c r="A17640" s="234"/>
      <c r="B17640" s="456"/>
      <c r="C17640" s="235"/>
      <c r="D17640" s="237"/>
      <c r="E17640" s="237"/>
      <c r="F17640" s="238" t="s">
        <v>83</v>
      </c>
      <c r="G17640" s="262">
        <f>ROUND(SUM(F17628:F17639),0)</f>
        <v>0</v>
      </c>
      <c r="I17640" s="326"/>
    </row>
    <row r="17641" spans="1:16" ht="13.5" thickTop="1">
      <c r="A17641" s="186" t="s">
        <v>76</v>
      </c>
      <c r="B17641" s="446"/>
      <c r="C17641" s="241"/>
      <c r="D17641" s="243"/>
      <c r="E17641" s="243"/>
      <c r="F17641" s="242"/>
      <c r="G17641" s="244"/>
      <c r="I17641" s="326"/>
    </row>
    <row r="17642" spans="1:16">
      <c r="A17642" s="245" t="s">
        <v>57</v>
      </c>
      <c r="B17642" s="455"/>
      <c r="C17642" s="246"/>
      <c r="D17642" s="317"/>
      <c r="E17642" s="248" t="s">
        <v>77</v>
      </c>
      <c r="F17642" s="249" t="s">
        <v>78</v>
      </c>
      <c r="G17642" s="264" t="s">
        <v>77</v>
      </c>
      <c r="H17642" s="220"/>
      <c r="I17642" s="325"/>
    </row>
    <row r="17643" spans="1:16">
      <c r="A17643" s="185" t="s">
        <v>87</v>
      </c>
      <c r="B17643" s="453"/>
      <c r="C17643" s="265"/>
      <c r="D17643" s="318"/>
      <c r="E17643" s="229">
        <f>SUM(G17602,G17617,G17625,G17640)</f>
        <v>0</v>
      </c>
      <c r="F17643" s="266">
        <f>A</f>
        <v>0</v>
      </c>
      <c r="G17643" s="267">
        <f>E17643*F17643</f>
        <v>0</v>
      </c>
      <c r="I17643" s="326"/>
    </row>
    <row r="17644" spans="1:16">
      <c r="A17644" s="185" t="s">
        <v>85</v>
      </c>
      <c r="B17644" s="453"/>
      <c r="C17644" s="265"/>
      <c r="D17644" s="318"/>
      <c r="E17644" s="229">
        <f>SUM(G17602,G17617,G17625,G17640)</f>
        <v>0</v>
      </c>
      <c r="F17644" s="266">
        <f>I</f>
        <v>0</v>
      </c>
      <c r="G17644" s="267">
        <f>E17644*F17644</f>
        <v>0</v>
      </c>
      <c r="I17644" s="326"/>
    </row>
    <row r="17645" spans="1:16">
      <c r="A17645" s="185" t="s">
        <v>86</v>
      </c>
      <c r="B17645" s="453"/>
      <c r="C17645" s="265"/>
      <c r="D17645" s="318"/>
      <c r="E17645" s="229">
        <f>SUM(G17602,G17617,G17625,G17640)</f>
        <v>0</v>
      </c>
      <c r="F17645" s="266">
        <f>U</f>
        <v>0</v>
      </c>
      <c r="G17645" s="267">
        <f>E17645*F17645</f>
        <v>0</v>
      </c>
      <c r="I17645" s="326"/>
    </row>
    <row r="17646" spans="1:16" ht="33" customHeight="1" thickBot="1">
      <c r="A17646" s="234"/>
      <c r="B17646" s="456"/>
      <c r="C17646" s="235"/>
      <c r="D17646" s="237"/>
      <c r="E17646" s="237"/>
      <c r="F17646" s="268" t="s">
        <v>84</v>
      </c>
      <c r="G17646" s="262">
        <f>SUM(G17643:G17645)</f>
        <v>0</v>
      </c>
      <c r="I17646" s="326"/>
      <c r="J17646" s="295"/>
      <c r="K17646" s="296"/>
      <c r="L17646" s="296"/>
      <c r="M17646" s="296"/>
      <c r="N17646" s="296"/>
      <c r="O17646" s="296"/>
    </row>
    <row r="17647" spans="1:16" s="211" customFormat="1" ht="14" thickTop="1" thickBot="1">
      <c r="A17647" s="269"/>
      <c r="B17647" s="443"/>
      <c r="C17647" s="270"/>
      <c r="D17647" s="319"/>
      <c r="E17647" s="271" t="s">
        <v>89</v>
      </c>
      <c r="F17647" s="272"/>
      <c r="G17647" s="273">
        <f>ROUND(SUM(G17602,G17617,G17625,G17640,G17646),0)</f>
        <v>0</v>
      </c>
      <c r="I17647" s="327"/>
      <c r="J17647" s="212">
        <f>B17586</f>
        <v>55.3</v>
      </c>
      <c r="K17647" s="274">
        <f>E17643</f>
        <v>0</v>
      </c>
      <c r="L17647" s="294">
        <f>G17643</f>
        <v>0</v>
      </c>
      <c r="M17647" s="294">
        <f>G17644</f>
        <v>0</v>
      </c>
      <c r="N17647" s="294">
        <f>G17645</f>
        <v>0</v>
      </c>
      <c r="O17647" s="299">
        <f>SUM(K17647:N17647)</f>
        <v>0</v>
      </c>
      <c r="P17647" s="294"/>
    </row>
    <row r="17648" spans="1:16" ht="13.5" thickTop="1">
      <c r="A17648" s="275" t="s">
        <v>97</v>
      </c>
      <c r="B17648" s="438"/>
      <c r="C17648" s="215"/>
      <c r="D17648" s="217"/>
      <c r="E17648" s="217"/>
      <c r="F17648" s="216"/>
      <c r="G17648" s="219"/>
      <c r="I17648" s="326"/>
      <c r="P17648" s="294"/>
    </row>
    <row r="17649" spans="1:16">
      <c r="A17649" s="275"/>
      <c r="B17649" s="452"/>
      <c r="C17649" s="276"/>
      <c r="D17649" s="320"/>
      <c r="E17649" s="217"/>
      <c r="F17649" s="216"/>
      <c r="G17649" s="277">
        <f ca="1">TODAY()</f>
        <v>44839</v>
      </c>
      <c r="I17649" s="326"/>
      <c r="P17649" s="294"/>
    </row>
    <row r="17650" spans="1:16" ht="13.5" thickBot="1">
      <c r="A17650" s="234"/>
      <c r="B17650" s="456"/>
      <c r="C17650" s="235"/>
      <c r="D17650" s="237"/>
      <c r="E17650" s="237"/>
      <c r="F17650" s="236"/>
      <c r="G17650" s="278"/>
      <c r="I17650" s="326"/>
      <c r="P17650" s="294"/>
    </row>
    <row r="17651" spans="1:16" ht="13.5" thickTop="1"/>
    <row r="17652" spans="1:16" s="199" customFormat="1">
      <c r="A17652" s="196" t="s">
        <v>109</v>
      </c>
      <c r="B17652" s="458"/>
      <c r="C17652" s="196"/>
      <c r="D17652" s="198"/>
      <c r="E17652" s="198"/>
      <c r="F17652" s="197"/>
      <c r="G17652" s="197"/>
      <c r="I17652" s="321"/>
      <c r="J17652" s="200"/>
      <c r="O17652" s="297"/>
    </row>
    <row r="17653" spans="1:16" s="199" customFormat="1">
      <c r="A17653" s="196" t="str">
        <f>CONCATENATE('Prestaciones y AIU'!A15142," ANALISIS DE PRECIOS UNITARIOS")</f>
        <v xml:space="preserve"> ANALISIS DE PRECIOS UNITARIOS</v>
      </c>
      <c r="B17653" s="458"/>
      <c r="C17653" s="196"/>
      <c r="D17653" s="198"/>
      <c r="E17653" s="198"/>
      <c r="F17653" s="197"/>
      <c r="G17653" s="197"/>
      <c r="I17653" s="321"/>
      <c r="J17653" s="200"/>
      <c r="O17653" s="297"/>
    </row>
    <row r="17654" spans="1:16" s="199" customFormat="1">
      <c r="A17654" s="196" t="str">
        <f>Objeto_LIC</f>
        <v>OPTIMIZACION DEL SISTEMA DE ABASTECIMIENTO (ADUCCION, PRETRATAMIENTO Y CONDUCCION) DEL MUNICPIO DE TAME, DEPARTAMENTO DE ARAUCA</v>
      </c>
      <c r="B17654" s="458"/>
      <c r="C17654" s="196"/>
      <c r="D17654" s="198"/>
      <c r="E17654" s="198"/>
      <c r="F17654" s="197"/>
      <c r="G17654" s="197"/>
      <c r="I17654" s="321"/>
      <c r="J17654" s="200"/>
      <c r="O17654" s="297"/>
    </row>
    <row r="17655" spans="1:16" s="199" customFormat="1">
      <c r="A17655" s="196"/>
      <c r="B17655" s="458"/>
      <c r="C17655" s="196"/>
      <c r="D17655" s="198"/>
      <c r="E17655" s="198"/>
      <c r="F17655" s="197"/>
      <c r="G17655" s="197"/>
      <c r="I17655" s="321"/>
      <c r="J17655" s="200"/>
      <c r="O17655" s="297"/>
    </row>
    <row r="17656" spans="1:16" ht="13.5" thickBot="1">
      <c r="A17656" s="201"/>
      <c r="B17656" s="448"/>
      <c r="C17656" s="201"/>
      <c r="D17656" s="203"/>
      <c r="E17656" s="203"/>
      <c r="F17656" s="202"/>
      <c r="G17656" s="202"/>
    </row>
    <row r="17657" spans="1:16" s="211" customFormat="1" ht="13.5" thickTop="1">
      <c r="A17657" s="206"/>
      <c r="B17657" s="457"/>
      <c r="C17657" s="207"/>
      <c r="D17657" s="209"/>
      <c r="E17657" s="209"/>
      <c r="F17657" s="208"/>
      <c r="G17657" s="210" t="s">
        <v>110</v>
      </c>
      <c r="I17657" s="323"/>
      <c r="J17657" s="212"/>
      <c r="O17657" s="297"/>
    </row>
    <row r="17658" spans="1:16" ht="12.75" customHeight="1">
      <c r="A17658" s="213" t="s">
        <v>62</v>
      </c>
      <c r="B17658" s="750">
        <f>Proponente</f>
        <v>0</v>
      </c>
      <c r="C17658" s="750"/>
      <c r="D17658" s="750"/>
      <c r="E17658" s="750"/>
      <c r="F17658" s="750"/>
      <c r="G17658" s="751"/>
    </row>
    <row r="17659" spans="1:16" ht="47.25" customHeight="1">
      <c r="A17659" s="213" t="s">
        <v>63</v>
      </c>
      <c r="B17659" s="470">
        <v>56.1</v>
      </c>
      <c r="C17659" s="750" t="e">
        <f>VLOOKUP(B17659,Presupuesto!$A$4:$B$106,2,FALSE)</f>
        <v>#N/A</v>
      </c>
      <c r="D17659" s="750"/>
      <c r="E17659" s="750"/>
      <c r="F17659" s="750"/>
      <c r="G17659" s="751"/>
    </row>
    <row r="17660" spans="1:16" ht="12.75" customHeight="1">
      <c r="A17660" s="214"/>
      <c r="B17660" s="438"/>
      <c r="C17660" s="215"/>
      <c r="D17660" s="217"/>
      <c r="E17660" s="217"/>
      <c r="F17660" s="218" t="s">
        <v>88</v>
      </c>
      <c r="G17660" s="750" t="str">
        <f ca="1">LOOKUP('U-P1'!B17659,Presupuesto!$1:$1048576,Presupuesto!$C$1:$C$105)</f>
        <v>ML</v>
      </c>
      <c r="H17660" s="750"/>
      <c r="I17660" s="750"/>
      <c r="J17660" s="750"/>
      <c r="K17660" s="751"/>
    </row>
    <row r="17661" spans="1:16" ht="13.5" thickBot="1">
      <c r="A17661" s="213" t="s">
        <v>64</v>
      </c>
      <c r="B17661" s="438"/>
      <c r="C17661" s="215"/>
      <c r="D17661" s="217"/>
      <c r="E17661" s="217"/>
      <c r="F17661" s="216"/>
      <c r="G17661" s="219"/>
      <c r="I17661" s="324"/>
      <c r="J17661" s="295"/>
      <c r="K17661" s="296"/>
      <c r="L17661" s="296"/>
      <c r="M17661" s="296"/>
      <c r="N17661" s="296"/>
      <c r="O17661" s="296"/>
    </row>
    <row r="17662" spans="1:16" s="220" customFormat="1" ht="13.5" thickTop="1">
      <c r="A17662" s="221" t="s">
        <v>57</v>
      </c>
      <c r="B17662" s="447" t="s">
        <v>65</v>
      </c>
      <c r="C17662" s="222" t="s">
        <v>66</v>
      </c>
      <c r="D17662" s="223" t="s">
        <v>74</v>
      </c>
      <c r="E17662" s="224" t="s">
        <v>100</v>
      </c>
      <c r="F17662" s="224" t="s">
        <v>79</v>
      </c>
      <c r="G17662" s="225" t="s">
        <v>70</v>
      </c>
      <c r="I17662" s="325"/>
      <c r="J17662" s="226"/>
      <c r="O17662" s="296"/>
    </row>
    <row r="17663" spans="1:16">
      <c r="A17663" s="227" t="str">
        <f t="shared" ref="A17663:A17674" si="3191">IF(I17663=0,"-",VLOOKUP(I17663,EQUIPOS,2,FALSE))</f>
        <v>-</v>
      </c>
      <c r="B17663" s="228"/>
      <c r="C17663" s="228"/>
      <c r="D17663" s="194"/>
      <c r="E17663" s="229">
        <f t="shared" ref="E17663:E17674" si="3192">IF(I17663=0,0,VLOOKUP(I17663,EQUIPOS,4,FALSE))</f>
        <v>0</v>
      </c>
      <c r="F17663" s="230">
        <f t="shared" ref="F17663:F17674" si="3193">IF(D17663=0,0,E17663/D17663)</f>
        <v>0</v>
      </c>
      <c r="G17663" s="231"/>
      <c r="I17663" s="283"/>
    </row>
    <row r="17664" spans="1:16">
      <c r="A17664" s="227" t="str">
        <f t="shared" si="3191"/>
        <v>-</v>
      </c>
      <c r="B17664" s="228"/>
      <c r="C17664" s="228"/>
      <c r="D17664" s="194"/>
      <c r="E17664" s="229">
        <f t="shared" si="3192"/>
        <v>0</v>
      </c>
      <c r="F17664" s="230">
        <f t="shared" si="3193"/>
        <v>0</v>
      </c>
      <c r="G17664" s="232"/>
      <c r="I17664" s="283"/>
    </row>
    <row r="17665" spans="1:15">
      <c r="A17665" s="227" t="str">
        <f t="shared" si="3191"/>
        <v>-</v>
      </c>
      <c r="B17665" s="228"/>
      <c r="C17665" s="228"/>
      <c r="D17665" s="194"/>
      <c r="E17665" s="229">
        <f t="shared" si="3192"/>
        <v>0</v>
      </c>
      <c r="F17665" s="230">
        <f t="shared" si="3193"/>
        <v>0</v>
      </c>
      <c r="G17665" s="232"/>
      <c r="I17665" s="283"/>
    </row>
    <row r="17666" spans="1:15">
      <c r="A17666" s="227" t="str">
        <f t="shared" si="3191"/>
        <v>-</v>
      </c>
      <c r="B17666" s="228"/>
      <c r="C17666" s="228"/>
      <c r="D17666" s="194"/>
      <c r="E17666" s="229">
        <f t="shared" si="3192"/>
        <v>0</v>
      </c>
      <c r="F17666" s="230">
        <f t="shared" si="3193"/>
        <v>0</v>
      </c>
      <c r="G17666" s="232"/>
      <c r="I17666" s="283"/>
    </row>
    <row r="17667" spans="1:15">
      <c r="A17667" s="227" t="str">
        <f t="shared" si="3191"/>
        <v>-</v>
      </c>
      <c r="B17667" s="228"/>
      <c r="C17667" s="228"/>
      <c r="D17667" s="194"/>
      <c r="E17667" s="229">
        <f t="shared" si="3192"/>
        <v>0</v>
      </c>
      <c r="F17667" s="230">
        <f t="shared" si="3193"/>
        <v>0</v>
      </c>
      <c r="G17667" s="232"/>
      <c r="I17667" s="283"/>
    </row>
    <row r="17668" spans="1:15">
      <c r="A17668" s="227" t="str">
        <f t="shared" si="3191"/>
        <v>-</v>
      </c>
      <c r="B17668" s="228"/>
      <c r="C17668" s="228"/>
      <c r="D17668" s="194"/>
      <c r="E17668" s="229">
        <f t="shared" si="3192"/>
        <v>0</v>
      </c>
      <c r="F17668" s="230">
        <f t="shared" si="3193"/>
        <v>0</v>
      </c>
      <c r="G17668" s="232"/>
      <c r="I17668" s="283"/>
    </row>
    <row r="17669" spans="1:15">
      <c r="A17669" s="227" t="str">
        <f t="shared" si="3191"/>
        <v>-</v>
      </c>
      <c r="B17669" s="228"/>
      <c r="C17669" s="228"/>
      <c r="D17669" s="194"/>
      <c r="E17669" s="229">
        <f t="shared" si="3192"/>
        <v>0</v>
      </c>
      <c r="F17669" s="230">
        <f t="shared" si="3193"/>
        <v>0</v>
      </c>
      <c r="G17669" s="232"/>
      <c r="I17669" s="283"/>
    </row>
    <row r="17670" spans="1:15">
      <c r="A17670" s="227" t="str">
        <f t="shared" si="3191"/>
        <v>-</v>
      </c>
      <c r="B17670" s="228"/>
      <c r="C17670" s="228"/>
      <c r="D17670" s="194"/>
      <c r="E17670" s="229">
        <f t="shared" si="3192"/>
        <v>0</v>
      </c>
      <c r="F17670" s="230">
        <f t="shared" si="3193"/>
        <v>0</v>
      </c>
      <c r="G17670" s="232"/>
      <c r="I17670" s="283"/>
    </row>
    <row r="17671" spans="1:15">
      <c r="A17671" s="227" t="str">
        <f t="shared" si="3191"/>
        <v>-</v>
      </c>
      <c r="B17671" s="228"/>
      <c r="C17671" s="228"/>
      <c r="D17671" s="194"/>
      <c r="E17671" s="229">
        <f t="shared" si="3192"/>
        <v>0</v>
      </c>
      <c r="F17671" s="230">
        <f t="shared" si="3193"/>
        <v>0</v>
      </c>
      <c r="G17671" s="232"/>
      <c r="I17671" s="283"/>
    </row>
    <row r="17672" spans="1:15">
      <c r="A17672" s="227" t="str">
        <f t="shared" si="3191"/>
        <v>-</v>
      </c>
      <c r="B17672" s="228"/>
      <c r="C17672" s="228"/>
      <c r="D17672" s="194"/>
      <c r="E17672" s="229">
        <f t="shared" si="3192"/>
        <v>0</v>
      </c>
      <c r="F17672" s="230">
        <f t="shared" si="3193"/>
        <v>0</v>
      </c>
      <c r="G17672" s="232"/>
      <c r="I17672" s="283"/>
    </row>
    <row r="17673" spans="1:15">
      <c r="A17673" s="227" t="str">
        <f t="shared" si="3191"/>
        <v>-</v>
      </c>
      <c r="B17673" s="228"/>
      <c r="C17673" s="228"/>
      <c r="D17673" s="194"/>
      <c r="E17673" s="229">
        <f t="shared" si="3192"/>
        <v>0</v>
      </c>
      <c r="F17673" s="230">
        <f t="shared" si="3193"/>
        <v>0</v>
      </c>
      <c r="G17673" s="232"/>
      <c r="I17673" s="283"/>
    </row>
    <row r="17674" spans="1:15">
      <c r="A17674" s="227" t="str">
        <f t="shared" si="3191"/>
        <v>-</v>
      </c>
      <c r="B17674" s="228"/>
      <c r="C17674" s="228"/>
      <c r="D17674" s="194"/>
      <c r="E17674" s="229">
        <f t="shared" si="3192"/>
        <v>0</v>
      </c>
      <c r="F17674" s="230">
        <f t="shared" si="3193"/>
        <v>0</v>
      </c>
      <c r="G17674" s="232"/>
      <c r="I17674" s="283"/>
    </row>
    <row r="17675" spans="1:15" ht="13.5" thickBot="1">
      <c r="A17675" s="234"/>
      <c r="B17675" s="456"/>
      <c r="C17675" s="235"/>
      <c r="D17675" s="237"/>
      <c r="E17675" s="237"/>
      <c r="F17675" s="238" t="s">
        <v>80</v>
      </c>
      <c r="G17675" s="239">
        <f>SUM(F17663:F17674)</f>
        <v>0</v>
      </c>
      <c r="I17675" s="326"/>
    </row>
    <row r="17676" spans="1:15" ht="13.5" thickTop="1">
      <c r="A17676" s="240" t="s">
        <v>67</v>
      </c>
      <c r="B17676" s="446"/>
      <c r="C17676" s="241"/>
      <c r="D17676" s="243"/>
      <c r="E17676" s="243"/>
      <c r="F17676" s="242"/>
      <c r="G17676" s="244"/>
      <c r="I17676" s="326"/>
    </row>
    <row r="17677" spans="1:15" s="220" customFormat="1" ht="26">
      <c r="A17677" s="245" t="s">
        <v>57</v>
      </c>
      <c r="B17677" s="455"/>
      <c r="C17677" s="247" t="s">
        <v>58</v>
      </c>
      <c r="D17677" s="316" t="s">
        <v>68</v>
      </c>
      <c r="E17677" s="248" t="s">
        <v>69</v>
      </c>
      <c r="F17677" s="249" t="s">
        <v>79</v>
      </c>
      <c r="G17677" s="250" t="s">
        <v>70</v>
      </c>
      <c r="I17677" s="325"/>
      <c r="J17677" s="226"/>
      <c r="O17677" s="296"/>
    </row>
    <row r="17678" spans="1:15">
      <c r="A17678" s="748" t="str">
        <f t="shared" ref="A17678:A17689" si="3194">IF(I17678=0,"",VLOOKUP(I17678,MATERIALES,2,FALSE))</f>
        <v/>
      </c>
      <c r="B17678" s="749"/>
      <c r="C17678" s="251" t="str">
        <f t="shared" ref="C17678:C17686" si="3195">IF(I17678=0,"",VLOOKUP(I17678,MATERIALES,3,FALSE))</f>
        <v/>
      </c>
      <c r="D17678" s="194"/>
      <c r="E17678" s="252">
        <f t="shared" ref="E17678:E17689" si="3196">IF(I17678=0,0,VLOOKUP(I17678,MATERIALES,4,FALSE))</f>
        <v>0</v>
      </c>
      <c r="F17678" s="230">
        <f>D17678*E17678</f>
        <v>0</v>
      </c>
      <c r="G17678" s="231"/>
      <c r="I17678" s="283"/>
    </row>
    <row r="17679" spans="1:15">
      <c r="A17679" s="748" t="str">
        <f t="shared" si="3194"/>
        <v/>
      </c>
      <c r="B17679" s="749"/>
      <c r="C17679" s="251" t="str">
        <f t="shared" si="3195"/>
        <v/>
      </c>
      <c r="D17679" s="194"/>
      <c r="E17679" s="252">
        <f t="shared" si="3196"/>
        <v>0</v>
      </c>
      <c r="F17679" s="230">
        <f t="shared" ref="F17679:F17689" si="3197">D17679*E17679</f>
        <v>0</v>
      </c>
      <c r="G17679" s="232"/>
      <c r="I17679" s="283"/>
    </row>
    <row r="17680" spans="1:15">
      <c r="A17680" s="748" t="str">
        <f t="shared" si="3194"/>
        <v/>
      </c>
      <c r="B17680" s="749"/>
      <c r="C17680" s="251" t="str">
        <f t="shared" si="3195"/>
        <v/>
      </c>
      <c r="D17680" s="194"/>
      <c r="E17680" s="252">
        <f t="shared" si="3196"/>
        <v>0</v>
      </c>
      <c r="F17680" s="230">
        <f t="shared" si="3197"/>
        <v>0</v>
      </c>
      <c r="G17680" s="232"/>
      <c r="I17680" s="283"/>
    </row>
    <row r="17681" spans="1:9">
      <c r="A17681" s="748" t="str">
        <f t="shared" si="3194"/>
        <v/>
      </c>
      <c r="B17681" s="749"/>
      <c r="C17681" s="251" t="str">
        <f t="shared" si="3195"/>
        <v/>
      </c>
      <c r="D17681" s="194"/>
      <c r="E17681" s="252">
        <f t="shared" si="3196"/>
        <v>0</v>
      </c>
      <c r="F17681" s="230">
        <f t="shared" si="3197"/>
        <v>0</v>
      </c>
      <c r="G17681" s="232"/>
      <c r="I17681" s="283"/>
    </row>
    <row r="17682" spans="1:9">
      <c r="A17682" s="748" t="str">
        <f t="shared" si="3194"/>
        <v/>
      </c>
      <c r="B17682" s="749"/>
      <c r="C17682" s="251" t="str">
        <f t="shared" si="3195"/>
        <v/>
      </c>
      <c r="D17682" s="194"/>
      <c r="E17682" s="252">
        <f t="shared" si="3196"/>
        <v>0</v>
      </c>
      <c r="F17682" s="230">
        <f t="shared" si="3197"/>
        <v>0</v>
      </c>
      <c r="G17682" s="232"/>
      <c r="I17682" s="283"/>
    </row>
    <row r="17683" spans="1:9">
      <c r="A17683" s="748" t="str">
        <f t="shared" si="3194"/>
        <v/>
      </c>
      <c r="B17683" s="749"/>
      <c r="C17683" s="251" t="str">
        <f t="shared" si="3195"/>
        <v/>
      </c>
      <c r="D17683" s="194"/>
      <c r="E17683" s="252">
        <f t="shared" si="3196"/>
        <v>0</v>
      </c>
      <c r="F17683" s="230">
        <f t="shared" si="3197"/>
        <v>0</v>
      </c>
      <c r="G17683" s="232"/>
      <c r="I17683" s="283"/>
    </row>
    <row r="17684" spans="1:9">
      <c r="A17684" s="748" t="str">
        <f t="shared" si="3194"/>
        <v/>
      </c>
      <c r="B17684" s="749"/>
      <c r="C17684" s="251" t="str">
        <f t="shared" si="3195"/>
        <v/>
      </c>
      <c r="D17684" s="194"/>
      <c r="E17684" s="252">
        <f t="shared" si="3196"/>
        <v>0</v>
      </c>
      <c r="F17684" s="230">
        <f t="shared" si="3197"/>
        <v>0</v>
      </c>
      <c r="G17684" s="232"/>
      <c r="I17684" s="283"/>
    </row>
    <row r="17685" spans="1:9">
      <c r="A17685" s="748" t="str">
        <f t="shared" si="3194"/>
        <v/>
      </c>
      <c r="B17685" s="749"/>
      <c r="C17685" s="251" t="str">
        <f t="shared" si="3195"/>
        <v/>
      </c>
      <c r="D17685" s="194"/>
      <c r="E17685" s="252">
        <f t="shared" si="3196"/>
        <v>0</v>
      </c>
      <c r="F17685" s="230">
        <f t="shared" si="3197"/>
        <v>0</v>
      </c>
      <c r="G17685" s="253"/>
      <c r="I17685" s="283"/>
    </row>
    <row r="17686" spans="1:9">
      <c r="A17686" s="748" t="str">
        <f t="shared" si="3194"/>
        <v/>
      </c>
      <c r="B17686" s="749"/>
      <c r="C17686" s="251" t="str">
        <f t="shared" si="3195"/>
        <v/>
      </c>
      <c r="D17686" s="194"/>
      <c r="E17686" s="252">
        <f t="shared" si="3196"/>
        <v>0</v>
      </c>
      <c r="F17686" s="230">
        <f t="shared" si="3197"/>
        <v>0</v>
      </c>
      <c r="G17686" s="232"/>
      <c r="I17686" s="283"/>
    </row>
    <row r="17687" spans="1:9">
      <c r="A17687" s="748" t="str">
        <f t="shared" si="3194"/>
        <v/>
      </c>
      <c r="B17687" s="749"/>
      <c r="C17687" s="251"/>
      <c r="D17687" s="194"/>
      <c r="E17687" s="252">
        <f t="shared" si="3196"/>
        <v>0</v>
      </c>
      <c r="F17687" s="230">
        <f t="shared" si="3197"/>
        <v>0</v>
      </c>
      <c r="G17687" s="232"/>
      <c r="I17687" s="283"/>
    </row>
    <row r="17688" spans="1:9">
      <c r="A17688" s="748" t="str">
        <f t="shared" si="3194"/>
        <v/>
      </c>
      <c r="B17688" s="749"/>
      <c r="C17688" s="251"/>
      <c r="D17688" s="194"/>
      <c r="E17688" s="252">
        <f t="shared" si="3196"/>
        <v>0</v>
      </c>
      <c r="F17688" s="230">
        <f t="shared" si="3197"/>
        <v>0</v>
      </c>
      <c r="G17688" s="232"/>
      <c r="I17688" s="283"/>
    </row>
    <row r="17689" spans="1:9">
      <c r="A17689" s="748" t="str">
        <f t="shared" si="3194"/>
        <v/>
      </c>
      <c r="B17689" s="749"/>
      <c r="C17689" s="251" t="str">
        <f t="shared" ref="C17689" si="3198">IF(I17689=0,"",VLOOKUP(I17689,MATERIALES,3,FALSE))</f>
        <v/>
      </c>
      <c r="D17689" s="194"/>
      <c r="E17689" s="252">
        <f t="shared" si="3196"/>
        <v>0</v>
      </c>
      <c r="F17689" s="230">
        <f t="shared" si="3197"/>
        <v>0</v>
      </c>
      <c r="G17689" s="233"/>
      <c r="I17689" s="283"/>
    </row>
    <row r="17690" spans="1:9" ht="26.25" customHeight="1" thickBot="1">
      <c r="A17690" s="214"/>
      <c r="B17690" s="438"/>
      <c r="C17690" s="215"/>
      <c r="D17690" s="217"/>
      <c r="E17690" s="254"/>
      <c r="F17690" s="255" t="s">
        <v>81</v>
      </c>
      <c r="G17690" s="253">
        <f>ROUND(SUM(F17678:F17689),0)</f>
        <v>0</v>
      </c>
      <c r="I17690" s="326"/>
    </row>
    <row r="17691" spans="1:9" ht="14" thickTop="1" thickBot="1">
      <c r="A17691" s="256" t="s">
        <v>72</v>
      </c>
      <c r="B17691" s="445"/>
      <c r="C17691" s="257"/>
      <c r="D17691" s="259"/>
      <c r="E17691" s="259"/>
      <c r="F17691" s="258"/>
      <c r="G17691" s="260"/>
      <c r="I17691" s="326"/>
    </row>
    <row r="17692" spans="1:9" ht="13.5" thickTop="1">
      <c r="A17692" s="245" t="s">
        <v>57</v>
      </c>
      <c r="B17692" s="455"/>
      <c r="C17692" s="248" t="s">
        <v>71</v>
      </c>
      <c r="D17692" s="316" t="s">
        <v>75</v>
      </c>
      <c r="E17692" s="248" t="s">
        <v>98</v>
      </c>
      <c r="F17692" s="249" t="s">
        <v>79</v>
      </c>
      <c r="G17692" s="250" t="s">
        <v>70</v>
      </c>
      <c r="I17692" s="326"/>
    </row>
    <row r="17693" spans="1:9">
      <c r="A17693" s="748" t="str">
        <f>IF(I17693=0,"",VLOOKUP(I17693,EQUIPOS,2,FALSE))</f>
        <v/>
      </c>
      <c r="B17693" s="749"/>
      <c r="C17693" s="195"/>
      <c r="D17693" s="194"/>
      <c r="E17693" s="252">
        <f>IF(I17693=0,0,VLOOKUP(I17693,EQUIPOS,4,FALSE))</f>
        <v>0</v>
      </c>
      <c r="F17693" s="230">
        <f>C17693*D17693*E17693</f>
        <v>0</v>
      </c>
      <c r="G17693" s="231"/>
      <c r="I17693" s="283"/>
    </row>
    <row r="17694" spans="1:9">
      <c r="A17694" s="748" t="str">
        <f>IF(I17694=0,"",VLOOKUP(I17694,EQUIPOS,2,FALSE))</f>
        <v/>
      </c>
      <c r="B17694" s="749"/>
      <c r="C17694" s="195"/>
      <c r="D17694" s="194"/>
      <c r="E17694" s="252">
        <f>IF(I17694=0,0,VLOOKUP(I17694,EQUIPOS,4,FALSE))</f>
        <v>0</v>
      </c>
      <c r="F17694" s="230">
        <f t="shared" ref="F17694:F17697" si="3199">C17694*D17694*E17694</f>
        <v>0</v>
      </c>
      <c r="G17694" s="232"/>
      <c r="I17694" s="283"/>
    </row>
    <row r="17695" spans="1:9">
      <c r="A17695" s="748" t="str">
        <f>IF(I17695=0,"",VLOOKUP(I17695,EQUIPOS,2,FALSE))</f>
        <v/>
      </c>
      <c r="B17695" s="749"/>
      <c r="C17695" s="195"/>
      <c r="D17695" s="194"/>
      <c r="E17695" s="252">
        <f>IF(I17695=0,0,VLOOKUP(I17695,EQUIPOS,4,FALSE))</f>
        <v>0</v>
      </c>
      <c r="F17695" s="230">
        <f t="shared" si="3199"/>
        <v>0</v>
      </c>
      <c r="G17695" s="232"/>
      <c r="I17695" s="283"/>
    </row>
    <row r="17696" spans="1:9">
      <c r="A17696" s="748" t="str">
        <f>IF(I17696=0,"",VLOOKUP(I17696,EQUIPOS,2,FALSE))</f>
        <v/>
      </c>
      <c r="B17696" s="749"/>
      <c r="C17696" s="195"/>
      <c r="D17696" s="194"/>
      <c r="E17696" s="252">
        <f>IF(I17696=0,0,VLOOKUP(I17696,EQUIPOS,4,FALSE))</f>
        <v>0</v>
      </c>
      <c r="F17696" s="230">
        <f t="shared" si="3199"/>
        <v>0</v>
      </c>
      <c r="G17696" s="232"/>
      <c r="I17696" s="283"/>
    </row>
    <row r="17697" spans="1:9">
      <c r="A17697" s="748" t="str">
        <f>IF(I17697=0,"",VLOOKUP(I17697,EQUIPOS,2,FALSE))</f>
        <v/>
      </c>
      <c r="B17697" s="749"/>
      <c r="C17697" s="195"/>
      <c r="D17697" s="194"/>
      <c r="E17697" s="252">
        <f>IF(I17697=0,0,VLOOKUP(I17697,EQUIPOS,4,FALSE))</f>
        <v>0</v>
      </c>
      <c r="F17697" s="230">
        <f t="shared" si="3199"/>
        <v>0</v>
      </c>
      <c r="G17697" s="233"/>
      <c r="I17697" s="283"/>
    </row>
    <row r="17698" spans="1:9" ht="30.75" customHeight="1" thickBot="1">
      <c r="A17698" s="234"/>
      <c r="B17698" s="456"/>
      <c r="C17698" s="235"/>
      <c r="D17698" s="237"/>
      <c r="E17698" s="261"/>
      <c r="F17698" s="238" t="s">
        <v>82</v>
      </c>
      <c r="G17698" s="262">
        <f>SUM(F17693:F17697)</f>
        <v>0</v>
      </c>
      <c r="I17698" s="326"/>
    </row>
    <row r="17699" spans="1:9" ht="13.5" thickTop="1">
      <c r="A17699" s="240" t="s">
        <v>73</v>
      </c>
      <c r="B17699" s="446"/>
      <c r="C17699" s="241"/>
      <c r="D17699" s="243"/>
      <c r="E17699" s="243"/>
      <c r="F17699" s="242"/>
      <c r="G17699" s="244"/>
      <c r="I17699" s="326"/>
    </row>
    <row r="17700" spans="1:9" ht="26">
      <c r="A17700" s="245" t="s">
        <v>57</v>
      </c>
      <c r="B17700" s="454" t="s">
        <v>58</v>
      </c>
      <c r="C17700" s="247" t="s">
        <v>68</v>
      </c>
      <c r="D17700" s="316" t="s">
        <v>74</v>
      </c>
      <c r="E17700" s="248" t="s">
        <v>69</v>
      </c>
      <c r="F17700" s="249" t="s">
        <v>79</v>
      </c>
      <c r="G17700" s="250" t="s">
        <v>70</v>
      </c>
      <c r="H17700" s="220"/>
      <c r="I17700" s="325"/>
    </row>
    <row r="17701" spans="1:9">
      <c r="A17701" s="263" t="str">
        <f t="shared" ref="A17701:A17712" si="3200">IF(I17701=0,"",VLOOKUP(I17701,MANOOBRA,2,FALSE))</f>
        <v/>
      </c>
      <c r="B17701" s="444" t="str">
        <f t="shared" ref="B17701:B17712" si="3201">IF(I17701=0,"",VLOOKUP(I17701,MANOOBRA,3,FALSE))</f>
        <v/>
      </c>
      <c r="C17701" s="195"/>
      <c r="D17701" s="195"/>
      <c r="E17701" s="252">
        <f t="shared" ref="E17701:E17712" si="3202">IF(I17701=0,0,VLOOKUP(I17701,MANOOBRA,4,FALSE))</f>
        <v>0</v>
      </c>
      <c r="F17701" s="230">
        <f>IF(D17701=0,0,C17701*E17701/D17701)</f>
        <v>0</v>
      </c>
      <c r="G17701" s="231"/>
      <c r="I17701" s="283"/>
    </row>
    <row r="17702" spans="1:9">
      <c r="A17702" s="263" t="str">
        <f t="shared" si="3200"/>
        <v/>
      </c>
      <c r="B17702" s="444" t="str">
        <f t="shared" si="3201"/>
        <v/>
      </c>
      <c r="C17702" s="195"/>
      <c r="D17702" s="195"/>
      <c r="E17702" s="252">
        <f t="shared" si="3202"/>
        <v>0</v>
      </c>
      <c r="F17702" s="230">
        <f t="shared" ref="F17702:F17712" si="3203">IF(D17702=0,0,C17702*E17702/D17702)</f>
        <v>0</v>
      </c>
      <c r="G17702" s="232"/>
      <c r="I17702" s="283"/>
    </row>
    <row r="17703" spans="1:9">
      <c r="A17703" s="263" t="str">
        <f t="shared" si="3200"/>
        <v/>
      </c>
      <c r="B17703" s="444" t="str">
        <f t="shared" si="3201"/>
        <v/>
      </c>
      <c r="C17703" s="195"/>
      <c r="D17703" s="309"/>
      <c r="E17703" s="252">
        <f t="shared" si="3202"/>
        <v>0</v>
      </c>
      <c r="F17703" s="230">
        <f t="shared" si="3203"/>
        <v>0</v>
      </c>
      <c r="G17703" s="232"/>
      <c r="I17703" s="283"/>
    </row>
    <row r="17704" spans="1:9">
      <c r="A17704" s="263" t="str">
        <f t="shared" si="3200"/>
        <v/>
      </c>
      <c r="B17704" s="444" t="str">
        <f t="shared" si="3201"/>
        <v/>
      </c>
      <c r="C17704" s="195"/>
      <c r="D17704" s="195"/>
      <c r="E17704" s="252">
        <f t="shared" si="3202"/>
        <v>0</v>
      </c>
      <c r="F17704" s="230">
        <f t="shared" si="3203"/>
        <v>0</v>
      </c>
      <c r="G17704" s="232"/>
      <c r="I17704" s="283"/>
    </row>
    <row r="17705" spans="1:9">
      <c r="A17705" s="263" t="str">
        <f t="shared" si="3200"/>
        <v/>
      </c>
      <c r="B17705" s="444" t="str">
        <f t="shared" si="3201"/>
        <v/>
      </c>
      <c r="C17705" s="195"/>
      <c r="D17705" s="195"/>
      <c r="E17705" s="252">
        <f t="shared" si="3202"/>
        <v>0</v>
      </c>
      <c r="F17705" s="230">
        <f t="shared" si="3203"/>
        <v>0</v>
      </c>
      <c r="G17705" s="232"/>
      <c r="I17705" s="283"/>
    </row>
    <row r="17706" spans="1:9">
      <c r="A17706" s="263" t="str">
        <f t="shared" si="3200"/>
        <v/>
      </c>
      <c r="B17706" s="444" t="str">
        <f t="shared" si="3201"/>
        <v/>
      </c>
      <c r="C17706" s="195"/>
      <c r="D17706" s="195"/>
      <c r="E17706" s="252">
        <f t="shared" si="3202"/>
        <v>0</v>
      </c>
      <c r="F17706" s="230">
        <f t="shared" si="3203"/>
        <v>0</v>
      </c>
      <c r="G17706" s="232"/>
      <c r="I17706" s="283"/>
    </row>
    <row r="17707" spans="1:9">
      <c r="A17707" s="263" t="str">
        <f t="shared" si="3200"/>
        <v/>
      </c>
      <c r="B17707" s="444" t="str">
        <f t="shared" si="3201"/>
        <v/>
      </c>
      <c r="C17707" s="195"/>
      <c r="D17707" s="195"/>
      <c r="E17707" s="252">
        <f t="shared" si="3202"/>
        <v>0</v>
      </c>
      <c r="F17707" s="230">
        <f t="shared" si="3203"/>
        <v>0</v>
      </c>
      <c r="G17707" s="232"/>
      <c r="I17707" s="283"/>
    </row>
    <row r="17708" spans="1:9">
      <c r="A17708" s="263" t="str">
        <f t="shared" si="3200"/>
        <v/>
      </c>
      <c r="B17708" s="444" t="str">
        <f t="shared" si="3201"/>
        <v/>
      </c>
      <c r="C17708" s="195"/>
      <c r="D17708" s="195"/>
      <c r="E17708" s="252">
        <f t="shared" si="3202"/>
        <v>0</v>
      </c>
      <c r="F17708" s="230">
        <f t="shared" si="3203"/>
        <v>0</v>
      </c>
      <c r="G17708" s="232"/>
      <c r="I17708" s="283"/>
    </row>
    <row r="17709" spans="1:9">
      <c r="A17709" s="263" t="str">
        <f t="shared" si="3200"/>
        <v/>
      </c>
      <c r="B17709" s="444" t="str">
        <f t="shared" si="3201"/>
        <v/>
      </c>
      <c r="C17709" s="195"/>
      <c r="D17709" s="195"/>
      <c r="E17709" s="252">
        <f t="shared" si="3202"/>
        <v>0</v>
      </c>
      <c r="F17709" s="230">
        <f t="shared" si="3203"/>
        <v>0</v>
      </c>
      <c r="G17709" s="232"/>
      <c r="I17709" s="283"/>
    </row>
    <row r="17710" spans="1:9">
      <c r="A17710" s="263" t="str">
        <f t="shared" si="3200"/>
        <v/>
      </c>
      <c r="B17710" s="444" t="str">
        <f t="shared" si="3201"/>
        <v/>
      </c>
      <c r="C17710" s="195"/>
      <c r="D17710" s="195"/>
      <c r="E17710" s="252">
        <f t="shared" si="3202"/>
        <v>0</v>
      </c>
      <c r="F17710" s="230">
        <f t="shared" si="3203"/>
        <v>0</v>
      </c>
      <c r="G17710" s="232"/>
      <c r="I17710" s="283"/>
    </row>
    <row r="17711" spans="1:9">
      <c r="A17711" s="263" t="str">
        <f t="shared" si="3200"/>
        <v/>
      </c>
      <c r="B17711" s="444" t="str">
        <f t="shared" si="3201"/>
        <v/>
      </c>
      <c r="C17711" s="195"/>
      <c r="D17711" s="195"/>
      <c r="E17711" s="252">
        <f t="shared" si="3202"/>
        <v>0</v>
      </c>
      <c r="F17711" s="230">
        <f t="shared" si="3203"/>
        <v>0</v>
      </c>
      <c r="G17711" s="232"/>
      <c r="I17711" s="283"/>
    </row>
    <row r="17712" spans="1:9">
      <c r="A17712" s="263" t="str">
        <f t="shared" si="3200"/>
        <v/>
      </c>
      <c r="B17712" s="444" t="str">
        <f t="shared" si="3201"/>
        <v/>
      </c>
      <c r="C17712" s="195"/>
      <c r="D17712" s="195"/>
      <c r="E17712" s="252">
        <f t="shared" si="3202"/>
        <v>0</v>
      </c>
      <c r="F17712" s="230">
        <f t="shared" si="3203"/>
        <v>0</v>
      </c>
      <c r="G17712" s="233"/>
      <c r="I17712" s="283"/>
    </row>
    <row r="17713" spans="1:16" ht="31.5" customHeight="1" thickBot="1">
      <c r="A17713" s="234"/>
      <c r="B17713" s="456"/>
      <c r="C17713" s="235"/>
      <c r="D17713" s="237"/>
      <c r="E17713" s="237"/>
      <c r="F17713" s="238" t="s">
        <v>83</v>
      </c>
      <c r="G17713" s="262">
        <f>ROUND(SUM(F17701:F17712),0)</f>
        <v>0</v>
      </c>
      <c r="I17713" s="326"/>
    </row>
    <row r="17714" spans="1:16" ht="13.5" thickTop="1">
      <c r="A17714" s="186" t="s">
        <v>76</v>
      </c>
      <c r="B17714" s="446"/>
      <c r="C17714" s="241"/>
      <c r="D17714" s="243"/>
      <c r="E17714" s="243"/>
      <c r="F17714" s="242"/>
      <c r="G17714" s="244"/>
      <c r="I17714" s="326"/>
    </row>
    <row r="17715" spans="1:16">
      <c r="A17715" s="245" t="s">
        <v>57</v>
      </c>
      <c r="B17715" s="455"/>
      <c r="C17715" s="246"/>
      <c r="D17715" s="317"/>
      <c r="E17715" s="248" t="s">
        <v>77</v>
      </c>
      <c r="F17715" s="249" t="s">
        <v>78</v>
      </c>
      <c r="G17715" s="264" t="s">
        <v>77</v>
      </c>
      <c r="H17715" s="220"/>
      <c r="I17715" s="325"/>
    </row>
    <row r="17716" spans="1:16">
      <c r="A17716" s="185" t="s">
        <v>87</v>
      </c>
      <c r="B17716" s="453"/>
      <c r="C17716" s="265"/>
      <c r="D17716" s="318"/>
      <c r="E17716" s="229">
        <f>SUM(G17675,G17690,G17698,G17713)</f>
        <v>0</v>
      </c>
      <c r="F17716" s="266">
        <f>A</f>
        <v>0</v>
      </c>
      <c r="G17716" s="267">
        <f>E17716*F17716</f>
        <v>0</v>
      </c>
      <c r="I17716" s="326"/>
    </row>
    <row r="17717" spans="1:16">
      <c r="A17717" s="185" t="s">
        <v>85</v>
      </c>
      <c r="B17717" s="453"/>
      <c r="C17717" s="265"/>
      <c r="D17717" s="318"/>
      <c r="E17717" s="229">
        <f>SUM(G17675,G17690,G17698,G17713)</f>
        <v>0</v>
      </c>
      <c r="F17717" s="266">
        <f>I</f>
        <v>0</v>
      </c>
      <c r="G17717" s="267">
        <f>E17717*F17717</f>
        <v>0</v>
      </c>
      <c r="I17717" s="326"/>
    </row>
    <row r="17718" spans="1:16">
      <c r="A17718" s="185" t="s">
        <v>86</v>
      </c>
      <c r="B17718" s="453"/>
      <c r="C17718" s="265"/>
      <c r="D17718" s="318"/>
      <c r="E17718" s="229">
        <f>SUM(G17675,G17690,G17698,G17713)</f>
        <v>0</v>
      </c>
      <c r="F17718" s="266">
        <f>U</f>
        <v>0</v>
      </c>
      <c r="G17718" s="267">
        <f>E17718*F17718</f>
        <v>0</v>
      </c>
      <c r="I17718" s="326"/>
    </row>
    <row r="17719" spans="1:16" ht="33" customHeight="1" thickBot="1">
      <c r="A17719" s="234"/>
      <c r="B17719" s="456"/>
      <c r="C17719" s="235"/>
      <c r="D17719" s="237"/>
      <c r="E17719" s="237"/>
      <c r="F17719" s="268" t="s">
        <v>84</v>
      </c>
      <c r="G17719" s="262">
        <f>SUM(G17716:G17718)</f>
        <v>0</v>
      </c>
      <c r="I17719" s="326"/>
      <c r="J17719" s="295"/>
      <c r="K17719" s="296"/>
      <c r="L17719" s="296"/>
      <c r="M17719" s="296"/>
      <c r="N17719" s="296"/>
      <c r="O17719" s="296"/>
    </row>
    <row r="17720" spans="1:16" s="211" customFormat="1" ht="14" thickTop="1" thickBot="1">
      <c r="A17720" s="269"/>
      <c r="B17720" s="443"/>
      <c r="C17720" s="270"/>
      <c r="D17720" s="319"/>
      <c r="E17720" s="271" t="s">
        <v>89</v>
      </c>
      <c r="F17720" s="272"/>
      <c r="G17720" s="273">
        <f>ROUND(SUM(G17675,G17690,G17698,G17713,G17719),0)</f>
        <v>0</v>
      </c>
      <c r="I17720" s="327"/>
      <c r="J17720" s="212">
        <f>B17659</f>
        <v>56.1</v>
      </c>
      <c r="K17720" s="274">
        <f>E17716</f>
        <v>0</v>
      </c>
      <c r="L17720" s="294">
        <f>G17716</f>
        <v>0</v>
      </c>
      <c r="M17720" s="294">
        <f>G17717</f>
        <v>0</v>
      </c>
      <c r="N17720" s="294">
        <f>G17718</f>
        <v>0</v>
      </c>
      <c r="O17720" s="299">
        <f>SUM(K17720:N17720)</f>
        <v>0</v>
      </c>
      <c r="P17720" s="294"/>
    </row>
    <row r="17721" spans="1:16" ht="13.5" thickTop="1">
      <c r="A17721" s="275" t="s">
        <v>97</v>
      </c>
      <c r="B17721" s="438"/>
      <c r="C17721" s="215"/>
      <c r="D17721" s="217"/>
      <c r="E17721" s="217"/>
      <c r="F17721" s="216"/>
      <c r="G17721" s="219"/>
      <c r="I17721" s="326"/>
      <c r="P17721" s="294"/>
    </row>
    <row r="17722" spans="1:16">
      <c r="A17722" s="275"/>
      <c r="B17722" s="452"/>
      <c r="C17722" s="276"/>
      <c r="D17722" s="320"/>
      <c r="E17722" s="217"/>
      <c r="F17722" s="216"/>
      <c r="G17722" s="277">
        <f ca="1">TODAY()</f>
        <v>44839</v>
      </c>
      <c r="I17722" s="326"/>
      <c r="P17722" s="294"/>
    </row>
    <row r="17723" spans="1:16" ht="13.5" thickBot="1">
      <c r="A17723" s="234"/>
      <c r="B17723" s="456"/>
      <c r="C17723" s="235"/>
      <c r="D17723" s="237"/>
      <c r="E17723" s="237"/>
      <c r="F17723" s="236"/>
      <c r="G17723" s="278"/>
      <c r="I17723" s="326"/>
      <c r="P17723" s="294"/>
    </row>
    <row r="17724" spans="1:16" ht="13.5" thickTop="1"/>
    <row r="17725" spans="1:16" s="199" customFormat="1">
      <c r="A17725" s="196" t="s">
        <v>109</v>
      </c>
      <c r="B17725" s="458"/>
      <c r="C17725" s="196"/>
      <c r="D17725" s="198"/>
      <c r="E17725" s="198"/>
      <c r="F17725" s="197"/>
      <c r="G17725" s="197"/>
      <c r="I17725" s="321"/>
      <c r="J17725" s="200"/>
      <c r="O17725" s="297"/>
    </row>
    <row r="17726" spans="1:16" s="199" customFormat="1">
      <c r="A17726" s="196" t="str">
        <f>CONCATENATE('Prestaciones y AIU'!A15217," ANALISIS DE PRECIOS UNITARIOS")</f>
        <v xml:space="preserve"> ANALISIS DE PRECIOS UNITARIOS</v>
      </c>
      <c r="B17726" s="458"/>
      <c r="C17726" s="196"/>
      <c r="D17726" s="198"/>
      <c r="E17726" s="198"/>
      <c r="F17726" s="197"/>
      <c r="G17726" s="197"/>
      <c r="I17726" s="321"/>
      <c r="J17726" s="200"/>
      <c r="O17726" s="297"/>
    </row>
    <row r="17727" spans="1:16" s="199" customFormat="1">
      <c r="A17727" s="196" t="str">
        <f>Objeto_LIC</f>
        <v>OPTIMIZACION DEL SISTEMA DE ABASTECIMIENTO (ADUCCION, PRETRATAMIENTO Y CONDUCCION) DEL MUNICPIO DE TAME, DEPARTAMENTO DE ARAUCA</v>
      </c>
      <c r="B17727" s="458"/>
      <c r="C17727" s="196"/>
      <c r="D17727" s="198"/>
      <c r="E17727" s="198"/>
      <c r="F17727" s="197"/>
      <c r="G17727" s="197"/>
      <c r="I17727" s="321"/>
      <c r="J17727" s="200"/>
      <c r="O17727" s="297"/>
    </row>
    <row r="17728" spans="1:16" s="199" customFormat="1">
      <c r="A17728" s="196"/>
      <c r="B17728" s="458"/>
      <c r="C17728" s="196"/>
      <c r="D17728" s="198"/>
      <c r="E17728" s="198"/>
      <c r="F17728" s="197"/>
      <c r="G17728" s="197"/>
      <c r="I17728" s="321"/>
      <c r="J17728" s="200"/>
      <c r="O17728" s="297"/>
    </row>
    <row r="17729" spans="1:15" ht="13.5" thickBot="1">
      <c r="A17729" s="201"/>
      <c r="B17729" s="448"/>
      <c r="C17729" s="201"/>
      <c r="D17729" s="203"/>
      <c r="E17729" s="203"/>
      <c r="F17729" s="202"/>
      <c r="G17729" s="202"/>
    </row>
    <row r="17730" spans="1:15" s="211" customFormat="1" ht="13.5" thickTop="1">
      <c r="A17730" s="206"/>
      <c r="B17730" s="457"/>
      <c r="C17730" s="207"/>
      <c r="D17730" s="209"/>
      <c r="E17730" s="209"/>
      <c r="F17730" s="208"/>
      <c r="G17730" s="210" t="s">
        <v>110</v>
      </c>
      <c r="I17730" s="323"/>
      <c r="J17730" s="212"/>
      <c r="O17730" s="297"/>
    </row>
    <row r="17731" spans="1:15" ht="12.75" customHeight="1">
      <c r="A17731" s="213" t="s">
        <v>62</v>
      </c>
      <c r="B17731" s="750">
        <f>Proponente</f>
        <v>0</v>
      </c>
      <c r="C17731" s="750"/>
      <c r="D17731" s="750"/>
      <c r="E17731" s="750"/>
      <c r="F17731" s="750"/>
      <c r="G17731" s="751"/>
    </row>
    <row r="17732" spans="1:15" ht="47.25" customHeight="1">
      <c r="A17732" s="213" t="s">
        <v>63</v>
      </c>
      <c r="B17732" s="470">
        <v>57.1</v>
      </c>
      <c r="C17732" s="750" t="e">
        <f>VLOOKUP(B17732,Presupuesto!$A$4:$B$106,2,FALSE)</f>
        <v>#N/A</v>
      </c>
      <c r="D17732" s="750"/>
      <c r="E17732" s="750"/>
      <c r="F17732" s="750"/>
      <c r="G17732" s="751"/>
    </row>
    <row r="17733" spans="1:15" ht="12.75" customHeight="1">
      <c r="A17733" s="214"/>
      <c r="B17733" s="438"/>
      <c r="C17733" s="215"/>
      <c r="D17733" s="217"/>
      <c r="E17733" s="217"/>
      <c r="F17733" s="218" t="s">
        <v>88</v>
      </c>
      <c r="G17733" s="750" t="str">
        <f ca="1">LOOKUP('U-P1'!B17732,Presupuesto!$1:$1048576,Presupuesto!$C$1:$C$105)</f>
        <v>ML</v>
      </c>
      <c r="H17733" s="750"/>
      <c r="I17733" s="750"/>
      <c r="J17733" s="750"/>
      <c r="K17733" s="751"/>
    </row>
    <row r="17734" spans="1:15" ht="13.5" thickBot="1">
      <c r="A17734" s="213" t="s">
        <v>64</v>
      </c>
      <c r="B17734" s="438"/>
      <c r="C17734" s="215"/>
      <c r="D17734" s="217"/>
      <c r="E17734" s="217"/>
      <c r="F17734" s="216"/>
      <c r="G17734" s="219"/>
      <c r="I17734" s="324"/>
      <c r="J17734" s="295"/>
      <c r="K17734" s="296"/>
      <c r="L17734" s="296"/>
      <c r="M17734" s="296"/>
      <c r="N17734" s="296"/>
      <c r="O17734" s="296"/>
    </row>
    <row r="17735" spans="1:15" s="220" customFormat="1" ht="13.5" thickTop="1">
      <c r="A17735" s="221" t="s">
        <v>57</v>
      </c>
      <c r="B17735" s="447" t="s">
        <v>65</v>
      </c>
      <c r="C17735" s="222" t="s">
        <v>66</v>
      </c>
      <c r="D17735" s="223" t="s">
        <v>74</v>
      </c>
      <c r="E17735" s="224" t="s">
        <v>100</v>
      </c>
      <c r="F17735" s="224" t="s">
        <v>79</v>
      </c>
      <c r="G17735" s="225" t="s">
        <v>70</v>
      </c>
      <c r="I17735" s="325"/>
      <c r="J17735" s="226"/>
      <c r="O17735" s="296"/>
    </row>
    <row r="17736" spans="1:15">
      <c r="A17736" s="227" t="str">
        <f t="shared" ref="A17736:A17747" si="3204">IF(I17736=0,"-",VLOOKUP(I17736,EQUIPOS,2,FALSE))</f>
        <v>-</v>
      </c>
      <c r="B17736" s="228"/>
      <c r="C17736" s="228"/>
      <c r="D17736" s="194"/>
      <c r="E17736" s="229">
        <f t="shared" ref="E17736:E17747" si="3205">IF(I17736=0,0,VLOOKUP(I17736,EQUIPOS,4,FALSE))</f>
        <v>0</v>
      </c>
      <c r="F17736" s="230">
        <f t="shared" ref="F17736:F17747" si="3206">IF(D17736=0,0,E17736/D17736)</f>
        <v>0</v>
      </c>
      <c r="G17736" s="231"/>
      <c r="I17736" s="283"/>
    </row>
    <row r="17737" spans="1:15">
      <c r="A17737" s="227" t="str">
        <f t="shared" si="3204"/>
        <v>-</v>
      </c>
      <c r="B17737" s="228"/>
      <c r="C17737" s="228"/>
      <c r="D17737" s="194"/>
      <c r="E17737" s="229">
        <f t="shared" si="3205"/>
        <v>0</v>
      </c>
      <c r="F17737" s="230">
        <f t="shared" si="3206"/>
        <v>0</v>
      </c>
      <c r="G17737" s="232"/>
      <c r="I17737" s="283"/>
    </row>
    <row r="17738" spans="1:15">
      <c r="A17738" s="227" t="str">
        <f t="shared" si="3204"/>
        <v>-</v>
      </c>
      <c r="B17738" s="228"/>
      <c r="C17738" s="228"/>
      <c r="D17738" s="194"/>
      <c r="E17738" s="229">
        <f t="shared" si="3205"/>
        <v>0</v>
      </c>
      <c r="F17738" s="230">
        <f t="shared" si="3206"/>
        <v>0</v>
      </c>
      <c r="G17738" s="232"/>
      <c r="I17738" s="283"/>
    </row>
    <row r="17739" spans="1:15">
      <c r="A17739" s="227" t="str">
        <f t="shared" si="3204"/>
        <v>-</v>
      </c>
      <c r="B17739" s="228"/>
      <c r="C17739" s="228"/>
      <c r="D17739" s="194"/>
      <c r="E17739" s="229">
        <f t="shared" si="3205"/>
        <v>0</v>
      </c>
      <c r="F17739" s="230">
        <f t="shared" si="3206"/>
        <v>0</v>
      </c>
      <c r="G17739" s="232"/>
      <c r="I17739" s="283"/>
    </row>
    <row r="17740" spans="1:15">
      <c r="A17740" s="227" t="str">
        <f t="shared" si="3204"/>
        <v>-</v>
      </c>
      <c r="B17740" s="228"/>
      <c r="C17740" s="228"/>
      <c r="D17740" s="194"/>
      <c r="E17740" s="229">
        <f t="shared" si="3205"/>
        <v>0</v>
      </c>
      <c r="F17740" s="230">
        <f t="shared" si="3206"/>
        <v>0</v>
      </c>
      <c r="G17740" s="232"/>
      <c r="I17740" s="283"/>
    </row>
    <row r="17741" spans="1:15">
      <c r="A17741" s="227" t="str">
        <f t="shared" si="3204"/>
        <v>-</v>
      </c>
      <c r="B17741" s="228"/>
      <c r="C17741" s="228"/>
      <c r="D17741" s="194"/>
      <c r="E17741" s="229">
        <f t="shared" si="3205"/>
        <v>0</v>
      </c>
      <c r="F17741" s="230">
        <f t="shared" si="3206"/>
        <v>0</v>
      </c>
      <c r="G17741" s="232"/>
      <c r="I17741" s="283"/>
    </row>
    <row r="17742" spans="1:15">
      <c r="A17742" s="227" t="str">
        <f t="shared" si="3204"/>
        <v>-</v>
      </c>
      <c r="B17742" s="228"/>
      <c r="C17742" s="228"/>
      <c r="D17742" s="194"/>
      <c r="E17742" s="229">
        <f t="shared" si="3205"/>
        <v>0</v>
      </c>
      <c r="F17742" s="230">
        <f t="shared" si="3206"/>
        <v>0</v>
      </c>
      <c r="G17742" s="232"/>
      <c r="I17742" s="283"/>
    </row>
    <row r="17743" spans="1:15">
      <c r="A17743" s="227" t="str">
        <f t="shared" si="3204"/>
        <v>-</v>
      </c>
      <c r="B17743" s="228"/>
      <c r="C17743" s="228"/>
      <c r="D17743" s="194"/>
      <c r="E17743" s="229">
        <f t="shared" si="3205"/>
        <v>0</v>
      </c>
      <c r="F17743" s="230">
        <f t="shared" si="3206"/>
        <v>0</v>
      </c>
      <c r="G17743" s="232"/>
      <c r="I17743" s="283"/>
    </row>
    <row r="17744" spans="1:15">
      <c r="A17744" s="227" t="str">
        <f t="shared" si="3204"/>
        <v>-</v>
      </c>
      <c r="B17744" s="228"/>
      <c r="C17744" s="228"/>
      <c r="D17744" s="194"/>
      <c r="E17744" s="229">
        <f t="shared" si="3205"/>
        <v>0</v>
      </c>
      <c r="F17744" s="230">
        <f t="shared" si="3206"/>
        <v>0</v>
      </c>
      <c r="G17744" s="232"/>
      <c r="I17744" s="283"/>
    </row>
    <row r="17745" spans="1:15">
      <c r="A17745" s="227" t="str">
        <f t="shared" si="3204"/>
        <v>-</v>
      </c>
      <c r="B17745" s="228"/>
      <c r="C17745" s="228"/>
      <c r="D17745" s="194"/>
      <c r="E17745" s="229">
        <f t="shared" si="3205"/>
        <v>0</v>
      </c>
      <c r="F17745" s="230">
        <f t="shared" si="3206"/>
        <v>0</v>
      </c>
      <c r="G17745" s="232"/>
      <c r="I17745" s="283"/>
    </row>
    <row r="17746" spans="1:15">
      <c r="A17746" s="227" t="str">
        <f t="shared" si="3204"/>
        <v>-</v>
      </c>
      <c r="B17746" s="228"/>
      <c r="C17746" s="228"/>
      <c r="D17746" s="194"/>
      <c r="E17746" s="229">
        <f t="shared" si="3205"/>
        <v>0</v>
      </c>
      <c r="F17746" s="230">
        <f t="shared" si="3206"/>
        <v>0</v>
      </c>
      <c r="G17746" s="232"/>
      <c r="I17746" s="283"/>
    </row>
    <row r="17747" spans="1:15">
      <c r="A17747" s="227" t="str">
        <f t="shared" si="3204"/>
        <v>-</v>
      </c>
      <c r="B17747" s="228"/>
      <c r="C17747" s="228"/>
      <c r="D17747" s="194"/>
      <c r="E17747" s="229">
        <f t="shared" si="3205"/>
        <v>0</v>
      </c>
      <c r="F17747" s="230">
        <f t="shared" si="3206"/>
        <v>0</v>
      </c>
      <c r="G17747" s="232"/>
      <c r="I17747" s="283"/>
    </row>
    <row r="17748" spans="1:15" ht="13.5" thickBot="1">
      <c r="A17748" s="234"/>
      <c r="B17748" s="456"/>
      <c r="C17748" s="235"/>
      <c r="D17748" s="237"/>
      <c r="E17748" s="237"/>
      <c r="F17748" s="238" t="s">
        <v>80</v>
      </c>
      <c r="G17748" s="239">
        <f>SUM(F17736:F17747)</f>
        <v>0</v>
      </c>
      <c r="I17748" s="326"/>
    </row>
    <row r="17749" spans="1:15" ht="13.5" thickTop="1">
      <c r="A17749" s="240" t="s">
        <v>67</v>
      </c>
      <c r="B17749" s="446"/>
      <c r="C17749" s="241"/>
      <c r="D17749" s="243"/>
      <c r="E17749" s="243"/>
      <c r="F17749" s="242"/>
      <c r="G17749" s="244"/>
      <c r="I17749" s="326"/>
    </row>
    <row r="17750" spans="1:15" s="220" customFormat="1" ht="26">
      <c r="A17750" s="245" t="s">
        <v>57</v>
      </c>
      <c r="B17750" s="455"/>
      <c r="C17750" s="247" t="s">
        <v>58</v>
      </c>
      <c r="D17750" s="316" t="s">
        <v>68</v>
      </c>
      <c r="E17750" s="248" t="s">
        <v>69</v>
      </c>
      <c r="F17750" s="249" t="s">
        <v>79</v>
      </c>
      <c r="G17750" s="250" t="s">
        <v>70</v>
      </c>
      <c r="I17750" s="325"/>
      <c r="J17750" s="226"/>
      <c r="O17750" s="296"/>
    </row>
    <row r="17751" spans="1:15">
      <c r="A17751" s="748" t="str">
        <f t="shared" ref="A17751:A17762" si="3207">IF(I17751=0,"",VLOOKUP(I17751,MATERIALES,2,FALSE))</f>
        <v/>
      </c>
      <c r="B17751" s="749"/>
      <c r="C17751" s="251" t="str">
        <f t="shared" ref="C17751:C17759" si="3208">IF(I17751=0,"",VLOOKUP(I17751,MATERIALES,3,FALSE))</f>
        <v/>
      </c>
      <c r="D17751" s="194"/>
      <c r="E17751" s="252">
        <f t="shared" ref="E17751:E17762" si="3209">IF(I17751=0,0,VLOOKUP(I17751,MATERIALES,4,FALSE))</f>
        <v>0</v>
      </c>
      <c r="F17751" s="230">
        <f>D17751*E17751</f>
        <v>0</v>
      </c>
      <c r="G17751" s="231"/>
      <c r="I17751" s="283"/>
    </row>
    <row r="17752" spans="1:15">
      <c r="A17752" s="748" t="str">
        <f t="shared" si="3207"/>
        <v/>
      </c>
      <c r="B17752" s="749"/>
      <c r="C17752" s="251" t="str">
        <f t="shared" si="3208"/>
        <v/>
      </c>
      <c r="D17752" s="194"/>
      <c r="E17752" s="252">
        <f t="shared" si="3209"/>
        <v>0</v>
      </c>
      <c r="F17752" s="230">
        <f t="shared" ref="F17752:F17762" si="3210">D17752*E17752</f>
        <v>0</v>
      </c>
      <c r="G17752" s="232"/>
      <c r="I17752" s="283"/>
    </row>
    <row r="17753" spans="1:15">
      <c r="A17753" s="748" t="str">
        <f t="shared" si="3207"/>
        <v/>
      </c>
      <c r="B17753" s="749"/>
      <c r="C17753" s="251" t="str">
        <f t="shared" si="3208"/>
        <v/>
      </c>
      <c r="D17753" s="194"/>
      <c r="E17753" s="252">
        <f t="shared" si="3209"/>
        <v>0</v>
      </c>
      <c r="F17753" s="230">
        <f t="shared" si="3210"/>
        <v>0</v>
      </c>
      <c r="G17753" s="232"/>
      <c r="I17753" s="283"/>
    </row>
    <row r="17754" spans="1:15">
      <c r="A17754" s="748" t="str">
        <f t="shared" si="3207"/>
        <v/>
      </c>
      <c r="B17754" s="749"/>
      <c r="C17754" s="251" t="str">
        <f t="shared" si="3208"/>
        <v/>
      </c>
      <c r="D17754" s="194"/>
      <c r="E17754" s="252">
        <f t="shared" si="3209"/>
        <v>0</v>
      </c>
      <c r="F17754" s="230">
        <f t="shared" si="3210"/>
        <v>0</v>
      </c>
      <c r="G17754" s="232"/>
      <c r="I17754" s="283"/>
    </row>
    <row r="17755" spans="1:15">
      <c r="A17755" s="748" t="str">
        <f t="shared" si="3207"/>
        <v/>
      </c>
      <c r="B17755" s="749"/>
      <c r="C17755" s="251" t="str">
        <f t="shared" si="3208"/>
        <v/>
      </c>
      <c r="D17755" s="194"/>
      <c r="E17755" s="252">
        <f t="shared" si="3209"/>
        <v>0</v>
      </c>
      <c r="F17755" s="230">
        <f t="shared" si="3210"/>
        <v>0</v>
      </c>
      <c r="G17755" s="232"/>
      <c r="I17755" s="283"/>
    </row>
    <row r="17756" spans="1:15">
      <c r="A17756" s="748" t="str">
        <f t="shared" si="3207"/>
        <v/>
      </c>
      <c r="B17756" s="749"/>
      <c r="C17756" s="251" t="str">
        <f t="shared" si="3208"/>
        <v/>
      </c>
      <c r="D17756" s="194"/>
      <c r="E17756" s="252">
        <f t="shared" si="3209"/>
        <v>0</v>
      </c>
      <c r="F17756" s="230">
        <f t="shared" si="3210"/>
        <v>0</v>
      </c>
      <c r="G17756" s="232"/>
      <c r="I17756" s="283"/>
    </row>
    <row r="17757" spans="1:15">
      <c r="A17757" s="748" t="str">
        <f t="shared" si="3207"/>
        <v/>
      </c>
      <c r="B17757" s="749"/>
      <c r="C17757" s="251" t="str">
        <f t="shared" si="3208"/>
        <v/>
      </c>
      <c r="D17757" s="194"/>
      <c r="E17757" s="252">
        <f t="shared" si="3209"/>
        <v>0</v>
      </c>
      <c r="F17757" s="230">
        <f t="shared" si="3210"/>
        <v>0</v>
      </c>
      <c r="G17757" s="232"/>
      <c r="I17757" s="283"/>
    </row>
    <row r="17758" spans="1:15">
      <c r="A17758" s="748" t="str">
        <f t="shared" si="3207"/>
        <v/>
      </c>
      <c r="B17758" s="749"/>
      <c r="C17758" s="251" t="str">
        <f t="shared" si="3208"/>
        <v/>
      </c>
      <c r="D17758" s="194"/>
      <c r="E17758" s="252">
        <f t="shared" si="3209"/>
        <v>0</v>
      </c>
      <c r="F17758" s="230">
        <f t="shared" si="3210"/>
        <v>0</v>
      </c>
      <c r="G17758" s="253"/>
      <c r="I17758" s="283"/>
    </row>
    <row r="17759" spans="1:15">
      <c r="A17759" s="748" t="str">
        <f t="shared" si="3207"/>
        <v/>
      </c>
      <c r="B17759" s="749"/>
      <c r="C17759" s="251" t="str">
        <f t="shared" si="3208"/>
        <v/>
      </c>
      <c r="D17759" s="194"/>
      <c r="E17759" s="252">
        <f t="shared" si="3209"/>
        <v>0</v>
      </c>
      <c r="F17759" s="230">
        <f t="shared" si="3210"/>
        <v>0</v>
      </c>
      <c r="G17759" s="232"/>
      <c r="I17759" s="283"/>
    </row>
    <row r="17760" spans="1:15">
      <c r="A17760" s="748" t="str">
        <f t="shared" si="3207"/>
        <v/>
      </c>
      <c r="B17760" s="749"/>
      <c r="C17760" s="251"/>
      <c r="D17760" s="194"/>
      <c r="E17760" s="252">
        <f t="shared" si="3209"/>
        <v>0</v>
      </c>
      <c r="F17760" s="230">
        <f t="shared" si="3210"/>
        <v>0</v>
      </c>
      <c r="G17760" s="232"/>
      <c r="I17760" s="283"/>
    </row>
    <row r="17761" spans="1:9">
      <c r="A17761" s="748" t="str">
        <f t="shared" si="3207"/>
        <v/>
      </c>
      <c r="B17761" s="749"/>
      <c r="C17761" s="251"/>
      <c r="D17761" s="194"/>
      <c r="E17761" s="252">
        <f t="shared" si="3209"/>
        <v>0</v>
      </c>
      <c r="F17761" s="230">
        <f t="shared" si="3210"/>
        <v>0</v>
      </c>
      <c r="G17761" s="232"/>
      <c r="I17761" s="283"/>
    </row>
    <row r="17762" spans="1:9">
      <c r="A17762" s="748" t="str">
        <f t="shared" si="3207"/>
        <v/>
      </c>
      <c r="B17762" s="749"/>
      <c r="C17762" s="251" t="str">
        <f t="shared" ref="C17762" si="3211">IF(I17762=0,"",VLOOKUP(I17762,MATERIALES,3,FALSE))</f>
        <v/>
      </c>
      <c r="D17762" s="194"/>
      <c r="E17762" s="252">
        <f t="shared" si="3209"/>
        <v>0</v>
      </c>
      <c r="F17762" s="230">
        <f t="shared" si="3210"/>
        <v>0</v>
      </c>
      <c r="G17762" s="233"/>
      <c r="I17762" s="283"/>
    </row>
    <row r="17763" spans="1:9" ht="26.25" customHeight="1" thickBot="1">
      <c r="A17763" s="214"/>
      <c r="B17763" s="438"/>
      <c r="C17763" s="215"/>
      <c r="D17763" s="217"/>
      <c r="E17763" s="254"/>
      <c r="F17763" s="255" t="s">
        <v>81</v>
      </c>
      <c r="G17763" s="253">
        <f>ROUND(SUM(F17751:F17762),0)</f>
        <v>0</v>
      </c>
      <c r="I17763" s="326"/>
    </row>
    <row r="17764" spans="1:9" ht="14" thickTop="1" thickBot="1">
      <c r="A17764" s="256" t="s">
        <v>72</v>
      </c>
      <c r="B17764" s="445"/>
      <c r="C17764" s="257"/>
      <c r="D17764" s="259"/>
      <c r="E17764" s="259"/>
      <c r="F17764" s="258"/>
      <c r="G17764" s="260"/>
      <c r="I17764" s="326"/>
    </row>
    <row r="17765" spans="1:9" ht="13.5" thickTop="1">
      <c r="A17765" s="245" t="s">
        <v>57</v>
      </c>
      <c r="B17765" s="455"/>
      <c r="C17765" s="248" t="s">
        <v>71</v>
      </c>
      <c r="D17765" s="316" t="s">
        <v>75</v>
      </c>
      <c r="E17765" s="248" t="s">
        <v>98</v>
      </c>
      <c r="F17765" s="249" t="s">
        <v>79</v>
      </c>
      <c r="G17765" s="250" t="s">
        <v>70</v>
      </c>
      <c r="I17765" s="326"/>
    </row>
    <row r="17766" spans="1:9">
      <c r="A17766" s="748" t="str">
        <f>IF(I17766=0,"",VLOOKUP(I17766,EQUIPOS,2,FALSE))</f>
        <v/>
      </c>
      <c r="B17766" s="749"/>
      <c r="C17766" s="195"/>
      <c r="D17766" s="194"/>
      <c r="E17766" s="252">
        <f>IF(I17766=0,0,VLOOKUP(I17766,EQUIPOS,4,FALSE))</f>
        <v>0</v>
      </c>
      <c r="F17766" s="230">
        <f>C17766*D17766*E17766</f>
        <v>0</v>
      </c>
      <c r="G17766" s="231"/>
      <c r="I17766" s="283"/>
    </row>
    <row r="17767" spans="1:9">
      <c r="A17767" s="748" t="str">
        <f>IF(I17767=0,"",VLOOKUP(I17767,EQUIPOS,2,FALSE))</f>
        <v/>
      </c>
      <c r="B17767" s="749"/>
      <c r="C17767" s="195"/>
      <c r="D17767" s="194"/>
      <c r="E17767" s="252">
        <f>IF(I17767=0,0,VLOOKUP(I17767,EQUIPOS,4,FALSE))</f>
        <v>0</v>
      </c>
      <c r="F17767" s="230">
        <f t="shared" ref="F17767:F17770" si="3212">C17767*D17767*E17767</f>
        <v>0</v>
      </c>
      <c r="G17767" s="232"/>
      <c r="I17767" s="283"/>
    </row>
    <row r="17768" spans="1:9">
      <c r="A17768" s="748" t="str">
        <f>IF(I17768=0,"",VLOOKUP(I17768,EQUIPOS,2,FALSE))</f>
        <v/>
      </c>
      <c r="B17768" s="749"/>
      <c r="C17768" s="195"/>
      <c r="D17768" s="194"/>
      <c r="E17768" s="252">
        <f>IF(I17768=0,0,VLOOKUP(I17768,EQUIPOS,4,FALSE))</f>
        <v>0</v>
      </c>
      <c r="F17768" s="230">
        <f t="shared" si="3212"/>
        <v>0</v>
      </c>
      <c r="G17768" s="232"/>
      <c r="I17768" s="283"/>
    </row>
    <row r="17769" spans="1:9">
      <c r="A17769" s="748" t="str">
        <f>IF(I17769=0,"",VLOOKUP(I17769,EQUIPOS,2,FALSE))</f>
        <v/>
      </c>
      <c r="B17769" s="749"/>
      <c r="C17769" s="195"/>
      <c r="D17769" s="194"/>
      <c r="E17769" s="252">
        <f>IF(I17769=0,0,VLOOKUP(I17769,EQUIPOS,4,FALSE))</f>
        <v>0</v>
      </c>
      <c r="F17769" s="230">
        <f t="shared" si="3212"/>
        <v>0</v>
      </c>
      <c r="G17769" s="232"/>
      <c r="I17769" s="283"/>
    </row>
    <row r="17770" spans="1:9">
      <c r="A17770" s="748" t="str">
        <f>IF(I17770=0,"",VLOOKUP(I17770,EQUIPOS,2,FALSE))</f>
        <v/>
      </c>
      <c r="B17770" s="749"/>
      <c r="C17770" s="195"/>
      <c r="D17770" s="194"/>
      <c r="E17770" s="252">
        <f>IF(I17770=0,0,VLOOKUP(I17770,EQUIPOS,4,FALSE))</f>
        <v>0</v>
      </c>
      <c r="F17770" s="230">
        <f t="shared" si="3212"/>
        <v>0</v>
      </c>
      <c r="G17770" s="233"/>
      <c r="I17770" s="283"/>
    </row>
    <row r="17771" spans="1:9" ht="30.75" customHeight="1" thickBot="1">
      <c r="A17771" s="234"/>
      <c r="B17771" s="456"/>
      <c r="C17771" s="235"/>
      <c r="D17771" s="237"/>
      <c r="E17771" s="261"/>
      <c r="F17771" s="238" t="s">
        <v>82</v>
      </c>
      <c r="G17771" s="262">
        <f>SUM(F17766:F17770)</f>
        <v>0</v>
      </c>
      <c r="I17771" s="326"/>
    </row>
    <row r="17772" spans="1:9" ht="13.5" thickTop="1">
      <c r="A17772" s="240" t="s">
        <v>73</v>
      </c>
      <c r="B17772" s="446"/>
      <c r="C17772" s="241"/>
      <c r="D17772" s="243"/>
      <c r="E17772" s="243"/>
      <c r="F17772" s="242"/>
      <c r="G17772" s="244"/>
      <c r="I17772" s="326"/>
    </row>
    <row r="17773" spans="1:9" ht="26">
      <c r="A17773" s="245" t="s">
        <v>57</v>
      </c>
      <c r="B17773" s="454" t="s">
        <v>58</v>
      </c>
      <c r="C17773" s="247" t="s">
        <v>68</v>
      </c>
      <c r="D17773" s="316" t="s">
        <v>74</v>
      </c>
      <c r="E17773" s="248" t="s">
        <v>69</v>
      </c>
      <c r="F17773" s="249" t="s">
        <v>79</v>
      </c>
      <c r="G17773" s="250" t="s">
        <v>70</v>
      </c>
      <c r="H17773" s="220"/>
      <c r="I17773" s="325"/>
    </row>
    <row r="17774" spans="1:9">
      <c r="A17774" s="263" t="str">
        <f t="shared" ref="A17774:A17785" si="3213">IF(I17774=0,"",VLOOKUP(I17774,MANOOBRA,2,FALSE))</f>
        <v/>
      </c>
      <c r="B17774" s="444" t="str">
        <f t="shared" ref="B17774:B17785" si="3214">IF(I17774=0,"",VLOOKUP(I17774,MANOOBRA,3,FALSE))</f>
        <v/>
      </c>
      <c r="C17774" s="195"/>
      <c r="D17774" s="195"/>
      <c r="E17774" s="252">
        <f t="shared" ref="E17774:E17785" si="3215">IF(I17774=0,0,VLOOKUP(I17774,MANOOBRA,4,FALSE))</f>
        <v>0</v>
      </c>
      <c r="F17774" s="230">
        <f>IF(D17774=0,0,C17774*E17774/D17774)</f>
        <v>0</v>
      </c>
      <c r="G17774" s="231"/>
      <c r="I17774" s="283"/>
    </row>
    <row r="17775" spans="1:9">
      <c r="A17775" s="263" t="str">
        <f t="shared" si="3213"/>
        <v/>
      </c>
      <c r="B17775" s="444" t="str">
        <f t="shared" si="3214"/>
        <v/>
      </c>
      <c r="C17775" s="195"/>
      <c r="D17775" s="195"/>
      <c r="E17775" s="252">
        <f t="shared" si="3215"/>
        <v>0</v>
      </c>
      <c r="F17775" s="230">
        <f t="shared" ref="F17775:F17785" si="3216">IF(D17775=0,0,C17775*E17775/D17775)</f>
        <v>0</v>
      </c>
      <c r="G17775" s="232"/>
      <c r="I17775" s="283"/>
    </row>
    <row r="17776" spans="1:9">
      <c r="A17776" s="263" t="str">
        <f t="shared" si="3213"/>
        <v/>
      </c>
      <c r="B17776" s="444" t="str">
        <f t="shared" si="3214"/>
        <v/>
      </c>
      <c r="C17776" s="195"/>
      <c r="D17776" s="309"/>
      <c r="E17776" s="252">
        <f t="shared" si="3215"/>
        <v>0</v>
      </c>
      <c r="F17776" s="230">
        <f t="shared" si="3216"/>
        <v>0</v>
      </c>
      <c r="G17776" s="232"/>
      <c r="I17776" s="283"/>
    </row>
    <row r="17777" spans="1:15">
      <c r="A17777" s="263" t="str">
        <f t="shared" si="3213"/>
        <v/>
      </c>
      <c r="B17777" s="444" t="str">
        <f t="shared" si="3214"/>
        <v/>
      </c>
      <c r="C17777" s="195"/>
      <c r="D17777" s="195"/>
      <c r="E17777" s="252">
        <f t="shared" si="3215"/>
        <v>0</v>
      </c>
      <c r="F17777" s="230">
        <f t="shared" si="3216"/>
        <v>0</v>
      </c>
      <c r="G17777" s="232"/>
      <c r="I17777" s="283"/>
    </row>
    <row r="17778" spans="1:15">
      <c r="A17778" s="263" t="str">
        <f t="shared" si="3213"/>
        <v/>
      </c>
      <c r="B17778" s="444" t="str">
        <f t="shared" si="3214"/>
        <v/>
      </c>
      <c r="C17778" s="195"/>
      <c r="D17778" s="195"/>
      <c r="E17778" s="252">
        <f t="shared" si="3215"/>
        <v>0</v>
      </c>
      <c r="F17778" s="230">
        <f t="shared" si="3216"/>
        <v>0</v>
      </c>
      <c r="G17778" s="232"/>
      <c r="I17778" s="283"/>
    </row>
    <row r="17779" spans="1:15">
      <c r="A17779" s="263" t="str">
        <f t="shared" si="3213"/>
        <v/>
      </c>
      <c r="B17779" s="444" t="str">
        <f t="shared" si="3214"/>
        <v/>
      </c>
      <c r="C17779" s="195"/>
      <c r="D17779" s="195"/>
      <c r="E17779" s="252">
        <f t="shared" si="3215"/>
        <v>0</v>
      </c>
      <c r="F17779" s="230">
        <f t="shared" si="3216"/>
        <v>0</v>
      </c>
      <c r="G17779" s="232"/>
      <c r="I17779" s="283"/>
    </row>
    <row r="17780" spans="1:15">
      <c r="A17780" s="263" t="str">
        <f t="shared" si="3213"/>
        <v/>
      </c>
      <c r="B17780" s="444" t="str">
        <f t="shared" si="3214"/>
        <v/>
      </c>
      <c r="C17780" s="195"/>
      <c r="D17780" s="195"/>
      <c r="E17780" s="252">
        <f t="shared" si="3215"/>
        <v>0</v>
      </c>
      <c r="F17780" s="230">
        <f t="shared" si="3216"/>
        <v>0</v>
      </c>
      <c r="G17780" s="232"/>
      <c r="I17780" s="283"/>
    </row>
    <row r="17781" spans="1:15">
      <c r="A17781" s="263" t="str">
        <f t="shared" si="3213"/>
        <v/>
      </c>
      <c r="B17781" s="444" t="str">
        <f t="shared" si="3214"/>
        <v/>
      </c>
      <c r="C17781" s="195"/>
      <c r="D17781" s="195"/>
      <c r="E17781" s="252">
        <f t="shared" si="3215"/>
        <v>0</v>
      </c>
      <c r="F17781" s="230">
        <f t="shared" si="3216"/>
        <v>0</v>
      </c>
      <c r="G17781" s="232"/>
      <c r="I17781" s="283"/>
    </row>
    <row r="17782" spans="1:15">
      <c r="A17782" s="263" t="str">
        <f t="shared" si="3213"/>
        <v/>
      </c>
      <c r="B17782" s="444" t="str">
        <f t="shared" si="3214"/>
        <v/>
      </c>
      <c r="C17782" s="195"/>
      <c r="D17782" s="195"/>
      <c r="E17782" s="252">
        <f t="shared" si="3215"/>
        <v>0</v>
      </c>
      <c r="F17782" s="230">
        <f t="shared" si="3216"/>
        <v>0</v>
      </c>
      <c r="G17782" s="232"/>
      <c r="I17782" s="283"/>
    </row>
    <row r="17783" spans="1:15">
      <c r="A17783" s="263" t="str">
        <f t="shared" si="3213"/>
        <v/>
      </c>
      <c r="B17783" s="444" t="str">
        <f t="shared" si="3214"/>
        <v/>
      </c>
      <c r="C17783" s="195"/>
      <c r="D17783" s="195"/>
      <c r="E17783" s="252">
        <f t="shared" si="3215"/>
        <v>0</v>
      </c>
      <c r="F17783" s="230">
        <f t="shared" si="3216"/>
        <v>0</v>
      </c>
      <c r="G17783" s="232"/>
      <c r="I17783" s="283"/>
    </row>
    <row r="17784" spans="1:15">
      <c r="A17784" s="263" t="str">
        <f t="shared" si="3213"/>
        <v/>
      </c>
      <c r="B17784" s="444" t="str">
        <f t="shared" si="3214"/>
        <v/>
      </c>
      <c r="C17784" s="195"/>
      <c r="D17784" s="195"/>
      <c r="E17784" s="252">
        <f t="shared" si="3215"/>
        <v>0</v>
      </c>
      <c r="F17784" s="230">
        <f t="shared" si="3216"/>
        <v>0</v>
      </c>
      <c r="G17784" s="232"/>
      <c r="I17784" s="283"/>
    </row>
    <row r="17785" spans="1:15">
      <c r="A17785" s="263" t="str">
        <f t="shared" si="3213"/>
        <v/>
      </c>
      <c r="B17785" s="444" t="str">
        <f t="shared" si="3214"/>
        <v/>
      </c>
      <c r="C17785" s="195"/>
      <c r="D17785" s="195"/>
      <c r="E17785" s="252">
        <f t="shared" si="3215"/>
        <v>0</v>
      </c>
      <c r="F17785" s="230">
        <f t="shared" si="3216"/>
        <v>0</v>
      </c>
      <c r="G17785" s="233"/>
      <c r="I17785" s="283"/>
    </row>
    <row r="17786" spans="1:15" ht="31.5" customHeight="1" thickBot="1">
      <c r="A17786" s="234"/>
      <c r="B17786" s="456"/>
      <c r="C17786" s="235"/>
      <c r="D17786" s="237"/>
      <c r="E17786" s="237"/>
      <c r="F17786" s="238" t="s">
        <v>83</v>
      </c>
      <c r="G17786" s="262">
        <f>ROUND(SUM(F17774:F17785),0)</f>
        <v>0</v>
      </c>
      <c r="I17786" s="326"/>
    </row>
    <row r="17787" spans="1:15" ht="13.5" thickTop="1">
      <c r="A17787" s="186" t="s">
        <v>76</v>
      </c>
      <c r="B17787" s="446"/>
      <c r="C17787" s="241"/>
      <c r="D17787" s="243"/>
      <c r="E17787" s="243"/>
      <c r="F17787" s="242"/>
      <c r="G17787" s="244"/>
      <c r="I17787" s="326"/>
    </row>
    <row r="17788" spans="1:15">
      <c r="A17788" s="245" t="s">
        <v>57</v>
      </c>
      <c r="B17788" s="455"/>
      <c r="C17788" s="246"/>
      <c r="D17788" s="317"/>
      <c r="E17788" s="248" t="s">
        <v>77</v>
      </c>
      <c r="F17788" s="249" t="s">
        <v>78</v>
      </c>
      <c r="G17788" s="264" t="s">
        <v>77</v>
      </c>
      <c r="H17788" s="220"/>
      <c r="I17788" s="325"/>
    </row>
    <row r="17789" spans="1:15">
      <c r="A17789" s="185" t="s">
        <v>87</v>
      </c>
      <c r="B17789" s="453"/>
      <c r="C17789" s="265"/>
      <c r="D17789" s="318"/>
      <c r="E17789" s="229">
        <f>SUM(G17748,G17763,G17771,G17786)</f>
        <v>0</v>
      </c>
      <c r="F17789" s="266">
        <f>A</f>
        <v>0</v>
      </c>
      <c r="G17789" s="267">
        <f>E17789*F17789</f>
        <v>0</v>
      </c>
      <c r="I17789" s="326"/>
    </row>
    <row r="17790" spans="1:15">
      <c r="A17790" s="185" t="s">
        <v>85</v>
      </c>
      <c r="B17790" s="453"/>
      <c r="C17790" s="265"/>
      <c r="D17790" s="318"/>
      <c r="E17790" s="229">
        <f>SUM(G17748,G17763,G17771,G17786)</f>
        <v>0</v>
      </c>
      <c r="F17790" s="266">
        <f>I</f>
        <v>0</v>
      </c>
      <c r="G17790" s="267">
        <f>E17790*F17790</f>
        <v>0</v>
      </c>
      <c r="I17790" s="326"/>
    </row>
    <row r="17791" spans="1:15">
      <c r="A17791" s="185" t="s">
        <v>86</v>
      </c>
      <c r="B17791" s="453"/>
      <c r="C17791" s="265"/>
      <c r="D17791" s="318"/>
      <c r="E17791" s="229">
        <f>SUM(G17748,G17763,G17771,G17786)</f>
        <v>0</v>
      </c>
      <c r="F17791" s="266">
        <f>U</f>
        <v>0</v>
      </c>
      <c r="G17791" s="267">
        <f>E17791*F17791</f>
        <v>0</v>
      </c>
      <c r="I17791" s="326"/>
    </row>
    <row r="17792" spans="1:15" ht="33" customHeight="1" thickBot="1">
      <c r="A17792" s="234"/>
      <c r="B17792" s="456"/>
      <c r="C17792" s="235"/>
      <c r="D17792" s="237"/>
      <c r="E17792" s="237"/>
      <c r="F17792" s="268" t="s">
        <v>84</v>
      </c>
      <c r="G17792" s="262">
        <f>SUM(G17789:G17791)</f>
        <v>0</v>
      </c>
      <c r="I17792" s="326"/>
      <c r="J17792" s="295"/>
      <c r="K17792" s="296"/>
      <c r="L17792" s="296"/>
      <c r="M17792" s="296"/>
      <c r="N17792" s="296"/>
      <c r="O17792" s="296"/>
    </row>
    <row r="17793" spans="1:16" s="211" customFormat="1" ht="14" thickTop="1" thickBot="1">
      <c r="A17793" s="269"/>
      <c r="B17793" s="443"/>
      <c r="C17793" s="270"/>
      <c r="D17793" s="319"/>
      <c r="E17793" s="271" t="s">
        <v>89</v>
      </c>
      <c r="F17793" s="272"/>
      <c r="G17793" s="273">
        <f>ROUND(SUM(G17748,G17763,G17771,G17786,G17792),0)</f>
        <v>0</v>
      </c>
      <c r="I17793" s="327"/>
      <c r="J17793" s="212">
        <f>B17732</f>
        <v>57.1</v>
      </c>
      <c r="K17793" s="274">
        <f>E17789</f>
        <v>0</v>
      </c>
      <c r="L17793" s="294">
        <f>G17789</f>
        <v>0</v>
      </c>
      <c r="M17793" s="294">
        <f>G17790</f>
        <v>0</v>
      </c>
      <c r="N17793" s="294">
        <f>G17791</f>
        <v>0</v>
      </c>
      <c r="O17793" s="299">
        <f>SUM(K17793:N17793)</f>
        <v>0</v>
      </c>
      <c r="P17793" s="294"/>
    </row>
    <row r="17794" spans="1:16" ht="13.5" thickTop="1">
      <c r="A17794" s="275" t="s">
        <v>97</v>
      </c>
      <c r="B17794" s="438"/>
      <c r="C17794" s="215"/>
      <c r="D17794" s="217"/>
      <c r="E17794" s="217"/>
      <c r="F17794" s="216"/>
      <c r="G17794" s="219"/>
      <c r="I17794" s="326"/>
      <c r="P17794" s="294"/>
    </row>
    <row r="17795" spans="1:16">
      <c r="A17795" s="275"/>
      <c r="B17795" s="452"/>
      <c r="C17795" s="276"/>
      <c r="D17795" s="320"/>
      <c r="E17795" s="217"/>
      <c r="F17795" s="216"/>
      <c r="G17795" s="277">
        <f ca="1">TODAY()</f>
        <v>44839</v>
      </c>
      <c r="I17795" s="326"/>
      <c r="P17795" s="294"/>
    </row>
    <row r="17796" spans="1:16" ht="13.5" thickBot="1">
      <c r="A17796" s="234"/>
      <c r="B17796" s="456"/>
      <c r="C17796" s="235"/>
      <c r="D17796" s="237"/>
      <c r="E17796" s="237"/>
      <c r="F17796" s="236"/>
      <c r="G17796" s="278"/>
      <c r="I17796" s="326"/>
      <c r="P17796" s="294"/>
    </row>
    <row r="17797" spans="1:16" ht="13.5" thickTop="1"/>
    <row r="17798" spans="1:16" s="199" customFormat="1">
      <c r="A17798" s="196" t="s">
        <v>109</v>
      </c>
      <c r="B17798" s="458"/>
      <c r="C17798" s="196"/>
      <c r="D17798" s="198"/>
      <c r="E17798" s="198"/>
      <c r="F17798" s="197"/>
      <c r="G17798" s="197"/>
      <c r="I17798" s="321"/>
      <c r="J17798" s="200"/>
      <c r="O17798" s="297"/>
    </row>
    <row r="17799" spans="1:16" s="199" customFormat="1">
      <c r="A17799" s="196" t="str">
        <f>CONCATENATE('Prestaciones y AIU'!A15290," ANALISIS DE PRECIOS UNITARIOS")</f>
        <v xml:space="preserve"> ANALISIS DE PRECIOS UNITARIOS</v>
      </c>
      <c r="B17799" s="458"/>
      <c r="C17799" s="196"/>
      <c r="D17799" s="198"/>
      <c r="E17799" s="198"/>
      <c r="F17799" s="197"/>
      <c r="G17799" s="197"/>
      <c r="I17799" s="321"/>
      <c r="J17799" s="200"/>
      <c r="O17799" s="297"/>
    </row>
    <row r="17800" spans="1:16" s="199" customFormat="1">
      <c r="A17800" s="196" t="str">
        <f>Objeto_LIC</f>
        <v>OPTIMIZACION DEL SISTEMA DE ABASTECIMIENTO (ADUCCION, PRETRATAMIENTO Y CONDUCCION) DEL MUNICPIO DE TAME, DEPARTAMENTO DE ARAUCA</v>
      </c>
      <c r="B17800" s="458"/>
      <c r="C17800" s="196"/>
      <c r="D17800" s="198"/>
      <c r="E17800" s="198"/>
      <c r="F17800" s="197"/>
      <c r="G17800" s="197"/>
      <c r="I17800" s="321"/>
      <c r="J17800" s="200"/>
      <c r="O17800" s="297"/>
    </row>
    <row r="17801" spans="1:16" s="199" customFormat="1">
      <c r="A17801" s="196"/>
      <c r="B17801" s="458"/>
      <c r="C17801" s="196"/>
      <c r="D17801" s="198"/>
      <c r="E17801" s="198"/>
      <c r="F17801" s="197"/>
      <c r="G17801" s="197"/>
      <c r="I17801" s="321"/>
      <c r="J17801" s="200"/>
      <c r="O17801" s="297"/>
    </row>
    <row r="17802" spans="1:16" ht="13.5" thickBot="1">
      <c r="A17802" s="201"/>
      <c r="B17802" s="448"/>
      <c r="C17802" s="201"/>
      <c r="D17802" s="203"/>
      <c r="E17802" s="203"/>
      <c r="F17802" s="202"/>
      <c r="G17802" s="202"/>
    </row>
    <row r="17803" spans="1:16" s="211" customFormat="1" ht="13.5" thickTop="1">
      <c r="A17803" s="206"/>
      <c r="B17803" s="457"/>
      <c r="C17803" s="207"/>
      <c r="D17803" s="209"/>
      <c r="E17803" s="209"/>
      <c r="F17803" s="208"/>
      <c r="G17803" s="210" t="s">
        <v>110</v>
      </c>
      <c r="I17803" s="323"/>
      <c r="J17803" s="212"/>
      <c r="O17803" s="297"/>
    </row>
    <row r="17804" spans="1:16" ht="12.75" customHeight="1">
      <c r="A17804" s="213" t="s">
        <v>62</v>
      </c>
      <c r="B17804" s="750">
        <f>Proponente</f>
        <v>0</v>
      </c>
      <c r="C17804" s="750"/>
      <c r="D17804" s="750"/>
      <c r="E17804" s="750"/>
      <c r="F17804" s="750"/>
      <c r="G17804" s="751"/>
    </row>
    <row r="17805" spans="1:16" ht="47.25" customHeight="1">
      <c r="A17805" s="213" t="s">
        <v>63</v>
      </c>
      <c r="B17805" s="470">
        <v>57.2</v>
      </c>
      <c r="C17805" s="750" t="e">
        <f>VLOOKUP(B17805,Presupuesto!$A$4:$B$106,2,FALSE)</f>
        <v>#N/A</v>
      </c>
      <c r="D17805" s="750"/>
      <c r="E17805" s="750"/>
      <c r="F17805" s="750"/>
      <c r="G17805" s="751"/>
    </row>
    <row r="17806" spans="1:16" ht="12.75" customHeight="1">
      <c r="A17806" s="214"/>
      <c r="B17806" s="438"/>
      <c r="C17806" s="215"/>
      <c r="D17806" s="217"/>
      <c r="E17806" s="217"/>
      <c r="F17806" s="218" t="s">
        <v>88</v>
      </c>
      <c r="G17806" s="750" t="str">
        <f ca="1">LOOKUP('U-P1'!B17805,Presupuesto!$1:$1048576,Presupuesto!$C$1:$C$105)</f>
        <v>ML</v>
      </c>
      <c r="H17806" s="750"/>
      <c r="I17806" s="750"/>
      <c r="J17806" s="750"/>
      <c r="K17806" s="751"/>
    </row>
    <row r="17807" spans="1:16" ht="13.5" thickBot="1">
      <c r="A17807" s="213" t="s">
        <v>64</v>
      </c>
      <c r="B17807" s="438"/>
      <c r="C17807" s="215"/>
      <c r="D17807" s="217"/>
      <c r="E17807" s="217"/>
      <c r="F17807" s="216"/>
      <c r="G17807" s="219"/>
      <c r="I17807" s="324"/>
      <c r="J17807" s="295"/>
      <c r="K17807" s="296"/>
      <c r="L17807" s="296"/>
      <c r="M17807" s="296"/>
      <c r="N17807" s="296"/>
      <c r="O17807" s="296"/>
    </row>
    <row r="17808" spans="1:16" s="220" customFormat="1" ht="13.5" thickTop="1">
      <c r="A17808" s="221" t="s">
        <v>57</v>
      </c>
      <c r="B17808" s="447" t="s">
        <v>65</v>
      </c>
      <c r="C17808" s="222" t="s">
        <v>66</v>
      </c>
      <c r="D17808" s="223" t="s">
        <v>74</v>
      </c>
      <c r="E17808" s="224" t="s">
        <v>100</v>
      </c>
      <c r="F17808" s="224" t="s">
        <v>79</v>
      </c>
      <c r="G17808" s="225" t="s">
        <v>70</v>
      </c>
      <c r="I17808" s="325"/>
      <c r="J17808" s="226"/>
      <c r="O17808" s="296"/>
    </row>
    <row r="17809" spans="1:15">
      <c r="A17809" s="227" t="str">
        <f t="shared" ref="A17809:A17820" si="3217">IF(I17809=0,"-",VLOOKUP(I17809,EQUIPOS,2,FALSE))</f>
        <v>-</v>
      </c>
      <c r="B17809" s="228"/>
      <c r="C17809" s="228"/>
      <c r="D17809" s="194"/>
      <c r="E17809" s="229">
        <f t="shared" ref="E17809:E17820" si="3218">IF(I17809=0,0,VLOOKUP(I17809,EQUIPOS,4,FALSE))</f>
        <v>0</v>
      </c>
      <c r="F17809" s="230">
        <f t="shared" ref="F17809:F17820" si="3219">IF(D17809=0,0,E17809/D17809)</f>
        <v>0</v>
      </c>
      <c r="G17809" s="231"/>
      <c r="I17809" s="283"/>
    </row>
    <row r="17810" spans="1:15">
      <c r="A17810" s="227" t="str">
        <f t="shared" si="3217"/>
        <v>-</v>
      </c>
      <c r="B17810" s="228"/>
      <c r="C17810" s="228"/>
      <c r="D17810" s="194"/>
      <c r="E17810" s="229">
        <f t="shared" si="3218"/>
        <v>0</v>
      </c>
      <c r="F17810" s="230">
        <f t="shared" si="3219"/>
        <v>0</v>
      </c>
      <c r="G17810" s="232"/>
      <c r="I17810" s="283"/>
    </row>
    <row r="17811" spans="1:15">
      <c r="A17811" s="227" t="str">
        <f t="shared" si="3217"/>
        <v>-</v>
      </c>
      <c r="B17811" s="228"/>
      <c r="C17811" s="228"/>
      <c r="D17811" s="194"/>
      <c r="E17811" s="229">
        <f t="shared" si="3218"/>
        <v>0</v>
      </c>
      <c r="F17811" s="230">
        <f t="shared" si="3219"/>
        <v>0</v>
      </c>
      <c r="G17811" s="232"/>
      <c r="I17811" s="283"/>
    </row>
    <row r="17812" spans="1:15">
      <c r="A17812" s="227" t="str">
        <f t="shared" si="3217"/>
        <v>-</v>
      </c>
      <c r="B17812" s="228"/>
      <c r="C17812" s="228"/>
      <c r="D17812" s="194"/>
      <c r="E17812" s="229">
        <f t="shared" si="3218"/>
        <v>0</v>
      </c>
      <c r="F17812" s="230">
        <f t="shared" si="3219"/>
        <v>0</v>
      </c>
      <c r="G17812" s="232"/>
      <c r="I17812" s="283"/>
    </row>
    <row r="17813" spans="1:15">
      <c r="A17813" s="227" t="str">
        <f t="shared" si="3217"/>
        <v>-</v>
      </c>
      <c r="B17813" s="228"/>
      <c r="C17813" s="228"/>
      <c r="D17813" s="194"/>
      <c r="E17813" s="229">
        <f t="shared" si="3218"/>
        <v>0</v>
      </c>
      <c r="F17813" s="230">
        <f t="shared" si="3219"/>
        <v>0</v>
      </c>
      <c r="G17813" s="232"/>
      <c r="I17813" s="283"/>
    </row>
    <row r="17814" spans="1:15">
      <c r="A17814" s="227" t="str">
        <f t="shared" si="3217"/>
        <v>-</v>
      </c>
      <c r="B17814" s="228"/>
      <c r="C17814" s="228"/>
      <c r="D17814" s="194"/>
      <c r="E17814" s="229">
        <f t="shared" si="3218"/>
        <v>0</v>
      </c>
      <c r="F17814" s="230">
        <f t="shared" si="3219"/>
        <v>0</v>
      </c>
      <c r="G17814" s="232"/>
      <c r="I17814" s="283"/>
    </row>
    <row r="17815" spans="1:15">
      <c r="A17815" s="227" t="str">
        <f t="shared" si="3217"/>
        <v>-</v>
      </c>
      <c r="B17815" s="228"/>
      <c r="C17815" s="228"/>
      <c r="D17815" s="194"/>
      <c r="E17815" s="229">
        <f t="shared" si="3218"/>
        <v>0</v>
      </c>
      <c r="F17815" s="230">
        <f t="shared" si="3219"/>
        <v>0</v>
      </c>
      <c r="G17815" s="232"/>
      <c r="I17815" s="283"/>
    </row>
    <row r="17816" spans="1:15">
      <c r="A17816" s="227" t="str">
        <f t="shared" si="3217"/>
        <v>-</v>
      </c>
      <c r="B17816" s="228"/>
      <c r="C17816" s="228"/>
      <c r="D17816" s="194"/>
      <c r="E17816" s="229">
        <f t="shared" si="3218"/>
        <v>0</v>
      </c>
      <c r="F17816" s="230">
        <f t="shared" si="3219"/>
        <v>0</v>
      </c>
      <c r="G17816" s="232"/>
      <c r="I17816" s="283"/>
    </row>
    <row r="17817" spans="1:15">
      <c r="A17817" s="227" t="str">
        <f t="shared" si="3217"/>
        <v>-</v>
      </c>
      <c r="B17817" s="228"/>
      <c r="C17817" s="228"/>
      <c r="D17817" s="194"/>
      <c r="E17817" s="229">
        <f t="shared" si="3218"/>
        <v>0</v>
      </c>
      <c r="F17817" s="230">
        <f t="shared" si="3219"/>
        <v>0</v>
      </c>
      <c r="G17817" s="232"/>
      <c r="I17817" s="283"/>
    </row>
    <row r="17818" spans="1:15">
      <c r="A17818" s="227" t="str">
        <f t="shared" si="3217"/>
        <v>-</v>
      </c>
      <c r="B17818" s="228"/>
      <c r="C17818" s="228"/>
      <c r="D17818" s="194"/>
      <c r="E17818" s="229">
        <f t="shared" si="3218"/>
        <v>0</v>
      </c>
      <c r="F17818" s="230">
        <f t="shared" si="3219"/>
        <v>0</v>
      </c>
      <c r="G17818" s="232"/>
      <c r="I17818" s="283"/>
    </row>
    <row r="17819" spans="1:15">
      <c r="A17819" s="227" t="str">
        <f t="shared" si="3217"/>
        <v>-</v>
      </c>
      <c r="B17819" s="228"/>
      <c r="C17819" s="228"/>
      <c r="D17819" s="194"/>
      <c r="E17819" s="229">
        <f t="shared" si="3218"/>
        <v>0</v>
      </c>
      <c r="F17819" s="230">
        <f t="shared" si="3219"/>
        <v>0</v>
      </c>
      <c r="G17819" s="232"/>
      <c r="I17819" s="283"/>
    </row>
    <row r="17820" spans="1:15">
      <c r="A17820" s="227" t="str">
        <f t="shared" si="3217"/>
        <v>-</v>
      </c>
      <c r="B17820" s="228"/>
      <c r="C17820" s="228"/>
      <c r="D17820" s="194"/>
      <c r="E17820" s="229">
        <f t="shared" si="3218"/>
        <v>0</v>
      </c>
      <c r="F17820" s="230">
        <f t="shared" si="3219"/>
        <v>0</v>
      </c>
      <c r="G17820" s="232"/>
      <c r="I17820" s="283"/>
    </row>
    <row r="17821" spans="1:15" ht="13.5" thickBot="1">
      <c r="A17821" s="234"/>
      <c r="B17821" s="456"/>
      <c r="C17821" s="235"/>
      <c r="D17821" s="237"/>
      <c r="E17821" s="237"/>
      <c r="F17821" s="238" t="s">
        <v>80</v>
      </c>
      <c r="G17821" s="239">
        <f>SUM(F17809:F17820)</f>
        <v>0</v>
      </c>
      <c r="I17821" s="326"/>
    </row>
    <row r="17822" spans="1:15" ht="13.5" thickTop="1">
      <c r="A17822" s="240" t="s">
        <v>67</v>
      </c>
      <c r="B17822" s="446"/>
      <c r="C17822" s="241"/>
      <c r="D17822" s="243"/>
      <c r="E17822" s="243"/>
      <c r="F17822" s="242"/>
      <c r="G17822" s="244"/>
      <c r="I17822" s="326"/>
    </row>
    <row r="17823" spans="1:15" s="220" customFormat="1" ht="26">
      <c r="A17823" s="245" t="s">
        <v>57</v>
      </c>
      <c r="B17823" s="455"/>
      <c r="C17823" s="247" t="s">
        <v>58</v>
      </c>
      <c r="D17823" s="316" t="s">
        <v>68</v>
      </c>
      <c r="E17823" s="248" t="s">
        <v>69</v>
      </c>
      <c r="F17823" s="249" t="s">
        <v>79</v>
      </c>
      <c r="G17823" s="250" t="s">
        <v>70</v>
      </c>
      <c r="I17823" s="325"/>
      <c r="J17823" s="226"/>
      <c r="O17823" s="296"/>
    </row>
    <row r="17824" spans="1:15">
      <c r="A17824" s="748" t="str">
        <f t="shared" ref="A17824:A17835" si="3220">IF(I17824=0,"",VLOOKUP(I17824,MATERIALES,2,FALSE))</f>
        <v/>
      </c>
      <c r="B17824" s="749"/>
      <c r="C17824" s="251" t="str">
        <f t="shared" ref="C17824:C17832" si="3221">IF(I17824=0,"",VLOOKUP(I17824,MATERIALES,3,FALSE))</f>
        <v/>
      </c>
      <c r="D17824" s="194"/>
      <c r="E17824" s="252">
        <f t="shared" ref="E17824:E17835" si="3222">IF(I17824=0,0,VLOOKUP(I17824,MATERIALES,4,FALSE))</f>
        <v>0</v>
      </c>
      <c r="F17824" s="230">
        <f>D17824*E17824</f>
        <v>0</v>
      </c>
      <c r="G17824" s="231"/>
      <c r="I17824" s="283"/>
    </row>
    <row r="17825" spans="1:9">
      <c r="A17825" s="748" t="str">
        <f t="shared" si="3220"/>
        <v/>
      </c>
      <c r="B17825" s="749"/>
      <c r="C17825" s="251" t="str">
        <f t="shared" si="3221"/>
        <v/>
      </c>
      <c r="D17825" s="194"/>
      <c r="E17825" s="252">
        <f t="shared" si="3222"/>
        <v>0</v>
      </c>
      <c r="F17825" s="230">
        <f t="shared" ref="F17825:F17835" si="3223">D17825*E17825</f>
        <v>0</v>
      </c>
      <c r="G17825" s="232"/>
      <c r="I17825" s="283"/>
    </row>
    <row r="17826" spans="1:9">
      <c r="A17826" s="748" t="str">
        <f t="shared" si="3220"/>
        <v/>
      </c>
      <c r="B17826" s="749"/>
      <c r="C17826" s="251" t="str">
        <f t="shared" si="3221"/>
        <v/>
      </c>
      <c r="D17826" s="194"/>
      <c r="E17826" s="252">
        <f t="shared" si="3222"/>
        <v>0</v>
      </c>
      <c r="F17826" s="230">
        <f t="shared" si="3223"/>
        <v>0</v>
      </c>
      <c r="G17826" s="232"/>
      <c r="I17826" s="283"/>
    </row>
    <row r="17827" spans="1:9">
      <c r="A17827" s="748" t="str">
        <f t="shared" si="3220"/>
        <v/>
      </c>
      <c r="B17827" s="749"/>
      <c r="C17827" s="251" t="str">
        <f t="shared" si="3221"/>
        <v/>
      </c>
      <c r="D17827" s="194"/>
      <c r="E17827" s="252">
        <f t="shared" si="3222"/>
        <v>0</v>
      </c>
      <c r="F17827" s="230">
        <f t="shared" si="3223"/>
        <v>0</v>
      </c>
      <c r="G17827" s="232"/>
      <c r="I17827" s="283"/>
    </row>
    <row r="17828" spans="1:9">
      <c r="A17828" s="748" t="str">
        <f t="shared" si="3220"/>
        <v/>
      </c>
      <c r="B17828" s="749"/>
      <c r="C17828" s="251" t="str">
        <f t="shared" si="3221"/>
        <v/>
      </c>
      <c r="D17828" s="194"/>
      <c r="E17828" s="252">
        <f t="shared" si="3222"/>
        <v>0</v>
      </c>
      <c r="F17828" s="230">
        <f t="shared" si="3223"/>
        <v>0</v>
      </c>
      <c r="G17828" s="232"/>
      <c r="I17828" s="283"/>
    </row>
    <row r="17829" spans="1:9">
      <c r="A17829" s="748" t="str">
        <f t="shared" si="3220"/>
        <v/>
      </c>
      <c r="B17829" s="749"/>
      <c r="C17829" s="251" t="str">
        <f t="shared" si="3221"/>
        <v/>
      </c>
      <c r="D17829" s="194"/>
      <c r="E17829" s="252">
        <f t="shared" si="3222"/>
        <v>0</v>
      </c>
      <c r="F17829" s="230">
        <f t="shared" si="3223"/>
        <v>0</v>
      </c>
      <c r="G17829" s="232"/>
      <c r="I17829" s="283"/>
    </row>
    <row r="17830" spans="1:9">
      <c r="A17830" s="748" t="str">
        <f t="shared" si="3220"/>
        <v/>
      </c>
      <c r="B17830" s="749"/>
      <c r="C17830" s="251" t="str">
        <f t="shared" si="3221"/>
        <v/>
      </c>
      <c r="D17830" s="194"/>
      <c r="E17830" s="252">
        <f t="shared" si="3222"/>
        <v>0</v>
      </c>
      <c r="F17830" s="230">
        <f t="shared" si="3223"/>
        <v>0</v>
      </c>
      <c r="G17830" s="232"/>
      <c r="I17830" s="283"/>
    </row>
    <row r="17831" spans="1:9">
      <c r="A17831" s="748" t="str">
        <f t="shared" si="3220"/>
        <v/>
      </c>
      <c r="B17831" s="749"/>
      <c r="C17831" s="251" t="str">
        <f t="shared" si="3221"/>
        <v/>
      </c>
      <c r="D17831" s="194"/>
      <c r="E17831" s="252">
        <f t="shared" si="3222"/>
        <v>0</v>
      </c>
      <c r="F17831" s="230">
        <f t="shared" si="3223"/>
        <v>0</v>
      </c>
      <c r="G17831" s="253"/>
      <c r="I17831" s="283"/>
    </row>
    <row r="17832" spans="1:9">
      <c r="A17832" s="748" t="str">
        <f t="shared" si="3220"/>
        <v/>
      </c>
      <c r="B17832" s="749"/>
      <c r="C17832" s="251" t="str">
        <f t="shared" si="3221"/>
        <v/>
      </c>
      <c r="D17832" s="194"/>
      <c r="E17832" s="252">
        <f t="shared" si="3222"/>
        <v>0</v>
      </c>
      <c r="F17832" s="230">
        <f t="shared" si="3223"/>
        <v>0</v>
      </c>
      <c r="G17832" s="232"/>
      <c r="I17832" s="283"/>
    </row>
    <row r="17833" spans="1:9">
      <c r="A17833" s="748" t="str">
        <f t="shared" si="3220"/>
        <v/>
      </c>
      <c r="B17833" s="749"/>
      <c r="C17833" s="251"/>
      <c r="D17833" s="194"/>
      <c r="E17833" s="252">
        <f t="shared" si="3222"/>
        <v>0</v>
      </c>
      <c r="F17833" s="230">
        <f t="shared" si="3223"/>
        <v>0</v>
      </c>
      <c r="G17833" s="232"/>
      <c r="I17833" s="283"/>
    </row>
    <row r="17834" spans="1:9">
      <c r="A17834" s="748" t="str">
        <f t="shared" si="3220"/>
        <v/>
      </c>
      <c r="B17834" s="749"/>
      <c r="C17834" s="251"/>
      <c r="D17834" s="194"/>
      <c r="E17834" s="252">
        <f t="shared" si="3222"/>
        <v>0</v>
      </c>
      <c r="F17834" s="230">
        <f t="shared" si="3223"/>
        <v>0</v>
      </c>
      <c r="G17834" s="232"/>
      <c r="I17834" s="283"/>
    </row>
    <row r="17835" spans="1:9">
      <c r="A17835" s="748" t="str">
        <f t="shared" si="3220"/>
        <v/>
      </c>
      <c r="B17835" s="749"/>
      <c r="C17835" s="251" t="str">
        <f t="shared" ref="C17835" si="3224">IF(I17835=0,"",VLOOKUP(I17835,MATERIALES,3,FALSE))</f>
        <v/>
      </c>
      <c r="D17835" s="194"/>
      <c r="E17835" s="252">
        <f t="shared" si="3222"/>
        <v>0</v>
      </c>
      <c r="F17835" s="230">
        <f t="shared" si="3223"/>
        <v>0</v>
      </c>
      <c r="G17835" s="233"/>
      <c r="I17835" s="283"/>
    </row>
    <row r="17836" spans="1:9" ht="26.25" customHeight="1" thickBot="1">
      <c r="A17836" s="214"/>
      <c r="B17836" s="438"/>
      <c r="C17836" s="215"/>
      <c r="D17836" s="217"/>
      <c r="E17836" s="254"/>
      <c r="F17836" s="255" t="s">
        <v>81</v>
      </c>
      <c r="G17836" s="253">
        <f>ROUND(SUM(F17824:F17835),0)</f>
        <v>0</v>
      </c>
      <c r="I17836" s="326"/>
    </row>
    <row r="17837" spans="1:9" ht="14" thickTop="1" thickBot="1">
      <c r="A17837" s="256" t="s">
        <v>72</v>
      </c>
      <c r="B17837" s="445"/>
      <c r="C17837" s="257"/>
      <c r="D17837" s="259"/>
      <c r="E17837" s="259"/>
      <c r="F17837" s="258"/>
      <c r="G17837" s="260"/>
      <c r="I17837" s="326"/>
    </row>
    <row r="17838" spans="1:9" ht="13.5" thickTop="1">
      <c r="A17838" s="245" t="s">
        <v>57</v>
      </c>
      <c r="B17838" s="455"/>
      <c r="C17838" s="248" t="s">
        <v>71</v>
      </c>
      <c r="D17838" s="316" t="s">
        <v>75</v>
      </c>
      <c r="E17838" s="248" t="s">
        <v>98</v>
      </c>
      <c r="F17838" s="249" t="s">
        <v>79</v>
      </c>
      <c r="G17838" s="250" t="s">
        <v>70</v>
      </c>
      <c r="I17838" s="326"/>
    </row>
    <row r="17839" spans="1:9">
      <c r="A17839" s="748" t="str">
        <f>IF(I17839=0,"",VLOOKUP(I17839,EQUIPOS,2,FALSE))</f>
        <v/>
      </c>
      <c r="B17839" s="749"/>
      <c r="C17839" s="195"/>
      <c r="D17839" s="194"/>
      <c r="E17839" s="252">
        <f>IF(I17839=0,0,VLOOKUP(I17839,EQUIPOS,4,FALSE))</f>
        <v>0</v>
      </c>
      <c r="F17839" s="230">
        <f>C17839*D17839*E17839</f>
        <v>0</v>
      </c>
      <c r="G17839" s="231"/>
      <c r="I17839" s="283"/>
    </row>
    <row r="17840" spans="1:9">
      <c r="A17840" s="748" t="str">
        <f>IF(I17840=0,"",VLOOKUP(I17840,EQUIPOS,2,FALSE))</f>
        <v/>
      </c>
      <c r="B17840" s="749"/>
      <c r="C17840" s="195"/>
      <c r="D17840" s="194"/>
      <c r="E17840" s="252">
        <f>IF(I17840=0,0,VLOOKUP(I17840,EQUIPOS,4,FALSE))</f>
        <v>0</v>
      </c>
      <c r="F17840" s="230">
        <f t="shared" ref="F17840:F17843" si="3225">C17840*D17840*E17840</f>
        <v>0</v>
      </c>
      <c r="G17840" s="232"/>
      <c r="I17840" s="283"/>
    </row>
    <row r="17841" spans="1:9">
      <c r="A17841" s="748" t="str">
        <f>IF(I17841=0,"",VLOOKUP(I17841,EQUIPOS,2,FALSE))</f>
        <v/>
      </c>
      <c r="B17841" s="749"/>
      <c r="C17841" s="195"/>
      <c r="D17841" s="194"/>
      <c r="E17841" s="252">
        <f>IF(I17841=0,0,VLOOKUP(I17841,EQUIPOS,4,FALSE))</f>
        <v>0</v>
      </c>
      <c r="F17841" s="230">
        <f t="shared" si="3225"/>
        <v>0</v>
      </c>
      <c r="G17841" s="232"/>
      <c r="I17841" s="283"/>
    </row>
    <row r="17842" spans="1:9">
      <c r="A17842" s="748" t="str">
        <f>IF(I17842=0,"",VLOOKUP(I17842,EQUIPOS,2,FALSE))</f>
        <v/>
      </c>
      <c r="B17842" s="749"/>
      <c r="C17842" s="195"/>
      <c r="D17842" s="194"/>
      <c r="E17842" s="252">
        <f>IF(I17842=0,0,VLOOKUP(I17842,EQUIPOS,4,FALSE))</f>
        <v>0</v>
      </c>
      <c r="F17842" s="230">
        <f t="shared" si="3225"/>
        <v>0</v>
      </c>
      <c r="G17842" s="232"/>
      <c r="I17842" s="283"/>
    </row>
    <row r="17843" spans="1:9">
      <c r="A17843" s="748" t="str">
        <f>IF(I17843=0,"",VLOOKUP(I17843,EQUIPOS,2,FALSE))</f>
        <v/>
      </c>
      <c r="B17843" s="749"/>
      <c r="C17843" s="195"/>
      <c r="D17843" s="194"/>
      <c r="E17843" s="252">
        <f>IF(I17843=0,0,VLOOKUP(I17843,EQUIPOS,4,FALSE))</f>
        <v>0</v>
      </c>
      <c r="F17843" s="230">
        <f t="shared" si="3225"/>
        <v>0</v>
      </c>
      <c r="G17843" s="233"/>
      <c r="I17843" s="283"/>
    </row>
    <row r="17844" spans="1:9" ht="30.75" customHeight="1" thickBot="1">
      <c r="A17844" s="234"/>
      <c r="B17844" s="456"/>
      <c r="C17844" s="235"/>
      <c r="D17844" s="237"/>
      <c r="E17844" s="261"/>
      <c r="F17844" s="238" t="s">
        <v>82</v>
      </c>
      <c r="G17844" s="262">
        <f>SUM(F17839:F17843)</f>
        <v>0</v>
      </c>
      <c r="I17844" s="326"/>
    </row>
    <row r="17845" spans="1:9" ht="13.5" thickTop="1">
      <c r="A17845" s="240" t="s">
        <v>73</v>
      </c>
      <c r="B17845" s="446"/>
      <c r="C17845" s="241"/>
      <c r="D17845" s="243"/>
      <c r="E17845" s="243"/>
      <c r="F17845" s="242"/>
      <c r="G17845" s="244"/>
      <c r="I17845" s="326"/>
    </row>
    <row r="17846" spans="1:9" ht="26">
      <c r="A17846" s="245" t="s">
        <v>57</v>
      </c>
      <c r="B17846" s="454" t="s">
        <v>58</v>
      </c>
      <c r="C17846" s="247" t="s">
        <v>68</v>
      </c>
      <c r="D17846" s="316" t="s">
        <v>74</v>
      </c>
      <c r="E17846" s="248" t="s">
        <v>69</v>
      </c>
      <c r="F17846" s="249" t="s">
        <v>79</v>
      </c>
      <c r="G17846" s="250" t="s">
        <v>70</v>
      </c>
      <c r="H17846" s="220"/>
      <c r="I17846" s="325"/>
    </row>
    <row r="17847" spans="1:9">
      <c r="A17847" s="263" t="str">
        <f t="shared" ref="A17847:A17858" si="3226">IF(I17847=0,"",VLOOKUP(I17847,MANOOBRA,2,FALSE))</f>
        <v/>
      </c>
      <c r="B17847" s="444" t="str">
        <f t="shared" ref="B17847:B17858" si="3227">IF(I17847=0,"",VLOOKUP(I17847,MANOOBRA,3,FALSE))</f>
        <v/>
      </c>
      <c r="C17847" s="195"/>
      <c r="D17847" s="195"/>
      <c r="E17847" s="252">
        <f t="shared" ref="E17847:E17858" si="3228">IF(I17847=0,0,VLOOKUP(I17847,MANOOBRA,4,FALSE))</f>
        <v>0</v>
      </c>
      <c r="F17847" s="230">
        <f>IF(D17847=0,0,C17847*E17847/D17847)</f>
        <v>0</v>
      </c>
      <c r="G17847" s="231"/>
      <c r="I17847" s="283"/>
    </row>
    <row r="17848" spans="1:9">
      <c r="A17848" s="263" t="str">
        <f t="shared" si="3226"/>
        <v/>
      </c>
      <c r="B17848" s="444" t="str">
        <f t="shared" si="3227"/>
        <v/>
      </c>
      <c r="C17848" s="195"/>
      <c r="D17848" s="195"/>
      <c r="E17848" s="252">
        <f t="shared" si="3228"/>
        <v>0</v>
      </c>
      <c r="F17848" s="230">
        <f t="shared" ref="F17848:F17858" si="3229">IF(D17848=0,0,C17848*E17848/D17848)</f>
        <v>0</v>
      </c>
      <c r="G17848" s="232"/>
      <c r="I17848" s="283"/>
    </row>
    <row r="17849" spans="1:9">
      <c r="A17849" s="263" t="str">
        <f t="shared" si="3226"/>
        <v/>
      </c>
      <c r="B17849" s="444" t="str">
        <f t="shared" si="3227"/>
        <v/>
      </c>
      <c r="C17849" s="195"/>
      <c r="D17849" s="309"/>
      <c r="E17849" s="252">
        <f t="shared" si="3228"/>
        <v>0</v>
      </c>
      <c r="F17849" s="230">
        <f t="shared" si="3229"/>
        <v>0</v>
      </c>
      <c r="G17849" s="232"/>
      <c r="I17849" s="283"/>
    </row>
    <row r="17850" spans="1:9">
      <c r="A17850" s="263" t="str">
        <f t="shared" si="3226"/>
        <v/>
      </c>
      <c r="B17850" s="444" t="str">
        <f t="shared" si="3227"/>
        <v/>
      </c>
      <c r="C17850" s="195"/>
      <c r="D17850" s="195"/>
      <c r="E17850" s="252">
        <f t="shared" si="3228"/>
        <v>0</v>
      </c>
      <c r="F17850" s="230">
        <f t="shared" si="3229"/>
        <v>0</v>
      </c>
      <c r="G17850" s="232"/>
      <c r="I17850" s="283"/>
    </row>
    <row r="17851" spans="1:9">
      <c r="A17851" s="263" t="str">
        <f t="shared" si="3226"/>
        <v/>
      </c>
      <c r="B17851" s="444" t="str">
        <f t="shared" si="3227"/>
        <v/>
      </c>
      <c r="C17851" s="195"/>
      <c r="D17851" s="195"/>
      <c r="E17851" s="252">
        <f t="shared" si="3228"/>
        <v>0</v>
      </c>
      <c r="F17851" s="230">
        <f t="shared" si="3229"/>
        <v>0</v>
      </c>
      <c r="G17851" s="232"/>
      <c r="I17851" s="283"/>
    </row>
    <row r="17852" spans="1:9">
      <c r="A17852" s="263" t="str">
        <f t="shared" si="3226"/>
        <v/>
      </c>
      <c r="B17852" s="444" t="str">
        <f t="shared" si="3227"/>
        <v/>
      </c>
      <c r="C17852" s="195"/>
      <c r="D17852" s="195"/>
      <c r="E17852" s="252">
        <f t="shared" si="3228"/>
        <v>0</v>
      </c>
      <c r="F17852" s="230">
        <f t="shared" si="3229"/>
        <v>0</v>
      </c>
      <c r="G17852" s="232"/>
      <c r="I17852" s="283"/>
    </row>
    <row r="17853" spans="1:9">
      <c r="A17853" s="263" t="str">
        <f t="shared" si="3226"/>
        <v/>
      </c>
      <c r="B17853" s="444" t="str">
        <f t="shared" si="3227"/>
        <v/>
      </c>
      <c r="C17853" s="195"/>
      <c r="D17853" s="195"/>
      <c r="E17853" s="252">
        <f t="shared" si="3228"/>
        <v>0</v>
      </c>
      <c r="F17853" s="230">
        <f t="shared" si="3229"/>
        <v>0</v>
      </c>
      <c r="G17853" s="232"/>
      <c r="I17853" s="283"/>
    </row>
    <row r="17854" spans="1:9">
      <c r="A17854" s="263" t="str">
        <f t="shared" si="3226"/>
        <v/>
      </c>
      <c r="B17854" s="444" t="str">
        <f t="shared" si="3227"/>
        <v/>
      </c>
      <c r="C17854" s="195"/>
      <c r="D17854" s="195"/>
      <c r="E17854" s="252">
        <f t="shared" si="3228"/>
        <v>0</v>
      </c>
      <c r="F17854" s="230">
        <f t="shared" si="3229"/>
        <v>0</v>
      </c>
      <c r="G17854" s="232"/>
      <c r="I17854" s="283"/>
    </row>
    <row r="17855" spans="1:9">
      <c r="A17855" s="263" t="str">
        <f t="shared" si="3226"/>
        <v/>
      </c>
      <c r="B17855" s="444" t="str">
        <f t="shared" si="3227"/>
        <v/>
      </c>
      <c r="C17855" s="195"/>
      <c r="D17855" s="195"/>
      <c r="E17855" s="252">
        <f t="shared" si="3228"/>
        <v>0</v>
      </c>
      <c r="F17855" s="230">
        <f t="shared" si="3229"/>
        <v>0</v>
      </c>
      <c r="G17855" s="232"/>
      <c r="I17855" s="283"/>
    </row>
    <row r="17856" spans="1:9">
      <c r="A17856" s="263" t="str">
        <f t="shared" si="3226"/>
        <v/>
      </c>
      <c r="B17856" s="444" t="str">
        <f t="shared" si="3227"/>
        <v/>
      </c>
      <c r="C17856" s="195"/>
      <c r="D17856" s="195"/>
      <c r="E17856" s="252">
        <f t="shared" si="3228"/>
        <v>0</v>
      </c>
      <c r="F17856" s="230">
        <f t="shared" si="3229"/>
        <v>0</v>
      </c>
      <c r="G17856" s="232"/>
      <c r="I17856" s="283"/>
    </row>
    <row r="17857" spans="1:16">
      <c r="A17857" s="263" t="str">
        <f t="shared" si="3226"/>
        <v/>
      </c>
      <c r="B17857" s="444" t="str">
        <f t="shared" si="3227"/>
        <v/>
      </c>
      <c r="C17857" s="195"/>
      <c r="D17857" s="195"/>
      <c r="E17857" s="252">
        <f t="shared" si="3228"/>
        <v>0</v>
      </c>
      <c r="F17857" s="230">
        <f t="shared" si="3229"/>
        <v>0</v>
      </c>
      <c r="G17857" s="232"/>
      <c r="I17857" s="283"/>
    </row>
    <row r="17858" spans="1:16">
      <c r="A17858" s="263" t="str">
        <f t="shared" si="3226"/>
        <v/>
      </c>
      <c r="B17858" s="444" t="str">
        <f t="shared" si="3227"/>
        <v/>
      </c>
      <c r="C17858" s="195"/>
      <c r="D17858" s="195"/>
      <c r="E17858" s="252">
        <f t="shared" si="3228"/>
        <v>0</v>
      </c>
      <c r="F17858" s="230">
        <f t="shared" si="3229"/>
        <v>0</v>
      </c>
      <c r="G17858" s="233"/>
      <c r="I17858" s="283"/>
    </row>
    <row r="17859" spans="1:16" ht="31.5" customHeight="1" thickBot="1">
      <c r="A17859" s="234"/>
      <c r="B17859" s="456"/>
      <c r="C17859" s="235"/>
      <c r="D17859" s="237"/>
      <c r="E17859" s="237"/>
      <c r="F17859" s="238" t="s">
        <v>83</v>
      </c>
      <c r="G17859" s="262">
        <f>ROUND(SUM(F17847:F17858),0)</f>
        <v>0</v>
      </c>
      <c r="I17859" s="326"/>
    </row>
    <row r="17860" spans="1:16" ht="13.5" thickTop="1">
      <c r="A17860" s="186" t="s">
        <v>76</v>
      </c>
      <c r="B17860" s="446"/>
      <c r="C17860" s="241"/>
      <c r="D17860" s="243"/>
      <c r="E17860" s="243"/>
      <c r="F17860" s="242"/>
      <c r="G17860" s="244"/>
      <c r="I17860" s="326"/>
    </row>
    <row r="17861" spans="1:16">
      <c r="A17861" s="245" t="s">
        <v>57</v>
      </c>
      <c r="B17861" s="455"/>
      <c r="C17861" s="246"/>
      <c r="D17861" s="317"/>
      <c r="E17861" s="248" t="s">
        <v>77</v>
      </c>
      <c r="F17861" s="249" t="s">
        <v>78</v>
      </c>
      <c r="G17861" s="264" t="s">
        <v>77</v>
      </c>
      <c r="H17861" s="220"/>
      <c r="I17861" s="325"/>
    </row>
    <row r="17862" spans="1:16">
      <c r="A17862" s="185" t="s">
        <v>87</v>
      </c>
      <c r="B17862" s="453"/>
      <c r="C17862" s="265"/>
      <c r="D17862" s="318"/>
      <c r="E17862" s="229">
        <f>SUM(G17821,G17836,G17844,G17859)</f>
        <v>0</v>
      </c>
      <c r="F17862" s="266">
        <f>A</f>
        <v>0</v>
      </c>
      <c r="G17862" s="267">
        <f>E17862*F17862</f>
        <v>0</v>
      </c>
      <c r="I17862" s="326"/>
    </row>
    <row r="17863" spans="1:16">
      <c r="A17863" s="185" t="s">
        <v>85</v>
      </c>
      <c r="B17863" s="453"/>
      <c r="C17863" s="265"/>
      <c r="D17863" s="318"/>
      <c r="E17863" s="229">
        <f>SUM(G17821,G17836,G17844,G17859)</f>
        <v>0</v>
      </c>
      <c r="F17863" s="266">
        <f>I</f>
        <v>0</v>
      </c>
      <c r="G17863" s="267">
        <f>E17863*F17863</f>
        <v>0</v>
      </c>
      <c r="I17863" s="326"/>
    </row>
    <row r="17864" spans="1:16">
      <c r="A17864" s="185" t="s">
        <v>86</v>
      </c>
      <c r="B17864" s="453"/>
      <c r="C17864" s="265"/>
      <c r="D17864" s="318"/>
      <c r="E17864" s="229">
        <f>SUM(G17821,G17836,G17844,G17859)</f>
        <v>0</v>
      </c>
      <c r="F17864" s="266">
        <f>U</f>
        <v>0</v>
      </c>
      <c r="G17864" s="267">
        <f>E17864*F17864</f>
        <v>0</v>
      </c>
      <c r="I17864" s="326"/>
    </row>
    <row r="17865" spans="1:16" ht="33" customHeight="1" thickBot="1">
      <c r="A17865" s="234"/>
      <c r="B17865" s="456"/>
      <c r="C17865" s="235"/>
      <c r="D17865" s="237"/>
      <c r="E17865" s="237"/>
      <c r="F17865" s="268" t="s">
        <v>84</v>
      </c>
      <c r="G17865" s="262">
        <f>SUM(G17862:G17864)</f>
        <v>0</v>
      </c>
      <c r="I17865" s="326"/>
      <c r="J17865" s="295"/>
      <c r="K17865" s="296"/>
      <c r="L17865" s="296"/>
      <c r="M17865" s="296"/>
      <c r="N17865" s="296"/>
      <c r="O17865" s="296"/>
    </row>
    <row r="17866" spans="1:16" s="211" customFormat="1" ht="14" thickTop="1" thickBot="1">
      <c r="A17866" s="269"/>
      <c r="B17866" s="443"/>
      <c r="C17866" s="270"/>
      <c r="D17866" s="319"/>
      <c r="E17866" s="271" t="s">
        <v>89</v>
      </c>
      <c r="F17866" s="272"/>
      <c r="G17866" s="273">
        <f>ROUND(SUM(G17821,G17836,G17844,G17859,G17865),0)</f>
        <v>0</v>
      </c>
      <c r="I17866" s="327"/>
      <c r="J17866" s="212">
        <f>B17805</f>
        <v>57.2</v>
      </c>
      <c r="K17866" s="274">
        <f>E17862</f>
        <v>0</v>
      </c>
      <c r="L17866" s="294">
        <f>G17862</f>
        <v>0</v>
      </c>
      <c r="M17866" s="294">
        <f>G17863</f>
        <v>0</v>
      </c>
      <c r="N17866" s="294">
        <f>G17864</f>
        <v>0</v>
      </c>
      <c r="O17866" s="299">
        <f>SUM(K17866:N17866)</f>
        <v>0</v>
      </c>
      <c r="P17866" s="294"/>
    </row>
    <row r="17867" spans="1:16" ht="13.5" thickTop="1">
      <c r="A17867" s="275" t="s">
        <v>97</v>
      </c>
      <c r="B17867" s="438"/>
      <c r="C17867" s="215"/>
      <c r="D17867" s="217"/>
      <c r="E17867" s="217"/>
      <c r="F17867" s="216"/>
      <c r="G17867" s="219"/>
      <c r="I17867" s="326"/>
      <c r="P17867" s="294"/>
    </row>
    <row r="17868" spans="1:16">
      <c r="A17868" s="275"/>
      <c r="B17868" s="452"/>
      <c r="C17868" s="276"/>
      <c r="D17868" s="320"/>
      <c r="E17868" s="217"/>
      <c r="F17868" s="216"/>
      <c r="G17868" s="277">
        <f ca="1">TODAY()</f>
        <v>44839</v>
      </c>
      <c r="I17868" s="326"/>
      <c r="P17868" s="294"/>
    </row>
    <row r="17869" spans="1:16" ht="13.5" thickBot="1">
      <c r="A17869" s="234"/>
      <c r="B17869" s="456"/>
      <c r="C17869" s="235"/>
      <c r="D17869" s="237"/>
      <c r="E17869" s="237"/>
      <c r="F17869" s="236"/>
      <c r="G17869" s="278"/>
      <c r="I17869" s="326"/>
      <c r="P17869" s="294"/>
    </row>
    <row r="17870" spans="1:16" ht="13.5" thickTop="1"/>
    <row r="17871" spans="1:16" s="199" customFormat="1">
      <c r="A17871" s="196" t="s">
        <v>109</v>
      </c>
      <c r="B17871" s="458"/>
      <c r="C17871" s="196"/>
      <c r="D17871" s="198"/>
      <c r="E17871" s="198"/>
      <c r="F17871" s="197"/>
      <c r="G17871" s="197"/>
      <c r="I17871" s="321"/>
      <c r="J17871" s="200"/>
      <c r="O17871" s="297"/>
    </row>
    <row r="17872" spans="1:16" s="199" customFormat="1">
      <c r="A17872" s="196" t="str">
        <f>CONCATENATE('Prestaciones y AIU'!A15363," ANALISIS DE PRECIOS UNITARIOS")</f>
        <v xml:space="preserve"> ANALISIS DE PRECIOS UNITARIOS</v>
      </c>
      <c r="B17872" s="458"/>
      <c r="C17872" s="196"/>
      <c r="D17872" s="198"/>
      <c r="E17872" s="198"/>
      <c r="F17872" s="197"/>
      <c r="G17872" s="197"/>
      <c r="I17872" s="321"/>
      <c r="J17872" s="200"/>
      <c r="O17872" s="297"/>
    </row>
    <row r="17873" spans="1:15" s="199" customFormat="1">
      <c r="A17873" s="196" t="str">
        <f>Objeto_LIC</f>
        <v>OPTIMIZACION DEL SISTEMA DE ABASTECIMIENTO (ADUCCION, PRETRATAMIENTO Y CONDUCCION) DEL MUNICPIO DE TAME, DEPARTAMENTO DE ARAUCA</v>
      </c>
      <c r="B17873" s="458"/>
      <c r="C17873" s="196"/>
      <c r="D17873" s="198"/>
      <c r="E17873" s="198"/>
      <c r="F17873" s="197"/>
      <c r="G17873" s="197"/>
      <c r="I17873" s="321"/>
      <c r="J17873" s="200"/>
      <c r="O17873" s="297"/>
    </row>
    <row r="17874" spans="1:15" s="199" customFormat="1">
      <c r="A17874" s="196"/>
      <c r="B17874" s="458"/>
      <c r="C17874" s="196"/>
      <c r="D17874" s="198"/>
      <c r="E17874" s="198"/>
      <c r="F17874" s="197"/>
      <c r="G17874" s="197"/>
      <c r="I17874" s="321"/>
      <c r="J17874" s="200"/>
      <c r="O17874" s="297"/>
    </row>
    <row r="17875" spans="1:15" ht="13.5" thickBot="1">
      <c r="A17875" s="201"/>
      <c r="B17875" s="448"/>
      <c r="C17875" s="201"/>
      <c r="D17875" s="203"/>
      <c r="E17875" s="203"/>
      <c r="F17875" s="202"/>
      <c r="G17875" s="202"/>
    </row>
    <row r="17876" spans="1:15" s="211" customFormat="1" ht="13.5" thickTop="1">
      <c r="A17876" s="206"/>
      <c r="B17876" s="457"/>
      <c r="C17876" s="207"/>
      <c r="D17876" s="209"/>
      <c r="E17876" s="209"/>
      <c r="F17876" s="208"/>
      <c r="G17876" s="210" t="s">
        <v>110</v>
      </c>
      <c r="I17876" s="323"/>
      <c r="J17876" s="212"/>
      <c r="O17876" s="297"/>
    </row>
    <row r="17877" spans="1:15" ht="12.75" customHeight="1">
      <c r="A17877" s="213" t="s">
        <v>62</v>
      </c>
      <c r="B17877" s="750">
        <f>Proponente</f>
        <v>0</v>
      </c>
      <c r="C17877" s="750"/>
      <c r="D17877" s="750"/>
      <c r="E17877" s="750"/>
      <c r="F17877" s="750"/>
      <c r="G17877" s="751"/>
    </row>
    <row r="17878" spans="1:15" ht="47.25" customHeight="1">
      <c r="A17878" s="213" t="s">
        <v>63</v>
      </c>
      <c r="B17878" s="470">
        <v>57.3</v>
      </c>
      <c r="C17878" s="750" t="e">
        <f>VLOOKUP(B17878,Presupuesto!$A$4:$B$106,2,FALSE)</f>
        <v>#N/A</v>
      </c>
      <c r="D17878" s="750"/>
      <c r="E17878" s="750"/>
      <c r="F17878" s="750"/>
      <c r="G17878" s="751"/>
    </row>
    <row r="17879" spans="1:15" ht="12.75" customHeight="1">
      <c r="A17879" s="214"/>
      <c r="B17879" s="438"/>
      <c r="C17879" s="215"/>
      <c r="D17879" s="217"/>
      <c r="E17879" s="217"/>
      <c r="F17879" s="218" t="s">
        <v>88</v>
      </c>
      <c r="G17879" s="750" t="str">
        <f ca="1">LOOKUP('U-P1'!B17878,Presupuesto!$1:$1048576,Presupuesto!$C$1:$C$105)</f>
        <v>ML</v>
      </c>
      <c r="H17879" s="750"/>
      <c r="I17879" s="750"/>
      <c r="J17879" s="750"/>
      <c r="K17879" s="751"/>
    </row>
    <row r="17880" spans="1:15" ht="13.5" thickBot="1">
      <c r="A17880" s="213" t="s">
        <v>64</v>
      </c>
      <c r="B17880" s="438"/>
      <c r="C17880" s="215"/>
      <c r="D17880" s="217"/>
      <c r="E17880" s="217"/>
      <c r="F17880" s="216"/>
      <c r="G17880" s="219"/>
      <c r="I17880" s="324"/>
      <c r="J17880" s="295"/>
      <c r="K17880" s="296"/>
      <c r="L17880" s="296"/>
      <c r="M17880" s="296"/>
      <c r="N17880" s="296"/>
      <c r="O17880" s="296"/>
    </row>
    <row r="17881" spans="1:15" s="220" customFormat="1" ht="13.5" thickTop="1">
      <c r="A17881" s="221" t="s">
        <v>57</v>
      </c>
      <c r="B17881" s="447" t="s">
        <v>65</v>
      </c>
      <c r="C17881" s="222" t="s">
        <v>66</v>
      </c>
      <c r="D17881" s="223" t="s">
        <v>74</v>
      </c>
      <c r="E17881" s="224" t="s">
        <v>100</v>
      </c>
      <c r="F17881" s="224" t="s">
        <v>79</v>
      </c>
      <c r="G17881" s="225" t="s">
        <v>70</v>
      </c>
      <c r="I17881" s="325"/>
      <c r="J17881" s="226"/>
      <c r="O17881" s="296"/>
    </row>
    <row r="17882" spans="1:15">
      <c r="A17882" s="227" t="str">
        <f t="shared" ref="A17882:A17893" si="3230">IF(I17882=0,"-",VLOOKUP(I17882,EQUIPOS,2,FALSE))</f>
        <v>-</v>
      </c>
      <c r="B17882" s="228"/>
      <c r="C17882" s="228"/>
      <c r="D17882" s="194"/>
      <c r="E17882" s="229">
        <f t="shared" ref="E17882:E17893" si="3231">IF(I17882=0,0,VLOOKUP(I17882,EQUIPOS,4,FALSE))</f>
        <v>0</v>
      </c>
      <c r="F17882" s="230">
        <f t="shared" ref="F17882:F17893" si="3232">IF(D17882=0,0,E17882/D17882)</f>
        <v>0</v>
      </c>
      <c r="G17882" s="231"/>
      <c r="I17882" s="283"/>
    </row>
    <row r="17883" spans="1:15">
      <c r="A17883" s="227" t="str">
        <f t="shared" si="3230"/>
        <v>-</v>
      </c>
      <c r="B17883" s="228"/>
      <c r="C17883" s="228"/>
      <c r="D17883" s="194"/>
      <c r="E17883" s="229">
        <f t="shared" si="3231"/>
        <v>0</v>
      </c>
      <c r="F17883" s="230">
        <f t="shared" si="3232"/>
        <v>0</v>
      </c>
      <c r="G17883" s="232"/>
      <c r="I17883" s="283"/>
    </row>
    <row r="17884" spans="1:15">
      <c r="A17884" s="227" t="str">
        <f t="shared" si="3230"/>
        <v>-</v>
      </c>
      <c r="B17884" s="228"/>
      <c r="C17884" s="228"/>
      <c r="D17884" s="194"/>
      <c r="E17884" s="229">
        <f t="shared" si="3231"/>
        <v>0</v>
      </c>
      <c r="F17884" s="230">
        <f t="shared" si="3232"/>
        <v>0</v>
      </c>
      <c r="G17884" s="232"/>
      <c r="I17884" s="283"/>
    </row>
    <row r="17885" spans="1:15">
      <c r="A17885" s="227" t="str">
        <f t="shared" si="3230"/>
        <v>-</v>
      </c>
      <c r="B17885" s="228"/>
      <c r="C17885" s="228"/>
      <c r="D17885" s="194"/>
      <c r="E17885" s="229">
        <f t="shared" si="3231"/>
        <v>0</v>
      </c>
      <c r="F17885" s="230">
        <f t="shared" si="3232"/>
        <v>0</v>
      </c>
      <c r="G17885" s="232"/>
      <c r="I17885" s="283"/>
    </row>
    <row r="17886" spans="1:15">
      <c r="A17886" s="227" t="str">
        <f t="shared" si="3230"/>
        <v>-</v>
      </c>
      <c r="B17886" s="228"/>
      <c r="C17886" s="228"/>
      <c r="D17886" s="194"/>
      <c r="E17886" s="229">
        <f t="shared" si="3231"/>
        <v>0</v>
      </c>
      <c r="F17886" s="230">
        <f t="shared" si="3232"/>
        <v>0</v>
      </c>
      <c r="G17886" s="232"/>
      <c r="I17886" s="283"/>
    </row>
    <row r="17887" spans="1:15">
      <c r="A17887" s="227" t="str">
        <f t="shared" si="3230"/>
        <v>-</v>
      </c>
      <c r="B17887" s="228"/>
      <c r="C17887" s="228"/>
      <c r="D17887" s="194"/>
      <c r="E17887" s="229">
        <f t="shared" si="3231"/>
        <v>0</v>
      </c>
      <c r="F17887" s="230">
        <f t="shared" si="3232"/>
        <v>0</v>
      </c>
      <c r="G17887" s="232"/>
      <c r="I17887" s="283"/>
    </row>
    <row r="17888" spans="1:15">
      <c r="A17888" s="227" t="str">
        <f t="shared" si="3230"/>
        <v>-</v>
      </c>
      <c r="B17888" s="228"/>
      <c r="C17888" s="228"/>
      <c r="D17888" s="194"/>
      <c r="E17888" s="229">
        <f t="shared" si="3231"/>
        <v>0</v>
      </c>
      <c r="F17888" s="230">
        <f t="shared" si="3232"/>
        <v>0</v>
      </c>
      <c r="G17888" s="232"/>
      <c r="I17888" s="283"/>
    </row>
    <row r="17889" spans="1:15">
      <c r="A17889" s="227" t="str">
        <f t="shared" si="3230"/>
        <v>-</v>
      </c>
      <c r="B17889" s="228"/>
      <c r="C17889" s="228"/>
      <c r="D17889" s="194"/>
      <c r="E17889" s="229">
        <f t="shared" si="3231"/>
        <v>0</v>
      </c>
      <c r="F17889" s="230">
        <f t="shared" si="3232"/>
        <v>0</v>
      </c>
      <c r="G17889" s="232"/>
      <c r="I17889" s="283"/>
    </row>
    <row r="17890" spans="1:15">
      <c r="A17890" s="227" t="str">
        <f t="shared" si="3230"/>
        <v>-</v>
      </c>
      <c r="B17890" s="228"/>
      <c r="C17890" s="228"/>
      <c r="D17890" s="194"/>
      <c r="E17890" s="229">
        <f t="shared" si="3231"/>
        <v>0</v>
      </c>
      <c r="F17890" s="230">
        <f t="shared" si="3232"/>
        <v>0</v>
      </c>
      <c r="G17890" s="232"/>
      <c r="I17890" s="283"/>
    </row>
    <row r="17891" spans="1:15">
      <c r="A17891" s="227" t="str">
        <f t="shared" si="3230"/>
        <v>-</v>
      </c>
      <c r="B17891" s="228"/>
      <c r="C17891" s="228"/>
      <c r="D17891" s="194"/>
      <c r="E17891" s="229">
        <f t="shared" si="3231"/>
        <v>0</v>
      </c>
      <c r="F17891" s="230">
        <f t="shared" si="3232"/>
        <v>0</v>
      </c>
      <c r="G17891" s="232"/>
      <c r="I17891" s="283"/>
    </row>
    <row r="17892" spans="1:15">
      <c r="A17892" s="227" t="str">
        <f t="shared" si="3230"/>
        <v>-</v>
      </c>
      <c r="B17892" s="228"/>
      <c r="C17892" s="228"/>
      <c r="D17892" s="194"/>
      <c r="E17892" s="229">
        <f t="shared" si="3231"/>
        <v>0</v>
      </c>
      <c r="F17892" s="230">
        <f t="shared" si="3232"/>
        <v>0</v>
      </c>
      <c r="G17892" s="232"/>
      <c r="I17892" s="283"/>
    </row>
    <row r="17893" spans="1:15">
      <c r="A17893" s="227" t="str">
        <f t="shared" si="3230"/>
        <v>-</v>
      </c>
      <c r="B17893" s="228"/>
      <c r="C17893" s="228"/>
      <c r="D17893" s="194"/>
      <c r="E17893" s="229">
        <f t="shared" si="3231"/>
        <v>0</v>
      </c>
      <c r="F17893" s="230">
        <f t="shared" si="3232"/>
        <v>0</v>
      </c>
      <c r="G17893" s="232"/>
      <c r="I17893" s="283"/>
    </row>
    <row r="17894" spans="1:15" ht="13.5" thickBot="1">
      <c r="A17894" s="234"/>
      <c r="B17894" s="456"/>
      <c r="C17894" s="235"/>
      <c r="D17894" s="237"/>
      <c r="E17894" s="237"/>
      <c r="F17894" s="238" t="s">
        <v>80</v>
      </c>
      <c r="G17894" s="239">
        <f>SUM(F17882:F17893)</f>
        <v>0</v>
      </c>
      <c r="I17894" s="326"/>
    </row>
    <row r="17895" spans="1:15" ht="13.5" thickTop="1">
      <c r="A17895" s="240" t="s">
        <v>67</v>
      </c>
      <c r="B17895" s="446"/>
      <c r="C17895" s="241"/>
      <c r="D17895" s="243"/>
      <c r="E17895" s="243"/>
      <c r="F17895" s="242"/>
      <c r="G17895" s="244"/>
      <c r="I17895" s="326"/>
    </row>
    <row r="17896" spans="1:15" s="220" customFormat="1" ht="26">
      <c r="A17896" s="245" t="s">
        <v>57</v>
      </c>
      <c r="B17896" s="455"/>
      <c r="C17896" s="247" t="s">
        <v>58</v>
      </c>
      <c r="D17896" s="316" t="s">
        <v>68</v>
      </c>
      <c r="E17896" s="248" t="s">
        <v>69</v>
      </c>
      <c r="F17896" s="249" t="s">
        <v>79</v>
      </c>
      <c r="G17896" s="250" t="s">
        <v>70</v>
      </c>
      <c r="I17896" s="325"/>
      <c r="J17896" s="226"/>
      <c r="O17896" s="296"/>
    </row>
    <row r="17897" spans="1:15">
      <c r="A17897" s="748" t="str">
        <f t="shared" ref="A17897:A17908" si="3233">IF(I17897=0,"",VLOOKUP(I17897,MATERIALES,2,FALSE))</f>
        <v/>
      </c>
      <c r="B17897" s="749"/>
      <c r="C17897" s="251" t="str">
        <f t="shared" ref="C17897:C17905" si="3234">IF(I17897=0,"",VLOOKUP(I17897,MATERIALES,3,FALSE))</f>
        <v/>
      </c>
      <c r="D17897" s="194"/>
      <c r="E17897" s="252">
        <f t="shared" ref="E17897:E17908" si="3235">IF(I17897=0,0,VLOOKUP(I17897,MATERIALES,4,FALSE))</f>
        <v>0</v>
      </c>
      <c r="F17897" s="230">
        <f>D17897*E17897</f>
        <v>0</v>
      </c>
      <c r="G17897" s="231"/>
      <c r="I17897" s="283"/>
    </row>
    <row r="17898" spans="1:15">
      <c r="A17898" s="748" t="str">
        <f t="shared" si="3233"/>
        <v/>
      </c>
      <c r="B17898" s="749"/>
      <c r="C17898" s="251" t="str">
        <f t="shared" si="3234"/>
        <v/>
      </c>
      <c r="D17898" s="194"/>
      <c r="E17898" s="252">
        <f t="shared" si="3235"/>
        <v>0</v>
      </c>
      <c r="F17898" s="230">
        <f t="shared" ref="F17898:F17908" si="3236">D17898*E17898</f>
        <v>0</v>
      </c>
      <c r="G17898" s="232"/>
      <c r="I17898" s="283"/>
    </row>
    <row r="17899" spans="1:15">
      <c r="A17899" s="748" t="str">
        <f t="shared" si="3233"/>
        <v/>
      </c>
      <c r="B17899" s="749"/>
      <c r="C17899" s="251" t="str">
        <f t="shared" si="3234"/>
        <v/>
      </c>
      <c r="D17899" s="194"/>
      <c r="E17899" s="252">
        <f t="shared" si="3235"/>
        <v>0</v>
      </c>
      <c r="F17899" s="230">
        <f t="shared" si="3236"/>
        <v>0</v>
      </c>
      <c r="G17899" s="232"/>
      <c r="I17899" s="283"/>
    </row>
    <row r="17900" spans="1:15">
      <c r="A17900" s="748" t="str">
        <f t="shared" si="3233"/>
        <v/>
      </c>
      <c r="B17900" s="749"/>
      <c r="C17900" s="251" t="str">
        <f t="shared" si="3234"/>
        <v/>
      </c>
      <c r="D17900" s="194"/>
      <c r="E17900" s="252">
        <f t="shared" si="3235"/>
        <v>0</v>
      </c>
      <c r="F17900" s="230">
        <f t="shared" si="3236"/>
        <v>0</v>
      </c>
      <c r="G17900" s="232"/>
      <c r="I17900" s="283"/>
    </row>
    <row r="17901" spans="1:15">
      <c r="A17901" s="748" t="str">
        <f t="shared" si="3233"/>
        <v/>
      </c>
      <c r="B17901" s="749"/>
      <c r="C17901" s="251" t="str">
        <f t="shared" si="3234"/>
        <v/>
      </c>
      <c r="D17901" s="194"/>
      <c r="E17901" s="252">
        <f t="shared" si="3235"/>
        <v>0</v>
      </c>
      <c r="F17901" s="230">
        <f t="shared" si="3236"/>
        <v>0</v>
      </c>
      <c r="G17901" s="232"/>
      <c r="I17901" s="283"/>
    </row>
    <row r="17902" spans="1:15">
      <c r="A17902" s="748" t="str">
        <f t="shared" si="3233"/>
        <v/>
      </c>
      <c r="B17902" s="749"/>
      <c r="C17902" s="251" t="str">
        <f t="shared" si="3234"/>
        <v/>
      </c>
      <c r="D17902" s="194"/>
      <c r="E17902" s="252">
        <f t="shared" si="3235"/>
        <v>0</v>
      </c>
      <c r="F17902" s="230">
        <f t="shared" si="3236"/>
        <v>0</v>
      </c>
      <c r="G17902" s="232"/>
      <c r="I17902" s="283"/>
    </row>
    <row r="17903" spans="1:15">
      <c r="A17903" s="748" t="str">
        <f t="shared" si="3233"/>
        <v/>
      </c>
      <c r="B17903" s="749"/>
      <c r="C17903" s="251" t="str">
        <f t="shared" si="3234"/>
        <v/>
      </c>
      <c r="D17903" s="194"/>
      <c r="E17903" s="252">
        <f t="shared" si="3235"/>
        <v>0</v>
      </c>
      <c r="F17903" s="230">
        <f t="shared" si="3236"/>
        <v>0</v>
      </c>
      <c r="G17903" s="232"/>
      <c r="I17903" s="283"/>
    </row>
    <row r="17904" spans="1:15">
      <c r="A17904" s="748" t="str">
        <f t="shared" si="3233"/>
        <v/>
      </c>
      <c r="B17904" s="749"/>
      <c r="C17904" s="251" t="str">
        <f t="shared" si="3234"/>
        <v/>
      </c>
      <c r="D17904" s="194"/>
      <c r="E17904" s="252">
        <f t="shared" si="3235"/>
        <v>0</v>
      </c>
      <c r="F17904" s="230">
        <f t="shared" si="3236"/>
        <v>0</v>
      </c>
      <c r="G17904" s="253"/>
      <c r="I17904" s="283"/>
    </row>
    <row r="17905" spans="1:9">
      <c r="A17905" s="748" t="str">
        <f t="shared" si="3233"/>
        <v/>
      </c>
      <c r="B17905" s="749"/>
      <c r="C17905" s="251" t="str">
        <f t="shared" si="3234"/>
        <v/>
      </c>
      <c r="D17905" s="194"/>
      <c r="E17905" s="252">
        <f t="shared" si="3235"/>
        <v>0</v>
      </c>
      <c r="F17905" s="230">
        <f t="shared" si="3236"/>
        <v>0</v>
      </c>
      <c r="G17905" s="232"/>
      <c r="I17905" s="283"/>
    </row>
    <row r="17906" spans="1:9">
      <c r="A17906" s="748" t="str">
        <f t="shared" si="3233"/>
        <v/>
      </c>
      <c r="B17906" s="749"/>
      <c r="C17906" s="251"/>
      <c r="D17906" s="194"/>
      <c r="E17906" s="252">
        <f t="shared" si="3235"/>
        <v>0</v>
      </c>
      <c r="F17906" s="230">
        <f t="shared" si="3236"/>
        <v>0</v>
      </c>
      <c r="G17906" s="232"/>
      <c r="I17906" s="283"/>
    </row>
    <row r="17907" spans="1:9">
      <c r="A17907" s="748" t="str">
        <f t="shared" si="3233"/>
        <v/>
      </c>
      <c r="B17907" s="749"/>
      <c r="C17907" s="251"/>
      <c r="D17907" s="194"/>
      <c r="E17907" s="252">
        <f t="shared" si="3235"/>
        <v>0</v>
      </c>
      <c r="F17907" s="230">
        <f t="shared" si="3236"/>
        <v>0</v>
      </c>
      <c r="G17907" s="232"/>
      <c r="I17907" s="283"/>
    </row>
    <row r="17908" spans="1:9">
      <c r="A17908" s="748" t="str">
        <f t="shared" si="3233"/>
        <v/>
      </c>
      <c r="B17908" s="749"/>
      <c r="C17908" s="251" t="str">
        <f t="shared" ref="C17908" si="3237">IF(I17908=0,"",VLOOKUP(I17908,MATERIALES,3,FALSE))</f>
        <v/>
      </c>
      <c r="D17908" s="194"/>
      <c r="E17908" s="252">
        <f t="shared" si="3235"/>
        <v>0</v>
      </c>
      <c r="F17908" s="230">
        <f t="shared" si="3236"/>
        <v>0</v>
      </c>
      <c r="G17908" s="233"/>
      <c r="I17908" s="283"/>
    </row>
    <row r="17909" spans="1:9" ht="26.25" customHeight="1" thickBot="1">
      <c r="A17909" s="214"/>
      <c r="B17909" s="438"/>
      <c r="C17909" s="215"/>
      <c r="D17909" s="217"/>
      <c r="E17909" s="254"/>
      <c r="F17909" s="255" t="s">
        <v>81</v>
      </c>
      <c r="G17909" s="253">
        <f>ROUND(SUM(F17897:F17908),0)</f>
        <v>0</v>
      </c>
      <c r="I17909" s="326"/>
    </row>
    <row r="17910" spans="1:9" ht="14" thickTop="1" thickBot="1">
      <c r="A17910" s="256" t="s">
        <v>72</v>
      </c>
      <c r="B17910" s="445"/>
      <c r="C17910" s="257"/>
      <c r="D17910" s="259"/>
      <c r="E17910" s="259"/>
      <c r="F17910" s="258"/>
      <c r="G17910" s="260"/>
      <c r="I17910" s="326"/>
    </row>
    <row r="17911" spans="1:9" ht="13.5" thickTop="1">
      <c r="A17911" s="245" t="s">
        <v>57</v>
      </c>
      <c r="B17911" s="455"/>
      <c r="C17911" s="248" t="s">
        <v>71</v>
      </c>
      <c r="D17911" s="316" t="s">
        <v>75</v>
      </c>
      <c r="E17911" s="248" t="s">
        <v>98</v>
      </c>
      <c r="F17911" s="249" t="s">
        <v>79</v>
      </c>
      <c r="G17911" s="250" t="s">
        <v>70</v>
      </c>
      <c r="I17911" s="326"/>
    </row>
    <row r="17912" spans="1:9">
      <c r="A17912" s="748" t="str">
        <f>IF(I17912=0,"",VLOOKUP(I17912,EQUIPOS,2,FALSE))</f>
        <v/>
      </c>
      <c r="B17912" s="749"/>
      <c r="C17912" s="195"/>
      <c r="D17912" s="194"/>
      <c r="E17912" s="252">
        <f>IF(I17912=0,0,VLOOKUP(I17912,EQUIPOS,4,FALSE))</f>
        <v>0</v>
      </c>
      <c r="F17912" s="230">
        <f t="shared" ref="F17912:F17916" si="3238">C17912*D17912*E17912</f>
        <v>0</v>
      </c>
      <c r="G17912" s="231"/>
      <c r="I17912" s="283"/>
    </row>
    <row r="17913" spans="1:9">
      <c r="A17913" s="748" t="str">
        <f>IF(I17913=0,"",VLOOKUP(I17913,EQUIPOS,2,FALSE))</f>
        <v/>
      </c>
      <c r="B17913" s="749"/>
      <c r="C17913" s="195"/>
      <c r="D17913" s="194"/>
      <c r="E17913" s="252">
        <f>IF(I17913=0,0,VLOOKUP(I17913,EQUIPOS,4,FALSE))</f>
        <v>0</v>
      </c>
      <c r="F17913" s="230">
        <f t="shared" si="3238"/>
        <v>0</v>
      </c>
      <c r="G17913" s="232"/>
      <c r="I17913" s="283"/>
    </row>
    <row r="17914" spans="1:9">
      <c r="A17914" s="748" t="str">
        <f>IF(I17914=0,"",VLOOKUP(I17914,EQUIPOS,2,FALSE))</f>
        <v/>
      </c>
      <c r="B17914" s="749"/>
      <c r="C17914" s="195"/>
      <c r="D17914" s="194"/>
      <c r="E17914" s="252">
        <f>IF(I17914=0,0,VLOOKUP(I17914,EQUIPOS,4,FALSE))</f>
        <v>0</v>
      </c>
      <c r="F17914" s="230">
        <f t="shared" si="3238"/>
        <v>0</v>
      </c>
      <c r="G17914" s="232"/>
      <c r="I17914" s="283"/>
    </row>
    <row r="17915" spans="1:9">
      <c r="A17915" s="748" t="str">
        <f>IF(I17915=0,"",VLOOKUP(I17915,EQUIPOS,2,FALSE))</f>
        <v/>
      </c>
      <c r="B17915" s="749"/>
      <c r="C17915" s="195"/>
      <c r="D17915" s="194"/>
      <c r="E17915" s="252">
        <f>IF(I17915=0,0,VLOOKUP(I17915,EQUIPOS,4,FALSE))</f>
        <v>0</v>
      </c>
      <c r="F17915" s="230">
        <f t="shared" si="3238"/>
        <v>0</v>
      </c>
      <c r="G17915" s="232"/>
      <c r="I17915" s="283"/>
    </row>
    <row r="17916" spans="1:9">
      <c r="A17916" s="748" t="str">
        <f>IF(I17916=0,"",VLOOKUP(I17916,EQUIPOS,2,FALSE))</f>
        <v/>
      </c>
      <c r="B17916" s="749"/>
      <c r="C17916" s="195"/>
      <c r="D17916" s="194"/>
      <c r="E17916" s="252">
        <f>IF(I17916=0,0,VLOOKUP(I17916,EQUIPOS,4,FALSE))</f>
        <v>0</v>
      </c>
      <c r="F17916" s="230">
        <f t="shared" si="3238"/>
        <v>0</v>
      </c>
      <c r="G17916" s="233"/>
      <c r="I17916" s="283"/>
    </row>
    <row r="17917" spans="1:9" ht="30.75" customHeight="1" thickBot="1">
      <c r="A17917" s="234"/>
      <c r="B17917" s="456"/>
      <c r="C17917" s="235"/>
      <c r="D17917" s="237"/>
      <c r="E17917" s="261"/>
      <c r="F17917" s="238" t="s">
        <v>82</v>
      </c>
      <c r="G17917" s="262">
        <f>SUM(F17912:F17916)</f>
        <v>0</v>
      </c>
      <c r="I17917" s="326"/>
    </row>
    <row r="17918" spans="1:9" ht="13.5" thickTop="1">
      <c r="A17918" s="240" t="s">
        <v>73</v>
      </c>
      <c r="B17918" s="446"/>
      <c r="C17918" s="241"/>
      <c r="D17918" s="243"/>
      <c r="E17918" s="243"/>
      <c r="F17918" s="242"/>
      <c r="G17918" s="244"/>
      <c r="I17918" s="326"/>
    </row>
    <row r="17919" spans="1:9" ht="26">
      <c r="A17919" s="245" t="s">
        <v>57</v>
      </c>
      <c r="B17919" s="454" t="s">
        <v>58</v>
      </c>
      <c r="C17919" s="247" t="s">
        <v>68</v>
      </c>
      <c r="D17919" s="316" t="s">
        <v>74</v>
      </c>
      <c r="E17919" s="248" t="s">
        <v>69</v>
      </c>
      <c r="F17919" s="249" t="s">
        <v>79</v>
      </c>
      <c r="G17919" s="250" t="s">
        <v>70</v>
      </c>
      <c r="H17919" s="220"/>
      <c r="I17919" s="325"/>
    </row>
    <row r="17920" spans="1:9">
      <c r="A17920" s="263" t="str">
        <f t="shared" ref="A17920:A17931" si="3239">IF(I17920=0,"",VLOOKUP(I17920,MANOOBRA,2,FALSE))</f>
        <v/>
      </c>
      <c r="B17920" s="444" t="str">
        <f t="shared" ref="B17920:B17931" si="3240">IF(I17920=0,"",VLOOKUP(I17920,MANOOBRA,3,FALSE))</f>
        <v/>
      </c>
      <c r="C17920" s="195"/>
      <c r="D17920" s="466"/>
      <c r="E17920" s="252">
        <f t="shared" ref="E17920:E17931" si="3241">IF(I17920=0,0,VLOOKUP(I17920,MANOOBRA,4,FALSE))</f>
        <v>0</v>
      </c>
      <c r="F17920" s="230">
        <f>IF(D17920=0,0,C17920*E17920/D17920)</f>
        <v>0</v>
      </c>
      <c r="G17920" s="231"/>
      <c r="I17920" s="283"/>
    </row>
    <row r="17921" spans="1:9">
      <c r="A17921" s="263" t="str">
        <f t="shared" si="3239"/>
        <v/>
      </c>
      <c r="B17921" s="444" t="str">
        <f t="shared" si="3240"/>
        <v/>
      </c>
      <c r="C17921" s="195"/>
      <c r="D17921" s="466"/>
      <c r="E17921" s="252">
        <f t="shared" si="3241"/>
        <v>0</v>
      </c>
      <c r="F17921" s="230">
        <f t="shared" ref="F17921:F17931" si="3242">IF(D17921=0,0,C17921*E17921/D17921)</f>
        <v>0</v>
      </c>
      <c r="G17921" s="232"/>
      <c r="I17921" s="283"/>
    </row>
    <row r="17922" spans="1:9">
      <c r="A17922" s="263" t="str">
        <f t="shared" si="3239"/>
        <v/>
      </c>
      <c r="B17922" s="444" t="str">
        <f t="shared" si="3240"/>
        <v/>
      </c>
      <c r="C17922" s="195"/>
      <c r="D17922" s="469"/>
      <c r="E17922" s="252">
        <f t="shared" si="3241"/>
        <v>0</v>
      </c>
      <c r="F17922" s="230">
        <f t="shared" si="3242"/>
        <v>0</v>
      </c>
      <c r="G17922" s="232"/>
      <c r="I17922" s="283"/>
    </row>
    <row r="17923" spans="1:9">
      <c r="A17923" s="263" t="str">
        <f t="shared" si="3239"/>
        <v/>
      </c>
      <c r="B17923" s="444" t="str">
        <f t="shared" si="3240"/>
        <v/>
      </c>
      <c r="C17923" s="195"/>
      <c r="D17923" s="195"/>
      <c r="E17923" s="252">
        <f t="shared" si="3241"/>
        <v>0</v>
      </c>
      <c r="F17923" s="230">
        <f t="shared" si="3242"/>
        <v>0</v>
      </c>
      <c r="G17923" s="232"/>
      <c r="I17923" s="283"/>
    </row>
    <row r="17924" spans="1:9">
      <c r="A17924" s="263" t="str">
        <f t="shared" si="3239"/>
        <v/>
      </c>
      <c r="B17924" s="444" t="str">
        <f t="shared" si="3240"/>
        <v/>
      </c>
      <c r="C17924" s="195"/>
      <c r="D17924" s="195"/>
      <c r="E17924" s="252">
        <f t="shared" si="3241"/>
        <v>0</v>
      </c>
      <c r="F17924" s="230">
        <f t="shared" si="3242"/>
        <v>0</v>
      </c>
      <c r="G17924" s="232"/>
      <c r="I17924" s="283"/>
    </row>
    <row r="17925" spans="1:9">
      <c r="A17925" s="263" t="str">
        <f t="shared" si="3239"/>
        <v/>
      </c>
      <c r="B17925" s="444" t="str">
        <f t="shared" si="3240"/>
        <v/>
      </c>
      <c r="C17925" s="195"/>
      <c r="D17925" s="195"/>
      <c r="E17925" s="252">
        <f t="shared" si="3241"/>
        <v>0</v>
      </c>
      <c r="F17925" s="230">
        <f t="shared" si="3242"/>
        <v>0</v>
      </c>
      <c r="G17925" s="232"/>
      <c r="I17925" s="283"/>
    </row>
    <row r="17926" spans="1:9">
      <c r="A17926" s="263" t="str">
        <f t="shared" si="3239"/>
        <v/>
      </c>
      <c r="B17926" s="444" t="str">
        <f t="shared" si="3240"/>
        <v/>
      </c>
      <c r="C17926" s="195"/>
      <c r="D17926" s="195"/>
      <c r="E17926" s="252">
        <f t="shared" si="3241"/>
        <v>0</v>
      </c>
      <c r="F17926" s="230">
        <f t="shared" si="3242"/>
        <v>0</v>
      </c>
      <c r="G17926" s="232"/>
      <c r="I17926" s="283"/>
    </row>
    <row r="17927" spans="1:9">
      <c r="A17927" s="263" t="str">
        <f t="shared" si="3239"/>
        <v/>
      </c>
      <c r="B17927" s="444" t="str">
        <f t="shared" si="3240"/>
        <v/>
      </c>
      <c r="C17927" s="195"/>
      <c r="D17927" s="195"/>
      <c r="E17927" s="252">
        <f t="shared" si="3241"/>
        <v>0</v>
      </c>
      <c r="F17927" s="230">
        <f t="shared" si="3242"/>
        <v>0</v>
      </c>
      <c r="G17927" s="232"/>
      <c r="I17927" s="283"/>
    </row>
    <row r="17928" spans="1:9">
      <c r="A17928" s="263" t="str">
        <f t="shared" si="3239"/>
        <v/>
      </c>
      <c r="B17928" s="444" t="str">
        <f t="shared" si="3240"/>
        <v/>
      </c>
      <c r="C17928" s="195"/>
      <c r="D17928" s="195"/>
      <c r="E17928" s="252">
        <f t="shared" si="3241"/>
        <v>0</v>
      </c>
      <c r="F17928" s="230">
        <f t="shared" si="3242"/>
        <v>0</v>
      </c>
      <c r="G17928" s="232"/>
      <c r="I17928" s="283"/>
    </row>
    <row r="17929" spans="1:9">
      <c r="A17929" s="263" t="str">
        <f t="shared" si="3239"/>
        <v/>
      </c>
      <c r="B17929" s="444" t="str">
        <f t="shared" si="3240"/>
        <v/>
      </c>
      <c r="C17929" s="195"/>
      <c r="D17929" s="195"/>
      <c r="E17929" s="252">
        <f t="shared" si="3241"/>
        <v>0</v>
      </c>
      <c r="F17929" s="230">
        <f t="shared" si="3242"/>
        <v>0</v>
      </c>
      <c r="G17929" s="232"/>
      <c r="I17929" s="283"/>
    </row>
    <row r="17930" spans="1:9">
      <c r="A17930" s="263" t="str">
        <f t="shared" si="3239"/>
        <v/>
      </c>
      <c r="B17930" s="444" t="str">
        <f t="shared" si="3240"/>
        <v/>
      </c>
      <c r="C17930" s="195"/>
      <c r="D17930" s="195"/>
      <c r="E17930" s="252">
        <f t="shared" si="3241"/>
        <v>0</v>
      </c>
      <c r="F17930" s="230">
        <f t="shared" si="3242"/>
        <v>0</v>
      </c>
      <c r="G17930" s="232"/>
      <c r="I17930" s="283"/>
    </row>
    <row r="17931" spans="1:9">
      <c r="A17931" s="263" t="str">
        <f t="shared" si="3239"/>
        <v/>
      </c>
      <c r="B17931" s="444" t="str">
        <f t="shared" si="3240"/>
        <v/>
      </c>
      <c r="C17931" s="195"/>
      <c r="D17931" s="195"/>
      <c r="E17931" s="252">
        <f t="shared" si="3241"/>
        <v>0</v>
      </c>
      <c r="F17931" s="230">
        <f t="shared" si="3242"/>
        <v>0</v>
      </c>
      <c r="G17931" s="233"/>
      <c r="I17931" s="283"/>
    </row>
    <row r="17932" spans="1:9" ht="31.5" customHeight="1" thickBot="1">
      <c r="A17932" s="234"/>
      <c r="B17932" s="456"/>
      <c r="C17932" s="235"/>
      <c r="D17932" s="237"/>
      <c r="E17932" s="237"/>
      <c r="F17932" s="238" t="s">
        <v>83</v>
      </c>
      <c r="G17932" s="262">
        <f>ROUND(SUM(F17920:F17931),0)</f>
        <v>0</v>
      </c>
      <c r="I17932" s="326"/>
    </row>
    <row r="17933" spans="1:9" ht="13.5" thickTop="1">
      <c r="A17933" s="186" t="s">
        <v>76</v>
      </c>
      <c r="B17933" s="446"/>
      <c r="C17933" s="241"/>
      <c r="D17933" s="243"/>
      <c r="E17933" s="243"/>
      <c r="F17933" s="242"/>
      <c r="G17933" s="244"/>
      <c r="I17933" s="326"/>
    </row>
    <row r="17934" spans="1:9">
      <c r="A17934" s="245" t="s">
        <v>57</v>
      </c>
      <c r="B17934" s="455"/>
      <c r="C17934" s="246"/>
      <c r="D17934" s="317"/>
      <c r="E17934" s="248" t="s">
        <v>77</v>
      </c>
      <c r="F17934" s="249" t="s">
        <v>78</v>
      </c>
      <c r="G17934" s="264" t="s">
        <v>77</v>
      </c>
      <c r="H17934" s="220"/>
      <c r="I17934" s="325"/>
    </row>
    <row r="17935" spans="1:9">
      <c r="A17935" s="185" t="s">
        <v>87</v>
      </c>
      <c r="B17935" s="453"/>
      <c r="C17935" s="265"/>
      <c r="D17935" s="318"/>
      <c r="E17935" s="229">
        <f>SUM(G17894,G17909,G17917,G17932)</f>
        <v>0</v>
      </c>
      <c r="F17935" s="266">
        <f>A</f>
        <v>0</v>
      </c>
      <c r="G17935" s="267">
        <f>E17935*F17935</f>
        <v>0</v>
      </c>
      <c r="I17935" s="326"/>
    </row>
    <row r="17936" spans="1:9">
      <c r="A17936" s="185" t="s">
        <v>85</v>
      </c>
      <c r="B17936" s="453"/>
      <c r="C17936" s="265"/>
      <c r="D17936" s="318"/>
      <c r="E17936" s="229">
        <f>SUM(G17894,G17909,G17917,G17932)</f>
        <v>0</v>
      </c>
      <c r="F17936" s="266">
        <f>I</f>
        <v>0</v>
      </c>
      <c r="G17936" s="267">
        <f>E17936*F17936</f>
        <v>0</v>
      </c>
      <c r="I17936" s="326"/>
    </row>
    <row r="17937" spans="1:16">
      <c r="A17937" s="185" t="s">
        <v>86</v>
      </c>
      <c r="B17937" s="453"/>
      <c r="C17937" s="265"/>
      <c r="D17937" s="318"/>
      <c r="E17937" s="229">
        <f>SUM(G17894,G17909,G17917,G17932)</f>
        <v>0</v>
      </c>
      <c r="F17937" s="266">
        <f>U</f>
        <v>0</v>
      </c>
      <c r="G17937" s="267">
        <f>E17937*F17937</f>
        <v>0</v>
      </c>
      <c r="I17937" s="326"/>
    </row>
    <row r="17938" spans="1:16" ht="33" customHeight="1" thickBot="1">
      <c r="A17938" s="234"/>
      <c r="B17938" s="456"/>
      <c r="C17938" s="235"/>
      <c r="D17938" s="237"/>
      <c r="E17938" s="237"/>
      <c r="F17938" s="268" t="s">
        <v>84</v>
      </c>
      <c r="G17938" s="262">
        <f>SUM(G17935:G17937)</f>
        <v>0</v>
      </c>
      <c r="I17938" s="326"/>
      <c r="J17938" s="295"/>
      <c r="K17938" s="296"/>
      <c r="L17938" s="296"/>
      <c r="M17938" s="296"/>
      <c r="N17938" s="296"/>
      <c r="O17938" s="296"/>
    </row>
    <row r="17939" spans="1:16" s="211" customFormat="1" ht="14" thickTop="1" thickBot="1">
      <c r="A17939" s="269"/>
      <c r="B17939" s="443"/>
      <c r="C17939" s="270"/>
      <c r="D17939" s="319"/>
      <c r="E17939" s="271" t="s">
        <v>89</v>
      </c>
      <c r="F17939" s="272"/>
      <c r="G17939" s="273">
        <f>ROUND(SUM(G17894,G17909,G17917,G17932,G17938),0)</f>
        <v>0</v>
      </c>
      <c r="I17939" s="327"/>
      <c r="J17939" s="212">
        <f>B17878</f>
        <v>57.3</v>
      </c>
      <c r="K17939" s="274">
        <f>E17935</f>
        <v>0</v>
      </c>
      <c r="L17939" s="294">
        <f>G17935</f>
        <v>0</v>
      </c>
      <c r="M17939" s="294">
        <f>G17936</f>
        <v>0</v>
      </c>
      <c r="N17939" s="294">
        <f>G17937</f>
        <v>0</v>
      </c>
      <c r="O17939" s="299">
        <f>SUM(K17939:N17939)</f>
        <v>0</v>
      </c>
      <c r="P17939" s="294"/>
    </row>
    <row r="17940" spans="1:16" ht="13.5" thickTop="1">
      <c r="A17940" s="275" t="s">
        <v>97</v>
      </c>
      <c r="B17940" s="438"/>
      <c r="C17940" s="215"/>
      <c r="D17940" s="217"/>
      <c r="E17940" s="217"/>
      <c r="F17940" s="216"/>
      <c r="G17940" s="219"/>
      <c r="I17940" s="326"/>
      <c r="P17940" s="294"/>
    </row>
    <row r="17941" spans="1:16">
      <c r="A17941" s="275"/>
      <c r="B17941" s="452"/>
      <c r="C17941" s="276"/>
      <c r="D17941" s="320"/>
      <c r="E17941" s="217"/>
      <c r="F17941" s="216"/>
      <c r="G17941" s="277">
        <f ca="1">TODAY()</f>
        <v>44839</v>
      </c>
      <c r="I17941" s="326"/>
      <c r="P17941" s="294"/>
    </row>
    <row r="17942" spans="1:16" ht="13.5" thickBot="1">
      <c r="A17942" s="234"/>
      <c r="B17942" s="456"/>
      <c r="C17942" s="235"/>
      <c r="D17942" s="237"/>
      <c r="E17942" s="237"/>
      <c r="F17942" s="236"/>
      <c r="G17942" s="278"/>
      <c r="I17942" s="326"/>
      <c r="P17942" s="294"/>
    </row>
    <row r="17943" spans="1:16" s="199" customFormat="1" ht="13.5" thickTop="1">
      <c r="A17943" s="196" t="s">
        <v>109</v>
      </c>
      <c r="B17943" s="458"/>
      <c r="C17943" s="196"/>
      <c r="D17943" s="198"/>
      <c r="E17943" s="198"/>
      <c r="F17943" s="197"/>
      <c r="G17943" s="197"/>
      <c r="I17943" s="321"/>
      <c r="J17943" s="200"/>
      <c r="O17943" s="297"/>
    </row>
    <row r="17944" spans="1:16" s="199" customFormat="1">
      <c r="A17944" s="196" t="str">
        <f>CONCATENATE('Prestaciones y AIU'!A15582," ANALISIS DE PRECIOS UNITARIOS")</f>
        <v xml:space="preserve"> ANALISIS DE PRECIOS UNITARIOS</v>
      </c>
      <c r="B17944" s="458"/>
      <c r="C17944" s="196"/>
      <c r="D17944" s="198"/>
      <c r="E17944" s="198"/>
      <c r="F17944" s="197"/>
      <c r="G17944" s="197"/>
      <c r="I17944" s="321"/>
      <c r="J17944" s="200"/>
      <c r="O17944" s="297"/>
    </row>
    <row r="17945" spans="1:16" s="199" customFormat="1">
      <c r="A17945" s="196" t="str">
        <f>Objeto_LIC</f>
        <v>OPTIMIZACION DEL SISTEMA DE ABASTECIMIENTO (ADUCCION, PRETRATAMIENTO Y CONDUCCION) DEL MUNICPIO DE TAME, DEPARTAMENTO DE ARAUCA</v>
      </c>
      <c r="B17945" s="458"/>
      <c r="C17945" s="196"/>
      <c r="D17945" s="198"/>
      <c r="E17945" s="198"/>
      <c r="F17945" s="197"/>
      <c r="G17945" s="197"/>
      <c r="I17945" s="321"/>
      <c r="J17945" s="200"/>
      <c r="O17945" s="297"/>
    </row>
    <row r="17946" spans="1:16" s="199" customFormat="1">
      <c r="A17946" s="196"/>
      <c r="B17946" s="458"/>
      <c r="C17946" s="196"/>
      <c r="D17946" s="198"/>
      <c r="E17946" s="198"/>
      <c r="F17946" s="197"/>
      <c r="G17946" s="197"/>
      <c r="I17946" s="321"/>
      <c r="J17946" s="200"/>
      <c r="O17946" s="297"/>
    </row>
    <row r="17947" spans="1:16" ht="13.5" thickBot="1">
      <c r="A17947" s="201"/>
      <c r="B17947" s="448"/>
      <c r="C17947" s="201"/>
      <c r="D17947" s="203"/>
      <c r="E17947" s="203"/>
      <c r="F17947" s="202"/>
      <c r="G17947" s="202"/>
    </row>
    <row r="17948" spans="1:16" s="211" customFormat="1" ht="13.5" thickTop="1">
      <c r="A17948" s="206"/>
      <c r="B17948" s="457"/>
      <c r="C17948" s="207"/>
      <c r="D17948" s="209"/>
      <c r="E17948" s="209"/>
      <c r="F17948" s="208"/>
      <c r="G17948" s="210" t="s">
        <v>110</v>
      </c>
      <c r="I17948" s="323"/>
      <c r="J17948" s="212"/>
      <c r="O17948" s="297"/>
    </row>
    <row r="17949" spans="1:16" ht="12.75" customHeight="1">
      <c r="A17949" s="213" t="s">
        <v>62</v>
      </c>
      <c r="B17949" s="750">
        <f>Proponente</f>
        <v>0</v>
      </c>
      <c r="C17949" s="750"/>
      <c r="D17949" s="750"/>
      <c r="E17949" s="750"/>
      <c r="F17949" s="750"/>
      <c r="G17949" s="751"/>
    </row>
    <row r="17950" spans="1:16" ht="47.25" customHeight="1">
      <c r="A17950" s="213" t="s">
        <v>63</v>
      </c>
      <c r="B17950" s="470">
        <v>58.1</v>
      </c>
      <c r="C17950" s="750" t="e">
        <f>VLOOKUP(B17950,Presupuesto!$A$4:$B$106,2,FALSE)</f>
        <v>#N/A</v>
      </c>
      <c r="D17950" s="750"/>
      <c r="E17950" s="750"/>
      <c r="F17950" s="750"/>
      <c r="G17950" s="751"/>
    </row>
    <row r="17951" spans="1:16" ht="12.75" customHeight="1">
      <c r="A17951" s="214"/>
      <c r="B17951" s="438"/>
      <c r="C17951" s="215"/>
      <c r="D17951" s="217"/>
      <c r="E17951" s="217"/>
      <c r="F17951" s="218" t="s">
        <v>88</v>
      </c>
      <c r="G17951" s="750" t="str">
        <f ca="1">LOOKUP('U-P1'!B17950,Presupuesto!$1:$1048576,Presupuesto!$C$1:$C$105)</f>
        <v>ML</v>
      </c>
      <c r="H17951" s="750"/>
      <c r="I17951" s="750"/>
      <c r="J17951" s="750"/>
      <c r="K17951" s="751"/>
    </row>
    <row r="17952" spans="1:16" ht="13.5" thickBot="1">
      <c r="A17952" s="213" t="s">
        <v>64</v>
      </c>
      <c r="B17952" s="438"/>
      <c r="C17952" s="215"/>
      <c r="D17952" s="217"/>
      <c r="E17952" s="217"/>
      <c r="F17952" s="216"/>
      <c r="G17952" s="219"/>
      <c r="I17952" s="324"/>
      <c r="J17952" s="295"/>
      <c r="K17952" s="296"/>
      <c r="L17952" s="296"/>
      <c r="M17952" s="296"/>
      <c r="N17952" s="296"/>
      <c r="O17952" s="296"/>
    </row>
    <row r="17953" spans="1:15" s="220" customFormat="1" ht="13.5" thickTop="1">
      <c r="A17953" s="221" t="s">
        <v>57</v>
      </c>
      <c r="B17953" s="447" t="s">
        <v>65</v>
      </c>
      <c r="C17953" s="222" t="s">
        <v>66</v>
      </c>
      <c r="D17953" s="223" t="s">
        <v>74</v>
      </c>
      <c r="E17953" s="224" t="s">
        <v>100</v>
      </c>
      <c r="F17953" s="224" t="s">
        <v>79</v>
      </c>
      <c r="G17953" s="225" t="s">
        <v>70</v>
      </c>
      <c r="I17953" s="325"/>
      <c r="J17953" s="226"/>
      <c r="O17953" s="296"/>
    </row>
    <row r="17954" spans="1:15">
      <c r="A17954" s="227" t="str">
        <f t="shared" ref="A17954:A17965" si="3243">IF(I17954=0,"-",VLOOKUP(I17954,EQUIPOS,2,FALSE))</f>
        <v>-</v>
      </c>
      <c r="B17954" s="228"/>
      <c r="C17954" s="228"/>
      <c r="D17954" s="194"/>
      <c r="E17954" s="229">
        <f t="shared" ref="E17954:E17965" si="3244">IF(I17954=0,0,VLOOKUP(I17954,EQUIPOS,4,FALSE))</f>
        <v>0</v>
      </c>
      <c r="F17954" s="230">
        <f t="shared" ref="F17954:F17965" si="3245">IF(D17954=0,0,E17954/D17954)</f>
        <v>0</v>
      </c>
      <c r="G17954" s="231"/>
      <c r="I17954" s="283"/>
    </row>
    <row r="17955" spans="1:15">
      <c r="A17955" s="227" t="str">
        <f t="shared" si="3243"/>
        <v>-</v>
      </c>
      <c r="B17955" s="228"/>
      <c r="C17955" s="228"/>
      <c r="D17955" s="194"/>
      <c r="E17955" s="229">
        <f t="shared" si="3244"/>
        <v>0</v>
      </c>
      <c r="F17955" s="230">
        <f t="shared" si="3245"/>
        <v>0</v>
      </c>
      <c r="G17955" s="232"/>
      <c r="I17955" s="283"/>
    </row>
    <row r="17956" spans="1:15">
      <c r="A17956" s="227" t="str">
        <f t="shared" si="3243"/>
        <v>-</v>
      </c>
      <c r="B17956" s="228"/>
      <c r="C17956" s="228"/>
      <c r="D17956" s="194"/>
      <c r="E17956" s="229">
        <f t="shared" si="3244"/>
        <v>0</v>
      </c>
      <c r="F17956" s="230">
        <f t="shared" si="3245"/>
        <v>0</v>
      </c>
      <c r="G17956" s="232"/>
      <c r="I17956" s="283"/>
    </row>
    <row r="17957" spans="1:15">
      <c r="A17957" s="227" t="str">
        <f t="shared" si="3243"/>
        <v>-</v>
      </c>
      <c r="B17957" s="228"/>
      <c r="C17957" s="228"/>
      <c r="D17957" s="194"/>
      <c r="E17957" s="229">
        <f t="shared" si="3244"/>
        <v>0</v>
      </c>
      <c r="F17957" s="230">
        <f t="shared" si="3245"/>
        <v>0</v>
      </c>
      <c r="G17957" s="232"/>
      <c r="I17957" s="283"/>
    </row>
    <row r="17958" spans="1:15">
      <c r="A17958" s="227" t="str">
        <f t="shared" si="3243"/>
        <v>-</v>
      </c>
      <c r="B17958" s="228"/>
      <c r="C17958" s="228"/>
      <c r="D17958" s="194"/>
      <c r="E17958" s="229">
        <f t="shared" si="3244"/>
        <v>0</v>
      </c>
      <c r="F17958" s="230">
        <f t="shared" si="3245"/>
        <v>0</v>
      </c>
      <c r="G17958" s="232"/>
      <c r="I17958" s="283"/>
    </row>
    <row r="17959" spans="1:15">
      <c r="A17959" s="227" t="str">
        <f t="shared" si="3243"/>
        <v>-</v>
      </c>
      <c r="B17959" s="228"/>
      <c r="C17959" s="228"/>
      <c r="D17959" s="194"/>
      <c r="E17959" s="229">
        <f t="shared" si="3244"/>
        <v>0</v>
      </c>
      <c r="F17959" s="230">
        <f t="shared" si="3245"/>
        <v>0</v>
      </c>
      <c r="G17959" s="232"/>
      <c r="I17959" s="283"/>
    </row>
    <row r="17960" spans="1:15">
      <c r="A17960" s="227" t="str">
        <f t="shared" si="3243"/>
        <v>-</v>
      </c>
      <c r="B17960" s="228"/>
      <c r="C17960" s="228"/>
      <c r="D17960" s="194"/>
      <c r="E17960" s="229">
        <f t="shared" si="3244"/>
        <v>0</v>
      </c>
      <c r="F17960" s="230">
        <f t="shared" si="3245"/>
        <v>0</v>
      </c>
      <c r="G17960" s="232"/>
      <c r="I17960" s="283"/>
    </row>
    <row r="17961" spans="1:15">
      <c r="A17961" s="227" t="str">
        <f t="shared" si="3243"/>
        <v>-</v>
      </c>
      <c r="B17961" s="228"/>
      <c r="C17961" s="228"/>
      <c r="D17961" s="194"/>
      <c r="E17961" s="229">
        <f t="shared" si="3244"/>
        <v>0</v>
      </c>
      <c r="F17961" s="230">
        <f t="shared" si="3245"/>
        <v>0</v>
      </c>
      <c r="G17961" s="232"/>
      <c r="I17961" s="283"/>
    </row>
    <row r="17962" spans="1:15">
      <c r="A17962" s="227" t="str">
        <f t="shared" si="3243"/>
        <v>-</v>
      </c>
      <c r="B17962" s="228"/>
      <c r="C17962" s="228"/>
      <c r="D17962" s="194"/>
      <c r="E17962" s="229">
        <f t="shared" si="3244"/>
        <v>0</v>
      </c>
      <c r="F17962" s="230">
        <f t="shared" si="3245"/>
        <v>0</v>
      </c>
      <c r="G17962" s="232"/>
      <c r="I17962" s="283"/>
    </row>
    <row r="17963" spans="1:15">
      <c r="A17963" s="227" t="str">
        <f t="shared" si="3243"/>
        <v>-</v>
      </c>
      <c r="B17963" s="228"/>
      <c r="C17963" s="228"/>
      <c r="D17963" s="194"/>
      <c r="E17963" s="229">
        <f t="shared" si="3244"/>
        <v>0</v>
      </c>
      <c r="F17963" s="230">
        <f t="shared" si="3245"/>
        <v>0</v>
      </c>
      <c r="G17963" s="232"/>
      <c r="I17963" s="283"/>
    </row>
    <row r="17964" spans="1:15">
      <c r="A17964" s="227" t="str">
        <f t="shared" si="3243"/>
        <v>-</v>
      </c>
      <c r="B17964" s="228"/>
      <c r="C17964" s="228"/>
      <c r="D17964" s="194"/>
      <c r="E17964" s="229">
        <f t="shared" si="3244"/>
        <v>0</v>
      </c>
      <c r="F17964" s="230">
        <f t="shared" si="3245"/>
        <v>0</v>
      </c>
      <c r="G17964" s="232"/>
      <c r="I17964" s="283"/>
    </row>
    <row r="17965" spans="1:15">
      <c r="A17965" s="227" t="str">
        <f t="shared" si="3243"/>
        <v>-</v>
      </c>
      <c r="B17965" s="228"/>
      <c r="C17965" s="228"/>
      <c r="D17965" s="194"/>
      <c r="E17965" s="229">
        <f t="shared" si="3244"/>
        <v>0</v>
      </c>
      <c r="F17965" s="230">
        <f t="shared" si="3245"/>
        <v>0</v>
      </c>
      <c r="G17965" s="232"/>
      <c r="I17965" s="283"/>
    </row>
    <row r="17966" spans="1:15" ht="13.5" thickBot="1">
      <c r="A17966" s="234"/>
      <c r="B17966" s="456"/>
      <c r="C17966" s="235"/>
      <c r="D17966" s="237"/>
      <c r="E17966" s="237"/>
      <c r="F17966" s="238" t="s">
        <v>80</v>
      </c>
      <c r="G17966" s="239">
        <f>SUM(F17954:F17965)</f>
        <v>0</v>
      </c>
      <c r="I17966" s="326"/>
    </row>
    <row r="17967" spans="1:15" ht="13.5" thickTop="1">
      <c r="A17967" s="240" t="s">
        <v>67</v>
      </c>
      <c r="B17967" s="446"/>
      <c r="C17967" s="241"/>
      <c r="D17967" s="243"/>
      <c r="E17967" s="243"/>
      <c r="F17967" s="242"/>
      <c r="G17967" s="244"/>
      <c r="I17967" s="326"/>
    </row>
    <row r="17968" spans="1:15" s="220" customFormat="1" ht="26">
      <c r="A17968" s="245" t="s">
        <v>57</v>
      </c>
      <c r="B17968" s="455"/>
      <c r="C17968" s="247" t="s">
        <v>58</v>
      </c>
      <c r="D17968" s="316" t="s">
        <v>68</v>
      </c>
      <c r="E17968" s="248" t="s">
        <v>69</v>
      </c>
      <c r="F17968" s="249" t="s">
        <v>79</v>
      </c>
      <c r="G17968" s="250" t="s">
        <v>70</v>
      </c>
      <c r="I17968" s="325"/>
      <c r="J17968" s="226"/>
      <c r="O17968" s="296"/>
    </row>
    <row r="17969" spans="1:9">
      <c r="A17969" s="748" t="str">
        <f t="shared" ref="A17969:A17980" si="3246">IF(I17969=0,"",VLOOKUP(I17969,MATERIALES,2,FALSE))</f>
        <v/>
      </c>
      <c r="B17969" s="749"/>
      <c r="C17969" s="251" t="str">
        <f t="shared" ref="C17969:C17977" si="3247">IF(I17969=0,"",VLOOKUP(I17969,MATERIALES,3,FALSE))</f>
        <v/>
      </c>
      <c r="D17969" s="194"/>
      <c r="E17969" s="252">
        <f t="shared" ref="E17969:E17980" si="3248">IF(I17969=0,0,VLOOKUP(I17969,MATERIALES,4,FALSE))</f>
        <v>0</v>
      </c>
      <c r="F17969" s="230">
        <f>D17969*E17969</f>
        <v>0</v>
      </c>
      <c r="G17969" s="231"/>
      <c r="I17969" s="283"/>
    </row>
    <row r="17970" spans="1:9">
      <c r="A17970" s="748" t="str">
        <f t="shared" si="3246"/>
        <v/>
      </c>
      <c r="B17970" s="749"/>
      <c r="C17970" s="251" t="str">
        <f t="shared" si="3247"/>
        <v/>
      </c>
      <c r="D17970" s="194"/>
      <c r="E17970" s="252">
        <f t="shared" si="3248"/>
        <v>0</v>
      </c>
      <c r="F17970" s="230">
        <f t="shared" ref="F17970:F17980" si="3249">D17970*E17970</f>
        <v>0</v>
      </c>
      <c r="G17970" s="232"/>
      <c r="I17970" s="283"/>
    </row>
    <row r="17971" spans="1:9">
      <c r="A17971" s="748" t="str">
        <f t="shared" si="3246"/>
        <v/>
      </c>
      <c r="B17971" s="749"/>
      <c r="C17971" s="251" t="str">
        <f t="shared" si="3247"/>
        <v/>
      </c>
      <c r="D17971" s="194"/>
      <c r="E17971" s="252">
        <f t="shared" si="3248"/>
        <v>0</v>
      </c>
      <c r="F17971" s="230">
        <f t="shared" si="3249"/>
        <v>0</v>
      </c>
      <c r="G17971" s="232"/>
      <c r="I17971" s="283"/>
    </row>
    <row r="17972" spans="1:9">
      <c r="A17972" s="748" t="str">
        <f t="shared" si="3246"/>
        <v/>
      </c>
      <c r="B17972" s="749"/>
      <c r="C17972" s="251" t="str">
        <f t="shared" si="3247"/>
        <v/>
      </c>
      <c r="D17972" s="194"/>
      <c r="E17972" s="252">
        <f t="shared" si="3248"/>
        <v>0</v>
      </c>
      <c r="F17972" s="230">
        <f t="shared" si="3249"/>
        <v>0</v>
      </c>
      <c r="G17972" s="232"/>
      <c r="I17972" s="283"/>
    </row>
    <row r="17973" spans="1:9">
      <c r="A17973" s="748" t="str">
        <f t="shared" si="3246"/>
        <v/>
      </c>
      <c r="B17973" s="749"/>
      <c r="C17973" s="251" t="str">
        <f t="shared" si="3247"/>
        <v/>
      </c>
      <c r="D17973" s="194"/>
      <c r="E17973" s="252">
        <f t="shared" si="3248"/>
        <v>0</v>
      </c>
      <c r="F17973" s="230">
        <f t="shared" si="3249"/>
        <v>0</v>
      </c>
      <c r="G17973" s="232"/>
      <c r="I17973" s="283"/>
    </row>
    <row r="17974" spans="1:9">
      <c r="A17974" s="748" t="str">
        <f t="shared" si="3246"/>
        <v/>
      </c>
      <c r="B17974" s="749"/>
      <c r="C17974" s="251" t="str">
        <f t="shared" si="3247"/>
        <v/>
      </c>
      <c r="D17974" s="194"/>
      <c r="E17974" s="252">
        <f t="shared" si="3248"/>
        <v>0</v>
      </c>
      <c r="F17974" s="230">
        <f t="shared" si="3249"/>
        <v>0</v>
      </c>
      <c r="G17974" s="232"/>
      <c r="I17974" s="283"/>
    </row>
    <row r="17975" spans="1:9">
      <c r="A17975" s="748" t="str">
        <f t="shared" si="3246"/>
        <v/>
      </c>
      <c r="B17975" s="749"/>
      <c r="C17975" s="251" t="str">
        <f t="shared" si="3247"/>
        <v/>
      </c>
      <c r="D17975" s="194"/>
      <c r="E17975" s="252">
        <f t="shared" si="3248"/>
        <v>0</v>
      </c>
      <c r="F17975" s="230">
        <f t="shared" si="3249"/>
        <v>0</v>
      </c>
      <c r="G17975" s="232"/>
      <c r="I17975" s="283"/>
    </row>
    <row r="17976" spans="1:9">
      <c r="A17976" s="748" t="str">
        <f t="shared" si="3246"/>
        <v/>
      </c>
      <c r="B17976" s="749"/>
      <c r="C17976" s="251" t="str">
        <f t="shared" si="3247"/>
        <v/>
      </c>
      <c r="D17976" s="194"/>
      <c r="E17976" s="252">
        <f t="shared" si="3248"/>
        <v>0</v>
      </c>
      <c r="F17976" s="230">
        <f t="shared" si="3249"/>
        <v>0</v>
      </c>
      <c r="G17976" s="253"/>
      <c r="I17976" s="283"/>
    </row>
    <row r="17977" spans="1:9">
      <c r="A17977" s="748" t="str">
        <f t="shared" si="3246"/>
        <v/>
      </c>
      <c r="B17977" s="749"/>
      <c r="C17977" s="251" t="str">
        <f t="shared" si="3247"/>
        <v/>
      </c>
      <c r="D17977" s="194"/>
      <c r="E17977" s="252">
        <f t="shared" si="3248"/>
        <v>0</v>
      </c>
      <c r="F17977" s="230">
        <f t="shared" si="3249"/>
        <v>0</v>
      </c>
      <c r="G17977" s="232"/>
      <c r="I17977" s="283"/>
    </row>
    <row r="17978" spans="1:9">
      <c r="A17978" s="748" t="str">
        <f t="shared" si="3246"/>
        <v/>
      </c>
      <c r="B17978" s="749"/>
      <c r="C17978" s="251"/>
      <c r="D17978" s="194"/>
      <c r="E17978" s="252">
        <f t="shared" si="3248"/>
        <v>0</v>
      </c>
      <c r="F17978" s="230">
        <f t="shared" si="3249"/>
        <v>0</v>
      </c>
      <c r="G17978" s="232"/>
      <c r="I17978" s="283"/>
    </row>
    <row r="17979" spans="1:9">
      <c r="A17979" s="748" t="str">
        <f t="shared" si="3246"/>
        <v/>
      </c>
      <c r="B17979" s="749"/>
      <c r="C17979" s="251"/>
      <c r="D17979" s="194"/>
      <c r="E17979" s="252">
        <f t="shared" si="3248"/>
        <v>0</v>
      </c>
      <c r="F17979" s="230">
        <f t="shared" si="3249"/>
        <v>0</v>
      </c>
      <c r="G17979" s="232"/>
      <c r="I17979" s="283"/>
    </row>
    <row r="17980" spans="1:9">
      <c r="A17980" s="748" t="str">
        <f t="shared" si="3246"/>
        <v/>
      </c>
      <c r="B17980" s="749"/>
      <c r="C17980" s="251" t="str">
        <f t="shared" ref="C17980" si="3250">IF(I17980=0,"",VLOOKUP(I17980,MATERIALES,3,FALSE))</f>
        <v/>
      </c>
      <c r="D17980" s="194"/>
      <c r="E17980" s="252">
        <f t="shared" si="3248"/>
        <v>0</v>
      </c>
      <c r="F17980" s="230">
        <f t="shared" si="3249"/>
        <v>0</v>
      </c>
      <c r="G17980" s="233"/>
      <c r="I17980" s="283"/>
    </row>
    <row r="17981" spans="1:9" ht="26.25" customHeight="1" thickBot="1">
      <c r="A17981" s="214"/>
      <c r="B17981" s="438"/>
      <c r="C17981" s="215"/>
      <c r="D17981" s="217"/>
      <c r="E17981" s="254"/>
      <c r="F17981" s="255" t="s">
        <v>81</v>
      </c>
      <c r="G17981" s="253">
        <f>ROUND(SUM(F17969:F17980),0)</f>
        <v>0</v>
      </c>
      <c r="I17981" s="326"/>
    </row>
    <row r="17982" spans="1:9" ht="14" thickTop="1" thickBot="1">
      <c r="A17982" s="256" t="s">
        <v>72</v>
      </c>
      <c r="B17982" s="445"/>
      <c r="C17982" s="257"/>
      <c r="D17982" s="259"/>
      <c r="E17982" s="259"/>
      <c r="F17982" s="258"/>
      <c r="G17982" s="260"/>
      <c r="I17982" s="326"/>
    </row>
    <row r="17983" spans="1:9" ht="13.5" thickTop="1">
      <c r="A17983" s="245" t="s">
        <v>57</v>
      </c>
      <c r="B17983" s="455"/>
      <c r="C17983" s="248" t="s">
        <v>71</v>
      </c>
      <c r="D17983" s="316" t="s">
        <v>75</v>
      </c>
      <c r="E17983" s="248" t="s">
        <v>98</v>
      </c>
      <c r="F17983" s="249" t="s">
        <v>79</v>
      </c>
      <c r="G17983" s="250" t="s">
        <v>70</v>
      </c>
      <c r="I17983" s="326"/>
    </row>
    <row r="17984" spans="1:9">
      <c r="A17984" s="748" t="str">
        <f>IF(I17984=0,"",VLOOKUP(I17984,EQUIPOS,2,FALSE))</f>
        <v/>
      </c>
      <c r="B17984" s="749"/>
      <c r="C17984" s="195"/>
      <c r="D17984" s="194"/>
      <c r="E17984" s="252">
        <f>IF(I17984=0,0,VLOOKUP(I17984,EQUIPOS,4,FALSE))</f>
        <v>0</v>
      </c>
      <c r="F17984" s="230">
        <f t="shared" ref="F17984:F17988" si="3251">C17984*D17984*E17984</f>
        <v>0</v>
      </c>
      <c r="G17984" s="231"/>
      <c r="I17984" s="283"/>
    </row>
    <row r="17985" spans="1:9">
      <c r="A17985" s="748" t="str">
        <f>IF(I17985=0,"",VLOOKUP(I17985,EQUIPOS,2,FALSE))</f>
        <v/>
      </c>
      <c r="B17985" s="749"/>
      <c r="C17985" s="195"/>
      <c r="D17985" s="194"/>
      <c r="E17985" s="252">
        <f>IF(I17985=0,0,VLOOKUP(I17985,EQUIPOS,4,FALSE))</f>
        <v>0</v>
      </c>
      <c r="F17985" s="230">
        <f t="shared" si="3251"/>
        <v>0</v>
      </c>
      <c r="G17985" s="232"/>
      <c r="I17985" s="283"/>
    </row>
    <row r="17986" spans="1:9">
      <c r="A17986" s="748" t="str">
        <f>IF(I17986=0,"",VLOOKUP(I17986,EQUIPOS,2,FALSE))</f>
        <v/>
      </c>
      <c r="B17986" s="749"/>
      <c r="C17986" s="195"/>
      <c r="D17986" s="194"/>
      <c r="E17986" s="252">
        <f>IF(I17986=0,0,VLOOKUP(I17986,EQUIPOS,4,FALSE))</f>
        <v>0</v>
      </c>
      <c r="F17986" s="230">
        <f t="shared" si="3251"/>
        <v>0</v>
      </c>
      <c r="G17986" s="232"/>
      <c r="I17986" s="283"/>
    </row>
    <row r="17987" spans="1:9">
      <c r="A17987" s="748" t="str">
        <f>IF(I17987=0,"",VLOOKUP(I17987,EQUIPOS,2,FALSE))</f>
        <v/>
      </c>
      <c r="B17987" s="749"/>
      <c r="C17987" s="195"/>
      <c r="D17987" s="194"/>
      <c r="E17987" s="252">
        <f>IF(I17987=0,0,VLOOKUP(I17987,EQUIPOS,4,FALSE))</f>
        <v>0</v>
      </c>
      <c r="F17987" s="230">
        <f t="shared" si="3251"/>
        <v>0</v>
      </c>
      <c r="G17987" s="232"/>
      <c r="I17987" s="283"/>
    </row>
    <row r="17988" spans="1:9">
      <c r="A17988" s="748" t="str">
        <f>IF(I17988=0,"",VLOOKUP(I17988,EQUIPOS,2,FALSE))</f>
        <v/>
      </c>
      <c r="B17988" s="749"/>
      <c r="C17988" s="195"/>
      <c r="D17988" s="194"/>
      <c r="E17988" s="252">
        <f>IF(I17988=0,0,VLOOKUP(I17988,EQUIPOS,4,FALSE))</f>
        <v>0</v>
      </c>
      <c r="F17988" s="230">
        <f t="shared" si="3251"/>
        <v>0</v>
      </c>
      <c r="G17988" s="233"/>
      <c r="I17988" s="283"/>
    </row>
    <row r="17989" spans="1:9" ht="30.75" customHeight="1" thickBot="1">
      <c r="A17989" s="234"/>
      <c r="B17989" s="456"/>
      <c r="C17989" s="235"/>
      <c r="D17989" s="237"/>
      <c r="E17989" s="261"/>
      <c r="F17989" s="238" t="s">
        <v>82</v>
      </c>
      <c r="G17989" s="262">
        <f>SUM(F17984:F17988)</f>
        <v>0</v>
      </c>
      <c r="I17989" s="326"/>
    </row>
    <row r="17990" spans="1:9" ht="13.5" thickTop="1">
      <c r="A17990" s="240" t="s">
        <v>73</v>
      </c>
      <c r="B17990" s="446"/>
      <c r="C17990" s="241"/>
      <c r="D17990" s="243"/>
      <c r="E17990" s="243"/>
      <c r="F17990" s="242"/>
      <c r="G17990" s="244"/>
      <c r="I17990" s="326"/>
    </row>
    <row r="17991" spans="1:9" ht="26">
      <c r="A17991" s="245" t="s">
        <v>57</v>
      </c>
      <c r="B17991" s="454" t="s">
        <v>58</v>
      </c>
      <c r="C17991" s="247" t="s">
        <v>68</v>
      </c>
      <c r="D17991" s="316" t="s">
        <v>74</v>
      </c>
      <c r="E17991" s="248" t="s">
        <v>69</v>
      </c>
      <c r="F17991" s="249" t="s">
        <v>79</v>
      </c>
      <c r="G17991" s="250" t="s">
        <v>70</v>
      </c>
      <c r="H17991" s="220"/>
      <c r="I17991" s="325"/>
    </row>
    <row r="17992" spans="1:9">
      <c r="A17992" s="263" t="str">
        <f t="shared" ref="A17992:A18003" si="3252">IF(I17992=0,"",VLOOKUP(I17992,MANOOBRA,2,FALSE))</f>
        <v/>
      </c>
      <c r="B17992" s="444" t="str">
        <f t="shared" ref="B17992:B18003" si="3253">IF(I17992=0,"",VLOOKUP(I17992,MANOOBRA,3,FALSE))</f>
        <v/>
      </c>
      <c r="C17992" s="195"/>
      <c r="D17992" s="466"/>
      <c r="E17992" s="252">
        <f t="shared" ref="E17992:E18003" si="3254">IF(I17992=0,0,VLOOKUP(I17992,MANOOBRA,4,FALSE))</f>
        <v>0</v>
      </c>
      <c r="F17992" s="230">
        <f>IF(D17992=0,0,C17992*E17992/D17992)</f>
        <v>0</v>
      </c>
      <c r="G17992" s="231"/>
      <c r="I17992" s="283"/>
    </row>
    <row r="17993" spans="1:9">
      <c r="A17993" s="263" t="str">
        <f t="shared" si="3252"/>
        <v/>
      </c>
      <c r="B17993" s="444" t="str">
        <f t="shared" si="3253"/>
        <v/>
      </c>
      <c r="C17993" s="195"/>
      <c r="D17993" s="466"/>
      <c r="E17993" s="252">
        <f t="shared" si="3254"/>
        <v>0</v>
      </c>
      <c r="F17993" s="230">
        <f t="shared" ref="F17993:F18003" si="3255">IF(D17993=0,0,C17993*E17993/D17993)</f>
        <v>0</v>
      </c>
      <c r="G17993" s="232"/>
      <c r="I17993" s="283"/>
    </row>
    <row r="17994" spans="1:9">
      <c r="A17994" s="263" t="str">
        <f t="shared" si="3252"/>
        <v/>
      </c>
      <c r="B17994" s="444" t="str">
        <f t="shared" si="3253"/>
        <v/>
      </c>
      <c r="C17994" s="195"/>
      <c r="D17994" s="469"/>
      <c r="E17994" s="252">
        <f t="shared" si="3254"/>
        <v>0</v>
      </c>
      <c r="F17994" s="230">
        <f t="shared" si="3255"/>
        <v>0</v>
      </c>
      <c r="G17994" s="232"/>
      <c r="I17994" s="283"/>
    </row>
    <row r="17995" spans="1:9">
      <c r="A17995" s="263" t="str">
        <f t="shared" si="3252"/>
        <v/>
      </c>
      <c r="B17995" s="444" t="str">
        <f t="shared" si="3253"/>
        <v/>
      </c>
      <c r="C17995" s="195"/>
      <c r="D17995" s="195"/>
      <c r="E17995" s="252">
        <f t="shared" si="3254"/>
        <v>0</v>
      </c>
      <c r="F17995" s="230">
        <f t="shared" si="3255"/>
        <v>0</v>
      </c>
      <c r="G17995" s="232"/>
      <c r="I17995" s="283"/>
    </row>
    <row r="17996" spans="1:9">
      <c r="A17996" s="263" t="str">
        <f t="shared" si="3252"/>
        <v/>
      </c>
      <c r="B17996" s="444" t="str">
        <f t="shared" si="3253"/>
        <v/>
      </c>
      <c r="C17996" s="195"/>
      <c r="D17996" s="195"/>
      <c r="E17996" s="252">
        <f t="shared" si="3254"/>
        <v>0</v>
      </c>
      <c r="F17996" s="230">
        <f t="shared" si="3255"/>
        <v>0</v>
      </c>
      <c r="G17996" s="232"/>
      <c r="I17996" s="283"/>
    </row>
    <row r="17997" spans="1:9">
      <c r="A17997" s="263" t="str">
        <f t="shared" si="3252"/>
        <v/>
      </c>
      <c r="B17997" s="444" t="str">
        <f t="shared" si="3253"/>
        <v/>
      </c>
      <c r="C17997" s="195"/>
      <c r="D17997" s="195"/>
      <c r="E17997" s="252">
        <f t="shared" si="3254"/>
        <v>0</v>
      </c>
      <c r="F17997" s="230">
        <f t="shared" si="3255"/>
        <v>0</v>
      </c>
      <c r="G17997" s="232"/>
      <c r="I17997" s="283"/>
    </row>
    <row r="17998" spans="1:9">
      <c r="A17998" s="263" t="str">
        <f t="shared" si="3252"/>
        <v/>
      </c>
      <c r="B17998" s="444" t="str">
        <f t="shared" si="3253"/>
        <v/>
      </c>
      <c r="C17998" s="195"/>
      <c r="D17998" s="195"/>
      <c r="E17998" s="252">
        <f t="shared" si="3254"/>
        <v>0</v>
      </c>
      <c r="F17998" s="230">
        <f t="shared" si="3255"/>
        <v>0</v>
      </c>
      <c r="G17998" s="232"/>
      <c r="I17998" s="283"/>
    </row>
    <row r="17999" spans="1:9">
      <c r="A17999" s="263" t="str">
        <f t="shared" si="3252"/>
        <v/>
      </c>
      <c r="B17999" s="444" t="str">
        <f t="shared" si="3253"/>
        <v/>
      </c>
      <c r="C17999" s="195"/>
      <c r="D17999" s="195"/>
      <c r="E17999" s="252">
        <f t="shared" si="3254"/>
        <v>0</v>
      </c>
      <c r="F17999" s="230">
        <f t="shared" si="3255"/>
        <v>0</v>
      </c>
      <c r="G17999" s="232"/>
      <c r="I17999" s="283"/>
    </row>
    <row r="18000" spans="1:9">
      <c r="A18000" s="263" t="str">
        <f t="shared" si="3252"/>
        <v/>
      </c>
      <c r="B18000" s="444" t="str">
        <f t="shared" si="3253"/>
        <v/>
      </c>
      <c r="C18000" s="195"/>
      <c r="D18000" s="195"/>
      <c r="E18000" s="252">
        <f t="shared" si="3254"/>
        <v>0</v>
      </c>
      <c r="F18000" s="230">
        <f t="shared" si="3255"/>
        <v>0</v>
      </c>
      <c r="G18000" s="232"/>
      <c r="I18000" s="283"/>
    </row>
    <row r="18001" spans="1:16">
      <c r="A18001" s="263" t="str">
        <f t="shared" si="3252"/>
        <v/>
      </c>
      <c r="B18001" s="444" t="str">
        <f t="shared" si="3253"/>
        <v/>
      </c>
      <c r="C18001" s="195"/>
      <c r="D18001" s="195"/>
      <c r="E18001" s="252">
        <f t="shared" si="3254"/>
        <v>0</v>
      </c>
      <c r="F18001" s="230">
        <f t="shared" si="3255"/>
        <v>0</v>
      </c>
      <c r="G18001" s="232"/>
      <c r="I18001" s="283"/>
    </row>
    <row r="18002" spans="1:16">
      <c r="A18002" s="263" t="str">
        <f t="shared" si="3252"/>
        <v/>
      </c>
      <c r="B18002" s="444" t="str">
        <f t="shared" si="3253"/>
        <v/>
      </c>
      <c r="C18002" s="195"/>
      <c r="D18002" s="195"/>
      <c r="E18002" s="252">
        <f t="shared" si="3254"/>
        <v>0</v>
      </c>
      <c r="F18002" s="230">
        <f t="shared" si="3255"/>
        <v>0</v>
      </c>
      <c r="G18002" s="232"/>
      <c r="I18002" s="283"/>
    </row>
    <row r="18003" spans="1:16">
      <c r="A18003" s="263" t="str">
        <f t="shared" si="3252"/>
        <v/>
      </c>
      <c r="B18003" s="444" t="str">
        <f t="shared" si="3253"/>
        <v/>
      </c>
      <c r="C18003" s="195"/>
      <c r="D18003" s="195"/>
      <c r="E18003" s="252">
        <f t="shared" si="3254"/>
        <v>0</v>
      </c>
      <c r="F18003" s="230">
        <f t="shared" si="3255"/>
        <v>0</v>
      </c>
      <c r="G18003" s="233"/>
      <c r="I18003" s="283"/>
    </row>
    <row r="18004" spans="1:16" ht="31.5" customHeight="1" thickBot="1">
      <c r="A18004" s="234"/>
      <c r="B18004" s="456"/>
      <c r="C18004" s="235"/>
      <c r="D18004" s="237"/>
      <c r="E18004" s="237"/>
      <c r="F18004" s="238" t="s">
        <v>83</v>
      </c>
      <c r="G18004" s="262">
        <f>ROUND(SUM(F17992:F18003),0)</f>
        <v>0</v>
      </c>
      <c r="I18004" s="326"/>
    </row>
    <row r="18005" spans="1:16" ht="13.5" thickTop="1">
      <c r="A18005" s="186" t="s">
        <v>76</v>
      </c>
      <c r="B18005" s="446"/>
      <c r="C18005" s="241"/>
      <c r="D18005" s="243"/>
      <c r="E18005" s="243"/>
      <c r="F18005" s="242"/>
      <c r="G18005" s="244"/>
      <c r="I18005" s="326"/>
    </row>
    <row r="18006" spans="1:16">
      <c r="A18006" s="245" t="s">
        <v>57</v>
      </c>
      <c r="B18006" s="455"/>
      <c r="C18006" s="246"/>
      <c r="D18006" s="317"/>
      <c r="E18006" s="248" t="s">
        <v>77</v>
      </c>
      <c r="F18006" s="249" t="s">
        <v>78</v>
      </c>
      <c r="G18006" s="264" t="s">
        <v>77</v>
      </c>
      <c r="H18006" s="220"/>
      <c r="I18006" s="325"/>
    </row>
    <row r="18007" spans="1:16">
      <c r="A18007" s="185" t="s">
        <v>87</v>
      </c>
      <c r="B18007" s="453"/>
      <c r="C18007" s="265"/>
      <c r="D18007" s="318"/>
      <c r="E18007" s="229">
        <f>SUM(G17966,G17981,G17989,G18004)</f>
        <v>0</v>
      </c>
      <c r="F18007" s="266">
        <f>A</f>
        <v>0</v>
      </c>
      <c r="G18007" s="267">
        <f>E18007*F18007</f>
        <v>0</v>
      </c>
      <c r="I18007" s="326"/>
    </row>
    <row r="18008" spans="1:16">
      <c r="A18008" s="185" t="s">
        <v>85</v>
      </c>
      <c r="B18008" s="453"/>
      <c r="C18008" s="265"/>
      <c r="D18008" s="318"/>
      <c r="E18008" s="229">
        <f>SUM(G17966,G17981,G17989,G18004)</f>
        <v>0</v>
      </c>
      <c r="F18008" s="266">
        <f>I</f>
        <v>0</v>
      </c>
      <c r="G18008" s="267">
        <f>E18008*F18008</f>
        <v>0</v>
      </c>
      <c r="I18008" s="326"/>
    </row>
    <row r="18009" spans="1:16">
      <c r="A18009" s="185" t="s">
        <v>86</v>
      </c>
      <c r="B18009" s="453"/>
      <c r="C18009" s="265"/>
      <c r="D18009" s="318"/>
      <c r="E18009" s="229">
        <f>SUM(G17966,G17981,G17989,G18004)</f>
        <v>0</v>
      </c>
      <c r="F18009" s="266">
        <f>U</f>
        <v>0</v>
      </c>
      <c r="G18009" s="267">
        <f>E18009*F18009</f>
        <v>0</v>
      </c>
      <c r="I18009" s="326"/>
    </row>
    <row r="18010" spans="1:16" ht="33" customHeight="1" thickBot="1">
      <c r="A18010" s="234"/>
      <c r="B18010" s="456"/>
      <c r="C18010" s="235"/>
      <c r="D18010" s="237"/>
      <c r="E18010" s="237"/>
      <c r="F18010" s="268" t="s">
        <v>84</v>
      </c>
      <c r="G18010" s="262">
        <f>SUM(G18007:G18009)</f>
        <v>0</v>
      </c>
      <c r="I18010" s="326"/>
      <c r="J18010" s="295"/>
      <c r="K18010" s="296"/>
      <c r="L18010" s="296"/>
      <c r="M18010" s="296"/>
      <c r="N18010" s="296"/>
      <c r="O18010" s="296"/>
    </row>
    <row r="18011" spans="1:16" s="211" customFormat="1" ht="14" thickTop="1" thickBot="1">
      <c r="A18011" s="269"/>
      <c r="B18011" s="443"/>
      <c r="C18011" s="270"/>
      <c r="D18011" s="319"/>
      <c r="E18011" s="271" t="s">
        <v>89</v>
      </c>
      <c r="F18011" s="272"/>
      <c r="G18011" s="273">
        <f>ROUND(SUM(G17966,G17981,G17989,G18004,G18010),0)</f>
        <v>0</v>
      </c>
      <c r="I18011" s="327"/>
      <c r="J18011" s="212">
        <f>B17950</f>
        <v>58.1</v>
      </c>
      <c r="K18011" s="274">
        <f>E18007</f>
        <v>0</v>
      </c>
      <c r="L18011" s="294">
        <f>G18007</f>
        <v>0</v>
      </c>
      <c r="M18011" s="294">
        <f>G18008</f>
        <v>0</v>
      </c>
      <c r="N18011" s="294">
        <f>G18009</f>
        <v>0</v>
      </c>
      <c r="O18011" s="299">
        <f>SUM(K18011:N18011)</f>
        <v>0</v>
      </c>
      <c r="P18011" s="294"/>
    </row>
    <row r="18012" spans="1:16" ht="13.5" thickTop="1">
      <c r="A18012" s="275" t="s">
        <v>97</v>
      </c>
      <c r="B18012" s="438"/>
      <c r="C18012" s="215"/>
      <c r="D18012" s="217"/>
      <c r="E18012" s="217"/>
      <c r="F18012" s="216"/>
      <c r="G18012" s="219"/>
      <c r="I18012" s="326"/>
      <c r="P18012" s="294"/>
    </row>
    <row r="18013" spans="1:16">
      <c r="A18013" s="275"/>
      <c r="B18013" s="452"/>
      <c r="C18013" s="276"/>
      <c r="D18013" s="320"/>
      <c r="E18013" s="217"/>
      <c r="F18013" s="216"/>
      <c r="G18013" s="277">
        <f ca="1">TODAY()</f>
        <v>44839</v>
      </c>
      <c r="I18013" s="326"/>
      <c r="P18013" s="294"/>
    </row>
    <row r="18014" spans="1:16" ht="13.5" thickBot="1">
      <c r="A18014" s="234"/>
      <c r="B18014" s="456"/>
      <c r="C18014" s="235"/>
      <c r="D18014" s="237"/>
      <c r="E18014" s="237"/>
      <c r="F18014" s="236"/>
      <c r="G18014" s="278"/>
      <c r="I18014" s="326"/>
      <c r="P18014" s="294"/>
    </row>
    <row r="18015" spans="1:16" ht="13.5" thickTop="1"/>
    <row r="18016" spans="1:16" s="199" customFormat="1">
      <c r="A18016" s="196" t="s">
        <v>109</v>
      </c>
      <c r="B18016" s="458"/>
      <c r="C18016" s="196"/>
      <c r="D18016" s="198"/>
      <c r="E18016" s="198"/>
      <c r="F18016" s="197"/>
      <c r="G18016" s="197"/>
      <c r="I18016" s="321"/>
      <c r="J18016" s="200"/>
      <c r="O18016" s="297"/>
    </row>
    <row r="18017" spans="1:15" s="199" customFormat="1">
      <c r="A18017" s="196" t="str">
        <f>CONCATENATE('Prestaciones y AIU'!A15655," ANALISIS DE PRECIOS UNITARIOS")</f>
        <v xml:space="preserve"> ANALISIS DE PRECIOS UNITARIOS</v>
      </c>
      <c r="B18017" s="458"/>
      <c r="C18017" s="196"/>
      <c r="D18017" s="198"/>
      <c r="E18017" s="198"/>
      <c r="F18017" s="197"/>
      <c r="G18017" s="197"/>
      <c r="I18017" s="321"/>
      <c r="J18017" s="200"/>
      <c r="O18017" s="297"/>
    </row>
    <row r="18018" spans="1:15" s="199" customFormat="1">
      <c r="A18018" s="196" t="str">
        <f>Objeto_LIC</f>
        <v>OPTIMIZACION DEL SISTEMA DE ABASTECIMIENTO (ADUCCION, PRETRATAMIENTO Y CONDUCCION) DEL MUNICPIO DE TAME, DEPARTAMENTO DE ARAUCA</v>
      </c>
      <c r="B18018" s="458"/>
      <c r="C18018" s="196"/>
      <c r="D18018" s="198"/>
      <c r="E18018" s="198"/>
      <c r="F18018" s="197"/>
      <c r="G18018" s="197"/>
      <c r="I18018" s="321"/>
      <c r="J18018" s="200"/>
      <c r="O18018" s="297"/>
    </row>
    <row r="18019" spans="1:15" s="199" customFormat="1">
      <c r="A18019" s="196"/>
      <c r="B18019" s="458"/>
      <c r="C18019" s="196"/>
      <c r="D18019" s="198"/>
      <c r="E18019" s="198"/>
      <c r="F18019" s="197"/>
      <c r="G18019" s="197"/>
      <c r="I18019" s="321"/>
      <c r="J18019" s="200"/>
      <c r="O18019" s="297"/>
    </row>
    <row r="18020" spans="1:15" ht="13.5" thickBot="1">
      <c r="A18020" s="201"/>
      <c r="B18020" s="448"/>
      <c r="C18020" s="201"/>
      <c r="D18020" s="203"/>
      <c r="E18020" s="203"/>
      <c r="F18020" s="202"/>
      <c r="G18020" s="202"/>
    </row>
    <row r="18021" spans="1:15" s="211" customFormat="1" ht="13.5" thickTop="1">
      <c r="A18021" s="206"/>
      <c r="B18021" s="457"/>
      <c r="C18021" s="207"/>
      <c r="D18021" s="209"/>
      <c r="E18021" s="209"/>
      <c r="F18021" s="208"/>
      <c r="G18021" s="210" t="s">
        <v>110</v>
      </c>
      <c r="I18021" s="323"/>
      <c r="J18021" s="212"/>
      <c r="O18021" s="297"/>
    </row>
    <row r="18022" spans="1:15" ht="12.75" customHeight="1">
      <c r="A18022" s="213" t="s">
        <v>62</v>
      </c>
      <c r="B18022" s="750">
        <f>Proponente</f>
        <v>0</v>
      </c>
      <c r="C18022" s="750"/>
      <c r="D18022" s="750"/>
      <c r="E18022" s="750"/>
      <c r="F18022" s="750"/>
      <c r="G18022" s="751"/>
    </row>
    <row r="18023" spans="1:15" ht="47.25" customHeight="1">
      <c r="A18023" s="213" t="s">
        <v>63</v>
      </c>
      <c r="B18023" s="470">
        <v>58.2</v>
      </c>
      <c r="C18023" s="750" t="e">
        <f>VLOOKUP(B18023,Presupuesto!$A$4:$B$106,2,FALSE)</f>
        <v>#N/A</v>
      </c>
      <c r="D18023" s="750"/>
      <c r="E18023" s="750"/>
      <c r="F18023" s="750"/>
      <c r="G18023" s="751"/>
    </row>
    <row r="18024" spans="1:15" ht="12.75" customHeight="1">
      <c r="A18024" s="214"/>
      <c r="B18024" s="438"/>
      <c r="C18024" s="215"/>
      <c r="D18024" s="217"/>
      <c r="E18024" s="217"/>
      <c r="F18024" s="218" t="s">
        <v>88</v>
      </c>
      <c r="G18024" s="750" t="str">
        <f ca="1">LOOKUP('U-P1'!B18023,Presupuesto!$1:$1048576,Presupuesto!$C$1:$C$105)</f>
        <v>ML</v>
      </c>
      <c r="H18024" s="750"/>
      <c r="I18024" s="750"/>
      <c r="J18024" s="750"/>
      <c r="K18024" s="751"/>
    </row>
    <row r="18025" spans="1:15" ht="13.5" thickBot="1">
      <c r="A18025" s="213" t="s">
        <v>64</v>
      </c>
      <c r="B18025" s="438"/>
      <c r="C18025" s="215"/>
      <c r="D18025" s="217"/>
      <c r="E18025" s="217"/>
      <c r="F18025" s="216"/>
      <c r="G18025" s="219"/>
      <c r="I18025" s="324"/>
      <c r="J18025" s="295"/>
      <c r="K18025" s="296"/>
      <c r="L18025" s="296"/>
      <c r="M18025" s="296"/>
      <c r="N18025" s="296"/>
      <c r="O18025" s="296"/>
    </row>
    <row r="18026" spans="1:15" s="220" customFormat="1" ht="13.5" thickTop="1">
      <c r="A18026" s="221" t="s">
        <v>57</v>
      </c>
      <c r="B18026" s="447" t="s">
        <v>65</v>
      </c>
      <c r="C18026" s="222" t="s">
        <v>66</v>
      </c>
      <c r="D18026" s="223" t="s">
        <v>74</v>
      </c>
      <c r="E18026" s="224" t="s">
        <v>100</v>
      </c>
      <c r="F18026" s="224" t="s">
        <v>79</v>
      </c>
      <c r="G18026" s="225" t="s">
        <v>70</v>
      </c>
      <c r="I18026" s="325"/>
      <c r="J18026" s="226"/>
      <c r="O18026" s="296"/>
    </row>
    <row r="18027" spans="1:15">
      <c r="A18027" s="227" t="str">
        <f t="shared" ref="A18027:A18038" si="3256">IF(I18027=0,"-",VLOOKUP(I18027,EQUIPOS,2,FALSE))</f>
        <v>-</v>
      </c>
      <c r="B18027" s="228"/>
      <c r="C18027" s="228"/>
      <c r="D18027" s="194"/>
      <c r="E18027" s="229">
        <f t="shared" ref="E18027:E18038" si="3257">IF(I18027=0,0,VLOOKUP(I18027,EQUIPOS,4,FALSE))</f>
        <v>0</v>
      </c>
      <c r="F18027" s="230">
        <f t="shared" ref="F18027:F18038" si="3258">IF(D18027=0,0,E18027/D18027)</f>
        <v>0</v>
      </c>
      <c r="G18027" s="231"/>
      <c r="I18027" s="283"/>
    </row>
    <row r="18028" spans="1:15">
      <c r="A18028" s="227" t="str">
        <f t="shared" si="3256"/>
        <v>-</v>
      </c>
      <c r="B18028" s="228"/>
      <c r="C18028" s="228"/>
      <c r="D18028" s="194"/>
      <c r="E18028" s="229">
        <f t="shared" si="3257"/>
        <v>0</v>
      </c>
      <c r="F18028" s="230">
        <f t="shared" si="3258"/>
        <v>0</v>
      </c>
      <c r="G18028" s="232"/>
      <c r="I18028" s="283"/>
    </row>
    <row r="18029" spans="1:15">
      <c r="A18029" s="227" t="str">
        <f t="shared" si="3256"/>
        <v>-</v>
      </c>
      <c r="B18029" s="228"/>
      <c r="C18029" s="228"/>
      <c r="D18029" s="194"/>
      <c r="E18029" s="229">
        <f t="shared" si="3257"/>
        <v>0</v>
      </c>
      <c r="F18029" s="230">
        <f t="shared" si="3258"/>
        <v>0</v>
      </c>
      <c r="G18029" s="232"/>
      <c r="I18029" s="283"/>
    </row>
    <row r="18030" spans="1:15">
      <c r="A18030" s="227" t="str">
        <f t="shared" si="3256"/>
        <v>-</v>
      </c>
      <c r="B18030" s="228"/>
      <c r="C18030" s="228"/>
      <c r="D18030" s="194"/>
      <c r="E18030" s="229">
        <f t="shared" si="3257"/>
        <v>0</v>
      </c>
      <c r="F18030" s="230">
        <f t="shared" si="3258"/>
        <v>0</v>
      </c>
      <c r="G18030" s="232"/>
      <c r="I18030" s="283"/>
    </row>
    <row r="18031" spans="1:15">
      <c r="A18031" s="227" t="str">
        <f t="shared" si="3256"/>
        <v>-</v>
      </c>
      <c r="B18031" s="228"/>
      <c r="C18031" s="228"/>
      <c r="D18031" s="194"/>
      <c r="E18031" s="229">
        <f t="shared" si="3257"/>
        <v>0</v>
      </c>
      <c r="F18031" s="230">
        <f t="shared" si="3258"/>
        <v>0</v>
      </c>
      <c r="G18031" s="232"/>
      <c r="I18031" s="283"/>
    </row>
    <row r="18032" spans="1:15">
      <c r="A18032" s="227" t="str">
        <f t="shared" si="3256"/>
        <v>-</v>
      </c>
      <c r="B18032" s="228"/>
      <c r="C18032" s="228"/>
      <c r="D18032" s="194"/>
      <c r="E18032" s="229">
        <f t="shared" si="3257"/>
        <v>0</v>
      </c>
      <c r="F18032" s="230">
        <f t="shared" si="3258"/>
        <v>0</v>
      </c>
      <c r="G18032" s="232"/>
      <c r="I18032" s="283"/>
    </row>
    <row r="18033" spans="1:15">
      <c r="A18033" s="227" t="str">
        <f t="shared" si="3256"/>
        <v>-</v>
      </c>
      <c r="B18033" s="228"/>
      <c r="C18033" s="228"/>
      <c r="D18033" s="194"/>
      <c r="E18033" s="229">
        <f t="shared" si="3257"/>
        <v>0</v>
      </c>
      <c r="F18033" s="230">
        <f t="shared" si="3258"/>
        <v>0</v>
      </c>
      <c r="G18033" s="232"/>
      <c r="I18033" s="283"/>
    </row>
    <row r="18034" spans="1:15">
      <c r="A18034" s="227" t="str">
        <f t="shared" si="3256"/>
        <v>-</v>
      </c>
      <c r="B18034" s="228"/>
      <c r="C18034" s="228"/>
      <c r="D18034" s="194"/>
      <c r="E18034" s="229">
        <f t="shared" si="3257"/>
        <v>0</v>
      </c>
      <c r="F18034" s="230">
        <f t="shared" si="3258"/>
        <v>0</v>
      </c>
      <c r="G18034" s="232"/>
      <c r="I18034" s="283"/>
    </row>
    <row r="18035" spans="1:15">
      <c r="A18035" s="227" t="str">
        <f t="shared" si="3256"/>
        <v>-</v>
      </c>
      <c r="B18035" s="228"/>
      <c r="C18035" s="228"/>
      <c r="D18035" s="194"/>
      <c r="E18035" s="229">
        <f t="shared" si="3257"/>
        <v>0</v>
      </c>
      <c r="F18035" s="230">
        <f t="shared" si="3258"/>
        <v>0</v>
      </c>
      <c r="G18035" s="232"/>
      <c r="I18035" s="283"/>
    </row>
    <row r="18036" spans="1:15">
      <c r="A18036" s="227" t="str">
        <f t="shared" si="3256"/>
        <v>-</v>
      </c>
      <c r="B18036" s="228"/>
      <c r="C18036" s="228"/>
      <c r="D18036" s="194"/>
      <c r="E18036" s="229">
        <f t="shared" si="3257"/>
        <v>0</v>
      </c>
      <c r="F18036" s="230">
        <f t="shared" si="3258"/>
        <v>0</v>
      </c>
      <c r="G18036" s="232"/>
      <c r="I18036" s="283"/>
    </row>
    <row r="18037" spans="1:15">
      <c r="A18037" s="227" t="str">
        <f t="shared" si="3256"/>
        <v>-</v>
      </c>
      <c r="B18037" s="228"/>
      <c r="C18037" s="228"/>
      <c r="D18037" s="194"/>
      <c r="E18037" s="229">
        <f t="shared" si="3257"/>
        <v>0</v>
      </c>
      <c r="F18037" s="230">
        <f t="shared" si="3258"/>
        <v>0</v>
      </c>
      <c r="G18037" s="232"/>
      <c r="I18037" s="283"/>
    </row>
    <row r="18038" spans="1:15">
      <c r="A18038" s="227" t="str">
        <f t="shared" si="3256"/>
        <v>-</v>
      </c>
      <c r="B18038" s="228"/>
      <c r="C18038" s="228"/>
      <c r="D18038" s="194"/>
      <c r="E18038" s="229">
        <f t="shared" si="3257"/>
        <v>0</v>
      </c>
      <c r="F18038" s="230">
        <f t="shared" si="3258"/>
        <v>0</v>
      </c>
      <c r="G18038" s="232"/>
      <c r="I18038" s="283"/>
    </row>
    <row r="18039" spans="1:15" ht="13.5" thickBot="1">
      <c r="A18039" s="234"/>
      <c r="B18039" s="456"/>
      <c r="C18039" s="235"/>
      <c r="D18039" s="237"/>
      <c r="E18039" s="237"/>
      <c r="F18039" s="238" t="s">
        <v>80</v>
      </c>
      <c r="G18039" s="239">
        <f>SUM(F18027:F18038)</f>
        <v>0</v>
      </c>
      <c r="I18039" s="326"/>
    </row>
    <row r="18040" spans="1:15" ht="13.5" thickTop="1">
      <c r="A18040" s="240" t="s">
        <v>67</v>
      </c>
      <c r="B18040" s="446"/>
      <c r="C18040" s="241"/>
      <c r="D18040" s="243"/>
      <c r="E18040" s="243"/>
      <c r="F18040" s="242"/>
      <c r="G18040" s="244"/>
      <c r="I18040" s="326"/>
    </row>
    <row r="18041" spans="1:15" s="220" customFormat="1" ht="26">
      <c r="A18041" s="245" t="s">
        <v>57</v>
      </c>
      <c r="B18041" s="455"/>
      <c r="C18041" s="247" t="s">
        <v>58</v>
      </c>
      <c r="D18041" s="316" t="s">
        <v>68</v>
      </c>
      <c r="E18041" s="248" t="s">
        <v>69</v>
      </c>
      <c r="F18041" s="249" t="s">
        <v>79</v>
      </c>
      <c r="G18041" s="250" t="s">
        <v>70</v>
      </c>
      <c r="I18041" s="325"/>
      <c r="J18041" s="226"/>
      <c r="O18041" s="296"/>
    </row>
    <row r="18042" spans="1:15">
      <c r="A18042" s="748" t="str">
        <f t="shared" ref="A18042:A18053" si="3259">IF(I18042=0,"",VLOOKUP(I18042,MATERIALES,2,FALSE))</f>
        <v/>
      </c>
      <c r="B18042" s="749"/>
      <c r="C18042" s="251" t="str">
        <f t="shared" ref="C18042:C18050" si="3260">IF(I18042=0,"",VLOOKUP(I18042,MATERIALES,3,FALSE))</f>
        <v/>
      </c>
      <c r="D18042" s="194"/>
      <c r="E18042" s="252">
        <f t="shared" ref="E18042:E18053" si="3261">IF(I18042=0,0,VLOOKUP(I18042,MATERIALES,4,FALSE))</f>
        <v>0</v>
      </c>
      <c r="F18042" s="230">
        <f>D18042*E18042</f>
        <v>0</v>
      </c>
      <c r="G18042" s="231"/>
      <c r="I18042" s="283"/>
    </row>
    <row r="18043" spans="1:15">
      <c r="A18043" s="748" t="str">
        <f t="shared" si="3259"/>
        <v/>
      </c>
      <c r="B18043" s="749"/>
      <c r="C18043" s="251" t="str">
        <f t="shared" si="3260"/>
        <v/>
      </c>
      <c r="D18043" s="194"/>
      <c r="E18043" s="252">
        <f t="shared" si="3261"/>
        <v>0</v>
      </c>
      <c r="F18043" s="230">
        <f t="shared" ref="F18043:F18053" si="3262">D18043*E18043</f>
        <v>0</v>
      </c>
      <c r="G18043" s="232"/>
      <c r="I18043" s="283"/>
    </row>
    <row r="18044" spans="1:15">
      <c r="A18044" s="748" t="str">
        <f t="shared" si="3259"/>
        <v/>
      </c>
      <c r="B18044" s="749"/>
      <c r="C18044" s="251" t="str">
        <f t="shared" si="3260"/>
        <v/>
      </c>
      <c r="D18044" s="194"/>
      <c r="E18044" s="252">
        <f t="shared" si="3261"/>
        <v>0</v>
      </c>
      <c r="F18044" s="230">
        <f t="shared" si="3262"/>
        <v>0</v>
      </c>
      <c r="G18044" s="232"/>
      <c r="I18044" s="283"/>
    </row>
    <row r="18045" spans="1:15">
      <c r="A18045" s="748" t="str">
        <f t="shared" si="3259"/>
        <v/>
      </c>
      <c r="B18045" s="749"/>
      <c r="C18045" s="251" t="str">
        <f t="shared" si="3260"/>
        <v/>
      </c>
      <c r="D18045" s="194"/>
      <c r="E18045" s="252">
        <f t="shared" si="3261"/>
        <v>0</v>
      </c>
      <c r="F18045" s="230">
        <f t="shared" si="3262"/>
        <v>0</v>
      </c>
      <c r="G18045" s="232"/>
      <c r="I18045" s="283"/>
    </row>
    <row r="18046" spans="1:15">
      <c r="A18046" s="748" t="str">
        <f t="shared" si="3259"/>
        <v/>
      </c>
      <c r="B18046" s="749"/>
      <c r="C18046" s="251" t="str">
        <f t="shared" si="3260"/>
        <v/>
      </c>
      <c r="D18046" s="194"/>
      <c r="E18046" s="252">
        <f t="shared" si="3261"/>
        <v>0</v>
      </c>
      <c r="F18046" s="230">
        <f t="shared" si="3262"/>
        <v>0</v>
      </c>
      <c r="G18046" s="232"/>
      <c r="I18046" s="283"/>
    </row>
    <row r="18047" spans="1:15">
      <c r="A18047" s="748" t="str">
        <f t="shared" si="3259"/>
        <v/>
      </c>
      <c r="B18047" s="749"/>
      <c r="C18047" s="251" t="str">
        <f t="shared" si="3260"/>
        <v/>
      </c>
      <c r="D18047" s="194"/>
      <c r="E18047" s="252">
        <f t="shared" si="3261"/>
        <v>0</v>
      </c>
      <c r="F18047" s="230">
        <f t="shared" si="3262"/>
        <v>0</v>
      </c>
      <c r="G18047" s="232"/>
      <c r="I18047" s="283"/>
    </row>
    <row r="18048" spans="1:15">
      <c r="A18048" s="748" t="str">
        <f t="shared" si="3259"/>
        <v/>
      </c>
      <c r="B18048" s="749"/>
      <c r="C18048" s="251" t="str">
        <f t="shared" si="3260"/>
        <v/>
      </c>
      <c r="D18048" s="194"/>
      <c r="E18048" s="252">
        <f t="shared" si="3261"/>
        <v>0</v>
      </c>
      <c r="F18048" s="230">
        <f t="shared" si="3262"/>
        <v>0</v>
      </c>
      <c r="G18048" s="232"/>
      <c r="I18048" s="283"/>
    </row>
    <row r="18049" spans="1:9">
      <c r="A18049" s="748" t="str">
        <f t="shared" si="3259"/>
        <v/>
      </c>
      <c r="B18049" s="749"/>
      <c r="C18049" s="251" t="str">
        <f t="shared" si="3260"/>
        <v/>
      </c>
      <c r="D18049" s="194"/>
      <c r="E18049" s="252">
        <f t="shared" si="3261"/>
        <v>0</v>
      </c>
      <c r="F18049" s="230">
        <f t="shared" si="3262"/>
        <v>0</v>
      </c>
      <c r="G18049" s="253"/>
      <c r="I18049" s="283"/>
    </row>
    <row r="18050" spans="1:9">
      <c r="A18050" s="748" t="str">
        <f t="shared" si="3259"/>
        <v/>
      </c>
      <c r="B18050" s="749"/>
      <c r="C18050" s="251" t="str">
        <f t="shared" si="3260"/>
        <v/>
      </c>
      <c r="D18050" s="194"/>
      <c r="E18050" s="252">
        <f t="shared" si="3261"/>
        <v>0</v>
      </c>
      <c r="F18050" s="230">
        <f t="shared" si="3262"/>
        <v>0</v>
      </c>
      <c r="G18050" s="232"/>
      <c r="I18050" s="283"/>
    </row>
    <row r="18051" spans="1:9">
      <c r="A18051" s="748" t="str">
        <f t="shared" si="3259"/>
        <v/>
      </c>
      <c r="B18051" s="749"/>
      <c r="C18051" s="251"/>
      <c r="D18051" s="194"/>
      <c r="E18051" s="252">
        <f t="shared" si="3261"/>
        <v>0</v>
      </c>
      <c r="F18051" s="230">
        <f t="shared" si="3262"/>
        <v>0</v>
      </c>
      <c r="G18051" s="232"/>
      <c r="I18051" s="283"/>
    </row>
    <row r="18052" spans="1:9">
      <c r="A18052" s="748" t="str">
        <f t="shared" si="3259"/>
        <v/>
      </c>
      <c r="B18052" s="749"/>
      <c r="C18052" s="251"/>
      <c r="D18052" s="194"/>
      <c r="E18052" s="252">
        <f t="shared" si="3261"/>
        <v>0</v>
      </c>
      <c r="F18052" s="230">
        <f t="shared" si="3262"/>
        <v>0</v>
      </c>
      <c r="G18052" s="232"/>
      <c r="I18052" s="283"/>
    </row>
    <row r="18053" spans="1:9">
      <c r="A18053" s="748" t="str">
        <f t="shared" si="3259"/>
        <v/>
      </c>
      <c r="B18053" s="749"/>
      <c r="C18053" s="251" t="str">
        <f t="shared" ref="C18053" si="3263">IF(I18053=0,"",VLOOKUP(I18053,MATERIALES,3,FALSE))</f>
        <v/>
      </c>
      <c r="D18053" s="194"/>
      <c r="E18053" s="252">
        <f t="shared" si="3261"/>
        <v>0</v>
      </c>
      <c r="F18053" s="230">
        <f t="shared" si="3262"/>
        <v>0</v>
      </c>
      <c r="G18053" s="233"/>
      <c r="I18053" s="283"/>
    </row>
    <row r="18054" spans="1:9" ht="26.25" customHeight="1" thickBot="1">
      <c r="A18054" s="214"/>
      <c r="B18054" s="438"/>
      <c r="C18054" s="215"/>
      <c r="D18054" s="217"/>
      <c r="E18054" s="254"/>
      <c r="F18054" s="255" t="s">
        <v>81</v>
      </c>
      <c r="G18054" s="253">
        <f>ROUND(SUM(F18042:F18053),0)</f>
        <v>0</v>
      </c>
      <c r="I18054" s="326"/>
    </row>
    <row r="18055" spans="1:9" ht="14" thickTop="1" thickBot="1">
      <c r="A18055" s="256" t="s">
        <v>72</v>
      </c>
      <c r="B18055" s="445"/>
      <c r="C18055" s="257"/>
      <c r="D18055" s="259"/>
      <c r="E18055" s="259"/>
      <c r="F18055" s="258"/>
      <c r="G18055" s="260"/>
      <c r="I18055" s="326"/>
    </row>
    <row r="18056" spans="1:9" ht="13.5" thickTop="1">
      <c r="A18056" s="245" t="s">
        <v>57</v>
      </c>
      <c r="B18056" s="455"/>
      <c r="C18056" s="248" t="s">
        <v>71</v>
      </c>
      <c r="D18056" s="316" t="s">
        <v>75</v>
      </c>
      <c r="E18056" s="248" t="s">
        <v>98</v>
      </c>
      <c r="F18056" s="249" t="s">
        <v>79</v>
      </c>
      <c r="G18056" s="250" t="s">
        <v>70</v>
      </c>
      <c r="I18056" s="326"/>
    </row>
    <row r="18057" spans="1:9">
      <c r="A18057" s="748" t="str">
        <f>IF(I18057=0,"",VLOOKUP(I18057,EQUIPOS,2,FALSE))</f>
        <v/>
      </c>
      <c r="B18057" s="749"/>
      <c r="C18057" s="195"/>
      <c r="D18057" s="194"/>
      <c r="E18057" s="252">
        <f>IF(I18057=0,0,VLOOKUP(I18057,EQUIPOS,4,FALSE))</f>
        <v>0</v>
      </c>
      <c r="F18057" s="230">
        <f t="shared" ref="F18057:F18061" si="3264">C18057*D18057*E18057</f>
        <v>0</v>
      </c>
      <c r="G18057" s="231"/>
      <c r="I18057" s="283"/>
    </row>
    <row r="18058" spans="1:9">
      <c r="A18058" s="748" t="str">
        <f>IF(I18058=0,"",VLOOKUP(I18058,EQUIPOS,2,FALSE))</f>
        <v/>
      </c>
      <c r="B18058" s="749"/>
      <c r="C18058" s="195"/>
      <c r="D18058" s="194"/>
      <c r="E18058" s="252">
        <f>IF(I18058=0,0,VLOOKUP(I18058,EQUIPOS,4,FALSE))</f>
        <v>0</v>
      </c>
      <c r="F18058" s="230">
        <f t="shared" si="3264"/>
        <v>0</v>
      </c>
      <c r="G18058" s="232"/>
      <c r="I18058" s="283"/>
    </row>
    <row r="18059" spans="1:9">
      <c r="A18059" s="748" t="str">
        <f>IF(I18059=0,"",VLOOKUP(I18059,EQUIPOS,2,FALSE))</f>
        <v/>
      </c>
      <c r="B18059" s="749"/>
      <c r="C18059" s="195"/>
      <c r="D18059" s="194"/>
      <c r="E18059" s="252">
        <f>IF(I18059=0,0,VLOOKUP(I18059,EQUIPOS,4,FALSE))</f>
        <v>0</v>
      </c>
      <c r="F18059" s="230">
        <f t="shared" si="3264"/>
        <v>0</v>
      </c>
      <c r="G18059" s="232"/>
      <c r="I18059" s="283"/>
    </row>
    <row r="18060" spans="1:9">
      <c r="A18060" s="748" t="str">
        <f>IF(I18060=0,"",VLOOKUP(I18060,EQUIPOS,2,FALSE))</f>
        <v/>
      </c>
      <c r="B18060" s="749"/>
      <c r="C18060" s="195"/>
      <c r="D18060" s="194"/>
      <c r="E18060" s="252">
        <f>IF(I18060=0,0,VLOOKUP(I18060,EQUIPOS,4,FALSE))</f>
        <v>0</v>
      </c>
      <c r="F18060" s="230">
        <f t="shared" si="3264"/>
        <v>0</v>
      </c>
      <c r="G18060" s="232"/>
      <c r="I18060" s="283"/>
    </row>
    <row r="18061" spans="1:9">
      <c r="A18061" s="748" t="str">
        <f>IF(I18061=0,"",VLOOKUP(I18061,EQUIPOS,2,FALSE))</f>
        <v/>
      </c>
      <c r="B18061" s="749"/>
      <c r="C18061" s="195"/>
      <c r="D18061" s="194"/>
      <c r="E18061" s="252">
        <f>IF(I18061=0,0,VLOOKUP(I18061,EQUIPOS,4,FALSE))</f>
        <v>0</v>
      </c>
      <c r="F18061" s="230">
        <f t="shared" si="3264"/>
        <v>0</v>
      </c>
      <c r="G18061" s="233"/>
      <c r="I18061" s="283"/>
    </row>
    <row r="18062" spans="1:9" ht="30.75" customHeight="1" thickBot="1">
      <c r="A18062" s="234"/>
      <c r="B18062" s="456"/>
      <c r="C18062" s="235"/>
      <c r="D18062" s="237"/>
      <c r="E18062" s="261"/>
      <c r="F18062" s="238" t="s">
        <v>82</v>
      </c>
      <c r="G18062" s="262">
        <f>SUM(F18057:F18061)</f>
        <v>0</v>
      </c>
      <c r="I18062" s="326"/>
    </row>
    <row r="18063" spans="1:9" ht="13.5" thickTop="1">
      <c r="A18063" s="240" t="s">
        <v>73</v>
      </c>
      <c r="B18063" s="446"/>
      <c r="C18063" s="241"/>
      <c r="D18063" s="243"/>
      <c r="E18063" s="243"/>
      <c r="F18063" s="242"/>
      <c r="G18063" s="244"/>
      <c r="I18063" s="326"/>
    </row>
    <row r="18064" spans="1:9" ht="26">
      <c r="A18064" s="245" t="s">
        <v>57</v>
      </c>
      <c r="B18064" s="454" t="s">
        <v>58</v>
      </c>
      <c r="C18064" s="247" t="s">
        <v>68</v>
      </c>
      <c r="D18064" s="316" t="s">
        <v>74</v>
      </c>
      <c r="E18064" s="248" t="s">
        <v>69</v>
      </c>
      <c r="F18064" s="249" t="s">
        <v>79</v>
      </c>
      <c r="G18064" s="250" t="s">
        <v>70</v>
      </c>
      <c r="H18064" s="220"/>
      <c r="I18064" s="325"/>
    </row>
    <row r="18065" spans="1:9">
      <c r="A18065" s="263" t="str">
        <f t="shared" ref="A18065:A18076" si="3265">IF(I18065=0,"",VLOOKUP(I18065,MANOOBRA,2,FALSE))</f>
        <v/>
      </c>
      <c r="B18065" s="444" t="str">
        <f t="shared" ref="B18065:B18076" si="3266">IF(I18065=0,"",VLOOKUP(I18065,MANOOBRA,3,FALSE))</f>
        <v/>
      </c>
      <c r="C18065" s="195"/>
      <c r="D18065" s="466"/>
      <c r="E18065" s="252">
        <f t="shared" ref="E18065:E18076" si="3267">IF(I18065=0,0,VLOOKUP(I18065,MANOOBRA,4,FALSE))</f>
        <v>0</v>
      </c>
      <c r="F18065" s="230">
        <f>IF(D18065=0,0,C18065*E18065/D18065)</f>
        <v>0</v>
      </c>
      <c r="G18065" s="231"/>
      <c r="I18065" s="283"/>
    </row>
    <row r="18066" spans="1:9">
      <c r="A18066" s="263" t="str">
        <f t="shared" si="3265"/>
        <v/>
      </c>
      <c r="B18066" s="444" t="str">
        <f t="shared" si="3266"/>
        <v/>
      </c>
      <c r="C18066" s="195"/>
      <c r="D18066" s="466"/>
      <c r="E18066" s="252">
        <f t="shared" si="3267"/>
        <v>0</v>
      </c>
      <c r="F18066" s="230">
        <f t="shared" ref="F18066:F18076" si="3268">IF(D18066=0,0,C18066*E18066/D18066)</f>
        <v>0</v>
      </c>
      <c r="G18066" s="232"/>
      <c r="I18066" s="283"/>
    </row>
    <row r="18067" spans="1:9">
      <c r="A18067" s="263" t="str">
        <f t="shared" si="3265"/>
        <v/>
      </c>
      <c r="B18067" s="444" t="str">
        <f t="shared" si="3266"/>
        <v/>
      </c>
      <c r="C18067" s="195"/>
      <c r="D18067" s="469"/>
      <c r="E18067" s="252">
        <f t="shared" si="3267"/>
        <v>0</v>
      </c>
      <c r="F18067" s="230">
        <f t="shared" si="3268"/>
        <v>0</v>
      </c>
      <c r="G18067" s="232"/>
      <c r="I18067" s="283"/>
    </row>
    <row r="18068" spans="1:9">
      <c r="A18068" s="263" t="str">
        <f t="shared" si="3265"/>
        <v/>
      </c>
      <c r="B18068" s="444" t="str">
        <f t="shared" si="3266"/>
        <v/>
      </c>
      <c r="C18068" s="195"/>
      <c r="D18068" s="195"/>
      <c r="E18068" s="252">
        <f t="shared" si="3267"/>
        <v>0</v>
      </c>
      <c r="F18068" s="230">
        <f t="shared" si="3268"/>
        <v>0</v>
      </c>
      <c r="G18068" s="232"/>
      <c r="I18068" s="283"/>
    </row>
    <row r="18069" spans="1:9">
      <c r="A18069" s="263" t="str">
        <f t="shared" si="3265"/>
        <v/>
      </c>
      <c r="B18069" s="444" t="str">
        <f t="shared" si="3266"/>
        <v/>
      </c>
      <c r="C18069" s="195"/>
      <c r="D18069" s="195"/>
      <c r="E18069" s="252">
        <f t="shared" si="3267"/>
        <v>0</v>
      </c>
      <c r="F18069" s="230">
        <f t="shared" si="3268"/>
        <v>0</v>
      </c>
      <c r="G18069" s="232"/>
      <c r="I18069" s="283"/>
    </row>
    <row r="18070" spans="1:9">
      <c r="A18070" s="263" t="str">
        <f t="shared" si="3265"/>
        <v/>
      </c>
      <c r="B18070" s="444" t="str">
        <f t="shared" si="3266"/>
        <v/>
      </c>
      <c r="C18070" s="195"/>
      <c r="D18070" s="195"/>
      <c r="E18070" s="252">
        <f t="shared" si="3267"/>
        <v>0</v>
      </c>
      <c r="F18070" s="230">
        <f t="shared" si="3268"/>
        <v>0</v>
      </c>
      <c r="G18070" s="232"/>
      <c r="I18070" s="283"/>
    </row>
    <row r="18071" spans="1:9">
      <c r="A18071" s="263" t="str">
        <f t="shared" si="3265"/>
        <v/>
      </c>
      <c r="B18071" s="444" t="str">
        <f t="shared" si="3266"/>
        <v/>
      </c>
      <c r="C18071" s="195"/>
      <c r="D18071" s="195"/>
      <c r="E18071" s="252">
        <f t="shared" si="3267"/>
        <v>0</v>
      </c>
      <c r="F18071" s="230">
        <f t="shared" si="3268"/>
        <v>0</v>
      </c>
      <c r="G18071" s="232"/>
      <c r="I18071" s="283"/>
    </row>
    <row r="18072" spans="1:9">
      <c r="A18072" s="263" t="str">
        <f t="shared" si="3265"/>
        <v/>
      </c>
      <c r="B18072" s="444" t="str">
        <f t="shared" si="3266"/>
        <v/>
      </c>
      <c r="C18072" s="195"/>
      <c r="D18072" s="195"/>
      <c r="E18072" s="252">
        <f t="shared" si="3267"/>
        <v>0</v>
      </c>
      <c r="F18072" s="230">
        <f t="shared" si="3268"/>
        <v>0</v>
      </c>
      <c r="G18072" s="232"/>
      <c r="I18072" s="283"/>
    </row>
    <row r="18073" spans="1:9">
      <c r="A18073" s="263" t="str">
        <f t="shared" si="3265"/>
        <v/>
      </c>
      <c r="B18073" s="444" t="str">
        <f t="shared" si="3266"/>
        <v/>
      </c>
      <c r="C18073" s="195"/>
      <c r="D18073" s="195"/>
      <c r="E18073" s="252">
        <f t="shared" si="3267"/>
        <v>0</v>
      </c>
      <c r="F18073" s="230">
        <f t="shared" si="3268"/>
        <v>0</v>
      </c>
      <c r="G18073" s="232"/>
      <c r="I18073" s="283"/>
    </row>
    <row r="18074" spans="1:9">
      <c r="A18074" s="263" t="str">
        <f t="shared" si="3265"/>
        <v/>
      </c>
      <c r="B18074" s="444" t="str">
        <f t="shared" si="3266"/>
        <v/>
      </c>
      <c r="C18074" s="195"/>
      <c r="D18074" s="195"/>
      <c r="E18074" s="252">
        <f t="shared" si="3267"/>
        <v>0</v>
      </c>
      <c r="F18074" s="230">
        <f t="shared" si="3268"/>
        <v>0</v>
      </c>
      <c r="G18074" s="232"/>
      <c r="I18074" s="283"/>
    </row>
    <row r="18075" spans="1:9">
      <c r="A18075" s="263" t="str">
        <f t="shared" si="3265"/>
        <v/>
      </c>
      <c r="B18075" s="444" t="str">
        <f t="shared" si="3266"/>
        <v/>
      </c>
      <c r="C18075" s="195"/>
      <c r="D18075" s="195"/>
      <c r="E18075" s="252">
        <f t="shared" si="3267"/>
        <v>0</v>
      </c>
      <c r="F18075" s="230">
        <f t="shared" si="3268"/>
        <v>0</v>
      </c>
      <c r="G18075" s="232"/>
      <c r="I18075" s="283"/>
    </row>
    <row r="18076" spans="1:9">
      <c r="A18076" s="263" t="str">
        <f t="shared" si="3265"/>
        <v/>
      </c>
      <c r="B18076" s="444" t="str">
        <f t="shared" si="3266"/>
        <v/>
      </c>
      <c r="C18076" s="195"/>
      <c r="D18076" s="195"/>
      <c r="E18076" s="252">
        <f t="shared" si="3267"/>
        <v>0</v>
      </c>
      <c r="F18076" s="230">
        <f t="shared" si="3268"/>
        <v>0</v>
      </c>
      <c r="G18076" s="233"/>
      <c r="I18076" s="283"/>
    </row>
    <row r="18077" spans="1:9" ht="31.5" customHeight="1" thickBot="1">
      <c r="A18077" s="234"/>
      <c r="B18077" s="456"/>
      <c r="C18077" s="235"/>
      <c r="D18077" s="237"/>
      <c r="E18077" s="237"/>
      <c r="F18077" s="238" t="s">
        <v>83</v>
      </c>
      <c r="G18077" s="262">
        <f>ROUND(SUM(F18065:F18076),0)</f>
        <v>0</v>
      </c>
      <c r="I18077" s="326"/>
    </row>
    <row r="18078" spans="1:9" ht="13.5" thickTop="1">
      <c r="A18078" s="186" t="s">
        <v>76</v>
      </c>
      <c r="B18078" s="446"/>
      <c r="C18078" s="241"/>
      <c r="D18078" s="243"/>
      <c r="E18078" s="243"/>
      <c r="F18078" s="242"/>
      <c r="G18078" s="244"/>
      <c r="I18078" s="326"/>
    </row>
    <row r="18079" spans="1:9">
      <c r="A18079" s="245" t="s">
        <v>57</v>
      </c>
      <c r="B18079" s="455"/>
      <c r="C18079" s="246"/>
      <c r="D18079" s="317"/>
      <c r="E18079" s="248" t="s">
        <v>77</v>
      </c>
      <c r="F18079" s="249" t="s">
        <v>78</v>
      </c>
      <c r="G18079" s="264" t="s">
        <v>77</v>
      </c>
      <c r="H18079" s="220"/>
      <c r="I18079" s="325"/>
    </row>
    <row r="18080" spans="1:9">
      <c r="A18080" s="185" t="s">
        <v>87</v>
      </c>
      <c r="B18080" s="453"/>
      <c r="C18080" s="265"/>
      <c r="D18080" s="318"/>
      <c r="E18080" s="229">
        <f>SUM(G18039,G18054,G18062,G18077)</f>
        <v>0</v>
      </c>
      <c r="F18080" s="266">
        <f>A</f>
        <v>0</v>
      </c>
      <c r="G18080" s="267">
        <f>E18080*F18080</f>
        <v>0</v>
      </c>
      <c r="I18080" s="326"/>
    </row>
    <row r="18081" spans="1:16">
      <c r="A18081" s="185" t="s">
        <v>85</v>
      </c>
      <c r="B18081" s="453"/>
      <c r="C18081" s="265"/>
      <c r="D18081" s="318"/>
      <c r="E18081" s="229">
        <f>SUM(G18039,G18054,G18062,G18077)</f>
        <v>0</v>
      </c>
      <c r="F18081" s="266">
        <f>I</f>
        <v>0</v>
      </c>
      <c r="G18081" s="267">
        <f>E18081*F18081</f>
        <v>0</v>
      </c>
      <c r="I18081" s="326"/>
    </row>
    <row r="18082" spans="1:16">
      <c r="A18082" s="185" t="s">
        <v>86</v>
      </c>
      <c r="B18082" s="453"/>
      <c r="C18082" s="265"/>
      <c r="D18082" s="318"/>
      <c r="E18082" s="229">
        <f>SUM(G18039,G18054,G18062,G18077)</f>
        <v>0</v>
      </c>
      <c r="F18082" s="266">
        <f>U</f>
        <v>0</v>
      </c>
      <c r="G18082" s="267">
        <f>E18082*F18082</f>
        <v>0</v>
      </c>
      <c r="I18082" s="326"/>
    </row>
    <row r="18083" spans="1:16" ht="33" customHeight="1" thickBot="1">
      <c r="A18083" s="234"/>
      <c r="B18083" s="456"/>
      <c r="C18083" s="235"/>
      <c r="D18083" s="237"/>
      <c r="E18083" s="237"/>
      <c r="F18083" s="268" t="s">
        <v>84</v>
      </c>
      <c r="G18083" s="262">
        <f>SUM(G18080:G18082)</f>
        <v>0</v>
      </c>
      <c r="I18083" s="326"/>
      <c r="J18083" s="295"/>
      <c r="K18083" s="296"/>
      <c r="L18083" s="296"/>
      <c r="M18083" s="296"/>
      <c r="N18083" s="296"/>
      <c r="O18083" s="296"/>
    </row>
    <row r="18084" spans="1:16" s="211" customFormat="1" ht="14" thickTop="1" thickBot="1">
      <c r="A18084" s="269"/>
      <c r="B18084" s="443"/>
      <c r="C18084" s="270"/>
      <c r="D18084" s="319"/>
      <c r="E18084" s="271" t="s">
        <v>89</v>
      </c>
      <c r="F18084" s="272"/>
      <c r="G18084" s="273">
        <f>ROUND(SUM(G18039,G18054,G18062,G18077,G18083),0)</f>
        <v>0</v>
      </c>
      <c r="I18084" s="327"/>
      <c r="J18084" s="212">
        <f>B18023</f>
        <v>58.2</v>
      </c>
      <c r="K18084" s="274">
        <f>E18080</f>
        <v>0</v>
      </c>
      <c r="L18084" s="294">
        <f>G18080</f>
        <v>0</v>
      </c>
      <c r="M18084" s="294">
        <f>G18081</f>
        <v>0</v>
      </c>
      <c r="N18084" s="294">
        <f>G18082</f>
        <v>0</v>
      </c>
      <c r="O18084" s="299">
        <f>SUM(K18084:N18084)</f>
        <v>0</v>
      </c>
      <c r="P18084" s="294"/>
    </row>
    <row r="18085" spans="1:16" ht="13.5" thickTop="1">
      <c r="A18085" s="275" t="s">
        <v>97</v>
      </c>
      <c r="B18085" s="438"/>
      <c r="C18085" s="215"/>
      <c r="D18085" s="217"/>
      <c r="E18085" s="217"/>
      <c r="F18085" s="216"/>
      <c r="G18085" s="219"/>
      <c r="I18085" s="326"/>
      <c r="P18085" s="294"/>
    </row>
    <row r="18086" spans="1:16">
      <c r="A18086" s="275"/>
      <c r="B18086" s="452"/>
      <c r="C18086" s="276"/>
      <c r="D18086" s="320"/>
      <c r="E18086" s="217"/>
      <c r="F18086" s="216"/>
      <c r="G18086" s="277">
        <f ca="1">TODAY()</f>
        <v>44839</v>
      </c>
      <c r="I18086" s="326"/>
      <c r="P18086" s="294"/>
    </row>
    <row r="18087" spans="1:16" ht="13.5" thickBot="1">
      <c r="A18087" s="234"/>
      <c r="B18087" s="456"/>
      <c r="C18087" s="235"/>
      <c r="D18087" s="237"/>
      <c r="E18087" s="237"/>
      <c r="F18087" s="236"/>
      <c r="G18087" s="278"/>
      <c r="I18087" s="326"/>
      <c r="P18087" s="294"/>
    </row>
    <row r="18088" spans="1:16" ht="13.5" thickTop="1"/>
    <row r="18089" spans="1:16" s="199" customFormat="1">
      <c r="A18089" s="196" t="s">
        <v>109</v>
      </c>
      <c r="B18089" s="458"/>
      <c r="C18089" s="196"/>
      <c r="D18089" s="198"/>
      <c r="E18089" s="198"/>
      <c r="F18089" s="197"/>
      <c r="G18089" s="197"/>
      <c r="I18089" s="321"/>
      <c r="J18089" s="200"/>
      <c r="O18089" s="297"/>
    </row>
    <row r="18090" spans="1:16" s="199" customFormat="1">
      <c r="A18090" s="196" t="str">
        <f>CONCATENATE('Prestaciones y AIU'!A15728," ANALISIS DE PRECIOS UNITARIOS")</f>
        <v xml:space="preserve"> ANALISIS DE PRECIOS UNITARIOS</v>
      </c>
      <c r="B18090" s="458"/>
      <c r="C18090" s="196"/>
      <c r="D18090" s="198"/>
      <c r="E18090" s="198"/>
      <c r="F18090" s="197"/>
      <c r="G18090" s="197"/>
      <c r="I18090" s="321"/>
      <c r="J18090" s="200"/>
      <c r="O18090" s="297"/>
    </row>
    <row r="18091" spans="1:16" s="199" customFormat="1">
      <c r="A18091" s="196" t="str">
        <f>Objeto_LIC</f>
        <v>OPTIMIZACION DEL SISTEMA DE ABASTECIMIENTO (ADUCCION, PRETRATAMIENTO Y CONDUCCION) DEL MUNICPIO DE TAME, DEPARTAMENTO DE ARAUCA</v>
      </c>
      <c r="B18091" s="458"/>
      <c r="C18091" s="196"/>
      <c r="D18091" s="198"/>
      <c r="E18091" s="198"/>
      <c r="F18091" s="197"/>
      <c r="G18091" s="197"/>
      <c r="I18091" s="321"/>
      <c r="J18091" s="200"/>
      <c r="O18091" s="297"/>
    </row>
    <row r="18092" spans="1:16" s="199" customFormat="1">
      <c r="A18092" s="196"/>
      <c r="B18092" s="458"/>
      <c r="C18092" s="196"/>
      <c r="D18092" s="198"/>
      <c r="E18092" s="198"/>
      <c r="F18092" s="197"/>
      <c r="G18092" s="197"/>
      <c r="I18092" s="321"/>
      <c r="J18092" s="200"/>
      <c r="O18092" s="297"/>
    </row>
    <row r="18093" spans="1:16" ht="13.5" thickBot="1">
      <c r="A18093" s="201"/>
      <c r="B18093" s="448"/>
      <c r="C18093" s="201"/>
      <c r="D18093" s="203"/>
      <c r="E18093" s="203"/>
      <c r="F18093" s="202"/>
      <c r="G18093" s="202"/>
    </row>
    <row r="18094" spans="1:16" s="211" customFormat="1" ht="13.5" thickTop="1">
      <c r="A18094" s="206"/>
      <c r="B18094" s="457"/>
      <c r="C18094" s="207"/>
      <c r="D18094" s="209"/>
      <c r="E18094" s="209"/>
      <c r="F18094" s="208"/>
      <c r="G18094" s="210" t="s">
        <v>110</v>
      </c>
      <c r="I18094" s="323"/>
      <c r="J18094" s="212"/>
      <c r="O18094" s="297"/>
    </row>
    <row r="18095" spans="1:16" ht="12.75" customHeight="1">
      <c r="A18095" s="213" t="s">
        <v>62</v>
      </c>
      <c r="B18095" s="750">
        <f>Proponente</f>
        <v>0</v>
      </c>
      <c r="C18095" s="750"/>
      <c r="D18095" s="750"/>
      <c r="E18095" s="750"/>
      <c r="F18095" s="750"/>
      <c r="G18095" s="751"/>
    </row>
    <row r="18096" spans="1:16" ht="47.25" customHeight="1">
      <c r="A18096" s="213" t="s">
        <v>63</v>
      </c>
      <c r="B18096" s="470">
        <v>59.1</v>
      </c>
      <c r="C18096" s="750" t="e">
        <f>VLOOKUP(B18096,Presupuesto!$A$4:$B$106,2,FALSE)</f>
        <v>#N/A</v>
      </c>
      <c r="D18096" s="750"/>
      <c r="E18096" s="750"/>
      <c r="F18096" s="750"/>
      <c r="G18096" s="751"/>
    </row>
    <row r="18097" spans="1:15" ht="12.75" customHeight="1">
      <c r="A18097" s="214"/>
      <c r="B18097" s="438"/>
      <c r="C18097" s="215"/>
      <c r="D18097" s="217"/>
      <c r="E18097" s="217"/>
      <c r="F18097" s="218" t="s">
        <v>88</v>
      </c>
      <c r="G18097" s="750" t="str">
        <f ca="1">LOOKUP('U-P1'!B18096,Presupuesto!$1:$1048576,Presupuesto!$C$1:$C$105)</f>
        <v>ML</v>
      </c>
      <c r="H18097" s="750"/>
      <c r="I18097" s="750"/>
      <c r="J18097" s="750"/>
      <c r="K18097" s="751"/>
    </row>
    <row r="18098" spans="1:15" ht="13.5" thickBot="1">
      <c r="A18098" s="213" t="s">
        <v>64</v>
      </c>
      <c r="B18098" s="438"/>
      <c r="C18098" s="215"/>
      <c r="D18098" s="217"/>
      <c r="E18098" s="217"/>
      <c r="F18098" s="216"/>
      <c r="G18098" s="219"/>
      <c r="I18098" s="324"/>
      <c r="J18098" s="295"/>
      <c r="K18098" s="296"/>
      <c r="L18098" s="296"/>
      <c r="M18098" s="296"/>
      <c r="N18098" s="296"/>
      <c r="O18098" s="296"/>
    </row>
    <row r="18099" spans="1:15" s="220" customFormat="1" ht="13.5" thickTop="1">
      <c r="A18099" s="221" t="s">
        <v>57</v>
      </c>
      <c r="B18099" s="447" t="s">
        <v>65</v>
      </c>
      <c r="C18099" s="222" t="s">
        <v>66</v>
      </c>
      <c r="D18099" s="223" t="s">
        <v>74</v>
      </c>
      <c r="E18099" s="224" t="s">
        <v>100</v>
      </c>
      <c r="F18099" s="224" t="s">
        <v>79</v>
      </c>
      <c r="G18099" s="225" t="s">
        <v>70</v>
      </c>
      <c r="I18099" s="325"/>
      <c r="J18099" s="226"/>
      <c r="O18099" s="296"/>
    </row>
    <row r="18100" spans="1:15">
      <c r="A18100" s="227" t="str">
        <f t="shared" ref="A18100:A18111" si="3269">IF(I18100=0,"-",VLOOKUP(I18100,EQUIPOS,2,FALSE))</f>
        <v>-</v>
      </c>
      <c r="B18100" s="228"/>
      <c r="C18100" s="228"/>
      <c r="D18100" s="194"/>
      <c r="E18100" s="229">
        <f t="shared" ref="E18100:E18111" si="3270">IF(I18100=0,0,VLOOKUP(I18100,EQUIPOS,4,FALSE))</f>
        <v>0</v>
      </c>
      <c r="F18100" s="230">
        <f t="shared" ref="F18100:F18111" si="3271">IF(D18100=0,0,E18100/D18100)</f>
        <v>0</v>
      </c>
      <c r="G18100" s="231"/>
      <c r="I18100" s="283"/>
    </row>
    <row r="18101" spans="1:15">
      <c r="A18101" s="227" t="str">
        <f t="shared" si="3269"/>
        <v>-</v>
      </c>
      <c r="B18101" s="228"/>
      <c r="C18101" s="228"/>
      <c r="D18101" s="194"/>
      <c r="E18101" s="229">
        <f t="shared" si="3270"/>
        <v>0</v>
      </c>
      <c r="F18101" s="230">
        <f t="shared" si="3271"/>
        <v>0</v>
      </c>
      <c r="G18101" s="232"/>
      <c r="I18101" s="283"/>
    </row>
    <row r="18102" spans="1:15">
      <c r="A18102" s="227" t="str">
        <f t="shared" si="3269"/>
        <v>-</v>
      </c>
      <c r="B18102" s="228"/>
      <c r="C18102" s="228"/>
      <c r="D18102" s="194"/>
      <c r="E18102" s="229">
        <f t="shared" si="3270"/>
        <v>0</v>
      </c>
      <c r="F18102" s="230">
        <f t="shared" si="3271"/>
        <v>0</v>
      </c>
      <c r="G18102" s="232"/>
      <c r="I18102" s="283"/>
    </row>
    <row r="18103" spans="1:15">
      <c r="A18103" s="227" t="str">
        <f t="shared" si="3269"/>
        <v>-</v>
      </c>
      <c r="B18103" s="228"/>
      <c r="C18103" s="228"/>
      <c r="D18103" s="194"/>
      <c r="E18103" s="229">
        <f t="shared" si="3270"/>
        <v>0</v>
      </c>
      <c r="F18103" s="230">
        <f t="shared" si="3271"/>
        <v>0</v>
      </c>
      <c r="G18103" s="232"/>
      <c r="I18103" s="283"/>
    </row>
    <row r="18104" spans="1:15">
      <c r="A18104" s="227" t="str">
        <f t="shared" si="3269"/>
        <v>-</v>
      </c>
      <c r="B18104" s="228"/>
      <c r="C18104" s="228"/>
      <c r="D18104" s="194"/>
      <c r="E18104" s="229">
        <f t="shared" si="3270"/>
        <v>0</v>
      </c>
      <c r="F18104" s="230">
        <f t="shared" si="3271"/>
        <v>0</v>
      </c>
      <c r="G18104" s="232"/>
      <c r="I18104" s="283"/>
    </row>
    <row r="18105" spans="1:15">
      <c r="A18105" s="227" t="str">
        <f t="shared" si="3269"/>
        <v>-</v>
      </c>
      <c r="B18105" s="228"/>
      <c r="C18105" s="228"/>
      <c r="D18105" s="194"/>
      <c r="E18105" s="229">
        <f t="shared" si="3270"/>
        <v>0</v>
      </c>
      <c r="F18105" s="230">
        <f t="shared" si="3271"/>
        <v>0</v>
      </c>
      <c r="G18105" s="232"/>
      <c r="I18105" s="283"/>
    </row>
    <row r="18106" spans="1:15">
      <c r="A18106" s="227" t="str">
        <f t="shared" si="3269"/>
        <v>-</v>
      </c>
      <c r="B18106" s="228"/>
      <c r="C18106" s="228"/>
      <c r="D18106" s="194"/>
      <c r="E18106" s="229">
        <f t="shared" si="3270"/>
        <v>0</v>
      </c>
      <c r="F18106" s="230">
        <f t="shared" si="3271"/>
        <v>0</v>
      </c>
      <c r="G18106" s="232"/>
      <c r="I18106" s="283"/>
    </row>
    <row r="18107" spans="1:15">
      <c r="A18107" s="227" t="str">
        <f t="shared" si="3269"/>
        <v>-</v>
      </c>
      <c r="B18107" s="228"/>
      <c r="C18107" s="228"/>
      <c r="D18107" s="194"/>
      <c r="E18107" s="229">
        <f t="shared" si="3270"/>
        <v>0</v>
      </c>
      <c r="F18107" s="230">
        <f t="shared" si="3271"/>
        <v>0</v>
      </c>
      <c r="G18107" s="232"/>
      <c r="I18107" s="283"/>
    </row>
    <row r="18108" spans="1:15">
      <c r="A18108" s="227" t="str">
        <f t="shared" si="3269"/>
        <v>-</v>
      </c>
      <c r="B18108" s="228"/>
      <c r="C18108" s="228"/>
      <c r="D18108" s="194"/>
      <c r="E18108" s="229">
        <f t="shared" si="3270"/>
        <v>0</v>
      </c>
      <c r="F18108" s="230">
        <f t="shared" si="3271"/>
        <v>0</v>
      </c>
      <c r="G18108" s="232"/>
      <c r="I18108" s="283"/>
    </row>
    <row r="18109" spans="1:15">
      <c r="A18109" s="227" t="str">
        <f t="shared" si="3269"/>
        <v>-</v>
      </c>
      <c r="B18109" s="228"/>
      <c r="C18109" s="228"/>
      <c r="D18109" s="194"/>
      <c r="E18109" s="229">
        <f t="shared" si="3270"/>
        <v>0</v>
      </c>
      <c r="F18109" s="230">
        <f t="shared" si="3271"/>
        <v>0</v>
      </c>
      <c r="G18109" s="232"/>
      <c r="I18109" s="283"/>
    </row>
    <row r="18110" spans="1:15">
      <c r="A18110" s="227" t="str">
        <f t="shared" si="3269"/>
        <v>-</v>
      </c>
      <c r="B18110" s="228"/>
      <c r="C18110" s="228"/>
      <c r="D18110" s="194"/>
      <c r="E18110" s="229">
        <f t="shared" si="3270"/>
        <v>0</v>
      </c>
      <c r="F18110" s="230">
        <f t="shared" si="3271"/>
        <v>0</v>
      </c>
      <c r="G18110" s="232"/>
      <c r="I18110" s="283"/>
    </row>
    <row r="18111" spans="1:15">
      <c r="A18111" s="227" t="str">
        <f t="shared" si="3269"/>
        <v>-</v>
      </c>
      <c r="B18111" s="228"/>
      <c r="C18111" s="228"/>
      <c r="D18111" s="194"/>
      <c r="E18111" s="229">
        <f t="shared" si="3270"/>
        <v>0</v>
      </c>
      <c r="F18111" s="230">
        <f t="shared" si="3271"/>
        <v>0</v>
      </c>
      <c r="G18111" s="232"/>
      <c r="I18111" s="283"/>
    </row>
    <row r="18112" spans="1:15" ht="13.5" thickBot="1">
      <c r="A18112" s="234"/>
      <c r="B18112" s="456"/>
      <c r="C18112" s="235"/>
      <c r="D18112" s="237"/>
      <c r="E18112" s="237"/>
      <c r="F18112" s="238" t="s">
        <v>80</v>
      </c>
      <c r="G18112" s="239">
        <f>SUM(F18100:F18111)</f>
        <v>0</v>
      </c>
      <c r="I18112" s="326"/>
    </row>
    <row r="18113" spans="1:15" ht="13.5" thickTop="1">
      <c r="A18113" s="240" t="s">
        <v>67</v>
      </c>
      <c r="B18113" s="446"/>
      <c r="C18113" s="241"/>
      <c r="D18113" s="243"/>
      <c r="E18113" s="243"/>
      <c r="F18113" s="242"/>
      <c r="G18113" s="244"/>
      <c r="I18113" s="326"/>
    </row>
    <row r="18114" spans="1:15" s="220" customFormat="1" ht="26">
      <c r="A18114" s="245" t="s">
        <v>57</v>
      </c>
      <c r="B18114" s="455"/>
      <c r="C18114" s="247" t="s">
        <v>58</v>
      </c>
      <c r="D18114" s="316" t="s">
        <v>68</v>
      </c>
      <c r="E18114" s="248" t="s">
        <v>69</v>
      </c>
      <c r="F18114" s="249" t="s">
        <v>79</v>
      </c>
      <c r="G18114" s="250" t="s">
        <v>70</v>
      </c>
      <c r="I18114" s="325"/>
      <c r="J18114" s="226"/>
      <c r="O18114" s="296"/>
    </row>
    <row r="18115" spans="1:15">
      <c r="A18115" s="748" t="str">
        <f t="shared" ref="A18115:A18126" si="3272">IF(I18115=0,"",VLOOKUP(I18115,MATERIALES,2,FALSE))</f>
        <v/>
      </c>
      <c r="B18115" s="749"/>
      <c r="C18115" s="251" t="str">
        <f t="shared" ref="C18115:C18123" si="3273">IF(I18115=0,"",VLOOKUP(I18115,MATERIALES,3,FALSE))</f>
        <v/>
      </c>
      <c r="D18115" s="194"/>
      <c r="E18115" s="252">
        <f t="shared" ref="E18115:E18126" si="3274">IF(I18115=0,0,VLOOKUP(I18115,MATERIALES,4,FALSE))</f>
        <v>0</v>
      </c>
      <c r="F18115" s="230">
        <f>D18115*E18115</f>
        <v>0</v>
      </c>
      <c r="G18115" s="231"/>
      <c r="I18115" s="283"/>
    </row>
    <row r="18116" spans="1:15">
      <c r="A18116" s="748" t="str">
        <f t="shared" si="3272"/>
        <v/>
      </c>
      <c r="B18116" s="749"/>
      <c r="C18116" s="251" t="str">
        <f t="shared" si="3273"/>
        <v/>
      </c>
      <c r="D18116" s="194"/>
      <c r="E18116" s="252">
        <f t="shared" si="3274"/>
        <v>0</v>
      </c>
      <c r="F18116" s="230">
        <f t="shared" ref="F18116:F18126" si="3275">D18116*E18116</f>
        <v>0</v>
      </c>
      <c r="G18116" s="232"/>
      <c r="I18116" s="283"/>
    </row>
    <row r="18117" spans="1:15">
      <c r="A18117" s="748" t="str">
        <f t="shared" si="3272"/>
        <v/>
      </c>
      <c r="B18117" s="749"/>
      <c r="C18117" s="251" t="str">
        <f t="shared" si="3273"/>
        <v/>
      </c>
      <c r="D18117" s="194"/>
      <c r="E18117" s="252">
        <f t="shared" si="3274"/>
        <v>0</v>
      </c>
      <c r="F18117" s="230">
        <f t="shared" si="3275"/>
        <v>0</v>
      </c>
      <c r="G18117" s="232"/>
      <c r="I18117" s="283"/>
    </row>
    <row r="18118" spans="1:15">
      <c r="A18118" s="748" t="str">
        <f t="shared" si="3272"/>
        <v/>
      </c>
      <c r="B18118" s="749"/>
      <c r="C18118" s="251" t="str">
        <f t="shared" si="3273"/>
        <v/>
      </c>
      <c r="D18118" s="194"/>
      <c r="E18118" s="252">
        <f t="shared" si="3274"/>
        <v>0</v>
      </c>
      <c r="F18118" s="230">
        <f t="shared" si="3275"/>
        <v>0</v>
      </c>
      <c r="G18118" s="232"/>
      <c r="I18118" s="283"/>
    </row>
    <row r="18119" spans="1:15">
      <c r="A18119" s="748" t="str">
        <f t="shared" si="3272"/>
        <v/>
      </c>
      <c r="B18119" s="749"/>
      <c r="C18119" s="251" t="str">
        <f t="shared" si="3273"/>
        <v/>
      </c>
      <c r="D18119" s="194"/>
      <c r="E18119" s="252">
        <f t="shared" si="3274"/>
        <v>0</v>
      </c>
      <c r="F18119" s="230">
        <f t="shared" si="3275"/>
        <v>0</v>
      </c>
      <c r="G18119" s="232"/>
      <c r="I18119" s="283"/>
    </row>
    <row r="18120" spans="1:15">
      <c r="A18120" s="748" t="str">
        <f t="shared" si="3272"/>
        <v/>
      </c>
      <c r="B18120" s="749"/>
      <c r="C18120" s="251" t="str">
        <f t="shared" si="3273"/>
        <v/>
      </c>
      <c r="D18120" s="194"/>
      <c r="E18120" s="252">
        <f t="shared" si="3274"/>
        <v>0</v>
      </c>
      <c r="F18120" s="230">
        <f t="shared" si="3275"/>
        <v>0</v>
      </c>
      <c r="G18120" s="232"/>
      <c r="I18120" s="283"/>
    </row>
    <row r="18121" spans="1:15">
      <c r="A18121" s="748" t="str">
        <f t="shared" si="3272"/>
        <v/>
      </c>
      <c r="B18121" s="749"/>
      <c r="C18121" s="251" t="str">
        <f t="shared" si="3273"/>
        <v/>
      </c>
      <c r="D18121" s="194"/>
      <c r="E18121" s="252">
        <f t="shared" si="3274"/>
        <v>0</v>
      </c>
      <c r="F18121" s="230">
        <f t="shared" si="3275"/>
        <v>0</v>
      </c>
      <c r="G18121" s="232"/>
      <c r="I18121" s="283"/>
    </row>
    <row r="18122" spans="1:15">
      <c r="A18122" s="748" t="str">
        <f t="shared" si="3272"/>
        <v/>
      </c>
      <c r="B18122" s="749"/>
      <c r="C18122" s="251" t="str">
        <f t="shared" si="3273"/>
        <v/>
      </c>
      <c r="D18122" s="194"/>
      <c r="E18122" s="252">
        <f t="shared" si="3274"/>
        <v>0</v>
      </c>
      <c r="F18122" s="230">
        <f t="shared" si="3275"/>
        <v>0</v>
      </c>
      <c r="G18122" s="253"/>
      <c r="I18122" s="283"/>
    </row>
    <row r="18123" spans="1:15">
      <c r="A18123" s="748" t="str">
        <f t="shared" si="3272"/>
        <v/>
      </c>
      <c r="B18123" s="749"/>
      <c r="C18123" s="251" t="str">
        <f t="shared" si="3273"/>
        <v/>
      </c>
      <c r="D18123" s="194"/>
      <c r="E18123" s="252">
        <f t="shared" si="3274"/>
        <v>0</v>
      </c>
      <c r="F18123" s="230">
        <f t="shared" si="3275"/>
        <v>0</v>
      </c>
      <c r="G18123" s="232"/>
      <c r="I18123" s="283"/>
    </row>
    <row r="18124" spans="1:15">
      <c r="A18124" s="748" t="str">
        <f t="shared" si="3272"/>
        <v/>
      </c>
      <c r="B18124" s="749"/>
      <c r="C18124" s="251"/>
      <c r="D18124" s="194"/>
      <c r="E18124" s="252">
        <f t="shared" si="3274"/>
        <v>0</v>
      </c>
      <c r="F18124" s="230">
        <f t="shared" si="3275"/>
        <v>0</v>
      </c>
      <c r="G18124" s="232"/>
      <c r="I18124" s="283"/>
    </row>
    <row r="18125" spans="1:15">
      <c r="A18125" s="748" t="str">
        <f t="shared" si="3272"/>
        <v/>
      </c>
      <c r="B18125" s="749"/>
      <c r="C18125" s="251"/>
      <c r="D18125" s="194"/>
      <c r="E18125" s="252">
        <f t="shared" si="3274"/>
        <v>0</v>
      </c>
      <c r="F18125" s="230">
        <f t="shared" si="3275"/>
        <v>0</v>
      </c>
      <c r="G18125" s="232"/>
      <c r="I18125" s="283"/>
    </row>
    <row r="18126" spans="1:15">
      <c r="A18126" s="748" t="str">
        <f t="shared" si="3272"/>
        <v/>
      </c>
      <c r="B18126" s="749"/>
      <c r="C18126" s="251" t="str">
        <f t="shared" ref="C18126" si="3276">IF(I18126=0,"",VLOOKUP(I18126,MATERIALES,3,FALSE))</f>
        <v/>
      </c>
      <c r="D18126" s="194"/>
      <c r="E18126" s="252">
        <f t="shared" si="3274"/>
        <v>0</v>
      </c>
      <c r="F18126" s="230">
        <f t="shared" si="3275"/>
        <v>0</v>
      </c>
      <c r="G18126" s="233"/>
      <c r="I18126" s="283"/>
    </row>
    <row r="18127" spans="1:15" ht="26.25" customHeight="1" thickBot="1">
      <c r="A18127" s="214"/>
      <c r="B18127" s="438"/>
      <c r="C18127" s="215"/>
      <c r="D18127" s="217"/>
      <c r="E18127" s="254"/>
      <c r="F18127" s="255" t="s">
        <v>81</v>
      </c>
      <c r="G18127" s="253">
        <f>ROUND(SUM(F18115:F18126),0)</f>
        <v>0</v>
      </c>
      <c r="I18127" s="326"/>
    </row>
    <row r="18128" spans="1:15" ht="14" thickTop="1" thickBot="1">
      <c r="A18128" s="256" t="s">
        <v>72</v>
      </c>
      <c r="B18128" s="445"/>
      <c r="C18128" s="257"/>
      <c r="D18128" s="259"/>
      <c r="E18128" s="259"/>
      <c r="F18128" s="258"/>
      <c r="G18128" s="260"/>
      <c r="I18128" s="326"/>
    </row>
    <row r="18129" spans="1:9" ht="13.5" thickTop="1">
      <c r="A18129" s="245" t="s">
        <v>57</v>
      </c>
      <c r="B18129" s="455"/>
      <c r="C18129" s="248" t="s">
        <v>71</v>
      </c>
      <c r="D18129" s="316" t="s">
        <v>75</v>
      </c>
      <c r="E18129" s="248" t="s">
        <v>98</v>
      </c>
      <c r="F18129" s="249" t="s">
        <v>79</v>
      </c>
      <c r="G18129" s="250" t="s">
        <v>70</v>
      </c>
      <c r="I18129" s="326"/>
    </row>
    <row r="18130" spans="1:9">
      <c r="A18130" s="748" t="str">
        <f>IF(I18130=0,"",VLOOKUP(I18130,EQUIPOS,2,FALSE))</f>
        <v/>
      </c>
      <c r="B18130" s="749"/>
      <c r="C18130" s="195"/>
      <c r="D18130" s="194"/>
      <c r="E18130" s="252">
        <f>IF(I18130=0,0,VLOOKUP(I18130,EQUIPOS,4,FALSE))</f>
        <v>0</v>
      </c>
      <c r="F18130" s="230">
        <f t="shared" ref="F18130:F18134" si="3277">C18130*D18130*E18130</f>
        <v>0</v>
      </c>
      <c r="G18130" s="231"/>
      <c r="I18130" s="283"/>
    </row>
    <row r="18131" spans="1:9">
      <c r="A18131" s="748" t="str">
        <f>IF(I18131=0,"",VLOOKUP(I18131,EQUIPOS,2,FALSE))</f>
        <v/>
      </c>
      <c r="B18131" s="749"/>
      <c r="C18131" s="195"/>
      <c r="D18131" s="194"/>
      <c r="E18131" s="252">
        <f>IF(I18131=0,0,VLOOKUP(I18131,EQUIPOS,4,FALSE))</f>
        <v>0</v>
      </c>
      <c r="F18131" s="230">
        <f t="shared" si="3277"/>
        <v>0</v>
      </c>
      <c r="G18131" s="232"/>
      <c r="I18131" s="283"/>
    </row>
    <row r="18132" spans="1:9">
      <c r="A18132" s="748" t="str">
        <f>IF(I18132=0,"",VLOOKUP(I18132,EQUIPOS,2,FALSE))</f>
        <v/>
      </c>
      <c r="B18132" s="749"/>
      <c r="C18132" s="195"/>
      <c r="D18132" s="194"/>
      <c r="E18132" s="252">
        <f>IF(I18132=0,0,VLOOKUP(I18132,EQUIPOS,4,FALSE))</f>
        <v>0</v>
      </c>
      <c r="F18132" s="230">
        <f t="shared" si="3277"/>
        <v>0</v>
      </c>
      <c r="G18132" s="232"/>
      <c r="I18132" s="283"/>
    </row>
    <row r="18133" spans="1:9">
      <c r="A18133" s="748" t="str">
        <f>IF(I18133=0,"",VLOOKUP(I18133,EQUIPOS,2,FALSE))</f>
        <v/>
      </c>
      <c r="B18133" s="749"/>
      <c r="C18133" s="195"/>
      <c r="D18133" s="194"/>
      <c r="E18133" s="252">
        <f>IF(I18133=0,0,VLOOKUP(I18133,EQUIPOS,4,FALSE))</f>
        <v>0</v>
      </c>
      <c r="F18133" s="230">
        <f t="shared" si="3277"/>
        <v>0</v>
      </c>
      <c r="G18133" s="232"/>
      <c r="I18133" s="283"/>
    </row>
    <row r="18134" spans="1:9">
      <c r="A18134" s="748" t="str">
        <f>IF(I18134=0,"",VLOOKUP(I18134,EQUIPOS,2,FALSE))</f>
        <v/>
      </c>
      <c r="B18134" s="749"/>
      <c r="C18134" s="195"/>
      <c r="D18134" s="194"/>
      <c r="E18134" s="252">
        <f>IF(I18134=0,0,VLOOKUP(I18134,EQUIPOS,4,FALSE))</f>
        <v>0</v>
      </c>
      <c r="F18134" s="230">
        <f t="shared" si="3277"/>
        <v>0</v>
      </c>
      <c r="G18134" s="233"/>
      <c r="I18134" s="283"/>
    </row>
    <row r="18135" spans="1:9" ht="30.75" customHeight="1" thickBot="1">
      <c r="A18135" s="234"/>
      <c r="B18135" s="456"/>
      <c r="C18135" s="235"/>
      <c r="D18135" s="237"/>
      <c r="E18135" s="261"/>
      <c r="F18135" s="238" t="s">
        <v>82</v>
      </c>
      <c r="G18135" s="262">
        <f>SUM(F18130:F18134)</f>
        <v>0</v>
      </c>
      <c r="I18135" s="326"/>
    </row>
    <row r="18136" spans="1:9" ht="13.5" thickTop="1">
      <c r="A18136" s="240" t="s">
        <v>73</v>
      </c>
      <c r="B18136" s="446"/>
      <c r="C18136" s="241"/>
      <c r="D18136" s="243"/>
      <c r="E18136" s="243"/>
      <c r="F18136" s="242"/>
      <c r="G18136" s="244"/>
      <c r="I18136" s="326"/>
    </row>
    <row r="18137" spans="1:9" ht="26">
      <c r="A18137" s="245" t="s">
        <v>57</v>
      </c>
      <c r="B18137" s="454" t="s">
        <v>58</v>
      </c>
      <c r="C18137" s="247" t="s">
        <v>68</v>
      </c>
      <c r="D18137" s="316" t="s">
        <v>74</v>
      </c>
      <c r="E18137" s="248" t="s">
        <v>69</v>
      </c>
      <c r="F18137" s="249" t="s">
        <v>79</v>
      </c>
      <c r="G18137" s="250" t="s">
        <v>70</v>
      </c>
      <c r="H18137" s="220"/>
      <c r="I18137" s="325"/>
    </row>
    <row r="18138" spans="1:9">
      <c r="A18138" s="263" t="str">
        <f t="shared" ref="A18138:A18149" si="3278">IF(I18138=0,"",VLOOKUP(I18138,MANOOBRA,2,FALSE))</f>
        <v/>
      </c>
      <c r="B18138" s="444" t="str">
        <f t="shared" ref="B18138:B18149" si="3279">IF(I18138=0,"",VLOOKUP(I18138,MANOOBRA,3,FALSE))</f>
        <v/>
      </c>
      <c r="C18138" s="195"/>
      <c r="D18138" s="466"/>
      <c r="E18138" s="252">
        <f t="shared" ref="E18138:E18149" si="3280">IF(I18138=0,0,VLOOKUP(I18138,MANOOBRA,4,FALSE))</f>
        <v>0</v>
      </c>
      <c r="F18138" s="230">
        <f>IF(D18138=0,0,C18138*E18138/D18138)</f>
        <v>0</v>
      </c>
      <c r="G18138" s="231"/>
      <c r="I18138" s="283"/>
    </row>
    <row r="18139" spans="1:9">
      <c r="A18139" s="263" t="str">
        <f t="shared" si="3278"/>
        <v/>
      </c>
      <c r="B18139" s="444" t="str">
        <f t="shared" si="3279"/>
        <v/>
      </c>
      <c r="C18139" s="195"/>
      <c r="D18139" s="466"/>
      <c r="E18139" s="252">
        <f t="shared" si="3280"/>
        <v>0</v>
      </c>
      <c r="F18139" s="230">
        <f t="shared" ref="F18139:F18149" si="3281">IF(D18139=0,0,C18139*E18139/D18139)</f>
        <v>0</v>
      </c>
      <c r="G18139" s="232"/>
      <c r="I18139" s="283"/>
    </row>
    <row r="18140" spans="1:9">
      <c r="A18140" s="263" t="str">
        <f t="shared" si="3278"/>
        <v/>
      </c>
      <c r="B18140" s="444" t="str">
        <f t="shared" si="3279"/>
        <v/>
      </c>
      <c r="C18140" s="195"/>
      <c r="D18140" s="469"/>
      <c r="E18140" s="252">
        <f t="shared" si="3280"/>
        <v>0</v>
      </c>
      <c r="F18140" s="230">
        <f t="shared" si="3281"/>
        <v>0</v>
      </c>
      <c r="G18140" s="232"/>
      <c r="I18140" s="283"/>
    </row>
    <row r="18141" spans="1:9">
      <c r="A18141" s="263" t="str">
        <f t="shared" si="3278"/>
        <v/>
      </c>
      <c r="B18141" s="444" t="str">
        <f t="shared" si="3279"/>
        <v/>
      </c>
      <c r="C18141" s="195"/>
      <c r="D18141" s="195"/>
      <c r="E18141" s="252">
        <f t="shared" si="3280"/>
        <v>0</v>
      </c>
      <c r="F18141" s="230">
        <f t="shared" si="3281"/>
        <v>0</v>
      </c>
      <c r="G18141" s="232"/>
      <c r="I18141" s="283"/>
    </row>
    <row r="18142" spans="1:9">
      <c r="A18142" s="263" t="str">
        <f t="shared" si="3278"/>
        <v/>
      </c>
      <c r="B18142" s="444" t="str">
        <f t="shared" si="3279"/>
        <v/>
      </c>
      <c r="C18142" s="195"/>
      <c r="D18142" s="195"/>
      <c r="E18142" s="252">
        <f t="shared" si="3280"/>
        <v>0</v>
      </c>
      <c r="F18142" s="230">
        <f t="shared" si="3281"/>
        <v>0</v>
      </c>
      <c r="G18142" s="232"/>
      <c r="I18142" s="283"/>
    </row>
    <row r="18143" spans="1:9">
      <c r="A18143" s="263" t="str">
        <f t="shared" si="3278"/>
        <v/>
      </c>
      <c r="B18143" s="444" t="str">
        <f t="shared" si="3279"/>
        <v/>
      </c>
      <c r="C18143" s="195"/>
      <c r="D18143" s="195"/>
      <c r="E18143" s="252">
        <f t="shared" si="3280"/>
        <v>0</v>
      </c>
      <c r="F18143" s="230">
        <f t="shared" si="3281"/>
        <v>0</v>
      </c>
      <c r="G18143" s="232"/>
      <c r="I18143" s="283"/>
    </row>
    <row r="18144" spans="1:9">
      <c r="A18144" s="263" t="str">
        <f t="shared" si="3278"/>
        <v/>
      </c>
      <c r="B18144" s="444" t="str">
        <f t="shared" si="3279"/>
        <v/>
      </c>
      <c r="C18144" s="195"/>
      <c r="D18144" s="195"/>
      <c r="E18144" s="252">
        <f t="shared" si="3280"/>
        <v>0</v>
      </c>
      <c r="F18144" s="230">
        <f t="shared" si="3281"/>
        <v>0</v>
      </c>
      <c r="G18144" s="232"/>
      <c r="I18144" s="283"/>
    </row>
    <row r="18145" spans="1:16">
      <c r="A18145" s="263" t="str">
        <f t="shared" si="3278"/>
        <v/>
      </c>
      <c r="B18145" s="444" t="str">
        <f t="shared" si="3279"/>
        <v/>
      </c>
      <c r="C18145" s="195"/>
      <c r="D18145" s="195"/>
      <c r="E18145" s="252">
        <f t="shared" si="3280"/>
        <v>0</v>
      </c>
      <c r="F18145" s="230">
        <f t="shared" si="3281"/>
        <v>0</v>
      </c>
      <c r="G18145" s="232"/>
      <c r="I18145" s="283"/>
    </row>
    <row r="18146" spans="1:16">
      <c r="A18146" s="263" t="str">
        <f t="shared" si="3278"/>
        <v/>
      </c>
      <c r="B18146" s="444" t="str">
        <f t="shared" si="3279"/>
        <v/>
      </c>
      <c r="C18146" s="195"/>
      <c r="D18146" s="195"/>
      <c r="E18146" s="252">
        <f t="shared" si="3280"/>
        <v>0</v>
      </c>
      <c r="F18146" s="230">
        <f t="shared" si="3281"/>
        <v>0</v>
      </c>
      <c r="G18146" s="232"/>
      <c r="I18146" s="283"/>
    </row>
    <row r="18147" spans="1:16">
      <c r="A18147" s="263" t="str">
        <f t="shared" si="3278"/>
        <v/>
      </c>
      <c r="B18147" s="444" t="str">
        <f t="shared" si="3279"/>
        <v/>
      </c>
      <c r="C18147" s="195"/>
      <c r="D18147" s="195"/>
      <c r="E18147" s="252">
        <f t="shared" si="3280"/>
        <v>0</v>
      </c>
      <c r="F18147" s="230">
        <f t="shared" si="3281"/>
        <v>0</v>
      </c>
      <c r="G18147" s="232"/>
      <c r="I18147" s="283"/>
    </row>
    <row r="18148" spans="1:16">
      <c r="A18148" s="263" t="str">
        <f t="shared" si="3278"/>
        <v/>
      </c>
      <c r="B18148" s="444" t="str">
        <f t="shared" si="3279"/>
        <v/>
      </c>
      <c r="C18148" s="195"/>
      <c r="D18148" s="195"/>
      <c r="E18148" s="252">
        <f t="shared" si="3280"/>
        <v>0</v>
      </c>
      <c r="F18148" s="230">
        <f t="shared" si="3281"/>
        <v>0</v>
      </c>
      <c r="G18148" s="232"/>
      <c r="I18148" s="283"/>
    </row>
    <row r="18149" spans="1:16">
      <c r="A18149" s="263" t="str">
        <f t="shared" si="3278"/>
        <v/>
      </c>
      <c r="B18149" s="444" t="str">
        <f t="shared" si="3279"/>
        <v/>
      </c>
      <c r="C18149" s="195"/>
      <c r="D18149" s="195"/>
      <c r="E18149" s="252">
        <f t="shared" si="3280"/>
        <v>0</v>
      </c>
      <c r="F18149" s="230">
        <f t="shared" si="3281"/>
        <v>0</v>
      </c>
      <c r="G18149" s="233"/>
      <c r="I18149" s="283"/>
    </row>
    <row r="18150" spans="1:16" ht="31.5" customHeight="1" thickBot="1">
      <c r="A18150" s="234"/>
      <c r="B18150" s="456"/>
      <c r="C18150" s="235"/>
      <c r="D18150" s="237"/>
      <c r="E18150" s="237"/>
      <c r="F18150" s="238" t="s">
        <v>83</v>
      </c>
      <c r="G18150" s="262">
        <f>ROUND(SUM(F18138:F18149),0)</f>
        <v>0</v>
      </c>
      <c r="I18150" s="326"/>
    </row>
    <row r="18151" spans="1:16" ht="13.5" thickTop="1">
      <c r="A18151" s="186" t="s">
        <v>76</v>
      </c>
      <c r="B18151" s="446"/>
      <c r="C18151" s="241"/>
      <c r="D18151" s="243"/>
      <c r="E18151" s="243"/>
      <c r="F18151" s="242"/>
      <c r="G18151" s="244"/>
      <c r="I18151" s="326"/>
    </row>
    <row r="18152" spans="1:16">
      <c r="A18152" s="245" t="s">
        <v>57</v>
      </c>
      <c r="B18152" s="455"/>
      <c r="C18152" s="246"/>
      <c r="D18152" s="317"/>
      <c r="E18152" s="248" t="s">
        <v>77</v>
      </c>
      <c r="F18152" s="249" t="s">
        <v>78</v>
      </c>
      <c r="G18152" s="264" t="s">
        <v>77</v>
      </c>
      <c r="H18152" s="220"/>
      <c r="I18152" s="325"/>
    </row>
    <row r="18153" spans="1:16">
      <c r="A18153" s="185" t="s">
        <v>87</v>
      </c>
      <c r="B18153" s="453"/>
      <c r="C18153" s="265"/>
      <c r="D18153" s="318"/>
      <c r="E18153" s="229">
        <f>SUM(G18112,G18127,G18135,G18150)</f>
        <v>0</v>
      </c>
      <c r="F18153" s="266">
        <f>A</f>
        <v>0</v>
      </c>
      <c r="G18153" s="267">
        <f>E18153*F18153</f>
        <v>0</v>
      </c>
      <c r="I18153" s="326"/>
    </row>
    <row r="18154" spans="1:16">
      <c r="A18154" s="185" t="s">
        <v>85</v>
      </c>
      <c r="B18154" s="453"/>
      <c r="C18154" s="265"/>
      <c r="D18154" s="318"/>
      <c r="E18154" s="229">
        <f>SUM(G18112,G18127,G18135,G18150)</f>
        <v>0</v>
      </c>
      <c r="F18154" s="266">
        <f>I</f>
        <v>0</v>
      </c>
      <c r="G18154" s="267">
        <f>E18154*F18154</f>
        <v>0</v>
      </c>
      <c r="I18154" s="326"/>
    </row>
    <row r="18155" spans="1:16">
      <c r="A18155" s="185" t="s">
        <v>86</v>
      </c>
      <c r="B18155" s="453"/>
      <c r="C18155" s="265"/>
      <c r="D18155" s="318"/>
      <c r="E18155" s="229">
        <f>SUM(G18112,G18127,G18135,G18150)</f>
        <v>0</v>
      </c>
      <c r="F18155" s="266">
        <f>U</f>
        <v>0</v>
      </c>
      <c r="G18155" s="267">
        <f>E18155*F18155</f>
        <v>0</v>
      </c>
      <c r="I18155" s="326"/>
    </row>
    <row r="18156" spans="1:16" ht="33" customHeight="1" thickBot="1">
      <c r="A18156" s="234"/>
      <c r="B18156" s="456"/>
      <c r="C18156" s="235"/>
      <c r="D18156" s="237"/>
      <c r="E18156" s="237"/>
      <c r="F18156" s="268" t="s">
        <v>84</v>
      </c>
      <c r="G18156" s="262">
        <f>SUM(G18153:G18155)</f>
        <v>0</v>
      </c>
      <c r="I18156" s="326"/>
      <c r="J18156" s="295"/>
      <c r="K18156" s="296"/>
      <c r="L18156" s="296"/>
      <c r="M18156" s="296"/>
      <c r="N18156" s="296"/>
      <c r="O18156" s="296"/>
    </row>
    <row r="18157" spans="1:16" s="211" customFormat="1" ht="14" thickTop="1" thickBot="1">
      <c r="A18157" s="269"/>
      <c r="B18157" s="443"/>
      <c r="C18157" s="270"/>
      <c r="D18157" s="319"/>
      <c r="E18157" s="271" t="s">
        <v>89</v>
      </c>
      <c r="F18157" s="272"/>
      <c r="G18157" s="273">
        <f>ROUND(SUM(G18112,G18127,G18135,G18150,G18156),0)</f>
        <v>0</v>
      </c>
      <c r="I18157" s="327"/>
      <c r="J18157" s="212">
        <f>B18096</f>
        <v>59.1</v>
      </c>
      <c r="K18157" s="274">
        <f>E18153</f>
        <v>0</v>
      </c>
      <c r="L18157" s="294">
        <f>G18153</f>
        <v>0</v>
      </c>
      <c r="M18157" s="294">
        <f>G18154</f>
        <v>0</v>
      </c>
      <c r="N18157" s="294">
        <f>G18155</f>
        <v>0</v>
      </c>
      <c r="O18157" s="299">
        <f>SUM(K18157:N18157)</f>
        <v>0</v>
      </c>
      <c r="P18157" s="294"/>
    </row>
    <row r="18158" spans="1:16" ht="13.5" thickTop="1">
      <c r="A18158" s="275" t="s">
        <v>97</v>
      </c>
      <c r="B18158" s="438"/>
      <c r="C18158" s="215"/>
      <c r="D18158" s="217"/>
      <c r="E18158" s="217"/>
      <c r="F18158" s="216"/>
      <c r="G18158" s="219"/>
      <c r="I18158" s="326"/>
      <c r="P18158" s="294"/>
    </row>
    <row r="18159" spans="1:16">
      <c r="A18159" s="275"/>
      <c r="B18159" s="452"/>
      <c r="C18159" s="276"/>
      <c r="D18159" s="320"/>
      <c r="E18159" s="217"/>
      <c r="F18159" s="216"/>
      <c r="G18159" s="277">
        <f ca="1">TODAY()</f>
        <v>44839</v>
      </c>
      <c r="I18159" s="326"/>
      <c r="P18159" s="294"/>
    </row>
    <row r="18160" spans="1:16" ht="13.5" thickBot="1">
      <c r="A18160" s="234"/>
      <c r="B18160" s="456"/>
      <c r="C18160" s="235"/>
      <c r="D18160" s="237"/>
      <c r="E18160" s="237"/>
      <c r="F18160" s="236"/>
      <c r="G18160" s="278"/>
      <c r="I18160" s="326"/>
      <c r="P18160" s="294"/>
    </row>
    <row r="18161" spans="1:16" ht="13.5" thickTop="1"/>
    <row r="18162" spans="1:16">
      <c r="A18162" s="215"/>
      <c r="B18162" s="438"/>
      <c r="C18162" s="215"/>
      <c r="D18162" s="217"/>
      <c r="E18162" s="217"/>
      <c r="F18162" s="216"/>
      <c r="G18162" s="216"/>
      <c r="I18162" s="434"/>
      <c r="P18162" s="294"/>
    </row>
    <row r="18163" spans="1:16" s="199" customFormat="1">
      <c r="A18163" s="196" t="s">
        <v>109</v>
      </c>
      <c r="B18163" s="458"/>
      <c r="C18163" s="196"/>
      <c r="D18163" s="198"/>
      <c r="E18163" s="198"/>
      <c r="F18163" s="197"/>
      <c r="G18163" s="197"/>
      <c r="I18163" s="321"/>
      <c r="J18163" s="200"/>
      <c r="O18163" s="297"/>
    </row>
    <row r="18164" spans="1:16" s="199" customFormat="1">
      <c r="A18164" s="196" t="str">
        <f>CONCATENATE('Prestaciones y AIU'!A16019," ANALISIS DE PRECIOS UNITARIOS")</f>
        <v xml:space="preserve"> ANALISIS DE PRECIOS UNITARIOS</v>
      </c>
      <c r="B18164" s="458"/>
      <c r="C18164" s="196"/>
      <c r="D18164" s="198"/>
      <c r="E18164" s="198"/>
      <c r="F18164" s="197"/>
      <c r="G18164" s="197"/>
      <c r="I18164" s="321"/>
      <c r="J18164" s="200"/>
      <c r="O18164" s="297"/>
    </row>
    <row r="18165" spans="1:16" s="199" customFormat="1">
      <c r="A18165" s="196" t="str">
        <f>Objeto_LIC</f>
        <v>OPTIMIZACION DEL SISTEMA DE ABASTECIMIENTO (ADUCCION, PRETRATAMIENTO Y CONDUCCION) DEL MUNICPIO DE TAME, DEPARTAMENTO DE ARAUCA</v>
      </c>
      <c r="B18165" s="458"/>
      <c r="C18165" s="196"/>
      <c r="D18165" s="198"/>
      <c r="E18165" s="198"/>
      <c r="F18165" s="197"/>
      <c r="G18165" s="197"/>
      <c r="I18165" s="321"/>
      <c r="J18165" s="200"/>
      <c r="O18165" s="297"/>
    </row>
    <row r="18166" spans="1:16" s="199" customFormat="1">
      <c r="A18166" s="196"/>
      <c r="B18166" s="458"/>
      <c r="C18166" s="196"/>
      <c r="D18166" s="198"/>
      <c r="E18166" s="198"/>
      <c r="F18166" s="197"/>
      <c r="G18166" s="197"/>
      <c r="I18166" s="321"/>
      <c r="J18166" s="200"/>
      <c r="O18166" s="297"/>
    </row>
    <row r="18167" spans="1:16" ht="13.5" thickBot="1">
      <c r="A18167" s="201"/>
      <c r="B18167" s="448"/>
      <c r="C18167" s="201"/>
      <c r="D18167" s="203"/>
      <c r="E18167" s="203"/>
      <c r="F18167" s="202"/>
      <c r="G18167" s="202"/>
    </row>
    <row r="18168" spans="1:16" s="211" customFormat="1" ht="13.5" thickTop="1">
      <c r="A18168" s="206"/>
      <c r="B18168" s="457"/>
      <c r="C18168" s="207"/>
      <c r="D18168" s="209"/>
      <c r="E18168" s="209"/>
      <c r="F18168" s="208"/>
      <c r="G18168" s="210" t="s">
        <v>110</v>
      </c>
      <c r="I18168" s="323"/>
      <c r="J18168" s="212"/>
      <c r="O18168" s="297"/>
    </row>
    <row r="18169" spans="1:16" ht="12.75" customHeight="1">
      <c r="A18169" s="213" t="s">
        <v>62</v>
      </c>
      <c r="B18169" s="750">
        <f>Proponente</f>
        <v>0</v>
      </c>
      <c r="C18169" s="750"/>
      <c r="D18169" s="750"/>
      <c r="E18169" s="750"/>
      <c r="F18169" s="750"/>
      <c r="G18169" s="751"/>
    </row>
    <row r="18170" spans="1:16" ht="47.25" customHeight="1">
      <c r="A18170" s="213" t="s">
        <v>63</v>
      </c>
      <c r="B18170" s="470">
        <v>59.2</v>
      </c>
      <c r="C18170" s="750" t="e">
        <f>VLOOKUP(B18170,Presupuesto!$A$4:$B$106,2,FALSE)</f>
        <v>#N/A</v>
      </c>
      <c r="D18170" s="750"/>
      <c r="E18170" s="750"/>
      <c r="F18170" s="750"/>
      <c r="G18170" s="751"/>
    </row>
    <row r="18171" spans="1:16" ht="12.75" customHeight="1">
      <c r="A18171" s="214"/>
      <c r="B18171" s="438"/>
      <c r="C18171" s="215"/>
      <c r="D18171" s="217"/>
      <c r="E18171" s="217"/>
      <c r="F18171" s="218" t="s">
        <v>88</v>
      </c>
      <c r="G18171" s="750" t="str">
        <f ca="1">LOOKUP('U-P1'!B18170,Presupuesto!$1:$1048576,Presupuesto!$C$1:$C$105)</f>
        <v>ML</v>
      </c>
      <c r="H18171" s="750"/>
      <c r="I18171" s="750"/>
      <c r="J18171" s="750"/>
      <c r="K18171" s="751"/>
    </row>
    <row r="18172" spans="1:16" ht="13.5" thickBot="1">
      <c r="A18172" s="213" t="s">
        <v>64</v>
      </c>
      <c r="B18172" s="438"/>
      <c r="C18172" s="215"/>
      <c r="D18172" s="217"/>
      <c r="E18172" s="217"/>
      <c r="F18172" s="216"/>
      <c r="G18172" s="219"/>
      <c r="I18172" s="324"/>
      <c r="J18172" s="295"/>
      <c r="K18172" s="296"/>
      <c r="L18172" s="296"/>
      <c r="M18172" s="296"/>
      <c r="N18172" s="296"/>
      <c r="O18172" s="296"/>
    </row>
    <row r="18173" spans="1:16" s="220" customFormat="1" ht="13.5" thickTop="1">
      <c r="A18173" s="221" t="s">
        <v>57</v>
      </c>
      <c r="B18173" s="447" t="s">
        <v>65</v>
      </c>
      <c r="C18173" s="222" t="s">
        <v>66</v>
      </c>
      <c r="D18173" s="223" t="s">
        <v>74</v>
      </c>
      <c r="E18173" s="224" t="s">
        <v>100</v>
      </c>
      <c r="F18173" s="224" t="s">
        <v>79</v>
      </c>
      <c r="G18173" s="225" t="s">
        <v>70</v>
      </c>
      <c r="I18173" s="325"/>
      <c r="J18173" s="226"/>
      <c r="O18173" s="296"/>
    </row>
    <row r="18174" spans="1:16">
      <c r="A18174" s="227" t="str">
        <f t="shared" ref="A18174:A18185" si="3282">IF(I18174=0,"-",VLOOKUP(I18174,EQUIPOS,2,FALSE))</f>
        <v>-</v>
      </c>
      <c r="B18174" s="228"/>
      <c r="C18174" s="228"/>
      <c r="D18174" s="468"/>
      <c r="E18174" s="229">
        <f t="shared" ref="E18174:E18185" si="3283">IF(I18174=0,0,VLOOKUP(I18174,EQUIPOS,4,FALSE))</f>
        <v>0</v>
      </c>
      <c r="F18174" s="230">
        <f t="shared" ref="F18174:F18185" si="3284">IF(D18174=0,0,E18174/D18174)</f>
        <v>0</v>
      </c>
      <c r="G18174" s="231"/>
      <c r="I18174" s="283"/>
    </row>
    <row r="18175" spans="1:16" ht="13.5" customHeight="1">
      <c r="A18175" s="227" t="str">
        <f t="shared" si="3282"/>
        <v>-</v>
      </c>
      <c r="B18175" s="228"/>
      <c r="C18175" s="228"/>
      <c r="D18175" s="569"/>
      <c r="E18175" s="229">
        <f t="shared" si="3283"/>
        <v>0</v>
      </c>
      <c r="F18175" s="230">
        <f t="shared" si="3284"/>
        <v>0</v>
      </c>
      <c r="G18175" s="232"/>
      <c r="I18175" s="283"/>
    </row>
    <row r="18176" spans="1:16">
      <c r="A18176" s="227" t="str">
        <f t="shared" si="3282"/>
        <v>-</v>
      </c>
      <c r="B18176" s="228"/>
      <c r="C18176" s="228"/>
      <c r="D18176" s="468"/>
      <c r="E18176" s="229">
        <f t="shared" si="3283"/>
        <v>0</v>
      </c>
      <c r="F18176" s="230">
        <f t="shared" si="3284"/>
        <v>0</v>
      </c>
      <c r="G18176" s="232"/>
      <c r="I18176" s="283"/>
    </row>
    <row r="18177" spans="1:15">
      <c r="A18177" s="227" t="str">
        <f t="shared" si="3282"/>
        <v>-</v>
      </c>
      <c r="B18177" s="228"/>
      <c r="C18177" s="228"/>
      <c r="D18177" s="468"/>
      <c r="E18177" s="229">
        <f t="shared" si="3283"/>
        <v>0</v>
      </c>
      <c r="F18177" s="230">
        <f t="shared" si="3284"/>
        <v>0</v>
      </c>
      <c r="G18177" s="232"/>
      <c r="I18177" s="283"/>
    </row>
    <row r="18178" spans="1:15">
      <c r="A18178" s="227" t="str">
        <f t="shared" si="3282"/>
        <v>-</v>
      </c>
      <c r="B18178" s="228"/>
      <c r="C18178" s="228"/>
      <c r="D18178" s="468"/>
      <c r="E18178" s="229">
        <f t="shared" si="3283"/>
        <v>0</v>
      </c>
      <c r="F18178" s="230">
        <f t="shared" si="3284"/>
        <v>0</v>
      </c>
      <c r="G18178" s="232"/>
      <c r="I18178" s="283"/>
    </row>
    <row r="18179" spans="1:15">
      <c r="A18179" s="227" t="str">
        <f t="shared" si="3282"/>
        <v>-</v>
      </c>
      <c r="B18179" s="228"/>
      <c r="C18179" s="228"/>
      <c r="D18179" s="194"/>
      <c r="E18179" s="229">
        <f t="shared" si="3283"/>
        <v>0</v>
      </c>
      <c r="F18179" s="230">
        <f t="shared" si="3284"/>
        <v>0</v>
      </c>
      <c r="G18179" s="232"/>
      <c r="I18179" s="283"/>
    </row>
    <row r="18180" spans="1:15">
      <c r="A18180" s="227" t="str">
        <f t="shared" si="3282"/>
        <v>-</v>
      </c>
      <c r="B18180" s="228"/>
      <c r="C18180" s="228"/>
      <c r="D18180" s="194"/>
      <c r="E18180" s="229">
        <f t="shared" si="3283"/>
        <v>0</v>
      </c>
      <c r="F18180" s="230">
        <f t="shared" si="3284"/>
        <v>0</v>
      </c>
      <c r="G18180" s="232"/>
      <c r="I18180" s="283"/>
    </row>
    <row r="18181" spans="1:15">
      <c r="A18181" s="227" t="str">
        <f t="shared" si="3282"/>
        <v>-</v>
      </c>
      <c r="B18181" s="228"/>
      <c r="C18181" s="228"/>
      <c r="D18181" s="194"/>
      <c r="E18181" s="229">
        <f t="shared" si="3283"/>
        <v>0</v>
      </c>
      <c r="F18181" s="230">
        <f t="shared" si="3284"/>
        <v>0</v>
      </c>
      <c r="G18181" s="232"/>
      <c r="I18181" s="283"/>
    </row>
    <row r="18182" spans="1:15">
      <c r="A18182" s="227" t="str">
        <f t="shared" si="3282"/>
        <v>-</v>
      </c>
      <c r="B18182" s="228"/>
      <c r="C18182" s="228"/>
      <c r="D18182" s="194"/>
      <c r="E18182" s="229">
        <f t="shared" si="3283"/>
        <v>0</v>
      </c>
      <c r="F18182" s="230">
        <f t="shared" si="3284"/>
        <v>0</v>
      </c>
      <c r="G18182" s="232"/>
      <c r="I18182" s="283"/>
    </row>
    <row r="18183" spans="1:15">
      <c r="A18183" s="227" t="str">
        <f t="shared" si="3282"/>
        <v>-</v>
      </c>
      <c r="B18183" s="228"/>
      <c r="C18183" s="228"/>
      <c r="D18183" s="194"/>
      <c r="E18183" s="229">
        <f t="shared" si="3283"/>
        <v>0</v>
      </c>
      <c r="F18183" s="230">
        <f t="shared" si="3284"/>
        <v>0</v>
      </c>
      <c r="G18183" s="232"/>
      <c r="I18183" s="283"/>
    </row>
    <row r="18184" spans="1:15">
      <c r="A18184" s="227" t="str">
        <f t="shared" si="3282"/>
        <v>-</v>
      </c>
      <c r="B18184" s="228"/>
      <c r="C18184" s="228"/>
      <c r="D18184" s="194"/>
      <c r="E18184" s="229">
        <f t="shared" si="3283"/>
        <v>0</v>
      </c>
      <c r="F18184" s="230">
        <f t="shared" si="3284"/>
        <v>0</v>
      </c>
      <c r="G18184" s="232"/>
      <c r="I18184" s="283"/>
    </row>
    <row r="18185" spans="1:15">
      <c r="A18185" s="227" t="str">
        <f t="shared" si="3282"/>
        <v>-</v>
      </c>
      <c r="B18185" s="228"/>
      <c r="C18185" s="228"/>
      <c r="D18185" s="194"/>
      <c r="E18185" s="229">
        <f t="shared" si="3283"/>
        <v>0</v>
      </c>
      <c r="F18185" s="230">
        <f t="shared" si="3284"/>
        <v>0</v>
      </c>
      <c r="G18185" s="232"/>
      <c r="I18185" s="283"/>
    </row>
    <row r="18186" spans="1:15" ht="13.5" thickBot="1">
      <c r="A18186" s="234"/>
      <c r="B18186" s="456"/>
      <c r="C18186" s="235"/>
      <c r="D18186" s="237"/>
      <c r="E18186" s="237"/>
      <c r="F18186" s="238" t="s">
        <v>80</v>
      </c>
      <c r="G18186" s="239">
        <f>ROUND(SUM(F18174:F18185),0)</f>
        <v>0</v>
      </c>
      <c r="I18186" s="326"/>
    </row>
    <row r="18187" spans="1:15" ht="13.5" thickTop="1">
      <c r="A18187" s="240" t="s">
        <v>67</v>
      </c>
      <c r="B18187" s="446"/>
      <c r="C18187" s="241"/>
      <c r="D18187" s="243"/>
      <c r="E18187" s="243"/>
      <c r="F18187" s="242"/>
      <c r="G18187" s="244"/>
      <c r="I18187" s="326"/>
    </row>
    <row r="18188" spans="1:15" s="220" customFormat="1" ht="26">
      <c r="A18188" s="245" t="s">
        <v>57</v>
      </c>
      <c r="B18188" s="455"/>
      <c r="C18188" s="247" t="s">
        <v>58</v>
      </c>
      <c r="D18188" s="316" t="s">
        <v>68</v>
      </c>
      <c r="E18188" s="248" t="s">
        <v>69</v>
      </c>
      <c r="F18188" s="249" t="s">
        <v>79</v>
      </c>
      <c r="G18188" s="250" t="s">
        <v>70</v>
      </c>
      <c r="I18188" s="325"/>
      <c r="J18188" s="226"/>
      <c r="O18188" s="296"/>
    </row>
    <row r="18189" spans="1:15">
      <c r="A18189" s="748" t="str">
        <f t="shared" ref="A18189:A18200" si="3285">IF(I18189=0,"",VLOOKUP(I18189,MATERIALES,2,FALSE))</f>
        <v/>
      </c>
      <c r="B18189" s="749"/>
      <c r="C18189" s="251" t="str">
        <f t="shared" ref="C18189:C18197" si="3286">IF(I18189=0,"",VLOOKUP(I18189,MATERIALES,3,FALSE))</f>
        <v/>
      </c>
      <c r="D18189" s="194"/>
      <c r="E18189" s="252">
        <f t="shared" ref="E18189:E18200" si="3287">IF(I18189=0,0,VLOOKUP(I18189,MATERIALES,4,FALSE))</f>
        <v>0</v>
      </c>
      <c r="F18189" s="230">
        <f>D18189*E18189</f>
        <v>0</v>
      </c>
      <c r="G18189" s="231"/>
      <c r="I18189" s="283"/>
    </row>
    <row r="18190" spans="1:15">
      <c r="A18190" s="748" t="str">
        <f t="shared" si="3285"/>
        <v/>
      </c>
      <c r="B18190" s="749"/>
      <c r="C18190" s="251" t="str">
        <f t="shared" si="3286"/>
        <v/>
      </c>
      <c r="D18190" s="194"/>
      <c r="E18190" s="252">
        <f t="shared" si="3287"/>
        <v>0</v>
      </c>
      <c r="F18190" s="230">
        <f t="shared" ref="F18190:F18200" si="3288">D18190*E18190</f>
        <v>0</v>
      </c>
      <c r="G18190" s="232"/>
      <c r="I18190" s="283"/>
    </row>
    <row r="18191" spans="1:15">
      <c r="A18191" s="748" t="str">
        <f t="shared" si="3285"/>
        <v/>
      </c>
      <c r="B18191" s="749"/>
      <c r="C18191" s="251" t="str">
        <f t="shared" si="3286"/>
        <v/>
      </c>
      <c r="D18191" s="194"/>
      <c r="E18191" s="252">
        <f t="shared" si="3287"/>
        <v>0</v>
      </c>
      <c r="F18191" s="230">
        <f t="shared" si="3288"/>
        <v>0</v>
      </c>
      <c r="G18191" s="232"/>
      <c r="I18191" s="283"/>
    </row>
    <row r="18192" spans="1:15">
      <c r="A18192" s="748" t="str">
        <f t="shared" si="3285"/>
        <v/>
      </c>
      <c r="B18192" s="749"/>
      <c r="C18192" s="251" t="str">
        <f t="shared" si="3286"/>
        <v/>
      </c>
      <c r="D18192" s="194"/>
      <c r="E18192" s="252">
        <f t="shared" si="3287"/>
        <v>0</v>
      </c>
      <c r="F18192" s="230">
        <f t="shared" si="3288"/>
        <v>0</v>
      </c>
      <c r="G18192" s="232"/>
      <c r="I18192" s="283"/>
    </row>
    <row r="18193" spans="1:9">
      <c r="A18193" s="748" t="str">
        <f t="shared" si="3285"/>
        <v/>
      </c>
      <c r="B18193" s="749"/>
      <c r="C18193" s="251" t="str">
        <f t="shared" si="3286"/>
        <v/>
      </c>
      <c r="D18193" s="194"/>
      <c r="E18193" s="252">
        <f t="shared" si="3287"/>
        <v>0</v>
      </c>
      <c r="F18193" s="230">
        <f t="shared" si="3288"/>
        <v>0</v>
      </c>
      <c r="G18193" s="232"/>
      <c r="I18193" s="283"/>
    </row>
    <row r="18194" spans="1:9">
      <c r="A18194" s="748" t="str">
        <f t="shared" si="3285"/>
        <v/>
      </c>
      <c r="B18194" s="749"/>
      <c r="C18194" s="251" t="str">
        <f t="shared" si="3286"/>
        <v/>
      </c>
      <c r="D18194" s="194"/>
      <c r="E18194" s="252">
        <f t="shared" si="3287"/>
        <v>0</v>
      </c>
      <c r="F18194" s="230">
        <f t="shared" si="3288"/>
        <v>0</v>
      </c>
      <c r="G18194" s="232"/>
      <c r="I18194" s="283"/>
    </row>
    <row r="18195" spans="1:9">
      <c r="A18195" s="748" t="str">
        <f t="shared" si="3285"/>
        <v/>
      </c>
      <c r="B18195" s="749"/>
      <c r="C18195" s="251" t="str">
        <f t="shared" si="3286"/>
        <v/>
      </c>
      <c r="D18195" s="194"/>
      <c r="E18195" s="252">
        <f t="shared" si="3287"/>
        <v>0</v>
      </c>
      <c r="F18195" s="230">
        <f t="shared" si="3288"/>
        <v>0</v>
      </c>
      <c r="G18195" s="232"/>
      <c r="I18195" s="283"/>
    </row>
    <row r="18196" spans="1:9">
      <c r="A18196" s="748" t="str">
        <f t="shared" si="3285"/>
        <v/>
      </c>
      <c r="B18196" s="749"/>
      <c r="C18196" s="251" t="str">
        <f t="shared" si="3286"/>
        <v/>
      </c>
      <c r="D18196" s="194"/>
      <c r="E18196" s="252">
        <f t="shared" si="3287"/>
        <v>0</v>
      </c>
      <c r="F18196" s="230">
        <f t="shared" si="3288"/>
        <v>0</v>
      </c>
      <c r="G18196" s="253"/>
      <c r="I18196" s="283"/>
    </row>
    <row r="18197" spans="1:9">
      <c r="A18197" s="748" t="str">
        <f t="shared" si="3285"/>
        <v/>
      </c>
      <c r="B18197" s="749"/>
      <c r="C18197" s="251" t="str">
        <f t="shared" si="3286"/>
        <v/>
      </c>
      <c r="D18197" s="194"/>
      <c r="E18197" s="252">
        <f t="shared" si="3287"/>
        <v>0</v>
      </c>
      <c r="F18197" s="230">
        <f t="shared" si="3288"/>
        <v>0</v>
      </c>
      <c r="G18197" s="232"/>
      <c r="I18197" s="283"/>
    </row>
    <row r="18198" spans="1:9">
      <c r="A18198" s="748" t="str">
        <f t="shared" si="3285"/>
        <v/>
      </c>
      <c r="B18198" s="749"/>
      <c r="C18198" s="251"/>
      <c r="D18198" s="194"/>
      <c r="E18198" s="252">
        <f t="shared" si="3287"/>
        <v>0</v>
      </c>
      <c r="F18198" s="230">
        <f t="shared" si="3288"/>
        <v>0</v>
      </c>
      <c r="G18198" s="232"/>
      <c r="I18198" s="283"/>
    </row>
    <row r="18199" spans="1:9">
      <c r="A18199" s="748" t="str">
        <f t="shared" si="3285"/>
        <v/>
      </c>
      <c r="B18199" s="749"/>
      <c r="C18199" s="251"/>
      <c r="D18199" s="194"/>
      <c r="E18199" s="252">
        <f t="shared" si="3287"/>
        <v>0</v>
      </c>
      <c r="F18199" s="230">
        <f t="shared" si="3288"/>
        <v>0</v>
      </c>
      <c r="G18199" s="232"/>
      <c r="I18199" s="283"/>
    </row>
    <row r="18200" spans="1:9">
      <c r="A18200" s="748" t="str">
        <f t="shared" si="3285"/>
        <v/>
      </c>
      <c r="B18200" s="749"/>
      <c r="C18200" s="251" t="str">
        <f t="shared" ref="C18200" si="3289">IF(I18200=0,"",VLOOKUP(I18200,MATERIALES,3,FALSE))</f>
        <v/>
      </c>
      <c r="D18200" s="194"/>
      <c r="E18200" s="252">
        <f t="shared" si="3287"/>
        <v>0</v>
      </c>
      <c r="F18200" s="230">
        <f t="shared" si="3288"/>
        <v>0</v>
      </c>
      <c r="G18200" s="233"/>
      <c r="I18200" s="283"/>
    </row>
    <row r="18201" spans="1:9" ht="26.25" customHeight="1" thickBot="1">
      <c r="A18201" s="214"/>
      <c r="B18201" s="438"/>
      <c r="C18201" s="215"/>
      <c r="D18201" s="217"/>
      <c r="E18201" s="254"/>
      <c r="F18201" s="255" t="s">
        <v>81</v>
      </c>
      <c r="G18201" s="253">
        <f>ROUND(SUM(F18189:F18200),0)</f>
        <v>0</v>
      </c>
      <c r="I18201" s="326"/>
    </row>
    <row r="18202" spans="1:9" ht="14" thickTop="1" thickBot="1">
      <c r="A18202" s="256" t="s">
        <v>72</v>
      </c>
      <c r="B18202" s="445"/>
      <c r="C18202" s="257"/>
      <c r="D18202" s="259"/>
      <c r="E18202" s="259"/>
      <c r="F18202" s="258"/>
      <c r="G18202" s="260"/>
      <c r="I18202" s="326"/>
    </row>
    <row r="18203" spans="1:9" ht="13.5" thickTop="1">
      <c r="A18203" s="245" t="s">
        <v>57</v>
      </c>
      <c r="B18203" s="455"/>
      <c r="C18203" s="248" t="s">
        <v>71</v>
      </c>
      <c r="D18203" s="316" t="s">
        <v>75</v>
      </c>
      <c r="E18203" s="248" t="s">
        <v>98</v>
      </c>
      <c r="F18203" s="249" t="s">
        <v>79</v>
      </c>
      <c r="G18203" s="250" t="s">
        <v>70</v>
      </c>
      <c r="I18203" s="326"/>
    </row>
    <row r="18204" spans="1:9">
      <c r="A18204" s="748" t="str">
        <f>IF(I18204=0,"",VLOOKUP(I18204,EQUIPOS,2,FALSE))</f>
        <v/>
      </c>
      <c r="B18204" s="749"/>
      <c r="C18204" s="195"/>
      <c r="D18204" s="194"/>
      <c r="E18204" s="252">
        <f>IF(I18204=0,0,VLOOKUP(I18204,EQUIPOS,4,FALSE))</f>
        <v>0</v>
      </c>
      <c r="F18204" s="230">
        <f t="shared" ref="F18204:F18208" si="3290">C18204*D18204*E18204</f>
        <v>0</v>
      </c>
      <c r="G18204" s="231"/>
      <c r="I18204" s="283"/>
    </row>
    <row r="18205" spans="1:9">
      <c r="A18205" s="748" t="str">
        <f>IF(I18205=0,"",VLOOKUP(I18205,EQUIPOS,2,FALSE))</f>
        <v/>
      </c>
      <c r="B18205" s="749"/>
      <c r="C18205" s="195"/>
      <c r="D18205" s="194"/>
      <c r="E18205" s="252">
        <f>IF(I18205=0,0,VLOOKUP(I18205,EQUIPOS,4,FALSE))</f>
        <v>0</v>
      </c>
      <c r="F18205" s="230">
        <f t="shared" si="3290"/>
        <v>0</v>
      </c>
      <c r="G18205" s="232"/>
      <c r="I18205" s="283"/>
    </row>
    <row r="18206" spans="1:9">
      <c r="A18206" s="748" t="str">
        <f>IF(I18206=0,"",VLOOKUP(I18206,EQUIPOS,2,FALSE))</f>
        <v/>
      </c>
      <c r="B18206" s="749"/>
      <c r="C18206" s="195"/>
      <c r="D18206" s="194"/>
      <c r="E18206" s="252">
        <f>IF(I18206=0,0,VLOOKUP(I18206,EQUIPOS,4,FALSE))</f>
        <v>0</v>
      </c>
      <c r="F18206" s="230">
        <f t="shared" si="3290"/>
        <v>0</v>
      </c>
      <c r="G18206" s="232"/>
      <c r="I18206" s="283"/>
    </row>
    <row r="18207" spans="1:9">
      <c r="A18207" s="748" t="str">
        <f>IF(I18207=0,"",VLOOKUP(I18207,EQUIPOS,2,FALSE))</f>
        <v/>
      </c>
      <c r="B18207" s="749"/>
      <c r="C18207" s="195"/>
      <c r="D18207" s="194"/>
      <c r="E18207" s="252">
        <f>IF(I18207=0,0,VLOOKUP(I18207,EQUIPOS,4,FALSE))</f>
        <v>0</v>
      </c>
      <c r="F18207" s="230">
        <f t="shared" si="3290"/>
        <v>0</v>
      </c>
      <c r="G18207" s="232"/>
      <c r="I18207" s="283"/>
    </row>
    <row r="18208" spans="1:9">
      <c r="A18208" s="748" t="str">
        <f>IF(I18208=0,"",VLOOKUP(I18208,EQUIPOS,2,FALSE))</f>
        <v/>
      </c>
      <c r="B18208" s="749"/>
      <c r="C18208" s="195"/>
      <c r="D18208" s="194"/>
      <c r="E18208" s="252">
        <f>IF(I18208=0,0,VLOOKUP(I18208,EQUIPOS,4,FALSE))</f>
        <v>0</v>
      </c>
      <c r="F18208" s="230">
        <f t="shared" si="3290"/>
        <v>0</v>
      </c>
      <c r="G18208" s="233"/>
      <c r="I18208" s="283"/>
    </row>
    <row r="18209" spans="1:9" ht="30.75" customHeight="1" thickBot="1">
      <c r="A18209" s="234"/>
      <c r="B18209" s="456"/>
      <c r="C18209" s="235"/>
      <c r="D18209" s="237"/>
      <c r="E18209" s="261"/>
      <c r="F18209" s="238" t="s">
        <v>82</v>
      </c>
      <c r="G18209" s="262">
        <f>SUM(F18204:F18208)</f>
        <v>0</v>
      </c>
      <c r="I18209" s="326"/>
    </row>
    <row r="18210" spans="1:9" ht="13.5" thickTop="1">
      <c r="A18210" s="240" t="s">
        <v>73</v>
      </c>
      <c r="B18210" s="446"/>
      <c r="C18210" s="241"/>
      <c r="D18210" s="243"/>
      <c r="E18210" s="243"/>
      <c r="F18210" s="242"/>
      <c r="G18210" s="244"/>
      <c r="I18210" s="326"/>
    </row>
    <row r="18211" spans="1:9" ht="26">
      <c r="A18211" s="245" t="s">
        <v>57</v>
      </c>
      <c r="B18211" s="454" t="s">
        <v>58</v>
      </c>
      <c r="C18211" s="247" t="s">
        <v>68</v>
      </c>
      <c r="D18211" s="316" t="s">
        <v>74</v>
      </c>
      <c r="E18211" s="248" t="s">
        <v>69</v>
      </c>
      <c r="F18211" s="249" t="s">
        <v>79</v>
      </c>
      <c r="G18211" s="250" t="s">
        <v>70</v>
      </c>
      <c r="H18211" s="220"/>
      <c r="I18211" s="325"/>
    </row>
    <row r="18212" spans="1:9">
      <c r="A18212" s="263" t="str">
        <f t="shared" ref="A18212:A18223" si="3291">IF(I18212=0,"",VLOOKUP(I18212,MANOOBRA,2,FALSE))</f>
        <v/>
      </c>
      <c r="B18212" s="444" t="str">
        <f t="shared" ref="B18212:B18223" si="3292">IF(I18212=0,"",VLOOKUP(I18212,MANOOBRA,3,FALSE))</f>
        <v/>
      </c>
      <c r="C18212" s="195"/>
      <c r="D18212" s="466"/>
      <c r="E18212" s="252">
        <f t="shared" ref="E18212:E18223" si="3293">IF(I18212=0,0,VLOOKUP(I18212,MANOOBRA,4,FALSE))</f>
        <v>0</v>
      </c>
      <c r="F18212" s="230">
        <f>IF(D18212=0,0,C18212*E18212/D18212)</f>
        <v>0</v>
      </c>
      <c r="G18212" s="231"/>
      <c r="I18212" s="283"/>
    </row>
    <row r="18213" spans="1:9">
      <c r="A18213" s="263" t="str">
        <f t="shared" si="3291"/>
        <v/>
      </c>
      <c r="B18213" s="444" t="str">
        <f t="shared" si="3292"/>
        <v/>
      </c>
      <c r="C18213" s="195"/>
      <c r="D18213" s="466"/>
      <c r="E18213" s="252">
        <f t="shared" si="3293"/>
        <v>0</v>
      </c>
      <c r="F18213" s="230">
        <f t="shared" ref="F18213:F18223" si="3294">IF(D18213=0,0,C18213*E18213/D18213)</f>
        <v>0</v>
      </c>
      <c r="G18213" s="232"/>
      <c r="I18213" s="283"/>
    </row>
    <row r="18214" spans="1:9">
      <c r="A18214" s="263" t="str">
        <f t="shared" si="3291"/>
        <v/>
      </c>
      <c r="B18214" s="444" t="str">
        <f t="shared" si="3292"/>
        <v/>
      </c>
      <c r="C18214" s="195"/>
      <c r="D18214" s="469"/>
      <c r="E18214" s="252">
        <f t="shared" si="3293"/>
        <v>0</v>
      </c>
      <c r="F18214" s="230">
        <f t="shared" si="3294"/>
        <v>0</v>
      </c>
      <c r="G18214" s="232"/>
      <c r="I18214" s="283"/>
    </row>
    <row r="18215" spans="1:9">
      <c r="A18215" s="263" t="str">
        <f t="shared" si="3291"/>
        <v/>
      </c>
      <c r="B18215" s="444" t="str">
        <f t="shared" si="3292"/>
        <v/>
      </c>
      <c r="C18215" s="195"/>
      <c r="D18215" s="195"/>
      <c r="E18215" s="252">
        <f t="shared" si="3293"/>
        <v>0</v>
      </c>
      <c r="F18215" s="230">
        <f t="shared" si="3294"/>
        <v>0</v>
      </c>
      <c r="G18215" s="232"/>
      <c r="I18215" s="283"/>
    </row>
    <row r="18216" spans="1:9">
      <c r="A18216" s="263" t="str">
        <f t="shared" si="3291"/>
        <v/>
      </c>
      <c r="B18216" s="444" t="str">
        <f t="shared" si="3292"/>
        <v/>
      </c>
      <c r="C18216" s="195"/>
      <c r="D18216" s="195"/>
      <c r="E18216" s="252">
        <f t="shared" si="3293"/>
        <v>0</v>
      </c>
      <c r="F18216" s="230">
        <f t="shared" si="3294"/>
        <v>0</v>
      </c>
      <c r="G18216" s="232"/>
      <c r="I18216" s="283"/>
    </row>
    <row r="18217" spans="1:9">
      <c r="A18217" s="263" t="str">
        <f t="shared" si="3291"/>
        <v/>
      </c>
      <c r="B18217" s="444" t="str">
        <f t="shared" si="3292"/>
        <v/>
      </c>
      <c r="C18217" s="195"/>
      <c r="D18217" s="195"/>
      <c r="E18217" s="252">
        <f t="shared" si="3293"/>
        <v>0</v>
      </c>
      <c r="F18217" s="230">
        <f t="shared" si="3294"/>
        <v>0</v>
      </c>
      <c r="G18217" s="232"/>
      <c r="I18217" s="283"/>
    </row>
    <row r="18218" spans="1:9">
      <c r="A18218" s="263" t="str">
        <f t="shared" si="3291"/>
        <v/>
      </c>
      <c r="B18218" s="444" t="str">
        <f t="shared" si="3292"/>
        <v/>
      </c>
      <c r="C18218" s="195"/>
      <c r="D18218" s="195"/>
      <c r="E18218" s="252">
        <f t="shared" si="3293"/>
        <v>0</v>
      </c>
      <c r="F18218" s="230">
        <f t="shared" si="3294"/>
        <v>0</v>
      </c>
      <c r="G18218" s="232"/>
      <c r="I18218" s="283"/>
    </row>
    <row r="18219" spans="1:9">
      <c r="A18219" s="263" t="str">
        <f t="shared" si="3291"/>
        <v/>
      </c>
      <c r="B18219" s="444" t="str">
        <f t="shared" si="3292"/>
        <v/>
      </c>
      <c r="C18219" s="195"/>
      <c r="D18219" s="195"/>
      <c r="E18219" s="252">
        <f t="shared" si="3293"/>
        <v>0</v>
      </c>
      <c r="F18219" s="230">
        <f t="shared" si="3294"/>
        <v>0</v>
      </c>
      <c r="G18219" s="232"/>
      <c r="I18219" s="283"/>
    </row>
    <row r="18220" spans="1:9">
      <c r="A18220" s="263" t="str">
        <f t="shared" si="3291"/>
        <v/>
      </c>
      <c r="B18220" s="444" t="str">
        <f t="shared" si="3292"/>
        <v/>
      </c>
      <c r="C18220" s="195"/>
      <c r="D18220" s="195"/>
      <c r="E18220" s="252">
        <f t="shared" si="3293"/>
        <v>0</v>
      </c>
      <c r="F18220" s="230">
        <f t="shared" si="3294"/>
        <v>0</v>
      </c>
      <c r="G18220" s="232"/>
      <c r="I18220" s="283"/>
    </row>
    <row r="18221" spans="1:9">
      <c r="A18221" s="263" t="str">
        <f t="shared" si="3291"/>
        <v/>
      </c>
      <c r="B18221" s="444" t="str">
        <f t="shared" si="3292"/>
        <v/>
      </c>
      <c r="C18221" s="195"/>
      <c r="D18221" s="195"/>
      <c r="E18221" s="252">
        <f t="shared" si="3293"/>
        <v>0</v>
      </c>
      <c r="F18221" s="230">
        <f t="shared" si="3294"/>
        <v>0</v>
      </c>
      <c r="G18221" s="232"/>
      <c r="I18221" s="283"/>
    </row>
    <row r="18222" spans="1:9">
      <c r="A18222" s="263" t="str">
        <f t="shared" si="3291"/>
        <v/>
      </c>
      <c r="B18222" s="444" t="str">
        <f t="shared" si="3292"/>
        <v/>
      </c>
      <c r="C18222" s="195"/>
      <c r="D18222" s="195"/>
      <c r="E18222" s="252">
        <f t="shared" si="3293"/>
        <v>0</v>
      </c>
      <c r="F18222" s="230">
        <f t="shared" si="3294"/>
        <v>0</v>
      </c>
      <c r="G18222" s="232"/>
      <c r="I18222" s="283"/>
    </row>
    <row r="18223" spans="1:9">
      <c r="A18223" s="263" t="str">
        <f t="shared" si="3291"/>
        <v/>
      </c>
      <c r="B18223" s="444" t="str">
        <f t="shared" si="3292"/>
        <v/>
      </c>
      <c r="C18223" s="195"/>
      <c r="D18223" s="195"/>
      <c r="E18223" s="252">
        <f t="shared" si="3293"/>
        <v>0</v>
      </c>
      <c r="F18223" s="230">
        <f t="shared" si="3294"/>
        <v>0</v>
      </c>
      <c r="G18223" s="233"/>
      <c r="I18223" s="283"/>
    </row>
    <row r="18224" spans="1:9" ht="31.5" customHeight="1" thickBot="1">
      <c r="A18224" s="234"/>
      <c r="B18224" s="456"/>
      <c r="C18224" s="235"/>
      <c r="D18224" s="237"/>
      <c r="E18224" s="237"/>
      <c r="F18224" s="238" t="s">
        <v>83</v>
      </c>
      <c r="G18224" s="262">
        <f>ROUND(SUM(F18212:F18223),0)</f>
        <v>0</v>
      </c>
      <c r="I18224" s="326"/>
    </row>
    <row r="18225" spans="1:16" ht="13.5" thickTop="1">
      <c r="A18225" s="186" t="s">
        <v>76</v>
      </c>
      <c r="B18225" s="446"/>
      <c r="C18225" s="241"/>
      <c r="D18225" s="243"/>
      <c r="E18225" s="243"/>
      <c r="F18225" s="242"/>
      <c r="G18225" s="244"/>
      <c r="I18225" s="326"/>
    </row>
    <row r="18226" spans="1:16">
      <c r="A18226" s="245" t="s">
        <v>57</v>
      </c>
      <c r="B18226" s="455"/>
      <c r="C18226" s="246"/>
      <c r="D18226" s="317"/>
      <c r="E18226" s="248" t="s">
        <v>77</v>
      </c>
      <c r="F18226" s="249" t="s">
        <v>78</v>
      </c>
      <c r="G18226" s="264" t="s">
        <v>77</v>
      </c>
      <c r="H18226" s="220"/>
      <c r="I18226" s="325"/>
    </row>
    <row r="18227" spans="1:16">
      <c r="A18227" s="185" t="s">
        <v>87</v>
      </c>
      <c r="B18227" s="453"/>
      <c r="C18227" s="265"/>
      <c r="D18227" s="318"/>
      <c r="E18227" s="229">
        <f>SUM(G18186,G18201,G18209,G18224)</f>
        <v>0</v>
      </c>
      <c r="F18227" s="266">
        <f>A</f>
        <v>0</v>
      </c>
      <c r="G18227" s="267">
        <f>E18227*F18227</f>
        <v>0</v>
      </c>
      <c r="I18227" s="326"/>
    </row>
    <row r="18228" spans="1:16">
      <c r="A18228" s="185" t="s">
        <v>85</v>
      </c>
      <c r="B18228" s="453"/>
      <c r="C18228" s="265"/>
      <c r="D18228" s="318"/>
      <c r="E18228" s="229">
        <f>SUM(G18186,G18201,G18209,G18224)</f>
        <v>0</v>
      </c>
      <c r="F18228" s="266">
        <f>I</f>
        <v>0</v>
      </c>
      <c r="G18228" s="267">
        <f>E18228*F18228</f>
        <v>0</v>
      </c>
      <c r="I18228" s="326"/>
    </row>
    <row r="18229" spans="1:16">
      <c r="A18229" s="185" t="s">
        <v>86</v>
      </c>
      <c r="B18229" s="453"/>
      <c r="C18229" s="265"/>
      <c r="D18229" s="318"/>
      <c r="E18229" s="229">
        <f>SUM(G18186,G18201,G18209,G18224)</f>
        <v>0</v>
      </c>
      <c r="F18229" s="266">
        <f>U</f>
        <v>0</v>
      </c>
      <c r="G18229" s="267">
        <f>E18229*F18229</f>
        <v>0</v>
      </c>
      <c r="I18229" s="326"/>
    </row>
    <row r="18230" spans="1:16" ht="33" customHeight="1" thickBot="1">
      <c r="A18230" s="234"/>
      <c r="B18230" s="456"/>
      <c r="C18230" s="235"/>
      <c r="D18230" s="237"/>
      <c r="E18230" s="237"/>
      <c r="F18230" s="268" t="s">
        <v>84</v>
      </c>
      <c r="G18230" s="262">
        <f>SUM(G18227:G18229)</f>
        <v>0</v>
      </c>
      <c r="I18230" s="326"/>
      <c r="J18230" s="295"/>
      <c r="K18230" s="296"/>
      <c r="L18230" s="296"/>
      <c r="M18230" s="296"/>
      <c r="N18230" s="296"/>
      <c r="O18230" s="296"/>
    </row>
    <row r="18231" spans="1:16" s="211" customFormat="1" ht="14" thickTop="1" thickBot="1">
      <c r="A18231" s="269"/>
      <c r="B18231" s="443"/>
      <c r="C18231" s="270"/>
      <c r="D18231" s="319"/>
      <c r="E18231" s="271" t="s">
        <v>89</v>
      </c>
      <c r="F18231" s="272"/>
      <c r="G18231" s="273">
        <f>ROUND(SUM(G18186,G18201,G18209,G18224,G18230),0)</f>
        <v>0</v>
      </c>
      <c r="I18231" s="327"/>
      <c r="J18231" s="212">
        <f>B18170</f>
        <v>59.2</v>
      </c>
      <c r="K18231" s="274">
        <f>E18227</f>
        <v>0</v>
      </c>
      <c r="L18231" s="294">
        <f>G18227</f>
        <v>0</v>
      </c>
      <c r="M18231" s="294">
        <f>G18228</f>
        <v>0</v>
      </c>
      <c r="N18231" s="294">
        <f>G18229</f>
        <v>0</v>
      </c>
      <c r="O18231" s="299">
        <f>SUM(K18231:N18231)</f>
        <v>0</v>
      </c>
      <c r="P18231" s="294"/>
    </row>
    <row r="18232" spans="1:16" ht="13.5" thickTop="1">
      <c r="A18232" s="275" t="s">
        <v>97</v>
      </c>
      <c r="B18232" s="438"/>
      <c r="C18232" s="215"/>
      <c r="D18232" s="217"/>
      <c r="E18232" s="217"/>
      <c r="F18232" s="216"/>
      <c r="G18232" s="219"/>
      <c r="I18232" s="326"/>
      <c r="P18232" s="294"/>
    </row>
    <row r="18233" spans="1:16">
      <c r="A18233" s="275"/>
      <c r="B18233" s="452"/>
      <c r="C18233" s="276"/>
      <c r="D18233" s="320"/>
      <c r="E18233" s="217"/>
      <c r="F18233" s="216"/>
      <c r="G18233" s="277">
        <f ca="1">TODAY()</f>
        <v>44839</v>
      </c>
      <c r="I18233" s="326"/>
      <c r="P18233" s="294"/>
    </row>
    <row r="18234" spans="1:16" ht="13.5" thickBot="1">
      <c r="A18234" s="234"/>
      <c r="B18234" s="456"/>
      <c r="C18234" s="235"/>
      <c r="D18234" s="237"/>
      <c r="E18234" s="237"/>
      <c r="F18234" s="236"/>
      <c r="G18234" s="278"/>
      <c r="I18234" s="326"/>
      <c r="P18234" s="294"/>
    </row>
    <row r="18235" spans="1:16" ht="13.5" thickTop="1">
      <c r="A18235" s="215"/>
      <c r="B18235" s="438"/>
      <c r="C18235" s="215"/>
      <c r="D18235" s="217"/>
      <c r="E18235" s="217"/>
      <c r="F18235" s="216"/>
      <c r="G18235" s="216"/>
      <c r="I18235" s="434"/>
      <c r="P18235" s="294"/>
    </row>
    <row r="18236" spans="1:16" s="199" customFormat="1">
      <c r="A18236" s="196" t="s">
        <v>109</v>
      </c>
      <c r="B18236" s="458"/>
      <c r="C18236" s="196"/>
      <c r="D18236" s="198"/>
      <c r="E18236" s="198"/>
      <c r="F18236" s="197"/>
      <c r="G18236" s="197"/>
      <c r="I18236" s="321"/>
      <c r="J18236" s="200"/>
      <c r="O18236" s="297"/>
    </row>
    <row r="18237" spans="1:16" s="199" customFormat="1">
      <c r="A18237" s="196" t="str">
        <f>CONCATENATE('Prestaciones y AIU'!A16092," ANALISIS DE PRECIOS UNITARIOS")</f>
        <v xml:space="preserve"> ANALISIS DE PRECIOS UNITARIOS</v>
      </c>
      <c r="B18237" s="458"/>
      <c r="C18237" s="196"/>
      <c r="D18237" s="198"/>
      <c r="E18237" s="198"/>
      <c r="F18237" s="197"/>
      <c r="G18237" s="197"/>
      <c r="I18237" s="321"/>
      <c r="J18237" s="200"/>
      <c r="O18237" s="297"/>
    </row>
    <row r="18238" spans="1:16" s="199" customFormat="1">
      <c r="A18238" s="196" t="str">
        <f>Objeto_LIC</f>
        <v>OPTIMIZACION DEL SISTEMA DE ABASTECIMIENTO (ADUCCION, PRETRATAMIENTO Y CONDUCCION) DEL MUNICPIO DE TAME, DEPARTAMENTO DE ARAUCA</v>
      </c>
      <c r="B18238" s="458"/>
      <c r="C18238" s="196"/>
      <c r="D18238" s="198"/>
      <c r="E18238" s="198"/>
      <c r="F18238" s="197"/>
      <c r="G18238" s="197"/>
      <c r="I18238" s="321"/>
      <c r="J18238" s="200"/>
      <c r="O18238" s="297"/>
    </row>
    <row r="18239" spans="1:16" s="199" customFormat="1">
      <c r="A18239" s="196"/>
      <c r="B18239" s="458"/>
      <c r="C18239" s="196"/>
      <c r="D18239" s="198"/>
      <c r="E18239" s="198"/>
      <c r="F18239" s="197"/>
      <c r="G18239" s="197"/>
      <c r="I18239" s="321"/>
      <c r="J18239" s="200"/>
      <c r="O18239" s="297"/>
    </row>
    <row r="18240" spans="1:16" ht="13.5" thickBot="1">
      <c r="A18240" s="201"/>
      <c r="B18240" s="448"/>
      <c r="C18240" s="201"/>
      <c r="D18240" s="203"/>
      <c r="E18240" s="203"/>
      <c r="F18240" s="202"/>
      <c r="G18240" s="202"/>
    </row>
    <row r="18241" spans="1:15" s="211" customFormat="1" ht="13.5" thickTop="1">
      <c r="A18241" s="206"/>
      <c r="B18241" s="457"/>
      <c r="C18241" s="207"/>
      <c r="D18241" s="209"/>
      <c r="E18241" s="209"/>
      <c r="F18241" s="208"/>
      <c r="G18241" s="210" t="s">
        <v>110</v>
      </c>
      <c r="I18241" s="323"/>
      <c r="J18241" s="212"/>
      <c r="O18241" s="297"/>
    </row>
    <row r="18242" spans="1:15" ht="12.75" customHeight="1">
      <c r="A18242" s="213" t="s">
        <v>62</v>
      </c>
      <c r="B18242" s="750">
        <f>Proponente</f>
        <v>0</v>
      </c>
      <c r="C18242" s="750"/>
      <c r="D18242" s="750"/>
      <c r="E18242" s="750"/>
      <c r="F18242" s="750"/>
      <c r="G18242" s="751"/>
    </row>
    <row r="18243" spans="1:15" ht="47.25" customHeight="1">
      <c r="A18243" s="213" t="s">
        <v>63</v>
      </c>
      <c r="B18243" s="470">
        <v>59.3</v>
      </c>
      <c r="C18243" s="750" t="e">
        <f>VLOOKUP(B18243,Presupuesto!$A$4:$B$106,2,FALSE)</f>
        <v>#N/A</v>
      </c>
      <c r="D18243" s="750"/>
      <c r="E18243" s="750"/>
      <c r="F18243" s="750"/>
      <c r="G18243" s="751"/>
    </row>
    <row r="18244" spans="1:15" ht="12.75" customHeight="1">
      <c r="A18244" s="214"/>
      <c r="B18244" s="438"/>
      <c r="C18244" s="215"/>
      <c r="D18244" s="217"/>
      <c r="E18244" s="217"/>
      <c r="F18244" s="218" t="s">
        <v>88</v>
      </c>
      <c r="G18244" s="750" t="str">
        <f ca="1">LOOKUP('U-P1'!B18243,Presupuesto!$1:$1048576,Presupuesto!$C$1:$C$105)</f>
        <v>ML</v>
      </c>
      <c r="H18244" s="750"/>
      <c r="I18244" s="750"/>
      <c r="J18244" s="750"/>
      <c r="K18244" s="751"/>
    </row>
    <row r="18245" spans="1:15" ht="13.5" thickBot="1">
      <c r="A18245" s="213" t="s">
        <v>64</v>
      </c>
      <c r="B18245" s="438"/>
      <c r="C18245" s="215"/>
      <c r="D18245" s="217"/>
      <c r="E18245" s="217"/>
      <c r="F18245" s="216"/>
      <c r="G18245" s="219"/>
      <c r="I18245" s="324"/>
      <c r="J18245" s="295"/>
      <c r="K18245" s="296"/>
      <c r="L18245" s="296"/>
      <c r="M18245" s="296"/>
      <c r="N18245" s="296"/>
      <c r="O18245" s="296"/>
    </row>
    <row r="18246" spans="1:15" s="220" customFormat="1" ht="13.5" thickTop="1">
      <c r="A18246" s="221" t="s">
        <v>57</v>
      </c>
      <c r="B18246" s="447" t="s">
        <v>65</v>
      </c>
      <c r="C18246" s="222" t="s">
        <v>66</v>
      </c>
      <c r="D18246" s="223" t="s">
        <v>74</v>
      </c>
      <c r="E18246" s="224" t="s">
        <v>100</v>
      </c>
      <c r="F18246" s="224" t="s">
        <v>79</v>
      </c>
      <c r="G18246" s="225" t="s">
        <v>70</v>
      </c>
      <c r="I18246" s="325"/>
      <c r="J18246" s="226"/>
      <c r="O18246" s="296"/>
    </row>
    <row r="18247" spans="1:15">
      <c r="A18247" s="227" t="str">
        <f t="shared" ref="A18247:A18258" si="3295">IF(I18247=0,"-",VLOOKUP(I18247,EQUIPOS,2,FALSE))</f>
        <v>-</v>
      </c>
      <c r="B18247" s="228"/>
      <c r="C18247" s="228"/>
      <c r="D18247" s="468"/>
      <c r="E18247" s="229">
        <f t="shared" ref="E18247:E18258" si="3296">IF(I18247=0,0,VLOOKUP(I18247,EQUIPOS,4,FALSE))</f>
        <v>0</v>
      </c>
      <c r="F18247" s="230">
        <f t="shared" ref="F18247:F18258" si="3297">IF(D18247=0,0,E18247/D18247)</f>
        <v>0</v>
      </c>
      <c r="G18247" s="231"/>
      <c r="I18247" s="283"/>
    </row>
    <row r="18248" spans="1:15" ht="13.5" customHeight="1">
      <c r="A18248" s="227" t="str">
        <f t="shared" si="3295"/>
        <v>-</v>
      </c>
      <c r="B18248" s="228"/>
      <c r="C18248" s="228"/>
      <c r="D18248" s="468"/>
      <c r="E18248" s="229">
        <f t="shared" si="3296"/>
        <v>0</v>
      </c>
      <c r="F18248" s="230">
        <f t="shared" si="3297"/>
        <v>0</v>
      </c>
      <c r="G18248" s="232"/>
      <c r="I18248" s="283"/>
    </row>
    <row r="18249" spans="1:15">
      <c r="A18249" s="227" t="str">
        <f t="shared" si="3295"/>
        <v>-</v>
      </c>
      <c r="B18249" s="228"/>
      <c r="C18249" s="228"/>
      <c r="D18249" s="468"/>
      <c r="E18249" s="229">
        <f t="shared" si="3296"/>
        <v>0</v>
      </c>
      <c r="F18249" s="230">
        <f t="shared" si="3297"/>
        <v>0</v>
      </c>
      <c r="G18249" s="232"/>
      <c r="I18249" s="283"/>
    </row>
    <row r="18250" spans="1:15">
      <c r="A18250" s="227" t="str">
        <f t="shared" si="3295"/>
        <v>-</v>
      </c>
      <c r="B18250" s="228"/>
      <c r="C18250" s="228"/>
      <c r="D18250" s="468"/>
      <c r="E18250" s="229">
        <f t="shared" si="3296"/>
        <v>0</v>
      </c>
      <c r="F18250" s="230">
        <f t="shared" si="3297"/>
        <v>0</v>
      </c>
      <c r="G18250" s="232"/>
      <c r="I18250" s="283"/>
    </row>
    <row r="18251" spans="1:15">
      <c r="A18251" s="227" t="str">
        <f t="shared" si="3295"/>
        <v>-</v>
      </c>
      <c r="B18251" s="228"/>
      <c r="C18251" s="228"/>
      <c r="D18251" s="468"/>
      <c r="E18251" s="229">
        <f t="shared" si="3296"/>
        <v>0</v>
      </c>
      <c r="F18251" s="230">
        <f t="shared" si="3297"/>
        <v>0</v>
      </c>
      <c r="G18251" s="232"/>
      <c r="I18251" s="283"/>
    </row>
    <row r="18252" spans="1:15">
      <c r="A18252" s="227" t="str">
        <f t="shared" si="3295"/>
        <v>-</v>
      </c>
      <c r="B18252" s="228"/>
      <c r="C18252" s="228"/>
      <c r="D18252" s="194"/>
      <c r="E18252" s="229">
        <f t="shared" si="3296"/>
        <v>0</v>
      </c>
      <c r="F18252" s="230">
        <f t="shared" si="3297"/>
        <v>0</v>
      </c>
      <c r="G18252" s="232"/>
      <c r="I18252" s="283"/>
    </row>
    <row r="18253" spans="1:15">
      <c r="A18253" s="227" t="str">
        <f t="shared" si="3295"/>
        <v>-</v>
      </c>
      <c r="B18253" s="228"/>
      <c r="C18253" s="228"/>
      <c r="D18253" s="194"/>
      <c r="E18253" s="229">
        <f t="shared" si="3296"/>
        <v>0</v>
      </c>
      <c r="F18253" s="230">
        <f t="shared" si="3297"/>
        <v>0</v>
      </c>
      <c r="G18253" s="232"/>
      <c r="I18253" s="283"/>
    </row>
    <row r="18254" spans="1:15">
      <c r="A18254" s="227" t="str">
        <f t="shared" si="3295"/>
        <v>-</v>
      </c>
      <c r="B18254" s="228"/>
      <c r="C18254" s="228"/>
      <c r="D18254" s="194"/>
      <c r="E18254" s="229">
        <f t="shared" si="3296"/>
        <v>0</v>
      </c>
      <c r="F18254" s="230">
        <f t="shared" si="3297"/>
        <v>0</v>
      </c>
      <c r="G18254" s="232"/>
      <c r="I18254" s="283"/>
    </row>
    <row r="18255" spans="1:15">
      <c r="A18255" s="227" t="str">
        <f t="shared" si="3295"/>
        <v>-</v>
      </c>
      <c r="B18255" s="228"/>
      <c r="C18255" s="228"/>
      <c r="D18255" s="194"/>
      <c r="E18255" s="229">
        <f t="shared" si="3296"/>
        <v>0</v>
      </c>
      <c r="F18255" s="230">
        <f t="shared" si="3297"/>
        <v>0</v>
      </c>
      <c r="G18255" s="232"/>
      <c r="I18255" s="283"/>
    </row>
    <row r="18256" spans="1:15">
      <c r="A18256" s="227" t="str">
        <f t="shared" si="3295"/>
        <v>-</v>
      </c>
      <c r="B18256" s="228"/>
      <c r="C18256" s="228"/>
      <c r="D18256" s="194"/>
      <c r="E18256" s="229">
        <f t="shared" si="3296"/>
        <v>0</v>
      </c>
      <c r="F18256" s="230">
        <f t="shared" si="3297"/>
        <v>0</v>
      </c>
      <c r="G18256" s="232"/>
      <c r="I18256" s="283"/>
    </row>
    <row r="18257" spans="1:15">
      <c r="A18257" s="227" t="str">
        <f t="shared" si="3295"/>
        <v>-</v>
      </c>
      <c r="B18257" s="228"/>
      <c r="C18257" s="228"/>
      <c r="D18257" s="194"/>
      <c r="E18257" s="229">
        <f t="shared" si="3296"/>
        <v>0</v>
      </c>
      <c r="F18257" s="230">
        <f t="shared" si="3297"/>
        <v>0</v>
      </c>
      <c r="G18257" s="232"/>
      <c r="I18257" s="283"/>
    </row>
    <row r="18258" spans="1:15">
      <c r="A18258" s="227" t="str">
        <f t="shared" si="3295"/>
        <v>-</v>
      </c>
      <c r="B18258" s="228"/>
      <c r="C18258" s="228"/>
      <c r="D18258" s="194"/>
      <c r="E18258" s="229">
        <f t="shared" si="3296"/>
        <v>0</v>
      </c>
      <c r="F18258" s="230">
        <f t="shared" si="3297"/>
        <v>0</v>
      </c>
      <c r="G18258" s="232"/>
      <c r="I18258" s="283"/>
    </row>
    <row r="18259" spans="1:15" ht="13.5" thickBot="1">
      <c r="A18259" s="234"/>
      <c r="B18259" s="456"/>
      <c r="C18259" s="235"/>
      <c r="D18259" s="237"/>
      <c r="E18259" s="237"/>
      <c r="F18259" s="238" t="s">
        <v>80</v>
      </c>
      <c r="G18259" s="239">
        <f>ROUND(SUM(F18247:F18258),0)</f>
        <v>0</v>
      </c>
      <c r="I18259" s="326"/>
    </row>
    <row r="18260" spans="1:15" ht="13.5" thickTop="1">
      <c r="A18260" s="240" t="s">
        <v>67</v>
      </c>
      <c r="B18260" s="446"/>
      <c r="C18260" s="241"/>
      <c r="D18260" s="243"/>
      <c r="E18260" s="243"/>
      <c r="F18260" s="242"/>
      <c r="G18260" s="244"/>
      <c r="I18260" s="326"/>
    </row>
    <row r="18261" spans="1:15" s="220" customFormat="1" ht="26">
      <c r="A18261" s="245" t="s">
        <v>57</v>
      </c>
      <c r="B18261" s="455"/>
      <c r="C18261" s="247" t="s">
        <v>58</v>
      </c>
      <c r="D18261" s="316" t="s">
        <v>68</v>
      </c>
      <c r="E18261" s="248" t="s">
        <v>69</v>
      </c>
      <c r="F18261" s="249" t="s">
        <v>79</v>
      </c>
      <c r="G18261" s="250" t="s">
        <v>70</v>
      </c>
      <c r="I18261" s="325"/>
      <c r="J18261" s="226"/>
      <c r="O18261" s="296"/>
    </row>
    <row r="18262" spans="1:15">
      <c r="A18262" s="748" t="str">
        <f t="shared" ref="A18262:A18273" si="3298">IF(I18262=0,"",VLOOKUP(I18262,MATERIALES,2,FALSE))</f>
        <v/>
      </c>
      <c r="B18262" s="749"/>
      <c r="C18262" s="251" t="str">
        <f t="shared" ref="C18262:C18270" si="3299">IF(I18262=0,"",VLOOKUP(I18262,MATERIALES,3,FALSE))</f>
        <v/>
      </c>
      <c r="D18262" s="194"/>
      <c r="E18262" s="252">
        <f t="shared" ref="E18262:E18273" si="3300">IF(I18262=0,0,VLOOKUP(I18262,MATERIALES,4,FALSE))</f>
        <v>0</v>
      </c>
      <c r="F18262" s="230">
        <f>D18262*E18262</f>
        <v>0</v>
      </c>
      <c r="G18262" s="231"/>
      <c r="I18262" s="283"/>
    </row>
    <row r="18263" spans="1:15">
      <c r="A18263" s="748" t="str">
        <f t="shared" si="3298"/>
        <v/>
      </c>
      <c r="B18263" s="749"/>
      <c r="C18263" s="251" t="str">
        <f t="shared" si="3299"/>
        <v/>
      </c>
      <c r="D18263" s="194"/>
      <c r="E18263" s="252">
        <f t="shared" si="3300"/>
        <v>0</v>
      </c>
      <c r="F18263" s="230">
        <f t="shared" ref="F18263:F18273" si="3301">D18263*E18263</f>
        <v>0</v>
      </c>
      <c r="G18263" s="232"/>
      <c r="I18263" s="283"/>
    </row>
    <row r="18264" spans="1:15">
      <c r="A18264" s="748" t="str">
        <f t="shared" si="3298"/>
        <v/>
      </c>
      <c r="B18264" s="749"/>
      <c r="C18264" s="251" t="str">
        <f t="shared" si="3299"/>
        <v/>
      </c>
      <c r="D18264" s="194"/>
      <c r="E18264" s="252">
        <f t="shared" si="3300"/>
        <v>0</v>
      </c>
      <c r="F18264" s="230">
        <f t="shared" si="3301"/>
        <v>0</v>
      </c>
      <c r="G18264" s="232"/>
      <c r="I18264" s="283"/>
    </row>
    <row r="18265" spans="1:15">
      <c r="A18265" s="748" t="str">
        <f t="shared" si="3298"/>
        <v/>
      </c>
      <c r="B18265" s="749"/>
      <c r="C18265" s="251" t="str">
        <f t="shared" si="3299"/>
        <v/>
      </c>
      <c r="D18265" s="194"/>
      <c r="E18265" s="252">
        <f t="shared" si="3300"/>
        <v>0</v>
      </c>
      <c r="F18265" s="230">
        <f t="shared" si="3301"/>
        <v>0</v>
      </c>
      <c r="G18265" s="232"/>
      <c r="I18265" s="283"/>
    </row>
    <row r="18266" spans="1:15">
      <c r="A18266" s="748" t="str">
        <f t="shared" si="3298"/>
        <v/>
      </c>
      <c r="B18266" s="749"/>
      <c r="C18266" s="251" t="str">
        <f t="shared" si="3299"/>
        <v/>
      </c>
      <c r="D18266" s="194"/>
      <c r="E18266" s="252">
        <f t="shared" si="3300"/>
        <v>0</v>
      </c>
      <c r="F18266" s="230">
        <f t="shared" si="3301"/>
        <v>0</v>
      </c>
      <c r="G18266" s="232"/>
      <c r="I18266" s="283"/>
    </row>
    <row r="18267" spans="1:15">
      <c r="A18267" s="748" t="str">
        <f t="shared" si="3298"/>
        <v/>
      </c>
      <c r="B18267" s="749"/>
      <c r="C18267" s="251" t="str">
        <f t="shared" si="3299"/>
        <v/>
      </c>
      <c r="D18267" s="194"/>
      <c r="E18267" s="252">
        <f t="shared" si="3300"/>
        <v>0</v>
      </c>
      <c r="F18267" s="230">
        <f t="shared" si="3301"/>
        <v>0</v>
      </c>
      <c r="G18267" s="232"/>
      <c r="I18267" s="283"/>
    </row>
    <row r="18268" spans="1:15">
      <c r="A18268" s="748" t="str">
        <f t="shared" si="3298"/>
        <v/>
      </c>
      <c r="B18268" s="749"/>
      <c r="C18268" s="251" t="str">
        <f t="shared" si="3299"/>
        <v/>
      </c>
      <c r="D18268" s="194"/>
      <c r="E18268" s="252">
        <f t="shared" si="3300"/>
        <v>0</v>
      </c>
      <c r="F18268" s="230">
        <f t="shared" si="3301"/>
        <v>0</v>
      </c>
      <c r="G18268" s="232"/>
      <c r="I18268" s="283"/>
    </row>
    <row r="18269" spans="1:15">
      <c r="A18269" s="748" t="str">
        <f t="shared" si="3298"/>
        <v/>
      </c>
      <c r="B18269" s="749"/>
      <c r="C18269" s="251" t="str">
        <f t="shared" si="3299"/>
        <v/>
      </c>
      <c r="D18269" s="194"/>
      <c r="E18269" s="252">
        <f t="shared" si="3300"/>
        <v>0</v>
      </c>
      <c r="F18269" s="230">
        <f t="shared" si="3301"/>
        <v>0</v>
      </c>
      <c r="G18269" s="253"/>
      <c r="I18269" s="283"/>
    </row>
    <row r="18270" spans="1:15">
      <c r="A18270" s="748" t="str">
        <f t="shared" si="3298"/>
        <v/>
      </c>
      <c r="B18270" s="749"/>
      <c r="C18270" s="251" t="str">
        <f t="shared" si="3299"/>
        <v/>
      </c>
      <c r="D18270" s="194"/>
      <c r="E18270" s="252">
        <f t="shared" si="3300"/>
        <v>0</v>
      </c>
      <c r="F18270" s="230">
        <f t="shared" si="3301"/>
        <v>0</v>
      </c>
      <c r="G18270" s="232"/>
      <c r="I18270" s="283"/>
    </row>
    <row r="18271" spans="1:15">
      <c r="A18271" s="748" t="str">
        <f t="shared" si="3298"/>
        <v/>
      </c>
      <c r="B18271" s="749"/>
      <c r="C18271" s="251"/>
      <c r="D18271" s="194"/>
      <c r="E18271" s="252">
        <f t="shared" si="3300"/>
        <v>0</v>
      </c>
      <c r="F18271" s="230">
        <f t="shared" si="3301"/>
        <v>0</v>
      </c>
      <c r="G18271" s="232"/>
      <c r="I18271" s="283"/>
    </row>
    <row r="18272" spans="1:15">
      <c r="A18272" s="748" t="str">
        <f t="shared" si="3298"/>
        <v/>
      </c>
      <c r="B18272" s="749"/>
      <c r="C18272" s="251"/>
      <c r="D18272" s="194"/>
      <c r="E18272" s="252">
        <f t="shared" si="3300"/>
        <v>0</v>
      </c>
      <c r="F18272" s="230">
        <f t="shared" si="3301"/>
        <v>0</v>
      </c>
      <c r="G18272" s="232"/>
      <c r="I18272" s="283"/>
    </row>
    <row r="18273" spans="1:9">
      <c r="A18273" s="748" t="str">
        <f t="shared" si="3298"/>
        <v/>
      </c>
      <c r="B18273" s="749"/>
      <c r="C18273" s="251" t="str">
        <f t="shared" ref="C18273" si="3302">IF(I18273=0,"",VLOOKUP(I18273,MATERIALES,3,FALSE))</f>
        <v/>
      </c>
      <c r="D18273" s="194"/>
      <c r="E18273" s="252">
        <f t="shared" si="3300"/>
        <v>0</v>
      </c>
      <c r="F18273" s="230">
        <f t="shared" si="3301"/>
        <v>0</v>
      </c>
      <c r="G18273" s="233"/>
      <c r="I18273" s="283"/>
    </row>
    <row r="18274" spans="1:9" ht="26.25" customHeight="1" thickBot="1">
      <c r="A18274" s="214"/>
      <c r="B18274" s="438"/>
      <c r="C18274" s="215"/>
      <c r="D18274" s="217"/>
      <c r="E18274" s="254"/>
      <c r="F18274" s="255" t="s">
        <v>81</v>
      </c>
      <c r="G18274" s="253">
        <f>ROUND(SUM(F18262:F18273),0)</f>
        <v>0</v>
      </c>
      <c r="I18274" s="326"/>
    </row>
    <row r="18275" spans="1:9" ht="14" thickTop="1" thickBot="1">
      <c r="A18275" s="256" t="s">
        <v>72</v>
      </c>
      <c r="B18275" s="445"/>
      <c r="C18275" s="257"/>
      <c r="D18275" s="259"/>
      <c r="E18275" s="259"/>
      <c r="F18275" s="258"/>
      <c r="G18275" s="260"/>
      <c r="I18275" s="326"/>
    </row>
    <row r="18276" spans="1:9" ht="13.5" thickTop="1">
      <c r="A18276" s="245" t="s">
        <v>57</v>
      </c>
      <c r="B18276" s="455"/>
      <c r="C18276" s="248" t="s">
        <v>71</v>
      </c>
      <c r="D18276" s="316" t="s">
        <v>75</v>
      </c>
      <c r="E18276" s="248" t="s">
        <v>98</v>
      </c>
      <c r="F18276" s="249" t="s">
        <v>79</v>
      </c>
      <c r="G18276" s="250" t="s">
        <v>70</v>
      </c>
      <c r="I18276" s="326"/>
    </row>
    <row r="18277" spans="1:9">
      <c r="A18277" s="748" t="str">
        <f>IF(I18277=0,"",VLOOKUP(I18277,EQUIPOS,2,FALSE))</f>
        <v/>
      </c>
      <c r="B18277" s="749"/>
      <c r="C18277" s="195"/>
      <c r="D18277" s="194"/>
      <c r="E18277" s="252">
        <f>IF(I18277=0,0,VLOOKUP(I18277,EQUIPOS,4,FALSE))</f>
        <v>0</v>
      </c>
      <c r="F18277" s="230">
        <f t="shared" ref="F18277:F18281" si="3303">C18277*D18277*E18277</f>
        <v>0</v>
      </c>
      <c r="G18277" s="231"/>
      <c r="I18277" s="283"/>
    </row>
    <row r="18278" spans="1:9">
      <c r="A18278" s="748" t="str">
        <f>IF(I18278=0,"",VLOOKUP(I18278,EQUIPOS,2,FALSE))</f>
        <v/>
      </c>
      <c r="B18278" s="749"/>
      <c r="C18278" s="195"/>
      <c r="D18278" s="194"/>
      <c r="E18278" s="252">
        <f>IF(I18278=0,0,VLOOKUP(I18278,EQUIPOS,4,FALSE))</f>
        <v>0</v>
      </c>
      <c r="F18278" s="230">
        <f t="shared" si="3303"/>
        <v>0</v>
      </c>
      <c r="G18278" s="232"/>
      <c r="I18278" s="283"/>
    </row>
    <row r="18279" spans="1:9">
      <c r="A18279" s="748" t="str">
        <f>IF(I18279=0,"",VLOOKUP(I18279,EQUIPOS,2,FALSE))</f>
        <v/>
      </c>
      <c r="B18279" s="749"/>
      <c r="C18279" s="195"/>
      <c r="D18279" s="194"/>
      <c r="E18279" s="252">
        <f>IF(I18279=0,0,VLOOKUP(I18279,EQUIPOS,4,FALSE))</f>
        <v>0</v>
      </c>
      <c r="F18279" s="230">
        <f t="shared" si="3303"/>
        <v>0</v>
      </c>
      <c r="G18279" s="232"/>
      <c r="I18279" s="283"/>
    </row>
    <row r="18280" spans="1:9">
      <c r="A18280" s="748" t="str">
        <f>IF(I18280=0,"",VLOOKUP(I18280,EQUIPOS,2,FALSE))</f>
        <v/>
      </c>
      <c r="B18280" s="749"/>
      <c r="C18280" s="195"/>
      <c r="D18280" s="194"/>
      <c r="E18280" s="252">
        <f>IF(I18280=0,0,VLOOKUP(I18280,EQUIPOS,4,FALSE))</f>
        <v>0</v>
      </c>
      <c r="F18280" s="230">
        <f t="shared" si="3303"/>
        <v>0</v>
      </c>
      <c r="G18280" s="232"/>
      <c r="I18280" s="283"/>
    </row>
    <row r="18281" spans="1:9">
      <c r="A18281" s="748" t="str">
        <f>IF(I18281=0,"",VLOOKUP(I18281,EQUIPOS,2,FALSE))</f>
        <v/>
      </c>
      <c r="B18281" s="749"/>
      <c r="C18281" s="195"/>
      <c r="D18281" s="194"/>
      <c r="E18281" s="252">
        <f>IF(I18281=0,0,VLOOKUP(I18281,EQUIPOS,4,FALSE))</f>
        <v>0</v>
      </c>
      <c r="F18281" s="230">
        <f t="shared" si="3303"/>
        <v>0</v>
      </c>
      <c r="G18281" s="233"/>
      <c r="I18281" s="283"/>
    </row>
    <row r="18282" spans="1:9" ht="30.75" customHeight="1" thickBot="1">
      <c r="A18282" s="234"/>
      <c r="B18282" s="456"/>
      <c r="C18282" s="235"/>
      <c r="D18282" s="237"/>
      <c r="E18282" s="261"/>
      <c r="F18282" s="238" t="s">
        <v>82</v>
      </c>
      <c r="G18282" s="262">
        <f>SUM(F18277:F18281)</f>
        <v>0</v>
      </c>
      <c r="I18282" s="326"/>
    </row>
    <row r="18283" spans="1:9" ht="13.5" thickTop="1">
      <c r="A18283" s="240" t="s">
        <v>73</v>
      </c>
      <c r="B18283" s="446"/>
      <c r="C18283" s="241"/>
      <c r="D18283" s="243"/>
      <c r="E18283" s="243"/>
      <c r="F18283" s="242"/>
      <c r="G18283" s="244"/>
      <c r="I18283" s="326"/>
    </row>
    <row r="18284" spans="1:9" ht="26">
      <c r="A18284" s="245" t="s">
        <v>57</v>
      </c>
      <c r="B18284" s="454" t="s">
        <v>58</v>
      </c>
      <c r="C18284" s="247" t="s">
        <v>68</v>
      </c>
      <c r="D18284" s="316" t="s">
        <v>74</v>
      </c>
      <c r="E18284" s="248" t="s">
        <v>69</v>
      </c>
      <c r="F18284" s="249" t="s">
        <v>79</v>
      </c>
      <c r="G18284" s="250" t="s">
        <v>70</v>
      </c>
      <c r="H18284" s="220"/>
      <c r="I18284" s="325"/>
    </row>
    <row r="18285" spans="1:9">
      <c r="A18285" s="263" t="str">
        <f t="shared" ref="A18285:A18296" si="3304">IF(I18285=0,"",VLOOKUP(I18285,MANOOBRA,2,FALSE))</f>
        <v/>
      </c>
      <c r="B18285" s="444" t="str">
        <f t="shared" ref="B18285:B18296" si="3305">IF(I18285=0,"",VLOOKUP(I18285,MANOOBRA,3,FALSE))</f>
        <v/>
      </c>
      <c r="C18285" s="195"/>
      <c r="D18285" s="466"/>
      <c r="E18285" s="252">
        <f t="shared" ref="E18285:E18296" si="3306">IF(I18285=0,0,VLOOKUP(I18285,MANOOBRA,4,FALSE))</f>
        <v>0</v>
      </c>
      <c r="F18285" s="230">
        <f>IF(D18285=0,0,C18285*E18285/D18285)</f>
        <v>0</v>
      </c>
      <c r="G18285" s="231"/>
      <c r="I18285" s="283"/>
    </row>
    <row r="18286" spans="1:9">
      <c r="A18286" s="263" t="str">
        <f t="shared" si="3304"/>
        <v/>
      </c>
      <c r="B18286" s="444" t="str">
        <f t="shared" si="3305"/>
        <v/>
      </c>
      <c r="C18286" s="195"/>
      <c r="D18286" s="466"/>
      <c r="E18286" s="252">
        <f t="shared" si="3306"/>
        <v>0</v>
      </c>
      <c r="F18286" s="230">
        <f t="shared" ref="F18286:F18296" si="3307">IF(D18286=0,0,C18286*E18286/D18286)</f>
        <v>0</v>
      </c>
      <c r="G18286" s="232"/>
      <c r="I18286" s="283"/>
    </row>
    <row r="18287" spans="1:9">
      <c r="A18287" s="263" t="str">
        <f t="shared" si="3304"/>
        <v/>
      </c>
      <c r="B18287" s="444" t="str">
        <f t="shared" si="3305"/>
        <v/>
      </c>
      <c r="C18287" s="195"/>
      <c r="D18287" s="469"/>
      <c r="E18287" s="252">
        <f t="shared" si="3306"/>
        <v>0</v>
      </c>
      <c r="F18287" s="230">
        <f t="shared" si="3307"/>
        <v>0</v>
      </c>
      <c r="G18287" s="232"/>
      <c r="I18287" s="283"/>
    </row>
    <row r="18288" spans="1:9">
      <c r="A18288" s="263" t="str">
        <f t="shared" si="3304"/>
        <v/>
      </c>
      <c r="B18288" s="444" t="str">
        <f t="shared" si="3305"/>
        <v/>
      </c>
      <c r="C18288" s="195"/>
      <c r="D18288" s="195"/>
      <c r="E18288" s="252">
        <f t="shared" si="3306"/>
        <v>0</v>
      </c>
      <c r="F18288" s="230">
        <f t="shared" si="3307"/>
        <v>0</v>
      </c>
      <c r="G18288" s="232"/>
      <c r="I18288" s="283"/>
    </row>
    <row r="18289" spans="1:16">
      <c r="A18289" s="263" t="str">
        <f t="shared" si="3304"/>
        <v/>
      </c>
      <c r="B18289" s="444" t="str">
        <f t="shared" si="3305"/>
        <v/>
      </c>
      <c r="C18289" s="195"/>
      <c r="D18289" s="195"/>
      <c r="E18289" s="252">
        <f t="shared" si="3306"/>
        <v>0</v>
      </c>
      <c r="F18289" s="230">
        <f t="shared" si="3307"/>
        <v>0</v>
      </c>
      <c r="G18289" s="232"/>
      <c r="I18289" s="283"/>
    </row>
    <row r="18290" spans="1:16">
      <c r="A18290" s="263" t="str">
        <f t="shared" si="3304"/>
        <v/>
      </c>
      <c r="B18290" s="444" t="str">
        <f t="shared" si="3305"/>
        <v/>
      </c>
      <c r="C18290" s="195"/>
      <c r="D18290" s="195"/>
      <c r="E18290" s="252">
        <f t="shared" si="3306"/>
        <v>0</v>
      </c>
      <c r="F18290" s="230">
        <f t="shared" si="3307"/>
        <v>0</v>
      </c>
      <c r="G18290" s="232"/>
      <c r="I18290" s="283"/>
    </row>
    <row r="18291" spans="1:16">
      <c r="A18291" s="263" t="str">
        <f t="shared" si="3304"/>
        <v/>
      </c>
      <c r="B18291" s="444" t="str">
        <f t="shared" si="3305"/>
        <v/>
      </c>
      <c r="C18291" s="195"/>
      <c r="D18291" s="195"/>
      <c r="E18291" s="252">
        <f t="shared" si="3306"/>
        <v>0</v>
      </c>
      <c r="F18291" s="230">
        <f t="shared" si="3307"/>
        <v>0</v>
      </c>
      <c r="G18291" s="232"/>
      <c r="I18291" s="283"/>
    </row>
    <row r="18292" spans="1:16">
      <c r="A18292" s="263" t="str">
        <f t="shared" si="3304"/>
        <v/>
      </c>
      <c r="B18292" s="444" t="str">
        <f t="shared" si="3305"/>
        <v/>
      </c>
      <c r="C18292" s="195"/>
      <c r="D18292" s="195"/>
      <c r="E18292" s="252">
        <f t="shared" si="3306"/>
        <v>0</v>
      </c>
      <c r="F18292" s="230">
        <f t="shared" si="3307"/>
        <v>0</v>
      </c>
      <c r="G18292" s="232"/>
      <c r="I18292" s="283"/>
    </row>
    <row r="18293" spans="1:16">
      <c r="A18293" s="263" t="str">
        <f t="shared" si="3304"/>
        <v/>
      </c>
      <c r="B18293" s="444" t="str">
        <f t="shared" si="3305"/>
        <v/>
      </c>
      <c r="C18293" s="195"/>
      <c r="D18293" s="195"/>
      <c r="E18293" s="252">
        <f t="shared" si="3306"/>
        <v>0</v>
      </c>
      <c r="F18293" s="230">
        <f t="shared" si="3307"/>
        <v>0</v>
      </c>
      <c r="G18293" s="232"/>
      <c r="I18293" s="283"/>
    </row>
    <row r="18294" spans="1:16">
      <c r="A18294" s="263" t="str">
        <f t="shared" si="3304"/>
        <v/>
      </c>
      <c r="B18294" s="444" t="str">
        <f t="shared" si="3305"/>
        <v/>
      </c>
      <c r="C18294" s="195"/>
      <c r="D18294" s="195"/>
      <c r="E18294" s="252">
        <f t="shared" si="3306"/>
        <v>0</v>
      </c>
      <c r="F18294" s="230">
        <f t="shared" si="3307"/>
        <v>0</v>
      </c>
      <c r="G18294" s="232"/>
      <c r="I18294" s="283"/>
    </row>
    <row r="18295" spans="1:16">
      <c r="A18295" s="263" t="str">
        <f t="shared" si="3304"/>
        <v/>
      </c>
      <c r="B18295" s="444" t="str">
        <f t="shared" si="3305"/>
        <v/>
      </c>
      <c r="C18295" s="195"/>
      <c r="D18295" s="195"/>
      <c r="E18295" s="252">
        <f t="shared" si="3306"/>
        <v>0</v>
      </c>
      <c r="F18295" s="230">
        <f t="shared" si="3307"/>
        <v>0</v>
      </c>
      <c r="G18295" s="232"/>
      <c r="I18295" s="283"/>
    </row>
    <row r="18296" spans="1:16">
      <c r="A18296" s="263" t="str">
        <f t="shared" si="3304"/>
        <v/>
      </c>
      <c r="B18296" s="444" t="str">
        <f t="shared" si="3305"/>
        <v/>
      </c>
      <c r="C18296" s="195"/>
      <c r="D18296" s="195"/>
      <c r="E18296" s="252">
        <f t="shared" si="3306"/>
        <v>0</v>
      </c>
      <c r="F18296" s="230">
        <f t="shared" si="3307"/>
        <v>0</v>
      </c>
      <c r="G18296" s="233"/>
      <c r="I18296" s="283"/>
    </row>
    <row r="18297" spans="1:16" ht="31.5" customHeight="1" thickBot="1">
      <c r="A18297" s="234"/>
      <c r="B18297" s="456"/>
      <c r="C18297" s="235"/>
      <c r="D18297" s="237"/>
      <c r="E18297" s="237"/>
      <c r="F18297" s="238" t="s">
        <v>83</v>
      </c>
      <c r="G18297" s="262">
        <f>ROUND(SUM(F18285:F18296),0)</f>
        <v>0</v>
      </c>
      <c r="I18297" s="326"/>
    </row>
    <row r="18298" spans="1:16" ht="13.5" thickTop="1">
      <c r="A18298" s="186" t="s">
        <v>76</v>
      </c>
      <c r="B18298" s="446"/>
      <c r="C18298" s="241"/>
      <c r="D18298" s="243"/>
      <c r="E18298" s="243"/>
      <c r="F18298" s="242"/>
      <c r="G18298" s="244"/>
      <c r="I18298" s="326"/>
    </row>
    <row r="18299" spans="1:16">
      <c r="A18299" s="245" t="s">
        <v>57</v>
      </c>
      <c r="B18299" s="455"/>
      <c r="C18299" s="246"/>
      <c r="D18299" s="317"/>
      <c r="E18299" s="248" t="s">
        <v>77</v>
      </c>
      <c r="F18299" s="249" t="s">
        <v>78</v>
      </c>
      <c r="G18299" s="264" t="s">
        <v>77</v>
      </c>
      <c r="H18299" s="220"/>
      <c r="I18299" s="325"/>
    </row>
    <row r="18300" spans="1:16">
      <c r="A18300" s="185" t="s">
        <v>87</v>
      </c>
      <c r="B18300" s="453"/>
      <c r="C18300" s="265"/>
      <c r="D18300" s="318"/>
      <c r="E18300" s="229">
        <f>SUM(G18259,G18274,G18282,G18297)</f>
        <v>0</v>
      </c>
      <c r="F18300" s="266">
        <f>A</f>
        <v>0</v>
      </c>
      <c r="G18300" s="267">
        <f>E18300*F18300</f>
        <v>0</v>
      </c>
      <c r="I18300" s="326"/>
    </row>
    <row r="18301" spans="1:16">
      <c r="A18301" s="185" t="s">
        <v>85</v>
      </c>
      <c r="B18301" s="453"/>
      <c r="C18301" s="265"/>
      <c r="D18301" s="318"/>
      <c r="E18301" s="229">
        <f>SUM(G18259,G18274,G18282,G18297)</f>
        <v>0</v>
      </c>
      <c r="F18301" s="266">
        <f>I</f>
        <v>0</v>
      </c>
      <c r="G18301" s="267">
        <f>E18301*F18301</f>
        <v>0</v>
      </c>
      <c r="I18301" s="326"/>
    </row>
    <row r="18302" spans="1:16">
      <c r="A18302" s="185" t="s">
        <v>86</v>
      </c>
      <c r="B18302" s="453"/>
      <c r="C18302" s="265"/>
      <c r="D18302" s="318"/>
      <c r="E18302" s="229">
        <f>SUM(G18259,G18274,G18282,G18297)</f>
        <v>0</v>
      </c>
      <c r="F18302" s="266">
        <f>U</f>
        <v>0</v>
      </c>
      <c r="G18302" s="267">
        <f>E18302*F18302</f>
        <v>0</v>
      </c>
      <c r="I18302" s="326"/>
    </row>
    <row r="18303" spans="1:16" ht="33" customHeight="1" thickBot="1">
      <c r="A18303" s="234"/>
      <c r="B18303" s="456"/>
      <c r="C18303" s="235"/>
      <c r="D18303" s="237"/>
      <c r="E18303" s="237"/>
      <c r="F18303" s="268" t="s">
        <v>84</v>
      </c>
      <c r="G18303" s="262">
        <f>SUM(G18300:G18302)</f>
        <v>0</v>
      </c>
      <c r="I18303" s="326"/>
      <c r="J18303" s="295"/>
      <c r="K18303" s="296"/>
      <c r="L18303" s="296"/>
      <c r="M18303" s="296"/>
      <c r="N18303" s="296"/>
      <c r="O18303" s="296"/>
    </row>
    <row r="18304" spans="1:16" s="211" customFormat="1" ht="14" thickTop="1" thickBot="1">
      <c r="A18304" s="269"/>
      <c r="B18304" s="443"/>
      <c r="C18304" s="270"/>
      <c r="D18304" s="319"/>
      <c r="E18304" s="271" t="s">
        <v>89</v>
      </c>
      <c r="F18304" s="272"/>
      <c r="G18304" s="273">
        <f>ROUND(SUM(G18259,G18274,G18282,G18297,G18303),0)</f>
        <v>0</v>
      </c>
      <c r="I18304" s="327"/>
      <c r="J18304" s="212">
        <f>B18243</f>
        <v>59.3</v>
      </c>
      <c r="K18304" s="274">
        <f>E18300</f>
        <v>0</v>
      </c>
      <c r="L18304" s="294">
        <f>G18300</f>
        <v>0</v>
      </c>
      <c r="M18304" s="294">
        <f>G18301</f>
        <v>0</v>
      </c>
      <c r="N18304" s="294">
        <f>G18302</f>
        <v>0</v>
      </c>
      <c r="O18304" s="299">
        <f>SUM(K18304:N18304)</f>
        <v>0</v>
      </c>
      <c r="P18304" s="294"/>
    </row>
    <row r="18305" spans="1:16" ht="13.5" thickTop="1">
      <c r="A18305" s="275" t="s">
        <v>97</v>
      </c>
      <c r="B18305" s="438"/>
      <c r="C18305" s="215"/>
      <c r="D18305" s="217"/>
      <c r="E18305" s="217"/>
      <c r="F18305" s="216"/>
      <c r="G18305" s="219"/>
      <c r="I18305" s="326"/>
      <c r="P18305" s="294"/>
    </row>
    <row r="18306" spans="1:16">
      <c r="A18306" s="275"/>
      <c r="B18306" s="452"/>
      <c r="C18306" s="276"/>
      <c r="D18306" s="320"/>
      <c r="E18306" s="217"/>
      <c r="F18306" s="216"/>
      <c r="G18306" s="277">
        <f ca="1">TODAY()</f>
        <v>44839</v>
      </c>
      <c r="I18306" s="326"/>
      <c r="P18306" s="294"/>
    </row>
    <row r="18307" spans="1:16" ht="13.5" thickBot="1">
      <c r="A18307" s="234"/>
      <c r="B18307" s="456"/>
      <c r="C18307" s="235"/>
      <c r="D18307" s="237"/>
      <c r="E18307" s="237"/>
      <c r="F18307" s="236"/>
      <c r="G18307" s="278"/>
      <c r="I18307" s="326"/>
      <c r="P18307" s="294"/>
    </row>
    <row r="18308" spans="1:16" ht="13.5" thickTop="1">
      <c r="A18308" s="215"/>
      <c r="B18308" s="438"/>
      <c r="C18308" s="215"/>
      <c r="D18308" s="217"/>
      <c r="E18308" s="217"/>
      <c r="F18308" s="216"/>
      <c r="G18308" s="216"/>
      <c r="I18308" s="434"/>
      <c r="P18308" s="294"/>
    </row>
    <row r="18309" spans="1:16" s="199" customFormat="1">
      <c r="A18309" s="196" t="s">
        <v>109</v>
      </c>
      <c r="B18309" s="458"/>
      <c r="C18309" s="196"/>
      <c r="D18309" s="198"/>
      <c r="E18309" s="198"/>
      <c r="F18309" s="197"/>
      <c r="G18309" s="197"/>
      <c r="I18309" s="321"/>
      <c r="J18309" s="200"/>
      <c r="O18309" s="297"/>
    </row>
    <row r="18310" spans="1:16" s="199" customFormat="1">
      <c r="A18310" s="196" t="str">
        <f>CONCATENATE('Prestaciones y AIU'!A16165," ANALISIS DE PRECIOS UNITARIOS")</f>
        <v xml:space="preserve"> ANALISIS DE PRECIOS UNITARIOS</v>
      </c>
      <c r="B18310" s="458"/>
      <c r="C18310" s="196"/>
      <c r="D18310" s="198"/>
      <c r="E18310" s="198"/>
      <c r="F18310" s="197"/>
      <c r="G18310" s="197"/>
      <c r="I18310" s="321"/>
      <c r="J18310" s="200"/>
      <c r="O18310" s="297"/>
    </row>
    <row r="18311" spans="1:16" s="199" customFormat="1">
      <c r="A18311" s="196" t="str">
        <f>Objeto_LIC</f>
        <v>OPTIMIZACION DEL SISTEMA DE ABASTECIMIENTO (ADUCCION, PRETRATAMIENTO Y CONDUCCION) DEL MUNICPIO DE TAME, DEPARTAMENTO DE ARAUCA</v>
      </c>
      <c r="B18311" s="458"/>
      <c r="C18311" s="196"/>
      <c r="D18311" s="198"/>
      <c r="E18311" s="198"/>
      <c r="F18311" s="197"/>
      <c r="G18311" s="197"/>
      <c r="I18311" s="321"/>
      <c r="J18311" s="200"/>
      <c r="O18311" s="297"/>
    </row>
    <row r="18312" spans="1:16" s="199" customFormat="1">
      <c r="A18312" s="196"/>
      <c r="B18312" s="458"/>
      <c r="C18312" s="196"/>
      <c r="D18312" s="198"/>
      <c r="E18312" s="198"/>
      <c r="F18312" s="197"/>
      <c r="G18312" s="197"/>
      <c r="I18312" s="321"/>
      <c r="J18312" s="200"/>
      <c r="O18312" s="297"/>
    </row>
    <row r="18313" spans="1:16" ht="13.5" thickBot="1">
      <c r="A18313" s="201"/>
      <c r="B18313" s="448"/>
      <c r="C18313" s="201"/>
      <c r="D18313" s="203"/>
      <c r="E18313" s="203"/>
      <c r="F18313" s="202"/>
      <c r="G18313" s="202"/>
    </row>
    <row r="18314" spans="1:16" s="211" customFormat="1" ht="13.5" thickTop="1">
      <c r="A18314" s="206"/>
      <c r="B18314" s="457"/>
      <c r="C18314" s="207"/>
      <c r="D18314" s="209"/>
      <c r="E18314" s="209"/>
      <c r="F18314" s="208"/>
      <c r="G18314" s="210" t="s">
        <v>110</v>
      </c>
      <c r="I18314" s="323"/>
      <c r="J18314" s="212"/>
      <c r="O18314" s="297"/>
    </row>
    <row r="18315" spans="1:16" ht="12.75" customHeight="1">
      <c r="A18315" s="213" t="s">
        <v>62</v>
      </c>
      <c r="B18315" s="750">
        <f>Proponente</f>
        <v>0</v>
      </c>
      <c r="C18315" s="750"/>
      <c r="D18315" s="750"/>
      <c r="E18315" s="750"/>
      <c r="F18315" s="750"/>
      <c r="G18315" s="751"/>
    </row>
    <row r="18316" spans="1:16" ht="47.25" customHeight="1">
      <c r="A18316" s="213" t="s">
        <v>63</v>
      </c>
      <c r="B18316" s="470">
        <v>59.4</v>
      </c>
      <c r="C18316" s="750" t="e">
        <f>VLOOKUP(B18316,Presupuesto!$A$4:$B$106,2,FALSE)</f>
        <v>#N/A</v>
      </c>
      <c r="D18316" s="750"/>
      <c r="E18316" s="750"/>
      <c r="F18316" s="750"/>
      <c r="G18316" s="751"/>
    </row>
    <row r="18317" spans="1:16" ht="12.75" customHeight="1">
      <c r="A18317" s="214"/>
      <c r="B18317" s="438"/>
      <c r="C18317" s="215"/>
      <c r="D18317" s="217"/>
      <c r="E18317" s="217"/>
      <c r="F18317" s="218" t="s">
        <v>88</v>
      </c>
      <c r="G18317" s="750" t="str">
        <f ca="1">LOOKUP('U-P1'!B18316,Presupuesto!$1:$1048576,Presupuesto!$C$1:$C$105)</f>
        <v>ML</v>
      </c>
      <c r="H18317" s="750"/>
      <c r="I18317" s="750"/>
      <c r="J18317" s="750"/>
      <c r="K18317" s="751"/>
    </row>
    <row r="18318" spans="1:16" ht="13.5" thickBot="1">
      <c r="A18318" s="213" t="s">
        <v>64</v>
      </c>
      <c r="B18318" s="438"/>
      <c r="C18318" s="215"/>
      <c r="D18318" s="217"/>
      <c r="E18318" s="217"/>
      <c r="F18318" s="216"/>
      <c r="G18318" s="219"/>
      <c r="I18318" s="324"/>
      <c r="J18318" s="295"/>
      <c r="K18318" s="296"/>
      <c r="L18318" s="296"/>
      <c r="M18318" s="296"/>
      <c r="N18318" s="296"/>
      <c r="O18318" s="296"/>
    </row>
    <row r="18319" spans="1:16" s="220" customFormat="1" ht="13.5" thickTop="1">
      <c r="A18319" s="221" t="s">
        <v>57</v>
      </c>
      <c r="B18319" s="447" t="s">
        <v>65</v>
      </c>
      <c r="C18319" s="222" t="s">
        <v>66</v>
      </c>
      <c r="D18319" s="223" t="s">
        <v>74</v>
      </c>
      <c r="E18319" s="224" t="s">
        <v>100</v>
      </c>
      <c r="F18319" s="224" t="s">
        <v>79</v>
      </c>
      <c r="G18319" s="225" t="s">
        <v>70</v>
      </c>
      <c r="I18319" s="325"/>
      <c r="J18319" s="226"/>
      <c r="O18319" s="296"/>
    </row>
    <row r="18320" spans="1:16">
      <c r="A18320" s="227" t="str">
        <f t="shared" ref="A18320:A18331" si="3308">IF(I18320=0,"-",VLOOKUP(I18320,EQUIPOS,2,FALSE))</f>
        <v>-</v>
      </c>
      <c r="B18320" s="228"/>
      <c r="C18320" s="228"/>
      <c r="D18320" s="468"/>
      <c r="E18320" s="229">
        <f t="shared" ref="E18320:E18331" si="3309">IF(I18320=0,0,VLOOKUP(I18320,EQUIPOS,4,FALSE))</f>
        <v>0</v>
      </c>
      <c r="F18320" s="230">
        <f t="shared" ref="F18320:F18331" si="3310">IF(D18320=0,0,E18320/D18320)</f>
        <v>0</v>
      </c>
      <c r="G18320" s="231"/>
      <c r="I18320" s="283"/>
    </row>
    <row r="18321" spans="1:15" ht="13.5" customHeight="1">
      <c r="A18321" s="227" t="str">
        <f t="shared" si="3308"/>
        <v>-</v>
      </c>
      <c r="B18321" s="228"/>
      <c r="C18321" s="228"/>
      <c r="D18321" s="468"/>
      <c r="E18321" s="229">
        <f t="shared" si="3309"/>
        <v>0</v>
      </c>
      <c r="F18321" s="230">
        <f t="shared" si="3310"/>
        <v>0</v>
      </c>
      <c r="G18321" s="232"/>
      <c r="I18321" s="283"/>
    </row>
    <row r="18322" spans="1:15">
      <c r="A18322" s="227" t="str">
        <f t="shared" si="3308"/>
        <v>-</v>
      </c>
      <c r="B18322" s="228"/>
      <c r="C18322" s="228"/>
      <c r="D18322" s="468"/>
      <c r="E18322" s="229">
        <f t="shared" si="3309"/>
        <v>0</v>
      </c>
      <c r="F18322" s="230">
        <f t="shared" si="3310"/>
        <v>0</v>
      </c>
      <c r="G18322" s="232"/>
      <c r="I18322" s="283"/>
    </row>
    <row r="18323" spans="1:15">
      <c r="A18323" s="227" t="str">
        <f t="shared" si="3308"/>
        <v>-</v>
      </c>
      <c r="B18323" s="228"/>
      <c r="C18323" s="228"/>
      <c r="D18323" s="468"/>
      <c r="E18323" s="229">
        <f t="shared" si="3309"/>
        <v>0</v>
      </c>
      <c r="F18323" s="230">
        <f t="shared" si="3310"/>
        <v>0</v>
      </c>
      <c r="G18323" s="232"/>
      <c r="I18323" s="283"/>
    </row>
    <row r="18324" spans="1:15">
      <c r="A18324" s="227" t="str">
        <f t="shared" si="3308"/>
        <v>-</v>
      </c>
      <c r="B18324" s="228"/>
      <c r="C18324" s="228"/>
      <c r="D18324" s="468"/>
      <c r="E18324" s="229">
        <f t="shared" si="3309"/>
        <v>0</v>
      </c>
      <c r="F18324" s="230">
        <f t="shared" si="3310"/>
        <v>0</v>
      </c>
      <c r="G18324" s="232"/>
      <c r="I18324" s="283"/>
    </row>
    <row r="18325" spans="1:15">
      <c r="A18325" s="227" t="str">
        <f t="shared" si="3308"/>
        <v>-</v>
      </c>
      <c r="B18325" s="228"/>
      <c r="C18325" s="228"/>
      <c r="D18325" s="194"/>
      <c r="E18325" s="229">
        <f t="shared" si="3309"/>
        <v>0</v>
      </c>
      <c r="F18325" s="230">
        <f t="shared" si="3310"/>
        <v>0</v>
      </c>
      <c r="G18325" s="232"/>
      <c r="I18325" s="283"/>
    </row>
    <row r="18326" spans="1:15">
      <c r="A18326" s="227" t="str">
        <f t="shared" si="3308"/>
        <v>-</v>
      </c>
      <c r="B18326" s="228"/>
      <c r="C18326" s="228"/>
      <c r="D18326" s="194"/>
      <c r="E18326" s="229">
        <f t="shared" si="3309"/>
        <v>0</v>
      </c>
      <c r="F18326" s="230">
        <f t="shared" si="3310"/>
        <v>0</v>
      </c>
      <c r="G18326" s="232"/>
      <c r="I18326" s="283"/>
    </row>
    <row r="18327" spans="1:15">
      <c r="A18327" s="227" t="str">
        <f t="shared" si="3308"/>
        <v>-</v>
      </c>
      <c r="B18327" s="228"/>
      <c r="C18327" s="228"/>
      <c r="D18327" s="194"/>
      <c r="E18327" s="229">
        <f t="shared" si="3309"/>
        <v>0</v>
      </c>
      <c r="F18327" s="230">
        <f t="shared" si="3310"/>
        <v>0</v>
      </c>
      <c r="G18327" s="232"/>
      <c r="I18327" s="283"/>
    </row>
    <row r="18328" spans="1:15">
      <c r="A18328" s="227" t="str">
        <f t="shared" si="3308"/>
        <v>-</v>
      </c>
      <c r="B18328" s="228"/>
      <c r="C18328" s="228"/>
      <c r="D18328" s="194"/>
      <c r="E18328" s="229">
        <f t="shared" si="3309"/>
        <v>0</v>
      </c>
      <c r="F18328" s="230">
        <f t="shared" si="3310"/>
        <v>0</v>
      </c>
      <c r="G18328" s="232"/>
      <c r="I18328" s="283"/>
    </row>
    <row r="18329" spans="1:15">
      <c r="A18329" s="227" t="str">
        <f t="shared" si="3308"/>
        <v>-</v>
      </c>
      <c r="B18329" s="228"/>
      <c r="C18329" s="228"/>
      <c r="D18329" s="194"/>
      <c r="E18329" s="229">
        <f t="shared" si="3309"/>
        <v>0</v>
      </c>
      <c r="F18329" s="230">
        <f t="shared" si="3310"/>
        <v>0</v>
      </c>
      <c r="G18329" s="232"/>
      <c r="I18329" s="283"/>
    </row>
    <row r="18330" spans="1:15">
      <c r="A18330" s="227" t="str">
        <f t="shared" si="3308"/>
        <v>-</v>
      </c>
      <c r="B18330" s="228"/>
      <c r="C18330" s="228"/>
      <c r="D18330" s="194"/>
      <c r="E18330" s="229">
        <f t="shared" si="3309"/>
        <v>0</v>
      </c>
      <c r="F18330" s="230">
        <f t="shared" si="3310"/>
        <v>0</v>
      </c>
      <c r="G18330" s="232"/>
      <c r="I18330" s="283"/>
    </row>
    <row r="18331" spans="1:15">
      <c r="A18331" s="227" t="str">
        <f t="shared" si="3308"/>
        <v>-</v>
      </c>
      <c r="B18331" s="228"/>
      <c r="C18331" s="228"/>
      <c r="D18331" s="194"/>
      <c r="E18331" s="229">
        <f t="shared" si="3309"/>
        <v>0</v>
      </c>
      <c r="F18331" s="230">
        <f t="shared" si="3310"/>
        <v>0</v>
      </c>
      <c r="G18331" s="232"/>
      <c r="I18331" s="283"/>
    </row>
    <row r="18332" spans="1:15" ht="13.5" thickBot="1">
      <c r="A18332" s="234"/>
      <c r="B18332" s="456"/>
      <c r="C18332" s="235"/>
      <c r="D18332" s="237"/>
      <c r="E18332" s="237"/>
      <c r="F18332" s="238" t="s">
        <v>80</v>
      </c>
      <c r="G18332" s="239">
        <f>ROUND(SUM(F18320:F18331),0)</f>
        <v>0</v>
      </c>
      <c r="I18332" s="326"/>
    </row>
    <row r="18333" spans="1:15" ht="13.5" thickTop="1">
      <c r="A18333" s="240" t="s">
        <v>67</v>
      </c>
      <c r="B18333" s="446"/>
      <c r="C18333" s="241"/>
      <c r="D18333" s="243"/>
      <c r="E18333" s="243"/>
      <c r="F18333" s="242"/>
      <c r="G18333" s="244"/>
      <c r="I18333" s="326"/>
    </row>
    <row r="18334" spans="1:15" s="220" customFormat="1" ht="26">
      <c r="A18334" s="245" t="s">
        <v>57</v>
      </c>
      <c r="B18334" s="455"/>
      <c r="C18334" s="247" t="s">
        <v>58</v>
      </c>
      <c r="D18334" s="316" t="s">
        <v>68</v>
      </c>
      <c r="E18334" s="248" t="s">
        <v>69</v>
      </c>
      <c r="F18334" s="249" t="s">
        <v>79</v>
      </c>
      <c r="G18334" s="250" t="s">
        <v>70</v>
      </c>
      <c r="I18334" s="325"/>
      <c r="J18334" s="226"/>
      <c r="O18334" s="296"/>
    </row>
    <row r="18335" spans="1:15">
      <c r="A18335" s="748" t="str">
        <f t="shared" ref="A18335:A18346" si="3311">IF(I18335=0,"",VLOOKUP(I18335,MATERIALES,2,FALSE))</f>
        <v/>
      </c>
      <c r="B18335" s="749"/>
      <c r="C18335" s="251" t="str">
        <f t="shared" ref="C18335:C18343" si="3312">IF(I18335=0,"",VLOOKUP(I18335,MATERIALES,3,FALSE))</f>
        <v/>
      </c>
      <c r="D18335" s="194"/>
      <c r="E18335" s="252">
        <f t="shared" ref="E18335:E18346" si="3313">IF(I18335=0,0,VLOOKUP(I18335,MATERIALES,4,FALSE))</f>
        <v>0</v>
      </c>
      <c r="F18335" s="230">
        <f>D18335*E18335</f>
        <v>0</v>
      </c>
      <c r="G18335" s="231"/>
      <c r="I18335" s="283"/>
    </row>
    <row r="18336" spans="1:15">
      <c r="A18336" s="748" t="str">
        <f t="shared" si="3311"/>
        <v/>
      </c>
      <c r="B18336" s="749"/>
      <c r="C18336" s="251" t="str">
        <f t="shared" si="3312"/>
        <v/>
      </c>
      <c r="D18336" s="194"/>
      <c r="E18336" s="252">
        <f t="shared" si="3313"/>
        <v>0</v>
      </c>
      <c r="F18336" s="230">
        <f t="shared" ref="F18336:F18346" si="3314">D18336*E18336</f>
        <v>0</v>
      </c>
      <c r="G18336" s="232"/>
      <c r="I18336" s="283"/>
    </row>
    <row r="18337" spans="1:9">
      <c r="A18337" s="748" t="str">
        <f t="shared" si="3311"/>
        <v/>
      </c>
      <c r="B18337" s="749"/>
      <c r="C18337" s="251" t="str">
        <f t="shared" si="3312"/>
        <v/>
      </c>
      <c r="D18337" s="194"/>
      <c r="E18337" s="252">
        <f t="shared" si="3313"/>
        <v>0</v>
      </c>
      <c r="F18337" s="230">
        <f t="shared" si="3314"/>
        <v>0</v>
      </c>
      <c r="G18337" s="232"/>
      <c r="I18337" s="283"/>
    </row>
    <row r="18338" spans="1:9">
      <c r="A18338" s="748" t="str">
        <f t="shared" si="3311"/>
        <v/>
      </c>
      <c r="B18338" s="749"/>
      <c r="C18338" s="251" t="str">
        <f t="shared" si="3312"/>
        <v/>
      </c>
      <c r="D18338" s="194"/>
      <c r="E18338" s="252">
        <f t="shared" si="3313"/>
        <v>0</v>
      </c>
      <c r="F18338" s="230">
        <f t="shared" si="3314"/>
        <v>0</v>
      </c>
      <c r="G18338" s="232"/>
      <c r="I18338" s="283"/>
    </row>
    <row r="18339" spans="1:9">
      <c r="A18339" s="748" t="str">
        <f t="shared" si="3311"/>
        <v/>
      </c>
      <c r="B18339" s="749"/>
      <c r="C18339" s="251" t="str">
        <f t="shared" si="3312"/>
        <v/>
      </c>
      <c r="D18339" s="194"/>
      <c r="E18339" s="252">
        <f t="shared" si="3313"/>
        <v>0</v>
      </c>
      <c r="F18339" s="230">
        <f t="shared" si="3314"/>
        <v>0</v>
      </c>
      <c r="G18339" s="232"/>
      <c r="I18339" s="283"/>
    </row>
    <row r="18340" spans="1:9">
      <c r="A18340" s="748" t="str">
        <f t="shared" si="3311"/>
        <v/>
      </c>
      <c r="B18340" s="749"/>
      <c r="C18340" s="251" t="str">
        <f t="shared" si="3312"/>
        <v/>
      </c>
      <c r="D18340" s="194"/>
      <c r="E18340" s="252">
        <f t="shared" si="3313"/>
        <v>0</v>
      </c>
      <c r="F18340" s="230">
        <f t="shared" si="3314"/>
        <v>0</v>
      </c>
      <c r="G18340" s="232"/>
      <c r="I18340" s="283"/>
    </row>
    <row r="18341" spans="1:9">
      <c r="A18341" s="748" t="str">
        <f t="shared" si="3311"/>
        <v/>
      </c>
      <c r="B18341" s="749"/>
      <c r="C18341" s="251" t="str">
        <f t="shared" si="3312"/>
        <v/>
      </c>
      <c r="D18341" s="194"/>
      <c r="E18341" s="252">
        <f t="shared" si="3313"/>
        <v>0</v>
      </c>
      <c r="F18341" s="230">
        <f t="shared" si="3314"/>
        <v>0</v>
      </c>
      <c r="G18341" s="232"/>
      <c r="I18341" s="283"/>
    </row>
    <row r="18342" spans="1:9">
      <c r="A18342" s="748" t="str">
        <f t="shared" si="3311"/>
        <v/>
      </c>
      <c r="B18342" s="749"/>
      <c r="C18342" s="251" t="str">
        <f t="shared" si="3312"/>
        <v/>
      </c>
      <c r="D18342" s="194"/>
      <c r="E18342" s="252">
        <f t="shared" si="3313"/>
        <v>0</v>
      </c>
      <c r="F18342" s="230">
        <f t="shared" si="3314"/>
        <v>0</v>
      </c>
      <c r="G18342" s="253"/>
      <c r="I18342" s="283"/>
    </row>
    <row r="18343" spans="1:9">
      <c r="A18343" s="748" t="str">
        <f t="shared" si="3311"/>
        <v/>
      </c>
      <c r="B18343" s="749"/>
      <c r="C18343" s="251" t="str">
        <f t="shared" si="3312"/>
        <v/>
      </c>
      <c r="D18343" s="194"/>
      <c r="E18343" s="252">
        <f t="shared" si="3313"/>
        <v>0</v>
      </c>
      <c r="F18343" s="230">
        <f t="shared" si="3314"/>
        <v>0</v>
      </c>
      <c r="G18343" s="232"/>
      <c r="I18343" s="283"/>
    </row>
    <row r="18344" spans="1:9">
      <c r="A18344" s="748" t="str">
        <f t="shared" si="3311"/>
        <v/>
      </c>
      <c r="B18344" s="749"/>
      <c r="C18344" s="251"/>
      <c r="D18344" s="194"/>
      <c r="E18344" s="252">
        <f t="shared" si="3313"/>
        <v>0</v>
      </c>
      <c r="F18344" s="230">
        <f t="shared" si="3314"/>
        <v>0</v>
      </c>
      <c r="G18344" s="232"/>
      <c r="I18344" s="283"/>
    </row>
    <row r="18345" spans="1:9">
      <c r="A18345" s="748" t="str">
        <f t="shared" si="3311"/>
        <v/>
      </c>
      <c r="B18345" s="749"/>
      <c r="C18345" s="251"/>
      <c r="D18345" s="194"/>
      <c r="E18345" s="252">
        <f t="shared" si="3313"/>
        <v>0</v>
      </c>
      <c r="F18345" s="230">
        <f t="shared" si="3314"/>
        <v>0</v>
      </c>
      <c r="G18345" s="232"/>
      <c r="I18345" s="283"/>
    </row>
    <row r="18346" spans="1:9">
      <c r="A18346" s="748" t="str">
        <f t="shared" si="3311"/>
        <v/>
      </c>
      <c r="B18346" s="749"/>
      <c r="C18346" s="251" t="str">
        <f t="shared" ref="C18346" si="3315">IF(I18346=0,"",VLOOKUP(I18346,MATERIALES,3,FALSE))</f>
        <v/>
      </c>
      <c r="D18346" s="194"/>
      <c r="E18346" s="252">
        <f t="shared" si="3313"/>
        <v>0</v>
      </c>
      <c r="F18346" s="230">
        <f t="shared" si="3314"/>
        <v>0</v>
      </c>
      <c r="G18346" s="233"/>
      <c r="I18346" s="283"/>
    </row>
    <row r="18347" spans="1:9" ht="26.25" customHeight="1" thickBot="1">
      <c r="A18347" s="214"/>
      <c r="B18347" s="438"/>
      <c r="C18347" s="215"/>
      <c r="D18347" s="217"/>
      <c r="E18347" s="254"/>
      <c r="F18347" s="255" t="s">
        <v>81</v>
      </c>
      <c r="G18347" s="253">
        <f>ROUND(SUM(F18335:F18346),0)</f>
        <v>0</v>
      </c>
      <c r="I18347" s="326"/>
    </row>
    <row r="18348" spans="1:9" ht="14" thickTop="1" thickBot="1">
      <c r="A18348" s="256" t="s">
        <v>72</v>
      </c>
      <c r="B18348" s="445"/>
      <c r="C18348" s="257"/>
      <c r="D18348" s="259"/>
      <c r="E18348" s="259"/>
      <c r="F18348" s="258"/>
      <c r="G18348" s="260"/>
      <c r="I18348" s="326"/>
    </row>
    <row r="18349" spans="1:9" ht="13.5" thickTop="1">
      <c r="A18349" s="245" t="s">
        <v>57</v>
      </c>
      <c r="B18349" s="455"/>
      <c r="C18349" s="248" t="s">
        <v>71</v>
      </c>
      <c r="D18349" s="316" t="s">
        <v>75</v>
      </c>
      <c r="E18349" s="248" t="s">
        <v>98</v>
      </c>
      <c r="F18349" s="249" t="s">
        <v>79</v>
      </c>
      <c r="G18349" s="250" t="s">
        <v>70</v>
      </c>
      <c r="I18349" s="326"/>
    </row>
    <row r="18350" spans="1:9">
      <c r="A18350" s="748" t="str">
        <f>IF(I18350=0,"",VLOOKUP(I18350,EQUIPOS,2,FALSE))</f>
        <v/>
      </c>
      <c r="B18350" s="749"/>
      <c r="C18350" s="195"/>
      <c r="D18350" s="194"/>
      <c r="E18350" s="252">
        <f>IF(I18350=0,0,VLOOKUP(I18350,EQUIPOS,4,FALSE))</f>
        <v>0</v>
      </c>
      <c r="F18350" s="230">
        <f t="shared" ref="F18350:F18354" si="3316">C18350*D18350*E18350</f>
        <v>0</v>
      </c>
      <c r="G18350" s="231"/>
      <c r="I18350" s="283"/>
    </row>
    <row r="18351" spans="1:9">
      <c r="A18351" s="748" t="str">
        <f>IF(I18351=0,"",VLOOKUP(I18351,EQUIPOS,2,FALSE))</f>
        <v/>
      </c>
      <c r="B18351" s="749"/>
      <c r="C18351" s="195"/>
      <c r="D18351" s="194"/>
      <c r="E18351" s="252">
        <f>IF(I18351=0,0,VLOOKUP(I18351,EQUIPOS,4,FALSE))</f>
        <v>0</v>
      </c>
      <c r="F18351" s="230">
        <f t="shared" si="3316"/>
        <v>0</v>
      </c>
      <c r="G18351" s="232"/>
      <c r="I18351" s="283"/>
    </row>
    <row r="18352" spans="1:9">
      <c r="A18352" s="748" t="str">
        <f>IF(I18352=0,"",VLOOKUP(I18352,EQUIPOS,2,FALSE))</f>
        <v/>
      </c>
      <c r="B18352" s="749"/>
      <c r="C18352" s="195"/>
      <c r="D18352" s="194"/>
      <c r="E18352" s="252">
        <f>IF(I18352=0,0,VLOOKUP(I18352,EQUIPOS,4,FALSE))</f>
        <v>0</v>
      </c>
      <c r="F18352" s="230">
        <f t="shared" si="3316"/>
        <v>0</v>
      </c>
      <c r="G18352" s="232"/>
      <c r="I18352" s="283"/>
    </row>
    <row r="18353" spans="1:9">
      <c r="A18353" s="748" t="str">
        <f>IF(I18353=0,"",VLOOKUP(I18353,EQUIPOS,2,FALSE))</f>
        <v/>
      </c>
      <c r="B18353" s="749"/>
      <c r="C18353" s="195"/>
      <c r="D18353" s="194"/>
      <c r="E18353" s="252">
        <f>IF(I18353=0,0,VLOOKUP(I18353,EQUIPOS,4,FALSE))</f>
        <v>0</v>
      </c>
      <c r="F18353" s="230">
        <f t="shared" si="3316"/>
        <v>0</v>
      </c>
      <c r="G18353" s="232"/>
      <c r="I18353" s="283"/>
    </row>
    <row r="18354" spans="1:9">
      <c r="A18354" s="748" t="str">
        <f>IF(I18354=0,"",VLOOKUP(I18354,EQUIPOS,2,FALSE))</f>
        <v/>
      </c>
      <c r="B18354" s="749"/>
      <c r="C18354" s="195"/>
      <c r="D18354" s="194"/>
      <c r="E18354" s="252">
        <f>IF(I18354=0,0,VLOOKUP(I18354,EQUIPOS,4,FALSE))</f>
        <v>0</v>
      </c>
      <c r="F18354" s="230">
        <f t="shared" si="3316"/>
        <v>0</v>
      </c>
      <c r="G18354" s="233"/>
      <c r="I18354" s="283"/>
    </row>
    <row r="18355" spans="1:9" ht="30.75" customHeight="1" thickBot="1">
      <c r="A18355" s="234"/>
      <c r="B18355" s="456"/>
      <c r="C18355" s="235"/>
      <c r="D18355" s="237"/>
      <c r="E18355" s="261"/>
      <c r="F18355" s="238" t="s">
        <v>82</v>
      </c>
      <c r="G18355" s="262">
        <f>SUM(F18350:F18354)</f>
        <v>0</v>
      </c>
      <c r="I18355" s="326"/>
    </row>
    <row r="18356" spans="1:9" ht="13.5" thickTop="1">
      <c r="A18356" s="240" t="s">
        <v>73</v>
      </c>
      <c r="B18356" s="446"/>
      <c r="C18356" s="241"/>
      <c r="D18356" s="243"/>
      <c r="E18356" s="243"/>
      <c r="F18356" s="242"/>
      <c r="G18356" s="244"/>
      <c r="I18356" s="326"/>
    </row>
    <row r="18357" spans="1:9" ht="26">
      <c r="A18357" s="245" t="s">
        <v>57</v>
      </c>
      <c r="B18357" s="454" t="s">
        <v>58</v>
      </c>
      <c r="C18357" s="247" t="s">
        <v>68</v>
      </c>
      <c r="D18357" s="316" t="s">
        <v>74</v>
      </c>
      <c r="E18357" s="248" t="s">
        <v>69</v>
      </c>
      <c r="F18357" s="249" t="s">
        <v>79</v>
      </c>
      <c r="G18357" s="250" t="s">
        <v>70</v>
      </c>
      <c r="H18357" s="220"/>
      <c r="I18357" s="325"/>
    </row>
    <row r="18358" spans="1:9">
      <c r="A18358" s="263" t="str">
        <f t="shared" ref="A18358:A18369" si="3317">IF(I18358=0,"",VLOOKUP(I18358,MANOOBRA,2,FALSE))</f>
        <v/>
      </c>
      <c r="B18358" s="444" t="str">
        <f t="shared" ref="B18358:B18369" si="3318">IF(I18358=0,"",VLOOKUP(I18358,MANOOBRA,3,FALSE))</f>
        <v/>
      </c>
      <c r="C18358" s="195"/>
      <c r="D18358" s="466"/>
      <c r="E18358" s="252">
        <f t="shared" ref="E18358:E18369" si="3319">IF(I18358=0,0,VLOOKUP(I18358,MANOOBRA,4,FALSE))</f>
        <v>0</v>
      </c>
      <c r="F18358" s="230">
        <f>IF(D18358=0,0,C18358*E18358/D18358)</f>
        <v>0</v>
      </c>
      <c r="G18358" s="231"/>
      <c r="I18358" s="283"/>
    </row>
    <row r="18359" spans="1:9">
      <c r="A18359" s="263" t="str">
        <f t="shared" si="3317"/>
        <v/>
      </c>
      <c r="B18359" s="444" t="str">
        <f t="shared" si="3318"/>
        <v/>
      </c>
      <c r="C18359" s="195"/>
      <c r="D18359" s="466"/>
      <c r="E18359" s="252">
        <f t="shared" si="3319"/>
        <v>0</v>
      </c>
      <c r="F18359" s="230">
        <f t="shared" ref="F18359:F18369" si="3320">IF(D18359=0,0,C18359*E18359/D18359)</f>
        <v>0</v>
      </c>
      <c r="G18359" s="232"/>
      <c r="I18359" s="283"/>
    </row>
    <row r="18360" spans="1:9">
      <c r="A18360" s="263" t="str">
        <f t="shared" si="3317"/>
        <v/>
      </c>
      <c r="B18360" s="444" t="str">
        <f t="shared" si="3318"/>
        <v/>
      </c>
      <c r="C18360" s="195"/>
      <c r="D18360" s="469"/>
      <c r="E18360" s="252">
        <f t="shared" si="3319"/>
        <v>0</v>
      </c>
      <c r="F18360" s="230">
        <f t="shared" si="3320"/>
        <v>0</v>
      </c>
      <c r="G18360" s="232"/>
      <c r="I18360" s="283"/>
    </row>
    <row r="18361" spans="1:9">
      <c r="A18361" s="263" t="str">
        <f t="shared" si="3317"/>
        <v/>
      </c>
      <c r="B18361" s="444" t="str">
        <f t="shared" si="3318"/>
        <v/>
      </c>
      <c r="C18361" s="195"/>
      <c r="D18361" s="195"/>
      <c r="E18361" s="252">
        <f t="shared" si="3319"/>
        <v>0</v>
      </c>
      <c r="F18361" s="230">
        <f t="shared" si="3320"/>
        <v>0</v>
      </c>
      <c r="G18361" s="232"/>
      <c r="I18361" s="283"/>
    </row>
    <row r="18362" spans="1:9">
      <c r="A18362" s="263" t="str">
        <f t="shared" si="3317"/>
        <v/>
      </c>
      <c r="B18362" s="444" t="str">
        <f t="shared" si="3318"/>
        <v/>
      </c>
      <c r="C18362" s="195"/>
      <c r="D18362" s="195"/>
      <c r="E18362" s="252">
        <f t="shared" si="3319"/>
        <v>0</v>
      </c>
      <c r="F18362" s="230">
        <f t="shared" si="3320"/>
        <v>0</v>
      </c>
      <c r="G18362" s="232"/>
      <c r="I18362" s="283"/>
    </row>
    <row r="18363" spans="1:9">
      <c r="A18363" s="263" t="str">
        <f t="shared" si="3317"/>
        <v/>
      </c>
      <c r="B18363" s="444" t="str">
        <f t="shared" si="3318"/>
        <v/>
      </c>
      <c r="C18363" s="195"/>
      <c r="D18363" s="195"/>
      <c r="E18363" s="252">
        <f t="shared" si="3319"/>
        <v>0</v>
      </c>
      <c r="F18363" s="230">
        <f t="shared" si="3320"/>
        <v>0</v>
      </c>
      <c r="G18363" s="232"/>
      <c r="I18363" s="283"/>
    </row>
    <row r="18364" spans="1:9">
      <c r="A18364" s="263" t="str">
        <f t="shared" si="3317"/>
        <v/>
      </c>
      <c r="B18364" s="444" t="str">
        <f t="shared" si="3318"/>
        <v/>
      </c>
      <c r="C18364" s="195"/>
      <c r="D18364" s="195"/>
      <c r="E18364" s="252">
        <f t="shared" si="3319"/>
        <v>0</v>
      </c>
      <c r="F18364" s="230">
        <f t="shared" si="3320"/>
        <v>0</v>
      </c>
      <c r="G18364" s="232"/>
      <c r="I18364" s="283"/>
    </row>
    <row r="18365" spans="1:9">
      <c r="A18365" s="263" t="str">
        <f t="shared" si="3317"/>
        <v/>
      </c>
      <c r="B18365" s="444" t="str">
        <f t="shared" si="3318"/>
        <v/>
      </c>
      <c r="C18365" s="195"/>
      <c r="D18365" s="195"/>
      <c r="E18365" s="252">
        <f t="shared" si="3319"/>
        <v>0</v>
      </c>
      <c r="F18365" s="230">
        <f t="shared" si="3320"/>
        <v>0</v>
      </c>
      <c r="G18365" s="232"/>
      <c r="I18365" s="283"/>
    </row>
    <row r="18366" spans="1:9">
      <c r="A18366" s="263" t="str">
        <f t="shared" si="3317"/>
        <v/>
      </c>
      <c r="B18366" s="444" t="str">
        <f t="shared" si="3318"/>
        <v/>
      </c>
      <c r="C18366" s="195"/>
      <c r="D18366" s="195"/>
      <c r="E18366" s="252">
        <f t="shared" si="3319"/>
        <v>0</v>
      </c>
      <c r="F18366" s="230">
        <f t="shared" si="3320"/>
        <v>0</v>
      </c>
      <c r="G18366" s="232"/>
      <c r="I18366" s="283"/>
    </row>
    <row r="18367" spans="1:9">
      <c r="A18367" s="263" t="str">
        <f t="shared" si="3317"/>
        <v/>
      </c>
      <c r="B18367" s="444" t="str">
        <f t="shared" si="3318"/>
        <v/>
      </c>
      <c r="C18367" s="195"/>
      <c r="D18367" s="195"/>
      <c r="E18367" s="252">
        <f t="shared" si="3319"/>
        <v>0</v>
      </c>
      <c r="F18367" s="230">
        <f t="shared" si="3320"/>
        <v>0</v>
      </c>
      <c r="G18367" s="232"/>
      <c r="I18367" s="283"/>
    </row>
    <row r="18368" spans="1:9">
      <c r="A18368" s="263" t="str">
        <f t="shared" si="3317"/>
        <v/>
      </c>
      <c r="B18368" s="444" t="str">
        <f t="shared" si="3318"/>
        <v/>
      </c>
      <c r="C18368" s="195"/>
      <c r="D18368" s="195"/>
      <c r="E18368" s="252">
        <f t="shared" si="3319"/>
        <v>0</v>
      </c>
      <c r="F18368" s="230">
        <f t="shared" si="3320"/>
        <v>0</v>
      </c>
      <c r="G18368" s="232"/>
      <c r="I18368" s="283"/>
    </row>
    <row r="18369" spans="1:16">
      <c r="A18369" s="263" t="str">
        <f t="shared" si="3317"/>
        <v/>
      </c>
      <c r="B18369" s="444" t="str">
        <f t="shared" si="3318"/>
        <v/>
      </c>
      <c r="C18369" s="195"/>
      <c r="D18369" s="195"/>
      <c r="E18369" s="252">
        <f t="shared" si="3319"/>
        <v>0</v>
      </c>
      <c r="F18369" s="230">
        <f t="shared" si="3320"/>
        <v>0</v>
      </c>
      <c r="G18369" s="233"/>
      <c r="I18369" s="283"/>
    </row>
    <row r="18370" spans="1:16" ht="31.5" customHeight="1" thickBot="1">
      <c r="A18370" s="234"/>
      <c r="B18370" s="456"/>
      <c r="C18370" s="235"/>
      <c r="D18370" s="237"/>
      <c r="E18370" s="237"/>
      <c r="F18370" s="238" t="s">
        <v>83</v>
      </c>
      <c r="G18370" s="262">
        <f>ROUND(SUM(F18358:F18369),0)</f>
        <v>0</v>
      </c>
      <c r="I18370" s="326"/>
    </row>
    <row r="18371" spans="1:16" ht="13.5" thickTop="1">
      <c r="A18371" s="186" t="s">
        <v>76</v>
      </c>
      <c r="B18371" s="446"/>
      <c r="C18371" s="241"/>
      <c r="D18371" s="243"/>
      <c r="E18371" s="243"/>
      <c r="F18371" s="242"/>
      <c r="G18371" s="244"/>
      <c r="I18371" s="326"/>
    </row>
    <row r="18372" spans="1:16">
      <c r="A18372" s="245" t="s">
        <v>57</v>
      </c>
      <c r="B18372" s="455"/>
      <c r="C18372" s="246"/>
      <c r="D18372" s="317"/>
      <c r="E18372" s="248" t="s">
        <v>77</v>
      </c>
      <c r="F18372" s="249" t="s">
        <v>78</v>
      </c>
      <c r="G18372" s="264" t="s">
        <v>77</v>
      </c>
      <c r="H18372" s="220"/>
      <c r="I18372" s="325"/>
    </row>
    <row r="18373" spans="1:16">
      <c r="A18373" s="185" t="s">
        <v>87</v>
      </c>
      <c r="B18373" s="453"/>
      <c r="C18373" s="265"/>
      <c r="D18373" s="318"/>
      <c r="E18373" s="229">
        <f>SUM(G18332,G18347,G18355,G18370)</f>
        <v>0</v>
      </c>
      <c r="F18373" s="266">
        <f>A</f>
        <v>0</v>
      </c>
      <c r="G18373" s="267">
        <f>E18373*F18373</f>
        <v>0</v>
      </c>
      <c r="I18373" s="326"/>
    </row>
    <row r="18374" spans="1:16">
      <c r="A18374" s="185" t="s">
        <v>85</v>
      </c>
      <c r="B18374" s="453"/>
      <c r="C18374" s="265"/>
      <c r="D18374" s="318"/>
      <c r="E18374" s="229">
        <f>SUM(G18332,G18347,G18355,G18370)</f>
        <v>0</v>
      </c>
      <c r="F18374" s="266">
        <f>I</f>
        <v>0</v>
      </c>
      <c r="G18374" s="267">
        <f>E18374*F18374</f>
        <v>0</v>
      </c>
      <c r="I18374" s="326"/>
    </row>
    <row r="18375" spans="1:16">
      <c r="A18375" s="185" t="s">
        <v>86</v>
      </c>
      <c r="B18375" s="453"/>
      <c r="C18375" s="265"/>
      <c r="D18375" s="318"/>
      <c r="E18375" s="229">
        <f>SUM(G18332,G18347,G18355,G18370)</f>
        <v>0</v>
      </c>
      <c r="F18375" s="266">
        <f>U</f>
        <v>0</v>
      </c>
      <c r="G18375" s="267">
        <f>E18375*F18375</f>
        <v>0</v>
      </c>
      <c r="I18375" s="326"/>
    </row>
    <row r="18376" spans="1:16" ht="33" customHeight="1" thickBot="1">
      <c r="A18376" s="234"/>
      <c r="B18376" s="456"/>
      <c r="C18376" s="235"/>
      <c r="D18376" s="237"/>
      <c r="E18376" s="237"/>
      <c r="F18376" s="268" t="s">
        <v>84</v>
      </c>
      <c r="G18376" s="262">
        <f>SUM(G18373:G18375)</f>
        <v>0</v>
      </c>
      <c r="I18376" s="326"/>
      <c r="J18376" s="295"/>
      <c r="K18376" s="296"/>
      <c r="L18376" s="296"/>
      <c r="M18376" s="296"/>
      <c r="N18376" s="296"/>
      <c r="O18376" s="296"/>
    </row>
    <row r="18377" spans="1:16" s="211" customFormat="1" ht="14" thickTop="1" thickBot="1">
      <c r="A18377" s="269"/>
      <c r="B18377" s="443"/>
      <c r="C18377" s="270"/>
      <c r="D18377" s="319"/>
      <c r="E18377" s="271" t="s">
        <v>89</v>
      </c>
      <c r="F18377" s="272"/>
      <c r="G18377" s="273">
        <f>ROUND(SUM(G18332,G18347,G18355,G18370,G18376),0)</f>
        <v>0</v>
      </c>
      <c r="I18377" s="327"/>
      <c r="J18377" s="212">
        <f>B18316</f>
        <v>59.4</v>
      </c>
      <c r="K18377" s="274">
        <f>E18373</f>
        <v>0</v>
      </c>
      <c r="L18377" s="294">
        <f>G18373</f>
        <v>0</v>
      </c>
      <c r="M18377" s="294">
        <f>G18374</f>
        <v>0</v>
      </c>
      <c r="N18377" s="294">
        <f>G18375</f>
        <v>0</v>
      </c>
      <c r="O18377" s="299">
        <f>SUM(K18377:N18377)</f>
        <v>0</v>
      </c>
      <c r="P18377" s="294"/>
    </row>
    <row r="18378" spans="1:16" ht="13.5" thickTop="1">
      <c r="A18378" s="275" t="s">
        <v>97</v>
      </c>
      <c r="B18378" s="438"/>
      <c r="C18378" s="215"/>
      <c r="D18378" s="217"/>
      <c r="E18378" s="217"/>
      <c r="F18378" s="216"/>
      <c r="G18378" s="219"/>
      <c r="I18378" s="326"/>
      <c r="P18378" s="294"/>
    </row>
    <row r="18379" spans="1:16">
      <c r="A18379" s="275"/>
      <c r="B18379" s="452"/>
      <c r="C18379" s="276"/>
      <c r="D18379" s="320"/>
      <c r="E18379" s="217"/>
      <c r="F18379" s="216"/>
      <c r="G18379" s="277">
        <f ca="1">TODAY()</f>
        <v>44839</v>
      </c>
      <c r="I18379" s="326"/>
      <c r="P18379" s="294"/>
    </row>
    <row r="18380" spans="1:16">
      <c r="A18380" s="275"/>
      <c r="B18380" s="438"/>
      <c r="C18380" s="215"/>
      <c r="D18380" s="217"/>
      <c r="E18380" s="217"/>
      <c r="F18380" s="216"/>
      <c r="G18380" s="277"/>
      <c r="I18380" s="477"/>
      <c r="P18380" s="294"/>
    </row>
    <row r="18381" spans="1:16" s="199" customFormat="1">
      <c r="A18381" s="196" t="s">
        <v>109</v>
      </c>
      <c r="B18381" s="458"/>
      <c r="C18381" s="196"/>
      <c r="D18381" s="198"/>
      <c r="E18381" s="198"/>
      <c r="F18381" s="197"/>
      <c r="G18381" s="197"/>
      <c r="I18381" s="321"/>
      <c r="J18381" s="200"/>
      <c r="O18381" s="297"/>
    </row>
    <row r="18382" spans="1:16" s="199" customFormat="1">
      <c r="A18382" s="196" t="str">
        <f>CONCATENATE('Prestaciones y AIU'!A16309," ANALISIS DE PRECIOS UNITARIOS")</f>
        <v xml:space="preserve"> ANALISIS DE PRECIOS UNITARIOS</v>
      </c>
      <c r="B18382" s="458"/>
      <c r="C18382" s="196"/>
      <c r="D18382" s="198"/>
      <c r="E18382" s="198"/>
      <c r="F18382" s="197"/>
      <c r="G18382" s="197"/>
      <c r="I18382" s="321"/>
      <c r="J18382" s="200"/>
      <c r="O18382" s="297"/>
    </row>
    <row r="18383" spans="1:16" s="199" customFormat="1">
      <c r="A18383" s="196" t="str">
        <f>Objeto_LIC</f>
        <v>OPTIMIZACION DEL SISTEMA DE ABASTECIMIENTO (ADUCCION, PRETRATAMIENTO Y CONDUCCION) DEL MUNICPIO DE TAME, DEPARTAMENTO DE ARAUCA</v>
      </c>
      <c r="B18383" s="458"/>
      <c r="C18383" s="196"/>
      <c r="D18383" s="198"/>
      <c r="E18383" s="198"/>
      <c r="F18383" s="197"/>
      <c r="G18383" s="197"/>
      <c r="I18383" s="321"/>
      <c r="J18383" s="200"/>
      <c r="O18383" s="297"/>
    </row>
    <row r="18384" spans="1:16" s="199" customFormat="1">
      <c r="A18384" s="196"/>
      <c r="B18384" s="458"/>
      <c r="C18384" s="196"/>
      <c r="D18384" s="198"/>
      <c r="E18384" s="198"/>
      <c r="F18384" s="197"/>
      <c r="G18384" s="197"/>
      <c r="I18384" s="321"/>
      <c r="J18384" s="200"/>
      <c r="O18384" s="297"/>
    </row>
    <row r="18385" spans="1:15" ht="13.5" thickBot="1">
      <c r="A18385" s="201"/>
      <c r="B18385" s="448"/>
      <c r="C18385" s="201"/>
      <c r="D18385" s="203"/>
      <c r="E18385" s="203"/>
      <c r="F18385" s="202"/>
      <c r="G18385" s="202"/>
    </row>
    <row r="18386" spans="1:15" s="211" customFormat="1" ht="13.5" thickTop="1">
      <c r="A18386" s="206"/>
      <c r="B18386" s="457"/>
      <c r="C18386" s="207"/>
      <c r="D18386" s="209"/>
      <c r="E18386" s="209"/>
      <c r="F18386" s="208"/>
      <c r="G18386" s="210" t="s">
        <v>110</v>
      </c>
      <c r="I18386" s="323"/>
      <c r="J18386" s="212"/>
      <c r="O18386" s="297"/>
    </row>
    <row r="18387" spans="1:15" ht="12.75" customHeight="1">
      <c r="A18387" s="213" t="s">
        <v>62</v>
      </c>
      <c r="B18387" s="750">
        <f>Proponente</f>
        <v>0</v>
      </c>
      <c r="C18387" s="750"/>
      <c r="D18387" s="750"/>
      <c r="E18387" s="750"/>
      <c r="F18387" s="750"/>
      <c r="G18387" s="751"/>
    </row>
    <row r="18388" spans="1:15" ht="47.25" customHeight="1">
      <c r="A18388" s="213" t="s">
        <v>63</v>
      </c>
      <c r="B18388" s="470">
        <v>59.5</v>
      </c>
      <c r="C18388" s="750" t="e">
        <f>VLOOKUP(B18388,Presupuesto!$A$4:$B$106,2,FALSE)</f>
        <v>#N/A</v>
      </c>
      <c r="D18388" s="750"/>
      <c r="E18388" s="750"/>
      <c r="F18388" s="750"/>
      <c r="G18388" s="751"/>
    </row>
    <row r="18389" spans="1:15" ht="12.75" customHeight="1">
      <c r="A18389" s="214"/>
      <c r="B18389" s="438"/>
      <c r="C18389" s="215"/>
      <c r="D18389" s="217"/>
      <c r="E18389" s="217"/>
      <c r="F18389" s="218" t="s">
        <v>88</v>
      </c>
      <c r="G18389" s="755" t="s">
        <v>173</v>
      </c>
      <c r="H18389" s="750"/>
      <c r="I18389" s="750"/>
      <c r="J18389" s="750"/>
      <c r="K18389" s="751"/>
    </row>
    <row r="18390" spans="1:15" ht="13.5" thickBot="1">
      <c r="A18390" s="213" t="s">
        <v>64</v>
      </c>
      <c r="B18390" s="438"/>
      <c r="C18390" s="215"/>
      <c r="D18390" s="217"/>
      <c r="E18390" s="217"/>
      <c r="F18390" s="216"/>
      <c r="G18390" s="219"/>
      <c r="I18390" s="324"/>
      <c r="J18390" s="295"/>
      <c r="K18390" s="296"/>
      <c r="L18390" s="296"/>
      <c r="M18390" s="296"/>
      <c r="N18390" s="296"/>
      <c r="O18390" s="296"/>
    </row>
    <row r="18391" spans="1:15" s="220" customFormat="1" ht="13.5" thickTop="1">
      <c r="A18391" s="221" t="s">
        <v>57</v>
      </c>
      <c r="B18391" s="447" t="s">
        <v>65</v>
      </c>
      <c r="C18391" s="222" t="s">
        <v>66</v>
      </c>
      <c r="D18391" s="223" t="s">
        <v>74</v>
      </c>
      <c r="E18391" s="224" t="s">
        <v>100</v>
      </c>
      <c r="F18391" s="224" t="s">
        <v>79</v>
      </c>
      <c r="G18391" s="225" t="s">
        <v>70</v>
      </c>
      <c r="I18391" s="325"/>
      <c r="J18391" s="226"/>
      <c r="O18391" s="296"/>
    </row>
    <row r="18392" spans="1:15">
      <c r="A18392" s="227" t="str">
        <f t="shared" ref="A18392:A18403" si="3321">IF(I18392=0,"-",VLOOKUP(I18392,EQUIPOS,2,FALSE))</f>
        <v>-</v>
      </c>
      <c r="B18392" s="228"/>
      <c r="C18392" s="228"/>
      <c r="D18392" s="468"/>
      <c r="E18392" s="229">
        <f t="shared" ref="E18392:E18403" si="3322">IF(I18392=0,0,VLOOKUP(I18392,EQUIPOS,4,FALSE))</f>
        <v>0</v>
      </c>
      <c r="F18392" s="230">
        <f t="shared" ref="F18392:F18403" si="3323">IF(D18392=0,0,E18392/D18392)</f>
        <v>0</v>
      </c>
      <c r="G18392" s="231"/>
      <c r="I18392" s="283"/>
    </row>
    <row r="18393" spans="1:15" ht="13.5" customHeight="1">
      <c r="A18393" s="227" t="str">
        <f t="shared" si="3321"/>
        <v>-</v>
      </c>
      <c r="B18393" s="228"/>
      <c r="C18393" s="228"/>
      <c r="D18393" s="468"/>
      <c r="E18393" s="229">
        <f t="shared" si="3322"/>
        <v>0</v>
      </c>
      <c r="F18393" s="230">
        <f t="shared" si="3323"/>
        <v>0</v>
      </c>
      <c r="G18393" s="232"/>
      <c r="I18393" s="283"/>
    </row>
    <row r="18394" spans="1:15">
      <c r="A18394" s="227" t="str">
        <f t="shared" si="3321"/>
        <v>-</v>
      </c>
      <c r="B18394" s="228"/>
      <c r="C18394" s="228"/>
      <c r="D18394" s="468"/>
      <c r="E18394" s="229">
        <f t="shared" si="3322"/>
        <v>0</v>
      </c>
      <c r="F18394" s="230">
        <f t="shared" si="3323"/>
        <v>0</v>
      </c>
      <c r="G18394" s="232"/>
      <c r="I18394" s="283"/>
    </row>
    <row r="18395" spans="1:15">
      <c r="A18395" s="227" t="str">
        <f t="shared" si="3321"/>
        <v>-</v>
      </c>
      <c r="B18395" s="228"/>
      <c r="C18395" s="228"/>
      <c r="D18395" s="468"/>
      <c r="E18395" s="229">
        <f t="shared" si="3322"/>
        <v>0</v>
      </c>
      <c r="F18395" s="230">
        <f t="shared" si="3323"/>
        <v>0</v>
      </c>
      <c r="G18395" s="232"/>
      <c r="I18395" s="283"/>
    </row>
    <row r="18396" spans="1:15">
      <c r="A18396" s="227" t="str">
        <f t="shared" si="3321"/>
        <v>-</v>
      </c>
      <c r="B18396" s="228"/>
      <c r="C18396" s="228"/>
      <c r="D18396" s="468"/>
      <c r="E18396" s="229">
        <f t="shared" si="3322"/>
        <v>0</v>
      </c>
      <c r="F18396" s="230">
        <f t="shared" si="3323"/>
        <v>0</v>
      </c>
      <c r="G18396" s="232"/>
      <c r="I18396" s="283"/>
    </row>
    <row r="18397" spans="1:15">
      <c r="A18397" s="227" t="str">
        <f t="shared" si="3321"/>
        <v>-</v>
      </c>
      <c r="B18397" s="228"/>
      <c r="C18397" s="228"/>
      <c r="D18397" s="194"/>
      <c r="E18397" s="229">
        <f t="shared" si="3322"/>
        <v>0</v>
      </c>
      <c r="F18397" s="230">
        <f t="shared" si="3323"/>
        <v>0</v>
      </c>
      <c r="G18397" s="232"/>
      <c r="I18397" s="283"/>
    </row>
    <row r="18398" spans="1:15">
      <c r="A18398" s="227" t="str">
        <f t="shared" si="3321"/>
        <v>-</v>
      </c>
      <c r="B18398" s="228"/>
      <c r="C18398" s="228"/>
      <c r="D18398" s="194"/>
      <c r="E18398" s="229">
        <f t="shared" si="3322"/>
        <v>0</v>
      </c>
      <c r="F18398" s="230">
        <f t="shared" si="3323"/>
        <v>0</v>
      </c>
      <c r="G18398" s="232"/>
      <c r="I18398" s="283"/>
    </row>
    <row r="18399" spans="1:15">
      <c r="A18399" s="227" t="str">
        <f t="shared" si="3321"/>
        <v>-</v>
      </c>
      <c r="B18399" s="228"/>
      <c r="C18399" s="228"/>
      <c r="D18399" s="194"/>
      <c r="E18399" s="229">
        <f t="shared" si="3322"/>
        <v>0</v>
      </c>
      <c r="F18399" s="230">
        <f t="shared" si="3323"/>
        <v>0</v>
      </c>
      <c r="G18399" s="232"/>
      <c r="I18399" s="283"/>
    </row>
    <row r="18400" spans="1:15">
      <c r="A18400" s="227" t="str">
        <f t="shared" si="3321"/>
        <v>-</v>
      </c>
      <c r="B18400" s="228"/>
      <c r="C18400" s="228"/>
      <c r="D18400" s="194"/>
      <c r="E18400" s="229">
        <f t="shared" si="3322"/>
        <v>0</v>
      </c>
      <c r="F18400" s="230">
        <f t="shared" si="3323"/>
        <v>0</v>
      </c>
      <c r="G18400" s="232"/>
      <c r="I18400" s="283"/>
    </row>
    <row r="18401" spans="1:15">
      <c r="A18401" s="227" t="str">
        <f t="shared" si="3321"/>
        <v>-</v>
      </c>
      <c r="B18401" s="228"/>
      <c r="C18401" s="228"/>
      <c r="D18401" s="194"/>
      <c r="E18401" s="229">
        <f t="shared" si="3322"/>
        <v>0</v>
      </c>
      <c r="F18401" s="230">
        <f t="shared" si="3323"/>
        <v>0</v>
      </c>
      <c r="G18401" s="232"/>
      <c r="I18401" s="283"/>
    </row>
    <row r="18402" spans="1:15">
      <c r="A18402" s="227" t="str">
        <f t="shared" si="3321"/>
        <v>-</v>
      </c>
      <c r="B18402" s="228"/>
      <c r="C18402" s="228"/>
      <c r="D18402" s="194"/>
      <c r="E18402" s="229">
        <f t="shared" si="3322"/>
        <v>0</v>
      </c>
      <c r="F18402" s="230">
        <f t="shared" si="3323"/>
        <v>0</v>
      </c>
      <c r="G18402" s="232"/>
      <c r="I18402" s="283"/>
    </row>
    <row r="18403" spans="1:15">
      <c r="A18403" s="227" t="str">
        <f t="shared" si="3321"/>
        <v>-</v>
      </c>
      <c r="B18403" s="228"/>
      <c r="C18403" s="228"/>
      <c r="D18403" s="194"/>
      <c r="E18403" s="229">
        <f t="shared" si="3322"/>
        <v>0</v>
      </c>
      <c r="F18403" s="230">
        <f t="shared" si="3323"/>
        <v>0</v>
      </c>
      <c r="G18403" s="232"/>
      <c r="I18403" s="283"/>
    </row>
    <row r="18404" spans="1:15" ht="13.5" thickBot="1">
      <c r="A18404" s="234"/>
      <c r="B18404" s="456"/>
      <c r="C18404" s="235"/>
      <c r="D18404" s="237"/>
      <c r="E18404" s="237"/>
      <c r="F18404" s="238" t="s">
        <v>80</v>
      </c>
      <c r="G18404" s="239">
        <f>ROUND(SUM(F18392:F18403),0)</f>
        <v>0</v>
      </c>
      <c r="I18404" s="326"/>
    </row>
    <row r="18405" spans="1:15" ht="13.5" thickTop="1">
      <c r="A18405" s="240" t="s">
        <v>67</v>
      </c>
      <c r="B18405" s="446"/>
      <c r="C18405" s="241"/>
      <c r="D18405" s="243"/>
      <c r="E18405" s="243"/>
      <c r="F18405" s="242"/>
      <c r="G18405" s="244"/>
      <c r="I18405" s="326"/>
    </row>
    <row r="18406" spans="1:15" s="220" customFormat="1" ht="26">
      <c r="A18406" s="245" t="s">
        <v>57</v>
      </c>
      <c r="B18406" s="455"/>
      <c r="C18406" s="247" t="s">
        <v>58</v>
      </c>
      <c r="D18406" s="316" t="s">
        <v>68</v>
      </c>
      <c r="E18406" s="248" t="s">
        <v>69</v>
      </c>
      <c r="F18406" s="249" t="s">
        <v>79</v>
      </c>
      <c r="G18406" s="250" t="s">
        <v>70</v>
      </c>
      <c r="I18406" s="325"/>
      <c r="J18406" s="226"/>
      <c r="O18406" s="296"/>
    </row>
    <row r="18407" spans="1:15">
      <c r="A18407" s="748" t="str">
        <f t="shared" ref="A18407:A18418" si="3324">IF(I18407=0,"",VLOOKUP(I18407,MATERIALES,2,FALSE))</f>
        <v/>
      </c>
      <c r="B18407" s="749"/>
      <c r="C18407" s="251" t="str">
        <f t="shared" ref="C18407:C18415" si="3325">IF(I18407=0,"",VLOOKUP(I18407,MATERIALES,3,FALSE))</f>
        <v/>
      </c>
      <c r="D18407" s="194"/>
      <c r="E18407" s="252">
        <f t="shared" ref="E18407:E18418" si="3326">IF(I18407=0,0,VLOOKUP(I18407,MATERIALES,4,FALSE))</f>
        <v>0</v>
      </c>
      <c r="F18407" s="230">
        <f>D18407*E18407</f>
        <v>0</v>
      </c>
      <c r="G18407" s="231"/>
      <c r="I18407" s="283"/>
    </row>
    <row r="18408" spans="1:15">
      <c r="A18408" s="748" t="str">
        <f t="shared" si="3324"/>
        <v/>
      </c>
      <c r="B18408" s="749"/>
      <c r="C18408" s="251" t="str">
        <f t="shared" si="3325"/>
        <v/>
      </c>
      <c r="D18408" s="194"/>
      <c r="E18408" s="252">
        <f t="shared" si="3326"/>
        <v>0</v>
      </c>
      <c r="F18408" s="230">
        <f t="shared" ref="F18408:F18418" si="3327">D18408*E18408</f>
        <v>0</v>
      </c>
      <c r="G18408" s="232"/>
      <c r="I18408" s="283"/>
    </row>
    <row r="18409" spans="1:15">
      <c r="A18409" s="748" t="str">
        <f t="shared" si="3324"/>
        <v/>
      </c>
      <c r="B18409" s="749"/>
      <c r="C18409" s="251" t="str">
        <f t="shared" si="3325"/>
        <v/>
      </c>
      <c r="D18409" s="194"/>
      <c r="E18409" s="252">
        <f t="shared" si="3326"/>
        <v>0</v>
      </c>
      <c r="F18409" s="230">
        <f t="shared" si="3327"/>
        <v>0</v>
      </c>
      <c r="G18409" s="232"/>
      <c r="I18409" s="283"/>
    </row>
    <row r="18410" spans="1:15">
      <c r="A18410" s="748" t="str">
        <f t="shared" si="3324"/>
        <v/>
      </c>
      <c r="B18410" s="749"/>
      <c r="C18410" s="251" t="str">
        <f t="shared" si="3325"/>
        <v/>
      </c>
      <c r="D18410" s="194"/>
      <c r="E18410" s="252">
        <f t="shared" si="3326"/>
        <v>0</v>
      </c>
      <c r="F18410" s="230">
        <f t="shared" si="3327"/>
        <v>0</v>
      </c>
      <c r="G18410" s="232"/>
      <c r="I18410" s="283"/>
    </row>
    <row r="18411" spans="1:15">
      <c r="A18411" s="748" t="str">
        <f t="shared" si="3324"/>
        <v/>
      </c>
      <c r="B18411" s="749"/>
      <c r="C18411" s="251" t="str">
        <f t="shared" si="3325"/>
        <v/>
      </c>
      <c r="D18411" s="194"/>
      <c r="E18411" s="252">
        <f t="shared" si="3326"/>
        <v>0</v>
      </c>
      <c r="F18411" s="230">
        <f t="shared" si="3327"/>
        <v>0</v>
      </c>
      <c r="G18411" s="232"/>
      <c r="I18411" s="283"/>
    </row>
    <row r="18412" spans="1:15">
      <c r="A18412" s="748" t="str">
        <f t="shared" si="3324"/>
        <v/>
      </c>
      <c r="B18412" s="749"/>
      <c r="C18412" s="251" t="str">
        <f t="shared" si="3325"/>
        <v/>
      </c>
      <c r="D18412" s="194"/>
      <c r="E18412" s="252">
        <f t="shared" si="3326"/>
        <v>0</v>
      </c>
      <c r="F18412" s="230">
        <f t="shared" si="3327"/>
        <v>0</v>
      </c>
      <c r="G18412" s="232"/>
      <c r="I18412" s="283"/>
    </row>
    <row r="18413" spans="1:15">
      <c r="A18413" s="748" t="str">
        <f t="shared" si="3324"/>
        <v/>
      </c>
      <c r="B18413" s="749"/>
      <c r="C18413" s="251" t="str">
        <f t="shared" si="3325"/>
        <v/>
      </c>
      <c r="D18413" s="194"/>
      <c r="E18413" s="252">
        <f t="shared" si="3326"/>
        <v>0</v>
      </c>
      <c r="F18413" s="230">
        <f t="shared" si="3327"/>
        <v>0</v>
      </c>
      <c r="G18413" s="232"/>
      <c r="I18413" s="283"/>
    </row>
    <row r="18414" spans="1:15">
      <c r="A18414" s="748" t="str">
        <f t="shared" si="3324"/>
        <v/>
      </c>
      <c r="B18414" s="749"/>
      <c r="C18414" s="251" t="str">
        <f t="shared" si="3325"/>
        <v/>
      </c>
      <c r="D18414" s="194"/>
      <c r="E18414" s="252">
        <f t="shared" si="3326"/>
        <v>0</v>
      </c>
      <c r="F18414" s="230">
        <f t="shared" si="3327"/>
        <v>0</v>
      </c>
      <c r="G18414" s="253"/>
      <c r="I18414" s="283"/>
    </row>
    <row r="18415" spans="1:15">
      <c r="A18415" s="748" t="str">
        <f t="shared" si="3324"/>
        <v/>
      </c>
      <c r="B18415" s="749"/>
      <c r="C18415" s="251" t="str">
        <f t="shared" si="3325"/>
        <v/>
      </c>
      <c r="D18415" s="194"/>
      <c r="E18415" s="252">
        <f t="shared" si="3326"/>
        <v>0</v>
      </c>
      <c r="F18415" s="230">
        <f t="shared" si="3327"/>
        <v>0</v>
      </c>
      <c r="G18415" s="232"/>
      <c r="I18415" s="283"/>
    </row>
    <row r="18416" spans="1:15">
      <c r="A18416" s="748" t="str">
        <f t="shared" si="3324"/>
        <v/>
      </c>
      <c r="B18416" s="749"/>
      <c r="C18416" s="251"/>
      <c r="D18416" s="194"/>
      <c r="E18416" s="252">
        <f t="shared" si="3326"/>
        <v>0</v>
      </c>
      <c r="F18416" s="230">
        <f t="shared" si="3327"/>
        <v>0</v>
      </c>
      <c r="G18416" s="232"/>
      <c r="I18416" s="283"/>
    </row>
    <row r="18417" spans="1:9">
      <c r="A18417" s="748" t="str">
        <f t="shared" si="3324"/>
        <v/>
      </c>
      <c r="B18417" s="749"/>
      <c r="C18417" s="251"/>
      <c r="D18417" s="194"/>
      <c r="E18417" s="252">
        <f t="shared" si="3326"/>
        <v>0</v>
      </c>
      <c r="F18417" s="230">
        <f t="shared" si="3327"/>
        <v>0</v>
      </c>
      <c r="G18417" s="232"/>
      <c r="I18417" s="283"/>
    </row>
    <row r="18418" spans="1:9">
      <c r="A18418" s="748" t="str">
        <f t="shared" si="3324"/>
        <v/>
      </c>
      <c r="B18418" s="749"/>
      <c r="C18418" s="251" t="str">
        <f t="shared" ref="C18418" si="3328">IF(I18418=0,"",VLOOKUP(I18418,MATERIALES,3,FALSE))</f>
        <v/>
      </c>
      <c r="D18418" s="194"/>
      <c r="E18418" s="252">
        <f t="shared" si="3326"/>
        <v>0</v>
      </c>
      <c r="F18418" s="230">
        <f t="shared" si="3327"/>
        <v>0</v>
      </c>
      <c r="G18418" s="233"/>
      <c r="I18418" s="283"/>
    </row>
    <row r="18419" spans="1:9" ht="26.25" customHeight="1" thickBot="1">
      <c r="A18419" s="214"/>
      <c r="B18419" s="438"/>
      <c r="C18419" s="215"/>
      <c r="D18419" s="217"/>
      <c r="E18419" s="254"/>
      <c r="F18419" s="255" t="s">
        <v>81</v>
      </c>
      <c r="G18419" s="253">
        <f>ROUND(SUM(F18407:F18418),0)</f>
        <v>0</v>
      </c>
      <c r="I18419" s="326"/>
    </row>
    <row r="18420" spans="1:9" ht="14" thickTop="1" thickBot="1">
      <c r="A18420" s="256" t="s">
        <v>72</v>
      </c>
      <c r="B18420" s="445"/>
      <c r="C18420" s="257"/>
      <c r="D18420" s="259"/>
      <c r="E18420" s="259"/>
      <c r="F18420" s="258"/>
      <c r="G18420" s="260"/>
      <c r="I18420" s="326"/>
    </row>
    <row r="18421" spans="1:9" ht="13.5" thickTop="1">
      <c r="A18421" s="245" t="s">
        <v>57</v>
      </c>
      <c r="B18421" s="455"/>
      <c r="C18421" s="248" t="s">
        <v>71</v>
      </c>
      <c r="D18421" s="316" t="s">
        <v>75</v>
      </c>
      <c r="E18421" s="248" t="s">
        <v>98</v>
      </c>
      <c r="F18421" s="249" t="s">
        <v>79</v>
      </c>
      <c r="G18421" s="250" t="s">
        <v>70</v>
      </c>
      <c r="I18421" s="326"/>
    </row>
    <row r="18422" spans="1:9">
      <c r="A18422" s="748" t="str">
        <f>IF(I18422=0,"",VLOOKUP(I18422,EQUIPOS,2,FALSE))</f>
        <v/>
      </c>
      <c r="B18422" s="749"/>
      <c r="C18422" s="195"/>
      <c r="D18422" s="194"/>
      <c r="E18422" s="252">
        <f>IF(I18422=0,0,VLOOKUP(I18422,EQUIPOS,4,FALSE))</f>
        <v>0</v>
      </c>
      <c r="F18422" s="230">
        <f t="shared" ref="F18422:F18426" si="3329">C18422*D18422*E18422</f>
        <v>0</v>
      </c>
      <c r="G18422" s="231"/>
      <c r="I18422" s="283"/>
    </row>
    <row r="18423" spans="1:9">
      <c r="A18423" s="748" t="str">
        <f>IF(I18423=0,"",VLOOKUP(I18423,EQUIPOS,2,FALSE))</f>
        <v/>
      </c>
      <c r="B18423" s="749"/>
      <c r="C18423" s="195"/>
      <c r="D18423" s="194"/>
      <c r="E18423" s="252">
        <f>IF(I18423=0,0,VLOOKUP(I18423,EQUIPOS,4,FALSE))</f>
        <v>0</v>
      </c>
      <c r="F18423" s="230">
        <f t="shared" si="3329"/>
        <v>0</v>
      </c>
      <c r="G18423" s="232"/>
      <c r="I18423" s="283"/>
    </row>
    <row r="18424" spans="1:9">
      <c r="A18424" s="748" t="str">
        <f>IF(I18424=0,"",VLOOKUP(I18424,EQUIPOS,2,FALSE))</f>
        <v/>
      </c>
      <c r="B18424" s="749"/>
      <c r="C18424" s="195"/>
      <c r="D18424" s="194"/>
      <c r="E18424" s="252">
        <f>IF(I18424=0,0,VLOOKUP(I18424,EQUIPOS,4,FALSE))</f>
        <v>0</v>
      </c>
      <c r="F18424" s="230">
        <f t="shared" si="3329"/>
        <v>0</v>
      </c>
      <c r="G18424" s="232"/>
      <c r="I18424" s="283"/>
    </row>
    <row r="18425" spans="1:9">
      <c r="A18425" s="748" t="str">
        <f>IF(I18425=0,"",VLOOKUP(I18425,EQUIPOS,2,FALSE))</f>
        <v/>
      </c>
      <c r="B18425" s="749"/>
      <c r="C18425" s="195"/>
      <c r="D18425" s="194"/>
      <c r="E18425" s="252">
        <f>IF(I18425=0,0,VLOOKUP(I18425,EQUIPOS,4,FALSE))</f>
        <v>0</v>
      </c>
      <c r="F18425" s="230">
        <f t="shared" si="3329"/>
        <v>0</v>
      </c>
      <c r="G18425" s="232"/>
      <c r="I18425" s="283"/>
    </row>
    <row r="18426" spans="1:9">
      <c r="A18426" s="748" t="str">
        <f>IF(I18426=0,"",VLOOKUP(I18426,EQUIPOS,2,FALSE))</f>
        <v/>
      </c>
      <c r="B18426" s="749"/>
      <c r="C18426" s="195"/>
      <c r="D18426" s="194"/>
      <c r="E18426" s="252">
        <f>IF(I18426=0,0,VLOOKUP(I18426,EQUIPOS,4,FALSE))</f>
        <v>0</v>
      </c>
      <c r="F18426" s="230">
        <f t="shared" si="3329"/>
        <v>0</v>
      </c>
      <c r="G18426" s="233"/>
      <c r="I18426" s="283"/>
    </row>
    <row r="18427" spans="1:9" ht="30.75" customHeight="1" thickBot="1">
      <c r="A18427" s="234"/>
      <c r="B18427" s="456"/>
      <c r="C18427" s="235"/>
      <c r="D18427" s="237"/>
      <c r="E18427" s="261"/>
      <c r="F18427" s="238" t="s">
        <v>82</v>
      </c>
      <c r="G18427" s="262">
        <f>SUM(F18422:F18426)</f>
        <v>0</v>
      </c>
      <c r="I18427" s="326"/>
    </row>
    <row r="18428" spans="1:9" ht="13.5" thickTop="1">
      <c r="A18428" s="240" t="s">
        <v>73</v>
      </c>
      <c r="B18428" s="446"/>
      <c r="C18428" s="241"/>
      <c r="D18428" s="243"/>
      <c r="E18428" s="243"/>
      <c r="F18428" s="242"/>
      <c r="G18428" s="244"/>
      <c r="I18428" s="326"/>
    </row>
    <row r="18429" spans="1:9" ht="26">
      <c r="A18429" s="245" t="s">
        <v>57</v>
      </c>
      <c r="B18429" s="454" t="s">
        <v>58</v>
      </c>
      <c r="C18429" s="247" t="s">
        <v>68</v>
      </c>
      <c r="D18429" s="316" t="s">
        <v>74</v>
      </c>
      <c r="E18429" s="248" t="s">
        <v>69</v>
      </c>
      <c r="F18429" s="249" t="s">
        <v>79</v>
      </c>
      <c r="G18429" s="250" t="s">
        <v>70</v>
      </c>
      <c r="H18429" s="220"/>
      <c r="I18429" s="325"/>
    </row>
    <row r="18430" spans="1:9">
      <c r="A18430" s="263" t="str">
        <f t="shared" ref="A18430:A18441" si="3330">IF(I18430=0,"",VLOOKUP(I18430,MANOOBRA,2,FALSE))</f>
        <v/>
      </c>
      <c r="B18430" s="444" t="str">
        <f t="shared" ref="B18430:B18441" si="3331">IF(I18430=0,"",VLOOKUP(I18430,MANOOBRA,3,FALSE))</f>
        <v/>
      </c>
      <c r="C18430" s="195"/>
      <c r="D18430" s="466"/>
      <c r="E18430" s="252">
        <f t="shared" ref="E18430:E18441" si="3332">IF(I18430=0,0,VLOOKUP(I18430,MANOOBRA,4,FALSE))</f>
        <v>0</v>
      </c>
      <c r="F18430" s="230">
        <f>IF(D18430=0,0,C18430*E18430/D18430)</f>
        <v>0</v>
      </c>
      <c r="G18430" s="231"/>
      <c r="I18430" s="283"/>
    </row>
    <row r="18431" spans="1:9">
      <c r="A18431" s="263" t="str">
        <f t="shared" si="3330"/>
        <v/>
      </c>
      <c r="B18431" s="444" t="str">
        <f t="shared" si="3331"/>
        <v/>
      </c>
      <c r="C18431" s="195"/>
      <c r="D18431" s="466"/>
      <c r="E18431" s="252">
        <f t="shared" si="3332"/>
        <v>0</v>
      </c>
      <c r="F18431" s="230">
        <f t="shared" ref="F18431:F18441" si="3333">IF(D18431=0,0,C18431*E18431/D18431)</f>
        <v>0</v>
      </c>
      <c r="G18431" s="232"/>
      <c r="I18431" s="283"/>
    </row>
    <row r="18432" spans="1:9">
      <c r="A18432" s="263" t="str">
        <f t="shared" si="3330"/>
        <v/>
      </c>
      <c r="B18432" s="444" t="str">
        <f t="shared" si="3331"/>
        <v/>
      </c>
      <c r="C18432" s="195"/>
      <c r="D18432" s="469"/>
      <c r="E18432" s="252">
        <f t="shared" si="3332"/>
        <v>0</v>
      </c>
      <c r="F18432" s="230">
        <f t="shared" si="3333"/>
        <v>0</v>
      </c>
      <c r="G18432" s="232"/>
      <c r="I18432" s="283"/>
    </row>
    <row r="18433" spans="1:15">
      <c r="A18433" s="263" t="str">
        <f t="shared" si="3330"/>
        <v/>
      </c>
      <c r="B18433" s="444" t="str">
        <f t="shared" si="3331"/>
        <v/>
      </c>
      <c r="C18433" s="195"/>
      <c r="D18433" s="195"/>
      <c r="E18433" s="252">
        <f t="shared" si="3332"/>
        <v>0</v>
      </c>
      <c r="F18433" s="230">
        <f t="shared" si="3333"/>
        <v>0</v>
      </c>
      <c r="G18433" s="232"/>
      <c r="I18433" s="283"/>
    </row>
    <row r="18434" spans="1:15">
      <c r="A18434" s="263" t="str">
        <f t="shared" si="3330"/>
        <v/>
      </c>
      <c r="B18434" s="444" t="str">
        <f t="shared" si="3331"/>
        <v/>
      </c>
      <c r="C18434" s="195"/>
      <c r="D18434" s="195"/>
      <c r="E18434" s="252">
        <f t="shared" si="3332"/>
        <v>0</v>
      </c>
      <c r="F18434" s="230">
        <f t="shared" si="3333"/>
        <v>0</v>
      </c>
      <c r="G18434" s="232"/>
      <c r="I18434" s="283"/>
    </row>
    <row r="18435" spans="1:15">
      <c r="A18435" s="263" t="str">
        <f t="shared" si="3330"/>
        <v/>
      </c>
      <c r="B18435" s="444" t="str">
        <f t="shared" si="3331"/>
        <v/>
      </c>
      <c r="C18435" s="195"/>
      <c r="D18435" s="195"/>
      <c r="E18435" s="252">
        <f t="shared" si="3332"/>
        <v>0</v>
      </c>
      <c r="F18435" s="230">
        <f t="shared" si="3333"/>
        <v>0</v>
      </c>
      <c r="G18435" s="232"/>
      <c r="I18435" s="283"/>
    </row>
    <row r="18436" spans="1:15">
      <c r="A18436" s="263" t="str">
        <f t="shared" si="3330"/>
        <v/>
      </c>
      <c r="B18436" s="444" t="str">
        <f t="shared" si="3331"/>
        <v/>
      </c>
      <c r="C18436" s="195"/>
      <c r="D18436" s="195"/>
      <c r="E18436" s="252">
        <f t="shared" si="3332"/>
        <v>0</v>
      </c>
      <c r="F18436" s="230">
        <f t="shared" si="3333"/>
        <v>0</v>
      </c>
      <c r="G18436" s="232"/>
      <c r="I18436" s="283"/>
    </row>
    <row r="18437" spans="1:15">
      <c r="A18437" s="263" t="str">
        <f t="shared" si="3330"/>
        <v/>
      </c>
      <c r="B18437" s="444" t="str">
        <f t="shared" si="3331"/>
        <v/>
      </c>
      <c r="C18437" s="195"/>
      <c r="D18437" s="195"/>
      <c r="E18437" s="252">
        <f t="shared" si="3332"/>
        <v>0</v>
      </c>
      <c r="F18437" s="230">
        <f t="shared" si="3333"/>
        <v>0</v>
      </c>
      <c r="G18437" s="232"/>
      <c r="I18437" s="283"/>
    </row>
    <row r="18438" spans="1:15">
      <c r="A18438" s="263" t="str">
        <f t="shared" si="3330"/>
        <v/>
      </c>
      <c r="B18438" s="444" t="str">
        <f t="shared" si="3331"/>
        <v/>
      </c>
      <c r="C18438" s="195"/>
      <c r="D18438" s="195"/>
      <c r="E18438" s="252">
        <f t="shared" si="3332"/>
        <v>0</v>
      </c>
      <c r="F18438" s="230">
        <f t="shared" si="3333"/>
        <v>0</v>
      </c>
      <c r="G18438" s="232"/>
      <c r="I18438" s="283"/>
    </row>
    <row r="18439" spans="1:15">
      <c r="A18439" s="263" t="str">
        <f t="shared" si="3330"/>
        <v/>
      </c>
      <c r="B18439" s="444" t="str">
        <f t="shared" si="3331"/>
        <v/>
      </c>
      <c r="C18439" s="195"/>
      <c r="D18439" s="195"/>
      <c r="E18439" s="252">
        <f t="shared" si="3332"/>
        <v>0</v>
      </c>
      <c r="F18439" s="230">
        <f t="shared" si="3333"/>
        <v>0</v>
      </c>
      <c r="G18439" s="232"/>
      <c r="I18439" s="283"/>
    </row>
    <row r="18440" spans="1:15">
      <c r="A18440" s="263" t="str">
        <f t="shared" si="3330"/>
        <v/>
      </c>
      <c r="B18440" s="444" t="str">
        <f t="shared" si="3331"/>
        <v/>
      </c>
      <c r="C18440" s="195"/>
      <c r="D18440" s="195"/>
      <c r="E18440" s="252">
        <f t="shared" si="3332"/>
        <v>0</v>
      </c>
      <c r="F18440" s="230">
        <f t="shared" si="3333"/>
        <v>0</v>
      </c>
      <c r="G18440" s="232"/>
      <c r="I18440" s="283"/>
    </row>
    <row r="18441" spans="1:15">
      <c r="A18441" s="263" t="str">
        <f t="shared" si="3330"/>
        <v/>
      </c>
      <c r="B18441" s="444" t="str">
        <f t="shared" si="3331"/>
        <v/>
      </c>
      <c r="C18441" s="195"/>
      <c r="D18441" s="195"/>
      <c r="E18441" s="252">
        <f t="shared" si="3332"/>
        <v>0</v>
      </c>
      <c r="F18441" s="230">
        <f t="shared" si="3333"/>
        <v>0</v>
      </c>
      <c r="G18441" s="233"/>
      <c r="I18441" s="283"/>
    </row>
    <row r="18442" spans="1:15" ht="31.5" customHeight="1" thickBot="1">
      <c r="A18442" s="234"/>
      <c r="B18442" s="456"/>
      <c r="C18442" s="235"/>
      <c r="D18442" s="237"/>
      <c r="E18442" s="237"/>
      <c r="F18442" s="238" t="s">
        <v>83</v>
      </c>
      <c r="G18442" s="262">
        <f>ROUND(SUM(F18430:F18441),0)</f>
        <v>0</v>
      </c>
      <c r="I18442" s="326"/>
    </row>
    <row r="18443" spans="1:15" ht="13.5" thickTop="1">
      <c r="A18443" s="186" t="s">
        <v>76</v>
      </c>
      <c r="B18443" s="446"/>
      <c r="C18443" s="241"/>
      <c r="D18443" s="243"/>
      <c r="E18443" s="243"/>
      <c r="F18443" s="242"/>
      <c r="G18443" s="244"/>
      <c r="I18443" s="326"/>
    </row>
    <row r="18444" spans="1:15">
      <c r="A18444" s="245" t="s">
        <v>57</v>
      </c>
      <c r="B18444" s="455"/>
      <c r="C18444" s="246"/>
      <c r="D18444" s="317"/>
      <c r="E18444" s="248" t="s">
        <v>77</v>
      </c>
      <c r="F18444" s="249" t="s">
        <v>78</v>
      </c>
      <c r="G18444" s="264" t="s">
        <v>77</v>
      </c>
      <c r="H18444" s="220"/>
      <c r="I18444" s="325"/>
    </row>
    <row r="18445" spans="1:15">
      <c r="A18445" s="185" t="s">
        <v>87</v>
      </c>
      <c r="B18445" s="453"/>
      <c r="C18445" s="265"/>
      <c r="D18445" s="318"/>
      <c r="E18445" s="229">
        <f>SUM(G18404,G18419,G18427,G18442)</f>
        <v>0</v>
      </c>
      <c r="F18445" s="266">
        <f>A</f>
        <v>0</v>
      </c>
      <c r="G18445" s="267">
        <f>E18445*F18445</f>
        <v>0</v>
      </c>
      <c r="I18445" s="326"/>
    </row>
    <row r="18446" spans="1:15">
      <c r="A18446" s="185" t="s">
        <v>85</v>
      </c>
      <c r="B18446" s="453"/>
      <c r="C18446" s="265"/>
      <c r="D18446" s="318"/>
      <c r="E18446" s="229">
        <f>SUM(G18404,G18419,G18427,G18442)</f>
        <v>0</v>
      </c>
      <c r="F18446" s="266">
        <f>I</f>
        <v>0</v>
      </c>
      <c r="G18446" s="267">
        <f>E18446*F18446</f>
        <v>0</v>
      </c>
      <c r="I18446" s="326"/>
    </row>
    <row r="18447" spans="1:15">
      <c r="A18447" s="185" t="s">
        <v>86</v>
      </c>
      <c r="B18447" s="453"/>
      <c r="C18447" s="265"/>
      <c r="D18447" s="318"/>
      <c r="E18447" s="229">
        <f>SUM(G18404,G18419,G18427,G18442)</f>
        <v>0</v>
      </c>
      <c r="F18447" s="266">
        <f>U</f>
        <v>0</v>
      </c>
      <c r="G18447" s="267">
        <f>E18447*F18447</f>
        <v>0</v>
      </c>
      <c r="I18447" s="326"/>
    </row>
    <row r="18448" spans="1:15" ht="33" customHeight="1" thickBot="1">
      <c r="A18448" s="234"/>
      <c r="B18448" s="456"/>
      <c r="C18448" s="235"/>
      <c r="D18448" s="237"/>
      <c r="E18448" s="237"/>
      <c r="F18448" s="268" t="s">
        <v>84</v>
      </c>
      <c r="G18448" s="262">
        <f>SUM(G18445:G18447)</f>
        <v>0</v>
      </c>
      <c r="I18448" s="326"/>
      <c r="J18448" s="295"/>
      <c r="K18448" s="296"/>
      <c r="L18448" s="296"/>
      <c r="M18448" s="296"/>
      <c r="N18448" s="296"/>
      <c r="O18448" s="296"/>
    </row>
    <row r="18449" spans="1:16" s="211" customFormat="1" ht="14" thickTop="1" thickBot="1">
      <c r="A18449" s="269"/>
      <c r="B18449" s="443"/>
      <c r="C18449" s="270"/>
      <c r="D18449" s="319"/>
      <c r="E18449" s="271" t="s">
        <v>89</v>
      </c>
      <c r="F18449" s="272"/>
      <c r="G18449" s="273">
        <f>ROUND(SUM(G18404,G18419,G18427,G18442,G18448),0)</f>
        <v>0</v>
      </c>
      <c r="I18449" s="327"/>
      <c r="J18449" s="212">
        <f>B18388</f>
        <v>59.5</v>
      </c>
      <c r="K18449" s="274">
        <f>E18445</f>
        <v>0</v>
      </c>
      <c r="L18449" s="294">
        <f>G18445</f>
        <v>0</v>
      </c>
      <c r="M18449" s="294">
        <f>G18446</f>
        <v>0</v>
      </c>
      <c r="N18449" s="294">
        <f>G18447</f>
        <v>0</v>
      </c>
      <c r="O18449" s="299">
        <f>SUM(K18449:N18449)</f>
        <v>0</v>
      </c>
      <c r="P18449" s="294"/>
    </row>
    <row r="18450" spans="1:16" ht="13.5" thickTop="1">
      <c r="A18450" s="275" t="s">
        <v>97</v>
      </c>
      <c r="B18450" s="438"/>
      <c r="C18450" s="215"/>
      <c r="D18450" s="217"/>
      <c r="E18450" s="217"/>
      <c r="F18450" s="216"/>
      <c r="G18450" s="219"/>
      <c r="I18450" s="326"/>
      <c r="P18450" s="294"/>
    </row>
    <row r="18451" spans="1:16">
      <c r="A18451" s="275"/>
      <c r="B18451" s="452"/>
      <c r="C18451" s="276"/>
      <c r="D18451" s="320"/>
      <c r="E18451" s="217"/>
      <c r="F18451" s="216"/>
      <c r="G18451" s="277">
        <f ca="1">TODAY()</f>
        <v>44839</v>
      </c>
      <c r="I18451" s="326"/>
      <c r="P18451" s="294"/>
    </row>
    <row r="18452" spans="1:16">
      <c r="A18452" s="275"/>
      <c r="B18452" s="438"/>
      <c r="C18452" s="215"/>
      <c r="D18452" s="217"/>
      <c r="E18452" s="217"/>
      <c r="F18452" s="216"/>
      <c r="G18452" s="277"/>
      <c r="I18452" s="477"/>
      <c r="P18452" s="294"/>
    </row>
    <row r="18453" spans="1:16" ht="13.5" thickBot="1">
      <c r="A18453" s="234"/>
      <c r="B18453" s="456"/>
      <c r="C18453" s="235"/>
      <c r="D18453" s="237"/>
      <c r="E18453" s="237"/>
      <c r="F18453" s="236"/>
      <c r="G18453" s="278"/>
      <c r="I18453" s="326"/>
      <c r="P18453" s="294"/>
    </row>
    <row r="18454" spans="1:16" ht="13.5" thickTop="1">
      <c r="A18454" s="215"/>
      <c r="B18454" s="438"/>
      <c r="C18454" s="215"/>
      <c r="D18454" s="217"/>
      <c r="E18454" s="217"/>
      <c r="F18454" s="216"/>
      <c r="G18454" s="216"/>
      <c r="I18454" s="434"/>
      <c r="P18454" s="294"/>
    </row>
    <row r="18455" spans="1:16" s="199" customFormat="1">
      <c r="A18455" s="196" t="s">
        <v>109</v>
      </c>
      <c r="B18455" s="458"/>
      <c r="C18455" s="196"/>
      <c r="D18455" s="198"/>
      <c r="E18455" s="198"/>
      <c r="F18455" s="197"/>
      <c r="G18455" s="197"/>
      <c r="I18455" s="321"/>
      <c r="J18455" s="200"/>
      <c r="O18455" s="297"/>
    </row>
    <row r="18456" spans="1:16" s="199" customFormat="1">
      <c r="A18456" s="196" t="str">
        <f>CONCATENATE('Prestaciones y AIU'!A16383," ANALISIS DE PRECIOS UNITARIOS")</f>
        <v xml:space="preserve"> ANALISIS DE PRECIOS UNITARIOS</v>
      </c>
      <c r="B18456" s="458"/>
      <c r="C18456" s="196"/>
      <c r="D18456" s="198"/>
      <c r="E18456" s="198"/>
      <c r="F18456" s="197"/>
      <c r="G18456" s="197"/>
      <c r="I18456" s="321"/>
      <c r="J18456" s="200"/>
      <c r="O18456" s="297"/>
    </row>
    <row r="18457" spans="1:16" s="199" customFormat="1">
      <c r="A18457" s="196" t="str">
        <f>Objeto_LIC</f>
        <v>OPTIMIZACION DEL SISTEMA DE ABASTECIMIENTO (ADUCCION, PRETRATAMIENTO Y CONDUCCION) DEL MUNICPIO DE TAME, DEPARTAMENTO DE ARAUCA</v>
      </c>
      <c r="B18457" s="458"/>
      <c r="C18457" s="196"/>
      <c r="D18457" s="198"/>
      <c r="E18457" s="198"/>
      <c r="F18457" s="197"/>
      <c r="G18457" s="197"/>
      <c r="I18457" s="321"/>
      <c r="J18457" s="200"/>
      <c r="O18457" s="297"/>
    </row>
    <row r="18458" spans="1:16" s="199" customFormat="1">
      <c r="A18458" s="196"/>
      <c r="B18458" s="458"/>
      <c r="C18458" s="196"/>
      <c r="D18458" s="198"/>
      <c r="E18458" s="198"/>
      <c r="F18458" s="197"/>
      <c r="G18458" s="197"/>
      <c r="I18458" s="321"/>
      <c r="J18458" s="200"/>
      <c r="O18458" s="297"/>
    </row>
    <row r="18459" spans="1:16" ht="13.5" thickBot="1">
      <c r="A18459" s="201"/>
      <c r="B18459" s="448"/>
      <c r="C18459" s="201"/>
      <c r="D18459" s="203"/>
      <c r="E18459" s="203"/>
      <c r="F18459" s="202"/>
      <c r="G18459" s="202"/>
    </row>
    <row r="18460" spans="1:16" s="211" customFormat="1" ht="13.5" thickTop="1">
      <c r="A18460" s="206"/>
      <c r="B18460" s="457"/>
      <c r="C18460" s="207"/>
      <c r="D18460" s="209"/>
      <c r="E18460" s="209"/>
      <c r="F18460" s="208"/>
      <c r="G18460" s="210" t="s">
        <v>110</v>
      </c>
      <c r="I18460" s="323"/>
      <c r="J18460" s="212"/>
      <c r="O18460" s="297"/>
    </row>
    <row r="18461" spans="1:16" ht="12.75" customHeight="1">
      <c r="A18461" s="213" t="s">
        <v>62</v>
      </c>
      <c r="B18461" s="750">
        <f>Proponente</f>
        <v>0</v>
      </c>
      <c r="C18461" s="750"/>
      <c r="D18461" s="750"/>
      <c r="E18461" s="750"/>
      <c r="F18461" s="750"/>
      <c r="G18461" s="751"/>
    </row>
    <row r="18462" spans="1:16" ht="47.25" customHeight="1">
      <c r="A18462" s="213" t="s">
        <v>63</v>
      </c>
      <c r="B18462" s="470">
        <v>59.6</v>
      </c>
      <c r="C18462" s="750" t="e">
        <f>VLOOKUP(B18462,Presupuesto!$A$4:$B$106,2,FALSE)</f>
        <v>#N/A</v>
      </c>
      <c r="D18462" s="750"/>
      <c r="E18462" s="750"/>
      <c r="F18462" s="750"/>
      <c r="G18462" s="751"/>
    </row>
    <row r="18463" spans="1:16" ht="12.75" customHeight="1">
      <c r="A18463" s="214"/>
      <c r="B18463" s="438"/>
      <c r="C18463" s="215"/>
      <c r="D18463" s="217"/>
      <c r="E18463" s="217"/>
      <c r="F18463" s="218" t="s">
        <v>88</v>
      </c>
      <c r="G18463" s="750" t="str">
        <f ca="1">LOOKUP('U-P1'!B18462,Presupuesto!$1:$1048576,Presupuesto!$C$1:$C$105)</f>
        <v>ML</v>
      </c>
      <c r="H18463" s="750"/>
      <c r="I18463" s="750"/>
      <c r="J18463" s="750"/>
      <c r="K18463" s="751"/>
    </row>
    <row r="18464" spans="1:16" ht="13.5" thickBot="1">
      <c r="A18464" s="213" t="s">
        <v>64</v>
      </c>
      <c r="B18464" s="438"/>
      <c r="C18464" s="215"/>
      <c r="D18464" s="217"/>
      <c r="E18464" s="217"/>
      <c r="F18464" s="216"/>
      <c r="G18464" s="219"/>
      <c r="I18464" s="324"/>
      <c r="J18464" s="295"/>
      <c r="K18464" s="296"/>
      <c r="L18464" s="296"/>
      <c r="M18464" s="296"/>
      <c r="N18464" s="296"/>
      <c r="O18464" s="296"/>
    </row>
    <row r="18465" spans="1:15" s="220" customFormat="1" ht="13.5" thickTop="1">
      <c r="A18465" s="221" t="s">
        <v>57</v>
      </c>
      <c r="B18465" s="447" t="s">
        <v>65</v>
      </c>
      <c r="C18465" s="222" t="s">
        <v>66</v>
      </c>
      <c r="D18465" s="223" t="s">
        <v>74</v>
      </c>
      <c r="E18465" s="224" t="s">
        <v>100</v>
      </c>
      <c r="F18465" s="224" t="s">
        <v>79</v>
      </c>
      <c r="G18465" s="225" t="s">
        <v>70</v>
      </c>
      <c r="I18465" s="325"/>
      <c r="J18465" s="226"/>
      <c r="O18465" s="296"/>
    </row>
    <row r="18466" spans="1:15">
      <c r="A18466" s="227" t="str">
        <f t="shared" ref="A18466:A18477" si="3334">IF(I18466=0,"-",VLOOKUP(I18466,EQUIPOS,2,FALSE))</f>
        <v>-</v>
      </c>
      <c r="B18466" s="228"/>
      <c r="C18466" s="228"/>
      <c r="D18466" s="468"/>
      <c r="E18466" s="229">
        <f t="shared" ref="E18466:E18477" si="3335">IF(I18466=0,0,VLOOKUP(I18466,EQUIPOS,4,FALSE))</f>
        <v>0</v>
      </c>
      <c r="F18466" s="230">
        <f t="shared" ref="F18466:F18477" si="3336">IF(D18466=0,0,E18466/D18466)</f>
        <v>0</v>
      </c>
      <c r="G18466" s="231"/>
      <c r="I18466" s="283"/>
    </row>
    <row r="18467" spans="1:15" ht="13.5" customHeight="1">
      <c r="A18467" s="227" t="str">
        <f t="shared" si="3334"/>
        <v>-</v>
      </c>
      <c r="B18467" s="228"/>
      <c r="C18467" s="228"/>
      <c r="D18467" s="468"/>
      <c r="E18467" s="229">
        <f t="shared" si="3335"/>
        <v>0</v>
      </c>
      <c r="F18467" s="230">
        <f t="shared" si="3336"/>
        <v>0</v>
      </c>
      <c r="G18467" s="232"/>
      <c r="I18467" s="283"/>
    </row>
    <row r="18468" spans="1:15">
      <c r="A18468" s="227" t="str">
        <f t="shared" si="3334"/>
        <v>-</v>
      </c>
      <c r="B18468" s="228"/>
      <c r="C18468" s="228"/>
      <c r="D18468" s="468"/>
      <c r="E18468" s="229">
        <f t="shared" si="3335"/>
        <v>0</v>
      </c>
      <c r="F18468" s="230">
        <f t="shared" si="3336"/>
        <v>0</v>
      </c>
      <c r="G18468" s="232"/>
      <c r="I18468" s="283"/>
    </row>
    <row r="18469" spans="1:15">
      <c r="A18469" s="227" t="str">
        <f t="shared" si="3334"/>
        <v>-</v>
      </c>
      <c r="B18469" s="228"/>
      <c r="C18469" s="228"/>
      <c r="D18469" s="468"/>
      <c r="E18469" s="229">
        <f t="shared" si="3335"/>
        <v>0</v>
      </c>
      <c r="F18469" s="230">
        <f t="shared" si="3336"/>
        <v>0</v>
      </c>
      <c r="G18469" s="232"/>
      <c r="I18469" s="283"/>
    </row>
    <row r="18470" spans="1:15">
      <c r="A18470" s="227" t="str">
        <f t="shared" si="3334"/>
        <v>-</v>
      </c>
      <c r="B18470" s="228"/>
      <c r="C18470" s="228"/>
      <c r="D18470" s="468"/>
      <c r="E18470" s="229">
        <f t="shared" si="3335"/>
        <v>0</v>
      </c>
      <c r="F18470" s="230">
        <f t="shared" si="3336"/>
        <v>0</v>
      </c>
      <c r="G18470" s="232"/>
      <c r="I18470" s="283"/>
    </row>
    <row r="18471" spans="1:15">
      <c r="A18471" s="227" t="str">
        <f t="shared" si="3334"/>
        <v>-</v>
      </c>
      <c r="B18471" s="228"/>
      <c r="C18471" s="228"/>
      <c r="D18471" s="194"/>
      <c r="E18471" s="229">
        <f t="shared" si="3335"/>
        <v>0</v>
      </c>
      <c r="F18471" s="230">
        <f t="shared" si="3336"/>
        <v>0</v>
      </c>
      <c r="G18471" s="232"/>
      <c r="I18471" s="283"/>
    </row>
    <row r="18472" spans="1:15">
      <c r="A18472" s="227" t="str">
        <f t="shared" si="3334"/>
        <v>-</v>
      </c>
      <c r="B18472" s="228"/>
      <c r="C18472" s="228"/>
      <c r="D18472" s="194"/>
      <c r="E18472" s="229">
        <f t="shared" si="3335"/>
        <v>0</v>
      </c>
      <c r="F18472" s="230">
        <f t="shared" si="3336"/>
        <v>0</v>
      </c>
      <c r="G18472" s="232"/>
      <c r="I18472" s="283"/>
    </row>
    <row r="18473" spans="1:15">
      <c r="A18473" s="227" t="str">
        <f t="shared" si="3334"/>
        <v>-</v>
      </c>
      <c r="B18473" s="228"/>
      <c r="C18473" s="228"/>
      <c r="D18473" s="194"/>
      <c r="E18473" s="229">
        <f t="shared" si="3335"/>
        <v>0</v>
      </c>
      <c r="F18473" s="230">
        <f t="shared" si="3336"/>
        <v>0</v>
      </c>
      <c r="G18473" s="232"/>
      <c r="I18473" s="283"/>
    </row>
    <row r="18474" spans="1:15">
      <c r="A18474" s="227" t="str">
        <f t="shared" si="3334"/>
        <v>-</v>
      </c>
      <c r="B18474" s="228"/>
      <c r="C18474" s="228"/>
      <c r="D18474" s="194"/>
      <c r="E18474" s="229">
        <f t="shared" si="3335"/>
        <v>0</v>
      </c>
      <c r="F18474" s="230">
        <f t="shared" si="3336"/>
        <v>0</v>
      </c>
      <c r="G18474" s="232"/>
      <c r="I18474" s="283"/>
    </row>
    <row r="18475" spans="1:15">
      <c r="A18475" s="227" t="str">
        <f t="shared" si="3334"/>
        <v>-</v>
      </c>
      <c r="B18475" s="228"/>
      <c r="C18475" s="228"/>
      <c r="D18475" s="194"/>
      <c r="E18475" s="229">
        <f t="shared" si="3335"/>
        <v>0</v>
      </c>
      <c r="F18475" s="230">
        <f t="shared" si="3336"/>
        <v>0</v>
      </c>
      <c r="G18475" s="232"/>
      <c r="I18475" s="283"/>
    </row>
    <row r="18476" spans="1:15">
      <c r="A18476" s="227" t="str">
        <f t="shared" si="3334"/>
        <v>-</v>
      </c>
      <c r="B18476" s="228"/>
      <c r="C18476" s="228"/>
      <c r="D18476" s="194"/>
      <c r="E18476" s="229">
        <f t="shared" si="3335"/>
        <v>0</v>
      </c>
      <c r="F18476" s="230">
        <f t="shared" si="3336"/>
        <v>0</v>
      </c>
      <c r="G18476" s="232"/>
      <c r="I18476" s="283"/>
    </row>
    <row r="18477" spans="1:15">
      <c r="A18477" s="227" t="str">
        <f t="shared" si="3334"/>
        <v>-</v>
      </c>
      <c r="B18477" s="228"/>
      <c r="C18477" s="228"/>
      <c r="D18477" s="194"/>
      <c r="E18477" s="229">
        <f t="shared" si="3335"/>
        <v>0</v>
      </c>
      <c r="F18477" s="230">
        <f t="shared" si="3336"/>
        <v>0</v>
      </c>
      <c r="G18477" s="232"/>
      <c r="I18477" s="283"/>
    </row>
    <row r="18478" spans="1:15" ht="13.5" thickBot="1">
      <c r="A18478" s="234"/>
      <c r="B18478" s="456"/>
      <c r="C18478" s="235"/>
      <c r="D18478" s="237"/>
      <c r="E18478" s="237"/>
      <c r="F18478" s="238" t="s">
        <v>80</v>
      </c>
      <c r="G18478" s="239">
        <f>ROUND(SUM(F18466:F18477),0)</f>
        <v>0</v>
      </c>
      <c r="I18478" s="326"/>
    </row>
    <row r="18479" spans="1:15" ht="13.5" thickTop="1">
      <c r="A18479" s="240" t="s">
        <v>67</v>
      </c>
      <c r="B18479" s="446"/>
      <c r="C18479" s="241"/>
      <c r="D18479" s="243"/>
      <c r="E18479" s="243"/>
      <c r="F18479" s="242"/>
      <c r="G18479" s="244"/>
      <c r="I18479" s="326"/>
    </row>
    <row r="18480" spans="1:15" s="220" customFormat="1" ht="26">
      <c r="A18480" s="245" t="s">
        <v>57</v>
      </c>
      <c r="B18480" s="455"/>
      <c r="C18480" s="247" t="s">
        <v>58</v>
      </c>
      <c r="D18480" s="316" t="s">
        <v>68</v>
      </c>
      <c r="E18480" s="248" t="s">
        <v>69</v>
      </c>
      <c r="F18480" s="249" t="s">
        <v>79</v>
      </c>
      <c r="G18480" s="250" t="s">
        <v>70</v>
      </c>
      <c r="I18480" s="325"/>
      <c r="J18480" s="226"/>
      <c r="O18480" s="296"/>
    </row>
    <row r="18481" spans="1:9">
      <c r="A18481" s="748" t="str">
        <f t="shared" ref="A18481:A18492" si="3337">IF(I18481=0,"",VLOOKUP(I18481,MATERIALES,2,FALSE))</f>
        <v/>
      </c>
      <c r="B18481" s="749"/>
      <c r="C18481" s="251" t="str">
        <f t="shared" ref="C18481:C18489" si="3338">IF(I18481=0,"",VLOOKUP(I18481,MATERIALES,3,FALSE))</f>
        <v/>
      </c>
      <c r="D18481" s="194"/>
      <c r="E18481" s="252">
        <f t="shared" ref="E18481:E18492" si="3339">IF(I18481=0,0,VLOOKUP(I18481,MATERIALES,4,FALSE))</f>
        <v>0</v>
      </c>
      <c r="F18481" s="230">
        <f>D18481*E18481</f>
        <v>0</v>
      </c>
      <c r="G18481" s="231"/>
      <c r="I18481" s="283"/>
    </row>
    <row r="18482" spans="1:9">
      <c r="A18482" s="748" t="str">
        <f t="shared" si="3337"/>
        <v/>
      </c>
      <c r="B18482" s="749"/>
      <c r="C18482" s="251" t="str">
        <f t="shared" si="3338"/>
        <v/>
      </c>
      <c r="D18482" s="194"/>
      <c r="E18482" s="252">
        <f t="shared" si="3339"/>
        <v>0</v>
      </c>
      <c r="F18482" s="230">
        <f t="shared" ref="F18482:F18492" si="3340">D18482*E18482</f>
        <v>0</v>
      </c>
      <c r="G18482" s="232"/>
      <c r="I18482" s="283"/>
    </row>
    <row r="18483" spans="1:9">
      <c r="A18483" s="748" t="str">
        <f t="shared" si="3337"/>
        <v/>
      </c>
      <c r="B18483" s="749"/>
      <c r="C18483" s="251" t="str">
        <f t="shared" si="3338"/>
        <v/>
      </c>
      <c r="D18483" s="194"/>
      <c r="E18483" s="252">
        <f t="shared" si="3339"/>
        <v>0</v>
      </c>
      <c r="F18483" s="230">
        <f t="shared" si="3340"/>
        <v>0</v>
      </c>
      <c r="G18483" s="232"/>
      <c r="I18483" s="283"/>
    </row>
    <row r="18484" spans="1:9">
      <c r="A18484" s="748" t="str">
        <f t="shared" si="3337"/>
        <v/>
      </c>
      <c r="B18484" s="749"/>
      <c r="C18484" s="251" t="str">
        <f t="shared" si="3338"/>
        <v/>
      </c>
      <c r="D18484" s="194"/>
      <c r="E18484" s="252">
        <f t="shared" si="3339"/>
        <v>0</v>
      </c>
      <c r="F18484" s="230">
        <f t="shared" si="3340"/>
        <v>0</v>
      </c>
      <c r="G18484" s="232"/>
      <c r="I18484" s="283"/>
    </row>
    <row r="18485" spans="1:9">
      <c r="A18485" s="748" t="str">
        <f t="shared" si="3337"/>
        <v/>
      </c>
      <c r="B18485" s="749"/>
      <c r="C18485" s="251" t="str">
        <f t="shared" si="3338"/>
        <v/>
      </c>
      <c r="D18485" s="194"/>
      <c r="E18485" s="252">
        <f t="shared" si="3339"/>
        <v>0</v>
      </c>
      <c r="F18485" s="230">
        <f t="shared" si="3340"/>
        <v>0</v>
      </c>
      <c r="G18485" s="232"/>
      <c r="I18485" s="283"/>
    </row>
    <row r="18486" spans="1:9">
      <c r="A18486" s="748" t="str">
        <f t="shared" si="3337"/>
        <v/>
      </c>
      <c r="B18486" s="749"/>
      <c r="C18486" s="251" t="str">
        <f t="shared" si="3338"/>
        <v/>
      </c>
      <c r="D18486" s="194"/>
      <c r="E18486" s="252">
        <f t="shared" si="3339"/>
        <v>0</v>
      </c>
      <c r="F18486" s="230">
        <f t="shared" si="3340"/>
        <v>0</v>
      </c>
      <c r="G18486" s="232"/>
      <c r="I18486" s="283"/>
    </row>
    <row r="18487" spans="1:9">
      <c r="A18487" s="748" t="str">
        <f t="shared" si="3337"/>
        <v/>
      </c>
      <c r="B18487" s="749"/>
      <c r="C18487" s="251" t="str">
        <f t="shared" si="3338"/>
        <v/>
      </c>
      <c r="D18487" s="194"/>
      <c r="E18487" s="252">
        <f t="shared" si="3339"/>
        <v>0</v>
      </c>
      <c r="F18487" s="230">
        <f t="shared" si="3340"/>
        <v>0</v>
      </c>
      <c r="G18487" s="232"/>
      <c r="I18487" s="283"/>
    </row>
    <row r="18488" spans="1:9">
      <c r="A18488" s="748" t="str">
        <f t="shared" si="3337"/>
        <v/>
      </c>
      <c r="B18488" s="749"/>
      <c r="C18488" s="251" t="str">
        <f t="shared" si="3338"/>
        <v/>
      </c>
      <c r="D18488" s="194"/>
      <c r="E18488" s="252">
        <f t="shared" si="3339"/>
        <v>0</v>
      </c>
      <c r="F18488" s="230">
        <f t="shared" si="3340"/>
        <v>0</v>
      </c>
      <c r="G18488" s="253"/>
      <c r="I18488" s="283"/>
    </row>
    <row r="18489" spans="1:9">
      <c r="A18489" s="748" t="str">
        <f t="shared" si="3337"/>
        <v/>
      </c>
      <c r="B18489" s="749"/>
      <c r="C18489" s="251" t="str">
        <f t="shared" si="3338"/>
        <v/>
      </c>
      <c r="D18489" s="194"/>
      <c r="E18489" s="252">
        <f t="shared" si="3339"/>
        <v>0</v>
      </c>
      <c r="F18489" s="230">
        <f t="shared" si="3340"/>
        <v>0</v>
      </c>
      <c r="G18489" s="232"/>
      <c r="I18489" s="283"/>
    </row>
    <row r="18490" spans="1:9">
      <c r="A18490" s="748" t="str">
        <f t="shared" si="3337"/>
        <v/>
      </c>
      <c r="B18490" s="749"/>
      <c r="C18490" s="251"/>
      <c r="D18490" s="194"/>
      <c r="E18490" s="252">
        <f t="shared" si="3339"/>
        <v>0</v>
      </c>
      <c r="F18490" s="230">
        <f t="shared" si="3340"/>
        <v>0</v>
      </c>
      <c r="G18490" s="232"/>
      <c r="I18490" s="283"/>
    </row>
    <row r="18491" spans="1:9">
      <c r="A18491" s="748" t="str">
        <f t="shared" si="3337"/>
        <v/>
      </c>
      <c r="B18491" s="749"/>
      <c r="C18491" s="251"/>
      <c r="D18491" s="194"/>
      <c r="E18491" s="252">
        <f t="shared" si="3339"/>
        <v>0</v>
      </c>
      <c r="F18491" s="230">
        <f t="shared" si="3340"/>
        <v>0</v>
      </c>
      <c r="G18491" s="232"/>
      <c r="I18491" s="283"/>
    </row>
    <row r="18492" spans="1:9">
      <c r="A18492" s="748" t="str">
        <f t="shared" si="3337"/>
        <v/>
      </c>
      <c r="B18492" s="749"/>
      <c r="C18492" s="251" t="str">
        <f t="shared" ref="C18492" si="3341">IF(I18492=0,"",VLOOKUP(I18492,MATERIALES,3,FALSE))</f>
        <v/>
      </c>
      <c r="D18492" s="194"/>
      <c r="E18492" s="252">
        <f t="shared" si="3339"/>
        <v>0</v>
      </c>
      <c r="F18492" s="230">
        <f t="shared" si="3340"/>
        <v>0</v>
      </c>
      <c r="G18492" s="233"/>
      <c r="I18492" s="283"/>
    </row>
    <row r="18493" spans="1:9" ht="26.25" customHeight="1" thickBot="1">
      <c r="A18493" s="214"/>
      <c r="B18493" s="438"/>
      <c r="C18493" s="215"/>
      <c r="D18493" s="217"/>
      <c r="E18493" s="254"/>
      <c r="F18493" s="255" t="s">
        <v>81</v>
      </c>
      <c r="G18493" s="253">
        <f>ROUND(SUM(F18481:F18492),0)</f>
        <v>0</v>
      </c>
      <c r="I18493" s="326"/>
    </row>
    <row r="18494" spans="1:9" ht="14" thickTop="1" thickBot="1">
      <c r="A18494" s="256" t="s">
        <v>72</v>
      </c>
      <c r="B18494" s="445"/>
      <c r="C18494" s="257"/>
      <c r="D18494" s="259"/>
      <c r="E18494" s="259"/>
      <c r="F18494" s="258"/>
      <c r="G18494" s="260"/>
      <c r="I18494" s="326"/>
    </row>
    <row r="18495" spans="1:9" ht="13.5" thickTop="1">
      <c r="A18495" s="245" t="s">
        <v>57</v>
      </c>
      <c r="B18495" s="455"/>
      <c r="C18495" s="248" t="s">
        <v>71</v>
      </c>
      <c r="D18495" s="316" t="s">
        <v>75</v>
      </c>
      <c r="E18495" s="248" t="s">
        <v>98</v>
      </c>
      <c r="F18495" s="249" t="s">
        <v>79</v>
      </c>
      <c r="G18495" s="250" t="s">
        <v>70</v>
      </c>
      <c r="I18495" s="326"/>
    </row>
    <row r="18496" spans="1:9">
      <c r="A18496" s="748" t="str">
        <f>IF(I18496=0,"",VLOOKUP(I18496,EQUIPOS,2,FALSE))</f>
        <v/>
      </c>
      <c r="B18496" s="749"/>
      <c r="C18496" s="195"/>
      <c r="D18496" s="194"/>
      <c r="E18496" s="252">
        <f>IF(I18496=0,0,VLOOKUP(I18496,EQUIPOS,4,FALSE))</f>
        <v>0</v>
      </c>
      <c r="F18496" s="230">
        <f t="shared" ref="F18496:F18500" si="3342">C18496*D18496*E18496</f>
        <v>0</v>
      </c>
      <c r="G18496" s="231"/>
      <c r="I18496" s="283"/>
    </row>
    <row r="18497" spans="1:9">
      <c r="A18497" s="748" t="str">
        <f>IF(I18497=0,"",VLOOKUP(I18497,EQUIPOS,2,FALSE))</f>
        <v/>
      </c>
      <c r="B18497" s="749"/>
      <c r="C18497" s="195"/>
      <c r="D18497" s="194"/>
      <c r="E18497" s="252">
        <f>IF(I18497=0,0,VLOOKUP(I18497,EQUIPOS,4,FALSE))</f>
        <v>0</v>
      </c>
      <c r="F18497" s="230">
        <f t="shared" si="3342"/>
        <v>0</v>
      </c>
      <c r="G18497" s="232"/>
      <c r="I18497" s="283"/>
    </row>
    <row r="18498" spans="1:9">
      <c r="A18498" s="748" t="str">
        <f>IF(I18498=0,"",VLOOKUP(I18498,EQUIPOS,2,FALSE))</f>
        <v/>
      </c>
      <c r="B18498" s="749"/>
      <c r="C18498" s="195"/>
      <c r="D18498" s="194"/>
      <c r="E18498" s="252">
        <f>IF(I18498=0,0,VLOOKUP(I18498,EQUIPOS,4,FALSE))</f>
        <v>0</v>
      </c>
      <c r="F18498" s="230">
        <f t="shared" si="3342"/>
        <v>0</v>
      </c>
      <c r="G18498" s="232"/>
      <c r="I18498" s="283"/>
    </row>
    <row r="18499" spans="1:9">
      <c r="A18499" s="748" t="str">
        <f>IF(I18499=0,"",VLOOKUP(I18499,EQUIPOS,2,FALSE))</f>
        <v/>
      </c>
      <c r="B18499" s="749"/>
      <c r="C18499" s="195"/>
      <c r="D18499" s="194"/>
      <c r="E18499" s="252">
        <f>IF(I18499=0,0,VLOOKUP(I18499,EQUIPOS,4,FALSE))</f>
        <v>0</v>
      </c>
      <c r="F18499" s="230">
        <f t="shared" si="3342"/>
        <v>0</v>
      </c>
      <c r="G18499" s="232"/>
      <c r="I18499" s="283"/>
    </row>
    <row r="18500" spans="1:9">
      <c r="A18500" s="748" t="str">
        <f>IF(I18500=0,"",VLOOKUP(I18500,EQUIPOS,2,FALSE))</f>
        <v/>
      </c>
      <c r="B18500" s="749"/>
      <c r="C18500" s="195"/>
      <c r="D18500" s="194"/>
      <c r="E18500" s="252">
        <f>IF(I18500=0,0,VLOOKUP(I18500,EQUIPOS,4,FALSE))</f>
        <v>0</v>
      </c>
      <c r="F18500" s="230">
        <f t="shared" si="3342"/>
        <v>0</v>
      </c>
      <c r="G18500" s="233"/>
      <c r="I18500" s="283"/>
    </row>
    <row r="18501" spans="1:9" ht="30.75" customHeight="1" thickBot="1">
      <c r="A18501" s="234"/>
      <c r="B18501" s="456"/>
      <c r="C18501" s="235"/>
      <c r="D18501" s="237"/>
      <c r="E18501" s="261"/>
      <c r="F18501" s="238" t="s">
        <v>82</v>
      </c>
      <c r="G18501" s="262">
        <f>SUM(F18496:F18500)</f>
        <v>0</v>
      </c>
      <c r="I18501" s="326"/>
    </row>
    <row r="18502" spans="1:9" ht="13.5" thickTop="1">
      <c r="A18502" s="240" t="s">
        <v>73</v>
      </c>
      <c r="B18502" s="446"/>
      <c r="C18502" s="241"/>
      <c r="D18502" s="243"/>
      <c r="E18502" s="243"/>
      <c r="F18502" s="242"/>
      <c r="G18502" s="244"/>
      <c r="I18502" s="326"/>
    </row>
    <row r="18503" spans="1:9" ht="26">
      <c r="A18503" s="245" t="s">
        <v>57</v>
      </c>
      <c r="B18503" s="454" t="s">
        <v>58</v>
      </c>
      <c r="C18503" s="247" t="s">
        <v>68</v>
      </c>
      <c r="D18503" s="316" t="s">
        <v>74</v>
      </c>
      <c r="E18503" s="248" t="s">
        <v>69</v>
      </c>
      <c r="F18503" s="249" t="s">
        <v>79</v>
      </c>
      <c r="G18503" s="250" t="s">
        <v>70</v>
      </c>
      <c r="H18503" s="220"/>
      <c r="I18503" s="325"/>
    </row>
    <row r="18504" spans="1:9">
      <c r="A18504" s="263" t="str">
        <f t="shared" ref="A18504:A18515" si="3343">IF(I18504=0,"",VLOOKUP(I18504,MANOOBRA,2,FALSE))</f>
        <v/>
      </c>
      <c r="B18504" s="444" t="str">
        <f t="shared" ref="B18504:B18515" si="3344">IF(I18504=0,"",VLOOKUP(I18504,MANOOBRA,3,FALSE))</f>
        <v/>
      </c>
      <c r="C18504" s="195"/>
      <c r="D18504" s="466"/>
      <c r="E18504" s="252">
        <f t="shared" ref="E18504:E18515" si="3345">IF(I18504=0,0,VLOOKUP(I18504,MANOOBRA,4,FALSE))</f>
        <v>0</v>
      </c>
      <c r="F18504" s="230">
        <f>IF(D18504=0,0,C18504*E18504/D18504)</f>
        <v>0</v>
      </c>
      <c r="G18504" s="231"/>
      <c r="I18504" s="283"/>
    </row>
    <row r="18505" spans="1:9">
      <c r="A18505" s="263" t="str">
        <f t="shared" si="3343"/>
        <v/>
      </c>
      <c r="B18505" s="444" t="str">
        <f t="shared" si="3344"/>
        <v/>
      </c>
      <c r="C18505" s="195"/>
      <c r="D18505" s="466"/>
      <c r="E18505" s="252">
        <f t="shared" si="3345"/>
        <v>0</v>
      </c>
      <c r="F18505" s="230">
        <f t="shared" ref="F18505:F18515" si="3346">IF(D18505=0,0,C18505*E18505/D18505)</f>
        <v>0</v>
      </c>
      <c r="G18505" s="232"/>
      <c r="I18505" s="283"/>
    </row>
    <row r="18506" spans="1:9">
      <c r="A18506" s="263" t="str">
        <f t="shared" si="3343"/>
        <v/>
      </c>
      <c r="B18506" s="444" t="str">
        <f t="shared" si="3344"/>
        <v/>
      </c>
      <c r="C18506" s="195"/>
      <c r="D18506" s="469"/>
      <c r="E18506" s="252">
        <f t="shared" si="3345"/>
        <v>0</v>
      </c>
      <c r="F18506" s="230">
        <f t="shared" si="3346"/>
        <v>0</v>
      </c>
      <c r="G18506" s="232"/>
      <c r="I18506" s="283"/>
    </row>
    <row r="18507" spans="1:9">
      <c r="A18507" s="263" t="str">
        <f t="shared" si="3343"/>
        <v/>
      </c>
      <c r="B18507" s="444" t="str">
        <f t="shared" si="3344"/>
        <v/>
      </c>
      <c r="C18507" s="195"/>
      <c r="D18507" s="195"/>
      <c r="E18507" s="252">
        <f t="shared" si="3345"/>
        <v>0</v>
      </c>
      <c r="F18507" s="230">
        <f t="shared" si="3346"/>
        <v>0</v>
      </c>
      <c r="G18507" s="232"/>
      <c r="I18507" s="283"/>
    </row>
    <row r="18508" spans="1:9">
      <c r="A18508" s="263" t="str">
        <f t="shared" si="3343"/>
        <v/>
      </c>
      <c r="B18508" s="444" t="str">
        <f t="shared" si="3344"/>
        <v/>
      </c>
      <c r="C18508" s="195"/>
      <c r="D18508" s="195"/>
      <c r="E18508" s="252">
        <f t="shared" si="3345"/>
        <v>0</v>
      </c>
      <c r="F18508" s="230">
        <f t="shared" si="3346"/>
        <v>0</v>
      </c>
      <c r="G18508" s="232"/>
      <c r="I18508" s="283"/>
    </row>
    <row r="18509" spans="1:9">
      <c r="A18509" s="263" t="str">
        <f t="shared" si="3343"/>
        <v/>
      </c>
      <c r="B18509" s="444" t="str">
        <f t="shared" si="3344"/>
        <v/>
      </c>
      <c r="C18509" s="195"/>
      <c r="D18509" s="195"/>
      <c r="E18509" s="252">
        <f t="shared" si="3345"/>
        <v>0</v>
      </c>
      <c r="F18509" s="230">
        <f t="shared" si="3346"/>
        <v>0</v>
      </c>
      <c r="G18509" s="232"/>
      <c r="I18509" s="283"/>
    </row>
    <row r="18510" spans="1:9">
      <c r="A18510" s="263" t="str">
        <f t="shared" si="3343"/>
        <v/>
      </c>
      <c r="B18510" s="444" t="str">
        <f t="shared" si="3344"/>
        <v/>
      </c>
      <c r="C18510" s="195"/>
      <c r="D18510" s="195"/>
      <c r="E18510" s="252">
        <f t="shared" si="3345"/>
        <v>0</v>
      </c>
      <c r="F18510" s="230">
        <f t="shared" si="3346"/>
        <v>0</v>
      </c>
      <c r="G18510" s="232"/>
      <c r="I18510" s="283"/>
    </row>
    <row r="18511" spans="1:9">
      <c r="A18511" s="263" t="str">
        <f t="shared" si="3343"/>
        <v/>
      </c>
      <c r="B18511" s="444" t="str">
        <f t="shared" si="3344"/>
        <v/>
      </c>
      <c r="C18511" s="195"/>
      <c r="D18511" s="195"/>
      <c r="E18511" s="252">
        <f t="shared" si="3345"/>
        <v>0</v>
      </c>
      <c r="F18511" s="230">
        <f t="shared" si="3346"/>
        <v>0</v>
      </c>
      <c r="G18511" s="232"/>
      <c r="I18511" s="283"/>
    </row>
    <row r="18512" spans="1:9">
      <c r="A18512" s="263" t="str">
        <f t="shared" si="3343"/>
        <v/>
      </c>
      <c r="B18512" s="444" t="str">
        <f t="shared" si="3344"/>
        <v/>
      </c>
      <c r="C18512" s="195"/>
      <c r="D18512" s="195"/>
      <c r="E18512" s="252">
        <f t="shared" si="3345"/>
        <v>0</v>
      </c>
      <c r="F18512" s="230">
        <f t="shared" si="3346"/>
        <v>0</v>
      </c>
      <c r="G18512" s="232"/>
      <c r="I18512" s="283"/>
    </row>
    <row r="18513" spans="1:16">
      <c r="A18513" s="263" t="str">
        <f t="shared" si="3343"/>
        <v/>
      </c>
      <c r="B18513" s="444" t="str">
        <f t="shared" si="3344"/>
        <v/>
      </c>
      <c r="C18513" s="195"/>
      <c r="D18513" s="195"/>
      <c r="E18513" s="252">
        <f t="shared" si="3345"/>
        <v>0</v>
      </c>
      <c r="F18513" s="230">
        <f t="shared" si="3346"/>
        <v>0</v>
      </c>
      <c r="G18513" s="232"/>
      <c r="I18513" s="283"/>
    </row>
    <row r="18514" spans="1:16">
      <c r="A18514" s="263" t="str">
        <f t="shared" si="3343"/>
        <v/>
      </c>
      <c r="B18514" s="444" t="str">
        <f t="shared" si="3344"/>
        <v/>
      </c>
      <c r="C18514" s="195"/>
      <c r="D18514" s="195"/>
      <c r="E18514" s="252">
        <f t="shared" si="3345"/>
        <v>0</v>
      </c>
      <c r="F18514" s="230">
        <f t="shared" si="3346"/>
        <v>0</v>
      </c>
      <c r="G18514" s="232"/>
      <c r="I18514" s="283"/>
    </row>
    <row r="18515" spans="1:16">
      <c r="A18515" s="263" t="str">
        <f t="shared" si="3343"/>
        <v/>
      </c>
      <c r="B18515" s="444" t="str">
        <f t="shared" si="3344"/>
        <v/>
      </c>
      <c r="C18515" s="195"/>
      <c r="D18515" s="195"/>
      <c r="E18515" s="252">
        <f t="shared" si="3345"/>
        <v>0</v>
      </c>
      <c r="F18515" s="230">
        <f t="shared" si="3346"/>
        <v>0</v>
      </c>
      <c r="G18515" s="233"/>
      <c r="I18515" s="283"/>
    </row>
    <row r="18516" spans="1:16" ht="31.5" customHeight="1" thickBot="1">
      <c r="A18516" s="234"/>
      <c r="B18516" s="456"/>
      <c r="C18516" s="235"/>
      <c r="D18516" s="237"/>
      <c r="E18516" s="237"/>
      <c r="F18516" s="238" t="s">
        <v>83</v>
      </c>
      <c r="G18516" s="262">
        <f>ROUND(SUM(F18504:F18515),0)</f>
        <v>0</v>
      </c>
      <c r="I18516" s="326"/>
    </row>
    <row r="18517" spans="1:16" ht="13.5" thickTop="1">
      <c r="A18517" s="186" t="s">
        <v>76</v>
      </c>
      <c r="B18517" s="446"/>
      <c r="C18517" s="241"/>
      <c r="D18517" s="243"/>
      <c r="E18517" s="243"/>
      <c r="F18517" s="242"/>
      <c r="G18517" s="244"/>
      <c r="I18517" s="326"/>
    </row>
    <row r="18518" spans="1:16">
      <c r="A18518" s="245" t="s">
        <v>57</v>
      </c>
      <c r="B18518" s="455"/>
      <c r="C18518" s="246"/>
      <c r="D18518" s="317"/>
      <c r="E18518" s="248" t="s">
        <v>77</v>
      </c>
      <c r="F18518" s="249" t="s">
        <v>78</v>
      </c>
      <c r="G18518" s="264" t="s">
        <v>77</v>
      </c>
      <c r="H18518" s="220"/>
      <c r="I18518" s="325"/>
    </row>
    <row r="18519" spans="1:16">
      <c r="A18519" s="185" t="s">
        <v>87</v>
      </c>
      <c r="B18519" s="453"/>
      <c r="C18519" s="265"/>
      <c r="D18519" s="318"/>
      <c r="E18519" s="229">
        <f>SUM(G18478,G18493,G18501,G18516)</f>
        <v>0</v>
      </c>
      <c r="F18519" s="266">
        <f>A</f>
        <v>0</v>
      </c>
      <c r="G18519" s="267">
        <f>E18519*F18519</f>
        <v>0</v>
      </c>
      <c r="I18519" s="326"/>
    </row>
    <row r="18520" spans="1:16">
      <c r="A18520" s="185" t="s">
        <v>85</v>
      </c>
      <c r="B18520" s="453"/>
      <c r="C18520" s="265"/>
      <c r="D18520" s="318"/>
      <c r="E18520" s="229">
        <f>SUM(G18478,G18493,G18501,G18516)</f>
        <v>0</v>
      </c>
      <c r="F18520" s="266">
        <f>I</f>
        <v>0</v>
      </c>
      <c r="G18520" s="267">
        <f>E18520*F18520</f>
        <v>0</v>
      </c>
      <c r="I18520" s="326"/>
    </row>
    <row r="18521" spans="1:16">
      <c r="A18521" s="185" t="s">
        <v>86</v>
      </c>
      <c r="B18521" s="453"/>
      <c r="C18521" s="265"/>
      <c r="D18521" s="318"/>
      <c r="E18521" s="229">
        <f>SUM(G18478,G18493,G18501,G18516)</f>
        <v>0</v>
      </c>
      <c r="F18521" s="266">
        <f>U</f>
        <v>0</v>
      </c>
      <c r="G18521" s="267">
        <f>E18521*F18521</f>
        <v>0</v>
      </c>
      <c r="I18521" s="326"/>
    </row>
    <row r="18522" spans="1:16" ht="33" customHeight="1" thickBot="1">
      <c r="A18522" s="234"/>
      <c r="B18522" s="456"/>
      <c r="C18522" s="235"/>
      <c r="D18522" s="237"/>
      <c r="E18522" s="237"/>
      <c r="F18522" s="268" t="s">
        <v>84</v>
      </c>
      <c r="G18522" s="262">
        <f>SUM(G18519:G18521)</f>
        <v>0</v>
      </c>
      <c r="I18522" s="326"/>
      <c r="J18522" s="295"/>
      <c r="K18522" s="296"/>
      <c r="L18522" s="296"/>
      <c r="M18522" s="296"/>
      <c r="N18522" s="296"/>
      <c r="O18522" s="296"/>
    </row>
    <row r="18523" spans="1:16" s="211" customFormat="1" ht="14" thickTop="1" thickBot="1">
      <c r="A18523" s="269"/>
      <c r="B18523" s="443"/>
      <c r="C18523" s="270"/>
      <c r="D18523" s="319"/>
      <c r="E18523" s="271" t="s">
        <v>89</v>
      </c>
      <c r="F18523" s="272"/>
      <c r="G18523" s="273">
        <f>ROUND(SUM(G18478,G18493,G18501,G18516,G18522),0)</f>
        <v>0</v>
      </c>
      <c r="I18523" s="327"/>
      <c r="J18523" s="212">
        <f>B18462</f>
        <v>59.6</v>
      </c>
      <c r="K18523" s="274">
        <f>E18519</f>
        <v>0</v>
      </c>
      <c r="L18523" s="294">
        <f>G18519</f>
        <v>0</v>
      </c>
      <c r="M18523" s="294">
        <f>G18520</f>
        <v>0</v>
      </c>
      <c r="N18523" s="294">
        <f>G18521</f>
        <v>0</v>
      </c>
      <c r="O18523" s="299">
        <f>SUM(K18523:N18523)</f>
        <v>0</v>
      </c>
      <c r="P18523" s="294"/>
    </row>
    <row r="18524" spans="1:16" ht="13.5" thickTop="1">
      <c r="A18524" s="275" t="s">
        <v>97</v>
      </c>
      <c r="B18524" s="438"/>
      <c r="C18524" s="215"/>
      <c r="D18524" s="217"/>
      <c r="E18524" s="217"/>
      <c r="F18524" s="216"/>
      <c r="G18524" s="219"/>
      <c r="I18524" s="326"/>
      <c r="P18524" s="294"/>
    </row>
    <row r="18525" spans="1:16">
      <c r="A18525" s="275"/>
      <c r="B18525" s="452"/>
      <c r="C18525" s="276"/>
      <c r="D18525" s="320"/>
      <c r="E18525" s="217"/>
      <c r="F18525" s="216"/>
      <c r="G18525" s="277">
        <f ca="1">TODAY()</f>
        <v>44839</v>
      </c>
      <c r="I18525" s="326"/>
      <c r="P18525" s="294"/>
    </row>
    <row r="18526" spans="1:16">
      <c r="A18526" s="215"/>
      <c r="B18526" s="438"/>
      <c r="C18526" s="215"/>
      <c r="D18526" s="217"/>
      <c r="E18526" s="217"/>
      <c r="F18526" s="216"/>
      <c r="G18526" s="216"/>
      <c r="I18526" s="434"/>
      <c r="P18526" s="294"/>
    </row>
    <row r="18527" spans="1:16" s="199" customFormat="1">
      <c r="A18527" s="196" t="s">
        <v>109</v>
      </c>
      <c r="B18527" s="458"/>
      <c r="C18527" s="196"/>
      <c r="D18527" s="198"/>
      <c r="E18527" s="198"/>
      <c r="F18527" s="197"/>
      <c r="G18527" s="197"/>
      <c r="I18527" s="321"/>
      <c r="J18527" s="200"/>
      <c r="O18527" s="297"/>
    </row>
    <row r="18528" spans="1:16" s="199" customFormat="1">
      <c r="A18528" s="196" t="str">
        <f>CONCATENATE('Prestaciones y AIU'!A16455," ANALISIS DE PRECIOS UNITARIOS")</f>
        <v xml:space="preserve"> ANALISIS DE PRECIOS UNITARIOS</v>
      </c>
      <c r="B18528" s="458"/>
      <c r="C18528" s="196"/>
      <c r="D18528" s="198"/>
      <c r="E18528" s="198"/>
      <c r="F18528" s="197"/>
      <c r="G18528" s="197"/>
      <c r="I18528" s="321"/>
      <c r="J18528" s="200"/>
      <c r="O18528" s="297"/>
    </row>
    <row r="18529" spans="1:15" s="199" customFormat="1">
      <c r="A18529" s="196" t="str">
        <f>Objeto_LIC</f>
        <v>OPTIMIZACION DEL SISTEMA DE ABASTECIMIENTO (ADUCCION, PRETRATAMIENTO Y CONDUCCION) DEL MUNICPIO DE TAME, DEPARTAMENTO DE ARAUCA</v>
      </c>
      <c r="B18529" s="458"/>
      <c r="C18529" s="196"/>
      <c r="D18529" s="198"/>
      <c r="E18529" s="198"/>
      <c r="F18529" s="197"/>
      <c r="G18529" s="197"/>
      <c r="I18529" s="321"/>
      <c r="J18529" s="200"/>
      <c r="O18529" s="297"/>
    </row>
    <row r="18530" spans="1:15" s="199" customFormat="1">
      <c r="A18530" s="196"/>
      <c r="B18530" s="458"/>
      <c r="C18530" s="196"/>
      <c r="D18530" s="198"/>
      <c r="E18530" s="198"/>
      <c r="F18530" s="197"/>
      <c r="G18530" s="197"/>
      <c r="I18530" s="321"/>
      <c r="J18530" s="200"/>
      <c r="O18530" s="297"/>
    </row>
    <row r="18531" spans="1:15" ht="13.5" thickBot="1">
      <c r="A18531" s="201"/>
      <c r="B18531" s="448"/>
      <c r="C18531" s="201"/>
      <c r="D18531" s="203"/>
      <c r="E18531" s="203"/>
      <c r="F18531" s="202"/>
      <c r="G18531" s="202"/>
    </row>
    <row r="18532" spans="1:15" s="211" customFormat="1" ht="13.5" thickTop="1">
      <c r="A18532" s="206"/>
      <c r="B18532" s="457"/>
      <c r="C18532" s="207"/>
      <c r="D18532" s="209"/>
      <c r="E18532" s="209"/>
      <c r="F18532" s="208"/>
      <c r="G18532" s="210" t="s">
        <v>110</v>
      </c>
      <c r="I18532" s="323"/>
      <c r="J18532" s="212"/>
      <c r="O18532" s="297"/>
    </row>
    <row r="18533" spans="1:15" ht="12.75" customHeight="1">
      <c r="A18533" s="213" t="s">
        <v>62</v>
      </c>
      <c r="B18533" s="750">
        <f>Proponente</f>
        <v>0</v>
      </c>
      <c r="C18533" s="750"/>
      <c r="D18533" s="750"/>
      <c r="E18533" s="750"/>
      <c r="F18533" s="750"/>
      <c r="G18533" s="751"/>
    </row>
    <row r="18534" spans="1:15" ht="47.25" customHeight="1">
      <c r="A18534" s="213" t="s">
        <v>63</v>
      </c>
      <c r="B18534" s="470">
        <v>59.7</v>
      </c>
      <c r="C18534" s="750" t="e">
        <f>VLOOKUP(B18534,Presupuesto!$A$4:$B$106,2,FALSE)</f>
        <v>#N/A</v>
      </c>
      <c r="D18534" s="750"/>
      <c r="E18534" s="750"/>
      <c r="F18534" s="750"/>
      <c r="G18534" s="751"/>
    </row>
    <row r="18535" spans="1:15" ht="12.75" customHeight="1">
      <c r="A18535" s="214"/>
      <c r="B18535" s="438"/>
      <c r="C18535" s="215"/>
      <c r="D18535" s="217"/>
      <c r="E18535" s="217"/>
      <c r="F18535" s="218" t="s">
        <v>88</v>
      </c>
      <c r="G18535" s="750" t="str">
        <f ca="1">LOOKUP('U-P1'!B18534,Presupuesto!$1:$1048576,Presupuesto!$C$1:$C$105)</f>
        <v>ML</v>
      </c>
      <c r="H18535" s="750"/>
      <c r="I18535" s="750"/>
      <c r="J18535" s="750"/>
      <c r="K18535" s="751"/>
    </row>
    <row r="18536" spans="1:15" ht="13.5" thickBot="1">
      <c r="A18536" s="213" t="s">
        <v>64</v>
      </c>
      <c r="B18536" s="438"/>
      <c r="C18536" s="215"/>
      <c r="D18536" s="217"/>
      <c r="E18536" s="217"/>
      <c r="F18536" s="216"/>
      <c r="G18536" s="219"/>
      <c r="I18536" s="324"/>
      <c r="J18536" s="295"/>
      <c r="K18536" s="296"/>
      <c r="L18536" s="296"/>
      <c r="M18536" s="296"/>
      <c r="N18536" s="296"/>
      <c r="O18536" s="296"/>
    </row>
    <row r="18537" spans="1:15" s="220" customFormat="1" ht="13.5" thickTop="1">
      <c r="A18537" s="221" t="s">
        <v>57</v>
      </c>
      <c r="B18537" s="447" t="s">
        <v>65</v>
      </c>
      <c r="C18537" s="222" t="s">
        <v>66</v>
      </c>
      <c r="D18537" s="223" t="s">
        <v>74</v>
      </c>
      <c r="E18537" s="224" t="s">
        <v>100</v>
      </c>
      <c r="F18537" s="224" t="s">
        <v>79</v>
      </c>
      <c r="G18537" s="225" t="s">
        <v>70</v>
      </c>
      <c r="I18537" s="325"/>
      <c r="J18537" s="226"/>
      <c r="O18537" s="296"/>
    </row>
    <row r="18538" spans="1:15">
      <c r="A18538" s="227" t="str">
        <f t="shared" ref="A18538:A18549" si="3347">IF(I18538=0,"-",VLOOKUP(I18538,EQUIPOS,2,FALSE))</f>
        <v>-</v>
      </c>
      <c r="B18538" s="228"/>
      <c r="C18538" s="228"/>
      <c r="D18538" s="468"/>
      <c r="E18538" s="229">
        <f t="shared" ref="E18538:E18549" si="3348">IF(I18538=0,0,VLOOKUP(I18538,EQUIPOS,4,FALSE))</f>
        <v>0</v>
      </c>
      <c r="F18538" s="230">
        <f t="shared" ref="F18538:F18549" si="3349">IF(D18538=0,0,E18538/D18538)</f>
        <v>0</v>
      </c>
      <c r="G18538" s="231"/>
      <c r="I18538" s="283"/>
    </row>
    <row r="18539" spans="1:15" ht="13.5" customHeight="1">
      <c r="A18539" s="227" t="str">
        <f t="shared" si="3347"/>
        <v>-</v>
      </c>
      <c r="B18539" s="228"/>
      <c r="C18539" s="228"/>
      <c r="D18539" s="468"/>
      <c r="E18539" s="229">
        <f t="shared" si="3348"/>
        <v>0</v>
      </c>
      <c r="F18539" s="230">
        <f t="shared" si="3349"/>
        <v>0</v>
      </c>
      <c r="G18539" s="232"/>
      <c r="I18539" s="283"/>
    </row>
    <row r="18540" spans="1:15">
      <c r="A18540" s="227" t="str">
        <f t="shared" si="3347"/>
        <v>-</v>
      </c>
      <c r="B18540" s="228"/>
      <c r="C18540" s="228"/>
      <c r="D18540" s="468"/>
      <c r="E18540" s="229">
        <f t="shared" si="3348"/>
        <v>0</v>
      </c>
      <c r="F18540" s="230">
        <f t="shared" si="3349"/>
        <v>0</v>
      </c>
      <c r="G18540" s="232"/>
      <c r="I18540" s="283"/>
    </row>
    <row r="18541" spans="1:15">
      <c r="A18541" s="227" t="str">
        <f t="shared" si="3347"/>
        <v>-</v>
      </c>
      <c r="B18541" s="228"/>
      <c r="C18541" s="228"/>
      <c r="D18541" s="468"/>
      <c r="E18541" s="229">
        <f t="shared" si="3348"/>
        <v>0</v>
      </c>
      <c r="F18541" s="230">
        <f t="shared" si="3349"/>
        <v>0</v>
      </c>
      <c r="G18541" s="232"/>
      <c r="I18541" s="283"/>
    </row>
    <row r="18542" spans="1:15">
      <c r="A18542" s="227" t="str">
        <f t="shared" si="3347"/>
        <v>-</v>
      </c>
      <c r="B18542" s="228"/>
      <c r="C18542" s="228"/>
      <c r="D18542" s="468"/>
      <c r="E18542" s="229">
        <f t="shared" si="3348"/>
        <v>0</v>
      </c>
      <c r="F18542" s="230">
        <f t="shared" si="3349"/>
        <v>0</v>
      </c>
      <c r="G18542" s="232"/>
      <c r="I18542" s="283"/>
    </row>
    <row r="18543" spans="1:15">
      <c r="A18543" s="227" t="str">
        <f t="shared" si="3347"/>
        <v>-</v>
      </c>
      <c r="B18543" s="228"/>
      <c r="C18543" s="228"/>
      <c r="D18543" s="194"/>
      <c r="E18543" s="229">
        <f t="shared" si="3348"/>
        <v>0</v>
      </c>
      <c r="F18543" s="230">
        <f t="shared" si="3349"/>
        <v>0</v>
      </c>
      <c r="G18543" s="232"/>
      <c r="I18543" s="283"/>
    </row>
    <row r="18544" spans="1:15">
      <c r="A18544" s="227" t="str">
        <f t="shared" si="3347"/>
        <v>-</v>
      </c>
      <c r="B18544" s="228"/>
      <c r="C18544" s="228"/>
      <c r="D18544" s="194"/>
      <c r="E18544" s="229">
        <f t="shared" si="3348"/>
        <v>0</v>
      </c>
      <c r="F18544" s="230">
        <f t="shared" si="3349"/>
        <v>0</v>
      </c>
      <c r="G18544" s="232"/>
      <c r="I18544" s="283"/>
    </row>
    <row r="18545" spans="1:15">
      <c r="A18545" s="227" t="str">
        <f t="shared" si="3347"/>
        <v>-</v>
      </c>
      <c r="B18545" s="228"/>
      <c r="C18545" s="228"/>
      <c r="D18545" s="194"/>
      <c r="E18545" s="229">
        <f t="shared" si="3348"/>
        <v>0</v>
      </c>
      <c r="F18545" s="230">
        <f t="shared" si="3349"/>
        <v>0</v>
      </c>
      <c r="G18545" s="232"/>
      <c r="I18545" s="283"/>
    </row>
    <row r="18546" spans="1:15">
      <c r="A18546" s="227" t="str">
        <f t="shared" si="3347"/>
        <v>-</v>
      </c>
      <c r="B18546" s="228"/>
      <c r="C18546" s="228"/>
      <c r="D18546" s="194"/>
      <c r="E18546" s="229">
        <f t="shared" si="3348"/>
        <v>0</v>
      </c>
      <c r="F18546" s="230">
        <f t="shared" si="3349"/>
        <v>0</v>
      </c>
      <c r="G18546" s="232"/>
      <c r="I18546" s="283"/>
    </row>
    <row r="18547" spans="1:15">
      <c r="A18547" s="227" t="str">
        <f t="shared" si="3347"/>
        <v>-</v>
      </c>
      <c r="B18547" s="228"/>
      <c r="C18547" s="228"/>
      <c r="D18547" s="194"/>
      <c r="E18547" s="229">
        <f t="shared" si="3348"/>
        <v>0</v>
      </c>
      <c r="F18547" s="230">
        <f t="shared" si="3349"/>
        <v>0</v>
      </c>
      <c r="G18547" s="232"/>
      <c r="I18547" s="283"/>
    </row>
    <row r="18548" spans="1:15">
      <c r="A18548" s="227" t="str">
        <f t="shared" si="3347"/>
        <v>-</v>
      </c>
      <c r="B18548" s="228"/>
      <c r="C18548" s="228"/>
      <c r="D18548" s="194"/>
      <c r="E18548" s="229">
        <f t="shared" si="3348"/>
        <v>0</v>
      </c>
      <c r="F18548" s="230">
        <f t="shared" si="3349"/>
        <v>0</v>
      </c>
      <c r="G18548" s="232"/>
      <c r="I18548" s="283"/>
    </row>
    <row r="18549" spans="1:15">
      <c r="A18549" s="227" t="str">
        <f t="shared" si="3347"/>
        <v>-</v>
      </c>
      <c r="B18549" s="228"/>
      <c r="C18549" s="228"/>
      <c r="D18549" s="194"/>
      <c r="E18549" s="229">
        <f t="shared" si="3348"/>
        <v>0</v>
      </c>
      <c r="F18549" s="230">
        <f t="shared" si="3349"/>
        <v>0</v>
      </c>
      <c r="G18549" s="232"/>
      <c r="I18549" s="283"/>
    </row>
    <row r="18550" spans="1:15" ht="13.5" thickBot="1">
      <c r="A18550" s="234"/>
      <c r="B18550" s="456"/>
      <c r="C18550" s="235"/>
      <c r="D18550" s="237"/>
      <c r="E18550" s="237"/>
      <c r="F18550" s="238" t="s">
        <v>80</v>
      </c>
      <c r="G18550" s="239">
        <f>ROUND(SUM(F18538:F18549),0)</f>
        <v>0</v>
      </c>
      <c r="I18550" s="326"/>
    </row>
    <row r="18551" spans="1:15" ht="13.5" thickTop="1">
      <c r="A18551" s="240" t="s">
        <v>67</v>
      </c>
      <c r="B18551" s="446"/>
      <c r="C18551" s="241"/>
      <c r="D18551" s="243"/>
      <c r="E18551" s="243"/>
      <c r="F18551" s="242"/>
      <c r="G18551" s="244"/>
      <c r="I18551" s="326"/>
    </row>
    <row r="18552" spans="1:15" s="220" customFormat="1" ht="26">
      <c r="A18552" s="245" t="s">
        <v>57</v>
      </c>
      <c r="B18552" s="455"/>
      <c r="C18552" s="247" t="s">
        <v>58</v>
      </c>
      <c r="D18552" s="316" t="s">
        <v>68</v>
      </c>
      <c r="E18552" s="248" t="s">
        <v>69</v>
      </c>
      <c r="F18552" s="249" t="s">
        <v>79</v>
      </c>
      <c r="G18552" s="250" t="s">
        <v>70</v>
      </c>
      <c r="I18552" s="325"/>
      <c r="J18552" s="226"/>
      <c r="O18552" s="296"/>
    </row>
    <row r="18553" spans="1:15">
      <c r="A18553" s="748" t="str">
        <f t="shared" ref="A18553:A18564" si="3350">IF(I18553=0,"",VLOOKUP(I18553,MATERIALES,2,FALSE))</f>
        <v/>
      </c>
      <c r="B18553" s="749"/>
      <c r="C18553" s="251" t="str">
        <f t="shared" ref="C18553:C18561" si="3351">IF(I18553=0,"",VLOOKUP(I18553,MATERIALES,3,FALSE))</f>
        <v/>
      </c>
      <c r="D18553" s="194"/>
      <c r="E18553" s="252">
        <f t="shared" ref="E18553:E18564" si="3352">IF(I18553=0,0,VLOOKUP(I18553,MATERIALES,4,FALSE))</f>
        <v>0</v>
      </c>
      <c r="F18553" s="230">
        <f>D18553*E18553</f>
        <v>0</v>
      </c>
      <c r="G18553" s="231"/>
      <c r="I18553" s="283"/>
    </row>
    <row r="18554" spans="1:15">
      <c r="A18554" s="748" t="str">
        <f t="shared" si="3350"/>
        <v/>
      </c>
      <c r="B18554" s="749"/>
      <c r="C18554" s="251" t="str">
        <f t="shared" si="3351"/>
        <v/>
      </c>
      <c r="D18554" s="194"/>
      <c r="E18554" s="252">
        <f t="shared" si="3352"/>
        <v>0</v>
      </c>
      <c r="F18554" s="230">
        <f t="shared" ref="F18554:F18564" si="3353">D18554*E18554</f>
        <v>0</v>
      </c>
      <c r="G18554" s="232"/>
      <c r="I18554" s="283"/>
    </row>
    <row r="18555" spans="1:15">
      <c r="A18555" s="748" t="str">
        <f t="shared" si="3350"/>
        <v/>
      </c>
      <c r="B18555" s="749"/>
      <c r="C18555" s="251" t="str">
        <f t="shared" si="3351"/>
        <v/>
      </c>
      <c r="D18555" s="194"/>
      <c r="E18555" s="252">
        <f t="shared" si="3352"/>
        <v>0</v>
      </c>
      <c r="F18555" s="230">
        <f t="shared" si="3353"/>
        <v>0</v>
      </c>
      <c r="G18555" s="232"/>
      <c r="I18555" s="283"/>
    </row>
    <row r="18556" spans="1:15">
      <c r="A18556" s="748" t="str">
        <f t="shared" si="3350"/>
        <v/>
      </c>
      <c r="B18556" s="749"/>
      <c r="C18556" s="251" t="str">
        <f t="shared" si="3351"/>
        <v/>
      </c>
      <c r="D18556" s="194"/>
      <c r="E18556" s="252">
        <f t="shared" si="3352"/>
        <v>0</v>
      </c>
      <c r="F18556" s="230">
        <f t="shared" si="3353"/>
        <v>0</v>
      </c>
      <c r="G18556" s="232"/>
      <c r="I18556" s="283"/>
    </row>
    <row r="18557" spans="1:15">
      <c r="A18557" s="748" t="str">
        <f t="shared" si="3350"/>
        <v/>
      </c>
      <c r="B18557" s="749"/>
      <c r="C18557" s="251" t="str">
        <f t="shared" si="3351"/>
        <v/>
      </c>
      <c r="D18557" s="194"/>
      <c r="E18557" s="252">
        <f t="shared" si="3352"/>
        <v>0</v>
      </c>
      <c r="F18557" s="230">
        <f t="shared" si="3353"/>
        <v>0</v>
      </c>
      <c r="G18557" s="232"/>
      <c r="I18557" s="283"/>
    </row>
    <row r="18558" spans="1:15">
      <c r="A18558" s="748" t="str">
        <f t="shared" si="3350"/>
        <v/>
      </c>
      <c r="B18558" s="749"/>
      <c r="C18558" s="251" t="str">
        <f t="shared" si="3351"/>
        <v/>
      </c>
      <c r="D18558" s="194"/>
      <c r="E18558" s="252">
        <f t="shared" si="3352"/>
        <v>0</v>
      </c>
      <c r="F18558" s="230">
        <f t="shared" si="3353"/>
        <v>0</v>
      </c>
      <c r="G18558" s="232"/>
      <c r="I18558" s="283"/>
    </row>
    <row r="18559" spans="1:15">
      <c r="A18559" s="748" t="str">
        <f t="shared" si="3350"/>
        <v/>
      </c>
      <c r="B18559" s="749"/>
      <c r="C18559" s="251" t="str">
        <f t="shared" si="3351"/>
        <v/>
      </c>
      <c r="D18559" s="194"/>
      <c r="E18559" s="252">
        <f t="shared" si="3352"/>
        <v>0</v>
      </c>
      <c r="F18559" s="230">
        <f t="shared" si="3353"/>
        <v>0</v>
      </c>
      <c r="G18559" s="232"/>
      <c r="I18559" s="283"/>
    </row>
    <row r="18560" spans="1:15">
      <c r="A18560" s="748" t="str">
        <f t="shared" si="3350"/>
        <v/>
      </c>
      <c r="B18560" s="749"/>
      <c r="C18560" s="251" t="str">
        <f t="shared" si="3351"/>
        <v/>
      </c>
      <c r="D18560" s="194"/>
      <c r="E18560" s="252">
        <f t="shared" si="3352"/>
        <v>0</v>
      </c>
      <c r="F18560" s="230">
        <f t="shared" si="3353"/>
        <v>0</v>
      </c>
      <c r="G18560" s="253"/>
      <c r="I18560" s="283"/>
    </row>
    <row r="18561" spans="1:9">
      <c r="A18561" s="748" t="str">
        <f t="shared" si="3350"/>
        <v/>
      </c>
      <c r="B18561" s="749"/>
      <c r="C18561" s="251" t="str">
        <f t="shared" si="3351"/>
        <v/>
      </c>
      <c r="D18561" s="194"/>
      <c r="E18561" s="252">
        <f t="shared" si="3352"/>
        <v>0</v>
      </c>
      <c r="F18561" s="230">
        <f t="shared" si="3353"/>
        <v>0</v>
      </c>
      <c r="G18561" s="232"/>
      <c r="I18561" s="283"/>
    </row>
    <row r="18562" spans="1:9">
      <c r="A18562" s="748" t="str">
        <f t="shared" si="3350"/>
        <v/>
      </c>
      <c r="B18562" s="749"/>
      <c r="C18562" s="251"/>
      <c r="D18562" s="194"/>
      <c r="E18562" s="252">
        <f t="shared" si="3352"/>
        <v>0</v>
      </c>
      <c r="F18562" s="230">
        <f t="shared" si="3353"/>
        <v>0</v>
      </c>
      <c r="G18562" s="232"/>
      <c r="I18562" s="283"/>
    </row>
    <row r="18563" spans="1:9">
      <c r="A18563" s="748" t="str">
        <f t="shared" si="3350"/>
        <v/>
      </c>
      <c r="B18563" s="749"/>
      <c r="C18563" s="251"/>
      <c r="D18563" s="194"/>
      <c r="E18563" s="252">
        <f t="shared" si="3352"/>
        <v>0</v>
      </c>
      <c r="F18563" s="230">
        <f t="shared" si="3353"/>
        <v>0</v>
      </c>
      <c r="G18563" s="232"/>
      <c r="I18563" s="283"/>
    </row>
    <row r="18564" spans="1:9">
      <c r="A18564" s="748" t="str">
        <f t="shared" si="3350"/>
        <v/>
      </c>
      <c r="B18564" s="749"/>
      <c r="C18564" s="251" t="str">
        <f t="shared" ref="C18564" si="3354">IF(I18564=0,"",VLOOKUP(I18564,MATERIALES,3,FALSE))</f>
        <v/>
      </c>
      <c r="D18564" s="194"/>
      <c r="E18564" s="252">
        <f t="shared" si="3352"/>
        <v>0</v>
      </c>
      <c r="F18564" s="230">
        <f t="shared" si="3353"/>
        <v>0</v>
      </c>
      <c r="G18564" s="233"/>
      <c r="I18564" s="283"/>
    </row>
    <row r="18565" spans="1:9" ht="26.25" customHeight="1" thickBot="1">
      <c r="A18565" s="214"/>
      <c r="B18565" s="438"/>
      <c r="C18565" s="215"/>
      <c r="D18565" s="217"/>
      <c r="E18565" s="254"/>
      <c r="F18565" s="255" t="s">
        <v>81</v>
      </c>
      <c r="G18565" s="253">
        <f>ROUND(SUM(F18553:F18564),0)</f>
        <v>0</v>
      </c>
      <c r="I18565" s="326"/>
    </row>
    <row r="18566" spans="1:9" ht="14" thickTop="1" thickBot="1">
      <c r="A18566" s="256" t="s">
        <v>72</v>
      </c>
      <c r="B18566" s="445"/>
      <c r="C18566" s="257"/>
      <c r="D18566" s="259"/>
      <c r="E18566" s="259"/>
      <c r="F18566" s="258"/>
      <c r="G18566" s="260"/>
      <c r="I18566" s="326"/>
    </row>
    <row r="18567" spans="1:9" ht="13.5" thickTop="1">
      <c r="A18567" s="245" t="s">
        <v>57</v>
      </c>
      <c r="B18567" s="455"/>
      <c r="C18567" s="248" t="s">
        <v>71</v>
      </c>
      <c r="D18567" s="316" t="s">
        <v>75</v>
      </c>
      <c r="E18567" s="248" t="s">
        <v>98</v>
      </c>
      <c r="F18567" s="249" t="s">
        <v>79</v>
      </c>
      <c r="G18567" s="250" t="s">
        <v>70</v>
      </c>
      <c r="I18567" s="326"/>
    </row>
    <row r="18568" spans="1:9">
      <c r="A18568" s="748" t="str">
        <f>IF(I18568=0,"",VLOOKUP(I18568,EQUIPOS,2,FALSE))</f>
        <v/>
      </c>
      <c r="B18568" s="749"/>
      <c r="C18568" s="195"/>
      <c r="D18568" s="194"/>
      <c r="E18568" s="252">
        <f>IF(I18568=0,0,VLOOKUP(I18568,EQUIPOS,4,FALSE))</f>
        <v>0</v>
      </c>
      <c r="F18568" s="230">
        <f t="shared" ref="F18568:F18572" si="3355">C18568*D18568*E18568</f>
        <v>0</v>
      </c>
      <c r="G18568" s="231"/>
      <c r="I18568" s="283"/>
    </row>
    <row r="18569" spans="1:9">
      <c r="A18569" s="748" t="str">
        <f>IF(I18569=0,"",VLOOKUP(I18569,EQUIPOS,2,FALSE))</f>
        <v/>
      </c>
      <c r="B18569" s="749"/>
      <c r="C18569" s="195"/>
      <c r="D18569" s="194"/>
      <c r="E18569" s="252">
        <f>IF(I18569=0,0,VLOOKUP(I18569,EQUIPOS,4,FALSE))</f>
        <v>0</v>
      </c>
      <c r="F18569" s="230">
        <f t="shared" si="3355"/>
        <v>0</v>
      </c>
      <c r="G18569" s="232"/>
      <c r="I18569" s="283"/>
    </row>
    <row r="18570" spans="1:9">
      <c r="A18570" s="748" t="str">
        <f>IF(I18570=0,"",VLOOKUP(I18570,EQUIPOS,2,FALSE))</f>
        <v/>
      </c>
      <c r="B18570" s="749"/>
      <c r="C18570" s="195"/>
      <c r="D18570" s="194"/>
      <c r="E18570" s="252">
        <f>IF(I18570=0,0,VLOOKUP(I18570,EQUIPOS,4,FALSE))</f>
        <v>0</v>
      </c>
      <c r="F18570" s="230">
        <f t="shared" si="3355"/>
        <v>0</v>
      </c>
      <c r="G18570" s="232"/>
      <c r="I18570" s="283"/>
    </row>
    <row r="18571" spans="1:9">
      <c r="A18571" s="748" t="str">
        <f>IF(I18571=0,"",VLOOKUP(I18571,EQUIPOS,2,FALSE))</f>
        <v/>
      </c>
      <c r="B18571" s="749"/>
      <c r="C18571" s="195"/>
      <c r="D18571" s="194"/>
      <c r="E18571" s="252">
        <f>IF(I18571=0,0,VLOOKUP(I18571,EQUIPOS,4,FALSE))</f>
        <v>0</v>
      </c>
      <c r="F18571" s="230">
        <f t="shared" si="3355"/>
        <v>0</v>
      </c>
      <c r="G18571" s="232"/>
      <c r="I18571" s="283"/>
    </row>
    <row r="18572" spans="1:9">
      <c r="A18572" s="748" t="str">
        <f>IF(I18572=0,"",VLOOKUP(I18572,EQUIPOS,2,FALSE))</f>
        <v/>
      </c>
      <c r="B18572" s="749"/>
      <c r="C18572" s="195"/>
      <c r="D18572" s="194"/>
      <c r="E18572" s="252">
        <f>IF(I18572=0,0,VLOOKUP(I18572,EQUIPOS,4,FALSE))</f>
        <v>0</v>
      </c>
      <c r="F18572" s="230">
        <f t="shared" si="3355"/>
        <v>0</v>
      </c>
      <c r="G18572" s="233"/>
      <c r="I18572" s="283"/>
    </row>
    <row r="18573" spans="1:9" ht="30.75" customHeight="1" thickBot="1">
      <c r="A18573" s="234"/>
      <c r="B18573" s="456"/>
      <c r="C18573" s="235"/>
      <c r="D18573" s="237"/>
      <c r="E18573" s="261"/>
      <c r="F18573" s="238" t="s">
        <v>82</v>
      </c>
      <c r="G18573" s="262">
        <f>SUM(F18568:F18572)</f>
        <v>0</v>
      </c>
      <c r="I18573" s="326"/>
    </row>
    <row r="18574" spans="1:9" ht="13.5" thickTop="1">
      <c r="A18574" s="240" t="s">
        <v>73</v>
      </c>
      <c r="B18574" s="446"/>
      <c r="C18574" s="241"/>
      <c r="D18574" s="243"/>
      <c r="E18574" s="243"/>
      <c r="F18574" s="242"/>
      <c r="G18574" s="244"/>
      <c r="I18574" s="326"/>
    </row>
    <row r="18575" spans="1:9" ht="26">
      <c r="A18575" s="245" t="s">
        <v>57</v>
      </c>
      <c r="B18575" s="454" t="s">
        <v>58</v>
      </c>
      <c r="C18575" s="247" t="s">
        <v>68</v>
      </c>
      <c r="D18575" s="316" t="s">
        <v>74</v>
      </c>
      <c r="E18575" s="248" t="s">
        <v>69</v>
      </c>
      <c r="F18575" s="249" t="s">
        <v>79</v>
      </c>
      <c r="G18575" s="250" t="s">
        <v>70</v>
      </c>
      <c r="H18575" s="220"/>
      <c r="I18575" s="325"/>
    </row>
    <row r="18576" spans="1:9">
      <c r="A18576" s="263" t="str">
        <f t="shared" ref="A18576:A18587" si="3356">IF(I18576=0,"",VLOOKUP(I18576,MANOOBRA,2,FALSE))</f>
        <v/>
      </c>
      <c r="B18576" s="444" t="str">
        <f t="shared" ref="B18576:B18587" si="3357">IF(I18576=0,"",VLOOKUP(I18576,MANOOBRA,3,FALSE))</f>
        <v/>
      </c>
      <c r="C18576" s="195"/>
      <c r="D18576" s="466"/>
      <c r="E18576" s="252">
        <f t="shared" ref="E18576:E18587" si="3358">IF(I18576=0,0,VLOOKUP(I18576,MANOOBRA,4,FALSE))</f>
        <v>0</v>
      </c>
      <c r="F18576" s="230">
        <f>IF(D18576=0,0,C18576*E18576/D18576)</f>
        <v>0</v>
      </c>
      <c r="G18576" s="231"/>
      <c r="I18576" s="283"/>
    </row>
    <row r="18577" spans="1:9">
      <c r="A18577" s="263" t="str">
        <f t="shared" si="3356"/>
        <v/>
      </c>
      <c r="B18577" s="444" t="str">
        <f t="shared" si="3357"/>
        <v/>
      </c>
      <c r="C18577" s="195"/>
      <c r="D18577" s="466"/>
      <c r="E18577" s="252">
        <f t="shared" si="3358"/>
        <v>0</v>
      </c>
      <c r="F18577" s="230">
        <f t="shared" ref="F18577:F18587" si="3359">IF(D18577=0,0,C18577*E18577/D18577)</f>
        <v>0</v>
      </c>
      <c r="G18577" s="232"/>
      <c r="I18577" s="283"/>
    </row>
    <row r="18578" spans="1:9">
      <c r="A18578" s="263" t="str">
        <f t="shared" si="3356"/>
        <v/>
      </c>
      <c r="B18578" s="444" t="str">
        <f t="shared" si="3357"/>
        <v/>
      </c>
      <c r="C18578" s="195"/>
      <c r="D18578" s="469"/>
      <c r="E18578" s="252">
        <f t="shared" si="3358"/>
        <v>0</v>
      </c>
      <c r="F18578" s="230">
        <f t="shared" si="3359"/>
        <v>0</v>
      </c>
      <c r="G18578" s="232"/>
      <c r="I18578" s="283"/>
    </row>
    <row r="18579" spans="1:9">
      <c r="A18579" s="263" t="str">
        <f t="shared" si="3356"/>
        <v/>
      </c>
      <c r="B18579" s="444" t="str">
        <f t="shared" si="3357"/>
        <v/>
      </c>
      <c r="C18579" s="195"/>
      <c r="D18579" s="195"/>
      <c r="E18579" s="252">
        <f t="shared" si="3358"/>
        <v>0</v>
      </c>
      <c r="F18579" s="230">
        <f t="shared" si="3359"/>
        <v>0</v>
      </c>
      <c r="G18579" s="232"/>
      <c r="I18579" s="283"/>
    </row>
    <row r="18580" spans="1:9">
      <c r="A18580" s="263" t="str">
        <f t="shared" si="3356"/>
        <v/>
      </c>
      <c r="B18580" s="444" t="str">
        <f t="shared" si="3357"/>
        <v/>
      </c>
      <c r="C18580" s="195"/>
      <c r="D18580" s="195"/>
      <c r="E18580" s="252">
        <f t="shared" si="3358"/>
        <v>0</v>
      </c>
      <c r="F18580" s="230">
        <f t="shared" si="3359"/>
        <v>0</v>
      </c>
      <c r="G18580" s="232"/>
      <c r="I18580" s="283"/>
    </row>
    <row r="18581" spans="1:9">
      <c r="A18581" s="263" t="str">
        <f t="shared" si="3356"/>
        <v/>
      </c>
      <c r="B18581" s="444" t="str">
        <f t="shared" si="3357"/>
        <v/>
      </c>
      <c r="C18581" s="195"/>
      <c r="D18581" s="195"/>
      <c r="E18581" s="252">
        <f t="shared" si="3358"/>
        <v>0</v>
      </c>
      <c r="F18581" s="230">
        <f t="shared" si="3359"/>
        <v>0</v>
      </c>
      <c r="G18581" s="232"/>
      <c r="I18581" s="283"/>
    </row>
    <row r="18582" spans="1:9">
      <c r="A18582" s="263" t="str">
        <f t="shared" si="3356"/>
        <v/>
      </c>
      <c r="B18582" s="444" t="str">
        <f t="shared" si="3357"/>
        <v/>
      </c>
      <c r="C18582" s="195"/>
      <c r="D18582" s="195"/>
      <c r="E18582" s="252">
        <f t="shared" si="3358"/>
        <v>0</v>
      </c>
      <c r="F18582" s="230">
        <f t="shared" si="3359"/>
        <v>0</v>
      </c>
      <c r="G18582" s="232"/>
      <c r="I18582" s="283"/>
    </row>
    <row r="18583" spans="1:9">
      <c r="A18583" s="263" t="str">
        <f t="shared" si="3356"/>
        <v/>
      </c>
      <c r="B18583" s="444" t="str">
        <f t="shared" si="3357"/>
        <v/>
      </c>
      <c r="C18583" s="195"/>
      <c r="D18583" s="195"/>
      <c r="E18583" s="252">
        <f t="shared" si="3358"/>
        <v>0</v>
      </c>
      <c r="F18583" s="230">
        <f t="shared" si="3359"/>
        <v>0</v>
      </c>
      <c r="G18583" s="232"/>
      <c r="I18583" s="283"/>
    </row>
    <row r="18584" spans="1:9">
      <c r="A18584" s="263" t="str">
        <f t="shared" si="3356"/>
        <v/>
      </c>
      <c r="B18584" s="444" t="str">
        <f t="shared" si="3357"/>
        <v/>
      </c>
      <c r="C18584" s="195"/>
      <c r="D18584" s="195"/>
      <c r="E18584" s="252">
        <f t="shared" si="3358"/>
        <v>0</v>
      </c>
      <c r="F18584" s="230">
        <f t="shared" si="3359"/>
        <v>0</v>
      </c>
      <c r="G18584" s="232"/>
      <c r="I18584" s="283"/>
    </row>
    <row r="18585" spans="1:9">
      <c r="A18585" s="263" t="str">
        <f t="shared" si="3356"/>
        <v/>
      </c>
      <c r="B18585" s="444" t="str">
        <f t="shared" si="3357"/>
        <v/>
      </c>
      <c r="C18585" s="195"/>
      <c r="D18585" s="195"/>
      <c r="E18585" s="252">
        <f t="shared" si="3358"/>
        <v>0</v>
      </c>
      <c r="F18585" s="230">
        <f t="shared" si="3359"/>
        <v>0</v>
      </c>
      <c r="G18585" s="232"/>
      <c r="I18585" s="283"/>
    </row>
    <row r="18586" spans="1:9">
      <c r="A18586" s="263" t="str">
        <f t="shared" si="3356"/>
        <v/>
      </c>
      <c r="B18586" s="444" t="str">
        <f t="shared" si="3357"/>
        <v/>
      </c>
      <c r="C18586" s="195"/>
      <c r="D18586" s="195"/>
      <c r="E18586" s="252">
        <f t="shared" si="3358"/>
        <v>0</v>
      </c>
      <c r="F18586" s="230">
        <f t="shared" si="3359"/>
        <v>0</v>
      </c>
      <c r="G18586" s="232"/>
      <c r="I18586" s="283"/>
    </row>
    <row r="18587" spans="1:9">
      <c r="A18587" s="263" t="str">
        <f t="shared" si="3356"/>
        <v/>
      </c>
      <c r="B18587" s="444" t="str">
        <f t="shared" si="3357"/>
        <v/>
      </c>
      <c r="C18587" s="195"/>
      <c r="D18587" s="195"/>
      <c r="E18587" s="252">
        <f t="shared" si="3358"/>
        <v>0</v>
      </c>
      <c r="F18587" s="230">
        <f t="shared" si="3359"/>
        <v>0</v>
      </c>
      <c r="G18587" s="233"/>
      <c r="I18587" s="283"/>
    </row>
    <row r="18588" spans="1:9" ht="31.5" customHeight="1" thickBot="1">
      <c r="A18588" s="234"/>
      <c r="B18588" s="456"/>
      <c r="C18588" s="235"/>
      <c r="D18588" s="237"/>
      <c r="E18588" s="237"/>
      <c r="F18588" s="238" t="s">
        <v>83</v>
      </c>
      <c r="G18588" s="262">
        <f>ROUND(SUM(F18576:F18587),0)</f>
        <v>0</v>
      </c>
      <c r="I18588" s="326"/>
    </row>
    <row r="18589" spans="1:9" ht="13.5" thickTop="1">
      <c r="A18589" s="186" t="s">
        <v>76</v>
      </c>
      <c r="B18589" s="446"/>
      <c r="C18589" s="241"/>
      <c r="D18589" s="243"/>
      <c r="E18589" s="243"/>
      <c r="F18589" s="242"/>
      <c r="G18589" s="244"/>
      <c r="I18589" s="326"/>
    </row>
    <row r="18590" spans="1:9">
      <c r="A18590" s="245" t="s">
        <v>57</v>
      </c>
      <c r="B18590" s="455"/>
      <c r="C18590" s="246"/>
      <c r="D18590" s="317"/>
      <c r="E18590" s="248" t="s">
        <v>77</v>
      </c>
      <c r="F18590" s="249" t="s">
        <v>78</v>
      </c>
      <c r="G18590" s="264" t="s">
        <v>77</v>
      </c>
      <c r="H18590" s="220"/>
      <c r="I18590" s="325"/>
    </row>
    <row r="18591" spans="1:9">
      <c r="A18591" s="185" t="s">
        <v>87</v>
      </c>
      <c r="B18591" s="453"/>
      <c r="C18591" s="265"/>
      <c r="D18591" s="318"/>
      <c r="E18591" s="229">
        <f>SUM(G18550,G18565,G18573,G18588)</f>
        <v>0</v>
      </c>
      <c r="F18591" s="266">
        <f>A</f>
        <v>0</v>
      </c>
      <c r="G18591" s="267">
        <f>E18591*F18591</f>
        <v>0</v>
      </c>
      <c r="I18591" s="326"/>
    </row>
    <row r="18592" spans="1:9">
      <c r="A18592" s="185" t="s">
        <v>85</v>
      </c>
      <c r="B18592" s="453"/>
      <c r="C18592" s="265"/>
      <c r="D18592" s="318"/>
      <c r="E18592" s="229">
        <f>SUM(G18550,G18565,G18573,G18588)</f>
        <v>0</v>
      </c>
      <c r="F18592" s="266">
        <f>I</f>
        <v>0</v>
      </c>
      <c r="G18592" s="267">
        <f>E18592*F18592</f>
        <v>0</v>
      </c>
      <c r="I18592" s="326"/>
    </row>
    <row r="18593" spans="1:16">
      <c r="A18593" s="185" t="s">
        <v>86</v>
      </c>
      <c r="B18593" s="453"/>
      <c r="C18593" s="265"/>
      <c r="D18593" s="318"/>
      <c r="E18593" s="229">
        <f>SUM(G18550,G18565,G18573,G18588)</f>
        <v>0</v>
      </c>
      <c r="F18593" s="266">
        <f>U</f>
        <v>0</v>
      </c>
      <c r="G18593" s="267">
        <f>E18593*F18593</f>
        <v>0</v>
      </c>
      <c r="I18593" s="326"/>
    </row>
    <row r="18594" spans="1:16" ht="33" customHeight="1" thickBot="1">
      <c r="A18594" s="234"/>
      <c r="B18594" s="456"/>
      <c r="C18594" s="235"/>
      <c r="D18594" s="237"/>
      <c r="E18594" s="237"/>
      <c r="F18594" s="268" t="s">
        <v>84</v>
      </c>
      <c r="G18594" s="262">
        <f>SUM(G18591:G18593)</f>
        <v>0</v>
      </c>
      <c r="I18594" s="326"/>
      <c r="J18594" s="295"/>
      <c r="K18594" s="296"/>
      <c r="L18594" s="296"/>
      <c r="M18594" s="296"/>
      <c r="N18594" s="296"/>
      <c r="O18594" s="296"/>
    </row>
    <row r="18595" spans="1:16" s="211" customFormat="1" ht="14" thickTop="1" thickBot="1">
      <c r="A18595" s="269"/>
      <c r="B18595" s="443"/>
      <c r="C18595" s="270"/>
      <c r="D18595" s="319"/>
      <c r="E18595" s="271" t="s">
        <v>89</v>
      </c>
      <c r="F18595" s="272"/>
      <c r="G18595" s="273">
        <f>ROUND(SUM(G18550,G18565,G18573,G18588,G18594),0)</f>
        <v>0</v>
      </c>
      <c r="I18595" s="327"/>
      <c r="J18595" s="212">
        <f>B18534</f>
        <v>59.7</v>
      </c>
      <c r="K18595" s="274">
        <f>E18591</f>
        <v>0</v>
      </c>
      <c r="L18595" s="294">
        <f>G18591</f>
        <v>0</v>
      </c>
      <c r="M18595" s="294">
        <f>G18592</f>
        <v>0</v>
      </c>
      <c r="N18595" s="294">
        <f>G18593</f>
        <v>0</v>
      </c>
      <c r="O18595" s="299">
        <f>SUM(K18595:N18595)</f>
        <v>0</v>
      </c>
      <c r="P18595" s="294"/>
    </row>
    <row r="18596" spans="1:16" ht="13.5" thickTop="1">
      <c r="A18596" s="275" t="s">
        <v>97</v>
      </c>
      <c r="B18596" s="438"/>
      <c r="C18596" s="215"/>
      <c r="D18596" s="217"/>
      <c r="E18596" s="217"/>
      <c r="F18596" s="216"/>
      <c r="G18596" s="219"/>
      <c r="I18596" s="326"/>
      <c r="P18596" s="294"/>
    </row>
    <row r="18597" spans="1:16">
      <c r="A18597" s="275"/>
      <c r="B18597" s="452"/>
      <c r="C18597" s="276"/>
      <c r="D18597" s="320"/>
      <c r="E18597" s="217"/>
      <c r="F18597" s="216"/>
      <c r="G18597" s="277">
        <f ca="1">TODAY()</f>
        <v>44839</v>
      </c>
      <c r="I18597" s="326"/>
      <c r="P18597" s="294"/>
    </row>
    <row r="18598" spans="1:16">
      <c r="A18598" s="215"/>
      <c r="B18598" s="438"/>
      <c r="C18598" s="215"/>
      <c r="D18598" s="217"/>
      <c r="E18598" s="217"/>
      <c r="F18598" s="216"/>
      <c r="G18598" s="216"/>
      <c r="I18598" s="434"/>
      <c r="P18598" s="294"/>
    </row>
    <row r="18599" spans="1:16">
      <c r="A18599" s="215"/>
      <c r="B18599" s="438"/>
      <c r="C18599" s="215"/>
      <c r="D18599" s="217"/>
      <c r="E18599" s="217"/>
      <c r="F18599" s="216"/>
      <c r="G18599" s="216"/>
      <c r="I18599" s="434"/>
      <c r="P18599" s="294"/>
    </row>
    <row r="18600" spans="1:16" s="199" customFormat="1">
      <c r="A18600" s="196" t="s">
        <v>109</v>
      </c>
      <c r="B18600" s="458"/>
      <c r="C18600" s="196"/>
      <c r="D18600" s="198"/>
      <c r="E18600" s="198"/>
      <c r="F18600" s="197"/>
      <c r="G18600" s="197"/>
      <c r="I18600" s="321"/>
      <c r="J18600" s="200"/>
      <c r="O18600" s="297"/>
    </row>
    <row r="18601" spans="1:16" s="199" customFormat="1">
      <c r="A18601" s="196" t="str">
        <f>CONCATENATE('Prestaciones y AIU'!A16528," ANALISIS DE PRECIOS UNITARIOS")</f>
        <v xml:space="preserve"> ANALISIS DE PRECIOS UNITARIOS</v>
      </c>
      <c r="B18601" s="458"/>
      <c r="C18601" s="196"/>
      <c r="D18601" s="198"/>
      <c r="E18601" s="198"/>
      <c r="F18601" s="197"/>
      <c r="G18601" s="197"/>
      <c r="I18601" s="321"/>
      <c r="J18601" s="200"/>
      <c r="O18601" s="297"/>
    </row>
    <row r="18602" spans="1:16" s="199" customFormat="1">
      <c r="A18602" s="196" t="str">
        <f>Objeto_LIC</f>
        <v>OPTIMIZACION DEL SISTEMA DE ABASTECIMIENTO (ADUCCION, PRETRATAMIENTO Y CONDUCCION) DEL MUNICPIO DE TAME, DEPARTAMENTO DE ARAUCA</v>
      </c>
      <c r="B18602" s="458"/>
      <c r="C18602" s="196"/>
      <c r="D18602" s="198"/>
      <c r="E18602" s="198"/>
      <c r="F18602" s="197"/>
      <c r="G18602" s="197"/>
      <c r="I18602" s="321"/>
      <c r="J18602" s="200"/>
      <c r="O18602" s="297"/>
    </row>
    <row r="18603" spans="1:16" s="199" customFormat="1">
      <c r="A18603" s="196"/>
      <c r="B18603" s="458"/>
      <c r="C18603" s="196"/>
      <c r="D18603" s="198"/>
      <c r="E18603" s="198"/>
      <c r="F18603" s="197"/>
      <c r="G18603" s="197"/>
      <c r="I18603" s="321"/>
      <c r="J18603" s="200"/>
      <c r="O18603" s="297"/>
    </row>
    <row r="18604" spans="1:16" ht="13.5" thickBot="1">
      <c r="A18604" s="201"/>
      <c r="B18604" s="448"/>
      <c r="C18604" s="201"/>
      <c r="D18604" s="203"/>
      <c r="E18604" s="203"/>
      <c r="F18604" s="202"/>
      <c r="G18604" s="202"/>
    </row>
    <row r="18605" spans="1:16" s="211" customFormat="1" ht="13.5" thickTop="1">
      <c r="A18605" s="206"/>
      <c r="B18605" s="457"/>
      <c r="C18605" s="207"/>
      <c r="D18605" s="209"/>
      <c r="E18605" s="209"/>
      <c r="F18605" s="208"/>
      <c r="G18605" s="210" t="s">
        <v>110</v>
      </c>
      <c r="I18605" s="323"/>
      <c r="J18605" s="212"/>
      <c r="O18605" s="297"/>
    </row>
    <row r="18606" spans="1:16" ht="12.75" customHeight="1">
      <c r="A18606" s="213" t="s">
        <v>62</v>
      </c>
      <c r="B18606" s="750">
        <f>Proponente</f>
        <v>0</v>
      </c>
      <c r="C18606" s="750"/>
      <c r="D18606" s="750"/>
      <c r="E18606" s="750"/>
      <c r="F18606" s="750"/>
      <c r="G18606" s="751"/>
    </row>
    <row r="18607" spans="1:16" ht="47.25" customHeight="1">
      <c r="A18607" s="213" t="s">
        <v>63</v>
      </c>
      <c r="B18607" s="470">
        <v>59.8</v>
      </c>
      <c r="C18607" s="750" t="e">
        <f>VLOOKUP(B18607,Presupuesto!$A$4:$B$106,2,FALSE)</f>
        <v>#N/A</v>
      </c>
      <c r="D18607" s="750"/>
      <c r="E18607" s="750"/>
      <c r="F18607" s="750"/>
      <c r="G18607" s="751"/>
    </row>
    <row r="18608" spans="1:16" ht="12.75" customHeight="1">
      <c r="A18608" s="214"/>
      <c r="B18608" s="438"/>
      <c r="C18608" s="215"/>
      <c r="D18608" s="217"/>
      <c r="E18608" s="217"/>
      <c r="F18608" s="218" t="s">
        <v>88</v>
      </c>
      <c r="G18608" s="750" t="str">
        <f ca="1">LOOKUP('U-P1'!B18607,Presupuesto!$1:$1048576,Presupuesto!$C$1:$C$105)</f>
        <v>ML</v>
      </c>
      <c r="H18608" s="750"/>
      <c r="I18608" s="750"/>
      <c r="J18608" s="750"/>
      <c r="K18608" s="751"/>
    </row>
    <row r="18609" spans="1:15" ht="13.5" thickBot="1">
      <c r="A18609" s="213" t="s">
        <v>64</v>
      </c>
      <c r="B18609" s="438"/>
      <c r="C18609" s="215"/>
      <c r="D18609" s="217"/>
      <c r="E18609" s="217"/>
      <c r="F18609" s="216"/>
      <c r="G18609" s="219"/>
      <c r="I18609" s="324"/>
      <c r="J18609" s="295"/>
      <c r="K18609" s="296"/>
      <c r="L18609" s="296"/>
      <c r="M18609" s="296"/>
      <c r="N18609" s="296"/>
      <c r="O18609" s="296"/>
    </row>
    <row r="18610" spans="1:15" s="220" customFormat="1" ht="13.5" thickTop="1">
      <c r="A18610" s="221" t="s">
        <v>57</v>
      </c>
      <c r="B18610" s="447" t="s">
        <v>65</v>
      </c>
      <c r="C18610" s="222" t="s">
        <v>66</v>
      </c>
      <c r="D18610" s="223" t="s">
        <v>74</v>
      </c>
      <c r="E18610" s="224" t="s">
        <v>100</v>
      </c>
      <c r="F18610" s="224" t="s">
        <v>79</v>
      </c>
      <c r="G18610" s="225" t="s">
        <v>70</v>
      </c>
      <c r="I18610" s="325"/>
      <c r="J18610" s="226"/>
      <c r="O18610" s="296"/>
    </row>
    <row r="18611" spans="1:15">
      <c r="A18611" s="227" t="str">
        <f t="shared" ref="A18611:A18622" si="3360">IF(I18611=0,"-",VLOOKUP(I18611,EQUIPOS,2,FALSE))</f>
        <v>-</v>
      </c>
      <c r="B18611" s="228"/>
      <c r="C18611" s="228"/>
      <c r="D18611" s="468"/>
      <c r="E18611" s="229">
        <f t="shared" ref="E18611:E18622" si="3361">IF(I18611=0,0,VLOOKUP(I18611,EQUIPOS,4,FALSE))</f>
        <v>0</v>
      </c>
      <c r="F18611" s="230">
        <f t="shared" ref="F18611:F18622" si="3362">IF(D18611=0,0,E18611/D18611)</f>
        <v>0</v>
      </c>
      <c r="G18611" s="231"/>
      <c r="I18611" s="283"/>
    </row>
    <row r="18612" spans="1:15" ht="13.5" customHeight="1">
      <c r="A18612" s="227" t="str">
        <f t="shared" si="3360"/>
        <v>-</v>
      </c>
      <c r="B18612" s="228"/>
      <c r="C18612" s="228"/>
      <c r="D18612" s="468"/>
      <c r="E18612" s="229">
        <f t="shared" si="3361"/>
        <v>0</v>
      </c>
      <c r="F18612" s="230">
        <f t="shared" si="3362"/>
        <v>0</v>
      </c>
      <c r="G18612" s="232"/>
      <c r="I18612" s="283"/>
    </row>
    <row r="18613" spans="1:15">
      <c r="A18613" s="227" t="str">
        <f t="shared" si="3360"/>
        <v>-</v>
      </c>
      <c r="B18613" s="228"/>
      <c r="C18613" s="228"/>
      <c r="D18613" s="468"/>
      <c r="E18613" s="229">
        <f t="shared" si="3361"/>
        <v>0</v>
      </c>
      <c r="F18613" s="230">
        <f t="shared" si="3362"/>
        <v>0</v>
      </c>
      <c r="G18613" s="232"/>
      <c r="I18613" s="283"/>
    </row>
    <row r="18614" spans="1:15">
      <c r="A18614" s="227" t="str">
        <f t="shared" si="3360"/>
        <v>-</v>
      </c>
      <c r="B18614" s="228"/>
      <c r="C18614" s="228"/>
      <c r="D18614" s="468"/>
      <c r="E18614" s="229">
        <f t="shared" si="3361"/>
        <v>0</v>
      </c>
      <c r="F18614" s="230">
        <f t="shared" si="3362"/>
        <v>0</v>
      </c>
      <c r="G18614" s="232"/>
      <c r="I18614" s="283"/>
    </row>
    <row r="18615" spans="1:15">
      <c r="A18615" s="227" t="str">
        <f t="shared" si="3360"/>
        <v>-</v>
      </c>
      <c r="B18615" s="228"/>
      <c r="C18615" s="228"/>
      <c r="D18615" s="468"/>
      <c r="E18615" s="229">
        <f t="shared" si="3361"/>
        <v>0</v>
      </c>
      <c r="F18615" s="230">
        <f t="shared" si="3362"/>
        <v>0</v>
      </c>
      <c r="G18615" s="232"/>
      <c r="I18615" s="283"/>
    </row>
    <row r="18616" spans="1:15">
      <c r="A18616" s="227" t="str">
        <f t="shared" si="3360"/>
        <v>-</v>
      </c>
      <c r="B18616" s="228"/>
      <c r="C18616" s="228"/>
      <c r="D18616" s="194"/>
      <c r="E18616" s="229">
        <f t="shared" si="3361"/>
        <v>0</v>
      </c>
      <c r="F18616" s="230">
        <f t="shared" si="3362"/>
        <v>0</v>
      </c>
      <c r="G18616" s="232"/>
      <c r="I18616" s="283"/>
    </row>
    <row r="18617" spans="1:15">
      <c r="A18617" s="227" t="str">
        <f t="shared" si="3360"/>
        <v>-</v>
      </c>
      <c r="B18617" s="228"/>
      <c r="C18617" s="228"/>
      <c r="D18617" s="194"/>
      <c r="E18617" s="229">
        <f t="shared" si="3361"/>
        <v>0</v>
      </c>
      <c r="F18617" s="230">
        <f t="shared" si="3362"/>
        <v>0</v>
      </c>
      <c r="G18617" s="232"/>
      <c r="I18617" s="283"/>
    </row>
    <row r="18618" spans="1:15">
      <c r="A18618" s="227" t="str">
        <f t="shared" si="3360"/>
        <v>-</v>
      </c>
      <c r="B18618" s="228"/>
      <c r="C18618" s="228"/>
      <c r="D18618" s="194"/>
      <c r="E18618" s="229">
        <f t="shared" si="3361"/>
        <v>0</v>
      </c>
      <c r="F18618" s="230">
        <f t="shared" si="3362"/>
        <v>0</v>
      </c>
      <c r="G18618" s="232"/>
      <c r="I18618" s="283"/>
    </row>
    <row r="18619" spans="1:15">
      <c r="A18619" s="227" t="str">
        <f t="shared" si="3360"/>
        <v>-</v>
      </c>
      <c r="B18619" s="228"/>
      <c r="C18619" s="228"/>
      <c r="D18619" s="194"/>
      <c r="E18619" s="229">
        <f t="shared" si="3361"/>
        <v>0</v>
      </c>
      <c r="F18619" s="230">
        <f t="shared" si="3362"/>
        <v>0</v>
      </c>
      <c r="G18619" s="232"/>
      <c r="I18619" s="283"/>
    </row>
    <row r="18620" spans="1:15">
      <c r="A18620" s="227" t="str">
        <f t="shared" si="3360"/>
        <v>-</v>
      </c>
      <c r="B18620" s="228"/>
      <c r="C18620" s="228"/>
      <c r="D18620" s="194"/>
      <c r="E18620" s="229">
        <f t="shared" si="3361"/>
        <v>0</v>
      </c>
      <c r="F18620" s="230">
        <f t="shared" si="3362"/>
        <v>0</v>
      </c>
      <c r="G18620" s="232"/>
      <c r="I18620" s="283"/>
    </row>
    <row r="18621" spans="1:15">
      <c r="A18621" s="227" t="str">
        <f t="shared" si="3360"/>
        <v>-</v>
      </c>
      <c r="B18621" s="228"/>
      <c r="C18621" s="228"/>
      <c r="D18621" s="194"/>
      <c r="E18621" s="229">
        <f t="shared" si="3361"/>
        <v>0</v>
      </c>
      <c r="F18621" s="230">
        <f t="shared" si="3362"/>
        <v>0</v>
      </c>
      <c r="G18621" s="232"/>
      <c r="I18621" s="283"/>
    </row>
    <row r="18622" spans="1:15">
      <c r="A18622" s="227" t="str">
        <f t="shared" si="3360"/>
        <v>-</v>
      </c>
      <c r="B18622" s="228"/>
      <c r="C18622" s="228"/>
      <c r="D18622" s="194"/>
      <c r="E18622" s="229">
        <f t="shared" si="3361"/>
        <v>0</v>
      </c>
      <c r="F18622" s="230">
        <f t="shared" si="3362"/>
        <v>0</v>
      </c>
      <c r="G18622" s="232"/>
      <c r="I18622" s="283"/>
    </row>
    <row r="18623" spans="1:15" ht="13.5" thickBot="1">
      <c r="A18623" s="234"/>
      <c r="B18623" s="456"/>
      <c r="C18623" s="235"/>
      <c r="D18623" s="237"/>
      <c r="E18623" s="237"/>
      <c r="F18623" s="238" t="s">
        <v>80</v>
      </c>
      <c r="G18623" s="239">
        <f>ROUND(SUM(F18611:F18622),0)</f>
        <v>0</v>
      </c>
      <c r="I18623" s="326"/>
    </row>
    <row r="18624" spans="1:15" ht="13.5" thickTop="1">
      <c r="A18624" s="240" t="s">
        <v>67</v>
      </c>
      <c r="B18624" s="446"/>
      <c r="C18624" s="241"/>
      <c r="D18624" s="243"/>
      <c r="E18624" s="243"/>
      <c r="F18624" s="242"/>
      <c r="G18624" s="244"/>
      <c r="I18624" s="326"/>
    </row>
    <row r="18625" spans="1:15" s="220" customFormat="1" ht="26">
      <c r="A18625" s="245" t="s">
        <v>57</v>
      </c>
      <c r="B18625" s="455"/>
      <c r="C18625" s="247" t="s">
        <v>58</v>
      </c>
      <c r="D18625" s="316" t="s">
        <v>68</v>
      </c>
      <c r="E18625" s="248" t="s">
        <v>69</v>
      </c>
      <c r="F18625" s="249" t="s">
        <v>79</v>
      </c>
      <c r="G18625" s="250" t="s">
        <v>70</v>
      </c>
      <c r="I18625" s="325"/>
      <c r="J18625" s="226"/>
      <c r="O18625" s="296"/>
    </row>
    <row r="18626" spans="1:15">
      <c r="A18626" s="748" t="str">
        <f t="shared" ref="A18626:A18637" si="3363">IF(I18626=0,"",VLOOKUP(I18626,MATERIALES,2,FALSE))</f>
        <v/>
      </c>
      <c r="B18626" s="749"/>
      <c r="C18626" s="251" t="str">
        <f t="shared" ref="C18626:C18634" si="3364">IF(I18626=0,"",VLOOKUP(I18626,MATERIALES,3,FALSE))</f>
        <v/>
      </c>
      <c r="D18626" s="194"/>
      <c r="E18626" s="252">
        <f t="shared" ref="E18626:E18637" si="3365">IF(I18626=0,0,VLOOKUP(I18626,MATERIALES,4,FALSE))</f>
        <v>0</v>
      </c>
      <c r="F18626" s="230">
        <f>D18626*E18626</f>
        <v>0</v>
      </c>
      <c r="G18626" s="231"/>
      <c r="I18626" s="283"/>
    </row>
    <row r="18627" spans="1:15">
      <c r="A18627" s="748" t="str">
        <f t="shared" si="3363"/>
        <v/>
      </c>
      <c r="B18627" s="749"/>
      <c r="C18627" s="251" t="str">
        <f t="shared" si="3364"/>
        <v/>
      </c>
      <c r="D18627" s="194"/>
      <c r="E18627" s="252">
        <f t="shared" si="3365"/>
        <v>0</v>
      </c>
      <c r="F18627" s="230">
        <f t="shared" ref="F18627:F18637" si="3366">D18627*E18627</f>
        <v>0</v>
      </c>
      <c r="G18627" s="232"/>
      <c r="I18627" s="283"/>
    </row>
    <row r="18628" spans="1:15">
      <c r="A18628" s="748" t="str">
        <f t="shared" si="3363"/>
        <v/>
      </c>
      <c r="B18628" s="749"/>
      <c r="C18628" s="251" t="str">
        <f t="shared" si="3364"/>
        <v/>
      </c>
      <c r="D18628" s="194"/>
      <c r="E18628" s="252">
        <f t="shared" si="3365"/>
        <v>0</v>
      </c>
      <c r="F18628" s="230">
        <f t="shared" si="3366"/>
        <v>0</v>
      </c>
      <c r="G18628" s="232"/>
      <c r="I18628" s="283"/>
    </row>
    <row r="18629" spans="1:15">
      <c r="A18629" s="748" t="str">
        <f t="shared" si="3363"/>
        <v/>
      </c>
      <c r="B18629" s="749"/>
      <c r="C18629" s="251" t="str">
        <f t="shared" si="3364"/>
        <v/>
      </c>
      <c r="D18629" s="194"/>
      <c r="E18629" s="252">
        <f t="shared" si="3365"/>
        <v>0</v>
      </c>
      <c r="F18629" s="230">
        <f t="shared" si="3366"/>
        <v>0</v>
      </c>
      <c r="G18629" s="232"/>
      <c r="I18629" s="283"/>
    </row>
    <row r="18630" spans="1:15">
      <c r="A18630" s="748" t="str">
        <f t="shared" si="3363"/>
        <v/>
      </c>
      <c r="B18630" s="749"/>
      <c r="C18630" s="251" t="str">
        <f t="shared" si="3364"/>
        <v/>
      </c>
      <c r="D18630" s="194"/>
      <c r="E18630" s="252">
        <f t="shared" si="3365"/>
        <v>0</v>
      </c>
      <c r="F18630" s="230">
        <f t="shared" si="3366"/>
        <v>0</v>
      </c>
      <c r="G18630" s="232"/>
      <c r="I18630" s="283"/>
    </row>
    <row r="18631" spans="1:15">
      <c r="A18631" s="748" t="str">
        <f t="shared" si="3363"/>
        <v/>
      </c>
      <c r="B18631" s="749"/>
      <c r="C18631" s="251" t="str">
        <f t="shared" si="3364"/>
        <v/>
      </c>
      <c r="D18631" s="194"/>
      <c r="E18631" s="252">
        <f t="shared" si="3365"/>
        <v>0</v>
      </c>
      <c r="F18631" s="230">
        <f t="shared" si="3366"/>
        <v>0</v>
      </c>
      <c r="G18631" s="232"/>
      <c r="I18631" s="283"/>
    </row>
    <row r="18632" spans="1:15">
      <c r="A18632" s="748" t="str">
        <f t="shared" si="3363"/>
        <v/>
      </c>
      <c r="B18632" s="749"/>
      <c r="C18632" s="251" t="str">
        <f t="shared" si="3364"/>
        <v/>
      </c>
      <c r="D18632" s="194"/>
      <c r="E18632" s="252">
        <f t="shared" si="3365"/>
        <v>0</v>
      </c>
      <c r="F18632" s="230">
        <f t="shared" si="3366"/>
        <v>0</v>
      </c>
      <c r="G18632" s="232"/>
      <c r="I18632" s="283"/>
    </row>
    <row r="18633" spans="1:15">
      <c r="A18633" s="748" t="str">
        <f t="shared" si="3363"/>
        <v/>
      </c>
      <c r="B18633" s="749"/>
      <c r="C18633" s="251" t="str">
        <f t="shared" si="3364"/>
        <v/>
      </c>
      <c r="D18633" s="194"/>
      <c r="E18633" s="252">
        <f t="shared" si="3365"/>
        <v>0</v>
      </c>
      <c r="F18633" s="230">
        <f t="shared" si="3366"/>
        <v>0</v>
      </c>
      <c r="G18633" s="253"/>
      <c r="I18633" s="283"/>
    </row>
    <row r="18634" spans="1:15">
      <c r="A18634" s="748" t="str">
        <f t="shared" si="3363"/>
        <v/>
      </c>
      <c r="B18634" s="749"/>
      <c r="C18634" s="251" t="str">
        <f t="shared" si="3364"/>
        <v/>
      </c>
      <c r="D18634" s="194"/>
      <c r="E18634" s="252">
        <f t="shared" si="3365"/>
        <v>0</v>
      </c>
      <c r="F18634" s="230">
        <f t="shared" si="3366"/>
        <v>0</v>
      </c>
      <c r="G18634" s="232"/>
      <c r="I18634" s="283"/>
    </row>
    <row r="18635" spans="1:15">
      <c r="A18635" s="748" t="str">
        <f t="shared" si="3363"/>
        <v/>
      </c>
      <c r="B18635" s="749"/>
      <c r="C18635" s="251"/>
      <c r="D18635" s="194"/>
      <c r="E18635" s="252">
        <f t="shared" si="3365"/>
        <v>0</v>
      </c>
      <c r="F18635" s="230">
        <f t="shared" si="3366"/>
        <v>0</v>
      </c>
      <c r="G18635" s="232"/>
      <c r="I18635" s="283"/>
    </row>
    <row r="18636" spans="1:15">
      <c r="A18636" s="748" t="str">
        <f t="shared" si="3363"/>
        <v/>
      </c>
      <c r="B18636" s="749"/>
      <c r="C18636" s="251"/>
      <c r="D18636" s="194"/>
      <c r="E18636" s="252">
        <f t="shared" si="3365"/>
        <v>0</v>
      </c>
      <c r="F18636" s="230">
        <f t="shared" si="3366"/>
        <v>0</v>
      </c>
      <c r="G18636" s="232"/>
      <c r="I18636" s="283"/>
    </row>
    <row r="18637" spans="1:15">
      <c r="A18637" s="748" t="str">
        <f t="shared" si="3363"/>
        <v/>
      </c>
      <c r="B18637" s="749"/>
      <c r="C18637" s="251" t="str">
        <f t="shared" ref="C18637" si="3367">IF(I18637=0,"",VLOOKUP(I18637,MATERIALES,3,FALSE))</f>
        <v/>
      </c>
      <c r="D18637" s="194"/>
      <c r="E18637" s="252">
        <f t="shared" si="3365"/>
        <v>0</v>
      </c>
      <c r="F18637" s="230">
        <f t="shared" si="3366"/>
        <v>0</v>
      </c>
      <c r="G18637" s="233"/>
      <c r="I18637" s="283"/>
    </row>
    <row r="18638" spans="1:15" ht="26.25" customHeight="1" thickBot="1">
      <c r="A18638" s="214"/>
      <c r="B18638" s="438"/>
      <c r="C18638" s="215"/>
      <c r="D18638" s="217"/>
      <c r="E18638" s="254"/>
      <c r="F18638" s="255" t="s">
        <v>81</v>
      </c>
      <c r="G18638" s="253">
        <f>ROUND(SUM(F18626:F18637),0)</f>
        <v>0</v>
      </c>
      <c r="I18638" s="326"/>
    </row>
    <row r="18639" spans="1:15" ht="14" thickTop="1" thickBot="1">
      <c r="A18639" s="256" t="s">
        <v>72</v>
      </c>
      <c r="B18639" s="445"/>
      <c r="C18639" s="257"/>
      <c r="D18639" s="259"/>
      <c r="E18639" s="259"/>
      <c r="F18639" s="258"/>
      <c r="G18639" s="260"/>
      <c r="I18639" s="326"/>
    </row>
    <row r="18640" spans="1:15" ht="13.5" thickTop="1">
      <c r="A18640" s="245" t="s">
        <v>57</v>
      </c>
      <c r="B18640" s="455"/>
      <c r="C18640" s="248" t="s">
        <v>71</v>
      </c>
      <c r="D18640" s="316" t="s">
        <v>75</v>
      </c>
      <c r="E18640" s="248" t="s">
        <v>98</v>
      </c>
      <c r="F18640" s="249" t="s">
        <v>79</v>
      </c>
      <c r="G18640" s="250" t="s">
        <v>70</v>
      </c>
      <c r="I18640" s="326"/>
    </row>
    <row r="18641" spans="1:9">
      <c r="A18641" s="748" t="str">
        <f>IF(I18641=0,"",VLOOKUP(I18641,EQUIPOS,2,FALSE))</f>
        <v/>
      </c>
      <c r="B18641" s="749"/>
      <c r="C18641" s="195"/>
      <c r="D18641" s="194"/>
      <c r="E18641" s="252">
        <f>IF(I18641=0,0,VLOOKUP(I18641,EQUIPOS,4,FALSE))</f>
        <v>0</v>
      </c>
      <c r="F18641" s="230">
        <f t="shared" ref="F18641:F18645" si="3368">C18641*D18641*E18641</f>
        <v>0</v>
      </c>
      <c r="G18641" s="231"/>
      <c r="I18641" s="283"/>
    </row>
    <row r="18642" spans="1:9">
      <c r="A18642" s="748" t="str">
        <f>IF(I18642=0,"",VLOOKUP(I18642,EQUIPOS,2,FALSE))</f>
        <v/>
      </c>
      <c r="B18642" s="749"/>
      <c r="C18642" s="195"/>
      <c r="D18642" s="194"/>
      <c r="E18642" s="252">
        <f>IF(I18642=0,0,VLOOKUP(I18642,EQUIPOS,4,FALSE))</f>
        <v>0</v>
      </c>
      <c r="F18642" s="230">
        <f t="shared" si="3368"/>
        <v>0</v>
      </c>
      <c r="G18642" s="232"/>
      <c r="I18642" s="283"/>
    </row>
    <row r="18643" spans="1:9">
      <c r="A18643" s="748" t="str">
        <f>IF(I18643=0,"",VLOOKUP(I18643,EQUIPOS,2,FALSE))</f>
        <v/>
      </c>
      <c r="B18643" s="749"/>
      <c r="C18643" s="195"/>
      <c r="D18643" s="194"/>
      <c r="E18643" s="252">
        <f>IF(I18643=0,0,VLOOKUP(I18643,EQUIPOS,4,FALSE))</f>
        <v>0</v>
      </c>
      <c r="F18643" s="230">
        <f t="shared" si="3368"/>
        <v>0</v>
      </c>
      <c r="G18643" s="232"/>
      <c r="I18643" s="283"/>
    </row>
    <row r="18644" spans="1:9">
      <c r="A18644" s="748" t="str">
        <f>IF(I18644=0,"",VLOOKUP(I18644,EQUIPOS,2,FALSE))</f>
        <v/>
      </c>
      <c r="B18644" s="749"/>
      <c r="C18644" s="195"/>
      <c r="D18644" s="194"/>
      <c r="E18644" s="252">
        <f>IF(I18644=0,0,VLOOKUP(I18644,EQUIPOS,4,FALSE))</f>
        <v>0</v>
      </c>
      <c r="F18644" s="230">
        <f t="shared" si="3368"/>
        <v>0</v>
      </c>
      <c r="G18644" s="232"/>
      <c r="I18644" s="283"/>
    </row>
    <row r="18645" spans="1:9">
      <c r="A18645" s="748" t="str">
        <f>IF(I18645=0,"",VLOOKUP(I18645,EQUIPOS,2,FALSE))</f>
        <v/>
      </c>
      <c r="B18645" s="749"/>
      <c r="C18645" s="195"/>
      <c r="D18645" s="194"/>
      <c r="E18645" s="252">
        <f>IF(I18645=0,0,VLOOKUP(I18645,EQUIPOS,4,FALSE))</f>
        <v>0</v>
      </c>
      <c r="F18645" s="230">
        <f t="shared" si="3368"/>
        <v>0</v>
      </c>
      <c r="G18645" s="233"/>
      <c r="I18645" s="283"/>
    </row>
    <row r="18646" spans="1:9" ht="30.75" customHeight="1" thickBot="1">
      <c r="A18646" s="234"/>
      <c r="B18646" s="456"/>
      <c r="C18646" s="235"/>
      <c r="D18646" s="237"/>
      <c r="E18646" s="261"/>
      <c r="F18646" s="238" t="s">
        <v>82</v>
      </c>
      <c r="G18646" s="262">
        <f>SUM(F18641:F18645)</f>
        <v>0</v>
      </c>
      <c r="I18646" s="326"/>
    </row>
    <row r="18647" spans="1:9" ht="13.5" thickTop="1">
      <c r="A18647" s="240" t="s">
        <v>73</v>
      </c>
      <c r="B18647" s="446"/>
      <c r="C18647" s="241"/>
      <c r="D18647" s="243"/>
      <c r="E18647" s="243"/>
      <c r="F18647" s="242"/>
      <c r="G18647" s="244"/>
      <c r="I18647" s="326"/>
    </row>
    <row r="18648" spans="1:9" ht="26">
      <c r="A18648" s="245" t="s">
        <v>57</v>
      </c>
      <c r="B18648" s="454" t="s">
        <v>58</v>
      </c>
      <c r="C18648" s="247" t="s">
        <v>68</v>
      </c>
      <c r="D18648" s="316" t="s">
        <v>74</v>
      </c>
      <c r="E18648" s="248" t="s">
        <v>69</v>
      </c>
      <c r="F18648" s="249" t="s">
        <v>79</v>
      </c>
      <c r="G18648" s="250" t="s">
        <v>70</v>
      </c>
      <c r="H18648" s="220"/>
      <c r="I18648" s="325"/>
    </row>
    <row r="18649" spans="1:9">
      <c r="A18649" s="263" t="str">
        <f t="shared" ref="A18649:A18660" si="3369">IF(I18649=0,"",VLOOKUP(I18649,MANOOBRA,2,FALSE))</f>
        <v/>
      </c>
      <c r="B18649" s="444" t="str">
        <f t="shared" ref="B18649:B18660" si="3370">IF(I18649=0,"",VLOOKUP(I18649,MANOOBRA,3,FALSE))</f>
        <v/>
      </c>
      <c r="C18649" s="195"/>
      <c r="D18649" s="466"/>
      <c r="E18649" s="252">
        <f t="shared" ref="E18649:E18660" si="3371">IF(I18649=0,0,VLOOKUP(I18649,MANOOBRA,4,FALSE))</f>
        <v>0</v>
      </c>
      <c r="F18649" s="230">
        <f>IF(D18649=0,0,C18649*E18649/D18649)</f>
        <v>0</v>
      </c>
      <c r="G18649" s="231"/>
      <c r="I18649" s="283"/>
    </row>
    <row r="18650" spans="1:9">
      <c r="A18650" s="263" t="str">
        <f t="shared" si="3369"/>
        <v/>
      </c>
      <c r="B18650" s="444" t="str">
        <f t="shared" si="3370"/>
        <v/>
      </c>
      <c r="C18650" s="195"/>
      <c r="D18650" s="466"/>
      <c r="E18650" s="252">
        <f t="shared" si="3371"/>
        <v>0</v>
      </c>
      <c r="F18650" s="230">
        <f t="shared" ref="F18650:F18660" si="3372">IF(D18650=0,0,C18650*E18650/D18650)</f>
        <v>0</v>
      </c>
      <c r="G18650" s="232"/>
      <c r="I18650" s="283"/>
    </row>
    <row r="18651" spans="1:9">
      <c r="A18651" s="263" t="str">
        <f t="shared" si="3369"/>
        <v/>
      </c>
      <c r="B18651" s="444" t="str">
        <f t="shared" si="3370"/>
        <v/>
      </c>
      <c r="C18651" s="195"/>
      <c r="D18651" s="469"/>
      <c r="E18651" s="252">
        <f t="shared" si="3371"/>
        <v>0</v>
      </c>
      <c r="F18651" s="230">
        <f t="shared" si="3372"/>
        <v>0</v>
      </c>
      <c r="G18651" s="232"/>
      <c r="I18651" s="283"/>
    </row>
    <row r="18652" spans="1:9">
      <c r="A18652" s="263" t="str">
        <f t="shared" si="3369"/>
        <v/>
      </c>
      <c r="B18652" s="444" t="str">
        <f t="shared" si="3370"/>
        <v/>
      </c>
      <c r="C18652" s="195"/>
      <c r="D18652" s="195"/>
      <c r="E18652" s="252">
        <f t="shared" si="3371"/>
        <v>0</v>
      </c>
      <c r="F18652" s="230">
        <f t="shared" si="3372"/>
        <v>0</v>
      </c>
      <c r="G18652" s="232"/>
      <c r="I18652" s="283"/>
    </row>
    <row r="18653" spans="1:9">
      <c r="A18653" s="263" t="str">
        <f t="shared" si="3369"/>
        <v/>
      </c>
      <c r="B18653" s="444" t="str">
        <f t="shared" si="3370"/>
        <v/>
      </c>
      <c r="C18653" s="195"/>
      <c r="D18653" s="195"/>
      <c r="E18653" s="252">
        <f t="shared" si="3371"/>
        <v>0</v>
      </c>
      <c r="F18653" s="230">
        <f t="shared" si="3372"/>
        <v>0</v>
      </c>
      <c r="G18653" s="232"/>
      <c r="I18653" s="283"/>
    </row>
    <row r="18654" spans="1:9">
      <c r="A18654" s="263" t="str">
        <f t="shared" si="3369"/>
        <v/>
      </c>
      <c r="B18654" s="444" t="str">
        <f t="shared" si="3370"/>
        <v/>
      </c>
      <c r="C18654" s="195"/>
      <c r="D18654" s="195"/>
      <c r="E18654" s="252">
        <f t="shared" si="3371"/>
        <v>0</v>
      </c>
      <c r="F18654" s="230">
        <f t="shared" si="3372"/>
        <v>0</v>
      </c>
      <c r="G18654" s="232"/>
      <c r="I18654" s="283"/>
    </row>
    <row r="18655" spans="1:9">
      <c r="A18655" s="263" t="str">
        <f t="shared" si="3369"/>
        <v/>
      </c>
      <c r="B18655" s="444" t="str">
        <f t="shared" si="3370"/>
        <v/>
      </c>
      <c r="C18655" s="195"/>
      <c r="D18655" s="195"/>
      <c r="E18655" s="252">
        <f t="shared" si="3371"/>
        <v>0</v>
      </c>
      <c r="F18655" s="230">
        <f t="shared" si="3372"/>
        <v>0</v>
      </c>
      <c r="G18655" s="232"/>
      <c r="I18655" s="283"/>
    </row>
    <row r="18656" spans="1:9">
      <c r="A18656" s="263" t="str">
        <f t="shared" si="3369"/>
        <v/>
      </c>
      <c r="B18656" s="444" t="str">
        <f t="shared" si="3370"/>
        <v/>
      </c>
      <c r="C18656" s="195"/>
      <c r="D18656" s="195"/>
      <c r="E18656" s="252">
        <f t="shared" si="3371"/>
        <v>0</v>
      </c>
      <c r="F18656" s="230">
        <f t="shared" si="3372"/>
        <v>0</v>
      </c>
      <c r="G18656" s="232"/>
      <c r="I18656" s="283"/>
    </row>
    <row r="18657" spans="1:16">
      <c r="A18657" s="263" t="str">
        <f t="shared" si="3369"/>
        <v/>
      </c>
      <c r="B18657" s="444" t="str">
        <f t="shared" si="3370"/>
        <v/>
      </c>
      <c r="C18657" s="195"/>
      <c r="D18657" s="195"/>
      <c r="E18657" s="252">
        <f t="shared" si="3371"/>
        <v>0</v>
      </c>
      <c r="F18657" s="230">
        <f t="shared" si="3372"/>
        <v>0</v>
      </c>
      <c r="G18657" s="232"/>
      <c r="I18657" s="283"/>
    </row>
    <row r="18658" spans="1:16">
      <c r="A18658" s="263" t="str">
        <f t="shared" si="3369"/>
        <v/>
      </c>
      <c r="B18658" s="444" t="str">
        <f t="shared" si="3370"/>
        <v/>
      </c>
      <c r="C18658" s="195"/>
      <c r="D18658" s="195"/>
      <c r="E18658" s="252">
        <f t="shared" si="3371"/>
        <v>0</v>
      </c>
      <c r="F18658" s="230">
        <f t="shared" si="3372"/>
        <v>0</v>
      </c>
      <c r="G18658" s="232"/>
      <c r="I18658" s="283"/>
    </row>
    <row r="18659" spans="1:16">
      <c r="A18659" s="263" t="str">
        <f t="shared" si="3369"/>
        <v/>
      </c>
      <c r="B18659" s="444" t="str">
        <f t="shared" si="3370"/>
        <v/>
      </c>
      <c r="C18659" s="195"/>
      <c r="D18659" s="195"/>
      <c r="E18659" s="252">
        <f t="shared" si="3371"/>
        <v>0</v>
      </c>
      <c r="F18659" s="230">
        <f t="shared" si="3372"/>
        <v>0</v>
      </c>
      <c r="G18659" s="232"/>
      <c r="I18659" s="283"/>
    </row>
    <row r="18660" spans="1:16">
      <c r="A18660" s="263" t="str">
        <f t="shared" si="3369"/>
        <v/>
      </c>
      <c r="B18660" s="444" t="str">
        <f t="shared" si="3370"/>
        <v/>
      </c>
      <c r="C18660" s="195"/>
      <c r="D18660" s="195"/>
      <c r="E18660" s="252">
        <f t="shared" si="3371"/>
        <v>0</v>
      </c>
      <c r="F18660" s="230">
        <f t="shared" si="3372"/>
        <v>0</v>
      </c>
      <c r="G18660" s="233"/>
      <c r="I18660" s="283"/>
    </row>
    <row r="18661" spans="1:16" ht="31.5" customHeight="1" thickBot="1">
      <c r="A18661" s="234"/>
      <c r="B18661" s="456"/>
      <c r="C18661" s="235"/>
      <c r="D18661" s="237"/>
      <c r="E18661" s="237"/>
      <c r="F18661" s="238" t="s">
        <v>83</v>
      </c>
      <c r="G18661" s="262">
        <f>ROUND(SUM(F18649:F18660),0)</f>
        <v>0</v>
      </c>
      <c r="I18661" s="326"/>
    </row>
    <row r="18662" spans="1:16" ht="13.5" thickTop="1">
      <c r="A18662" s="186" t="s">
        <v>76</v>
      </c>
      <c r="B18662" s="446"/>
      <c r="C18662" s="241"/>
      <c r="D18662" s="243"/>
      <c r="E18662" s="243"/>
      <c r="F18662" s="242"/>
      <c r="G18662" s="244"/>
      <c r="I18662" s="326"/>
    </row>
    <row r="18663" spans="1:16">
      <c r="A18663" s="245" t="s">
        <v>57</v>
      </c>
      <c r="B18663" s="455"/>
      <c r="C18663" s="246"/>
      <c r="D18663" s="317"/>
      <c r="E18663" s="248" t="s">
        <v>77</v>
      </c>
      <c r="F18663" s="249" t="s">
        <v>78</v>
      </c>
      <c r="G18663" s="264" t="s">
        <v>77</v>
      </c>
      <c r="H18663" s="220"/>
      <c r="I18663" s="325"/>
    </row>
    <row r="18664" spans="1:16">
      <c r="A18664" s="185" t="s">
        <v>87</v>
      </c>
      <c r="B18664" s="453"/>
      <c r="C18664" s="265"/>
      <c r="D18664" s="318"/>
      <c r="E18664" s="229">
        <f>SUM(G18623,G18638,G18646,G18661)</f>
        <v>0</v>
      </c>
      <c r="F18664" s="266">
        <f>A</f>
        <v>0</v>
      </c>
      <c r="G18664" s="267">
        <f>E18664*F18664</f>
        <v>0</v>
      </c>
      <c r="I18664" s="326"/>
    </row>
    <row r="18665" spans="1:16">
      <c r="A18665" s="185" t="s">
        <v>85</v>
      </c>
      <c r="B18665" s="453"/>
      <c r="C18665" s="265"/>
      <c r="D18665" s="318"/>
      <c r="E18665" s="229">
        <f>SUM(G18623,G18638,G18646,G18661)</f>
        <v>0</v>
      </c>
      <c r="F18665" s="266">
        <f>I</f>
        <v>0</v>
      </c>
      <c r="G18665" s="267">
        <f>E18665*F18665</f>
        <v>0</v>
      </c>
      <c r="I18665" s="326"/>
    </row>
    <row r="18666" spans="1:16">
      <c r="A18666" s="185" t="s">
        <v>86</v>
      </c>
      <c r="B18666" s="453"/>
      <c r="C18666" s="265"/>
      <c r="D18666" s="318"/>
      <c r="E18666" s="229">
        <f>SUM(G18623,G18638,G18646,G18661)</f>
        <v>0</v>
      </c>
      <c r="F18666" s="266">
        <f>U</f>
        <v>0</v>
      </c>
      <c r="G18666" s="267">
        <f>E18666*F18666</f>
        <v>0</v>
      </c>
      <c r="I18666" s="326"/>
    </row>
    <row r="18667" spans="1:16" ht="33" customHeight="1" thickBot="1">
      <c r="A18667" s="234"/>
      <c r="B18667" s="456"/>
      <c r="C18667" s="235"/>
      <c r="D18667" s="237"/>
      <c r="E18667" s="237"/>
      <c r="F18667" s="268" t="s">
        <v>84</v>
      </c>
      <c r="G18667" s="262">
        <f>SUM(G18664:G18666)</f>
        <v>0</v>
      </c>
      <c r="I18667" s="326"/>
      <c r="J18667" s="295"/>
      <c r="K18667" s="296"/>
      <c r="L18667" s="296"/>
      <c r="M18667" s="296"/>
      <c r="N18667" s="296"/>
      <c r="O18667" s="296"/>
    </row>
    <row r="18668" spans="1:16" s="211" customFormat="1" ht="14" thickTop="1" thickBot="1">
      <c r="A18668" s="269"/>
      <c r="B18668" s="443"/>
      <c r="C18668" s="270"/>
      <c r="D18668" s="319"/>
      <c r="E18668" s="271" t="s">
        <v>89</v>
      </c>
      <c r="F18668" s="272"/>
      <c r="G18668" s="273">
        <f>ROUND(SUM(G18623,G18638,G18646,G18661,G18667),0)</f>
        <v>0</v>
      </c>
      <c r="I18668" s="327"/>
      <c r="J18668" s="212">
        <f>B18607</f>
        <v>59.8</v>
      </c>
      <c r="K18668" s="274">
        <f>E18664</f>
        <v>0</v>
      </c>
      <c r="L18668" s="294">
        <f>G18664</f>
        <v>0</v>
      </c>
      <c r="M18668" s="294">
        <f>G18665</f>
        <v>0</v>
      </c>
      <c r="N18668" s="294">
        <f>G18666</f>
        <v>0</v>
      </c>
      <c r="O18668" s="299">
        <f>SUM(K18668:N18668)</f>
        <v>0</v>
      </c>
      <c r="P18668" s="294"/>
    </row>
    <row r="18669" spans="1:16" ht="13.5" thickTop="1">
      <c r="A18669" s="275" t="s">
        <v>97</v>
      </c>
      <c r="B18669" s="438"/>
      <c r="C18669" s="215"/>
      <c r="D18669" s="217"/>
      <c r="E18669" s="217"/>
      <c r="F18669" s="216"/>
      <c r="G18669" s="219"/>
      <c r="I18669" s="326"/>
      <c r="P18669" s="294"/>
    </row>
    <row r="18670" spans="1:16">
      <c r="A18670" s="275"/>
      <c r="B18670" s="452"/>
      <c r="C18670" s="276"/>
      <c r="D18670" s="320"/>
      <c r="E18670" s="217"/>
      <c r="F18670" s="216"/>
      <c r="G18670" s="277">
        <f ca="1">TODAY()</f>
        <v>44839</v>
      </c>
      <c r="I18670" s="326"/>
      <c r="P18670" s="294"/>
    </row>
    <row r="18671" spans="1:16">
      <c r="A18671" s="215"/>
      <c r="B18671" s="438"/>
      <c r="C18671" s="215"/>
      <c r="D18671" s="217"/>
      <c r="E18671" s="217"/>
      <c r="F18671" s="216"/>
      <c r="G18671" s="216"/>
      <c r="I18671" s="434"/>
      <c r="P18671" s="294"/>
    </row>
    <row r="18672" spans="1:16">
      <c r="A18672" s="215"/>
      <c r="B18672" s="438"/>
      <c r="C18672" s="215"/>
      <c r="D18672" s="217"/>
      <c r="E18672" s="217"/>
      <c r="F18672" s="216"/>
      <c r="G18672" s="216"/>
      <c r="I18672" s="434"/>
      <c r="P18672" s="294"/>
    </row>
    <row r="18673" spans="1:16">
      <c r="A18673" s="196" t="s">
        <v>109</v>
      </c>
      <c r="B18673" s="458"/>
      <c r="C18673" s="196"/>
      <c r="D18673" s="198"/>
      <c r="E18673" s="198"/>
      <c r="F18673" s="197"/>
      <c r="G18673" s="197"/>
      <c r="H18673" s="199"/>
      <c r="I18673" s="321"/>
      <c r="J18673" s="200"/>
      <c r="K18673" s="199"/>
      <c r="P18673" s="294"/>
    </row>
    <row r="18674" spans="1:16">
      <c r="A18674" s="196" t="s">
        <v>189</v>
      </c>
      <c r="B18674" s="458"/>
      <c r="C18674" s="196"/>
      <c r="D18674" s="198"/>
      <c r="E18674" s="198"/>
      <c r="F18674" s="197"/>
      <c r="G18674" s="197"/>
      <c r="H18674" s="199"/>
      <c r="I18674" s="321"/>
      <c r="J18674" s="200"/>
      <c r="K18674" s="199"/>
      <c r="P18674" s="294"/>
    </row>
    <row r="18675" spans="1:16">
      <c r="A18675" s="196" t="str">
        <f>Objeto_LIC</f>
        <v>OPTIMIZACION DEL SISTEMA DE ABASTECIMIENTO (ADUCCION, PRETRATAMIENTO Y CONDUCCION) DEL MUNICPIO DE TAME, DEPARTAMENTO DE ARAUCA</v>
      </c>
      <c r="B18675" s="458"/>
      <c r="C18675" s="196"/>
      <c r="D18675" s="198"/>
      <c r="E18675" s="198"/>
      <c r="F18675" s="197"/>
      <c r="G18675" s="197"/>
      <c r="H18675" s="199"/>
      <c r="I18675" s="321"/>
      <c r="J18675" s="200"/>
      <c r="K18675" s="199"/>
      <c r="P18675" s="294"/>
    </row>
    <row r="18676" spans="1:16">
      <c r="A18676" s="196"/>
      <c r="B18676" s="458"/>
      <c r="C18676" s="196"/>
      <c r="D18676" s="198"/>
      <c r="E18676" s="198"/>
      <c r="F18676" s="197"/>
      <c r="G18676" s="197"/>
      <c r="H18676" s="199"/>
      <c r="I18676" s="321"/>
      <c r="J18676" s="200"/>
      <c r="K18676" s="199"/>
      <c r="P18676" s="294"/>
    </row>
    <row r="18677" spans="1:16" ht="13.5" thickBot="1">
      <c r="A18677" s="201"/>
      <c r="B18677" s="448"/>
      <c r="C18677" s="201"/>
      <c r="D18677" s="203"/>
      <c r="E18677" s="203"/>
      <c r="F18677" s="202"/>
      <c r="G18677" s="202"/>
      <c r="H18677" s="478"/>
      <c r="I18677" s="479"/>
      <c r="J18677" s="480"/>
      <c r="K18677" s="478"/>
      <c r="P18677" s="294"/>
    </row>
    <row r="18678" spans="1:16" ht="13.5" thickTop="1">
      <c r="A18678" s="206"/>
      <c r="B18678" s="457"/>
      <c r="C18678" s="207"/>
      <c r="D18678" s="209"/>
      <c r="E18678" s="209"/>
      <c r="F18678" s="208"/>
      <c r="G18678" s="210" t="s">
        <v>110</v>
      </c>
      <c r="H18678" s="199"/>
      <c r="I18678" s="321"/>
      <c r="J18678" s="200"/>
      <c r="K18678" s="199"/>
      <c r="P18678" s="294"/>
    </row>
    <row r="18679" spans="1:16" ht="12.75" customHeight="1">
      <c r="A18679" s="481" t="s">
        <v>62</v>
      </c>
      <c r="B18679" s="755">
        <f>Proponente</f>
        <v>0</v>
      </c>
      <c r="C18679" s="755"/>
      <c r="D18679" s="755"/>
      <c r="E18679" s="755"/>
      <c r="F18679" s="755"/>
      <c r="G18679" s="758"/>
      <c r="H18679" s="478"/>
      <c r="I18679" s="479"/>
      <c r="J18679" s="480"/>
      <c r="K18679" s="478"/>
      <c r="P18679" s="294"/>
    </row>
    <row r="18680" spans="1:16" ht="12.75" customHeight="1">
      <c r="A18680" s="481" t="s">
        <v>63</v>
      </c>
      <c r="B18680" s="470">
        <v>60.1</v>
      </c>
      <c r="C18680" s="750" t="e">
        <f>VLOOKUP(B18680,Presupuesto!$A$4:$B$106,2,FALSE)</f>
        <v>#N/A</v>
      </c>
      <c r="D18680" s="750"/>
      <c r="E18680" s="750"/>
      <c r="F18680" s="750"/>
      <c r="G18680" s="751"/>
      <c r="H18680" s="478"/>
      <c r="I18680" s="479"/>
      <c r="J18680" s="480"/>
      <c r="K18680" s="478"/>
      <c r="P18680" s="294"/>
    </row>
    <row r="18681" spans="1:16">
      <c r="A18681" s="482"/>
      <c r="B18681" s="449"/>
      <c r="C18681" s="470"/>
      <c r="D18681" s="483"/>
      <c r="E18681" s="483"/>
      <c r="F18681" s="218" t="s">
        <v>88</v>
      </c>
      <c r="G18681" s="755" t="s">
        <v>171</v>
      </c>
      <c r="H18681" s="755"/>
      <c r="I18681" s="755"/>
      <c r="J18681" s="755"/>
      <c r="K18681" s="758"/>
      <c r="P18681" s="294"/>
    </row>
    <row r="18682" spans="1:16" ht="13.5" thickBot="1">
      <c r="A18682" s="481" t="s">
        <v>64</v>
      </c>
      <c r="B18682" s="449"/>
      <c r="C18682" s="470"/>
      <c r="D18682" s="483"/>
      <c r="E18682" s="483"/>
      <c r="F18682" s="484"/>
      <c r="G18682" s="485"/>
      <c r="H18682" s="478"/>
      <c r="I18682" s="486"/>
      <c r="J18682" s="295"/>
      <c r="K18682" s="296"/>
      <c r="P18682" s="294"/>
    </row>
    <row r="18683" spans="1:16" ht="13.5" thickTop="1">
      <c r="A18683" s="487" t="s">
        <v>57</v>
      </c>
      <c r="B18683" s="488" t="s">
        <v>65</v>
      </c>
      <c r="C18683" s="489" t="s">
        <v>66</v>
      </c>
      <c r="D18683" s="490" t="s">
        <v>74</v>
      </c>
      <c r="E18683" s="224" t="s">
        <v>100</v>
      </c>
      <c r="F18683" s="224" t="s">
        <v>79</v>
      </c>
      <c r="G18683" s="225" t="s">
        <v>70</v>
      </c>
      <c r="H18683" s="296"/>
      <c r="I18683" s="491"/>
      <c r="J18683" s="295"/>
      <c r="K18683" s="296"/>
      <c r="P18683" s="294"/>
    </row>
    <row r="18684" spans="1:16">
      <c r="A18684" s="492" t="str">
        <f t="shared" ref="A18684:A18695" si="3373">IF(I18684=0,"-",VLOOKUP(I18684,EQUIPOS,2,FALSE))</f>
        <v>-</v>
      </c>
      <c r="B18684" s="493"/>
      <c r="C18684" s="493"/>
      <c r="D18684" s="494"/>
      <c r="E18684" s="495">
        <f t="shared" ref="E18684:E18695" si="3374">IF(I18684=0,0,VLOOKUP(I18684,EQUIPOS,4,FALSE))</f>
        <v>0</v>
      </c>
      <c r="F18684" s="496">
        <f t="shared" ref="F18684:F18695" si="3375">IF(D18684=0,0,E18684/D18684)</f>
        <v>0</v>
      </c>
      <c r="G18684" s="497"/>
      <c r="H18684" s="478"/>
      <c r="I18684" s="498"/>
      <c r="J18684" s="480"/>
      <c r="K18684" s="478"/>
      <c r="P18684" s="294"/>
    </row>
    <row r="18685" spans="1:16">
      <c r="A18685" s="492" t="str">
        <f t="shared" si="3373"/>
        <v>-</v>
      </c>
      <c r="B18685" s="493"/>
      <c r="C18685" s="493"/>
      <c r="D18685" s="494"/>
      <c r="E18685" s="495">
        <f t="shared" si="3374"/>
        <v>0</v>
      </c>
      <c r="F18685" s="496">
        <f t="shared" si="3375"/>
        <v>0</v>
      </c>
      <c r="G18685" s="499"/>
      <c r="H18685" s="478"/>
      <c r="I18685" s="498"/>
      <c r="J18685" s="480"/>
      <c r="K18685" s="478"/>
      <c r="P18685" s="294"/>
    </row>
    <row r="18686" spans="1:16">
      <c r="A18686" s="492" t="str">
        <f t="shared" si="3373"/>
        <v>-</v>
      </c>
      <c r="B18686" s="493"/>
      <c r="C18686" s="493"/>
      <c r="D18686" s="494"/>
      <c r="E18686" s="495">
        <f t="shared" si="3374"/>
        <v>0</v>
      </c>
      <c r="F18686" s="496">
        <f t="shared" si="3375"/>
        <v>0</v>
      </c>
      <c r="G18686" s="499"/>
      <c r="H18686" s="478"/>
      <c r="I18686" s="498"/>
      <c r="J18686" s="480"/>
      <c r="K18686" s="478"/>
      <c r="P18686" s="294"/>
    </row>
    <row r="18687" spans="1:16">
      <c r="A18687" s="492" t="str">
        <f t="shared" si="3373"/>
        <v>-</v>
      </c>
      <c r="B18687" s="493"/>
      <c r="C18687" s="493"/>
      <c r="D18687" s="494"/>
      <c r="E18687" s="495">
        <f t="shared" si="3374"/>
        <v>0</v>
      </c>
      <c r="F18687" s="496">
        <f t="shared" si="3375"/>
        <v>0</v>
      </c>
      <c r="G18687" s="499"/>
      <c r="H18687" s="478"/>
      <c r="I18687" s="498"/>
      <c r="J18687" s="480"/>
      <c r="K18687" s="478"/>
      <c r="P18687" s="294"/>
    </row>
    <row r="18688" spans="1:16">
      <c r="A18688" s="492" t="str">
        <f t="shared" si="3373"/>
        <v>-</v>
      </c>
      <c r="B18688" s="493"/>
      <c r="C18688" s="493"/>
      <c r="D18688" s="494"/>
      <c r="E18688" s="495">
        <f t="shared" si="3374"/>
        <v>0</v>
      </c>
      <c r="F18688" s="496">
        <f t="shared" si="3375"/>
        <v>0</v>
      </c>
      <c r="G18688" s="499"/>
      <c r="H18688" s="478"/>
      <c r="I18688" s="498"/>
      <c r="J18688" s="480"/>
      <c r="K18688" s="478"/>
      <c r="P18688" s="294"/>
    </row>
    <row r="18689" spans="1:16">
      <c r="A18689" s="492" t="str">
        <f t="shared" si="3373"/>
        <v>-</v>
      </c>
      <c r="B18689" s="493"/>
      <c r="C18689" s="493"/>
      <c r="D18689" s="494"/>
      <c r="E18689" s="495">
        <f t="shared" si="3374"/>
        <v>0</v>
      </c>
      <c r="F18689" s="496">
        <f t="shared" si="3375"/>
        <v>0</v>
      </c>
      <c r="G18689" s="499"/>
      <c r="H18689" s="478"/>
      <c r="I18689" s="498"/>
      <c r="J18689" s="480"/>
      <c r="K18689" s="478"/>
      <c r="P18689" s="294"/>
    </row>
    <row r="18690" spans="1:16">
      <c r="A18690" s="492" t="str">
        <f t="shared" si="3373"/>
        <v>-</v>
      </c>
      <c r="B18690" s="493"/>
      <c r="C18690" s="493"/>
      <c r="D18690" s="494"/>
      <c r="E18690" s="495">
        <f t="shared" si="3374"/>
        <v>0</v>
      </c>
      <c r="F18690" s="496">
        <f t="shared" si="3375"/>
        <v>0</v>
      </c>
      <c r="G18690" s="499"/>
      <c r="H18690" s="478"/>
      <c r="I18690" s="498"/>
      <c r="J18690" s="480"/>
      <c r="K18690" s="478"/>
      <c r="P18690" s="294"/>
    </row>
    <row r="18691" spans="1:16">
      <c r="A18691" s="492" t="str">
        <f t="shared" si="3373"/>
        <v>-</v>
      </c>
      <c r="B18691" s="493"/>
      <c r="C18691" s="493"/>
      <c r="D18691" s="494"/>
      <c r="E18691" s="495">
        <f t="shared" si="3374"/>
        <v>0</v>
      </c>
      <c r="F18691" s="496">
        <f t="shared" si="3375"/>
        <v>0</v>
      </c>
      <c r="G18691" s="499"/>
      <c r="H18691" s="478"/>
      <c r="I18691" s="498"/>
      <c r="J18691" s="480"/>
      <c r="K18691" s="478"/>
      <c r="P18691" s="294"/>
    </row>
    <row r="18692" spans="1:16">
      <c r="A18692" s="492" t="str">
        <f t="shared" si="3373"/>
        <v>-</v>
      </c>
      <c r="B18692" s="493"/>
      <c r="C18692" s="493"/>
      <c r="D18692" s="494"/>
      <c r="E18692" s="495">
        <f t="shared" si="3374"/>
        <v>0</v>
      </c>
      <c r="F18692" s="496">
        <f t="shared" si="3375"/>
        <v>0</v>
      </c>
      <c r="G18692" s="499"/>
      <c r="H18692" s="478"/>
      <c r="I18692" s="498"/>
      <c r="J18692" s="480"/>
      <c r="K18692" s="478"/>
      <c r="P18692" s="294"/>
    </row>
    <row r="18693" spans="1:16">
      <c r="A18693" s="492" t="str">
        <f t="shared" si="3373"/>
        <v>-</v>
      </c>
      <c r="B18693" s="493"/>
      <c r="C18693" s="493"/>
      <c r="D18693" s="494"/>
      <c r="E18693" s="495">
        <f t="shared" si="3374"/>
        <v>0</v>
      </c>
      <c r="F18693" s="496">
        <f t="shared" si="3375"/>
        <v>0</v>
      </c>
      <c r="G18693" s="499"/>
      <c r="H18693" s="478"/>
      <c r="I18693" s="498"/>
      <c r="J18693" s="480"/>
      <c r="K18693" s="478"/>
      <c r="P18693" s="294"/>
    </row>
    <row r="18694" spans="1:16">
      <c r="A18694" s="492" t="str">
        <f t="shared" si="3373"/>
        <v>-</v>
      </c>
      <c r="B18694" s="493"/>
      <c r="C18694" s="493"/>
      <c r="D18694" s="494"/>
      <c r="E18694" s="495">
        <f t="shared" si="3374"/>
        <v>0</v>
      </c>
      <c r="F18694" s="496">
        <f t="shared" si="3375"/>
        <v>0</v>
      </c>
      <c r="G18694" s="499"/>
      <c r="H18694" s="478"/>
      <c r="I18694" s="498"/>
      <c r="J18694" s="480"/>
      <c r="K18694" s="478"/>
      <c r="P18694" s="294"/>
    </row>
    <row r="18695" spans="1:16">
      <c r="A18695" s="492" t="str">
        <f t="shared" si="3373"/>
        <v>-</v>
      </c>
      <c r="B18695" s="493"/>
      <c r="C18695" s="493"/>
      <c r="D18695" s="494"/>
      <c r="E18695" s="495">
        <f t="shared" si="3374"/>
        <v>0</v>
      </c>
      <c r="F18695" s="496">
        <f t="shared" si="3375"/>
        <v>0</v>
      </c>
      <c r="G18695" s="499"/>
      <c r="H18695" s="478"/>
      <c r="I18695" s="498"/>
      <c r="J18695" s="480"/>
      <c r="K18695" s="478"/>
      <c r="P18695" s="294"/>
    </row>
    <row r="18696" spans="1:16" ht="13.5" thickBot="1">
      <c r="A18696" s="500"/>
      <c r="B18696" s="501"/>
      <c r="C18696" s="502"/>
      <c r="D18696" s="503"/>
      <c r="E18696" s="503"/>
      <c r="F18696" s="238" t="s">
        <v>80</v>
      </c>
      <c r="G18696" s="239">
        <f>ROUND(SUM(F18684:F18695),0)</f>
        <v>0</v>
      </c>
      <c r="H18696" s="478"/>
      <c r="I18696" s="504"/>
      <c r="J18696" s="480"/>
      <c r="K18696" s="478"/>
      <c r="P18696" s="294"/>
    </row>
    <row r="18697" spans="1:16" ht="13.5" thickTop="1">
      <c r="A18697" s="240" t="s">
        <v>67</v>
      </c>
      <c r="B18697" s="507"/>
      <c r="C18697" s="508"/>
      <c r="D18697" s="509"/>
      <c r="E18697" s="509"/>
      <c r="F18697" s="510"/>
      <c r="G18697" s="511"/>
      <c r="H18697" s="478"/>
      <c r="I18697" s="504"/>
      <c r="J18697" s="480"/>
      <c r="K18697" s="478"/>
      <c r="P18697" s="294"/>
    </row>
    <row r="18698" spans="1:16" ht="26">
      <c r="A18698" s="512" t="s">
        <v>57</v>
      </c>
      <c r="B18698" s="513"/>
      <c r="C18698" s="514" t="s">
        <v>58</v>
      </c>
      <c r="D18698" s="515" t="s">
        <v>68</v>
      </c>
      <c r="E18698" s="516" t="s">
        <v>69</v>
      </c>
      <c r="F18698" s="516" t="s">
        <v>79</v>
      </c>
      <c r="G18698" s="250" t="s">
        <v>70</v>
      </c>
      <c r="H18698" s="296"/>
      <c r="I18698" s="491"/>
      <c r="J18698" s="295"/>
      <c r="K18698" s="296"/>
      <c r="P18698" s="294"/>
    </row>
    <row r="18699" spans="1:16" ht="12.75" customHeight="1">
      <c r="A18699" s="752" t="str">
        <f t="shared" ref="A18699:A18710" si="3376">IF(I18699=0,"",VLOOKUP(I18699,MATERIALES,2,FALSE))</f>
        <v/>
      </c>
      <c r="B18699" s="753"/>
      <c r="C18699" s="517" t="str">
        <f t="shared" ref="C18699:C18707" si="3377">IF(I18699=0,"",VLOOKUP(I18699,MATERIALES,3,FALSE))</f>
        <v/>
      </c>
      <c r="D18699" s="494"/>
      <c r="E18699" s="518">
        <f t="shared" ref="E18699:E18710" si="3378">IF(I18699=0,0,VLOOKUP(I18699,MATERIALES,4,FALSE))</f>
        <v>0</v>
      </c>
      <c r="F18699" s="496">
        <f>D18699*E18699</f>
        <v>0</v>
      </c>
      <c r="G18699" s="497"/>
      <c r="H18699" s="478"/>
      <c r="I18699" s="498"/>
      <c r="J18699" s="480"/>
      <c r="K18699" s="478"/>
      <c r="P18699" s="294"/>
    </row>
    <row r="18700" spans="1:16">
      <c r="A18700" s="752" t="str">
        <f t="shared" si="3376"/>
        <v/>
      </c>
      <c r="B18700" s="753"/>
      <c r="C18700" s="517" t="str">
        <f t="shared" si="3377"/>
        <v/>
      </c>
      <c r="D18700" s="494"/>
      <c r="E18700" s="518">
        <f t="shared" si="3378"/>
        <v>0</v>
      </c>
      <c r="F18700" s="496">
        <f t="shared" ref="F18700:F18710" si="3379">D18700*E18700</f>
        <v>0</v>
      </c>
      <c r="G18700" s="499"/>
      <c r="H18700" s="478"/>
      <c r="I18700" s="498"/>
      <c r="J18700" s="480"/>
      <c r="K18700" s="478"/>
      <c r="P18700" s="294"/>
    </row>
    <row r="18701" spans="1:16">
      <c r="A18701" s="752" t="str">
        <f t="shared" si="3376"/>
        <v/>
      </c>
      <c r="B18701" s="753"/>
      <c r="C18701" s="517" t="str">
        <f t="shared" si="3377"/>
        <v/>
      </c>
      <c r="D18701" s="494"/>
      <c r="E18701" s="518">
        <f t="shared" si="3378"/>
        <v>0</v>
      </c>
      <c r="F18701" s="496">
        <f t="shared" si="3379"/>
        <v>0</v>
      </c>
      <c r="G18701" s="499"/>
      <c r="H18701" s="478"/>
      <c r="I18701" s="498"/>
      <c r="J18701" s="480"/>
      <c r="K18701" s="478"/>
      <c r="P18701" s="294"/>
    </row>
    <row r="18702" spans="1:16">
      <c r="A18702" s="752" t="str">
        <f t="shared" si="3376"/>
        <v/>
      </c>
      <c r="B18702" s="753"/>
      <c r="C18702" s="517" t="str">
        <f t="shared" si="3377"/>
        <v/>
      </c>
      <c r="D18702" s="494"/>
      <c r="E18702" s="518">
        <f t="shared" si="3378"/>
        <v>0</v>
      </c>
      <c r="F18702" s="496">
        <f t="shared" si="3379"/>
        <v>0</v>
      </c>
      <c r="G18702" s="499"/>
      <c r="H18702" s="478"/>
      <c r="I18702" s="498"/>
      <c r="J18702" s="480"/>
      <c r="K18702" s="478"/>
      <c r="P18702" s="294"/>
    </row>
    <row r="18703" spans="1:16">
      <c r="A18703" s="752" t="str">
        <f t="shared" si="3376"/>
        <v/>
      </c>
      <c r="B18703" s="753"/>
      <c r="C18703" s="517" t="str">
        <f t="shared" si="3377"/>
        <v/>
      </c>
      <c r="D18703" s="494"/>
      <c r="E18703" s="518">
        <f t="shared" si="3378"/>
        <v>0</v>
      </c>
      <c r="F18703" s="496">
        <f t="shared" si="3379"/>
        <v>0</v>
      </c>
      <c r="G18703" s="499"/>
      <c r="H18703" s="478"/>
      <c r="I18703" s="498"/>
      <c r="J18703" s="480"/>
      <c r="K18703" s="478"/>
      <c r="P18703" s="294"/>
    </row>
    <row r="18704" spans="1:16">
      <c r="A18704" s="752" t="str">
        <f t="shared" si="3376"/>
        <v/>
      </c>
      <c r="B18704" s="753"/>
      <c r="C18704" s="517" t="str">
        <f t="shared" si="3377"/>
        <v/>
      </c>
      <c r="D18704" s="494"/>
      <c r="E18704" s="518">
        <f t="shared" si="3378"/>
        <v>0</v>
      </c>
      <c r="F18704" s="496">
        <f t="shared" si="3379"/>
        <v>0</v>
      </c>
      <c r="G18704" s="499"/>
      <c r="H18704" s="478"/>
      <c r="I18704" s="498"/>
      <c r="J18704" s="480"/>
      <c r="K18704" s="478"/>
      <c r="P18704" s="294"/>
    </row>
    <row r="18705" spans="1:16">
      <c r="A18705" s="752" t="str">
        <f t="shared" si="3376"/>
        <v/>
      </c>
      <c r="B18705" s="753"/>
      <c r="C18705" s="517" t="str">
        <f t="shared" si="3377"/>
        <v/>
      </c>
      <c r="D18705" s="494"/>
      <c r="E18705" s="518">
        <f t="shared" si="3378"/>
        <v>0</v>
      </c>
      <c r="F18705" s="496">
        <f t="shared" si="3379"/>
        <v>0</v>
      </c>
      <c r="G18705" s="499"/>
      <c r="H18705" s="478"/>
      <c r="I18705" s="498"/>
      <c r="J18705" s="480"/>
      <c r="K18705" s="478"/>
      <c r="P18705" s="294"/>
    </row>
    <row r="18706" spans="1:16">
      <c r="A18706" s="752" t="str">
        <f t="shared" si="3376"/>
        <v/>
      </c>
      <c r="B18706" s="753"/>
      <c r="C18706" s="517" t="str">
        <f t="shared" si="3377"/>
        <v/>
      </c>
      <c r="D18706" s="494"/>
      <c r="E18706" s="518">
        <f t="shared" si="3378"/>
        <v>0</v>
      </c>
      <c r="F18706" s="496">
        <f t="shared" si="3379"/>
        <v>0</v>
      </c>
      <c r="G18706" s="253"/>
      <c r="H18706" s="478"/>
      <c r="I18706" s="498"/>
      <c r="J18706" s="480"/>
      <c r="K18706" s="478"/>
      <c r="P18706" s="294"/>
    </row>
    <row r="18707" spans="1:16">
      <c r="A18707" s="752" t="str">
        <f t="shared" si="3376"/>
        <v/>
      </c>
      <c r="B18707" s="753"/>
      <c r="C18707" s="517" t="str">
        <f t="shared" si="3377"/>
        <v/>
      </c>
      <c r="D18707" s="494"/>
      <c r="E18707" s="518">
        <f t="shared" si="3378"/>
        <v>0</v>
      </c>
      <c r="F18707" s="496">
        <f t="shared" si="3379"/>
        <v>0</v>
      </c>
      <c r="G18707" s="499"/>
      <c r="H18707" s="478"/>
      <c r="I18707" s="498"/>
      <c r="J18707" s="480"/>
      <c r="K18707" s="478"/>
      <c r="P18707" s="294"/>
    </row>
    <row r="18708" spans="1:16">
      <c r="A18708" s="752" t="str">
        <f t="shared" si="3376"/>
        <v/>
      </c>
      <c r="B18708" s="753"/>
      <c r="C18708" s="517"/>
      <c r="D18708" s="494"/>
      <c r="E18708" s="518">
        <f t="shared" si="3378"/>
        <v>0</v>
      </c>
      <c r="F18708" s="496">
        <f t="shared" si="3379"/>
        <v>0</v>
      </c>
      <c r="G18708" s="499"/>
      <c r="H18708" s="478"/>
      <c r="I18708" s="498"/>
      <c r="J18708" s="480"/>
      <c r="K18708" s="478"/>
      <c r="P18708" s="294"/>
    </row>
    <row r="18709" spans="1:16">
      <c r="A18709" s="752" t="str">
        <f t="shared" si="3376"/>
        <v/>
      </c>
      <c r="B18709" s="753"/>
      <c r="C18709" s="517"/>
      <c r="D18709" s="494"/>
      <c r="E18709" s="518">
        <f t="shared" si="3378"/>
        <v>0</v>
      </c>
      <c r="F18709" s="496">
        <f t="shared" si="3379"/>
        <v>0</v>
      </c>
      <c r="G18709" s="499"/>
      <c r="H18709" s="478"/>
      <c r="I18709" s="498"/>
      <c r="J18709" s="480"/>
      <c r="K18709" s="478"/>
      <c r="P18709" s="294"/>
    </row>
    <row r="18710" spans="1:16">
      <c r="A18710" s="752" t="str">
        <f t="shared" si="3376"/>
        <v/>
      </c>
      <c r="B18710" s="753"/>
      <c r="C18710" s="517" t="str">
        <f t="shared" ref="C18710" si="3380">IF(I18710=0,"",VLOOKUP(I18710,MATERIALES,3,FALSE))</f>
        <v/>
      </c>
      <c r="D18710" s="494"/>
      <c r="E18710" s="518">
        <f t="shared" si="3378"/>
        <v>0</v>
      </c>
      <c r="F18710" s="496">
        <f t="shared" si="3379"/>
        <v>0</v>
      </c>
      <c r="G18710" s="519"/>
      <c r="H18710" s="478"/>
      <c r="I18710" s="498"/>
      <c r="J18710" s="480"/>
      <c r="K18710" s="478"/>
      <c r="P18710" s="294"/>
    </row>
    <row r="18711" spans="1:16" ht="25.5" customHeight="1" thickBot="1">
      <c r="A18711" s="482"/>
      <c r="B18711" s="449"/>
      <c r="C18711" s="470"/>
      <c r="D18711" s="483"/>
      <c r="E18711" s="520"/>
      <c r="F18711" s="255" t="s">
        <v>81</v>
      </c>
      <c r="G18711" s="253">
        <f>ROUND(SUM(F18699:F18710),0)</f>
        <v>0</v>
      </c>
      <c r="H18711" s="478"/>
      <c r="I18711" s="504"/>
      <c r="J18711" s="480"/>
      <c r="K18711" s="478"/>
      <c r="P18711" s="294"/>
    </row>
    <row r="18712" spans="1:16" ht="14" thickTop="1" thickBot="1">
      <c r="A18712" s="256" t="s">
        <v>72</v>
      </c>
      <c r="B18712" s="521"/>
      <c r="C18712" s="522"/>
      <c r="D18712" s="523"/>
      <c r="E18712" s="523"/>
      <c r="F18712" s="524"/>
      <c r="G18712" s="525"/>
      <c r="H18712" s="478"/>
      <c r="I18712" s="504"/>
      <c r="J18712" s="480"/>
      <c r="K18712" s="478"/>
      <c r="P18712" s="294"/>
    </row>
    <row r="18713" spans="1:16" ht="13.5" thickTop="1">
      <c r="A18713" s="512" t="s">
        <v>57</v>
      </c>
      <c r="B18713" s="513"/>
      <c r="C18713" s="516" t="s">
        <v>71</v>
      </c>
      <c r="D18713" s="515" t="s">
        <v>75</v>
      </c>
      <c r="E18713" s="516" t="s">
        <v>98</v>
      </c>
      <c r="F18713" s="516" t="s">
        <v>79</v>
      </c>
      <c r="G18713" s="250" t="s">
        <v>70</v>
      </c>
      <c r="H18713" s="478"/>
      <c r="I18713" s="504"/>
      <c r="J18713" s="480"/>
      <c r="K18713" s="478"/>
      <c r="P18713" s="294"/>
    </row>
    <row r="18714" spans="1:16">
      <c r="A18714" s="752" t="str">
        <f>IF(I18714=0,"",VLOOKUP(I18714,EQUIPOS,2,FALSE))</f>
        <v/>
      </c>
      <c r="B18714" s="753"/>
      <c r="C18714" s="527"/>
      <c r="D18714" s="494"/>
      <c r="E18714" s="518">
        <f>IF(I18714=0,0,VLOOKUP(I18714,EQUIPOS,4,FALSE))</f>
        <v>0</v>
      </c>
      <c r="F18714" s="496">
        <f t="shared" ref="F18714:F18718" si="3381">C18714*D18714*E18714</f>
        <v>0</v>
      </c>
      <c r="G18714" s="497"/>
      <c r="H18714" s="478"/>
      <c r="I18714" s="498"/>
      <c r="J18714" s="480"/>
      <c r="K18714" s="478"/>
      <c r="P18714" s="294"/>
    </row>
    <row r="18715" spans="1:16">
      <c r="A18715" s="752" t="str">
        <f>IF(I18715=0,"",VLOOKUP(I18715,EQUIPOS,2,FALSE))</f>
        <v/>
      </c>
      <c r="B18715" s="753"/>
      <c r="C18715" s="527"/>
      <c r="D18715" s="494"/>
      <c r="E18715" s="518">
        <f>IF(I18715=0,0,VLOOKUP(I18715,EQUIPOS,4,FALSE))</f>
        <v>0</v>
      </c>
      <c r="F18715" s="496">
        <f t="shared" si="3381"/>
        <v>0</v>
      </c>
      <c r="G18715" s="499"/>
      <c r="H18715" s="478"/>
      <c r="I18715" s="498"/>
      <c r="J18715" s="480"/>
      <c r="K18715" s="478"/>
      <c r="P18715" s="294"/>
    </row>
    <row r="18716" spans="1:16">
      <c r="A18716" s="752" t="str">
        <f>IF(I18716=0,"",VLOOKUP(I18716,EQUIPOS,2,FALSE))</f>
        <v/>
      </c>
      <c r="B18716" s="753"/>
      <c r="C18716" s="527"/>
      <c r="D18716" s="494"/>
      <c r="E18716" s="518">
        <f>IF(I18716=0,0,VLOOKUP(I18716,EQUIPOS,4,FALSE))</f>
        <v>0</v>
      </c>
      <c r="F18716" s="496">
        <f t="shared" si="3381"/>
        <v>0</v>
      </c>
      <c r="G18716" s="499"/>
      <c r="H18716" s="478"/>
      <c r="I18716" s="498"/>
      <c r="J18716" s="480"/>
      <c r="K18716" s="478"/>
      <c r="P18716" s="294"/>
    </row>
    <row r="18717" spans="1:16">
      <c r="A18717" s="752" t="str">
        <f>IF(I18717=0,"",VLOOKUP(I18717,EQUIPOS,2,FALSE))</f>
        <v/>
      </c>
      <c r="B18717" s="753"/>
      <c r="C18717" s="527"/>
      <c r="D18717" s="494"/>
      <c r="E18717" s="518">
        <f>IF(I18717=0,0,VLOOKUP(I18717,EQUIPOS,4,FALSE))</f>
        <v>0</v>
      </c>
      <c r="F18717" s="496">
        <f t="shared" si="3381"/>
        <v>0</v>
      </c>
      <c r="G18717" s="499"/>
      <c r="H18717" s="478"/>
      <c r="I18717" s="498"/>
      <c r="J18717" s="480"/>
      <c r="K18717" s="478"/>
      <c r="P18717" s="294"/>
    </row>
    <row r="18718" spans="1:16">
      <c r="A18718" s="752" t="str">
        <f>IF(I18718=0,"",VLOOKUP(I18718,EQUIPOS,2,FALSE))</f>
        <v/>
      </c>
      <c r="B18718" s="753"/>
      <c r="C18718" s="527"/>
      <c r="D18718" s="494"/>
      <c r="E18718" s="518">
        <f>IF(I18718=0,0,VLOOKUP(I18718,EQUIPOS,4,FALSE))</f>
        <v>0</v>
      </c>
      <c r="F18718" s="496">
        <f t="shared" si="3381"/>
        <v>0</v>
      </c>
      <c r="G18718" s="519"/>
      <c r="H18718" s="478"/>
      <c r="I18718" s="498"/>
      <c r="J18718" s="480"/>
      <c r="K18718" s="478"/>
      <c r="P18718" s="294"/>
    </row>
    <row r="18719" spans="1:16" ht="13.5" thickBot="1">
      <c r="A18719" s="500"/>
      <c r="B18719" s="501"/>
      <c r="C18719" s="502"/>
      <c r="D18719" s="503"/>
      <c r="E18719" s="528"/>
      <c r="F18719" s="238" t="s">
        <v>82</v>
      </c>
      <c r="G18719" s="262">
        <f>SUM(F18714:F18718)</f>
        <v>0</v>
      </c>
      <c r="H18719" s="478"/>
      <c r="I18719" s="504"/>
      <c r="J18719" s="480"/>
      <c r="K18719" s="478"/>
      <c r="P18719" s="294"/>
    </row>
    <row r="18720" spans="1:16" ht="13.5" thickTop="1">
      <c r="A18720" s="240" t="s">
        <v>73</v>
      </c>
      <c r="B18720" s="507"/>
      <c r="C18720" s="508"/>
      <c r="D18720" s="509"/>
      <c r="E18720" s="509"/>
      <c r="F18720" s="510"/>
      <c r="G18720" s="511"/>
      <c r="H18720" s="478"/>
      <c r="I18720" s="504"/>
      <c r="J18720" s="480"/>
      <c r="K18720" s="478"/>
      <c r="P18720" s="294"/>
    </row>
    <row r="18721" spans="1:16" ht="26">
      <c r="A18721" s="512" t="s">
        <v>57</v>
      </c>
      <c r="B18721" s="529" t="s">
        <v>58</v>
      </c>
      <c r="C18721" s="514" t="s">
        <v>68</v>
      </c>
      <c r="D18721" s="515" t="s">
        <v>74</v>
      </c>
      <c r="E18721" s="516" t="s">
        <v>69</v>
      </c>
      <c r="F18721" s="516" t="s">
        <v>79</v>
      </c>
      <c r="G18721" s="250" t="s">
        <v>70</v>
      </c>
      <c r="H18721" s="296"/>
      <c r="I18721" s="491"/>
      <c r="J18721" s="480"/>
      <c r="K18721" s="478"/>
      <c r="P18721" s="294"/>
    </row>
    <row r="18722" spans="1:16">
      <c r="A18722" s="530" t="str">
        <f t="shared" ref="A18722:A18733" si="3382">IF(I18722=0,"",VLOOKUP(I18722,MANOOBRA,2,FALSE))</f>
        <v/>
      </c>
      <c r="B18722" s="531" t="str">
        <f t="shared" ref="B18722:B18733" si="3383">IF(I18722=0,"",VLOOKUP(I18722,MANOOBRA,3,FALSE))</f>
        <v/>
      </c>
      <c r="C18722" s="527"/>
      <c r="D18722" s="563"/>
      <c r="E18722" s="518">
        <f t="shared" ref="E18722:E18733" si="3384">IF(I18722=0,0,VLOOKUP(I18722,MANOOBRA,4,FALSE))</f>
        <v>0</v>
      </c>
      <c r="F18722" s="496">
        <f>IF(D18722=0,0,C18722*E18722/D18722)</f>
        <v>0</v>
      </c>
      <c r="G18722" s="497"/>
      <c r="H18722" s="478"/>
      <c r="I18722" s="498"/>
      <c r="J18722" s="480"/>
      <c r="K18722" s="478"/>
      <c r="P18722" s="294"/>
    </row>
    <row r="18723" spans="1:16">
      <c r="A18723" s="530" t="str">
        <f t="shared" si="3382"/>
        <v/>
      </c>
      <c r="B18723" s="531" t="str">
        <f t="shared" si="3383"/>
        <v/>
      </c>
      <c r="C18723" s="527"/>
      <c r="D18723" s="563"/>
      <c r="E18723" s="518">
        <f t="shared" si="3384"/>
        <v>0</v>
      </c>
      <c r="F18723" s="496">
        <f t="shared" ref="F18723:F18733" si="3385">IF(D18723=0,0,C18723*E18723/D18723)</f>
        <v>0</v>
      </c>
      <c r="G18723" s="499"/>
      <c r="H18723" s="478"/>
      <c r="I18723" s="498"/>
      <c r="J18723" s="480"/>
      <c r="K18723" s="478"/>
      <c r="P18723" s="294"/>
    </row>
    <row r="18724" spans="1:16">
      <c r="A18724" s="530" t="str">
        <f t="shared" si="3382"/>
        <v/>
      </c>
      <c r="B18724" s="531" t="str">
        <f t="shared" si="3383"/>
        <v/>
      </c>
      <c r="C18724" s="527"/>
      <c r="D18724" s="563"/>
      <c r="E18724" s="518">
        <f t="shared" si="3384"/>
        <v>0</v>
      </c>
      <c r="F18724" s="496">
        <f t="shared" si="3385"/>
        <v>0</v>
      </c>
      <c r="G18724" s="499"/>
      <c r="H18724" s="478"/>
      <c r="I18724" s="498"/>
      <c r="J18724" s="480"/>
      <c r="K18724" s="478"/>
      <c r="P18724" s="294"/>
    </row>
    <row r="18725" spans="1:16">
      <c r="A18725" s="530" t="str">
        <f t="shared" si="3382"/>
        <v/>
      </c>
      <c r="B18725" s="531" t="str">
        <f t="shared" si="3383"/>
        <v/>
      </c>
      <c r="C18725" s="527"/>
      <c r="D18725" s="527"/>
      <c r="E18725" s="518">
        <f t="shared" si="3384"/>
        <v>0</v>
      </c>
      <c r="F18725" s="496">
        <f t="shared" si="3385"/>
        <v>0</v>
      </c>
      <c r="G18725" s="499"/>
      <c r="H18725" s="478"/>
      <c r="I18725" s="498"/>
      <c r="J18725" s="480"/>
      <c r="K18725" s="478"/>
      <c r="P18725" s="294"/>
    </row>
    <row r="18726" spans="1:16">
      <c r="A18726" s="530" t="str">
        <f t="shared" si="3382"/>
        <v/>
      </c>
      <c r="B18726" s="531" t="str">
        <f t="shared" si="3383"/>
        <v/>
      </c>
      <c r="C18726" s="527"/>
      <c r="D18726" s="527"/>
      <c r="E18726" s="518">
        <f t="shared" si="3384"/>
        <v>0</v>
      </c>
      <c r="F18726" s="496">
        <f t="shared" si="3385"/>
        <v>0</v>
      </c>
      <c r="G18726" s="499"/>
      <c r="H18726" s="478"/>
      <c r="I18726" s="498"/>
      <c r="J18726" s="480"/>
      <c r="K18726" s="478"/>
      <c r="P18726" s="294"/>
    </row>
    <row r="18727" spans="1:16">
      <c r="A18727" s="530" t="str">
        <f t="shared" si="3382"/>
        <v/>
      </c>
      <c r="B18727" s="531" t="str">
        <f t="shared" si="3383"/>
        <v/>
      </c>
      <c r="C18727" s="527"/>
      <c r="D18727" s="527"/>
      <c r="E18727" s="518">
        <f t="shared" si="3384"/>
        <v>0</v>
      </c>
      <c r="F18727" s="496">
        <f t="shared" si="3385"/>
        <v>0</v>
      </c>
      <c r="G18727" s="499"/>
      <c r="H18727" s="478"/>
      <c r="I18727" s="498"/>
      <c r="J18727" s="480"/>
      <c r="K18727" s="478"/>
      <c r="P18727" s="294"/>
    </row>
    <row r="18728" spans="1:16">
      <c r="A18728" s="530" t="str">
        <f t="shared" si="3382"/>
        <v/>
      </c>
      <c r="B18728" s="531" t="str">
        <f t="shared" si="3383"/>
        <v/>
      </c>
      <c r="C18728" s="527"/>
      <c r="D18728" s="527"/>
      <c r="E18728" s="518">
        <f t="shared" si="3384"/>
        <v>0</v>
      </c>
      <c r="F18728" s="496">
        <f t="shared" si="3385"/>
        <v>0</v>
      </c>
      <c r="G18728" s="499"/>
      <c r="H18728" s="478"/>
      <c r="I18728" s="498"/>
      <c r="J18728" s="480"/>
      <c r="K18728" s="478"/>
      <c r="P18728" s="294"/>
    </row>
    <row r="18729" spans="1:16">
      <c r="A18729" s="530" t="str">
        <f t="shared" si="3382"/>
        <v/>
      </c>
      <c r="B18729" s="531" t="str">
        <f t="shared" si="3383"/>
        <v/>
      </c>
      <c r="C18729" s="527"/>
      <c r="D18729" s="527"/>
      <c r="E18729" s="518">
        <f t="shared" si="3384"/>
        <v>0</v>
      </c>
      <c r="F18729" s="496">
        <f t="shared" si="3385"/>
        <v>0</v>
      </c>
      <c r="G18729" s="499"/>
      <c r="H18729" s="478"/>
      <c r="I18729" s="498"/>
      <c r="J18729" s="480"/>
      <c r="K18729" s="478"/>
      <c r="P18729" s="294"/>
    </row>
    <row r="18730" spans="1:16">
      <c r="A18730" s="530" t="str">
        <f t="shared" si="3382"/>
        <v/>
      </c>
      <c r="B18730" s="531" t="str">
        <f t="shared" si="3383"/>
        <v/>
      </c>
      <c r="C18730" s="527"/>
      <c r="D18730" s="527"/>
      <c r="E18730" s="518">
        <f t="shared" si="3384"/>
        <v>0</v>
      </c>
      <c r="F18730" s="496">
        <f t="shared" si="3385"/>
        <v>0</v>
      </c>
      <c r="G18730" s="499"/>
      <c r="H18730" s="478"/>
      <c r="I18730" s="498"/>
      <c r="J18730" s="480"/>
      <c r="K18730" s="478"/>
      <c r="P18730" s="294"/>
    </row>
    <row r="18731" spans="1:16">
      <c r="A18731" s="530" t="str">
        <f t="shared" si="3382"/>
        <v/>
      </c>
      <c r="B18731" s="531" t="str">
        <f t="shared" si="3383"/>
        <v/>
      </c>
      <c r="C18731" s="527"/>
      <c r="D18731" s="527"/>
      <c r="E18731" s="518">
        <f t="shared" si="3384"/>
        <v>0</v>
      </c>
      <c r="F18731" s="496">
        <f t="shared" si="3385"/>
        <v>0</v>
      </c>
      <c r="G18731" s="499"/>
      <c r="H18731" s="478"/>
      <c r="I18731" s="498"/>
      <c r="J18731" s="480"/>
      <c r="K18731" s="478"/>
      <c r="P18731" s="294"/>
    </row>
    <row r="18732" spans="1:16">
      <c r="A18732" s="530" t="str">
        <f t="shared" si="3382"/>
        <v/>
      </c>
      <c r="B18732" s="531" t="str">
        <f t="shared" si="3383"/>
        <v/>
      </c>
      <c r="C18732" s="527"/>
      <c r="D18732" s="527"/>
      <c r="E18732" s="518">
        <f t="shared" si="3384"/>
        <v>0</v>
      </c>
      <c r="F18732" s="496">
        <f t="shared" si="3385"/>
        <v>0</v>
      </c>
      <c r="G18732" s="499"/>
      <c r="H18732" s="478"/>
      <c r="I18732" s="498"/>
      <c r="J18732" s="480"/>
      <c r="K18732" s="478"/>
      <c r="P18732" s="294"/>
    </row>
    <row r="18733" spans="1:16">
      <c r="A18733" s="530" t="str">
        <f t="shared" si="3382"/>
        <v/>
      </c>
      <c r="B18733" s="531" t="str">
        <f t="shared" si="3383"/>
        <v/>
      </c>
      <c r="C18733" s="527"/>
      <c r="D18733" s="527"/>
      <c r="E18733" s="518">
        <f t="shared" si="3384"/>
        <v>0</v>
      </c>
      <c r="F18733" s="496">
        <f t="shared" si="3385"/>
        <v>0</v>
      </c>
      <c r="G18733" s="519"/>
      <c r="H18733" s="478"/>
      <c r="I18733" s="498"/>
      <c r="J18733" s="480"/>
      <c r="K18733" s="478"/>
      <c r="P18733" s="294"/>
    </row>
    <row r="18734" spans="1:16" ht="13.5" thickBot="1">
      <c r="A18734" s="500"/>
      <c r="B18734" s="501"/>
      <c r="C18734" s="502"/>
      <c r="D18734" s="503"/>
      <c r="E18734" s="503"/>
      <c r="F18734" s="238" t="s">
        <v>83</v>
      </c>
      <c r="G18734" s="262">
        <f>ROUND(SUM(F18722:F18733),0)</f>
        <v>0</v>
      </c>
      <c r="H18734" s="478"/>
      <c r="I18734" s="504"/>
      <c r="J18734" s="480"/>
      <c r="K18734" s="478"/>
      <c r="P18734" s="294"/>
    </row>
    <row r="18735" spans="1:16" ht="13.5" thickTop="1">
      <c r="A18735" s="186" t="s">
        <v>76</v>
      </c>
      <c r="B18735" s="507"/>
      <c r="C18735" s="508"/>
      <c r="D18735" s="509"/>
      <c r="E18735" s="509"/>
      <c r="F18735" s="510"/>
      <c r="G18735" s="511"/>
      <c r="H18735" s="478"/>
      <c r="I18735" s="504"/>
      <c r="J18735" s="480"/>
      <c r="K18735" s="478"/>
      <c r="P18735" s="294"/>
    </row>
    <row r="18736" spans="1:16">
      <c r="A18736" s="512" t="s">
        <v>57</v>
      </c>
      <c r="B18736" s="513"/>
      <c r="C18736" s="532"/>
      <c r="D18736" s="533"/>
      <c r="E18736" s="516" t="s">
        <v>77</v>
      </c>
      <c r="F18736" s="516" t="s">
        <v>78</v>
      </c>
      <c r="G18736" s="264" t="s">
        <v>77</v>
      </c>
      <c r="H18736" s="296"/>
      <c r="I18736" s="491"/>
      <c r="J18736" s="480"/>
      <c r="K18736" s="478"/>
      <c r="P18736" s="294"/>
    </row>
    <row r="18737" spans="1:16">
      <c r="A18737" s="534" t="s">
        <v>87</v>
      </c>
      <c r="B18737" s="535"/>
      <c r="C18737" s="536"/>
      <c r="D18737" s="537"/>
      <c r="E18737" s="495">
        <f>SUM(G18696,G18711,G18719,G18734)</f>
        <v>0</v>
      </c>
      <c r="F18737" s="538">
        <f>A</f>
        <v>0</v>
      </c>
      <c r="G18737" s="539">
        <f>E18737*F18737</f>
        <v>0</v>
      </c>
      <c r="H18737" s="478"/>
      <c r="I18737" s="504"/>
      <c r="J18737" s="480"/>
      <c r="K18737" s="478"/>
      <c r="P18737" s="294"/>
    </row>
    <row r="18738" spans="1:16">
      <c r="A18738" s="534" t="s">
        <v>85</v>
      </c>
      <c r="B18738" s="535"/>
      <c r="C18738" s="536"/>
      <c r="D18738" s="537"/>
      <c r="E18738" s="495">
        <f>SUM(G18696,G18711,G18719,G18734)</f>
        <v>0</v>
      </c>
      <c r="F18738" s="538">
        <f>I</f>
        <v>0</v>
      </c>
      <c r="G18738" s="539">
        <f>E18738*F18738</f>
        <v>0</v>
      </c>
      <c r="H18738" s="478"/>
      <c r="I18738" s="504"/>
      <c r="J18738" s="480"/>
      <c r="K18738" s="478"/>
      <c r="P18738" s="294"/>
    </row>
    <row r="18739" spans="1:16">
      <c r="A18739" s="534" t="s">
        <v>86</v>
      </c>
      <c r="B18739" s="535"/>
      <c r="C18739" s="536"/>
      <c r="D18739" s="537"/>
      <c r="E18739" s="495">
        <f>SUM(G18696,G18711,G18719,G18734)</f>
        <v>0</v>
      </c>
      <c r="F18739" s="538">
        <f>U</f>
        <v>0</v>
      </c>
      <c r="G18739" s="539">
        <f>E18739*F18739</f>
        <v>0</v>
      </c>
      <c r="H18739" s="478"/>
      <c r="I18739" s="504"/>
      <c r="J18739" s="480"/>
      <c r="K18739" s="478"/>
      <c r="P18739" s="294"/>
    </row>
    <row r="18740" spans="1:16" ht="13.5" thickBot="1">
      <c r="A18740" s="500"/>
      <c r="B18740" s="501"/>
      <c r="C18740" s="502"/>
      <c r="D18740" s="503"/>
      <c r="E18740" s="503"/>
      <c r="F18740" s="268" t="s">
        <v>84</v>
      </c>
      <c r="G18740" s="262">
        <f>SUM(G18737:G18739)</f>
        <v>0</v>
      </c>
      <c r="H18740" s="478"/>
      <c r="I18740" s="504"/>
      <c r="J18740" s="295"/>
      <c r="K18740" s="296"/>
      <c r="P18740" s="294"/>
    </row>
    <row r="18741" spans="1:16" ht="14" thickTop="1" thickBot="1">
      <c r="A18741" s="540"/>
      <c r="B18741" s="541"/>
      <c r="C18741" s="542"/>
      <c r="D18741" s="543"/>
      <c r="E18741" s="271" t="s">
        <v>89</v>
      </c>
      <c r="F18741" s="272"/>
      <c r="G18741" s="273">
        <f>ROUND(SUM(G18696,G18711,G18719,G18734,G18740),0)</f>
        <v>0</v>
      </c>
      <c r="H18741" s="199"/>
      <c r="I18741" s="544"/>
      <c r="J18741" s="200">
        <f>B18680</f>
        <v>60.1</v>
      </c>
      <c r="K18741" s="545">
        <f>E18737</f>
        <v>0</v>
      </c>
      <c r="P18741" s="294"/>
    </row>
    <row r="18742" spans="1:16" ht="13.5" thickTop="1">
      <c r="A18742" s="547" t="s">
        <v>97</v>
      </c>
      <c r="B18742" s="449"/>
      <c r="C18742" s="470"/>
      <c r="D18742" s="483"/>
      <c r="E18742" s="483"/>
      <c r="F18742" s="484"/>
      <c r="G18742" s="485"/>
      <c r="H18742" s="478"/>
      <c r="I18742" s="504"/>
      <c r="J18742" s="480"/>
      <c r="K18742" s="478"/>
      <c r="P18742" s="294"/>
    </row>
    <row r="18743" spans="1:16">
      <c r="A18743" s="547"/>
      <c r="B18743" s="548"/>
      <c r="C18743" s="549"/>
      <c r="D18743" s="550"/>
      <c r="E18743" s="483"/>
      <c r="F18743" s="484"/>
      <c r="G18743" s="551">
        <f ca="1">TODAY()</f>
        <v>44839</v>
      </c>
      <c r="H18743" s="478"/>
      <c r="I18743" s="504"/>
      <c r="J18743" s="480"/>
      <c r="K18743" s="478"/>
      <c r="P18743" s="294"/>
    </row>
    <row r="18744" spans="1:16" ht="13.5" thickBot="1">
      <c r="A18744" s="500"/>
      <c r="B18744" s="501"/>
      <c r="C18744" s="502"/>
      <c r="D18744" s="503"/>
      <c r="E18744" s="503"/>
      <c r="F18744" s="552"/>
      <c r="G18744" s="553"/>
      <c r="H18744" s="478"/>
      <c r="I18744" s="504"/>
      <c r="J18744" s="480"/>
      <c r="K18744" s="478"/>
      <c r="P18744" s="294"/>
    </row>
    <row r="18745" spans="1:16" ht="13.5" thickTop="1">
      <c r="A18745" s="215"/>
      <c r="B18745" s="438"/>
      <c r="C18745" s="215"/>
      <c r="D18745" s="217"/>
      <c r="E18745" s="217"/>
      <c r="F18745" s="216"/>
      <c r="G18745" s="216"/>
      <c r="I18745" s="434"/>
      <c r="P18745" s="294"/>
    </row>
    <row r="18746" spans="1:16" s="199" customFormat="1">
      <c r="A18746" s="196" t="s">
        <v>109</v>
      </c>
      <c r="B18746" s="458"/>
      <c r="C18746" s="196"/>
      <c r="D18746" s="198"/>
      <c r="E18746" s="198"/>
      <c r="F18746" s="197"/>
      <c r="G18746" s="197"/>
      <c r="I18746" s="321"/>
      <c r="J18746" s="200"/>
      <c r="O18746" s="297"/>
    </row>
    <row r="18747" spans="1:16" s="199" customFormat="1">
      <c r="A18747" s="196" t="str">
        <f>CONCATENATE('Prestaciones y AIU'!A16387," ANALISIS DE PRECIOS UNITARIOS")</f>
        <v xml:space="preserve"> ANALISIS DE PRECIOS UNITARIOS</v>
      </c>
      <c r="B18747" s="458"/>
      <c r="C18747" s="196"/>
      <c r="D18747" s="198"/>
      <c r="E18747" s="198"/>
      <c r="F18747" s="197"/>
      <c r="G18747" s="197"/>
      <c r="I18747" s="321"/>
      <c r="J18747" s="200"/>
      <c r="O18747" s="297"/>
    </row>
    <row r="18748" spans="1:16" s="199" customFormat="1">
      <c r="A18748" s="196" t="str">
        <f>Objeto_LIC</f>
        <v>OPTIMIZACION DEL SISTEMA DE ABASTECIMIENTO (ADUCCION, PRETRATAMIENTO Y CONDUCCION) DEL MUNICPIO DE TAME, DEPARTAMENTO DE ARAUCA</v>
      </c>
      <c r="B18748" s="458"/>
      <c r="C18748" s="196"/>
      <c r="D18748" s="198"/>
      <c r="E18748" s="198"/>
      <c r="F18748" s="197"/>
      <c r="G18748" s="197"/>
      <c r="I18748" s="321"/>
      <c r="J18748" s="200"/>
      <c r="O18748" s="297"/>
    </row>
    <row r="18749" spans="1:16" s="199" customFormat="1">
      <c r="A18749" s="196"/>
      <c r="B18749" s="458"/>
      <c r="C18749" s="196"/>
      <c r="D18749" s="198"/>
      <c r="E18749" s="198"/>
      <c r="F18749" s="197"/>
      <c r="G18749" s="197"/>
      <c r="I18749" s="321"/>
      <c r="J18749" s="200"/>
      <c r="O18749" s="297"/>
    </row>
    <row r="18750" spans="1:16" ht="13.5" thickBot="1">
      <c r="A18750" s="201"/>
      <c r="B18750" s="448"/>
      <c r="C18750" s="201"/>
      <c r="D18750" s="203"/>
      <c r="E18750" s="203"/>
      <c r="F18750" s="202"/>
      <c r="G18750" s="202"/>
    </row>
    <row r="18751" spans="1:16" s="211" customFormat="1" ht="13.5" thickTop="1">
      <c r="A18751" s="206"/>
      <c r="B18751" s="457"/>
      <c r="C18751" s="207"/>
      <c r="D18751" s="209"/>
      <c r="E18751" s="209"/>
      <c r="F18751" s="208"/>
      <c r="G18751" s="210" t="s">
        <v>110</v>
      </c>
      <c r="I18751" s="323"/>
      <c r="J18751" s="212"/>
      <c r="O18751" s="297"/>
    </row>
    <row r="18752" spans="1:16" ht="12.75" customHeight="1">
      <c r="A18752" s="213" t="s">
        <v>62</v>
      </c>
      <c r="B18752" s="750">
        <f>Proponente</f>
        <v>0</v>
      </c>
      <c r="C18752" s="750"/>
      <c r="D18752" s="750"/>
      <c r="E18752" s="750"/>
      <c r="F18752" s="750"/>
      <c r="G18752" s="751"/>
    </row>
    <row r="18753" spans="1:15" ht="12.75" customHeight="1">
      <c r="A18753" s="213" t="s">
        <v>63</v>
      </c>
      <c r="B18753" s="470">
        <v>60.2</v>
      </c>
      <c r="C18753" s="750" t="e">
        <f>VLOOKUP(B18753,Presupuesto!$A$4:$B$106,2,FALSE)</f>
        <v>#N/A</v>
      </c>
      <c r="D18753" s="750"/>
      <c r="E18753" s="750"/>
      <c r="F18753" s="750"/>
      <c r="G18753" s="751"/>
    </row>
    <row r="18754" spans="1:15">
      <c r="A18754" s="214"/>
      <c r="B18754" s="438"/>
      <c r="C18754" s="215"/>
      <c r="D18754" s="217"/>
      <c r="E18754" s="217"/>
      <c r="F18754" s="218" t="s">
        <v>88</v>
      </c>
      <c r="G18754" s="750" t="str">
        <f ca="1">LOOKUP('U-P1'!B18753,Presupuesto!$1:$1048576,Presupuesto!$C$1:$C$105)</f>
        <v>ML</v>
      </c>
      <c r="H18754" s="750"/>
      <c r="I18754" s="750"/>
      <c r="J18754" s="750"/>
      <c r="K18754" s="751"/>
    </row>
    <row r="18755" spans="1:15" ht="13.5" thickBot="1">
      <c r="A18755" s="213" t="s">
        <v>64</v>
      </c>
      <c r="B18755" s="438"/>
      <c r="C18755" s="215"/>
      <c r="D18755" s="217"/>
      <c r="E18755" s="217"/>
      <c r="F18755" s="216"/>
      <c r="G18755" s="219"/>
      <c r="I18755" s="324"/>
      <c r="J18755" s="295"/>
      <c r="K18755" s="296"/>
      <c r="L18755" s="296"/>
      <c r="M18755" s="296"/>
      <c r="N18755" s="296"/>
      <c r="O18755" s="296"/>
    </row>
    <row r="18756" spans="1:15" s="220" customFormat="1" ht="13.5" thickTop="1">
      <c r="A18756" s="221" t="s">
        <v>57</v>
      </c>
      <c r="B18756" s="447" t="s">
        <v>65</v>
      </c>
      <c r="C18756" s="222" t="s">
        <v>66</v>
      </c>
      <c r="D18756" s="223" t="s">
        <v>74</v>
      </c>
      <c r="E18756" s="224" t="s">
        <v>100</v>
      </c>
      <c r="F18756" s="224" t="s">
        <v>79</v>
      </c>
      <c r="G18756" s="225" t="s">
        <v>70</v>
      </c>
      <c r="I18756" s="325"/>
      <c r="J18756" s="226"/>
      <c r="O18756" s="296"/>
    </row>
    <row r="18757" spans="1:15">
      <c r="A18757" s="227" t="str">
        <f t="shared" ref="A18757:A18768" si="3386">IF(I18757=0,"-",VLOOKUP(I18757,EQUIPOS,2,FALSE))</f>
        <v>-</v>
      </c>
      <c r="B18757" s="228"/>
      <c r="C18757" s="228"/>
      <c r="D18757" s="194"/>
      <c r="E18757" s="229">
        <f t="shared" ref="E18757:E18768" si="3387">IF(I18757=0,0,VLOOKUP(I18757,EQUIPOS,4,FALSE))</f>
        <v>0</v>
      </c>
      <c r="F18757" s="230">
        <f t="shared" ref="F18757:F18768" si="3388">IF(D18757=0,0,E18757/D18757)</f>
        <v>0</v>
      </c>
      <c r="G18757" s="231"/>
      <c r="I18757" s="283"/>
    </row>
    <row r="18758" spans="1:15">
      <c r="A18758" s="227" t="str">
        <f t="shared" si="3386"/>
        <v>-</v>
      </c>
      <c r="B18758" s="228"/>
      <c r="C18758" s="228"/>
      <c r="D18758" s="194"/>
      <c r="E18758" s="229">
        <f t="shared" si="3387"/>
        <v>0</v>
      </c>
      <c r="F18758" s="230">
        <f t="shared" si="3388"/>
        <v>0</v>
      </c>
      <c r="G18758" s="232"/>
      <c r="I18758" s="283"/>
    </row>
    <row r="18759" spans="1:15">
      <c r="A18759" s="227" t="str">
        <f t="shared" si="3386"/>
        <v>-</v>
      </c>
      <c r="B18759" s="228"/>
      <c r="C18759" s="228"/>
      <c r="D18759" s="194"/>
      <c r="E18759" s="229">
        <f t="shared" si="3387"/>
        <v>0</v>
      </c>
      <c r="F18759" s="230">
        <f t="shared" si="3388"/>
        <v>0</v>
      </c>
      <c r="G18759" s="232"/>
      <c r="I18759" s="283"/>
    </row>
    <row r="18760" spans="1:15">
      <c r="A18760" s="227" t="str">
        <f t="shared" si="3386"/>
        <v>-</v>
      </c>
      <c r="B18760" s="228"/>
      <c r="C18760" s="228"/>
      <c r="D18760" s="194"/>
      <c r="E18760" s="229">
        <f t="shared" si="3387"/>
        <v>0</v>
      </c>
      <c r="F18760" s="230">
        <f t="shared" si="3388"/>
        <v>0</v>
      </c>
      <c r="G18760" s="232"/>
      <c r="I18760" s="283"/>
    </row>
    <row r="18761" spans="1:15">
      <c r="A18761" s="227" t="str">
        <f t="shared" si="3386"/>
        <v>-</v>
      </c>
      <c r="B18761" s="228"/>
      <c r="C18761" s="228"/>
      <c r="D18761" s="194"/>
      <c r="E18761" s="229">
        <f t="shared" si="3387"/>
        <v>0</v>
      </c>
      <c r="F18761" s="230">
        <f t="shared" si="3388"/>
        <v>0</v>
      </c>
      <c r="G18761" s="232"/>
      <c r="I18761" s="283"/>
    </row>
    <row r="18762" spans="1:15">
      <c r="A18762" s="227" t="str">
        <f t="shared" si="3386"/>
        <v>-</v>
      </c>
      <c r="B18762" s="228"/>
      <c r="C18762" s="228"/>
      <c r="D18762" s="194"/>
      <c r="E18762" s="229">
        <f t="shared" si="3387"/>
        <v>0</v>
      </c>
      <c r="F18762" s="230">
        <f t="shared" si="3388"/>
        <v>0</v>
      </c>
      <c r="G18762" s="232"/>
      <c r="I18762" s="283"/>
    </row>
    <row r="18763" spans="1:15">
      <c r="A18763" s="227" t="str">
        <f t="shared" si="3386"/>
        <v>-</v>
      </c>
      <c r="B18763" s="228"/>
      <c r="C18763" s="228"/>
      <c r="D18763" s="194"/>
      <c r="E18763" s="229">
        <f t="shared" si="3387"/>
        <v>0</v>
      </c>
      <c r="F18763" s="230">
        <f t="shared" si="3388"/>
        <v>0</v>
      </c>
      <c r="G18763" s="232"/>
      <c r="I18763" s="283"/>
    </row>
    <row r="18764" spans="1:15">
      <c r="A18764" s="227" t="str">
        <f t="shared" si="3386"/>
        <v>-</v>
      </c>
      <c r="B18764" s="228"/>
      <c r="C18764" s="228"/>
      <c r="D18764" s="194"/>
      <c r="E18764" s="229">
        <f t="shared" si="3387"/>
        <v>0</v>
      </c>
      <c r="F18764" s="230">
        <f t="shared" si="3388"/>
        <v>0</v>
      </c>
      <c r="G18764" s="232"/>
      <c r="I18764" s="283"/>
    </row>
    <row r="18765" spans="1:15">
      <c r="A18765" s="227" t="str">
        <f t="shared" si="3386"/>
        <v>-</v>
      </c>
      <c r="B18765" s="228"/>
      <c r="C18765" s="228"/>
      <c r="D18765" s="194"/>
      <c r="E18765" s="229">
        <f t="shared" si="3387"/>
        <v>0</v>
      </c>
      <c r="F18765" s="230">
        <f t="shared" si="3388"/>
        <v>0</v>
      </c>
      <c r="G18765" s="232"/>
      <c r="I18765" s="283"/>
    </row>
    <row r="18766" spans="1:15">
      <c r="A18766" s="227" t="str">
        <f t="shared" si="3386"/>
        <v>-</v>
      </c>
      <c r="B18766" s="228"/>
      <c r="C18766" s="228"/>
      <c r="D18766" s="194"/>
      <c r="E18766" s="229">
        <f t="shared" si="3387"/>
        <v>0</v>
      </c>
      <c r="F18766" s="230">
        <f t="shared" si="3388"/>
        <v>0</v>
      </c>
      <c r="G18766" s="232"/>
      <c r="I18766" s="283"/>
    </row>
    <row r="18767" spans="1:15">
      <c r="A18767" s="227" t="str">
        <f t="shared" si="3386"/>
        <v>-</v>
      </c>
      <c r="B18767" s="228"/>
      <c r="C18767" s="228"/>
      <c r="D18767" s="194"/>
      <c r="E18767" s="229">
        <f t="shared" si="3387"/>
        <v>0</v>
      </c>
      <c r="F18767" s="230">
        <f t="shared" si="3388"/>
        <v>0</v>
      </c>
      <c r="G18767" s="232"/>
      <c r="I18767" s="283"/>
    </row>
    <row r="18768" spans="1:15">
      <c r="A18768" s="227" t="str">
        <f t="shared" si="3386"/>
        <v>-</v>
      </c>
      <c r="B18768" s="228"/>
      <c r="C18768" s="228"/>
      <c r="D18768" s="194"/>
      <c r="E18768" s="229">
        <f t="shared" si="3387"/>
        <v>0</v>
      </c>
      <c r="F18768" s="230">
        <f t="shared" si="3388"/>
        <v>0</v>
      </c>
      <c r="G18768" s="232"/>
      <c r="I18768" s="283"/>
    </row>
    <row r="18769" spans="1:15" ht="13.5" thickBot="1">
      <c r="A18769" s="234"/>
      <c r="B18769" s="456"/>
      <c r="C18769" s="235"/>
      <c r="D18769" s="237"/>
      <c r="E18769" s="237"/>
      <c r="F18769" s="238" t="s">
        <v>80</v>
      </c>
      <c r="G18769" s="239">
        <f>ROUND(SUM(F18757:F18768),0)</f>
        <v>0</v>
      </c>
      <c r="I18769" s="326"/>
    </row>
    <row r="18770" spans="1:15" ht="13.5" thickTop="1">
      <c r="A18770" s="240" t="s">
        <v>67</v>
      </c>
      <c r="B18770" s="446"/>
      <c r="C18770" s="241"/>
      <c r="D18770" s="243"/>
      <c r="E18770" s="243"/>
      <c r="F18770" s="242"/>
      <c r="G18770" s="244"/>
      <c r="I18770" s="326"/>
    </row>
    <row r="18771" spans="1:15" s="220" customFormat="1" ht="26">
      <c r="A18771" s="245" t="s">
        <v>57</v>
      </c>
      <c r="B18771" s="455"/>
      <c r="C18771" s="247" t="s">
        <v>58</v>
      </c>
      <c r="D18771" s="316" t="s">
        <v>68</v>
      </c>
      <c r="E18771" s="248" t="s">
        <v>69</v>
      </c>
      <c r="F18771" s="249" t="s">
        <v>79</v>
      </c>
      <c r="G18771" s="250" t="s">
        <v>70</v>
      </c>
      <c r="I18771" s="325"/>
      <c r="J18771" s="226"/>
      <c r="O18771" s="296"/>
    </row>
    <row r="18772" spans="1:15">
      <c r="A18772" s="748" t="str">
        <f t="shared" ref="A18772:A18783" si="3389">IF(I18772=0,"",VLOOKUP(I18772,MATERIALES,2,FALSE))</f>
        <v/>
      </c>
      <c r="B18772" s="749"/>
      <c r="C18772" s="251" t="str">
        <f t="shared" ref="C18772:C18780" si="3390">IF(I18772=0,"",VLOOKUP(I18772,MATERIALES,3,FALSE))</f>
        <v/>
      </c>
      <c r="D18772" s="194"/>
      <c r="E18772" s="252">
        <f t="shared" ref="E18772:E18783" si="3391">IF(I18772=0,0,VLOOKUP(I18772,MATERIALES,4,FALSE))</f>
        <v>0</v>
      </c>
      <c r="F18772" s="230">
        <f>D18772*E18772</f>
        <v>0</v>
      </c>
      <c r="G18772" s="231"/>
      <c r="I18772" s="283"/>
    </row>
    <row r="18773" spans="1:15">
      <c r="A18773" s="748" t="str">
        <f t="shared" si="3389"/>
        <v/>
      </c>
      <c r="B18773" s="749"/>
      <c r="C18773" s="251" t="str">
        <f t="shared" si="3390"/>
        <v/>
      </c>
      <c r="D18773" s="194"/>
      <c r="E18773" s="252">
        <f t="shared" si="3391"/>
        <v>0</v>
      </c>
      <c r="F18773" s="230">
        <f t="shared" ref="F18773:F18783" si="3392">D18773*E18773</f>
        <v>0</v>
      </c>
      <c r="G18773" s="232"/>
      <c r="I18773" s="283"/>
    </row>
    <row r="18774" spans="1:15">
      <c r="A18774" s="748" t="str">
        <f t="shared" si="3389"/>
        <v/>
      </c>
      <c r="B18774" s="749"/>
      <c r="C18774" s="251" t="str">
        <f t="shared" si="3390"/>
        <v/>
      </c>
      <c r="D18774" s="194"/>
      <c r="E18774" s="252">
        <f t="shared" si="3391"/>
        <v>0</v>
      </c>
      <c r="F18774" s="230">
        <f t="shared" si="3392"/>
        <v>0</v>
      </c>
      <c r="G18774" s="232"/>
      <c r="I18774" s="283"/>
    </row>
    <row r="18775" spans="1:15">
      <c r="A18775" s="748" t="str">
        <f t="shared" si="3389"/>
        <v/>
      </c>
      <c r="B18775" s="749"/>
      <c r="C18775" s="251" t="str">
        <f t="shared" si="3390"/>
        <v/>
      </c>
      <c r="D18775" s="194"/>
      <c r="E18775" s="252">
        <f t="shared" si="3391"/>
        <v>0</v>
      </c>
      <c r="F18775" s="230">
        <f t="shared" si="3392"/>
        <v>0</v>
      </c>
      <c r="G18775" s="232"/>
      <c r="I18775" s="283"/>
    </row>
    <row r="18776" spans="1:15">
      <c r="A18776" s="748" t="str">
        <f t="shared" si="3389"/>
        <v/>
      </c>
      <c r="B18776" s="749"/>
      <c r="C18776" s="251" t="str">
        <f t="shared" si="3390"/>
        <v/>
      </c>
      <c r="D18776" s="194"/>
      <c r="E18776" s="252">
        <f t="shared" si="3391"/>
        <v>0</v>
      </c>
      <c r="F18776" s="230">
        <f t="shared" si="3392"/>
        <v>0</v>
      </c>
      <c r="G18776" s="232"/>
      <c r="I18776" s="283"/>
    </row>
    <row r="18777" spans="1:15">
      <c r="A18777" s="748" t="str">
        <f t="shared" si="3389"/>
        <v/>
      </c>
      <c r="B18777" s="749"/>
      <c r="C18777" s="251" t="str">
        <f t="shared" si="3390"/>
        <v/>
      </c>
      <c r="D18777" s="194"/>
      <c r="E18777" s="252">
        <f t="shared" si="3391"/>
        <v>0</v>
      </c>
      <c r="F18777" s="230">
        <f t="shared" si="3392"/>
        <v>0</v>
      </c>
      <c r="G18777" s="232"/>
      <c r="I18777" s="283"/>
    </row>
    <row r="18778" spans="1:15">
      <c r="A18778" s="748" t="str">
        <f t="shared" si="3389"/>
        <v/>
      </c>
      <c r="B18778" s="749"/>
      <c r="C18778" s="251" t="str">
        <f t="shared" si="3390"/>
        <v/>
      </c>
      <c r="D18778" s="194"/>
      <c r="E18778" s="252">
        <f t="shared" si="3391"/>
        <v>0</v>
      </c>
      <c r="F18778" s="230">
        <f t="shared" si="3392"/>
        <v>0</v>
      </c>
      <c r="G18778" s="232"/>
      <c r="I18778" s="283"/>
    </row>
    <row r="18779" spans="1:15">
      <c r="A18779" s="748" t="str">
        <f t="shared" si="3389"/>
        <v/>
      </c>
      <c r="B18779" s="749"/>
      <c r="C18779" s="251" t="str">
        <f t="shared" si="3390"/>
        <v/>
      </c>
      <c r="D18779" s="194"/>
      <c r="E18779" s="252">
        <f t="shared" si="3391"/>
        <v>0</v>
      </c>
      <c r="F18779" s="230">
        <f t="shared" si="3392"/>
        <v>0</v>
      </c>
      <c r="G18779" s="253"/>
      <c r="I18779" s="283"/>
    </row>
    <row r="18780" spans="1:15">
      <c r="A18780" s="748" t="str">
        <f t="shared" si="3389"/>
        <v/>
      </c>
      <c r="B18780" s="749"/>
      <c r="C18780" s="251" t="str">
        <f t="shared" si="3390"/>
        <v/>
      </c>
      <c r="D18780" s="194"/>
      <c r="E18780" s="252">
        <f t="shared" si="3391"/>
        <v>0</v>
      </c>
      <c r="F18780" s="230">
        <f t="shared" si="3392"/>
        <v>0</v>
      </c>
      <c r="G18780" s="232"/>
      <c r="I18780" s="283"/>
    </row>
    <row r="18781" spans="1:15">
      <c r="A18781" s="748" t="str">
        <f t="shared" si="3389"/>
        <v/>
      </c>
      <c r="B18781" s="749"/>
      <c r="C18781" s="251"/>
      <c r="D18781" s="194"/>
      <c r="E18781" s="252">
        <f t="shared" si="3391"/>
        <v>0</v>
      </c>
      <c r="F18781" s="230">
        <f t="shared" si="3392"/>
        <v>0</v>
      </c>
      <c r="G18781" s="232"/>
      <c r="I18781" s="283"/>
    </row>
    <row r="18782" spans="1:15">
      <c r="A18782" s="748" t="str">
        <f t="shared" si="3389"/>
        <v/>
      </c>
      <c r="B18782" s="749"/>
      <c r="C18782" s="251"/>
      <c r="D18782" s="194"/>
      <c r="E18782" s="252">
        <f t="shared" si="3391"/>
        <v>0</v>
      </c>
      <c r="F18782" s="230">
        <f t="shared" si="3392"/>
        <v>0</v>
      </c>
      <c r="G18782" s="232"/>
      <c r="I18782" s="283"/>
    </row>
    <row r="18783" spans="1:15">
      <c r="A18783" s="748" t="str">
        <f t="shared" si="3389"/>
        <v/>
      </c>
      <c r="B18783" s="749"/>
      <c r="C18783" s="251" t="str">
        <f t="shared" ref="C18783" si="3393">IF(I18783=0,"",VLOOKUP(I18783,MATERIALES,3,FALSE))</f>
        <v/>
      </c>
      <c r="D18783" s="194"/>
      <c r="E18783" s="252">
        <f t="shared" si="3391"/>
        <v>0</v>
      </c>
      <c r="F18783" s="230">
        <f t="shared" si="3392"/>
        <v>0</v>
      </c>
      <c r="G18783" s="233"/>
      <c r="I18783" s="283"/>
    </row>
    <row r="18784" spans="1:15" ht="26.25" customHeight="1" thickBot="1">
      <c r="A18784" s="214"/>
      <c r="B18784" s="438"/>
      <c r="C18784" s="215"/>
      <c r="D18784" s="217"/>
      <c r="E18784" s="254"/>
      <c r="F18784" s="255" t="s">
        <v>81</v>
      </c>
      <c r="G18784" s="253">
        <f>ROUND(SUM(F18772:F18783),0)</f>
        <v>0</v>
      </c>
      <c r="I18784" s="326"/>
    </row>
    <row r="18785" spans="1:9" ht="14" thickTop="1" thickBot="1">
      <c r="A18785" s="256" t="s">
        <v>72</v>
      </c>
      <c r="B18785" s="445"/>
      <c r="C18785" s="257"/>
      <c r="D18785" s="259"/>
      <c r="E18785" s="259"/>
      <c r="F18785" s="258"/>
      <c r="G18785" s="260"/>
      <c r="I18785" s="326"/>
    </row>
    <row r="18786" spans="1:9" ht="13.5" thickTop="1">
      <c r="A18786" s="245" t="s">
        <v>57</v>
      </c>
      <c r="B18786" s="455"/>
      <c r="C18786" s="248" t="s">
        <v>71</v>
      </c>
      <c r="D18786" s="316" t="s">
        <v>75</v>
      </c>
      <c r="E18786" s="248" t="s">
        <v>98</v>
      </c>
      <c r="F18786" s="249" t="s">
        <v>79</v>
      </c>
      <c r="G18786" s="250" t="s">
        <v>70</v>
      </c>
      <c r="I18786" s="326"/>
    </row>
    <row r="18787" spans="1:9">
      <c r="A18787" s="748" t="str">
        <f>IF(I18787=0,"",VLOOKUP(I18787,EQUIPOS,2,FALSE))</f>
        <v/>
      </c>
      <c r="B18787" s="749"/>
      <c r="C18787" s="195"/>
      <c r="D18787" s="194"/>
      <c r="E18787" s="252">
        <f>IF(I18787=0,0,VLOOKUP(I18787,EQUIPOS,4,FALSE))</f>
        <v>0</v>
      </c>
      <c r="F18787" s="230">
        <f>C18787*D18787*E18787</f>
        <v>0</v>
      </c>
      <c r="G18787" s="231"/>
      <c r="I18787" s="283"/>
    </row>
    <row r="18788" spans="1:9">
      <c r="A18788" s="748" t="str">
        <f>IF(I18788=0,"",VLOOKUP(I18788,EQUIPOS,2,FALSE))</f>
        <v/>
      </c>
      <c r="B18788" s="749"/>
      <c r="C18788" s="195"/>
      <c r="D18788" s="194"/>
      <c r="E18788" s="252">
        <f>IF(I18788=0,0,VLOOKUP(I18788,EQUIPOS,4,FALSE))</f>
        <v>0</v>
      </c>
      <c r="F18788" s="230">
        <f t="shared" ref="F18788:F18791" si="3394">C18788*D18788*E18788</f>
        <v>0</v>
      </c>
      <c r="G18788" s="232"/>
      <c r="I18788" s="283"/>
    </row>
    <row r="18789" spans="1:9">
      <c r="A18789" s="748" t="str">
        <f>IF(I18789=0,"",VLOOKUP(I18789,EQUIPOS,2,FALSE))</f>
        <v/>
      </c>
      <c r="B18789" s="749"/>
      <c r="C18789" s="195"/>
      <c r="D18789" s="194"/>
      <c r="E18789" s="252">
        <f>IF(I18789=0,0,VLOOKUP(I18789,EQUIPOS,4,FALSE))</f>
        <v>0</v>
      </c>
      <c r="F18789" s="230">
        <f t="shared" si="3394"/>
        <v>0</v>
      </c>
      <c r="G18789" s="232"/>
      <c r="I18789" s="283"/>
    </row>
    <row r="18790" spans="1:9">
      <c r="A18790" s="748" t="str">
        <f>IF(I18790=0,"",VLOOKUP(I18790,EQUIPOS,2,FALSE))</f>
        <v/>
      </c>
      <c r="B18790" s="749"/>
      <c r="C18790" s="195"/>
      <c r="D18790" s="194"/>
      <c r="E18790" s="252">
        <f>IF(I18790=0,0,VLOOKUP(I18790,EQUIPOS,4,FALSE))</f>
        <v>0</v>
      </c>
      <c r="F18790" s="230">
        <f t="shared" si="3394"/>
        <v>0</v>
      </c>
      <c r="G18790" s="232"/>
      <c r="I18790" s="283"/>
    </row>
    <row r="18791" spans="1:9">
      <c r="A18791" s="748" t="str">
        <f>IF(I18791=0,"",VLOOKUP(I18791,EQUIPOS,2,FALSE))</f>
        <v/>
      </c>
      <c r="B18791" s="749"/>
      <c r="C18791" s="195"/>
      <c r="D18791" s="194"/>
      <c r="E18791" s="252">
        <f>IF(I18791=0,0,VLOOKUP(I18791,EQUIPOS,4,FALSE))</f>
        <v>0</v>
      </c>
      <c r="F18791" s="230">
        <f t="shared" si="3394"/>
        <v>0</v>
      </c>
      <c r="G18791" s="233"/>
      <c r="I18791" s="283"/>
    </row>
    <row r="18792" spans="1:9" ht="30.75" customHeight="1" thickBot="1">
      <c r="A18792" s="234"/>
      <c r="B18792" s="456"/>
      <c r="C18792" s="235"/>
      <c r="D18792" s="237"/>
      <c r="E18792" s="261"/>
      <c r="F18792" s="238" t="s">
        <v>82</v>
      </c>
      <c r="G18792" s="262">
        <f>SUM(F18787:F18791)</f>
        <v>0</v>
      </c>
      <c r="I18792" s="326"/>
    </row>
    <row r="18793" spans="1:9" ht="13.5" thickTop="1">
      <c r="A18793" s="240" t="s">
        <v>73</v>
      </c>
      <c r="B18793" s="446"/>
      <c r="C18793" s="241"/>
      <c r="D18793" s="243"/>
      <c r="E18793" s="243"/>
      <c r="F18793" s="242"/>
      <c r="G18793" s="244"/>
      <c r="I18793" s="326"/>
    </row>
    <row r="18794" spans="1:9" ht="26">
      <c r="A18794" s="245" t="s">
        <v>57</v>
      </c>
      <c r="B18794" s="454" t="s">
        <v>58</v>
      </c>
      <c r="C18794" s="247" t="s">
        <v>68</v>
      </c>
      <c r="D18794" s="316" t="s">
        <v>74</v>
      </c>
      <c r="E18794" s="248" t="s">
        <v>69</v>
      </c>
      <c r="F18794" s="249" t="s">
        <v>79</v>
      </c>
      <c r="G18794" s="250" t="s">
        <v>70</v>
      </c>
      <c r="H18794" s="220"/>
      <c r="I18794" s="325"/>
    </row>
    <row r="18795" spans="1:9">
      <c r="A18795" s="263" t="str">
        <f t="shared" ref="A18795:A18806" si="3395">IF(I18795=0,"",VLOOKUP(I18795,MANOOBRA,2,FALSE))</f>
        <v/>
      </c>
      <c r="B18795" s="444" t="str">
        <f t="shared" ref="B18795:B18806" si="3396">IF(I18795=0,"",VLOOKUP(I18795,MANOOBRA,3,FALSE))</f>
        <v/>
      </c>
      <c r="C18795" s="195"/>
      <c r="D18795" s="466"/>
      <c r="E18795" s="252">
        <f t="shared" ref="E18795:E18806" si="3397">IF(I18795=0,0,VLOOKUP(I18795,MANOOBRA,4,FALSE))</f>
        <v>0</v>
      </c>
      <c r="F18795" s="230">
        <f>IF(D18795=0,0,C18795*E18795/D18795)</f>
        <v>0</v>
      </c>
      <c r="G18795" s="231"/>
      <c r="I18795" s="283"/>
    </row>
    <row r="18796" spans="1:9">
      <c r="A18796" s="263" t="str">
        <f t="shared" si="3395"/>
        <v/>
      </c>
      <c r="B18796" s="444" t="str">
        <f t="shared" si="3396"/>
        <v/>
      </c>
      <c r="C18796" s="195"/>
      <c r="D18796" s="466"/>
      <c r="E18796" s="252">
        <f t="shared" si="3397"/>
        <v>0</v>
      </c>
      <c r="F18796" s="230">
        <f t="shared" ref="F18796:F18806" si="3398">IF(D18796=0,0,C18796*E18796/D18796)</f>
        <v>0</v>
      </c>
      <c r="G18796" s="232"/>
      <c r="I18796" s="283"/>
    </row>
    <row r="18797" spans="1:9">
      <c r="A18797" s="263" t="str">
        <f t="shared" si="3395"/>
        <v/>
      </c>
      <c r="B18797" s="444" t="str">
        <f t="shared" si="3396"/>
        <v/>
      </c>
      <c r="C18797" s="195"/>
      <c r="D18797" s="469"/>
      <c r="E18797" s="252">
        <f t="shared" si="3397"/>
        <v>0</v>
      </c>
      <c r="F18797" s="230">
        <f t="shared" si="3398"/>
        <v>0</v>
      </c>
      <c r="G18797" s="232"/>
      <c r="I18797" s="283"/>
    </row>
    <row r="18798" spans="1:9">
      <c r="A18798" s="263" t="str">
        <f t="shared" si="3395"/>
        <v/>
      </c>
      <c r="B18798" s="444" t="str">
        <f t="shared" si="3396"/>
        <v/>
      </c>
      <c r="C18798" s="195"/>
      <c r="D18798" s="195"/>
      <c r="E18798" s="252">
        <f t="shared" si="3397"/>
        <v>0</v>
      </c>
      <c r="F18798" s="230">
        <f t="shared" si="3398"/>
        <v>0</v>
      </c>
      <c r="G18798" s="232"/>
      <c r="I18798" s="283"/>
    </row>
    <row r="18799" spans="1:9">
      <c r="A18799" s="263" t="str">
        <f t="shared" si="3395"/>
        <v/>
      </c>
      <c r="B18799" s="444" t="str">
        <f t="shared" si="3396"/>
        <v/>
      </c>
      <c r="C18799" s="195"/>
      <c r="D18799" s="195"/>
      <c r="E18799" s="252">
        <f t="shared" si="3397"/>
        <v>0</v>
      </c>
      <c r="F18799" s="230">
        <f t="shared" si="3398"/>
        <v>0</v>
      </c>
      <c r="G18799" s="232"/>
      <c r="I18799" s="283"/>
    </row>
    <row r="18800" spans="1:9">
      <c r="A18800" s="263" t="str">
        <f t="shared" si="3395"/>
        <v/>
      </c>
      <c r="B18800" s="444" t="str">
        <f t="shared" si="3396"/>
        <v/>
      </c>
      <c r="C18800" s="195"/>
      <c r="D18800" s="195"/>
      <c r="E18800" s="252">
        <f t="shared" si="3397"/>
        <v>0</v>
      </c>
      <c r="F18800" s="230">
        <f t="shared" si="3398"/>
        <v>0</v>
      </c>
      <c r="G18800" s="232"/>
      <c r="I18800" s="283"/>
    </row>
    <row r="18801" spans="1:16">
      <c r="A18801" s="263" t="str">
        <f t="shared" si="3395"/>
        <v/>
      </c>
      <c r="B18801" s="444" t="str">
        <f t="shared" si="3396"/>
        <v/>
      </c>
      <c r="C18801" s="195"/>
      <c r="D18801" s="195"/>
      <c r="E18801" s="252">
        <f t="shared" si="3397"/>
        <v>0</v>
      </c>
      <c r="F18801" s="230">
        <f t="shared" si="3398"/>
        <v>0</v>
      </c>
      <c r="G18801" s="232"/>
      <c r="I18801" s="283"/>
    </row>
    <row r="18802" spans="1:16">
      <c r="A18802" s="263" t="str">
        <f t="shared" si="3395"/>
        <v/>
      </c>
      <c r="B18802" s="444" t="str">
        <f t="shared" si="3396"/>
        <v/>
      </c>
      <c r="C18802" s="195"/>
      <c r="D18802" s="195"/>
      <c r="E18802" s="252">
        <f t="shared" si="3397"/>
        <v>0</v>
      </c>
      <c r="F18802" s="230">
        <f t="shared" si="3398"/>
        <v>0</v>
      </c>
      <c r="G18802" s="232"/>
      <c r="I18802" s="283"/>
    </row>
    <row r="18803" spans="1:16">
      <c r="A18803" s="263" t="str">
        <f t="shared" si="3395"/>
        <v/>
      </c>
      <c r="B18803" s="444" t="str">
        <f t="shared" si="3396"/>
        <v/>
      </c>
      <c r="C18803" s="195"/>
      <c r="D18803" s="195"/>
      <c r="E18803" s="252">
        <f t="shared" si="3397"/>
        <v>0</v>
      </c>
      <c r="F18803" s="230">
        <f t="shared" si="3398"/>
        <v>0</v>
      </c>
      <c r="G18803" s="232"/>
      <c r="I18803" s="283"/>
    </row>
    <row r="18804" spans="1:16">
      <c r="A18804" s="263" t="str">
        <f t="shared" si="3395"/>
        <v/>
      </c>
      <c r="B18804" s="444" t="str">
        <f t="shared" si="3396"/>
        <v/>
      </c>
      <c r="C18804" s="195"/>
      <c r="D18804" s="195"/>
      <c r="E18804" s="252">
        <f t="shared" si="3397"/>
        <v>0</v>
      </c>
      <c r="F18804" s="230">
        <f t="shared" si="3398"/>
        <v>0</v>
      </c>
      <c r="G18804" s="232"/>
      <c r="I18804" s="283"/>
    </row>
    <row r="18805" spans="1:16">
      <c r="A18805" s="263" t="str">
        <f t="shared" si="3395"/>
        <v/>
      </c>
      <c r="B18805" s="444" t="str">
        <f t="shared" si="3396"/>
        <v/>
      </c>
      <c r="C18805" s="195"/>
      <c r="D18805" s="195"/>
      <c r="E18805" s="252">
        <f t="shared" si="3397"/>
        <v>0</v>
      </c>
      <c r="F18805" s="230">
        <f t="shared" si="3398"/>
        <v>0</v>
      </c>
      <c r="G18805" s="232"/>
      <c r="I18805" s="283"/>
    </row>
    <row r="18806" spans="1:16">
      <c r="A18806" s="263" t="str">
        <f t="shared" si="3395"/>
        <v/>
      </c>
      <c r="B18806" s="444" t="str">
        <f t="shared" si="3396"/>
        <v/>
      </c>
      <c r="C18806" s="195"/>
      <c r="D18806" s="195"/>
      <c r="E18806" s="252">
        <f t="shared" si="3397"/>
        <v>0</v>
      </c>
      <c r="F18806" s="230">
        <f t="shared" si="3398"/>
        <v>0</v>
      </c>
      <c r="G18806" s="233"/>
      <c r="I18806" s="283"/>
    </row>
    <row r="18807" spans="1:16" ht="31.5" customHeight="1" thickBot="1">
      <c r="A18807" s="234"/>
      <c r="B18807" s="456"/>
      <c r="C18807" s="235"/>
      <c r="D18807" s="237"/>
      <c r="E18807" s="237"/>
      <c r="F18807" s="238" t="s">
        <v>83</v>
      </c>
      <c r="G18807" s="262">
        <f>ROUND(SUM(F18795:F18806),0)</f>
        <v>0</v>
      </c>
      <c r="I18807" s="326"/>
    </row>
    <row r="18808" spans="1:16" ht="13.5" thickTop="1">
      <c r="A18808" s="186" t="s">
        <v>76</v>
      </c>
      <c r="B18808" s="446"/>
      <c r="C18808" s="241"/>
      <c r="D18808" s="243"/>
      <c r="E18808" s="243"/>
      <c r="F18808" s="242"/>
      <c r="G18808" s="244"/>
      <c r="I18808" s="326"/>
    </row>
    <row r="18809" spans="1:16">
      <c r="A18809" s="245" t="s">
        <v>57</v>
      </c>
      <c r="B18809" s="455"/>
      <c r="C18809" s="246"/>
      <c r="D18809" s="317"/>
      <c r="E18809" s="248" t="s">
        <v>77</v>
      </c>
      <c r="F18809" s="249" t="s">
        <v>78</v>
      </c>
      <c r="G18809" s="264" t="s">
        <v>77</v>
      </c>
      <c r="H18809" s="220"/>
      <c r="I18809" s="325"/>
    </row>
    <row r="18810" spans="1:16">
      <c r="A18810" s="185" t="s">
        <v>87</v>
      </c>
      <c r="B18810" s="453"/>
      <c r="C18810" s="265"/>
      <c r="D18810" s="318"/>
      <c r="E18810" s="229">
        <f>SUM(G18769,G18784,G18792,G18807)</f>
        <v>0</v>
      </c>
      <c r="F18810" s="266">
        <f>A</f>
        <v>0</v>
      </c>
      <c r="G18810" s="267">
        <f>E18810*F18810</f>
        <v>0</v>
      </c>
      <c r="I18810" s="326"/>
    </row>
    <row r="18811" spans="1:16">
      <c r="A18811" s="185" t="s">
        <v>85</v>
      </c>
      <c r="B18811" s="453"/>
      <c r="C18811" s="265"/>
      <c r="D18811" s="318"/>
      <c r="E18811" s="229">
        <f>SUM(G18769,G18784,G18792,G18807)</f>
        <v>0</v>
      </c>
      <c r="F18811" s="266">
        <f>I</f>
        <v>0</v>
      </c>
      <c r="G18811" s="267">
        <f>E18811*F18811</f>
        <v>0</v>
      </c>
      <c r="I18811" s="326"/>
    </row>
    <row r="18812" spans="1:16">
      <c r="A18812" s="185" t="s">
        <v>86</v>
      </c>
      <c r="B18812" s="453"/>
      <c r="C18812" s="265"/>
      <c r="D18812" s="318"/>
      <c r="E18812" s="229">
        <f>SUM(G18769,G18784,G18792,G18807)</f>
        <v>0</v>
      </c>
      <c r="F18812" s="266">
        <f>U</f>
        <v>0</v>
      </c>
      <c r="G18812" s="267">
        <f>E18812*F18812</f>
        <v>0</v>
      </c>
      <c r="I18812" s="326"/>
    </row>
    <row r="18813" spans="1:16" ht="33" customHeight="1" thickBot="1">
      <c r="A18813" s="234"/>
      <c r="B18813" s="456"/>
      <c r="C18813" s="235"/>
      <c r="D18813" s="237"/>
      <c r="E18813" s="237"/>
      <c r="F18813" s="268" t="s">
        <v>84</v>
      </c>
      <c r="G18813" s="262">
        <f>SUM(G18810:G18812)</f>
        <v>0</v>
      </c>
      <c r="I18813" s="326"/>
      <c r="J18813" s="295"/>
      <c r="K18813" s="296"/>
      <c r="L18813" s="296"/>
      <c r="M18813" s="296"/>
      <c r="N18813" s="296"/>
      <c r="O18813" s="296"/>
    </row>
    <row r="18814" spans="1:16" s="211" customFormat="1" ht="14" thickTop="1" thickBot="1">
      <c r="A18814" s="269"/>
      <c r="B18814" s="443"/>
      <c r="C18814" s="270"/>
      <c r="D18814" s="319"/>
      <c r="E18814" s="271" t="s">
        <v>89</v>
      </c>
      <c r="F18814" s="272"/>
      <c r="G18814" s="273">
        <f>ROUND(SUM(G18769,G18784,G18792,G18807,G18813),0)</f>
        <v>0</v>
      </c>
      <c r="I18814" s="327"/>
      <c r="J18814" s="212">
        <f>B18753</f>
        <v>60.2</v>
      </c>
      <c r="K18814" s="274">
        <f>E18810</f>
        <v>0</v>
      </c>
      <c r="L18814" s="294">
        <f>G18810</f>
        <v>0</v>
      </c>
      <c r="M18814" s="294">
        <f>G18811</f>
        <v>0</v>
      </c>
      <c r="N18814" s="294">
        <f>G18812</f>
        <v>0</v>
      </c>
      <c r="O18814" s="299">
        <f>SUM(K18814:N18814)</f>
        <v>0</v>
      </c>
      <c r="P18814" s="294"/>
    </row>
    <row r="18815" spans="1:16" ht="13.5" thickTop="1">
      <c r="A18815" s="275" t="s">
        <v>97</v>
      </c>
      <c r="B18815" s="438"/>
      <c r="C18815" s="215"/>
      <c r="D18815" s="217"/>
      <c r="E18815" s="217"/>
      <c r="F18815" s="216"/>
      <c r="G18815" s="219"/>
      <c r="I18815" s="326"/>
      <c r="P18815" s="294"/>
    </row>
    <row r="18816" spans="1:16">
      <c r="A18816" s="275"/>
      <c r="B18816" s="452"/>
      <c r="C18816" s="276"/>
      <c r="D18816" s="320"/>
      <c r="E18816" s="217"/>
      <c r="F18816" s="216"/>
      <c r="G18816" s="277">
        <f ca="1">TODAY()</f>
        <v>44839</v>
      </c>
      <c r="I18816" s="326"/>
      <c r="P18816" s="294"/>
    </row>
    <row r="18817" spans="1:16" ht="13.5" thickBot="1">
      <c r="A18817" s="234"/>
      <c r="B18817" s="456"/>
      <c r="C18817" s="235"/>
      <c r="D18817" s="237"/>
      <c r="E18817" s="237"/>
      <c r="F18817" s="236"/>
      <c r="G18817" s="278"/>
      <c r="I18817" s="326"/>
      <c r="P18817" s="294"/>
    </row>
    <row r="18818" spans="1:16" ht="13.5" thickTop="1">
      <c r="A18818" s="215"/>
      <c r="B18818" s="438"/>
      <c r="C18818" s="215"/>
      <c r="D18818" s="217"/>
      <c r="E18818" s="217"/>
      <c r="F18818" s="216"/>
      <c r="G18818" s="216"/>
      <c r="I18818" s="434"/>
      <c r="P18818" s="294"/>
    </row>
    <row r="18819" spans="1:16" s="199" customFormat="1">
      <c r="A18819" s="196" t="s">
        <v>109</v>
      </c>
      <c r="B18819" s="458"/>
      <c r="C18819" s="196"/>
      <c r="D18819" s="198"/>
      <c r="E18819" s="198"/>
      <c r="F18819" s="197"/>
      <c r="G18819" s="197"/>
      <c r="I18819" s="321"/>
      <c r="J18819" s="200"/>
      <c r="O18819" s="297"/>
    </row>
    <row r="18820" spans="1:16" s="199" customFormat="1">
      <c r="A18820" s="196" t="str">
        <f>CONCATENATE('Prestaciones y AIU'!A16460," ANALISIS DE PRECIOS UNITARIOS")</f>
        <v xml:space="preserve"> ANALISIS DE PRECIOS UNITARIOS</v>
      </c>
      <c r="B18820" s="458"/>
      <c r="C18820" s="196"/>
      <c r="D18820" s="198"/>
      <c r="E18820" s="198"/>
      <c r="F18820" s="197"/>
      <c r="G18820" s="197"/>
      <c r="I18820" s="321"/>
      <c r="J18820" s="200"/>
      <c r="O18820" s="297"/>
    </row>
    <row r="18821" spans="1:16" s="199" customFormat="1">
      <c r="A18821" s="196" t="str">
        <f>Objeto_LIC</f>
        <v>OPTIMIZACION DEL SISTEMA DE ABASTECIMIENTO (ADUCCION, PRETRATAMIENTO Y CONDUCCION) DEL MUNICPIO DE TAME, DEPARTAMENTO DE ARAUCA</v>
      </c>
      <c r="B18821" s="458"/>
      <c r="C18821" s="196"/>
      <c r="D18821" s="198"/>
      <c r="E18821" s="198"/>
      <c r="F18821" s="197"/>
      <c r="G18821" s="197"/>
      <c r="I18821" s="321"/>
      <c r="J18821" s="200"/>
      <c r="O18821" s="297"/>
    </row>
    <row r="18822" spans="1:16" s="199" customFormat="1">
      <c r="A18822" s="196"/>
      <c r="B18822" s="458"/>
      <c r="C18822" s="196"/>
      <c r="D18822" s="198"/>
      <c r="E18822" s="198"/>
      <c r="F18822" s="197"/>
      <c r="G18822" s="197"/>
      <c r="I18822" s="321"/>
      <c r="J18822" s="200"/>
      <c r="O18822" s="297"/>
    </row>
    <row r="18823" spans="1:16" ht="13.5" thickBot="1">
      <c r="A18823" s="201"/>
      <c r="B18823" s="448"/>
      <c r="C18823" s="201"/>
      <c r="D18823" s="203"/>
      <c r="E18823" s="203"/>
      <c r="F18823" s="202"/>
      <c r="G18823" s="202"/>
    </row>
    <row r="18824" spans="1:16" s="211" customFormat="1" ht="13.5" thickTop="1">
      <c r="A18824" s="206"/>
      <c r="B18824" s="457"/>
      <c r="C18824" s="207"/>
      <c r="D18824" s="209"/>
      <c r="E18824" s="209"/>
      <c r="F18824" s="208"/>
      <c r="G18824" s="210" t="s">
        <v>110</v>
      </c>
      <c r="I18824" s="323"/>
      <c r="J18824" s="212"/>
      <c r="O18824" s="297"/>
    </row>
    <row r="18825" spans="1:16" ht="12.75" customHeight="1">
      <c r="A18825" s="213" t="s">
        <v>62</v>
      </c>
      <c r="B18825" s="750">
        <f>Proponente</f>
        <v>0</v>
      </c>
      <c r="C18825" s="750"/>
      <c r="D18825" s="750"/>
      <c r="E18825" s="750"/>
      <c r="F18825" s="750"/>
      <c r="G18825" s="751"/>
    </row>
    <row r="18826" spans="1:16" ht="12.75" customHeight="1">
      <c r="A18826" s="213" t="s">
        <v>63</v>
      </c>
      <c r="B18826" s="470">
        <v>60.3</v>
      </c>
      <c r="C18826" s="750" t="e">
        <f>VLOOKUP(B18826,Presupuesto!$A$4:$B$106,2,FALSE)</f>
        <v>#N/A</v>
      </c>
      <c r="D18826" s="750"/>
      <c r="E18826" s="750"/>
      <c r="F18826" s="750"/>
      <c r="G18826" s="751"/>
    </row>
    <row r="18827" spans="1:16">
      <c r="A18827" s="214"/>
      <c r="B18827" s="438"/>
      <c r="C18827" s="215"/>
      <c r="D18827" s="217"/>
      <c r="E18827" s="217"/>
      <c r="F18827" s="218" t="s">
        <v>88</v>
      </c>
      <c r="G18827" s="750" t="str">
        <f ca="1">LOOKUP('U-P1'!B18826,Presupuesto!$1:$1048576,Presupuesto!$C$1:$C$105)</f>
        <v>ML</v>
      </c>
      <c r="H18827" s="750"/>
      <c r="I18827" s="750"/>
      <c r="J18827" s="750"/>
      <c r="K18827" s="751"/>
    </row>
    <row r="18828" spans="1:16" ht="13.5" thickBot="1">
      <c r="A18828" s="213" t="s">
        <v>64</v>
      </c>
      <c r="B18828" s="438"/>
      <c r="C18828" s="215"/>
      <c r="D18828" s="217"/>
      <c r="E18828" s="217"/>
      <c r="F18828" s="216"/>
      <c r="G18828" s="219"/>
      <c r="I18828" s="324"/>
      <c r="J18828" s="295"/>
      <c r="K18828" s="296"/>
      <c r="L18828" s="296"/>
      <c r="M18828" s="296"/>
      <c r="N18828" s="296"/>
      <c r="O18828" s="296"/>
    </row>
    <row r="18829" spans="1:16" s="220" customFormat="1" ht="13.5" thickTop="1">
      <c r="A18829" s="221" t="s">
        <v>57</v>
      </c>
      <c r="B18829" s="447" t="s">
        <v>65</v>
      </c>
      <c r="C18829" s="222" t="s">
        <v>66</v>
      </c>
      <c r="D18829" s="223" t="s">
        <v>74</v>
      </c>
      <c r="E18829" s="224" t="s">
        <v>100</v>
      </c>
      <c r="F18829" s="224" t="s">
        <v>79</v>
      </c>
      <c r="G18829" s="225" t="s">
        <v>70</v>
      </c>
      <c r="I18829" s="325"/>
      <c r="J18829" s="226"/>
      <c r="O18829" s="296"/>
    </row>
    <row r="18830" spans="1:16">
      <c r="A18830" s="227" t="str">
        <f t="shared" ref="A18830:A18841" si="3399">IF(I18830=0,"-",VLOOKUP(I18830,EQUIPOS,2,FALSE))</f>
        <v>-</v>
      </c>
      <c r="B18830" s="228"/>
      <c r="C18830" s="228"/>
      <c r="D18830" s="194"/>
      <c r="E18830" s="229">
        <f t="shared" ref="E18830:E18841" si="3400">IF(I18830=0,0,VLOOKUP(I18830,EQUIPOS,4,FALSE))</f>
        <v>0</v>
      </c>
      <c r="F18830" s="230">
        <f t="shared" ref="F18830:F18841" si="3401">IF(D18830=0,0,E18830/D18830)</f>
        <v>0</v>
      </c>
      <c r="G18830" s="231"/>
      <c r="I18830" s="283"/>
    </row>
    <row r="18831" spans="1:16">
      <c r="A18831" s="227" t="str">
        <f t="shared" si="3399"/>
        <v>-</v>
      </c>
      <c r="B18831" s="228"/>
      <c r="C18831" s="228"/>
      <c r="D18831" s="194"/>
      <c r="E18831" s="229">
        <f t="shared" si="3400"/>
        <v>0</v>
      </c>
      <c r="F18831" s="230">
        <f t="shared" si="3401"/>
        <v>0</v>
      </c>
      <c r="G18831" s="232"/>
      <c r="I18831" s="283"/>
    </row>
    <row r="18832" spans="1:16">
      <c r="A18832" s="227" t="str">
        <f t="shared" si="3399"/>
        <v>-</v>
      </c>
      <c r="B18832" s="228"/>
      <c r="C18832" s="228"/>
      <c r="D18832" s="194"/>
      <c r="E18832" s="229">
        <f t="shared" si="3400"/>
        <v>0</v>
      </c>
      <c r="F18832" s="230">
        <f t="shared" si="3401"/>
        <v>0</v>
      </c>
      <c r="G18832" s="232"/>
      <c r="I18832" s="283"/>
    </row>
    <row r="18833" spans="1:15">
      <c r="A18833" s="227" t="str">
        <f t="shared" si="3399"/>
        <v>-</v>
      </c>
      <c r="B18833" s="228"/>
      <c r="C18833" s="228"/>
      <c r="D18833" s="194"/>
      <c r="E18833" s="229">
        <f t="shared" si="3400"/>
        <v>0</v>
      </c>
      <c r="F18833" s="230">
        <f t="shared" si="3401"/>
        <v>0</v>
      </c>
      <c r="G18833" s="232"/>
      <c r="I18833" s="283"/>
    </row>
    <row r="18834" spans="1:15">
      <c r="A18834" s="227" t="str">
        <f t="shared" si="3399"/>
        <v>-</v>
      </c>
      <c r="B18834" s="228"/>
      <c r="C18834" s="228"/>
      <c r="D18834" s="194"/>
      <c r="E18834" s="229">
        <f t="shared" si="3400"/>
        <v>0</v>
      </c>
      <c r="F18834" s="230">
        <f t="shared" si="3401"/>
        <v>0</v>
      </c>
      <c r="G18834" s="232"/>
      <c r="I18834" s="283"/>
    </row>
    <row r="18835" spans="1:15">
      <c r="A18835" s="227" t="str">
        <f t="shared" si="3399"/>
        <v>-</v>
      </c>
      <c r="B18835" s="228"/>
      <c r="C18835" s="228"/>
      <c r="D18835" s="194"/>
      <c r="E18835" s="229">
        <f t="shared" si="3400"/>
        <v>0</v>
      </c>
      <c r="F18835" s="230">
        <f t="shared" si="3401"/>
        <v>0</v>
      </c>
      <c r="G18835" s="232"/>
      <c r="I18835" s="283"/>
    </row>
    <row r="18836" spans="1:15">
      <c r="A18836" s="227" t="str">
        <f t="shared" si="3399"/>
        <v>-</v>
      </c>
      <c r="B18836" s="228"/>
      <c r="C18836" s="228"/>
      <c r="D18836" s="194"/>
      <c r="E18836" s="229">
        <f t="shared" si="3400"/>
        <v>0</v>
      </c>
      <c r="F18836" s="230">
        <f t="shared" si="3401"/>
        <v>0</v>
      </c>
      <c r="G18836" s="232"/>
      <c r="I18836" s="283"/>
    </row>
    <row r="18837" spans="1:15">
      <c r="A18837" s="227" t="str">
        <f t="shared" si="3399"/>
        <v>-</v>
      </c>
      <c r="B18837" s="228"/>
      <c r="C18837" s="228"/>
      <c r="D18837" s="194"/>
      <c r="E18837" s="229">
        <f t="shared" si="3400"/>
        <v>0</v>
      </c>
      <c r="F18837" s="230">
        <f t="shared" si="3401"/>
        <v>0</v>
      </c>
      <c r="G18837" s="232"/>
      <c r="I18837" s="283"/>
    </row>
    <row r="18838" spans="1:15">
      <c r="A18838" s="227" t="str">
        <f t="shared" si="3399"/>
        <v>-</v>
      </c>
      <c r="B18838" s="228"/>
      <c r="C18838" s="228"/>
      <c r="D18838" s="194"/>
      <c r="E18838" s="229">
        <f t="shared" si="3400"/>
        <v>0</v>
      </c>
      <c r="F18838" s="230">
        <f t="shared" si="3401"/>
        <v>0</v>
      </c>
      <c r="G18838" s="232"/>
      <c r="I18838" s="283"/>
    </row>
    <row r="18839" spans="1:15">
      <c r="A18839" s="227" t="str">
        <f t="shared" si="3399"/>
        <v>-</v>
      </c>
      <c r="B18839" s="228"/>
      <c r="C18839" s="228"/>
      <c r="D18839" s="194"/>
      <c r="E18839" s="229">
        <f t="shared" si="3400"/>
        <v>0</v>
      </c>
      <c r="F18839" s="230">
        <f t="shared" si="3401"/>
        <v>0</v>
      </c>
      <c r="G18839" s="232"/>
      <c r="I18839" s="283"/>
    </row>
    <row r="18840" spans="1:15">
      <c r="A18840" s="227" t="str">
        <f t="shared" si="3399"/>
        <v>-</v>
      </c>
      <c r="B18840" s="228"/>
      <c r="C18840" s="228"/>
      <c r="D18840" s="194"/>
      <c r="E18840" s="229">
        <f t="shared" si="3400"/>
        <v>0</v>
      </c>
      <c r="F18840" s="230">
        <f t="shared" si="3401"/>
        <v>0</v>
      </c>
      <c r="G18840" s="232"/>
      <c r="I18840" s="283"/>
    </row>
    <row r="18841" spans="1:15">
      <c r="A18841" s="227" t="str">
        <f t="shared" si="3399"/>
        <v>-</v>
      </c>
      <c r="B18841" s="228"/>
      <c r="C18841" s="228"/>
      <c r="D18841" s="194"/>
      <c r="E18841" s="229">
        <f t="shared" si="3400"/>
        <v>0</v>
      </c>
      <c r="F18841" s="230">
        <f t="shared" si="3401"/>
        <v>0</v>
      </c>
      <c r="G18841" s="232"/>
      <c r="I18841" s="283"/>
    </row>
    <row r="18842" spans="1:15" ht="13.5" thickBot="1">
      <c r="A18842" s="234"/>
      <c r="B18842" s="456"/>
      <c r="C18842" s="235"/>
      <c r="D18842" s="237"/>
      <c r="E18842" s="237"/>
      <c r="F18842" s="238" t="s">
        <v>80</v>
      </c>
      <c r="G18842" s="239">
        <f>ROUND(SUM(F18830:F18841),0)</f>
        <v>0</v>
      </c>
      <c r="I18842" s="326"/>
    </row>
    <row r="18843" spans="1:15" ht="13.5" thickTop="1">
      <c r="A18843" s="240" t="s">
        <v>67</v>
      </c>
      <c r="B18843" s="446"/>
      <c r="C18843" s="241"/>
      <c r="D18843" s="243"/>
      <c r="E18843" s="243"/>
      <c r="F18843" s="242"/>
      <c r="G18843" s="244"/>
      <c r="I18843" s="326"/>
    </row>
    <row r="18844" spans="1:15" s="220" customFormat="1" ht="26">
      <c r="A18844" s="245" t="s">
        <v>57</v>
      </c>
      <c r="B18844" s="455"/>
      <c r="C18844" s="247" t="s">
        <v>58</v>
      </c>
      <c r="D18844" s="316" t="s">
        <v>68</v>
      </c>
      <c r="E18844" s="248" t="s">
        <v>69</v>
      </c>
      <c r="F18844" s="249" t="s">
        <v>79</v>
      </c>
      <c r="G18844" s="250" t="s">
        <v>70</v>
      </c>
      <c r="I18844" s="325"/>
      <c r="J18844" s="226"/>
      <c r="O18844" s="296"/>
    </row>
    <row r="18845" spans="1:15">
      <c r="A18845" s="748" t="str">
        <f t="shared" ref="A18845:A18856" si="3402">IF(I18845=0,"",VLOOKUP(I18845,MATERIALES,2,FALSE))</f>
        <v/>
      </c>
      <c r="B18845" s="749"/>
      <c r="C18845" s="251" t="str">
        <f t="shared" ref="C18845:C18853" si="3403">IF(I18845=0,"",VLOOKUP(I18845,MATERIALES,3,FALSE))</f>
        <v/>
      </c>
      <c r="D18845" s="194"/>
      <c r="E18845" s="252">
        <f t="shared" ref="E18845:E18856" si="3404">IF(I18845=0,0,VLOOKUP(I18845,MATERIALES,4,FALSE))</f>
        <v>0</v>
      </c>
      <c r="F18845" s="230">
        <f>D18845*E18845</f>
        <v>0</v>
      </c>
      <c r="G18845" s="231"/>
      <c r="I18845" s="283"/>
    </row>
    <row r="18846" spans="1:15">
      <c r="A18846" s="748" t="str">
        <f t="shared" si="3402"/>
        <v/>
      </c>
      <c r="B18846" s="749"/>
      <c r="C18846" s="251" t="str">
        <f t="shared" si="3403"/>
        <v/>
      </c>
      <c r="D18846" s="194"/>
      <c r="E18846" s="252">
        <f t="shared" si="3404"/>
        <v>0</v>
      </c>
      <c r="F18846" s="230">
        <f t="shared" ref="F18846:F18856" si="3405">D18846*E18846</f>
        <v>0</v>
      </c>
      <c r="G18846" s="232"/>
      <c r="I18846" s="283"/>
    </row>
    <row r="18847" spans="1:15">
      <c r="A18847" s="748" t="str">
        <f t="shared" si="3402"/>
        <v/>
      </c>
      <c r="B18847" s="749"/>
      <c r="C18847" s="251" t="str">
        <f t="shared" si="3403"/>
        <v/>
      </c>
      <c r="D18847" s="194"/>
      <c r="E18847" s="252">
        <f t="shared" si="3404"/>
        <v>0</v>
      </c>
      <c r="F18847" s="230">
        <f t="shared" si="3405"/>
        <v>0</v>
      </c>
      <c r="G18847" s="232"/>
      <c r="I18847" s="283"/>
    </row>
    <row r="18848" spans="1:15">
      <c r="A18848" s="748" t="str">
        <f t="shared" si="3402"/>
        <v/>
      </c>
      <c r="B18848" s="749"/>
      <c r="C18848" s="251" t="str">
        <f t="shared" si="3403"/>
        <v/>
      </c>
      <c r="D18848" s="194"/>
      <c r="E18848" s="252">
        <f t="shared" si="3404"/>
        <v>0</v>
      </c>
      <c r="F18848" s="230">
        <f t="shared" si="3405"/>
        <v>0</v>
      </c>
      <c r="G18848" s="232"/>
      <c r="I18848" s="283"/>
    </row>
    <row r="18849" spans="1:9">
      <c r="A18849" s="748" t="str">
        <f t="shared" si="3402"/>
        <v/>
      </c>
      <c r="B18849" s="749"/>
      <c r="C18849" s="251" t="str">
        <f t="shared" si="3403"/>
        <v/>
      </c>
      <c r="D18849" s="194"/>
      <c r="E18849" s="252">
        <f t="shared" si="3404"/>
        <v>0</v>
      </c>
      <c r="F18849" s="230">
        <f t="shared" si="3405"/>
        <v>0</v>
      </c>
      <c r="G18849" s="232"/>
      <c r="I18849" s="283"/>
    </row>
    <row r="18850" spans="1:9">
      <c r="A18850" s="748" t="str">
        <f t="shared" si="3402"/>
        <v/>
      </c>
      <c r="B18850" s="749"/>
      <c r="C18850" s="251" t="str">
        <f t="shared" si="3403"/>
        <v/>
      </c>
      <c r="D18850" s="194"/>
      <c r="E18850" s="252">
        <f t="shared" si="3404"/>
        <v>0</v>
      </c>
      <c r="F18850" s="230">
        <f t="shared" si="3405"/>
        <v>0</v>
      </c>
      <c r="G18850" s="232"/>
      <c r="I18850" s="283"/>
    </row>
    <row r="18851" spans="1:9">
      <c r="A18851" s="748" t="str">
        <f t="shared" si="3402"/>
        <v/>
      </c>
      <c r="B18851" s="749"/>
      <c r="C18851" s="251" t="str">
        <f t="shared" si="3403"/>
        <v/>
      </c>
      <c r="D18851" s="194"/>
      <c r="E18851" s="252">
        <f t="shared" si="3404"/>
        <v>0</v>
      </c>
      <c r="F18851" s="230">
        <f t="shared" si="3405"/>
        <v>0</v>
      </c>
      <c r="G18851" s="232"/>
      <c r="I18851" s="283"/>
    </row>
    <row r="18852" spans="1:9">
      <c r="A18852" s="748" t="str">
        <f t="shared" si="3402"/>
        <v/>
      </c>
      <c r="B18852" s="749"/>
      <c r="C18852" s="251" t="str">
        <f t="shared" si="3403"/>
        <v/>
      </c>
      <c r="D18852" s="194"/>
      <c r="E18852" s="252">
        <f t="shared" si="3404"/>
        <v>0</v>
      </c>
      <c r="F18852" s="230">
        <f t="shared" si="3405"/>
        <v>0</v>
      </c>
      <c r="G18852" s="253"/>
      <c r="I18852" s="283"/>
    </row>
    <row r="18853" spans="1:9">
      <c r="A18853" s="748" t="str">
        <f t="shared" si="3402"/>
        <v/>
      </c>
      <c r="B18853" s="749"/>
      <c r="C18853" s="251" t="str">
        <f t="shared" si="3403"/>
        <v/>
      </c>
      <c r="D18853" s="194"/>
      <c r="E18853" s="252">
        <f t="shared" si="3404"/>
        <v>0</v>
      </c>
      <c r="F18853" s="230">
        <f t="shared" si="3405"/>
        <v>0</v>
      </c>
      <c r="G18853" s="232"/>
      <c r="I18853" s="283"/>
    </row>
    <row r="18854" spans="1:9">
      <c r="A18854" s="748" t="str">
        <f t="shared" si="3402"/>
        <v/>
      </c>
      <c r="B18854" s="749"/>
      <c r="C18854" s="251"/>
      <c r="D18854" s="194"/>
      <c r="E18854" s="252">
        <f t="shared" si="3404"/>
        <v>0</v>
      </c>
      <c r="F18854" s="230">
        <f t="shared" si="3405"/>
        <v>0</v>
      </c>
      <c r="G18854" s="232"/>
      <c r="I18854" s="283"/>
    </row>
    <row r="18855" spans="1:9">
      <c r="A18855" s="748" t="str">
        <f t="shared" si="3402"/>
        <v/>
      </c>
      <c r="B18855" s="749"/>
      <c r="C18855" s="251"/>
      <c r="D18855" s="194"/>
      <c r="E18855" s="252">
        <f t="shared" si="3404"/>
        <v>0</v>
      </c>
      <c r="F18855" s="230">
        <f t="shared" si="3405"/>
        <v>0</v>
      </c>
      <c r="G18855" s="232"/>
      <c r="I18855" s="283"/>
    </row>
    <row r="18856" spans="1:9">
      <c r="A18856" s="748" t="str">
        <f t="shared" si="3402"/>
        <v/>
      </c>
      <c r="B18856" s="749"/>
      <c r="C18856" s="251" t="str">
        <f t="shared" ref="C18856" si="3406">IF(I18856=0,"",VLOOKUP(I18856,MATERIALES,3,FALSE))</f>
        <v/>
      </c>
      <c r="D18856" s="194"/>
      <c r="E18856" s="252">
        <f t="shared" si="3404"/>
        <v>0</v>
      </c>
      <c r="F18856" s="230">
        <f t="shared" si="3405"/>
        <v>0</v>
      </c>
      <c r="G18856" s="233"/>
      <c r="I18856" s="283"/>
    </row>
    <row r="18857" spans="1:9" ht="26.25" customHeight="1" thickBot="1">
      <c r="A18857" s="214"/>
      <c r="B18857" s="438"/>
      <c r="C18857" s="215"/>
      <c r="D18857" s="217"/>
      <c r="E18857" s="254"/>
      <c r="F18857" s="255" t="s">
        <v>81</v>
      </c>
      <c r="G18857" s="253">
        <f>ROUND(SUM(F18845:F18856),0)</f>
        <v>0</v>
      </c>
      <c r="I18857" s="326"/>
    </row>
    <row r="18858" spans="1:9" ht="14" thickTop="1" thickBot="1">
      <c r="A18858" s="256" t="s">
        <v>72</v>
      </c>
      <c r="B18858" s="445"/>
      <c r="C18858" s="257"/>
      <c r="D18858" s="259"/>
      <c r="E18858" s="259"/>
      <c r="F18858" s="258"/>
      <c r="G18858" s="260"/>
      <c r="I18858" s="326"/>
    </row>
    <row r="18859" spans="1:9" ht="13.5" thickTop="1">
      <c r="A18859" s="245" t="s">
        <v>57</v>
      </c>
      <c r="B18859" s="455"/>
      <c r="C18859" s="248" t="s">
        <v>71</v>
      </c>
      <c r="D18859" s="316" t="s">
        <v>75</v>
      </c>
      <c r="E18859" s="248" t="s">
        <v>98</v>
      </c>
      <c r="F18859" s="249" t="s">
        <v>79</v>
      </c>
      <c r="G18859" s="250" t="s">
        <v>70</v>
      </c>
      <c r="I18859" s="326"/>
    </row>
    <row r="18860" spans="1:9">
      <c r="A18860" s="748" t="str">
        <f>IF(I18860=0,"",VLOOKUP(I18860,EQUIPOS,2,FALSE))</f>
        <v/>
      </c>
      <c r="B18860" s="749"/>
      <c r="C18860" s="195"/>
      <c r="D18860" s="194"/>
      <c r="E18860" s="252">
        <f>IF(I18860=0,0,VLOOKUP(I18860,EQUIPOS,4,FALSE))</f>
        <v>0</v>
      </c>
      <c r="F18860" s="230">
        <f>C18860*D18860*E18860</f>
        <v>0</v>
      </c>
      <c r="G18860" s="231"/>
      <c r="I18860" s="283"/>
    </row>
    <row r="18861" spans="1:9">
      <c r="A18861" s="748" t="str">
        <f>IF(I18861=0,"",VLOOKUP(I18861,EQUIPOS,2,FALSE))</f>
        <v/>
      </c>
      <c r="B18861" s="749"/>
      <c r="C18861" s="195"/>
      <c r="D18861" s="194"/>
      <c r="E18861" s="252">
        <f>IF(I18861=0,0,VLOOKUP(I18861,EQUIPOS,4,FALSE))</f>
        <v>0</v>
      </c>
      <c r="F18861" s="230">
        <f t="shared" ref="F18861:F18864" si="3407">C18861*D18861*E18861</f>
        <v>0</v>
      </c>
      <c r="G18861" s="232"/>
      <c r="I18861" s="283"/>
    </row>
    <row r="18862" spans="1:9">
      <c r="A18862" s="748" t="str">
        <f>IF(I18862=0,"",VLOOKUP(I18862,EQUIPOS,2,FALSE))</f>
        <v/>
      </c>
      <c r="B18862" s="749"/>
      <c r="C18862" s="195"/>
      <c r="D18862" s="194"/>
      <c r="E18862" s="252">
        <f>IF(I18862=0,0,VLOOKUP(I18862,EQUIPOS,4,FALSE))</f>
        <v>0</v>
      </c>
      <c r="F18862" s="230">
        <f t="shared" si="3407"/>
        <v>0</v>
      </c>
      <c r="G18862" s="232"/>
      <c r="I18862" s="283"/>
    </row>
    <row r="18863" spans="1:9">
      <c r="A18863" s="748" t="str">
        <f>IF(I18863=0,"",VLOOKUP(I18863,EQUIPOS,2,FALSE))</f>
        <v/>
      </c>
      <c r="B18863" s="749"/>
      <c r="C18863" s="195"/>
      <c r="D18863" s="194"/>
      <c r="E18863" s="252">
        <f>IF(I18863=0,0,VLOOKUP(I18863,EQUIPOS,4,FALSE))</f>
        <v>0</v>
      </c>
      <c r="F18863" s="230">
        <f t="shared" si="3407"/>
        <v>0</v>
      </c>
      <c r="G18863" s="232"/>
      <c r="I18863" s="283"/>
    </row>
    <row r="18864" spans="1:9">
      <c r="A18864" s="748" t="str">
        <f>IF(I18864=0,"",VLOOKUP(I18864,EQUIPOS,2,FALSE))</f>
        <v/>
      </c>
      <c r="B18864" s="749"/>
      <c r="C18864" s="195"/>
      <c r="D18864" s="194"/>
      <c r="E18864" s="252">
        <f>IF(I18864=0,0,VLOOKUP(I18864,EQUIPOS,4,FALSE))</f>
        <v>0</v>
      </c>
      <c r="F18864" s="230">
        <f t="shared" si="3407"/>
        <v>0</v>
      </c>
      <c r="G18864" s="233"/>
      <c r="I18864" s="283"/>
    </row>
    <row r="18865" spans="1:9" ht="30.75" customHeight="1" thickBot="1">
      <c r="A18865" s="234"/>
      <c r="B18865" s="456"/>
      <c r="C18865" s="235"/>
      <c r="D18865" s="237"/>
      <c r="E18865" s="261"/>
      <c r="F18865" s="238" t="s">
        <v>82</v>
      </c>
      <c r="G18865" s="262">
        <f>SUM(F18860:F18864)</f>
        <v>0</v>
      </c>
      <c r="I18865" s="326"/>
    </row>
    <row r="18866" spans="1:9" ht="13.5" thickTop="1">
      <c r="A18866" s="240" t="s">
        <v>73</v>
      </c>
      <c r="B18866" s="446"/>
      <c r="C18866" s="241"/>
      <c r="D18866" s="243"/>
      <c r="E18866" s="243"/>
      <c r="F18866" s="242"/>
      <c r="G18866" s="244"/>
      <c r="I18866" s="326"/>
    </row>
    <row r="18867" spans="1:9" ht="26">
      <c r="A18867" s="245" t="s">
        <v>57</v>
      </c>
      <c r="B18867" s="454" t="s">
        <v>58</v>
      </c>
      <c r="C18867" s="247" t="s">
        <v>68</v>
      </c>
      <c r="D18867" s="316" t="s">
        <v>74</v>
      </c>
      <c r="E18867" s="248" t="s">
        <v>69</v>
      </c>
      <c r="F18867" s="249" t="s">
        <v>79</v>
      </c>
      <c r="G18867" s="250" t="s">
        <v>70</v>
      </c>
      <c r="H18867" s="220"/>
      <c r="I18867" s="325"/>
    </row>
    <row r="18868" spans="1:9">
      <c r="A18868" s="263" t="str">
        <f t="shared" ref="A18868:A18879" si="3408">IF(I18868=0,"",VLOOKUP(I18868,MANOOBRA,2,FALSE))</f>
        <v/>
      </c>
      <c r="B18868" s="444" t="str">
        <f t="shared" ref="B18868:B18879" si="3409">IF(I18868=0,"",VLOOKUP(I18868,MANOOBRA,3,FALSE))</f>
        <v/>
      </c>
      <c r="C18868" s="195"/>
      <c r="D18868" s="466"/>
      <c r="E18868" s="252">
        <f t="shared" ref="E18868:E18879" si="3410">IF(I18868=0,0,VLOOKUP(I18868,MANOOBRA,4,FALSE))</f>
        <v>0</v>
      </c>
      <c r="F18868" s="230">
        <f>IF(D18868=0,0,C18868*E18868/D18868)</f>
        <v>0</v>
      </c>
      <c r="G18868" s="231"/>
      <c r="I18868" s="283"/>
    </row>
    <row r="18869" spans="1:9">
      <c r="A18869" s="263" t="str">
        <f t="shared" si="3408"/>
        <v/>
      </c>
      <c r="B18869" s="444" t="str">
        <f t="shared" si="3409"/>
        <v/>
      </c>
      <c r="C18869" s="195"/>
      <c r="D18869" s="466"/>
      <c r="E18869" s="252">
        <f t="shared" si="3410"/>
        <v>0</v>
      </c>
      <c r="F18869" s="230">
        <f t="shared" ref="F18869:F18879" si="3411">IF(D18869=0,0,C18869*E18869/D18869)</f>
        <v>0</v>
      </c>
      <c r="G18869" s="232"/>
      <c r="I18869" s="283"/>
    </row>
    <row r="18870" spans="1:9">
      <c r="A18870" s="263" t="str">
        <f t="shared" si="3408"/>
        <v/>
      </c>
      <c r="B18870" s="444" t="str">
        <f t="shared" si="3409"/>
        <v/>
      </c>
      <c r="C18870" s="195"/>
      <c r="D18870" s="469"/>
      <c r="E18870" s="252">
        <f t="shared" si="3410"/>
        <v>0</v>
      </c>
      <c r="F18870" s="230">
        <f t="shared" si="3411"/>
        <v>0</v>
      </c>
      <c r="G18870" s="232"/>
      <c r="I18870" s="283"/>
    </row>
    <row r="18871" spans="1:9">
      <c r="A18871" s="263" t="str">
        <f t="shared" si="3408"/>
        <v/>
      </c>
      <c r="B18871" s="444" t="str">
        <f t="shared" si="3409"/>
        <v/>
      </c>
      <c r="C18871" s="195"/>
      <c r="D18871" s="195"/>
      <c r="E18871" s="252">
        <f t="shared" si="3410"/>
        <v>0</v>
      </c>
      <c r="F18871" s="230">
        <f t="shared" si="3411"/>
        <v>0</v>
      </c>
      <c r="G18871" s="232"/>
      <c r="I18871" s="283"/>
    </row>
    <row r="18872" spans="1:9">
      <c r="A18872" s="263" t="str">
        <f t="shared" si="3408"/>
        <v/>
      </c>
      <c r="B18872" s="444" t="str">
        <f t="shared" si="3409"/>
        <v/>
      </c>
      <c r="C18872" s="195"/>
      <c r="D18872" s="195"/>
      <c r="E18872" s="252">
        <f t="shared" si="3410"/>
        <v>0</v>
      </c>
      <c r="F18872" s="230">
        <f t="shared" si="3411"/>
        <v>0</v>
      </c>
      <c r="G18872" s="232"/>
      <c r="I18872" s="283"/>
    </row>
    <row r="18873" spans="1:9">
      <c r="A18873" s="263" t="str">
        <f t="shared" si="3408"/>
        <v/>
      </c>
      <c r="B18873" s="444" t="str">
        <f t="shared" si="3409"/>
        <v/>
      </c>
      <c r="C18873" s="195"/>
      <c r="D18873" s="195"/>
      <c r="E18873" s="252">
        <f t="shared" si="3410"/>
        <v>0</v>
      </c>
      <c r="F18873" s="230">
        <f t="shared" si="3411"/>
        <v>0</v>
      </c>
      <c r="G18873" s="232"/>
      <c r="I18873" s="283"/>
    </row>
    <row r="18874" spans="1:9">
      <c r="A18874" s="263" t="str">
        <f t="shared" si="3408"/>
        <v/>
      </c>
      <c r="B18874" s="444" t="str">
        <f t="shared" si="3409"/>
        <v/>
      </c>
      <c r="C18874" s="195"/>
      <c r="D18874" s="195"/>
      <c r="E18874" s="252">
        <f t="shared" si="3410"/>
        <v>0</v>
      </c>
      <c r="F18874" s="230">
        <f t="shared" si="3411"/>
        <v>0</v>
      </c>
      <c r="G18874" s="232"/>
      <c r="I18874" s="283"/>
    </row>
    <row r="18875" spans="1:9">
      <c r="A18875" s="263" t="str">
        <f t="shared" si="3408"/>
        <v/>
      </c>
      <c r="B18875" s="444" t="str">
        <f t="shared" si="3409"/>
        <v/>
      </c>
      <c r="C18875" s="195"/>
      <c r="D18875" s="195"/>
      <c r="E18875" s="252">
        <f t="shared" si="3410"/>
        <v>0</v>
      </c>
      <c r="F18875" s="230">
        <f t="shared" si="3411"/>
        <v>0</v>
      </c>
      <c r="G18875" s="232"/>
      <c r="I18875" s="283"/>
    </row>
    <row r="18876" spans="1:9">
      <c r="A18876" s="263" t="str">
        <f t="shared" si="3408"/>
        <v/>
      </c>
      <c r="B18876" s="444" t="str">
        <f t="shared" si="3409"/>
        <v/>
      </c>
      <c r="C18876" s="195"/>
      <c r="D18876" s="195"/>
      <c r="E18876" s="252">
        <f t="shared" si="3410"/>
        <v>0</v>
      </c>
      <c r="F18876" s="230">
        <f t="shared" si="3411"/>
        <v>0</v>
      </c>
      <c r="G18876" s="232"/>
      <c r="I18876" s="283"/>
    </row>
    <row r="18877" spans="1:9">
      <c r="A18877" s="263" t="str">
        <f t="shared" si="3408"/>
        <v/>
      </c>
      <c r="B18877" s="444" t="str">
        <f t="shared" si="3409"/>
        <v/>
      </c>
      <c r="C18877" s="195"/>
      <c r="D18877" s="195"/>
      <c r="E18877" s="252">
        <f t="shared" si="3410"/>
        <v>0</v>
      </c>
      <c r="F18877" s="230">
        <f t="shared" si="3411"/>
        <v>0</v>
      </c>
      <c r="G18877" s="232"/>
      <c r="I18877" s="283"/>
    </row>
    <row r="18878" spans="1:9">
      <c r="A18878" s="263" t="str">
        <f t="shared" si="3408"/>
        <v/>
      </c>
      <c r="B18878" s="444" t="str">
        <f t="shared" si="3409"/>
        <v/>
      </c>
      <c r="C18878" s="195"/>
      <c r="D18878" s="195"/>
      <c r="E18878" s="252">
        <f t="shared" si="3410"/>
        <v>0</v>
      </c>
      <c r="F18878" s="230">
        <f t="shared" si="3411"/>
        <v>0</v>
      </c>
      <c r="G18878" s="232"/>
      <c r="I18878" s="283"/>
    </row>
    <row r="18879" spans="1:9">
      <c r="A18879" s="263" t="str">
        <f t="shared" si="3408"/>
        <v/>
      </c>
      <c r="B18879" s="444" t="str">
        <f t="shared" si="3409"/>
        <v/>
      </c>
      <c r="C18879" s="195"/>
      <c r="D18879" s="195"/>
      <c r="E18879" s="252">
        <f t="shared" si="3410"/>
        <v>0</v>
      </c>
      <c r="F18879" s="230">
        <f t="shared" si="3411"/>
        <v>0</v>
      </c>
      <c r="G18879" s="233"/>
      <c r="I18879" s="283"/>
    </row>
    <row r="18880" spans="1:9" ht="31.5" customHeight="1" thickBot="1">
      <c r="A18880" s="234"/>
      <c r="B18880" s="456"/>
      <c r="C18880" s="235"/>
      <c r="D18880" s="237"/>
      <c r="E18880" s="237"/>
      <c r="F18880" s="238" t="s">
        <v>83</v>
      </c>
      <c r="G18880" s="262">
        <f>ROUND(SUM(F18868:F18879),0)</f>
        <v>0</v>
      </c>
      <c r="I18880" s="326"/>
    </row>
    <row r="18881" spans="1:16" ht="13.5" thickTop="1">
      <c r="A18881" s="186" t="s">
        <v>76</v>
      </c>
      <c r="B18881" s="446"/>
      <c r="C18881" s="241"/>
      <c r="D18881" s="243"/>
      <c r="E18881" s="243"/>
      <c r="F18881" s="242"/>
      <c r="G18881" s="244"/>
      <c r="I18881" s="326"/>
    </row>
    <row r="18882" spans="1:16">
      <c r="A18882" s="245" t="s">
        <v>57</v>
      </c>
      <c r="B18882" s="455"/>
      <c r="C18882" s="246"/>
      <c r="D18882" s="317"/>
      <c r="E18882" s="248" t="s">
        <v>77</v>
      </c>
      <c r="F18882" s="249" t="s">
        <v>78</v>
      </c>
      <c r="G18882" s="264" t="s">
        <v>77</v>
      </c>
      <c r="H18882" s="220"/>
      <c r="I18882" s="325"/>
    </row>
    <row r="18883" spans="1:16">
      <c r="A18883" s="185" t="s">
        <v>87</v>
      </c>
      <c r="B18883" s="453"/>
      <c r="C18883" s="265"/>
      <c r="D18883" s="318"/>
      <c r="E18883" s="229">
        <f>SUM(G18842,G18857,G18865,G18880)</f>
        <v>0</v>
      </c>
      <c r="F18883" s="266">
        <f>A</f>
        <v>0</v>
      </c>
      <c r="G18883" s="267">
        <f>E18883*F18883</f>
        <v>0</v>
      </c>
      <c r="I18883" s="326"/>
    </row>
    <row r="18884" spans="1:16">
      <c r="A18884" s="185" t="s">
        <v>85</v>
      </c>
      <c r="B18884" s="453"/>
      <c r="C18884" s="265"/>
      <c r="D18884" s="318"/>
      <c r="E18884" s="229">
        <f>SUM(G18842,G18857,G18865,G18880)</f>
        <v>0</v>
      </c>
      <c r="F18884" s="266">
        <f>I</f>
        <v>0</v>
      </c>
      <c r="G18884" s="267">
        <f>E18884*F18884</f>
        <v>0</v>
      </c>
      <c r="I18884" s="326"/>
    </row>
    <row r="18885" spans="1:16">
      <c r="A18885" s="185" t="s">
        <v>86</v>
      </c>
      <c r="B18885" s="453"/>
      <c r="C18885" s="265"/>
      <c r="D18885" s="318"/>
      <c r="E18885" s="229">
        <f>SUM(G18842,G18857,G18865,G18880)</f>
        <v>0</v>
      </c>
      <c r="F18885" s="266">
        <f>U</f>
        <v>0</v>
      </c>
      <c r="G18885" s="267">
        <f>E18885*F18885</f>
        <v>0</v>
      </c>
      <c r="I18885" s="326"/>
    </row>
    <row r="18886" spans="1:16" ht="33" customHeight="1" thickBot="1">
      <c r="A18886" s="234"/>
      <c r="B18886" s="456"/>
      <c r="C18886" s="235"/>
      <c r="D18886" s="237"/>
      <c r="E18886" s="237"/>
      <c r="F18886" s="268" t="s">
        <v>84</v>
      </c>
      <c r="G18886" s="262">
        <f>SUM(G18883:G18885)</f>
        <v>0</v>
      </c>
      <c r="I18886" s="326"/>
      <c r="J18886" s="295"/>
      <c r="K18886" s="296"/>
      <c r="L18886" s="296"/>
      <c r="M18886" s="296"/>
      <c r="N18886" s="296"/>
      <c r="O18886" s="296"/>
    </row>
    <row r="18887" spans="1:16" s="211" customFormat="1" ht="14" thickTop="1" thickBot="1">
      <c r="A18887" s="269"/>
      <c r="B18887" s="443"/>
      <c r="C18887" s="270"/>
      <c r="D18887" s="319"/>
      <c r="E18887" s="271" t="s">
        <v>89</v>
      </c>
      <c r="F18887" s="272"/>
      <c r="G18887" s="273">
        <f>ROUND(SUM(G18842,G18857,G18865,G18880,G18886),0)</f>
        <v>0</v>
      </c>
      <c r="I18887" s="327"/>
      <c r="J18887" s="212">
        <f>B18826</f>
        <v>60.3</v>
      </c>
      <c r="K18887" s="274">
        <f>E18883</f>
        <v>0</v>
      </c>
      <c r="L18887" s="294">
        <f>G18883</f>
        <v>0</v>
      </c>
      <c r="M18887" s="294">
        <f>G18884</f>
        <v>0</v>
      </c>
      <c r="N18887" s="294">
        <f>G18885</f>
        <v>0</v>
      </c>
      <c r="O18887" s="299">
        <f>SUM(K18887:N18887)</f>
        <v>0</v>
      </c>
      <c r="P18887" s="294"/>
    </row>
    <row r="18888" spans="1:16" ht="13.5" thickTop="1">
      <c r="A18888" s="275" t="s">
        <v>97</v>
      </c>
      <c r="B18888" s="438"/>
      <c r="C18888" s="215"/>
      <c r="D18888" s="217"/>
      <c r="E18888" s="217"/>
      <c r="F18888" s="216"/>
      <c r="G18888" s="219"/>
      <c r="I18888" s="326"/>
      <c r="P18888" s="294"/>
    </row>
    <row r="18889" spans="1:16">
      <c r="A18889" s="275"/>
      <c r="B18889" s="452"/>
      <c r="C18889" s="276"/>
      <c r="D18889" s="320"/>
      <c r="E18889" s="217"/>
      <c r="F18889" s="216"/>
      <c r="G18889" s="277">
        <f ca="1">TODAY()</f>
        <v>44839</v>
      </c>
      <c r="I18889" s="326"/>
      <c r="P18889" s="294"/>
    </row>
    <row r="18890" spans="1:16" ht="13.5" thickBot="1">
      <c r="A18890" s="234"/>
      <c r="B18890" s="456"/>
      <c r="C18890" s="235"/>
      <c r="D18890" s="237"/>
      <c r="E18890" s="237"/>
      <c r="F18890" s="236"/>
      <c r="G18890" s="278"/>
      <c r="I18890" s="326"/>
      <c r="P18890" s="294"/>
    </row>
    <row r="18891" spans="1:16" ht="13.5" thickTop="1">
      <c r="A18891" s="215"/>
      <c r="B18891" s="438"/>
      <c r="C18891" s="215"/>
      <c r="D18891" s="217"/>
      <c r="E18891" s="217"/>
      <c r="F18891" s="216"/>
      <c r="G18891" s="216"/>
      <c r="I18891" s="434"/>
      <c r="P18891" s="294"/>
    </row>
    <row r="18893" spans="1:16" s="199" customFormat="1">
      <c r="A18893" s="196" t="s">
        <v>109</v>
      </c>
      <c r="B18893" s="458"/>
      <c r="C18893" s="196"/>
      <c r="D18893" s="198"/>
      <c r="E18893" s="198"/>
      <c r="F18893" s="197"/>
      <c r="G18893" s="197"/>
      <c r="I18893" s="321"/>
      <c r="J18893" s="200"/>
      <c r="O18893" s="297"/>
    </row>
    <row r="18894" spans="1:16" s="199" customFormat="1">
      <c r="A18894" s="196" t="str">
        <f>CONCATENATE('Prestaciones y AIU'!A15436," ANALISIS DE PRECIOS UNITARIOS")</f>
        <v xml:space="preserve"> ANALISIS DE PRECIOS UNITARIOS</v>
      </c>
      <c r="B18894" s="458"/>
      <c r="C18894" s="196"/>
      <c r="D18894" s="198"/>
      <c r="E18894" s="198"/>
      <c r="F18894" s="197"/>
      <c r="G18894" s="197"/>
      <c r="I18894" s="321"/>
      <c r="J18894" s="200"/>
      <c r="O18894" s="297"/>
    </row>
    <row r="18895" spans="1:16" s="199" customFormat="1" ht="18" customHeight="1">
      <c r="A18895" s="196" t="str">
        <f>Objeto_LIC</f>
        <v>OPTIMIZACION DEL SISTEMA DE ABASTECIMIENTO (ADUCCION, PRETRATAMIENTO Y CONDUCCION) DEL MUNICPIO DE TAME, DEPARTAMENTO DE ARAUCA</v>
      </c>
      <c r="B18895" s="458"/>
      <c r="C18895" s="196"/>
      <c r="D18895" s="198"/>
      <c r="E18895" s="198"/>
      <c r="F18895" s="197"/>
      <c r="G18895" s="197"/>
      <c r="I18895" s="321"/>
      <c r="J18895" s="200"/>
      <c r="O18895" s="297"/>
    </row>
    <row r="18896" spans="1:16" s="199" customFormat="1">
      <c r="A18896" s="196"/>
      <c r="B18896" s="458"/>
      <c r="C18896" s="196"/>
      <c r="D18896" s="198"/>
      <c r="E18896" s="198"/>
      <c r="F18896" s="197"/>
      <c r="G18896" s="197"/>
      <c r="I18896" s="321"/>
      <c r="J18896" s="200"/>
      <c r="O18896" s="297"/>
    </row>
    <row r="18897" spans="1:15" ht="13.5" thickBot="1">
      <c r="A18897" s="201"/>
      <c r="B18897" s="448"/>
      <c r="C18897" s="201"/>
      <c r="D18897" s="203"/>
      <c r="E18897" s="203"/>
      <c r="F18897" s="202"/>
      <c r="G18897" s="202"/>
    </row>
    <row r="18898" spans="1:15" s="211" customFormat="1" ht="13.5" thickTop="1">
      <c r="A18898" s="206"/>
      <c r="B18898" s="457"/>
      <c r="C18898" s="207"/>
      <c r="D18898" s="209"/>
      <c r="E18898" s="209"/>
      <c r="F18898" s="208"/>
      <c r="G18898" s="210" t="s">
        <v>110</v>
      </c>
      <c r="I18898" s="323"/>
      <c r="J18898" s="212"/>
      <c r="O18898" s="297"/>
    </row>
    <row r="18899" spans="1:15" ht="12.75" customHeight="1">
      <c r="A18899" s="213" t="s">
        <v>62</v>
      </c>
      <c r="B18899" s="750">
        <f>Proponente</f>
        <v>0</v>
      </c>
      <c r="C18899" s="750"/>
      <c r="D18899" s="750"/>
      <c r="E18899" s="750"/>
      <c r="F18899" s="750"/>
      <c r="G18899" s="751"/>
    </row>
    <row r="18900" spans="1:15" ht="47.25" customHeight="1">
      <c r="A18900" s="213" t="s">
        <v>63</v>
      </c>
      <c r="B18900" s="470">
        <v>61.1</v>
      </c>
      <c r="C18900" s="750" t="e">
        <f>VLOOKUP(B18900,Presupuesto!$A$4:$B$106,2,FALSE)</f>
        <v>#N/A</v>
      </c>
      <c r="D18900" s="750"/>
      <c r="E18900" s="750"/>
      <c r="F18900" s="750"/>
      <c r="G18900" s="751"/>
    </row>
    <row r="18901" spans="1:15" ht="12.75" customHeight="1">
      <c r="A18901" s="214"/>
      <c r="B18901" s="438"/>
      <c r="C18901" s="215"/>
      <c r="D18901" s="217"/>
      <c r="E18901" s="217"/>
      <c r="F18901" s="218" t="s">
        <v>88</v>
      </c>
      <c r="G18901" s="750" t="str">
        <f ca="1">LOOKUP('U-P1'!B18900,Presupuesto!$1:$1048576,Presupuesto!$C$1:$C$105)</f>
        <v>ML</v>
      </c>
      <c r="H18901" s="750"/>
      <c r="I18901" s="750"/>
      <c r="J18901" s="750"/>
      <c r="K18901" s="751"/>
    </row>
    <row r="18902" spans="1:15" ht="13.5" thickBot="1">
      <c r="A18902" s="213" t="s">
        <v>64</v>
      </c>
      <c r="B18902" s="438"/>
      <c r="C18902" s="215"/>
      <c r="D18902" s="217"/>
      <c r="E18902" s="217"/>
      <c r="F18902" s="216"/>
      <c r="G18902" s="219"/>
      <c r="I18902" s="324"/>
      <c r="J18902" s="295"/>
      <c r="K18902" s="296"/>
      <c r="L18902" s="296"/>
      <c r="M18902" s="296"/>
      <c r="N18902" s="296"/>
      <c r="O18902" s="296"/>
    </row>
    <row r="18903" spans="1:15" s="220" customFormat="1" ht="13.5" thickTop="1">
      <c r="A18903" s="221" t="s">
        <v>57</v>
      </c>
      <c r="B18903" s="447" t="s">
        <v>65</v>
      </c>
      <c r="C18903" s="222" t="s">
        <v>66</v>
      </c>
      <c r="D18903" s="223" t="s">
        <v>74</v>
      </c>
      <c r="E18903" s="224" t="s">
        <v>100</v>
      </c>
      <c r="F18903" s="224" t="s">
        <v>79</v>
      </c>
      <c r="G18903" s="225" t="s">
        <v>70</v>
      </c>
      <c r="I18903" s="325"/>
      <c r="J18903" s="226"/>
      <c r="O18903" s="296"/>
    </row>
    <row r="18904" spans="1:15">
      <c r="A18904" s="227" t="str">
        <f t="shared" ref="A18904:A18915" si="3412">IF(I18904=0,"-",VLOOKUP(I18904,EQUIPOS,2,FALSE))</f>
        <v>-</v>
      </c>
      <c r="B18904" s="228"/>
      <c r="C18904" s="228"/>
      <c r="D18904" s="194"/>
      <c r="E18904" s="229">
        <f t="shared" ref="E18904:E18915" si="3413">IF(I18904=0,0,VLOOKUP(I18904,EQUIPOS,4,FALSE))</f>
        <v>0</v>
      </c>
      <c r="F18904" s="230">
        <f t="shared" ref="F18904:F18915" si="3414">IF(D18904=0,0,E18904/D18904)</f>
        <v>0</v>
      </c>
      <c r="G18904" s="231"/>
      <c r="I18904" s="283"/>
    </row>
    <row r="18905" spans="1:15">
      <c r="A18905" s="227" t="str">
        <f t="shared" si="3412"/>
        <v>-</v>
      </c>
      <c r="B18905" s="228"/>
      <c r="C18905" s="228"/>
      <c r="D18905" s="194"/>
      <c r="E18905" s="229">
        <f t="shared" si="3413"/>
        <v>0</v>
      </c>
      <c r="F18905" s="230">
        <f t="shared" si="3414"/>
        <v>0</v>
      </c>
      <c r="G18905" s="232"/>
      <c r="I18905" s="283"/>
    </row>
    <row r="18906" spans="1:15">
      <c r="A18906" s="227" t="str">
        <f t="shared" si="3412"/>
        <v>-</v>
      </c>
      <c r="B18906" s="228"/>
      <c r="C18906" s="228"/>
      <c r="D18906" s="194"/>
      <c r="E18906" s="229">
        <f t="shared" si="3413"/>
        <v>0</v>
      </c>
      <c r="F18906" s="230">
        <f t="shared" si="3414"/>
        <v>0</v>
      </c>
      <c r="G18906" s="232"/>
      <c r="I18906" s="283"/>
    </row>
    <row r="18907" spans="1:15">
      <c r="A18907" s="227" t="str">
        <f t="shared" si="3412"/>
        <v>-</v>
      </c>
      <c r="B18907" s="228"/>
      <c r="C18907" s="228"/>
      <c r="D18907" s="194"/>
      <c r="E18907" s="229">
        <f t="shared" si="3413"/>
        <v>0</v>
      </c>
      <c r="F18907" s="230">
        <f t="shared" si="3414"/>
        <v>0</v>
      </c>
      <c r="G18907" s="232"/>
      <c r="I18907" s="283"/>
    </row>
    <row r="18908" spans="1:15">
      <c r="A18908" s="227" t="str">
        <f t="shared" si="3412"/>
        <v>-</v>
      </c>
      <c r="B18908" s="228"/>
      <c r="C18908" s="228"/>
      <c r="D18908" s="194"/>
      <c r="E18908" s="229">
        <f t="shared" si="3413"/>
        <v>0</v>
      </c>
      <c r="F18908" s="230">
        <f t="shared" si="3414"/>
        <v>0</v>
      </c>
      <c r="G18908" s="232"/>
      <c r="I18908" s="283"/>
    </row>
    <row r="18909" spans="1:15">
      <c r="A18909" s="227" t="str">
        <f t="shared" si="3412"/>
        <v>-</v>
      </c>
      <c r="B18909" s="228"/>
      <c r="C18909" s="228"/>
      <c r="D18909" s="194"/>
      <c r="E18909" s="229">
        <f t="shared" si="3413"/>
        <v>0</v>
      </c>
      <c r="F18909" s="230">
        <f t="shared" si="3414"/>
        <v>0</v>
      </c>
      <c r="G18909" s="232"/>
      <c r="I18909" s="283"/>
    </row>
    <row r="18910" spans="1:15">
      <c r="A18910" s="227" t="str">
        <f t="shared" si="3412"/>
        <v>-</v>
      </c>
      <c r="B18910" s="228"/>
      <c r="C18910" s="228"/>
      <c r="D18910" s="194"/>
      <c r="E18910" s="229">
        <f t="shared" si="3413"/>
        <v>0</v>
      </c>
      <c r="F18910" s="230">
        <f t="shared" si="3414"/>
        <v>0</v>
      </c>
      <c r="G18910" s="232"/>
      <c r="I18910" s="283"/>
    </row>
    <row r="18911" spans="1:15">
      <c r="A18911" s="227" t="str">
        <f t="shared" si="3412"/>
        <v>-</v>
      </c>
      <c r="B18911" s="228"/>
      <c r="C18911" s="228"/>
      <c r="D18911" s="194"/>
      <c r="E18911" s="229">
        <f t="shared" si="3413"/>
        <v>0</v>
      </c>
      <c r="F18911" s="230">
        <f t="shared" si="3414"/>
        <v>0</v>
      </c>
      <c r="G18911" s="232"/>
      <c r="I18911" s="283"/>
    </row>
    <row r="18912" spans="1:15">
      <c r="A18912" s="227" t="str">
        <f t="shared" si="3412"/>
        <v>-</v>
      </c>
      <c r="B18912" s="228"/>
      <c r="C18912" s="228"/>
      <c r="D18912" s="194"/>
      <c r="E18912" s="229">
        <f t="shared" si="3413"/>
        <v>0</v>
      </c>
      <c r="F18912" s="230">
        <f t="shared" si="3414"/>
        <v>0</v>
      </c>
      <c r="G18912" s="232"/>
      <c r="I18912" s="283"/>
    </row>
    <row r="18913" spans="1:15">
      <c r="A18913" s="227" t="str">
        <f t="shared" si="3412"/>
        <v>-</v>
      </c>
      <c r="B18913" s="228"/>
      <c r="C18913" s="228"/>
      <c r="D18913" s="194"/>
      <c r="E18913" s="229">
        <f t="shared" si="3413"/>
        <v>0</v>
      </c>
      <c r="F18913" s="230">
        <f t="shared" si="3414"/>
        <v>0</v>
      </c>
      <c r="G18913" s="232"/>
      <c r="I18913" s="283"/>
    </row>
    <row r="18914" spans="1:15">
      <c r="A18914" s="227" t="str">
        <f t="shared" si="3412"/>
        <v>-</v>
      </c>
      <c r="B18914" s="228"/>
      <c r="C18914" s="228"/>
      <c r="D18914" s="194"/>
      <c r="E18914" s="229">
        <f t="shared" si="3413"/>
        <v>0</v>
      </c>
      <c r="F18914" s="230">
        <f t="shared" si="3414"/>
        <v>0</v>
      </c>
      <c r="G18914" s="232"/>
      <c r="I18914" s="283"/>
    </row>
    <row r="18915" spans="1:15">
      <c r="A18915" s="227" t="str">
        <f t="shared" si="3412"/>
        <v>-</v>
      </c>
      <c r="B18915" s="228"/>
      <c r="C18915" s="228"/>
      <c r="D18915" s="194"/>
      <c r="E18915" s="229">
        <f t="shared" si="3413"/>
        <v>0</v>
      </c>
      <c r="F18915" s="230">
        <f t="shared" si="3414"/>
        <v>0</v>
      </c>
      <c r="G18915" s="232"/>
      <c r="I18915" s="283"/>
    </row>
    <row r="18916" spans="1:15" ht="13.5" thickBot="1">
      <c r="A18916" s="234"/>
      <c r="B18916" s="456"/>
      <c r="C18916" s="235"/>
      <c r="D18916" s="237"/>
      <c r="E18916" s="237"/>
      <c r="F18916" s="238" t="s">
        <v>80</v>
      </c>
      <c r="G18916" s="239">
        <f>SUM(F18904:F18915)</f>
        <v>0</v>
      </c>
      <c r="I18916" s="326"/>
    </row>
    <row r="18917" spans="1:15" ht="13.5" thickTop="1">
      <c r="A18917" s="240" t="s">
        <v>67</v>
      </c>
      <c r="B18917" s="446"/>
      <c r="C18917" s="241"/>
      <c r="D18917" s="243"/>
      <c r="E18917" s="243"/>
      <c r="F18917" s="242"/>
      <c r="G18917" s="244"/>
      <c r="I18917" s="326"/>
    </row>
    <row r="18918" spans="1:15" s="220" customFormat="1" ht="26">
      <c r="A18918" s="245" t="s">
        <v>57</v>
      </c>
      <c r="B18918" s="455"/>
      <c r="C18918" s="247" t="s">
        <v>58</v>
      </c>
      <c r="D18918" s="316" t="s">
        <v>68</v>
      </c>
      <c r="E18918" s="248" t="s">
        <v>69</v>
      </c>
      <c r="F18918" s="249" t="s">
        <v>79</v>
      </c>
      <c r="G18918" s="250" t="s">
        <v>70</v>
      </c>
      <c r="I18918" s="325"/>
      <c r="J18918" s="226"/>
      <c r="O18918" s="296"/>
    </row>
    <row r="18919" spans="1:15">
      <c r="A18919" s="748" t="str">
        <f t="shared" ref="A18919:A18930" si="3415">IF(I18919=0,"",VLOOKUP(I18919,MATERIALES,2,FALSE))</f>
        <v/>
      </c>
      <c r="B18919" s="749"/>
      <c r="C18919" s="251" t="str">
        <f t="shared" ref="C18919:C18927" si="3416">IF(I18919=0,"",VLOOKUP(I18919,MATERIALES,3,FALSE))</f>
        <v/>
      </c>
      <c r="D18919" s="194"/>
      <c r="E18919" s="252">
        <f t="shared" ref="E18919:E18930" si="3417">IF(I18919=0,0,VLOOKUP(I18919,MATERIALES,4,FALSE))</f>
        <v>0</v>
      </c>
      <c r="F18919" s="230">
        <f>D18919*E18919</f>
        <v>0</v>
      </c>
      <c r="G18919" s="231"/>
      <c r="I18919" s="283"/>
    </row>
    <row r="18920" spans="1:15">
      <c r="A18920" s="748" t="str">
        <f t="shared" si="3415"/>
        <v/>
      </c>
      <c r="B18920" s="749"/>
      <c r="C18920" s="251" t="str">
        <f t="shared" si="3416"/>
        <v/>
      </c>
      <c r="D18920" s="194"/>
      <c r="E18920" s="252">
        <f t="shared" si="3417"/>
        <v>0</v>
      </c>
      <c r="F18920" s="230">
        <f t="shared" ref="F18920:F18930" si="3418">D18920*E18920</f>
        <v>0</v>
      </c>
      <c r="G18920" s="232"/>
      <c r="I18920" s="283"/>
    </row>
    <row r="18921" spans="1:15">
      <c r="A18921" s="748" t="str">
        <f t="shared" si="3415"/>
        <v/>
      </c>
      <c r="B18921" s="749"/>
      <c r="C18921" s="251" t="str">
        <f t="shared" si="3416"/>
        <v/>
      </c>
      <c r="D18921" s="194"/>
      <c r="E18921" s="252">
        <f t="shared" si="3417"/>
        <v>0</v>
      </c>
      <c r="F18921" s="230">
        <f t="shared" si="3418"/>
        <v>0</v>
      </c>
      <c r="G18921" s="232"/>
      <c r="I18921" s="283"/>
    </row>
    <row r="18922" spans="1:15">
      <c r="A18922" s="748" t="str">
        <f t="shared" si="3415"/>
        <v/>
      </c>
      <c r="B18922" s="749"/>
      <c r="C18922" s="251" t="str">
        <f t="shared" si="3416"/>
        <v/>
      </c>
      <c r="D18922" s="194"/>
      <c r="E18922" s="252">
        <f t="shared" si="3417"/>
        <v>0</v>
      </c>
      <c r="F18922" s="230">
        <f t="shared" si="3418"/>
        <v>0</v>
      </c>
      <c r="G18922" s="232"/>
      <c r="I18922" s="283"/>
    </row>
    <row r="18923" spans="1:15">
      <c r="A18923" s="748" t="str">
        <f t="shared" si="3415"/>
        <v/>
      </c>
      <c r="B18923" s="749"/>
      <c r="C18923" s="251" t="str">
        <f t="shared" si="3416"/>
        <v/>
      </c>
      <c r="D18923" s="194"/>
      <c r="E18923" s="252">
        <f t="shared" si="3417"/>
        <v>0</v>
      </c>
      <c r="F18923" s="230">
        <f t="shared" si="3418"/>
        <v>0</v>
      </c>
      <c r="G18923" s="232"/>
      <c r="I18923" s="283"/>
    </row>
    <row r="18924" spans="1:15">
      <c r="A18924" s="748" t="str">
        <f t="shared" si="3415"/>
        <v/>
      </c>
      <c r="B18924" s="749"/>
      <c r="C18924" s="251" t="str">
        <f t="shared" si="3416"/>
        <v/>
      </c>
      <c r="D18924" s="194"/>
      <c r="E18924" s="252">
        <f t="shared" si="3417"/>
        <v>0</v>
      </c>
      <c r="F18924" s="230">
        <f t="shared" si="3418"/>
        <v>0</v>
      </c>
      <c r="G18924" s="232"/>
      <c r="I18924" s="283"/>
    </row>
    <row r="18925" spans="1:15">
      <c r="A18925" s="748" t="str">
        <f t="shared" si="3415"/>
        <v/>
      </c>
      <c r="B18925" s="749"/>
      <c r="C18925" s="251" t="str">
        <f t="shared" si="3416"/>
        <v/>
      </c>
      <c r="D18925" s="194"/>
      <c r="E18925" s="252">
        <f t="shared" si="3417"/>
        <v>0</v>
      </c>
      <c r="F18925" s="230">
        <f t="shared" si="3418"/>
        <v>0</v>
      </c>
      <c r="G18925" s="232"/>
      <c r="I18925" s="283"/>
    </row>
    <row r="18926" spans="1:15">
      <c r="A18926" s="748" t="str">
        <f t="shared" si="3415"/>
        <v/>
      </c>
      <c r="B18926" s="749"/>
      <c r="C18926" s="251" t="str">
        <f t="shared" si="3416"/>
        <v/>
      </c>
      <c r="D18926" s="194"/>
      <c r="E18926" s="252">
        <f t="shared" si="3417"/>
        <v>0</v>
      </c>
      <c r="F18926" s="230">
        <f t="shared" si="3418"/>
        <v>0</v>
      </c>
      <c r="G18926" s="253"/>
      <c r="I18926" s="283"/>
    </row>
    <row r="18927" spans="1:15">
      <c r="A18927" s="748" t="str">
        <f t="shared" si="3415"/>
        <v/>
      </c>
      <c r="B18927" s="749"/>
      <c r="C18927" s="251" t="str">
        <f t="shared" si="3416"/>
        <v/>
      </c>
      <c r="D18927" s="194"/>
      <c r="E18927" s="252">
        <f t="shared" si="3417"/>
        <v>0</v>
      </c>
      <c r="F18927" s="230">
        <f t="shared" si="3418"/>
        <v>0</v>
      </c>
      <c r="G18927" s="232"/>
      <c r="I18927" s="283"/>
    </row>
    <row r="18928" spans="1:15">
      <c r="A18928" s="748" t="str">
        <f t="shared" si="3415"/>
        <v/>
      </c>
      <c r="B18928" s="749"/>
      <c r="C18928" s="251"/>
      <c r="D18928" s="194"/>
      <c r="E18928" s="252">
        <f t="shared" si="3417"/>
        <v>0</v>
      </c>
      <c r="F18928" s="230">
        <f t="shared" si="3418"/>
        <v>0</v>
      </c>
      <c r="G18928" s="232"/>
      <c r="I18928" s="283"/>
    </row>
    <row r="18929" spans="1:9">
      <c r="A18929" s="748" t="str">
        <f t="shared" si="3415"/>
        <v/>
      </c>
      <c r="B18929" s="749"/>
      <c r="C18929" s="251"/>
      <c r="D18929" s="194"/>
      <c r="E18929" s="252">
        <f t="shared" si="3417"/>
        <v>0</v>
      </c>
      <c r="F18929" s="230">
        <f t="shared" si="3418"/>
        <v>0</v>
      </c>
      <c r="G18929" s="232"/>
      <c r="I18929" s="283"/>
    </row>
    <row r="18930" spans="1:9">
      <c r="A18930" s="748" t="str">
        <f t="shared" si="3415"/>
        <v/>
      </c>
      <c r="B18930" s="749"/>
      <c r="C18930" s="251" t="str">
        <f t="shared" ref="C18930" si="3419">IF(I18930=0,"",VLOOKUP(I18930,MATERIALES,3,FALSE))</f>
        <v/>
      </c>
      <c r="D18930" s="194"/>
      <c r="E18930" s="252">
        <f t="shared" si="3417"/>
        <v>0</v>
      </c>
      <c r="F18930" s="230">
        <f t="shared" si="3418"/>
        <v>0</v>
      </c>
      <c r="G18930" s="233"/>
      <c r="I18930" s="283"/>
    </row>
    <row r="18931" spans="1:9" ht="26.25" customHeight="1" thickBot="1">
      <c r="A18931" s="214"/>
      <c r="B18931" s="438"/>
      <c r="C18931" s="215"/>
      <c r="D18931" s="217"/>
      <c r="E18931" s="254"/>
      <c r="F18931" s="255" t="s">
        <v>81</v>
      </c>
      <c r="G18931" s="253">
        <f>ROUND(SUM(F18919:F18930),0)</f>
        <v>0</v>
      </c>
      <c r="I18931" s="326"/>
    </row>
    <row r="18932" spans="1:9" ht="14" thickTop="1" thickBot="1">
      <c r="A18932" s="256" t="s">
        <v>72</v>
      </c>
      <c r="B18932" s="445"/>
      <c r="C18932" s="257"/>
      <c r="D18932" s="259"/>
      <c r="E18932" s="259"/>
      <c r="F18932" s="258"/>
      <c r="G18932" s="260"/>
      <c r="I18932" s="326"/>
    </row>
    <row r="18933" spans="1:9" ht="13.5" thickTop="1">
      <c r="A18933" s="245" t="s">
        <v>57</v>
      </c>
      <c r="B18933" s="455"/>
      <c r="C18933" s="248" t="s">
        <v>71</v>
      </c>
      <c r="D18933" s="316" t="s">
        <v>75</v>
      </c>
      <c r="E18933" s="248" t="s">
        <v>98</v>
      </c>
      <c r="F18933" s="249" t="s">
        <v>79</v>
      </c>
      <c r="G18933" s="250" t="s">
        <v>70</v>
      </c>
      <c r="I18933" s="326"/>
    </row>
    <row r="18934" spans="1:9">
      <c r="A18934" s="748" t="str">
        <f>IF(I18934=0,"",VLOOKUP(I18934,EQUIPOS,2,FALSE))</f>
        <v/>
      </c>
      <c r="B18934" s="749"/>
      <c r="C18934" s="195"/>
      <c r="D18934" s="194"/>
      <c r="E18934" s="252">
        <f>IF(I18934=0,0,VLOOKUP(I18934,EQUIPOS,4,FALSE))</f>
        <v>0</v>
      </c>
      <c r="F18934" s="230">
        <f t="shared" ref="F18934" si="3420">C18934*D18934*E18934</f>
        <v>0</v>
      </c>
      <c r="G18934" s="231"/>
      <c r="I18934" s="283"/>
    </row>
    <row r="18935" spans="1:9">
      <c r="A18935" s="748" t="str">
        <f>IF(I18935=0,"",VLOOKUP(I18935,EQUIPOS,2,FALSE))</f>
        <v/>
      </c>
      <c r="B18935" s="749"/>
      <c r="C18935" s="195"/>
      <c r="D18935" s="194"/>
      <c r="E18935" s="252">
        <f>IF(I18935=0,0,VLOOKUP(I18935,EQUIPOS,4,FALSE))</f>
        <v>0</v>
      </c>
      <c r="F18935" s="230">
        <f t="shared" ref="F18935:F18938" si="3421">C18935*D18935*E18935</f>
        <v>0</v>
      </c>
      <c r="G18935" s="232"/>
      <c r="I18935" s="283"/>
    </row>
    <row r="18936" spans="1:9">
      <c r="A18936" s="748" t="str">
        <f>IF(I18936=0,"",VLOOKUP(I18936,EQUIPOS,2,FALSE))</f>
        <v/>
      </c>
      <c r="B18936" s="749"/>
      <c r="C18936" s="195"/>
      <c r="D18936" s="194"/>
      <c r="E18936" s="252">
        <f>IF(I18936=0,0,VLOOKUP(I18936,EQUIPOS,4,FALSE))</f>
        <v>0</v>
      </c>
      <c r="F18936" s="230">
        <f t="shared" si="3421"/>
        <v>0</v>
      </c>
      <c r="G18936" s="232"/>
      <c r="I18936" s="283"/>
    </row>
    <row r="18937" spans="1:9">
      <c r="A18937" s="748" t="str">
        <f>IF(I18937=0,"",VLOOKUP(I18937,EQUIPOS,2,FALSE))</f>
        <v/>
      </c>
      <c r="B18937" s="749"/>
      <c r="C18937" s="195"/>
      <c r="D18937" s="194"/>
      <c r="E18937" s="252">
        <f>IF(I18937=0,0,VLOOKUP(I18937,EQUIPOS,4,FALSE))</f>
        <v>0</v>
      </c>
      <c r="F18937" s="230">
        <f t="shared" si="3421"/>
        <v>0</v>
      </c>
      <c r="G18937" s="232"/>
      <c r="I18937" s="283"/>
    </row>
    <row r="18938" spans="1:9">
      <c r="A18938" s="748" t="str">
        <f>IF(I18938=0,"",VLOOKUP(I18938,EQUIPOS,2,FALSE))</f>
        <v/>
      </c>
      <c r="B18938" s="749"/>
      <c r="C18938" s="195"/>
      <c r="D18938" s="194"/>
      <c r="E18938" s="252">
        <f>IF(I18938=0,0,VLOOKUP(I18938,EQUIPOS,4,FALSE))</f>
        <v>0</v>
      </c>
      <c r="F18938" s="230">
        <f t="shared" si="3421"/>
        <v>0</v>
      </c>
      <c r="G18938" s="233"/>
      <c r="I18938" s="283"/>
    </row>
    <row r="18939" spans="1:9" ht="30.75" customHeight="1" thickBot="1">
      <c r="A18939" s="234"/>
      <c r="B18939" s="456"/>
      <c r="C18939" s="235"/>
      <c r="D18939" s="237"/>
      <c r="E18939" s="261"/>
      <c r="F18939" s="238" t="s">
        <v>82</v>
      </c>
      <c r="G18939" s="262">
        <f>SUM(F18934:F18938)</f>
        <v>0</v>
      </c>
      <c r="I18939" s="326"/>
    </row>
    <row r="18940" spans="1:9" ht="13.5" thickTop="1">
      <c r="A18940" s="240" t="s">
        <v>73</v>
      </c>
      <c r="B18940" s="446"/>
      <c r="C18940" s="241"/>
      <c r="D18940" s="243"/>
      <c r="E18940" s="243"/>
      <c r="F18940" s="242"/>
      <c r="G18940" s="244"/>
      <c r="I18940" s="326"/>
    </row>
    <row r="18941" spans="1:9" ht="26">
      <c r="A18941" s="245" t="s">
        <v>57</v>
      </c>
      <c r="B18941" s="454" t="s">
        <v>58</v>
      </c>
      <c r="C18941" s="247" t="s">
        <v>68</v>
      </c>
      <c r="D18941" s="316" t="s">
        <v>74</v>
      </c>
      <c r="E18941" s="248" t="s">
        <v>69</v>
      </c>
      <c r="F18941" s="249" t="s">
        <v>79</v>
      </c>
      <c r="G18941" s="250" t="s">
        <v>70</v>
      </c>
      <c r="H18941" s="220"/>
      <c r="I18941" s="325"/>
    </row>
    <row r="18942" spans="1:9">
      <c r="A18942" s="263" t="str">
        <f t="shared" ref="A18942:A18953" si="3422">IF(I18942=0,"",VLOOKUP(I18942,MANOOBRA,2,FALSE))</f>
        <v/>
      </c>
      <c r="B18942" s="444" t="str">
        <f t="shared" ref="B18942:B18953" si="3423">IF(I18942=0,"",VLOOKUP(I18942,MANOOBRA,3,FALSE))</f>
        <v/>
      </c>
      <c r="C18942" s="195"/>
      <c r="D18942" s="466"/>
      <c r="E18942" s="252">
        <f t="shared" ref="E18942:E18953" si="3424">IF(I18942=0,0,VLOOKUP(I18942,MANOOBRA,4,FALSE))</f>
        <v>0</v>
      </c>
      <c r="F18942" s="230">
        <f>IF(D18942=0,0,C18942*E18942/D18942)</f>
        <v>0</v>
      </c>
      <c r="G18942" s="231"/>
      <c r="I18942" s="283"/>
    </row>
    <row r="18943" spans="1:9">
      <c r="A18943" s="263" t="str">
        <f t="shared" si="3422"/>
        <v/>
      </c>
      <c r="B18943" s="444" t="str">
        <f t="shared" si="3423"/>
        <v/>
      </c>
      <c r="C18943" s="195"/>
      <c r="D18943" s="466"/>
      <c r="E18943" s="252">
        <f t="shared" si="3424"/>
        <v>0</v>
      </c>
      <c r="F18943" s="230">
        <f t="shared" ref="F18943:F18953" si="3425">IF(D18943=0,0,C18943*E18943/D18943)</f>
        <v>0</v>
      </c>
      <c r="G18943" s="232"/>
      <c r="I18943" s="283"/>
    </row>
    <row r="18944" spans="1:9">
      <c r="A18944" s="263" t="str">
        <f t="shared" si="3422"/>
        <v/>
      </c>
      <c r="B18944" s="444" t="str">
        <f t="shared" si="3423"/>
        <v/>
      </c>
      <c r="C18944" s="195"/>
      <c r="D18944" s="469"/>
      <c r="E18944" s="252">
        <f t="shared" si="3424"/>
        <v>0</v>
      </c>
      <c r="F18944" s="230">
        <f t="shared" si="3425"/>
        <v>0</v>
      </c>
      <c r="G18944" s="232"/>
      <c r="I18944" s="283"/>
    </row>
    <row r="18945" spans="1:15">
      <c r="A18945" s="263" t="str">
        <f t="shared" si="3422"/>
        <v/>
      </c>
      <c r="B18945" s="444" t="str">
        <f t="shared" si="3423"/>
        <v/>
      </c>
      <c r="C18945" s="195"/>
      <c r="D18945" s="195"/>
      <c r="E18945" s="252">
        <f t="shared" si="3424"/>
        <v>0</v>
      </c>
      <c r="F18945" s="230">
        <f t="shared" si="3425"/>
        <v>0</v>
      </c>
      <c r="G18945" s="232"/>
      <c r="I18945" s="283"/>
    </row>
    <row r="18946" spans="1:15">
      <c r="A18946" s="263" t="str">
        <f t="shared" si="3422"/>
        <v/>
      </c>
      <c r="B18946" s="444" t="str">
        <f t="shared" si="3423"/>
        <v/>
      </c>
      <c r="C18946" s="195"/>
      <c r="D18946" s="195"/>
      <c r="E18946" s="252">
        <f t="shared" si="3424"/>
        <v>0</v>
      </c>
      <c r="F18946" s="230">
        <f t="shared" si="3425"/>
        <v>0</v>
      </c>
      <c r="G18946" s="232"/>
      <c r="I18946" s="283"/>
    </row>
    <row r="18947" spans="1:15">
      <c r="A18947" s="263" t="str">
        <f t="shared" si="3422"/>
        <v/>
      </c>
      <c r="B18947" s="444" t="str">
        <f t="shared" si="3423"/>
        <v/>
      </c>
      <c r="C18947" s="195"/>
      <c r="D18947" s="195"/>
      <c r="E18947" s="252">
        <f t="shared" si="3424"/>
        <v>0</v>
      </c>
      <c r="F18947" s="230">
        <f t="shared" si="3425"/>
        <v>0</v>
      </c>
      <c r="G18947" s="232"/>
      <c r="I18947" s="283"/>
    </row>
    <row r="18948" spans="1:15">
      <c r="A18948" s="263" t="str">
        <f t="shared" si="3422"/>
        <v/>
      </c>
      <c r="B18948" s="444" t="str">
        <f t="shared" si="3423"/>
        <v/>
      </c>
      <c r="C18948" s="195"/>
      <c r="D18948" s="195"/>
      <c r="E18948" s="252">
        <f t="shared" si="3424"/>
        <v>0</v>
      </c>
      <c r="F18948" s="230">
        <f t="shared" si="3425"/>
        <v>0</v>
      </c>
      <c r="G18948" s="232"/>
      <c r="I18948" s="283"/>
    </row>
    <row r="18949" spans="1:15">
      <c r="A18949" s="263" t="str">
        <f t="shared" si="3422"/>
        <v/>
      </c>
      <c r="B18949" s="444" t="str">
        <f t="shared" si="3423"/>
        <v/>
      </c>
      <c r="C18949" s="195"/>
      <c r="D18949" s="195"/>
      <c r="E18949" s="252">
        <f t="shared" si="3424"/>
        <v>0</v>
      </c>
      <c r="F18949" s="230">
        <f t="shared" si="3425"/>
        <v>0</v>
      </c>
      <c r="G18949" s="232"/>
      <c r="I18949" s="283"/>
    </row>
    <row r="18950" spans="1:15">
      <c r="A18950" s="263" t="str">
        <f t="shared" si="3422"/>
        <v/>
      </c>
      <c r="B18950" s="444" t="str">
        <f t="shared" si="3423"/>
        <v/>
      </c>
      <c r="C18950" s="195"/>
      <c r="D18950" s="195"/>
      <c r="E18950" s="252">
        <f t="shared" si="3424"/>
        <v>0</v>
      </c>
      <c r="F18950" s="230">
        <f t="shared" si="3425"/>
        <v>0</v>
      </c>
      <c r="G18950" s="232"/>
      <c r="I18950" s="283"/>
    </row>
    <row r="18951" spans="1:15">
      <c r="A18951" s="263" t="str">
        <f t="shared" si="3422"/>
        <v/>
      </c>
      <c r="B18951" s="444" t="str">
        <f t="shared" si="3423"/>
        <v/>
      </c>
      <c r="C18951" s="195"/>
      <c r="D18951" s="195"/>
      <c r="E18951" s="252">
        <f t="shared" si="3424"/>
        <v>0</v>
      </c>
      <c r="F18951" s="230">
        <f t="shared" si="3425"/>
        <v>0</v>
      </c>
      <c r="G18951" s="232"/>
      <c r="I18951" s="283"/>
    </row>
    <row r="18952" spans="1:15">
      <c r="A18952" s="263" t="str">
        <f t="shared" si="3422"/>
        <v/>
      </c>
      <c r="B18952" s="444" t="str">
        <f t="shared" si="3423"/>
        <v/>
      </c>
      <c r="C18952" s="195"/>
      <c r="D18952" s="195"/>
      <c r="E18952" s="252">
        <f t="shared" si="3424"/>
        <v>0</v>
      </c>
      <c r="F18952" s="230">
        <f t="shared" si="3425"/>
        <v>0</v>
      </c>
      <c r="G18952" s="232"/>
      <c r="I18952" s="283"/>
    </row>
    <row r="18953" spans="1:15">
      <c r="A18953" s="263" t="str">
        <f t="shared" si="3422"/>
        <v/>
      </c>
      <c r="B18953" s="444" t="str">
        <f t="shared" si="3423"/>
        <v/>
      </c>
      <c r="C18953" s="195"/>
      <c r="D18953" s="195"/>
      <c r="E18953" s="252">
        <f t="shared" si="3424"/>
        <v>0</v>
      </c>
      <c r="F18953" s="230">
        <f t="shared" si="3425"/>
        <v>0</v>
      </c>
      <c r="G18953" s="233"/>
      <c r="I18953" s="283"/>
    </row>
    <row r="18954" spans="1:15" ht="31.5" customHeight="1" thickBot="1">
      <c r="A18954" s="234"/>
      <c r="B18954" s="456"/>
      <c r="C18954" s="235"/>
      <c r="D18954" s="237"/>
      <c r="E18954" s="237"/>
      <c r="F18954" s="238" t="s">
        <v>83</v>
      </c>
      <c r="G18954" s="262">
        <f>ROUND(SUM(F18942:F18953),0)</f>
        <v>0</v>
      </c>
      <c r="I18954" s="326"/>
    </row>
    <row r="18955" spans="1:15" ht="13.5" thickTop="1">
      <c r="A18955" s="186" t="s">
        <v>76</v>
      </c>
      <c r="B18955" s="446"/>
      <c r="C18955" s="241"/>
      <c r="D18955" s="243"/>
      <c r="E18955" s="243"/>
      <c r="F18955" s="242"/>
      <c r="G18955" s="244"/>
      <c r="I18955" s="326"/>
    </row>
    <row r="18956" spans="1:15">
      <c r="A18956" s="245" t="s">
        <v>57</v>
      </c>
      <c r="B18956" s="455"/>
      <c r="C18956" s="246"/>
      <c r="D18956" s="317"/>
      <c r="E18956" s="248" t="s">
        <v>77</v>
      </c>
      <c r="F18956" s="249" t="s">
        <v>78</v>
      </c>
      <c r="G18956" s="264" t="s">
        <v>77</v>
      </c>
      <c r="H18956" s="220"/>
      <c r="I18956" s="325"/>
    </row>
    <row r="18957" spans="1:15">
      <c r="A18957" s="185" t="s">
        <v>87</v>
      </c>
      <c r="B18957" s="453"/>
      <c r="C18957" s="265"/>
      <c r="D18957" s="318"/>
      <c r="E18957" s="229">
        <f>SUM(G18916,G18931,G18939,G18954)</f>
        <v>0</v>
      </c>
      <c r="F18957" s="266">
        <f>A</f>
        <v>0</v>
      </c>
      <c r="G18957" s="267">
        <f>E18957*F18957</f>
        <v>0</v>
      </c>
      <c r="I18957" s="326"/>
    </row>
    <row r="18958" spans="1:15">
      <c r="A18958" s="185" t="s">
        <v>85</v>
      </c>
      <c r="B18958" s="453"/>
      <c r="C18958" s="265"/>
      <c r="D18958" s="318"/>
      <c r="E18958" s="229">
        <f>SUM(G18916,G18931,G18939,G18954)</f>
        <v>0</v>
      </c>
      <c r="F18958" s="266">
        <f>I</f>
        <v>0</v>
      </c>
      <c r="G18958" s="267">
        <f>E18958*F18958</f>
        <v>0</v>
      </c>
      <c r="I18958" s="326"/>
    </row>
    <row r="18959" spans="1:15">
      <c r="A18959" s="185" t="s">
        <v>86</v>
      </c>
      <c r="B18959" s="453"/>
      <c r="C18959" s="265"/>
      <c r="D18959" s="318"/>
      <c r="E18959" s="229">
        <f>SUM(G18916,G18931,G18939,G18954)</f>
        <v>0</v>
      </c>
      <c r="F18959" s="266">
        <f>U</f>
        <v>0</v>
      </c>
      <c r="G18959" s="267">
        <f>E18959*F18959</f>
        <v>0</v>
      </c>
      <c r="I18959" s="326"/>
    </row>
    <row r="18960" spans="1:15" ht="33" customHeight="1" thickBot="1">
      <c r="A18960" s="234"/>
      <c r="B18960" s="456"/>
      <c r="C18960" s="235"/>
      <c r="D18960" s="237"/>
      <c r="E18960" s="237"/>
      <c r="F18960" s="268" t="s">
        <v>84</v>
      </c>
      <c r="G18960" s="262">
        <f>SUM(G18957:G18959)</f>
        <v>0</v>
      </c>
      <c r="I18960" s="326"/>
      <c r="J18960" s="295"/>
      <c r="K18960" s="296"/>
      <c r="L18960" s="296"/>
      <c r="M18960" s="296"/>
      <c r="N18960" s="296"/>
      <c r="O18960" s="296"/>
    </row>
    <row r="18961" spans="1:16" s="211" customFormat="1" ht="14" thickTop="1" thickBot="1">
      <c r="A18961" s="269"/>
      <c r="B18961" s="443"/>
      <c r="C18961" s="270"/>
      <c r="D18961" s="319"/>
      <c r="E18961" s="271" t="s">
        <v>89</v>
      </c>
      <c r="F18961" s="272"/>
      <c r="G18961" s="273">
        <f>ROUND(SUM(G18916,G18931,G18939,G18954,G18960),0)</f>
        <v>0</v>
      </c>
      <c r="I18961" s="327"/>
      <c r="J18961" s="212">
        <f>B18900</f>
        <v>61.1</v>
      </c>
      <c r="K18961" s="274">
        <f>E18957</f>
        <v>0</v>
      </c>
      <c r="L18961" s="294">
        <f>G18957</f>
        <v>0</v>
      </c>
      <c r="M18961" s="294">
        <f>G18958</f>
        <v>0</v>
      </c>
      <c r="N18961" s="294">
        <f>G18959</f>
        <v>0</v>
      </c>
      <c r="O18961" s="299">
        <f>SUM(K18961:N18961)</f>
        <v>0</v>
      </c>
      <c r="P18961" s="294"/>
    </row>
    <row r="18962" spans="1:16" ht="13.5" thickTop="1">
      <c r="A18962" s="275" t="s">
        <v>97</v>
      </c>
      <c r="B18962" s="438"/>
      <c r="C18962" s="215"/>
      <c r="D18962" s="217"/>
      <c r="E18962" s="217"/>
      <c r="F18962" s="216"/>
      <c r="G18962" s="219"/>
      <c r="I18962" s="326"/>
      <c r="P18962" s="294"/>
    </row>
    <row r="18963" spans="1:16">
      <c r="A18963" s="275"/>
      <c r="B18963" s="452"/>
      <c r="C18963" s="276"/>
      <c r="D18963" s="320"/>
      <c r="E18963" s="217"/>
      <c r="F18963" s="216"/>
      <c r="G18963" s="277">
        <f ca="1">TODAY()</f>
        <v>44839</v>
      </c>
      <c r="I18963" s="326"/>
      <c r="P18963" s="294"/>
    </row>
    <row r="18964" spans="1:16" ht="13.5" thickBot="1">
      <c r="A18964" s="234"/>
      <c r="B18964" s="456"/>
      <c r="C18964" s="235"/>
      <c r="D18964" s="237"/>
      <c r="E18964" s="237"/>
      <c r="F18964" s="236"/>
      <c r="G18964" s="278"/>
      <c r="I18964" s="326"/>
      <c r="P18964" s="294"/>
    </row>
    <row r="18965" spans="1:16" ht="13.5" thickTop="1"/>
    <row r="18966" spans="1:16" s="199" customFormat="1">
      <c r="A18966" s="196" t="s">
        <v>109</v>
      </c>
      <c r="B18966" s="458"/>
      <c r="C18966" s="196"/>
      <c r="D18966" s="198"/>
      <c r="E18966" s="198"/>
      <c r="F18966" s="197"/>
      <c r="G18966" s="197"/>
      <c r="I18966" s="321"/>
      <c r="J18966" s="200"/>
      <c r="O18966" s="297"/>
    </row>
    <row r="18967" spans="1:16" s="199" customFormat="1">
      <c r="A18967" s="196" t="str">
        <f>CONCATENATE('Prestaciones y AIU'!A15509," ANALISIS DE PRECIOS UNITARIOS")</f>
        <v xml:space="preserve"> ANALISIS DE PRECIOS UNITARIOS</v>
      </c>
      <c r="B18967" s="458"/>
      <c r="C18967" s="196"/>
      <c r="D18967" s="198"/>
      <c r="E18967" s="198"/>
      <c r="F18967" s="197"/>
      <c r="G18967" s="197"/>
      <c r="I18967" s="321"/>
      <c r="J18967" s="200"/>
      <c r="O18967" s="297"/>
    </row>
    <row r="18968" spans="1:16" s="199" customFormat="1">
      <c r="A18968" s="196" t="str">
        <f>Objeto_LIC</f>
        <v>OPTIMIZACION DEL SISTEMA DE ABASTECIMIENTO (ADUCCION, PRETRATAMIENTO Y CONDUCCION) DEL MUNICPIO DE TAME, DEPARTAMENTO DE ARAUCA</v>
      </c>
      <c r="B18968" s="458"/>
      <c r="C18968" s="196"/>
      <c r="D18968" s="198"/>
      <c r="E18968" s="198"/>
      <c r="F18968" s="197"/>
      <c r="G18968" s="197"/>
      <c r="I18968" s="321"/>
      <c r="J18968" s="200"/>
      <c r="O18968" s="297"/>
    </row>
    <row r="18969" spans="1:16" s="199" customFormat="1">
      <c r="A18969" s="196"/>
      <c r="B18969" s="458"/>
      <c r="C18969" s="196"/>
      <c r="D18969" s="198"/>
      <c r="E18969" s="198"/>
      <c r="F18969" s="197"/>
      <c r="G18969" s="197"/>
      <c r="I18969" s="321"/>
      <c r="J18969" s="200"/>
      <c r="O18969" s="297"/>
    </row>
    <row r="18970" spans="1:16" ht="13.5" thickBot="1">
      <c r="A18970" s="201"/>
      <c r="B18970" s="448"/>
      <c r="C18970" s="201"/>
      <c r="D18970" s="203"/>
      <c r="E18970" s="203"/>
      <c r="F18970" s="202"/>
      <c r="G18970" s="202"/>
    </row>
    <row r="18971" spans="1:16" s="211" customFormat="1" ht="13.5" thickTop="1">
      <c r="A18971" s="206"/>
      <c r="B18971" s="457"/>
      <c r="C18971" s="207"/>
      <c r="D18971" s="209"/>
      <c r="E18971" s="209"/>
      <c r="F18971" s="208"/>
      <c r="G18971" s="210" t="s">
        <v>110</v>
      </c>
      <c r="I18971" s="323"/>
      <c r="J18971" s="212"/>
      <c r="O18971" s="297"/>
    </row>
    <row r="18972" spans="1:16" ht="12.75" customHeight="1">
      <c r="A18972" s="213" t="s">
        <v>62</v>
      </c>
      <c r="B18972" s="750">
        <f>Proponente</f>
        <v>0</v>
      </c>
      <c r="C18972" s="750"/>
      <c r="D18972" s="750"/>
      <c r="E18972" s="750"/>
      <c r="F18972" s="750"/>
      <c r="G18972" s="751"/>
    </row>
    <row r="18973" spans="1:16" ht="47.25" customHeight="1">
      <c r="A18973" s="213" t="s">
        <v>63</v>
      </c>
      <c r="B18973" s="470">
        <v>61.2</v>
      </c>
      <c r="C18973" s="750" t="e">
        <f>VLOOKUP(B18973,Presupuesto!$A$4:$B$106,2,FALSE)</f>
        <v>#N/A</v>
      </c>
      <c r="D18973" s="750"/>
      <c r="E18973" s="750"/>
      <c r="F18973" s="750"/>
      <c r="G18973" s="751"/>
    </row>
    <row r="18974" spans="1:16" ht="12.75" customHeight="1">
      <c r="A18974" s="214"/>
      <c r="B18974" s="438"/>
      <c r="C18974" s="215"/>
      <c r="D18974" s="217"/>
      <c r="E18974" s="217"/>
      <c r="F18974" s="218" t="s">
        <v>88</v>
      </c>
      <c r="G18974" s="750" t="str">
        <f ca="1">LOOKUP('U-P1'!B18973,Presupuesto!$1:$1048576,Presupuesto!$C$1:$C$105)</f>
        <v>ML</v>
      </c>
      <c r="H18974" s="750"/>
      <c r="I18974" s="750"/>
      <c r="J18974" s="750"/>
      <c r="K18974" s="751"/>
    </row>
    <row r="18975" spans="1:16" ht="13.5" thickBot="1">
      <c r="A18975" s="213" t="s">
        <v>64</v>
      </c>
      <c r="B18975" s="438"/>
      <c r="C18975" s="215"/>
      <c r="D18975" s="217"/>
      <c r="E18975" s="217"/>
      <c r="F18975" s="216"/>
      <c r="G18975" s="219"/>
      <c r="I18975" s="324"/>
      <c r="J18975" s="295"/>
      <c r="K18975" s="296"/>
      <c r="L18975" s="296"/>
      <c r="M18975" s="296"/>
      <c r="N18975" s="296"/>
      <c r="O18975" s="296"/>
    </row>
    <row r="18976" spans="1:16" s="220" customFormat="1" ht="13.5" thickTop="1">
      <c r="A18976" s="221" t="s">
        <v>57</v>
      </c>
      <c r="B18976" s="447" t="s">
        <v>65</v>
      </c>
      <c r="C18976" s="222" t="s">
        <v>66</v>
      </c>
      <c r="D18976" s="223" t="s">
        <v>74</v>
      </c>
      <c r="E18976" s="224" t="s">
        <v>100</v>
      </c>
      <c r="F18976" s="224" t="s">
        <v>79</v>
      </c>
      <c r="G18976" s="225" t="s">
        <v>70</v>
      </c>
      <c r="I18976" s="325"/>
      <c r="J18976" s="226"/>
      <c r="O18976" s="296"/>
    </row>
    <row r="18977" spans="1:15">
      <c r="A18977" s="227" t="str">
        <f t="shared" ref="A18977:A18988" si="3426">IF(I18977=0,"-",VLOOKUP(I18977,EQUIPOS,2,FALSE))</f>
        <v>-</v>
      </c>
      <c r="B18977" s="228"/>
      <c r="C18977" s="228"/>
      <c r="D18977" s="194"/>
      <c r="E18977" s="229">
        <f t="shared" ref="E18977:E18988" si="3427">IF(I18977=0,0,VLOOKUP(I18977,EQUIPOS,4,FALSE))</f>
        <v>0</v>
      </c>
      <c r="F18977" s="230">
        <f t="shared" ref="F18977:F18988" si="3428">IF(D18977=0,0,E18977/D18977)</f>
        <v>0</v>
      </c>
      <c r="G18977" s="231"/>
      <c r="I18977" s="283"/>
    </row>
    <row r="18978" spans="1:15">
      <c r="A18978" s="227" t="str">
        <f t="shared" si="3426"/>
        <v>-</v>
      </c>
      <c r="B18978" s="228"/>
      <c r="C18978" s="228"/>
      <c r="D18978" s="194"/>
      <c r="E18978" s="229">
        <f t="shared" si="3427"/>
        <v>0</v>
      </c>
      <c r="F18978" s="230">
        <f t="shared" si="3428"/>
        <v>0</v>
      </c>
      <c r="G18978" s="232"/>
      <c r="I18978" s="283"/>
    </row>
    <row r="18979" spans="1:15">
      <c r="A18979" s="227" t="str">
        <f t="shared" si="3426"/>
        <v>-</v>
      </c>
      <c r="B18979" s="228"/>
      <c r="C18979" s="228"/>
      <c r="D18979" s="194"/>
      <c r="E18979" s="229">
        <f t="shared" si="3427"/>
        <v>0</v>
      </c>
      <c r="F18979" s="230">
        <f t="shared" si="3428"/>
        <v>0</v>
      </c>
      <c r="G18979" s="232"/>
      <c r="I18979" s="283"/>
    </row>
    <row r="18980" spans="1:15">
      <c r="A18980" s="227" t="str">
        <f t="shared" si="3426"/>
        <v>-</v>
      </c>
      <c r="B18980" s="228"/>
      <c r="C18980" s="228"/>
      <c r="D18980" s="194"/>
      <c r="E18980" s="229">
        <f t="shared" si="3427"/>
        <v>0</v>
      </c>
      <c r="F18980" s="230">
        <f t="shared" si="3428"/>
        <v>0</v>
      </c>
      <c r="G18980" s="232"/>
      <c r="I18980" s="283"/>
    </row>
    <row r="18981" spans="1:15">
      <c r="A18981" s="227" t="str">
        <f t="shared" si="3426"/>
        <v>-</v>
      </c>
      <c r="B18981" s="228"/>
      <c r="C18981" s="228"/>
      <c r="D18981" s="194"/>
      <c r="E18981" s="229">
        <f t="shared" si="3427"/>
        <v>0</v>
      </c>
      <c r="F18981" s="230">
        <f t="shared" si="3428"/>
        <v>0</v>
      </c>
      <c r="G18981" s="232"/>
      <c r="I18981" s="283"/>
    </row>
    <row r="18982" spans="1:15">
      <c r="A18982" s="227" t="str">
        <f t="shared" si="3426"/>
        <v>-</v>
      </c>
      <c r="B18982" s="228"/>
      <c r="C18982" s="228"/>
      <c r="D18982" s="194"/>
      <c r="E18982" s="229">
        <f t="shared" si="3427"/>
        <v>0</v>
      </c>
      <c r="F18982" s="230">
        <f t="shared" si="3428"/>
        <v>0</v>
      </c>
      <c r="G18982" s="232"/>
      <c r="I18982" s="283"/>
    </row>
    <row r="18983" spans="1:15">
      <c r="A18983" s="227" t="str">
        <f t="shared" si="3426"/>
        <v>-</v>
      </c>
      <c r="B18983" s="228"/>
      <c r="C18983" s="228"/>
      <c r="D18983" s="194"/>
      <c r="E18983" s="229">
        <f t="shared" si="3427"/>
        <v>0</v>
      </c>
      <c r="F18983" s="230">
        <f t="shared" si="3428"/>
        <v>0</v>
      </c>
      <c r="G18983" s="232"/>
      <c r="I18983" s="283"/>
    </row>
    <row r="18984" spans="1:15">
      <c r="A18984" s="227" t="str">
        <f t="shared" si="3426"/>
        <v>-</v>
      </c>
      <c r="B18984" s="228"/>
      <c r="C18984" s="228"/>
      <c r="D18984" s="194"/>
      <c r="E18984" s="229">
        <f t="shared" si="3427"/>
        <v>0</v>
      </c>
      <c r="F18984" s="230">
        <f t="shared" si="3428"/>
        <v>0</v>
      </c>
      <c r="G18984" s="232"/>
      <c r="I18984" s="283"/>
    </row>
    <row r="18985" spans="1:15">
      <c r="A18985" s="227" t="str">
        <f t="shared" si="3426"/>
        <v>-</v>
      </c>
      <c r="B18985" s="228"/>
      <c r="C18985" s="228"/>
      <c r="D18985" s="194"/>
      <c r="E18985" s="229">
        <f t="shared" si="3427"/>
        <v>0</v>
      </c>
      <c r="F18985" s="230">
        <f t="shared" si="3428"/>
        <v>0</v>
      </c>
      <c r="G18985" s="232"/>
      <c r="I18985" s="283"/>
    </row>
    <row r="18986" spans="1:15">
      <c r="A18986" s="227" t="str">
        <f t="shared" si="3426"/>
        <v>-</v>
      </c>
      <c r="B18986" s="228"/>
      <c r="C18986" s="228"/>
      <c r="D18986" s="194"/>
      <c r="E18986" s="229">
        <f t="shared" si="3427"/>
        <v>0</v>
      </c>
      <c r="F18986" s="230">
        <f t="shared" si="3428"/>
        <v>0</v>
      </c>
      <c r="G18986" s="232"/>
      <c r="I18986" s="283"/>
    </row>
    <row r="18987" spans="1:15">
      <c r="A18987" s="227" t="str">
        <f t="shared" si="3426"/>
        <v>-</v>
      </c>
      <c r="B18987" s="228"/>
      <c r="C18987" s="228"/>
      <c r="D18987" s="194"/>
      <c r="E18987" s="229">
        <f t="shared" si="3427"/>
        <v>0</v>
      </c>
      <c r="F18987" s="230">
        <f t="shared" si="3428"/>
        <v>0</v>
      </c>
      <c r="G18987" s="232"/>
      <c r="I18987" s="283"/>
    </row>
    <row r="18988" spans="1:15">
      <c r="A18988" s="227" t="str">
        <f t="shared" si="3426"/>
        <v>-</v>
      </c>
      <c r="B18988" s="228"/>
      <c r="C18988" s="228"/>
      <c r="D18988" s="194"/>
      <c r="E18988" s="229">
        <f t="shared" si="3427"/>
        <v>0</v>
      </c>
      <c r="F18988" s="230">
        <f t="shared" si="3428"/>
        <v>0</v>
      </c>
      <c r="G18988" s="232"/>
      <c r="I18988" s="283"/>
    </row>
    <row r="18989" spans="1:15" ht="13.5" thickBot="1">
      <c r="A18989" s="234"/>
      <c r="B18989" s="456"/>
      <c r="C18989" s="235"/>
      <c r="D18989" s="237"/>
      <c r="E18989" s="237"/>
      <c r="F18989" s="238" t="s">
        <v>80</v>
      </c>
      <c r="G18989" s="239">
        <f>SUM(F18977:F18988)</f>
        <v>0</v>
      </c>
      <c r="I18989" s="326"/>
    </row>
    <row r="18990" spans="1:15" ht="13.5" thickTop="1">
      <c r="A18990" s="240" t="s">
        <v>67</v>
      </c>
      <c r="B18990" s="446"/>
      <c r="C18990" s="241"/>
      <c r="D18990" s="243"/>
      <c r="E18990" s="243"/>
      <c r="F18990" s="242"/>
      <c r="G18990" s="244"/>
      <c r="I18990" s="326"/>
    </row>
    <row r="18991" spans="1:15" s="220" customFormat="1" ht="26">
      <c r="A18991" s="245" t="s">
        <v>57</v>
      </c>
      <c r="B18991" s="455"/>
      <c r="C18991" s="247" t="s">
        <v>58</v>
      </c>
      <c r="D18991" s="316" t="s">
        <v>68</v>
      </c>
      <c r="E18991" s="248" t="s">
        <v>69</v>
      </c>
      <c r="F18991" s="249" t="s">
        <v>79</v>
      </c>
      <c r="G18991" s="250" t="s">
        <v>70</v>
      </c>
      <c r="I18991" s="325"/>
      <c r="J18991" s="226"/>
      <c r="O18991" s="296"/>
    </row>
    <row r="18992" spans="1:15">
      <c r="A18992" s="748" t="str">
        <f t="shared" ref="A18992:A19003" si="3429">IF(I18992=0,"",VLOOKUP(I18992,MATERIALES,2,FALSE))</f>
        <v/>
      </c>
      <c r="B18992" s="749"/>
      <c r="C18992" s="251" t="str">
        <f t="shared" ref="C18992:C19000" si="3430">IF(I18992=0,"",VLOOKUP(I18992,MATERIALES,3,FALSE))</f>
        <v/>
      </c>
      <c r="D18992" s="194"/>
      <c r="E18992" s="252">
        <f t="shared" ref="E18992:E19003" si="3431">IF(I18992=0,0,VLOOKUP(I18992,MATERIALES,4,FALSE))</f>
        <v>0</v>
      </c>
      <c r="F18992" s="230">
        <f>D18992*E18992</f>
        <v>0</v>
      </c>
      <c r="G18992" s="231"/>
      <c r="I18992" s="283"/>
    </row>
    <row r="18993" spans="1:9">
      <c r="A18993" s="748" t="str">
        <f t="shared" si="3429"/>
        <v/>
      </c>
      <c r="B18993" s="749"/>
      <c r="C18993" s="251" t="str">
        <f t="shared" si="3430"/>
        <v/>
      </c>
      <c r="D18993" s="194"/>
      <c r="E18993" s="252">
        <f t="shared" si="3431"/>
        <v>0</v>
      </c>
      <c r="F18993" s="230">
        <f t="shared" ref="F18993:F19003" si="3432">D18993*E18993</f>
        <v>0</v>
      </c>
      <c r="G18993" s="232"/>
      <c r="I18993" s="283"/>
    </row>
    <row r="18994" spans="1:9">
      <c r="A18994" s="748" t="str">
        <f t="shared" si="3429"/>
        <v/>
      </c>
      <c r="B18994" s="749"/>
      <c r="C18994" s="251" t="str">
        <f t="shared" si="3430"/>
        <v/>
      </c>
      <c r="D18994" s="194"/>
      <c r="E18994" s="252">
        <f t="shared" si="3431"/>
        <v>0</v>
      </c>
      <c r="F18994" s="230">
        <f t="shared" si="3432"/>
        <v>0</v>
      </c>
      <c r="G18994" s="232"/>
      <c r="I18994" s="283"/>
    </row>
    <row r="18995" spans="1:9">
      <c r="A18995" s="748" t="str">
        <f t="shared" si="3429"/>
        <v/>
      </c>
      <c r="B18995" s="749"/>
      <c r="C18995" s="251" t="str">
        <f t="shared" si="3430"/>
        <v/>
      </c>
      <c r="D18995" s="194"/>
      <c r="E18995" s="252">
        <f t="shared" si="3431"/>
        <v>0</v>
      </c>
      <c r="F18995" s="230">
        <f t="shared" si="3432"/>
        <v>0</v>
      </c>
      <c r="G18995" s="232"/>
      <c r="I18995" s="283"/>
    </row>
    <row r="18996" spans="1:9">
      <c r="A18996" s="748" t="str">
        <f t="shared" si="3429"/>
        <v/>
      </c>
      <c r="B18996" s="749"/>
      <c r="C18996" s="251" t="str">
        <f t="shared" si="3430"/>
        <v/>
      </c>
      <c r="D18996" s="194"/>
      <c r="E18996" s="252">
        <f t="shared" si="3431"/>
        <v>0</v>
      </c>
      <c r="F18996" s="230">
        <f t="shared" si="3432"/>
        <v>0</v>
      </c>
      <c r="G18996" s="232"/>
      <c r="I18996" s="283"/>
    </row>
    <row r="18997" spans="1:9">
      <c r="A18997" s="748" t="str">
        <f t="shared" si="3429"/>
        <v/>
      </c>
      <c r="B18997" s="749"/>
      <c r="C18997" s="251" t="str">
        <f t="shared" si="3430"/>
        <v/>
      </c>
      <c r="D18997" s="194"/>
      <c r="E18997" s="252">
        <f t="shared" si="3431"/>
        <v>0</v>
      </c>
      <c r="F18997" s="230">
        <f t="shared" si="3432"/>
        <v>0</v>
      </c>
      <c r="G18997" s="232"/>
      <c r="I18997" s="283"/>
    </row>
    <row r="18998" spans="1:9">
      <c r="A18998" s="748" t="str">
        <f t="shared" si="3429"/>
        <v/>
      </c>
      <c r="B18998" s="749"/>
      <c r="C18998" s="251" t="str">
        <f t="shared" si="3430"/>
        <v/>
      </c>
      <c r="D18998" s="194"/>
      <c r="E18998" s="252">
        <f t="shared" si="3431"/>
        <v>0</v>
      </c>
      <c r="F18998" s="230">
        <f t="shared" si="3432"/>
        <v>0</v>
      </c>
      <c r="G18998" s="232"/>
      <c r="I18998" s="283"/>
    </row>
    <row r="18999" spans="1:9">
      <c r="A18999" s="748" t="str">
        <f t="shared" si="3429"/>
        <v/>
      </c>
      <c r="B18999" s="749"/>
      <c r="C18999" s="251" t="str">
        <f t="shared" si="3430"/>
        <v/>
      </c>
      <c r="D18999" s="194"/>
      <c r="E18999" s="252">
        <f t="shared" si="3431"/>
        <v>0</v>
      </c>
      <c r="F18999" s="230">
        <f t="shared" si="3432"/>
        <v>0</v>
      </c>
      <c r="G18999" s="253"/>
      <c r="I18999" s="283"/>
    </row>
    <row r="19000" spans="1:9">
      <c r="A19000" s="748" t="str">
        <f t="shared" si="3429"/>
        <v/>
      </c>
      <c r="B19000" s="749"/>
      <c r="C19000" s="251" t="str">
        <f t="shared" si="3430"/>
        <v/>
      </c>
      <c r="D19000" s="194"/>
      <c r="E19000" s="252">
        <f t="shared" si="3431"/>
        <v>0</v>
      </c>
      <c r="F19000" s="230">
        <f t="shared" si="3432"/>
        <v>0</v>
      </c>
      <c r="G19000" s="232"/>
      <c r="I19000" s="283"/>
    </row>
    <row r="19001" spans="1:9">
      <c r="A19001" s="748" t="str">
        <f t="shared" si="3429"/>
        <v/>
      </c>
      <c r="B19001" s="749"/>
      <c r="C19001" s="251"/>
      <c r="D19001" s="194"/>
      <c r="E19001" s="252">
        <f t="shared" si="3431"/>
        <v>0</v>
      </c>
      <c r="F19001" s="230">
        <f t="shared" si="3432"/>
        <v>0</v>
      </c>
      <c r="G19001" s="232"/>
      <c r="I19001" s="283"/>
    </row>
    <row r="19002" spans="1:9">
      <c r="A19002" s="748" t="str">
        <f t="shared" si="3429"/>
        <v/>
      </c>
      <c r="B19002" s="749"/>
      <c r="C19002" s="251"/>
      <c r="D19002" s="194"/>
      <c r="E19002" s="252">
        <f t="shared" si="3431"/>
        <v>0</v>
      </c>
      <c r="F19002" s="230">
        <f t="shared" si="3432"/>
        <v>0</v>
      </c>
      <c r="G19002" s="232"/>
      <c r="I19002" s="283"/>
    </row>
    <row r="19003" spans="1:9">
      <c r="A19003" s="748" t="str">
        <f t="shared" si="3429"/>
        <v/>
      </c>
      <c r="B19003" s="749"/>
      <c r="C19003" s="251" t="str">
        <f t="shared" ref="C19003" si="3433">IF(I19003=0,"",VLOOKUP(I19003,MATERIALES,3,FALSE))</f>
        <v/>
      </c>
      <c r="D19003" s="194"/>
      <c r="E19003" s="252">
        <f t="shared" si="3431"/>
        <v>0</v>
      </c>
      <c r="F19003" s="230">
        <f t="shared" si="3432"/>
        <v>0</v>
      </c>
      <c r="G19003" s="233"/>
      <c r="I19003" s="283"/>
    </row>
    <row r="19004" spans="1:9" ht="26.25" customHeight="1" thickBot="1">
      <c r="A19004" s="214"/>
      <c r="B19004" s="438"/>
      <c r="C19004" s="215"/>
      <c r="D19004" s="217"/>
      <c r="E19004" s="254"/>
      <c r="F19004" s="255" t="s">
        <v>81</v>
      </c>
      <c r="G19004" s="253">
        <f>ROUND(SUM(F18992:F19003),0)</f>
        <v>0</v>
      </c>
      <c r="I19004" s="326"/>
    </row>
    <row r="19005" spans="1:9" ht="14" thickTop="1" thickBot="1">
      <c r="A19005" s="256" t="s">
        <v>72</v>
      </c>
      <c r="B19005" s="445"/>
      <c r="C19005" s="257"/>
      <c r="D19005" s="259"/>
      <c r="E19005" s="259"/>
      <c r="F19005" s="258"/>
      <c r="G19005" s="260"/>
      <c r="I19005" s="326"/>
    </row>
    <row r="19006" spans="1:9" ht="13.5" thickTop="1">
      <c r="A19006" s="245" t="s">
        <v>57</v>
      </c>
      <c r="B19006" s="455"/>
      <c r="C19006" s="248" t="s">
        <v>71</v>
      </c>
      <c r="D19006" s="316" t="s">
        <v>75</v>
      </c>
      <c r="E19006" s="248" t="s">
        <v>98</v>
      </c>
      <c r="F19006" s="249" t="s">
        <v>79</v>
      </c>
      <c r="G19006" s="250" t="s">
        <v>70</v>
      </c>
      <c r="I19006" s="326"/>
    </row>
    <row r="19007" spans="1:9">
      <c r="A19007" s="748" t="str">
        <f>IF(I19007=0,"",VLOOKUP(I19007,EQUIPOS,2,FALSE))</f>
        <v/>
      </c>
      <c r="B19007" s="749"/>
      <c r="C19007" s="195"/>
      <c r="D19007" s="194"/>
      <c r="E19007" s="252">
        <f>IF(I19007=0,0,VLOOKUP(I19007,EQUIPOS,4,FALSE))</f>
        <v>0</v>
      </c>
      <c r="F19007" s="230">
        <f t="shared" ref="F19007:F19011" si="3434">C19007*D19007*E19007</f>
        <v>0</v>
      </c>
      <c r="G19007" s="231"/>
      <c r="I19007" s="283"/>
    </row>
    <row r="19008" spans="1:9">
      <c r="A19008" s="748" t="str">
        <f>IF(I19008=0,"",VLOOKUP(I19008,EQUIPOS,2,FALSE))</f>
        <v/>
      </c>
      <c r="B19008" s="749"/>
      <c r="C19008" s="195"/>
      <c r="D19008" s="194"/>
      <c r="E19008" s="252">
        <f>IF(I19008=0,0,VLOOKUP(I19008,EQUIPOS,4,FALSE))</f>
        <v>0</v>
      </c>
      <c r="F19008" s="230">
        <f t="shared" si="3434"/>
        <v>0</v>
      </c>
      <c r="G19008" s="232"/>
      <c r="I19008" s="283"/>
    </row>
    <row r="19009" spans="1:9">
      <c r="A19009" s="748" t="str">
        <f>IF(I19009=0,"",VLOOKUP(I19009,EQUIPOS,2,FALSE))</f>
        <v/>
      </c>
      <c r="B19009" s="749"/>
      <c r="C19009" s="195"/>
      <c r="D19009" s="194"/>
      <c r="E19009" s="252">
        <f>IF(I19009=0,0,VLOOKUP(I19009,EQUIPOS,4,FALSE))</f>
        <v>0</v>
      </c>
      <c r="F19009" s="230">
        <f t="shared" si="3434"/>
        <v>0</v>
      </c>
      <c r="G19009" s="232"/>
      <c r="I19009" s="283"/>
    </row>
    <row r="19010" spans="1:9">
      <c r="A19010" s="748" t="str">
        <f>IF(I19010=0,"",VLOOKUP(I19010,EQUIPOS,2,FALSE))</f>
        <v/>
      </c>
      <c r="B19010" s="749"/>
      <c r="C19010" s="195"/>
      <c r="D19010" s="194"/>
      <c r="E19010" s="252">
        <f>IF(I19010=0,0,VLOOKUP(I19010,EQUIPOS,4,FALSE))</f>
        <v>0</v>
      </c>
      <c r="F19010" s="230">
        <f t="shared" si="3434"/>
        <v>0</v>
      </c>
      <c r="G19010" s="232"/>
      <c r="I19010" s="283"/>
    </row>
    <row r="19011" spans="1:9">
      <c r="A19011" s="748" t="str">
        <f>IF(I19011=0,"",VLOOKUP(I19011,EQUIPOS,2,FALSE))</f>
        <v/>
      </c>
      <c r="B19011" s="749"/>
      <c r="C19011" s="195"/>
      <c r="D19011" s="194"/>
      <c r="E19011" s="252">
        <f>IF(I19011=0,0,VLOOKUP(I19011,EQUIPOS,4,FALSE))</f>
        <v>0</v>
      </c>
      <c r="F19011" s="230">
        <f t="shared" si="3434"/>
        <v>0</v>
      </c>
      <c r="G19011" s="233"/>
      <c r="I19011" s="283"/>
    </row>
    <row r="19012" spans="1:9" ht="30.75" customHeight="1" thickBot="1">
      <c r="A19012" s="234"/>
      <c r="B19012" s="456"/>
      <c r="C19012" s="235"/>
      <c r="D19012" s="237"/>
      <c r="E19012" s="261"/>
      <c r="F19012" s="238" t="s">
        <v>82</v>
      </c>
      <c r="G19012" s="262">
        <f>SUM(F19007:F19011)</f>
        <v>0</v>
      </c>
      <c r="I19012" s="326"/>
    </row>
    <row r="19013" spans="1:9" ht="13.5" thickTop="1">
      <c r="A19013" s="240" t="s">
        <v>73</v>
      </c>
      <c r="B19013" s="446"/>
      <c r="C19013" s="241"/>
      <c r="D19013" s="243"/>
      <c r="E19013" s="243"/>
      <c r="F19013" s="242"/>
      <c r="G19013" s="244"/>
      <c r="I19013" s="326"/>
    </row>
    <row r="19014" spans="1:9" ht="26">
      <c r="A19014" s="245" t="s">
        <v>57</v>
      </c>
      <c r="B19014" s="454" t="s">
        <v>58</v>
      </c>
      <c r="C19014" s="247" t="s">
        <v>68</v>
      </c>
      <c r="D19014" s="316" t="s">
        <v>74</v>
      </c>
      <c r="E19014" s="248" t="s">
        <v>69</v>
      </c>
      <c r="F19014" s="249" t="s">
        <v>79</v>
      </c>
      <c r="G19014" s="250" t="s">
        <v>70</v>
      </c>
      <c r="H19014" s="220"/>
      <c r="I19014" s="325"/>
    </row>
    <row r="19015" spans="1:9">
      <c r="A19015" s="263" t="str">
        <f t="shared" ref="A19015:A19026" si="3435">IF(I19015=0,"",VLOOKUP(I19015,MANOOBRA,2,FALSE))</f>
        <v/>
      </c>
      <c r="B19015" s="444" t="str">
        <f t="shared" ref="B19015:B19026" si="3436">IF(I19015=0,"",VLOOKUP(I19015,MANOOBRA,3,FALSE))</f>
        <v/>
      </c>
      <c r="C19015" s="195"/>
      <c r="D19015" s="466"/>
      <c r="E19015" s="252">
        <f t="shared" ref="E19015:E19026" si="3437">IF(I19015=0,0,VLOOKUP(I19015,MANOOBRA,4,FALSE))</f>
        <v>0</v>
      </c>
      <c r="F19015" s="230">
        <f>IF(D19015=0,0,C19015*E19015/D19015)</f>
        <v>0</v>
      </c>
      <c r="G19015" s="231"/>
      <c r="I19015" s="283"/>
    </row>
    <row r="19016" spans="1:9">
      <c r="A19016" s="263" t="str">
        <f t="shared" si="3435"/>
        <v/>
      </c>
      <c r="B19016" s="444" t="str">
        <f t="shared" si="3436"/>
        <v/>
      </c>
      <c r="C19016" s="195"/>
      <c r="D19016" s="466"/>
      <c r="E19016" s="252">
        <f t="shared" si="3437"/>
        <v>0</v>
      </c>
      <c r="F19016" s="230">
        <f t="shared" ref="F19016:F19026" si="3438">IF(D19016=0,0,C19016*E19016/D19016)</f>
        <v>0</v>
      </c>
      <c r="G19016" s="232"/>
      <c r="I19016" s="283"/>
    </row>
    <row r="19017" spans="1:9">
      <c r="A19017" s="263" t="str">
        <f t="shared" si="3435"/>
        <v/>
      </c>
      <c r="B19017" s="444" t="str">
        <f t="shared" si="3436"/>
        <v/>
      </c>
      <c r="C19017" s="195"/>
      <c r="D19017" s="469"/>
      <c r="E19017" s="252">
        <f t="shared" si="3437"/>
        <v>0</v>
      </c>
      <c r="F19017" s="230">
        <f t="shared" si="3438"/>
        <v>0</v>
      </c>
      <c r="G19017" s="232"/>
      <c r="I19017" s="283"/>
    </row>
    <row r="19018" spans="1:9">
      <c r="A19018" s="263" t="str">
        <f t="shared" si="3435"/>
        <v/>
      </c>
      <c r="B19018" s="444" t="str">
        <f t="shared" si="3436"/>
        <v/>
      </c>
      <c r="C19018" s="195"/>
      <c r="D19018" s="195"/>
      <c r="E19018" s="252">
        <f t="shared" si="3437"/>
        <v>0</v>
      </c>
      <c r="F19018" s="230">
        <f t="shared" si="3438"/>
        <v>0</v>
      </c>
      <c r="G19018" s="232"/>
      <c r="I19018" s="283"/>
    </row>
    <row r="19019" spans="1:9">
      <c r="A19019" s="263" t="str">
        <f t="shared" si="3435"/>
        <v/>
      </c>
      <c r="B19019" s="444" t="str">
        <f t="shared" si="3436"/>
        <v/>
      </c>
      <c r="C19019" s="195"/>
      <c r="D19019" s="195"/>
      <c r="E19019" s="252">
        <f t="shared" si="3437"/>
        <v>0</v>
      </c>
      <c r="F19019" s="230">
        <f t="shared" si="3438"/>
        <v>0</v>
      </c>
      <c r="G19019" s="232"/>
      <c r="I19019" s="283"/>
    </row>
    <row r="19020" spans="1:9">
      <c r="A19020" s="263" t="str">
        <f t="shared" si="3435"/>
        <v/>
      </c>
      <c r="B19020" s="444" t="str">
        <f t="shared" si="3436"/>
        <v/>
      </c>
      <c r="C19020" s="195"/>
      <c r="D19020" s="195"/>
      <c r="E19020" s="252">
        <f t="shared" si="3437"/>
        <v>0</v>
      </c>
      <c r="F19020" s="230">
        <f t="shared" si="3438"/>
        <v>0</v>
      </c>
      <c r="G19020" s="232"/>
      <c r="I19020" s="283"/>
    </row>
    <row r="19021" spans="1:9">
      <c r="A19021" s="263" t="str">
        <f t="shared" si="3435"/>
        <v/>
      </c>
      <c r="B19021" s="444" t="str">
        <f t="shared" si="3436"/>
        <v/>
      </c>
      <c r="C19021" s="195"/>
      <c r="D19021" s="195"/>
      <c r="E19021" s="252">
        <f t="shared" si="3437"/>
        <v>0</v>
      </c>
      <c r="F19021" s="230">
        <f t="shared" si="3438"/>
        <v>0</v>
      </c>
      <c r="G19021" s="232"/>
      <c r="I19021" s="283"/>
    </row>
    <row r="19022" spans="1:9">
      <c r="A19022" s="263" t="str">
        <f t="shared" si="3435"/>
        <v/>
      </c>
      <c r="B19022" s="444" t="str">
        <f t="shared" si="3436"/>
        <v/>
      </c>
      <c r="C19022" s="195"/>
      <c r="D19022" s="195"/>
      <c r="E19022" s="252">
        <f t="shared" si="3437"/>
        <v>0</v>
      </c>
      <c r="F19022" s="230">
        <f t="shared" si="3438"/>
        <v>0</v>
      </c>
      <c r="G19022" s="232"/>
      <c r="I19022" s="283"/>
    </row>
    <row r="19023" spans="1:9">
      <c r="A19023" s="263" t="str">
        <f t="shared" si="3435"/>
        <v/>
      </c>
      <c r="B19023" s="444" t="str">
        <f t="shared" si="3436"/>
        <v/>
      </c>
      <c r="C19023" s="195"/>
      <c r="D19023" s="195"/>
      <c r="E19023" s="252">
        <f t="shared" si="3437"/>
        <v>0</v>
      </c>
      <c r="F19023" s="230">
        <f t="shared" si="3438"/>
        <v>0</v>
      </c>
      <c r="G19023" s="232"/>
      <c r="I19023" s="283"/>
    </row>
    <row r="19024" spans="1:9">
      <c r="A19024" s="263" t="str">
        <f t="shared" si="3435"/>
        <v/>
      </c>
      <c r="B19024" s="444" t="str">
        <f t="shared" si="3436"/>
        <v/>
      </c>
      <c r="C19024" s="195"/>
      <c r="D19024" s="195"/>
      <c r="E19024" s="252">
        <f t="shared" si="3437"/>
        <v>0</v>
      </c>
      <c r="F19024" s="230">
        <f t="shared" si="3438"/>
        <v>0</v>
      </c>
      <c r="G19024" s="232"/>
      <c r="I19024" s="283"/>
    </row>
    <row r="19025" spans="1:16">
      <c r="A19025" s="263" t="str">
        <f t="shared" si="3435"/>
        <v/>
      </c>
      <c r="B19025" s="444" t="str">
        <f t="shared" si="3436"/>
        <v/>
      </c>
      <c r="C19025" s="195"/>
      <c r="D19025" s="195"/>
      <c r="E19025" s="252">
        <f t="shared" si="3437"/>
        <v>0</v>
      </c>
      <c r="F19025" s="230">
        <f t="shared" si="3438"/>
        <v>0</v>
      </c>
      <c r="G19025" s="232"/>
      <c r="I19025" s="283"/>
    </row>
    <row r="19026" spans="1:16">
      <c r="A19026" s="263" t="str">
        <f t="shared" si="3435"/>
        <v/>
      </c>
      <c r="B19026" s="444" t="str">
        <f t="shared" si="3436"/>
        <v/>
      </c>
      <c r="C19026" s="195"/>
      <c r="D19026" s="195"/>
      <c r="E19026" s="252">
        <f t="shared" si="3437"/>
        <v>0</v>
      </c>
      <c r="F19026" s="230">
        <f t="shared" si="3438"/>
        <v>0</v>
      </c>
      <c r="G19026" s="233"/>
      <c r="I19026" s="283"/>
    </row>
    <row r="19027" spans="1:16" ht="31.5" customHeight="1" thickBot="1">
      <c r="A19027" s="234"/>
      <c r="B19027" s="456"/>
      <c r="C19027" s="235"/>
      <c r="D19027" s="237"/>
      <c r="E19027" s="237"/>
      <c r="F19027" s="238" t="s">
        <v>83</v>
      </c>
      <c r="G19027" s="262">
        <f>ROUND(SUM(F19015:F19026),0)</f>
        <v>0</v>
      </c>
      <c r="I19027" s="326"/>
    </row>
    <row r="19028" spans="1:16" ht="13.5" thickTop="1">
      <c r="A19028" s="186" t="s">
        <v>76</v>
      </c>
      <c r="B19028" s="446"/>
      <c r="C19028" s="241"/>
      <c r="D19028" s="243"/>
      <c r="E19028" s="243"/>
      <c r="F19028" s="242"/>
      <c r="G19028" s="244"/>
      <c r="I19028" s="326"/>
    </row>
    <row r="19029" spans="1:16">
      <c r="A19029" s="245" t="s">
        <v>57</v>
      </c>
      <c r="B19029" s="455"/>
      <c r="C19029" s="246"/>
      <c r="D19029" s="317"/>
      <c r="E19029" s="248" t="s">
        <v>77</v>
      </c>
      <c r="F19029" s="249" t="s">
        <v>78</v>
      </c>
      <c r="G19029" s="264" t="s">
        <v>77</v>
      </c>
      <c r="H19029" s="220"/>
      <c r="I19029" s="325"/>
    </row>
    <row r="19030" spans="1:16">
      <c r="A19030" s="185" t="s">
        <v>87</v>
      </c>
      <c r="B19030" s="453"/>
      <c r="C19030" s="265"/>
      <c r="D19030" s="318"/>
      <c r="E19030" s="229">
        <f>SUM(G18989,G19004,G19012,G19027)</f>
        <v>0</v>
      </c>
      <c r="F19030" s="266">
        <f>A</f>
        <v>0</v>
      </c>
      <c r="G19030" s="267">
        <f>E19030*F19030</f>
        <v>0</v>
      </c>
      <c r="I19030" s="326"/>
    </row>
    <row r="19031" spans="1:16">
      <c r="A19031" s="185" t="s">
        <v>85</v>
      </c>
      <c r="B19031" s="453"/>
      <c r="C19031" s="265"/>
      <c r="D19031" s="318"/>
      <c r="E19031" s="229">
        <f>SUM(G18989,G19004,G19012,G19027)</f>
        <v>0</v>
      </c>
      <c r="F19031" s="266">
        <f>I</f>
        <v>0</v>
      </c>
      <c r="G19031" s="267">
        <f>E19031*F19031</f>
        <v>0</v>
      </c>
      <c r="I19031" s="326"/>
    </row>
    <row r="19032" spans="1:16">
      <c r="A19032" s="185" t="s">
        <v>86</v>
      </c>
      <c r="B19032" s="453"/>
      <c r="C19032" s="265"/>
      <c r="D19032" s="318"/>
      <c r="E19032" s="229">
        <f>SUM(G18989,G19004,G19012,G19027)</f>
        <v>0</v>
      </c>
      <c r="F19032" s="266">
        <f>U</f>
        <v>0</v>
      </c>
      <c r="G19032" s="267">
        <f>E19032*F19032</f>
        <v>0</v>
      </c>
      <c r="I19032" s="326"/>
    </row>
    <row r="19033" spans="1:16" ht="33" customHeight="1" thickBot="1">
      <c r="A19033" s="234"/>
      <c r="B19033" s="456"/>
      <c r="C19033" s="235"/>
      <c r="D19033" s="237"/>
      <c r="E19033" s="237"/>
      <c r="F19033" s="268" t="s">
        <v>84</v>
      </c>
      <c r="G19033" s="262">
        <f>SUM(G19030:G19032)</f>
        <v>0</v>
      </c>
      <c r="I19033" s="326"/>
      <c r="J19033" s="295"/>
      <c r="K19033" s="296"/>
      <c r="L19033" s="296"/>
      <c r="M19033" s="296"/>
      <c r="N19033" s="296"/>
      <c r="O19033" s="296"/>
    </row>
    <row r="19034" spans="1:16" s="211" customFormat="1" ht="14" thickTop="1" thickBot="1">
      <c r="A19034" s="269"/>
      <c r="B19034" s="443"/>
      <c r="C19034" s="270"/>
      <c r="D19034" s="319"/>
      <c r="E19034" s="271" t="s">
        <v>89</v>
      </c>
      <c r="F19034" s="272"/>
      <c r="G19034" s="273">
        <f>ROUND(SUM(G18989,G19004,G19012,G19027,G19033),0)</f>
        <v>0</v>
      </c>
      <c r="I19034" s="327"/>
      <c r="J19034" s="212">
        <f>B18973</f>
        <v>61.2</v>
      </c>
      <c r="K19034" s="274">
        <f>E19030</f>
        <v>0</v>
      </c>
      <c r="L19034" s="294">
        <f>G19030</f>
        <v>0</v>
      </c>
      <c r="M19034" s="294">
        <f>G19031</f>
        <v>0</v>
      </c>
      <c r="N19034" s="294">
        <f>G19032</f>
        <v>0</v>
      </c>
      <c r="O19034" s="299">
        <f>SUM(K19034:N19034)</f>
        <v>0</v>
      </c>
      <c r="P19034" s="294"/>
    </row>
    <row r="19035" spans="1:16" ht="13.5" thickTop="1">
      <c r="A19035" s="275" t="s">
        <v>97</v>
      </c>
      <c r="B19035" s="438"/>
      <c r="C19035" s="215"/>
      <c r="D19035" s="217"/>
      <c r="E19035" s="217"/>
      <c r="F19035" s="216"/>
      <c r="G19035" s="219"/>
      <c r="I19035" s="326"/>
      <c r="P19035" s="294"/>
    </row>
    <row r="19036" spans="1:16">
      <c r="A19036" s="275"/>
      <c r="B19036" s="452"/>
      <c r="C19036" s="276"/>
      <c r="D19036" s="320"/>
      <c r="E19036" s="217"/>
      <c r="F19036" s="216"/>
      <c r="G19036" s="277">
        <f ca="1">TODAY()</f>
        <v>44839</v>
      </c>
      <c r="I19036" s="326"/>
      <c r="P19036" s="294"/>
    </row>
    <row r="19037" spans="1:16" ht="13.5" thickBot="1">
      <c r="A19037" s="234"/>
      <c r="B19037" s="456"/>
      <c r="C19037" s="235"/>
      <c r="D19037" s="237"/>
      <c r="E19037" s="237"/>
      <c r="F19037" s="236"/>
      <c r="G19037" s="278"/>
      <c r="I19037" s="326"/>
      <c r="P19037" s="294"/>
    </row>
    <row r="19038" spans="1:16" ht="13.5" thickTop="1">
      <c r="A19038" s="215"/>
      <c r="B19038" s="438"/>
      <c r="C19038" s="215"/>
      <c r="D19038" s="217"/>
      <c r="E19038" s="217"/>
      <c r="F19038" s="216"/>
      <c r="G19038" s="216"/>
      <c r="I19038" s="434"/>
      <c r="P19038" s="294"/>
    </row>
    <row r="19039" spans="1:16" s="199" customFormat="1">
      <c r="A19039" s="196" t="s">
        <v>109</v>
      </c>
      <c r="B19039" s="458"/>
      <c r="C19039" s="196"/>
      <c r="D19039" s="198"/>
      <c r="E19039" s="198"/>
      <c r="F19039" s="197"/>
      <c r="G19039" s="197"/>
      <c r="I19039" s="321"/>
      <c r="J19039" s="200"/>
      <c r="O19039" s="297"/>
    </row>
    <row r="19040" spans="1:16" s="199" customFormat="1">
      <c r="A19040" s="196" t="str">
        <f>CONCATENATE('Prestaciones y AIU'!A15582," ANALISIS DE PRECIOS UNITARIOS")</f>
        <v xml:space="preserve"> ANALISIS DE PRECIOS UNITARIOS</v>
      </c>
      <c r="B19040" s="458"/>
      <c r="C19040" s="196"/>
      <c r="D19040" s="198"/>
      <c r="E19040" s="198"/>
      <c r="F19040" s="197"/>
      <c r="G19040" s="197"/>
      <c r="I19040" s="321"/>
      <c r="J19040" s="200"/>
      <c r="O19040" s="297"/>
    </row>
    <row r="19041" spans="1:15" s="199" customFormat="1">
      <c r="A19041" s="196" t="str">
        <f>Objeto_LIC</f>
        <v>OPTIMIZACION DEL SISTEMA DE ABASTECIMIENTO (ADUCCION, PRETRATAMIENTO Y CONDUCCION) DEL MUNICPIO DE TAME, DEPARTAMENTO DE ARAUCA</v>
      </c>
      <c r="B19041" s="458"/>
      <c r="C19041" s="196"/>
      <c r="D19041" s="198"/>
      <c r="E19041" s="198"/>
      <c r="F19041" s="197"/>
      <c r="G19041" s="197"/>
      <c r="I19041" s="321"/>
      <c r="J19041" s="200"/>
      <c r="O19041" s="297"/>
    </row>
    <row r="19042" spans="1:15" s="199" customFormat="1">
      <c r="A19042" s="196"/>
      <c r="B19042" s="458"/>
      <c r="C19042" s="196"/>
      <c r="D19042" s="198"/>
      <c r="E19042" s="198"/>
      <c r="F19042" s="197"/>
      <c r="G19042" s="197"/>
      <c r="I19042" s="321"/>
      <c r="J19042" s="200"/>
      <c r="O19042" s="297"/>
    </row>
    <row r="19043" spans="1:15" ht="13.5" thickBot="1">
      <c r="A19043" s="201"/>
      <c r="B19043" s="448"/>
      <c r="C19043" s="201"/>
      <c r="D19043" s="203"/>
      <c r="E19043" s="203"/>
      <c r="F19043" s="202"/>
      <c r="G19043" s="202"/>
    </row>
    <row r="19044" spans="1:15" s="211" customFormat="1" ht="13.5" thickTop="1">
      <c r="A19044" s="206"/>
      <c r="B19044" s="457"/>
      <c r="C19044" s="207"/>
      <c r="D19044" s="209"/>
      <c r="E19044" s="209"/>
      <c r="F19044" s="208"/>
      <c r="G19044" s="210" t="s">
        <v>110</v>
      </c>
      <c r="I19044" s="323"/>
      <c r="J19044" s="212"/>
      <c r="O19044" s="297"/>
    </row>
    <row r="19045" spans="1:15" ht="12.75" customHeight="1">
      <c r="A19045" s="213" t="s">
        <v>62</v>
      </c>
      <c r="B19045" s="750">
        <f>Proponente</f>
        <v>0</v>
      </c>
      <c r="C19045" s="750"/>
      <c r="D19045" s="750"/>
      <c r="E19045" s="750"/>
      <c r="F19045" s="750"/>
      <c r="G19045" s="751"/>
    </row>
    <row r="19046" spans="1:15" ht="47.25" customHeight="1">
      <c r="A19046" s="213" t="s">
        <v>63</v>
      </c>
      <c r="B19046" s="470">
        <v>61.3</v>
      </c>
      <c r="C19046" s="750" t="e">
        <f>VLOOKUP(B19046,Presupuesto!$A$4:$B$106,2,FALSE)</f>
        <v>#N/A</v>
      </c>
      <c r="D19046" s="750"/>
      <c r="E19046" s="750"/>
      <c r="F19046" s="750"/>
      <c r="G19046" s="751"/>
    </row>
    <row r="19047" spans="1:15" ht="12.75" customHeight="1">
      <c r="A19047" s="214"/>
      <c r="B19047" s="438"/>
      <c r="C19047" s="215"/>
      <c r="D19047" s="217"/>
      <c r="E19047" s="217"/>
      <c r="F19047" s="218" t="s">
        <v>88</v>
      </c>
      <c r="G19047" s="750" t="str">
        <f ca="1">LOOKUP('U-P1'!B19046,Presupuesto!$1:$1048576,Presupuesto!$C$1:$C$105)</f>
        <v>ML</v>
      </c>
      <c r="H19047" s="750"/>
      <c r="I19047" s="750"/>
      <c r="J19047" s="750"/>
      <c r="K19047" s="751"/>
    </row>
    <row r="19048" spans="1:15" ht="13.5" thickBot="1">
      <c r="A19048" s="213" t="s">
        <v>64</v>
      </c>
      <c r="B19048" s="438"/>
      <c r="C19048" s="215"/>
      <c r="D19048" s="217"/>
      <c r="E19048" s="217"/>
      <c r="F19048" s="216"/>
      <c r="G19048" s="219"/>
      <c r="I19048" s="324"/>
      <c r="J19048" s="295"/>
      <c r="K19048" s="296"/>
      <c r="L19048" s="296"/>
      <c r="M19048" s="296"/>
      <c r="N19048" s="296"/>
      <c r="O19048" s="296"/>
    </row>
    <row r="19049" spans="1:15" s="220" customFormat="1" ht="13.5" thickTop="1">
      <c r="A19049" s="221" t="s">
        <v>57</v>
      </c>
      <c r="B19049" s="447" t="s">
        <v>65</v>
      </c>
      <c r="C19049" s="222" t="s">
        <v>66</v>
      </c>
      <c r="D19049" s="223" t="s">
        <v>74</v>
      </c>
      <c r="E19049" s="224" t="s">
        <v>100</v>
      </c>
      <c r="F19049" s="224" t="s">
        <v>79</v>
      </c>
      <c r="G19049" s="225" t="s">
        <v>70</v>
      </c>
      <c r="I19049" s="325"/>
      <c r="J19049" s="226"/>
      <c r="O19049" s="296"/>
    </row>
    <row r="19050" spans="1:15">
      <c r="A19050" s="227" t="str">
        <f t="shared" ref="A19050:A19061" si="3439">IF(I19050=0,"-",VLOOKUP(I19050,EQUIPOS,2,FALSE))</f>
        <v>-</v>
      </c>
      <c r="B19050" s="228"/>
      <c r="C19050" s="228"/>
      <c r="D19050" s="194"/>
      <c r="E19050" s="229">
        <f t="shared" ref="E19050:E19061" si="3440">IF(I19050=0,0,VLOOKUP(I19050,EQUIPOS,4,FALSE))</f>
        <v>0</v>
      </c>
      <c r="F19050" s="230">
        <f t="shared" ref="F19050:F19061" si="3441">IF(D19050=0,0,E19050/D19050)</f>
        <v>0</v>
      </c>
      <c r="G19050" s="231"/>
      <c r="I19050" s="283"/>
    </row>
    <row r="19051" spans="1:15">
      <c r="A19051" s="227" t="str">
        <f t="shared" si="3439"/>
        <v>-</v>
      </c>
      <c r="B19051" s="228"/>
      <c r="C19051" s="228"/>
      <c r="D19051" s="194"/>
      <c r="E19051" s="229">
        <f t="shared" si="3440"/>
        <v>0</v>
      </c>
      <c r="F19051" s="230">
        <f t="shared" si="3441"/>
        <v>0</v>
      </c>
      <c r="G19051" s="232"/>
      <c r="I19051" s="283"/>
    </row>
    <row r="19052" spans="1:15">
      <c r="A19052" s="227" t="str">
        <f t="shared" si="3439"/>
        <v>-</v>
      </c>
      <c r="B19052" s="228"/>
      <c r="C19052" s="228"/>
      <c r="D19052" s="194"/>
      <c r="E19052" s="229">
        <f t="shared" si="3440"/>
        <v>0</v>
      </c>
      <c r="F19052" s="230">
        <f t="shared" si="3441"/>
        <v>0</v>
      </c>
      <c r="G19052" s="232"/>
      <c r="I19052" s="283"/>
    </row>
    <row r="19053" spans="1:15">
      <c r="A19053" s="227" t="str">
        <f t="shared" si="3439"/>
        <v>-</v>
      </c>
      <c r="B19053" s="228"/>
      <c r="C19053" s="228"/>
      <c r="D19053" s="194"/>
      <c r="E19053" s="229">
        <f t="shared" si="3440"/>
        <v>0</v>
      </c>
      <c r="F19053" s="230">
        <f t="shared" si="3441"/>
        <v>0</v>
      </c>
      <c r="G19053" s="232"/>
      <c r="I19053" s="283"/>
    </row>
    <row r="19054" spans="1:15">
      <c r="A19054" s="227" t="str">
        <f t="shared" si="3439"/>
        <v>-</v>
      </c>
      <c r="B19054" s="228"/>
      <c r="C19054" s="228"/>
      <c r="D19054" s="194"/>
      <c r="E19054" s="229">
        <f t="shared" si="3440"/>
        <v>0</v>
      </c>
      <c r="F19054" s="230">
        <f t="shared" si="3441"/>
        <v>0</v>
      </c>
      <c r="G19054" s="232"/>
      <c r="I19054" s="283"/>
    </row>
    <row r="19055" spans="1:15">
      <c r="A19055" s="227" t="str">
        <f t="shared" si="3439"/>
        <v>-</v>
      </c>
      <c r="B19055" s="228"/>
      <c r="C19055" s="228"/>
      <c r="D19055" s="194"/>
      <c r="E19055" s="229">
        <f t="shared" si="3440"/>
        <v>0</v>
      </c>
      <c r="F19055" s="230">
        <f t="shared" si="3441"/>
        <v>0</v>
      </c>
      <c r="G19055" s="232"/>
      <c r="I19055" s="283"/>
    </row>
    <row r="19056" spans="1:15">
      <c r="A19056" s="227" t="str">
        <f t="shared" si="3439"/>
        <v>-</v>
      </c>
      <c r="B19056" s="228"/>
      <c r="C19056" s="228"/>
      <c r="D19056" s="194"/>
      <c r="E19056" s="229">
        <f t="shared" si="3440"/>
        <v>0</v>
      </c>
      <c r="F19056" s="230">
        <f t="shared" si="3441"/>
        <v>0</v>
      </c>
      <c r="G19056" s="232"/>
      <c r="I19056" s="283"/>
    </row>
    <row r="19057" spans="1:15">
      <c r="A19057" s="227" t="str">
        <f t="shared" si="3439"/>
        <v>-</v>
      </c>
      <c r="B19057" s="228"/>
      <c r="C19057" s="228"/>
      <c r="D19057" s="194"/>
      <c r="E19057" s="229">
        <f t="shared" si="3440"/>
        <v>0</v>
      </c>
      <c r="F19057" s="230">
        <f t="shared" si="3441"/>
        <v>0</v>
      </c>
      <c r="G19057" s="232"/>
      <c r="I19057" s="283"/>
    </row>
    <row r="19058" spans="1:15">
      <c r="A19058" s="227" t="str">
        <f t="shared" si="3439"/>
        <v>-</v>
      </c>
      <c r="B19058" s="228"/>
      <c r="C19058" s="228"/>
      <c r="D19058" s="194"/>
      <c r="E19058" s="229">
        <f t="shared" si="3440"/>
        <v>0</v>
      </c>
      <c r="F19058" s="230">
        <f t="shared" si="3441"/>
        <v>0</v>
      </c>
      <c r="G19058" s="232"/>
      <c r="I19058" s="283"/>
    </row>
    <row r="19059" spans="1:15">
      <c r="A19059" s="227" t="str">
        <f t="shared" si="3439"/>
        <v>-</v>
      </c>
      <c r="B19059" s="228"/>
      <c r="C19059" s="228"/>
      <c r="D19059" s="194"/>
      <c r="E19059" s="229">
        <f t="shared" si="3440"/>
        <v>0</v>
      </c>
      <c r="F19059" s="230">
        <f t="shared" si="3441"/>
        <v>0</v>
      </c>
      <c r="G19059" s="232"/>
      <c r="I19059" s="283"/>
    </row>
    <row r="19060" spans="1:15">
      <c r="A19060" s="227" t="str">
        <f t="shared" si="3439"/>
        <v>-</v>
      </c>
      <c r="B19060" s="228"/>
      <c r="C19060" s="228"/>
      <c r="D19060" s="194"/>
      <c r="E19060" s="229">
        <f t="shared" si="3440"/>
        <v>0</v>
      </c>
      <c r="F19060" s="230">
        <f t="shared" si="3441"/>
        <v>0</v>
      </c>
      <c r="G19060" s="232"/>
      <c r="I19060" s="283"/>
    </row>
    <row r="19061" spans="1:15">
      <c r="A19061" s="227" t="str">
        <f t="shared" si="3439"/>
        <v>-</v>
      </c>
      <c r="B19061" s="228"/>
      <c r="C19061" s="228"/>
      <c r="D19061" s="194"/>
      <c r="E19061" s="229">
        <f t="shared" si="3440"/>
        <v>0</v>
      </c>
      <c r="F19061" s="230">
        <f t="shared" si="3441"/>
        <v>0</v>
      </c>
      <c r="G19061" s="232"/>
      <c r="I19061" s="283"/>
    </row>
    <row r="19062" spans="1:15" ht="13.5" thickBot="1">
      <c r="A19062" s="234"/>
      <c r="B19062" s="456"/>
      <c r="C19062" s="235"/>
      <c r="D19062" s="237"/>
      <c r="E19062" s="237"/>
      <c r="F19062" s="238" t="s">
        <v>80</v>
      </c>
      <c r="G19062" s="239">
        <f>SUM(F19050:F19061)</f>
        <v>0</v>
      </c>
      <c r="I19062" s="326"/>
    </row>
    <row r="19063" spans="1:15" ht="13.5" thickTop="1">
      <c r="A19063" s="240" t="s">
        <v>67</v>
      </c>
      <c r="B19063" s="446"/>
      <c r="C19063" s="241"/>
      <c r="D19063" s="243"/>
      <c r="E19063" s="243"/>
      <c r="F19063" s="242"/>
      <c r="G19063" s="244"/>
      <c r="I19063" s="326"/>
    </row>
    <row r="19064" spans="1:15" s="220" customFormat="1" ht="26">
      <c r="A19064" s="245" t="s">
        <v>57</v>
      </c>
      <c r="B19064" s="455"/>
      <c r="C19064" s="247" t="s">
        <v>58</v>
      </c>
      <c r="D19064" s="316" t="s">
        <v>68</v>
      </c>
      <c r="E19064" s="248" t="s">
        <v>69</v>
      </c>
      <c r="F19064" s="249" t="s">
        <v>79</v>
      </c>
      <c r="G19064" s="250" t="s">
        <v>70</v>
      </c>
      <c r="I19064" s="325"/>
      <c r="J19064" s="226"/>
      <c r="O19064" s="296"/>
    </row>
    <row r="19065" spans="1:15">
      <c r="A19065" s="748" t="str">
        <f t="shared" ref="A19065:A19076" si="3442">IF(I19065=0,"",VLOOKUP(I19065,MATERIALES,2,FALSE))</f>
        <v/>
      </c>
      <c r="B19065" s="749"/>
      <c r="C19065" s="251" t="str">
        <f t="shared" ref="C19065:C19073" si="3443">IF(I19065=0,"",VLOOKUP(I19065,MATERIALES,3,FALSE))</f>
        <v/>
      </c>
      <c r="D19065" s="194"/>
      <c r="E19065" s="252">
        <f t="shared" ref="E19065:E19076" si="3444">IF(I19065=0,0,VLOOKUP(I19065,MATERIALES,4,FALSE))</f>
        <v>0</v>
      </c>
      <c r="F19065" s="230">
        <f>D19065*E19065</f>
        <v>0</v>
      </c>
      <c r="G19065" s="231"/>
      <c r="I19065" s="283"/>
    </row>
    <row r="19066" spans="1:15">
      <c r="A19066" s="748" t="str">
        <f t="shared" si="3442"/>
        <v/>
      </c>
      <c r="B19066" s="749"/>
      <c r="C19066" s="251" t="str">
        <f t="shared" si="3443"/>
        <v/>
      </c>
      <c r="D19066" s="194"/>
      <c r="E19066" s="252">
        <f t="shared" si="3444"/>
        <v>0</v>
      </c>
      <c r="F19066" s="230">
        <f t="shared" ref="F19066:F19076" si="3445">D19066*E19066</f>
        <v>0</v>
      </c>
      <c r="G19066" s="232"/>
      <c r="I19066" s="283"/>
    </row>
    <row r="19067" spans="1:15">
      <c r="A19067" s="748" t="str">
        <f t="shared" si="3442"/>
        <v/>
      </c>
      <c r="B19067" s="749"/>
      <c r="C19067" s="251" t="str">
        <f t="shared" si="3443"/>
        <v/>
      </c>
      <c r="D19067" s="194"/>
      <c r="E19067" s="252">
        <f t="shared" si="3444"/>
        <v>0</v>
      </c>
      <c r="F19067" s="230">
        <f t="shared" si="3445"/>
        <v>0</v>
      </c>
      <c r="G19067" s="232"/>
      <c r="I19067" s="283"/>
    </row>
    <row r="19068" spans="1:15">
      <c r="A19068" s="748" t="str">
        <f t="shared" si="3442"/>
        <v/>
      </c>
      <c r="B19068" s="749"/>
      <c r="C19068" s="251" t="str">
        <f t="shared" si="3443"/>
        <v/>
      </c>
      <c r="D19068" s="194"/>
      <c r="E19068" s="252">
        <f t="shared" si="3444"/>
        <v>0</v>
      </c>
      <c r="F19068" s="230">
        <f t="shared" si="3445"/>
        <v>0</v>
      </c>
      <c r="G19068" s="232"/>
      <c r="I19068" s="283"/>
    </row>
    <row r="19069" spans="1:15">
      <c r="A19069" s="748" t="str">
        <f t="shared" si="3442"/>
        <v/>
      </c>
      <c r="B19069" s="749"/>
      <c r="C19069" s="251" t="str">
        <f t="shared" si="3443"/>
        <v/>
      </c>
      <c r="D19069" s="194"/>
      <c r="E19069" s="252">
        <f t="shared" si="3444"/>
        <v>0</v>
      </c>
      <c r="F19069" s="230">
        <f t="shared" si="3445"/>
        <v>0</v>
      </c>
      <c r="G19069" s="232"/>
      <c r="I19069" s="283"/>
    </row>
    <row r="19070" spans="1:15">
      <c r="A19070" s="748" t="str">
        <f t="shared" si="3442"/>
        <v/>
      </c>
      <c r="B19070" s="749"/>
      <c r="C19070" s="251" t="str">
        <f t="shared" si="3443"/>
        <v/>
      </c>
      <c r="D19070" s="194"/>
      <c r="E19070" s="252">
        <f t="shared" si="3444"/>
        <v>0</v>
      </c>
      <c r="F19070" s="230">
        <f t="shared" si="3445"/>
        <v>0</v>
      </c>
      <c r="G19070" s="232"/>
      <c r="I19070" s="283"/>
    </row>
    <row r="19071" spans="1:15">
      <c r="A19071" s="748" t="str">
        <f t="shared" si="3442"/>
        <v/>
      </c>
      <c r="B19071" s="749"/>
      <c r="C19071" s="251" t="str">
        <f t="shared" si="3443"/>
        <v/>
      </c>
      <c r="D19071" s="194"/>
      <c r="E19071" s="252">
        <f t="shared" si="3444"/>
        <v>0</v>
      </c>
      <c r="F19071" s="230">
        <f t="shared" si="3445"/>
        <v>0</v>
      </c>
      <c r="G19071" s="232"/>
      <c r="I19071" s="283"/>
    </row>
    <row r="19072" spans="1:15">
      <c r="A19072" s="748" t="str">
        <f t="shared" si="3442"/>
        <v/>
      </c>
      <c r="B19072" s="749"/>
      <c r="C19072" s="251" t="str">
        <f t="shared" si="3443"/>
        <v/>
      </c>
      <c r="D19072" s="194"/>
      <c r="E19072" s="252">
        <f t="shared" si="3444"/>
        <v>0</v>
      </c>
      <c r="F19072" s="230">
        <f t="shared" si="3445"/>
        <v>0</v>
      </c>
      <c r="G19072" s="253"/>
      <c r="I19072" s="283"/>
    </row>
    <row r="19073" spans="1:9">
      <c r="A19073" s="748" t="str">
        <f t="shared" si="3442"/>
        <v/>
      </c>
      <c r="B19073" s="749"/>
      <c r="C19073" s="251" t="str">
        <f t="shared" si="3443"/>
        <v/>
      </c>
      <c r="D19073" s="194"/>
      <c r="E19073" s="252">
        <f t="shared" si="3444"/>
        <v>0</v>
      </c>
      <c r="F19073" s="230">
        <f t="shared" si="3445"/>
        <v>0</v>
      </c>
      <c r="G19073" s="232"/>
      <c r="I19073" s="283"/>
    </row>
    <row r="19074" spans="1:9">
      <c r="A19074" s="748" t="str">
        <f t="shared" si="3442"/>
        <v/>
      </c>
      <c r="B19074" s="749"/>
      <c r="C19074" s="251"/>
      <c r="D19074" s="194"/>
      <c r="E19074" s="252">
        <f t="shared" si="3444"/>
        <v>0</v>
      </c>
      <c r="F19074" s="230">
        <f t="shared" si="3445"/>
        <v>0</v>
      </c>
      <c r="G19074" s="232"/>
      <c r="I19074" s="283"/>
    </row>
    <row r="19075" spans="1:9">
      <c r="A19075" s="748" t="str">
        <f t="shared" si="3442"/>
        <v/>
      </c>
      <c r="B19075" s="749"/>
      <c r="C19075" s="251"/>
      <c r="D19075" s="194"/>
      <c r="E19075" s="252">
        <f t="shared" si="3444"/>
        <v>0</v>
      </c>
      <c r="F19075" s="230">
        <f t="shared" si="3445"/>
        <v>0</v>
      </c>
      <c r="G19075" s="232"/>
      <c r="I19075" s="283"/>
    </row>
    <row r="19076" spans="1:9">
      <c r="A19076" s="748" t="str">
        <f t="shared" si="3442"/>
        <v/>
      </c>
      <c r="B19076" s="749"/>
      <c r="C19076" s="251" t="str">
        <f t="shared" ref="C19076" si="3446">IF(I19076=0,"",VLOOKUP(I19076,MATERIALES,3,FALSE))</f>
        <v/>
      </c>
      <c r="D19076" s="194"/>
      <c r="E19076" s="252">
        <f t="shared" si="3444"/>
        <v>0</v>
      </c>
      <c r="F19076" s="230">
        <f t="shared" si="3445"/>
        <v>0</v>
      </c>
      <c r="G19076" s="233"/>
      <c r="I19076" s="283"/>
    </row>
    <row r="19077" spans="1:9" ht="26.25" customHeight="1" thickBot="1">
      <c r="A19077" s="214"/>
      <c r="B19077" s="438"/>
      <c r="C19077" s="215"/>
      <c r="D19077" s="217"/>
      <c r="E19077" s="254"/>
      <c r="F19077" s="255" t="s">
        <v>81</v>
      </c>
      <c r="G19077" s="253">
        <f>ROUND(SUM(F19065:F19076),0)</f>
        <v>0</v>
      </c>
      <c r="I19077" s="326"/>
    </row>
    <row r="19078" spans="1:9" ht="14" thickTop="1" thickBot="1">
      <c r="A19078" s="256" t="s">
        <v>72</v>
      </c>
      <c r="B19078" s="445"/>
      <c r="C19078" s="257"/>
      <c r="D19078" s="259"/>
      <c r="E19078" s="259"/>
      <c r="F19078" s="258"/>
      <c r="G19078" s="260"/>
      <c r="I19078" s="326"/>
    </row>
    <row r="19079" spans="1:9" ht="13.5" thickTop="1">
      <c r="A19079" s="245" t="s">
        <v>57</v>
      </c>
      <c r="B19079" s="455"/>
      <c r="C19079" s="248" t="s">
        <v>71</v>
      </c>
      <c r="D19079" s="316" t="s">
        <v>75</v>
      </c>
      <c r="E19079" s="248" t="s">
        <v>98</v>
      </c>
      <c r="F19079" s="249" t="s">
        <v>79</v>
      </c>
      <c r="G19079" s="250" t="s">
        <v>70</v>
      </c>
      <c r="I19079" s="326"/>
    </row>
    <row r="19080" spans="1:9">
      <c r="A19080" s="748" t="str">
        <f>IF(I19080=0,"",VLOOKUP(I19080,EQUIPOS,2,FALSE))</f>
        <v/>
      </c>
      <c r="B19080" s="749"/>
      <c r="C19080" s="195"/>
      <c r="D19080" s="194"/>
      <c r="E19080" s="252">
        <f>IF(I19080=0,0,VLOOKUP(I19080,EQUIPOS,4,FALSE))</f>
        <v>0</v>
      </c>
      <c r="F19080" s="230">
        <f t="shared" ref="F19080:F19084" si="3447">C19080*D19080*E19080</f>
        <v>0</v>
      </c>
      <c r="G19080" s="231"/>
      <c r="I19080" s="283"/>
    </row>
    <row r="19081" spans="1:9">
      <c r="A19081" s="748" t="str">
        <f>IF(I19081=0,"",VLOOKUP(I19081,EQUIPOS,2,FALSE))</f>
        <v/>
      </c>
      <c r="B19081" s="749"/>
      <c r="C19081" s="195"/>
      <c r="D19081" s="194"/>
      <c r="E19081" s="252">
        <f>IF(I19081=0,0,VLOOKUP(I19081,EQUIPOS,4,FALSE))</f>
        <v>0</v>
      </c>
      <c r="F19081" s="230">
        <f t="shared" si="3447"/>
        <v>0</v>
      </c>
      <c r="G19081" s="232"/>
      <c r="I19081" s="283"/>
    </row>
    <row r="19082" spans="1:9">
      <c r="A19082" s="748" t="str">
        <f>IF(I19082=0,"",VLOOKUP(I19082,EQUIPOS,2,FALSE))</f>
        <v/>
      </c>
      <c r="B19082" s="749"/>
      <c r="C19082" s="195"/>
      <c r="D19082" s="194"/>
      <c r="E19082" s="252">
        <f>IF(I19082=0,0,VLOOKUP(I19082,EQUIPOS,4,FALSE))</f>
        <v>0</v>
      </c>
      <c r="F19082" s="230">
        <f t="shared" si="3447"/>
        <v>0</v>
      </c>
      <c r="G19082" s="232"/>
      <c r="I19082" s="283"/>
    </row>
    <row r="19083" spans="1:9">
      <c r="A19083" s="748" t="str">
        <f>IF(I19083=0,"",VLOOKUP(I19083,EQUIPOS,2,FALSE))</f>
        <v/>
      </c>
      <c r="B19083" s="749"/>
      <c r="C19083" s="195"/>
      <c r="D19083" s="194"/>
      <c r="E19083" s="252">
        <f>IF(I19083=0,0,VLOOKUP(I19083,EQUIPOS,4,FALSE))</f>
        <v>0</v>
      </c>
      <c r="F19083" s="230">
        <f t="shared" si="3447"/>
        <v>0</v>
      </c>
      <c r="G19083" s="232"/>
      <c r="I19083" s="283"/>
    </row>
    <row r="19084" spans="1:9">
      <c r="A19084" s="748" t="str">
        <f>IF(I19084=0,"",VLOOKUP(I19084,EQUIPOS,2,FALSE))</f>
        <v/>
      </c>
      <c r="B19084" s="749"/>
      <c r="C19084" s="195"/>
      <c r="D19084" s="194"/>
      <c r="E19084" s="252">
        <f>IF(I19084=0,0,VLOOKUP(I19084,EQUIPOS,4,FALSE))</f>
        <v>0</v>
      </c>
      <c r="F19084" s="230">
        <f t="shared" si="3447"/>
        <v>0</v>
      </c>
      <c r="G19084" s="233"/>
      <c r="I19084" s="283"/>
    </row>
    <row r="19085" spans="1:9" ht="30.75" customHeight="1" thickBot="1">
      <c r="A19085" s="234"/>
      <c r="B19085" s="456"/>
      <c r="C19085" s="235"/>
      <c r="D19085" s="237"/>
      <c r="E19085" s="261"/>
      <c r="F19085" s="238" t="s">
        <v>82</v>
      </c>
      <c r="G19085" s="262">
        <f>SUM(F19080:F19084)</f>
        <v>0</v>
      </c>
      <c r="I19085" s="326"/>
    </row>
    <row r="19086" spans="1:9" ht="13.5" thickTop="1">
      <c r="A19086" s="240" t="s">
        <v>73</v>
      </c>
      <c r="B19086" s="446"/>
      <c r="C19086" s="241"/>
      <c r="D19086" s="243"/>
      <c r="E19086" s="243"/>
      <c r="F19086" s="242"/>
      <c r="G19086" s="244"/>
      <c r="I19086" s="326"/>
    </row>
    <row r="19087" spans="1:9" ht="26">
      <c r="A19087" s="245" t="s">
        <v>57</v>
      </c>
      <c r="B19087" s="454" t="s">
        <v>58</v>
      </c>
      <c r="C19087" s="247" t="s">
        <v>68</v>
      </c>
      <c r="D19087" s="316" t="s">
        <v>74</v>
      </c>
      <c r="E19087" s="248" t="s">
        <v>69</v>
      </c>
      <c r="F19087" s="249" t="s">
        <v>79</v>
      </c>
      <c r="G19087" s="250" t="s">
        <v>70</v>
      </c>
      <c r="H19087" s="220"/>
      <c r="I19087" s="325"/>
    </row>
    <row r="19088" spans="1:9">
      <c r="A19088" s="263" t="str">
        <f t="shared" ref="A19088:A19099" si="3448">IF(I19088=0,"",VLOOKUP(I19088,MANOOBRA,2,FALSE))</f>
        <v/>
      </c>
      <c r="B19088" s="444" t="str">
        <f t="shared" ref="B19088:B19099" si="3449">IF(I19088=0,"",VLOOKUP(I19088,MANOOBRA,3,FALSE))</f>
        <v/>
      </c>
      <c r="C19088" s="195"/>
      <c r="D19088" s="466"/>
      <c r="E19088" s="252">
        <f t="shared" ref="E19088:E19099" si="3450">IF(I19088=0,0,VLOOKUP(I19088,MANOOBRA,4,FALSE))</f>
        <v>0</v>
      </c>
      <c r="F19088" s="230">
        <f>IF(D19088=0,0,C19088*E19088/D19088)</f>
        <v>0</v>
      </c>
      <c r="G19088" s="231"/>
      <c r="I19088" s="283"/>
    </row>
    <row r="19089" spans="1:9">
      <c r="A19089" s="263" t="str">
        <f t="shared" si="3448"/>
        <v/>
      </c>
      <c r="B19089" s="444" t="str">
        <f t="shared" si="3449"/>
        <v/>
      </c>
      <c r="C19089" s="195"/>
      <c r="D19089" s="466"/>
      <c r="E19089" s="252">
        <f t="shared" si="3450"/>
        <v>0</v>
      </c>
      <c r="F19089" s="230">
        <f t="shared" ref="F19089:F19099" si="3451">IF(D19089=0,0,C19089*E19089/D19089)</f>
        <v>0</v>
      </c>
      <c r="G19089" s="232"/>
      <c r="I19089" s="283"/>
    </row>
    <row r="19090" spans="1:9">
      <c r="A19090" s="263" t="str">
        <f t="shared" si="3448"/>
        <v/>
      </c>
      <c r="B19090" s="444" t="str">
        <f t="shared" si="3449"/>
        <v/>
      </c>
      <c r="C19090" s="195"/>
      <c r="D19090" s="469"/>
      <c r="E19090" s="252">
        <f t="shared" si="3450"/>
        <v>0</v>
      </c>
      <c r="F19090" s="230">
        <f t="shared" si="3451"/>
        <v>0</v>
      </c>
      <c r="G19090" s="232"/>
      <c r="I19090" s="283"/>
    </row>
    <row r="19091" spans="1:9">
      <c r="A19091" s="263" t="str">
        <f t="shared" si="3448"/>
        <v/>
      </c>
      <c r="B19091" s="444" t="str">
        <f t="shared" si="3449"/>
        <v/>
      </c>
      <c r="C19091" s="195"/>
      <c r="D19091" s="195"/>
      <c r="E19091" s="252">
        <f t="shared" si="3450"/>
        <v>0</v>
      </c>
      <c r="F19091" s="230">
        <f t="shared" si="3451"/>
        <v>0</v>
      </c>
      <c r="G19091" s="232"/>
      <c r="I19091" s="283"/>
    </row>
    <row r="19092" spans="1:9">
      <c r="A19092" s="263" t="str">
        <f t="shared" si="3448"/>
        <v/>
      </c>
      <c r="B19092" s="444" t="str">
        <f t="shared" si="3449"/>
        <v/>
      </c>
      <c r="C19092" s="195"/>
      <c r="D19092" s="195"/>
      <c r="E19092" s="252">
        <f t="shared" si="3450"/>
        <v>0</v>
      </c>
      <c r="F19092" s="230">
        <f t="shared" si="3451"/>
        <v>0</v>
      </c>
      <c r="G19092" s="232"/>
      <c r="I19092" s="283"/>
    </row>
    <row r="19093" spans="1:9">
      <c r="A19093" s="263" t="str">
        <f t="shared" si="3448"/>
        <v/>
      </c>
      <c r="B19093" s="444" t="str">
        <f t="shared" si="3449"/>
        <v/>
      </c>
      <c r="C19093" s="195"/>
      <c r="D19093" s="195"/>
      <c r="E19093" s="252">
        <f t="shared" si="3450"/>
        <v>0</v>
      </c>
      <c r="F19093" s="230">
        <f t="shared" si="3451"/>
        <v>0</v>
      </c>
      <c r="G19093" s="232"/>
      <c r="I19093" s="283"/>
    </row>
    <row r="19094" spans="1:9">
      <c r="A19094" s="263" t="str">
        <f t="shared" si="3448"/>
        <v/>
      </c>
      <c r="B19094" s="444" t="str">
        <f t="shared" si="3449"/>
        <v/>
      </c>
      <c r="C19094" s="195"/>
      <c r="D19094" s="195"/>
      <c r="E19094" s="252">
        <f t="shared" si="3450"/>
        <v>0</v>
      </c>
      <c r="F19094" s="230">
        <f t="shared" si="3451"/>
        <v>0</v>
      </c>
      <c r="G19094" s="232"/>
      <c r="I19094" s="283"/>
    </row>
    <row r="19095" spans="1:9">
      <c r="A19095" s="263" t="str">
        <f t="shared" si="3448"/>
        <v/>
      </c>
      <c r="B19095" s="444" t="str">
        <f t="shared" si="3449"/>
        <v/>
      </c>
      <c r="C19095" s="195"/>
      <c r="D19095" s="195"/>
      <c r="E19095" s="252">
        <f t="shared" si="3450"/>
        <v>0</v>
      </c>
      <c r="F19095" s="230">
        <f t="shared" si="3451"/>
        <v>0</v>
      </c>
      <c r="G19095" s="232"/>
      <c r="I19095" s="283"/>
    </row>
    <row r="19096" spans="1:9">
      <c r="A19096" s="263" t="str">
        <f t="shared" si="3448"/>
        <v/>
      </c>
      <c r="B19096" s="444" t="str">
        <f t="shared" si="3449"/>
        <v/>
      </c>
      <c r="C19096" s="195"/>
      <c r="D19096" s="195"/>
      <c r="E19096" s="252">
        <f t="shared" si="3450"/>
        <v>0</v>
      </c>
      <c r="F19096" s="230">
        <f t="shared" si="3451"/>
        <v>0</v>
      </c>
      <c r="G19096" s="232"/>
      <c r="I19096" s="283"/>
    </row>
    <row r="19097" spans="1:9">
      <c r="A19097" s="263" t="str">
        <f t="shared" si="3448"/>
        <v/>
      </c>
      <c r="B19097" s="444" t="str">
        <f t="shared" si="3449"/>
        <v/>
      </c>
      <c r="C19097" s="195"/>
      <c r="D19097" s="195"/>
      <c r="E19097" s="252">
        <f t="shared" si="3450"/>
        <v>0</v>
      </c>
      <c r="F19097" s="230">
        <f t="shared" si="3451"/>
        <v>0</v>
      </c>
      <c r="G19097" s="232"/>
      <c r="I19097" s="283"/>
    </row>
    <row r="19098" spans="1:9">
      <c r="A19098" s="263" t="str">
        <f t="shared" si="3448"/>
        <v/>
      </c>
      <c r="B19098" s="444" t="str">
        <f t="shared" si="3449"/>
        <v/>
      </c>
      <c r="C19098" s="195"/>
      <c r="D19098" s="195"/>
      <c r="E19098" s="252">
        <f t="shared" si="3450"/>
        <v>0</v>
      </c>
      <c r="F19098" s="230">
        <f t="shared" si="3451"/>
        <v>0</v>
      </c>
      <c r="G19098" s="232"/>
      <c r="I19098" s="283"/>
    </row>
    <row r="19099" spans="1:9">
      <c r="A19099" s="263" t="str">
        <f t="shared" si="3448"/>
        <v/>
      </c>
      <c r="B19099" s="444" t="str">
        <f t="shared" si="3449"/>
        <v/>
      </c>
      <c r="C19099" s="195"/>
      <c r="D19099" s="195"/>
      <c r="E19099" s="252">
        <f t="shared" si="3450"/>
        <v>0</v>
      </c>
      <c r="F19099" s="230">
        <f t="shared" si="3451"/>
        <v>0</v>
      </c>
      <c r="G19099" s="233"/>
      <c r="I19099" s="283"/>
    </row>
    <row r="19100" spans="1:9" ht="31.5" customHeight="1" thickBot="1">
      <c r="A19100" s="234"/>
      <c r="B19100" s="456"/>
      <c r="C19100" s="235"/>
      <c r="D19100" s="237"/>
      <c r="E19100" s="237"/>
      <c r="F19100" s="238" t="s">
        <v>83</v>
      </c>
      <c r="G19100" s="262">
        <f>ROUND(SUM(F19088:F19099),0)</f>
        <v>0</v>
      </c>
      <c r="I19100" s="326"/>
    </row>
    <row r="19101" spans="1:9" ht="13.5" thickTop="1">
      <c r="A19101" s="186" t="s">
        <v>76</v>
      </c>
      <c r="B19101" s="446"/>
      <c r="C19101" s="241"/>
      <c r="D19101" s="243"/>
      <c r="E19101" s="243"/>
      <c r="F19101" s="242"/>
      <c r="G19101" s="244"/>
      <c r="I19101" s="326"/>
    </row>
    <row r="19102" spans="1:9">
      <c r="A19102" s="245" t="s">
        <v>57</v>
      </c>
      <c r="B19102" s="455"/>
      <c r="C19102" s="246"/>
      <c r="D19102" s="317"/>
      <c r="E19102" s="248" t="s">
        <v>77</v>
      </c>
      <c r="F19102" s="249" t="s">
        <v>78</v>
      </c>
      <c r="G19102" s="264" t="s">
        <v>77</v>
      </c>
      <c r="H19102" s="220"/>
      <c r="I19102" s="325"/>
    </row>
    <row r="19103" spans="1:9">
      <c r="A19103" s="185" t="s">
        <v>87</v>
      </c>
      <c r="B19103" s="453"/>
      <c r="C19103" s="265"/>
      <c r="D19103" s="318"/>
      <c r="E19103" s="229">
        <f>SUM(G19062,G19077,G19085,G19100)</f>
        <v>0</v>
      </c>
      <c r="F19103" s="266">
        <f>A</f>
        <v>0</v>
      </c>
      <c r="G19103" s="267">
        <f>E19103*F19103</f>
        <v>0</v>
      </c>
      <c r="I19103" s="326"/>
    </row>
    <row r="19104" spans="1:9">
      <c r="A19104" s="185" t="s">
        <v>85</v>
      </c>
      <c r="B19104" s="453"/>
      <c r="C19104" s="265"/>
      <c r="D19104" s="318"/>
      <c r="E19104" s="229">
        <f>SUM(G19062,G19077,G19085,G19100)</f>
        <v>0</v>
      </c>
      <c r="F19104" s="266">
        <f>I</f>
        <v>0</v>
      </c>
      <c r="G19104" s="267">
        <f>E19104*F19104</f>
        <v>0</v>
      </c>
      <c r="I19104" s="326"/>
    </row>
    <row r="19105" spans="1:16">
      <c r="A19105" s="185" t="s">
        <v>86</v>
      </c>
      <c r="B19105" s="453"/>
      <c r="C19105" s="265"/>
      <c r="D19105" s="318"/>
      <c r="E19105" s="229">
        <f>SUM(G19062,G19077,G19085,G19100)</f>
        <v>0</v>
      </c>
      <c r="F19105" s="266">
        <f>U</f>
        <v>0</v>
      </c>
      <c r="G19105" s="267">
        <f>E19105*F19105</f>
        <v>0</v>
      </c>
      <c r="I19105" s="326"/>
    </row>
    <row r="19106" spans="1:16" ht="33" customHeight="1" thickBot="1">
      <c r="A19106" s="234"/>
      <c r="B19106" s="456"/>
      <c r="C19106" s="235"/>
      <c r="D19106" s="237"/>
      <c r="E19106" s="237"/>
      <c r="F19106" s="268" t="s">
        <v>84</v>
      </c>
      <c r="G19106" s="262">
        <f>SUM(G19103:G19105)</f>
        <v>0</v>
      </c>
      <c r="I19106" s="326"/>
      <c r="J19106" s="295"/>
      <c r="K19106" s="296"/>
      <c r="L19106" s="296"/>
      <c r="M19106" s="296"/>
      <c r="N19106" s="296"/>
      <c r="O19106" s="296"/>
    </row>
    <row r="19107" spans="1:16" s="211" customFormat="1" ht="14" thickTop="1" thickBot="1">
      <c r="A19107" s="269"/>
      <c r="B19107" s="443"/>
      <c r="C19107" s="270"/>
      <c r="D19107" s="319"/>
      <c r="E19107" s="271" t="s">
        <v>89</v>
      </c>
      <c r="F19107" s="272"/>
      <c r="G19107" s="273">
        <f>ROUND(SUM(G19062,G19077,G19085,G19100,G19106),0)</f>
        <v>0</v>
      </c>
      <c r="I19107" s="327"/>
      <c r="J19107" s="212">
        <f>B19046</f>
        <v>61.3</v>
      </c>
      <c r="K19107" s="274">
        <f>E19103</f>
        <v>0</v>
      </c>
      <c r="L19107" s="294">
        <f>G19103</f>
        <v>0</v>
      </c>
      <c r="M19107" s="294">
        <f>G19104</f>
        <v>0</v>
      </c>
      <c r="N19107" s="294">
        <f>G19105</f>
        <v>0</v>
      </c>
      <c r="O19107" s="299">
        <f>SUM(K19107:N19107)</f>
        <v>0</v>
      </c>
      <c r="P19107" s="294"/>
    </row>
    <row r="19108" spans="1:16" ht="13.5" thickTop="1">
      <c r="A19108" s="275" t="s">
        <v>97</v>
      </c>
      <c r="B19108" s="438"/>
      <c r="C19108" s="215"/>
      <c r="D19108" s="217"/>
      <c r="E19108" s="217"/>
      <c r="F19108" s="216"/>
      <c r="G19108" s="219"/>
      <c r="I19108" s="326"/>
      <c r="P19108" s="294"/>
    </row>
    <row r="19109" spans="1:16">
      <c r="A19109" s="275"/>
      <c r="B19109" s="452"/>
      <c r="C19109" s="276"/>
      <c r="D19109" s="320"/>
      <c r="E19109" s="217"/>
      <c r="F19109" s="216"/>
      <c r="G19109" s="277">
        <f ca="1">TODAY()</f>
        <v>44839</v>
      </c>
      <c r="I19109" s="326"/>
      <c r="P19109" s="294"/>
    </row>
    <row r="19110" spans="1:16" ht="13.5" thickBot="1">
      <c r="A19110" s="234"/>
      <c r="B19110" s="456"/>
      <c r="C19110" s="235"/>
      <c r="D19110" s="237"/>
      <c r="E19110" s="237"/>
      <c r="F19110" s="236"/>
      <c r="G19110" s="278"/>
      <c r="I19110" s="326"/>
      <c r="P19110" s="294"/>
    </row>
    <row r="19111" spans="1:16" ht="13.5" thickTop="1">
      <c r="A19111" s="215"/>
      <c r="B19111" s="438"/>
      <c r="C19111" s="215"/>
      <c r="D19111" s="217"/>
      <c r="E19111" s="217"/>
      <c r="F19111" s="216"/>
      <c r="G19111" s="216"/>
      <c r="I19111" s="434"/>
      <c r="P19111" s="294"/>
    </row>
    <row r="19112" spans="1:16" s="199" customFormat="1">
      <c r="A19112" s="196" t="s">
        <v>109</v>
      </c>
      <c r="B19112" s="458"/>
      <c r="C19112" s="196"/>
      <c r="D19112" s="198"/>
      <c r="E19112" s="198"/>
      <c r="F19112" s="197"/>
      <c r="G19112" s="197"/>
      <c r="I19112" s="321"/>
      <c r="J19112" s="200"/>
      <c r="O19112" s="297"/>
    </row>
    <row r="19113" spans="1:16" s="199" customFormat="1">
      <c r="A19113" s="196" t="str">
        <f>CONCATENATE('Prestaciones y AIU'!A15655," ANALISIS DE PRECIOS UNITARIOS")</f>
        <v xml:space="preserve"> ANALISIS DE PRECIOS UNITARIOS</v>
      </c>
      <c r="B19113" s="458"/>
      <c r="C19113" s="196"/>
      <c r="D19113" s="198"/>
      <c r="E19113" s="198"/>
      <c r="F19113" s="197"/>
      <c r="G19113" s="197"/>
      <c r="I19113" s="321"/>
      <c r="J19113" s="200"/>
      <c r="O19113" s="297"/>
    </row>
    <row r="19114" spans="1:16" s="199" customFormat="1">
      <c r="A19114" s="196" t="str">
        <f>Objeto_LIC</f>
        <v>OPTIMIZACION DEL SISTEMA DE ABASTECIMIENTO (ADUCCION, PRETRATAMIENTO Y CONDUCCION) DEL MUNICPIO DE TAME, DEPARTAMENTO DE ARAUCA</v>
      </c>
      <c r="B19114" s="458"/>
      <c r="C19114" s="196"/>
      <c r="D19114" s="198"/>
      <c r="E19114" s="198"/>
      <c r="F19114" s="197"/>
      <c r="G19114" s="197"/>
      <c r="I19114" s="321"/>
      <c r="J19114" s="200"/>
      <c r="O19114" s="297"/>
    </row>
    <row r="19115" spans="1:16" s="199" customFormat="1">
      <c r="A19115" s="196"/>
      <c r="B19115" s="458"/>
      <c r="C19115" s="196"/>
      <c r="D19115" s="198"/>
      <c r="E19115" s="198"/>
      <c r="F19115" s="197"/>
      <c r="G19115" s="197"/>
      <c r="I19115" s="321"/>
      <c r="J19115" s="200"/>
      <c r="O19115" s="297"/>
    </row>
    <row r="19116" spans="1:16" ht="13.5" thickBot="1">
      <c r="A19116" s="201"/>
      <c r="B19116" s="448"/>
      <c r="C19116" s="201"/>
      <c r="D19116" s="203"/>
      <c r="E19116" s="203"/>
      <c r="F19116" s="202"/>
      <c r="G19116" s="202"/>
    </row>
    <row r="19117" spans="1:16" s="211" customFormat="1" ht="13.5" thickTop="1">
      <c r="A19117" s="206"/>
      <c r="B19117" s="457"/>
      <c r="C19117" s="207"/>
      <c r="D19117" s="209"/>
      <c r="E19117" s="209"/>
      <c r="F19117" s="208"/>
      <c r="G19117" s="210" t="s">
        <v>110</v>
      </c>
      <c r="I19117" s="323"/>
      <c r="J19117" s="212"/>
      <c r="O19117" s="297"/>
    </row>
    <row r="19118" spans="1:16" ht="12.75" customHeight="1">
      <c r="A19118" s="213" t="s">
        <v>62</v>
      </c>
      <c r="B19118" s="750">
        <f>Proponente</f>
        <v>0</v>
      </c>
      <c r="C19118" s="750"/>
      <c r="D19118" s="750"/>
      <c r="E19118" s="750"/>
      <c r="F19118" s="750"/>
      <c r="G19118" s="751"/>
    </row>
    <row r="19119" spans="1:16" ht="47.25" customHeight="1">
      <c r="A19119" s="213" t="s">
        <v>63</v>
      </c>
      <c r="B19119" s="470">
        <v>61.4</v>
      </c>
      <c r="C19119" s="750" t="e">
        <f>VLOOKUP(B19119,Presupuesto!$A$4:$B$106,2,FALSE)</f>
        <v>#N/A</v>
      </c>
      <c r="D19119" s="750"/>
      <c r="E19119" s="750"/>
      <c r="F19119" s="750"/>
      <c r="G19119" s="751"/>
    </row>
    <row r="19120" spans="1:16" ht="12.75" customHeight="1">
      <c r="A19120" s="214"/>
      <c r="B19120" s="438"/>
      <c r="C19120" s="215"/>
      <c r="D19120" s="217"/>
      <c r="E19120" s="217"/>
      <c r="F19120" s="218" t="s">
        <v>88</v>
      </c>
      <c r="G19120" s="750" t="str">
        <f ca="1">LOOKUP('U-P1'!B19119,Presupuesto!$1:$1048576,Presupuesto!$C$1:$C$105)</f>
        <v>ML</v>
      </c>
      <c r="H19120" s="750"/>
      <c r="I19120" s="750"/>
      <c r="J19120" s="750"/>
      <c r="K19120" s="751"/>
    </row>
    <row r="19121" spans="1:15" ht="13.5" thickBot="1">
      <c r="A19121" s="213" t="s">
        <v>64</v>
      </c>
      <c r="B19121" s="438"/>
      <c r="C19121" s="215"/>
      <c r="D19121" s="217"/>
      <c r="E19121" s="217"/>
      <c r="F19121" s="216"/>
      <c r="G19121" s="219"/>
      <c r="I19121" s="324"/>
      <c r="J19121" s="295"/>
      <c r="K19121" s="296"/>
      <c r="L19121" s="296"/>
      <c r="M19121" s="296"/>
      <c r="N19121" s="296"/>
      <c r="O19121" s="296"/>
    </row>
    <row r="19122" spans="1:15" s="220" customFormat="1" ht="13.5" thickTop="1">
      <c r="A19122" s="221" t="s">
        <v>57</v>
      </c>
      <c r="B19122" s="447" t="s">
        <v>65</v>
      </c>
      <c r="C19122" s="222" t="s">
        <v>66</v>
      </c>
      <c r="D19122" s="223" t="s">
        <v>74</v>
      </c>
      <c r="E19122" s="224" t="s">
        <v>100</v>
      </c>
      <c r="F19122" s="224" t="s">
        <v>79</v>
      </c>
      <c r="G19122" s="225" t="s">
        <v>70</v>
      </c>
      <c r="I19122" s="325"/>
      <c r="J19122" s="226"/>
      <c r="O19122" s="296"/>
    </row>
    <row r="19123" spans="1:15">
      <c r="A19123" s="227" t="str">
        <f t="shared" ref="A19123:A19134" si="3452">IF(I19123=0,"-",VLOOKUP(I19123,EQUIPOS,2,FALSE))</f>
        <v>-</v>
      </c>
      <c r="B19123" s="228"/>
      <c r="C19123" s="228"/>
      <c r="D19123" s="194"/>
      <c r="E19123" s="229">
        <f t="shared" ref="E19123:E19134" si="3453">IF(I19123=0,0,VLOOKUP(I19123,EQUIPOS,4,FALSE))</f>
        <v>0</v>
      </c>
      <c r="F19123" s="230">
        <f t="shared" ref="F19123:F19134" si="3454">IF(D19123=0,0,E19123/D19123)</f>
        <v>0</v>
      </c>
      <c r="G19123" s="231"/>
      <c r="I19123" s="283"/>
    </row>
    <row r="19124" spans="1:15">
      <c r="A19124" s="227" t="str">
        <f t="shared" si="3452"/>
        <v>-</v>
      </c>
      <c r="B19124" s="228"/>
      <c r="C19124" s="228"/>
      <c r="D19124" s="194"/>
      <c r="E19124" s="229">
        <f t="shared" si="3453"/>
        <v>0</v>
      </c>
      <c r="F19124" s="230">
        <f t="shared" si="3454"/>
        <v>0</v>
      </c>
      <c r="G19124" s="232"/>
      <c r="I19124" s="283"/>
    </row>
    <row r="19125" spans="1:15">
      <c r="A19125" s="227" t="str">
        <f t="shared" si="3452"/>
        <v>-</v>
      </c>
      <c r="B19125" s="228"/>
      <c r="C19125" s="228"/>
      <c r="D19125" s="194"/>
      <c r="E19125" s="229">
        <f t="shared" si="3453"/>
        <v>0</v>
      </c>
      <c r="F19125" s="230">
        <f t="shared" si="3454"/>
        <v>0</v>
      </c>
      <c r="G19125" s="232"/>
      <c r="I19125" s="283"/>
    </row>
    <row r="19126" spans="1:15">
      <c r="A19126" s="227" t="str">
        <f t="shared" si="3452"/>
        <v>-</v>
      </c>
      <c r="B19126" s="228"/>
      <c r="C19126" s="228"/>
      <c r="D19126" s="194"/>
      <c r="E19126" s="229">
        <f t="shared" si="3453"/>
        <v>0</v>
      </c>
      <c r="F19126" s="230">
        <f t="shared" si="3454"/>
        <v>0</v>
      </c>
      <c r="G19126" s="232"/>
      <c r="I19126" s="283"/>
    </row>
    <row r="19127" spans="1:15">
      <c r="A19127" s="227" t="str">
        <f t="shared" si="3452"/>
        <v>-</v>
      </c>
      <c r="B19127" s="228"/>
      <c r="C19127" s="228"/>
      <c r="D19127" s="194"/>
      <c r="E19127" s="229">
        <f t="shared" si="3453"/>
        <v>0</v>
      </c>
      <c r="F19127" s="230">
        <f t="shared" si="3454"/>
        <v>0</v>
      </c>
      <c r="G19127" s="232"/>
      <c r="I19127" s="283"/>
    </row>
    <row r="19128" spans="1:15">
      <c r="A19128" s="227" t="str">
        <f t="shared" si="3452"/>
        <v>-</v>
      </c>
      <c r="B19128" s="228"/>
      <c r="C19128" s="228"/>
      <c r="D19128" s="194"/>
      <c r="E19128" s="229">
        <f t="shared" si="3453"/>
        <v>0</v>
      </c>
      <c r="F19128" s="230">
        <f t="shared" si="3454"/>
        <v>0</v>
      </c>
      <c r="G19128" s="232"/>
      <c r="I19128" s="283"/>
    </row>
    <row r="19129" spans="1:15">
      <c r="A19129" s="227" t="str">
        <f t="shared" si="3452"/>
        <v>-</v>
      </c>
      <c r="B19129" s="228"/>
      <c r="C19129" s="228"/>
      <c r="D19129" s="194"/>
      <c r="E19129" s="229">
        <f t="shared" si="3453"/>
        <v>0</v>
      </c>
      <c r="F19129" s="230">
        <f t="shared" si="3454"/>
        <v>0</v>
      </c>
      <c r="G19129" s="232"/>
      <c r="I19129" s="283"/>
    </row>
    <row r="19130" spans="1:15">
      <c r="A19130" s="227" t="str">
        <f t="shared" si="3452"/>
        <v>-</v>
      </c>
      <c r="B19130" s="228"/>
      <c r="C19130" s="228"/>
      <c r="D19130" s="194"/>
      <c r="E19130" s="229">
        <f t="shared" si="3453"/>
        <v>0</v>
      </c>
      <c r="F19130" s="230">
        <f t="shared" si="3454"/>
        <v>0</v>
      </c>
      <c r="G19130" s="232"/>
      <c r="I19130" s="283"/>
    </row>
    <row r="19131" spans="1:15">
      <c r="A19131" s="227" t="str">
        <f t="shared" si="3452"/>
        <v>-</v>
      </c>
      <c r="B19131" s="228"/>
      <c r="C19131" s="228"/>
      <c r="D19131" s="194"/>
      <c r="E19131" s="229">
        <f t="shared" si="3453"/>
        <v>0</v>
      </c>
      <c r="F19131" s="230">
        <f t="shared" si="3454"/>
        <v>0</v>
      </c>
      <c r="G19131" s="232"/>
      <c r="I19131" s="283"/>
    </row>
    <row r="19132" spans="1:15">
      <c r="A19132" s="227" t="str">
        <f t="shared" si="3452"/>
        <v>-</v>
      </c>
      <c r="B19132" s="228"/>
      <c r="C19132" s="228"/>
      <c r="D19132" s="194"/>
      <c r="E19132" s="229">
        <f t="shared" si="3453"/>
        <v>0</v>
      </c>
      <c r="F19132" s="230">
        <f t="shared" si="3454"/>
        <v>0</v>
      </c>
      <c r="G19132" s="232"/>
      <c r="I19132" s="283"/>
    </row>
    <row r="19133" spans="1:15">
      <c r="A19133" s="227" t="str">
        <f t="shared" si="3452"/>
        <v>-</v>
      </c>
      <c r="B19133" s="228"/>
      <c r="C19133" s="228"/>
      <c r="D19133" s="194"/>
      <c r="E19133" s="229">
        <f t="shared" si="3453"/>
        <v>0</v>
      </c>
      <c r="F19133" s="230">
        <f t="shared" si="3454"/>
        <v>0</v>
      </c>
      <c r="G19133" s="232"/>
      <c r="I19133" s="283"/>
    </row>
    <row r="19134" spans="1:15">
      <c r="A19134" s="227" t="str">
        <f t="shared" si="3452"/>
        <v>-</v>
      </c>
      <c r="B19134" s="228"/>
      <c r="C19134" s="228"/>
      <c r="D19134" s="194"/>
      <c r="E19134" s="229">
        <f t="shared" si="3453"/>
        <v>0</v>
      </c>
      <c r="F19134" s="230">
        <f t="shared" si="3454"/>
        <v>0</v>
      </c>
      <c r="G19134" s="232"/>
      <c r="I19134" s="283"/>
    </row>
    <row r="19135" spans="1:15" ht="13.5" thickBot="1">
      <c r="A19135" s="234"/>
      <c r="B19135" s="456"/>
      <c r="C19135" s="235"/>
      <c r="D19135" s="237"/>
      <c r="E19135" s="237"/>
      <c r="F19135" s="238" t="s">
        <v>80</v>
      </c>
      <c r="G19135" s="239">
        <f>SUM(F19123:F19134)</f>
        <v>0</v>
      </c>
      <c r="I19135" s="326"/>
    </row>
    <row r="19136" spans="1:15" ht="13.5" thickTop="1">
      <c r="A19136" s="240" t="s">
        <v>67</v>
      </c>
      <c r="B19136" s="446"/>
      <c r="C19136" s="241"/>
      <c r="D19136" s="243"/>
      <c r="E19136" s="243"/>
      <c r="F19136" s="242"/>
      <c r="G19136" s="244"/>
      <c r="I19136" s="326"/>
    </row>
    <row r="19137" spans="1:15" s="220" customFormat="1" ht="26">
      <c r="A19137" s="245" t="s">
        <v>57</v>
      </c>
      <c r="B19137" s="455"/>
      <c r="C19137" s="247" t="s">
        <v>58</v>
      </c>
      <c r="D19137" s="316" t="s">
        <v>68</v>
      </c>
      <c r="E19137" s="248" t="s">
        <v>69</v>
      </c>
      <c r="F19137" s="249" t="s">
        <v>79</v>
      </c>
      <c r="G19137" s="250" t="s">
        <v>70</v>
      </c>
      <c r="I19137" s="325"/>
      <c r="J19137" s="226"/>
      <c r="O19137" s="296"/>
    </row>
    <row r="19138" spans="1:15">
      <c r="A19138" s="748" t="str">
        <f t="shared" ref="A19138:A19149" si="3455">IF(I19138=0,"",VLOOKUP(I19138,MATERIALES,2,FALSE))</f>
        <v/>
      </c>
      <c r="B19138" s="749"/>
      <c r="C19138" s="251" t="str">
        <f t="shared" ref="C19138:C19146" si="3456">IF(I19138=0,"",VLOOKUP(I19138,MATERIALES,3,FALSE))</f>
        <v/>
      </c>
      <c r="D19138" s="194"/>
      <c r="E19138" s="252">
        <f t="shared" ref="E19138:E19149" si="3457">IF(I19138=0,0,VLOOKUP(I19138,MATERIALES,4,FALSE))</f>
        <v>0</v>
      </c>
      <c r="F19138" s="230">
        <f>D19138*E19138</f>
        <v>0</v>
      </c>
      <c r="G19138" s="231"/>
      <c r="I19138" s="283"/>
    </row>
    <row r="19139" spans="1:15">
      <c r="A19139" s="748" t="str">
        <f t="shared" si="3455"/>
        <v/>
      </c>
      <c r="B19139" s="749"/>
      <c r="C19139" s="251" t="str">
        <f t="shared" si="3456"/>
        <v/>
      </c>
      <c r="D19139" s="194"/>
      <c r="E19139" s="252">
        <f t="shared" si="3457"/>
        <v>0</v>
      </c>
      <c r="F19139" s="230">
        <f t="shared" ref="F19139:F19149" si="3458">D19139*E19139</f>
        <v>0</v>
      </c>
      <c r="G19139" s="232"/>
      <c r="I19139" s="283"/>
    </row>
    <row r="19140" spans="1:15">
      <c r="A19140" s="748" t="str">
        <f t="shared" si="3455"/>
        <v/>
      </c>
      <c r="B19140" s="749"/>
      <c r="C19140" s="251" t="str">
        <f t="shared" si="3456"/>
        <v/>
      </c>
      <c r="D19140" s="194"/>
      <c r="E19140" s="252">
        <f t="shared" si="3457"/>
        <v>0</v>
      </c>
      <c r="F19140" s="230">
        <f t="shared" si="3458"/>
        <v>0</v>
      </c>
      <c r="G19140" s="232"/>
      <c r="I19140" s="283"/>
    </row>
    <row r="19141" spans="1:15">
      <c r="A19141" s="748" t="str">
        <f t="shared" si="3455"/>
        <v/>
      </c>
      <c r="B19141" s="749"/>
      <c r="C19141" s="251" t="str">
        <f t="shared" si="3456"/>
        <v/>
      </c>
      <c r="D19141" s="194"/>
      <c r="E19141" s="252">
        <f t="shared" si="3457"/>
        <v>0</v>
      </c>
      <c r="F19141" s="230">
        <f t="shared" si="3458"/>
        <v>0</v>
      </c>
      <c r="G19141" s="232"/>
      <c r="I19141" s="283"/>
    </row>
    <row r="19142" spans="1:15">
      <c r="A19142" s="748" t="str">
        <f t="shared" si="3455"/>
        <v/>
      </c>
      <c r="B19142" s="749"/>
      <c r="C19142" s="251" t="str">
        <f t="shared" si="3456"/>
        <v/>
      </c>
      <c r="D19142" s="194"/>
      <c r="E19142" s="252">
        <f t="shared" si="3457"/>
        <v>0</v>
      </c>
      <c r="F19142" s="230">
        <f t="shared" si="3458"/>
        <v>0</v>
      </c>
      <c r="G19142" s="232"/>
      <c r="I19142" s="283"/>
    </row>
    <row r="19143" spans="1:15">
      <c r="A19143" s="748" t="str">
        <f t="shared" si="3455"/>
        <v/>
      </c>
      <c r="B19143" s="749"/>
      <c r="C19143" s="251" t="str">
        <f t="shared" si="3456"/>
        <v/>
      </c>
      <c r="D19143" s="194"/>
      <c r="E19143" s="252">
        <f t="shared" si="3457"/>
        <v>0</v>
      </c>
      <c r="F19143" s="230">
        <f t="shared" si="3458"/>
        <v>0</v>
      </c>
      <c r="G19143" s="232"/>
      <c r="I19143" s="283"/>
    </row>
    <row r="19144" spans="1:15">
      <c r="A19144" s="748" t="str">
        <f t="shared" si="3455"/>
        <v/>
      </c>
      <c r="B19144" s="749"/>
      <c r="C19144" s="251" t="str">
        <f t="shared" si="3456"/>
        <v/>
      </c>
      <c r="D19144" s="194"/>
      <c r="E19144" s="252">
        <f t="shared" si="3457"/>
        <v>0</v>
      </c>
      <c r="F19144" s="230">
        <f t="shared" si="3458"/>
        <v>0</v>
      </c>
      <c r="G19144" s="232"/>
      <c r="I19144" s="283"/>
    </row>
    <row r="19145" spans="1:15">
      <c r="A19145" s="748" t="str">
        <f t="shared" si="3455"/>
        <v/>
      </c>
      <c r="B19145" s="749"/>
      <c r="C19145" s="251" t="str">
        <f t="shared" si="3456"/>
        <v/>
      </c>
      <c r="D19145" s="194"/>
      <c r="E19145" s="252">
        <f t="shared" si="3457"/>
        <v>0</v>
      </c>
      <c r="F19145" s="230">
        <f t="shared" si="3458"/>
        <v>0</v>
      </c>
      <c r="G19145" s="253"/>
      <c r="I19145" s="283"/>
    </row>
    <row r="19146" spans="1:15">
      <c r="A19146" s="748" t="str">
        <f t="shared" si="3455"/>
        <v/>
      </c>
      <c r="B19146" s="749"/>
      <c r="C19146" s="251" t="str">
        <f t="shared" si="3456"/>
        <v/>
      </c>
      <c r="D19146" s="194"/>
      <c r="E19146" s="252">
        <f t="shared" si="3457"/>
        <v>0</v>
      </c>
      <c r="F19146" s="230">
        <f t="shared" si="3458"/>
        <v>0</v>
      </c>
      <c r="G19146" s="232"/>
      <c r="I19146" s="283"/>
    </row>
    <row r="19147" spans="1:15">
      <c r="A19147" s="748" t="str">
        <f t="shared" si="3455"/>
        <v/>
      </c>
      <c r="B19147" s="749"/>
      <c r="C19147" s="251"/>
      <c r="D19147" s="194"/>
      <c r="E19147" s="252">
        <f t="shared" si="3457"/>
        <v>0</v>
      </c>
      <c r="F19147" s="230">
        <f t="shared" si="3458"/>
        <v>0</v>
      </c>
      <c r="G19147" s="232"/>
      <c r="I19147" s="283"/>
    </row>
    <row r="19148" spans="1:15">
      <c r="A19148" s="748" t="str">
        <f t="shared" si="3455"/>
        <v/>
      </c>
      <c r="B19148" s="749"/>
      <c r="C19148" s="251"/>
      <c r="D19148" s="194"/>
      <c r="E19148" s="252">
        <f t="shared" si="3457"/>
        <v>0</v>
      </c>
      <c r="F19148" s="230">
        <f t="shared" si="3458"/>
        <v>0</v>
      </c>
      <c r="G19148" s="232"/>
      <c r="I19148" s="283"/>
    </row>
    <row r="19149" spans="1:15">
      <c r="A19149" s="748" t="str">
        <f t="shared" si="3455"/>
        <v/>
      </c>
      <c r="B19149" s="749"/>
      <c r="C19149" s="251" t="str">
        <f t="shared" ref="C19149" si="3459">IF(I19149=0,"",VLOOKUP(I19149,MATERIALES,3,FALSE))</f>
        <v/>
      </c>
      <c r="D19149" s="194"/>
      <c r="E19149" s="252">
        <f t="shared" si="3457"/>
        <v>0</v>
      </c>
      <c r="F19149" s="230">
        <f t="shared" si="3458"/>
        <v>0</v>
      </c>
      <c r="G19149" s="233"/>
      <c r="I19149" s="283"/>
    </row>
    <row r="19150" spans="1:15" ht="26.25" customHeight="1" thickBot="1">
      <c r="A19150" s="214"/>
      <c r="B19150" s="438"/>
      <c r="C19150" s="215"/>
      <c r="D19150" s="217"/>
      <c r="E19150" s="254"/>
      <c r="F19150" s="255" t="s">
        <v>81</v>
      </c>
      <c r="G19150" s="253">
        <f>ROUND(SUM(F19138:F19149),0)</f>
        <v>0</v>
      </c>
      <c r="I19150" s="326"/>
    </row>
    <row r="19151" spans="1:15" ht="14" thickTop="1" thickBot="1">
      <c r="A19151" s="256" t="s">
        <v>72</v>
      </c>
      <c r="B19151" s="445"/>
      <c r="C19151" s="257"/>
      <c r="D19151" s="259"/>
      <c r="E19151" s="259"/>
      <c r="F19151" s="258"/>
      <c r="G19151" s="260"/>
      <c r="I19151" s="326"/>
    </row>
    <row r="19152" spans="1:15" ht="13.5" thickTop="1">
      <c r="A19152" s="245" t="s">
        <v>57</v>
      </c>
      <c r="B19152" s="455"/>
      <c r="C19152" s="248" t="s">
        <v>71</v>
      </c>
      <c r="D19152" s="316" t="s">
        <v>75</v>
      </c>
      <c r="E19152" s="248" t="s">
        <v>98</v>
      </c>
      <c r="F19152" s="249" t="s">
        <v>79</v>
      </c>
      <c r="G19152" s="250" t="s">
        <v>70</v>
      </c>
      <c r="I19152" s="326"/>
    </row>
    <row r="19153" spans="1:9">
      <c r="A19153" s="748" t="str">
        <f>IF(I19153=0,"",VLOOKUP(I19153,EQUIPOS,2,FALSE))</f>
        <v/>
      </c>
      <c r="B19153" s="749"/>
      <c r="C19153" s="195"/>
      <c r="D19153" s="194"/>
      <c r="E19153" s="252">
        <f>IF(I19153=0,0,VLOOKUP(I19153,EQUIPOS,4,FALSE))</f>
        <v>0</v>
      </c>
      <c r="F19153" s="230">
        <f t="shared" ref="F19153:F19157" si="3460">C19153*D19153*E19153</f>
        <v>0</v>
      </c>
      <c r="G19153" s="231"/>
      <c r="I19153" s="283"/>
    </row>
    <row r="19154" spans="1:9">
      <c r="A19154" s="748" t="str">
        <f>IF(I19154=0,"",VLOOKUP(I19154,EQUIPOS,2,FALSE))</f>
        <v/>
      </c>
      <c r="B19154" s="749"/>
      <c r="C19154" s="195"/>
      <c r="D19154" s="194"/>
      <c r="E19154" s="252">
        <f>IF(I19154=0,0,VLOOKUP(I19154,EQUIPOS,4,FALSE))</f>
        <v>0</v>
      </c>
      <c r="F19154" s="230">
        <f t="shared" si="3460"/>
        <v>0</v>
      </c>
      <c r="G19154" s="232"/>
      <c r="I19154" s="283"/>
    </row>
    <row r="19155" spans="1:9">
      <c r="A19155" s="748" t="str">
        <f>IF(I19155=0,"",VLOOKUP(I19155,EQUIPOS,2,FALSE))</f>
        <v/>
      </c>
      <c r="B19155" s="749"/>
      <c r="C19155" s="195"/>
      <c r="D19155" s="194"/>
      <c r="E19155" s="252">
        <f>IF(I19155=0,0,VLOOKUP(I19155,EQUIPOS,4,FALSE))</f>
        <v>0</v>
      </c>
      <c r="F19155" s="230">
        <f t="shared" si="3460"/>
        <v>0</v>
      </c>
      <c r="G19155" s="232"/>
      <c r="I19155" s="283"/>
    </row>
    <row r="19156" spans="1:9">
      <c r="A19156" s="748" t="str">
        <f>IF(I19156=0,"",VLOOKUP(I19156,EQUIPOS,2,FALSE))</f>
        <v/>
      </c>
      <c r="B19156" s="749"/>
      <c r="C19156" s="195"/>
      <c r="D19156" s="194"/>
      <c r="E19156" s="252">
        <f>IF(I19156=0,0,VLOOKUP(I19156,EQUIPOS,4,FALSE))</f>
        <v>0</v>
      </c>
      <c r="F19156" s="230">
        <f t="shared" si="3460"/>
        <v>0</v>
      </c>
      <c r="G19156" s="232"/>
      <c r="I19156" s="283"/>
    </row>
    <row r="19157" spans="1:9">
      <c r="A19157" s="748" t="str">
        <f>IF(I19157=0,"",VLOOKUP(I19157,EQUIPOS,2,FALSE))</f>
        <v/>
      </c>
      <c r="B19157" s="749"/>
      <c r="C19157" s="195"/>
      <c r="D19157" s="194"/>
      <c r="E19157" s="252">
        <f>IF(I19157=0,0,VLOOKUP(I19157,EQUIPOS,4,FALSE))</f>
        <v>0</v>
      </c>
      <c r="F19157" s="230">
        <f t="shared" si="3460"/>
        <v>0</v>
      </c>
      <c r="G19157" s="233"/>
      <c r="I19157" s="283"/>
    </row>
    <row r="19158" spans="1:9" ht="30.75" customHeight="1" thickBot="1">
      <c r="A19158" s="234"/>
      <c r="B19158" s="456"/>
      <c r="C19158" s="235"/>
      <c r="D19158" s="237"/>
      <c r="E19158" s="261"/>
      <c r="F19158" s="238" t="s">
        <v>82</v>
      </c>
      <c r="G19158" s="262">
        <f>SUM(F19153:F19157)</f>
        <v>0</v>
      </c>
      <c r="I19158" s="326"/>
    </row>
    <row r="19159" spans="1:9" ht="13.5" thickTop="1">
      <c r="A19159" s="240" t="s">
        <v>73</v>
      </c>
      <c r="B19159" s="446"/>
      <c r="C19159" s="241"/>
      <c r="D19159" s="243"/>
      <c r="E19159" s="243"/>
      <c r="F19159" s="242"/>
      <c r="G19159" s="244"/>
      <c r="I19159" s="326"/>
    </row>
    <row r="19160" spans="1:9" ht="26">
      <c r="A19160" s="245" t="s">
        <v>57</v>
      </c>
      <c r="B19160" s="454" t="s">
        <v>58</v>
      </c>
      <c r="C19160" s="247" t="s">
        <v>68</v>
      </c>
      <c r="D19160" s="316" t="s">
        <v>74</v>
      </c>
      <c r="E19160" s="248" t="s">
        <v>69</v>
      </c>
      <c r="F19160" s="249" t="s">
        <v>79</v>
      </c>
      <c r="G19160" s="250" t="s">
        <v>70</v>
      </c>
      <c r="H19160" s="220"/>
      <c r="I19160" s="325"/>
    </row>
    <row r="19161" spans="1:9">
      <c r="A19161" s="263" t="str">
        <f t="shared" ref="A19161:A19172" si="3461">IF(I19161=0,"",VLOOKUP(I19161,MANOOBRA,2,FALSE))</f>
        <v/>
      </c>
      <c r="B19161" s="444" t="str">
        <f t="shared" ref="B19161:B19172" si="3462">IF(I19161=0,"",VLOOKUP(I19161,MANOOBRA,3,FALSE))</f>
        <v/>
      </c>
      <c r="C19161" s="195"/>
      <c r="D19161" s="466"/>
      <c r="E19161" s="252">
        <f t="shared" ref="E19161:E19172" si="3463">IF(I19161=0,0,VLOOKUP(I19161,MANOOBRA,4,FALSE))</f>
        <v>0</v>
      </c>
      <c r="F19161" s="230">
        <f>IF(D19161=0,0,C19161*E19161/D19161)</f>
        <v>0</v>
      </c>
      <c r="G19161" s="231"/>
      <c r="I19161" s="283"/>
    </row>
    <row r="19162" spans="1:9">
      <c r="A19162" s="263" t="str">
        <f t="shared" si="3461"/>
        <v/>
      </c>
      <c r="B19162" s="444" t="str">
        <f t="shared" si="3462"/>
        <v/>
      </c>
      <c r="C19162" s="195"/>
      <c r="D19162" s="466"/>
      <c r="E19162" s="252">
        <f t="shared" si="3463"/>
        <v>0</v>
      </c>
      <c r="F19162" s="230">
        <f t="shared" ref="F19162:F19172" si="3464">IF(D19162=0,0,C19162*E19162/D19162)</f>
        <v>0</v>
      </c>
      <c r="G19162" s="232"/>
      <c r="I19162" s="283"/>
    </row>
    <row r="19163" spans="1:9">
      <c r="A19163" s="263" t="str">
        <f t="shared" si="3461"/>
        <v/>
      </c>
      <c r="B19163" s="444" t="str">
        <f t="shared" si="3462"/>
        <v/>
      </c>
      <c r="C19163" s="195"/>
      <c r="D19163" s="469"/>
      <c r="E19163" s="252">
        <f t="shared" si="3463"/>
        <v>0</v>
      </c>
      <c r="F19163" s="230">
        <f t="shared" si="3464"/>
        <v>0</v>
      </c>
      <c r="G19163" s="232"/>
      <c r="I19163" s="283"/>
    </row>
    <row r="19164" spans="1:9">
      <c r="A19164" s="263" t="str">
        <f t="shared" si="3461"/>
        <v/>
      </c>
      <c r="B19164" s="444" t="str">
        <f t="shared" si="3462"/>
        <v/>
      </c>
      <c r="C19164" s="195"/>
      <c r="D19164" s="195"/>
      <c r="E19164" s="252">
        <f t="shared" si="3463"/>
        <v>0</v>
      </c>
      <c r="F19164" s="230">
        <f t="shared" si="3464"/>
        <v>0</v>
      </c>
      <c r="G19164" s="232"/>
      <c r="I19164" s="283"/>
    </row>
    <row r="19165" spans="1:9">
      <c r="A19165" s="263" t="str">
        <f t="shared" si="3461"/>
        <v/>
      </c>
      <c r="B19165" s="444" t="str">
        <f t="shared" si="3462"/>
        <v/>
      </c>
      <c r="C19165" s="195"/>
      <c r="D19165" s="195"/>
      <c r="E19165" s="252">
        <f t="shared" si="3463"/>
        <v>0</v>
      </c>
      <c r="F19165" s="230">
        <f t="shared" si="3464"/>
        <v>0</v>
      </c>
      <c r="G19165" s="232"/>
      <c r="I19165" s="283"/>
    </row>
    <row r="19166" spans="1:9">
      <c r="A19166" s="263" t="str">
        <f t="shared" si="3461"/>
        <v/>
      </c>
      <c r="B19166" s="444" t="str">
        <f t="shared" si="3462"/>
        <v/>
      </c>
      <c r="C19166" s="195"/>
      <c r="D19166" s="195"/>
      <c r="E19166" s="252">
        <f t="shared" si="3463"/>
        <v>0</v>
      </c>
      <c r="F19166" s="230">
        <f t="shared" si="3464"/>
        <v>0</v>
      </c>
      <c r="G19166" s="232"/>
      <c r="I19166" s="283"/>
    </row>
    <row r="19167" spans="1:9">
      <c r="A19167" s="263" t="str">
        <f t="shared" si="3461"/>
        <v/>
      </c>
      <c r="B19167" s="444" t="str">
        <f t="shared" si="3462"/>
        <v/>
      </c>
      <c r="C19167" s="195"/>
      <c r="D19167" s="195"/>
      <c r="E19167" s="252">
        <f t="shared" si="3463"/>
        <v>0</v>
      </c>
      <c r="F19167" s="230">
        <f t="shared" si="3464"/>
        <v>0</v>
      </c>
      <c r="G19167" s="232"/>
      <c r="I19167" s="283"/>
    </row>
    <row r="19168" spans="1:9">
      <c r="A19168" s="263" t="str">
        <f t="shared" si="3461"/>
        <v/>
      </c>
      <c r="B19168" s="444" t="str">
        <f t="shared" si="3462"/>
        <v/>
      </c>
      <c r="C19168" s="195"/>
      <c r="D19168" s="195"/>
      <c r="E19168" s="252">
        <f t="shared" si="3463"/>
        <v>0</v>
      </c>
      <c r="F19168" s="230">
        <f t="shared" si="3464"/>
        <v>0</v>
      </c>
      <c r="G19168" s="232"/>
      <c r="I19168" s="283"/>
    </row>
    <row r="19169" spans="1:16">
      <c r="A19169" s="263" t="str">
        <f t="shared" si="3461"/>
        <v/>
      </c>
      <c r="B19169" s="444" t="str">
        <f t="shared" si="3462"/>
        <v/>
      </c>
      <c r="C19169" s="195"/>
      <c r="D19169" s="195"/>
      <c r="E19169" s="252">
        <f t="shared" si="3463"/>
        <v>0</v>
      </c>
      <c r="F19169" s="230">
        <f t="shared" si="3464"/>
        <v>0</v>
      </c>
      <c r="G19169" s="232"/>
      <c r="I19169" s="283"/>
    </row>
    <row r="19170" spans="1:16">
      <c r="A19170" s="263" t="str">
        <f t="shared" si="3461"/>
        <v/>
      </c>
      <c r="B19170" s="444" t="str">
        <f t="shared" si="3462"/>
        <v/>
      </c>
      <c r="C19170" s="195"/>
      <c r="D19170" s="195"/>
      <c r="E19170" s="252">
        <f t="shared" si="3463"/>
        <v>0</v>
      </c>
      <c r="F19170" s="230">
        <f t="shared" si="3464"/>
        <v>0</v>
      </c>
      <c r="G19170" s="232"/>
      <c r="I19170" s="283"/>
    </row>
    <row r="19171" spans="1:16">
      <c r="A19171" s="263" t="str">
        <f t="shared" si="3461"/>
        <v/>
      </c>
      <c r="B19171" s="444" t="str">
        <f t="shared" si="3462"/>
        <v/>
      </c>
      <c r="C19171" s="195"/>
      <c r="D19171" s="195"/>
      <c r="E19171" s="252">
        <f t="shared" si="3463"/>
        <v>0</v>
      </c>
      <c r="F19171" s="230">
        <f t="shared" si="3464"/>
        <v>0</v>
      </c>
      <c r="G19171" s="232"/>
      <c r="I19171" s="283"/>
    </row>
    <row r="19172" spans="1:16">
      <c r="A19172" s="263" t="str">
        <f t="shared" si="3461"/>
        <v/>
      </c>
      <c r="B19172" s="444" t="str">
        <f t="shared" si="3462"/>
        <v/>
      </c>
      <c r="C19172" s="195"/>
      <c r="D19172" s="195"/>
      <c r="E19172" s="252">
        <f t="shared" si="3463"/>
        <v>0</v>
      </c>
      <c r="F19172" s="230">
        <f t="shared" si="3464"/>
        <v>0</v>
      </c>
      <c r="G19172" s="233"/>
      <c r="I19172" s="283"/>
    </row>
    <row r="19173" spans="1:16" ht="31.5" customHeight="1" thickBot="1">
      <c r="A19173" s="234"/>
      <c r="B19173" s="456"/>
      <c r="C19173" s="235"/>
      <c r="D19173" s="237"/>
      <c r="E19173" s="237"/>
      <c r="F19173" s="238" t="s">
        <v>83</v>
      </c>
      <c r="G19173" s="262">
        <f>ROUND(SUM(F19161:F19172),0)</f>
        <v>0</v>
      </c>
      <c r="I19173" s="326"/>
    </row>
    <row r="19174" spans="1:16" ht="13.5" thickTop="1">
      <c r="A19174" s="186" t="s">
        <v>76</v>
      </c>
      <c r="B19174" s="446"/>
      <c r="C19174" s="241"/>
      <c r="D19174" s="243"/>
      <c r="E19174" s="243"/>
      <c r="F19174" s="242"/>
      <c r="G19174" s="244"/>
      <c r="I19174" s="326"/>
    </row>
    <row r="19175" spans="1:16">
      <c r="A19175" s="245" t="s">
        <v>57</v>
      </c>
      <c r="B19175" s="455"/>
      <c r="C19175" s="246"/>
      <c r="D19175" s="317"/>
      <c r="E19175" s="248" t="s">
        <v>77</v>
      </c>
      <c r="F19175" s="249" t="s">
        <v>78</v>
      </c>
      <c r="G19175" s="264" t="s">
        <v>77</v>
      </c>
      <c r="H19175" s="220"/>
      <c r="I19175" s="325"/>
    </row>
    <row r="19176" spans="1:16">
      <c r="A19176" s="185" t="s">
        <v>87</v>
      </c>
      <c r="B19176" s="453"/>
      <c r="C19176" s="265"/>
      <c r="D19176" s="318"/>
      <c r="E19176" s="229">
        <f>SUM(G19135,G19150,G19158,G19173)</f>
        <v>0</v>
      </c>
      <c r="F19176" s="266">
        <f>A</f>
        <v>0</v>
      </c>
      <c r="G19176" s="267">
        <f>E19176*F19176</f>
        <v>0</v>
      </c>
      <c r="I19176" s="326"/>
    </row>
    <row r="19177" spans="1:16">
      <c r="A19177" s="185" t="s">
        <v>85</v>
      </c>
      <c r="B19177" s="453"/>
      <c r="C19177" s="265"/>
      <c r="D19177" s="318"/>
      <c r="E19177" s="229">
        <f>SUM(G19135,G19150,G19158,G19173)</f>
        <v>0</v>
      </c>
      <c r="F19177" s="266">
        <f>I</f>
        <v>0</v>
      </c>
      <c r="G19177" s="267">
        <f>E19177*F19177</f>
        <v>0</v>
      </c>
      <c r="I19177" s="326"/>
    </row>
    <row r="19178" spans="1:16">
      <c r="A19178" s="185" t="s">
        <v>86</v>
      </c>
      <c r="B19178" s="453"/>
      <c r="C19178" s="265"/>
      <c r="D19178" s="318"/>
      <c r="E19178" s="229">
        <f>SUM(G19135,G19150,G19158,G19173)</f>
        <v>0</v>
      </c>
      <c r="F19178" s="266">
        <f>U</f>
        <v>0</v>
      </c>
      <c r="G19178" s="267">
        <f>E19178*F19178</f>
        <v>0</v>
      </c>
      <c r="I19178" s="326"/>
    </row>
    <row r="19179" spans="1:16" ht="33" customHeight="1" thickBot="1">
      <c r="A19179" s="234"/>
      <c r="B19179" s="456"/>
      <c r="C19179" s="235"/>
      <c r="D19179" s="237"/>
      <c r="E19179" s="237"/>
      <c r="F19179" s="268" t="s">
        <v>84</v>
      </c>
      <c r="G19179" s="262">
        <f>SUM(G19176:G19178)</f>
        <v>0</v>
      </c>
      <c r="I19179" s="326"/>
      <c r="J19179" s="295"/>
      <c r="K19179" s="296"/>
      <c r="L19179" s="296"/>
      <c r="M19179" s="296"/>
      <c r="N19179" s="296"/>
      <c r="O19179" s="296"/>
    </row>
    <row r="19180" spans="1:16" s="211" customFormat="1" ht="14" thickTop="1" thickBot="1">
      <c r="A19180" s="269"/>
      <c r="B19180" s="443"/>
      <c r="C19180" s="270"/>
      <c r="D19180" s="319"/>
      <c r="E19180" s="271" t="s">
        <v>89</v>
      </c>
      <c r="F19180" s="272"/>
      <c r="G19180" s="273">
        <f>ROUND(SUM(G19135,G19150,G19158,G19173,G19179),0)</f>
        <v>0</v>
      </c>
      <c r="I19180" s="327"/>
      <c r="J19180" s="212">
        <f>B19119</f>
        <v>61.4</v>
      </c>
      <c r="K19180" s="274">
        <f>E19176</f>
        <v>0</v>
      </c>
      <c r="L19180" s="294">
        <f>G19176</f>
        <v>0</v>
      </c>
      <c r="M19180" s="294">
        <f>G19177</f>
        <v>0</v>
      </c>
      <c r="N19180" s="294">
        <f>G19178</f>
        <v>0</v>
      </c>
      <c r="O19180" s="299">
        <f>SUM(K19180:N19180)</f>
        <v>0</v>
      </c>
      <c r="P19180" s="294"/>
    </row>
    <row r="19181" spans="1:16" ht="13.5" thickTop="1">
      <c r="A19181" s="275" t="s">
        <v>97</v>
      </c>
      <c r="B19181" s="438"/>
      <c r="C19181" s="215"/>
      <c r="D19181" s="217"/>
      <c r="E19181" s="217"/>
      <c r="F19181" s="216"/>
      <c r="G19181" s="219"/>
      <c r="I19181" s="326"/>
      <c r="P19181" s="294"/>
    </row>
    <row r="19182" spans="1:16">
      <c r="A19182" s="275"/>
      <c r="B19182" s="452"/>
      <c r="C19182" s="276"/>
      <c r="D19182" s="320"/>
      <c r="E19182" s="217"/>
      <c r="F19182" s="216"/>
      <c r="G19182" s="277">
        <f ca="1">TODAY()</f>
        <v>44839</v>
      </c>
      <c r="I19182" s="326"/>
      <c r="P19182" s="294"/>
    </row>
    <row r="19183" spans="1:16" ht="13.5" thickBot="1">
      <c r="A19183" s="234"/>
      <c r="B19183" s="456"/>
      <c r="C19183" s="235"/>
      <c r="D19183" s="237"/>
      <c r="E19183" s="237"/>
      <c r="F19183" s="236"/>
      <c r="G19183" s="278"/>
      <c r="I19183" s="326"/>
      <c r="P19183" s="294"/>
    </row>
    <row r="19184" spans="1:16" ht="13.5" thickTop="1">
      <c r="A19184" s="215"/>
      <c r="B19184" s="438"/>
      <c r="C19184" s="215"/>
      <c r="D19184" s="217"/>
      <c r="E19184" s="217"/>
      <c r="F19184" s="216"/>
      <c r="G19184" s="216"/>
      <c r="I19184" s="434"/>
      <c r="P19184" s="294"/>
    </row>
    <row r="19185" spans="1:15" s="199" customFormat="1">
      <c r="A19185" s="196" t="s">
        <v>109</v>
      </c>
      <c r="B19185" s="458"/>
      <c r="C19185" s="196"/>
      <c r="D19185" s="198"/>
      <c r="E19185" s="198"/>
      <c r="F19185" s="197"/>
      <c r="G19185" s="197"/>
      <c r="I19185" s="321"/>
      <c r="J19185" s="200"/>
      <c r="O19185" s="297"/>
    </row>
    <row r="19186" spans="1:15" s="199" customFormat="1">
      <c r="A19186" s="196" t="str">
        <f>CONCATENATE('Prestaciones y AIU'!A15728," ANALISIS DE PRECIOS UNITARIOS")</f>
        <v xml:space="preserve"> ANALISIS DE PRECIOS UNITARIOS</v>
      </c>
      <c r="B19186" s="458"/>
      <c r="C19186" s="196"/>
      <c r="D19186" s="198"/>
      <c r="E19186" s="198"/>
      <c r="F19186" s="197"/>
      <c r="G19186" s="197"/>
      <c r="I19186" s="321"/>
      <c r="J19186" s="200"/>
      <c r="O19186" s="297"/>
    </row>
    <row r="19187" spans="1:15" s="199" customFormat="1">
      <c r="A19187" s="196" t="str">
        <f>Objeto_LIC</f>
        <v>OPTIMIZACION DEL SISTEMA DE ABASTECIMIENTO (ADUCCION, PRETRATAMIENTO Y CONDUCCION) DEL MUNICPIO DE TAME, DEPARTAMENTO DE ARAUCA</v>
      </c>
      <c r="B19187" s="458"/>
      <c r="C19187" s="196"/>
      <c r="D19187" s="198"/>
      <c r="E19187" s="198"/>
      <c r="F19187" s="197"/>
      <c r="G19187" s="197"/>
      <c r="I19187" s="321"/>
      <c r="J19187" s="200"/>
      <c r="O19187" s="297"/>
    </row>
    <row r="19188" spans="1:15" s="199" customFormat="1">
      <c r="A19188" s="196"/>
      <c r="B19188" s="458"/>
      <c r="C19188" s="196"/>
      <c r="D19188" s="198"/>
      <c r="E19188" s="198"/>
      <c r="F19188" s="197"/>
      <c r="G19188" s="197"/>
      <c r="I19188" s="321"/>
      <c r="J19188" s="200"/>
      <c r="O19188" s="297"/>
    </row>
    <row r="19189" spans="1:15" ht="13.5" thickBot="1">
      <c r="A19189" s="201"/>
      <c r="B19189" s="448"/>
      <c r="C19189" s="201"/>
      <c r="D19189" s="203"/>
      <c r="E19189" s="203"/>
      <c r="F19189" s="202"/>
      <c r="G19189" s="202"/>
    </row>
    <row r="19190" spans="1:15" s="211" customFormat="1" ht="13.5" thickTop="1">
      <c r="A19190" s="206"/>
      <c r="B19190" s="457"/>
      <c r="C19190" s="207"/>
      <c r="D19190" s="209"/>
      <c r="E19190" s="209"/>
      <c r="F19190" s="208"/>
      <c r="G19190" s="210" t="s">
        <v>110</v>
      </c>
      <c r="I19190" s="323"/>
      <c r="J19190" s="212"/>
      <c r="O19190" s="297"/>
    </row>
    <row r="19191" spans="1:15" ht="12.75" customHeight="1">
      <c r="A19191" s="213" t="s">
        <v>62</v>
      </c>
      <c r="B19191" s="750">
        <f>Proponente</f>
        <v>0</v>
      </c>
      <c r="C19191" s="750"/>
      <c r="D19191" s="750"/>
      <c r="E19191" s="750"/>
      <c r="F19191" s="750"/>
      <c r="G19191" s="751"/>
    </row>
    <row r="19192" spans="1:15" ht="47.25" customHeight="1">
      <c r="A19192" s="213" t="s">
        <v>63</v>
      </c>
      <c r="B19192" s="470">
        <v>61.5</v>
      </c>
      <c r="C19192" s="750" t="e">
        <f>VLOOKUP(B19192,Presupuesto!$A$4:$B$106,2,FALSE)</f>
        <v>#N/A</v>
      </c>
      <c r="D19192" s="750"/>
      <c r="E19192" s="750"/>
      <c r="F19192" s="750"/>
      <c r="G19192" s="751"/>
    </row>
    <row r="19193" spans="1:15" ht="12.75" customHeight="1">
      <c r="A19193" s="214"/>
      <c r="B19193" s="438"/>
      <c r="C19193" s="215"/>
      <c r="D19193" s="217"/>
      <c r="E19193" s="217"/>
      <c r="F19193" s="218" t="s">
        <v>88</v>
      </c>
      <c r="G19193" s="750" t="str">
        <f ca="1">LOOKUP('U-P1'!B19192,Presupuesto!$1:$1048576,Presupuesto!$C$1:$C$105)</f>
        <v>ML</v>
      </c>
      <c r="H19193" s="750"/>
      <c r="I19193" s="750"/>
      <c r="J19193" s="750"/>
      <c r="K19193" s="751"/>
    </row>
    <row r="19194" spans="1:15" ht="13.5" thickBot="1">
      <c r="A19194" s="213" t="s">
        <v>64</v>
      </c>
      <c r="B19194" s="438"/>
      <c r="C19194" s="215"/>
      <c r="D19194" s="217"/>
      <c r="E19194" s="217"/>
      <c r="F19194" s="216"/>
      <c r="G19194" s="219"/>
      <c r="I19194" s="324"/>
      <c r="J19194" s="295"/>
      <c r="K19194" s="296"/>
      <c r="L19194" s="296"/>
      <c r="M19194" s="296"/>
      <c r="N19194" s="296"/>
      <c r="O19194" s="296"/>
    </row>
    <row r="19195" spans="1:15" s="220" customFormat="1" ht="13.5" thickTop="1">
      <c r="A19195" s="221" t="s">
        <v>57</v>
      </c>
      <c r="B19195" s="447" t="s">
        <v>65</v>
      </c>
      <c r="C19195" s="222" t="s">
        <v>66</v>
      </c>
      <c r="D19195" s="223" t="s">
        <v>74</v>
      </c>
      <c r="E19195" s="224" t="s">
        <v>100</v>
      </c>
      <c r="F19195" s="224" t="s">
        <v>79</v>
      </c>
      <c r="G19195" s="225" t="s">
        <v>70</v>
      </c>
      <c r="I19195" s="325"/>
      <c r="J19195" s="226"/>
      <c r="O19195" s="296"/>
    </row>
    <row r="19196" spans="1:15">
      <c r="A19196" s="227" t="str">
        <f t="shared" ref="A19196:A19207" si="3465">IF(I19196=0,"-",VLOOKUP(I19196,EQUIPOS,2,FALSE))</f>
        <v>-</v>
      </c>
      <c r="B19196" s="228"/>
      <c r="C19196" s="228"/>
      <c r="D19196" s="194"/>
      <c r="E19196" s="229">
        <f t="shared" ref="E19196:E19207" si="3466">IF(I19196=0,0,VLOOKUP(I19196,EQUIPOS,4,FALSE))</f>
        <v>0</v>
      </c>
      <c r="F19196" s="230">
        <f t="shared" ref="F19196:F19207" si="3467">IF(D19196=0,0,E19196/D19196)</f>
        <v>0</v>
      </c>
      <c r="G19196" s="231"/>
      <c r="I19196" s="283"/>
    </row>
    <row r="19197" spans="1:15">
      <c r="A19197" s="227" t="str">
        <f t="shared" si="3465"/>
        <v>-</v>
      </c>
      <c r="B19197" s="228"/>
      <c r="C19197" s="228"/>
      <c r="D19197" s="194"/>
      <c r="E19197" s="229">
        <f t="shared" si="3466"/>
        <v>0</v>
      </c>
      <c r="F19197" s="230">
        <f t="shared" si="3467"/>
        <v>0</v>
      </c>
      <c r="G19197" s="232"/>
      <c r="I19197" s="283"/>
    </row>
    <row r="19198" spans="1:15">
      <c r="A19198" s="227" t="str">
        <f t="shared" si="3465"/>
        <v>-</v>
      </c>
      <c r="B19198" s="228"/>
      <c r="C19198" s="228"/>
      <c r="D19198" s="194"/>
      <c r="E19198" s="229">
        <f t="shared" si="3466"/>
        <v>0</v>
      </c>
      <c r="F19198" s="230">
        <f t="shared" si="3467"/>
        <v>0</v>
      </c>
      <c r="G19198" s="232"/>
      <c r="I19198" s="283"/>
    </row>
    <row r="19199" spans="1:15">
      <c r="A19199" s="227" t="str">
        <f t="shared" si="3465"/>
        <v>-</v>
      </c>
      <c r="B19199" s="228"/>
      <c r="C19199" s="228"/>
      <c r="D19199" s="194"/>
      <c r="E19199" s="229">
        <f t="shared" si="3466"/>
        <v>0</v>
      </c>
      <c r="F19199" s="230">
        <f t="shared" si="3467"/>
        <v>0</v>
      </c>
      <c r="G19199" s="232"/>
      <c r="I19199" s="283"/>
    </row>
    <row r="19200" spans="1:15">
      <c r="A19200" s="227" t="str">
        <f t="shared" si="3465"/>
        <v>-</v>
      </c>
      <c r="B19200" s="228"/>
      <c r="C19200" s="228"/>
      <c r="D19200" s="194"/>
      <c r="E19200" s="229">
        <f t="shared" si="3466"/>
        <v>0</v>
      </c>
      <c r="F19200" s="230">
        <f t="shared" si="3467"/>
        <v>0</v>
      </c>
      <c r="G19200" s="232"/>
      <c r="I19200" s="283"/>
    </row>
    <row r="19201" spans="1:15">
      <c r="A19201" s="227" t="str">
        <f t="shared" si="3465"/>
        <v>-</v>
      </c>
      <c r="B19201" s="228"/>
      <c r="C19201" s="228"/>
      <c r="D19201" s="194"/>
      <c r="E19201" s="229">
        <f t="shared" si="3466"/>
        <v>0</v>
      </c>
      <c r="F19201" s="230">
        <f t="shared" si="3467"/>
        <v>0</v>
      </c>
      <c r="G19201" s="232"/>
      <c r="I19201" s="283"/>
    </row>
    <row r="19202" spans="1:15">
      <c r="A19202" s="227" t="str">
        <f t="shared" si="3465"/>
        <v>-</v>
      </c>
      <c r="B19202" s="228"/>
      <c r="C19202" s="228"/>
      <c r="D19202" s="194"/>
      <c r="E19202" s="229">
        <f t="shared" si="3466"/>
        <v>0</v>
      </c>
      <c r="F19202" s="230">
        <f t="shared" si="3467"/>
        <v>0</v>
      </c>
      <c r="G19202" s="232"/>
      <c r="I19202" s="283"/>
    </row>
    <row r="19203" spans="1:15">
      <c r="A19203" s="227" t="str">
        <f t="shared" si="3465"/>
        <v>-</v>
      </c>
      <c r="B19203" s="228"/>
      <c r="C19203" s="228"/>
      <c r="D19203" s="194"/>
      <c r="E19203" s="229">
        <f t="shared" si="3466"/>
        <v>0</v>
      </c>
      <c r="F19203" s="230">
        <f t="shared" si="3467"/>
        <v>0</v>
      </c>
      <c r="G19203" s="232"/>
      <c r="I19203" s="283"/>
    </row>
    <row r="19204" spans="1:15">
      <c r="A19204" s="227" t="str">
        <f t="shared" si="3465"/>
        <v>-</v>
      </c>
      <c r="B19204" s="228"/>
      <c r="C19204" s="228"/>
      <c r="D19204" s="194"/>
      <c r="E19204" s="229">
        <f t="shared" si="3466"/>
        <v>0</v>
      </c>
      <c r="F19204" s="230">
        <f t="shared" si="3467"/>
        <v>0</v>
      </c>
      <c r="G19204" s="232"/>
      <c r="I19204" s="283"/>
    </row>
    <row r="19205" spans="1:15">
      <c r="A19205" s="227" t="str">
        <f t="shared" si="3465"/>
        <v>-</v>
      </c>
      <c r="B19205" s="228"/>
      <c r="C19205" s="228"/>
      <c r="D19205" s="194"/>
      <c r="E19205" s="229">
        <f t="shared" si="3466"/>
        <v>0</v>
      </c>
      <c r="F19205" s="230">
        <f t="shared" si="3467"/>
        <v>0</v>
      </c>
      <c r="G19205" s="232"/>
      <c r="I19205" s="283"/>
    </row>
    <row r="19206" spans="1:15">
      <c r="A19206" s="227" t="str">
        <f t="shared" si="3465"/>
        <v>-</v>
      </c>
      <c r="B19206" s="228"/>
      <c r="C19206" s="228"/>
      <c r="D19206" s="194"/>
      <c r="E19206" s="229">
        <f t="shared" si="3466"/>
        <v>0</v>
      </c>
      <c r="F19206" s="230">
        <f t="shared" si="3467"/>
        <v>0</v>
      </c>
      <c r="G19206" s="232"/>
      <c r="I19206" s="283"/>
    </row>
    <row r="19207" spans="1:15">
      <c r="A19207" s="227" t="str">
        <f t="shared" si="3465"/>
        <v>-</v>
      </c>
      <c r="B19207" s="228"/>
      <c r="C19207" s="228"/>
      <c r="D19207" s="194"/>
      <c r="E19207" s="229">
        <f t="shared" si="3466"/>
        <v>0</v>
      </c>
      <c r="F19207" s="230">
        <f t="shared" si="3467"/>
        <v>0</v>
      </c>
      <c r="G19207" s="232"/>
      <c r="I19207" s="283"/>
    </row>
    <row r="19208" spans="1:15" ht="13.5" thickBot="1">
      <c r="A19208" s="234"/>
      <c r="B19208" s="456"/>
      <c r="C19208" s="235"/>
      <c r="D19208" s="237"/>
      <c r="E19208" s="237"/>
      <c r="F19208" s="238" t="s">
        <v>80</v>
      </c>
      <c r="G19208" s="239">
        <f>SUM(F19196:F19207)</f>
        <v>0</v>
      </c>
      <c r="I19208" s="326"/>
    </row>
    <row r="19209" spans="1:15" ht="13.5" thickTop="1">
      <c r="A19209" s="240" t="s">
        <v>67</v>
      </c>
      <c r="B19209" s="446"/>
      <c r="C19209" s="241"/>
      <c r="D19209" s="243"/>
      <c r="E19209" s="243"/>
      <c r="F19209" s="242"/>
      <c r="G19209" s="244"/>
      <c r="I19209" s="326"/>
    </row>
    <row r="19210" spans="1:15" s="220" customFormat="1" ht="26">
      <c r="A19210" s="245" t="s">
        <v>57</v>
      </c>
      <c r="B19210" s="455"/>
      <c r="C19210" s="247" t="s">
        <v>58</v>
      </c>
      <c r="D19210" s="316" t="s">
        <v>68</v>
      </c>
      <c r="E19210" s="248" t="s">
        <v>69</v>
      </c>
      <c r="F19210" s="249" t="s">
        <v>79</v>
      </c>
      <c r="G19210" s="250" t="s">
        <v>70</v>
      </c>
      <c r="I19210" s="325"/>
      <c r="J19210" s="226"/>
      <c r="O19210" s="296"/>
    </row>
    <row r="19211" spans="1:15">
      <c r="A19211" s="748" t="str">
        <f t="shared" ref="A19211:A19222" si="3468">IF(I19211=0,"",VLOOKUP(I19211,MATERIALES,2,FALSE))</f>
        <v/>
      </c>
      <c r="B19211" s="749"/>
      <c r="C19211" s="251" t="str">
        <f t="shared" ref="C19211:C19219" si="3469">IF(I19211=0,"",VLOOKUP(I19211,MATERIALES,3,FALSE))</f>
        <v/>
      </c>
      <c r="D19211" s="194"/>
      <c r="E19211" s="252">
        <f t="shared" ref="E19211:E19222" si="3470">IF(I19211=0,0,VLOOKUP(I19211,MATERIALES,4,FALSE))</f>
        <v>0</v>
      </c>
      <c r="F19211" s="230">
        <f>D19211*E19211</f>
        <v>0</v>
      </c>
      <c r="G19211" s="231"/>
      <c r="I19211" s="283"/>
    </row>
    <row r="19212" spans="1:15">
      <c r="A19212" s="748" t="str">
        <f t="shared" si="3468"/>
        <v/>
      </c>
      <c r="B19212" s="749"/>
      <c r="C19212" s="251" t="str">
        <f t="shared" si="3469"/>
        <v/>
      </c>
      <c r="D19212" s="194"/>
      <c r="E19212" s="252">
        <f t="shared" si="3470"/>
        <v>0</v>
      </c>
      <c r="F19212" s="230">
        <f t="shared" ref="F19212:F19222" si="3471">D19212*E19212</f>
        <v>0</v>
      </c>
      <c r="G19212" s="232"/>
      <c r="I19212" s="283"/>
    </row>
    <row r="19213" spans="1:15">
      <c r="A19213" s="748" t="str">
        <f t="shared" si="3468"/>
        <v/>
      </c>
      <c r="B19213" s="749"/>
      <c r="C19213" s="251" t="str">
        <f t="shared" si="3469"/>
        <v/>
      </c>
      <c r="D19213" s="194"/>
      <c r="E19213" s="252">
        <f t="shared" si="3470"/>
        <v>0</v>
      </c>
      <c r="F19213" s="230">
        <f t="shared" si="3471"/>
        <v>0</v>
      </c>
      <c r="G19213" s="232"/>
      <c r="I19213" s="283"/>
    </row>
    <row r="19214" spans="1:15">
      <c r="A19214" s="748" t="str">
        <f t="shared" si="3468"/>
        <v/>
      </c>
      <c r="B19214" s="749"/>
      <c r="C19214" s="251" t="str">
        <f t="shared" si="3469"/>
        <v/>
      </c>
      <c r="D19214" s="194"/>
      <c r="E19214" s="252">
        <f t="shared" si="3470"/>
        <v>0</v>
      </c>
      <c r="F19214" s="230">
        <f t="shared" si="3471"/>
        <v>0</v>
      </c>
      <c r="G19214" s="232"/>
      <c r="I19214" s="283"/>
    </row>
    <row r="19215" spans="1:15">
      <c r="A19215" s="748" t="str">
        <f t="shared" si="3468"/>
        <v/>
      </c>
      <c r="B19215" s="749"/>
      <c r="C19215" s="251" t="str">
        <f t="shared" si="3469"/>
        <v/>
      </c>
      <c r="D19215" s="194"/>
      <c r="E19215" s="252">
        <f t="shared" si="3470"/>
        <v>0</v>
      </c>
      <c r="F19215" s="230">
        <f t="shared" si="3471"/>
        <v>0</v>
      </c>
      <c r="G19215" s="232"/>
      <c r="I19215" s="283"/>
    </row>
    <row r="19216" spans="1:15">
      <c r="A19216" s="748" t="str">
        <f t="shared" si="3468"/>
        <v/>
      </c>
      <c r="B19216" s="749"/>
      <c r="C19216" s="251" t="str">
        <f t="shared" si="3469"/>
        <v/>
      </c>
      <c r="D19216" s="194"/>
      <c r="E19216" s="252">
        <f t="shared" si="3470"/>
        <v>0</v>
      </c>
      <c r="F19216" s="230">
        <f t="shared" si="3471"/>
        <v>0</v>
      </c>
      <c r="G19216" s="232"/>
      <c r="I19216" s="283"/>
    </row>
    <row r="19217" spans="1:9">
      <c r="A19217" s="748" t="str">
        <f t="shared" si="3468"/>
        <v/>
      </c>
      <c r="B19217" s="749"/>
      <c r="C19217" s="251" t="str">
        <f t="shared" si="3469"/>
        <v/>
      </c>
      <c r="D19217" s="194"/>
      <c r="E19217" s="252">
        <f t="shared" si="3470"/>
        <v>0</v>
      </c>
      <c r="F19217" s="230">
        <f t="shared" si="3471"/>
        <v>0</v>
      </c>
      <c r="G19217" s="232"/>
      <c r="I19217" s="283"/>
    </row>
    <row r="19218" spans="1:9">
      <c r="A19218" s="748" t="str">
        <f t="shared" si="3468"/>
        <v/>
      </c>
      <c r="B19218" s="749"/>
      <c r="C19218" s="251" t="str">
        <f t="shared" si="3469"/>
        <v/>
      </c>
      <c r="D19218" s="194"/>
      <c r="E19218" s="252">
        <f t="shared" si="3470"/>
        <v>0</v>
      </c>
      <c r="F19218" s="230">
        <f t="shared" si="3471"/>
        <v>0</v>
      </c>
      <c r="G19218" s="253"/>
      <c r="I19218" s="283"/>
    </row>
    <row r="19219" spans="1:9">
      <c r="A19219" s="748" t="str">
        <f t="shared" si="3468"/>
        <v/>
      </c>
      <c r="B19219" s="749"/>
      <c r="C19219" s="251" t="str">
        <f t="shared" si="3469"/>
        <v/>
      </c>
      <c r="D19219" s="194"/>
      <c r="E19219" s="252">
        <f t="shared" si="3470"/>
        <v>0</v>
      </c>
      <c r="F19219" s="230">
        <f t="shared" si="3471"/>
        <v>0</v>
      </c>
      <c r="G19219" s="232"/>
      <c r="I19219" s="283"/>
    </row>
    <row r="19220" spans="1:9">
      <c r="A19220" s="748" t="str">
        <f t="shared" si="3468"/>
        <v/>
      </c>
      <c r="B19220" s="749"/>
      <c r="C19220" s="251"/>
      <c r="D19220" s="194"/>
      <c r="E19220" s="252">
        <f t="shared" si="3470"/>
        <v>0</v>
      </c>
      <c r="F19220" s="230">
        <f t="shared" si="3471"/>
        <v>0</v>
      </c>
      <c r="G19220" s="232"/>
      <c r="I19220" s="283"/>
    </row>
    <row r="19221" spans="1:9">
      <c r="A19221" s="748" t="str">
        <f t="shared" si="3468"/>
        <v/>
      </c>
      <c r="B19221" s="749"/>
      <c r="C19221" s="251"/>
      <c r="D19221" s="194"/>
      <c r="E19221" s="252">
        <f t="shared" si="3470"/>
        <v>0</v>
      </c>
      <c r="F19221" s="230">
        <f t="shared" si="3471"/>
        <v>0</v>
      </c>
      <c r="G19221" s="232"/>
      <c r="I19221" s="283"/>
    </row>
    <row r="19222" spans="1:9">
      <c r="A19222" s="748" t="str">
        <f t="shared" si="3468"/>
        <v/>
      </c>
      <c r="B19222" s="749"/>
      <c r="C19222" s="251" t="str">
        <f t="shared" ref="C19222" si="3472">IF(I19222=0,"",VLOOKUP(I19222,MATERIALES,3,FALSE))</f>
        <v/>
      </c>
      <c r="D19222" s="194"/>
      <c r="E19222" s="252">
        <f t="shared" si="3470"/>
        <v>0</v>
      </c>
      <c r="F19222" s="230">
        <f t="shared" si="3471"/>
        <v>0</v>
      </c>
      <c r="G19222" s="233"/>
      <c r="I19222" s="283"/>
    </row>
    <row r="19223" spans="1:9" ht="26.25" customHeight="1" thickBot="1">
      <c r="A19223" s="214"/>
      <c r="B19223" s="438"/>
      <c r="C19223" s="215"/>
      <c r="D19223" s="217"/>
      <c r="E19223" s="254"/>
      <c r="F19223" s="255" t="s">
        <v>81</v>
      </c>
      <c r="G19223" s="253">
        <f>ROUND(SUM(F19211:F19222),0)</f>
        <v>0</v>
      </c>
      <c r="I19223" s="326"/>
    </row>
    <row r="19224" spans="1:9" ht="14" thickTop="1" thickBot="1">
      <c r="A19224" s="256" t="s">
        <v>72</v>
      </c>
      <c r="B19224" s="445"/>
      <c r="C19224" s="257"/>
      <c r="D19224" s="259"/>
      <c r="E19224" s="259"/>
      <c r="F19224" s="258"/>
      <c r="G19224" s="260"/>
      <c r="I19224" s="326"/>
    </row>
    <row r="19225" spans="1:9" ht="13.5" thickTop="1">
      <c r="A19225" s="245" t="s">
        <v>57</v>
      </c>
      <c r="B19225" s="455"/>
      <c r="C19225" s="248" t="s">
        <v>71</v>
      </c>
      <c r="D19225" s="316" t="s">
        <v>75</v>
      </c>
      <c r="E19225" s="248" t="s">
        <v>98</v>
      </c>
      <c r="F19225" s="249" t="s">
        <v>79</v>
      </c>
      <c r="G19225" s="250" t="s">
        <v>70</v>
      </c>
      <c r="I19225" s="326"/>
    </row>
    <row r="19226" spans="1:9">
      <c r="A19226" s="748" t="str">
        <f>IF(I19226=0,"",VLOOKUP(I19226,EQUIPOS,2,FALSE))</f>
        <v/>
      </c>
      <c r="B19226" s="749"/>
      <c r="C19226" s="195"/>
      <c r="D19226" s="194"/>
      <c r="E19226" s="252">
        <f>IF(I19226=0,0,VLOOKUP(I19226,EQUIPOS,4,FALSE))</f>
        <v>0</v>
      </c>
      <c r="F19226" s="230">
        <f t="shared" ref="F19226:F19230" si="3473">C19226*D19226*E19226</f>
        <v>0</v>
      </c>
      <c r="G19226" s="231"/>
      <c r="I19226" s="283"/>
    </row>
    <row r="19227" spans="1:9">
      <c r="A19227" s="748" t="str">
        <f>IF(I19227=0,"",VLOOKUP(I19227,EQUIPOS,2,FALSE))</f>
        <v/>
      </c>
      <c r="B19227" s="749"/>
      <c r="C19227" s="195"/>
      <c r="D19227" s="194"/>
      <c r="E19227" s="252">
        <f>IF(I19227=0,0,VLOOKUP(I19227,EQUIPOS,4,FALSE))</f>
        <v>0</v>
      </c>
      <c r="F19227" s="230">
        <f t="shared" si="3473"/>
        <v>0</v>
      </c>
      <c r="G19227" s="232"/>
      <c r="I19227" s="283"/>
    </row>
    <row r="19228" spans="1:9">
      <c r="A19228" s="748" t="str">
        <f>IF(I19228=0,"",VLOOKUP(I19228,EQUIPOS,2,FALSE))</f>
        <v/>
      </c>
      <c r="B19228" s="749"/>
      <c r="C19228" s="195"/>
      <c r="D19228" s="194"/>
      <c r="E19228" s="252">
        <f>IF(I19228=0,0,VLOOKUP(I19228,EQUIPOS,4,FALSE))</f>
        <v>0</v>
      </c>
      <c r="F19228" s="230">
        <f t="shared" si="3473"/>
        <v>0</v>
      </c>
      <c r="G19228" s="232"/>
      <c r="I19228" s="283"/>
    </row>
    <row r="19229" spans="1:9">
      <c r="A19229" s="748" t="str">
        <f>IF(I19229=0,"",VLOOKUP(I19229,EQUIPOS,2,FALSE))</f>
        <v/>
      </c>
      <c r="B19229" s="749"/>
      <c r="C19229" s="195"/>
      <c r="D19229" s="194"/>
      <c r="E19229" s="252">
        <f>IF(I19229=0,0,VLOOKUP(I19229,EQUIPOS,4,FALSE))</f>
        <v>0</v>
      </c>
      <c r="F19229" s="230">
        <f t="shared" si="3473"/>
        <v>0</v>
      </c>
      <c r="G19229" s="232"/>
      <c r="I19229" s="283"/>
    </row>
    <row r="19230" spans="1:9">
      <c r="A19230" s="748" t="str">
        <f>IF(I19230=0,"",VLOOKUP(I19230,EQUIPOS,2,FALSE))</f>
        <v/>
      </c>
      <c r="B19230" s="749"/>
      <c r="C19230" s="195"/>
      <c r="D19230" s="194"/>
      <c r="E19230" s="252">
        <f>IF(I19230=0,0,VLOOKUP(I19230,EQUIPOS,4,FALSE))</f>
        <v>0</v>
      </c>
      <c r="F19230" s="230">
        <f t="shared" si="3473"/>
        <v>0</v>
      </c>
      <c r="G19230" s="233"/>
      <c r="I19230" s="283"/>
    </row>
    <row r="19231" spans="1:9" ht="30.75" customHeight="1" thickBot="1">
      <c r="A19231" s="234"/>
      <c r="B19231" s="456"/>
      <c r="C19231" s="235"/>
      <c r="D19231" s="237"/>
      <c r="E19231" s="261"/>
      <c r="F19231" s="238" t="s">
        <v>82</v>
      </c>
      <c r="G19231" s="262">
        <f>SUM(F19226:F19230)</f>
        <v>0</v>
      </c>
      <c r="I19231" s="326"/>
    </row>
    <row r="19232" spans="1:9" ht="13.5" thickTop="1">
      <c r="A19232" s="240" t="s">
        <v>73</v>
      </c>
      <c r="B19232" s="446"/>
      <c r="C19232" s="241"/>
      <c r="D19232" s="243"/>
      <c r="E19232" s="243"/>
      <c r="F19232" s="242"/>
      <c r="G19232" s="244"/>
      <c r="I19232" s="326"/>
    </row>
    <row r="19233" spans="1:9" ht="26">
      <c r="A19233" s="245" t="s">
        <v>57</v>
      </c>
      <c r="B19233" s="454" t="s">
        <v>58</v>
      </c>
      <c r="C19233" s="247" t="s">
        <v>68</v>
      </c>
      <c r="D19233" s="316" t="s">
        <v>74</v>
      </c>
      <c r="E19233" s="248" t="s">
        <v>69</v>
      </c>
      <c r="F19233" s="249" t="s">
        <v>79</v>
      </c>
      <c r="G19233" s="250" t="s">
        <v>70</v>
      </c>
      <c r="H19233" s="220"/>
      <c r="I19233" s="325"/>
    </row>
    <row r="19234" spans="1:9">
      <c r="A19234" s="263" t="str">
        <f t="shared" ref="A19234:A19245" si="3474">IF(I19234=0,"",VLOOKUP(I19234,MANOOBRA,2,FALSE))</f>
        <v/>
      </c>
      <c r="B19234" s="444" t="str">
        <f t="shared" ref="B19234:B19245" si="3475">IF(I19234=0,"",VLOOKUP(I19234,MANOOBRA,3,FALSE))</f>
        <v/>
      </c>
      <c r="C19234" s="195"/>
      <c r="D19234" s="466"/>
      <c r="E19234" s="252">
        <f t="shared" ref="E19234:E19245" si="3476">IF(I19234=0,0,VLOOKUP(I19234,MANOOBRA,4,FALSE))</f>
        <v>0</v>
      </c>
      <c r="F19234" s="230">
        <f>IF(D19234=0,0,C19234*E19234/D19234)</f>
        <v>0</v>
      </c>
      <c r="G19234" s="231"/>
      <c r="I19234" s="283"/>
    </row>
    <row r="19235" spans="1:9">
      <c r="A19235" s="263" t="str">
        <f t="shared" si="3474"/>
        <v/>
      </c>
      <c r="B19235" s="444" t="str">
        <f t="shared" si="3475"/>
        <v/>
      </c>
      <c r="C19235" s="195"/>
      <c r="D19235" s="466"/>
      <c r="E19235" s="252">
        <f t="shared" si="3476"/>
        <v>0</v>
      </c>
      <c r="F19235" s="230">
        <f t="shared" ref="F19235:F19245" si="3477">IF(D19235=0,0,C19235*E19235/D19235)</f>
        <v>0</v>
      </c>
      <c r="G19235" s="232"/>
      <c r="I19235" s="283"/>
    </row>
    <row r="19236" spans="1:9">
      <c r="A19236" s="263" t="str">
        <f t="shared" si="3474"/>
        <v/>
      </c>
      <c r="B19236" s="444" t="str">
        <f t="shared" si="3475"/>
        <v/>
      </c>
      <c r="C19236" s="195"/>
      <c r="D19236" s="469"/>
      <c r="E19236" s="252">
        <f t="shared" si="3476"/>
        <v>0</v>
      </c>
      <c r="F19236" s="230">
        <f t="shared" si="3477"/>
        <v>0</v>
      </c>
      <c r="G19236" s="232"/>
      <c r="I19236" s="283"/>
    </row>
    <row r="19237" spans="1:9">
      <c r="A19237" s="263" t="str">
        <f t="shared" si="3474"/>
        <v/>
      </c>
      <c r="B19237" s="444" t="str">
        <f t="shared" si="3475"/>
        <v/>
      </c>
      <c r="C19237" s="195"/>
      <c r="D19237" s="195"/>
      <c r="E19237" s="252">
        <f t="shared" si="3476"/>
        <v>0</v>
      </c>
      <c r="F19237" s="230">
        <f t="shared" si="3477"/>
        <v>0</v>
      </c>
      <c r="G19237" s="232"/>
      <c r="I19237" s="283"/>
    </row>
    <row r="19238" spans="1:9">
      <c r="A19238" s="263" t="str">
        <f t="shared" si="3474"/>
        <v/>
      </c>
      <c r="B19238" s="444" t="str">
        <f t="shared" si="3475"/>
        <v/>
      </c>
      <c r="C19238" s="195"/>
      <c r="D19238" s="195"/>
      <c r="E19238" s="252">
        <f t="shared" si="3476"/>
        <v>0</v>
      </c>
      <c r="F19238" s="230">
        <f t="shared" si="3477"/>
        <v>0</v>
      </c>
      <c r="G19238" s="232"/>
      <c r="I19238" s="283"/>
    </row>
    <row r="19239" spans="1:9">
      <c r="A19239" s="263" t="str">
        <f t="shared" si="3474"/>
        <v/>
      </c>
      <c r="B19239" s="444" t="str">
        <f t="shared" si="3475"/>
        <v/>
      </c>
      <c r="C19239" s="195"/>
      <c r="D19239" s="195"/>
      <c r="E19239" s="252">
        <f t="shared" si="3476"/>
        <v>0</v>
      </c>
      <c r="F19239" s="230">
        <f t="shared" si="3477"/>
        <v>0</v>
      </c>
      <c r="G19239" s="232"/>
      <c r="I19239" s="283"/>
    </row>
    <row r="19240" spans="1:9">
      <c r="A19240" s="263" t="str">
        <f t="shared" si="3474"/>
        <v/>
      </c>
      <c r="B19240" s="444" t="str">
        <f t="shared" si="3475"/>
        <v/>
      </c>
      <c r="C19240" s="195"/>
      <c r="D19240" s="195"/>
      <c r="E19240" s="252">
        <f t="shared" si="3476"/>
        <v>0</v>
      </c>
      <c r="F19240" s="230">
        <f t="shared" si="3477"/>
        <v>0</v>
      </c>
      <c r="G19240" s="232"/>
      <c r="I19240" s="283"/>
    </row>
    <row r="19241" spans="1:9">
      <c r="A19241" s="263" t="str">
        <f t="shared" si="3474"/>
        <v/>
      </c>
      <c r="B19241" s="444" t="str">
        <f t="shared" si="3475"/>
        <v/>
      </c>
      <c r="C19241" s="195"/>
      <c r="D19241" s="195"/>
      <c r="E19241" s="252">
        <f t="shared" si="3476"/>
        <v>0</v>
      </c>
      <c r="F19241" s="230">
        <f t="shared" si="3477"/>
        <v>0</v>
      </c>
      <c r="G19241" s="232"/>
      <c r="I19241" s="283"/>
    </row>
    <row r="19242" spans="1:9">
      <c r="A19242" s="263" t="str">
        <f t="shared" si="3474"/>
        <v/>
      </c>
      <c r="B19242" s="444" t="str">
        <f t="shared" si="3475"/>
        <v/>
      </c>
      <c r="C19242" s="195"/>
      <c r="D19242" s="195"/>
      <c r="E19242" s="252">
        <f t="shared" si="3476"/>
        <v>0</v>
      </c>
      <c r="F19242" s="230">
        <f t="shared" si="3477"/>
        <v>0</v>
      </c>
      <c r="G19242" s="232"/>
      <c r="I19242" s="283"/>
    </row>
    <row r="19243" spans="1:9">
      <c r="A19243" s="263" t="str">
        <f t="shared" si="3474"/>
        <v/>
      </c>
      <c r="B19243" s="444" t="str">
        <f t="shared" si="3475"/>
        <v/>
      </c>
      <c r="C19243" s="195"/>
      <c r="D19243" s="195"/>
      <c r="E19243" s="252">
        <f t="shared" si="3476"/>
        <v>0</v>
      </c>
      <c r="F19243" s="230">
        <f t="shared" si="3477"/>
        <v>0</v>
      </c>
      <c r="G19243" s="232"/>
      <c r="I19243" s="283"/>
    </row>
    <row r="19244" spans="1:9">
      <c r="A19244" s="263" t="str">
        <f t="shared" si="3474"/>
        <v/>
      </c>
      <c r="B19244" s="444" t="str">
        <f t="shared" si="3475"/>
        <v/>
      </c>
      <c r="C19244" s="195"/>
      <c r="D19244" s="195"/>
      <c r="E19244" s="252">
        <f t="shared" si="3476"/>
        <v>0</v>
      </c>
      <c r="F19244" s="230">
        <f t="shared" si="3477"/>
        <v>0</v>
      </c>
      <c r="G19244" s="232"/>
      <c r="I19244" s="283"/>
    </row>
    <row r="19245" spans="1:9">
      <c r="A19245" s="263" t="str">
        <f t="shared" si="3474"/>
        <v/>
      </c>
      <c r="B19245" s="444" t="str">
        <f t="shared" si="3475"/>
        <v/>
      </c>
      <c r="C19245" s="195"/>
      <c r="D19245" s="195"/>
      <c r="E19245" s="252">
        <f t="shared" si="3476"/>
        <v>0</v>
      </c>
      <c r="F19245" s="230">
        <f t="shared" si="3477"/>
        <v>0</v>
      </c>
      <c r="G19245" s="233"/>
      <c r="I19245" s="283"/>
    </row>
    <row r="19246" spans="1:9" ht="31.5" customHeight="1" thickBot="1">
      <c r="A19246" s="234"/>
      <c r="B19246" s="456"/>
      <c r="C19246" s="235"/>
      <c r="D19246" s="237"/>
      <c r="E19246" s="237"/>
      <c r="F19246" s="238" t="s">
        <v>83</v>
      </c>
      <c r="G19246" s="262">
        <f>ROUND(SUM(F19234:F19245),0)</f>
        <v>0</v>
      </c>
      <c r="I19246" s="326"/>
    </row>
    <row r="19247" spans="1:9" ht="13.5" thickTop="1">
      <c r="A19247" s="186" t="s">
        <v>76</v>
      </c>
      <c r="B19247" s="446"/>
      <c r="C19247" s="241"/>
      <c r="D19247" s="243"/>
      <c r="E19247" s="243"/>
      <c r="F19247" s="242"/>
      <c r="G19247" s="244"/>
      <c r="I19247" s="326"/>
    </row>
    <row r="19248" spans="1:9">
      <c r="A19248" s="245" t="s">
        <v>57</v>
      </c>
      <c r="B19248" s="455"/>
      <c r="C19248" s="246"/>
      <c r="D19248" s="317"/>
      <c r="E19248" s="248" t="s">
        <v>77</v>
      </c>
      <c r="F19248" s="249" t="s">
        <v>78</v>
      </c>
      <c r="G19248" s="264" t="s">
        <v>77</v>
      </c>
      <c r="H19248" s="220"/>
      <c r="I19248" s="325"/>
    </row>
    <row r="19249" spans="1:16">
      <c r="A19249" s="185" t="s">
        <v>87</v>
      </c>
      <c r="B19249" s="453"/>
      <c r="C19249" s="265"/>
      <c r="D19249" s="318"/>
      <c r="E19249" s="229">
        <f>SUM(G19208,G19223,G19231,G19246)</f>
        <v>0</v>
      </c>
      <c r="F19249" s="266">
        <f>A</f>
        <v>0</v>
      </c>
      <c r="G19249" s="267">
        <f>E19249*F19249</f>
        <v>0</v>
      </c>
      <c r="I19249" s="326"/>
    </row>
    <row r="19250" spans="1:16">
      <c r="A19250" s="185" t="s">
        <v>85</v>
      </c>
      <c r="B19250" s="453"/>
      <c r="C19250" s="265"/>
      <c r="D19250" s="318"/>
      <c r="E19250" s="229">
        <f>SUM(G19208,G19223,G19231,G19246)</f>
        <v>0</v>
      </c>
      <c r="F19250" s="266">
        <f>I</f>
        <v>0</v>
      </c>
      <c r="G19250" s="267">
        <f>E19250*F19250</f>
        <v>0</v>
      </c>
      <c r="I19250" s="326"/>
    </row>
    <row r="19251" spans="1:16">
      <c r="A19251" s="185" t="s">
        <v>86</v>
      </c>
      <c r="B19251" s="453"/>
      <c r="C19251" s="265"/>
      <c r="D19251" s="318"/>
      <c r="E19251" s="229">
        <f>SUM(G19208,G19223,G19231,G19246)</f>
        <v>0</v>
      </c>
      <c r="F19251" s="266">
        <f>U</f>
        <v>0</v>
      </c>
      <c r="G19251" s="267">
        <f>E19251*F19251</f>
        <v>0</v>
      </c>
      <c r="I19251" s="326"/>
    </row>
    <row r="19252" spans="1:16" ht="33" customHeight="1" thickBot="1">
      <c r="A19252" s="234"/>
      <c r="B19252" s="456"/>
      <c r="C19252" s="235"/>
      <c r="D19252" s="237"/>
      <c r="E19252" s="237"/>
      <c r="F19252" s="268" t="s">
        <v>84</v>
      </c>
      <c r="G19252" s="262">
        <f>SUM(G19249:G19251)</f>
        <v>0</v>
      </c>
      <c r="I19252" s="326"/>
      <c r="J19252" s="295"/>
      <c r="K19252" s="296"/>
      <c r="L19252" s="296"/>
      <c r="M19252" s="296"/>
      <c r="N19252" s="296"/>
      <c r="O19252" s="296"/>
    </row>
    <row r="19253" spans="1:16" s="211" customFormat="1" ht="14" thickTop="1" thickBot="1">
      <c r="A19253" s="269"/>
      <c r="B19253" s="443"/>
      <c r="C19253" s="270"/>
      <c r="D19253" s="319"/>
      <c r="E19253" s="271" t="s">
        <v>89</v>
      </c>
      <c r="F19253" s="272"/>
      <c r="G19253" s="273">
        <f>ROUND(SUM(G19208,G19223,G19231,G19246,G19252),0)</f>
        <v>0</v>
      </c>
      <c r="I19253" s="327"/>
      <c r="J19253" s="212">
        <f>B19192</f>
        <v>61.5</v>
      </c>
      <c r="K19253" s="274">
        <f>E19249</f>
        <v>0</v>
      </c>
      <c r="L19253" s="294">
        <f>G19249</f>
        <v>0</v>
      </c>
      <c r="M19253" s="294">
        <f>G19250</f>
        <v>0</v>
      </c>
      <c r="N19253" s="294">
        <f>G19251</f>
        <v>0</v>
      </c>
      <c r="O19253" s="299">
        <f>SUM(K19253:N19253)</f>
        <v>0</v>
      </c>
      <c r="P19253" s="294"/>
    </row>
    <row r="19254" spans="1:16" ht="13.5" thickTop="1">
      <c r="A19254" s="275" t="s">
        <v>97</v>
      </c>
      <c r="B19254" s="438"/>
      <c r="C19254" s="215"/>
      <c r="D19254" s="217"/>
      <c r="E19254" s="217"/>
      <c r="F19254" s="216"/>
      <c r="G19254" s="219"/>
      <c r="I19254" s="326"/>
      <c r="P19254" s="294"/>
    </row>
    <row r="19255" spans="1:16">
      <c r="A19255" s="275"/>
      <c r="B19255" s="452"/>
      <c r="C19255" s="276"/>
      <c r="D19255" s="320"/>
      <c r="E19255" s="217"/>
      <c r="F19255" s="216"/>
      <c r="G19255" s="277">
        <f ca="1">TODAY()</f>
        <v>44839</v>
      </c>
      <c r="I19255" s="326"/>
      <c r="P19255" s="294"/>
    </row>
    <row r="19256" spans="1:16" ht="13.5" thickBot="1">
      <c r="A19256" s="234"/>
      <c r="B19256" s="456"/>
      <c r="C19256" s="235"/>
      <c r="D19256" s="237"/>
      <c r="E19256" s="237"/>
      <c r="F19256" s="236"/>
      <c r="G19256" s="278"/>
      <c r="I19256" s="326"/>
      <c r="P19256" s="294"/>
    </row>
    <row r="19257" spans="1:16" ht="13.5" thickTop="1">
      <c r="A19257" s="215"/>
      <c r="B19257" s="438"/>
      <c r="C19257" s="215"/>
      <c r="D19257" s="217"/>
      <c r="E19257" s="217"/>
      <c r="F19257" s="216"/>
      <c r="G19257" s="216"/>
      <c r="I19257" s="434"/>
      <c r="P19257" s="294"/>
    </row>
    <row r="19258" spans="1:16" s="199" customFormat="1">
      <c r="A19258" s="196" t="s">
        <v>109</v>
      </c>
      <c r="B19258" s="458"/>
      <c r="C19258" s="196"/>
      <c r="D19258" s="198"/>
      <c r="E19258" s="198"/>
      <c r="F19258" s="197"/>
      <c r="G19258" s="197"/>
      <c r="I19258" s="321"/>
      <c r="J19258" s="200"/>
      <c r="O19258" s="297"/>
    </row>
    <row r="19259" spans="1:16" s="199" customFormat="1">
      <c r="A19259" s="196" t="str">
        <f>CONCATENATE('Prestaciones y AIU'!A19017," ANALISIS DE PRECIOS UNITARIOS")</f>
        <v xml:space="preserve"> ANALISIS DE PRECIOS UNITARIOS</v>
      </c>
      <c r="B19259" s="458"/>
      <c r="C19259" s="196"/>
      <c r="D19259" s="198"/>
      <c r="E19259" s="198"/>
      <c r="F19259" s="197"/>
      <c r="G19259" s="197"/>
      <c r="I19259" s="321"/>
      <c r="J19259" s="200"/>
      <c r="O19259" s="297"/>
    </row>
    <row r="19260" spans="1:16" s="199" customFormat="1">
      <c r="A19260" s="196" t="str">
        <f>Objeto_LIC</f>
        <v>OPTIMIZACION DEL SISTEMA DE ABASTECIMIENTO (ADUCCION, PRETRATAMIENTO Y CONDUCCION) DEL MUNICPIO DE TAME, DEPARTAMENTO DE ARAUCA</v>
      </c>
      <c r="B19260" s="458"/>
      <c r="C19260" s="196"/>
      <c r="D19260" s="198"/>
      <c r="E19260" s="198"/>
      <c r="F19260" s="197"/>
      <c r="G19260" s="197"/>
      <c r="I19260" s="321"/>
      <c r="J19260" s="200"/>
      <c r="O19260" s="297"/>
    </row>
    <row r="19261" spans="1:16" s="199" customFormat="1">
      <c r="A19261" s="196"/>
      <c r="B19261" s="458"/>
      <c r="C19261" s="196"/>
      <c r="D19261" s="198"/>
      <c r="E19261" s="198"/>
      <c r="F19261" s="197"/>
      <c r="G19261" s="197"/>
      <c r="I19261" s="321"/>
      <c r="J19261" s="200"/>
      <c r="O19261" s="297"/>
    </row>
    <row r="19262" spans="1:16" ht="13.5" thickBot="1">
      <c r="A19262" s="201"/>
      <c r="B19262" s="448"/>
      <c r="C19262" s="201"/>
      <c r="D19262" s="203"/>
      <c r="E19262" s="203"/>
      <c r="F19262" s="202"/>
      <c r="G19262" s="202"/>
    </row>
    <row r="19263" spans="1:16" s="211" customFormat="1" ht="13.5" thickTop="1">
      <c r="A19263" s="206"/>
      <c r="B19263" s="457"/>
      <c r="C19263" s="207"/>
      <c r="D19263" s="209"/>
      <c r="E19263" s="209"/>
      <c r="F19263" s="208"/>
      <c r="G19263" s="210" t="s">
        <v>110</v>
      </c>
      <c r="I19263" s="323"/>
      <c r="J19263" s="212"/>
      <c r="O19263" s="297"/>
    </row>
    <row r="19264" spans="1:16">
      <c r="A19264" s="213" t="s">
        <v>62</v>
      </c>
      <c r="B19264" s="750">
        <f>Proponente</f>
        <v>0</v>
      </c>
      <c r="C19264" s="750"/>
      <c r="D19264" s="750"/>
      <c r="E19264" s="750"/>
      <c r="F19264" s="750"/>
      <c r="G19264" s="751"/>
    </row>
    <row r="19265" spans="1:15" ht="12.75" customHeight="1">
      <c r="A19265" s="213" t="s">
        <v>63</v>
      </c>
      <c r="B19265" s="470">
        <v>61.6</v>
      </c>
      <c r="C19265" s="750" t="e">
        <f>VLOOKUP(B19265,Presupuesto!$A$4:$B$106,2,FALSE)</f>
        <v>#N/A</v>
      </c>
      <c r="D19265" s="750"/>
      <c r="E19265" s="750"/>
      <c r="F19265" s="750"/>
      <c r="G19265" s="751"/>
    </row>
    <row r="19266" spans="1:15">
      <c r="A19266" s="214"/>
      <c r="B19266" s="438"/>
      <c r="C19266" s="215"/>
      <c r="D19266" s="217"/>
      <c r="E19266" s="217"/>
      <c r="F19266" s="218" t="s">
        <v>88</v>
      </c>
      <c r="G19266" s="750" t="str">
        <f ca="1">LOOKUP('U-P1'!B19265,Presupuesto!$1:$1048576,Presupuesto!$C$1:$C$105)</f>
        <v>ML</v>
      </c>
      <c r="H19266" s="750"/>
      <c r="I19266" s="750"/>
      <c r="J19266" s="750"/>
      <c r="K19266" s="751"/>
    </row>
    <row r="19267" spans="1:15" ht="13.5" thickBot="1">
      <c r="A19267" s="213" t="s">
        <v>64</v>
      </c>
      <c r="B19267" s="438"/>
      <c r="C19267" s="215"/>
      <c r="D19267" s="217"/>
      <c r="E19267" s="217"/>
      <c r="F19267" s="216"/>
      <c r="G19267" s="219"/>
      <c r="I19267" s="324"/>
      <c r="J19267" s="295"/>
      <c r="K19267" s="296"/>
      <c r="L19267" s="296"/>
      <c r="M19267" s="296"/>
      <c r="N19267" s="296"/>
      <c r="O19267" s="296"/>
    </row>
    <row r="19268" spans="1:15" s="220" customFormat="1" ht="13.5" thickTop="1">
      <c r="A19268" s="221" t="s">
        <v>57</v>
      </c>
      <c r="B19268" s="447" t="s">
        <v>65</v>
      </c>
      <c r="C19268" s="222" t="s">
        <v>66</v>
      </c>
      <c r="D19268" s="223" t="s">
        <v>74</v>
      </c>
      <c r="E19268" s="224" t="s">
        <v>100</v>
      </c>
      <c r="F19268" s="224" t="s">
        <v>79</v>
      </c>
      <c r="G19268" s="225" t="s">
        <v>70</v>
      </c>
      <c r="I19268" s="325"/>
      <c r="J19268" s="226"/>
      <c r="O19268" s="296"/>
    </row>
    <row r="19269" spans="1:15">
      <c r="A19269" s="227" t="str">
        <f t="shared" ref="A19269:A19280" si="3478">IF(I19269=0,"-",VLOOKUP(I19269,EQUIPOS,2,FALSE))</f>
        <v>-</v>
      </c>
      <c r="B19269" s="228"/>
      <c r="C19269" s="228"/>
      <c r="D19269" s="194"/>
      <c r="E19269" s="229">
        <f t="shared" ref="E19269:E19280" si="3479">IF(I19269=0,0,VLOOKUP(I19269,EQUIPOS,4,FALSE))</f>
        <v>0</v>
      </c>
      <c r="F19269" s="230">
        <f t="shared" ref="F19269:F19280" si="3480">IF(D19269=0,0,E19269/D19269)</f>
        <v>0</v>
      </c>
      <c r="G19269" s="231"/>
      <c r="I19269" s="283"/>
    </row>
    <row r="19270" spans="1:15">
      <c r="A19270" s="227" t="str">
        <f t="shared" si="3478"/>
        <v>-</v>
      </c>
      <c r="B19270" s="228"/>
      <c r="C19270" s="228"/>
      <c r="D19270" s="194"/>
      <c r="E19270" s="229">
        <f t="shared" si="3479"/>
        <v>0</v>
      </c>
      <c r="F19270" s="230">
        <f t="shared" si="3480"/>
        <v>0</v>
      </c>
      <c r="G19270" s="232"/>
      <c r="I19270" s="283"/>
    </row>
    <row r="19271" spans="1:15">
      <c r="A19271" s="227" t="str">
        <f t="shared" si="3478"/>
        <v>-</v>
      </c>
      <c r="B19271" s="228"/>
      <c r="C19271" s="228"/>
      <c r="D19271" s="194"/>
      <c r="E19271" s="229">
        <f t="shared" si="3479"/>
        <v>0</v>
      </c>
      <c r="F19271" s="230">
        <f t="shared" si="3480"/>
        <v>0</v>
      </c>
      <c r="G19271" s="232"/>
      <c r="I19271" s="283"/>
    </row>
    <row r="19272" spans="1:15">
      <c r="A19272" s="227" t="str">
        <f t="shared" si="3478"/>
        <v>-</v>
      </c>
      <c r="B19272" s="228"/>
      <c r="C19272" s="228"/>
      <c r="D19272" s="194"/>
      <c r="E19272" s="229">
        <f t="shared" si="3479"/>
        <v>0</v>
      </c>
      <c r="F19272" s="230">
        <f t="shared" si="3480"/>
        <v>0</v>
      </c>
      <c r="G19272" s="232"/>
      <c r="I19272" s="283"/>
    </row>
    <row r="19273" spans="1:15">
      <c r="A19273" s="227" t="str">
        <f t="shared" si="3478"/>
        <v>-</v>
      </c>
      <c r="B19273" s="228"/>
      <c r="C19273" s="228"/>
      <c r="D19273" s="194"/>
      <c r="E19273" s="229">
        <f t="shared" si="3479"/>
        <v>0</v>
      </c>
      <c r="F19273" s="230">
        <f t="shared" si="3480"/>
        <v>0</v>
      </c>
      <c r="G19273" s="232"/>
      <c r="I19273" s="283"/>
    </row>
    <row r="19274" spans="1:15">
      <c r="A19274" s="227" t="str">
        <f t="shared" si="3478"/>
        <v>-</v>
      </c>
      <c r="B19274" s="228"/>
      <c r="C19274" s="228"/>
      <c r="D19274" s="194"/>
      <c r="E19274" s="229">
        <f t="shared" si="3479"/>
        <v>0</v>
      </c>
      <c r="F19274" s="230">
        <f t="shared" si="3480"/>
        <v>0</v>
      </c>
      <c r="G19274" s="232"/>
      <c r="I19274" s="283"/>
    </row>
    <row r="19275" spans="1:15">
      <c r="A19275" s="227" t="str">
        <f t="shared" si="3478"/>
        <v>-</v>
      </c>
      <c r="B19275" s="228"/>
      <c r="C19275" s="228"/>
      <c r="D19275" s="194"/>
      <c r="E19275" s="229">
        <f t="shared" si="3479"/>
        <v>0</v>
      </c>
      <c r="F19275" s="230">
        <f t="shared" si="3480"/>
        <v>0</v>
      </c>
      <c r="G19275" s="232"/>
      <c r="I19275" s="283"/>
    </row>
    <row r="19276" spans="1:15">
      <c r="A19276" s="227" t="str">
        <f t="shared" si="3478"/>
        <v>-</v>
      </c>
      <c r="B19276" s="228"/>
      <c r="C19276" s="228"/>
      <c r="D19276" s="194"/>
      <c r="E19276" s="229">
        <f t="shared" si="3479"/>
        <v>0</v>
      </c>
      <c r="F19276" s="230">
        <f t="shared" si="3480"/>
        <v>0</v>
      </c>
      <c r="G19276" s="232"/>
      <c r="I19276" s="283"/>
    </row>
    <row r="19277" spans="1:15">
      <c r="A19277" s="227" t="str">
        <f t="shared" si="3478"/>
        <v>-</v>
      </c>
      <c r="B19277" s="228"/>
      <c r="C19277" s="228"/>
      <c r="D19277" s="194"/>
      <c r="E19277" s="229">
        <f t="shared" si="3479"/>
        <v>0</v>
      </c>
      <c r="F19277" s="230">
        <f t="shared" si="3480"/>
        <v>0</v>
      </c>
      <c r="G19277" s="232"/>
      <c r="I19277" s="283"/>
    </row>
    <row r="19278" spans="1:15">
      <c r="A19278" s="227" t="str">
        <f t="shared" si="3478"/>
        <v>-</v>
      </c>
      <c r="B19278" s="228"/>
      <c r="C19278" s="228"/>
      <c r="D19278" s="194"/>
      <c r="E19278" s="229">
        <f t="shared" si="3479"/>
        <v>0</v>
      </c>
      <c r="F19278" s="230">
        <f t="shared" si="3480"/>
        <v>0</v>
      </c>
      <c r="G19278" s="232"/>
      <c r="I19278" s="283"/>
    </row>
    <row r="19279" spans="1:15">
      <c r="A19279" s="227" t="str">
        <f t="shared" si="3478"/>
        <v>-</v>
      </c>
      <c r="B19279" s="228"/>
      <c r="C19279" s="228"/>
      <c r="D19279" s="194"/>
      <c r="E19279" s="229">
        <f t="shared" si="3479"/>
        <v>0</v>
      </c>
      <c r="F19279" s="230">
        <f t="shared" si="3480"/>
        <v>0</v>
      </c>
      <c r="G19279" s="232"/>
      <c r="I19279" s="283"/>
    </row>
    <row r="19280" spans="1:15">
      <c r="A19280" s="227" t="str">
        <f t="shared" si="3478"/>
        <v>-</v>
      </c>
      <c r="B19280" s="228"/>
      <c r="C19280" s="228"/>
      <c r="D19280" s="194"/>
      <c r="E19280" s="229">
        <f t="shared" si="3479"/>
        <v>0</v>
      </c>
      <c r="F19280" s="230">
        <f t="shared" si="3480"/>
        <v>0</v>
      </c>
      <c r="G19280" s="232"/>
      <c r="I19280" s="283"/>
    </row>
    <row r="19281" spans="1:15" ht="13.5" thickBot="1">
      <c r="A19281" s="234"/>
      <c r="B19281" s="456"/>
      <c r="C19281" s="235"/>
      <c r="D19281" s="237"/>
      <c r="E19281" s="237"/>
      <c r="F19281" s="238" t="s">
        <v>80</v>
      </c>
      <c r="G19281" s="239">
        <f>ROUND(SUM(F19269:F19280),0)</f>
        <v>0</v>
      </c>
      <c r="I19281" s="326"/>
    </row>
    <row r="19282" spans="1:15" ht="13.5" thickTop="1">
      <c r="A19282" s="240" t="s">
        <v>67</v>
      </c>
      <c r="B19282" s="446"/>
      <c r="C19282" s="241"/>
      <c r="D19282" s="243"/>
      <c r="E19282" s="243"/>
      <c r="F19282" s="242"/>
      <c r="G19282" s="244"/>
      <c r="I19282" s="326"/>
    </row>
    <row r="19283" spans="1:15" s="220" customFormat="1" ht="26">
      <c r="A19283" s="245" t="s">
        <v>57</v>
      </c>
      <c r="B19283" s="455"/>
      <c r="C19283" s="247" t="s">
        <v>58</v>
      </c>
      <c r="D19283" s="316" t="s">
        <v>68</v>
      </c>
      <c r="E19283" s="248" t="s">
        <v>69</v>
      </c>
      <c r="F19283" s="249" t="s">
        <v>79</v>
      </c>
      <c r="G19283" s="250" t="s">
        <v>70</v>
      </c>
      <c r="I19283" s="325"/>
      <c r="J19283" s="226"/>
      <c r="O19283" s="296"/>
    </row>
    <row r="19284" spans="1:15">
      <c r="A19284" s="748" t="str">
        <f t="shared" ref="A19284:A19295" si="3481">IF(I19284=0,"",VLOOKUP(I19284,MATERIALES,2,FALSE))</f>
        <v/>
      </c>
      <c r="B19284" s="749"/>
      <c r="C19284" s="251" t="str">
        <f t="shared" ref="C19284:C19292" si="3482">IF(I19284=0,"",VLOOKUP(I19284,MATERIALES,3,FALSE))</f>
        <v/>
      </c>
      <c r="D19284" s="194"/>
      <c r="E19284" s="252">
        <f t="shared" ref="E19284:E19295" si="3483">IF(I19284=0,0,VLOOKUP(I19284,MATERIALES,4,FALSE))</f>
        <v>0</v>
      </c>
      <c r="F19284" s="230">
        <f>D19284*E19284</f>
        <v>0</v>
      </c>
      <c r="G19284" s="231"/>
      <c r="I19284" s="283"/>
    </row>
    <row r="19285" spans="1:15">
      <c r="A19285" s="748" t="str">
        <f t="shared" si="3481"/>
        <v/>
      </c>
      <c r="B19285" s="749"/>
      <c r="C19285" s="251" t="str">
        <f t="shared" si="3482"/>
        <v/>
      </c>
      <c r="D19285" s="194"/>
      <c r="E19285" s="252">
        <f t="shared" si="3483"/>
        <v>0</v>
      </c>
      <c r="F19285" s="230">
        <f t="shared" ref="F19285:F19295" si="3484">D19285*E19285</f>
        <v>0</v>
      </c>
      <c r="G19285" s="232"/>
      <c r="I19285" s="283"/>
    </row>
    <row r="19286" spans="1:15">
      <c r="A19286" s="748" t="str">
        <f t="shared" si="3481"/>
        <v/>
      </c>
      <c r="B19286" s="749"/>
      <c r="C19286" s="251" t="str">
        <f t="shared" si="3482"/>
        <v/>
      </c>
      <c r="D19286" s="194"/>
      <c r="E19286" s="252">
        <f t="shared" si="3483"/>
        <v>0</v>
      </c>
      <c r="F19286" s="230">
        <f t="shared" si="3484"/>
        <v>0</v>
      </c>
      <c r="G19286" s="232"/>
      <c r="I19286" s="283"/>
    </row>
    <row r="19287" spans="1:15">
      <c r="A19287" s="748" t="str">
        <f t="shared" si="3481"/>
        <v/>
      </c>
      <c r="B19287" s="749"/>
      <c r="C19287" s="251" t="str">
        <f t="shared" si="3482"/>
        <v/>
      </c>
      <c r="D19287" s="194"/>
      <c r="E19287" s="252">
        <f t="shared" si="3483"/>
        <v>0</v>
      </c>
      <c r="F19287" s="230">
        <f t="shared" si="3484"/>
        <v>0</v>
      </c>
      <c r="G19287" s="232"/>
      <c r="I19287" s="283"/>
    </row>
    <row r="19288" spans="1:15">
      <c r="A19288" s="748" t="str">
        <f t="shared" si="3481"/>
        <v/>
      </c>
      <c r="B19288" s="749"/>
      <c r="C19288" s="251" t="str">
        <f t="shared" si="3482"/>
        <v/>
      </c>
      <c r="D19288" s="194"/>
      <c r="E19288" s="252">
        <f t="shared" si="3483"/>
        <v>0</v>
      </c>
      <c r="F19288" s="230">
        <f t="shared" si="3484"/>
        <v>0</v>
      </c>
      <c r="G19288" s="232"/>
      <c r="I19288" s="283"/>
    </row>
    <row r="19289" spans="1:15">
      <c r="A19289" s="748" t="str">
        <f t="shared" si="3481"/>
        <v/>
      </c>
      <c r="B19289" s="749"/>
      <c r="C19289" s="251" t="str">
        <f t="shared" si="3482"/>
        <v/>
      </c>
      <c r="D19289" s="194"/>
      <c r="E19289" s="252">
        <f t="shared" si="3483"/>
        <v>0</v>
      </c>
      <c r="F19289" s="230">
        <f t="shared" si="3484"/>
        <v>0</v>
      </c>
      <c r="G19289" s="232"/>
      <c r="I19289" s="283"/>
    </row>
    <row r="19290" spans="1:15">
      <c r="A19290" s="748" t="str">
        <f t="shared" si="3481"/>
        <v/>
      </c>
      <c r="B19290" s="749"/>
      <c r="C19290" s="251" t="str">
        <f t="shared" si="3482"/>
        <v/>
      </c>
      <c r="D19290" s="194"/>
      <c r="E19290" s="252">
        <f t="shared" si="3483"/>
        <v>0</v>
      </c>
      <c r="F19290" s="230">
        <f t="shared" si="3484"/>
        <v>0</v>
      </c>
      <c r="G19290" s="232"/>
      <c r="I19290" s="283"/>
    </row>
    <row r="19291" spans="1:15">
      <c r="A19291" s="748" t="str">
        <f t="shared" si="3481"/>
        <v/>
      </c>
      <c r="B19291" s="749"/>
      <c r="C19291" s="251" t="str">
        <f t="shared" si="3482"/>
        <v/>
      </c>
      <c r="D19291" s="194"/>
      <c r="E19291" s="252">
        <f t="shared" si="3483"/>
        <v>0</v>
      </c>
      <c r="F19291" s="230">
        <f t="shared" si="3484"/>
        <v>0</v>
      </c>
      <c r="G19291" s="253"/>
      <c r="I19291" s="283"/>
    </row>
    <row r="19292" spans="1:15">
      <c r="A19292" s="748" t="str">
        <f t="shared" si="3481"/>
        <v/>
      </c>
      <c r="B19292" s="749"/>
      <c r="C19292" s="251" t="str">
        <f t="shared" si="3482"/>
        <v/>
      </c>
      <c r="D19292" s="194"/>
      <c r="E19292" s="252">
        <f t="shared" si="3483"/>
        <v>0</v>
      </c>
      <c r="F19292" s="230">
        <f t="shared" si="3484"/>
        <v>0</v>
      </c>
      <c r="G19292" s="232"/>
      <c r="I19292" s="283"/>
    </row>
    <row r="19293" spans="1:15">
      <c r="A19293" s="748" t="str">
        <f t="shared" si="3481"/>
        <v/>
      </c>
      <c r="B19293" s="749"/>
      <c r="C19293" s="251"/>
      <c r="D19293" s="194"/>
      <c r="E19293" s="252">
        <f t="shared" si="3483"/>
        <v>0</v>
      </c>
      <c r="F19293" s="230">
        <f t="shared" si="3484"/>
        <v>0</v>
      </c>
      <c r="G19293" s="232"/>
      <c r="I19293" s="283"/>
    </row>
    <row r="19294" spans="1:15">
      <c r="A19294" s="748" t="str">
        <f t="shared" si="3481"/>
        <v/>
      </c>
      <c r="B19294" s="749"/>
      <c r="C19294" s="251"/>
      <c r="D19294" s="194"/>
      <c r="E19294" s="252">
        <f t="shared" si="3483"/>
        <v>0</v>
      </c>
      <c r="F19294" s="230">
        <f t="shared" si="3484"/>
        <v>0</v>
      </c>
      <c r="G19294" s="232"/>
      <c r="I19294" s="283"/>
    </row>
    <row r="19295" spans="1:15">
      <c r="A19295" s="748" t="str">
        <f t="shared" si="3481"/>
        <v/>
      </c>
      <c r="B19295" s="749"/>
      <c r="C19295" s="251" t="str">
        <f t="shared" ref="C19295" si="3485">IF(I19295=0,"",VLOOKUP(I19295,MATERIALES,3,FALSE))</f>
        <v/>
      </c>
      <c r="D19295" s="194"/>
      <c r="E19295" s="252">
        <f t="shared" si="3483"/>
        <v>0</v>
      </c>
      <c r="F19295" s="230">
        <f t="shared" si="3484"/>
        <v>0</v>
      </c>
      <c r="G19295" s="233"/>
      <c r="I19295" s="283"/>
    </row>
    <row r="19296" spans="1:15" ht="26.25" customHeight="1" thickBot="1">
      <c r="A19296" s="214"/>
      <c r="B19296" s="438"/>
      <c r="C19296" s="215"/>
      <c r="D19296" s="217"/>
      <c r="E19296" s="254"/>
      <c r="F19296" s="255" t="s">
        <v>81</v>
      </c>
      <c r="G19296" s="253">
        <f>ROUND(SUM(F19284:F19295),0)</f>
        <v>0</v>
      </c>
      <c r="I19296" s="326"/>
    </row>
    <row r="19297" spans="1:9" ht="14" thickTop="1" thickBot="1">
      <c r="A19297" s="256" t="s">
        <v>72</v>
      </c>
      <c r="B19297" s="445"/>
      <c r="C19297" s="257"/>
      <c r="D19297" s="259"/>
      <c r="E19297" s="259"/>
      <c r="F19297" s="258"/>
      <c r="G19297" s="260"/>
      <c r="I19297" s="326"/>
    </row>
    <row r="19298" spans="1:9" ht="13.5" thickTop="1">
      <c r="A19298" s="245" t="s">
        <v>57</v>
      </c>
      <c r="B19298" s="455"/>
      <c r="C19298" s="248" t="s">
        <v>71</v>
      </c>
      <c r="D19298" s="316" t="s">
        <v>75</v>
      </c>
      <c r="E19298" s="248" t="s">
        <v>98</v>
      </c>
      <c r="F19298" s="249" t="s">
        <v>79</v>
      </c>
      <c r="G19298" s="250" t="s">
        <v>70</v>
      </c>
      <c r="I19298" s="326"/>
    </row>
    <row r="19299" spans="1:9">
      <c r="A19299" s="748" t="str">
        <f>IF(I19299=0,"",VLOOKUP(I19299,EQUIPOS,2,FALSE))</f>
        <v/>
      </c>
      <c r="B19299" s="749"/>
      <c r="C19299" s="195"/>
      <c r="D19299" s="194"/>
      <c r="E19299" s="252">
        <f>IF(I19299=0,0,VLOOKUP(I19299,EQUIPOS,4,FALSE))</f>
        <v>0</v>
      </c>
      <c r="F19299" s="230">
        <f>C19299*D19299*E19299</f>
        <v>0</v>
      </c>
      <c r="G19299" s="231"/>
      <c r="I19299" s="283"/>
    </row>
    <row r="19300" spans="1:9">
      <c r="A19300" s="748" t="str">
        <f>IF(I19300=0,"",VLOOKUP(I19300,EQUIPOS,2,FALSE))</f>
        <v/>
      </c>
      <c r="B19300" s="749"/>
      <c r="C19300" s="195"/>
      <c r="D19300" s="194"/>
      <c r="E19300" s="252">
        <f>IF(I19300=0,0,VLOOKUP(I19300,EQUIPOS,4,FALSE))</f>
        <v>0</v>
      </c>
      <c r="F19300" s="230">
        <f t="shared" ref="F19300:F19303" si="3486">C19300*D19300*E19300</f>
        <v>0</v>
      </c>
      <c r="G19300" s="232"/>
      <c r="I19300" s="283"/>
    </row>
    <row r="19301" spans="1:9">
      <c r="A19301" s="748" t="str">
        <f>IF(I19301=0,"",VLOOKUP(I19301,EQUIPOS,2,FALSE))</f>
        <v/>
      </c>
      <c r="B19301" s="749"/>
      <c r="C19301" s="195"/>
      <c r="D19301" s="194"/>
      <c r="E19301" s="252">
        <f>IF(I19301=0,0,VLOOKUP(I19301,EQUIPOS,4,FALSE))</f>
        <v>0</v>
      </c>
      <c r="F19301" s="230">
        <f t="shared" si="3486"/>
        <v>0</v>
      </c>
      <c r="G19301" s="232"/>
      <c r="I19301" s="283"/>
    </row>
    <row r="19302" spans="1:9">
      <c r="A19302" s="748" t="str">
        <f>IF(I19302=0,"",VLOOKUP(I19302,EQUIPOS,2,FALSE))</f>
        <v/>
      </c>
      <c r="B19302" s="749"/>
      <c r="C19302" s="195"/>
      <c r="D19302" s="194"/>
      <c r="E19302" s="252">
        <f>IF(I19302=0,0,VLOOKUP(I19302,EQUIPOS,4,FALSE))</f>
        <v>0</v>
      </c>
      <c r="F19302" s="230">
        <f t="shared" si="3486"/>
        <v>0</v>
      </c>
      <c r="G19302" s="232"/>
      <c r="I19302" s="283"/>
    </row>
    <row r="19303" spans="1:9">
      <c r="A19303" s="748" t="str">
        <f>IF(I19303=0,"",VLOOKUP(I19303,EQUIPOS,2,FALSE))</f>
        <v/>
      </c>
      <c r="B19303" s="749"/>
      <c r="C19303" s="195"/>
      <c r="D19303" s="194"/>
      <c r="E19303" s="252">
        <f>IF(I19303=0,0,VLOOKUP(I19303,EQUIPOS,4,FALSE))</f>
        <v>0</v>
      </c>
      <c r="F19303" s="230">
        <f t="shared" si="3486"/>
        <v>0</v>
      </c>
      <c r="G19303" s="233"/>
      <c r="I19303" s="283"/>
    </row>
    <row r="19304" spans="1:9" ht="30.75" customHeight="1" thickBot="1">
      <c r="A19304" s="234"/>
      <c r="B19304" s="456"/>
      <c r="C19304" s="235"/>
      <c r="D19304" s="237"/>
      <c r="E19304" s="261"/>
      <c r="F19304" s="238" t="s">
        <v>82</v>
      </c>
      <c r="G19304" s="262">
        <f>SUM(F19299:F19303)</f>
        <v>0</v>
      </c>
      <c r="I19304" s="326"/>
    </row>
    <row r="19305" spans="1:9" ht="13.5" thickTop="1">
      <c r="A19305" s="240" t="s">
        <v>73</v>
      </c>
      <c r="B19305" s="446"/>
      <c r="C19305" s="241"/>
      <c r="D19305" s="243"/>
      <c r="E19305" s="243"/>
      <c r="F19305" s="242"/>
      <c r="G19305" s="244"/>
      <c r="I19305" s="326"/>
    </row>
    <row r="19306" spans="1:9" ht="26">
      <c r="A19306" s="245" t="s">
        <v>57</v>
      </c>
      <c r="B19306" s="454" t="s">
        <v>58</v>
      </c>
      <c r="C19306" s="247" t="s">
        <v>68</v>
      </c>
      <c r="D19306" s="316" t="s">
        <v>74</v>
      </c>
      <c r="E19306" s="248" t="s">
        <v>69</v>
      </c>
      <c r="F19306" s="249" t="s">
        <v>79</v>
      </c>
      <c r="G19306" s="250" t="s">
        <v>70</v>
      </c>
      <c r="H19306" s="220"/>
      <c r="I19306" s="325"/>
    </row>
    <row r="19307" spans="1:9">
      <c r="A19307" s="263" t="str">
        <f t="shared" ref="A19307:A19318" si="3487">IF(I19307=0,"",VLOOKUP(I19307,MANOOBRA,2,FALSE))</f>
        <v/>
      </c>
      <c r="B19307" s="444" t="str">
        <f t="shared" ref="B19307:B19318" si="3488">IF(I19307=0,"",VLOOKUP(I19307,MANOOBRA,3,FALSE))</f>
        <v/>
      </c>
      <c r="C19307" s="195"/>
      <c r="D19307" s="466"/>
      <c r="E19307" s="252">
        <f t="shared" ref="E19307:E19318" si="3489">IF(I19307=0,0,VLOOKUP(I19307,MANOOBRA,4,FALSE))</f>
        <v>0</v>
      </c>
      <c r="F19307" s="230">
        <f>IF(D19307=0,0,C19307*E19307/D19307)</f>
        <v>0</v>
      </c>
      <c r="G19307" s="231"/>
      <c r="I19307" s="283"/>
    </row>
    <row r="19308" spans="1:9">
      <c r="A19308" s="263" t="str">
        <f t="shared" si="3487"/>
        <v/>
      </c>
      <c r="B19308" s="444" t="str">
        <f t="shared" si="3488"/>
        <v/>
      </c>
      <c r="C19308" s="195"/>
      <c r="D19308" s="466"/>
      <c r="E19308" s="252">
        <f t="shared" si="3489"/>
        <v>0</v>
      </c>
      <c r="F19308" s="230">
        <f t="shared" ref="F19308:F19318" si="3490">IF(D19308=0,0,C19308*E19308/D19308)</f>
        <v>0</v>
      </c>
      <c r="G19308" s="232"/>
      <c r="I19308" s="283"/>
    </row>
    <row r="19309" spans="1:9">
      <c r="A19309" s="263" t="str">
        <f t="shared" si="3487"/>
        <v/>
      </c>
      <c r="B19309" s="444" t="str">
        <f t="shared" si="3488"/>
        <v/>
      </c>
      <c r="C19309" s="195"/>
      <c r="D19309" s="309"/>
      <c r="E19309" s="252">
        <f t="shared" si="3489"/>
        <v>0</v>
      </c>
      <c r="F19309" s="230">
        <f t="shared" si="3490"/>
        <v>0</v>
      </c>
      <c r="G19309" s="232"/>
      <c r="I19309" s="283"/>
    </row>
    <row r="19310" spans="1:9">
      <c r="A19310" s="263" t="str">
        <f t="shared" si="3487"/>
        <v/>
      </c>
      <c r="B19310" s="444" t="str">
        <f t="shared" si="3488"/>
        <v/>
      </c>
      <c r="C19310" s="195"/>
      <c r="D19310" s="195"/>
      <c r="E19310" s="252">
        <f t="shared" si="3489"/>
        <v>0</v>
      </c>
      <c r="F19310" s="230">
        <f t="shared" si="3490"/>
        <v>0</v>
      </c>
      <c r="G19310" s="232"/>
      <c r="I19310" s="283"/>
    </row>
    <row r="19311" spans="1:9">
      <c r="A19311" s="263" t="str">
        <f t="shared" si="3487"/>
        <v/>
      </c>
      <c r="B19311" s="444" t="str">
        <f t="shared" si="3488"/>
        <v/>
      </c>
      <c r="C19311" s="195"/>
      <c r="D19311" s="195"/>
      <c r="E19311" s="252">
        <f t="shared" si="3489"/>
        <v>0</v>
      </c>
      <c r="F19311" s="230">
        <f t="shared" si="3490"/>
        <v>0</v>
      </c>
      <c r="G19311" s="232"/>
      <c r="I19311" s="283"/>
    </row>
    <row r="19312" spans="1:9">
      <c r="A19312" s="263" t="str">
        <f t="shared" si="3487"/>
        <v/>
      </c>
      <c r="B19312" s="444" t="str">
        <f t="shared" si="3488"/>
        <v/>
      </c>
      <c r="C19312" s="195"/>
      <c r="D19312" s="195"/>
      <c r="E19312" s="252">
        <f t="shared" si="3489"/>
        <v>0</v>
      </c>
      <c r="F19312" s="230">
        <f t="shared" si="3490"/>
        <v>0</v>
      </c>
      <c r="G19312" s="232"/>
      <c r="I19312" s="283"/>
    </row>
    <row r="19313" spans="1:16">
      <c r="A19313" s="263" t="str">
        <f t="shared" si="3487"/>
        <v/>
      </c>
      <c r="B19313" s="444" t="str">
        <f t="shared" si="3488"/>
        <v/>
      </c>
      <c r="C19313" s="195"/>
      <c r="D19313" s="195"/>
      <c r="E19313" s="252">
        <f t="shared" si="3489"/>
        <v>0</v>
      </c>
      <c r="F19313" s="230">
        <f t="shared" si="3490"/>
        <v>0</v>
      </c>
      <c r="G19313" s="232"/>
      <c r="I19313" s="283"/>
    </row>
    <row r="19314" spans="1:16">
      <c r="A19314" s="263" t="str">
        <f t="shared" si="3487"/>
        <v/>
      </c>
      <c r="B19314" s="444" t="str">
        <f t="shared" si="3488"/>
        <v/>
      </c>
      <c r="C19314" s="195"/>
      <c r="D19314" s="195"/>
      <c r="E19314" s="252">
        <f t="shared" si="3489"/>
        <v>0</v>
      </c>
      <c r="F19314" s="230">
        <f t="shared" si="3490"/>
        <v>0</v>
      </c>
      <c r="G19314" s="232"/>
      <c r="I19314" s="283"/>
    </row>
    <row r="19315" spans="1:16">
      <c r="A19315" s="263" t="str">
        <f t="shared" si="3487"/>
        <v/>
      </c>
      <c r="B19315" s="444" t="str">
        <f t="shared" si="3488"/>
        <v/>
      </c>
      <c r="C19315" s="195"/>
      <c r="D19315" s="195"/>
      <c r="E19315" s="252">
        <f t="shared" si="3489"/>
        <v>0</v>
      </c>
      <c r="F19315" s="230">
        <f t="shared" si="3490"/>
        <v>0</v>
      </c>
      <c r="G19315" s="232"/>
      <c r="I19315" s="283"/>
    </row>
    <row r="19316" spans="1:16">
      <c r="A19316" s="263" t="str">
        <f t="shared" si="3487"/>
        <v/>
      </c>
      <c r="B19316" s="444" t="str">
        <f t="shared" si="3488"/>
        <v/>
      </c>
      <c r="C19316" s="195"/>
      <c r="D19316" s="195"/>
      <c r="E19316" s="252">
        <f t="shared" si="3489"/>
        <v>0</v>
      </c>
      <c r="F19316" s="230">
        <f t="shared" si="3490"/>
        <v>0</v>
      </c>
      <c r="G19316" s="232"/>
      <c r="I19316" s="283"/>
    </row>
    <row r="19317" spans="1:16">
      <c r="A19317" s="263" t="str">
        <f t="shared" si="3487"/>
        <v/>
      </c>
      <c r="B19317" s="444" t="str">
        <f t="shared" si="3488"/>
        <v/>
      </c>
      <c r="C19317" s="195"/>
      <c r="D19317" s="195"/>
      <c r="E19317" s="252">
        <f t="shared" si="3489"/>
        <v>0</v>
      </c>
      <c r="F19317" s="230">
        <f t="shared" si="3490"/>
        <v>0</v>
      </c>
      <c r="G19317" s="232"/>
      <c r="I19317" s="283"/>
    </row>
    <row r="19318" spans="1:16">
      <c r="A19318" s="263" t="str">
        <f t="shared" si="3487"/>
        <v/>
      </c>
      <c r="B19318" s="444" t="str">
        <f t="shared" si="3488"/>
        <v/>
      </c>
      <c r="C19318" s="195"/>
      <c r="D19318" s="195"/>
      <c r="E19318" s="252">
        <f t="shared" si="3489"/>
        <v>0</v>
      </c>
      <c r="F19318" s="230">
        <f t="shared" si="3490"/>
        <v>0</v>
      </c>
      <c r="G19318" s="233"/>
      <c r="I19318" s="283"/>
    </row>
    <row r="19319" spans="1:16" ht="31.5" customHeight="1" thickBot="1">
      <c r="A19319" s="234"/>
      <c r="B19319" s="456"/>
      <c r="C19319" s="235"/>
      <c r="D19319" s="237"/>
      <c r="E19319" s="237"/>
      <c r="F19319" s="238" t="s">
        <v>83</v>
      </c>
      <c r="G19319" s="262">
        <f>ROUND(SUM(F19307:F19318),0)</f>
        <v>0</v>
      </c>
      <c r="I19319" s="326"/>
    </row>
    <row r="19320" spans="1:16" ht="13.5" thickTop="1">
      <c r="A19320" s="186" t="s">
        <v>76</v>
      </c>
      <c r="B19320" s="446"/>
      <c r="C19320" s="241"/>
      <c r="D19320" s="243"/>
      <c r="E19320" s="243"/>
      <c r="F19320" s="242"/>
      <c r="G19320" s="244"/>
      <c r="I19320" s="326"/>
    </row>
    <row r="19321" spans="1:16">
      <c r="A19321" s="245" t="s">
        <v>57</v>
      </c>
      <c r="B19321" s="455"/>
      <c r="C19321" s="246"/>
      <c r="D19321" s="317"/>
      <c r="E19321" s="248" t="s">
        <v>77</v>
      </c>
      <c r="F19321" s="249" t="s">
        <v>78</v>
      </c>
      <c r="G19321" s="264" t="s">
        <v>77</v>
      </c>
      <c r="H19321" s="220"/>
      <c r="I19321" s="325"/>
    </row>
    <row r="19322" spans="1:16">
      <c r="A19322" s="185" t="s">
        <v>87</v>
      </c>
      <c r="B19322" s="453"/>
      <c r="C19322" s="265"/>
      <c r="D19322" s="318"/>
      <c r="E19322" s="229">
        <f>ROUND(SUM(G19281,G19296,G19304,G19319),2)</f>
        <v>0</v>
      </c>
      <c r="F19322" s="266">
        <f>A</f>
        <v>0</v>
      </c>
      <c r="G19322" s="267">
        <f>E19322*F19322</f>
        <v>0</v>
      </c>
      <c r="I19322" s="326"/>
    </row>
    <row r="19323" spans="1:16">
      <c r="A19323" s="185" t="s">
        <v>85</v>
      </c>
      <c r="B19323" s="453"/>
      <c r="C19323" s="265"/>
      <c r="D19323" s="318"/>
      <c r="E19323" s="229">
        <f>SUM(G19281,G19296,G19304,G19319)</f>
        <v>0</v>
      </c>
      <c r="F19323" s="266">
        <f>I</f>
        <v>0</v>
      </c>
      <c r="G19323" s="267">
        <f>E19323*F19323</f>
        <v>0</v>
      </c>
      <c r="I19323" s="326"/>
    </row>
    <row r="19324" spans="1:16">
      <c r="A19324" s="185" t="s">
        <v>86</v>
      </c>
      <c r="B19324" s="453"/>
      <c r="C19324" s="265"/>
      <c r="D19324" s="318"/>
      <c r="E19324" s="229">
        <f>SUM(G19281,G19296,G19304,G19319)</f>
        <v>0</v>
      </c>
      <c r="F19324" s="266">
        <f>U</f>
        <v>0</v>
      </c>
      <c r="G19324" s="267">
        <f>E19324*F19324</f>
        <v>0</v>
      </c>
      <c r="I19324" s="326"/>
    </row>
    <row r="19325" spans="1:16" ht="33" customHeight="1" thickBot="1">
      <c r="A19325" s="234"/>
      <c r="B19325" s="456"/>
      <c r="C19325" s="235"/>
      <c r="D19325" s="237"/>
      <c r="E19325" s="237"/>
      <c r="F19325" s="268" t="s">
        <v>84</v>
      </c>
      <c r="G19325" s="262">
        <f>SUM(G19322:G19324)</f>
        <v>0</v>
      </c>
      <c r="I19325" s="326"/>
      <c r="J19325" s="295"/>
      <c r="K19325" s="296"/>
      <c r="L19325" s="296"/>
      <c r="M19325" s="296"/>
      <c r="N19325" s="296"/>
      <c r="O19325" s="296"/>
    </row>
    <row r="19326" spans="1:16" s="211" customFormat="1" ht="14" thickTop="1" thickBot="1">
      <c r="A19326" s="269"/>
      <c r="B19326" s="443"/>
      <c r="C19326" s="270"/>
      <c r="D19326" s="319"/>
      <c r="E19326" s="271" t="s">
        <v>89</v>
      </c>
      <c r="F19326" s="272"/>
      <c r="G19326" s="273">
        <f>ROUND(SUM(G19281,G19296,G19304,G19319,G19325),0)</f>
        <v>0</v>
      </c>
      <c r="I19326" s="327"/>
      <c r="J19326" s="212">
        <f>B19265</f>
        <v>61.6</v>
      </c>
      <c r="K19326" s="274">
        <f>E19322</f>
        <v>0</v>
      </c>
      <c r="L19326" s="294">
        <f>G19322</f>
        <v>0</v>
      </c>
      <c r="M19326" s="294">
        <f>G19323</f>
        <v>0</v>
      </c>
      <c r="N19326" s="294">
        <f>G19324</f>
        <v>0</v>
      </c>
      <c r="O19326" s="299">
        <f>SUM(K19326:N19326)</f>
        <v>0</v>
      </c>
      <c r="P19326" s="294"/>
    </row>
    <row r="19327" spans="1:16" ht="13.5" thickTop="1">
      <c r="A19327" s="275" t="s">
        <v>97</v>
      </c>
      <c r="B19327" s="438"/>
      <c r="C19327" s="215"/>
      <c r="D19327" s="217"/>
      <c r="E19327" s="217"/>
      <c r="F19327" s="216"/>
      <c r="G19327" s="219"/>
      <c r="I19327" s="326"/>
      <c r="P19327" s="294"/>
    </row>
    <row r="19328" spans="1:16">
      <c r="A19328" s="275"/>
      <c r="B19328" s="452"/>
      <c r="C19328" s="276"/>
      <c r="D19328" s="320"/>
      <c r="E19328" s="217"/>
      <c r="F19328" s="216"/>
      <c r="G19328" s="277">
        <f ca="1">TODAY()</f>
        <v>44839</v>
      </c>
      <c r="I19328" s="326"/>
      <c r="P19328" s="294"/>
    </row>
    <row r="19329" spans="1:16" ht="13.5" thickBot="1">
      <c r="A19329" s="234"/>
      <c r="B19329" s="456"/>
      <c r="C19329" s="235"/>
      <c r="D19329" s="237"/>
      <c r="E19329" s="237"/>
      <c r="F19329" s="236"/>
      <c r="G19329" s="278"/>
      <c r="I19329" s="326"/>
      <c r="P19329" s="294"/>
    </row>
    <row r="19330" spans="1:16" ht="13.5" thickTop="1">
      <c r="A19330" s="215"/>
      <c r="B19330" s="438"/>
      <c r="C19330" s="215"/>
      <c r="D19330" s="217"/>
      <c r="E19330" s="217"/>
      <c r="F19330" s="216"/>
      <c r="G19330" s="216"/>
      <c r="I19330" s="434"/>
      <c r="P19330" s="294"/>
    </row>
    <row r="19331" spans="1:16" s="199" customFormat="1">
      <c r="A19331" s="756" t="s">
        <v>109</v>
      </c>
      <c r="B19331" s="756"/>
      <c r="C19331" s="756"/>
      <c r="D19331" s="756"/>
      <c r="E19331" s="756"/>
      <c r="F19331" s="756"/>
      <c r="G19331" s="756"/>
      <c r="I19331" s="321"/>
      <c r="J19331" s="200"/>
      <c r="O19331" s="297"/>
    </row>
    <row r="19332" spans="1:16" s="199" customFormat="1">
      <c r="A19332" s="756" t="str">
        <f>CONCATENATE('Prestaciones y AIU'!A18713," ANALISIS DE PRECIOS UNITARIOS")</f>
        <v xml:space="preserve"> ANALISIS DE PRECIOS UNITARIOS</v>
      </c>
      <c r="B19332" s="756"/>
      <c r="C19332" s="756"/>
      <c r="D19332" s="756"/>
      <c r="E19332" s="756"/>
      <c r="F19332" s="756"/>
      <c r="G19332" s="756"/>
      <c r="I19332" s="321"/>
      <c r="J19332" s="200"/>
      <c r="O19332" s="297"/>
    </row>
    <row r="19333" spans="1:16" s="199" customFormat="1">
      <c r="A19333" s="756" t="str">
        <f>Objeto_LIC</f>
        <v>OPTIMIZACION DEL SISTEMA DE ABASTECIMIENTO (ADUCCION, PRETRATAMIENTO Y CONDUCCION) DEL MUNICPIO DE TAME, DEPARTAMENTO DE ARAUCA</v>
      </c>
      <c r="B19333" s="756"/>
      <c r="C19333" s="756"/>
      <c r="D19333" s="756"/>
      <c r="E19333" s="756"/>
      <c r="F19333" s="756"/>
      <c r="G19333" s="756"/>
      <c r="I19333" s="321"/>
      <c r="J19333" s="200"/>
      <c r="O19333" s="297"/>
    </row>
    <row r="19334" spans="1:16" s="199" customFormat="1">
      <c r="A19334" s="576"/>
      <c r="B19334" s="442"/>
      <c r="C19334" s="576"/>
      <c r="D19334" s="436"/>
      <c r="E19334" s="436"/>
      <c r="F19334" s="437"/>
      <c r="G19334" s="437"/>
      <c r="I19334" s="321"/>
      <c r="J19334" s="200"/>
      <c r="O19334" s="297"/>
    </row>
    <row r="19335" spans="1:16" ht="13.5" thickBot="1">
      <c r="A19335" s="201"/>
      <c r="B19335" s="448"/>
      <c r="C19335" s="201"/>
      <c r="D19335" s="203"/>
      <c r="E19335" s="203"/>
      <c r="F19335" s="202"/>
      <c r="G19335" s="202"/>
    </row>
    <row r="19336" spans="1:16" s="211" customFormat="1" ht="13.5" thickTop="1">
      <c r="A19336" s="206"/>
      <c r="B19336" s="457"/>
      <c r="C19336" s="207"/>
      <c r="D19336" s="209"/>
      <c r="E19336" s="209"/>
      <c r="F19336" s="208"/>
      <c r="G19336" s="210" t="s">
        <v>110</v>
      </c>
      <c r="I19336" s="323"/>
      <c r="J19336" s="212"/>
      <c r="O19336" s="297"/>
    </row>
    <row r="19337" spans="1:16" ht="12.75" customHeight="1">
      <c r="A19337" s="213" t="s">
        <v>62</v>
      </c>
      <c r="B19337" s="750">
        <f>Proponente</f>
        <v>0</v>
      </c>
      <c r="C19337" s="750"/>
      <c r="D19337" s="750"/>
      <c r="E19337" s="750"/>
      <c r="F19337" s="750"/>
      <c r="G19337" s="751"/>
    </row>
    <row r="19338" spans="1:16" ht="12.75" customHeight="1">
      <c r="A19338" s="213" t="s">
        <v>63</v>
      </c>
      <c r="B19338" s="470">
        <v>61.7</v>
      </c>
      <c r="C19338" s="750" t="e">
        <f>VLOOKUP(B19338,Presupuesto!$A$4:$B$106,2,FALSE)</f>
        <v>#N/A</v>
      </c>
      <c r="D19338" s="750"/>
      <c r="E19338" s="750"/>
      <c r="F19338" s="750"/>
      <c r="G19338" s="751"/>
    </row>
    <row r="19339" spans="1:16">
      <c r="A19339" s="214"/>
      <c r="B19339" s="438"/>
      <c r="C19339" s="215"/>
      <c r="D19339" s="217"/>
      <c r="E19339" s="217"/>
      <c r="F19339" s="218" t="s">
        <v>88</v>
      </c>
      <c r="G19339" s="750" t="str">
        <f ca="1">LOOKUP('U-P1'!B19338,Presupuesto!$1:$1048576,Presupuesto!$C$1:$C$105)</f>
        <v>ML</v>
      </c>
      <c r="H19339" s="750"/>
      <c r="I19339" s="750"/>
      <c r="J19339" s="750"/>
      <c r="K19339" s="751"/>
    </row>
    <row r="19340" spans="1:16" ht="13.5" thickBot="1">
      <c r="A19340" s="213" t="s">
        <v>64</v>
      </c>
      <c r="B19340" s="438"/>
      <c r="C19340" s="215"/>
      <c r="D19340" s="217"/>
      <c r="E19340" s="217"/>
      <c r="F19340" s="216"/>
      <c r="G19340" s="219"/>
      <c r="I19340" s="324"/>
      <c r="J19340" s="295"/>
      <c r="K19340" s="296"/>
      <c r="L19340" s="296"/>
      <c r="M19340" s="296"/>
      <c r="N19340" s="296"/>
      <c r="O19340" s="296"/>
    </row>
    <row r="19341" spans="1:16" s="220" customFormat="1" ht="13.5" thickTop="1">
      <c r="A19341" s="221" t="s">
        <v>57</v>
      </c>
      <c r="B19341" s="447" t="s">
        <v>65</v>
      </c>
      <c r="C19341" s="222" t="s">
        <v>66</v>
      </c>
      <c r="D19341" s="223" t="s">
        <v>74</v>
      </c>
      <c r="E19341" s="224" t="s">
        <v>100</v>
      </c>
      <c r="F19341" s="224" t="s">
        <v>79</v>
      </c>
      <c r="G19341" s="225" t="s">
        <v>70</v>
      </c>
      <c r="I19341" s="325"/>
      <c r="J19341" s="226"/>
      <c r="O19341" s="296"/>
    </row>
    <row r="19342" spans="1:16">
      <c r="A19342" s="227" t="str">
        <f t="shared" ref="A19342:A19353" si="3491">IF(I19342=0,"-",VLOOKUP(I19342,EQUIPOS,2,FALSE))</f>
        <v>-</v>
      </c>
      <c r="B19342" s="228"/>
      <c r="C19342" s="228"/>
      <c r="D19342" s="194"/>
      <c r="E19342" s="229">
        <f t="shared" ref="E19342:E19353" si="3492">IF(I19342=0,0,VLOOKUP(I19342,EQUIPOS,4,FALSE))</f>
        <v>0</v>
      </c>
      <c r="F19342" s="230">
        <f t="shared" ref="F19342:F19353" si="3493">IF(D19342=0,0,E19342/D19342)</f>
        <v>0</v>
      </c>
      <c r="G19342" s="231"/>
      <c r="I19342" s="283"/>
    </row>
    <row r="19343" spans="1:16">
      <c r="A19343" s="227" t="str">
        <f t="shared" si="3491"/>
        <v>-</v>
      </c>
      <c r="B19343" s="228"/>
      <c r="C19343" s="228"/>
      <c r="D19343" s="194"/>
      <c r="E19343" s="229">
        <f t="shared" si="3492"/>
        <v>0</v>
      </c>
      <c r="F19343" s="230">
        <f t="shared" si="3493"/>
        <v>0</v>
      </c>
      <c r="G19343" s="232"/>
      <c r="I19343" s="283"/>
    </row>
    <row r="19344" spans="1:16">
      <c r="A19344" s="227" t="str">
        <f t="shared" si="3491"/>
        <v>-</v>
      </c>
      <c r="B19344" s="228"/>
      <c r="C19344" s="228"/>
      <c r="D19344" s="194"/>
      <c r="E19344" s="229">
        <f t="shared" si="3492"/>
        <v>0</v>
      </c>
      <c r="F19344" s="230">
        <f t="shared" si="3493"/>
        <v>0</v>
      </c>
      <c r="G19344" s="232"/>
      <c r="I19344" s="283"/>
    </row>
    <row r="19345" spans="1:15">
      <c r="A19345" s="227" t="str">
        <f t="shared" si="3491"/>
        <v>-</v>
      </c>
      <c r="B19345" s="228"/>
      <c r="C19345" s="228"/>
      <c r="D19345" s="194"/>
      <c r="E19345" s="229">
        <f t="shared" si="3492"/>
        <v>0</v>
      </c>
      <c r="F19345" s="230">
        <f t="shared" si="3493"/>
        <v>0</v>
      </c>
      <c r="G19345" s="232"/>
      <c r="I19345" s="283"/>
    </row>
    <row r="19346" spans="1:15">
      <c r="A19346" s="227" t="str">
        <f t="shared" si="3491"/>
        <v>-</v>
      </c>
      <c r="B19346" s="228"/>
      <c r="C19346" s="228"/>
      <c r="D19346" s="194"/>
      <c r="E19346" s="229">
        <f t="shared" si="3492"/>
        <v>0</v>
      </c>
      <c r="F19346" s="230">
        <f t="shared" si="3493"/>
        <v>0</v>
      </c>
      <c r="G19346" s="232"/>
      <c r="I19346" s="283"/>
    </row>
    <row r="19347" spans="1:15">
      <c r="A19347" s="227" t="str">
        <f t="shared" si="3491"/>
        <v>-</v>
      </c>
      <c r="B19347" s="228"/>
      <c r="C19347" s="228"/>
      <c r="D19347" s="194"/>
      <c r="E19347" s="229">
        <f t="shared" si="3492"/>
        <v>0</v>
      </c>
      <c r="F19347" s="230">
        <f t="shared" si="3493"/>
        <v>0</v>
      </c>
      <c r="G19347" s="232"/>
      <c r="I19347" s="283"/>
    </row>
    <row r="19348" spans="1:15">
      <c r="A19348" s="227" t="str">
        <f t="shared" si="3491"/>
        <v>-</v>
      </c>
      <c r="B19348" s="228"/>
      <c r="C19348" s="228"/>
      <c r="D19348" s="194"/>
      <c r="E19348" s="229">
        <f t="shared" si="3492"/>
        <v>0</v>
      </c>
      <c r="F19348" s="230">
        <f t="shared" si="3493"/>
        <v>0</v>
      </c>
      <c r="G19348" s="232"/>
      <c r="I19348" s="283"/>
    </row>
    <row r="19349" spans="1:15">
      <c r="A19349" s="227" t="str">
        <f t="shared" si="3491"/>
        <v>-</v>
      </c>
      <c r="B19349" s="228"/>
      <c r="C19349" s="228"/>
      <c r="D19349" s="194"/>
      <c r="E19349" s="229">
        <f t="shared" si="3492"/>
        <v>0</v>
      </c>
      <c r="F19349" s="230">
        <f t="shared" si="3493"/>
        <v>0</v>
      </c>
      <c r="G19349" s="232"/>
      <c r="I19349" s="283"/>
    </row>
    <row r="19350" spans="1:15">
      <c r="A19350" s="227" t="str">
        <f t="shared" si="3491"/>
        <v>-</v>
      </c>
      <c r="B19350" s="228"/>
      <c r="C19350" s="228"/>
      <c r="D19350" s="194"/>
      <c r="E19350" s="229">
        <f t="shared" si="3492"/>
        <v>0</v>
      </c>
      <c r="F19350" s="230">
        <f t="shared" si="3493"/>
        <v>0</v>
      </c>
      <c r="G19350" s="232"/>
      <c r="I19350" s="283"/>
    </row>
    <row r="19351" spans="1:15">
      <c r="A19351" s="227" t="str">
        <f t="shared" si="3491"/>
        <v>-</v>
      </c>
      <c r="B19351" s="228"/>
      <c r="C19351" s="228"/>
      <c r="D19351" s="194"/>
      <c r="E19351" s="229">
        <f t="shared" si="3492"/>
        <v>0</v>
      </c>
      <c r="F19351" s="230">
        <f t="shared" si="3493"/>
        <v>0</v>
      </c>
      <c r="G19351" s="232"/>
      <c r="I19351" s="283"/>
    </row>
    <row r="19352" spans="1:15">
      <c r="A19352" s="227" t="str">
        <f t="shared" si="3491"/>
        <v>-</v>
      </c>
      <c r="B19352" s="228"/>
      <c r="C19352" s="228"/>
      <c r="D19352" s="194"/>
      <c r="E19352" s="229">
        <f t="shared" si="3492"/>
        <v>0</v>
      </c>
      <c r="F19352" s="230">
        <f t="shared" si="3493"/>
        <v>0</v>
      </c>
      <c r="G19352" s="232"/>
      <c r="I19352" s="283"/>
    </row>
    <row r="19353" spans="1:15">
      <c r="A19353" s="227" t="str">
        <f t="shared" si="3491"/>
        <v>-</v>
      </c>
      <c r="B19353" s="228"/>
      <c r="C19353" s="228"/>
      <c r="D19353" s="194"/>
      <c r="E19353" s="229">
        <f t="shared" si="3492"/>
        <v>0</v>
      </c>
      <c r="F19353" s="230">
        <f t="shared" si="3493"/>
        <v>0</v>
      </c>
      <c r="G19353" s="232"/>
      <c r="I19353" s="283"/>
    </row>
    <row r="19354" spans="1:15" ht="13.5" thickBot="1">
      <c r="A19354" s="234"/>
      <c r="B19354" s="456"/>
      <c r="C19354" s="235"/>
      <c r="D19354" s="237"/>
      <c r="E19354" s="237"/>
      <c r="F19354" s="238" t="s">
        <v>80</v>
      </c>
      <c r="G19354" s="239">
        <f>SUM(F19342:F19353)</f>
        <v>0</v>
      </c>
      <c r="I19354" s="326"/>
    </row>
    <row r="19355" spans="1:15" ht="13.5" thickTop="1">
      <c r="A19355" s="240" t="s">
        <v>67</v>
      </c>
      <c r="B19355" s="446"/>
      <c r="C19355" s="241"/>
      <c r="D19355" s="243"/>
      <c r="E19355" s="243"/>
      <c r="F19355" s="242"/>
      <c r="G19355" s="244"/>
      <c r="I19355" s="326"/>
    </row>
    <row r="19356" spans="1:15" s="220" customFormat="1" ht="26">
      <c r="A19356" s="505" t="s">
        <v>57</v>
      </c>
      <c r="B19356" s="454"/>
      <c r="C19356" s="247" t="s">
        <v>58</v>
      </c>
      <c r="D19356" s="316" t="s">
        <v>68</v>
      </c>
      <c r="E19356" s="248" t="s">
        <v>69</v>
      </c>
      <c r="F19356" s="249" t="s">
        <v>79</v>
      </c>
      <c r="G19356" s="250" t="s">
        <v>70</v>
      </c>
      <c r="I19356" s="325"/>
      <c r="J19356" s="226"/>
      <c r="O19356" s="296"/>
    </row>
    <row r="19357" spans="1:15" ht="12.75" customHeight="1">
      <c r="A19357" s="754" t="str">
        <f t="shared" ref="A19357:A19368" si="3494">IF(I19357=0,"",VLOOKUP(I19357,MATERIALES,2,FALSE))</f>
        <v/>
      </c>
      <c r="B19357" s="749"/>
      <c r="C19357" s="251" t="str">
        <f t="shared" ref="C19357:C19365" si="3495">IF(I19357=0,"",VLOOKUP(I19357,MATERIALES,3,FALSE))</f>
        <v/>
      </c>
      <c r="D19357" s="194"/>
      <c r="E19357" s="252">
        <f t="shared" ref="E19357:E19368" si="3496">IF(I19357=0,0,VLOOKUP(I19357,MATERIALES,4,FALSE))</f>
        <v>0</v>
      </c>
      <c r="F19357" s="230">
        <f>D19357*E19357</f>
        <v>0</v>
      </c>
      <c r="G19357" s="231"/>
      <c r="I19357" s="283"/>
    </row>
    <row r="19358" spans="1:15">
      <c r="A19358" s="754" t="str">
        <f t="shared" si="3494"/>
        <v/>
      </c>
      <c r="B19358" s="749"/>
      <c r="C19358" s="251" t="str">
        <f t="shared" si="3495"/>
        <v/>
      </c>
      <c r="D19358" s="194"/>
      <c r="E19358" s="252">
        <f t="shared" si="3496"/>
        <v>0</v>
      </c>
      <c r="F19358" s="230">
        <f t="shared" ref="F19358:F19368" si="3497">D19358*E19358</f>
        <v>0</v>
      </c>
      <c r="G19358" s="232"/>
      <c r="I19358" s="283"/>
    </row>
    <row r="19359" spans="1:15">
      <c r="A19359" s="754" t="str">
        <f t="shared" si="3494"/>
        <v/>
      </c>
      <c r="B19359" s="749"/>
      <c r="C19359" s="251" t="str">
        <f t="shared" si="3495"/>
        <v/>
      </c>
      <c r="D19359" s="194"/>
      <c r="E19359" s="252">
        <f t="shared" si="3496"/>
        <v>0</v>
      </c>
      <c r="F19359" s="230">
        <f t="shared" si="3497"/>
        <v>0</v>
      </c>
      <c r="G19359" s="232"/>
      <c r="I19359" s="283"/>
    </row>
    <row r="19360" spans="1:15">
      <c r="A19360" s="754" t="str">
        <f t="shared" si="3494"/>
        <v/>
      </c>
      <c r="B19360" s="749"/>
      <c r="C19360" s="251" t="str">
        <f t="shared" si="3495"/>
        <v/>
      </c>
      <c r="D19360" s="194"/>
      <c r="E19360" s="252">
        <f t="shared" si="3496"/>
        <v>0</v>
      </c>
      <c r="F19360" s="230">
        <f t="shared" si="3497"/>
        <v>0</v>
      </c>
      <c r="G19360" s="232"/>
      <c r="I19360" s="283"/>
    </row>
    <row r="19361" spans="1:9">
      <c r="A19361" s="754" t="str">
        <f t="shared" si="3494"/>
        <v/>
      </c>
      <c r="B19361" s="749"/>
      <c r="C19361" s="251" t="str">
        <f t="shared" si="3495"/>
        <v/>
      </c>
      <c r="D19361" s="194"/>
      <c r="E19361" s="252">
        <f t="shared" si="3496"/>
        <v>0</v>
      </c>
      <c r="F19361" s="230">
        <f t="shared" si="3497"/>
        <v>0</v>
      </c>
      <c r="G19361" s="232"/>
      <c r="I19361" s="283"/>
    </row>
    <row r="19362" spans="1:9">
      <c r="A19362" s="754" t="str">
        <f t="shared" si="3494"/>
        <v/>
      </c>
      <c r="B19362" s="749"/>
      <c r="C19362" s="251" t="str">
        <f t="shared" si="3495"/>
        <v/>
      </c>
      <c r="D19362" s="194"/>
      <c r="E19362" s="252">
        <f t="shared" si="3496"/>
        <v>0</v>
      </c>
      <c r="F19362" s="230">
        <f t="shared" si="3497"/>
        <v>0</v>
      </c>
      <c r="G19362" s="232"/>
      <c r="I19362" s="283"/>
    </row>
    <row r="19363" spans="1:9">
      <c r="A19363" s="754" t="str">
        <f t="shared" si="3494"/>
        <v/>
      </c>
      <c r="B19363" s="749"/>
      <c r="C19363" s="251" t="str">
        <f t="shared" si="3495"/>
        <v/>
      </c>
      <c r="D19363" s="194"/>
      <c r="E19363" s="252">
        <f t="shared" si="3496"/>
        <v>0</v>
      </c>
      <c r="F19363" s="230">
        <f t="shared" si="3497"/>
        <v>0</v>
      </c>
      <c r="G19363" s="232"/>
      <c r="I19363" s="283"/>
    </row>
    <row r="19364" spans="1:9">
      <c r="A19364" s="754" t="str">
        <f t="shared" si="3494"/>
        <v/>
      </c>
      <c r="B19364" s="749"/>
      <c r="C19364" s="251" t="str">
        <f t="shared" si="3495"/>
        <v/>
      </c>
      <c r="D19364" s="194"/>
      <c r="E19364" s="252">
        <f t="shared" si="3496"/>
        <v>0</v>
      </c>
      <c r="F19364" s="230">
        <f t="shared" si="3497"/>
        <v>0</v>
      </c>
      <c r="G19364" s="253"/>
      <c r="I19364" s="283"/>
    </row>
    <row r="19365" spans="1:9">
      <c r="A19365" s="754" t="str">
        <f t="shared" si="3494"/>
        <v/>
      </c>
      <c r="B19365" s="749"/>
      <c r="C19365" s="251" t="str">
        <f t="shared" si="3495"/>
        <v/>
      </c>
      <c r="D19365" s="194"/>
      <c r="E19365" s="252">
        <f t="shared" si="3496"/>
        <v>0</v>
      </c>
      <c r="F19365" s="230">
        <f t="shared" si="3497"/>
        <v>0</v>
      </c>
      <c r="G19365" s="232"/>
      <c r="I19365" s="283"/>
    </row>
    <row r="19366" spans="1:9">
      <c r="A19366" s="754" t="str">
        <f t="shared" si="3494"/>
        <v/>
      </c>
      <c r="B19366" s="749"/>
      <c r="C19366" s="251"/>
      <c r="D19366" s="194"/>
      <c r="E19366" s="252">
        <f t="shared" si="3496"/>
        <v>0</v>
      </c>
      <c r="F19366" s="230">
        <f t="shared" si="3497"/>
        <v>0</v>
      </c>
      <c r="G19366" s="232"/>
      <c r="I19366" s="283"/>
    </row>
    <row r="19367" spans="1:9">
      <c r="A19367" s="754" t="str">
        <f t="shared" si="3494"/>
        <v/>
      </c>
      <c r="B19367" s="749"/>
      <c r="C19367" s="251"/>
      <c r="D19367" s="194"/>
      <c r="E19367" s="252">
        <f t="shared" si="3496"/>
        <v>0</v>
      </c>
      <c r="F19367" s="230">
        <f t="shared" si="3497"/>
        <v>0</v>
      </c>
      <c r="G19367" s="232"/>
      <c r="I19367" s="283"/>
    </row>
    <row r="19368" spans="1:9">
      <c r="A19368" s="754" t="str">
        <f t="shared" si="3494"/>
        <v/>
      </c>
      <c r="B19368" s="749"/>
      <c r="C19368" s="251" t="str">
        <f t="shared" ref="C19368" si="3498">IF(I19368=0,"",VLOOKUP(I19368,MATERIALES,3,FALSE))</f>
        <v/>
      </c>
      <c r="D19368" s="194"/>
      <c r="E19368" s="252">
        <f t="shared" si="3496"/>
        <v>0</v>
      </c>
      <c r="F19368" s="230">
        <f t="shared" si="3497"/>
        <v>0</v>
      </c>
      <c r="G19368" s="233"/>
      <c r="I19368" s="283"/>
    </row>
    <row r="19369" spans="1:9" ht="26.25" customHeight="1" thickBot="1">
      <c r="A19369" s="214"/>
      <c r="B19369" s="438"/>
      <c r="C19369" s="215"/>
      <c r="D19369" s="217"/>
      <c r="E19369" s="254"/>
      <c r="F19369" s="255" t="s">
        <v>81</v>
      </c>
      <c r="G19369" s="253">
        <f>SUM(F19357:F19368)</f>
        <v>0</v>
      </c>
      <c r="I19369" s="326"/>
    </row>
    <row r="19370" spans="1:9" ht="14" thickTop="1" thickBot="1">
      <c r="A19370" s="256" t="s">
        <v>72</v>
      </c>
      <c r="B19370" s="445"/>
      <c r="C19370" s="257"/>
      <c r="D19370" s="259"/>
      <c r="E19370" s="259"/>
      <c r="F19370" s="258"/>
      <c r="G19370" s="260"/>
      <c r="I19370" s="326"/>
    </row>
    <row r="19371" spans="1:9" ht="13.5" thickTop="1">
      <c r="A19371" s="505" t="s">
        <v>57</v>
      </c>
      <c r="B19371" s="454"/>
      <c r="C19371" s="248" t="s">
        <v>71</v>
      </c>
      <c r="D19371" s="316" t="s">
        <v>75</v>
      </c>
      <c r="E19371" s="248" t="s">
        <v>98</v>
      </c>
      <c r="F19371" s="249" t="s">
        <v>79</v>
      </c>
      <c r="G19371" s="250" t="s">
        <v>70</v>
      </c>
      <c r="I19371" s="326"/>
    </row>
    <row r="19372" spans="1:9">
      <c r="A19372" s="754" t="str">
        <f>IF(I19372=0,"",VLOOKUP(I19372,EQUIPOS,2,FALSE))</f>
        <v/>
      </c>
      <c r="B19372" s="749"/>
      <c r="C19372" s="195"/>
      <c r="D19372" s="194"/>
      <c r="E19372" s="252">
        <f>IF(I19372=0,0,VLOOKUP(I19372,EQUIPOS,4,FALSE))</f>
        <v>0</v>
      </c>
      <c r="F19372" s="230">
        <f>C19372*D19372*E19372</f>
        <v>0</v>
      </c>
      <c r="G19372" s="231"/>
      <c r="I19372" s="283"/>
    </row>
    <row r="19373" spans="1:9">
      <c r="A19373" s="754" t="str">
        <f>IF(I19373=0,"",VLOOKUP(I19373,EQUIPOS,2,FALSE))</f>
        <v/>
      </c>
      <c r="B19373" s="749"/>
      <c r="C19373" s="195"/>
      <c r="D19373" s="194"/>
      <c r="E19373" s="252">
        <f>IF(I19373=0,0,VLOOKUP(I19373,EQUIPOS,4,FALSE))</f>
        <v>0</v>
      </c>
      <c r="F19373" s="230">
        <f t="shared" ref="F19373:F19376" si="3499">C19373*D19373*E19373</f>
        <v>0</v>
      </c>
      <c r="G19373" s="232"/>
      <c r="I19373" s="283"/>
    </row>
    <row r="19374" spans="1:9">
      <c r="A19374" s="754" t="str">
        <f>IF(I19374=0,"",VLOOKUP(I19374,EQUIPOS,2,FALSE))</f>
        <v/>
      </c>
      <c r="B19374" s="749"/>
      <c r="C19374" s="195"/>
      <c r="D19374" s="194"/>
      <c r="E19374" s="252">
        <f>IF(I19374=0,0,VLOOKUP(I19374,EQUIPOS,4,FALSE))</f>
        <v>0</v>
      </c>
      <c r="F19374" s="230">
        <f t="shared" si="3499"/>
        <v>0</v>
      </c>
      <c r="G19374" s="232"/>
      <c r="I19374" s="283"/>
    </row>
    <row r="19375" spans="1:9">
      <c r="A19375" s="754" t="str">
        <f>IF(I19375=0,"",VLOOKUP(I19375,EQUIPOS,2,FALSE))</f>
        <v/>
      </c>
      <c r="B19375" s="749"/>
      <c r="C19375" s="195"/>
      <c r="D19375" s="194"/>
      <c r="E19375" s="252">
        <f>IF(I19375=0,0,VLOOKUP(I19375,EQUIPOS,4,FALSE))</f>
        <v>0</v>
      </c>
      <c r="F19375" s="230">
        <f t="shared" si="3499"/>
        <v>0</v>
      </c>
      <c r="G19375" s="232"/>
      <c r="I19375" s="283"/>
    </row>
    <row r="19376" spans="1:9">
      <c r="A19376" s="754" t="str">
        <f>IF(I19376=0,"",VLOOKUP(I19376,EQUIPOS,2,FALSE))</f>
        <v/>
      </c>
      <c r="B19376" s="749"/>
      <c r="C19376" s="195"/>
      <c r="D19376" s="194"/>
      <c r="E19376" s="252">
        <f>IF(I19376=0,0,VLOOKUP(I19376,EQUIPOS,4,FALSE))</f>
        <v>0</v>
      </c>
      <c r="F19376" s="230">
        <f t="shared" si="3499"/>
        <v>0</v>
      </c>
      <c r="G19376" s="233"/>
      <c r="I19376" s="283"/>
    </row>
    <row r="19377" spans="1:9" ht="30.75" customHeight="1" thickBot="1">
      <c r="A19377" s="234"/>
      <c r="B19377" s="456"/>
      <c r="C19377" s="235"/>
      <c r="D19377" s="237"/>
      <c r="E19377" s="261"/>
      <c r="F19377" s="238" t="s">
        <v>82</v>
      </c>
      <c r="G19377" s="262">
        <f>SUM(F19372:F19376)</f>
        <v>0</v>
      </c>
      <c r="I19377" s="326"/>
    </row>
    <row r="19378" spans="1:9" ht="13.5" thickTop="1">
      <c r="A19378" s="240" t="s">
        <v>73</v>
      </c>
      <c r="B19378" s="446"/>
      <c r="C19378" s="241"/>
      <c r="D19378" s="243"/>
      <c r="E19378" s="243"/>
      <c r="F19378" s="242"/>
      <c r="G19378" s="244"/>
      <c r="I19378" s="326"/>
    </row>
    <row r="19379" spans="1:9" ht="26">
      <c r="A19379" s="505" t="s">
        <v>57</v>
      </c>
      <c r="B19379" s="454" t="s">
        <v>58</v>
      </c>
      <c r="C19379" s="247" t="s">
        <v>68</v>
      </c>
      <c r="D19379" s="316" t="s">
        <v>74</v>
      </c>
      <c r="E19379" s="248" t="s">
        <v>69</v>
      </c>
      <c r="F19379" s="249" t="s">
        <v>79</v>
      </c>
      <c r="G19379" s="250" t="s">
        <v>70</v>
      </c>
      <c r="H19379" s="220"/>
      <c r="I19379" s="325"/>
    </row>
    <row r="19380" spans="1:9">
      <c r="A19380" s="263" t="str">
        <f t="shared" ref="A19380:A19391" si="3500">IF(I19380=0,"",VLOOKUP(I19380,MANOOBRA,2,FALSE))</f>
        <v/>
      </c>
      <c r="B19380" s="444" t="str">
        <f t="shared" ref="B19380:B19391" si="3501">IF(I19380=0,"",VLOOKUP(I19380,MANOOBRA,3,FALSE))</f>
        <v/>
      </c>
      <c r="C19380" s="195"/>
      <c r="D19380" s="466"/>
      <c r="E19380" s="252">
        <f t="shared" ref="E19380:E19391" si="3502">IF(I19380=0,0,VLOOKUP(I19380,MANOOBRA,4,FALSE))</f>
        <v>0</v>
      </c>
      <c r="F19380" s="230">
        <f>IF(D19380=0,0,C19380*E19380/D19380)</f>
        <v>0</v>
      </c>
      <c r="G19380" s="231"/>
      <c r="I19380" s="283"/>
    </row>
    <row r="19381" spans="1:9">
      <c r="A19381" s="263" t="str">
        <f t="shared" si="3500"/>
        <v/>
      </c>
      <c r="B19381" s="444" t="str">
        <f t="shared" si="3501"/>
        <v/>
      </c>
      <c r="C19381" s="195"/>
      <c r="D19381" s="466"/>
      <c r="E19381" s="252">
        <f t="shared" si="3502"/>
        <v>0</v>
      </c>
      <c r="F19381" s="230">
        <f t="shared" ref="F19381:F19391" si="3503">IF(D19381=0,0,C19381*E19381/D19381)</f>
        <v>0</v>
      </c>
      <c r="G19381" s="232"/>
      <c r="I19381" s="283"/>
    </row>
    <row r="19382" spans="1:9">
      <c r="A19382" s="263" t="str">
        <f t="shared" si="3500"/>
        <v/>
      </c>
      <c r="B19382" s="444" t="str">
        <f t="shared" si="3501"/>
        <v/>
      </c>
      <c r="C19382" s="195"/>
      <c r="D19382" s="309"/>
      <c r="E19382" s="252">
        <f t="shared" si="3502"/>
        <v>0</v>
      </c>
      <c r="F19382" s="230">
        <f t="shared" si="3503"/>
        <v>0</v>
      </c>
      <c r="G19382" s="232"/>
      <c r="I19382" s="283"/>
    </row>
    <row r="19383" spans="1:9">
      <c r="A19383" s="263" t="str">
        <f t="shared" si="3500"/>
        <v/>
      </c>
      <c r="B19383" s="444" t="str">
        <f t="shared" si="3501"/>
        <v/>
      </c>
      <c r="C19383" s="195"/>
      <c r="D19383" s="195"/>
      <c r="E19383" s="252">
        <f t="shared" si="3502"/>
        <v>0</v>
      </c>
      <c r="F19383" s="230">
        <f t="shared" si="3503"/>
        <v>0</v>
      </c>
      <c r="G19383" s="232"/>
      <c r="I19383" s="283"/>
    </row>
    <row r="19384" spans="1:9">
      <c r="A19384" s="263" t="str">
        <f t="shared" si="3500"/>
        <v/>
      </c>
      <c r="B19384" s="444" t="str">
        <f t="shared" si="3501"/>
        <v/>
      </c>
      <c r="C19384" s="195"/>
      <c r="D19384" s="195"/>
      <c r="E19384" s="252">
        <f t="shared" si="3502"/>
        <v>0</v>
      </c>
      <c r="F19384" s="230">
        <f t="shared" si="3503"/>
        <v>0</v>
      </c>
      <c r="G19384" s="232"/>
      <c r="I19384" s="283"/>
    </row>
    <row r="19385" spans="1:9">
      <c r="A19385" s="263" t="str">
        <f t="shared" si="3500"/>
        <v/>
      </c>
      <c r="B19385" s="444" t="str">
        <f t="shared" si="3501"/>
        <v/>
      </c>
      <c r="C19385" s="195"/>
      <c r="D19385" s="195"/>
      <c r="E19385" s="252">
        <f t="shared" si="3502"/>
        <v>0</v>
      </c>
      <c r="F19385" s="230">
        <f t="shared" si="3503"/>
        <v>0</v>
      </c>
      <c r="G19385" s="232"/>
      <c r="I19385" s="283"/>
    </row>
    <row r="19386" spans="1:9">
      <c r="A19386" s="263" t="str">
        <f t="shared" si="3500"/>
        <v/>
      </c>
      <c r="B19386" s="444" t="str">
        <f t="shared" si="3501"/>
        <v/>
      </c>
      <c r="C19386" s="195"/>
      <c r="D19386" s="195"/>
      <c r="E19386" s="252">
        <f t="shared" si="3502"/>
        <v>0</v>
      </c>
      <c r="F19386" s="230">
        <f t="shared" si="3503"/>
        <v>0</v>
      </c>
      <c r="G19386" s="232"/>
      <c r="I19386" s="283"/>
    </row>
    <row r="19387" spans="1:9">
      <c r="A19387" s="263" t="str">
        <f t="shared" si="3500"/>
        <v/>
      </c>
      <c r="B19387" s="444" t="str">
        <f t="shared" si="3501"/>
        <v/>
      </c>
      <c r="C19387" s="195"/>
      <c r="D19387" s="195"/>
      <c r="E19387" s="252">
        <f t="shared" si="3502"/>
        <v>0</v>
      </c>
      <c r="F19387" s="230">
        <f t="shared" si="3503"/>
        <v>0</v>
      </c>
      <c r="G19387" s="232"/>
      <c r="I19387" s="283"/>
    </row>
    <row r="19388" spans="1:9">
      <c r="A19388" s="263" t="str">
        <f t="shared" si="3500"/>
        <v/>
      </c>
      <c r="B19388" s="444" t="str">
        <f t="shared" si="3501"/>
        <v/>
      </c>
      <c r="C19388" s="195"/>
      <c r="D19388" s="195"/>
      <c r="E19388" s="252">
        <f t="shared" si="3502"/>
        <v>0</v>
      </c>
      <c r="F19388" s="230">
        <f t="shared" si="3503"/>
        <v>0</v>
      </c>
      <c r="G19388" s="232"/>
      <c r="I19388" s="283"/>
    </row>
    <row r="19389" spans="1:9">
      <c r="A19389" s="263" t="str">
        <f t="shared" si="3500"/>
        <v/>
      </c>
      <c r="B19389" s="444" t="str">
        <f t="shared" si="3501"/>
        <v/>
      </c>
      <c r="C19389" s="195"/>
      <c r="D19389" s="195"/>
      <c r="E19389" s="252">
        <f t="shared" si="3502"/>
        <v>0</v>
      </c>
      <c r="F19389" s="230">
        <f t="shared" si="3503"/>
        <v>0</v>
      </c>
      <c r="G19389" s="232"/>
      <c r="I19389" s="283"/>
    </row>
    <row r="19390" spans="1:9">
      <c r="A19390" s="263" t="str">
        <f t="shared" si="3500"/>
        <v/>
      </c>
      <c r="B19390" s="444" t="str">
        <f t="shared" si="3501"/>
        <v/>
      </c>
      <c r="C19390" s="195"/>
      <c r="D19390" s="195"/>
      <c r="E19390" s="252">
        <f t="shared" si="3502"/>
        <v>0</v>
      </c>
      <c r="F19390" s="230">
        <f t="shared" si="3503"/>
        <v>0</v>
      </c>
      <c r="G19390" s="232"/>
      <c r="I19390" s="283"/>
    </row>
    <row r="19391" spans="1:9">
      <c r="A19391" s="263" t="str">
        <f t="shared" si="3500"/>
        <v/>
      </c>
      <c r="B19391" s="444" t="str">
        <f t="shared" si="3501"/>
        <v/>
      </c>
      <c r="C19391" s="195"/>
      <c r="D19391" s="195"/>
      <c r="E19391" s="252">
        <f t="shared" si="3502"/>
        <v>0</v>
      </c>
      <c r="F19391" s="230">
        <f t="shared" si="3503"/>
        <v>0</v>
      </c>
      <c r="G19391" s="233"/>
      <c r="I19391" s="283"/>
    </row>
    <row r="19392" spans="1:9" ht="31.5" customHeight="1" thickBot="1">
      <c r="A19392" s="234"/>
      <c r="B19392" s="456"/>
      <c r="C19392" s="235"/>
      <c r="D19392" s="237"/>
      <c r="E19392" s="237"/>
      <c r="F19392" s="238" t="s">
        <v>83</v>
      </c>
      <c r="G19392" s="262">
        <f>SUM(F19380:F19391)</f>
        <v>0</v>
      </c>
      <c r="I19392" s="326"/>
    </row>
    <row r="19393" spans="1:16" ht="13.5" thickTop="1">
      <c r="A19393" s="186" t="s">
        <v>76</v>
      </c>
      <c r="B19393" s="446"/>
      <c r="C19393" s="241"/>
      <c r="D19393" s="243"/>
      <c r="E19393" s="243"/>
      <c r="F19393" s="242"/>
      <c r="G19393" s="244"/>
      <c r="I19393" s="326"/>
    </row>
    <row r="19394" spans="1:16">
      <c r="A19394" s="505" t="s">
        <v>57</v>
      </c>
      <c r="B19394" s="454"/>
      <c r="C19394" s="247"/>
      <c r="D19394" s="506"/>
      <c r="E19394" s="248" t="s">
        <v>77</v>
      </c>
      <c r="F19394" s="249" t="s">
        <v>78</v>
      </c>
      <c r="G19394" s="264" t="s">
        <v>77</v>
      </c>
      <c r="H19394" s="220"/>
      <c r="I19394" s="325"/>
    </row>
    <row r="19395" spans="1:16">
      <c r="A19395" s="185" t="s">
        <v>87</v>
      </c>
      <c r="B19395" s="453"/>
      <c r="C19395" s="265"/>
      <c r="D19395" s="318"/>
      <c r="E19395" s="229">
        <f>ROUND(SUM(G19354,G19369,G19377,G19392),0)</f>
        <v>0</v>
      </c>
      <c r="F19395" s="266">
        <f>A</f>
        <v>0</v>
      </c>
      <c r="G19395" s="267">
        <f>E19395*F19395</f>
        <v>0</v>
      </c>
      <c r="I19395" s="326"/>
    </row>
    <row r="19396" spans="1:16">
      <c r="A19396" s="185" t="s">
        <v>85</v>
      </c>
      <c r="B19396" s="453"/>
      <c r="C19396" s="265"/>
      <c r="D19396" s="318"/>
      <c r="E19396" s="229">
        <f>SUM(G19354,G19369,G19377,G19392)</f>
        <v>0</v>
      </c>
      <c r="F19396" s="266">
        <f>I</f>
        <v>0</v>
      </c>
      <c r="G19396" s="267">
        <f>E19396*F19396</f>
        <v>0</v>
      </c>
      <c r="I19396" s="326"/>
    </row>
    <row r="19397" spans="1:16">
      <c r="A19397" s="185" t="s">
        <v>86</v>
      </c>
      <c r="B19397" s="453"/>
      <c r="C19397" s="265"/>
      <c r="D19397" s="318"/>
      <c r="E19397" s="229">
        <f>SUM(G19354,G19369,G19377,G19392)</f>
        <v>0</v>
      </c>
      <c r="F19397" s="266">
        <f>U</f>
        <v>0</v>
      </c>
      <c r="G19397" s="267">
        <f>E19397*F19397</f>
        <v>0</v>
      </c>
      <c r="I19397" s="326"/>
    </row>
    <row r="19398" spans="1:16" ht="33" customHeight="1" thickBot="1">
      <c r="A19398" s="234"/>
      <c r="B19398" s="456"/>
      <c r="C19398" s="235"/>
      <c r="D19398" s="237"/>
      <c r="E19398" s="237"/>
      <c r="F19398" s="268" t="s">
        <v>84</v>
      </c>
      <c r="G19398" s="262">
        <f>SUM(G19395:G19397)</f>
        <v>0</v>
      </c>
      <c r="I19398" s="326"/>
      <c r="J19398" s="295"/>
      <c r="K19398" s="296"/>
      <c r="L19398" s="296"/>
      <c r="M19398" s="296"/>
      <c r="N19398" s="296"/>
      <c r="O19398" s="296"/>
    </row>
    <row r="19399" spans="1:16" s="211" customFormat="1" ht="14" thickTop="1" thickBot="1">
      <c r="A19399" s="269"/>
      <c r="B19399" s="443"/>
      <c r="C19399" s="270"/>
      <c r="D19399" s="319"/>
      <c r="E19399" s="271" t="s">
        <v>89</v>
      </c>
      <c r="F19399" s="272"/>
      <c r="G19399" s="273">
        <f>ROUND(SUM(G19354,G19369,G19377,G19392,G19398),0)</f>
        <v>0</v>
      </c>
      <c r="I19399" s="327"/>
      <c r="J19399" s="212">
        <f>B19338</f>
        <v>61.7</v>
      </c>
      <c r="K19399" s="274">
        <f>E19395</f>
        <v>0</v>
      </c>
      <c r="L19399" s="294">
        <f>G19395</f>
        <v>0</v>
      </c>
      <c r="M19399" s="294">
        <f>G19396</f>
        <v>0</v>
      </c>
      <c r="N19399" s="294">
        <f>G19397</f>
        <v>0</v>
      </c>
      <c r="O19399" s="299">
        <f>SUM(K19399:N19399)</f>
        <v>0</v>
      </c>
      <c r="P19399" s="294"/>
    </row>
    <row r="19400" spans="1:16" ht="13.5" thickTop="1">
      <c r="A19400" s="275" t="s">
        <v>97</v>
      </c>
      <c r="B19400" s="438"/>
      <c r="C19400" s="215"/>
      <c r="D19400" s="217"/>
      <c r="E19400" s="217"/>
      <c r="F19400" s="216"/>
      <c r="G19400" s="219"/>
      <c r="I19400" s="326"/>
      <c r="P19400" s="294"/>
    </row>
    <row r="19401" spans="1:16">
      <c r="A19401" s="275"/>
      <c r="B19401" s="452"/>
      <c r="C19401" s="276"/>
      <c r="D19401" s="320"/>
      <c r="E19401" s="217"/>
      <c r="F19401" s="216"/>
      <c r="G19401" s="277">
        <f ca="1">TODAY()</f>
        <v>44839</v>
      </c>
      <c r="I19401" s="326"/>
      <c r="P19401" s="294"/>
    </row>
    <row r="19402" spans="1:16" ht="13.5" thickBot="1">
      <c r="A19402" s="234"/>
      <c r="B19402" s="456"/>
      <c r="C19402" s="235"/>
      <c r="D19402" s="237"/>
      <c r="E19402" s="237"/>
      <c r="F19402" s="236"/>
      <c r="G19402" s="278"/>
      <c r="I19402" s="326"/>
      <c r="P19402" s="294"/>
    </row>
    <row r="19403" spans="1:16" ht="13.5" thickTop="1">
      <c r="A19403" s="215"/>
      <c r="B19403" s="438"/>
      <c r="C19403" s="215"/>
      <c r="D19403" s="217"/>
      <c r="E19403" s="217"/>
      <c r="F19403" s="216"/>
      <c r="G19403" s="216"/>
      <c r="I19403" s="434"/>
      <c r="P19403" s="294"/>
    </row>
    <row r="19404" spans="1:16" s="199" customFormat="1">
      <c r="A19404" s="756" t="s">
        <v>109</v>
      </c>
      <c r="B19404" s="756"/>
      <c r="C19404" s="756"/>
      <c r="D19404" s="756"/>
      <c r="E19404" s="756"/>
      <c r="F19404" s="756"/>
      <c r="G19404" s="756"/>
      <c r="I19404" s="321"/>
      <c r="J19404" s="200"/>
      <c r="O19404" s="297"/>
    </row>
    <row r="19405" spans="1:16" s="199" customFormat="1">
      <c r="A19405" s="756" t="str">
        <f>CONCATENATE('Prestaciones y AIU'!A18786," ANALISIS DE PRECIOS UNITARIOS")</f>
        <v xml:space="preserve"> ANALISIS DE PRECIOS UNITARIOS</v>
      </c>
      <c r="B19405" s="756"/>
      <c r="C19405" s="756"/>
      <c r="D19405" s="756"/>
      <c r="E19405" s="756"/>
      <c r="F19405" s="756"/>
      <c r="G19405" s="756"/>
      <c r="I19405" s="321"/>
      <c r="J19405" s="200"/>
      <c r="O19405" s="297"/>
    </row>
    <row r="19406" spans="1:16" s="199" customFormat="1">
      <c r="A19406" s="756" t="str">
        <f>Objeto_LIC</f>
        <v>OPTIMIZACION DEL SISTEMA DE ABASTECIMIENTO (ADUCCION, PRETRATAMIENTO Y CONDUCCION) DEL MUNICPIO DE TAME, DEPARTAMENTO DE ARAUCA</v>
      </c>
      <c r="B19406" s="756"/>
      <c r="C19406" s="756"/>
      <c r="D19406" s="756"/>
      <c r="E19406" s="756"/>
      <c r="F19406" s="756"/>
      <c r="G19406" s="756"/>
      <c r="I19406" s="321"/>
      <c r="J19406" s="200"/>
      <c r="O19406" s="297"/>
    </row>
    <row r="19407" spans="1:16" s="199" customFormat="1">
      <c r="A19407" s="576"/>
      <c r="B19407" s="442"/>
      <c r="C19407" s="576"/>
      <c r="D19407" s="436"/>
      <c r="E19407" s="436"/>
      <c r="F19407" s="437"/>
      <c r="G19407" s="437"/>
      <c r="I19407" s="321"/>
      <c r="J19407" s="200"/>
      <c r="O19407" s="297"/>
    </row>
    <row r="19408" spans="1:16" ht="13.5" thickBot="1">
      <c r="A19408" s="201"/>
      <c r="B19408" s="448"/>
      <c r="C19408" s="201"/>
      <c r="D19408" s="203"/>
      <c r="E19408" s="203"/>
      <c r="F19408" s="202"/>
      <c r="G19408" s="202"/>
    </row>
    <row r="19409" spans="1:15" s="211" customFormat="1" ht="13.5" thickTop="1">
      <c r="A19409" s="206"/>
      <c r="B19409" s="457"/>
      <c r="C19409" s="207"/>
      <c r="D19409" s="209"/>
      <c r="E19409" s="209"/>
      <c r="F19409" s="208"/>
      <c r="G19409" s="210" t="s">
        <v>110</v>
      </c>
      <c r="I19409" s="323"/>
      <c r="J19409" s="212"/>
      <c r="O19409" s="297"/>
    </row>
    <row r="19410" spans="1:15" ht="12.75" customHeight="1">
      <c r="A19410" s="213" t="s">
        <v>62</v>
      </c>
      <c r="B19410" s="750">
        <f>Proponente</f>
        <v>0</v>
      </c>
      <c r="C19410" s="750"/>
      <c r="D19410" s="750"/>
      <c r="E19410" s="750"/>
      <c r="F19410" s="750"/>
      <c r="G19410" s="751"/>
    </row>
    <row r="19411" spans="1:15" ht="12.75" customHeight="1">
      <c r="A19411" s="213" t="s">
        <v>63</v>
      </c>
      <c r="B19411" s="470">
        <v>61.8</v>
      </c>
      <c r="C19411" s="750" t="e">
        <f>VLOOKUP(B19411,Presupuesto!$A$4:$B$106,2,FALSE)</f>
        <v>#N/A</v>
      </c>
      <c r="D19411" s="750"/>
      <c r="E19411" s="750"/>
      <c r="F19411" s="750"/>
      <c r="G19411" s="751"/>
    </row>
    <row r="19412" spans="1:15">
      <c r="A19412" s="214"/>
      <c r="B19412" s="438"/>
      <c r="C19412" s="215"/>
      <c r="D19412" s="217"/>
      <c r="E19412" s="217"/>
      <c r="F19412" s="218" t="s">
        <v>88</v>
      </c>
      <c r="G19412" s="750" t="str">
        <f ca="1">LOOKUP('U-P1'!B19411,Presupuesto!$1:$1048576,Presupuesto!$C$1:$C$105)</f>
        <v>ML</v>
      </c>
      <c r="H19412" s="750"/>
      <c r="I19412" s="750"/>
      <c r="J19412" s="750"/>
      <c r="K19412" s="751"/>
    </row>
    <row r="19413" spans="1:15" ht="13.5" thickBot="1">
      <c r="A19413" s="213" t="s">
        <v>64</v>
      </c>
      <c r="B19413" s="438"/>
      <c r="C19413" s="215"/>
      <c r="D19413" s="217"/>
      <c r="E19413" s="217"/>
      <c r="F19413" s="216"/>
      <c r="G19413" s="219"/>
      <c r="I19413" s="324"/>
      <c r="J19413" s="295"/>
      <c r="K19413" s="296"/>
      <c r="L19413" s="296"/>
      <c r="M19413" s="296"/>
      <c r="N19413" s="296"/>
      <c r="O19413" s="296"/>
    </row>
    <row r="19414" spans="1:15" s="220" customFormat="1" ht="13.5" thickTop="1">
      <c r="A19414" s="221" t="s">
        <v>57</v>
      </c>
      <c r="B19414" s="447" t="s">
        <v>65</v>
      </c>
      <c r="C19414" s="222" t="s">
        <v>66</v>
      </c>
      <c r="D19414" s="223" t="s">
        <v>74</v>
      </c>
      <c r="E19414" s="224" t="s">
        <v>100</v>
      </c>
      <c r="F19414" s="224" t="s">
        <v>79</v>
      </c>
      <c r="G19414" s="225" t="s">
        <v>70</v>
      </c>
      <c r="I19414" s="325"/>
      <c r="J19414" s="226"/>
      <c r="O19414" s="296"/>
    </row>
    <row r="19415" spans="1:15">
      <c r="A19415" s="227" t="str">
        <f t="shared" ref="A19415:A19426" si="3504">IF(I19415=0,"-",VLOOKUP(I19415,EQUIPOS,2,FALSE))</f>
        <v>-</v>
      </c>
      <c r="B19415" s="228"/>
      <c r="C19415" s="228"/>
      <c r="D19415" s="194"/>
      <c r="E19415" s="229">
        <f t="shared" ref="E19415:E19426" si="3505">IF(I19415=0,0,VLOOKUP(I19415,EQUIPOS,4,FALSE))</f>
        <v>0</v>
      </c>
      <c r="F19415" s="230">
        <f t="shared" ref="F19415:F19426" si="3506">IF(D19415=0,0,E19415/D19415)</f>
        <v>0</v>
      </c>
      <c r="G19415" s="231"/>
      <c r="I19415" s="283"/>
    </row>
    <row r="19416" spans="1:15">
      <c r="A19416" s="227" t="str">
        <f t="shared" si="3504"/>
        <v>-</v>
      </c>
      <c r="B19416" s="228"/>
      <c r="C19416" s="228"/>
      <c r="D19416" s="194"/>
      <c r="E19416" s="229">
        <f t="shared" si="3505"/>
        <v>0</v>
      </c>
      <c r="F19416" s="230">
        <f t="shared" si="3506"/>
        <v>0</v>
      </c>
      <c r="G19416" s="232"/>
      <c r="I19416" s="283"/>
    </row>
    <row r="19417" spans="1:15">
      <c r="A19417" s="227" t="str">
        <f t="shared" si="3504"/>
        <v>-</v>
      </c>
      <c r="B19417" s="228"/>
      <c r="C19417" s="228"/>
      <c r="D19417" s="194"/>
      <c r="E19417" s="229">
        <f t="shared" si="3505"/>
        <v>0</v>
      </c>
      <c r="F19417" s="230">
        <f t="shared" si="3506"/>
        <v>0</v>
      </c>
      <c r="G19417" s="232"/>
      <c r="I19417" s="283"/>
    </row>
    <row r="19418" spans="1:15">
      <c r="A19418" s="227" t="str">
        <f t="shared" si="3504"/>
        <v>-</v>
      </c>
      <c r="B19418" s="228"/>
      <c r="C19418" s="228"/>
      <c r="D19418" s="194"/>
      <c r="E19418" s="229">
        <f t="shared" si="3505"/>
        <v>0</v>
      </c>
      <c r="F19418" s="230">
        <f t="shared" si="3506"/>
        <v>0</v>
      </c>
      <c r="G19418" s="232"/>
      <c r="I19418" s="283"/>
    </row>
    <row r="19419" spans="1:15">
      <c r="A19419" s="227" t="str">
        <f t="shared" si="3504"/>
        <v>-</v>
      </c>
      <c r="B19419" s="228"/>
      <c r="C19419" s="228"/>
      <c r="D19419" s="194"/>
      <c r="E19419" s="229">
        <f t="shared" si="3505"/>
        <v>0</v>
      </c>
      <c r="F19419" s="230">
        <f t="shared" si="3506"/>
        <v>0</v>
      </c>
      <c r="G19419" s="232"/>
      <c r="I19419" s="283"/>
    </row>
    <row r="19420" spans="1:15">
      <c r="A19420" s="227" t="str">
        <f t="shared" si="3504"/>
        <v>-</v>
      </c>
      <c r="B19420" s="228"/>
      <c r="C19420" s="228"/>
      <c r="D19420" s="194"/>
      <c r="E19420" s="229">
        <f t="shared" si="3505"/>
        <v>0</v>
      </c>
      <c r="F19420" s="230">
        <f t="shared" si="3506"/>
        <v>0</v>
      </c>
      <c r="G19420" s="232"/>
      <c r="I19420" s="283"/>
    </row>
    <row r="19421" spans="1:15">
      <c r="A19421" s="227" t="str">
        <f t="shared" si="3504"/>
        <v>-</v>
      </c>
      <c r="B19421" s="228"/>
      <c r="C19421" s="228"/>
      <c r="D19421" s="194"/>
      <c r="E19421" s="229">
        <f t="shared" si="3505"/>
        <v>0</v>
      </c>
      <c r="F19421" s="230">
        <f t="shared" si="3506"/>
        <v>0</v>
      </c>
      <c r="G19421" s="232"/>
      <c r="I19421" s="283"/>
    </row>
    <row r="19422" spans="1:15">
      <c r="A19422" s="227" t="str">
        <f t="shared" si="3504"/>
        <v>-</v>
      </c>
      <c r="B19422" s="228"/>
      <c r="C19422" s="228"/>
      <c r="D19422" s="194"/>
      <c r="E19422" s="229">
        <f t="shared" si="3505"/>
        <v>0</v>
      </c>
      <c r="F19422" s="230">
        <f t="shared" si="3506"/>
        <v>0</v>
      </c>
      <c r="G19422" s="232"/>
      <c r="I19422" s="283"/>
    </row>
    <row r="19423" spans="1:15">
      <c r="A19423" s="227" t="str">
        <f t="shared" si="3504"/>
        <v>-</v>
      </c>
      <c r="B19423" s="228"/>
      <c r="C19423" s="228"/>
      <c r="D19423" s="194"/>
      <c r="E19423" s="229">
        <f t="shared" si="3505"/>
        <v>0</v>
      </c>
      <c r="F19423" s="230">
        <f t="shared" si="3506"/>
        <v>0</v>
      </c>
      <c r="G19423" s="232"/>
      <c r="I19423" s="283"/>
    </row>
    <row r="19424" spans="1:15">
      <c r="A19424" s="227" t="str">
        <f t="shared" si="3504"/>
        <v>-</v>
      </c>
      <c r="B19424" s="228"/>
      <c r="C19424" s="228"/>
      <c r="D19424" s="194"/>
      <c r="E19424" s="229">
        <f t="shared" si="3505"/>
        <v>0</v>
      </c>
      <c r="F19424" s="230">
        <f t="shared" si="3506"/>
        <v>0</v>
      </c>
      <c r="G19424" s="232"/>
      <c r="I19424" s="283"/>
    </row>
    <row r="19425" spans="1:15">
      <c r="A19425" s="227" t="str">
        <f t="shared" si="3504"/>
        <v>-</v>
      </c>
      <c r="B19425" s="228"/>
      <c r="C19425" s="228"/>
      <c r="D19425" s="194"/>
      <c r="E19425" s="229">
        <f t="shared" si="3505"/>
        <v>0</v>
      </c>
      <c r="F19425" s="230">
        <f t="shared" si="3506"/>
        <v>0</v>
      </c>
      <c r="G19425" s="232"/>
      <c r="I19425" s="283"/>
    </row>
    <row r="19426" spans="1:15">
      <c r="A19426" s="227" t="str">
        <f t="shared" si="3504"/>
        <v>-</v>
      </c>
      <c r="B19426" s="228"/>
      <c r="C19426" s="228"/>
      <c r="D19426" s="194"/>
      <c r="E19426" s="229">
        <f t="shared" si="3505"/>
        <v>0</v>
      </c>
      <c r="F19426" s="230">
        <f t="shared" si="3506"/>
        <v>0</v>
      </c>
      <c r="G19426" s="232"/>
      <c r="I19426" s="283"/>
    </row>
    <row r="19427" spans="1:15" ht="13.5" thickBot="1">
      <c r="A19427" s="234"/>
      <c r="B19427" s="456"/>
      <c r="C19427" s="235"/>
      <c r="D19427" s="237"/>
      <c r="E19427" s="237"/>
      <c r="F19427" s="238" t="s">
        <v>80</v>
      </c>
      <c r="G19427" s="239">
        <f>SUM(F19415:F19426)</f>
        <v>0</v>
      </c>
      <c r="I19427" s="326"/>
    </row>
    <row r="19428" spans="1:15" ht="13.5" thickTop="1">
      <c r="A19428" s="240" t="s">
        <v>67</v>
      </c>
      <c r="B19428" s="446"/>
      <c r="C19428" s="241"/>
      <c r="D19428" s="243"/>
      <c r="E19428" s="243"/>
      <c r="F19428" s="242"/>
      <c r="G19428" s="244"/>
      <c r="I19428" s="326"/>
    </row>
    <row r="19429" spans="1:15" s="220" customFormat="1" ht="26">
      <c r="A19429" s="505" t="s">
        <v>57</v>
      </c>
      <c r="B19429" s="454"/>
      <c r="C19429" s="247" t="s">
        <v>58</v>
      </c>
      <c r="D19429" s="316" t="s">
        <v>68</v>
      </c>
      <c r="E19429" s="248" t="s">
        <v>69</v>
      </c>
      <c r="F19429" s="249" t="s">
        <v>79</v>
      </c>
      <c r="G19429" s="250" t="s">
        <v>70</v>
      </c>
      <c r="I19429" s="325"/>
      <c r="J19429" s="226"/>
      <c r="O19429" s="296"/>
    </row>
    <row r="19430" spans="1:15" ht="12.75" customHeight="1">
      <c r="A19430" s="754" t="str">
        <f t="shared" ref="A19430:A19441" si="3507">IF(I19430=0,"",VLOOKUP(I19430,MATERIALES,2,FALSE))</f>
        <v/>
      </c>
      <c r="B19430" s="749"/>
      <c r="C19430" s="251" t="str">
        <f t="shared" ref="C19430:C19438" si="3508">IF(I19430=0,"",VLOOKUP(I19430,MATERIALES,3,FALSE))</f>
        <v/>
      </c>
      <c r="D19430" s="194"/>
      <c r="E19430" s="252">
        <f t="shared" ref="E19430:E19441" si="3509">IF(I19430=0,0,VLOOKUP(I19430,MATERIALES,4,FALSE))</f>
        <v>0</v>
      </c>
      <c r="F19430" s="230">
        <f>D19430*E19430</f>
        <v>0</v>
      </c>
      <c r="G19430" s="231"/>
      <c r="I19430" s="283"/>
    </row>
    <row r="19431" spans="1:15">
      <c r="A19431" s="754" t="str">
        <f t="shared" si="3507"/>
        <v/>
      </c>
      <c r="B19431" s="749"/>
      <c r="C19431" s="251" t="str">
        <f t="shared" si="3508"/>
        <v/>
      </c>
      <c r="D19431" s="194"/>
      <c r="E19431" s="252">
        <f t="shared" si="3509"/>
        <v>0</v>
      </c>
      <c r="F19431" s="230">
        <f t="shared" ref="F19431:F19441" si="3510">D19431*E19431</f>
        <v>0</v>
      </c>
      <c r="G19431" s="232"/>
      <c r="I19431" s="283"/>
    </row>
    <row r="19432" spans="1:15">
      <c r="A19432" s="754" t="str">
        <f t="shared" si="3507"/>
        <v/>
      </c>
      <c r="B19432" s="749"/>
      <c r="C19432" s="251" t="str">
        <f t="shared" si="3508"/>
        <v/>
      </c>
      <c r="D19432" s="194"/>
      <c r="E19432" s="252">
        <f t="shared" si="3509"/>
        <v>0</v>
      </c>
      <c r="F19432" s="230">
        <f t="shared" si="3510"/>
        <v>0</v>
      </c>
      <c r="G19432" s="232"/>
      <c r="I19432" s="283"/>
    </row>
    <row r="19433" spans="1:15">
      <c r="A19433" s="754" t="str">
        <f t="shared" si="3507"/>
        <v/>
      </c>
      <c r="B19433" s="749"/>
      <c r="C19433" s="251" t="str">
        <f t="shared" si="3508"/>
        <v/>
      </c>
      <c r="D19433" s="194"/>
      <c r="E19433" s="252">
        <f t="shared" si="3509"/>
        <v>0</v>
      </c>
      <c r="F19433" s="230">
        <f t="shared" si="3510"/>
        <v>0</v>
      </c>
      <c r="G19433" s="232"/>
      <c r="I19433" s="283"/>
    </row>
    <row r="19434" spans="1:15">
      <c r="A19434" s="754" t="str">
        <f t="shared" si="3507"/>
        <v/>
      </c>
      <c r="B19434" s="749"/>
      <c r="C19434" s="251" t="str">
        <f t="shared" si="3508"/>
        <v/>
      </c>
      <c r="D19434" s="194"/>
      <c r="E19434" s="252">
        <f t="shared" si="3509"/>
        <v>0</v>
      </c>
      <c r="F19434" s="230">
        <f t="shared" si="3510"/>
        <v>0</v>
      </c>
      <c r="G19434" s="232"/>
      <c r="I19434" s="283"/>
    </row>
    <row r="19435" spans="1:15">
      <c r="A19435" s="754" t="str">
        <f t="shared" si="3507"/>
        <v/>
      </c>
      <c r="B19435" s="749"/>
      <c r="C19435" s="251" t="str">
        <f t="shared" si="3508"/>
        <v/>
      </c>
      <c r="D19435" s="194"/>
      <c r="E19435" s="252">
        <f t="shared" si="3509"/>
        <v>0</v>
      </c>
      <c r="F19435" s="230">
        <f t="shared" si="3510"/>
        <v>0</v>
      </c>
      <c r="G19435" s="232"/>
      <c r="I19435" s="283"/>
    </row>
    <row r="19436" spans="1:15">
      <c r="A19436" s="754" t="str">
        <f t="shared" si="3507"/>
        <v/>
      </c>
      <c r="B19436" s="749"/>
      <c r="C19436" s="251" t="str">
        <f t="shared" si="3508"/>
        <v/>
      </c>
      <c r="D19436" s="194"/>
      <c r="E19436" s="252">
        <f t="shared" si="3509"/>
        <v>0</v>
      </c>
      <c r="F19436" s="230">
        <f t="shared" si="3510"/>
        <v>0</v>
      </c>
      <c r="G19436" s="232"/>
      <c r="I19436" s="283"/>
    </row>
    <row r="19437" spans="1:15">
      <c r="A19437" s="754" t="str">
        <f t="shared" si="3507"/>
        <v/>
      </c>
      <c r="B19437" s="749"/>
      <c r="C19437" s="251" t="str">
        <f t="shared" si="3508"/>
        <v/>
      </c>
      <c r="D19437" s="194"/>
      <c r="E19437" s="252">
        <f t="shared" si="3509"/>
        <v>0</v>
      </c>
      <c r="F19437" s="230">
        <f t="shared" si="3510"/>
        <v>0</v>
      </c>
      <c r="G19437" s="253"/>
      <c r="I19437" s="283"/>
    </row>
    <row r="19438" spans="1:15">
      <c r="A19438" s="754" t="str">
        <f t="shared" si="3507"/>
        <v/>
      </c>
      <c r="B19438" s="749"/>
      <c r="C19438" s="251" t="str">
        <f t="shared" si="3508"/>
        <v/>
      </c>
      <c r="D19438" s="194"/>
      <c r="E19438" s="252">
        <f t="shared" si="3509"/>
        <v>0</v>
      </c>
      <c r="F19438" s="230">
        <f t="shared" si="3510"/>
        <v>0</v>
      </c>
      <c r="G19438" s="232"/>
      <c r="I19438" s="283"/>
    </row>
    <row r="19439" spans="1:15">
      <c r="A19439" s="754" t="str">
        <f t="shared" si="3507"/>
        <v/>
      </c>
      <c r="B19439" s="749"/>
      <c r="C19439" s="251"/>
      <c r="D19439" s="194"/>
      <c r="E19439" s="252">
        <f t="shared" si="3509"/>
        <v>0</v>
      </c>
      <c r="F19439" s="230">
        <f t="shared" si="3510"/>
        <v>0</v>
      </c>
      <c r="G19439" s="232"/>
      <c r="I19439" s="283"/>
    </row>
    <row r="19440" spans="1:15">
      <c r="A19440" s="754" t="str">
        <f t="shared" si="3507"/>
        <v/>
      </c>
      <c r="B19440" s="749"/>
      <c r="C19440" s="251"/>
      <c r="D19440" s="194"/>
      <c r="E19440" s="252">
        <f t="shared" si="3509"/>
        <v>0</v>
      </c>
      <c r="F19440" s="230">
        <f t="shared" si="3510"/>
        <v>0</v>
      </c>
      <c r="G19440" s="232"/>
      <c r="I19440" s="283"/>
    </row>
    <row r="19441" spans="1:9">
      <c r="A19441" s="754" t="str">
        <f t="shared" si="3507"/>
        <v/>
      </c>
      <c r="B19441" s="749"/>
      <c r="C19441" s="251" t="str">
        <f t="shared" ref="C19441" si="3511">IF(I19441=0,"",VLOOKUP(I19441,MATERIALES,3,FALSE))</f>
        <v/>
      </c>
      <c r="D19441" s="194"/>
      <c r="E19441" s="252">
        <f t="shared" si="3509"/>
        <v>0</v>
      </c>
      <c r="F19441" s="230">
        <f t="shared" si="3510"/>
        <v>0</v>
      </c>
      <c r="G19441" s="233"/>
      <c r="I19441" s="283"/>
    </row>
    <row r="19442" spans="1:9" ht="26.25" customHeight="1" thickBot="1">
      <c r="A19442" s="214"/>
      <c r="B19442" s="438"/>
      <c r="C19442" s="215"/>
      <c r="D19442" s="217"/>
      <c r="E19442" s="254"/>
      <c r="F19442" s="255" t="s">
        <v>81</v>
      </c>
      <c r="G19442" s="253">
        <f>SUM(F19430:F19441)</f>
        <v>0</v>
      </c>
      <c r="I19442" s="326"/>
    </row>
    <row r="19443" spans="1:9" ht="14" thickTop="1" thickBot="1">
      <c r="A19443" s="256" t="s">
        <v>72</v>
      </c>
      <c r="B19443" s="445"/>
      <c r="C19443" s="257"/>
      <c r="D19443" s="259"/>
      <c r="E19443" s="259"/>
      <c r="F19443" s="258"/>
      <c r="G19443" s="260"/>
      <c r="I19443" s="326"/>
    </row>
    <row r="19444" spans="1:9" ht="13.5" thickTop="1">
      <c r="A19444" s="505" t="s">
        <v>57</v>
      </c>
      <c r="B19444" s="454"/>
      <c r="C19444" s="248" t="s">
        <v>71</v>
      </c>
      <c r="D19444" s="316" t="s">
        <v>75</v>
      </c>
      <c r="E19444" s="248" t="s">
        <v>98</v>
      </c>
      <c r="F19444" s="249" t="s">
        <v>79</v>
      </c>
      <c r="G19444" s="250" t="s">
        <v>70</v>
      </c>
      <c r="I19444" s="326"/>
    </row>
    <row r="19445" spans="1:9">
      <c r="A19445" s="754" t="str">
        <f>IF(I19445=0,"",VLOOKUP(I19445,EQUIPOS,2,FALSE))</f>
        <v/>
      </c>
      <c r="B19445" s="749"/>
      <c r="C19445" s="195"/>
      <c r="D19445" s="194"/>
      <c r="E19445" s="252">
        <f>IF(I19445=0,0,VLOOKUP(I19445,EQUIPOS,4,FALSE))</f>
        <v>0</v>
      </c>
      <c r="F19445" s="230">
        <f>C19445*D19445*E19445</f>
        <v>0</v>
      </c>
      <c r="G19445" s="231"/>
      <c r="I19445" s="283"/>
    </row>
    <row r="19446" spans="1:9">
      <c r="A19446" s="754" t="str">
        <f>IF(I19446=0,"",VLOOKUP(I19446,EQUIPOS,2,FALSE))</f>
        <v/>
      </c>
      <c r="B19446" s="749"/>
      <c r="C19446" s="195"/>
      <c r="D19446" s="194"/>
      <c r="E19446" s="252">
        <f>IF(I19446=0,0,VLOOKUP(I19446,EQUIPOS,4,FALSE))</f>
        <v>0</v>
      </c>
      <c r="F19446" s="230">
        <f t="shared" ref="F19446:F19449" si="3512">C19446*D19446*E19446</f>
        <v>0</v>
      </c>
      <c r="G19446" s="232"/>
      <c r="I19446" s="283"/>
    </row>
    <row r="19447" spans="1:9">
      <c r="A19447" s="754" t="str">
        <f>IF(I19447=0,"",VLOOKUP(I19447,EQUIPOS,2,FALSE))</f>
        <v/>
      </c>
      <c r="B19447" s="749"/>
      <c r="C19447" s="195"/>
      <c r="D19447" s="194"/>
      <c r="E19447" s="252">
        <f>IF(I19447=0,0,VLOOKUP(I19447,EQUIPOS,4,FALSE))</f>
        <v>0</v>
      </c>
      <c r="F19447" s="230">
        <f t="shared" si="3512"/>
        <v>0</v>
      </c>
      <c r="G19447" s="232"/>
      <c r="I19447" s="283"/>
    </row>
    <row r="19448" spans="1:9">
      <c r="A19448" s="754" t="str">
        <f>IF(I19448=0,"",VLOOKUP(I19448,EQUIPOS,2,FALSE))</f>
        <v/>
      </c>
      <c r="B19448" s="749"/>
      <c r="C19448" s="195"/>
      <c r="D19448" s="194"/>
      <c r="E19448" s="252">
        <f>IF(I19448=0,0,VLOOKUP(I19448,EQUIPOS,4,FALSE))</f>
        <v>0</v>
      </c>
      <c r="F19448" s="230">
        <f t="shared" si="3512"/>
        <v>0</v>
      </c>
      <c r="G19448" s="232"/>
      <c r="I19448" s="283"/>
    </row>
    <row r="19449" spans="1:9">
      <c r="A19449" s="754" t="str">
        <f>IF(I19449=0,"",VLOOKUP(I19449,EQUIPOS,2,FALSE))</f>
        <v/>
      </c>
      <c r="B19449" s="749"/>
      <c r="C19449" s="195"/>
      <c r="D19449" s="194"/>
      <c r="E19449" s="252">
        <f>IF(I19449=0,0,VLOOKUP(I19449,EQUIPOS,4,FALSE))</f>
        <v>0</v>
      </c>
      <c r="F19449" s="230">
        <f t="shared" si="3512"/>
        <v>0</v>
      </c>
      <c r="G19449" s="233"/>
      <c r="I19449" s="283"/>
    </row>
    <row r="19450" spans="1:9" ht="30.75" customHeight="1" thickBot="1">
      <c r="A19450" s="234"/>
      <c r="B19450" s="456"/>
      <c r="C19450" s="235"/>
      <c r="D19450" s="237"/>
      <c r="E19450" s="261"/>
      <c r="F19450" s="238" t="s">
        <v>82</v>
      </c>
      <c r="G19450" s="262">
        <f>SUM(F19445:F19449)</f>
        <v>0</v>
      </c>
      <c r="I19450" s="326"/>
    </row>
    <row r="19451" spans="1:9" ht="13.5" thickTop="1">
      <c r="A19451" s="240" t="s">
        <v>73</v>
      </c>
      <c r="B19451" s="446"/>
      <c r="C19451" s="241"/>
      <c r="D19451" s="243"/>
      <c r="E19451" s="243"/>
      <c r="F19451" s="242"/>
      <c r="G19451" s="244"/>
      <c r="I19451" s="326"/>
    </row>
    <row r="19452" spans="1:9" ht="26">
      <c r="A19452" s="505" t="s">
        <v>57</v>
      </c>
      <c r="B19452" s="454" t="s">
        <v>58</v>
      </c>
      <c r="C19452" s="247" t="s">
        <v>68</v>
      </c>
      <c r="D19452" s="316" t="s">
        <v>74</v>
      </c>
      <c r="E19452" s="248" t="s">
        <v>69</v>
      </c>
      <c r="F19452" s="249" t="s">
        <v>79</v>
      </c>
      <c r="G19452" s="250" t="s">
        <v>70</v>
      </c>
      <c r="H19452" s="220"/>
      <c r="I19452" s="325"/>
    </row>
    <row r="19453" spans="1:9">
      <c r="A19453" s="263" t="str">
        <f t="shared" ref="A19453:A19464" si="3513">IF(I19453=0,"",VLOOKUP(I19453,MANOOBRA,2,FALSE))</f>
        <v/>
      </c>
      <c r="B19453" s="444" t="str">
        <f t="shared" ref="B19453:B19464" si="3514">IF(I19453=0,"",VLOOKUP(I19453,MANOOBRA,3,FALSE))</f>
        <v/>
      </c>
      <c r="C19453" s="195"/>
      <c r="D19453" s="466"/>
      <c r="E19453" s="252">
        <f t="shared" ref="E19453:E19464" si="3515">IF(I19453=0,0,VLOOKUP(I19453,MANOOBRA,4,FALSE))</f>
        <v>0</v>
      </c>
      <c r="F19453" s="230">
        <f>IF(D19453=0,0,C19453*E19453/D19453)</f>
        <v>0</v>
      </c>
      <c r="G19453" s="231"/>
      <c r="I19453" s="283"/>
    </row>
    <row r="19454" spans="1:9">
      <c r="A19454" s="263" t="str">
        <f t="shared" si="3513"/>
        <v/>
      </c>
      <c r="B19454" s="444" t="str">
        <f t="shared" si="3514"/>
        <v/>
      </c>
      <c r="C19454" s="195"/>
      <c r="D19454" s="466"/>
      <c r="E19454" s="252">
        <f t="shared" si="3515"/>
        <v>0</v>
      </c>
      <c r="F19454" s="230">
        <f t="shared" ref="F19454:F19464" si="3516">IF(D19454=0,0,C19454*E19454/D19454)</f>
        <v>0</v>
      </c>
      <c r="G19454" s="232"/>
      <c r="I19454" s="283"/>
    </row>
    <row r="19455" spans="1:9">
      <c r="A19455" s="263" t="str">
        <f t="shared" si="3513"/>
        <v/>
      </c>
      <c r="B19455" s="444" t="str">
        <f t="shared" si="3514"/>
        <v/>
      </c>
      <c r="C19455" s="195"/>
      <c r="D19455" s="309"/>
      <c r="E19455" s="252">
        <f t="shared" si="3515"/>
        <v>0</v>
      </c>
      <c r="F19455" s="230">
        <f t="shared" si="3516"/>
        <v>0</v>
      </c>
      <c r="G19455" s="232"/>
      <c r="I19455" s="283"/>
    </row>
    <row r="19456" spans="1:9">
      <c r="A19456" s="263" t="str">
        <f t="shared" si="3513"/>
        <v/>
      </c>
      <c r="B19456" s="444" t="str">
        <f t="shared" si="3514"/>
        <v/>
      </c>
      <c r="C19456" s="195"/>
      <c r="D19456" s="195"/>
      <c r="E19456" s="252">
        <f t="shared" si="3515"/>
        <v>0</v>
      </c>
      <c r="F19456" s="230">
        <f t="shared" si="3516"/>
        <v>0</v>
      </c>
      <c r="G19456" s="232"/>
      <c r="I19456" s="283"/>
    </row>
    <row r="19457" spans="1:16">
      <c r="A19457" s="263" t="str">
        <f t="shared" si="3513"/>
        <v/>
      </c>
      <c r="B19457" s="444" t="str">
        <f t="shared" si="3514"/>
        <v/>
      </c>
      <c r="C19457" s="195"/>
      <c r="D19457" s="195"/>
      <c r="E19457" s="252">
        <f t="shared" si="3515"/>
        <v>0</v>
      </c>
      <c r="F19457" s="230">
        <f t="shared" si="3516"/>
        <v>0</v>
      </c>
      <c r="G19457" s="232"/>
      <c r="I19457" s="283"/>
    </row>
    <row r="19458" spans="1:16">
      <c r="A19458" s="263" t="str">
        <f t="shared" si="3513"/>
        <v/>
      </c>
      <c r="B19458" s="444" t="str">
        <f t="shared" si="3514"/>
        <v/>
      </c>
      <c r="C19458" s="195"/>
      <c r="D19458" s="195"/>
      <c r="E19458" s="252">
        <f t="shared" si="3515"/>
        <v>0</v>
      </c>
      <c r="F19458" s="230">
        <f t="shared" si="3516"/>
        <v>0</v>
      </c>
      <c r="G19458" s="232"/>
      <c r="I19458" s="283"/>
    </row>
    <row r="19459" spans="1:16">
      <c r="A19459" s="263" t="str">
        <f t="shared" si="3513"/>
        <v/>
      </c>
      <c r="B19459" s="444" t="str">
        <f t="shared" si="3514"/>
        <v/>
      </c>
      <c r="C19459" s="195"/>
      <c r="D19459" s="195"/>
      <c r="E19459" s="252">
        <f t="shared" si="3515"/>
        <v>0</v>
      </c>
      <c r="F19459" s="230">
        <f t="shared" si="3516"/>
        <v>0</v>
      </c>
      <c r="G19459" s="232"/>
      <c r="I19459" s="283"/>
    </row>
    <row r="19460" spans="1:16">
      <c r="A19460" s="263" t="str">
        <f t="shared" si="3513"/>
        <v/>
      </c>
      <c r="B19460" s="444" t="str">
        <f t="shared" si="3514"/>
        <v/>
      </c>
      <c r="C19460" s="195"/>
      <c r="D19460" s="195"/>
      <c r="E19460" s="252">
        <f t="shared" si="3515"/>
        <v>0</v>
      </c>
      <c r="F19460" s="230">
        <f t="shared" si="3516"/>
        <v>0</v>
      </c>
      <c r="G19460" s="232"/>
      <c r="I19460" s="283"/>
    </row>
    <row r="19461" spans="1:16">
      <c r="A19461" s="263" t="str">
        <f t="shared" si="3513"/>
        <v/>
      </c>
      <c r="B19461" s="444" t="str">
        <f t="shared" si="3514"/>
        <v/>
      </c>
      <c r="C19461" s="195"/>
      <c r="D19461" s="195"/>
      <c r="E19461" s="252">
        <f t="shared" si="3515"/>
        <v>0</v>
      </c>
      <c r="F19461" s="230">
        <f t="shared" si="3516"/>
        <v>0</v>
      </c>
      <c r="G19461" s="232"/>
      <c r="I19461" s="283"/>
    </row>
    <row r="19462" spans="1:16">
      <c r="A19462" s="263" t="str">
        <f t="shared" si="3513"/>
        <v/>
      </c>
      <c r="B19462" s="444" t="str">
        <f t="shared" si="3514"/>
        <v/>
      </c>
      <c r="C19462" s="195"/>
      <c r="D19462" s="195"/>
      <c r="E19462" s="252">
        <f t="shared" si="3515"/>
        <v>0</v>
      </c>
      <c r="F19462" s="230">
        <f t="shared" si="3516"/>
        <v>0</v>
      </c>
      <c r="G19462" s="232"/>
      <c r="I19462" s="283"/>
    </row>
    <row r="19463" spans="1:16">
      <c r="A19463" s="263" t="str">
        <f t="shared" si="3513"/>
        <v/>
      </c>
      <c r="B19463" s="444" t="str">
        <f t="shared" si="3514"/>
        <v/>
      </c>
      <c r="C19463" s="195"/>
      <c r="D19463" s="195"/>
      <c r="E19463" s="252">
        <f t="shared" si="3515"/>
        <v>0</v>
      </c>
      <c r="F19463" s="230">
        <f t="shared" si="3516"/>
        <v>0</v>
      </c>
      <c r="G19463" s="232"/>
      <c r="I19463" s="283"/>
    </row>
    <row r="19464" spans="1:16">
      <c r="A19464" s="263" t="str">
        <f t="shared" si="3513"/>
        <v/>
      </c>
      <c r="B19464" s="444" t="str">
        <f t="shared" si="3514"/>
        <v/>
      </c>
      <c r="C19464" s="195"/>
      <c r="D19464" s="195"/>
      <c r="E19464" s="252">
        <f t="shared" si="3515"/>
        <v>0</v>
      </c>
      <c r="F19464" s="230">
        <f t="shared" si="3516"/>
        <v>0</v>
      </c>
      <c r="G19464" s="233"/>
      <c r="I19464" s="283"/>
    </row>
    <row r="19465" spans="1:16" ht="31.5" customHeight="1" thickBot="1">
      <c r="A19465" s="234"/>
      <c r="B19465" s="456"/>
      <c r="C19465" s="235"/>
      <c r="D19465" s="237"/>
      <c r="E19465" s="237"/>
      <c r="F19465" s="238" t="s">
        <v>83</v>
      </c>
      <c r="G19465" s="262">
        <f>SUM(F19453:F19464)</f>
        <v>0</v>
      </c>
      <c r="I19465" s="326"/>
    </row>
    <row r="19466" spans="1:16" ht="13.5" thickTop="1">
      <c r="A19466" s="186" t="s">
        <v>76</v>
      </c>
      <c r="B19466" s="446"/>
      <c r="C19466" s="241"/>
      <c r="D19466" s="243"/>
      <c r="E19466" s="243"/>
      <c r="F19466" s="242"/>
      <c r="G19466" s="244"/>
      <c r="I19466" s="326"/>
    </row>
    <row r="19467" spans="1:16">
      <c r="A19467" s="505" t="s">
        <v>57</v>
      </c>
      <c r="B19467" s="454"/>
      <c r="C19467" s="247"/>
      <c r="D19467" s="506"/>
      <c r="E19467" s="248" t="s">
        <v>77</v>
      </c>
      <c r="F19467" s="249" t="s">
        <v>78</v>
      </c>
      <c r="G19467" s="264" t="s">
        <v>77</v>
      </c>
      <c r="H19467" s="220"/>
      <c r="I19467" s="325"/>
    </row>
    <row r="19468" spans="1:16">
      <c r="A19468" s="185" t="s">
        <v>87</v>
      </c>
      <c r="B19468" s="453"/>
      <c r="C19468" s="265"/>
      <c r="D19468" s="318"/>
      <c r="E19468" s="229">
        <f>ROUND(SUM(G19427,G19442,G19450,G19465),0)</f>
        <v>0</v>
      </c>
      <c r="F19468" s="266">
        <f>A</f>
        <v>0</v>
      </c>
      <c r="G19468" s="267">
        <f>E19468*F19468</f>
        <v>0</v>
      </c>
      <c r="I19468" s="326"/>
    </row>
    <row r="19469" spans="1:16">
      <c r="A19469" s="185" t="s">
        <v>85</v>
      </c>
      <c r="B19469" s="453"/>
      <c r="C19469" s="265"/>
      <c r="D19469" s="318"/>
      <c r="E19469" s="229">
        <f>SUM(G19427,G19442,G19450,G19465)</f>
        <v>0</v>
      </c>
      <c r="F19469" s="266">
        <f>I</f>
        <v>0</v>
      </c>
      <c r="G19469" s="267">
        <f>E19469*F19469</f>
        <v>0</v>
      </c>
      <c r="I19469" s="326"/>
    </row>
    <row r="19470" spans="1:16">
      <c r="A19470" s="185" t="s">
        <v>86</v>
      </c>
      <c r="B19470" s="453"/>
      <c r="C19470" s="265"/>
      <c r="D19470" s="318"/>
      <c r="E19470" s="229">
        <f>SUM(G19427,G19442,G19450,G19465)</f>
        <v>0</v>
      </c>
      <c r="F19470" s="266">
        <f>U</f>
        <v>0</v>
      </c>
      <c r="G19470" s="267">
        <f>E19470*F19470</f>
        <v>0</v>
      </c>
      <c r="I19470" s="326"/>
    </row>
    <row r="19471" spans="1:16" ht="33" customHeight="1" thickBot="1">
      <c r="A19471" s="234"/>
      <c r="B19471" s="456"/>
      <c r="C19471" s="235"/>
      <c r="D19471" s="237"/>
      <c r="E19471" s="237"/>
      <c r="F19471" s="268" t="s">
        <v>84</v>
      </c>
      <c r="G19471" s="262">
        <f>SUM(G19468:G19470)</f>
        <v>0</v>
      </c>
      <c r="I19471" s="326"/>
      <c r="J19471" s="295"/>
      <c r="K19471" s="296"/>
      <c r="L19471" s="296"/>
      <c r="M19471" s="296"/>
      <c r="N19471" s="296"/>
      <c r="O19471" s="296"/>
    </row>
    <row r="19472" spans="1:16" s="211" customFormat="1" ht="14" thickTop="1" thickBot="1">
      <c r="A19472" s="269"/>
      <c r="B19472" s="443"/>
      <c r="C19472" s="270"/>
      <c r="D19472" s="319"/>
      <c r="E19472" s="271" t="s">
        <v>89</v>
      </c>
      <c r="F19472" s="272"/>
      <c r="G19472" s="273">
        <f>ROUND(SUM(G19427,G19442,G19450,G19465,G19471),0)</f>
        <v>0</v>
      </c>
      <c r="I19472" s="327"/>
      <c r="J19472" s="212">
        <f>B19411</f>
        <v>61.8</v>
      </c>
      <c r="K19472" s="274">
        <f>E19468</f>
        <v>0</v>
      </c>
      <c r="L19472" s="294">
        <f>G19468</f>
        <v>0</v>
      </c>
      <c r="M19472" s="294">
        <f>G19469</f>
        <v>0</v>
      </c>
      <c r="N19472" s="294">
        <f>G19470</f>
        <v>0</v>
      </c>
      <c r="O19472" s="299">
        <f>SUM(K19472:N19472)</f>
        <v>0</v>
      </c>
      <c r="P19472" s="294"/>
    </row>
    <row r="19473" spans="1:16" ht="13.5" thickTop="1">
      <c r="A19473" s="275" t="s">
        <v>97</v>
      </c>
      <c r="B19473" s="438"/>
      <c r="C19473" s="215"/>
      <c r="D19473" s="217"/>
      <c r="E19473" s="217"/>
      <c r="F19473" s="216"/>
      <c r="G19473" s="219"/>
      <c r="I19473" s="326"/>
      <c r="P19473" s="294"/>
    </row>
    <row r="19474" spans="1:16">
      <c r="A19474" s="275"/>
      <c r="B19474" s="452"/>
      <c r="C19474" s="276"/>
      <c r="D19474" s="320"/>
      <c r="E19474" s="217"/>
      <c r="F19474" s="216"/>
      <c r="G19474" s="277">
        <f ca="1">TODAY()</f>
        <v>44839</v>
      </c>
      <c r="I19474" s="326"/>
      <c r="P19474" s="294"/>
    </row>
    <row r="19475" spans="1:16" ht="13.5" thickBot="1">
      <c r="A19475" s="234"/>
      <c r="B19475" s="456"/>
      <c r="C19475" s="235"/>
      <c r="D19475" s="237"/>
      <c r="E19475" s="237"/>
      <c r="F19475" s="236"/>
      <c r="G19475" s="278"/>
      <c r="I19475" s="326"/>
      <c r="P19475" s="294"/>
    </row>
    <row r="19476" spans="1:16" ht="13.5" thickTop="1">
      <c r="A19476" s="215"/>
      <c r="B19476" s="438"/>
      <c r="C19476" s="215"/>
      <c r="D19476" s="217"/>
      <c r="E19476" s="217"/>
      <c r="F19476" s="216"/>
      <c r="G19476" s="216"/>
      <c r="I19476" s="434"/>
      <c r="P19476" s="294"/>
    </row>
    <row r="19477" spans="1:16" s="199" customFormat="1">
      <c r="A19477" s="756" t="s">
        <v>109</v>
      </c>
      <c r="B19477" s="756"/>
      <c r="C19477" s="756"/>
      <c r="D19477" s="756"/>
      <c r="E19477" s="756"/>
      <c r="F19477" s="756"/>
      <c r="G19477" s="756"/>
      <c r="I19477" s="321"/>
      <c r="J19477" s="200"/>
      <c r="O19477" s="297"/>
    </row>
    <row r="19478" spans="1:16" s="199" customFormat="1">
      <c r="A19478" s="756" t="str">
        <f>CONCATENATE('Prestaciones y AIU'!A18859," ANALISIS DE PRECIOS UNITARIOS")</f>
        <v xml:space="preserve"> ANALISIS DE PRECIOS UNITARIOS</v>
      </c>
      <c r="B19478" s="756"/>
      <c r="C19478" s="756"/>
      <c r="D19478" s="756"/>
      <c r="E19478" s="756"/>
      <c r="F19478" s="756"/>
      <c r="G19478" s="756"/>
      <c r="I19478" s="321"/>
      <c r="J19478" s="200"/>
      <c r="O19478" s="297"/>
    </row>
    <row r="19479" spans="1:16" s="199" customFormat="1">
      <c r="A19479" s="756" t="str">
        <f>Objeto_LIC</f>
        <v>OPTIMIZACION DEL SISTEMA DE ABASTECIMIENTO (ADUCCION, PRETRATAMIENTO Y CONDUCCION) DEL MUNICPIO DE TAME, DEPARTAMENTO DE ARAUCA</v>
      </c>
      <c r="B19479" s="756"/>
      <c r="C19479" s="756"/>
      <c r="D19479" s="756"/>
      <c r="E19479" s="756"/>
      <c r="F19479" s="756"/>
      <c r="G19479" s="756"/>
      <c r="I19479" s="321"/>
      <c r="J19479" s="200"/>
      <c r="O19479" s="297"/>
    </row>
    <row r="19480" spans="1:16" s="199" customFormat="1">
      <c r="A19480" s="576"/>
      <c r="B19480" s="442"/>
      <c r="C19480" s="576"/>
      <c r="D19480" s="436"/>
      <c r="E19480" s="436"/>
      <c r="F19480" s="437"/>
      <c r="G19480" s="437"/>
      <c r="I19480" s="321"/>
      <c r="J19480" s="200"/>
      <c r="O19480" s="297"/>
    </row>
    <row r="19481" spans="1:16" ht="13.5" thickBot="1">
      <c r="A19481" s="201"/>
      <c r="B19481" s="448"/>
      <c r="C19481" s="201"/>
      <c r="D19481" s="203"/>
      <c r="E19481" s="203"/>
      <c r="F19481" s="202"/>
      <c r="G19481" s="202"/>
    </row>
    <row r="19482" spans="1:16" s="211" customFormat="1" ht="13.5" thickTop="1">
      <c r="A19482" s="206"/>
      <c r="B19482" s="457"/>
      <c r="C19482" s="207"/>
      <c r="D19482" s="209"/>
      <c r="E19482" s="209"/>
      <c r="F19482" s="208"/>
      <c r="G19482" s="210" t="s">
        <v>110</v>
      </c>
      <c r="I19482" s="323"/>
      <c r="J19482" s="212"/>
      <c r="O19482" s="297"/>
    </row>
    <row r="19483" spans="1:16" ht="12.75" customHeight="1">
      <c r="A19483" s="213" t="s">
        <v>62</v>
      </c>
      <c r="B19483" s="750">
        <f>Proponente</f>
        <v>0</v>
      </c>
      <c r="C19483" s="750"/>
      <c r="D19483" s="750"/>
      <c r="E19483" s="750"/>
      <c r="F19483" s="750"/>
      <c r="G19483" s="751"/>
    </row>
    <row r="19484" spans="1:16" ht="12.75" customHeight="1">
      <c r="A19484" s="213" t="s">
        <v>63</v>
      </c>
      <c r="B19484" s="470">
        <v>61.9</v>
      </c>
      <c r="C19484" s="750" t="e">
        <f>VLOOKUP(B19484,Presupuesto!$A$4:$B$106,2,FALSE)</f>
        <v>#N/A</v>
      </c>
      <c r="D19484" s="750"/>
      <c r="E19484" s="750"/>
      <c r="F19484" s="750"/>
      <c r="G19484" s="751"/>
    </row>
    <row r="19485" spans="1:16">
      <c r="A19485" s="214"/>
      <c r="B19485" s="438"/>
      <c r="C19485" s="215"/>
      <c r="D19485" s="217"/>
      <c r="E19485" s="217"/>
      <c r="F19485" s="218" t="s">
        <v>88</v>
      </c>
      <c r="G19485" s="750" t="str">
        <f ca="1">LOOKUP('U-P1'!B19484,Presupuesto!$1:$1048576,Presupuesto!$C$1:$C$105)</f>
        <v>ML</v>
      </c>
      <c r="H19485" s="750"/>
      <c r="I19485" s="750"/>
      <c r="J19485" s="750"/>
      <c r="K19485" s="751"/>
    </row>
    <row r="19486" spans="1:16" ht="13.5" thickBot="1">
      <c r="A19486" s="213" t="s">
        <v>64</v>
      </c>
      <c r="B19486" s="438"/>
      <c r="C19486" s="215"/>
      <c r="D19486" s="217"/>
      <c r="E19486" s="217"/>
      <c r="F19486" s="216"/>
      <c r="G19486" s="219"/>
      <c r="I19486" s="324"/>
      <c r="J19486" s="295"/>
      <c r="K19486" s="296"/>
      <c r="L19486" s="296"/>
      <c r="M19486" s="296"/>
      <c r="N19486" s="296"/>
      <c r="O19486" s="296"/>
    </row>
    <row r="19487" spans="1:16" s="220" customFormat="1" ht="13.5" thickTop="1">
      <c r="A19487" s="221" t="s">
        <v>57</v>
      </c>
      <c r="B19487" s="447" t="s">
        <v>65</v>
      </c>
      <c r="C19487" s="222" t="s">
        <v>66</v>
      </c>
      <c r="D19487" s="223" t="s">
        <v>74</v>
      </c>
      <c r="E19487" s="224" t="s">
        <v>100</v>
      </c>
      <c r="F19487" s="224" t="s">
        <v>79</v>
      </c>
      <c r="G19487" s="225" t="s">
        <v>70</v>
      </c>
      <c r="I19487" s="325"/>
      <c r="J19487" s="226"/>
      <c r="O19487" s="296"/>
    </row>
    <row r="19488" spans="1:16">
      <c r="A19488" s="227" t="str">
        <f t="shared" ref="A19488:A19499" si="3517">IF(I19488=0,"-",VLOOKUP(I19488,EQUIPOS,2,FALSE))</f>
        <v>-</v>
      </c>
      <c r="B19488" s="228"/>
      <c r="C19488" s="228"/>
      <c r="D19488" s="194"/>
      <c r="E19488" s="229">
        <f t="shared" ref="E19488:E19499" si="3518">IF(I19488=0,0,VLOOKUP(I19488,EQUIPOS,4,FALSE))</f>
        <v>0</v>
      </c>
      <c r="F19488" s="230">
        <f t="shared" ref="F19488:F19499" si="3519">IF(D19488=0,0,E19488/D19488)</f>
        <v>0</v>
      </c>
      <c r="G19488" s="231"/>
      <c r="I19488" s="283"/>
    </row>
    <row r="19489" spans="1:15">
      <c r="A19489" s="227" t="str">
        <f t="shared" si="3517"/>
        <v>-</v>
      </c>
      <c r="B19489" s="228"/>
      <c r="C19489" s="228"/>
      <c r="D19489" s="194"/>
      <c r="E19489" s="229">
        <f t="shared" si="3518"/>
        <v>0</v>
      </c>
      <c r="F19489" s="230">
        <f t="shared" si="3519"/>
        <v>0</v>
      </c>
      <c r="G19489" s="232"/>
      <c r="I19489" s="283"/>
    </row>
    <row r="19490" spans="1:15">
      <c r="A19490" s="227" t="str">
        <f t="shared" si="3517"/>
        <v>-</v>
      </c>
      <c r="B19490" s="228"/>
      <c r="C19490" s="228"/>
      <c r="D19490" s="194"/>
      <c r="E19490" s="229">
        <f t="shared" si="3518"/>
        <v>0</v>
      </c>
      <c r="F19490" s="230">
        <f t="shared" si="3519"/>
        <v>0</v>
      </c>
      <c r="G19490" s="232"/>
      <c r="I19490" s="283"/>
    </row>
    <row r="19491" spans="1:15">
      <c r="A19491" s="227" t="str">
        <f t="shared" si="3517"/>
        <v>-</v>
      </c>
      <c r="B19491" s="228"/>
      <c r="C19491" s="228"/>
      <c r="D19491" s="194"/>
      <c r="E19491" s="229">
        <f t="shared" si="3518"/>
        <v>0</v>
      </c>
      <c r="F19491" s="230">
        <f t="shared" si="3519"/>
        <v>0</v>
      </c>
      <c r="G19491" s="232"/>
      <c r="I19491" s="283"/>
    </row>
    <row r="19492" spans="1:15">
      <c r="A19492" s="227" t="str">
        <f t="shared" si="3517"/>
        <v>-</v>
      </c>
      <c r="B19492" s="228"/>
      <c r="C19492" s="228"/>
      <c r="D19492" s="194"/>
      <c r="E19492" s="229">
        <f t="shared" si="3518"/>
        <v>0</v>
      </c>
      <c r="F19492" s="230">
        <f t="shared" si="3519"/>
        <v>0</v>
      </c>
      <c r="G19492" s="232"/>
      <c r="I19492" s="283"/>
    </row>
    <row r="19493" spans="1:15">
      <c r="A19493" s="227" t="str">
        <f t="shared" si="3517"/>
        <v>-</v>
      </c>
      <c r="B19493" s="228"/>
      <c r="C19493" s="228"/>
      <c r="D19493" s="194"/>
      <c r="E19493" s="229">
        <f t="shared" si="3518"/>
        <v>0</v>
      </c>
      <c r="F19493" s="230">
        <f t="shared" si="3519"/>
        <v>0</v>
      </c>
      <c r="G19493" s="232"/>
      <c r="I19493" s="283"/>
    </row>
    <row r="19494" spans="1:15">
      <c r="A19494" s="227" t="str">
        <f t="shared" si="3517"/>
        <v>-</v>
      </c>
      <c r="B19494" s="228"/>
      <c r="C19494" s="228"/>
      <c r="D19494" s="194"/>
      <c r="E19494" s="229">
        <f t="shared" si="3518"/>
        <v>0</v>
      </c>
      <c r="F19494" s="230">
        <f t="shared" si="3519"/>
        <v>0</v>
      </c>
      <c r="G19494" s="232"/>
      <c r="I19494" s="283"/>
    </row>
    <row r="19495" spans="1:15">
      <c r="A19495" s="227" t="str">
        <f t="shared" si="3517"/>
        <v>-</v>
      </c>
      <c r="B19495" s="228"/>
      <c r="C19495" s="228"/>
      <c r="D19495" s="194"/>
      <c r="E19495" s="229">
        <f t="shared" si="3518"/>
        <v>0</v>
      </c>
      <c r="F19495" s="230">
        <f t="shared" si="3519"/>
        <v>0</v>
      </c>
      <c r="G19495" s="232"/>
      <c r="I19495" s="283"/>
    </row>
    <row r="19496" spans="1:15">
      <c r="A19496" s="227" t="str">
        <f t="shared" si="3517"/>
        <v>-</v>
      </c>
      <c r="B19496" s="228"/>
      <c r="C19496" s="228"/>
      <c r="D19496" s="194"/>
      <c r="E19496" s="229">
        <f t="shared" si="3518"/>
        <v>0</v>
      </c>
      <c r="F19496" s="230">
        <f t="shared" si="3519"/>
        <v>0</v>
      </c>
      <c r="G19496" s="232"/>
      <c r="I19496" s="283"/>
    </row>
    <row r="19497" spans="1:15">
      <c r="A19497" s="227" t="str">
        <f t="shared" si="3517"/>
        <v>-</v>
      </c>
      <c r="B19497" s="228"/>
      <c r="C19497" s="228"/>
      <c r="D19497" s="194"/>
      <c r="E19497" s="229">
        <f t="shared" si="3518"/>
        <v>0</v>
      </c>
      <c r="F19497" s="230">
        <f t="shared" si="3519"/>
        <v>0</v>
      </c>
      <c r="G19497" s="232"/>
      <c r="I19497" s="283"/>
    </row>
    <row r="19498" spans="1:15">
      <c r="A19498" s="227" t="str">
        <f t="shared" si="3517"/>
        <v>-</v>
      </c>
      <c r="B19498" s="228"/>
      <c r="C19498" s="228"/>
      <c r="D19498" s="194"/>
      <c r="E19498" s="229">
        <f t="shared" si="3518"/>
        <v>0</v>
      </c>
      <c r="F19498" s="230">
        <f t="shared" si="3519"/>
        <v>0</v>
      </c>
      <c r="G19498" s="232"/>
      <c r="I19498" s="283"/>
    </row>
    <row r="19499" spans="1:15">
      <c r="A19499" s="227" t="str">
        <f t="shared" si="3517"/>
        <v>-</v>
      </c>
      <c r="B19499" s="228"/>
      <c r="C19499" s="228"/>
      <c r="D19499" s="194"/>
      <c r="E19499" s="229">
        <f t="shared" si="3518"/>
        <v>0</v>
      </c>
      <c r="F19499" s="230">
        <f t="shared" si="3519"/>
        <v>0</v>
      </c>
      <c r="G19499" s="232"/>
      <c r="I19499" s="283"/>
    </row>
    <row r="19500" spans="1:15" ht="13.5" thickBot="1">
      <c r="A19500" s="234"/>
      <c r="B19500" s="456"/>
      <c r="C19500" s="235"/>
      <c r="D19500" s="237"/>
      <c r="E19500" s="237"/>
      <c r="F19500" s="238" t="s">
        <v>80</v>
      </c>
      <c r="G19500" s="239">
        <f>SUM(F19488:F19499)</f>
        <v>0</v>
      </c>
      <c r="I19500" s="326"/>
    </row>
    <row r="19501" spans="1:15" ht="13.5" thickTop="1">
      <c r="A19501" s="240" t="s">
        <v>67</v>
      </c>
      <c r="B19501" s="446"/>
      <c r="C19501" s="241"/>
      <c r="D19501" s="243"/>
      <c r="E19501" s="243"/>
      <c r="F19501" s="242"/>
      <c r="G19501" s="244"/>
      <c r="I19501" s="326"/>
    </row>
    <row r="19502" spans="1:15" s="220" customFormat="1" ht="26">
      <c r="A19502" s="505" t="s">
        <v>57</v>
      </c>
      <c r="B19502" s="454"/>
      <c r="C19502" s="247" t="s">
        <v>58</v>
      </c>
      <c r="D19502" s="316" t="s">
        <v>68</v>
      </c>
      <c r="E19502" s="248" t="s">
        <v>69</v>
      </c>
      <c r="F19502" s="249" t="s">
        <v>79</v>
      </c>
      <c r="G19502" s="250" t="s">
        <v>70</v>
      </c>
      <c r="I19502" s="325"/>
      <c r="J19502" s="226"/>
      <c r="O19502" s="296"/>
    </row>
    <row r="19503" spans="1:15" ht="12.75" customHeight="1">
      <c r="A19503" s="754" t="str">
        <f t="shared" ref="A19503:A19514" si="3520">IF(I19503=0,"",VLOOKUP(I19503,MATERIALES,2,FALSE))</f>
        <v/>
      </c>
      <c r="B19503" s="749"/>
      <c r="C19503" s="251" t="str">
        <f t="shared" ref="C19503:C19511" si="3521">IF(I19503=0,"",VLOOKUP(I19503,MATERIALES,3,FALSE))</f>
        <v/>
      </c>
      <c r="D19503" s="194"/>
      <c r="E19503" s="252">
        <f t="shared" ref="E19503:E19514" si="3522">IF(I19503=0,0,VLOOKUP(I19503,MATERIALES,4,FALSE))</f>
        <v>0</v>
      </c>
      <c r="F19503" s="230">
        <f>D19503*E19503</f>
        <v>0</v>
      </c>
      <c r="G19503" s="231"/>
      <c r="I19503" s="283"/>
    </row>
    <row r="19504" spans="1:15">
      <c r="A19504" s="754" t="str">
        <f t="shared" si="3520"/>
        <v/>
      </c>
      <c r="B19504" s="749"/>
      <c r="C19504" s="251" t="str">
        <f t="shared" si="3521"/>
        <v/>
      </c>
      <c r="D19504" s="194"/>
      <c r="E19504" s="252">
        <f t="shared" si="3522"/>
        <v>0</v>
      </c>
      <c r="F19504" s="230">
        <f t="shared" ref="F19504:F19514" si="3523">D19504*E19504</f>
        <v>0</v>
      </c>
      <c r="G19504" s="232"/>
      <c r="I19504" s="283"/>
    </row>
    <row r="19505" spans="1:9">
      <c r="A19505" s="754" t="str">
        <f t="shared" si="3520"/>
        <v/>
      </c>
      <c r="B19505" s="749"/>
      <c r="C19505" s="251" t="str">
        <f t="shared" si="3521"/>
        <v/>
      </c>
      <c r="D19505" s="194"/>
      <c r="E19505" s="252">
        <f t="shared" si="3522"/>
        <v>0</v>
      </c>
      <c r="F19505" s="230">
        <f t="shared" si="3523"/>
        <v>0</v>
      </c>
      <c r="G19505" s="232"/>
      <c r="I19505" s="283"/>
    </row>
    <row r="19506" spans="1:9">
      <c r="A19506" s="754" t="str">
        <f t="shared" si="3520"/>
        <v/>
      </c>
      <c r="B19506" s="749"/>
      <c r="C19506" s="251" t="str">
        <f t="shared" si="3521"/>
        <v/>
      </c>
      <c r="D19506" s="194"/>
      <c r="E19506" s="252">
        <f t="shared" si="3522"/>
        <v>0</v>
      </c>
      <c r="F19506" s="230">
        <f t="shared" si="3523"/>
        <v>0</v>
      </c>
      <c r="G19506" s="232"/>
      <c r="I19506" s="283"/>
    </row>
    <row r="19507" spans="1:9">
      <c r="A19507" s="754" t="str">
        <f t="shared" si="3520"/>
        <v/>
      </c>
      <c r="B19507" s="749"/>
      <c r="C19507" s="251" t="str">
        <f t="shared" si="3521"/>
        <v/>
      </c>
      <c r="D19507" s="194"/>
      <c r="E19507" s="252">
        <f t="shared" si="3522"/>
        <v>0</v>
      </c>
      <c r="F19507" s="230">
        <f t="shared" si="3523"/>
        <v>0</v>
      </c>
      <c r="G19507" s="232"/>
      <c r="I19507" s="283"/>
    </row>
    <row r="19508" spans="1:9">
      <c r="A19508" s="754" t="str">
        <f t="shared" si="3520"/>
        <v/>
      </c>
      <c r="B19508" s="749"/>
      <c r="C19508" s="251" t="str">
        <f t="shared" si="3521"/>
        <v/>
      </c>
      <c r="D19508" s="194"/>
      <c r="E19508" s="252">
        <f t="shared" si="3522"/>
        <v>0</v>
      </c>
      <c r="F19508" s="230">
        <f t="shared" si="3523"/>
        <v>0</v>
      </c>
      <c r="G19508" s="232"/>
      <c r="I19508" s="283"/>
    </row>
    <row r="19509" spans="1:9">
      <c r="A19509" s="754" t="str">
        <f t="shared" si="3520"/>
        <v/>
      </c>
      <c r="B19509" s="749"/>
      <c r="C19509" s="251" t="str">
        <f t="shared" si="3521"/>
        <v/>
      </c>
      <c r="D19509" s="194"/>
      <c r="E19509" s="252">
        <f t="shared" si="3522"/>
        <v>0</v>
      </c>
      <c r="F19509" s="230">
        <f t="shared" si="3523"/>
        <v>0</v>
      </c>
      <c r="G19509" s="232"/>
      <c r="I19509" s="283"/>
    </row>
    <row r="19510" spans="1:9">
      <c r="A19510" s="754" t="str">
        <f t="shared" si="3520"/>
        <v/>
      </c>
      <c r="B19510" s="749"/>
      <c r="C19510" s="251" t="str">
        <f t="shared" si="3521"/>
        <v/>
      </c>
      <c r="D19510" s="194"/>
      <c r="E19510" s="252">
        <f t="shared" si="3522"/>
        <v>0</v>
      </c>
      <c r="F19510" s="230">
        <f t="shared" si="3523"/>
        <v>0</v>
      </c>
      <c r="G19510" s="253"/>
      <c r="I19510" s="283"/>
    </row>
    <row r="19511" spans="1:9">
      <c r="A19511" s="754" t="str">
        <f t="shared" si="3520"/>
        <v/>
      </c>
      <c r="B19511" s="749"/>
      <c r="C19511" s="251" t="str">
        <f t="shared" si="3521"/>
        <v/>
      </c>
      <c r="D19511" s="194"/>
      <c r="E19511" s="252">
        <f t="shared" si="3522"/>
        <v>0</v>
      </c>
      <c r="F19511" s="230">
        <f t="shared" si="3523"/>
        <v>0</v>
      </c>
      <c r="G19511" s="232"/>
      <c r="I19511" s="283"/>
    </row>
    <row r="19512" spans="1:9">
      <c r="A19512" s="754" t="str">
        <f t="shared" si="3520"/>
        <v/>
      </c>
      <c r="B19512" s="749"/>
      <c r="C19512" s="251"/>
      <c r="D19512" s="194"/>
      <c r="E19512" s="252">
        <f t="shared" si="3522"/>
        <v>0</v>
      </c>
      <c r="F19512" s="230">
        <f t="shared" si="3523"/>
        <v>0</v>
      </c>
      <c r="G19512" s="232"/>
      <c r="I19512" s="283"/>
    </row>
    <row r="19513" spans="1:9">
      <c r="A19513" s="754" t="str">
        <f t="shared" si="3520"/>
        <v/>
      </c>
      <c r="B19513" s="749"/>
      <c r="C19513" s="251"/>
      <c r="D19513" s="194"/>
      <c r="E19513" s="252">
        <f t="shared" si="3522"/>
        <v>0</v>
      </c>
      <c r="F19513" s="230">
        <f t="shared" si="3523"/>
        <v>0</v>
      </c>
      <c r="G19513" s="232"/>
      <c r="I19513" s="283"/>
    </row>
    <row r="19514" spans="1:9">
      <c r="A19514" s="754" t="str">
        <f t="shared" si="3520"/>
        <v/>
      </c>
      <c r="B19514" s="749"/>
      <c r="C19514" s="251" t="str">
        <f t="shared" ref="C19514" si="3524">IF(I19514=0,"",VLOOKUP(I19514,MATERIALES,3,FALSE))</f>
        <v/>
      </c>
      <c r="D19514" s="194"/>
      <c r="E19514" s="252">
        <f t="shared" si="3522"/>
        <v>0</v>
      </c>
      <c r="F19514" s="230">
        <f t="shared" si="3523"/>
        <v>0</v>
      </c>
      <c r="G19514" s="233"/>
      <c r="I19514" s="283"/>
    </row>
    <row r="19515" spans="1:9" ht="26.25" customHeight="1" thickBot="1">
      <c r="A19515" s="214"/>
      <c r="B19515" s="438"/>
      <c r="C19515" s="215"/>
      <c r="D19515" s="217"/>
      <c r="E19515" s="254"/>
      <c r="F19515" s="255" t="s">
        <v>81</v>
      </c>
      <c r="G19515" s="253">
        <f>SUM(F19503:F19514)</f>
        <v>0</v>
      </c>
      <c r="I19515" s="326"/>
    </row>
    <row r="19516" spans="1:9" ht="14" thickTop="1" thickBot="1">
      <c r="A19516" s="256" t="s">
        <v>72</v>
      </c>
      <c r="B19516" s="445"/>
      <c r="C19516" s="257"/>
      <c r="D19516" s="259"/>
      <c r="E19516" s="259"/>
      <c r="F19516" s="258"/>
      <c r="G19516" s="260"/>
      <c r="I19516" s="326"/>
    </row>
    <row r="19517" spans="1:9" ht="13.5" thickTop="1">
      <c r="A19517" s="505" t="s">
        <v>57</v>
      </c>
      <c r="B19517" s="454"/>
      <c r="C19517" s="248" t="s">
        <v>71</v>
      </c>
      <c r="D19517" s="316" t="s">
        <v>75</v>
      </c>
      <c r="E19517" s="248" t="s">
        <v>98</v>
      </c>
      <c r="F19517" s="249" t="s">
        <v>79</v>
      </c>
      <c r="G19517" s="250" t="s">
        <v>70</v>
      </c>
      <c r="I19517" s="326"/>
    </row>
    <row r="19518" spans="1:9">
      <c r="A19518" s="754" t="str">
        <f>IF(I19518=0,"",VLOOKUP(I19518,EQUIPOS,2,FALSE))</f>
        <v/>
      </c>
      <c r="B19518" s="749"/>
      <c r="C19518" s="195"/>
      <c r="D19518" s="194"/>
      <c r="E19518" s="252">
        <f>IF(I19518=0,0,VLOOKUP(I19518,EQUIPOS,4,FALSE))</f>
        <v>0</v>
      </c>
      <c r="F19518" s="230">
        <f>C19518*D19518*E19518</f>
        <v>0</v>
      </c>
      <c r="G19518" s="231"/>
      <c r="I19518" s="283"/>
    </row>
    <row r="19519" spans="1:9">
      <c r="A19519" s="754" t="str">
        <f>IF(I19519=0,"",VLOOKUP(I19519,EQUIPOS,2,FALSE))</f>
        <v/>
      </c>
      <c r="B19519" s="749"/>
      <c r="C19519" s="195"/>
      <c r="D19519" s="194"/>
      <c r="E19519" s="252">
        <f>IF(I19519=0,0,VLOOKUP(I19519,EQUIPOS,4,FALSE))</f>
        <v>0</v>
      </c>
      <c r="F19519" s="230">
        <f t="shared" ref="F19519:F19522" si="3525">C19519*D19519*E19519</f>
        <v>0</v>
      </c>
      <c r="G19519" s="232"/>
      <c r="I19519" s="283"/>
    </row>
    <row r="19520" spans="1:9">
      <c r="A19520" s="754" t="str">
        <f>IF(I19520=0,"",VLOOKUP(I19520,EQUIPOS,2,FALSE))</f>
        <v/>
      </c>
      <c r="B19520" s="749"/>
      <c r="C19520" s="195"/>
      <c r="D19520" s="194"/>
      <c r="E19520" s="252">
        <f>IF(I19520=0,0,VLOOKUP(I19520,EQUIPOS,4,FALSE))</f>
        <v>0</v>
      </c>
      <c r="F19520" s="230">
        <f t="shared" si="3525"/>
        <v>0</v>
      </c>
      <c r="G19520" s="232"/>
      <c r="I19520" s="283"/>
    </row>
    <row r="19521" spans="1:9">
      <c r="A19521" s="754" t="str">
        <f>IF(I19521=0,"",VLOOKUP(I19521,EQUIPOS,2,FALSE))</f>
        <v/>
      </c>
      <c r="B19521" s="749"/>
      <c r="C19521" s="195"/>
      <c r="D19521" s="194"/>
      <c r="E19521" s="252">
        <f>IF(I19521=0,0,VLOOKUP(I19521,EQUIPOS,4,FALSE))</f>
        <v>0</v>
      </c>
      <c r="F19521" s="230">
        <f t="shared" si="3525"/>
        <v>0</v>
      </c>
      <c r="G19521" s="232"/>
      <c r="I19521" s="283"/>
    </row>
    <row r="19522" spans="1:9">
      <c r="A19522" s="754" t="str">
        <f>IF(I19522=0,"",VLOOKUP(I19522,EQUIPOS,2,FALSE))</f>
        <v/>
      </c>
      <c r="B19522" s="749"/>
      <c r="C19522" s="195"/>
      <c r="D19522" s="194"/>
      <c r="E19522" s="252">
        <f>IF(I19522=0,0,VLOOKUP(I19522,EQUIPOS,4,FALSE))</f>
        <v>0</v>
      </c>
      <c r="F19522" s="230">
        <f t="shared" si="3525"/>
        <v>0</v>
      </c>
      <c r="G19522" s="233"/>
      <c r="I19522" s="283"/>
    </row>
    <row r="19523" spans="1:9" ht="30.75" customHeight="1" thickBot="1">
      <c r="A19523" s="234"/>
      <c r="B19523" s="456"/>
      <c r="C19523" s="235"/>
      <c r="D19523" s="237"/>
      <c r="E19523" s="261"/>
      <c r="F19523" s="238" t="s">
        <v>82</v>
      </c>
      <c r="G19523" s="262">
        <f>SUM(F19518:F19522)</f>
        <v>0</v>
      </c>
      <c r="I19523" s="326"/>
    </row>
    <row r="19524" spans="1:9" ht="13.5" thickTop="1">
      <c r="A19524" s="240" t="s">
        <v>73</v>
      </c>
      <c r="B19524" s="446"/>
      <c r="C19524" s="241"/>
      <c r="D19524" s="243"/>
      <c r="E19524" s="243"/>
      <c r="F19524" s="242"/>
      <c r="G19524" s="244"/>
      <c r="I19524" s="326"/>
    </row>
    <row r="19525" spans="1:9" ht="26">
      <c r="A19525" s="505" t="s">
        <v>57</v>
      </c>
      <c r="B19525" s="454" t="s">
        <v>58</v>
      </c>
      <c r="C19525" s="247" t="s">
        <v>68</v>
      </c>
      <c r="D19525" s="316" t="s">
        <v>74</v>
      </c>
      <c r="E19525" s="248" t="s">
        <v>69</v>
      </c>
      <c r="F19525" s="249" t="s">
        <v>79</v>
      </c>
      <c r="G19525" s="250" t="s">
        <v>70</v>
      </c>
      <c r="H19525" s="220"/>
      <c r="I19525" s="325"/>
    </row>
    <row r="19526" spans="1:9">
      <c r="A19526" s="263" t="str">
        <f t="shared" ref="A19526:A19537" si="3526">IF(I19526=0,"",VLOOKUP(I19526,MANOOBRA,2,FALSE))</f>
        <v/>
      </c>
      <c r="B19526" s="444" t="str">
        <f t="shared" ref="B19526:B19537" si="3527">IF(I19526=0,"",VLOOKUP(I19526,MANOOBRA,3,FALSE))</f>
        <v/>
      </c>
      <c r="C19526" s="195"/>
      <c r="D19526" s="466"/>
      <c r="E19526" s="252">
        <f t="shared" ref="E19526:E19537" si="3528">IF(I19526=0,0,VLOOKUP(I19526,MANOOBRA,4,FALSE))</f>
        <v>0</v>
      </c>
      <c r="F19526" s="230">
        <f>IF(D19526=0,0,C19526*E19526/D19526)</f>
        <v>0</v>
      </c>
      <c r="G19526" s="231"/>
      <c r="I19526" s="283"/>
    </row>
    <row r="19527" spans="1:9">
      <c r="A19527" s="263" t="str">
        <f t="shared" si="3526"/>
        <v/>
      </c>
      <c r="B19527" s="444" t="str">
        <f t="shared" si="3527"/>
        <v/>
      </c>
      <c r="C19527" s="195"/>
      <c r="D19527" s="466"/>
      <c r="E19527" s="252">
        <f t="shared" si="3528"/>
        <v>0</v>
      </c>
      <c r="F19527" s="230">
        <f t="shared" ref="F19527:F19537" si="3529">IF(D19527=0,0,C19527*E19527/D19527)</f>
        <v>0</v>
      </c>
      <c r="G19527" s="232"/>
      <c r="I19527" s="283"/>
    </row>
    <row r="19528" spans="1:9">
      <c r="A19528" s="263" t="str">
        <f t="shared" si="3526"/>
        <v/>
      </c>
      <c r="B19528" s="444" t="str">
        <f t="shared" si="3527"/>
        <v/>
      </c>
      <c r="C19528" s="195"/>
      <c r="D19528" s="309"/>
      <c r="E19528" s="252">
        <f t="shared" si="3528"/>
        <v>0</v>
      </c>
      <c r="F19528" s="230">
        <f t="shared" si="3529"/>
        <v>0</v>
      </c>
      <c r="G19528" s="232"/>
      <c r="I19528" s="283"/>
    </row>
    <row r="19529" spans="1:9">
      <c r="A19529" s="263" t="str">
        <f t="shared" si="3526"/>
        <v/>
      </c>
      <c r="B19529" s="444" t="str">
        <f t="shared" si="3527"/>
        <v/>
      </c>
      <c r="C19529" s="195"/>
      <c r="D19529" s="195"/>
      <c r="E19529" s="252">
        <f t="shared" si="3528"/>
        <v>0</v>
      </c>
      <c r="F19529" s="230">
        <f t="shared" si="3529"/>
        <v>0</v>
      </c>
      <c r="G19529" s="232"/>
      <c r="I19529" s="283"/>
    </row>
    <row r="19530" spans="1:9">
      <c r="A19530" s="263" t="str">
        <f t="shared" si="3526"/>
        <v/>
      </c>
      <c r="B19530" s="444" t="str">
        <f t="shared" si="3527"/>
        <v/>
      </c>
      <c r="C19530" s="195"/>
      <c r="D19530" s="195"/>
      <c r="E19530" s="252">
        <f t="shared" si="3528"/>
        <v>0</v>
      </c>
      <c r="F19530" s="230">
        <f t="shared" si="3529"/>
        <v>0</v>
      </c>
      <c r="G19530" s="232"/>
      <c r="I19530" s="283"/>
    </row>
    <row r="19531" spans="1:9">
      <c r="A19531" s="263" t="str">
        <f t="shared" si="3526"/>
        <v/>
      </c>
      <c r="B19531" s="444" t="str">
        <f t="shared" si="3527"/>
        <v/>
      </c>
      <c r="C19531" s="195"/>
      <c r="D19531" s="195"/>
      <c r="E19531" s="252">
        <f t="shared" si="3528"/>
        <v>0</v>
      </c>
      <c r="F19531" s="230">
        <f t="shared" si="3529"/>
        <v>0</v>
      </c>
      <c r="G19531" s="232"/>
      <c r="I19531" s="283"/>
    </row>
    <row r="19532" spans="1:9">
      <c r="A19532" s="263" t="str">
        <f t="shared" si="3526"/>
        <v/>
      </c>
      <c r="B19532" s="444" t="str">
        <f t="shared" si="3527"/>
        <v/>
      </c>
      <c r="C19532" s="195"/>
      <c r="D19532" s="195"/>
      <c r="E19532" s="252">
        <f t="shared" si="3528"/>
        <v>0</v>
      </c>
      <c r="F19532" s="230">
        <f t="shared" si="3529"/>
        <v>0</v>
      </c>
      <c r="G19532" s="232"/>
      <c r="I19532" s="283"/>
    </row>
    <row r="19533" spans="1:9">
      <c r="A19533" s="263" t="str">
        <f t="shared" si="3526"/>
        <v/>
      </c>
      <c r="B19533" s="444" t="str">
        <f t="shared" si="3527"/>
        <v/>
      </c>
      <c r="C19533" s="195"/>
      <c r="D19533" s="195"/>
      <c r="E19533" s="252">
        <f t="shared" si="3528"/>
        <v>0</v>
      </c>
      <c r="F19533" s="230">
        <f t="shared" si="3529"/>
        <v>0</v>
      </c>
      <c r="G19533" s="232"/>
      <c r="I19533" s="283"/>
    </row>
    <row r="19534" spans="1:9">
      <c r="A19534" s="263" t="str">
        <f t="shared" si="3526"/>
        <v/>
      </c>
      <c r="B19534" s="444" t="str">
        <f t="shared" si="3527"/>
        <v/>
      </c>
      <c r="C19534" s="195"/>
      <c r="D19534" s="195"/>
      <c r="E19534" s="252">
        <f t="shared" si="3528"/>
        <v>0</v>
      </c>
      <c r="F19534" s="230">
        <f t="shared" si="3529"/>
        <v>0</v>
      </c>
      <c r="G19534" s="232"/>
      <c r="I19534" s="283"/>
    </row>
    <row r="19535" spans="1:9">
      <c r="A19535" s="263" t="str">
        <f t="shared" si="3526"/>
        <v/>
      </c>
      <c r="B19535" s="444" t="str">
        <f t="shared" si="3527"/>
        <v/>
      </c>
      <c r="C19535" s="195"/>
      <c r="D19535" s="195"/>
      <c r="E19535" s="252">
        <f t="shared" si="3528"/>
        <v>0</v>
      </c>
      <c r="F19535" s="230">
        <f t="shared" si="3529"/>
        <v>0</v>
      </c>
      <c r="G19535" s="232"/>
      <c r="I19535" s="283"/>
    </row>
    <row r="19536" spans="1:9">
      <c r="A19536" s="263" t="str">
        <f t="shared" si="3526"/>
        <v/>
      </c>
      <c r="B19536" s="444" t="str">
        <f t="shared" si="3527"/>
        <v/>
      </c>
      <c r="C19536" s="195"/>
      <c r="D19536" s="195"/>
      <c r="E19536" s="252">
        <f t="shared" si="3528"/>
        <v>0</v>
      </c>
      <c r="F19536" s="230">
        <f t="shared" si="3529"/>
        <v>0</v>
      </c>
      <c r="G19536" s="232"/>
      <c r="I19536" s="283"/>
    </row>
    <row r="19537" spans="1:16">
      <c r="A19537" s="263" t="str">
        <f t="shared" si="3526"/>
        <v/>
      </c>
      <c r="B19537" s="444" t="str">
        <f t="shared" si="3527"/>
        <v/>
      </c>
      <c r="C19537" s="195"/>
      <c r="D19537" s="195"/>
      <c r="E19537" s="252">
        <f t="shared" si="3528"/>
        <v>0</v>
      </c>
      <c r="F19537" s="230">
        <f t="shared" si="3529"/>
        <v>0</v>
      </c>
      <c r="G19537" s="233"/>
      <c r="I19537" s="283"/>
    </row>
    <row r="19538" spans="1:16" ht="31.5" customHeight="1" thickBot="1">
      <c r="A19538" s="234"/>
      <c r="B19538" s="456"/>
      <c r="C19538" s="235"/>
      <c r="D19538" s="237"/>
      <c r="E19538" s="237"/>
      <c r="F19538" s="238" t="s">
        <v>83</v>
      </c>
      <c r="G19538" s="262">
        <f>SUM(F19526:F19537)</f>
        <v>0</v>
      </c>
      <c r="I19538" s="326"/>
    </row>
    <row r="19539" spans="1:16" ht="13.5" thickTop="1">
      <c r="A19539" s="186" t="s">
        <v>76</v>
      </c>
      <c r="B19539" s="446"/>
      <c r="C19539" s="241"/>
      <c r="D19539" s="243"/>
      <c r="E19539" s="243"/>
      <c r="F19539" s="242"/>
      <c r="G19539" s="244"/>
      <c r="I19539" s="326"/>
    </row>
    <row r="19540" spans="1:16">
      <c r="A19540" s="505" t="s">
        <v>57</v>
      </c>
      <c r="B19540" s="454"/>
      <c r="C19540" s="247"/>
      <c r="D19540" s="506"/>
      <c r="E19540" s="248" t="s">
        <v>77</v>
      </c>
      <c r="F19540" s="249" t="s">
        <v>78</v>
      </c>
      <c r="G19540" s="264" t="s">
        <v>77</v>
      </c>
      <c r="H19540" s="220"/>
      <c r="I19540" s="325"/>
    </row>
    <row r="19541" spans="1:16">
      <c r="A19541" s="185" t="s">
        <v>87</v>
      </c>
      <c r="B19541" s="453"/>
      <c r="C19541" s="265"/>
      <c r="D19541" s="318"/>
      <c r="E19541" s="229">
        <f>ROUND(SUM(G19500,G19515,G19523,G19538),0)</f>
        <v>0</v>
      </c>
      <c r="F19541" s="266">
        <f>A</f>
        <v>0</v>
      </c>
      <c r="G19541" s="267">
        <f>E19541*F19541</f>
        <v>0</v>
      </c>
      <c r="I19541" s="326"/>
    </row>
    <row r="19542" spans="1:16">
      <c r="A19542" s="185" t="s">
        <v>85</v>
      </c>
      <c r="B19542" s="453"/>
      <c r="C19542" s="265"/>
      <c r="D19542" s="318"/>
      <c r="E19542" s="229">
        <f>SUM(G19500,G19515,G19523,G19538)</f>
        <v>0</v>
      </c>
      <c r="F19542" s="266">
        <f>I</f>
        <v>0</v>
      </c>
      <c r="G19542" s="267">
        <f>E19542*F19542</f>
        <v>0</v>
      </c>
      <c r="I19542" s="326"/>
    </row>
    <row r="19543" spans="1:16">
      <c r="A19543" s="185" t="s">
        <v>86</v>
      </c>
      <c r="B19543" s="453"/>
      <c r="C19543" s="265"/>
      <c r="D19543" s="318"/>
      <c r="E19543" s="229">
        <f>SUM(G19500,G19515,G19523,G19538)</f>
        <v>0</v>
      </c>
      <c r="F19543" s="266">
        <f>U</f>
        <v>0</v>
      </c>
      <c r="G19543" s="267">
        <f>E19543*F19543</f>
        <v>0</v>
      </c>
      <c r="I19543" s="326"/>
    </row>
    <row r="19544" spans="1:16" ht="33" customHeight="1" thickBot="1">
      <c r="A19544" s="234"/>
      <c r="B19544" s="456"/>
      <c r="C19544" s="235"/>
      <c r="D19544" s="237"/>
      <c r="E19544" s="237"/>
      <c r="F19544" s="268" t="s">
        <v>84</v>
      </c>
      <c r="G19544" s="262">
        <f>SUM(G19541:G19543)</f>
        <v>0</v>
      </c>
      <c r="I19544" s="326"/>
      <c r="J19544" s="295"/>
      <c r="K19544" s="296"/>
      <c r="L19544" s="296"/>
      <c r="M19544" s="296"/>
      <c r="N19544" s="296"/>
      <c r="O19544" s="296"/>
    </row>
    <row r="19545" spans="1:16" s="211" customFormat="1" ht="14" thickTop="1" thickBot="1">
      <c r="A19545" s="269"/>
      <c r="B19545" s="443"/>
      <c r="C19545" s="270"/>
      <c r="D19545" s="319"/>
      <c r="E19545" s="271" t="s">
        <v>89</v>
      </c>
      <c r="F19545" s="272"/>
      <c r="G19545" s="273">
        <f>ROUND(SUM(G19500,G19515,G19523,G19538,G19544),0)</f>
        <v>0</v>
      </c>
      <c r="I19545" s="327"/>
      <c r="J19545" s="212">
        <f>B19484</f>
        <v>61.9</v>
      </c>
      <c r="K19545" s="274">
        <f>E19541</f>
        <v>0</v>
      </c>
      <c r="L19545" s="294">
        <f>G19541</f>
        <v>0</v>
      </c>
      <c r="M19545" s="294">
        <f>G19542</f>
        <v>0</v>
      </c>
      <c r="N19545" s="294">
        <f>G19543</f>
        <v>0</v>
      </c>
      <c r="O19545" s="299">
        <f>SUM(K19545:N19545)</f>
        <v>0</v>
      </c>
      <c r="P19545" s="294"/>
    </row>
    <row r="19546" spans="1:16" ht="13.5" thickTop="1">
      <c r="A19546" s="275" t="s">
        <v>97</v>
      </c>
      <c r="B19546" s="438"/>
      <c r="C19546" s="215"/>
      <c r="D19546" s="217"/>
      <c r="E19546" s="217"/>
      <c r="F19546" s="216"/>
      <c r="G19546" s="219"/>
      <c r="I19546" s="326"/>
      <c r="P19546" s="294"/>
    </row>
    <row r="19547" spans="1:16">
      <c r="A19547" s="275"/>
      <c r="B19547" s="452"/>
      <c r="C19547" s="276"/>
      <c r="D19547" s="320"/>
      <c r="E19547" s="217"/>
      <c r="F19547" s="216"/>
      <c r="G19547" s="277">
        <f ca="1">TODAY()</f>
        <v>44839</v>
      </c>
      <c r="I19547" s="326"/>
      <c r="P19547" s="294"/>
    </row>
    <row r="19548" spans="1:16" ht="13.5" thickBot="1">
      <c r="A19548" s="234"/>
      <c r="B19548" s="456"/>
      <c r="C19548" s="235"/>
      <c r="D19548" s="237"/>
      <c r="E19548" s="237"/>
      <c r="F19548" s="236"/>
      <c r="G19548" s="278"/>
      <c r="I19548" s="326"/>
      <c r="P19548" s="294"/>
    </row>
    <row r="19549" spans="1:16" ht="13.5" thickTop="1">
      <c r="A19549" s="215"/>
      <c r="B19549" s="438"/>
      <c r="C19549" s="215"/>
      <c r="D19549" s="217"/>
      <c r="E19549" s="217"/>
      <c r="F19549" s="216"/>
      <c r="G19549" s="216"/>
      <c r="I19549" s="434"/>
      <c r="P19549" s="294"/>
    </row>
    <row r="19550" spans="1:16">
      <c r="A19550" s="215"/>
      <c r="B19550" s="438"/>
      <c r="C19550" s="215"/>
      <c r="D19550" s="217"/>
      <c r="E19550" s="217"/>
      <c r="F19550" s="216"/>
      <c r="G19550" s="216"/>
      <c r="I19550" s="434"/>
      <c r="P19550" s="294"/>
    </row>
    <row r="19551" spans="1:16">
      <c r="A19551" s="215"/>
      <c r="B19551" s="438"/>
      <c r="C19551" s="215"/>
      <c r="D19551" s="217"/>
      <c r="E19551" s="217"/>
      <c r="F19551" s="216"/>
      <c r="G19551" s="216"/>
      <c r="I19551" s="434"/>
      <c r="P19551" s="294"/>
    </row>
    <row r="19552" spans="1:16" s="199" customFormat="1">
      <c r="A19552" s="196" t="s">
        <v>109</v>
      </c>
      <c r="B19552" s="458"/>
      <c r="C19552" s="196"/>
      <c r="D19552" s="198"/>
      <c r="E19552" s="198"/>
      <c r="F19552" s="197"/>
      <c r="G19552" s="197"/>
      <c r="I19552" s="321"/>
      <c r="J19552" s="200"/>
      <c r="O19552" s="297"/>
    </row>
    <row r="19553" spans="1:15" s="199" customFormat="1">
      <c r="A19553" s="196" t="str">
        <f>CONCATENATE('Prestaciones y AIU'!A16019," ANALISIS DE PRECIOS UNITARIOS")</f>
        <v xml:space="preserve"> ANALISIS DE PRECIOS UNITARIOS</v>
      </c>
      <c r="B19553" s="458"/>
      <c r="C19553" s="196"/>
      <c r="D19553" s="198"/>
      <c r="E19553" s="198"/>
      <c r="F19553" s="197"/>
      <c r="G19553" s="197"/>
      <c r="I19553" s="321"/>
      <c r="J19553" s="200"/>
      <c r="O19553" s="297"/>
    </row>
    <row r="19554" spans="1:15" s="199" customFormat="1">
      <c r="A19554" s="196" t="str">
        <f>Objeto_LIC</f>
        <v>OPTIMIZACION DEL SISTEMA DE ABASTECIMIENTO (ADUCCION, PRETRATAMIENTO Y CONDUCCION) DEL MUNICPIO DE TAME, DEPARTAMENTO DE ARAUCA</v>
      </c>
      <c r="B19554" s="458"/>
      <c r="C19554" s="196"/>
      <c r="D19554" s="198"/>
      <c r="E19554" s="198"/>
      <c r="F19554" s="197"/>
      <c r="G19554" s="197"/>
      <c r="I19554" s="321"/>
      <c r="J19554" s="200"/>
      <c r="O19554" s="297"/>
    </row>
    <row r="19555" spans="1:15" s="199" customFormat="1">
      <c r="A19555" s="196"/>
      <c r="B19555" s="458"/>
      <c r="C19555" s="196"/>
      <c r="D19555" s="198"/>
      <c r="E19555" s="198"/>
      <c r="F19555" s="197"/>
      <c r="G19555" s="197"/>
      <c r="I19555" s="321"/>
      <c r="J19555" s="200"/>
      <c r="O19555" s="297"/>
    </row>
    <row r="19556" spans="1:15" ht="13.5" thickBot="1">
      <c r="A19556" s="201"/>
      <c r="B19556" s="448"/>
      <c r="C19556" s="201"/>
      <c r="D19556" s="203"/>
      <c r="E19556" s="203"/>
      <c r="F19556" s="202"/>
      <c r="G19556" s="202"/>
    </row>
    <row r="19557" spans="1:15" s="211" customFormat="1" ht="13.5" thickTop="1">
      <c r="A19557" s="206"/>
      <c r="B19557" s="457"/>
      <c r="C19557" s="207"/>
      <c r="D19557" s="209"/>
      <c r="E19557" s="209"/>
      <c r="F19557" s="208"/>
      <c r="G19557" s="210" t="s">
        <v>110</v>
      </c>
      <c r="I19557" s="323"/>
      <c r="J19557" s="212"/>
      <c r="O19557" s="297"/>
    </row>
    <row r="19558" spans="1:15" ht="12.75" customHeight="1">
      <c r="A19558" s="213" t="s">
        <v>62</v>
      </c>
      <c r="B19558" s="750">
        <f>Proponente</f>
        <v>0</v>
      </c>
      <c r="C19558" s="750"/>
      <c r="D19558" s="750"/>
      <c r="E19558" s="750"/>
      <c r="F19558" s="750"/>
      <c r="G19558" s="751"/>
    </row>
    <row r="19559" spans="1:15" ht="47.25" customHeight="1">
      <c r="A19559" s="213" t="s">
        <v>63</v>
      </c>
      <c r="B19559" s="470">
        <v>62.1</v>
      </c>
      <c r="C19559" s="750" t="e">
        <f>VLOOKUP(B19559,Presupuesto!$A$4:$B$106,2,FALSE)</f>
        <v>#N/A</v>
      </c>
      <c r="D19559" s="750"/>
      <c r="E19559" s="750"/>
      <c r="F19559" s="750"/>
      <c r="G19559" s="751"/>
    </row>
    <row r="19560" spans="1:15" ht="12.75" customHeight="1">
      <c r="A19560" s="214"/>
      <c r="B19560" s="438"/>
      <c r="C19560" s="215"/>
      <c r="D19560" s="217"/>
      <c r="E19560" s="217"/>
      <c r="F19560" s="218" t="s">
        <v>88</v>
      </c>
      <c r="G19560" s="750" t="str">
        <f ca="1">LOOKUP('U-P1'!B19559,Presupuesto!$1:$1048576,Presupuesto!$C$1:$C$105)</f>
        <v>ML</v>
      </c>
      <c r="H19560" s="750"/>
      <c r="I19560" s="750"/>
      <c r="J19560" s="750"/>
      <c r="K19560" s="751"/>
    </row>
    <row r="19561" spans="1:15" ht="13.5" thickBot="1">
      <c r="A19561" s="213" t="s">
        <v>64</v>
      </c>
      <c r="B19561" s="438"/>
      <c r="C19561" s="215"/>
      <c r="D19561" s="217"/>
      <c r="E19561" s="217"/>
      <c r="F19561" s="216"/>
      <c r="G19561" s="219"/>
      <c r="I19561" s="324"/>
      <c r="J19561" s="295"/>
      <c r="K19561" s="296"/>
      <c r="L19561" s="296"/>
      <c r="M19561" s="296"/>
      <c r="N19561" s="296"/>
      <c r="O19561" s="296"/>
    </row>
    <row r="19562" spans="1:15" s="220" customFormat="1" ht="13.5" thickTop="1">
      <c r="A19562" s="221" t="s">
        <v>57</v>
      </c>
      <c r="B19562" s="447" t="s">
        <v>65</v>
      </c>
      <c r="C19562" s="222" t="s">
        <v>66</v>
      </c>
      <c r="D19562" s="223" t="s">
        <v>74</v>
      </c>
      <c r="E19562" s="224" t="s">
        <v>100</v>
      </c>
      <c r="F19562" s="224" t="s">
        <v>79</v>
      </c>
      <c r="G19562" s="225" t="s">
        <v>70</v>
      </c>
      <c r="I19562" s="325"/>
      <c r="J19562" s="226"/>
      <c r="O19562" s="296"/>
    </row>
    <row r="19563" spans="1:15">
      <c r="A19563" s="227" t="str">
        <f t="shared" ref="A19563:A19574" si="3530">IF(I19563=0,"-",VLOOKUP(I19563,EQUIPOS,2,FALSE))</f>
        <v>-</v>
      </c>
      <c r="B19563" s="228"/>
      <c r="C19563" s="228"/>
      <c r="D19563" s="194"/>
      <c r="E19563" s="229">
        <f t="shared" ref="E19563:E19574" si="3531">IF(I19563=0,0,VLOOKUP(I19563,EQUIPOS,4,FALSE))</f>
        <v>0</v>
      </c>
      <c r="F19563" s="230">
        <f t="shared" ref="F19563:F19574" si="3532">IF(D19563=0,0,E19563/D19563)</f>
        <v>0</v>
      </c>
      <c r="G19563" s="231"/>
      <c r="I19563" s="283"/>
    </row>
    <row r="19564" spans="1:15" ht="13.5" customHeight="1">
      <c r="A19564" s="227" t="str">
        <f t="shared" si="3530"/>
        <v>-</v>
      </c>
      <c r="B19564" s="228"/>
      <c r="C19564" s="228"/>
      <c r="D19564" s="194"/>
      <c r="E19564" s="229">
        <f t="shared" si="3531"/>
        <v>0</v>
      </c>
      <c r="F19564" s="230">
        <f t="shared" si="3532"/>
        <v>0</v>
      </c>
      <c r="G19564" s="232"/>
      <c r="I19564" s="283"/>
    </row>
    <row r="19565" spans="1:15">
      <c r="A19565" s="227" t="str">
        <f t="shared" si="3530"/>
        <v>-</v>
      </c>
      <c r="B19565" s="228"/>
      <c r="C19565" s="228"/>
      <c r="D19565" s="194"/>
      <c r="E19565" s="229">
        <f t="shared" si="3531"/>
        <v>0</v>
      </c>
      <c r="F19565" s="230">
        <f t="shared" si="3532"/>
        <v>0</v>
      </c>
      <c r="G19565" s="232"/>
      <c r="I19565" s="283"/>
    </row>
    <row r="19566" spans="1:15">
      <c r="A19566" s="227" t="str">
        <f t="shared" si="3530"/>
        <v>-</v>
      </c>
      <c r="B19566" s="228"/>
      <c r="C19566" s="228"/>
      <c r="D19566" s="194"/>
      <c r="E19566" s="229">
        <f t="shared" si="3531"/>
        <v>0</v>
      </c>
      <c r="F19566" s="230">
        <f t="shared" si="3532"/>
        <v>0</v>
      </c>
      <c r="G19566" s="232"/>
      <c r="I19566" s="283"/>
    </row>
    <row r="19567" spans="1:15">
      <c r="A19567" s="227" t="str">
        <f t="shared" si="3530"/>
        <v>-</v>
      </c>
      <c r="B19567" s="228"/>
      <c r="C19567" s="228"/>
      <c r="D19567" s="194"/>
      <c r="E19567" s="229">
        <f t="shared" si="3531"/>
        <v>0</v>
      </c>
      <c r="F19567" s="230">
        <f t="shared" si="3532"/>
        <v>0</v>
      </c>
      <c r="G19567" s="232"/>
      <c r="I19567" s="283"/>
    </row>
    <row r="19568" spans="1:15">
      <c r="A19568" s="227" t="str">
        <f t="shared" si="3530"/>
        <v>-</v>
      </c>
      <c r="B19568" s="228"/>
      <c r="C19568" s="228"/>
      <c r="D19568" s="194"/>
      <c r="E19568" s="229">
        <f t="shared" si="3531"/>
        <v>0</v>
      </c>
      <c r="F19568" s="230">
        <f t="shared" si="3532"/>
        <v>0</v>
      </c>
      <c r="G19568" s="232"/>
      <c r="I19568" s="283"/>
    </row>
    <row r="19569" spans="1:15">
      <c r="A19569" s="227" t="str">
        <f t="shared" si="3530"/>
        <v>-</v>
      </c>
      <c r="B19569" s="228"/>
      <c r="C19569" s="228"/>
      <c r="D19569" s="194"/>
      <c r="E19569" s="229">
        <f t="shared" si="3531"/>
        <v>0</v>
      </c>
      <c r="F19569" s="230">
        <f t="shared" si="3532"/>
        <v>0</v>
      </c>
      <c r="G19569" s="232"/>
      <c r="I19569" s="283"/>
    </row>
    <row r="19570" spans="1:15">
      <c r="A19570" s="227" t="str">
        <f t="shared" si="3530"/>
        <v>-</v>
      </c>
      <c r="B19570" s="228"/>
      <c r="C19570" s="228"/>
      <c r="D19570" s="194"/>
      <c r="E19570" s="229">
        <f t="shared" si="3531"/>
        <v>0</v>
      </c>
      <c r="F19570" s="230">
        <f t="shared" si="3532"/>
        <v>0</v>
      </c>
      <c r="G19570" s="232"/>
      <c r="I19570" s="283"/>
    </row>
    <row r="19571" spans="1:15">
      <c r="A19571" s="227" t="str">
        <f t="shared" si="3530"/>
        <v>-</v>
      </c>
      <c r="B19571" s="228"/>
      <c r="C19571" s="228"/>
      <c r="D19571" s="194"/>
      <c r="E19571" s="229">
        <f t="shared" si="3531"/>
        <v>0</v>
      </c>
      <c r="F19571" s="230">
        <f t="shared" si="3532"/>
        <v>0</v>
      </c>
      <c r="G19571" s="232"/>
      <c r="I19571" s="283"/>
    </row>
    <row r="19572" spans="1:15">
      <c r="A19572" s="227" t="str">
        <f t="shared" si="3530"/>
        <v>-</v>
      </c>
      <c r="B19572" s="228"/>
      <c r="C19572" s="228"/>
      <c r="D19572" s="194"/>
      <c r="E19572" s="229">
        <f t="shared" si="3531"/>
        <v>0</v>
      </c>
      <c r="F19572" s="230">
        <f t="shared" si="3532"/>
        <v>0</v>
      </c>
      <c r="G19572" s="232"/>
      <c r="I19572" s="283"/>
    </row>
    <row r="19573" spans="1:15">
      <c r="A19573" s="227" t="str">
        <f t="shared" si="3530"/>
        <v>-</v>
      </c>
      <c r="B19573" s="228"/>
      <c r="C19573" s="228"/>
      <c r="D19573" s="194"/>
      <c r="E19573" s="229">
        <f t="shared" si="3531"/>
        <v>0</v>
      </c>
      <c r="F19573" s="230">
        <f t="shared" si="3532"/>
        <v>0</v>
      </c>
      <c r="G19573" s="232"/>
      <c r="I19573" s="283"/>
    </row>
    <row r="19574" spans="1:15">
      <c r="A19574" s="227" t="str">
        <f t="shared" si="3530"/>
        <v>-</v>
      </c>
      <c r="B19574" s="228"/>
      <c r="C19574" s="228"/>
      <c r="D19574" s="194"/>
      <c r="E19574" s="229">
        <f t="shared" si="3531"/>
        <v>0</v>
      </c>
      <c r="F19574" s="230">
        <f t="shared" si="3532"/>
        <v>0</v>
      </c>
      <c r="G19574" s="232"/>
      <c r="I19574" s="283"/>
    </row>
    <row r="19575" spans="1:15" ht="13.5" thickBot="1">
      <c r="A19575" s="234"/>
      <c r="B19575" s="456"/>
      <c r="C19575" s="235"/>
      <c r="D19575" s="237"/>
      <c r="E19575" s="237"/>
      <c r="F19575" s="238" t="s">
        <v>80</v>
      </c>
      <c r="G19575" s="239">
        <f>SUM(F19563:F19574)</f>
        <v>0</v>
      </c>
      <c r="I19575" s="326"/>
    </row>
    <row r="19576" spans="1:15" ht="13.5" thickTop="1">
      <c r="A19576" s="240" t="s">
        <v>67</v>
      </c>
      <c r="B19576" s="446"/>
      <c r="C19576" s="241"/>
      <c r="D19576" s="243"/>
      <c r="E19576" s="243"/>
      <c r="F19576" s="242"/>
      <c r="G19576" s="244"/>
      <c r="I19576" s="326"/>
    </row>
    <row r="19577" spans="1:15" s="220" customFormat="1" ht="26">
      <c r="A19577" s="245" t="s">
        <v>57</v>
      </c>
      <c r="B19577" s="455"/>
      <c r="C19577" s="247" t="s">
        <v>58</v>
      </c>
      <c r="D19577" s="316" t="s">
        <v>68</v>
      </c>
      <c r="E19577" s="248" t="s">
        <v>69</v>
      </c>
      <c r="F19577" s="249" t="s">
        <v>79</v>
      </c>
      <c r="G19577" s="250" t="s">
        <v>70</v>
      </c>
      <c r="I19577" s="325"/>
      <c r="J19577" s="226"/>
      <c r="O19577" s="296"/>
    </row>
    <row r="19578" spans="1:15">
      <c r="A19578" s="748" t="str">
        <f t="shared" ref="A19578:A19589" si="3533">IF(I19578=0,"",VLOOKUP(I19578,MATERIALES,2,FALSE))</f>
        <v/>
      </c>
      <c r="B19578" s="749"/>
      <c r="C19578" s="251" t="str">
        <f t="shared" ref="C19578:C19586" si="3534">IF(I19578=0,"",VLOOKUP(I19578,MATERIALES,3,FALSE))</f>
        <v/>
      </c>
      <c r="D19578" s="194"/>
      <c r="E19578" s="252">
        <f t="shared" ref="E19578:E19589" si="3535">IF(I19578=0,0,VLOOKUP(I19578,MATERIALES,4,FALSE))</f>
        <v>0</v>
      </c>
      <c r="F19578" s="230">
        <f>D19578*E19578</f>
        <v>0</v>
      </c>
      <c r="G19578" s="231"/>
      <c r="I19578" s="283"/>
    </row>
    <row r="19579" spans="1:15">
      <c r="A19579" s="748" t="str">
        <f t="shared" si="3533"/>
        <v/>
      </c>
      <c r="B19579" s="749"/>
      <c r="C19579" s="251" t="str">
        <f t="shared" si="3534"/>
        <v/>
      </c>
      <c r="D19579" s="194"/>
      <c r="E19579" s="252">
        <f t="shared" si="3535"/>
        <v>0</v>
      </c>
      <c r="F19579" s="230">
        <f t="shared" ref="F19579:F19589" si="3536">D19579*E19579</f>
        <v>0</v>
      </c>
      <c r="G19579" s="232"/>
      <c r="I19579" s="283"/>
    </row>
    <row r="19580" spans="1:15">
      <c r="A19580" s="748" t="str">
        <f t="shared" si="3533"/>
        <v/>
      </c>
      <c r="B19580" s="749"/>
      <c r="C19580" s="251" t="str">
        <f t="shared" si="3534"/>
        <v/>
      </c>
      <c r="D19580" s="194"/>
      <c r="E19580" s="252">
        <f t="shared" si="3535"/>
        <v>0</v>
      </c>
      <c r="F19580" s="230">
        <f t="shared" si="3536"/>
        <v>0</v>
      </c>
      <c r="G19580" s="232"/>
      <c r="I19580" s="283"/>
    </row>
    <row r="19581" spans="1:15">
      <c r="A19581" s="748" t="str">
        <f t="shared" si="3533"/>
        <v/>
      </c>
      <c r="B19581" s="749"/>
      <c r="C19581" s="251" t="str">
        <f t="shared" si="3534"/>
        <v/>
      </c>
      <c r="D19581" s="194"/>
      <c r="E19581" s="252">
        <f t="shared" si="3535"/>
        <v>0</v>
      </c>
      <c r="F19581" s="230">
        <f t="shared" si="3536"/>
        <v>0</v>
      </c>
      <c r="G19581" s="232"/>
      <c r="I19581" s="283"/>
    </row>
    <row r="19582" spans="1:15">
      <c r="A19582" s="748" t="str">
        <f t="shared" si="3533"/>
        <v/>
      </c>
      <c r="B19582" s="749"/>
      <c r="C19582" s="251" t="str">
        <f t="shared" si="3534"/>
        <v/>
      </c>
      <c r="D19582" s="194"/>
      <c r="E19582" s="252">
        <f t="shared" si="3535"/>
        <v>0</v>
      </c>
      <c r="F19582" s="230">
        <f t="shared" si="3536"/>
        <v>0</v>
      </c>
      <c r="G19582" s="232"/>
      <c r="I19582" s="283"/>
    </row>
    <row r="19583" spans="1:15">
      <c r="A19583" s="748" t="str">
        <f t="shared" si="3533"/>
        <v/>
      </c>
      <c r="B19583" s="749"/>
      <c r="C19583" s="251" t="str">
        <f t="shared" si="3534"/>
        <v/>
      </c>
      <c r="D19583" s="194"/>
      <c r="E19583" s="252">
        <f t="shared" si="3535"/>
        <v>0</v>
      </c>
      <c r="F19583" s="230">
        <f t="shared" si="3536"/>
        <v>0</v>
      </c>
      <c r="G19583" s="232"/>
      <c r="I19583" s="283"/>
    </row>
    <row r="19584" spans="1:15">
      <c r="A19584" s="748" t="str">
        <f t="shared" si="3533"/>
        <v/>
      </c>
      <c r="B19584" s="749"/>
      <c r="C19584" s="251" t="str">
        <f t="shared" si="3534"/>
        <v/>
      </c>
      <c r="D19584" s="194"/>
      <c r="E19584" s="252">
        <f t="shared" si="3535"/>
        <v>0</v>
      </c>
      <c r="F19584" s="230">
        <f t="shared" si="3536"/>
        <v>0</v>
      </c>
      <c r="G19584" s="232"/>
      <c r="I19584" s="283"/>
    </row>
    <row r="19585" spans="1:9">
      <c r="A19585" s="748" t="str">
        <f t="shared" si="3533"/>
        <v/>
      </c>
      <c r="B19585" s="749"/>
      <c r="C19585" s="251" t="str">
        <f t="shared" si="3534"/>
        <v/>
      </c>
      <c r="D19585" s="194"/>
      <c r="E19585" s="252">
        <f t="shared" si="3535"/>
        <v>0</v>
      </c>
      <c r="F19585" s="230">
        <f t="shared" si="3536"/>
        <v>0</v>
      </c>
      <c r="G19585" s="253"/>
      <c r="I19585" s="283"/>
    </row>
    <row r="19586" spans="1:9">
      <c r="A19586" s="748" t="str">
        <f t="shared" si="3533"/>
        <v/>
      </c>
      <c r="B19586" s="749"/>
      <c r="C19586" s="251" t="str">
        <f t="shared" si="3534"/>
        <v/>
      </c>
      <c r="D19586" s="194"/>
      <c r="E19586" s="252">
        <f t="shared" si="3535"/>
        <v>0</v>
      </c>
      <c r="F19586" s="230">
        <f t="shared" si="3536"/>
        <v>0</v>
      </c>
      <c r="G19586" s="232"/>
      <c r="I19586" s="283"/>
    </row>
    <row r="19587" spans="1:9">
      <c r="A19587" s="748" t="str">
        <f t="shared" si="3533"/>
        <v/>
      </c>
      <c r="B19587" s="749"/>
      <c r="C19587" s="251"/>
      <c r="D19587" s="194"/>
      <c r="E19587" s="252">
        <f t="shared" si="3535"/>
        <v>0</v>
      </c>
      <c r="F19587" s="230">
        <f t="shared" si="3536"/>
        <v>0</v>
      </c>
      <c r="G19587" s="232"/>
      <c r="I19587" s="283"/>
    </row>
    <row r="19588" spans="1:9">
      <c r="A19588" s="748" t="str">
        <f t="shared" si="3533"/>
        <v/>
      </c>
      <c r="B19588" s="749"/>
      <c r="C19588" s="251"/>
      <c r="D19588" s="194"/>
      <c r="E19588" s="252">
        <f t="shared" si="3535"/>
        <v>0</v>
      </c>
      <c r="F19588" s="230">
        <f t="shared" si="3536"/>
        <v>0</v>
      </c>
      <c r="G19588" s="232"/>
      <c r="I19588" s="283"/>
    </row>
    <row r="19589" spans="1:9">
      <c r="A19589" s="748" t="str">
        <f t="shared" si="3533"/>
        <v/>
      </c>
      <c r="B19589" s="749"/>
      <c r="C19589" s="251" t="str">
        <f t="shared" ref="C19589" si="3537">IF(I19589=0,"",VLOOKUP(I19589,MATERIALES,3,FALSE))</f>
        <v/>
      </c>
      <c r="D19589" s="194"/>
      <c r="E19589" s="252">
        <f t="shared" si="3535"/>
        <v>0</v>
      </c>
      <c r="F19589" s="230">
        <f t="shared" si="3536"/>
        <v>0</v>
      </c>
      <c r="G19589" s="233"/>
      <c r="I19589" s="283"/>
    </row>
    <row r="19590" spans="1:9" ht="26.25" customHeight="1" thickBot="1">
      <c r="A19590" s="214"/>
      <c r="B19590" s="438"/>
      <c r="C19590" s="215"/>
      <c r="D19590" s="217"/>
      <c r="E19590" s="254"/>
      <c r="F19590" s="255" t="s">
        <v>81</v>
      </c>
      <c r="G19590" s="253">
        <f>ROUND(SUM(F19578:F19589),0)</f>
        <v>0</v>
      </c>
      <c r="I19590" s="326"/>
    </row>
    <row r="19591" spans="1:9" ht="14" thickTop="1" thickBot="1">
      <c r="A19591" s="256" t="s">
        <v>72</v>
      </c>
      <c r="B19591" s="445"/>
      <c r="C19591" s="257"/>
      <c r="D19591" s="259"/>
      <c r="E19591" s="259"/>
      <c r="F19591" s="258"/>
      <c r="G19591" s="260"/>
      <c r="I19591" s="326"/>
    </row>
    <row r="19592" spans="1:9" ht="13.5" thickTop="1">
      <c r="A19592" s="245" t="s">
        <v>57</v>
      </c>
      <c r="B19592" s="455"/>
      <c r="C19592" s="248" t="s">
        <v>71</v>
      </c>
      <c r="D19592" s="316" t="s">
        <v>75</v>
      </c>
      <c r="E19592" s="248" t="s">
        <v>98</v>
      </c>
      <c r="F19592" s="249" t="s">
        <v>79</v>
      </c>
      <c r="G19592" s="250" t="s">
        <v>70</v>
      </c>
      <c r="I19592" s="326"/>
    </row>
    <row r="19593" spans="1:9">
      <c r="A19593" s="748" t="str">
        <f>IF(I19593=0,"",VLOOKUP(I19593,EQUIPOS,2,FALSE))</f>
        <v/>
      </c>
      <c r="B19593" s="749"/>
      <c r="C19593" s="195"/>
      <c r="D19593" s="194"/>
      <c r="E19593" s="252">
        <f>IF(I19593=0,0,VLOOKUP(I19593,EQUIPOS,4,FALSE))</f>
        <v>0</v>
      </c>
      <c r="F19593" s="230">
        <f t="shared" ref="F19593:F19597" si="3538">C19593*D19593*E19593</f>
        <v>0</v>
      </c>
      <c r="G19593" s="231"/>
      <c r="I19593" s="283"/>
    </row>
    <row r="19594" spans="1:9">
      <c r="A19594" s="748" t="str">
        <f>IF(I19594=0,"",VLOOKUP(I19594,EQUIPOS,2,FALSE))</f>
        <v/>
      </c>
      <c r="B19594" s="749"/>
      <c r="C19594" s="195"/>
      <c r="D19594" s="194"/>
      <c r="E19594" s="252">
        <f>IF(I19594=0,0,VLOOKUP(I19594,EQUIPOS,4,FALSE))</f>
        <v>0</v>
      </c>
      <c r="F19594" s="230">
        <f t="shared" si="3538"/>
        <v>0</v>
      </c>
      <c r="G19594" s="232"/>
      <c r="I19594" s="283"/>
    </row>
    <row r="19595" spans="1:9">
      <c r="A19595" s="748" t="str">
        <f>IF(I19595=0,"",VLOOKUP(I19595,EQUIPOS,2,FALSE))</f>
        <v/>
      </c>
      <c r="B19595" s="749"/>
      <c r="C19595" s="195"/>
      <c r="D19595" s="194"/>
      <c r="E19595" s="252">
        <f>IF(I19595=0,0,VLOOKUP(I19595,EQUIPOS,4,FALSE))</f>
        <v>0</v>
      </c>
      <c r="F19595" s="230">
        <f t="shared" si="3538"/>
        <v>0</v>
      </c>
      <c r="G19595" s="232"/>
      <c r="I19595" s="283"/>
    </row>
    <row r="19596" spans="1:9">
      <c r="A19596" s="748" t="str">
        <f>IF(I19596=0,"",VLOOKUP(I19596,EQUIPOS,2,FALSE))</f>
        <v/>
      </c>
      <c r="B19596" s="749"/>
      <c r="C19596" s="195"/>
      <c r="D19596" s="194"/>
      <c r="E19596" s="252">
        <f>IF(I19596=0,0,VLOOKUP(I19596,EQUIPOS,4,FALSE))</f>
        <v>0</v>
      </c>
      <c r="F19596" s="230">
        <f t="shared" si="3538"/>
        <v>0</v>
      </c>
      <c r="G19596" s="232"/>
      <c r="I19596" s="283"/>
    </row>
    <row r="19597" spans="1:9">
      <c r="A19597" s="748" t="str">
        <f>IF(I19597=0,"",VLOOKUP(I19597,EQUIPOS,2,FALSE))</f>
        <v/>
      </c>
      <c r="B19597" s="749"/>
      <c r="C19597" s="195"/>
      <c r="D19597" s="194"/>
      <c r="E19597" s="252">
        <f>IF(I19597=0,0,VLOOKUP(I19597,EQUIPOS,4,FALSE))</f>
        <v>0</v>
      </c>
      <c r="F19597" s="230">
        <f t="shared" si="3538"/>
        <v>0</v>
      </c>
      <c r="G19597" s="233"/>
      <c r="I19597" s="283"/>
    </row>
    <row r="19598" spans="1:9" ht="30.75" customHeight="1" thickBot="1">
      <c r="A19598" s="234"/>
      <c r="B19598" s="456"/>
      <c r="C19598" s="235"/>
      <c r="D19598" s="237"/>
      <c r="E19598" s="261"/>
      <c r="F19598" s="238" t="s">
        <v>82</v>
      </c>
      <c r="G19598" s="262">
        <f>SUM(F19593:F19597)</f>
        <v>0</v>
      </c>
      <c r="I19598" s="326"/>
    </row>
    <row r="19599" spans="1:9" ht="13.5" thickTop="1">
      <c r="A19599" s="240" t="s">
        <v>73</v>
      </c>
      <c r="B19599" s="446"/>
      <c r="C19599" s="241"/>
      <c r="D19599" s="243"/>
      <c r="E19599" s="243"/>
      <c r="F19599" s="242"/>
      <c r="G19599" s="244"/>
      <c r="I19599" s="326"/>
    </row>
    <row r="19600" spans="1:9" ht="26">
      <c r="A19600" s="245" t="s">
        <v>57</v>
      </c>
      <c r="B19600" s="454" t="s">
        <v>58</v>
      </c>
      <c r="C19600" s="247" t="s">
        <v>68</v>
      </c>
      <c r="D19600" s="316" t="s">
        <v>74</v>
      </c>
      <c r="E19600" s="248" t="s">
        <v>69</v>
      </c>
      <c r="F19600" s="249" t="s">
        <v>79</v>
      </c>
      <c r="G19600" s="250" t="s">
        <v>70</v>
      </c>
      <c r="H19600" s="220"/>
      <c r="I19600" s="325"/>
    </row>
    <row r="19601" spans="1:9">
      <c r="A19601" s="263" t="str">
        <f t="shared" ref="A19601:A19612" si="3539">IF(I19601=0,"",VLOOKUP(I19601,MANOOBRA,2,FALSE))</f>
        <v/>
      </c>
      <c r="B19601" s="444" t="str">
        <f t="shared" ref="B19601:B19612" si="3540">IF(I19601=0,"",VLOOKUP(I19601,MANOOBRA,3,FALSE))</f>
        <v/>
      </c>
      <c r="C19601" s="195"/>
      <c r="D19601" s="466"/>
      <c r="E19601" s="252">
        <f t="shared" ref="E19601:E19612" si="3541">IF(I19601=0,0,VLOOKUP(I19601,MANOOBRA,4,FALSE))</f>
        <v>0</v>
      </c>
      <c r="F19601" s="230">
        <f>IF(D19601=0,0,C19601*E19601/D19601)</f>
        <v>0</v>
      </c>
      <c r="G19601" s="231"/>
      <c r="I19601" s="283"/>
    </row>
    <row r="19602" spans="1:9">
      <c r="A19602" s="263" t="str">
        <f t="shared" si="3539"/>
        <v/>
      </c>
      <c r="B19602" s="444" t="str">
        <f t="shared" si="3540"/>
        <v/>
      </c>
      <c r="C19602" s="195"/>
      <c r="D19602" s="466"/>
      <c r="E19602" s="252">
        <f t="shared" si="3541"/>
        <v>0</v>
      </c>
      <c r="F19602" s="230">
        <f t="shared" ref="F19602:F19612" si="3542">IF(D19602=0,0,C19602*E19602/D19602)</f>
        <v>0</v>
      </c>
      <c r="G19602" s="232"/>
      <c r="I19602" s="283"/>
    </row>
    <row r="19603" spans="1:9">
      <c r="A19603" s="263" t="str">
        <f t="shared" si="3539"/>
        <v/>
      </c>
      <c r="B19603" s="444" t="str">
        <f t="shared" si="3540"/>
        <v/>
      </c>
      <c r="C19603" s="195"/>
      <c r="D19603" s="469"/>
      <c r="E19603" s="252">
        <f t="shared" si="3541"/>
        <v>0</v>
      </c>
      <c r="F19603" s="230">
        <f t="shared" si="3542"/>
        <v>0</v>
      </c>
      <c r="G19603" s="232"/>
      <c r="I19603" s="283"/>
    </row>
    <row r="19604" spans="1:9">
      <c r="A19604" s="263" t="str">
        <f t="shared" si="3539"/>
        <v/>
      </c>
      <c r="B19604" s="444" t="str">
        <f t="shared" si="3540"/>
        <v/>
      </c>
      <c r="C19604" s="195"/>
      <c r="D19604" s="195"/>
      <c r="E19604" s="252">
        <f t="shared" si="3541"/>
        <v>0</v>
      </c>
      <c r="F19604" s="230">
        <f t="shared" si="3542"/>
        <v>0</v>
      </c>
      <c r="G19604" s="232"/>
      <c r="I19604" s="283"/>
    </row>
    <row r="19605" spans="1:9">
      <c r="A19605" s="263" t="str">
        <f t="shared" si="3539"/>
        <v/>
      </c>
      <c r="B19605" s="444" t="str">
        <f t="shared" si="3540"/>
        <v/>
      </c>
      <c r="C19605" s="195"/>
      <c r="D19605" s="195"/>
      <c r="E19605" s="252">
        <f t="shared" si="3541"/>
        <v>0</v>
      </c>
      <c r="F19605" s="230">
        <f t="shared" si="3542"/>
        <v>0</v>
      </c>
      <c r="G19605" s="232"/>
      <c r="I19605" s="283"/>
    </row>
    <row r="19606" spans="1:9">
      <c r="A19606" s="263" t="str">
        <f t="shared" si="3539"/>
        <v/>
      </c>
      <c r="B19606" s="444" t="str">
        <f t="shared" si="3540"/>
        <v/>
      </c>
      <c r="C19606" s="195"/>
      <c r="D19606" s="195"/>
      <c r="E19606" s="252">
        <f t="shared" si="3541"/>
        <v>0</v>
      </c>
      <c r="F19606" s="230">
        <f t="shared" si="3542"/>
        <v>0</v>
      </c>
      <c r="G19606" s="232"/>
      <c r="I19606" s="283"/>
    </row>
    <row r="19607" spans="1:9">
      <c r="A19607" s="263" t="str">
        <f t="shared" si="3539"/>
        <v/>
      </c>
      <c r="B19607" s="444" t="str">
        <f t="shared" si="3540"/>
        <v/>
      </c>
      <c r="C19607" s="195"/>
      <c r="D19607" s="195"/>
      <c r="E19607" s="252">
        <f t="shared" si="3541"/>
        <v>0</v>
      </c>
      <c r="F19607" s="230">
        <f t="shared" si="3542"/>
        <v>0</v>
      </c>
      <c r="G19607" s="232"/>
      <c r="I19607" s="283"/>
    </row>
    <row r="19608" spans="1:9">
      <c r="A19608" s="263" t="str">
        <f t="shared" si="3539"/>
        <v/>
      </c>
      <c r="B19608" s="444" t="str">
        <f t="shared" si="3540"/>
        <v/>
      </c>
      <c r="C19608" s="195"/>
      <c r="D19608" s="195"/>
      <c r="E19608" s="252">
        <f t="shared" si="3541"/>
        <v>0</v>
      </c>
      <c r="F19608" s="230">
        <f t="shared" si="3542"/>
        <v>0</v>
      </c>
      <c r="G19608" s="232"/>
      <c r="I19608" s="283"/>
    </row>
    <row r="19609" spans="1:9">
      <c r="A19609" s="263" t="str">
        <f t="shared" si="3539"/>
        <v/>
      </c>
      <c r="B19609" s="444" t="str">
        <f t="shared" si="3540"/>
        <v/>
      </c>
      <c r="C19609" s="195"/>
      <c r="D19609" s="195"/>
      <c r="E19609" s="252">
        <f t="shared" si="3541"/>
        <v>0</v>
      </c>
      <c r="F19609" s="230">
        <f t="shared" si="3542"/>
        <v>0</v>
      </c>
      <c r="G19609" s="232"/>
      <c r="I19609" s="283"/>
    </row>
    <row r="19610" spans="1:9">
      <c r="A19610" s="263" t="str">
        <f t="shared" si="3539"/>
        <v/>
      </c>
      <c r="B19610" s="444" t="str">
        <f t="shared" si="3540"/>
        <v/>
      </c>
      <c r="C19610" s="195"/>
      <c r="D19610" s="195"/>
      <c r="E19610" s="252">
        <f t="shared" si="3541"/>
        <v>0</v>
      </c>
      <c r="F19610" s="230">
        <f t="shared" si="3542"/>
        <v>0</v>
      </c>
      <c r="G19610" s="232"/>
      <c r="I19610" s="283"/>
    </row>
    <row r="19611" spans="1:9">
      <c r="A19611" s="263" t="str">
        <f t="shared" si="3539"/>
        <v/>
      </c>
      <c r="B19611" s="444" t="str">
        <f t="shared" si="3540"/>
        <v/>
      </c>
      <c r="C19611" s="195"/>
      <c r="D19611" s="195"/>
      <c r="E19611" s="252">
        <f t="shared" si="3541"/>
        <v>0</v>
      </c>
      <c r="F19611" s="230">
        <f t="shared" si="3542"/>
        <v>0</v>
      </c>
      <c r="G19611" s="232"/>
      <c r="I19611" s="283"/>
    </row>
    <row r="19612" spans="1:9">
      <c r="A19612" s="263" t="str">
        <f t="shared" si="3539"/>
        <v/>
      </c>
      <c r="B19612" s="444" t="str">
        <f t="shared" si="3540"/>
        <v/>
      </c>
      <c r="C19612" s="195"/>
      <c r="D19612" s="195"/>
      <c r="E19612" s="252">
        <f t="shared" si="3541"/>
        <v>0</v>
      </c>
      <c r="F19612" s="230">
        <f t="shared" si="3542"/>
        <v>0</v>
      </c>
      <c r="G19612" s="233"/>
      <c r="I19612" s="283"/>
    </row>
    <row r="19613" spans="1:9" ht="31.5" customHeight="1" thickBot="1">
      <c r="A19613" s="234"/>
      <c r="B19613" s="456"/>
      <c r="C19613" s="235"/>
      <c r="D19613" s="237"/>
      <c r="E19613" s="237"/>
      <c r="F19613" s="238" t="s">
        <v>83</v>
      </c>
      <c r="G19613" s="262">
        <f>ROUND(SUM(F19601:F19612),0)</f>
        <v>0</v>
      </c>
      <c r="I19613" s="326"/>
    </row>
    <row r="19614" spans="1:9" ht="13.5" thickTop="1">
      <c r="A19614" s="186" t="s">
        <v>76</v>
      </c>
      <c r="B19614" s="446"/>
      <c r="C19614" s="241"/>
      <c r="D19614" s="243"/>
      <c r="E19614" s="243"/>
      <c r="F19614" s="242"/>
      <c r="G19614" s="244"/>
      <c r="I19614" s="326"/>
    </row>
    <row r="19615" spans="1:9">
      <c r="A19615" s="245" t="s">
        <v>57</v>
      </c>
      <c r="B19615" s="455"/>
      <c r="C19615" s="246"/>
      <c r="D19615" s="317"/>
      <c r="E19615" s="248" t="s">
        <v>77</v>
      </c>
      <c r="F19615" s="249" t="s">
        <v>78</v>
      </c>
      <c r="G19615" s="264" t="s">
        <v>77</v>
      </c>
      <c r="H19615" s="220"/>
      <c r="I19615" s="325"/>
    </row>
    <row r="19616" spans="1:9">
      <c r="A19616" s="185" t="s">
        <v>87</v>
      </c>
      <c r="B19616" s="453"/>
      <c r="C19616" s="265"/>
      <c r="D19616" s="318"/>
      <c r="E19616" s="229">
        <f>SUM(G19575,G19590,G19598,G19613)</f>
        <v>0</v>
      </c>
      <c r="F19616" s="266">
        <f>A</f>
        <v>0</v>
      </c>
      <c r="G19616" s="267">
        <f>E19616*F19616</f>
        <v>0</v>
      </c>
      <c r="I19616" s="326"/>
    </row>
    <row r="19617" spans="1:16">
      <c r="A19617" s="185" t="s">
        <v>85</v>
      </c>
      <c r="B19617" s="453"/>
      <c r="C19617" s="265"/>
      <c r="D19617" s="318"/>
      <c r="E19617" s="229">
        <f>SUM(G19575,G19590,G19598,G19613)</f>
        <v>0</v>
      </c>
      <c r="F19617" s="266">
        <f>I</f>
        <v>0</v>
      </c>
      <c r="G19617" s="267">
        <f>E19617*F19617</f>
        <v>0</v>
      </c>
      <c r="I19617" s="326"/>
    </row>
    <row r="19618" spans="1:16">
      <c r="A19618" s="185" t="s">
        <v>86</v>
      </c>
      <c r="B19618" s="453"/>
      <c r="C19618" s="265"/>
      <c r="D19618" s="318"/>
      <c r="E19618" s="229">
        <f>SUM(G19575,G19590,G19598,G19613)</f>
        <v>0</v>
      </c>
      <c r="F19618" s="266">
        <f>U</f>
        <v>0</v>
      </c>
      <c r="G19618" s="267">
        <f>E19618*F19618</f>
        <v>0</v>
      </c>
      <c r="I19618" s="326"/>
    </row>
    <row r="19619" spans="1:16" ht="33" customHeight="1" thickBot="1">
      <c r="A19619" s="234"/>
      <c r="B19619" s="456"/>
      <c r="C19619" s="235"/>
      <c r="D19619" s="237"/>
      <c r="E19619" s="237"/>
      <c r="F19619" s="268" t="s">
        <v>84</v>
      </c>
      <c r="G19619" s="262">
        <f>SUM(G19616:G19618)</f>
        <v>0</v>
      </c>
      <c r="I19619" s="326"/>
      <c r="J19619" s="295"/>
      <c r="K19619" s="296"/>
      <c r="L19619" s="296"/>
      <c r="M19619" s="296"/>
      <c r="N19619" s="296"/>
      <c r="O19619" s="296"/>
    </row>
    <row r="19620" spans="1:16" s="211" customFormat="1" ht="14" thickTop="1" thickBot="1">
      <c r="A19620" s="269"/>
      <c r="B19620" s="443"/>
      <c r="C19620" s="270"/>
      <c r="D19620" s="319"/>
      <c r="E19620" s="271" t="s">
        <v>89</v>
      </c>
      <c r="F19620" s="272"/>
      <c r="G19620" s="273">
        <f>ROUND(SUM(G19575,G19590,G19598,G19613,G19619),0)</f>
        <v>0</v>
      </c>
      <c r="I19620" s="327"/>
      <c r="J19620" s="212">
        <f>B19559</f>
        <v>62.1</v>
      </c>
      <c r="K19620" s="274">
        <f>E19616</f>
        <v>0</v>
      </c>
      <c r="L19620" s="294">
        <f>G19616</f>
        <v>0</v>
      </c>
      <c r="M19620" s="294">
        <f>G19617</f>
        <v>0</v>
      </c>
      <c r="N19620" s="294">
        <f>G19618</f>
        <v>0</v>
      </c>
      <c r="O19620" s="299">
        <f>SUM(K19620:N19620)</f>
        <v>0</v>
      </c>
      <c r="P19620" s="294"/>
    </row>
    <row r="19621" spans="1:16" ht="13.5" thickTop="1">
      <c r="A19621" s="275" t="s">
        <v>97</v>
      </c>
      <c r="B19621" s="438"/>
      <c r="C19621" s="215"/>
      <c r="D19621" s="217"/>
      <c r="E19621" s="217"/>
      <c r="F19621" s="216"/>
      <c r="G19621" s="219"/>
      <c r="I19621" s="326"/>
      <c r="P19621" s="294"/>
    </row>
    <row r="19622" spans="1:16">
      <c r="A19622" s="275"/>
      <c r="B19622" s="452"/>
      <c r="C19622" s="276"/>
      <c r="D19622" s="320"/>
      <c r="E19622" s="217"/>
      <c r="F19622" s="216"/>
      <c r="G19622" s="277">
        <f ca="1">TODAY()</f>
        <v>44839</v>
      </c>
      <c r="I19622" s="326"/>
      <c r="P19622" s="294"/>
    </row>
    <row r="19623" spans="1:16" ht="13.5" thickBot="1">
      <c r="A19623" s="234"/>
      <c r="B19623" s="456"/>
      <c r="C19623" s="235"/>
      <c r="D19623" s="237"/>
      <c r="E19623" s="237"/>
      <c r="F19623" s="236"/>
      <c r="G19623" s="278"/>
      <c r="I19623" s="326"/>
      <c r="P19623" s="294"/>
    </row>
    <row r="19624" spans="1:16" ht="13.5" thickTop="1">
      <c r="A19624" s="215"/>
      <c r="B19624" s="438"/>
      <c r="C19624" s="215"/>
      <c r="D19624" s="217"/>
      <c r="E19624" s="217"/>
      <c r="F19624" s="216"/>
      <c r="G19624" s="216"/>
      <c r="I19624" s="434"/>
      <c r="P19624" s="294"/>
    </row>
    <row r="19625" spans="1:16">
      <c r="A19625" s="215"/>
      <c r="B19625" s="438"/>
      <c r="C19625" s="215"/>
      <c r="D19625" s="217"/>
      <c r="E19625" s="217"/>
      <c r="F19625" s="216"/>
      <c r="G19625" s="216"/>
      <c r="I19625" s="434"/>
      <c r="P19625" s="294"/>
    </row>
    <row r="19626" spans="1:16">
      <c r="A19626" s="215"/>
      <c r="B19626" s="438"/>
      <c r="C19626" s="215"/>
      <c r="D19626" s="217"/>
      <c r="E19626" s="217"/>
      <c r="F19626" s="216"/>
      <c r="G19626" s="216"/>
      <c r="I19626" s="434"/>
      <c r="P19626" s="294"/>
    </row>
    <row r="19627" spans="1:16">
      <c r="A19627" s="215"/>
      <c r="B19627" s="438"/>
      <c r="C19627" s="215"/>
      <c r="D19627" s="217"/>
      <c r="E19627" s="217"/>
      <c r="F19627" s="216"/>
      <c r="G19627" s="216"/>
      <c r="I19627" s="434"/>
      <c r="P19627" s="294"/>
    </row>
    <row r="19628" spans="1:16">
      <c r="A19628" s="215"/>
      <c r="B19628" s="438"/>
      <c r="C19628" s="215"/>
      <c r="D19628" s="217"/>
      <c r="E19628" s="217"/>
      <c r="F19628" s="216"/>
      <c r="G19628" s="216"/>
      <c r="I19628" s="434"/>
      <c r="P19628" s="294"/>
    </row>
    <row r="19629" spans="1:16">
      <c r="A19629" s="215"/>
      <c r="B19629" s="438"/>
      <c r="C19629" s="215"/>
      <c r="D19629" s="217"/>
      <c r="E19629" s="217"/>
      <c r="F19629" s="216"/>
      <c r="G19629" s="216"/>
      <c r="I19629" s="434"/>
      <c r="P19629" s="294"/>
    </row>
    <row r="19630" spans="1:16">
      <c r="A19630" s="215"/>
      <c r="B19630" s="438"/>
      <c r="C19630" s="215"/>
      <c r="D19630" s="217"/>
      <c r="E19630" s="217"/>
      <c r="F19630" s="216"/>
      <c r="G19630" s="216"/>
      <c r="I19630" s="434"/>
      <c r="P19630" s="294"/>
    </row>
    <row r="19631" spans="1:16">
      <c r="A19631" s="215"/>
      <c r="B19631" s="438"/>
      <c r="C19631" s="215"/>
      <c r="D19631" s="217"/>
      <c r="E19631" s="217"/>
      <c r="F19631" s="216"/>
      <c r="G19631" s="216"/>
      <c r="I19631" s="434"/>
      <c r="P19631" s="294"/>
    </row>
    <row r="19632" spans="1:16">
      <c r="A19632" s="215"/>
      <c r="B19632" s="438"/>
      <c r="C19632" s="215"/>
      <c r="D19632" s="217"/>
      <c r="E19632" s="217"/>
      <c r="F19632" s="216"/>
      <c r="G19632" s="216"/>
      <c r="I19632" s="434"/>
      <c r="P19632" s="294"/>
    </row>
    <row r="19633" spans="1:16">
      <c r="A19633" s="215"/>
      <c r="B19633" s="438"/>
      <c r="C19633" s="215"/>
      <c r="D19633" s="217"/>
      <c r="E19633" s="217"/>
      <c r="F19633" s="216"/>
      <c r="G19633" s="216"/>
      <c r="I19633" s="434"/>
      <c r="P19633" s="294"/>
    </row>
    <row r="19634" spans="1:16">
      <c r="A19634" s="215"/>
      <c r="B19634" s="438"/>
      <c r="C19634" s="215"/>
      <c r="D19634" s="217"/>
      <c r="E19634" s="217"/>
      <c r="F19634" s="216"/>
      <c r="G19634" s="216"/>
      <c r="I19634" s="434"/>
      <c r="P19634" s="294"/>
    </row>
    <row r="19635" spans="1:16">
      <c r="A19635" s="215"/>
      <c r="B19635" s="438"/>
      <c r="C19635" s="215"/>
      <c r="D19635" s="217"/>
      <c r="E19635" s="217"/>
      <c r="F19635" s="216"/>
      <c r="G19635" s="216"/>
      <c r="I19635" s="434"/>
      <c r="P19635" s="294"/>
    </row>
    <row r="19636" spans="1:16">
      <c r="A19636" s="215"/>
      <c r="B19636" s="438"/>
      <c r="C19636" s="215"/>
      <c r="D19636" s="217"/>
      <c r="E19636" s="217"/>
      <c r="F19636" s="216"/>
      <c r="G19636" s="216"/>
      <c r="I19636" s="434"/>
      <c r="P19636" s="294"/>
    </row>
    <row r="19637" spans="1:16">
      <c r="A19637" s="215"/>
      <c r="B19637" s="438"/>
      <c r="C19637" s="215"/>
      <c r="D19637" s="217"/>
      <c r="E19637" s="217"/>
      <c r="F19637" s="216"/>
      <c r="G19637" s="216"/>
      <c r="I19637" s="434"/>
      <c r="P19637" s="294"/>
    </row>
    <row r="19638" spans="1:16">
      <c r="A19638" s="215"/>
      <c r="B19638" s="438"/>
      <c r="C19638" s="215"/>
      <c r="D19638" s="217"/>
      <c r="E19638" s="217"/>
      <c r="F19638" s="216"/>
      <c r="G19638" s="216"/>
      <c r="I19638" s="434"/>
      <c r="P19638" s="294"/>
    </row>
    <row r="19639" spans="1:16">
      <c r="A19639" s="215"/>
      <c r="B19639" s="438"/>
      <c r="C19639" s="215"/>
      <c r="D19639" s="217"/>
      <c r="E19639" s="217"/>
      <c r="F19639" s="216"/>
      <c r="G19639" s="216"/>
      <c r="I19639" s="434"/>
      <c r="P19639" s="294"/>
    </row>
    <row r="19640" spans="1:16">
      <c r="A19640" s="215"/>
      <c r="B19640" s="438"/>
      <c r="C19640" s="215"/>
      <c r="D19640" s="217"/>
      <c r="E19640" s="217"/>
      <c r="F19640" s="216"/>
      <c r="G19640" s="216"/>
      <c r="I19640" s="434"/>
      <c r="P19640" s="294"/>
    </row>
    <row r="19641" spans="1:16">
      <c r="A19641" s="215"/>
      <c r="B19641" s="438"/>
      <c r="C19641" s="215"/>
      <c r="D19641" s="217"/>
      <c r="E19641" s="217"/>
      <c r="F19641" s="216"/>
      <c r="G19641" s="216"/>
      <c r="I19641" s="434"/>
      <c r="P19641" s="294"/>
    </row>
    <row r="19642" spans="1:16">
      <c r="A19642" s="215"/>
      <c r="B19642" s="438"/>
      <c r="C19642" s="215"/>
      <c r="D19642" s="217"/>
      <c r="E19642" s="217"/>
      <c r="F19642" s="216"/>
      <c r="G19642" s="216"/>
      <c r="I19642" s="434"/>
      <c r="P19642" s="294"/>
    </row>
    <row r="19643" spans="1:16">
      <c r="A19643" s="215"/>
      <c r="B19643" s="438"/>
      <c r="C19643" s="215"/>
      <c r="D19643" s="217"/>
      <c r="E19643" s="217"/>
      <c r="F19643" s="216"/>
      <c r="G19643" s="216"/>
      <c r="I19643" s="434"/>
      <c r="P19643" s="294"/>
    </row>
    <row r="19644" spans="1:16">
      <c r="A19644" s="215"/>
      <c r="B19644" s="438"/>
      <c r="C19644" s="215"/>
      <c r="D19644" s="217"/>
      <c r="E19644" s="217"/>
      <c r="F19644" s="216"/>
      <c r="G19644" s="216"/>
      <c r="I19644" s="434"/>
      <c r="P19644" s="294"/>
    </row>
    <row r="19645" spans="1:16">
      <c r="A19645" s="215"/>
      <c r="B19645" s="438"/>
      <c r="C19645" s="215"/>
      <c r="D19645" s="217"/>
      <c r="E19645" s="217"/>
      <c r="F19645" s="216"/>
      <c r="G19645" s="216"/>
      <c r="I19645" s="434"/>
      <c r="P19645" s="294"/>
    </row>
    <row r="19646" spans="1:16">
      <c r="A19646" s="215"/>
      <c r="B19646" s="438"/>
      <c r="C19646" s="215"/>
      <c r="D19646" s="217"/>
      <c r="E19646" s="217"/>
      <c r="F19646" s="216"/>
      <c r="G19646" s="216"/>
      <c r="I19646" s="434"/>
      <c r="P19646" s="294"/>
    </row>
    <row r="19647" spans="1:16">
      <c r="A19647" s="215"/>
      <c r="B19647" s="438"/>
      <c r="C19647" s="215"/>
      <c r="D19647" s="217"/>
      <c r="E19647" s="217"/>
      <c r="F19647" s="216"/>
      <c r="G19647" s="216"/>
      <c r="I19647" s="434"/>
      <c r="P19647" s="294"/>
    </row>
    <row r="19648" spans="1:16">
      <c r="A19648" s="215"/>
      <c r="B19648" s="438"/>
      <c r="C19648" s="215"/>
      <c r="D19648" s="217"/>
      <c r="E19648" s="217"/>
      <c r="F19648" s="216"/>
      <c r="G19648" s="216"/>
      <c r="I19648" s="434"/>
      <c r="P19648" s="294"/>
    </row>
    <row r="19649" spans="1:16">
      <c r="A19649" s="215"/>
      <c r="B19649" s="438"/>
      <c r="C19649" s="215"/>
      <c r="D19649" s="217"/>
      <c r="E19649" s="217"/>
      <c r="F19649" s="216"/>
      <c r="G19649" s="216"/>
      <c r="I19649" s="434"/>
      <c r="P19649" s="294"/>
    </row>
    <row r="19650" spans="1:16">
      <c r="A19650" s="215"/>
      <c r="B19650" s="438"/>
      <c r="C19650" s="215"/>
      <c r="D19650" s="217"/>
      <c r="E19650" s="217"/>
      <c r="F19650" s="216"/>
      <c r="G19650" s="216"/>
      <c r="I19650" s="434"/>
      <c r="P19650" s="294"/>
    </row>
    <row r="19651" spans="1:16">
      <c r="A19651" s="215"/>
      <c r="B19651" s="438"/>
      <c r="C19651" s="215"/>
      <c r="D19651" s="217"/>
      <c r="E19651" s="217"/>
      <c r="F19651" s="216"/>
      <c r="G19651" s="216"/>
      <c r="I19651" s="434"/>
      <c r="P19651" s="294"/>
    </row>
    <row r="19652" spans="1:16">
      <c r="A19652" s="215"/>
      <c r="B19652" s="438"/>
      <c r="C19652" s="215"/>
      <c r="D19652" s="217"/>
      <c r="E19652" s="217"/>
      <c r="F19652" s="216"/>
      <c r="G19652" s="216"/>
      <c r="I19652" s="434"/>
      <c r="P19652" s="294"/>
    </row>
    <row r="19653" spans="1:16">
      <c r="A19653" s="215"/>
      <c r="B19653" s="438"/>
      <c r="C19653" s="215"/>
      <c r="D19653" s="217"/>
      <c r="E19653" s="217"/>
      <c r="F19653" s="216"/>
      <c r="G19653" s="216"/>
      <c r="I19653" s="434"/>
      <c r="P19653" s="294"/>
    </row>
    <row r="19654" spans="1:16">
      <c r="A19654" s="215"/>
      <c r="B19654" s="438"/>
      <c r="C19654" s="215"/>
      <c r="D19654" s="217"/>
      <c r="E19654" s="217"/>
      <c r="F19654" s="216"/>
      <c r="G19654" s="216"/>
      <c r="I19654" s="434"/>
      <c r="P19654" s="294"/>
    </row>
    <row r="19655" spans="1:16">
      <c r="A19655" s="215"/>
      <c r="B19655" s="438"/>
      <c r="C19655" s="215"/>
      <c r="D19655" s="217"/>
      <c r="E19655" s="217"/>
      <c r="F19655" s="216"/>
      <c r="G19655" s="216"/>
      <c r="I19655" s="434"/>
      <c r="P19655" s="294"/>
    </row>
    <row r="19656" spans="1:16">
      <c r="A19656" s="215"/>
      <c r="B19656" s="438"/>
      <c r="C19656" s="215"/>
      <c r="D19656" s="217"/>
      <c r="E19656" s="217"/>
      <c r="F19656" s="216"/>
      <c r="G19656" s="216"/>
      <c r="I19656" s="434"/>
      <c r="P19656" s="294"/>
    </row>
    <row r="19657" spans="1:16">
      <c r="A19657" s="215"/>
      <c r="B19657" s="438"/>
      <c r="C19657" s="215"/>
      <c r="D19657" s="217"/>
      <c r="E19657" s="217"/>
      <c r="F19657" s="216"/>
      <c r="G19657" s="216"/>
      <c r="I19657" s="434"/>
      <c r="P19657" s="294"/>
    </row>
    <row r="19658" spans="1:16">
      <c r="A19658" s="215"/>
      <c r="B19658" s="438"/>
      <c r="C19658" s="215"/>
      <c r="D19658" s="217"/>
      <c r="E19658" s="217"/>
      <c r="F19658" s="216"/>
      <c r="G19658" s="216"/>
      <c r="I19658" s="434"/>
      <c r="P19658" s="294"/>
    </row>
    <row r="19659" spans="1:16">
      <c r="A19659" s="215"/>
      <c r="B19659" s="438"/>
      <c r="C19659" s="215"/>
      <c r="D19659" s="217"/>
      <c r="E19659" s="217"/>
      <c r="F19659" s="216"/>
      <c r="G19659" s="216"/>
      <c r="I19659" s="434"/>
      <c r="P19659" s="294"/>
    </row>
    <row r="19660" spans="1:16">
      <c r="A19660" s="215"/>
      <c r="B19660" s="438"/>
      <c r="C19660" s="215"/>
      <c r="D19660" s="217"/>
      <c r="E19660" s="217"/>
      <c r="F19660" s="216"/>
      <c r="G19660" s="216"/>
      <c r="I19660" s="434"/>
      <c r="P19660" s="294"/>
    </row>
    <row r="19661" spans="1:16">
      <c r="A19661" s="215"/>
      <c r="B19661" s="438"/>
      <c r="C19661" s="215"/>
      <c r="D19661" s="217"/>
      <c r="E19661" s="217"/>
      <c r="F19661" s="216"/>
      <c r="G19661" s="216"/>
      <c r="I19661" s="434"/>
      <c r="P19661" s="294"/>
    </row>
    <row r="19662" spans="1:16">
      <c r="A19662" s="215"/>
      <c r="B19662" s="438"/>
      <c r="C19662" s="215"/>
      <c r="D19662" s="217"/>
      <c r="E19662" s="217"/>
      <c r="F19662" s="216"/>
      <c r="G19662" s="216"/>
      <c r="I19662" s="434"/>
      <c r="P19662" s="294"/>
    </row>
    <row r="19663" spans="1:16">
      <c r="A19663" s="215"/>
      <c r="B19663" s="438"/>
      <c r="C19663" s="215"/>
      <c r="D19663" s="217"/>
      <c r="E19663" s="217"/>
      <c r="F19663" s="216"/>
      <c r="G19663" s="216"/>
      <c r="I19663" s="434"/>
      <c r="P19663" s="294"/>
    </row>
    <row r="19664" spans="1:16">
      <c r="A19664" s="215"/>
      <c r="B19664" s="438"/>
      <c r="C19664" s="215"/>
      <c r="D19664" s="217"/>
      <c r="E19664" s="217"/>
      <c r="F19664" s="216"/>
      <c r="G19664" s="216"/>
      <c r="I19664" s="434"/>
      <c r="P19664" s="294"/>
    </row>
    <row r="19665" spans="1:16">
      <c r="A19665" s="215"/>
      <c r="B19665" s="438"/>
      <c r="C19665" s="215"/>
      <c r="D19665" s="217"/>
      <c r="E19665" s="217"/>
      <c r="F19665" s="216"/>
      <c r="G19665" s="216"/>
      <c r="I19665" s="434"/>
      <c r="P19665" s="294"/>
    </row>
    <row r="19666" spans="1:16">
      <c r="A19666" s="215"/>
      <c r="B19666" s="438"/>
      <c r="C19666" s="215"/>
      <c r="D19666" s="217"/>
      <c r="E19666" s="217"/>
      <c r="F19666" s="216"/>
      <c r="G19666" s="216"/>
      <c r="I19666" s="434"/>
      <c r="P19666" s="294"/>
    </row>
    <row r="19667" spans="1:16">
      <c r="A19667" s="215"/>
      <c r="B19667" s="438"/>
      <c r="C19667" s="215"/>
      <c r="D19667" s="217"/>
      <c r="E19667" s="217"/>
      <c r="F19667" s="216"/>
      <c r="G19667" s="216"/>
      <c r="I19667" s="434"/>
      <c r="P19667" s="294"/>
    </row>
    <row r="19668" spans="1:16">
      <c r="A19668" s="215"/>
      <c r="B19668" s="438"/>
      <c r="C19668" s="215"/>
      <c r="D19668" s="217"/>
      <c r="E19668" s="217"/>
      <c r="F19668" s="216"/>
      <c r="G19668" s="216"/>
      <c r="I19668" s="434"/>
      <c r="P19668" s="294"/>
    </row>
    <row r="19669" spans="1:16">
      <c r="A19669" s="215"/>
      <c r="B19669" s="438"/>
      <c r="C19669" s="215"/>
      <c r="D19669" s="217"/>
      <c r="E19669" s="217"/>
      <c r="F19669" s="216"/>
      <c r="G19669" s="216"/>
      <c r="I19669" s="434"/>
      <c r="P19669" s="294"/>
    </row>
    <row r="19670" spans="1:16">
      <c r="A19670" s="215"/>
      <c r="B19670" s="438"/>
      <c r="C19670" s="215"/>
      <c r="D19670" s="217"/>
      <c r="E19670" s="217"/>
      <c r="F19670" s="216"/>
      <c r="G19670" s="216"/>
      <c r="I19670" s="434"/>
      <c r="P19670" s="294"/>
    </row>
    <row r="19671" spans="1:16">
      <c r="A19671" s="215"/>
      <c r="B19671" s="438"/>
      <c r="C19671" s="215"/>
      <c r="D19671" s="217"/>
      <c r="E19671" s="217"/>
      <c r="F19671" s="216"/>
      <c r="G19671" s="216"/>
      <c r="I19671" s="434"/>
      <c r="P19671" s="294"/>
    </row>
    <row r="19672" spans="1:16">
      <c r="A19672" s="215"/>
      <c r="B19672" s="438"/>
      <c r="C19672" s="215"/>
      <c r="D19672" s="217"/>
      <c r="E19672" s="217"/>
      <c r="F19672" s="216"/>
      <c r="G19672" s="216"/>
      <c r="I19672" s="434"/>
      <c r="P19672" s="294"/>
    </row>
    <row r="19673" spans="1:16">
      <c r="A19673" s="215"/>
      <c r="B19673" s="438"/>
      <c r="C19673" s="215"/>
      <c r="D19673" s="217"/>
      <c r="E19673" s="217"/>
      <c r="F19673" s="216"/>
      <c r="G19673" s="216"/>
      <c r="I19673" s="434"/>
      <c r="P19673" s="294"/>
    </row>
    <row r="19674" spans="1:16">
      <c r="A19674" s="215"/>
      <c r="B19674" s="438"/>
      <c r="C19674" s="215"/>
      <c r="D19674" s="217"/>
      <c r="E19674" s="217"/>
      <c r="F19674" s="216"/>
      <c r="G19674" s="216"/>
      <c r="I19674" s="434"/>
      <c r="P19674" s="294"/>
    </row>
    <row r="19675" spans="1:16">
      <c r="A19675" s="215"/>
      <c r="B19675" s="438"/>
      <c r="C19675" s="215"/>
      <c r="D19675" s="217"/>
      <c r="E19675" s="217"/>
      <c r="F19675" s="216"/>
      <c r="G19675" s="216"/>
      <c r="I19675" s="434"/>
      <c r="P19675" s="294"/>
    </row>
    <row r="19676" spans="1:16">
      <c r="A19676" s="215"/>
      <c r="B19676" s="438"/>
      <c r="C19676" s="215"/>
      <c r="D19676" s="217"/>
      <c r="E19676" s="217"/>
      <c r="F19676" s="216"/>
      <c r="G19676" s="216"/>
      <c r="I19676" s="434"/>
      <c r="P19676" s="294"/>
    </row>
    <row r="19677" spans="1:16">
      <c r="A19677" s="215"/>
      <c r="B19677" s="438"/>
      <c r="C19677" s="215"/>
      <c r="D19677" s="217"/>
      <c r="E19677" s="217"/>
      <c r="F19677" s="216"/>
      <c r="G19677" s="216"/>
      <c r="I19677" s="434"/>
      <c r="P19677" s="294"/>
    </row>
    <row r="19678" spans="1:16">
      <c r="A19678" s="215"/>
      <c r="B19678" s="438"/>
      <c r="C19678" s="215"/>
      <c r="D19678" s="217"/>
      <c r="E19678" s="217"/>
      <c r="F19678" s="216"/>
      <c r="G19678" s="216"/>
      <c r="I19678" s="434"/>
      <c r="P19678" s="294"/>
    </row>
    <row r="19679" spans="1:16">
      <c r="A19679" s="215"/>
      <c r="B19679" s="438"/>
      <c r="C19679" s="215"/>
      <c r="D19679" s="217"/>
      <c r="E19679" s="217"/>
      <c r="F19679" s="216"/>
      <c r="G19679" s="216"/>
      <c r="I19679" s="434"/>
      <c r="P19679" s="294"/>
    </row>
    <row r="19680" spans="1:16">
      <c r="A19680" s="215"/>
      <c r="B19680" s="438"/>
      <c r="C19680" s="215"/>
      <c r="D19680" s="217"/>
      <c r="E19680" s="217"/>
      <c r="F19680" s="216"/>
      <c r="G19680" s="216"/>
      <c r="I19680" s="434"/>
      <c r="P19680" s="294"/>
    </row>
    <row r="19681" spans="1:16">
      <c r="A19681" s="215"/>
      <c r="B19681" s="438"/>
      <c r="C19681" s="215"/>
      <c r="D19681" s="217"/>
      <c r="E19681" s="217"/>
      <c r="F19681" s="216"/>
      <c r="G19681" s="216"/>
      <c r="I19681" s="434"/>
      <c r="P19681" s="294"/>
    </row>
    <row r="19682" spans="1:16">
      <c r="A19682" s="215"/>
      <c r="B19682" s="438"/>
      <c r="C19682" s="215"/>
      <c r="D19682" s="217"/>
      <c r="E19682" s="217"/>
      <c r="F19682" s="216"/>
      <c r="G19682" s="216"/>
      <c r="I19682" s="434"/>
      <c r="P19682" s="294"/>
    </row>
    <row r="19683" spans="1:16">
      <c r="A19683" s="215"/>
      <c r="B19683" s="438"/>
      <c r="C19683" s="215"/>
      <c r="D19683" s="217"/>
      <c r="E19683" s="217"/>
      <c r="F19683" s="216"/>
      <c r="G19683" s="216"/>
      <c r="I19683" s="434"/>
      <c r="P19683" s="294"/>
    </row>
    <row r="19684" spans="1:16">
      <c r="A19684" s="215"/>
      <c r="B19684" s="438"/>
      <c r="C19684" s="215"/>
      <c r="D19684" s="217"/>
      <c r="E19684" s="217"/>
      <c r="F19684" s="216"/>
      <c r="G19684" s="216"/>
      <c r="I19684" s="434"/>
      <c r="P19684" s="294"/>
    </row>
    <row r="19685" spans="1:16">
      <c r="A19685" s="215"/>
      <c r="B19685" s="438"/>
      <c r="C19685" s="215"/>
      <c r="D19685" s="217"/>
      <c r="E19685" s="217"/>
      <c r="F19685" s="216"/>
      <c r="G19685" s="216"/>
      <c r="I19685" s="434"/>
      <c r="P19685" s="294"/>
    </row>
    <row r="19686" spans="1:16">
      <c r="A19686" s="215"/>
      <c r="B19686" s="438"/>
      <c r="C19686" s="215"/>
      <c r="D19686" s="217"/>
      <c r="E19686" s="217"/>
      <c r="F19686" s="216"/>
      <c r="G19686" s="216"/>
      <c r="I19686" s="434"/>
      <c r="P19686" s="294"/>
    </row>
    <row r="19687" spans="1:16">
      <c r="A19687" s="215"/>
      <c r="B19687" s="438"/>
      <c r="C19687" s="215"/>
      <c r="D19687" s="217"/>
      <c r="E19687" s="217"/>
      <c r="F19687" s="216"/>
      <c r="G19687" s="216"/>
      <c r="I19687" s="434"/>
      <c r="P19687" s="294"/>
    </row>
    <row r="19688" spans="1:16">
      <c r="A19688" s="215"/>
      <c r="B19688" s="438"/>
      <c r="C19688" s="215"/>
      <c r="D19688" s="217"/>
      <c r="E19688" s="217"/>
      <c r="F19688" s="216"/>
      <c r="G19688" s="216"/>
      <c r="I19688" s="434"/>
      <c r="P19688" s="294"/>
    </row>
    <row r="19689" spans="1:16">
      <c r="A19689" s="215"/>
      <c r="B19689" s="438"/>
      <c r="C19689" s="215"/>
      <c r="D19689" s="217"/>
      <c r="E19689" s="217"/>
      <c r="F19689" s="216"/>
      <c r="G19689" s="216"/>
      <c r="I19689" s="434"/>
      <c r="P19689" s="294"/>
    </row>
    <row r="19690" spans="1:16">
      <c r="A19690" s="215"/>
      <c r="B19690" s="438"/>
      <c r="C19690" s="215"/>
      <c r="D19690" s="217"/>
      <c r="E19690" s="217"/>
      <c r="F19690" s="216"/>
      <c r="G19690" s="216"/>
      <c r="I19690" s="434"/>
      <c r="P19690" s="294"/>
    </row>
    <row r="19691" spans="1:16">
      <c r="A19691" s="215"/>
      <c r="B19691" s="438"/>
      <c r="C19691" s="215"/>
      <c r="D19691" s="217"/>
      <c r="E19691" s="217"/>
      <c r="F19691" s="216"/>
      <c r="G19691" s="216"/>
      <c r="I19691" s="434"/>
      <c r="P19691" s="294"/>
    </row>
    <row r="19692" spans="1:16">
      <c r="A19692" s="215"/>
      <c r="B19692" s="438"/>
      <c r="C19692" s="215"/>
      <c r="D19692" s="217"/>
      <c r="E19692" s="217"/>
      <c r="F19692" s="216"/>
      <c r="G19692" s="216"/>
      <c r="I19692" s="434"/>
      <c r="P19692" s="294"/>
    </row>
    <row r="19693" spans="1:16">
      <c r="A19693" s="215"/>
      <c r="B19693" s="438"/>
      <c r="C19693" s="215"/>
      <c r="D19693" s="217"/>
      <c r="E19693" s="217"/>
      <c r="F19693" s="216"/>
      <c r="G19693" s="216"/>
      <c r="I19693" s="434"/>
      <c r="P19693" s="294"/>
    </row>
    <row r="19694" spans="1:16">
      <c r="A19694" s="215"/>
      <c r="B19694" s="438"/>
      <c r="C19694" s="215"/>
      <c r="D19694" s="217"/>
      <c r="E19694" s="217"/>
      <c r="F19694" s="216"/>
      <c r="G19694" s="216"/>
      <c r="I19694" s="434"/>
      <c r="P19694" s="294"/>
    </row>
    <row r="19695" spans="1:16">
      <c r="A19695" s="215"/>
      <c r="B19695" s="438"/>
      <c r="C19695" s="215"/>
      <c r="D19695" s="217"/>
      <c r="E19695" s="217"/>
      <c r="F19695" s="216"/>
      <c r="G19695" s="216"/>
      <c r="I19695" s="434"/>
      <c r="P19695" s="294"/>
    </row>
    <row r="19696" spans="1:16">
      <c r="A19696" s="215"/>
      <c r="B19696" s="438"/>
      <c r="C19696" s="215"/>
      <c r="D19696" s="217"/>
      <c r="E19696" s="217"/>
      <c r="F19696" s="216"/>
      <c r="G19696" s="216"/>
      <c r="I19696" s="434"/>
      <c r="P19696" s="294"/>
    </row>
    <row r="19697" spans="1:16">
      <c r="A19697" s="215"/>
      <c r="B19697" s="438"/>
      <c r="C19697" s="215"/>
      <c r="D19697" s="217"/>
      <c r="E19697" s="217"/>
      <c r="F19697" s="216"/>
      <c r="G19697" s="216"/>
      <c r="I19697" s="434"/>
      <c r="P19697" s="294"/>
    </row>
    <row r="19698" spans="1:16">
      <c r="A19698" s="215"/>
      <c r="B19698" s="438"/>
      <c r="C19698" s="215"/>
      <c r="D19698" s="217"/>
      <c r="E19698" s="217"/>
      <c r="F19698" s="216"/>
      <c r="G19698" s="216"/>
      <c r="I19698" s="434"/>
      <c r="P19698" s="294"/>
    </row>
    <row r="19699" spans="1:16">
      <c r="A19699" s="215"/>
      <c r="B19699" s="438"/>
      <c r="C19699" s="215"/>
      <c r="D19699" s="217"/>
      <c r="E19699" s="217"/>
      <c r="F19699" s="216"/>
      <c r="G19699" s="216"/>
      <c r="I19699" s="434"/>
      <c r="P19699" s="294"/>
    </row>
    <row r="19700" spans="1:16">
      <c r="A19700" s="215"/>
      <c r="B19700" s="438"/>
      <c r="C19700" s="215"/>
      <c r="D19700" s="217"/>
      <c r="E19700" s="217"/>
      <c r="F19700" s="216"/>
      <c r="G19700" s="216"/>
      <c r="I19700" s="434"/>
      <c r="P19700" s="294"/>
    </row>
    <row r="19701" spans="1:16">
      <c r="A19701" s="215"/>
      <c r="B19701" s="438"/>
      <c r="C19701" s="215"/>
      <c r="D19701" s="217"/>
      <c r="E19701" s="217"/>
      <c r="F19701" s="216"/>
      <c r="G19701" s="216"/>
      <c r="I19701" s="434"/>
      <c r="P19701" s="294"/>
    </row>
    <row r="19702" spans="1:16">
      <c r="A19702" s="215"/>
      <c r="B19702" s="438"/>
      <c r="C19702" s="215"/>
      <c r="D19702" s="217"/>
      <c r="E19702" s="217"/>
      <c r="F19702" s="216"/>
      <c r="G19702" s="216"/>
      <c r="I19702" s="434"/>
      <c r="P19702" s="294"/>
    </row>
    <row r="19703" spans="1:16">
      <c r="A19703" s="215"/>
      <c r="B19703" s="438"/>
      <c r="C19703" s="215"/>
      <c r="D19703" s="217"/>
      <c r="E19703" s="217"/>
      <c r="F19703" s="216"/>
      <c r="G19703" s="216"/>
      <c r="I19703" s="434"/>
      <c r="P19703" s="294"/>
    </row>
    <row r="19704" spans="1:16">
      <c r="A19704" s="215"/>
      <c r="B19704" s="438"/>
      <c r="C19704" s="215"/>
      <c r="D19704" s="217"/>
      <c r="E19704" s="217"/>
      <c r="F19704" s="216"/>
      <c r="G19704" s="216"/>
      <c r="I19704" s="434"/>
      <c r="P19704" s="294"/>
    </row>
    <row r="19705" spans="1:16">
      <c r="A19705" s="215"/>
      <c r="B19705" s="438"/>
      <c r="C19705" s="215"/>
      <c r="D19705" s="217"/>
      <c r="E19705" s="217"/>
      <c r="F19705" s="216"/>
      <c r="G19705" s="216"/>
      <c r="I19705" s="434"/>
      <c r="P19705" s="294"/>
    </row>
    <row r="19706" spans="1:16">
      <c r="A19706" s="215"/>
      <c r="B19706" s="438"/>
      <c r="C19706" s="215"/>
      <c r="D19706" s="217"/>
      <c r="E19706" s="217"/>
      <c r="F19706" s="216"/>
      <c r="G19706" s="216"/>
      <c r="I19706" s="434"/>
      <c r="P19706" s="294"/>
    </row>
    <row r="19707" spans="1:16">
      <c r="A19707" s="215"/>
      <c r="B19707" s="438"/>
      <c r="C19707" s="215"/>
      <c r="D19707" s="217"/>
      <c r="E19707" s="217"/>
      <c r="F19707" s="216"/>
      <c r="G19707" s="216"/>
      <c r="I19707" s="434"/>
      <c r="P19707" s="294"/>
    </row>
    <row r="19708" spans="1:16">
      <c r="A19708" s="215"/>
      <c r="B19708" s="438"/>
      <c r="C19708" s="215"/>
      <c r="D19708" s="217"/>
      <c r="E19708" s="217"/>
      <c r="F19708" s="216"/>
      <c r="G19708" s="216"/>
      <c r="I19708" s="434"/>
      <c r="P19708" s="294"/>
    </row>
    <row r="19709" spans="1:16">
      <c r="A19709" s="215"/>
      <c r="B19709" s="438"/>
      <c r="C19709" s="215"/>
      <c r="D19709" s="217"/>
      <c r="E19709" s="217"/>
      <c r="F19709" s="216"/>
      <c r="G19709" s="216"/>
      <c r="I19709" s="434"/>
      <c r="P19709" s="294"/>
    </row>
    <row r="19710" spans="1:16">
      <c r="A19710" s="215"/>
      <c r="B19710" s="438"/>
      <c r="C19710" s="215"/>
      <c r="D19710" s="217"/>
      <c r="E19710" s="217"/>
      <c r="F19710" s="216"/>
      <c r="G19710" s="216"/>
      <c r="I19710" s="434"/>
      <c r="P19710" s="294"/>
    </row>
    <row r="19711" spans="1:16">
      <c r="A19711" s="215"/>
      <c r="B19711" s="438"/>
      <c r="C19711" s="215"/>
      <c r="D19711" s="217"/>
      <c r="E19711" s="217"/>
      <c r="F19711" s="216"/>
      <c r="G19711" s="216"/>
      <c r="I19711" s="434"/>
      <c r="P19711" s="294"/>
    </row>
    <row r="19712" spans="1:16">
      <c r="A19712" s="215"/>
      <c r="B19712" s="438"/>
      <c r="C19712" s="215"/>
      <c r="D19712" s="217"/>
      <c r="E19712" s="217"/>
      <c r="F19712" s="216"/>
      <c r="G19712" s="216"/>
      <c r="I19712" s="434"/>
      <c r="P19712" s="294"/>
    </row>
    <row r="19713" spans="1:16">
      <c r="A19713" s="215"/>
      <c r="B19713" s="438"/>
      <c r="C19713" s="215"/>
      <c r="D19713" s="217"/>
      <c r="E19713" s="217"/>
      <c r="F19713" s="216"/>
      <c r="G19713" s="216"/>
      <c r="I19713" s="434"/>
      <c r="P19713" s="294"/>
    </row>
    <row r="19714" spans="1:16">
      <c r="A19714" s="215"/>
      <c r="B19714" s="438"/>
      <c r="C19714" s="215"/>
      <c r="D19714" s="217"/>
      <c r="E19714" s="217"/>
      <c r="F19714" s="216"/>
      <c r="G19714" s="216"/>
      <c r="I19714" s="434"/>
      <c r="P19714" s="294"/>
    </row>
    <row r="19715" spans="1:16">
      <c r="A19715" s="215"/>
      <c r="B19715" s="438"/>
      <c r="C19715" s="215"/>
      <c r="D19715" s="217"/>
      <c r="E19715" s="217"/>
      <c r="F19715" s="216"/>
      <c r="G19715" s="216"/>
      <c r="I19715" s="434"/>
      <c r="P19715" s="294"/>
    </row>
    <row r="19716" spans="1:16">
      <c r="A19716" s="215"/>
      <c r="B19716" s="438"/>
      <c r="C19716" s="215"/>
      <c r="D19716" s="217"/>
      <c r="E19716" s="217"/>
      <c r="F19716" s="216"/>
      <c r="G19716" s="216"/>
      <c r="I19716" s="434"/>
      <c r="P19716" s="294"/>
    </row>
    <row r="19717" spans="1:16">
      <c r="A19717" s="215"/>
      <c r="B19717" s="438"/>
      <c r="C19717" s="215"/>
      <c r="D19717" s="217"/>
      <c r="E19717" s="217"/>
      <c r="F19717" s="216"/>
      <c r="G19717" s="216"/>
      <c r="I19717" s="434"/>
      <c r="P19717" s="294"/>
    </row>
    <row r="19718" spans="1:16">
      <c r="A19718" s="215"/>
      <c r="B19718" s="438"/>
      <c r="C19718" s="215"/>
      <c r="D19718" s="217"/>
      <c r="E19718" s="217"/>
      <c r="F19718" s="216"/>
      <c r="G19718" s="216"/>
      <c r="I19718" s="434"/>
      <c r="P19718" s="294"/>
    </row>
    <row r="19719" spans="1:16">
      <c r="A19719" s="215"/>
      <c r="B19719" s="438"/>
      <c r="C19719" s="215"/>
      <c r="D19719" s="217"/>
      <c r="E19719" s="217"/>
      <c r="F19719" s="216"/>
      <c r="G19719" s="216"/>
      <c r="I19719" s="434"/>
      <c r="P19719" s="294"/>
    </row>
    <row r="19720" spans="1:16">
      <c r="A19720" s="215"/>
      <c r="B19720" s="438"/>
      <c r="C19720" s="215"/>
      <c r="D19720" s="217"/>
      <c r="E19720" s="217"/>
      <c r="F19720" s="216"/>
      <c r="G19720" s="216"/>
      <c r="I19720" s="434"/>
      <c r="P19720" s="294"/>
    </row>
    <row r="19721" spans="1:16">
      <c r="A19721" s="215"/>
      <c r="B19721" s="438"/>
      <c r="C19721" s="215"/>
      <c r="D19721" s="217"/>
      <c r="E19721" s="217"/>
      <c r="F19721" s="216"/>
      <c r="G19721" s="216"/>
      <c r="I19721" s="434"/>
      <c r="P19721" s="294"/>
    </row>
    <row r="19722" spans="1:16">
      <c r="A19722" s="215"/>
      <c r="B19722" s="438"/>
      <c r="C19722" s="215"/>
      <c r="D19722" s="217"/>
      <c r="E19722" s="217"/>
      <c r="F19722" s="216"/>
      <c r="G19722" s="216"/>
      <c r="I19722" s="434"/>
      <c r="P19722" s="294"/>
    </row>
    <row r="19723" spans="1:16">
      <c r="A19723" s="215"/>
      <c r="B19723" s="438"/>
      <c r="C19723" s="215"/>
      <c r="D19723" s="217"/>
      <c r="E19723" s="217"/>
      <c r="F19723" s="216"/>
      <c r="G19723" s="216"/>
      <c r="I19723" s="434"/>
      <c r="P19723" s="294"/>
    </row>
    <row r="19724" spans="1:16">
      <c r="A19724" s="215"/>
      <c r="B19724" s="438"/>
      <c r="C19724" s="215"/>
      <c r="D19724" s="217"/>
      <c r="E19724" s="217"/>
      <c r="F19724" s="216"/>
      <c r="G19724" s="216"/>
      <c r="I19724" s="434"/>
      <c r="P19724" s="294"/>
    </row>
    <row r="19725" spans="1:16">
      <c r="A19725" s="215"/>
      <c r="B19725" s="438"/>
      <c r="C19725" s="215"/>
      <c r="D19725" s="217"/>
      <c r="E19725" s="217"/>
      <c r="F19725" s="216"/>
      <c r="G19725" s="216"/>
      <c r="I19725" s="434"/>
      <c r="P19725" s="294"/>
    </row>
    <row r="19726" spans="1:16">
      <c r="A19726" s="215"/>
      <c r="B19726" s="438"/>
      <c r="C19726" s="215"/>
      <c r="D19726" s="217"/>
      <c r="E19726" s="217"/>
      <c r="F19726" s="216"/>
      <c r="G19726" s="216"/>
      <c r="I19726" s="434"/>
      <c r="P19726" s="294"/>
    </row>
    <row r="19727" spans="1:16">
      <c r="A19727" s="215"/>
      <c r="B19727" s="438"/>
      <c r="C19727" s="215"/>
      <c r="D19727" s="217"/>
      <c r="E19727" s="217"/>
      <c r="F19727" s="216"/>
      <c r="G19727" s="216"/>
      <c r="I19727" s="434"/>
      <c r="P19727" s="294"/>
    </row>
    <row r="19728" spans="1:16">
      <c r="A19728" s="215"/>
      <c r="B19728" s="438"/>
      <c r="C19728" s="215"/>
      <c r="D19728" s="217"/>
      <c r="E19728" s="217"/>
      <c r="F19728" s="216"/>
      <c r="G19728" s="216"/>
      <c r="I19728" s="434"/>
      <c r="P19728" s="294"/>
    </row>
    <row r="19729" spans="1:16">
      <c r="A19729" s="215"/>
      <c r="B19729" s="438"/>
      <c r="C19729" s="215"/>
      <c r="D19729" s="217"/>
      <c r="E19729" s="217"/>
      <c r="F19729" s="216"/>
      <c r="G19729" s="216"/>
      <c r="I19729" s="434"/>
      <c r="P19729" s="294"/>
    </row>
    <row r="19730" spans="1:16">
      <c r="A19730" s="215"/>
      <c r="B19730" s="438"/>
      <c r="C19730" s="215"/>
      <c r="D19730" s="217"/>
      <c r="E19730" s="217"/>
      <c r="F19730" s="216"/>
      <c r="G19730" s="216"/>
      <c r="I19730" s="434"/>
      <c r="P19730" s="294"/>
    </row>
    <row r="19731" spans="1:16">
      <c r="A19731" s="215"/>
      <c r="B19731" s="438"/>
      <c r="C19731" s="215"/>
      <c r="D19731" s="217"/>
      <c r="E19731" s="217"/>
      <c r="F19731" s="216"/>
      <c r="G19731" s="216"/>
      <c r="I19731" s="434"/>
      <c r="P19731" s="294"/>
    </row>
    <row r="19732" spans="1:16">
      <c r="A19732" s="215"/>
      <c r="B19732" s="438"/>
      <c r="C19732" s="215"/>
      <c r="D19732" s="217"/>
      <c r="E19732" s="217"/>
      <c r="F19732" s="216"/>
      <c r="G19732" s="216"/>
      <c r="I19732" s="434"/>
      <c r="P19732" s="294"/>
    </row>
    <row r="19733" spans="1:16">
      <c r="A19733" s="215"/>
      <c r="B19733" s="438"/>
      <c r="C19733" s="215"/>
      <c r="D19733" s="217"/>
      <c r="E19733" s="217"/>
      <c r="F19733" s="216"/>
      <c r="G19733" s="216"/>
      <c r="I19733" s="434"/>
      <c r="P19733" s="294"/>
    </row>
    <row r="19734" spans="1:16">
      <c r="A19734" s="215"/>
      <c r="B19734" s="438"/>
      <c r="C19734" s="215"/>
      <c r="D19734" s="217"/>
      <c r="E19734" s="217"/>
      <c r="F19734" s="216"/>
      <c r="G19734" s="216"/>
      <c r="I19734" s="434"/>
      <c r="P19734" s="294"/>
    </row>
    <row r="19735" spans="1:16">
      <c r="A19735" s="215"/>
      <c r="B19735" s="438"/>
      <c r="C19735" s="215"/>
      <c r="D19735" s="217"/>
      <c r="E19735" s="217"/>
      <c r="F19735" s="216"/>
      <c r="G19735" s="216"/>
      <c r="I19735" s="434"/>
      <c r="P19735" s="294"/>
    </row>
    <row r="19736" spans="1:16">
      <c r="A19736" s="215"/>
      <c r="B19736" s="438"/>
      <c r="C19736" s="215"/>
      <c r="D19736" s="217"/>
      <c r="E19736" s="217"/>
      <c r="F19736" s="216"/>
      <c r="G19736" s="216"/>
      <c r="I19736" s="434"/>
      <c r="P19736" s="294"/>
    </row>
    <row r="19737" spans="1:16">
      <c r="A19737" s="215"/>
      <c r="B19737" s="438"/>
      <c r="C19737" s="215"/>
      <c r="D19737" s="217"/>
      <c r="E19737" s="217"/>
      <c r="F19737" s="216"/>
      <c r="G19737" s="216"/>
      <c r="I19737" s="434"/>
      <c r="P19737" s="294"/>
    </row>
    <row r="19738" spans="1:16">
      <c r="A19738" s="215"/>
      <c r="B19738" s="438"/>
      <c r="C19738" s="215"/>
      <c r="D19738" s="217"/>
      <c r="E19738" s="217"/>
      <c r="F19738" s="216"/>
      <c r="G19738" s="216"/>
      <c r="I19738" s="434"/>
      <c r="P19738" s="294"/>
    </row>
    <row r="19739" spans="1:16">
      <c r="A19739" s="215"/>
      <c r="B19739" s="438"/>
      <c r="C19739" s="215"/>
      <c r="D19739" s="217"/>
      <c r="E19739" s="217"/>
      <c r="F19739" s="216"/>
      <c r="G19739" s="216"/>
      <c r="I19739" s="434"/>
      <c r="P19739" s="294"/>
    </row>
    <row r="19740" spans="1:16">
      <c r="A19740" s="215"/>
      <c r="B19740" s="438"/>
      <c r="C19740" s="215"/>
      <c r="D19740" s="217"/>
      <c r="E19740" s="217"/>
      <c r="F19740" s="216"/>
      <c r="G19740" s="216"/>
      <c r="I19740" s="434"/>
      <c r="P19740" s="294"/>
    </row>
    <row r="19741" spans="1:16">
      <c r="A19741" s="215"/>
      <c r="B19741" s="438"/>
      <c r="C19741" s="215"/>
      <c r="D19741" s="217"/>
      <c r="E19741" s="217"/>
      <c r="F19741" s="216"/>
      <c r="G19741" s="216"/>
      <c r="I19741" s="434"/>
      <c r="P19741" s="294"/>
    </row>
    <row r="19742" spans="1:16">
      <c r="A19742" s="215"/>
      <c r="B19742" s="438"/>
      <c r="C19742" s="215"/>
      <c r="D19742" s="217"/>
      <c r="E19742" s="217"/>
      <c r="F19742" s="216"/>
      <c r="G19742" s="216"/>
      <c r="I19742" s="434"/>
      <c r="P19742" s="294"/>
    </row>
    <row r="19743" spans="1:16">
      <c r="A19743" s="215"/>
      <c r="B19743" s="438"/>
      <c r="C19743" s="215"/>
      <c r="D19743" s="217"/>
      <c r="E19743" s="217"/>
      <c r="F19743" s="216"/>
      <c r="G19743" s="216"/>
      <c r="I19743" s="434"/>
      <c r="P19743" s="294"/>
    </row>
    <row r="19744" spans="1:16">
      <c r="A19744" s="215"/>
      <c r="B19744" s="438"/>
      <c r="C19744" s="215"/>
      <c r="D19744" s="217"/>
      <c r="E19744" s="217"/>
      <c r="F19744" s="216"/>
      <c r="G19744" s="216"/>
      <c r="I19744" s="434"/>
      <c r="P19744" s="294"/>
    </row>
    <row r="19745" spans="1:16">
      <c r="A19745" s="215"/>
      <c r="B19745" s="438"/>
      <c r="C19745" s="215"/>
      <c r="D19745" s="217"/>
      <c r="E19745" s="217"/>
      <c r="F19745" s="216"/>
      <c r="G19745" s="216"/>
      <c r="I19745" s="434"/>
      <c r="P19745" s="294"/>
    </row>
    <row r="19746" spans="1:16">
      <c r="A19746" s="215"/>
      <c r="B19746" s="438"/>
      <c r="C19746" s="215"/>
      <c r="D19746" s="217"/>
      <c r="E19746" s="217"/>
      <c r="F19746" s="216"/>
      <c r="G19746" s="216"/>
      <c r="I19746" s="434"/>
      <c r="P19746" s="294"/>
    </row>
    <row r="19747" spans="1:16">
      <c r="A19747" s="215"/>
      <c r="B19747" s="438"/>
      <c r="C19747" s="215"/>
      <c r="D19747" s="217"/>
      <c r="E19747" s="217"/>
      <c r="F19747" s="216"/>
      <c r="G19747" s="216"/>
      <c r="I19747" s="434"/>
      <c r="P19747" s="294"/>
    </row>
    <row r="19748" spans="1:16">
      <c r="A19748" s="215"/>
      <c r="B19748" s="438"/>
      <c r="C19748" s="215"/>
      <c r="D19748" s="217"/>
      <c r="E19748" s="217"/>
      <c r="F19748" s="216"/>
      <c r="G19748" s="216"/>
      <c r="I19748" s="434"/>
      <c r="P19748" s="294"/>
    </row>
    <row r="19749" spans="1:16">
      <c r="A19749" s="215"/>
      <c r="B19749" s="438"/>
      <c r="C19749" s="215"/>
      <c r="D19749" s="217"/>
      <c r="E19749" s="217"/>
      <c r="F19749" s="216"/>
      <c r="G19749" s="216"/>
      <c r="I19749" s="434"/>
      <c r="P19749" s="294"/>
    </row>
    <row r="19750" spans="1:16">
      <c r="A19750" s="215"/>
      <c r="B19750" s="438"/>
      <c r="C19750" s="215"/>
      <c r="D19750" s="217"/>
      <c r="E19750" s="217"/>
      <c r="F19750" s="216"/>
      <c r="G19750" s="216"/>
      <c r="I19750" s="434"/>
      <c r="P19750" s="294"/>
    </row>
    <row r="19751" spans="1:16">
      <c r="A19751" s="215"/>
      <c r="B19751" s="438"/>
      <c r="C19751" s="215"/>
      <c r="D19751" s="217"/>
      <c r="E19751" s="217"/>
      <c r="F19751" s="216"/>
      <c r="G19751" s="216"/>
      <c r="I19751" s="434"/>
      <c r="P19751" s="294"/>
    </row>
    <row r="19752" spans="1:16">
      <c r="A19752" s="215"/>
      <c r="B19752" s="438"/>
      <c r="C19752" s="215"/>
      <c r="D19752" s="217"/>
      <c r="E19752" s="217"/>
      <c r="F19752" s="216"/>
      <c r="G19752" s="216"/>
      <c r="I19752" s="434"/>
      <c r="P19752" s="294"/>
    </row>
    <row r="19753" spans="1:16">
      <c r="A19753" s="215"/>
      <c r="B19753" s="438"/>
      <c r="C19753" s="215"/>
      <c r="D19753" s="217"/>
      <c r="E19753" s="217"/>
      <c r="F19753" s="216"/>
      <c r="G19753" s="216"/>
      <c r="I19753" s="434"/>
      <c r="P19753" s="294"/>
    </row>
    <row r="19754" spans="1:16">
      <c r="A19754" s="215"/>
      <c r="B19754" s="438"/>
      <c r="C19754" s="215"/>
      <c r="D19754" s="217"/>
      <c r="E19754" s="217"/>
      <c r="F19754" s="216"/>
      <c r="G19754" s="216"/>
      <c r="I19754" s="434"/>
      <c r="P19754" s="294"/>
    </row>
    <row r="19755" spans="1:16">
      <c r="A19755" s="215"/>
      <c r="B19755" s="438"/>
      <c r="C19755" s="215"/>
      <c r="D19755" s="217"/>
      <c r="E19755" s="217"/>
      <c r="F19755" s="216"/>
      <c r="G19755" s="216"/>
      <c r="I19755" s="434"/>
      <c r="P19755" s="294"/>
    </row>
    <row r="19756" spans="1:16">
      <c r="A19756" s="215"/>
      <c r="B19756" s="438"/>
      <c r="C19756" s="215"/>
      <c r="D19756" s="217"/>
      <c r="E19756" s="217"/>
      <c r="F19756" s="216"/>
      <c r="G19756" s="216"/>
      <c r="I19756" s="434"/>
      <c r="P19756" s="294"/>
    </row>
    <row r="19757" spans="1:16">
      <c r="A19757" s="215"/>
      <c r="B19757" s="438"/>
      <c r="C19757" s="215"/>
      <c r="D19757" s="217"/>
      <c r="E19757" s="217"/>
      <c r="F19757" s="216"/>
      <c r="G19757" s="216"/>
      <c r="I19757" s="434"/>
      <c r="P19757" s="294"/>
    </row>
    <row r="19758" spans="1:16">
      <c r="A19758" s="215"/>
      <c r="B19758" s="438"/>
      <c r="C19758" s="215"/>
      <c r="D19758" s="217"/>
      <c r="E19758" s="217"/>
      <c r="F19758" s="216"/>
      <c r="G19758" s="216"/>
      <c r="I19758" s="434"/>
      <c r="P19758" s="294"/>
    </row>
    <row r="19759" spans="1:16">
      <c r="A19759" s="215"/>
      <c r="B19759" s="438"/>
      <c r="C19759" s="215"/>
      <c r="D19759" s="217"/>
      <c r="E19759" s="217"/>
      <c r="F19759" s="216"/>
      <c r="G19759" s="216"/>
      <c r="I19759" s="434"/>
      <c r="P19759" s="294"/>
    </row>
    <row r="19760" spans="1:16">
      <c r="A19760" s="215"/>
      <c r="B19760" s="438"/>
      <c r="C19760" s="215"/>
      <c r="D19760" s="217"/>
      <c r="E19760" s="217"/>
      <c r="F19760" s="216"/>
      <c r="G19760" s="216"/>
      <c r="I19760" s="434"/>
      <c r="P19760" s="294"/>
    </row>
    <row r="19761" spans="1:16">
      <c r="A19761" s="215"/>
      <c r="B19761" s="438"/>
      <c r="C19761" s="215"/>
      <c r="D19761" s="217"/>
      <c r="E19761" s="217"/>
      <c r="F19761" s="216"/>
      <c r="G19761" s="216"/>
      <c r="I19761" s="434"/>
      <c r="P19761" s="294"/>
    </row>
    <row r="19762" spans="1:16">
      <c r="A19762" s="215"/>
      <c r="B19762" s="438"/>
      <c r="C19762" s="215"/>
      <c r="D19762" s="217"/>
      <c r="E19762" s="217"/>
      <c r="F19762" s="216"/>
      <c r="G19762" s="216"/>
      <c r="I19762" s="434"/>
      <c r="P19762" s="294"/>
    </row>
    <row r="19763" spans="1:16">
      <c r="A19763" s="215"/>
      <c r="B19763" s="438"/>
      <c r="C19763" s="215"/>
      <c r="D19763" s="217"/>
      <c r="E19763" s="217"/>
      <c r="F19763" s="216"/>
      <c r="G19763" s="216"/>
      <c r="I19763" s="434"/>
      <c r="P19763" s="294"/>
    </row>
    <row r="19764" spans="1:16">
      <c r="A19764" s="215"/>
      <c r="B19764" s="438"/>
      <c r="C19764" s="215"/>
      <c r="D19764" s="217"/>
      <c r="E19764" s="217"/>
      <c r="F19764" s="216"/>
      <c r="G19764" s="216"/>
      <c r="I19764" s="434"/>
      <c r="P19764" s="294"/>
    </row>
    <row r="19765" spans="1:16">
      <c r="A19765" s="215"/>
      <c r="B19765" s="438"/>
      <c r="C19765" s="215"/>
      <c r="D19765" s="217"/>
      <c r="E19765" s="217"/>
      <c r="F19765" s="216"/>
      <c r="G19765" s="216"/>
      <c r="I19765" s="434"/>
      <c r="P19765" s="294"/>
    </row>
    <row r="19766" spans="1:16">
      <c r="A19766" s="215"/>
      <c r="B19766" s="438"/>
      <c r="C19766" s="215"/>
      <c r="D19766" s="217"/>
      <c r="E19766" s="217"/>
      <c r="F19766" s="216"/>
      <c r="G19766" s="216"/>
      <c r="I19766" s="434"/>
      <c r="P19766" s="294"/>
    </row>
    <row r="19767" spans="1:16">
      <c r="A19767" s="215"/>
      <c r="B19767" s="438"/>
      <c r="C19767" s="215"/>
      <c r="D19767" s="217"/>
      <c r="E19767" s="217"/>
      <c r="F19767" s="216"/>
      <c r="G19767" s="216"/>
      <c r="I19767" s="434"/>
      <c r="P19767" s="294"/>
    </row>
    <row r="19768" spans="1:16">
      <c r="A19768" s="215"/>
      <c r="B19768" s="438"/>
      <c r="C19768" s="215"/>
      <c r="D19768" s="217"/>
      <c r="E19768" s="217"/>
      <c r="F19768" s="216"/>
      <c r="G19768" s="216"/>
      <c r="I19768" s="434"/>
      <c r="P19768" s="294"/>
    </row>
    <row r="19769" spans="1:16">
      <c r="A19769" s="215"/>
      <c r="B19769" s="438"/>
      <c r="C19769" s="215"/>
      <c r="D19769" s="217"/>
      <c r="E19769" s="217"/>
      <c r="F19769" s="216"/>
      <c r="G19769" s="216"/>
      <c r="I19769" s="434"/>
      <c r="P19769" s="294"/>
    </row>
    <row r="19770" spans="1:16">
      <c r="A19770" s="215"/>
      <c r="B19770" s="438"/>
      <c r="C19770" s="215"/>
      <c r="D19770" s="217"/>
      <c r="E19770" s="217"/>
      <c r="F19770" s="216"/>
      <c r="G19770" s="216"/>
      <c r="I19770" s="434"/>
      <c r="P19770" s="294"/>
    </row>
    <row r="19771" spans="1:16">
      <c r="A19771" s="215"/>
      <c r="B19771" s="438"/>
      <c r="C19771" s="215"/>
      <c r="D19771" s="217"/>
      <c r="E19771" s="217"/>
      <c r="F19771" s="216"/>
      <c r="G19771" s="216"/>
      <c r="I19771" s="434"/>
      <c r="P19771" s="294"/>
    </row>
    <row r="19772" spans="1:16">
      <c r="A19772" s="215"/>
      <c r="B19772" s="438"/>
      <c r="C19772" s="215"/>
      <c r="D19772" s="217"/>
      <c r="E19772" s="217"/>
      <c r="F19772" s="216"/>
      <c r="G19772" s="216"/>
      <c r="I19772" s="434"/>
      <c r="P19772" s="294"/>
    </row>
    <row r="19773" spans="1:16">
      <c r="A19773" s="215"/>
      <c r="B19773" s="438"/>
      <c r="C19773" s="215"/>
      <c r="D19773" s="217"/>
      <c r="E19773" s="217"/>
      <c r="F19773" s="216"/>
      <c r="G19773" s="216"/>
      <c r="I19773" s="434"/>
      <c r="P19773" s="294"/>
    </row>
    <row r="19774" spans="1:16">
      <c r="A19774" s="215"/>
      <c r="B19774" s="438"/>
      <c r="C19774" s="215"/>
      <c r="D19774" s="217"/>
      <c r="E19774" s="217"/>
      <c r="F19774" s="216"/>
      <c r="G19774" s="216"/>
      <c r="I19774" s="434"/>
      <c r="P19774" s="294"/>
    </row>
    <row r="19775" spans="1:16">
      <c r="A19775" s="215"/>
      <c r="B19775" s="438"/>
      <c r="C19775" s="215"/>
      <c r="D19775" s="217"/>
      <c r="E19775" s="217"/>
      <c r="F19775" s="216"/>
      <c r="G19775" s="216"/>
      <c r="I19775" s="434"/>
      <c r="P19775" s="294"/>
    </row>
    <row r="19776" spans="1:16">
      <c r="A19776" s="215"/>
      <c r="B19776" s="438"/>
      <c r="C19776" s="215"/>
      <c r="D19776" s="217"/>
      <c r="E19776" s="217"/>
      <c r="F19776" s="216"/>
      <c r="G19776" s="216"/>
      <c r="I19776" s="434"/>
      <c r="P19776" s="294"/>
    </row>
    <row r="19777" spans="1:16">
      <c r="A19777" s="215"/>
      <c r="B19777" s="438"/>
      <c r="C19777" s="215"/>
      <c r="D19777" s="217"/>
      <c r="E19777" s="217"/>
      <c r="F19777" s="216"/>
      <c r="G19777" s="216"/>
      <c r="I19777" s="434"/>
      <c r="P19777" s="294"/>
    </row>
    <row r="19778" spans="1:16">
      <c r="A19778" s="215"/>
      <c r="B19778" s="438"/>
      <c r="C19778" s="215"/>
      <c r="D19778" s="217"/>
      <c r="E19778" s="217"/>
      <c r="F19778" s="216"/>
      <c r="G19778" s="216"/>
      <c r="I19778" s="434"/>
      <c r="P19778" s="294"/>
    </row>
    <row r="19779" spans="1:16">
      <c r="A19779" s="215"/>
      <c r="B19779" s="438"/>
      <c r="C19779" s="215"/>
      <c r="D19779" s="217"/>
      <c r="E19779" s="217"/>
      <c r="F19779" s="216"/>
      <c r="G19779" s="216"/>
      <c r="I19779" s="434"/>
      <c r="P19779" s="294"/>
    </row>
    <row r="19780" spans="1:16">
      <c r="A19780" s="215"/>
      <c r="B19780" s="438"/>
      <c r="C19780" s="215"/>
      <c r="D19780" s="217"/>
      <c r="E19780" s="217"/>
      <c r="F19780" s="216"/>
      <c r="G19780" s="216"/>
      <c r="I19780" s="434"/>
      <c r="P19780" s="294"/>
    </row>
    <row r="19781" spans="1:16">
      <c r="A19781" s="215"/>
      <c r="B19781" s="438"/>
      <c r="C19781" s="215"/>
      <c r="D19781" s="217"/>
      <c r="E19781" s="217"/>
      <c r="F19781" s="216"/>
      <c r="G19781" s="216"/>
      <c r="I19781" s="434"/>
      <c r="P19781" s="294"/>
    </row>
    <row r="19782" spans="1:16">
      <c r="A19782" s="215"/>
      <c r="B19782" s="438"/>
      <c r="C19782" s="215"/>
      <c r="D19782" s="217"/>
      <c r="E19782" s="217"/>
      <c r="F19782" s="216"/>
      <c r="G19782" s="216"/>
      <c r="I19782" s="434"/>
      <c r="P19782" s="294"/>
    </row>
    <row r="19783" spans="1:16">
      <c r="A19783" s="215"/>
      <c r="B19783" s="438"/>
      <c r="C19783" s="215"/>
      <c r="D19783" s="217"/>
      <c r="E19783" s="217"/>
      <c r="F19783" s="216"/>
      <c r="G19783" s="216"/>
      <c r="I19783" s="434"/>
      <c r="P19783" s="294"/>
    </row>
    <row r="19784" spans="1:16">
      <c r="A19784" s="215"/>
      <c r="B19784" s="438"/>
      <c r="C19784" s="215"/>
      <c r="D19784" s="217"/>
      <c r="E19784" s="217"/>
      <c r="F19784" s="216"/>
      <c r="G19784" s="216"/>
      <c r="I19784" s="434"/>
      <c r="P19784" s="294"/>
    </row>
    <row r="19785" spans="1:16">
      <c r="A19785" s="215"/>
      <c r="B19785" s="438"/>
      <c r="C19785" s="215"/>
      <c r="D19785" s="217"/>
      <c r="E19785" s="217"/>
      <c r="F19785" s="216"/>
      <c r="G19785" s="216"/>
      <c r="I19785" s="434"/>
      <c r="P19785" s="294"/>
    </row>
    <row r="19786" spans="1:16">
      <c r="A19786" s="215"/>
      <c r="B19786" s="438"/>
      <c r="C19786" s="215"/>
      <c r="D19786" s="217"/>
      <c r="E19786" s="217"/>
      <c r="F19786" s="216"/>
      <c r="G19786" s="216"/>
      <c r="I19786" s="434"/>
      <c r="P19786" s="294"/>
    </row>
    <row r="19787" spans="1:16">
      <c r="A19787" s="215"/>
      <c r="B19787" s="438"/>
      <c r="C19787" s="215"/>
      <c r="D19787" s="217"/>
      <c r="E19787" s="217"/>
      <c r="F19787" s="216"/>
      <c r="G19787" s="216"/>
      <c r="I19787" s="434"/>
      <c r="P19787" s="294"/>
    </row>
    <row r="19788" spans="1:16">
      <c r="A19788" s="215"/>
      <c r="B19788" s="438"/>
      <c r="C19788" s="215"/>
      <c r="D19788" s="217"/>
      <c r="E19788" s="217"/>
      <c r="F19788" s="216"/>
      <c r="G19788" s="216"/>
      <c r="I19788" s="434"/>
      <c r="P19788" s="294"/>
    </row>
    <row r="19789" spans="1:16">
      <c r="A19789" s="215"/>
      <c r="B19789" s="438"/>
      <c r="C19789" s="215"/>
      <c r="D19789" s="217"/>
      <c r="E19789" s="217"/>
      <c r="F19789" s="216"/>
      <c r="G19789" s="216"/>
      <c r="I19789" s="434"/>
      <c r="P19789" s="294"/>
    </row>
    <row r="19790" spans="1:16">
      <c r="A19790" s="215"/>
      <c r="B19790" s="438"/>
      <c r="C19790" s="215"/>
      <c r="D19790" s="217"/>
      <c r="E19790" s="217"/>
      <c r="F19790" s="216"/>
      <c r="G19790" s="216"/>
      <c r="I19790" s="434"/>
      <c r="P19790" s="294"/>
    </row>
    <row r="19791" spans="1:16">
      <c r="A19791" s="215"/>
      <c r="B19791" s="438"/>
      <c r="C19791" s="215"/>
      <c r="D19791" s="217"/>
      <c r="E19791" s="217"/>
      <c r="F19791" s="216"/>
      <c r="G19791" s="216"/>
      <c r="I19791" s="434"/>
      <c r="P19791" s="294"/>
    </row>
    <row r="19792" spans="1:16">
      <c r="A19792" s="215"/>
      <c r="B19792" s="438"/>
      <c r="C19792" s="215"/>
      <c r="D19792" s="217"/>
      <c r="E19792" s="217"/>
      <c r="F19792" s="216"/>
      <c r="G19792" s="216"/>
      <c r="I19792" s="434"/>
      <c r="P19792" s="294"/>
    </row>
    <row r="19793" spans="1:16">
      <c r="A19793" s="215"/>
      <c r="B19793" s="438"/>
      <c r="C19793" s="215"/>
      <c r="D19793" s="217"/>
      <c r="E19793" s="217"/>
      <c r="F19793" s="216"/>
      <c r="G19793" s="216"/>
      <c r="I19793" s="434"/>
      <c r="P19793" s="294"/>
    </row>
    <row r="19794" spans="1:16">
      <c r="A19794" s="215"/>
      <c r="B19794" s="438"/>
      <c r="C19794" s="215"/>
      <c r="D19794" s="217"/>
      <c r="E19794" s="217"/>
      <c r="F19794" s="216"/>
      <c r="G19794" s="216"/>
      <c r="I19794" s="434"/>
      <c r="P19794" s="294"/>
    </row>
    <row r="19795" spans="1:16">
      <c r="A19795" s="215"/>
      <c r="B19795" s="438"/>
      <c r="C19795" s="215"/>
      <c r="D19795" s="217"/>
      <c r="E19795" s="217"/>
      <c r="F19795" s="216"/>
      <c r="G19795" s="216"/>
      <c r="I19795" s="434"/>
      <c r="P19795" s="294"/>
    </row>
    <row r="19796" spans="1:16">
      <c r="A19796" s="215"/>
      <c r="B19796" s="438"/>
      <c r="C19796" s="215"/>
      <c r="D19796" s="217"/>
      <c r="E19796" s="217"/>
      <c r="F19796" s="216"/>
      <c r="G19796" s="216"/>
      <c r="I19796" s="434"/>
      <c r="P19796" s="294"/>
    </row>
    <row r="19797" spans="1:16">
      <c r="A19797" s="215"/>
      <c r="B19797" s="438"/>
      <c r="C19797" s="215"/>
      <c r="D19797" s="217"/>
      <c r="E19797" s="217"/>
      <c r="F19797" s="216"/>
      <c r="G19797" s="216"/>
      <c r="I19797" s="434"/>
      <c r="P19797" s="294"/>
    </row>
    <row r="19798" spans="1:16">
      <c r="A19798" s="215"/>
      <c r="B19798" s="438"/>
      <c r="C19798" s="215"/>
      <c r="D19798" s="217"/>
      <c r="E19798" s="217"/>
      <c r="F19798" s="216"/>
      <c r="G19798" s="216"/>
      <c r="I19798" s="434"/>
      <c r="P19798" s="294"/>
    </row>
    <row r="19799" spans="1:16">
      <c r="A19799" s="215"/>
      <c r="B19799" s="438"/>
      <c r="C19799" s="215"/>
      <c r="D19799" s="217"/>
      <c r="E19799" s="217"/>
      <c r="F19799" s="216"/>
      <c r="G19799" s="216"/>
      <c r="I19799" s="434"/>
      <c r="P19799" s="294"/>
    </row>
    <row r="19800" spans="1:16">
      <c r="A19800" s="215"/>
      <c r="B19800" s="438"/>
      <c r="C19800" s="215"/>
      <c r="D19800" s="217"/>
      <c r="E19800" s="217"/>
      <c r="F19800" s="216"/>
      <c r="G19800" s="216"/>
      <c r="I19800" s="434"/>
      <c r="P19800" s="294"/>
    </row>
    <row r="19801" spans="1:16">
      <c r="A19801" s="215"/>
      <c r="B19801" s="438"/>
      <c r="C19801" s="215"/>
      <c r="D19801" s="217"/>
      <c r="E19801" s="217"/>
      <c r="F19801" s="216"/>
      <c r="G19801" s="216"/>
      <c r="I19801" s="434"/>
      <c r="P19801" s="294"/>
    </row>
    <row r="19802" spans="1:16">
      <c r="A19802" s="215"/>
      <c r="B19802" s="438"/>
      <c r="C19802" s="215"/>
      <c r="D19802" s="217"/>
      <c r="E19802" s="217"/>
      <c r="F19802" s="216"/>
      <c r="G19802" s="216"/>
      <c r="I19802" s="434"/>
      <c r="P19802" s="294"/>
    </row>
    <row r="19803" spans="1:16">
      <c r="A19803" s="215"/>
      <c r="B19803" s="438"/>
      <c r="C19803" s="215"/>
      <c r="D19803" s="217"/>
      <c r="E19803" s="217"/>
      <c r="F19803" s="216"/>
      <c r="G19803" s="216"/>
      <c r="I19803" s="434"/>
      <c r="P19803" s="294"/>
    </row>
    <row r="19804" spans="1:16">
      <c r="A19804" s="215"/>
      <c r="B19804" s="438"/>
      <c r="C19804" s="215"/>
      <c r="D19804" s="217"/>
      <c r="E19804" s="217"/>
      <c r="F19804" s="216"/>
      <c r="G19804" s="216"/>
      <c r="I19804" s="434"/>
      <c r="P19804" s="294"/>
    </row>
    <row r="19805" spans="1:16">
      <c r="A19805" s="215"/>
      <c r="B19805" s="438"/>
      <c r="C19805" s="215"/>
      <c r="D19805" s="217"/>
      <c r="E19805" s="217"/>
      <c r="F19805" s="216"/>
      <c r="G19805" s="216"/>
      <c r="I19805" s="434"/>
      <c r="P19805" s="294"/>
    </row>
    <row r="19806" spans="1:16">
      <c r="A19806" s="215"/>
      <c r="B19806" s="438"/>
      <c r="C19806" s="215"/>
      <c r="D19806" s="217"/>
      <c r="E19806" s="217"/>
      <c r="F19806" s="216"/>
      <c r="G19806" s="216"/>
      <c r="I19806" s="434"/>
      <c r="P19806" s="294"/>
    </row>
    <row r="19807" spans="1:16">
      <c r="A19807" s="215"/>
      <c r="B19807" s="438"/>
      <c r="C19807" s="215"/>
      <c r="D19807" s="217"/>
      <c r="E19807" s="217"/>
      <c r="F19807" s="216"/>
      <c r="G19807" s="216"/>
      <c r="I19807" s="434"/>
      <c r="P19807" s="294"/>
    </row>
    <row r="19808" spans="1:16">
      <c r="A19808" s="215"/>
      <c r="B19808" s="438"/>
      <c r="C19808" s="215"/>
      <c r="D19808" s="217"/>
      <c r="E19808" s="217"/>
      <c r="F19808" s="216"/>
      <c r="G19808" s="216"/>
      <c r="I19808" s="434"/>
      <c r="P19808" s="294"/>
    </row>
    <row r="19809" spans="1:16">
      <c r="A19809" s="215"/>
      <c r="B19809" s="438"/>
      <c r="C19809" s="215"/>
      <c r="D19809" s="217"/>
      <c r="E19809" s="217"/>
      <c r="F19809" s="216"/>
      <c r="G19809" s="216"/>
      <c r="I19809" s="434"/>
      <c r="P19809" s="294"/>
    </row>
    <row r="19810" spans="1:16">
      <c r="A19810" s="215"/>
      <c r="B19810" s="438"/>
      <c r="C19810" s="215"/>
      <c r="D19810" s="217"/>
      <c r="E19810" s="217"/>
      <c r="F19810" s="216"/>
      <c r="G19810" s="216"/>
      <c r="I19810" s="434"/>
      <c r="P19810" s="294"/>
    </row>
    <row r="19811" spans="1:16">
      <c r="A19811" s="215"/>
      <c r="B19811" s="438"/>
      <c r="C19811" s="215"/>
      <c r="D19811" s="217"/>
      <c r="E19811" s="217"/>
      <c r="F19811" s="216"/>
      <c r="G19811" s="216"/>
      <c r="I19811" s="434"/>
      <c r="P19811" s="294"/>
    </row>
    <row r="19812" spans="1:16">
      <c r="A19812" s="215"/>
      <c r="B19812" s="438"/>
      <c r="C19812" s="215"/>
      <c r="D19812" s="217"/>
      <c r="E19812" s="217"/>
      <c r="F19812" s="216"/>
      <c r="G19812" s="216"/>
      <c r="I19812" s="434"/>
      <c r="P19812" s="294"/>
    </row>
    <row r="19813" spans="1:16">
      <c r="A19813" s="215"/>
      <c r="B19813" s="438"/>
      <c r="C19813" s="215"/>
      <c r="D19813" s="217"/>
      <c r="E19813" s="217"/>
      <c r="F19813" s="216"/>
      <c r="G19813" s="216"/>
      <c r="I19813" s="434"/>
      <c r="P19813" s="294"/>
    </row>
    <row r="19814" spans="1:16">
      <c r="A19814" s="215"/>
      <c r="B19814" s="438"/>
      <c r="C19814" s="215"/>
      <c r="D19814" s="217"/>
      <c r="E19814" s="217"/>
      <c r="F19814" s="216"/>
      <c r="G19814" s="216"/>
      <c r="I19814" s="434"/>
      <c r="P19814" s="294"/>
    </row>
    <row r="19815" spans="1:16">
      <c r="A19815" s="215"/>
      <c r="B19815" s="438"/>
      <c r="C19815" s="215"/>
      <c r="D19815" s="217"/>
      <c r="E19815" s="217"/>
      <c r="F19815" s="216"/>
      <c r="G19815" s="216"/>
      <c r="I19815" s="434"/>
      <c r="P19815" s="294"/>
    </row>
    <row r="19816" spans="1:16">
      <c r="A19816" s="215"/>
      <c r="B19816" s="438"/>
      <c r="C19816" s="215"/>
      <c r="D19816" s="217"/>
      <c r="E19816" s="217"/>
      <c r="F19816" s="216"/>
      <c r="G19816" s="216"/>
      <c r="I19816" s="434"/>
      <c r="P19816" s="294"/>
    </row>
    <row r="19817" spans="1:16">
      <c r="A19817" s="215"/>
      <c r="B19817" s="438"/>
      <c r="C19817" s="215"/>
      <c r="D19817" s="217"/>
      <c r="E19817" s="217"/>
      <c r="F19817" s="216"/>
      <c r="G19817" s="216"/>
      <c r="I19817" s="434"/>
      <c r="P19817" s="294"/>
    </row>
    <row r="19818" spans="1:16">
      <c r="A19818" s="215"/>
      <c r="B19818" s="438"/>
      <c r="C19818" s="215"/>
      <c r="D19818" s="217"/>
      <c r="E19818" s="217"/>
      <c r="F19818" s="216"/>
      <c r="G19818" s="216"/>
      <c r="I19818" s="434"/>
      <c r="P19818" s="294"/>
    </row>
    <row r="19819" spans="1:16">
      <c r="A19819" s="215"/>
      <c r="B19819" s="438"/>
      <c r="C19819" s="215"/>
      <c r="D19819" s="217"/>
      <c r="E19819" s="217"/>
      <c r="F19819" s="216"/>
      <c r="G19819" s="216"/>
      <c r="I19819" s="434"/>
      <c r="P19819" s="294"/>
    </row>
    <row r="19820" spans="1:16">
      <c r="A19820" s="215"/>
      <c r="B19820" s="438"/>
      <c r="C19820" s="215"/>
      <c r="D19820" s="217"/>
      <c r="E19820" s="217"/>
      <c r="F19820" s="216"/>
      <c r="G19820" s="216"/>
      <c r="I19820" s="434"/>
      <c r="P19820" s="294"/>
    </row>
    <row r="19821" spans="1:16">
      <c r="A19821" s="215"/>
      <c r="B19821" s="438"/>
      <c r="C19821" s="215"/>
      <c r="D19821" s="217"/>
      <c r="E19821" s="217"/>
      <c r="F19821" s="216"/>
      <c r="G19821" s="216"/>
      <c r="I19821" s="434"/>
      <c r="P19821" s="294"/>
    </row>
    <row r="19822" spans="1:16">
      <c r="A19822" s="215"/>
      <c r="B19822" s="438"/>
      <c r="C19822" s="215"/>
      <c r="D19822" s="217"/>
      <c r="E19822" s="217"/>
      <c r="F19822" s="216"/>
      <c r="G19822" s="216"/>
      <c r="I19822" s="434"/>
      <c r="P19822" s="294"/>
    </row>
    <row r="19823" spans="1:16">
      <c r="A19823" s="215"/>
      <c r="B19823" s="438"/>
      <c r="C19823" s="215"/>
      <c r="D19823" s="217"/>
      <c r="E19823" s="217"/>
      <c r="F19823" s="216"/>
      <c r="G19823" s="216"/>
      <c r="I19823" s="434"/>
      <c r="P19823" s="294"/>
    </row>
    <row r="19824" spans="1:16">
      <c r="A19824" s="215"/>
      <c r="B19824" s="438"/>
      <c r="C19824" s="215"/>
      <c r="D19824" s="217"/>
      <c r="E19824" s="217"/>
      <c r="F19824" s="216"/>
      <c r="G19824" s="216"/>
      <c r="I19824" s="434"/>
      <c r="P19824" s="294"/>
    </row>
    <row r="19825" spans="1:16">
      <c r="A19825" s="215"/>
      <c r="B19825" s="438"/>
      <c r="C19825" s="215"/>
      <c r="D19825" s="217"/>
      <c r="E19825" s="217"/>
      <c r="F19825" s="216"/>
      <c r="G19825" s="216"/>
      <c r="I19825" s="434"/>
      <c r="P19825" s="294"/>
    </row>
    <row r="19826" spans="1:16">
      <c r="A19826" s="215"/>
      <c r="B19826" s="438"/>
      <c r="C19826" s="215"/>
      <c r="D19826" s="217"/>
      <c r="E19826" s="217"/>
      <c r="F19826" s="216"/>
      <c r="G19826" s="216"/>
      <c r="I19826" s="434"/>
      <c r="P19826" s="294"/>
    </row>
    <row r="19827" spans="1:16">
      <c r="A19827" s="215"/>
      <c r="B19827" s="438"/>
      <c r="C19827" s="215"/>
      <c r="D19827" s="217"/>
      <c r="E19827" s="217"/>
      <c r="F19827" s="216"/>
      <c r="G19827" s="216"/>
      <c r="I19827" s="434"/>
      <c r="P19827" s="294"/>
    </row>
    <row r="19828" spans="1:16">
      <c r="A19828" s="215"/>
      <c r="B19828" s="438"/>
      <c r="C19828" s="215"/>
      <c r="D19828" s="217"/>
      <c r="E19828" s="217"/>
      <c r="F19828" s="216"/>
      <c r="G19828" s="216"/>
      <c r="I19828" s="434"/>
      <c r="P19828" s="294"/>
    </row>
    <row r="19829" spans="1:16">
      <c r="A19829" s="215"/>
      <c r="B19829" s="438"/>
      <c r="C19829" s="215"/>
      <c r="D19829" s="217"/>
      <c r="E19829" s="217"/>
      <c r="F19829" s="216"/>
      <c r="G19829" s="216"/>
      <c r="I19829" s="434"/>
      <c r="P19829" s="294"/>
    </row>
    <row r="19830" spans="1:16">
      <c r="A19830" s="215"/>
      <c r="B19830" s="438"/>
      <c r="C19830" s="215"/>
      <c r="D19830" s="217"/>
      <c r="E19830" s="217"/>
      <c r="F19830" s="216"/>
      <c r="G19830" s="216"/>
      <c r="I19830" s="434"/>
      <c r="P19830" s="294"/>
    </row>
    <row r="19831" spans="1:16">
      <c r="A19831" s="215"/>
      <c r="B19831" s="438"/>
      <c r="C19831" s="215"/>
      <c r="D19831" s="217"/>
      <c r="E19831" s="217"/>
      <c r="F19831" s="216"/>
      <c r="G19831" s="216"/>
      <c r="I19831" s="434"/>
      <c r="P19831" s="294"/>
    </row>
    <row r="19832" spans="1:16">
      <c r="A19832" s="215"/>
      <c r="B19832" s="438"/>
      <c r="C19832" s="215"/>
      <c r="D19832" s="217"/>
      <c r="E19832" s="217"/>
      <c r="F19832" s="216"/>
      <c r="G19832" s="216"/>
      <c r="I19832" s="434"/>
      <c r="P19832" s="294"/>
    </row>
    <row r="19833" spans="1:16">
      <c r="A19833" s="215"/>
      <c r="B19833" s="438"/>
      <c r="C19833" s="215"/>
      <c r="D19833" s="217"/>
      <c r="E19833" s="217"/>
      <c r="F19833" s="216"/>
      <c r="G19833" s="216"/>
      <c r="I19833" s="434"/>
      <c r="P19833" s="294"/>
    </row>
    <row r="19834" spans="1:16">
      <c r="A19834" s="215"/>
      <c r="B19834" s="438"/>
      <c r="C19834" s="215"/>
      <c r="D19834" s="217"/>
      <c r="E19834" s="217"/>
      <c r="F19834" s="216"/>
      <c r="G19834" s="216"/>
      <c r="I19834" s="434"/>
      <c r="P19834" s="294"/>
    </row>
    <row r="19835" spans="1:16">
      <c r="A19835" s="215"/>
      <c r="B19835" s="438"/>
      <c r="C19835" s="215"/>
      <c r="D19835" s="217"/>
      <c r="E19835" s="217"/>
      <c r="F19835" s="216"/>
      <c r="G19835" s="216"/>
      <c r="I19835" s="434"/>
      <c r="P19835" s="294"/>
    </row>
    <row r="19836" spans="1:16">
      <c r="A19836" s="215"/>
      <c r="B19836" s="438"/>
      <c r="C19836" s="215"/>
      <c r="D19836" s="217"/>
      <c r="E19836" s="217"/>
      <c r="F19836" s="216"/>
      <c r="G19836" s="216"/>
      <c r="I19836" s="434"/>
      <c r="P19836" s="294"/>
    </row>
    <row r="19837" spans="1:16">
      <c r="A19837" s="215"/>
      <c r="B19837" s="438"/>
      <c r="C19837" s="215"/>
      <c r="D19837" s="217"/>
      <c r="E19837" s="217"/>
      <c r="F19837" s="216"/>
      <c r="G19837" s="216"/>
      <c r="I19837" s="434"/>
      <c r="P19837" s="294"/>
    </row>
    <row r="19838" spans="1:16">
      <c r="A19838" s="215"/>
      <c r="B19838" s="438"/>
      <c r="C19838" s="215"/>
      <c r="D19838" s="217"/>
      <c r="E19838" s="217"/>
      <c r="F19838" s="216"/>
      <c r="G19838" s="216"/>
      <c r="I19838" s="434"/>
      <c r="P19838" s="294"/>
    </row>
    <row r="19839" spans="1:16">
      <c r="A19839" s="215"/>
      <c r="B19839" s="438"/>
      <c r="C19839" s="215"/>
      <c r="D19839" s="217"/>
      <c r="E19839" s="217"/>
      <c r="F19839" s="216"/>
      <c r="G19839" s="216"/>
      <c r="I19839" s="434"/>
      <c r="P19839" s="294"/>
    </row>
    <row r="19840" spans="1:16">
      <c r="A19840" s="215"/>
      <c r="B19840" s="438"/>
      <c r="C19840" s="215"/>
      <c r="D19840" s="217"/>
      <c r="E19840" s="217"/>
      <c r="F19840" s="216"/>
      <c r="G19840" s="216"/>
      <c r="I19840" s="434"/>
      <c r="P19840" s="294"/>
    </row>
    <row r="19841" spans="1:16">
      <c r="A19841" s="215"/>
      <c r="B19841" s="438"/>
      <c r="C19841" s="215"/>
      <c r="D19841" s="217"/>
      <c r="E19841" s="217"/>
      <c r="F19841" s="216"/>
      <c r="G19841" s="216"/>
      <c r="I19841" s="434"/>
      <c r="P19841" s="294"/>
    </row>
    <row r="19842" spans="1:16">
      <c r="A19842" s="215"/>
      <c r="B19842" s="438"/>
      <c r="C19842" s="215"/>
      <c r="D19842" s="217"/>
      <c r="E19842" s="217"/>
      <c r="F19842" s="216"/>
      <c r="G19842" s="216"/>
      <c r="I19842" s="434"/>
      <c r="P19842" s="294"/>
    </row>
    <row r="19843" spans="1:16">
      <c r="A19843" s="215"/>
      <c r="B19843" s="438"/>
      <c r="C19843" s="215"/>
      <c r="D19843" s="217"/>
      <c r="E19843" s="217"/>
      <c r="F19843" s="216"/>
      <c r="G19843" s="216"/>
      <c r="I19843" s="434"/>
      <c r="P19843" s="294"/>
    </row>
    <row r="19844" spans="1:16">
      <c r="A19844" s="215"/>
      <c r="B19844" s="438"/>
      <c r="C19844" s="215"/>
      <c r="D19844" s="217"/>
      <c r="E19844" s="217"/>
      <c r="F19844" s="216"/>
      <c r="G19844" s="216"/>
      <c r="I19844" s="434"/>
      <c r="P19844" s="294"/>
    </row>
    <row r="19845" spans="1:16">
      <c r="A19845" s="215"/>
      <c r="B19845" s="438"/>
      <c r="C19845" s="215"/>
      <c r="D19845" s="217"/>
      <c r="E19845" s="217"/>
      <c r="F19845" s="216"/>
      <c r="G19845" s="216"/>
      <c r="I19845" s="434"/>
      <c r="P19845" s="294"/>
    </row>
    <row r="19846" spans="1:16">
      <c r="A19846" s="215"/>
      <c r="B19846" s="438"/>
      <c r="C19846" s="215"/>
      <c r="D19846" s="217"/>
      <c r="E19846" s="217"/>
      <c r="F19846" s="216"/>
      <c r="G19846" s="216"/>
      <c r="I19846" s="434"/>
      <c r="P19846" s="294"/>
    </row>
    <row r="19847" spans="1:16">
      <c r="A19847" s="215"/>
      <c r="B19847" s="438"/>
      <c r="C19847" s="215"/>
      <c r="D19847" s="217"/>
      <c r="E19847" s="217"/>
      <c r="F19847" s="216"/>
      <c r="G19847" s="216"/>
      <c r="I19847" s="434"/>
      <c r="P19847" s="294"/>
    </row>
    <row r="19848" spans="1:16">
      <c r="A19848" s="215"/>
      <c r="B19848" s="438"/>
      <c r="C19848" s="215"/>
      <c r="D19848" s="217"/>
      <c r="E19848" s="217"/>
      <c r="F19848" s="216"/>
      <c r="G19848" s="216"/>
      <c r="I19848" s="434"/>
      <c r="P19848" s="294"/>
    </row>
    <row r="19849" spans="1:16">
      <c r="A19849" s="215"/>
      <c r="B19849" s="438"/>
      <c r="C19849" s="215"/>
      <c r="D19849" s="217"/>
      <c r="E19849" s="217"/>
      <c r="F19849" s="216"/>
      <c r="G19849" s="216"/>
      <c r="I19849" s="434"/>
      <c r="P19849" s="294"/>
    </row>
    <row r="19850" spans="1:16">
      <c r="A19850" s="215"/>
      <c r="B19850" s="438"/>
      <c r="C19850" s="215"/>
      <c r="D19850" s="217"/>
      <c r="E19850" s="217"/>
      <c r="F19850" s="216"/>
      <c r="G19850" s="216"/>
      <c r="I19850" s="434"/>
      <c r="P19850" s="294"/>
    </row>
    <row r="19851" spans="1:16">
      <c r="A19851" s="215"/>
      <c r="B19851" s="438"/>
      <c r="C19851" s="215"/>
      <c r="D19851" s="217"/>
      <c r="E19851" s="217"/>
      <c r="F19851" s="216"/>
      <c r="G19851" s="216"/>
      <c r="I19851" s="434"/>
      <c r="P19851" s="294"/>
    </row>
    <row r="19852" spans="1:16">
      <c r="A19852" s="215"/>
      <c r="B19852" s="438"/>
      <c r="C19852" s="215"/>
      <c r="D19852" s="217"/>
      <c r="E19852" s="217"/>
      <c r="F19852" s="216"/>
      <c r="G19852" s="216"/>
      <c r="I19852" s="434"/>
      <c r="P19852" s="294"/>
    </row>
    <row r="19853" spans="1:16">
      <c r="A19853" s="215"/>
      <c r="B19853" s="438"/>
      <c r="C19853" s="215"/>
      <c r="D19853" s="217"/>
      <c r="E19853" s="217"/>
      <c r="F19853" s="216"/>
      <c r="G19853" s="216"/>
      <c r="I19853" s="434"/>
      <c r="P19853" s="294"/>
    </row>
    <row r="19854" spans="1:16">
      <c r="A19854" s="215"/>
      <c r="B19854" s="438"/>
      <c r="C19854" s="215"/>
      <c r="D19854" s="217"/>
      <c r="E19854" s="217"/>
      <c r="F19854" s="216"/>
      <c r="G19854" s="216"/>
      <c r="I19854" s="434"/>
      <c r="P19854" s="294"/>
    </row>
    <row r="19855" spans="1:16">
      <c r="A19855" s="215"/>
      <c r="B19855" s="438"/>
      <c r="C19855" s="215"/>
      <c r="D19855" s="217"/>
      <c r="E19855" s="217"/>
      <c r="F19855" s="216"/>
      <c r="G19855" s="216"/>
      <c r="I19855" s="434"/>
      <c r="P19855" s="294"/>
    </row>
    <row r="19856" spans="1:16">
      <c r="A19856" s="215"/>
      <c r="B19856" s="438"/>
      <c r="C19856" s="215"/>
      <c r="D19856" s="217"/>
      <c r="E19856" s="217"/>
      <c r="F19856" s="216"/>
      <c r="G19856" s="216"/>
      <c r="I19856" s="434"/>
      <c r="P19856" s="294"/>
    </row>
    <row r="19857" spans="1:16">
      <c r="A19857" s="215"/>
      <c r="B19857" s="438"/>
      <c r="C19857" s="215"/>
      <c r="D19857" s="217"/>
      <c r="E19857" s="217"/>
      <c r="F19857" s="216"/>
      <c r="G19857" s="216"/>
      <c r="I19857" s="434"/>
      <c r="P19857" s="294"/>
    </row>
    <row r="19858" spans="1:16">
      <c r="A19858" s="215"/>
      <c r="B19858" s="438"/>
      <c r="C19858" s="215"/>
      <c r="D19858" s="217"/>
      <c r="E19858" s="217"/>
      <c r="F19858" s="216"/>
      <c r="G19858" s="216"/>
      <c r="I19858" s="434"/>
      <c r="P19858" s="294"/>
    </row>
    <row r="19859" spans="1:16">
      <c r="A19859" s="215"/>
      <c r="B19859" s="438"/>
      <c r="C19859" s="215"/>
      <c r="D19859" s="217"/>
      <c r="E19859" s="217"/>
      <c r="F19859" s="216"/>
      <c r="G19859" s="216"/>
      <c r="I19859" s="434"/>
      <c r="P19859" s="294"/>
    </row>
    <row r="19860" spans="1:16">
      <c r="A19860" s="215"/>
      <c r="B19860" s="438"/>
      <c r="C19860" s="215"/>
      <c r="D19860" s="217"/>
      <c r="E19860" s="217"/>
      <c r="F19860" s="216"/>
      <c r="G19860" s="216"/>
      <c r="I19860" s="434"/>
      <c r="P19860" s="294"/>
    </row>
    <row r="19861" spans="1:16">
      <c r="A19861" s="215"/>
      <c r="B19861" s="438"/>
      <c r="C19861" s="215"/>
      <c r="D19861" s="217"/>
      <c r="E19861" s="217"/>
      <c r="F19861" s="216"/>
      <c r="G19861" s="216"/>
      <c r="I19861" s="434"/>
      <c r="P19861" s="294"/>
    </row>
    <row r="19862" spans="1:16">
      <c r="A19862" s="215"/>
      <c r="B19862" s="438"/>
      <c r="C19862" s="215"/>
      <c r="D19862" s="217"/>
      <c r="E19862" s="217"/>
      <c r="F19862" s="216"/>
      <c r="G19862" s="216"/>
      <c r="I19862" s="434"/>
      <c r="P19862" s="294"/>
    </row>
    <row r="19863" spans="1:16">
      <c r="A19863" s="215"/>
      <c r="B19863" s="438"/>
      <c r="C19863" s="215"/>
      <c r="D19863" s="217"/>
      <c r="E19863" s="217"/>
      <c r="F19863" s="216"/>
      <c r="G19863" s="216"/>
      <c r="I19863" s="434"/>
      <c r="P19863" s="294"/>
    </row>
    <row r="19864" spans="1:16">
      <c r="A19864" s="215"/>
      <c r="B19864" s="438"/>
      <c r="C19864" s="215"/>
      <c r="D19864" s="217"/>
      <c r="E19864" s="217"/>
      <c r="F19864" s="216"/>
      <c r="G19864" s="216"/>
      <c r="I19864" s="434"/>
      <c r="P19864" s="294"/>
    </row>
    <row r="19865" spans="1:16">
      <c r="A19865" s="215"/>
      <c r="B19865" s="438"/>
      <c r="C19865" s="215"/>
      <c r="D19865" s="217"/>
      <c r="E19865" s="217"/>
      <c r="F19865" s="216"/>
      <c r="G19865" s="216"/>
      <c r="I19865" s="434"/>
      <c r="P19865" s="294"/>
    </row>
    <row r="19866" spans="1:16">
      <c r="A19866" s="215"/>
      <c r="B19866" s="438"/>
      <c r="C19866" s="215"/>
      <c r="D19866" s="217"/>
      <c r="E19866" s="217"/>
      <c r="F19866" s="216"/>
      <c r="G19866" s="216"/>
      <c r="I19866" s="434"/>
      <c r="P19866" s="294"/>
    </row>
    <row r="19867" spans="1:16">
      <c r="A19867" s="215"/>
      <c r="B19867" s="438"/>
      <c r="C19867" s="215"/>
      <c r="D19867" s="217"/>
      <c r="E19867" s="217"/>
      <c r="F19867" s="216"/>
      <c r="G19867" s="216"/>
      <c r="I19867" s="434"/>
      <c r="P19867" s="294"/>
    </row>
    <row r="19868" spans="1:16">
      <c r="A19868" s="215"/>
      <c r="B19868" s="438"/>
      <c r="C19868" s="215"/>
      <c r="D19868" s="217"/>
      <c r="E19868" s="217"/>
      <c r="F19868" s="216"/>
      <c r="G19868" s="216"/>
      <c r="I19868" s="434"/>
      <c r="P19868" s="294"/>
    </row>
    <row r="19869" spans="1:16">
      <c r="A19869" s="215"/>
      <c r="B19869" s="438"/>
      <c r="C19869" s="215"/>
      <c r="D19869" s="217"/>
      <c r="E19869" s="217"/>
      <c r="F19869" s="216"/>
      <c r="G19869" s="216"/>
      <c r="I19869" s="434"/>
      <c r="P19869" s="294"/>
    </row>
    <row r="19870" spans="1:16">
      <c r="A19870" s="215"/>
      <c r="B19870" s="438"/>
      <c r="C19870" s="215"/>
      <c r="D19870" s="217"/>
      <c r="E19870" s="217"/>
      <c r="F19870" s="216"/>
      <c r="G19870" s="216"/>
      <c r="I19870" s="434"/>
      <c r="P19870" s="294"/>
    </row>
    <row r="19871" spans="1:16">
      <c r="A19871" s="215"/>
      <c r="B19871" s="438"/>
      <c r="C19871" s="215"/>
      <c r="D19871" s="217"/>
      <c r="E19871" s="217"/>
      <c r="F19871" s="216"/>
      <c r="G19871" s="216"/>
      <c r="I19871" s="434"/>
      <c r="P19871" s="294"/>
    </row>
    <row r="19872" spans="1:16">
      <c r="A19872" s="215"/>
      <c r="B19872" s="438"/>
      <c r="C19872" s="215"/>
      <c r="D19872" s="217"/>
      <c r="E19872" s="217"/>
      <c r="F19872" s="216"/>
      <c r="G19872" s="216"/>
      <c r="I19872" s="434"/>
      <c r="P19872" s="294"/>
    </row>
    <row r="19873" spans="1:16">
      <c r="A19873" s="215"/>
      <c r="B19873" s="438"/>
      <c r="C19873" s="215"/>
      <c r="D19873" s="217"/>
      <c r="E19873" s="217"/>
      <c r="F19873" s="216"/>
      <c r="G19873" s="216"/>
      <c r="I19873" s="434"/>
      <c r="P19873" s="294"/>
    </row>
    <row r="19874" spans="1:16">
      <c r="A19874" s="215"/>
      <c r="B19874" s="438"/>
      <c r="C19874" s="215"/>
      <c r="D19874" s="217"/>
      <c r="E19874" s="217"/>
      <c r="F19874" s="216"/>
      <c r="G19874" s="216"/>
      <c r="I19874" s="434"/>
      <c r="P19874" s="294"/>
    </row>
    <row r="19875" spans="1:16">
      <c r="A19875" s="215"/>
      <c r="B19875" s="438"/>
      <c r="C19875" s="215"/>
      <c r="D19875" s="217"/>
      <c r="E19875" s="217"/>
      <c r="F19875" s="216"/>
      <c r="G19875" s="216"/>
      <c r="I19875" s="434"/>
      <c r="P19875" s="294"/>
    </row>
    <row r="19876" spans="1:16">
      <c r="A19876" s="215"/>
      <c r="B19876" s="438"/>
      <c r="C19876" s="215"/>
      <c r="D19876" s="217"/>
      <c r="E19876" s="217"/>
      <c r="F19876" s="216"/>
      <c r="G19876" s="216"/>
      <c r="I19876" s="434"/>
      <c r="P19876" s="294"/>
    </row>
    <row r="19877" spans="1:16">
      <c r="A19877" s="215"/>
      <c r="B19877" s="438"/>
      <c r="C19877" s="215"/>
      <c r="D19877" s="217"/>
      <c r="E19877" s="217"/>
      <c r="F19877" s="216"/>
      <c r="G19877" s="216"/>
      <c r="I19877" s="434"/>
      <c r="P19877" s="294"/>
    </row>
    <row r="19878" spans="1:16">
      <c r="A19878" s="215"/>
      <c r="B19878" s="438"/>
      <c r="C19878" s="215"/>
      <c r="D19878" s="217"/>
      <c r="E19878" s="217"/>
      <c r="F19878" s="216"/>
      <c r="G19878" s="216"/>
      <c r="I19878" s="434"/>
      <c r="P19878" s="294"/>
    </row>
    <row r="19879" spans="1:16">
      <c r="A19879" s="215"/>
      <c r="B19879" s="438"/>
      <c r="C19879" s="215"/>
      <c r="D19879" s="217"/>
      <c r="E19879" s="217"/>
      <c r="F19879" s="216"/>
      <c r="G19879" s="216"/>
      <c r="I19879" s="434"/>
      <c r="P19879" s="294"/>
    </row>
    <row r="19880" spans="1:16">
      <c r="A19880" s="215"/>
      <c r="B19880" s="438"/>
      <c r="C19880" s="215"/>
      <c r="D19880" s="217"/>
      <c r="E19880" s="217"/>
      <c r="F19880" s="216"/>
      <c r="G19880" s="216"/>
      <c r="I19880" s="434"/>
      <c r="P19880" s="294"/>
    </row>
    <row r="19881" spans="1:16">
      <c r="A19881" s="215"/>
      <c r="B19881" s="438"/>
      <c r="C19881" s="215"/>
      <c r="D19881" s="217"/>
      <c r="E19881" s="217"/>
      <c r="F19881" s="216"/>
      <c r="G19881" s="216"/>
      <c r="I19881" s="434"/>
      <c r="P19881" s="294"/>
    </row>
    <row r="19882" spans="1:16">
      <c r="A19882" s="215"/>
      <c r="B19882" s="438"/>
      <c r="C19882" s="215"/>
      <c r="D19882" s="217"/>
      <c r="E19882" s="217"/>
      <c r="F19882" s="216"/>
      <c r="G19882" s="216"/>
      <c r="I19882" s="434"/>
      <c r="P19882" s="294"/>
    </row>
    <row r="19883" spans="1:16">
      <c r="A19883" s="215"/>
      <c r="B19883" s="438"/>
      <c r="C19883" s="215"/>
      <c r="D19883" s="217"/>
      <c r="E19883" s="217"/>
      <c r="F19883" s="216"/>
      <c r="G19883" s="216"/>
      <c r="I19883" s="434"/>
      <c r="P19883" s="294"/>
    </row>
    <row r="19884" spans="1:16">
      <c r="A19884" s="215"/>
      <c r="B19884" s="438"/>
      <c r="C19884" s="215"/>
      <c r="D19884" s="217"/>
      <c r="E19884" s="217"/>
      <c r="F19884" s="216"/>
      <c r="G19884" s="216"/>
      <c r="I19884" s="434"/>
      <c r="P19884" s="294"/>
    </row>
    <row r="19885" spans="1:16">
      <c r="A19885" s="215"/>
      <c r="B19885" s="438"/>
      <c r="C19885" s="215"/>
      <c r="D19885" s="217"/>
      <c r="E19885" s="217"/>
      <c r="F19885" s="216"/>
      <c r="G19885" s="216"/>
      <c r="I19885" s="434"/>
      <c r="P19885" s="294"/>
    </row>
    <row r="19886" spans="1:16">
      <c r="A19886" s="215"/>
      <c r="B19886" s="438"/>
      <c r="C19886" s="215"/>
      <c r="D19886" s="217"/>
      <c r="E19886" s="217"/>
      <c r="F19886" s="216"/>
      <c r="G19886" s="216"/>
      <c r="I19886" s="434"/>
      <c r="P19886" s="294"/>
    </row>
    <row r="19887" spans="1:16">
      <c r="A19887" s="215"/>
      <c r="B19887" s="438"/>
      <c r="C19887" s="215"/>
      <c r="D19887" s="217"/>
      <c r="E19887" s="217"/>
      <c r="F19887" s="216"/>
      <c r="G19887" s="216"/>
      <c r="I19887" s="434"/>
      <c r="P19887" s="294"/>
    </row>
    <row r="19888" spans="1:16">
      <c r="A19888" s="215"/>
      <c r="B19888" s="438"/>
      <c r="C19888" s="215"/>
      <c r="D19888" s="217"/>
      <c r="E19888" s="217"/>
      <c r="F19888" s="216"/>
      <c r="G19888" s="216"/>
      <c r="I19888" s="434"/>
      <c r="P19888" s="294"/>
    </row>
    <row r="19889" spans="1:16">
      <c r="A19889" s="215"/>
      <c r="B19889" s="438"/>
      <c r="C19889" s="215"/>
      <c r="D19889" s="217"/>
      <c r="E19889" s="217"/>
      <c r="F19889" s="216"/>
      <c r="G19889" s="216"/>
      <c r="I19889" s="434"/>
      <c r="P19889" s="294"/>
    </row>
    <row r="19890" spans="1:16">
      <c r="A19890" s="215"/>
      <c r="B19890" s="438"/>
      <c r="C19890" s="215"/>
      <c r="D19890" s="217"/>
      <c r="E19890" s="217"/>
      <c r="F19890" s="216"/>
      <c r="G19890" s="216"/>
      <c r="I19890" s="434"/>
      <c r="P19890" s="294"/>
    </row>
    <row r="19891" spans="1:16">
      <c r="A19891" s="215"/>
      <c r="B19891" s="438"/>
      <c r="C19891" s="215"/>
      <c r="D19891" s="217"/>
      <c r="E19891" s="217"/>
      <c r="F19891" s="216"/>
      <c r="G19891" s="216"/>
      <c r="I19891" s="434"/>
      <c r="P19891" s="294"/>
    </row>
    <row r="19892" spans="1:16">
      <c r="A19892" s="215"/>
      <c r="B19892" s="438"/>
      <c r="C19892" s="215"/>
      <c r="D19892" s="217"/>
      <c r="E19892" s="217"/>
      <c r="F19892" s="216"/>
      <c r="G19892" s="216"/>
      <c r="I19892" s="434"/>
      <c r="P19892" s="294"/>
    </row>
    <row r="19893" spans="1:16">
      <c r="A19893" s="215"/>
      <c r="B19893" s="438"/>
      <c r="C19893" s="215"/>
      <c r="D19893" s="217"/>
      <c r="E19893" s="217"/>
      <c r="F19893" s="216"/>
      <c r="G19893" s="216"/>
      <c r="I19893" s="434"/>
      <c r="P19893" s="294"/>
    </row>
    <row r="19894" spans="1:16">
      <c r="A19894" s="215"/>
      <c r="B19894" s="438"/>
      <c r="C19894" s="215"/>
      <c r="D19894" s="217"/>
      <c r="E19894" s="217"/>
      <c r="F19894" s="216"/>
      <c r="G19894" s="216"/>
      <c r="I19894" s="434"/>
      <c r="P19894" s="294"/>
    </row>
    <row r="19895" spans="1:16">
      <c r="A19895" s="215"/>
      <c r="B19895" s="438"/>
      <c r="C19895" s="215"/>
      <c r="D19895" s="217"/>
      <c r="E19895" s="217"/>
      <c r="F19895" s="216"/>
      <c r="G19895" s="216"/>
      <c r="I19895" s="434"/>
      <c r="P19895" s="294"/>
    </row>
    <row r="19896" spans="1:16">
      <c r="A19896" s="215"/>
      <c r="B19896" s="438"/>
      <c r="C19896" s="215"/>
      <c r="D19896" s="217"/>
      <c r="E19896" s="217"/>
      <c r="F19896" s="216"/>
      <c r="G19896" s="216"/>
      <c r="I19896" s="434"/>
      <c r="P19896" s="294"/>
    </row>
    <row r="19897" spans="1:16">
      <c r="A19897" s="215"/>
      <c r="B19897" s="438"/>
      <c r="C19897" s="215"/>
      <c r="D19897" s="217"/>
      <c r="E19897" s="217"/>
      <c r="F19897" s="216"/>
      <c r="G19897" s="216"/>
      <c r="I19897" s="434"/>
      <c r="P19897" s="294"/>
    </row>
    <row r="19898" spans="1:16">
      <c r="A19898" s="215"/>
      <c r="B19898" s="438"/>
      <c r="C19898" s="215"/>
      <c r="D19898" s="217"/>
      <c r="E19898" s="217"/>
      <c r="F19898" s="216"/>
      <c r="G19898" s="216"/>
      <c r="I19898" s="434"/>
      <c r="P19898" s="294"/>
    </row>
    <row r="19899" spans="1:16">
      <c r="A19899" s="215"/>
      <c r="B19899" s="438"/>
      <c r="C19899" s="215"/>
      <c r="D19899" s="217"/>
      <c r="E19899" s="217"/>
      <c r="F19899" s="216"/>
      <c r="G19899" s="216"/>
      <c r="I19899" s="434"/>
      <c r="P19899" s="294"/>
    </row>
    <row r="19900" spans="1:16">
      <c r="A19900" s="215"/>
      <c r="B19900" s="438"/>
      <c r="C19900" s="215"/>
      <c r="D19900" s="217"/>
      <c r="E19900" s="217"/>
      <c r="F19900" s="216"/>
      <c r="G19900" s="216"/>
      <c r="I19900" s="434"/>
      <c r="P19900" s="294"/>
    </row>
    <row r="19901" spans="1:16">
      <c r="A19901" s="215"/>
      <c r="B19901" s="438"/>
      <c r="C19901" s="215"/>
      <c r="D19901" s="217"/>
      <c r="E19901" s="217"/>
      <c r="F19901" s="216"/>
      <c r="G19901" s="216"/>
      <c r="I19901" s="434"/>
      <c r="P19901" s="294"/>
    </row>
    <row r="19902" spans="1:16">
      <c r="A19902" s="215"/>
      <c r="B19902" s="438"/>
      <c r="C19902" s="215"/>
      <c r="D19902" s="217"/>
      <c r="E19902" s="217"/>
      <c r="F19902" s="216"/>
      <c r="G19902" s="216"/>
      <c r="I19902" s="434"/>
      <c r="P19902" s="294"/>
    </row>
    <row r="19903" spans="1:16">
      <c r="A19903" s="215"/>
      <c r="B19903" s="438"/>
      <c r="C19903" s="215"/>
      <c r="D19903" s="217"/>
      <c r="E19903" s="217"/>
      <c r="F19903" s="216"/>
      <c r="G19903" s="216"/>
      <c r="I19903" s="434"/>
      <c r="P19903" s="294"/>
    </row>
    <row r="19904" spans="1:16">
      <c r="A19904" s="215"/>
      <c r="B19904" s="438"/>
      <c r="C19904" s="215"/>
      <c r="D19904" s="217"/>
      <c r="E19904" s="217"/>
      <c r="F19904" s="216"/>
      <c r="G19904" s="216"/>
      <c r="I19904" s="434"/>
      <c r="P19904" s="294"/>
    </row>
    <row r="19905" spans="1:16">
      <c r="A19905" s="215"/>
      <c r="B19905" s="438"/>
      <c r="C19905" s="215"/>
      <c r="D19905" s="217"/>
      <c r="E19905" s="217"/>
      <c r="F19905" s="216"/>
      <c r="G19905" s="216"/>
      <c r="I19905" s="434"/>
      <c r="P19905" s="294"/>
    </row>
    <row r="19906" spans="1:16">
      <c r="A19906" s="215"/>
      <c r="B19906" s="438"/>
      <c r="C19906" s="215"/>
      <c r="D19906" s="217"/>
      <c r="E19906" s="217"/>
      <c r="F19906" s="216"/>
      <c r="G19906" s="216"/>
      <c r="I19906" s="434"/>
      <c r="P19906" s="294"/>
    </row>
    <row r="19907" spans="1:16">
      <c r="A19907" s="215"/>
      <c r="B19907" s="438"/>
      <c r="C19907" s="215"/>
      <c r="D19907" s="217"/>
      <c r="E19907" s="217"/>
      <c r="F19907" s="216"/>
      <c r="G19907" s="216"/>
      <c r="I19907" s="434"/>
      <c r="P19907" s="294"/>
    </row>
    <row r="19908" spans="1:16">
      <c r="A19908" s="215"/>
      <c r="B19908" s="438"/>
      <c r="C19908" s="215"/>
      <c r="D19908" s="217"/>
      <c r="E19908" s="217"/>
      <c r="F19908" s="216"/>
      <c r="G19908" s="216"/>
      <c r="I19908" s="434"/>
      <c r="P19908" s="294"/>
    </row>
    <row r="19909" spans="1:16">
      <c r="A19909" s="215"/>
      <c r="B19909" s="438"/>
      <c r="C19909" s="215"/>
      <c r="D19909" s="217"/>
      <c r="E19909" s="217"/>
      <c r="F19909" s="216"/>
      <c r="G19909" s="216"/>
      <c r="I19909" s="434"/>
      <c r="P19909" s="294"/>
    </row>
    <row r="19910" spans="1:16">
      <c r="A19910" s="215"/>
      <c r="B19910" s="438"/>
      <c r="C19910" s="215"/>
      <c r="D19910" s="217"/>
      <c r="E19910" s="217"/>
      <c r="F19910" s="216"/>
      <c r="G19910" s="216"/>
      <c r="I19910" s="434"/>
      <c r="P19910" s="294"/>
    </row>
    <row r="19911" spans="1:16">
      <c r="A19911" s="215"/>
      <c r="B19911" s="438"/>
      <c r="C19911" s="215"/>
      <c r="D19911" s="217"/>
      <c r="E19911" s="217"/>
      <c r="F19911" s="216"/>
      <c r="G19911" s="216"/>
      <c r="I19911" s="434"/>
      <c r="P19911" s="294"/>
    </row>
    <row r="19912" spans="1:16">
      <c r="A19912" s="215"/>
      <c r="B19912" s="438"/>
      <c r="C19912" s="215"/>
      <c r="D19912" s="217"/>
      <c r="E19912" s="217"/>
      <c r="F19912" s="216"/>
      <c r="G19912" s="216"/>
      <c r="I19912" s="434"/>
      <c r="P19912" s="294"/>
    </row>
    <row r="19913" spans="1:16">
      <c r="A19913" s="215"/>
      <c r="B19913" s="438"/>
      <c r="C19913" s="215"/>
      <c r="D19913" s="217"/>
      <c r="E19913" s="217"/>
      <c r="F19913" s="216"/>
      <c r="G19913" s="216"/>
      <c r="I19913" s="434"/>
      <c r="P19913" s="294"/>
    </row>
    <row r="19914" spans="1:16">
      <c r="A19914" s="215"/>
      <c r="B19914" s="438"/>
      <c r="C19914" s="215"/>
      <c r="D19914" s="217"/>
      <c r="E19914" s="217"/>
      <c r="F19914" s="216"/>
      <c r="G19914" s="216"/>
      <c r="I19914" s="434"/>
      <c r="P19914" s="294"/>
    </row>
    <row r="19915" spans="1:16">
      <c r="A19915" s="215"/>
      <c r="B19915" s="438"/>
      <c r="C19915" s="215"/>
      <c r="D19915" s="217"/>
      <c r="E19915" s="217"/>
      <c r="F19915" s="216"/>
      <c r="G19915" s="216"/>
      <c r="I19915" s="434"/>
      <c r="P19915" s="294"/>
    </row>
    <row r="19916" spans="1:16">
      <c r="A19916" s="215"/>
      <c r="B19916" s="438"/>
      <c r="C19916" s="215"/>
      <c r="D19916" s="217"/>
      <c r="E19916" s="217"/>
      <c r="F19916" s="216"/>
      <c r="G19916" s="216"/>
      <c r="I19916" s="434"/>
      <c r="P19916" s="294"/>
    </row>
    <row r="19917" spans="1:16">
      <c r="A19917" s="215"/>
      <c r="B19917" s="438"/>
      <c r="C19917" s="215"/>
      <c r="D19917" s="217"/>
      <c r="E19917" s="217"/>
      <c r="F19917" s="216"/>
      <c r="G19917" s="216"/>
      <c r="I19917" s="434"/>
      <c r="P19917" s="294"/>
    </row>
    <row r="19918" spans="1:16">
      <c r="A19918" s="215"/>
      <c r="B19918" s="438"/>
      <c r="C19918" s="215"/>
      <c r="D19918" s="217"/>
      <c r="E19918" s="217"/>
      <c r="F19918" s="216"/>
      <c r="G19918" s="216"/>
      <c r="I19918" s="434"/>
      <c r="P19918" s="294"/>
    </row>
    <row r="19919" spans="1:16">
      <c r="A19919" s="215"/>
      <c r="B19919" s="438"/>
      <c r="C19919" s="215"/>
      <c r="D19919" s="217"/>
      <c r="E19919" s="217"/>
      <c r="F19919" s="216"/>
      <c r="G19919" s="216"/>
      <c r="I19919" s="434"/>
      <c r="P19919" s="294"/>
    </row>
    <row r="19920" spans="1:16">
      <c r="A19920" s="215"/>
      <c r="B19920" s="438"/>
      <c r="C19920" s="215"/>
      <c r="D19920" s="217"/>
      <c r="E19920" s="217"/>
      <c r="F19920" s="216"/>
      <c r="G19920" s="216"/>
      <c r="I19920" s="434"/>
      <c r="P19920" s="294"/>
    </row>
    <row r="19921" spans="1:16">
      <c r="A19921" s="215"/>
      <c r="B19921" s="438"/>
      <c r="C19921" s="215"/>
      <c r="D19921" s="217"/>
      <c r="E19921" s="217"/>
      <c r="F19921" s="216"/>
      <c r="G19921" s="216"/>
      <c r="I19921" s="434"/>
      <c r="P19921" s="294"/>
    </row>
    <row r="19922" spans="1:16">
      <c r="A19922" s="215"/>
      <c r="B19922" s="438"/>
      <c r="C19922" s="215"/>
      <c r="D19922" s="217"/>
      <c r="E19922" s="217"/>
      <c r="F19922" s="216"/>
      <c r="G19922" s="216"/>
      <c r="I19922" s="434"/>
      <c r="P19922" s="294"/>
    </row>
    <row r="19923" spans="1:16">
      <c r="A19923" s="215"/>
      <c r="B19923" s="438"/>
      <c r="C19923" s="215"/>
      <c r="D19923" s="217"/>
      <c r="E19923" s="217"/>
      <c r="F19923" s="216"/>
      <c r="G19923" s="216"/>
      <c r="I19923" s="434"/>
      <c r="P19923" s="294"/>
    </row>
    <row r="19924" spans="1:16">
      <c r="A19924" s="215"/>
      <c r="B19924" s="438"/>
      <c r="C19924" s="215"/>
      <c r="D19924" s="217"/>
      <c r="E19924" s="217"/>
      <c r="F19924" s="216"/>
      <c r="G19924" s="216"/>
      <c r="I19924" s="434"/>
      <c r="P19924" s="294"/>
    </row>
    <row r="19925" spans="1:16">
      <c r="A19925" s="215"/>
      <c r="B19925" s="438"/>
      <c r="C19925" s="215"/>
      <c r="D19925" s="217"/>
      <c r="E19925" s="217"/>
      <c r="F19925" s="216"/>
      <c r="G19925" s="216"/>
      <c r="I19925" s="434"/>
      <c r="P19925" s="294"/>
    </row>
    <row r="19926" spans="1:16">
      <c r="A19926" s="215"/>
      <c r="B19926" s="438"/>
      <c r="C19926" s="215"/>
      <c r="D19926" s="217"/>
      <c r="E19926" s="217"/>
      <c r="F19926" s="216"/>
      <c r="G19926" s="216"/>
      <c r="I19926" s="434"/>
      <c r="P19926" s="294"/>
    </row>
    <row r="19927" spans="1:16">
      <c r="A19927" s="215"/>
      <c r="B19927" s="438"/>
      <c r="C19927" s="215"/>
      <c r="D19927" s="217"/>
      <c r="E19927" s="217"/>
      <c r="F19927" s="216"/>
      <c r="G19927" s="216"/>
      <c r="I19927" s="434"/>
      <c r="P19927" s="294"/>
    </row>
    <row r="19928" spans="1:16">
      <c r="A19928" s="215"/>
      <c r="B19928" s="438"/>
      <c r="C19928" s="215"/>
      <c r="D19928" s="217"/>
      <c r="E19928" s="217"/>
      <c r="F19928" s="216"/>
      <c r="G19928" s="216"/>
      <c r="I19928" s="434"/>
      <c r="P19928" s="294"/>
    </row>
    <row r="19929" spans="1:16">
      <c r="A19929" s="215"/>
      <c r="B19929" s="438"/>
      <c r="C19929" s="215"/>
      <c r="D19929" s="217"/>
      <c r="E19929" s="217"/>
      <c r="F19929" s="216"/>
      <c r="G19929" s="216"/>
      <c r="I19929" s="434"/>
      <c r="P19929" s="294"/>
    </row>
    <row r="19930" spans="1:16">
      <c r="A19930" s="215"/>
      <c r="B19930" s="438"/>
      <c r="C19930" s="215"/>
      <c r="D19930" s="217"/>
      <c r="E19930" s="217"/>
      <c r="F19930" s="216"/>
      <c r="G19930" s="216"/>
      <c r="I19930" s="434"/>
      <c r="P19930" s="294"/>
    </row>
    <row r="19931" spans="1:16">
      <c r="A19931" s="215"/>
      <c r="B19931" s="438"/>
      <c r="C19931" s="215"/>
      <c r="D19931" s="217"/>
      <c r="E19931" s="217"/>
      <c r="F19931" s="216"/>
      <c r="G19931" s="216"/>
      <c r="I19931" s="434"/>
      <c r="P19931" s="294"/>
    </row>
    <row r="19932" spans="1:16">
      <c r="A19932" s="215"/>
      <c r="B19932" s="438"/>
      <c r="C19932" s="215"/>
      <c r="D19932" s="217"/>
      <c r="E19932" s="217"/>
      <c r="F19932" s="216"/>
      <c r="G19932" s="216"/>
      <c r="I19932" s="434"/>
      <c r="P19932" s="294"/>
    </row>
    <row r="19933" spans="1:16">
      <c r="A19933" s="215"/>
      <c r="B19933" s="438"/>
      <c r="C19933" s="215"/>
      <c r="D19933" s="217"/>
      <c r="E19933" s="217"/>
      <c r="F19933" s="216"/>
      <c r="G19933" s="216"/>
      <c r="I19933" s="434"/>
      <c r="P19933" s="294"/>
    </row>
    <row r="19934" spans="1:16">
      <c r="A19934" s="215"/>
      <c r="B19934" s="438"/>
      <c r="C19934" s="215"/>
      <c r="D19934" s="217"/>
      <c r="E19934" s="217"/>
      <c r="F19934" s="216"/>
      <c r="G19934" s="216"/>
      <c r="I19934" s="434"/>
      <c r="P19934" s="294"/>
    </row>
    <row r="19935" spans="1:16">
      <c r="A19935" s="215"/>
      <c r="B19935" s="438"/>
      <c r="C19935" s="215"/>
      <c r="D19935" s="217"/>
      <c r="E19935" s="217"/>
      <c r="F19935" s="216"/>
      <c r="G19935" s="216"/>
      <c r="I19935" s="434"/>
      <c r="P19935" s="294"/>
    </row>
    <row r="19936" spans="1:16">
      <c r="A19936" s="215"/>
      <c r="B19936" s="438"/>
      <c r="C19936" s="215"/>
      <c r="D19936" s="217"/>
      <c r="E19936" s="217"/>
      <c r="F19936" s="216"/>
      <c r="G19936" s="216"/>
      <c r="I19936" s="434"/>
      <c r="P19936" s="294"/>
    </row>
    <row r="19937" spans="1:16">
      <c r="A19937" s="215"/>
      <c r="B19937" s="438"/>
      <c r="C19937" s="215"/>
      <c r="D19937" s="217"/>
      <c r="E19937" s="217"/>
      <c r="F19937" s="216"/>
      <c r="G19937" s="216"/>
      <c r="I19937" s="434"/>
      <c r="P19937" s="294"/>
    </row>
    <row r="19938" spans="1:16">
      <c r="A19938" s="215"/>
      <c r="B19938" s="438"/>
      <c r="C19938" s="215"/>
      <c r="D19938" s="217"/>
      <c r="E19938" s="217"/>
      <c r="F19938" s="216"/>
      <c r="G19938" s="216"/>
      <c r="I19938" s="434"/>
      <c r="P19938" s="294"/>
    </row>
    <row r="19939" spans="1:16">
      <c r="A19939" s="215"/>
      <c r="B19939" s="438"/>
      <c r="C19939" s="215"/>
      <c r="D19939" s="217"/>
      <c r="E19939" s="217"/>
      <c r="F19939" s="216"/>
      <c r="G19939" s="216"/>
      <c r="I19939" s="434"/>
      <c r="P19939" s="294"/>
    </row>
    <row r="19940" spans="1:16">
      <c r="A19940" s="215"/>
      <c r="B19940" s="438"/>
      <c r="C19940" s="215"/>
      <c r="D19940" s="217"/>
      <c r="E19940" s="217"/>
      <c r="F19940" s="216"/>
      <c r="G19940" s="216"/>
      <c r="I19940" s="434"/>
      <c r="P19940" s="294"/>
    </row>
    <row r="19941" spans="1:16">
      <c r="A19941" s="215"/>
      <c r="B19941" s="438"/>
      <c r="C19941" s="215"/>
      <c r="D19941" s="217"/>
      <c r="E19941" s="217"/>
      <c r="F19941" s="216"/>
      <c r="G19941" s="216"/>
      <c r="I19941" s="434"/>
      <c r="P19941" s="294"/>
    </row>
    <row r="19942" spans="1:16">
      <c r="A19942" s="215"/>
      <c r="B19942" s="438"/>
      <c r="C19942" s="215"/>
      <c r="D19942" s="217"/>
      <c r="E19942" s="217"/>
      <c r="F19942" s="216"/>
      <c r="G19942" s="216"/>
      <c r="I19942" s="434"/>
      <c r="P19942" s="294"/>
    </row>
    <row r="19943" spans="1:16">
      <c r="A19943" s="215"/>
      <c r="B19943" s="438"/>
      <c r="C19943" s="215"/>
      <c r="D19943" s="217"/>
      <c r="E19943" s="217"/>
      <c r="F19943" s="216"/>
      <c r="G19943" s="216"/>
      <c r="I19943" s="434"/>
      <c r="P19943" s="294"/>
    </row>
    <row r="19944" spans="1:16">
      <c r="A19944" s="215"/>
      <c r="B19944" s="438"/>
      <c r="C19944" s="215"/>
      <c r="D19944" s="217"/>
      <c r="E19944" s="217"/>
      <c r="F19944" s="216"/>
      <c r="G19944" s="216"/>
      <c r="I19944" s="434"/>
      <c r="P19944" s="294"/>
    </row>
    <row r="19945" spans="1:16">
      <c r="A19945" s="215"/>
      <c r="B19945" s="438"/>
      <c r="C19945" s="215"/>
      <c r="D19945" s="217"/>
      <c r="E19945" s="217"/>
      <c r="F19945" s="216"/>
      <c r="G19945" s="216"/>
      <c r="I19945" s="434"/>
      <c r="P19945" s="294"/>
    </row>
    <row r="19946" spans="1:16">
      <c r="A19946" s="215"/>
      <c r="B19946" s="438"/>
      <c r="C19946" s="215"/>
      <c r="D19946" s="217"/>
      <c r="E19946" s="217"/>
      <c r="F19946" s="216"/>
      <c r="G19946" s="216"/>
      <c r="I19946" s="434"/>
      <c r="P19946" s="294"/>
    </row>
    <row r="19947" spans="1:16">
      <c r="A19947" s="215"/>
      <c r="B19947" s="438"/>
      <c r="C19947" s="215"/>
      <c r="D19947" s="217"/>
      <c r="E19947" s="217"/>
      <c r="F19947" s="216"/>
      <c r="G19947" s="216"/>
      <c r="I19947" s="434"/>
      <c r="P19947" s="294"/>
    </row>
    <row r="19948" spans="1:16">
      <c r="A19948" s="215"/>
      <c r="B19948" s="438"/>
      <c r="C19948" s="215"/>
      <c r="D19948" s="217"/>
      <c r="E19948" s="217"/>
      <c r="F19948" s="216"/>
      <c r="G19948" s="216"/>
      <c r="I19948" s="434"/>
      <c r="P19948" s="294"/>
    </row>
    <row r="19949" spans="1:16">
      <c r="A19949" s="215"/>
      <c r="B19949" s="438"/>
      <c r="C19949" s="215"/>
      <c r="D19949" s="217"/>
      <c r="E19949" s="217"/>
      <c r="F19949" s="216"/>
      <c r="G19949" s="216"/>
      <c r="I19949" s="434"/>
      <c r="P19949" s="294"/>
    </row>
    <row r="19950" spans="1:16">
      <c r="A19950" s="215"/>
      <c r="B19950" s="438"/>
      <c r="C19950" s="215"/>
      <c r="D19950" s="217"/>
      <c r="E19950" s="217"/>
      <c r="F19950" s="216"/>
      <c r="G19950" s="216"/>
      <c r="I19950" s="434"/>
      <c r="P19950" s="294"/>
    </row>
    <row r="19951" spans="1:16">
      <c r="A19951" s="215"/>
      <c r="B19951" s="438"/>
      <c r="C19951" s="215"/>
      <c r="D19951" s="217"/>
      <c r="E19951" s="217"/>
      <c r="F19951" s="216"/>
      <c r="G19951" s="216"/>
      <c r="I19951" s="434"/>
      <c r="P19951" s="294"/>
    </row>
    <row r="19952" spans="1:16">
      <c r="A19952" s="215"/>
      <c r="B19952" s="438"/>
      <c r="C19952" s="215"/>
      <c r="D19952" s="217"/>
      <c r="E19952" s="217"/>
      <c r="F19952" s="216"/>
      <c r="G19952" s="216"/>
      <c r="I19952" s="434"/>
      <c r="P19952" s="294"/>
    </row>
    <row r="19953" spans="1:16">
      <c r="A19953" s="215"/>
      <c r="B19953" s="438"/>
      <c r="C19953" s="215"/>
      <c r="D19953" s="217"/>
      <c r="E19953" s="217"/>
      <c r="F19953" s="216"/>
      <c r="G19953" s="216"/>
      <c r="I19953" s="434"/>
      <c r="P19953" s="294"/>
    </row>
    <row r="19954" spans="1:16">
      <c r="A19954" s="215"/>
      <c r="B19954" s="438"/>
      <c r="C19954" s="215"/>
      <c r="D19954" s="217"/>
      <c r="E19954" s="217"/>
      <c r="F19954" s="216"/>
      <c r="G19954" s="216"/>
      <c r="I19954" s="434"/>
      <c r="P19954" s="294"/>
    </row>
    <row r="19955" spans="1:16">
      <c r="A19955" s="215"/>
      <c r="B19955" s="438"/>
      <c r="C19955" s="215"/>
      <c r="D19955" s="217"/>
      <c r="E19955" s="217"/>
      <c r="F19955" s="216"/>
      <c r="G19955" s="216"/>
      <c r="I19955" s="434"/>
      <c r="P19955" s="294"/>
    </row>
    <row r="19956" spans="1:16">
      <c r="A19956" s="215"/>
      <c r="B19956" s="438"/>
      <c r="C19956" s="215"/>
      <c r="D19956" s="217"/>
      <c r="E19956" s="217"/>
      <c r="F19956" s="216"/>
      <c r="G19956" s="216"/>
      <c r="I19956" s="434"/>
      <c r="P19956" s="294"/>
    </row>
    <row r="19957" spans="1:16">
      <c r="A19957" s="215"/>
      <c r="B19957" s="438"/>
      <c r="C19957" s="215"/>
      <c r="D19957" s="217"/>
      <c r="E19957" s="217"/>
      <c r="F19957" s="216"/>
      <c r="G19957" s="216"/>
      <c r="I19957" s="434"/>
      <c r="P19957" s="294"/>
    </row>
    <row r="19958" spans="1:16">
      <c r="A19958" s="215"/>
      <c r="B19958" s="438"/>
      <c r="C19958" s="215"/>
      <c r="D19958" s="217"/>
      <c r="E19958" s="217"/>
      <c r="F19958" s="216"/>
      <c r="G19958" s="216"/>
      <c r="I19958" s="434"/>
      <c r="P19958" s="294"/>
    </row>
    <row r="19959" spans="1:16">
      <c r="A19959" s="215"/>
      <c r="B19959" s="438"/>
      <c r="C19959" s="215"/>
      <c r="D19959" s="217"/>
      <c r="E19959" s="217"/>
      <c r="F19959" s="216"/>
      <c r="G19959" s="216"/>
      <c r="I19959" s="434"/>
      <c r="P19959" s="294"/>
    </row>
    <row r="19960" spans="1:16">
      <c r="A19960" s="215"/>
      <c r="B19960" s="438"/>
      <c r="C19960" s="215"/>
      <c r="D19960" s="217"/>
      <c r="E19960" s="217"/>
      <c r="F19960" s="216"/>
      <c r="G19960" s="216"/>
      <c r="I19960" s="434"/>
      <c r="P19960" s="294"/>
    </row>
    <row r="19961" spans="1:16">
      <c r="A19961" s="215"/>
      <c r="B19961" s="438"/>
      <c r="C19961" s="215"/>
      <c r="D19961" s="217"/>
      <c r="E19961" s="217"/>
      <c r="F19961" s="216"/>
      <c r="G19961" s="216"/>
      <c r="I19961" s="434"/>
      <c r="P19961" s="294"/>
    </row>
    <row r="19962" spans="1:16">
      <c r="A19962" s="215"/>
      <c r="B19962" s="438"/>
      <c r="C19962" s="215"/>
      <c r="D19962" s="217"/>
      <c r="E19962" s="217"/>
      <c r="F19962" s="216"/>
      <c r="G19962" s="216"/>
      <c r="I19962" s="434"/>
      <c r="P19962" s="294"/>
    </row>
    <row r="19963" spans="1:16">
      <c r="A19963" s="215"/>
      <c r="B19963" s="438"/>
      <c r="C19963" s="215"/>
      <c r="D19963" s="217"/>
      <c r="E19963" s="217"/>
      <c r="F19963" s="216"/>
      <c r="G19963" s="216"/>
      <c r="I19963" s="434"/>
      <c r="P19963" s="294"/>
    </row>
    <row r="19964" spans="1:16">
      <c r="A19964" s="215"/>
      <c r="B19964" s="438"/>
      <c r="C19964" s="215"/>
      <c r="D19964" s="217"/>
      <c r="E19964" s="217"/>
      <c r="F19964" s="216"/>
      <c r="G19964" s="216"/>
      <c r="I19964" s="434"/>
      <c r="P19964" s="294"/>
    </row>
    <row r="19965" spans="1:16">
      <c r="A19965" s="215"/>
      <c r="B19965" s="438"/>
      <c r="C19965" s="215"/>
      <c r="D19965" s="217"/>
      <c r="E19965" s="217"/>
      <c r="F19965" s="216"/>
      <c r="G19965" s="216"/>
      <c r="I19965" s="434"/>
      <c r="P19965" s="294"/>
    </row>
    <row r="19966" spans="1:16">
      <c r="A19966" s="215"/>
      <c r="B19966" s="438"/>
      <c r="C19966" s="215"/>
      <c r="D19966" s="217"/>
      <c r="E19966" s="217"/>
      <c r="F19966" s="216"/>
      <c r="G19966" s="216"/>
      <c r="I19966" s="434"/>
      <c r="P19966" s="294"/>
    </row>
    <row r="19967" spans="1:16">
      <c r="A19967" s="215"/>
      <c r="B19967" s="438"/>
      <c r="C19967" s="215"/>
      <c r="D19967" s="217"/>
      <c r="E19967" s="217"/>
      <c r="F19967" s="216"/>
      <c r="G19967" s="216"/>
      <c r="I19967" s="434"/>
      <c r="P19967" s="294"/>
    </row>
    <row r="19968" spans="1:16">
      <c r="A19968" s="215"/>
      <c r="B19968" s="438"/>
      <c r="C19968" s="215"/>
      <c r="D19968" s="217"/>
      <c r="E19968" s="217"/>
      <c r="F19968" s="216"/>
      <c r="G19968" s="216"/>
      <c r="I19968" s="434"/>
      <c r="P19968" s="294"/>
    </row>
    <row r="19969" spans="1:16">
      <c r="A19969" s="215"/>
      <c r="B19969" s="438"/>
      <c r="C19969" s="215"/>
      <c r="D19969" s="217"/>
      <c r="E19969" s="217"/>
      <c r="F19969" s="216"/>
      <c r="G19969" s="216"/>
      <c r="I19969" s="434"/>
      <c r="P19969" s="294"/>
    </row>
    <row r="19970" spans="1:16">
      <c r="A19970" s="215"/>
      <c r="B19970" s="438"/>
      <c r="C19970" s="215"/>
      <c r="D19970" s="217"/>
      <c r="E19970" s="217"/>
      <c r="F19970" s="216"/>
      <c r="G19970" s="216"/>
      <c r="I19970" s="434"/>
      <c r="P19970" s="294"/>
    </row>
    <row r="19971" spans="1:16">
      <c r="A19971" s="215"/>
      <c r="B19971" s="438"/>
      <c r="C19971" s="215"/>
      <c r="D19971" s="217"/>
      <c r="E19971" s="217"/>
      <c r="F19971" s="216"/>
      <c r="G19971" s="216"/>
      <c r="I19971" s="434"/>
      <c r="P19971" s="294"/>
    </row>
    <row r="19972" spans="1:16">
      <c r="A19972" s="215"/>
      <c r="B19972" s="438"/>
      <c r="C19972" s="215"/>
      <c r="D19972" s="217"/>
      <c r="E19972" s="217"/>
      <c r="F19972" s="216"/>
      <c r="G19972" s="216"/>
      <c r="I19972" s="434"/>
      <c r="P19972" s="294"/>
    </row>
    <row r="19973" spans="1:16">
      <c r="A19973" s="215"/>
      <c r="B19973" s="438"/>
      <c r="C19973" s="215"/>
      <c r="D19973" s="217"/>
      <c r="E19973" s="217"/>
      <c r="F19973" s="216"/>
      <c r="G19973" s="216"/>
      <c r="I19973" s="434"/>
      <c r="P19973" s="294"/>
    </row>
    <row r="19974" spans="1:16">
      <c r="A19974" s="215"/>
      <c r="B19974" s="438"/>
      <c r="C19974" s="215"/>
      <c r="D19974" s="217"/>
      <c r="E19974" s="217"/>
      <c r="F19974" s="216"/>
      <c r="G19974" s="216"/>
      <c r="I19974" s="434"/>
      <c r="P19974" s="294"/>
    </row>
    <row r="19975" spans="1:16">
      <c r="A19975" s="215"/>
      <c r="B19975" s="438"/>
      <c r="C19975" s="215"/>
      <c r="D19975" s="217"/>
      <c r="E19975" s="217"/>
      <c r="F19975" s="216"/>
      <c r="G19975" s="216"/>
      <c r="I19975" s="434"/>
      <c r="P19975" s="294"/>
    </row>
    <row r="19976" spans="1:16">
      <c r="A19976" s="215"/>
      <c r="B19976" s="438"/>
      <c r="C19976" s="215"/>
      <c r="D19976" s="217"/>
      <c r="E19976" s="217"/>
      <c r="F19976" s="216"/>
      <c r="G19976" s="216"/>
      <c r="I19976" s="434"/>
      <c r="P19976" s="294"/>
    </row>
    <row r="19977" spans="1:16">
      <c r="A19977" s="215"/>
      <c r="B19977" s="438"/>
      <c r="C19977" s="215"/>
      <c r="D19977" s="217"/>
      <c r="E19977" s="217"/>
      <c r="F19977" s="216"/>
      <c r="G19977" s="216"/>
      <c r="I19977" s="434"/>
      <c r="P19977" s="294"/>
    </row>
    <row r="19978" spans="1:16">
      <c r="A19978" s="215"/>
      <c r="B19978" s="438"/>
      <c r="C19978" s="215"/>
      <c r="D19978" s="217"/>
      <c r="E19978" s="217"/>
      <c r="F19978" s="216"/>
      <c r="G19978" s="216"/>
      <c r="I19978" s="434"/>
      <c r="P19978" s="294"/>
    </row>
    <row r="19979" spans="1:16">
      <c r="A19979" s="215"/>
      <c r="B19979" s="438"/>
      <c r="C19979" s="215"/>
      <c r="D19979" s="217"/>
      <c r="E19979" s="217"/>
      <c r="F19979" s="216"/>
      <c r="G19979" s="216"/>
      <c r="I19979" s="434"/>
      <c r="P19979" s="294"/>
    </row>
    <row r="19980" spans="1:16">
      <c r="A19980" s="215"/>
      <c r="B19980" s="438"/>
      <c r="C19980" s="215"/>
      <c r="D19980" s="217"/>
      <c r="E19980" s="217"/>
      <c r="F19980" s="216"/>
      <c r="G19980" s="216"/>
      <c r="I19980" s="434"/>
      <c r="P19980" s="294"/>
    </row>
    <row r="19981" spans="1:16">
      <c r="A19981" s="215"/>
      <c r="B19981" s="438"/>
      <c r="C19981" s="215"/>
      <c r="D19981" s="217"/>
      <c r="E19981" s="217"/>
      <c r="F19981" s="216"/>
      <c r="G19981" s="216"/>
      <c r="I19981" s="434"/>
      <c r="P19981" s="294"/>
    </row>
    <row r="19982" spans="1:16">
      <c r="A19982" s="215"/>
      <c r="B19982" s="438"/>
      <c r="C19982" s="215"/>
      <c r="D19982" s="217"/>
      <c r="E19982" s="217"/>
      <c r="F19982" s="216"/>
      <c r="G19982" s="216"/>
      <c r="I19982" s="434"/>
      <c r="P19982" s="294"/>
    </row>
    <row r="19983" spans="1:16">
      <c r="A19983" s="215"/>
      <c r="B19983" s="438"/>
      <c r="C19983" s="215"/>
      <c r="D19983" s="217"/>
      <c r="E19983" s="217"/>
      <c r="F19983" s="216"/>
      <c r="G19983" s="216"/>
      <c r="I19983" s="434"/>
      <c r="P19983" s="294"/>
    </row>
    <row r="19984" spans="1:16">
      <c r="A19984" s="215"/>
      <c r="B19984" s="438"/>
      <c r="C19984" s="215"/>
      <c r="D19984" s="217"/>
      <c r="E19984" s="217"/>
      <c r="F19984" s="216"/>
      <c r="G19984" s="216"/>
      <c r="I19984" s="434"/>
      <c r="P19984" s="294"/>
    </row>
    <row r="19985" spans="1:16">
      <c r="A19985" s="215"/>
      <c r="B19985" s="438"/>
      <c r="C19985" s="215"/>
      <c r="D19985" s="217"/>
      <c r="E19985" s="217"/>
      <c r="F19985" s="216"/>
      <c r="G19985" s="216"/>
      <c r="I19985" s="434"/>
      <c r="P19985" s="294"/>
    </row>
    <row r="19986" spans="1:16">
      <c r="A19986" s="215"/>
      <c r="B19986" s="438"/>
      <c r="C19986" s="215"/>
      <c r="D19986" s="217"/>
      <c r="E19986" s="217"/>
      <c r="F19986" s="216"/>
      <c r="G19986" s="216"/>
      <c r="I19986" s="434"/>
      <c r="P19986" s="294"/>
    </row>
    <row r="19987" spans="1:16">
      <c r="A19987" s="215"/>
      <c r="B19987" s="438"/>
      <c r="C19987" s="215"/>
      <c r="D19987" s="217"/>
      <c r="E19987" s="217"/>
      <c r="F19987" s="216"/>
      <c r="G19987" s="216"/>
      <c r="I19987" s="434"/>
      <c r="P19987" s="294"/>
    </row>
    <row r="19988" spans="1:16">
      <c r="A19988" s="215"/>
      <c r="B19988" s="438"/>
      <c r="C19988" s="215"/>
      <c r="D19988" s="217"/>
      <c r="E19988" s="217"/>
      <c r="F19988" s="216"/>
      <c r="G19988" s="216"/>
      <c r="I19988" s="434"/>
      <c r="P19988" s="294"/>
    </row>
    <row r="19989" spans="1:16">
      <c r="A19989" s="215"/>
      <c r="B19989" s="438"/>
      <c r="C19989" s="215"/>
      <c r="D19989" s="217"/>
      <c r="E19989" s="217"/>
      <c r="F19989" s="216"/>
      <c r="G19989" s="216"/>
      <c r="I19989" s="434"/>
      <c r="P19989" s="294"/>
    </row>
    <row r="19990" spans="1:16">
      <c r="A19990" s="215"/>
      <c r="B19990" s="438"/>
      <c r="C19990" s="215"/>
      <c r="D19990" s="217"/>
      <c r="E19990" s="217"/>
      <c r="F19990" s="216"/>
      <c r="G19990" s="216"/>
      <c r="I19990" s="434"/>
      <c r="P19990" s="294"/>
    </row>
    <row r="19991" spans="1:16">
      <c r="A19991" s="215"/>
      <c r="B19991" s="438"/>
      <c r="C19991" s="215"/>
      <c r="D19991" s="217"/>
      <c r="E19991" s="217"/>
      <c r="F19991" s="216"/>
      <c r="G19991" s="216"/>
      <c r="I19991" s="434"/>
      <c r="P19991" s="294"/>
    </row>
    <row r="19992" spans="1:16">
      <c r="A19992" s="215"/>
      <c r="B19992" s="438"/>
      <c r="C19992" s="215"/>
      <c r="D19992" s="217"/>
      <c r="E19992" s="217"/>
      <c r="F19992" s="216"/>
      <c r="G19992" s="216"/>
      <c r="I19992" s="434"/>
      <c r="P19992" s="294"/>
    </row>
    <row r="19993" spans="1:16">
      <c r="A19993" s="215"/>
      <c r="B19993" s="438"/>
      <c r="C19993" s="215"/>
      <c r="D19993" s="217"/>
      <c r="E19993" s="217"/>
      <c r="F19993" s="216"/>
      <c r="G19993" s="216"/>
      <c r="I19993" s="434"/>
      <c r="P19993" s="294"/>
    </row>
    <row r="19994" spans="1:16">
      <c r="A19994" s="215"/>
      <c r="B19994" s="438"/>
      <c r="C19994" s="215"/>
      <c r="D19994" s="217"/>
      <c r="E19994" s="217"/>
      <c r="F19994" s="216"/>
      <c r="G19994" s="216"/>
      <c r="I19994" s="434"/>
      <c r="P19994" s="294"/>
    </row>
    <row r="19995" spans="1:16">
      <c r="A19995" s="215"/>
      <c r="B19995" s="438"/>
      <c r="C19995" s="215"/>
      <c r="D19995" s="217"/>
      <c r="E19995" s="217"/>
      <c r="F19995" s="216"/>
      <c r="G19995" s="216"/>
      <c r="I19995" s="434"/>
      <c r="P19995" s="294"/>
    </row>
    <row r="19996" spans="1:16">
      <c r="A19996" s="215"/>
      <c r="B19996" s="438"/>
      <c r="C19996" s="215"/>
      <c r="D19996" s="217"/>
      <c r="E19996" s="217"/>
      <c r="F19996" s="216"/>
      <c r="G19996" s="216"/>
      <c r="I19996" s="434"/>
      <c r="P19996" s="294"/>
    </row>
    <row r="19997" spans="1:16">
      <c r="A19997" s="215"/>
      <c r="B19997" s="438"/>
      <c r="C19997" s="215"/>
      <c r="D19997" s="217"/>
      <c r="E19997" s="217"/>
      <c r="F19997" s="216"/>
      <c r="G19997" s="216"/>
      <c r="I19997" s="434"/>
      <c r="P19997" s="294"/>
    </row>
    <row r="19998" spans="1:16">
      <c r="A19998" s="215"/>
      <c r="B19998" s="438"/>
      <c r="C19998" s="215"/>
      <c r="D19998" s="217"/>
      <c r="E19998" s="217"/>
      <c r="F19998" s="216"/>
      <c r="G19998" s="216"/>
      <c r="I19998" s="434"/>
      <c r="P19998" s="294"/>
    </row>
    <row r="19999" spans="1:16">
      <c r="A19999" s="215"/>
      <c r="B19999" s="438"/>
      <c r="C19999" s="215"/>
      <c r="D19999" s="217"/>
      <c r="E19999" s="217"/>
      <c r="F19999" s="216"/>
      <c r="G19999" s="216"/>
      <c r="I19999" s="434"/>
      <c r="P19999" s="294"/>
    </row>
    <row r="20000" spans="1:16">
      <c r="A20000" s="215"/>
      <c r="B20000" s="438"/>
      <c r="C20000" s="215"/>
      <c r="D20000" s="217"/>
      <c r="E20000" s="217"/>
      <c r="F20000" s="216"/>
      <c r="G20000" s="216"/>
      <c r="I20000" s="434"/>
      <c r="P20000" s="294"/>
    </row>
    <row r="20001" spans="1:16">
      <c r="A20001" s="215"/>
      <c r="B20001" s="438"/>
      <c r="C20001" s="215"/>
      <c r="D20001" s="217"/>
      <c r="E20001" s="217"/>
      <c r="F20001" s="216"/>
      <c r="G20001" s="216"/>
      <c r="I20001" s="434"/>
      <c r="P20001" s="294"/>
    </row>
    <row r="20002" spans="1:16">
      <c r="A20002" s="215"/>
      <c r="B20002" s="438"/>
      <c r="C20002" s="215"/>
      <c r="D20002" s="217"/>
      <c r="E20002" s="217"/>
      <c r="F20002" s="216"/>
      <c r="G20002" s="216"/>
      <c r="I20002" s="434"/>
      <c r="P20002" s="294"/>
    </row>
    <row r="20003" spans="1:16">
      <c r="A20003" s="215"/>
      <c r="B20003" s="438"/>
      <c r="C20003" s="215"/>
      <c r="D20003" s="217"/>
      <c r="E20003" s="217"/>
      <c r="F20003" s="216"/>
      <c r="G20003" s="216"/>
      <c r="I20003" s="434"/>
      <c r="P20003" s="294"/>
    </row>
    <row r="20004" spans="1:16">
      <c r="A20004" s="215"/>
      <c r="B20004" s="438"/>
      <c r="C20004" s="215"/>
      <c r="D20004" s="217"/>
      <c r="E20004" s="217"/>
      <c r="F20004" s="216"/>
      <c r="G20004" s="216"/>
      <c r="I20004" s="434"/>
      <c r="P20004" s="294"/>
    </row>
    <row r="20005" spans="1:16">
      <c r="A20005" s="215"/>
      <c r="B20005" s="438"/>
      <c r="C20005" s="215"/>
      <c r="D20005" s="217"/>
      <c r="E20005" s="217"/>
      <c r="F20005" s="216"/>
      <c r="G20005" s="216"/>
      <c r="I20005" s="434"/>
      <c r="P20005" s="294"/>
    </row>
    <row r="20006" spans="1:16">
      <c r="A20006" s="215"/>
      <c r="B20006" s="438"/>
      <c r="C20006" s="215"/>
      <c r="D20006" s="217"/>
      <c r="E20006" s="217"/>
      <c r="F20006" s="216"/>
      <c r="G20006" s="216"/>
      <c r="I20006" s="434"/>
      <c r="P20006" s="294"/>
    </row>
    <row r="20007" spans="1:16">
      <c r="A20007" s="215"/>
      <c r="B20007" s="438"/>
      <c r="C20007" s="215"/>
      <c r="D20007" s="217"/>
      <c r="E20007" s="217"/>
      <c r="F20007" s="216"/>
      <c r="G20007" s="216"/>
      <c r="I20007" s="434"/>
      <c r="P20007" s="294"/>
    </row>
    <row r="20008" spans="1:16">
      <c r="A20008" s="215"/>
      <c r="B20008" s="438"/>
      <c r="C20008" s="215"/>
      <c r="D20008" s="217"/>
      <c r="E20008" s="217"/>
      <c r="F20008" s="216"/>
      <c r="G20008" s="216"/>
      <c r="I20008" s="434"/>
      <c r="P20008" s="294"/>
    </row>
    <row r="20009" spans="1:16">
      <c r="A20009" s="215"/>
      <c r="B20009" s="438"/>
      <c r="C20009" s="215"/>
      <c r="D20009" s="217"/>
      <c r="E20009" s="217"/>
      <c r="F20009" s="216"/>
      <c r="G20009" s="216"/>
      <c r="I20009" s="434"/>
      <c r="P20009" s="294"/>
    </row>
    <row r="20010" spans="1:16">
      <c r="A20010" s="215"/>
      <c r="B20010" s="438"/>
      <c r="C20010" s="215"/>
      <c r="D20010" s="217"/>
      <c r="E20010" s="217"/>
      <c r="F20010" s="216"/>
      <c r="G20010" s="216"/>
      <c r="I20010" s="434"/>
      <c r="P20010" s="294"/>
    </row>
    <row r="20011" spans="1:16">
      <c r="A20011" s="215"/>
      <c r="B20011" s="438"/>
      <c r="C20011" s="215"/>
      <c r="D20011" s="217"/>
      <c r="E20011" s="217"/>
      <c r="F20011" s="216"/>
      <c r="G20011" s="216"/>
      <c r="I20011" s="434"/>
      <c r="P20011" s="294"/>
    </row>
    <row r="20012" spans="1:16">
      <c r="A20012" s="215"/>
      <c r="B20012" s="438"/>
      <c r="C20012" s="215"/>
      <c r="D20012" s="217"/>
      <c r="E20012" s="217"/>
      <c r="F20012" s="216"/>
      <c r="G20012" s="216"/>
      <c r="I20012" s="434"/>
      <c r="P20012" s="294"/>
    </row>
    <row r="20013" spans="1:16">
      <c r="A20013" s="215"/>
      <c r="B20013" s="438"/>
      <c r="C20013" s="215"/>
      <c r="D20013" s="217"/>
      <c r="E20013" s="217"/>
      <c r="F20013" s="216"/>
      <c r="G20013" s="216"/>
      <c r="I20013" s="434"/>
      <c r="P20013" s="294"/>
    </row>
    <row r="20014" spans="1:16">
      <c r="A20014" s="215"/>
      <c r="B20014" s="438"/>
      <c r="C20014" s="215"/>
      <c r="D20014" s="217"/>
      <c r="E20014" s="217"/>
      <c r="F20014" s="216"/>
      <c r="G20014" s="216"/>
      <c r="I20014" s="434"/>
      <c r="P20014" s="294"/>
    </row>
    <row r="20015" spans="1:16">
      <c r="A20015" s="215"/>
      <c r="B20015" s="438"/>
      <c r="C20015" s="215"/>
      <c r="D20015" s="217"/>
      <c r="E20015" s="217"/>
      <c r="F20015" s="216"/>
      <c r="G20015" s="216"/>
      <c r="I20015" s="434"/>
      <c r="P20015" s="294"/>
    </row>
    <row r="20016" spans="1:16">
      <c r="A20016" s="215"/>
      <c r="B20016" s="438"/>
      <c r="C20016" s="215"/>
      <c r="D20016" s="217"/>
      <c r="E20016" s="217"/>
      <c r="F20016" s="216"/>
      <c r="G20016" s="216"/>
      <c r="I20016" s="434"/>
      <c r="P20016" s="294"/>
    </row>
    <row r="20017" spans="1:16">
      <c r="A20017" s="215"/>
      <c r="B20017" s="438"/>
      <c r="C20017" s="215"/>
      <c r="D20017" s="217"/>
      <c r="E20017" s="217"/>
      <c r="F20017" s="216"/>
      <c r="G20017" s="216"/>
      <c r="I20017" s="434"/>
      <c r="P20017" s="294"/>
    </row>
    <row r="20018" spans="1:16">
      <c r="A20018" s="215"/>
      <c r="B20018" s="438"/>
      <c r="C20018" s="215"/>
      <c r="D20018" s="217"/>
      <c r="E20018" s="217"/>
      <c r="F20018" s="216"/>
      <c r="G20018" s="216"/>
      <c r="I20018" s="434"/>
      <c r="P20018" s="294"/>
    </row>
    <row r="20019" spans="1:16">
      <c r="A20019" s="215"/>
      <c r="B20019" s="438"/>
      <c r="C20019" s="215"/>
      <c r="D20019" s="217"/>
      <c r="E20019" s="217"/>
      <c r="F20019" s="216"/>
      <c r="G20019" s="216"/>
      <c r="I20019" s="434"/>
      <c r="P20019" s="294"/>
    </row>
    <row r="20020" spans="1:16">
      <c r="A20020" s="215"/>
      <c r="B20020" s="438"/>
      <c r="C20020" s="215"/>
      <c r="D20020" s="217"/>
      <c r="E20020" s="217"/>
      <c r="F20020" s="216"/>
      <c r="G20020" s="216"/>
      <c r="I20020" s="434"/>
      <c r="P20020" s="294"/>
    </row>
    <row r="20021" spans="1:16">
      <c r="A20021" s="215"/>
      <c r="B20021" s="438"/>
      <c r="C20021" s="215"/>
      <c r="D20021" s="217"/>
      <c r="E20021" s="217"/>
      <c r="F20021" s="216"/>
      <c r="G20021" s="216"/>
      <c r="I20021" s="434"/>
      <c r="P20021" s="294"/>
    </row>
    <row r="20022" spans="1:16">
      <c r="A20022" s="215"/>
      <c r="B20022" s="438"/>
      <c r="C20022" s="215"/>
      <c r="D20022" s="217"/>
      <c r="E20022" s="217"/>
      <c r="F20022" s="216"/>
      <c r="G20022" s="216"/>
      <c r="I20022" s="434"/>
      <c r="P20022" s="294"/>
    </row>
    <row r="20023" spans="1:16">
      <c r="A20023" s="215"/>
      <c r="B20023" s="438"/>
      <c r="C20023" s="215"/>
      <c r="D20023" s="217"/>
      <c r="E20023" s="217"/>
      <c r="F20023" s="216"/>
      <c r="G20023" s="216"/>
      <c r="I20023" s="434"/>
      <c r="P20023" s="294"/>
    </row>
    <row r="20024" spans="1:16">
      <c r="A20024" s="215"/>
      <c r="B20024" s="438"/>
      <c r="C20024" s="215"/>
      <c r="D20024" s="217"/>
      <c r="E20024" s="217"/>
      <c r="F20024" s="216"/>
      <c r="G20024" s="216"/>
      <c r="I20024" s="434"/>
      <c r="P20024" s="294"/>
    </row>
    <row r="20025" spans="1:16">
      <c r="A20025" s="215"/>
      <c r="B20025" s="438"/>
      <c r="C20025" s="215"/>
      <c r="D20025" s="217"/>
      <c r="E20025" s="217"/>
      <c r="F20025" s="216"/>
      <c r="G20025" s="216"/>
      <c r="I20025" s="434"/>
      <c r="P20025" s="294"/>
    </row>
    <row r="20026" spans="1:16">
      <c r="A20026" s="215"/>
      <c r="B20026" s="438"/>
      <c r="C20026" s="215"/>
      <c r="D20026" s="217"/>
      <c r="E20026" s="217"/>
      <c r="F20026" s="216"/>
      <c r="G20026" s="216"/>
      <c r="I20026" s="434"/>
      <c r="P20026" s="294"/>
    </row>
    <row r="20027" spans="1:16">
      <c r="A20027" s="215"/>
      <c r="B20027" s="438"/>
      <c r="C20027" s="215"/>
      <c r="D20027" s="217"/>
      <c r="E20027" s="217"/>
      <c r="F20027" s="216"/>
      <c r="G20027" s="216"/>
      <c r="I20027" s="434"/>
      <c r="P20027" s="294"/>
    </row>
    <row r="20028" spans="1:16">
      <c r="A20028" s="215"/>
      <c r="B20028" s="438"/>
      <c r="C20028" s="215"/>
      <c r="D20028" s="217"/>
      <c r="E20028" s="217"/>
      <c r="F20028" s="216"/>
      <c r="G20028" s="216"/>
      <c r="I20028" s="434"/>
      <c r="P20028" s="294"/>
    </row>
    <row r="20029" spans="1:16">
      <c r="A20029" s="215"/>
      <c r="B20029" s="438"/>
      <c r="C20029" s="215"/>
      <c r="D20029" s="217"/>
      <c r="E20029" s="217"/>
      <c r="F20029" s="216"/>
      <c r="G20029" s="216"/>
      <c r="I20029" s="434"/>
      <c r="P20029" s="294"/>
    </row>
    <row r="20030" spans="1:16">
      <c r="A20030" s="215"/>
      <c r="B20030" s="438"/>
      <c r="C20030" s="215"/>
      <c r="D20030" s="217"/>
      <c r="E20030" s="217"/>
      <c r="F20030" s="216"/>
      <c r="G20030" s="216"/>
      <c r="I20030" s="434"/>
      <c r="P20030" s="294"/>
    </row>
    <row r="20031" spans="1:16">
      <c r="A20031" s="215"/>
      <c r="B20031" s="438"/>
      <c r="C20031" s="215"/>
      <c r="D20031" s="217"/>
      <c r="E20031" s="217"/>
      <c r="F20031" s="216"/>
      <c r="G20031" s="216"/>
      <c r="I20031" s="434"/>
      <c r="P20031" s="294"/>
    </row>
    <row r="20032" spans="1:16">
      <c r="A20032" s="215"/>
      <c r="B20032" s="438"/>
      <c r="C20032" s="215"/>
      <c r="D20032" s="217"/>
      <c r="E20032" s="217"/>
      <c r="F20032" s="216"/>
      <c r="G20032" s="216"/>
      <c r="I20032" s="434"/>
      <c r="P20032" s="294"/>
    </row>
    <row r="20033" spans="1:16">
      <c r="A20033" s="215"/>
      <c r="B20033" s="438"/>
      <c r="C20033" s="215"/>
      <c r="D20033" s="217"/>
      <c r="E20033" s="217"/>
      <c r="F20033" s="216"/>
      <c r="G20033" s="216"/>
      <c r="I20033" s="434"/>
      <c r="P20033" s="294"/>
    </row>
    <row r="20034" spans="1:16">
      <c r="A20034" s="215"/>
      <c r="B20034" s="438"/>
      <c r="C20034" s="215"/>
      <c r="D20034" s="217"/>
      <c r="E20034" s="217"/>
      <c r="F20034" s="216"/>
      <c r="G20034" s="216"/>
      <c r="I20034" s="434"/>
      <c r="P20034" s="294"/>
    </row>
    <row r="20035" spans="1:16">
      <c r="A20035" s="215"/>
      <c r="B20035" s="438"/>
      <c r="C20035" s="215"/>
      <c r="D20035" s="217"/>
      <c r="E20035" s="217"/>
      <c r="F20035" s="216"/>
      <c r="G20035" s="216"/>
      <c r="I20035" s="434"/>
      <c r="P20035" s="294"/>
    </row>
    <row r="20036" spans="1:16">
      <c r="A20036" s="215"/>
      <c r="B20036" s="438"/>
      <c r="C20036" s="215"/>
      <c r="D20036" s="217"/>
      <c r="E20036" s="217"/>
      <c r="F20036" s="216"/>
      <c r="G20036" s="216"/>
      <c r="I20036" s="434"/>
      <c r="P20036" s="294"/>
    </row>
    <row r="20037" spans="1:16">
      <c r="A20037" s="215"/>
      <c r="B20037" s="438"/>
      <c r="C20037" s="215"/>
      <c r="D20037" s="217"/>
      <c r="E20037" s="217"/>
      <c r="F20037" s="216"/>
      <c r="G20037" s="216"/>
      <c r="I20037" s="434"/>
      <c r="P20037" s="294"/>
    </row>
    <row r="20038" spans="1:16">
      <c r="A20038" s="215"/>
      <c r="B20038" s="438"/>
      <c r="C20038" s="215"/>
      <c r="D20038" s="217"/>
      <c r="E20038" s="217"/>
      <c r="F20038" s="216"/>
      <c r="G20038" s="216"/>
      <c r="I20038" s="434"/>
      <c r="P20038" s="294"/>
    </row>
    <row r="20039" spans="1:16">
      <c r="A20039" s="215"/>
      <c r="B20039" s="438"/>
      <c r="C20039" s="215"/>
      <c r="D20039" s="217"/>
      <c r="E20039" s="217"/>
      <c r="F20039" s="216"/>
      <c r="G20039" s="216"/>
      <c r="I20039" s="434"/>
      <c r="P20039" s="294"/>
    </row>
    <row r="20040" spans="1:16">
      <c r="A20040" s="215"/>
      <c r="B20040" s="438"/>
      <c r="C20040" s="215"/>
      <c r="D20040" s="217"/>
      <c r="E20040" s="217"/>
      <c r="F20040" s="216"/>
      <c r="G20040" s="216"/>
      <c r="I20040" s="434"/>
      <c r="P20040" s="294"/>
    </row>
    <row r="20041" spans="1:16">
      <c r="A20041" s="215"/>
      <c r="B20041" s="438"/>
      <c r="C20041" s="215"/>
      <c r="D20041" s="217"/>
      <c r="E20041" s="217"/>
      <c r="F20041" s="216"/>
      <c r="G20041" s="216"/>
      <c r="I20041" s="434"/>
      <c r="P20041" s="294"/>
    </row>
    <row r="20042" spans="1:16">
      <c r="A20042" s="215"/>
      <c r="B20042" s="438"/>
      <c r="C20042" s="215"/>
      <c r="D20042" s="217"/>
      <c r="E20042" s="217"/>
      <c r="F20042" s="216"/>
      <c r="G20042" s="216"/>
      <c r="I20042" s="434"/>
      <c r="P20042" s="294"/>
    </row>
    <row r="20043" spans="1:16">
      <c r="A20043" s="215"/>
      <c r="B20043" s="438"/>
      <c r="C20043" s="215"/>
      <c r="D20043" s="217"/>
      <c r="E20043" s="217"/>
      <c r="F20043" s="216"/>
      <c r="G20043" s="216"/>
      <c r="I20043" s="434"/>
      <c r="P20043" s="294"/>
    </row>
    <row r="20044" spans="1:16">
      <c r="A20044" s="215"/>
      <c r="B20044" s="438"/>
      <c r="C20044" s="215"/>
      <c r="D20044" s="217"/>
      <c r="E20044" s="217"/>
      <c r="F20044" s="216"/>
      <c r="G20044" s="216"/>
      <c r="I20044" s="434"/>
      <c r="P20044" s="294"/>
    </row>
    <row r="20045" spans="1:16">
      <c r="A20045" s="215"/>
      <c r="B20045" s="438"/>
      <c r="C20045" s="215"/>
      <c r="D20045" s="217"/>
      <c r="E20045" s="217"/>
      <c r="F20045" s="216"/>
      <c r="G20045" s="216"/>
      <c r="I20045" s="434"/>
      <c r="P20045" s="294"/>
    </row>
    <row r="20046" spans="1:16">
      <c r="A20046" s="215"/>
      <c r="B20046" s="438"/>
      <c r="C20046" s="215"/>
      <c r="D20046" s="217"/>
      <c r="E20046" s="217"/>
      <c r="F20046" s="216"/>
      <c r="G20046" s="216"/>
      <c r="I20046" s="434"/>
      <c r="P20046" s="294"/>
    </row>
    <row r="20047" spans="1:16">
      <c r="A20047" s="215"/>
      <c r="B20047" s="438"/>
      <c r="C20047" s="215"/>
      <c r="D20047" s="217"/>
      <c r="E20047" s="217"/>
      <c r="F20047" s="216"/>
      <c r="G20047" s="216"/>
      <c r="I20047" s="434"/>
      <c r="P20047" s="294"/>
    </row>
    <row r="20048" spans="1:16">
      <c r="A20048" s="215"/>
      <c r="B20048" s="438"/>
      <c r="C20048" s="215"/>
      <c r="D20048" s="217"/>
      <c r="E20048" s="217"/>
      <c r="F20048" s="216"/>
      <c r="G20048" s="216"/>
      <c r="I20048" s="434"/>
      <c r="P20048" s="294"/>
    </row>
    <row r="20049" spans="1:16">
      <c r="A20049" s="215"/>
      <c r="B20049" s="438"/>
      <c r="C20049" s="215"/>
      <c r="D20049" s="217"/>
      <c r="E20049" s="217"/>
      <c r="F20049" s="216"/>
      <c r="G20049" s="216"/>
      <c r="I20049" s="434"/>
      <c r="P20049" s="294"/>
    </row>
    <row r="20050" spans="1:16">
      <c r="A20050" s="215"/>
      <c r="B20050" s="438"/>
      <c r="C20050" s="215"/>
      <c r="D20050" s="217"/>
      <c r="E20050" s="217"/>
      <c r="F20050" s="216"/>
      <c r="G20050" s="216"/>
      <c r="I20050" s="434"/>
      <c r="P20050" s="294"/>
    </row>
    <row r="20051" spans="1:16">
      <c r="A20051" s="215"/>
      <c r="B20051" s="438"/>
      <c r="C20051" s="215"/>
      <c r="D20051" s="217"/>
      <c r="E20051" s="217"/>
      <c r="F20051" s="216"/>
      <c r="G20051" s="216"/>
      <c r="I20051" s="434"/>
      <c r="P20051" s="294"/>
    </row>
    <row r="20052" spans="1:16">
      <c r="A20052" s="215"/>
      <c r="B20052" s="438"/>
      <c r="C20052" s="215"/>
      <c r="D20052" s="217"/>
      <c r="E20052" s="217"/>
      <c r="F20052" s="216"/>
      <c r="G20052" s="216"/>
      <c r="I20052" s="434"/>
      <c r="P20052" s="294"/>
    </row>
    <row r="20053" spans="1:16">
      <c r="A20053" s="215"/>
      <c r="B20053" s="438"/>
      <c r="C20053" s="215"/>
      <c r="D20053" s="217"/>
      <c r="E20053" s="217"/>
      <c r="F20053" s="216"/>
      <c r="G20053" s="216"/>
      <c r="I20053" s="434"/>
      <c r="P20053" s="294"/>
    </row>
    <row r="20054" spans="1:16">
      <c r="A20054" s="215"/>
      <c r="B20054" s="438"/>
      <c r="C20054" s="215"/>
      <c r="D20054" s="217"/>
      <c r="E20054" s="217"/>
      <c r="F20054" s="216"/>
      <c r="G20054" s="216"/>
      <c r="I20054" s="434"/>
      <c r="P20054" s="294"/>
    </row>
    <row r="20055" spans="1:16">
      <c r="A20055" s="215"/>
      <c r="B20055" s="438"/>
      <c r="C20055" s="215"/>
      <c r="D20055" s="217"/>
      <c r="E20055" s="217"/>
      <c r="F20055" s="216"/>
      <c r="G20055" s="216"/>
      <c r="I20055" s="434"/>
      <c r="P20055" s="294"/>
    </row>
    <row r="20056" spans="1:16">
      <c r="A20056" s="215"/>
      <c r="B20056" s="438"/>
      <c r="C20056" s="215"/>
      <c r="D20056" s="217"/>
      <c r="E20056" s="217"/>
      <c r="F20056" s="216"/>
      <c r="G20056" s="216"/>
      <c r="I20056" s="434"/>
      <c r="P20056" s="294"/>
    </row>
    <row r="20057" spans="1:16">
      <c r="A20057" s="215"/>
      <c r="B20057" s="438"/>
      <c r="C20057" s="215"/>
      <c r="D20057" s="217"/>
      <c r="E20057" s="217"/>
      <c r="F20057" s="216"/>
      <c r="G20057" s="216"/>
      <c r="I20057" s="434"/>
      <c r="P20057" s="294"/>
    </row>
    <row r="20058" spans="1:16">
      <c r="A20058" s="215"/>
      <c r="B20058" s="438"/>
      <c r="C20058" s="215"/>
      <c r="D20058" s="217"/>
      <c r="E20058" s="217"/>
      <c r="F20058" s="216"/>
      <c r="G20058" s="216"/>
      <c r="I20058" s="434"/>
      <c r="P20058" s="294"/>
    </row>
    <row r="20059" spans="1:16">
      <c r="A20059" s="215"/>
      <c r="B20059" s="438"/>
      <c r="C20059" s="215"/>
      <c r="D20059" s="217"/>
      <c r="E20059" s="217"/>
      <c r="F20059" s="216"/>
      <c r="G20059" s="216"/>
      <c r="I20059" s="434"/>
      <c r="P20059" s="294"/>
    </row>
    <row r="20060" spans="1:16">
      <c r="A20060" s="215"/>
      <c r="B20060" s="438"/>
      <c r="C20060" s="215"/>
      <c r="D20060" s="217"/>
      <c r="E20060" s="217"/>
      <c r="F20060" s="216"/>
      <c r="G20060" s="216"/>
      <c r="I20060" s="434"/>
      <c r="P20060" s="294"/>
    </row>
    <row r="20061" spans="1:16">
      <c r="A20061" s="215"/>
      <c r="B20061" s="438"/>
      <c r="C20061" s="215"/>
      <c r="D20061" s="217"/>
      <c r="E20061" s="217"/>
      <c r="F20061" s="216"/>
      <c r="G20061" s="216"/>
      <c r="I20061" s="434"/>
      <c r="P20061" s="294"/>
    </row>
    <row r="20062" spans="1:16">
      <c r="A20062" s="215"/>
      <c r="B20062" s="438"/>
      <c r="C20062" s="215"/>
      <c r="D20062" s="217"/>
      <c r="E20062" s="217"/>
      <c r="F20062" s="216"/>
      <c r="G20062" s="216"/>
      <c r="I20062" s="434"/>
      <c r="P20062" s="294"/>
    </row>
    <row r="20063" spans="1:16">
      <c r="A20063" s="215"/>
      <c r="B20063" s="438"/>
      <c r="C20063" s="215"/>
      <c r="D20063" s="217"/>
      <c r="E20063" s="217"/>
      <c r="F20063" s="216"/>
      <c r="G20063" s="216"/>
      <c r="I20063" s="434"/>
      <c r="P20063" s="294"/>
    </row>
    <row r="20064" spans="1:16">
      <c r="A20064" s="215"/>
      <c r="B20064" s="438"/>
      <c r="C20064" s="215"/>
      <c r="D20064" s="217"/>
      <c r="E20064" s="217"/>
      <c r="F20064" s="216"/>
      <c r="G20064" s="216"/>
      <c r="I20064" s="434"/>
      <c r="P20064" s="294"/>
    </row>
    <row r="20065" spans="1:16">
      <c r="A20065" s="215"/>
      <c r="B20065" s="438"/>
      <c r="C20065" s="215"/>
      <c r="D20065" s="217"/>
      <c r="E20065" s="217"/>
      <c r="F20065" s="216"/>
      <c r="G20065" s="216"/>
      <c r="I20065" s="434"/>
      <c r="P20065" s="294"/>
    </row>
    <row r="20066" spans="1:16">
      <c r="A20066" s="215"/>
      <c r="B20066" s="438"/>
      <c r="C20066" s="215"/>
      <c r="D20066" s="217"/>
      <c r="E20066" s="217"/>
      <c r="F20066" s="216"/>
      <c r="G20066" s="216"/>
      <c r="I20066" s="434"/>
      <c r="P20066" s="294"/>
    </row>
    <row r="20067" spans="1:16">
      <c r="A20067" s="215"/>
      <c r="B20067" s="438"/>
      <c r="C20067" s="215"/>
      <c r="D20067" s="217"/>
      <c r="E20067" s="217"/>
      <c r="F20067" s="216"/>
      <c r="G20067" s="216"/>
      <c r="I20067" s="434"/>
      <c r="P20067" s="294"/>
    </row>
    <row r="20068" spans="1:16">
      <c r="A20068" s="215"/>
      <c r="B20068" s="438"/>
      <c r="C20068" s="215"/>
      <c r="D20068" s="217"/>
      <c r="E20068" s="217"/>
      <c r="F20068" s="216"/>
      <c r="G20068" s="216"/>
      <c r="I20068" s="434"/>
      <c r="P20068" s="294"/>
    </row>
    <row r="20069" spans="1:16">
      <c r="A20069" s="215"/>
      <c r="B20069" s="438"/>
      <c r="C20069" s="215"/>
      <c r="D20069" s="217"/>
      <c r="E20069" s="217"/>
      <c r="F20069" s="216"/>
      <c r="G20069" s="216"/>
      <c r="I20069" s="434"/>
      <c r="P20069" s="294"/>
    </row>
    <row r="20070" spans="1:16">
      <c r="A20070" s="215"/>
      <c r="B20070" s="438"/>
      <c r="C20070" s="215"/>
      <c r="D20070" s="217"/>
      <c r="E20070" s="217"/>
      <c r="F20070" s="216"/>
      <c r="G20070" s="216"/>
      <c r="I20070" s="434"/>
      <c r="P20070" s="294"/>
    </row>
    <row r="20071" spans="1:16">
      <c r="A20071" s="215"/>
      <c r="B20071" s="438"/>
      <c r="C20071" s="215"/>
      <c r="D20071" s="217"/>
      <c r="E20071" s="217"/>
      <c r="F20071" s="216"/>
      <c r="G20071" s="216"/>
      <c r="I20071" s="434"/>
      <c r="P20071" s="294"/>
    </row>
    <row r="20072" spans="1:16">
      <c r="A20072" s="215"/>
      <c r="B20072" s="438"/>
      <c r="C20072" s="215"/>
      <c r="D20072" s="217"/>
      <c r="E20072" s="217"/>
      <c r="F20072" s="216"/>
      <c r="G20072" s="216"/>
      <c r="I20072" s="434"/>
      <c r="P20072" s="294"/>
    </row>
    <row r="20073" spans="1:16">
      <c r="A20073" s="215"/>
      <c r="B20073" s="438"/>
      <c r="C20073" s="215"/>
      <c r="D20073" s="217"/>
      <c r="E20073" s="217"/>
      <c r="F20073" s="216"/>
      <c r="G20073" s="216"/>
      <c r="I20073" s="434"/>
      <c r="P20073" s="294"/>
    </row>
    <row r="20074" spans="1:16">
      <c r="A20074" s="215"/>
      <c r="B20074" s="438"/>
      <c r="C20074" s="215"/>
      <c r="D20074" s="217"/>
      <c r="E20074" s="217"/>
      <c r="F20074" s="216"/>
      <c r="G20074" s="216"/>
      <c r="I20074" s="434"/>
      <c r="P20074" s="294"/>
    </row>
    <row r="20075" spans="1:16">
      <c r="A20075" s="215"/>
      <c r="B20075" s="438"/>
      <c r="C20075" s="215"/>
      <c r="D20075" s="217"/>
      <c r="E20075" s="217"/>
      <c r="F20075" s="216"/>
      <c r="G20075" s="216"/>
      <c r="I20075" s="434"/>
      <c r="P20075" s="294"/>
    </row>
    <row r="20076" spans="1:16">
      <c r="A20076" s="215"/>
      <c r="B20076" s="438"/>
      <c r="C20076" s="215"/>
      <c r="D20076" s="217"/>
      <c r="E20076" s="217"/>
      <c r="F20076" s="216"/>
      <c r="G20076" s="216"/>
      <c r="I20076" s="434"/>
      <c r="P20076" s="294"/>
    </row>
    <row r="20077" spans="1:16">
      <c r="A20077" s="215"/>
      <c r="B20077" s="438"/>
      <c r="C20077" s="215"/>
      <c r="D20077" s="217"/>
      <c r="E20077" s="217"/>
      <c r="F20077" s="216"/>
      <c r="G20077" s="216"/>
      <c r="I20077" s="434"/>
      <c r="P20077" s="294"/>
    </row>
    <row r="20078" spans="1:16">
      <c r="A20078" s="215"/>
      <c r="B20078" s="438"/>
      <c r="C20078" s="215"/>
      <c r="D20078" s="217"/>
      <c r="E20078" s="217"/>
      <c r="F20078" s="216"/>
      <c r="G20078" s="216"/>
      <c r="I20078" s="434"/>
      <c r="P20078" s="294"/>
    </row>
    <row r="20079" spans="1:16">
      <c r="A20079" s="215"/>
      <c r="B20079" s="438"/>
      <c r="C20079" s="215"/>
      <c r="D20079" s="217"/>
      <c r="E20079" s="217"/>
      <c r="F20079" s="216"/>
      <c r="G20079" s="216"/>
      <c r="I20079" s="434"/>
      <c r="P20079" s="294"/>
    </row>
    <row r="20080" spans="1:16">
      <c r="A20080" s="215"/>
      <c r="B20080" s="438"/>
      <c r="C20080" s="215"/>
      <c r="D20080" s="217"/>
      <c r="E20080" s="217"/>
      <c r="F20080" s="216"/>
      <c r="G20080" s="216"/>
      <c r="I20080" s="434"/>
      <c r="P20080" s="294"/>
    </row>
    <row r="20081" spans="1:16">
      <c r="A20081" s="215"/>
      <c r="B20081" s="438"/>
      <c r="C20081" s="215"/>
      <c r="D20081" s="217"/>
      <c r="E20081" s="217"/>
      <c r="F20081" s="216"/>
      <c r="G20081" s="216"/>
      <c r="I20081" s="434"/>
      <c r="P20081" s="294"/>
    </row>
    <row r="20082" spans="1:16">
      <c r="A20082" s="215"/>
      <c r="B20082" s="438"/>
      <c r="C20082" s="215"/>
      <c r="D20082" s="217"/>
      <c r="E20082" s="217"/>
      <c r="F20082" s="216"/>
      <c r="G20082" s="216"/>
      <c r="I20082" s="434"/>
      <c r="P20082" s="294"/>
    </row>
    <row r="20083" spans="1:16">
      <c r="A20083" s="215"/>
      <c r="B20083" s="438"/>
      <c r="C20083" s="215"/>
      <c r="D20083" s="217"/>
      <c r="E20083" s="217"/>
      <c r="F20083" s="216"/>
      <c r="G20083" s="216"/>
      <c r="I20083" s="434"/>
      <c r="P20083" s="294"/>
    </row>
    <row r="20084" spans="1:16">
      <c r="A20084" s="215"/>
      <c r="B20084" s="438"/>
      <c r="C20084" s="215"/>
      <c r="D20084" s="217"/>
      <c r="E20084" s="217"/>
      <c r="F20084" s="216"/>
      <c r="G20084" s="216"/>
      <c r="I20084" s="434"/>
      <c r="P20084" s="294"/>
    </row>
    <row r="20085" spans="1:16">
      <c r="A20085" s="215"/>
      <c r="B20085" s="438"/>
      <c r="C20085" s="215"/>
      <c r="D20085" s="217"/>
      <c r="E20085" s="217"/>
      <c r="F20085" s="216"/>
      <c r="G20085" s="216"/>
      <c r="I20085" s="434"/>
      <c r="P20085" s="294"/>
    </row>
    <row r="20086" spans="1:16">
      <c r="A20086" s="215"/>
      <c r="B20086" s="438"/>
      <c r="C20086" s="215"/>
      <c r="D20086" s="217"/>
      <c r="E20086" s="217"/>
      <c r="F20086" s="216"/>
      <c r="G20086" s="216"/>
      <c r="I20086" s="434"/>
      <c r="P20086" s="294"/>
    </row>
    <row r="20087" spans="1:16">
      <c r="A20087" s="215"/>
      <c r="B20087" s="438"/>
      <c r="C20087" s="215"/>
      <c r="D20087" s="217"/>
      <c r="E20087" s="217"/>
      <c r="F20087" s="216"/>
      <c r="G20087" s="216"/>
      <c r="I20087" s="434"/>
      <c r="P20087" s="294"/>
    </row>
    <row r="20088" spans="1:16">
      <c r="A20088" s="215"/>
      <c r="B20088" s="438"/>
      <c r="C20088" s="215"/>
      <c r="D20088" s="217"/>
      <c r="E20088" s="217"/>
      <c r="F20088" s="216"/>
      <c r="G20088" s="216"/>
      <c r="I20088" s="434"/>
      <c r="P20088" s="294"/>
    </row>
    <row r="20089" spans="1:16">
      <c r="A20089" s="215"/>
      <c r="B20089" s="438"/>
      <c r="C20089" s="215"/>
      <c r="D20089" s="217"/>
      <c r="E20089" s="217"/>
      <c r="F20089" s="216"/>
      <c r="G20089" s="216"/>
      <c r="I20089" s="434"/>
      <c r="P20089" s="294"/>
    </row>
    <row r="20090" spans="1:16">
      <c r="A20090" s="215"/>
      <c r="B20090" s="438"/>
      <c r="C20090" s="215"/>
      <c r="D20090" s="217"/>
      <c r="E20090" s="217"/>
      <c r="F20090" s="216"/>
      <c r="G20090" s="216"/>
      <c r="I20090" s="434"/>
      <c r="P20090" s="294"/>
    </row>
    <row r="20091" spans="1:16">
      <c r="A20091" s="215"/>
      <c r="B20091" s="438"/>
      <c r="C20091" s="215"/>
      <c r="D20091" s="217"/>
      <c r="E20091" s="217"/>
      <c r="F20091" s="216"/>
      <c r="G20091" s="216"/>
      <c r="I20091" s="434"/>
      <c r="P20091" s="294"/>
    </row>
    <row r="20092" spans="1:16">
      <c r="A20092" s="215"/>
      <c r="B20092" s="438"/>
      <c r="C20092" s="215"/>
      <c r="D20092" s="217"/>
      <c r="E20092" s="217"/>
      <c r="F20092" s="216"/>
      <c r="G20092" s="216"/>
      <c r="I20092" s="434"/>
      <c r="P20092" s="294"/>
    </row>
    <row r="20093" spans="1:16">
      <c r="A20093" s="215"/>
      <c r="B20093" s="438"/>
      <c r="C20093" s="215"/>
      <c r="D20093" s="217"/>
      <c r="E20093" s="217"/>
      <c r="F20093" s="216"/>
      <c r="G20093" s="216"/>
      <c r="I20093" s="434"/>
      <c r="P20093" s="294"/>
    </row>
    <row r="20094" spans="1:16">
      <c r="A20094" s="215"/>
      <c r="B20094" s="438"/>
      <c r="C20094" s="215"/>
      <c r="D20094" s="217"/>
      <c r="E20094" s="217"/>
      <c r="F20094" s="216"/>
      <c r="G20094" s="216"/>
      <c r="I20094" s="434"/>
      <c r="P20094" s="294"/>
    </row>
    <row r="20095" spans="1:16">
      <c r="A20095" s="215"/>
      <c r="B20095" s="438"/>
      <c r="C20095" s="215"/>
      <c r="D20095" s="217"/>
      <c r="E20095" s="217"/>
      <c r="F20095" s="216"/>
      <c r="G20095" s="216"/>
      <c r="I20095" s="434"/>
      <c r="P20095" s="294"/>
    </row>
    <row r="20096" spans="1:16">
      <c r="A20096" s="215"/>
      <c r="B20096" s="438"/>
      <c r="C20096" s="215"/>
      <c r="D20096" s="217"/>
      <c r="E20096" s="217"/>
      <c r="F20096" s="216"/>
      <c r="G20096" s="216"/>
      <c r="I20096" s="434"/>
      <c r="P20096" s="294"/>
    </row>
    <row r="20097" spans="1:16">
      <c r="A20097" s="215"/>
      <c r="B20097" s="438"/>
      <c r="C20097" s="215"/>
      <c r="D20097" s="217"/>
      <c r="E20097" s="217"/>
      <c r="F20097" s="216"/>
      <c r="G20097" s="216"/>
      <c r="I20097" s="434"/>
      <c r="P20097" s="294"/>
    </row>
    <row r="20098" spans="1:16">
      <c r="A20098" s="215"/>
      <c r="B20098" s="438"/>
      <c r="C20098" s="215"/>
      <c r="D20098" s="217"/>
      <c r="E20098" s="217"/>
      <c r="F20098" s="216"/>
      <c r="G20098" s="216"/>
      <c r="I20098" s="434"/>
      <c r="P20098" s="294"/>
    </row>
    <row r="20099" spans="1:16">
      <c r="A20099" s="215"/>
      <c r="B20099" s="438"/>
      <c r="C20099" s="215"/>
      <c r="D20099" s="217"/>
      <c r="E20099" s="217"/>
      <c r="F20099" s="216"/>
      <c r="G20099" s="216"/>
      <c r="I20099" s="434"/>
      <c r="P20099" s="294"/>
    </row>
    <row r="20100" spans="1:16">
      <c r="A20100" s="215"/>
      <c r="B20100" s="438"/>
      <c r="C20100" s="215"/>
      <c r="D20100" s="217"/>
      <c r="E20100" s="217"/>
      <c r="F20100" s="216"/>
      <c r="G20100" s="216"/>
      <c r="I20100" s="434"/>
      <c r="P20100" s="294"/>
    </row>
    <row r="20101" spans="1:16">
      <c r="A20101" s="215"/>
      <c r="B20101" s="438"/>
      <c r="C20101" s="215"/>
      <c r="D20101" s="217"/>
      <c r="E20101" s="217"/>
      <c r="F20101" s="216"/>
      <c r="G20101" s="216"/>
      <c r="I20101" s="434"/>
      <c r="P20101" s="294"/>
    </row>
    <row r="20102" spans="1:16">
      <c r="A20102" s="215"/>
      <c r="B20102" s="438"/>
      <c r="C20102" s="215"/>
      <c r="D20102" s="217"/>
      <c r="E20102" s="217"/>
      <c r="F20102" s="216"/>
      <c r="G20102" s="216"/>
      <c r="I20102" s="434"/>
      <c r="P20102" s="294"/>
    </row>
    <row r="20103" spans="1:16">
      <c r="A20103" s="215"/>
      <c r="B20103" s="438"/>
      <c r="C20103" s="215"/>
      <c r="D20103" s="217"/>
      <c r="E20103" s="217"/>
      <c r="F20103" s="216"/>
      <c r="G20103" s="216"/>
      <c r="I20103" s="434"/>
      <c r="P20103" s="294"/>
    </row>
    <row r="20104" spans="1:16">
      <c r="A20104" s="215"/>
      <c r="B20104" s="438"/>
      <c r="C20104" s="215"/>
      <c r="D20104" s="217"/>
      <c r="E20104" s="217"/>
      <c r="F20104" s="216"/>
      <c r="G20104" s="216"/>
      <c r="I20104" s="434"/>
      <c r="P20104" s="294"/>
    </row>
    <row r="20105" spans="1:16">
      <c r="A20105" s="215"/>
      <c r="B20105" s="438"/>
      <c r="C20105" s="215"/>
      <c r="D20105" s="217"/>
      <c r="E20105" s="217"/>
      <c r="F20105" s="216"/>
      <c r="G20105" s="216"/>
      <c r="I20105" s="434"/>
      <c r="P20105" s="294"/>
    </row>
    <row r="20106" spans="1:16">
      <c r="A20106" s="215"/>
      <c r="B20106" s="438"/>
      <c r="C20106" s="215"/>
      <c r="D20106" s="217"/>
      <c r="E20106" s="217"/>
      <c r="F20106" s="216"/>
      <c r="G20106" s="216"/>
      <c r="I20106" s="434"/>
      <c r="P20106" s="294"/>
    </row>
    <row r="20107" spans="1:16">
      <c r="A20107" s="215"/>
      <c r="B20107" s="438"/>
      <c r="C20107" s="215"/>
      <c r="D20107" s="217"/>
      <c r="E20107" s="217"/>
      <c r="F20107" s="216"/>
      <c r="G20107" s="216"/>
      <c r="I20107" s="434"/>
      <c r="P20107" s="294"/>
    </row>
    <row r="20108" spans="1:16">
      <c r="A20108" s="215"/>
      <c r="B20108" s="438"/>
      <c r="C20108" s="215"/>
      <c r="D20108" s="217"/>
      <c r="E20108" s="217"/>
      <c r="F20108" s="216"/>
      <c r="G20108" s="216"/>
      <c r="I20108" s="434"/>
      <c r="P20108" s="294"/>
    </row>
    <row r="20109" spans="1:16">
      <c r="A20109" s="215"/>
      <c r="B20109" s="438"/>
      <c r="C20109" s="215"/>
      <c r="D20109" s="217"/>
      <c r="E20109" s="217"/>
      <c r="F20109" s="216"/>
      <c r="G20109" s="216"/>
      <c r="I20109" s="434"/>
      <c r="P20109" s="294"/>
    </row>
    <row r="20110" spans="1:16">
      <c r="A20110" s="215"/>
      <c r="B20110" s="438"/>
      <c r="C20110" s="215"/>
      <c r="D20110" s="217"/>
      <c r="E20110" s="217"/>
      <c r="F20110" s="216"/>
      <c r="G20110" s="216"/>
      <c r="I20110" s="434"/>
      <c r="P20110" s="294"/>
    </row>
    <row r="20111" spans="1:16">
      <c r="A20111" s="215"/>
      <c r="B20111" s="438"/>
      <c r="C20111" s="215"/>
      <c r="D20111" s="217"/>
      <c r="E20111" s="217"/>
      <c r="F20111" s="216"/>
      <c r="G20111" s="216"/>
      <c r="I20111" s="434"/>
      <c r="P20111" s="294"/>
    </row>
    <row r="20112" spans="1:16">
      <c r="A20112" s="215"/>
      <c r="B20112" s="438"/>
      <c r="C20112" s="215"/>
      <c r="D20112" s="217"/>
      <c r="E20112" s="217"/>
      <c r="F20112" s="216"/>
      <c r="G20112" s="216"/>
      <c r="I20112" s="434"/>
      <c r="P20112" s="294"/>
    </row>
    <row r="20113" spans="1:16">
      <c r="A20113" s="215"/>
      <c r="B20113" s="438"/>
      <c r="C20113" s="215"/>
      <c r="D20113" s="217"/>
      <c r="E20113" s="217"/>
      <c r="F20113" s="216"/>
      <c r="G20113" s="216"/>
      <c r="I20113" s="434"/>
      <c r="P20113" s="294"/>
    </row>
    <row r="20114" spans="1:16">
      <c r="A20114" s="215"/>
      <c r="B20114" s="438"/>
      <c r="C20114" s="215"/>
      <c r="D20114" s="217"/>
      <c r="E20114" s="217"/>
      <c r="F20114" s="216"/>
      <c r="G20114" s="216"/>
      <c r="I20114" s="434"/>
      <c r="P20114" s="294"/>
    </row>
    <row r="20115" spans="1:16">
      <c r="A20115" s="215"/>
      <c r="B20115" s="438"/>
      <c r="C20115" s="215"/>
      <c r="D20115" s="217"/>
      <c r="E20115" s="217"/>
      <c r="F20115" s="216"/>
      <c r="G20115" s="216"/>
      <c r="I20115" s="434"/>
      <c r="P20115" s="294"/>
    </row>
    <row r="20116" spans="1:16">
      <c r="A20116" s="215"/>
      <c r="B20116" s="438"/>
      <c r="C20116" s="215"/>
      <c r="D20116" s="217"/>
      <c r="E20116" s="217"/>
      <c r="F20116" s="216"/>
      <c r="G20116" s="216"/>
      <c r="I20116" s="434"/>
      <c r="P20116" s="294"/>
    </row>
    <row r="20117" spans="1:16">
      <c r="A20117" s="215"/>
      <c r="B20117" s="438"/>
      <c r="C20117" s="215"/>
      <c r="D20117" s="217"/>
      <c r="E20117" s="217"/>
      <c r="F20117" s="216"/>
      <c r="G20117" s="216"/>
      <c r="I20117" s="434"/>
      <c r="P20117" s="294"/>
    </row>
    <row r="20118" spans="1:16">
      <c r="A20118" s="215"/>
      <c r="B20118" s="438"/>
      <c r="C20118" s="215"/>
      <c r="D20118" s="217"/>
      <c r="E20118" s="217"/>
      <c r="F20118" s="216"/>
      <c r="G20118" s="216"/>
      <c r="I20118" s="434"/>
      <c r="P20118" s="294"/>
    </row>
    <row r="20119" spans="1:16">
      <c r="A20119" s="215"/>
      <c r="B20119" s="438"/>
      <c r="C20119" s="215"/>
      <c r="D20119" s="217"/>
      <c r="E20119" s="217"/>
      <c r="F20119" s="216"/>
      <c r="G20119" s="216"/>
      <c r="I20119" s="434"/>
      <c r="P20119" s="294"/>
    </row>
    <row r="20120" spans="1:16">
      <c r="A20120" s="215"/>
      <c r="B20120" s="438"/>
      <c r="C20120" s="215"/>
      <c r="D20120" s="217"/>
      <c r="E20120" s="217"/>
      <c r="F20120" s="216"/>
      <c r="G20120" s="216"/>
      <c r="I20120" s="434"/>
      <c r="P20120" s="294"/>
    </row>
    <row r="20121" spans="1:16">
      <c r="A20121" s="215"/>
      <c r="B20121" s="438"/>
      <c r="C20121" s="215"/>
      <c r="D20121" s="217"/>
      <c r="E20121" s="217"/>
      <c r="F20121" s="216"/>
      <c r="G20121" s="216"/>
      <c r="I20121" s="434"/>
      <c r="P20121" s="294"/>
    </row>
    <row r="20122" spans="1:16">
      <c r="A20122" s="215"/>
      <c r="B20122" s="438"/>
      <c r="C20122" s="215"/>
      <c r="D20122" s="217"/>
      <c r="E20122" s="217"/>
      <c r="F20122" s="216"/>
      <c r="G20122" s="216"/>
      <c r="I20122" s="434"/>
      <c r="P20122" s="294"/>
    </row>
    <row r="20123" spans="1:16">
      <c r="A20123" s="215"/>
      <c r="B20123" s="438"/>
      <c r="C20123" s="215"/>
      <c r="D20123" s="217"/>
      <c r="E20123" s="217"/>
      <c r="F20123" s="216"/>
      <c r="G20123" s="216"/>
      <c r="I20123" s="434"/>
      <c r="P20123" s="294"/>
    </row>
    <row r="20124" spans="1:16">
      <c r="A20124" s="215"/>
      <c r="B20124" s="438"/>
      <c r="C20124" s="215"/>
      <c r="D20124" s="217"/>
      <c r="E20124" s="217"/>
      <c r="F20124" s="216"/>
      <c r="G20124" s="216"/>
      <c r="I20124" s="434"/>
      <c r="P20124" s="294"/>
    </row>
    <row r="20125" spans="1:16">
      <c r="A20125" s="215"/>
      <c r="B20125" s="438"/>
      <c r="C20125" s="215"/>
      <c r="D20125" s="217"/>
      <c r="E20125" s="217"/>
      <c r="F20125" s="216"/>
      <c r="G20125" s="216"/>
      <c r="I20125" s="434"/>
      <c r="P20125" s="294"/>
    </row>
    <row r="20126" spans="1:16">
      <c r="A20126" s="215"/>
      <c r="B20126" s="438"/>
      <c r="C20126" s="215"/>
      <c r="D20126" s="217"/>
      <c r="E20126" s="217"/>
      <c r="F20126" s="216"/>
      <c r="G20126" s="216"/>
      <c r="I20126" s="434"/>
      <c r="P20126" s="294"/>
    </row>
    <row r="20127" spans="1:16">
      <c r="A20127" s="215"/>
      <c r="B20127" s="438"/>
      <c r="C20127" s="215"/>
      <c r="D20127" s="217"/>
      <c r="E20127" s="217"/>
      <c r="F20127" s="216"/>
      <c r="G20127" s="216"/>
      <c r="I20127" s="434"/>
      <c r="P20127" s="294"/>
    </row>
    <row r="20128" spans="1:16">
      <c r="A20128" s="215"/>
      <c r="B20128" s="438"/>
      <c r="C20128" s="215"/>
      <c r="D20128" s="217"/>
      <c r="E20128" s="217"/>
      <c r="F20128" s="216"/>
      <c r="G20128" s="216"/>
      <c r="I20128" s="434"/>
      <c r="P20128" s="294"/>
    </row>
    <row r="20129" spans="1:16">
      <c r="A20129" s="215"/>
      <c r="B20129" s="438"/>
      <c r="C20129" s="215"/>
      <c r="D20129" s="217"/>
      <c r="E20129" s="217"/>
      <c r="F20129" s="216"/>
      <c r="G20129" s="216"/>
      <c r="I20129" s="434"/>
      <c r="P20129" s="294"/>
    </row>
    <row r="20130" spans="1:16">
      <c r="A20130" s="215"/>
      <c r="B20130" s="438"/>
      <c r="C20130" s="215"/>
      <c r="D20130" s="217"/>
      <c r="E20130" s="217"/>
      <c r="F20130" s="216"/>
      <c r="G20130" s="216"/>
      <c r="I20130" s="434"/>
      <c r="P20130" s="294"/>
    </row>
    <row r="20131" spans="1:16">
      <c r="A20131" s="215"/>
      <c r="B20131" s="438"/>
      <c r="C20131" s="215"/>
      <c r="D20131" s="217"/>
      <c r="E20131" s="217"/>
      <c r="F20131" s="216"/>
      <c r="G20131" s="216"/>
      <c r="I20131" s="434"/>
      <c r="P20131" s="294"/>
    </row>
    <row r="20132" spans="1:16">
      <c r="A20132" s="215"/>
      <c r="B20132" s="438"/>
      <c r="C20132" s="215"/>
      <c r="D20132" s="217"/>
      <c r="E20132" s="217"/>
      <c r="F20132" s="216"/>
      <c r="G20132" s="216"/>
      <c r="I20132" s="434"/>
      <c r="P20132" s="294"/>
    </row>
    <row r="20133" spans="1:16">
      <c r="A20133" s="215"/>
      <c r="B20133" s="438"/>
      <c r="C20133" s="215"/>
      <c r="D20133" s="217"/>
      <c r="E20133" s="217"/>
      <c r="F20133" s="216"/>
      <c r="G20133" s="216"/>
      <c r="I20133" s="434"/>
      <c r="P20133" s="294"/>
    </row>
    <row r="20134" spans="1:16">
      <c r="A20134" s="215"/>
      <c r="B20134" s="438"/>
      <c r="C20134" s="215"/>
      <c r="D20134" s="217"/>
      <c r="E20134" s="217"/>
      <c r="F20134" s="216"/>
      <c r="G20134" s="216"/>
      <c r="I20134" s="434"/>
      <c r="P20134" s="294"/>
    </row>
    <row r="20135" spans="1:16">
      <c r="A20135" s="215"/>
      <c r="B20135" s="438"/>
      <c r="C20135" s="215"/>
      <c r="D20135" s="217"/>
      <c r="E20135" s="217"/>
      <c r="F20135" s="216"/>
      <c r="G20135" s="216"/>
      <c r="I20135" s="434"/>
      <c r="P20135" s="294"/>
    </row>
    <row r="20136" spans="1:16">
      <c r="A20136" s="215"/>
      <c r="B20136" s="438"/>
      <c r="C20136" s="215"/>
      <c r="D20136" s="217"/>
      <c r="E20136" s="217"/>
      <c r="F20136" s="216"/>
      <c r="G20136" s="216"/>
      <c r="I20136" s="434"/>
      <c r="P20136" s="294"/>
    </row>
    <row r="20137" spans="1:16">
      <c r="A20137" s="215"/>
      <c r="B20137" s="438"/>
      <c r="C20137" s="215"/>
      <c r="D20137" s="217"/>
      <c r="E20137" s="217"/>
      <c r="F20137" s="216"/>
      <c r="G20137" s="216"/>
      <c r="I20137" s="434"/>
      <c r="P20137" s="294"/>
    </row>
    <row r="20138" spans="1:16">
      <c r="A20138" s="215"/>
      <c r="B20138" s="438"/>
      <c r="C20138" s="215"/>
      <c r="D20138" s="217"/>
      <c r="E20138" s="217"/>
      <c r="F20138" s="216"/>
      <c r="G20138" s="216"/>
      <c r="I20138" s="434"/>
      <c r="P20138" s="294"/>
    </row>
    <row r="20139" spans="1:16">
      <c r="A20139" s="215"/>
      <c r="B20139" s="438"/>
      <c r="C20139" s="215"/>
      <c r="D20139" s="217"/>
      <c r="E20139" s="217"/>
      <c r="F20139" s="216"/>
      <c r="G20139" s="216"/>
      <c r="I20139" s="434"/>
      <c r="P20139" s="294"/>
    </row>
    <row r="20140" spans="1:16">
      <c r="A20140" s="215"/>
      <c r="B20140" s="438"/>
      <c r="C20140" s="215"/>
      <c r="D20140" s="217"/>
      <c r="E20140" s="217"/>
      <c r="F20140" s="216"/>
      <c r="G20140" s="216"/>
      <c r="I20140" s="434"/>
      <c r="P20140" s="294"/>
    </row>
    <row r="20141" spans="1:16">
      <c r="A20141" s="215"/>
      <c r="B20141" s="438"/>
      <c r="C20141" s="215"/>
      <c r="D20141" s="217"/>
      <c r="E20141" s="217"/>
      <c r="F20141" s="216"/>
      <c r="G20141" s="216"/>
      <c r="I20141" s="434"/>
      <c r="P20141" s="294"/>
    </row>
    <row r="20142" spans="1:16">
      <c r="A20142" s="215"/>
      <c r="B20142" s="438"/>
      <c r="C20142" s="215"/>
      <c r="D20142" s="217"/>
      <c r="E20142" s="217"/>
      <c r="F20142" s="216"/>
      <c r="G20142" s="216"/>
      <c r="I20142" s="434"/>
      <c r="P20142" s="294"/>
    </row>
    <row r="20143" spans="1:16">
      <c r="A20143" s="215"/>
      <c r="B20143" s="438"/>
      <c r="C20143" s="215"/>
      <c r="D20143" s="217"/>
      <c r="E20143" s="217"/>
      <c r="F20143" s="216"/>
      <c r="G20143" s="216"/>
      <c r="I20143" s="434"/>
      <c r="P20143" s="294"/>
    </row>
    <row r="20144" spans="1:16">
      <c r="A20144" s="215"/>
      <c r="B20144" s="438"/>
      <c r="C20144" s="215"/>
      <c r="D20144" s="217"/>
      <c r="E20144" s="217"/>
      <c r="F20144" s="216"/>
      <c r="G20144" s="216"/>
      <c r="I20144" s="434"/>
      <c r="P20144" s="294"/>
    </row>
    <row r="20145" spans="1:16">
      <c r="A20145" s="215"/>
      <c r="B20145" s="438"/>
      <c r="C20145" s="215"/>
      <c r="D20145" s="217"/>
      <c r="E20145" s="217"/>
      <c r="F20145" s="216"/>
      <c r="G20145" s="216"/>
      <c r="I20145" s="434"/>
      <c r="P20145" s="294"/>
    </row>
    <row r="20146" spans="1:16">
      <c r="A20146" s="215"/>
      <c r="B20146" s="438"/>
      <c r="C20146" s="215"/>
      <c r="D20146" s="217"/>
      <c r="E20146" s="217"/>
      <c r="F20146" s="216"/>
      <c r="G20146" s="216"/>
      <c r="I20146" s="434"/>
      <c r="P20146" s="294"/>
    </row>
    <row r="20147" spans="1:16">
      <c r="A20147" s="215"/>
      <c r="B20147" s="438"/>
      <c r="C20147" s="215"/>
      <c r="D20147" s="217"/>
      <c r="E20147" s="217"/>
      <c r="F20147" s="216"/>
      <c r="G20147" s="216"/>
      <c r="I20147" s="434"/>
      <c r="P20147" s="294"/>
    </row>
    <row r="20148" spans="1:16">
      <c r="A20148" s="215"/>
      <c r="B20148" s="438"/>
      <c r="C20148" s="215"/>
      <c r="D20148" s="217"/>
      <c r="E20148" s="217"/>
      <c r="F20148" s="216"/>
      <c r="G20148" s="216"/>
      <c r="I20148" s="434"/>
      <c r="P20148" s="294"/>
    </row>
    <row r="20149" spans="1:16">
      <c r="A20149" s="215"/>
      <c r="B20149" s="438"/>
      <c r="C20149" s="215"/>
      <c r="D20149" s="217"/>
      <c r="E20149" s="217"/>
      <c r="F20149" s="216"/>
      <c r="G20149" s="216"/>
      <c r="I20149" s="434"/>
      <c r="P20149" s="294"/>
    </row>
    <row r="20150" spans="1:16">
      <c r="A20150" s="215"/>
      <c r="B20150" s="438"/>
      <c r="C20150" s="215"/>
      <c r="D20150" s="217"/>
      <c r="E20150" s="217"/>
      <c r="F20150" s="216"/>
      <c r="G20150" s="216"/>
      <c r="I20150" s="434"/>
      <c r="P20150" s="294"/>
    </row>
    <row r="20151" spans="1:16">
      <c r="A20151" s="215"/>
      <c r="B20151" s="438"/>
      <c r="C20151" s="215"/>
      <c r="D20151" s="217"/>
      <c r="E20151" s="217"/>
      <c r="F20151" s="216"/>
      <c r="G20151" s="216"/>
      <c r="I20151" s="434"/>
      <c r="P20151" s="294"/>
    </row>
    <row r="20152" spans="1:16">
      <c r="A20152" s="215"/>
      <c r="B20152" s="438"/>
      <c r="C20152" s="215"/>
      <c r="D20152" s="217"/>
      <c r="E20152" s="217"/>
      <c r="F20152" s="216"/>
      <c r="G20152" s="216"/>
      <c r="I20152" s="434"/>
      <c r="P20152" s="294"/>
    </row>
    <row r="20153" spans="1:16">
      <c r="A20153" s="215"/>
      <c r="B20153" s="438"/>
      <c r="C20153" s="215"/>
      <c r="D20153" s="217"/>
      <c r="E20153" s="217"/>
      <c r="F20153" s="216"/>
      <c r="G20153" s="216"/>
      <c r="I20153" s="434"/>
      <c r="P20153" s="294"/>
    </row>
    <row r="20154" spans="1:16">
      <c r="A20154" s="215"/>
      <c r="B20154" s="438"/>
      <c r="C20154" s="215"/>
      <c r="D20154" s="217"/>
      <c r="E20154" s="217"/>
      <c r="F20154" s="216"/>
      <c r="G20154" s="216"/>
      <c r="I20154" s="434"/>
      <c r="P20154" s="294"/>
    </row>
    <row r="20155" spans="1:16">
      <c r="A20155" s="215"/>
      <c r="B20155" s="438"/>
      <c r="C20155" s="215"/>
      <c r="D20155" s="217"/>
      <c r="E20155" s="217"/>
      <c r="F20155" s="216"/>
      <c r="G20155" s="216"/>
      <c r="I20155" s="434"/>
      <c r="P20155" s="294"/>
    </row>
    <row r="20156" spans="1:16">
      <c r="A20156" s="215"/>
      <c r="B20156" s="438"/>
      <c r="C20156" s="215"/>
      <c r="D20156" s="217"/>
      <c r="E20156" s="217"/>
      <c r="F20156" s="216"/>
      <c r="G20156" s="216"/>
      <c r="I20156" s="434"/>
      <c r="P20156" s="294"/>
    </row>
    <row r="20157" spans="1:16">
      <c r="A20157" s="215"/>
      <c r="B20157" s="438"/>
      <c r="C20157" s="215"/>
      <c r="D20157" s="217"/>
      <c r="E20157" s="217"/>
      <c r="F20157" s="216"/>
      <c r="G20157" s="216"/>
      <c r="I20157" s="434"/>
      <c r="P20157" s="294"/>
    </row>
    <row r="20158" spans="1:16">
      <c r="A20158" s="215"/>
      <c r="B20158" s="438"/>
      <c r="C20158" s="215"/>
      <c r="D20158" s="217"/>
      <c r="E20158" s="217"/>
      <c r="F20158" s="216"/>
      <c r="G20158" s="216"/>
      <c r="I20158" s="434"/>
      <c r="P20158" s="294"/>
    </row>
    <row r="20159" spans="1:16">
      <c r="A20159" s="215"/>
      <c r="B20159" s="438"/>
      <c r="C20159" s="215"/>
      <c r="D20159" s="217"/>
      <c r="E20159" s="217"/>
      <c r="F20159" s="216"/>
      <c r="G20159" s="216"/>
      <c r="I20159" s="434"/>
      <c r="P20159" s="294"/>
    </row>
    <row r="20160" spans="1:16">
      <c r="A20160" s="215"/>
      <c r="B20160" s="438"/>
      <c r="C20160" s="215"/>
      <c r="D20160" s="217"/>
      <c r="E20160" s="217"/>
      <c r="F20160" s="216"/>
      <c r="G20160" s="216"/>
      <c r="I20160" s="434"/>
      <c r="P20160" s="294"/>
    </row>
    <row r="20161" spans="1:16">
      <c r="A20161" s="215"/>
      <c r="B20161" s="438"/>
      <c r="C20161" s="215"/>
      <c r="D20161" s="217"/>
      <c r="E20161" s="217"/>
      <c r="F20161" s="216"/>
      <c r="G20161" s="216"/>
      <c r="I20161" s="434"/>
      <c r="P20161" s="294"/>
    </row>
    <row r="20162" spans="1:16">
      <c r="A20162" s="215"/>
      <c r="B20162" s="438"/>
      <c r="C20162" s="215"/>
      <c r="D20162" s="217"/>
      <c r="E20162" s="217"/>
      <c r="F20162" s="216"/>
      <c r="G20162" s="216"/>
      <c r="I20162" s="434"/>
      <c r="P20162" s="294"/>
    </row>
    <row r="20163" spans="1:16">
      <c r="A20163" s="215"/>
      <c r="B20163" s="438"/>
      <c r="C20163" s="215"/>
      <c r="D20163" s="217"/>
      <c r="E20163" s="217"/>
      <c r="F20163" s="216"/>
      <c r="G20163" s="216"/>
      <c r="I20163" s="434"/>
      <c r="P20163" s="294"/>
    </row>
    <row r="20164" spans="1:16">
      <c r="A20164" s="215"/>
      <c r="B20164" s="438"/>
      <c r="C20164" s="215"/>
      <c r="D20164" s="217"/>
      <c r="E20164" s="217"/>
      <c r="F20164" s="216"/>
      <c r="G20164" s="216"/>
      <c r="I20164" s="434"/>
      <c r="P20164" s="294"/>
    </row>
    <row r="20165" spans="1:16">
      <c r="A20165" s="215"/>
      <c r="B20165" s="438"/>
      <c r="C20165" s="215"/>
      <c r="D20165" s="217"/>
      <c r="E20165" s="217"/>
      <c r="F20165" s="216"/>
      <c r="G20165" s="216"/>
      <c r="I20165" s="434"/>
      <c r="P20165" s="294"/>
    </row>
    <row r="20166" spans="1:16">
      <c r="A20166" s="215"/>
      <c r="B20166" s="438"/>
      <c r="C20166" s="215"/>
      <c r="D20166" s="217"/>
      <c r="E20166" s="217"/>
      <c r="F20166" s="216"/>
      <c r="G20166" s="216"/>
      <c r="I20166" s="434"/>
      <c r="P20166" s="294"/>
    </row>
    <row r="20167" spans="1:16">
      <c r="A20167" s="215"/>
      <c r="B20167" s="438"/>
      <c r="C20167" s="215"/>
      <c r="D20167" s="217"/>
      <c r="E20167" s="217"/>
      <c r="F20167" s="216"/>
      <c r="G20167" s="216"/>
      <c r="I20167" s="434"/>
      <c r="P20167" s="294"/>
    </row>
    <row r="20168" spans="1:16">
      <c r="A20168" s="215"/>
      <c r="B20168" s="438"/>
      <c r="C20168" s="215"/>
      <c r="D20168" s="217"/>
      <c r="E20168" s="217"/>
      <c r="F20168" s="216"/>
      <c r="G20168" s="216"/>
      <c r="I20168" s="434"/>
      <c r="P20168" s="294"/>
    </row>
    <row r="20169" spans="1:16">
      <c r="A20169" s="215"/>
      <c r="B20169" s="438"/>
      <c r="C20169" s="215"/>
      <c r="D20169" s="217"/>
      <c r="E20169" s="217"/>
      <c r="F20169" s="216"/>
      <c r="G20169" s="216"/>
      <c r="I20169" s="434"/>
      <c r="P20169" s="294"/>
    </row>
    <row r="20170" spans="1:16">
      <c r="A20170" s="215"/>
      <c r="B20170" s="438"/>
      <c r="C20170" s="215"/>
      <c r="D20170" s="217"/>
      <c r="E20170" s="217"/>
      <c r="F20170" s="216"/>
      <c r="G20170" s="216"/>
      <c r="I20170" s="434"/>
      <c r="P20170" s="294"/>
    </row>
    <row r="20171" spans="1:16">
      <c r="A20171" s="215"/>
      <c r="B20171" s="438"/>
      <c r="C20171" s="215"/>
      <c r="D20171" s="217"/>
      <c r="E20171" s="217"/>
      <c r="F20171" s="216"/>
      <c r="G20171" s="216"/>
      <c r="I20171" s="434"/>
      <c r="P20171" s="294"/>
    </row>
    <row r="20172" spans="1:16">
      <c r="A20172" s="215"/>
      <c r="B20172" s="438"/>
      <c r="C20172" s="215"/>
      <c r="D20172" s="217"/>
      <c r="E20172" s="217"/>
      <c r="F20172" s="216"/>
      <c r="G20172" s="216"/>
      <c r="I20172" s="434"/>
      <c r="P20172" s="294"/>
    </row>
    <row r="20173" spans="1:16">
      <c r="A20173" s="215"/>
      <c r="B20173" s="438"/>
      <c r="C20173" s="215"/>
      <c r="D20173" s="217"/>
      <c r="E20173" s="217"/>
      <c r="F20173" s="216"/>
      <c r="G20173" s="216"/>
      <c r="I20173" s="434"/>
      <c r="P20173" s="294"/>
    </row>
    <row r="20174" spans="1:16">
      <c r="A20174" s="215"/>
      <c r="B20174" s="438"/>
      <c r="C20174" s="215"/>
      <c r="D20174" s="217"/>
      <c r="E20174" s="217"/>
      <c r="F20174" s="216"/>
      <c r="G20174" s="216"/>
      <c r="I20174" s="434"/>
      <c r="P20174" s="294"/>
    </row>
    <row r="20175" spans="1:16">
      <c r="A20175" s="215"/>
      <c r="B20175" s="438"/>
      <c r="C20175" s="215"/>
      <c r="D20175" s="217"/>
      <c r="E20175" s="217"/>
      <c r="F20175" s="216"/>
      <c r="G20175" s="216"/>
      <c r="I20175" s="434"/>
      <c r="P20175" s="294"/>
    </row>
    <row r="20176" spans="1:16">
      <c r="A20176" s="215"/>
      <c r="B20176" s="438"/>
      <c r="C20176" s="215"/>
      <c r="D20176" s="217"/>
      <c r="E20176" s="217"/>
      <c r="F20176" s="216"/>
      <c r="G20176" s="216"/>
      <c r="I20176" s="434"/>
      <c r="P20176" s="294"/>
    </row>
    <row r="20177" spans="1:16">
      <c r="A20177" s="215"/>
      <c r="B20177" s="438"/>
      <c r="C20177" s="215"/>
      <c r="D20177" s="217"/>
      <c r="E20177" s="217"/>
      <c r="F20177" s="216"/>
      <c r="G20177" s="216"/>
      <c r="I20177" s="434"/>
      <c r="P20177" s="294"/>
    </row>
    <row r="20178" spans="1:16">
      <c r="A20178" s="215"/>
      <c r="B20178" s="438"/>
      <c r="C20178" s="215"/>
      <c r="D20178" s="217"/>
      <c r="E20178" s="217"/>
      <c r="F20178" s="216"/>
      <c r="G20178" s="216"/>
      <c r="I20178" s="434"/>
      <c r="P20178" s="294"/>
    </row>
    <row r="20179" spans="1:16">
      <c r="A20179" s="215"/>
      <c r="B20179" s="438"/>
      <c r="C20179" s="215"/>
      <c r="D20179" s="217"/>
      <c r="E20179" s="217"/>
      <c r="F20179" s="216"/>
      <c r="G20179" s="216"/>
      <c r="I20179" s="434"/>
      <c r="P20179" s="294"/>
    </row>
    <row r="20180" spans="1:16">
      <c r="A20180" s="215"/>
      <c r="B20180" s="438"/>
      <c r="C20180" s="215"/>
      <c r="D20180" s="217"/>
      <c r="E20180" s="217"/>
      <c r="F20180" s="216"/>
      <c r="G20180" s="216"/>
      <c r="I20180" s="434"/>
      <c r="P20180" s="294"/>
    </row>
    <row r="20181" spans="1:16">
      <c r="A20181" s="215"/>
      <c r="B20181" s="438"/>
      <c r="C20181" s="215"/>
      <c r="D20181" s="217"/>
      <c r="E20181" s="217"/>
      <c r="F20181" s="216"/>
      <c r="G20181" s="216"/>
      <c r="I20181" s="434"/>
      <c r="P20181" s="294"/>
    </row>
    <row r="20182" spans="1:16">
      <c r="A20182" s="215"/>
      <c r="B20182" s="438"/>
      <c r="C20182" s="215"/>
      <c r="D20182" s="217"/>
      <c r="E20182" s="217"/>
      <c r="F20182" s="216"/>
      <c r="G20182" s="216"/>
      <c r="I20182" s="434"/>
      <c r="P20182" s="294"/>
    </row>
    <row r="20183" spans="1:16">
      <c r="A20183" s="215"/>
      <c r="B20183" s="438"/>
      <c r="C20183" s="215"/>
      <c r="D20183" s="217"/>
      <c r="E20183" s="217"/>
      <c r="F20183" s="216"/>
      <c r="G20183" s="216"/>
      <c r="I20183" s="434"/>
      <c r="P20183" s="294"/>
    </row>
    <row r="20184" spans="1:16">
      <c r="A20184" s="215"/>
      <c r="B20184" s="438"/>
      <c r="C20184" s="215"/>
      <c r="D20184" s="217"/>
      <c r="E20184" s="217"/>
      <c r="F20184" s="216"/>
      <c r="G20184" s="216"/>
      <c r="I20184" s="434"/>
      <c r="P20184" s="294"/>
    </row>
    <row r="20185" spans="1:16">
      <c r="A20185" s="215"/>
      <c r="B20185" s="438"/>
      <c r="C20185" s="215"/>
      <c r="D20185" s="217"/>
      <c r="E20185" s="217"/>
      <c r="F20185" s="216"/>
      <c r="G20185" s="216"/>
      <c r="I20185" s="434"/>
      <c r="P20185" s="294"/>
    </row>
    <row r="20186" spans="1:16">
      <c r="A20186" s="215"/>
      <c r="B20186" s="438"/>
      <c r="C20186" s="215"/>
      <c r="D20186" s="217"/>
      <c r="E20186" s="217"/>
      <c r="F20186" s="216"/>
      <c r="G20186" s="216"/>
      <c r="I20186" s="434"/>
      <c r="P20186" s="294"/>
    </row>
    <row r="20187" spans="1:16">
      <c r="A20187" s="215"/>
      <c r="B20187" s="438"/>
      <c r="C20187" s="215"/>
      <c r="D20187" s="217"/>
      <c r="E20187" s="217"/>
      <c r="F20187" s="216"/>
      <c r="G20187" s="216"/>
      <c r="I20187" s="434"/>
      <c r="P20187" s="294"/>
    </row>
    <row r="20188" spans="1:16">
      <c r="A20188" s="215"/>
      <c r="B20188" s="438"/>
      <c r="C20188" s="215"/>
      <c r="D20188" s="217"/>
      <c r="E20188" s="217"/>
      <c r="F20188" s="216"/>
      <c r="G20188" s="216"/>
      <c r="I20188" s="434"/>
      <c r="P20188" s="294"/>
    </row>
    <row r="20189" spans="1:16">
      <c r="A20189" s="215"/>
      <c r="B20189" s="438"/>
      <c r="C20189" s="215"/>
      <c r="D20189" s="217"/>
      <c r="E20189" s="217"/>
      <c r="F20189" s="216"/>
      <c r="G20189" s="216"/>
      <c r="I20189" s="434"/>
      <c r="P20189" s="294"/>
    </row>
    <row r="20190" spans="1:16">
      <c r="A20190" s="215"/>
      <c r="B20190" s="438"/>
      <c r="C20190" s="215"/>
      <c r="D20190" s="217"/>
      <c r="E20190" s="217"/>
      <c r="F20190" s="216"/>
      <c r="G20190" s="216"/>
      <c r="I20190" s="434"/>
      <c r="P20190" s="294"/>
    </row>
    <row r="20191" spans="1:16">
      <c r="A20191" s="215"/>
      <c r="B20191" s="438"/>
      <c r="C20191" s="215"/>
      <c r="D20191" s="217"/>
      <c r="E20191" s="217"/>
      <c r="F20191" s="216"/>
      <c r="G20191" s="216"/>
      <c r="I20191" s="434"/>
      <c r="P20191" s="294"/>
    </row>
    <row r="20192" spans="1:16">
      <c r="A20192" s="215"/>
      <c r="B20192" s="438"/>
      <c r="C20192" s="215"/>
      <c r="D20192" s="217"/>
      <c r="E20192" s="217"/>
      <c r="F20192" s="216"/>
      <c r="G20192" s="216"/>
      <c r="I20192" s="434"/>
      <c r="P20192" s="294"/>
    </row>
    <row r="20193" spans="1:16">
      <c r="A20193" s="215"/>
      <c r="B20193" s="438"/>
      <c r="C20193" s="215"/>
      <c r="D20193" s="217"/>
      <c r="E20193" s="217"/>
      <c r="F20193" s="216"/>
      <c r="G20193" s="216"/>
      <c r="I20193" s="434"/>
      <c r="P20193" s="294"/>
    </row>
    <row r="20194" spans="1:16">
      <c r="A20194" s="215"/>
      <c r="B20194" s="438"/>
      <c r="C20194" s="215"/>
      <c r="D20194" s="217"/>
      <c r="E20194" s="217"/>
      <c r="F20194" s="216"/>
      <c r="G20194" s="216"/>
      <c r="I20194" s="434"/>
      <c r="P20194" s="294"/>
    </row>
    <row r="20195" spans="1:16">
      <c r="A20195" s="215"/>
      <c r="B20195" s="438"/>
      <c r="C20195" s="215"/>
      <c r="D20195" s="217"/>
      <c r="E20195" s="217"/>
      <c r="F20195" s="216"/>
      <c r="G20195" s="216"/>
      <c r="I20195" s="434"/>
      <c r="P20195" s="294"/>
    </row>
    <row r="20196" spans="1:16">
      <c r="A20196" s="215"/>
      <c r="B20196" s="438"/>
      <c r="C20196" s="215"/>
      <c r="D20196" s="217"/>
      <c r="E20196" s="217"/>
      <c r="F20196" s="216"/>
      <c r="G20196" s="216"/>
      <c r="I20196" s="434"/>
      <c r="P20196" s="294"/>
    </row>
    <row r="20197" spans="1:16">
      <c r="A20197" s="215"/>
      <c r="B20197" s="438"/>
      <c r="C20197" s="215"/>
      <c r="D20197" s="217"/>
      <c r="E20197" s="217"/>
      <c r="F20197" s="216"/>
      <c r="G20197" s="216"/>
      <c r="I20197" s="434"/>
      <c r="P20197" s="294"/>
    </row>
    <row r="20198" spans="1:16">
      <c r="A20198" s="215"/>
      <c r="B20198" s="438"/>
      <c r="C20198" s="215"/>
      <c r="D20198" s="217"/>
      <c r="E20198" s="217"/>
      <c r="F20198" s="216"/>
      <c r="G20198" s="216"/>
      <c r="I20198" s="434"/>
      <c r="P20198" s="294"/>
    </row>
    <row r="20199" spans="1:16">
      <c r="A20199" s="215"/>
      <c r="B20199" s="438"/>
      <c r="C20199" s="215"/>
      <c r="D20199" s="217"/>
      <c r="E20199" s="217"/>
      <c r="F20199" s="216"/>
      <c r="G20199" s="216"/>
      <c r="I20199" s="434"/>
      <c r="P20199" s="294"/>
    </row>
    <row r="20200" spans="1:16">
      <c r="A20200" s="215"/>
      <c r="B20200" s="438"/>
      <c r="C20200" s="215"/>
      <c r="D20200" s="217"/>
      <c r="E20200" s="217"/>
      <c r="F20200" s="216"/>
      <c r="G20200" s="216"/>
      <c r="I20200" s="434"/>
      <c r="P20200" s="294"/>
    </row>
    <row r="20201" spans="1:16">
      <c r="A20201" s="215"/>
      <c r="B20201" s="438"/>
      <c r="C20201" s="215"/>
      <c r="D20201" s="217"/>
      <c r="E20201" s="217"/>
      <c r="F20201" s="216"/>
      <c r="G20201" s="216"/>
      <c r="I20201" s="434"/>
      <c r="P20201" s="294"/>
    </row>
    <row r="20202" spans="1:16">
      <c r="A20202" s="215"/>
      <c r="B20202" s="438"/>
      <c r="C20202" s="215"/>
      <c r="D20202" s="217"/>
      <c r="E20202" s="217"/>
      <c r="F20202" s="216"/>
      <c r="G20202" s="216"/>
      <c r="I20202" s="434"/>
      <c r="P20202" s="294"/>
    </row>
    <row r="20203" spans="1:16">
      <c r="A20203" s="215"/>
      <c r="B20203" s="438"/>
      <c r="C20203" s="215"/>
      <c r="D20203" s="217"/>
      <c r="E20203" s="217"/>
      <c r="F20203" s="216"/>
      <c r="G20203" s="216"/>
      <c r="I20203" s="434"/>
      <c r="P20203" s="294"/>
    </row>
    <row r="20204" spans="1:16">
      <c r="A20204" s="215"/>
      <c r="B20204" s="438"/>
      <c r="C20204" s="215"/>
      <c r="D20204" s="217"/>
      <c r="E20204" s="217"/>
      <c r="F20204" s="216"/>
      <c r="G20204" s="216"/>
      <c r="I20204" s="434"/>
      <c r="P20204" s="294"/>
    </row>
    <row r="20205" spans="1:16">
      <c r="A20205" s="215"/>
      <c r="B20205" s="438"/>
      <c r="C20205" s="215"/>
      <c r="D20205" s="217"/>
      <c r="E20205" s="217"/>
      <c r="F20205" s="216"/>
      <c r="G20205" s="216"/>
      <c r="I20205" s="434"/>
      <c r="P20205" s="294"/>
    </row>
    <row r="20206" spans="1:16">
      <c r="A20206" s="215"/>
      <c r="B20206" s="438"/>
      <c r="C20206" s="215"/>
      <c r="D20206" s="217"/>
      <c r="E20206" s="217"/>
      <c r="F20206" s="216"/>
      <c r="G20206" s="216"/>
      <c r="I20206" s="434"/>
      <c r="P20206" s="294"/>
    </row>
    <row r="20207" spans="1:16">
      <c r="A20207" s="215"/>
      <c r="B20207" s="438"/>
      <c r="C20207" s="215"/>
      <c r="D20207" s="217"/>
      <c r="E20207" s="217"/>
      <c r="F20207" s="216"/>
      <c r="G20207" s="216"/>
      <c r="I20207" s="434"/>
      <c r="P20207" s="294"/>
    </row>
    <row r="20208" spans="1:16">
      <c r="A20208" s="215"/>
      <c r="B20208" s="438"/>
      <c r="C20208" s="215"/>
      <c r="D20208" s="217"/>
      <c r="E20208" s="217"/>
      <c r="F20208" s="216"/>
      <c r="G20208" s="216"/>
      <c r="I20208" s="434"/>
      <c r="P20208" s="294"/>
    </row>
    <row r="20209" spans="1:16">
      <c r="A20209" s="215"/>
      <c r="B20209" s="438"/>
      <c r="C20209" s="215"/>
      <c r="D20209" s="217"/>
      <c r="E20209" s="217"/>
      <c r="F20209" s="216"/>
      <c r="G20209" s="216"/>
      <c r="I20209" s="434"/>
      <c r="P20209" s="294"/>
    </row>
    <row r="20210" spans="1:16">
      <c r="A20210" s="215"/>
      <c r="B20210" s="438"/>
      <c r="C20210" s="215"/>
      <c r="D20210" s="217"/>
      <c r="E20210" s="217"/>
      <c r="F20210" s="216"/>
      <c r="G20210" s="216"/>
      <c r="I20210" s="434"/>
      <c r="P20210" s="294"/>
    </row>
    <row r="20211" spans="1:16">
      <c r="A20211" s="215"/>
      <c r="B20211" s="438"/>
      <c r="C20211" s="215"/>
      <c r="D20211" s="217"/>
      <c r="E20211" s="217"/>
      <c r="F20211" s="216"/>
      <c r="G20211" s="216"/>
      <c r="I20211" s="434"/>
      <c r="P20211" s="294"/>
    </row>
    <row r="20212" spans="1:16">
      <c r="A20212" s="215"/>
      <c r="B20212" s="438"/>
      <c r="C20212" s="215"/>
      <c r="D20212" s="217"/>
      <c r="E20212" s="217"/>
      <c r="F20212" s="216"/>
      <c r="G20212" s="216"/>
      <c r="I20212" s="434"/>
      <c r="P20212" s="294"/>
    </row>
    <row r="20213" spans="1:16">
      <c r="A20213" s="215"/>
      <c r="B20213" s="438"/>
      <c r="C20213" s="215"/>
      <c r="D20213" s="217"/>
      <c r="E20213" s="217"/>
      <c r="F20213" s="216"/>
      <c r="G20213" s="216"/>
      <c r="I20213" s="434"/>
      <c r="P20213" s="294"/>
    </row>
    <row r="20214" spans="1:16">
      <c r="A20214" s="215"/>
      <c r="B20214" s="438"/>
      <c r="C20214" s="215"/>
      <c r="D20214" s="217"/>
      <c r="E20214" s="217"/>
      <c r="F20214" s="216"/>
      <c r="G20214" s="216"/>
      <c r="I20214" s="434"/>
      <c r="P20214" s="294"/>
    </row>
    <row r="20215" spans="1:16">
      <c r="A20215" s="215"/>
      <c r="B20215" s="438"/>
      <c r="C20215" s="215"/>
      <c r="D20215" s="217"/>
      <c r="E20215" s="217"/>
      <c r="F20215" s="216"/>
      <c r="G20215" s="216"/>
      <c r="I20215" s="434"/>
      <c r="P20215" s="294"/>
    </row>
    <row r="20216" spans="1:16">
      <c r="A20216" s="215"/>
      <c r="B20216" s="438"/>
      <c r="C20216" s="215"/>
      <c r="D20216" s="217"/>
      <c r="E20216" s="217"/>
      <c r="F20216" s="216"/>
      <c r="G20216" s="216"/>
      <c r="I20216" s="434"/>
      <c r="P20216" s="294"/>
    </row>
    <row r="20217" spans="1:16">
      <c r="A20217" s="215"/>
      <c r="B20217" s="438"/>
      <c r="C20217" s="215"/>
      <c r="D20217" s="217"/>
      <c r="E20217" s="217"/>
      <c r="F20217" s="216"/>
      <c r="G20217" s="216"/>
      <c r="I20217" s="434"/>
      <c r="P20217" s="294"/>
    </row>
    <row r="20218" spans="1:16">
      <c r="A20218" s="215"/>
      <c r="B20218" s="438"/>
      <c r="C20218" s="215"/>
      <c r="D20218" s="217"/>
      <c r="E20218" s="217"/>
      <c r="F20218" s="216"/>
      <c r="G20218" s="216"/>
      <c r="I20218" s="434"/>
      <c r="P20218" s="294"/>
    </row>
    <row r="20219" spans="1:16">
      <c r="A20219" s="215"/>
      <c r="B20219" s="438"/>
      <c r="C20219" s="215"/>
      <c r="D20219" s="217"/>
      <c r="E20219" s="217"/>
      <c r="F20219" s="216"/>
      <c r="G20219" s="216"/>
      <c r="I20219" s="434"/>
      <c r="P20219" s="294"/>
    </row>
    <row r="20220" spans="1:16">
      <c r="A20220" s="215"/>
      <c r="B20220" s="438"/>
      <c r="C20220" s="215"/>
      <c r="D20220" s="217"/>
      <c r="E20220" s="217"/>
      <c r="F20220" s="216"/>
      <c r="G20220" s="216"/>
      <c r="I20220" s="434"/>
      <c r="P20220" s="294"/>
    </row>
    <row r="20221" spans="1:16">
      <c r="A20221" s="215"/>
      <c r="B20221" s="438"/>
      <c r="C20221" s="215"/>
      <c r="D20221" s="217"/>
      <c r="E20221" s="217"/>
      <c r="F20221" s="216"/>
      <c r="G20221" s="216"/>
      <c r="I20221" s="434"/>
      <c r="P20221" s="294"/>
    </row>
    <row r="20222" spans="1:16">
      <c r="A20222" s="215"/>
      <c r="B20222" s="438"/>
      <c r="C20222" s="215"/>
      <c r="D20222" s="217"/>
      <c r="E20222" s="217"/>
      <c r="F20222" s="216"/>
      <c r="G20222" s="216"/>
      <c r="I20222" s="434"/>
      <c r="P20222" s="294"/>
    </row>
    <row r="20223" spans="1:16">
      <c r="A20223" s="215"/>
      <c r="B20223" s="438"/>
      <c r="C20223" s="215"/>
      <c r="D20223" s="217"/>
      <c r="E20223" s="217"/>
      <c r="F20223" s="216"/>
      <c r="G20223" s="216"/>
      <c r="I20223" s="434"/>
      <c r="P20223" s="294"/>
    </row>
    <row r="20224" spans="1:16">
      <c r="A20224" s="215"/>
      <c r="B20224" s="438"/>
      <c r="C20224" s="215"/>
      <c r="D20224" s="217"/>
      <c r="E20224" s="217"/>
      <c r="F20224" s="216"/>
      <c r="G20224" s="216"/>
      <c r="I20224" s="434"/>
      <c r="P20224" s="294"/>
    </row>
    <row r="20225" spans="1:16">
      <c r="A20225" s="215"/>
      <c r="B20225" s="438"/>
      <c r="C20225" s="215"/>
      <c r="D20225" s="217"/>
      <c r="E20225" s="217"/>
      <c r="F20225" s="216"/>
      <c r="G20225" s="216"/>
      <c r="I20225" s="434"/>
      <c r="P20225" s="294"/>
    </row>
    <row r="20226" spans="1:16">
      <c r="A20226" s="215"/>
      <c r="B20226" s="438"/>
      <c r="C20226" s="215"/>
      <c r="D20226" s="217"/>
      <c r="E20226" s="217"/>
      <c r="F20226" s="216"/>
      <c r="G20226" s="216"/>
      <c r="I20226" s="434"/>
      <c r="P20226" s="294"/>
    </row>
    <row r="20227" spans="1:16">
      <c r="A20227" s="215"/>
      <c r="B20227" s="438"/>
      <c r="C20227" s="215"/>
      <c r="D20227" s="217"/>
      <c r="E20227" s="217"/>
      <c r="F20227" s="216"/>
      <c r="G20227" s="216"/>
      <c r="I20227" s="434"/>
      <c r="P20227" s="294"/>
    </row>
    <row r="20228" spans="1:16">
      <c r="A20228" s="215"/>
      <c r="B20228" s="438"/>
      <c r="C20228" s="215"/>
      <c r="D20228" s="217"/>
      <c r="E20228" s="217"/>
      <c r="F20228" s="216"/>
      <c r="G20228" s="216"/>
      <c r="I20228" s="434"/>
      <c r="P20228" s="294"/>
    </row>
    <row r="20229" spans="1:16">
      <c r="A20229" s="215"/>
      <c r="B20229" s="438"/>
      <c r="C20229" s="215"/>
      <c r="D20229" s="217"/>
      <c r="E20229" s="217"/>
      <c r="F20229" s="216"/>
      <c r="G20229" s="216"/>
      <c r="I20229" s="434"/>
      <c r="P20229" s="294"/>
    </row>
    <row r="20230" spans="1:16">
      <c r="A20230" s="215"/>
      <c r="B20230" s="438"/>
      <c r="C20230" s="215"/>
      <c r="D20230" s="217"/>
      <c r="E20230" s="217"/>
      <c r="F20230" s="216"/>
      <c r="G20230" s="216"/>
      <c r="I20230" s="434"/>
      <c r="P20230" s="294"/>
    </row>
    <row r="20231" spans="1:16">
      <c r="A20231" s="215"/>
      <c r="B20231" s="438"/>
      <c r="C20231" s="215"/>
      <c r="D20231" s="217"/>
      <c r="E20231" s="217"/>
      <c r="F20231" s="216"/>
      <c r="G20231" s="216"/>
      <c r="I20231" s="434"/>
      <c r="P20231" s="294"/>
    </row>
    <row r="20232" spans="1:16">
      <c r="A20232" s="215"/>
      <c r="B20232" s="438"/>
      <c r="C20232" s="215"/>
      <c r="D20232" s="217"/>
      <c r="E20232" s="217"/>
      <c r="F20232" s="216"/>
      <c r="G20232" s="216"/>
      <c r="I20232" s="434"/>
      <c r="P20232" s="294"/>
    </row>
    <row r="20233" spans="1:16">
      <c r="A20233" s="215"/>
      <c r="B20233" s="438"/>
      <c r="C20233" s="215"/>
      <c r="D20233" s="217"/>
      <c r="E20233" s="217"/>
      <c r="F20233" s="216"/>
      <c r="G20233" s="216"/>
      <c r="I20233" s="434"/>
      <c r="P20233" s="294"/>
    </row>
    <row r="20234" spans="1:16">
      <c r="A20234" s="215"/>
      <c r="B20234" s="438"/>
      <c r="C20234" s="215"/>
      <c r="D20234" s="217"/>
      <c r="E20234" s="217"/>
      <c r="F20234" s="216"/>
      <c r="G20234" s="216"/>
      <c r="I20234" s="434"/>
      <c r="P20234" s="294"/>
    </row>
    <row r="20235" spans="1:16">
      <c r="A20235" s="215"/>
      <c r="B20235" s="438"/>
      <c r="C20235" s="215"/>
      <c r="D20235" s="217"/>
      <c r="E20235" s="217"/>
      <c r="F20235" s="216"/>
      <c r="G20235" s="216"/>
      <c r="I20235" s="434"/>
      <c r="P20235" s="294"/>
    </row>
    <row r="20236" spans="1:16">
      <c r="A20236" s="215"/>
      <c r="B20236" s="438"/>
      <c r="C20236" s="215"/>
      <c r="D20236" s="217"/>
      <c r="E20236" s="217"/>
      <c r="F20236" s="216"/>
      <c r="G20236" s="216"/>
      <c r="I20236" s="434"/>
      <c r="P20236" s="294"/>
    </row>
    <row r="20237" spans="1:16">
      <c r="A20237" s="215"/>
      <c r="B20237" s="438"/>
      <c r="C20237" s="215"/>
      <c r="D20237" s="217"/>
      <c r="E20237" s="217"/>
      <c r="F20237" s="216"/>
      <c r="G20237" s="216"/>
      <c r="I20237" s="434"/>
      <c r="P20237" s="294"/>
    </row>
    <row r="20238" spans="1:16">
      <c r="A20238" s="215"/>
      <c r="B20238" s="438"/>
      <c r="C20238" s="215"/>
      <c r="D20238" s="217"/>
      <c r="E20238" s="217"/>
      <c r="F20238" s="216"/>
      <c r="G20238" s="216"/>
      <c r="I20238" s="434"/>
      <c r="P20238" s="294"/>
    </row>
    <row r="20239" spans="1:16">
      <c r="A20239" s="215"/>
      <c r="B20239" s="438"/>
      <c r="C20239" s="215"/>
      <c r="D20239" s="217"/>
      <c r="E20239" s="217"/>
      <c r="F20239" s="216"/>
      <c r="G20239" s="216"/>
      <c r="I20239" s="434"/>
      <c r="P20239" s="294"/>
    </row>
    <row r="20240" spans="1:16">
      <c r="A20240" s="215"/>
      <c r="B20240" s="438"/>
      <c r="C20240" s="215"/>
      <c r="D20240" s="217"/>
      <c r="E20240" s="217"/>
      <c r="F20240" s="216"/>
      <c r="G20240" s="216"/>
      <c r="I20240" s="434"/>
      <c r="P20240" s="294"/>
    </row>
    <row r="20241" spans="1:16">
      <c r="A20241" s="215"/>
      <c r="B20241" s="438"/>
      <c r="C20241" s="215"/>
      <c r="D20241" s="217"/>
      <c r="E20241" s="217"/>
      <c r="F20241" s="216"/>
      <c r="G20241" s="216"/>
      <c r="I20241" s="434"/>
      <c r="P20241" s="294"/>
    </row>
    <row r="20242" spans="1:16">
      <c r="A20242" s="215"/>
      <c r="B20242" s="438"/>
      <c r="C20242" s="215"/>
      <c r="D20242" s="217"/>
      <c r="E20242" s="217"/>
      <c r="F20242" s="216"/>
      <c r="G20242" s="216"/>
      <c r="I20242" s="434"/>
      <c r="P20242" s="294"/>
    </row>
    <row r="20243" spans="1:16">
      <c r="A20243" s="215"/>
      <c r="B20243" s="438"/>
      <c r="C20243" s="215"/>
      <c r="D20243" s="217"/>
      <c r="E20243" s="217"/>
      <c r="F20243" s="216"/>
      <c r="G20243" s="216"/>
      <c r="I20243" s="434"/>
      <c r="P20243" s="294"/>
    </row>
    <row r="20244" spans="1:16">
      <c r="A20244" s="215"/>
      <c r="B20244" s="438"/>
      <c r="C20244" s="215"/>
      <c r="D20244" s="217"/>
      <c r="E20244" s="217"/>
      <c r="F20244" s="216"/>
      <c r="G20244" s="216"/>
      <c r="I20244" s="434"/>
      <c r="P20244" s="294"/>
    </row>
    <row r="20245" spans="1:16">
      <c r="A20245" s="215"/>
      <c r="B20245" s="438"/>
      <c r="C20245" s="215"/>
      <c r="D20245" s="217"/>
      <c r="E20245" s="217"/>
      <c r="F20245" s="216"/>
      <c r="G20245" s="216"/>
      <c r="I20245" s="434"/>
      <c r="P20245" s="294"/>
    </row>
    <row r="20246" spans="1:16">
      <c r="A20246" s="215"/>
      <c r="B20246" s="438"/>
      <c r="C20246" s="215"/>
      <c r="D20246" s="217"/>
      <c r="E20246" s="217"/>
      <c r="F20246" s="216"/>
      <c r="G20246" s="216"/>
      <c r="I20246" s="434"/>
      <c r="P20246" s="294"/>
    </row>
    <row r="20247" spans="1:16">
      <c r="A20247" s="215"/>
      <c r="B20247" s="438"/>
      <c r="C20247" s="215"/>
      <c r="D20247" s="217"/>
      <c r="E20247" s="217"/>
      <c r="F20247" s="216"/>
      <c r="G20247" s="216"/>
      <c r="I20247" s="434"/>
      <c r="P20247" s="294"/>
    </row>
    <row r="20248" spans="1:16">
      <c r="A20248" s="215"/>
      <c r="B20248" s="438"/>
      <c r="C20248" s="215"/>
      <c r="D20248" s="217"/>
      <c r="E20248" s="217"/>
      <c r="F20248" s="216"/>
      <c r="G20248" s="216"/>
      <c r="I20248" s="434"/>
      <c r="P20248" s="294"/>
    </row>
    <row r="20249" spans="1:16">
      <c r="A20249" s="215"/>
      <c r="B20249" s="438"/>
      <c r="C20249" s="215"/>
      <c r="D20249" s="217"/>
      <c r="E20249" s="217"/>
      <c r="F20249" s="216"/>
      <c r="G20249" s="216"/>
      <c r="I20249" s="434"/>
      <c r="P20249" s="294"/>
    </row>
    <row r="20250" spans="1:16">
      <c r="A20250" s="215"/>
      <c r="B20250" s="438"/>
      <c r="C20250" s="215"/>
      <c r="D20250" s="217"/>
      <c r="E20250" s="217"/>
      <c r="F20250" s="216"/>
      <c r="G20250" s="216"/>
      <c r="I20250" s="434"/>
      <c r="P20250" s="294"/>
    </row>
    <row r="20251" spans="1:16">
      <c r="A20251" s="215"/>
      <c r="B20251" s="438"/>
      <c r="C20251" s="215"/>
      <c r="D20251" s="217"/>
      <c r="E20251" s="217"/>
      <c r="F20251" s="216"/>
      <c r="G20251" s="216"/>
      <c r="I20251" s="434"/>
      <c r="P20251" s="294"/>
    </row>
    <row r="20252" spans="1:16">
      <c r="A20252" s="215"/>
      <c r="B20252" s="438"/>
      <c r="C20252" s="215"/>
      <c r="D20252" s="217"/>
      <c r="E20252" s="217"/>
      <c r="F20252" s="216"/>
      <c r="G20252" s="216"/>
      <c r="I20252" s="434"/>
      <c r="P20252" s="294"/>
    </row>
    <row r="20253" spans="1:16">
      <c r="A20253" s="215"/>
      <c r="B20253" s="438"/>
      <c r="C20253" s="215"/>
      <c r="D20253" s="217"/>
      <c r="E20253" s="217"/>
      <c r="F20253" s="216"/>
      <c r="G20253" s="216"/>
      <c r="I20253" s="434"/>
      <c r="P20253" s="294"/>
    </row>
    <row r="20254" spans="1:16">
      <c r="A20254" s="215"/>
      <c r="B20254" s="438"/>
      <c r="C20254" s="215"/>
      <c r="D20254" s="217"/>
      <c r="E20254" s="217"/>
      <c r="F20254" s="216"/>
      <c r="G20254" s="216"/>
      <c r="I20254" s="434"/>
      <c r="P20254" s="294"/>
    </row>
    <row r="20255" spans="1:16">
      <c r="A20255" s="215"/>
      <c r="B20255" s="438"/>
      <c r="C20255" s="215"/>
      <c r="D20255" s="217"/>
      <c r="E20255" s="217"/>
      <c r="F20255" s="216"/>
      <c r="G20255" s="216"/>
      <c r="I20255" s="434"/>
      <c r="P20255" s="294"/>
    </row>
    <row r="20256" spans="1:16">
      <c r="A20256" s="215"/>
      <c r="B20256" s="438"/>
      <c r="C20256" s="215"/>
      <c r="D20256" s="217"/>
      <c r="E20256" s="217"/>
      <c r="F20256" s="216"/>
      <c r="G20256" s="216"/>
      <c r="I20256" s="434"/>
      <c r="P20256" s="294"/>
    </row>
    <row r="20257" spans="1:16">
      <c r="A20257" s="215"/>
      <c r="B20257" s="438"/>
      <c r="C20257" s="215"/>
      <c r="D20257" s="217"/>
      <c r="E20257" s="217"/>
      <c r="F20257" s="216"/>
      <c r="G20257" s="216"/>
      <c r="I20257" s="434"/>
      <c r="P20257" s="294"/>
    </row>
    <row r="20258" spans="1:16">
      <c r="A20258" s="215"/>
      <c r="B20258" s="438"/>
      <c r="C20258" s="215"/>
      <c r="D20258" s="217"/>
      <c r="E20258" s="217"/>
      <c r="F20258" s="216"/>
      <c r="G20258" s="216"/>
      <c r="I20258" s="434"/>
      <c r="P20258" s="294"/>
    </row>
    <row r="20259" spans="1:16">
      <c r="A20259" s="215"/>
      <c r="B20259" s="438"/>
      <c r="C20259" s="215"/>
      <c r="D20259" s="217"/>
      <c r="E20259" s="217"/>
      <c r="F20259" s="216"/>
      <c r="G20259" s="216"/>
      <c r="I20259" s="434"/>
      <c r="P20259" s="294"/>
    </row>
    <row r="20260" spans="1:16">
      <c r="A20260" s="215"/>
      <c r="B20260" s="438"/>
      <c r="C20260" s="215"/>
      <c r="D20260" s="217"/>
      <c r="E20260" s="217"/>
      <c r="F20260" s="216"/>
      <c r="G20260" s="216"/>
      <c r="I20260" s="434"/>
      <c r="P20260" s="294"/>
    </row>
    <row r="20261" spans="1:16">
      <c r="A20261" s="215"/>
      <c r="B20261" s="438"/>
      <c r="C20261" s="215"/>
      <c r="D20261" s="217"/>
      <c r="E20261" s="217"/>
      <c r="F20261" s="216"/>
      <c r="G20261" s="216"/>
      <c r="I20261" s="434"/>
      <c r="P20261" s="294"/>
    </row>
    <row r="20262" spans="1:16">
      <c r="A20262" s="215"/>
      <c r="B20262" s="438"/>
      <c r="C20262" s="215"/>
      <c r="D20262" s="217"/>
      <c r="E20262" s="217"/>
      <c r="F20262" s="216"/>
      <c r="G20262" s="216"/>
      <c r="I20262" s="434"/>
      <c r="P20262" s="294"/>
    </row>
    <row r="20263" spans="1:16">
      <c r="A20263" s="215"/>
      <c r="B20263" s="438"/>
      <c r="C20263" s="215"/>
      <c r="D20263" s="217"/>
      <c r="E20263" s="217"/>
      <c r="F20263" s="216"/>
      <c r="G20263" s="216"/>
      <c r="I20263" s="434"/>
      <c r="P20263" s="294"/>
    </row>
    <row r="20264" spans="1:16">
      <c r="A20264" s="215"/>
      <c r="B20264" s="438"/>
      <c r="C20264" s="215"/>
      <c r="D20264" s="217"/>
      <c r="E20264" s="217"/>
      <c r="F20264" s="216"/>
      <c r="G20264" s="216"/>
      <c r="I20264" s="434"/>
      <c r="P20264" s="294"/>
    </row>
    <row r="20265" spans="1:16">
      <c r="A20265" s="215"/>
      <c r="B20265" s="438"/>
      <c r="C20265" s="215"/>
      <c r="D20265" s="217"/>
      <c r="E20265" s="217"/>
      <c r="F20265" s="216"/>
      <c r="G20265" s="216"/>
      <c r="I20265" s="434"/>
      <c r="P20265" s="294"/>
    </row>
    <row r="20266" spans="1:16">
      <c r="A20266" s="215"/>
      <c r="B20266" s="438"/>
      <c r="C20266" s="215"/>
      <c r="D20266" s="217"/>
      <c r="E20266" s="217"/>
      <c r="F20266" s="216"/>
      <c r="G20266" s="216"/>
      <c r="I20266" s="434"/>
      <c r="P20266" s="294"/>
    </row>
    <row r="20267" spans="1:16">
      <c r="A20267" s="215"/>
      <c r="B20267" s="438"/>
      <c r="C20267" s="215"/>
      <c r="D20267" s="217"/>
      <c r="E20267" s="217"/>
      <c r="F20267" s="216"/>
      <c r="G20267" s="216"/>
      <c r="I20267" s="434"/>
      <c r="P20267" s="294"/>
    </row>
    <row r="20268" spans="1:16">
      <c r="A20268" s="215"/>
      <c r="B20268" s="438"/>
      <c r="C20268" s="215"/>
      <c r="D20268" s="217"/>
      <c r="E20268" s="217"/>
      <c r="F20268" s="216"/>
      <c r="G20268" s="216"/>
      <c r="I20268" s="434"/>
      <c r="P20268" s="294"/>
    </row>
    <row r="20269" spans="1:16">
      <c r="A20269" s="215"/>
      <c r="B20269" s="438"/>
      <c r="C20269" s="215"/>
      <c r="D20269" s="217"/>
      <c r="E20269" s="217"/>
      <c r="F20269" s="216"/>
      <c r="G20269" s="216"/>
      <c r="I20269" s="434"/>
      <c r="P20269" s="294"/>
    </row>
    <row r="20270" spans="1:16">
      <c r="A20270" s="215"/>
      <c r="B20270" s="438"/>
      <c r="C20270" s="215"/>
      <c r="D20270" s="217"/>
      <c r="E20270" s="217"/>
      <c r="F20270" s="216"/>
      <c r="G20270" s="216"/>
      <c r="I20270" s="434"/>
      <c r="P20270" s="294"/>
    </row>
    <row r="20271" spans="1:16">
      <c r="A20271" s="215"/>
      <c r="B20271" s="438"/>
      <c r="C20271" s="215"/>
      <c r="D20271" s="217"/>
      <c r="E20271" s="217"/>
      <c r="F20271" s="216"/>
      <c r="G20271" s="216"/>
      <c r="I20271" s="434"/>
      <c r="P20271" s="294"/>
    </row>
    <row r="20272" spans="1:16">
      <c r="A20272" s="215"/>
      <c r="B20272" s="438"/>
      <c r="C20272" s="215"/>
      <c r="D20272" s="217"/>
      <c r="E20272" s="217"/>
      <c r="F20272" s="216"/>
      <c r="G20272" s="216"/>
      <c r="I20272" s="434"/>
      <c r="P20272" s="294"/>
    </row>
    <row r="20273" spans="1:16">
      <c r="A20273" s="215"/>
      <c r="B20273" s="438"/>
      <c r="C20273" s="215"/>
      <c r="D20273" s="217"/>
      <c r="E20273" s="217"/>
      <c r="F20273" s="216"/>
      <c r="G20273" s="216"/>
      <c r="I20273" s="434"/>
      <c r="P20273" s="294"/>
    </row>
    <row r="20274" spans="1:16">
      <c r="A20274" s="215"/>
      <c r="B20274" s="438"/>
      <c r="C20274" s="215"/>
      <c r="D20274" s="217"/>
      <c r="E20274" s="217"/>
      <c r="F20274" s="216"/>
      <c r="G20274" s="216"/>
      <c r="I20274" s="434"/>
      <c r="P20274" s="294"/>
    </row>
    <row r="20275" spans="1:16">
      <c r="A20275" s="215"/>
      <c r="B20275" s="438"/>
      <c r="C20275" s="215"/>
      <c r="D20275" s="217"/>
      <c r="E20275" s="217"/>
      <c r="F20275" s="216"/>
      <c r="G20275" s="216"/>
      <c r="I20275" s="434"/>
      <c r="P20275" s="294"/>
    </row>
    <row r="20276" spans="1:16">
      <c r="A20276" s="215"/>
      <c r="B20276" s="438"/>
      <c r="C20276" s="215"/>
      <c r="D20276" s="217"/>
      <c r="E20276" s="217"/>
      <c r="F20276" s="216"/>
      <c r="G20276" s="216"/>
      <c r="I20276" s="434"/>
      <c r="P20276" s="294"/>
    </row>
    <row r="20277" spans="1:16">
      <c r="A20277" s="215"/>
      <c r="B20277" s="438"/>
      <c r="C20277" s="215"/>
      <c r="D20277" s="217"/>
      <c r="E20277" s="217"/>
      <c r="F20277" s="216"/>
      <c r="G20277" s="216"/>
      <c r="I20277" s="434"/>
      <c r="P20277" s="294"/>
    </row>
    <row r="20278" spans="1:16">
      <c r="A20278" s="215"/>
      <c r="B20278" s="438"/>
      <c r="C20278" s="215"/>
      <c r="D20278" s="217"/>
      <c r="E20278" s="217"/>
      <c r="F20278" s="216"/>
      <c r="G20278" s="216"/>
      <c r="I20278" s="434"/>
      <c r="P20278" s="294"/>
    </row>
    <row r="20279" spans="1:16">
      <c r="A20279" s="215"/>
      <c r="B20279" s="438"/>
      <c r="C20279" s="215"/>
      <c r="D20279" s="217"/>
      <c r="E20279" s="217"/>
      <c r="F20279" s="216"/>
      <c r="G20279" s="216"/>
      <c r="I20279" s="434"/>
      <c r="P20279" s="294"/>
    </row>
    <row r="20280" spans="1:16">
      <c r="A20280" s="215"/>
      <c r="B20280" s="438"/>
      <c r="C20280" s="215"/>
      <c r="D20280" s="217"/>
      <c r="E20280" s="217"/>
      <c r="F20280" s="216"/>
      <c r="G20280" s="216"/>
      <c r="I20280" s="434"/>
      <c r="P20280" s="294"/>
    </row>
    <row r="20281" spans="1:16">
      <c r="A20281" s="215"/>
      <c r="B20281" s="438"/>
      <c r="C20281" s="215"/>
      <c r="D20281" s="217"/>
      <c r="E20281" s="217"/>
      <c r="F20281" s="216"/>
      <c r="G20281" s="216"/>
      <c r="I20281" s="434"/>
      <c r="P20281" s="294"/>
    </row>
    <row r="20282" spans="1:16">
      <c r="A20282" s="215"/>
      <c r="B20282" s="438"/>
      <c r="C20282" s="215"/>
      <c r="D20282" s="217"/>
      <c r="E20282" s="217"/>
      <c r="F20282" s="216"/>
      <c r="G20282" s="216"/>
      <c r="I20282" s="434"/>
      <c r="P20282" s="294"/>
    </row>
    <row r="20283" spans="1:16">
      <c r="A20283" s="215"/>
      <c r="B20283" s="438"/>
      <c r="C20283" s="215"/>
      <c r="D20283" s="217"/>
      <c r="E20283" s="217"/>
      <c r="F20283" s="216"/>
      <c r="G20283" s="216"/>
      <c r="I20283" s="434"/>
      <c r="P20283" s="294"/>
    </row>
    <row r="20284" spans="1:16">
      <c r="A20284" s="215"/>
      <c r="B20284" s="438"/>
      <c r="C20284" s="215"/>
      <c r="D20284" s="217"/>
      <c r="E20284" s="217"/>
      <c r="F20284" s="216"/>
      <c r="G20284" s="216"/>
      <c r="I20284" s="434"/>
      <c r="P20284" s="294"/>
    </row>
    <row r="20285" spans="1:16">
      <c r="A20285" s="215"/>
      <c r="B20285" s="438"/>
      <c r="C20285" s="215"/>
      <c r="D20285" s="217"/>
      <c r="E20285" s="217"/>
      <c r="F20285" s="216"/>
      <c r="G20285" s="216"/>
      <c r="I20285" s="434"/>
      <c r="P20285" s="294"/>
    </row>
    <row r="20286" spans="1:16">
      <c r="A20286" s="215"/>
      <c r="B20286" s="438"/>
      <c r="C20286" s="215"/>
      <c r="D20286" s="217"/>
      <c r="E20286" s="217"/>
      <c r="F20286" s="216"/>
      <c r="G20286" s="216"/>
      <c r="I20286" s="434"/>
      <c r="P20286" s="294"/>
    </row>
    <row r="20287" spans="1:16">
      <c r="A20287" s="215"/>
      <c r="B20287" s="438"/>
      <c r="C20287" s="215"/>
      <c r="D20287" s="217"/>
      <c r="E20287" s="217"/>
      <c r="F20287" s="216"/>
      <c r="G20287" s="216"/>
      <c r="I20287" s="434"/>
      <c r="P20287" s="294"/>
    </row>
    <row r="20288" spans="1:16">
      <c r="A20288" s="215"/>
      <c r="B20288" s="438"/>
      <c r="C20288" s="215"/>
      <c r="D20288" s="217"/>
      <c r="E20288" s="217"/>
      <c r="F20288" s="216"/>
      <c r="G20288" s="216"/>
      <c r="I20288" s="434"/>
      <c r="P20288" s="294"/>
    </row>
    <row r="20289" spans="1:16">
      <c r="A20289" s="215"/>
      <c r="B20289" s="438"/>
      <c r="C20289" s="215"/>
      <c r="D20289" s="217"/>
      <c r="E20289" s="217"/>
      <c r="F20289" s="216"/>
      <c r="G20289" s="216"/>
      <c r="I20289" s="434"/>
      <c r="P20289" s="294"/>
    </row>
    <row r="20290" spans="1:16">
      <c r="A20290" s="215"/>
      <c r="B20290" s="438"/>
      <c r="C20290" s="215"/>
      <c r="D20290" s="217"/>
      <c r="E20290" s="217"/>
      <c r="F20290" s="216"/>
      <c r="G20290" s="216"/>
      <c r="I20290" s="434"/>
      <c r="P20290" s="294"/>
    </row>
    <row r="20291" spans="1:16">
      <c r="A20291" s="215"/>
      <c r="B20291" s="438"/>
      <c r="C20291" s="215"/>
      <c r="D20291" s="217"/>
      <c r="E20291" s="217"/>
      <c r="F20291" s="216"/>
      <c r="G20291" s="216"/>
      <c r="I20291" s="434"/>
      <c r="P20291" s="294"/>
    </row>
    <row r="20292" spans="1:16">
      <c r="A20292" s="215"/>
      <c r="B20292" s="438"/>
      <c r="C20292" s="215"/>
      <c r="D20292" s="217"/>
      <c r="E20292" s="217"/>
      <c r="F20292" s="216"/>
      <c r="G20292" s="216"/>
      <c r="I20292" s="434"/>
      <c r="P20292" s="294"/>
    </row>
    <row r="20293" spans="1:16">
      <c r="A20293" s="215"/>
      <c r="B20293" s="438"/>
      <c r="C20293" s="215"/>
      <c r="D20293" s="217"/>
      <c r="E20293" s="217"/>
      <c r="F20293" s="216"/>
      <c r="G20293" s="216"/>
      <c r="I20293" s="434"/>
      <c r="P20293" s="294"/>
    </row>
    <row r="20294" spans="1:16">
      <c r="A20294" s="215"/>
      <c r="B20294" s="438"/>
      <c r="C20294" s="215"/>
      <c r="D20294" s="217"/>
      <c r="E20294" s="217"/>
      <c r="F20294" s="216"/>
      <c r="G20294" s="216"/>
      <c r="I20294" s="434"/>
      <c r="P20294" s="294"/>
    </row>
    <row r="20295" spans="1:16">
      <c r="A20295" s="215"/>
      <c r="B20295" s="438"/>
      <c r="C20295" s="215"/>
      <c r="D20295" s="217"/>
      <c r="E20295" s="217"/>
      <c r="F20295" s="216"/>
      <c r="G20295" s="216"/>
      <c r="I20295" s="434"/>
      <c r="P20295" s="294"/>
    </row>
    <row r="20296" spans="1:16">
      <c r="A20296" s="215"/>
      <c r="B20296" s="438"/>
      <c r="C20296" s="215"/>
      <c r="D20296" s="217"/>
      <c r="E20296" s="217"/>
      <c r="F20296" s="216"/>
      <c r="G20296" s="216"/>
      <c r="I20296" s="434"/>
      <c r="P20296" s="294"/>
    </row>
    <row r="20297" spans="1:16">
      <c r="A20297" s="215"/>
      <c r="B20297" s="438"/>
      <c r="C20297" s="215"/>
      <c r="D20297" s="217"/>
      <c r="E20297" s="217"/>
      <c r="F20297" s="216"/>
      <c r="G20297" s="216"/>
      <c r="I20297" s="434"/>
      <c r="P20297" s="294"/>
    </row>
    <row r="20298" spans="1:16">
      <c r="A20298" s="215"/>
      <c r="B20298" s="438"/>
      <c r="C20298" s="215"/>
      <c r="D20298" s="217"/>
      <c r="E20298" s="217"/>
      <c r="F20298" s="216"/>
      <c r="G20298" s="216"/>
      <c r="I20298" s="434"/>
      <c r="P20298" s="294"/>
    </row>
    <row r="20299" spans="1:16">
      <c r="A20299" s="215"/>
      <c r="B20299" s="438"/>
      <c r="C20299" s="215"/>
      <c r="D20299" s="217"/>
      <c r="E20299" s="217"/>
      <c r="F20299" s="216"/>
      <c r="G20299" s="216"/>
      <c r="I20299" s="434"/>
      <c r="P20299" s="294"/>
    </row>
    <row r="20300" spans="1:16">
      <c r="A20300" s="215"/>
      <c r="B20300" s="438"/>
      <c r="C20300" s="215"/>
      <c r="D20300" s="217"/>
      <c r="E20300" s="217"/>
      <c r="F20300" s="216"/>
      <c r="G20300" s="216"/>
      <c r="I20300" s="434"/>
      <c r="P20300" s="294"/>
    </row>
    <row r="20301" spans="1:16">
      <c r="A20301" s="215"/>
      <c r="B20301" s="438"/>
      <c r="C20301" s="215"/>
      <c r="D20301" s="217"/>
      <c r="E20301" s="217"/>
      <c r="F20301" s="216"/>
      <c r="G20301" s="216"/>
      <c r="I20301" s="434"/>
      <c r="P20301" s="294"/>
    </row>
    <row r="20302" spans="1:16">
      <c r="A20302" s="215"/>
      <c r="B20302" s="438"/>
      <c r="C20302" s="215"/>
      <c r="D20302" s="217"/>
      <c r="E20302" s="217"/>
      <c r="F20302" s="216"/>
      <c r="G20302" s="216"/>
      <c r="I20302" s="434"/>
      <c r="P20302" s="294"/>
    </row>
    <row r="20303" spans="1:16">
      <c r="A20303" s="215"/>
      <c r="B20303" s="438"/>
      <c r="C20303" s="215"/>
      <c r="D20303" s="217"/>
      <c r="E20303" s="217"/>
      <c r="F20303" s="216"/>
      <c r="G20303" s="216"/>
      <c r="I20303" s="434"/>
      <c r="P20303" s="294"/>
    </row>
    <row r="20304" spans="1:16">
      <c r="A20304" s="215"/>
      <c r="B20304" s="438"/>
      <c r="C20304" s="215"/>
      <c r="D20304" s="217"/>
      <c r="E20304" s="217"/>
      <c r="F20304" s="216"/>
      <c r="G20304" s="216"/>
      <c r="I20304" s="434"/>
      <c r="P20304" s="294"/>
    </row>
    <row r="20305" spans="1:16">
      <c r="A20305" s="215"/>
      <c r="B20305" s="438"/>
      <c r="C20305" s="215"/>
      <c r="D20305" s="217"/>
      <c r="E20305" s="217"/>
      <c r="F20305" s="216"/>
      <c r="G20305" s="216"/>
      <c r="I20305" s="434"/>
      <c r="P20305" s="294"/>
    </row>
    <row r="20306" spans="1:16">
      <c r="A20306" s="215"/>
      <c r="B20306" s="438"/>
      <c r="C20306" s="215"/>
      <c r="D20306" s="217"/>
      <c r="E20306" s="217"/>
      <c r="F20306" s="216"/>
      <c r="G20306" s="216"/>
      <c r="I20306" s="434"/>
      <c r="P20306" s="294"/>
    </row>
    <row r="20307" spans="1:16">
      <c r="A20307" s="215"/>
      <c r="B20307" s="438"/>
      <c r="C20307" s="215"/>
      <c r="D20307" s="217"/>
      <c r="E20307" s="217"/>
      <c r="F20307" s="216"/>
      <c r="G20307" s="216"/>
      <c r="I20307" s="434"/>
      <c r="P20307" s="294"/>
    </row>
    <row r="20308" spans="1:16">
      <c r="A20308" s="215"/>
      <c r="B20308" s="438"/>
      <c r="C20308" s="215"/>
      <c r="D20308" s="217"/>
      <c r="E20308" s="217"/>
      <c r="F20308" s="216"/>
      <c r="G20308" s="216"/>
      <c r="I20308" s="434"/>
      <c r="P20308" s="294"/>
    </row>
    <row r="20309" spans="1:16">
      <c r="A20309" s="215"/>
      <c r="B20309" s="438"/>
      <c r="C20309" s="215"/>
      <c r="D20309" s="217"/>
      <c r="E20309" s="217"/>
      <c r="F20309" s="216"/>
      <c r="G20309" s="216"/>
      <c r="I20309" s="434"/>
      <c r="P20309" s="294"/>
    </row>
    <row r="20310" spans="1:16">
      <c r="A20310" s="215"/>
      <c r="B20310" s="438"/>
      <c r="C20310" s="215"/>
      <c r="D20310" s="217"/>
      <c r="E20310" s="217"/>
      <c r="F20310" s="216"/>
      <c r="G20310" s="216"/>
      <c r="I20310" s="434"/>
      <c r="P20310" s="294"/>
    </row>
    <row r="20311" spans="1:16">
      <c r="A20311" s="215"/>
      <c r="B20311" s="438"/>
      <c r="C20311" s="215"/>
      <c r="D20311" s="217"/>
      <c r="E20311" s="217"/>
      <c r="F20311" s="216"/>
      <c r="G20311" s="216"/>
      <c r="I20311" s="434"/>
      <c r="P20311" s="294"/>
    </row>
    <row r="20312" spans="1:16">
      <c r="A20312" s="215"/>
      <c r="B20312" s="438"/>
      <c r="C20312" s="215"/>
      <c r="D20312" s="217"/>
      <c r="E20312" s="217"/>
      <c r="F20312" s="216"/>
      <c r="G20312" s="216"/>
      <c r="I20312" s="434"/>
      <c r="P20312" s="294"/>
    </row>
    <row r="20313" spans="1:16">
      <c r="A20313" s="215"/>
      <c r="B20313" s="438"/>
      <c r="C20313" s="215"/>
      <c r="D20313" s="217"/>
      <c r="E20313" s="217"/>
      <c r="F20313" s="216"/>
      <c r="G20313" s="216"/>
      <c r="I20313" s="434"/>
      <c r="P20313" s="294"/>
    </row>
    <row r="20314" spans="1:16">
      <c r="A20314" s="215"/>
      <c r="B20314" s="438"/>
      <c r="C20314" s="215"/>
      <c r="D20314" s="217"/>
      <c r="E20314" s="217"/>
      <c r="F20314" s="216"/>
      <c r="G20314" s="216"/>
      <c r="I20314" s="434"/>
      <c r="P20314" s="294"/>
    </row>
    <row r="20315" spans="1:16">
      <c r="A20315" s="215"/>
      <c r="B20315" s="438"/>
      <c r="C20315" s="215"/>
      <c r="D20315" s="217"/>
      <c r="E20315" s="217"/>
      <c r="F20315" s="216"/>
      <c r="G20315" s="216"/>
      <c r="I20315" s="434"/>
      <c r="P20315" s="294"/>
    </row>
    <row r="20316" spans="1:16">
      <c r="A20316" s="215"/>
      <c r="B20316" s="438"/>
      <c r="C20316" s="215"/>
      <c r="D20316" s="217"/>
      <c r="E20316" s="217"/>
      <c r="F20316" s="216"/>
      <c r="G20316" s="216"/>
      <c r="I20316" s="434"/>
      <c r="P20316" s="294"/>
    </row>
    <row r="20317" spans="1:16">
      <c r="A20317" s="215"/>
      <c r="B20317" s="438"/>
      <c r="C20317" s="215"/>
      <c r="D20317" s="217"/>
      <c r="E20317" s="217"/>
      <c r="F20317" s="216"/>
      <c r="G20317" s="216"/>
      <c r="I20317" s="434"/>
      <c r="P20317" s="294"/>
    </row>
    <row r="20318" spans="1:16">
      <c r="A20318" s="215"/>
      <c r="B20318" s="438"/>
      <c r="C20318" s="215"/>
      <c r="D20318" s="217"/>
      <c r="E20318" s="217"/>
      <c r="F20318" s="216"/>
      <c r="G20318" s="216"/>
      <c r="I20318" s="434"/>
      <c r="P20318" s="294"/>
    </row>
    <row r="20319" spans="1:16">
      <c r="A20319" s="215"/>
      <c r="B20319" s="438"/>
      <c r="C20319" s="215"/>
      <c r="D20319" s="217"/>
      <c r="E20319" s="217"/>
      <c r="F20319" s="216"/>
      <c r="G20319" s="216"/>
      <c r="I20319" s="434"/>
      <c r="P20319" s="294"/>
    </row>
    <row r="20320" spans="1:16">
      <c r="A20320" s="215"/>
      <c r="B20320" s="438"/>
      <c r="C20320" s="215"/>
      <c r="D20320" s="217"/>
      <c r="E20320" s="217"/>
      <c r="F20320" s="216"/>
      <c r="G20320" s="216"/>
      <c r="I20320" s="434"/>
      <c r="P20320" s="294"/>
    </row>
    <row r="20321" spans="1:16">
      <c r="A20321" s="215"/>
      <c r="B20321" s="438"/>
      <c r="C20321" s="215"/>
      <c r="D20321" s="217"/>
      <c r="E20321" s="217"/>
      <c r="F20321" s="216"/>
      <c r="G20321" s="216"/>
      <c r="I20321" s="434"/>
      <c r="P20321" s="294"/>
    </row>
    <row r="20322" spans="1:16">
      <c r="A20322" s="215"/>
      <c r="B20322" s="438"/>
      <c r="C20322" s="215"/>
      <c r="D20322" s="217"/>
      <c r="E20322" s="217"/>
      <c r="F20322" s="216"/>
      <c r="G20322" s="216"/>
      <c r="I20322" s="434"/>
      <c r="P20322" s="294"/>
    </row>
    <row r="20323" spans="1:16">
      <c r="A20323" s="215"/>
      <c r="B20323" s="438"/>
      <c r="C20323" s="215"/>
      <c r="D20323" s="217"/>
      <c r="E20323" s="217"/>
      <c r="F20323" s="216"/>
      <c r="G20323" s="216"/>
      <c r="I20323" s="434"/>
      <c r="P20323" s="294"/>
    </row>
    <row r="20324" spans="1:16">
      <c r="A20324" s="215"/>
      <c r="B20324" s="438"/>
      <c r="C20324" s="215"/>
      <c r="D20324" s="217"/>
      <c r="E20324" s="217"/>
      <c r="F20324" s="216"/>
      <c r="G20324" s="216"/>
      <c r="I20324" s="434"/>
      <c r="P20324" s="294"/>
    </row>
    <row r="20325" spans="1:16">
      <c r="A20325" s="215"/>
      <c r="B20325" s="438"/>
      <c r="C20325" s="215"/>
      <c r="D20325" s="217"/>
      <c r="E20325" s="217"/>
      <c r="F20325" s="216"/>
      <c r="G20325" s="216"/>
      <c r="I20325" s="434"/>
      <c r="P20325" s="294"/>
    </row>
    <row r="20326" spans="1:16">
      <c r="A20326" s="215"/>
      <c r="B20326" s="438"/>
      <c r="C20326" s="215"/>
      <c r="D20326" s="217"/>
      <c r="E20326" s="217"/>
      <c r="F20326" s="216"/>
      <c r="G20326" s="216"/>
      <c r="I20326" s="434"/>
      <c r="P20326" s="294"/>
    </row>
    <row r="20327" spans="1:16">
      <c r="A20327" s="215"/>
      <c r="B20327" s="438"/>
      <c r="C20327" s="215"/>
      <c r="D20327" s="217"/>
      <c r="E20327" s="217"/>
      <c r="F20327" s="216"/>
      <c r="G20327" s="216"/>
      <c r="I20327" s="434"/>
      <c r="P20327" s="294"/>
    </row>
    <row r="20328" spans="1:16">
      <c r="A20328" s="215"/>
      <c r="B20328" s="438"/>
      <c r="C20328" s="215"/>
      <c r="D20328" s="217"/>
      <c r="E20328" s="217"/>
      <c r="F20328" s="216"/>
      <c r="G20328" s="216"/>
      <c r="I20328" s="434"/>
      <c r="P20328" s="294"/>
    </row>
    <row r="20329" spans="1:16">
      <c r="A20329" s="215"/>
      <c r="B20329" s="438"/>
      <c r="C20329" s="215"/>
      <c r="D20329" s="217"/>
      <c r="E20329" s="217"/>
      <c r="F20329" s="216"/>
      <c r="G20329" s="216"/>
      <c r="I20329" s="434"/>
      <c r="P20329" s="294"/>
    </row>
    <row r="20330" spans="1:16">
      <c r="A20330" s="215"/>
      <c r="B20330" s="438"/>
      <c r="C20330" s="215"/>
      <c r="D20330" s="217"/>
      <c r="E20330" s="217"/>
      <c r="F20330" s="216"/>
      <c r="G20330" s="216"/>
      <c r="I20330" s="434"/>
      <c r="P20330" s="294"/>
    </row>
    <row r="20331" spans="1:16">
      <c r="A20331" s="215"/>
      <c r="B20331" s="438"/>
      <c r="C20331" s="215"/>
      <c r="D20331" s="217"/>
      <c r="E20331" s="217"/>
      <c r="F20331" s="216"/>
      <c r="G20331" s="216"/>
      <c r="I20331" s="434"/>
      <c r="P20331" s="294"/>
    </row>
    <row r="20332" spans="1:16">
      <c r="A20332" s="215"/>
      <c r="B20332" s="438"/>
      <c r="C20332" s="215"/>
      <c r="D20332" s="217"/>
      <c r="E20332" s="217"/>
      <c r="F20332" s="216"/>
      <c r="G20332" s="216"/>
      <c r="I20332" s="434"/>
      <c r="P20332" s="294"/>
    </row>
    <row r="20333" spans="1:16">
      <c r="A20333" s="215"/>
      <c r="B20333" s="438"/>
      <c r="C20333" s="215"/>
      <c r="D20333" s="217"/>
      <c r="E20333" s="217"/>
      <c r="F20333" s="216"/>
      <c r="G20333" s="216"/>
      <c r="I20333" s="434"/>
      <c r="P20333" s="294"/>
    </row>
    <row r="20334" spans="1:16">
      <c r="A20334" s="215"/>
      <c r="B20334" s="438"/>
      <c r="C20334" s="215"/>
      <c r="D20334" s="217"/>
      <c r="E20334" s="217"/>
      <c r="F20334" s="216"/>
      <c r="G20334" s="216"/>
      <c r="I20334" s="434"/>
      <c r="P20334" s="294"/>
    </row>
    <row r="20335" spans="1:16">
      <c r="A20335" s="215"/>
      <c r="B20335" s="438"/>
      <c r="C20335" s="215"/>
      <c r="D20335" s="217"/>
      <c r="E20335" s="217"/>
      <c r="F20335" s="216"/>
      <c r="G20335" s="216"/>
      <c r="I20335" s="434"/>
      <c r="P20335" s="294"/>
    </row>
    <row r="20336" spans="1:16">
      <c r="A20336" s="215"/>
      <c r="B20336" s="438"/>
      <c r="C20336" s="215"/>
      <c r="D20336" s="217"/>
      <c r="E20336" s="217"/>
      <c r="F20336" s="216"/>
      <c r="G20336" s="216"/>
      <c r="I20336" s="434"/>
      <c r="P20336" s="294"/>
    </row>
    <row r="20337" spans="1:16">
      <c r="A20337" s="215"/>
      <c r="B20337" s="438"/>
      <c r="C20337" s="215"/>
      <c r="D20337" s="217"/>
      <c r="E20337" s="217"/>
      <c r="F20337" s="216"/>
      <c r="G20337" s="216"/>
      <c r="I20337" s="434"/>
      <c r="P20337" s="294"/>
    </row>
    <row r="20338" spans="1:16">
      <c r="A20338" s="215"/>
      <c r="B20338" s="438"/>
      <c r="C20338" s="215"/>
      <c r="D20338" s="217"/>
      <c r="E20338" s="217"/>
      <c r="F20338" s="216"/>
      <c r="G20338" s="216"/>
      <c r="I20338" s="434"/>
      <c r="P20338" s="294"/>
    </row>
    <row r="20339" spans="1:16">
      <c r="A20339" s="215"/>
      <c r="B20339" s="438"/>
      <c r="C20339" s="215"/>
      <c r="D20339" s="217"/>
      <c r="E20339" s="217"/>
      <c r="F20339" s="216"/>
      <c r="G20339" s="216"/>
      <c r="I20339" s="434"/>
      <c r="P20339" s="294"/>
    </row>
    <row r="20340" spans="1:16">
      <c r="A20340" s="215"/>
      <c r="B20340" s="438"/>
      <c r="C20340" s="215"/>
      <c r="D20340" s="217"/>
      <c r="E20340" s="217"/>
      <c r="F20340" s="216"/>
      <c r="G20340" s="216"/>
      <c r="I20340" s="434"/>
      <c r="P20340" s="294"/>
    </row>
    <row r="20341" spans="1:16">
      <c r="A20341" s="215"/>
      <c r="B20341" s="438"/>
      <c r="C20341" s="215"/>
      <c r="D20341" s="217"/>
      <c r="E20341" s="217"/>
      <c r="F20341" s="216"/>
      <c r="G20341" s="216"/>
      <c r="I20341" s="434"/>
      <c r="P20341" s="294"/>
    </row>
    <row r="20342" spans="1:16">
      <c r="A20342" s="215"/>
      <c r="B20342" s="438"/>
      <c r="C20342" s="215"/>
      <c r="D20342" s="217"/>
      <c r="E20342" s="217"/>
      <c r="F20342" s="216"/>
      <c r="G20342" s="216"/>
      <c r="I20342" s="434"/>
      <c r="P20342" s="294"/>
    </row>
    <row r="20343" spans="1:16">
      <c r="A20343" s="215"/>
      <c r="B20343" s="438"/>
      <c r="C20343" s="215"/>
      <c r="D20343" s="217"/>
      <c r="E20343" s="217"/>
      <c r="F20343" s="216"/>
      <c r="G20343" s="216"/>
      <c r="I20343" s="434"/>
      <c r="P20343" s="294"/>
    </row>
    <row r="20344" spans="1:16">
      <c r="A20344" s="215"/>
      <c r="B20344" s="438"/>
      <c r="C20344" s="215"/>
      <c r="D20344" s="217"/>
      <c r="E20344" s="217"/>
      <c r="F20344" s="216"/>
      <c r="G20344" s="216"/>
      <c r="I20344" s="434"/>
      <c r="P20344" s="294"/>
    </row>
    <row r="20345" spans="1:16">
      <c r="A20345" s="215"/>
      <c r="B20345" s="438"/>
      <c r="C20345" s="215"/>
      <c r="D20345" s="217"/>
      <c r="E20345" s="217"/>
      <c r="F20345" s="216"/>
      <c r="G20345" s="216"/>
      <c r="I20345" s="434"/>
      <c r="P20345" s="294"/>
    </row>
    <row r="20346" spans="1:16">
      <c r="A20346" s="215"/>
      <c r="B20346" s="438"/>
      <c r="C20346" s="215"/>
      <c r="D20346" s="217"/>
      <c r="E20346" s="217"/>
      <c r="F20346" s="216"/>
      <c r="G20346" s="216"/>
      <c r="I20346" s="434"/>
      <c r="P20346" s="294"/>
    </row>
    <row r="20347" spans="1:16">
      <c r="A20347" s="215"/>
      <c r="B20347" s="438"/>
      <c r="C20347" s="215"/>
      <c r="D20347" s="217"/>
      <c r="E20347" s="217"/>
      <c r="F20347" s="216"/>
      <c r="G20347" s="216"/>
      <c r="I20347" s="434"/>
      <c r="P20347" s="294"/>
    </row>
    <row r="20348" spans="1:16">
      <c r="A20348" s="215"/>
      <c r="B20348" s="438"/>
      <c r="C20348" s="215"/>
      <c r="D20348" s="217"/>
      <c r="E20348" s="217"/>
      <c r="F20348" s="216"/>
      <c r="G20348" s="216"/>
      <c r="I20348" s="434"/>
      <c r="P20348" s="294"/>
    </row>
    <row r="20349" spans="1:16">
      <c r="A20349" s="215"/>
      <c r="B20349" s="438"/>
      <c r="C20349" s="215"/>
      <c r="D20349" s="217"/>
      <c r="E20349" s="217"/>
      <c r="F20349" s="216"/>
      <c r="G20349" s="216"/>
      <c r="I20349" s="434"/>
      <c r="P20349" s="294"/>
    </row>
    <row r="20350" spans="1:16">
      <c r="A20350" s="215"/>
      <c r="B20350" s="438"/>
      <c r="C20350" s="215"/>
      <c r="D20350" s="217"/>
      <c r="E20350" s="217"/>
      <c r="F20350" s="216"/>
      <c r="G20350" s="216"/>
      <c r="I20350" s="434"/>
      <c r="P20350" s="294"/>
    </row>
    <row r="20351" spans="1:16">
      <c r="A20351" s="215"/>
      <c r="B20351" s="438"/>
      <c r="C20351" s="215"/>
      <c r="D20351" s="217"/>
      <c r="E20351" s="217"/>
      <c r="F20351" s="216"/>
      <c r="G20351" s="216"/>
      <c r="I20351" s="434"/>
      <c r="P20351" s="294"/>
    </row>
    <row r="20352" spans="1:16">
      <c r="A20352" s="215"/>
      <c r="B20352" s="438"/>
      <c r="C20352" s="215"/>
      <c r="D20352" s="217"/>
      <c r="E20352" s="217"/>
      <c r="F20352" s="216"/>
      <c r="G20352" s="216"/>
      <c r="I20352" s="434"/>
      <c r="P20352" s="294"/>
    </row>
    <row r="20353" spans="1:16">
      <c r="A20353" s="215"/>
      <c r="B20353" s="438"/>
      <c r="C20353" s="215"/>
      <c r="D20353" s="217"/>
      <c r="E20353" s="217"/>
      <c r="F20353" s="216"/>
      <c r="G20353" s="216"/>
      <c r="I20353" s="434"/>
      <c r="P20353" s="294"/>
    </row>
    <row r="20354" spans="1:16">
      <c r="A20354" s="215"/>
      <c r="B20354" s="438"/>
      <c r="C20354" s="215"/>
      <c r="D20354" s="217"/>
      <c r="E20354" s="217"/>
      <c r="F20354" s="216"/>
      <c r="G20354" s="216"/>
      <c r="I20354" s="434"/>
      <c r="P20354" s="294"/>
    </row>
    <row r="20355" spans="1:16">
      <c r="A20355" s="215"/>
      <c r="B20355" s="438"/>
      <c r="C20355" s="215"/>
      <c r="D20355" s="217"/>
      <c r="E20355" s="217"/>
      <c r="F20355" s="216"/>
      <c r="G20355" s="216"/>
      <c r="I20355" s="434"/>
      <c r="P20355" s="294"/>
    </row>
    <row r="20356" spans="1:16">
      <c r="A20356" s="215"/>
      <c r="B20356" s="438"/>
      <c r="C20356" s="215"/>
      <c r="D20356" s="217"/>
      <c r="E20356" s="217"/>
      <c r="F20356" s="216"/>
      <c r="G20356" s="216"/>
      <c r="I20356" s="434"/>
      <c r="P20356" s="294"/>
    </row>
    <row r="20357" spans="1:16">
      <c r="A20357" s="215"/>
      <c r="B20357" s="438"/>
      <c r="C20357" s="215"/>
      <c r="D20357" s="217"/>
      <c r="E20357" s="217"/>
      <c r="F20357" s="216"/>
      <c r="G20357" s="216"/>
      <c r="I20357" s="434"/>
      <c r="P20357" s="294"/>
    </row>
    <row r="20358" spans="1:16">
      <c r="A20358" s="215"/>
      <c r="B20358" s="438"/>
      <c r="C20358" s="215"/>
      <c r="D20358" s="217"/>
      <c r="E20358" s="217"/>
      <c r="F20358" s="216"/>
      <c r="G20358" s="216"/>
      <c r="I20358" s="434"/>
      <c r="P20358" s="294"/>
    </row>
    <row r="20359" spans="1:16">
      <c r="A20359" s="215"/>
      <c r="B20359" s="438"/>
      <c r="C20359" s="215"/>
      <c r="D20359" s="217"/>
      <c r="E20359" s="217"/>
      <c r="F20359" s="216"/>
      <c r="G20359" s="216"/>
      <c r="I20359" s="434"/>
      <c r="P20359" s="294"/>
    </row>
    <row r="20360" spans="1:16">
      <c r="A20360" s="215"/>
      <c r="B20360" s="438"/>
      <c r="C20360" s="215"/>
      <c r="D20360" s="217"/>
      <c r="E20360" s="217"/>
      <c r="F20360" s="216"/>
      <c r="G20360" s="216"/>
      <c r="I20360" s="434"/>
      <c r="P20360" s="294"/>
    </row>
    <row r="20361" spans="1:16">
      <c r="A20361" s="215"/>
      <c r="B20361" s="438"/>
      <c r="C20361" s="215"/>
      <c r="D20361" s="217"/>
      <c r="E20361" s="217"/>
      <c r="F20361" s="216"/>
      <c r="G20361" s="216"/>
      <c r="I20361" s="434"/>
      <c r="P20361" s="294"/>
    </row>
    <row r="20362" spans="1:16">
      <c r="A20362" s="215"/>
      <c r="B20362" s="438"/>
      <c r="C20362" s="215"/>
      <c r="D20362" s="217"/>
      <c r="E20362" s="217"/>
      <c r="F20362" s="216"/>
      <c r="G20362" s="216"/>
      <c r="I20362" s="434"/>
      <c r="P20362" s="294"/>
    </row>
    <row r="20363" spans="1:16">
      <c r="A20363" s="215"/>
      <c r="B20363" s="438"/>
      <c r="C20363" s="215"/>
      <c r="D20363" s="217"/>
      <c r="E20363" s="217"/>
      <c r="F20363" s="216"/>
      <c r="G20363" s="216"/>
      <c r="I20363" s="434"/>
      <c r="P20363" s="294"/>
    </row>
    <row r="20364" spans="1:16">
      <c r="A20364" s="215"/>
      <c r="B20364" s="438"/>
      <c r="C20364" s="215"/>
      <c r="D20364" s="217"/>
      <c r="E20364" s="217"/>
      <c r="F20364" s="216"/>
      <c r="G20364" s="216"/>
      <c r="I20364" s="434"/>
      <c r="P20364" s="294"/>
    </row>
    <row r="20365" spans="1:16">
      <c r="A20365" s="215"/>
      <c r="B20365" s="438"/>
      <c r="C20365" s="215"/>
      <c r="D20365" s="217"/>
      <c r="E20365" s="217"/>
      <c r="F20365" s="216"/>
      <c r="G20365" s="216"/>
      <c r="I20365" s="434"/>
      <c r="P20365" s="294"/>
    </row>
    <row r="20366" spans="1:16">
      <c r="A20366" s="215"/>
      <c r="B20366" s="438"/>
      <c r="C20366" s="215"/>
      <c r="D20366" s="217"/>
      <c r="E20366" s="217"/>
      <c r="F20366" s="216"/>
      <c r="G20366" s="216"/>
      <c r="I20366" s="434"/>
      <c r="P20366" s="294"/>
    </row>
    <row r="20367" spans="1:16">
      <c r="A20367" s="215"/>
      <c r="B20367" s="438"/>
      <c r="C20367" s="215"/>
      <c r="D20367" s="217"/>
      <c r="E20367" s="217"/>
      <c r="F20367" s="216"/>
      <c r="G20367" s="216"/>
      <c r="I20367" s="434"/>
      <c r="P20367" s="294"/>
    </row>
    <row r="20368" spans="1:16">
      <c r="A20368" s="215"/>
      <c r="B20368" s="438"/>
      <c r="C20368" s="215"/>
      <c r="D20368" s="217"/>
      <c r="E20368" s="217"/>
      <c r="F20368" s="216"/>
      <c r="G20368" s="216"/>
      <c r="I20368" s="434"/>
      <c r="P20368" s="294"/>
    </row>
    <row r="20369" spans="1:16">
      <c r="A20369" s="215"/>
      <c r="B20369" s="438"/>
      <c r="C20369" s="215"/>
      <c r="D20369" s="217"/>
      <c r="E20369" s="217"/>
      <c r="F20369" s="216"/>
      <c r="G20369" s="216"/>
      <c r="I20369" s="434"/>
      <c r="P20369" s="294"/>
    </row>
    <row r="20370" spans="1:16">
      <c r="A20370" s="215"/>
      <c r="B20370" s="438"/>
      <c r="C20370" s="215"/>
      <c r="D20370" s="217"/>
      <c r="E20370" s="217"/>
      <c r="F20370" s="216"/>
      <c r="G20370" s="216"/>
      <c r="I20370" s="434"/>
      <c r="P20370" s="294"/>
    </row>
    <row r="20371" spans="1:16">
      <c r="A20371" s="215"/>
      <c r="B20371" s="438"/>
      <c r="C20371" s="215"/>
      <c r="D20371" s="217"/>
      <c r="E20371" s="217"/>
      <c r="F20371" s="216"/>
      <c r="G20371" s="216"/>
      <c r="I20371" s="434"/>
      <c r="P20371" s="294"/>
    </row>
    <row r="20372" spans="1:16">
      <c r="A20372" s="215"/>
      <c r="B20372" s="438"/>
      <c r="C20372" s="215"/>
      <c r="D20372" s="217"/>
      <c r="E20372" s="217"/>
      <c r="F20372" s="216"/>
      <c r="G20372" s="216"/>
      <c r="I20372" s="434"/>
      <c r="P20372" s="294"/>
    </row>
    <row r="20373" spans="1:16">
      <c r="A20373" s="215"/>
      <c r="B20373" s="438"/>
      <c r="C20373" s="215"/>
      <c r="D20373" s="217"/>
      <c r="E20373" s="217"/>
      <c r="F20373" s="216"/>
      <c r="G20373" s="216"/>
      <c r="I20373" s="434"/>
      <c r="P20373" s="294"/>
    </row>
    <row r="20374" spans="1:16">
      <c r="A20374" s="215"/>
      <c r="B20374" s="438"/>
      <c r="C20374" s="215"/>
      <c r="D20374" s="217"/>
      <c r="E20374" s="217"/>
      <c r="F20374" s="216"/>
      <c r="G20374" s="216"/>
      <c r="I20374" s="434"/>
      <c r="P20374" s="294"/>
    </row>
    <row r="20375" spans="1:16">
      <c r="A20375" s="215"/>
      <c r="B20375" s="438"/>
      <c r="C20375" s="215"/>
      <c r="D20375" s="217"/>
      <c r="E20375" s="217"/>
      <c r="F20375" s="216"/>
      <c r="G20375" s="216"/>
      <c r="I20375" s="434"/>
      <c r="P20375" s="294"/>
    </row>
    <row r="20376" spans="1:16">
      <c r="A20376" s="215"/>
      <c r="B20376" s="438"/>
      <c r="C20376" s="215"/>
      <c r="D20376" s="217"/>
      <c r="E20376" s="217"/>
      <c r="F20376" s="216"/>
      <c r="G20376" s="216"/>
      <c r="I20376" s="434"/>
      <c r="P20376" s="294"/>
    </row>
    <row r="20377" spans="1:16">
      <c r="A20377" s="215"/>
      <c r="B20377" s="438"/>
      <c r="C20377" s="215"/>
      <c r="D20377" s="217"/>
      <c r="E20377" s="217"/>
      <c r="F20377" s="216"/>
      <c r="G20377" s="216"/>
      <c r="I20377" s="434"/>
      <c r="P20377" s="294"/>
    </row>
    <row r="20378" spans="1:16">
      <c r="A20378" s="215"/>
      <c r="B20378" s="438"/>
      <c r="C20378" s="215"/>
      <c r="D20378" s="217"/>
      <c r="E20378" s="217"/>
      <c r="F20378" s="216"/>
      <c r="G20378" s="216"/>
      <c r="I20378" s="434"/>
      <c r="P20378" s="294"/>
    </row>
    <row r="20379" spans="1:16">
      <c r="A20379" s="215"/>
      <c r="B20379" s="438"/>
      <c r="C20379" s="215"/>
      <c r="D20379" s="217"/>
      <c r="E20379" s="217"/>
      <c r="F20379" s="216"/>
      <c r="G20379" s="216"/>
      <c r="I20379" s="434"/>
      <c r="P20379" s="294"/>
    </row>
    <row r="20380" spans="1:16">
      <c r="A20380" s="215"/>
      <c r="B20380" s="438"/>
      <c r="C20380" s="215"/>
      <c r="D20380" s="217"/>
      <c r="E20380" s="217"/>
      <c r="F20380" s="216"/>
      <c r="G20380" s="216"/>
      <c r="I20380" s="434"/>
      <c r="P20380" s="294"/>
    </row>
    <row r="20381" spans="1:16">
      <c r="A20381" s="215"/>
      <c r="B20381" s="438"/>
      <c r="C20381" s="215"/>
      <c r="D20381" s="217"/>
      <c r="E20381" s="217"/>
      <c r="F20381" s="216"/>
      <c r="G20381" s="216"/>
      <c r="I20381" s="434"/>
      <c r="P20381" s="294"/>
    </row>
    <row r="20382" spans="1:16">
      <c r="A20382" s="215"/>
      <c r="B20382" s="438"/>
      <c r="C20382" s="215"/>
      <c r="D20382" s="217"/>
      <c r="E20382" s="217"/>
      <c r="F20382" s="216"/>
      <c r="G20382" s="216"/>
      <c r="I20382" s="434"/>
      <c r="P20382" s="294"/>
    </row>
    <row r="20383" spans="1:16">
      <c r="A20383" s="215"/>
      <c r="B20383" s="438"/>
      <c r="C20383" s="215"/>
      <c r="D20383" s="217"/>
      <c r="E20383" s="217"/>
      <c r="F20383" s="216"/>
      <c r="G20383" s="216"/>
      <c r="I20383" s="434"/>
      <c r="P20383" s="294"/>
    </row>
    <row r="20384" spans="1:16">
      <c r="A20384" s="215"/>
      <c r="B20384" s="438"/>
      <c r="C20384" s="215"/>
      <c r="D20384" s="217"/>
      <c r="E20384" s="217"/>
      <c r="F20384" s="216"/>
      <c r="G20384" s="216"/>
      <c r="I20384" s="434"/>
      <c r="P20384" s="294"/>
    </row>
    <row r="20385" spans="1:16">
      <c r="A20385" s="215"/>
      <c r="B20385" s="438"/>
      <c r="C20385" s="215"/>
      <c r="D20385" s="217"/>
      <c r="E20385" s="217"/>
      <c r="F20385" s="216"/>
      <c r="G20385" s="216"/>
      <c r="I20385" s="434"/>
      <c r="P20385" s="294"/>
    </row>
    <row r="20386" spans="1:16">
      <c r="A20386" s="215"/>
      <c r="B20386" s="438"/>
      <c r="C20386" s="215"/>
      <c r="D20386" s="217"/>
      <c r="E20386" s="217"/>
      <c r="F20386" s="216"/>
      <c r="G20386" s="216"/>
      <c r="I20386" s="434"/>
      <c r="P20386" s="294"/>
    </row>
    <row r="20387" spans="1:16">
      <c r="A20387" s="215"/>
      <c r="B20387" s="438"/>
      <c r="C20387" s="215"/>
      <c r="D20387" s="217"/>
      <c r="E20387" s="217"/>
      <c r="F20387" s="216"/>
      <c r="G20387" s="216"/>
      <c r="I20387" s="434"/>
      <c r="P20387" s="294"/>
    </row>
    <row r="20388" spans="1:16">
      <c r="A20388" s="215"/>
      <c r="B20388" s="438"/>
      <c r="C20388" s="215"/>
      <c r="D20388" s="217"/>
      <c r="E20388" s="217"/>
      <c r="F20388" s="216"/>
      <c r="G20388" s="216"/>
      <c r="I20388" s="434"/>
      <c r="P20388" s="294"/>
    </row>
    <row r="20389" spans="1:16">
      <c r="A20389" s="215"/>
      <c r="B20389" s="438"/>
      <c r="C20389" s="215"/>
      <c r="D20389" s="217"/>
      <c r="E20389" s="217"/>
      <c r="F20389" s="216"/>
      <c r="G20389" s="216"/>
      <c r="I20389" s="434"/>
      <c r="P20389" s="294"/>
    </row>
    <row r="20390" spans="1:16">
      <c r="A20390" s="215"/>
      <c r="B20390" s="438"/>
      <c r="C20390" s="215"/>
      <c r="D20390" s="217"/>
      <c r="E20390" s="217"/>
      <c r="F20390" s="216"/>
      <c r="G20390" s="216"/>
      <c r="I20390" s="434"/>
      <c r="P20390" s="294"/>
    </row>
    <row r="20391" spans="1:16">
      <c r="A20391" s="215"/>
      <c r="B20391" s="438"/>
      <c r="C20391" s="215"/>
      <c r="D20391" s="217"/>
      <c r="E20391" s="217"/>
      <c r="F20391" s="216"/>
      <c r="G20391" s="216"/>
      <c r="I20391" s="434"/>
      <c r="P20391" s="294"/>
    </row>
    <row r="20392" spans="1:16">
      <c r="A20392" s="215"/>
      <c r="B20392" s="438"/>
      <c r="C20392" s="215"/>
      <c r="D20392" s="217"/>
      <c r="E20392" s="217"/>
      <c r="F20392" s="216"/>
      <c r="G20392" s="216"/>
      <c r="I20392" s="434"/>
      <c r="P20392" s="294"/>
    </row>
    <row r="20393" spans="1:16">
      <c r="A20393" s="215"/>
      <c r="B20393" s="438"/>
      <c r="C20393" s="215"/>
      <c r="D20393" s="217"/>
      <c r="E20393" s="217"/>
      <c r="F20393" s="216"/>
      <c r="G20393" s="216"/>
      <c r="I20393" s="434"/>
      <c r="P20393" s="294"/>
    </row>
    <row r="20394" spans="1:16">
      <c r="A20394" s="215"/>
      <c r="B20394" s="438"/>
      <c r="C20394" s="215"/>
      <c r="D20394" s="217"/>
      <c r="E20394" s="217"/>
      <c r="F20394" s="216"/>
      <c r="G20394" s="216"/>
      <c r="I20394" s="434"/>
      <c r="P20394" s="294"/>
    </row>
    <row r="20395" spans="1:16">
      <c r="A20395" s="215"/>
      <c r="B20395" s="438"/>
      <c r="C20395" s="215"/>
      <c r="D20395" s="217"/>
      <c r="E20395" s="217"/>
      <c r="F20395" s="216"/>
      <c r="G20395" s="216"/>
      <c r="I20395" s="434"/>
      <c r="P20395" s="294"/>
    </row>
    <row r="20396" spans="1:16">
      <c r="A20396" s="215"/>
      <c r="B20396" s="438"/>
      <c r="C20396" s="215"/>
      <c r="D20396" s="217"/>
      <c r="E20396" s="217"/>
      <c r="F20396" s="216"/>
      <c r="G20396" s="216"/>
      <c r="I20396" s="434"/>
      <c r="P20396" s="294"/>
    </row>
    <row r="20397" spans="1:16">
      <c r="A20397" s="215"/>
      <c r="B20397" s="438"/>
      <c r="C20397" s="215"/>
      <c r="D20397" s="217"/>
      <c r="E20397" s="217"/>
      <c r="F20397" s="216"/>
      <c r="G20397" s="216"/>
      <c r="I20397" s="434"/>
      <c r="P20397" s="294"/>
    </row>
    <row r="20398" spans="1:16">
      <c r="A20398" s="215"/>
      <c r="B20398" s="438"/>
      <c r="C20398" s="215"/>
      <c r="D20398" s="217"/>
      <c r="E20398" s="217"/>
      <c r="F20398" s="216"/>
      <c r="G20398" s="216"/>
      <c r="I20398" s="434"/>
      <c r="P20398" s="294"/>
    </row>
    <row r="20399" spans="1:16">
      <c r="A20399" s="215"/>
      <c r="B20399" s="438"/>
      <c r="C20399" s="215"/>
      <c r="D20399" s="217"/>
      <c r="E20399" s="217"/>
      <c r="F20399" s="216"/>
      <c r="G20399" s="216"/>
      <c r="I20399" s="434"/>
      <c r="P20399" s="294"/>
    </row>
    <row r="20400" spans="1:16">
      <c r="A20400" s="215"/>
      <c r="B20400" s="438"/>
      <c r="C20400" s="215"/>
      <c r="D20400" s="217"/>
      <c r="E20400" s="217"/>
      <c r="F20400" s="216"/>
      <c r="G20400" s="216"/>
      <c r="I20400" s="434"/>
      <c r="P20400" s="294"/>
    </row>
    <row r="20401" spans="1:16">
      <c r="A20401" s="215"/>
      <c r="B20401" s="438"/>
      <c r="C20401" s="215"/>
      <c r="D20401" s="217"/>
      <c r="E20401" s="217"/>
      <c r="F20401" s="216"/>
      <c r="G20401" s="216"/>
      <c r="I20401" s="434"/>
      <c r="P20401" s="294"/>
    </row>
    <row r="20402" spans="1:16">
      <c r="A20402" s="215"/>
      <c r="B20402" s="438"/>
      <c r="C20402" s="215"/>
      <c r="D20402" s="217"/>
      <c r="E20402" s="217"/>
      <c r="F20402" s="216"/>
      <c r="G20402" s="216"/>
      <c r="I20402" s="434"/>
      <c r="P20402" s="294"/>
    </row>
    <row r="20403" spans="1:16">
      <c r="A20403" s="215"/>
      <c r="B20403" s="438"/>
      <c r="C20403" s="215"/>
      <c r="D20403" s="217"/>
      <c r="E20403" s="217"/>
      <c r="F20403" s="216"/>
      <c r="G20403" s="216"/>
      <c r="I20403" s="434"/>
      <c r="P20403" s="294"/>
    </row>
    <row r="20404" spans="1:16">
      <c r="A20404" s="215"/>
      <c r="B20404" s="438"/>
      <c r="C20404" s="215"/>
      <c r="D20404" s="217"/>
      <c r="E20404" s="217"/>
      <c r="F20404" s="216"/>
      <c r="G20404" s="216"/>
      <c r="I20404" s="434"/>
      <c r="P20404" s="294"/>
    </row>
    <row r="20405" spans="1:16">
      <c r="A20405" s="215"/>
      <c r="B20405" s="438"/>
      <c r="C20405" s="215"/>
      <c r="D20405" s="217"/>
      <c r="E20405" s="217"/>
      <c r="F20405" s="216"/>
      <c r="G20405" s="216"/>
      <c r="I20405" s="434"/>
      <c r="P20405" s="294"/>
    </row>
    <row r="20406" spans="1:16">
      <c r="A20406" s="215"/>
      <c r="B20406" s="438"/>
      <c r="C20406" s="215"/>
      <c r="D20406" s="217"/>
      <c r="E20406" s="217"/>
      <c r="F20406" s="216"/>
      <c r="G20406" s="216"/>
      <c r="I20406" s="434"/>
      <c r="P20406" s="294"/>
    </row>
    <row r="20407" spans="1:16">
      <c r="A20407" s="215"/>
      <c r="B20407" s="438"/>
      <c r="C20407" s="215"/>
      <c r="D20407" s="217"/>
      <c r="E20407" s="217"/>
      <c r="F20407" s="216"/>
      <c r="G20407" s="216"/>
      <c r="I20407" s="434"/>
      <c r="P20407" s="294"/>
    </row>
    <row r="20408" spans="1:16">
      <c r="A20408" s="215"/>
      <c r="B20408" s="438"/>
      <c r="C20408" s="215"/>
      <c r="D20408" s="217"/>
      <c r="E20408" s="217"/>
      <c r="F20408" s="216"/>
      <c r="G20408" s="216"/>
      <c r="I20408" s="434"/>
      <c r="P20408" s="294"/>
    </row>
    <row r="20409" spans="1:16">
      <c r="A20409" s="215"/>
      <c r="B20409" s="438"/>
      <c r="C20409" s="215"/>
      <c r="D20409" s="217"/>
      <c r="E20409" s="217"/>
      <c r="F20409" s="216"/>
      <c r="G20409" s="216"/>
      <c r="I20409" s="434"/>
      <c r="P20409" s="294"/>
    </row>
    <row r="20410" spans="1:16">
      <c r="A20410" s="215"/>
      <c r="B20410" s="438"/>
      <c r="C20410" s="215"/>
      <c r="D20410" s="217"/>
      <c r="E20410" s="217"/>
      <c r="F20410" s="216"/>
      <c r="G20410" s="216"/>
      <c r="I20410" s="434"/>
      <c r="P20410" s="294"/>
    </row>
    <row r="20411" spans="1:16">
      <c r="A20411" s="215"/>
      <c r="B20411" s="438"/>
      <c r="C20411" s="215"/>
      <c r="D20411" s="217"/>
      <c r="E20411" s="217"/>
      <c r="F20411" s="216"/>
      <c r="G20411" s="216"/>
      <c r="I20411" s="434"/>
      <c r="P20411" s="294"/>
    </row>
    <row r="20412" spans="1:16">
      <c r="A20412" s="215"/>
      <c r="B20412" s="438"/>
      <c r="C20412" s="215"/>
      <c r="D20412" s="217"/>
      <c r="E20412" s="217"/>
      <c r="F20412" s="216"/>
      <c r="G20412" s="216"/>
      <c r="I20412" s="434"/>
      <c r="P20412" s="294"/>
    </row>
    <row r="20413" spans="1:16">
      <c r="A20413" s="215"/>
      <c r="B20413" s="438"/>
      <c r="C20413" s="215"/>
      <c r="D20413" s="217"/>
      <c r="E20413" s="217"/>
      <c r="F20413" s="216"/>
      <c r="G20413" s="216"/>
      <c r="I20413" s="434"/>
      <c r="P20413" s="294"/>
    </row>
    <row r="20414" spans="1:16">
      <c r="A20414" s="215"/>
      <c r="B20414" s="438"/>
      <c r="C20414" s="215"/>
      <c r="D20414" s="217"/>
      <c r="E20414" s="217"/>
      <c r="F20414" s="216"/>
      <c r="G20414" s="216"/>
      <c r="I20414" s="434"/>
      <c r="P20414" s="294"/>
    </row>
    <row r="20415" spans="1:16">
      <c r="A20415" s="215"/>
      <c r="B20415" s="438"/>
      <c r="C20415" s="215"/>
      <c r="D20415" s="217"/>
      <c r="E20415" s="217"/>
      <c r="F20415" s="216"/>
      <c r="G20415" s="216"/>
      <c r="I20415" s="434"/>
      <c r="P20415" s="294"/>
    </row>
    <row r="20416" spans="1:16">
      <c r="A20416" s="215"/>
      <c r="B20416" s="438"/>
      <c r="C20416" s="215"/>
      <c r="D20416" s="217"/>
      <c r="E20416" s="217"/>
      <c r="F20416" s="216"/>
      <c r="G20416" s="216"/>
      <c r="I20416" s="434"/>
      <c r="P20416" s="294"/>
    </row>
    <row r="20417" spans="1:16">
      <c r="A20417" s="215"/>
      <c r="B20417" s="438"/>
      <c r="C20417" s="215"/>
      <c r="D20417" s="217"/>
      <c r="E20417" s="217"/>
      <c r="F20417" s="216"/>
      <c r="G20417" s="216"/>
      <c r="I20417" s="434"/>
      <c r="P20417" s="294"/>
    </row>
    <row r="20418" spans="1:16">
      <c r="A20418" s="215"/>
      <c r="B20418" s="438"/>
      <c r="C20418" s="215"/>
      <c r="D20418" s="217"/>
      <c r="E20418" s="217"/>
      <c r="F20418" s="216"/>
      <c r="G20418" s="216"/>
      <c r="I20418" s="434"/>
      <c r="P20418" s="294"/>
    </row>
    <row r="20419" spans="1:16">
      <c r="A20419" s="215"/>
      <c r="B20419" s="438"/>
      <c r="C20419" s="215"/>
      <c r="D20419" s="217"/>
      <c r="E20419" s="217"/>
      <c r="F20419" s="216"/>
      <c r="G20419" s="216"/>
      <c r="I20419" s="434"/>
      <c r="P20419" s="294"/>
    </row>
    <row r="20420" spans="1:16">
      <c r="A20420" s="215"/>
      <c r="B20420" s="438"/>
      <c r="C20420" s="215"/>
      <c r="D20420" s="217"/>
      <c r="E20420" s="217"/>
      <c r="F20420" s="216"/>
      <c r="G20420" s="216"/>
      <c r="I20420" s="434"/>
      <c r="P20420" s="294"/>
    </row>
    <row r="20421" spans="1:16">
      <c r="A20421" s="215"/>
      <c r="B20421" s="438"/>
      <c r="C20421" s="215"/>
      <c r="D20421" s="217"/>
      <c r="E20421" s="217"/>
      <c r="F20421" s="216"/>
      <c r="G20421" s="216"/>
      <c r="I20421" s="434"/>
      <c r="P20421" s="294"/>
    </row>
    <row r="20422" spans="1:16">
      <c r="A20422" s="215"/>
      <c r="B20422" s="438"/>
      <c r="C20422" s="215"/>
      <c r="D20422" s="217"/>
      <c r="E20422" s="217"/>
      <c r="F20422" s="216"/>
      <c r="G20422" s="216"/>
      <c r="I20422" s="434"/>
      <c r="P20422" s="294"/>
    </row>
    <row r="20423" spans="1:16">
      <c r="A20423" s="215"/>
      <c r="B20423" s="438"/>
      <c r="C20423" s="215"/>
      <c r="D20423" s="217"/>
      <c r="E20423" s="217"/>
      <c r="F20423" s="216"/>
      <c r="G20423" s="216"/>
      <c r="I20423" s="434"/>
      <c r="P20423" s="294"/>
    </row>
    <row r="20424" spans="1:16">
      <c r="A20424" s="215"/>
      <c r="B20424" s="438"/>
      <c r="C20424" s="215"/>
      <c r="D20424" s="217"/>
      <c r="E20424" s="217"/>
      <c r="F20424" s="216"/>
      <c r="G20424" s="216"/>
      <c r="I20424" s="434"/>
      <c r="P20424" s="294"/>
    </row>
    <row r="20425" spans="1:16">
      <c r="A20425" s="215"/>
      <c r="B20425" s="438"/>
      <c r="C20425" s="215"/>
      <c r="D20425" s="217"/>
      <c r="E20425" s="217"/>
      <c r="F20425" s="216"/>
      <c r="G20425" s="216"/>
      <c r="I20425" s="434"/>
      <c r="P20425" s="294"/>
    </row>
    <row r="20426" spans="1:16">
      <c r="A20426" s="215"/>
      <c r="B20426" s="438"/>
      <c r="C20426" s="215"/>
      <c r="D20426" s="217"/>
      <c r="E20426" s="217"/>
      <c r="F20426" s="216"/>
      <c r="G20426" s="216"/>
      <c r="I20426" s="434"/>
      <c r="P20426" s="294"/>
    </row>
    <row r="20427" spans="1:16">
      <c r="A20427" s="215"/>
      <c r="B20427" s="438"/>
      <c r="C20427" s="215"/>
      <c r="D20427" s="217"/>
      <c r="E20427" s="217"/>
      <c r="F20427" s="216"/>
      <c r="G20427" s="216"/>
      <c r="I20427" s="434"/>
      <c r="P20427" s="294"/>
    </row>
    <row r="20428" spans="1:16">
      <c r="A20428" s="215"/>
      <c r="B20428" s="438"/>
      <c r="C20428" s="215"/>
      <c r="D20428" s="217"/>
      <c r="E20428" s="217"/>
      <c r="F20428" s="216"/>
      <c r="G20428" s="216"/>
      <c r="I20428" s="434"/>
      <c r="P20428" s="294"/>
    </row>
    <row r="20429" spans="1:16">
      <c r="A20429" s="215"/>
      <c r="B20429" s="438"/>
      <c r="C20429" s="215"/>
      <c r="D20429" s="217"/>
      <c r="E20429" s="217"/>
      <c r="F20429" s="216"/>
      <c r="G20429" s="216"/>
      <c r="I20429" s="434"/>
      <c r="P20429" s="294"/>
    </row>
    <row r="20430" spans="1:16">
      <c r="A20430" s="215"/>
      <c r="B20430" s="438"/>
      <c r="C20430" s="215"/>
      <c r="D20430" s="217"/>
      <c r="E20430" s="217"/>
      <c r="F20430" s="216"/>
      <c r="G20430" s="216"/>
      <c r="I20430" s="434"/>
      <c r="P20430" s="294"/>
    </row>
    <row r="20431" spans="1:16">
      <c r="A20431" s="215"/>
      <c r="B20431" s="438"/>
      <c r="C20431" s="215"/>
      <c r="D20431" s="217"/>
      <c r="E20431" s="217"/>
      <c r="F20431" s="216"/>
      <c r="G20431" s="216"/>
      <c r="I20431" s="434"/>
      <c r="P20431" s="294"/>
    </row>
    <row r="20432" spans="1:16">
      <c r="A20432" s="215"/>
      <c r="B20432" s="438"/>
      <c r="C20432" s="215"/>
      <c r="D20432" s="217"/>
      <c r="E20432" s="217"/>
      <c r="F20432" s="216"/>
      <c r="G20432" s="216"/>
      <c r="I20432" s="434"/>
      <c r="P20432" s="294"/>
    </row>
    <row r="20433" spans="1:16">
      <c r="A20433" s="215"/>
      <c r="B20433" s="438"/>
      <c r="C20433" s="215"/>
      <c r="D20433" s="217"/>
      <c r="E20433" s="217"/>
      <c r="F20433" s="216"/>
      <c r="G20433" s="216"/>
      <c r="I20433" s="434"/>
      <c r="P20433" s="294"/>
    </row>
    <row r="20434" spans="1:16">
      <c r="A20434" s="215"/>
      <c r="B20434" s="438"/>
      <c r="C20434" s="215"/>
      <c r="D20434" s="217"/>
      <c r="E20434" s="217"/>
      <c r="F20434" s="216"/>
      <c r="G20434" s="216"/>
      <c r="I20434" s="434"/>
      <c r="P20434" s="294"/>
    </row>
    <row r="20435" spans="1:16">
      <c r="A20435" s="215"/>
      <c r="B20435" s="438"/>
      <c r="C20435" s="215"/>
      <c r="D20435" s="217"/>
      <c r="E20435" s="217"/>
      <c r="F20435" s="216"/>
      <c r="G20435" s="216"/>
      <c r="I20435" s="434"/>
      <c r="P20435" s="294"/>
    </row>
    <row r="20436" spans="1:16">
      <c r="A20436" s="215"/>
      <c r="B20436" s="438"/>
      <c r="C20436" s="215"/>
      <c r="D20436" s="217"/>
      <c r="E20436" s="217"/>
      <c r="F20436" s="216"/>
      <c r="G20436" s="216"/>
      <c r="I20436" s="434"/>
      <c r="P20436" s="294"/>
    </row>
    <row r="20437" spans="1:16">
      <c r="A20437" s="215"/>
      <c r="B20437" s="438"/>
      <c r="C20437" s="215"/>
      <c r="D20437" s="217"/>
      <c r="E20437" s="217"/>
      <c r="F20437" s="216"/>
      <c r="G20437" s="216"/>
      <c r="I20437" s="434"/>
      <c r="P20437" s="294"/>
    </row>
    <row r="20438" spans="1:16">
      <c r="A20438" s="215"/>
      <c r="B20438" s="438"/>
      <c r="C20438" s="215"/>
      <c r="D20438" s="217"/>
      <c r="E20438" s="217"/>
      <c r="F20438" s="216"/>
      <c r="G20438" s="216"/>
      <c r="I20438" s="434"/>
      <c r="P20438" s="294"/>
    </row>
    <row r="20439" spans="1:16">
      <c r="A20439" s="215"/>
      <c r="B20439" s="438"/>
      <c r="C20439" s="215"/>
      <c r="D20439" s="217"/>
      <c r="E20439" s="217"/>
      <c r="F20439" s="216"/>
      <c r="G20439" s="216"/>
      <c r="I20439" s="434"/>
      <c r="P20439" s="294"/>
    </row>
    <row r="20440" spans="1:16">
      <c r="A20440" s="215"/>
      <c r="B20440" s="438"/>
      <c r="C20440" s="215"/>
      <c r="D20440" s="217"/>
      <c r="E20440" s="217"/>
      <c r="F20440" s="216"/>
      <c r="G20440" s="216"/>
      <c r="I20440" s="434"/>
      <c r="P20440" s="294"/>
    </row>
    <row r="20441" spans="1:16">
      <c r="A20441" s="215"/>
      <c r="B20441" s="438"/>
      <c r="C20441" s="215"/>
      <c r="D20441" s="217"/>
      <c r="E20441" s="217"/>
      <c r="F20441" s="216"/>
      <c r="G20441" s="216"/>
      <c r="I20441" s="434"/>
      <c r="P20441" s="294"/>
    </row>
    <row r="20442" spans="1:16">
      <c r="A20442" s="215"/>
      <c r="B20442" s="438"/>
      <c r="C20442" s="215"/>
      <c r="D20442" s="217"/>
      <c r="E20442" s="217"/>
      <c r="F20442" s="216"/>
      <c r="G20442" s="216"/>
      <c r="I20442" s="434"/>
      <c r="P20442" s="294"/>
    </row>
    <row r="20443" spans="1:16">
      <c r="A20443" s="215"/>
      <c r="B20443" s="438"/>
      <c r="C20443" s="215"/>
      <c r="D20443" s="217"/>
      <c r="E20443" s="217"/>
      <c r="F20443" s="216"/>
      <c r="G20443" s="216"/>
      <c r="I20443" s="434"/>
      <c r="P20443" s="294"/>
    </row>
    <row r="20444" spans="1:16">
      <c r="A20444" s="215"/>
      <c r="B20444" s="438"/>
      <c r="C20444" s="215"/>
      <c r="D20444" s="217"/>
      <c r="E20444" s="217"/>
      <c r="F20444" s="216"/>
      <c r="G20444" s="216"/>
      <c r="I20444" s="434"/>
      <c r="P20444" s="294"/>
    </row>
    <row r="20445" spans="1:16">
      <c r="A20445" s="215"/>
      <c r="B20445" s="438"/>
      <c r="C20445" s="215"/>
      <c r="D20445" s="217"/>
      <c r="E20445" s="217"/>
      <c r="F20445" s="216"/>
      <c r="G20445" s="216"/>
      <c r="I20445" s="434"/>
      <c r="P20445" s="294"/>
    </row>
    <row r="20446" spans="1:16">
      <c r="A20446" s="215"/>
      <c r="B20446" s="438"/>
      <c r="C20446" s="215"/>
      <c r="D20446" s="217"/>
      <c r="E20446" s="217"/>
      <c r="F20446" s="216"/>
      <c r="G20446" s="216"/>
      <c r="I20446" s="434"/>
      <c r="P20446" s="294"/>
    </row>
    <row r="20447" spans="1:16">
      <c r="A20447" s="215"/>
      <c r="B20447" s="438"/>
      <c r="C20447" s="215"/>
      <c r="D20447" s="217"/>
      <c r="E20447" s="217"/>
      <c r="F20447" s="216"/>
      <c r="G20447" s="216"/>
      <c r="I20447" s="434"/>
      <c r="P20447" s="294"/>
    </row>
    <row r="20448" spans="1:16">
      <c r="A20448" s="215"/>
      <c r="B20448" s="438"/>
      <c r="C20448" s="215"/>
      <c r="D20448" s="217"/>
      <c r="E20448" s="217"/>
      <c r="F20448" s="216"/>
      <c r="G20448" s="216"/>
      <c r="I20448" s="434"/>
      <c r="P20448" s="294"/>
    </row>
    <row r="20449" spans="1:16">
      <c r="A20449" s="215"/>
      <c r="B20449" s="438"/>
      <c r="C20449" s="215"/>
      <c r="D20449" s="217"/>
      <c r="E20449" s="217"/>
      <c r="F20449" s="216"/>
      <c r="G20449" s="216"/>
      <c r="I20449" s="434"/>
      <c r="P20449" s="294"/>
    </row>
    <row r="20450" spans="1:16">
      <c r="A20450" s="215"/>
      <c r="B20450" s="438"/>
      <c r="C20450" s="215"/>
      <c r="D20450" s="217"/>
      <c r="E20450" s="217"/>
      <c r="F20450" s="216"/>
      <c r="G20450" s="216"/>
      <c r="I20450" s="434"/>
      <c r="P20450" s="294"/>
    </row>
    <row r="20451" spans="1:16">
      <c r="A20451" s="215"/>
      <c r="B20451" s="438"/>
      <c r="C20451" s="215"/>
      <c r="D20451" s="217"/>
      <c r="E20451" s="217"/>
      <c r="F20451" s="216"/>
      <c r="G20451" s="216"/>
      <c r="I20451" s="434"/>
      <c r="P20451" s="294"/>
    </row>
    <row r="20452" spans="1:16">
      <c r="A20452" s="215"/>
      <c r="B20452" s="438"/>
      <c r="C20452" s="215"/>
      <c r="D20452" s="217"/>
      <c r="E20452" s="217"/>
      <c r="F20452" s="216"/>
      <c r="G20452" s="216"/>
      <c r="I20452" s="434"/>
      <c r="P20452" s="294"/>
    </row>
    <row r="20453" spans="1:16">
      <c r="A20453" s="215"/>
      <c r="B20453" s="438"/>
      <c r="C20453" s="215"/>
      <c r="D20453" s="217"/>
      <c r="E20453" s="217"/>
      <c r="F20453" s="216"/>
      <c r="G20453" s="216"/>
      <c r="I20453" s="434"/>
      <c r="P20453" s="294"/>
    </row>
    <row r="20454" spans="1:16">
      <c r="A20454" s="215"/>
      <c r="B20454" s="438"/>
      <c r="C20454" s="215"/>
      <c r="D20454" s="217"/>
      <c r="E20454" s="217"/>
      <c r="F20454" s="216"/>
      <c r="G20454" s="216"/>
      <c r="I20454" s="434"/>
      <c r="P20454" s="294"/>
    </row>
    <row r="20455" spans="1:16">
      <c r="A20455" s="215"/>
      <c r="B20455" s="438"/>
      <c r="C20455" s="215"/>
      <c r="D20455" s="217"/>
      <c r="E20455" s="217"/>
      <c r="F20455" s="216"/>
      <c r="G20455" s="216"/>
      <c r="I20455" s="434"/>
      <c r="P20455" s="294"/>
    </row>
    <row r="20456" spans="1:16">
      <c r="A20456" s="215"/>
      <c r="B20456" s="438"/>
      <c r="C20456" s="215"/>
      <c r="D20456" s="217"/>
      <c r="E20456" s="217"/>
      <c r="F20456" s="216"/>
      <c r="G20456" s="216"/>
      <c r="I20456" s="434"/>
      <c r="P20456" s="294"/>
    </row>
    <row r="20457" spans="1:16">
      <c r="A20457" s="215"/>
      <c r="B20457" s="438"/>
      <c r="C20457" s="215"/>
      <c r="D20457" s="217"/>
      <c r="E20457" s="217"/>
      <c r="F20457" s="216"/>
      <c r="G20457" s="216"/>
      <c r="I20457" s="434"/>
      <c r="P20457" s="294"/>
    </row>
    <row r="20458" spans="1:16">
      <c r="A20458" s="215"/>
      <c r="B20458" s="438"/>
      <c r="C20458" s="215"/>
      <c r="D20458" s="217"/>
      <c r="E20458" s="217"/>
      <c r="F20458" s="216"/>
      <c r="G20458" s="216"/>
      <c r="I20458" s="434"/>
      <c r="P20458" s="294"/>
    </row>
    <row r="20459" spans="1:16">
      <c r="A20459" s="215"/>
      <c r="B20459" s="438"/>
      <c r="C20459" s="215"/>
      <c r="D20459" s="217"/>
      <c r="E20459" s="217"/>
      <c r="F20459" s="216"/>
      <c r="G20459" s="216"/>
      <c r="I20459" s="434"/>
      <c r="P20459" s="294"/>
    </row>
    <row r="20460" spans="1:16">
      <c r="A20460" s="215"/>
      <c r="B20460" s="438"/>
      <c r="C20460" s="215"/>
      <c r="D20460" s="217"/>
      <c r="E20460" s="217"/>
      <c r="F20460" s="216"/>
      <c r="G20460" s="216"/>
      <c r="I20460" s="434"/>
      <c r="P20460" s="294"/>
    </row>
    <row r="20461" spans="1:16">
      <c r="A20461" s="215"/>
      <c r="B20461" s="438"/>
      <c r="C20461" s="215"/>
      <c r="D20461" s="217"/>
      <c r="E20461" s="217"/>
      <c r="F20461" s="216"/>
      <c r="G20461" s="216"/>
      <c r="I20461" s="434"/>
      <c r="P20461" s="294"/>
    </row>
    <row r="20462" spans="1:16">
      <c r="A20462" s="215"/>
      <c r="B20462" s="438"/>
      <c r="C20462" s="215"/>
      <c r="D20462" s="217"/>
      <c r="E20462" s="217"/>
      <c r="F20462" s="216"/>
      <c r="G20462" s="216"/>
      <c r="I20462" s="434"/>
      <c r="P20462" s="294"/>
    </row>
    <row r="20463" spans="1:16">
      <c r="A20463" s="215"/>
      <c r="B20463" s="438"/>
      <c r="C20463" s="215"/>
      <c r="D20463" s="217"/>
      <c r="E20463" s="217"/>
      <c r="F20463" s="216"/>
      <c r="G20463" s="216"/>
      <c r="I20463" s="434"/>
      <c r="P20463" s="294"/>
    </row>
    <row r="20464" spans="1:16">
      <c r="A20464" s="215"/>
      <c r="B20464" s="438"/>
      <c r="C20464" s="215"/>
      <c r="D20464" s="217"/>
      <c r="E20464" s="217"/>
      <c r="F20464" s="216"/>
      <c r="G20464" s="216"/>
      <c r="I20464" s="434"/>
      <c r="P20464" s="294"/>
    </row>
    <row r="20465" spans="1:16">
      <c r="A20465" s="215"/>
      <c r="B20465" s="438"/>
      <c r="C20465" s="215"/>
      <c r="D20465" s="217"/>
      <c r="E20465" s="217"/>
      <c r="F20465" s="216"/>
      <c r="G20465" s="216"/>
      <c r="I20465" s="434"/>
      <c r="P20465" s="294"/>
    </row>
    <row r="20466" spans="1:16">
      <c r="A20466" s="215"/>
      <c r="B20466" s="438"/>
      <c r="C20466" s="215"/>
      <c r="D20466" s="217"/>
      <c r="E20466" s="217"/>
      <c r="F20466" s="216"/>
      <c r="G20466" s="216"/>
      <c r="I20466" s="434"/>
      <c r="P20466" s="294"/>
    </row>
    <row r="20467" spans="1:16">
      <c r="A20467" s="215"/>
      <c r="B20467" s="438"/>
      <c r="C20467" s="215"/>
      <c r="D20467" s="217"/>
      <c r="E20467" s="217"/>
      <c r="F20467" s="216"/>
      <c r="G20467" s="216"/>
      <c r="I20467" s="434"/>
      <c r="P20467" s="294"/>
    </row>
    <row r="20468" spans="1:16">
      <c r="A20468" s="215"/>
      <c r="B20468" s="438"/>
      <c r="C20468" s="215"/>
      <c r="D20468" s="217"/>
      <c r="E20468" s="217"/>
      <c r="F20468" s="216"/>
      <c r="G20468" s="216"/>
      <c r="I20468" s="434"/>
      <c r="P20468" s="294"/>
    </row>
    <row r="20469" spans="1:16">
      <c r="A20469" s="215"/>
      <c r="B20469" s="438"/>
      <c r="C20469" s="215"/>
      <c r="D20469" s="217"/>
      <c r="E20469" s="217"/>
      <c r="F20469" s="216"/>
      <c r="G20469" s="216"/>
      <c r="I20469" s="434"/>
      <c r="P20469" s="294"/>
    </row>
    <row r="20470" spans="1:16">
      <c r="A20470" s="215"/>
      <c r="B20470" s="438"/>
      <c r="C20470" s="215"/>
      <c r="D20470" s="217"/>
      <c r="E20470" s="217"/>
      <c r="F20470" s="216"/>
      <c r="G20470" s="216"/>
      <c r="I20470" s="434"/>
      <c r="P20470" s="294"/>
    </row>
    <row r="20471" spans="1:16">
      <c r="A20471" s="215"/>
      <c r="B20471" s="438"/>
      <c r="C20471" s="215"/>
      <c r="D20471" s="217"/>
      <c r="E20471" s="217"/>
      <c r="F20471" s="216"/>
      <c r="G20471" s="216"/>
      <c r="I20471" s="434"/>
      <c r="P20471" s="294"/>
    </row>
    <row r="20472" spans="1:16">
      <c r="A20472" s="215"/>
      <c r="B20472" s="438"/>
      <c r="C20472" s="215"/>
      <c r="D20472" s="217"/>
      <c r="E20472" s="217"/>
      <c r="F20472" s="216"/>
      <c r="G20472" s="216"/>
      <c r="I20472" s="434"/>
      <c r="P20472" s="294"/>
    </row>
    <row r="20473" spans="1:16">
      <c r="A20473" s="215"/>
      <c r="B20473" s="438"/>
      <c r="C20473" s="215"/>
      <c r="D20473" s="217"/>
      <c r="E20473" s="217"/>
      <c r="F20473" s="216"/>
      <c r="G20473" s="216"/>
      <c r="I20473" s="434"/>
      <c r="P20473" s="294"/>
    </row>
    <row r="20474" spans="1:16">
      <c r="A20474" s="215"/>
      <c r="B20474" s="438"/>
      <c r="C20474" s="215"/>
      <c r="D20474" s="217"/>
      <c r="E20474" s="217"/>
      <c r="F20474" s="216"/>
      <c r="G20474" s="216"/>
      <c r="I20474" s="434"/>
      <c r="P20474" s="294"/>
    </row>
    <row r="20475" spans="1:16">
      <c r="A20475" s="215"/>
      <c r="B20475" s="438"/>
      <c r="C20475" s="215"/>
      <c r="D20475" s="217"/>
      <c r="E20475" s="217"/>
      <c r="F20475" s="216"/>
      <c r="G20475" s="216"/>
      <c r="I20475" s="434"/>
      <c r="P20475" s="294"/>
    </row>
    <row r="20476" spans="1:16">
      <c r="A20476" s="215"/>
      <c r="B20476" s="438"/>
      <c r="C20476" s="215"/>
      <c r="D20476" s="217"/>
      <c r="E20476" s="217"/>
      <c r="F20476" s="216"/>
      <c r="G20476" s="216"/>
      <c r="I20476" s="434"/>
      <c r="P20476" s="294"/>
    </row>
    <row r="20477" spans="1:16">
      <c r="A20477" s="215"/>
      <c r="B20477" s="438"/>
      <c r="C20477" s="215"/>
      <c r="D20477" s="217"/>
      <c r="E20477" s="217"/>
      <c r="F20477" s="216"/>
      <c r="G20477" s="216"/>
      <c r="I20477" s="434"/>
      <c r="P20477" s="294"/>
    </row>
    <row r="20478" spans="1:16">
      <c r="A20478" s="215"/>
      <c r="B20478" s="438"/>
      <c r="C20478" s="215"/>
      <c r="D20478" s="217"/>
      <c r="E20478" s="217"/>
      <c r="F20478" s="216"/>
      <c r="G20478" s="216"/>
      <c r="I20478" s="434"/>
      <c r="P20478" s="294"/>
    </row>
    <row r="20479" spans="1:16">
      <c r="A20479" s="215"/>
      <c r="B20479" s="438"/>
      <c r="C20479" s="215"/>
      <c r="D20479" s="217"/>
      <c r="E20479" s="217"/>
      <c r="F20479" s="216"/>
      <c r="G20479" s="216"/>
      <c r="I20479" s="434"/>
      <c r="P20479" s="294"/>
    </row>
    <row r="20480" spans="1:16">
      <c r="A20480" s="215"/>
      <c r="B20480" s="438"/>
      <c r="C20480" s="215"/>
      <c r="D20480" s="217"/>
      <c r="E20480" s="217"/>
      <c r="F20480" s="216"/>
      <c r="G20480" s="216"/>
      <c r="I20480" s="434"/>
      <c r="P20480" s="294"/>
    </row>
    <row r="20481" spans="1:16">
      <c r="A20481" s="215"/>
      <c r="B20481" s="438"/>
      <c r="C20481" s="215"/>
      <c r="D20481" s="217"/>
      <c r="E20481" s="217"/>
      <c r="F20481" s="216"/>
      <c r="G20481" s="216"/>
      <c r="I20481" s="434"/>
      <c r="P20481" s="294"/>
    </row>
    <row r="20482" spans="1:16">
      <c r="A20482" s="215"/>
      <c r="B20482" s="438"/>
      <c r="C20482" s="215"/>
      <c r="D20482" s="217"/>
      <c r="E20482" s="217"/>
      <c r="F20482" s="216"/>
      <c r="G20482" s="216"/>
      <c r="I20482" s="434"/>
      <c r="P20482" s="294"/>
    </row>
    <row r="20483" spans="1:16">
      <c r="A20483" s="215"/>
      <c r="B20483" s="438"/>
      <c r="C20483" s="215"/>
      <c r="D20483" s="217"/>
      <c r="E20483" s="217"/>
      <c r="F20483" s="216"/>
      <c r="G20483" s="216"/>
      <c r="I20483" s="434"/>
      <c r="P20483" s="294"/>
    </row>
    <row r="20484" spans="1:16">
      <c r="A20484" s="215"/>
      <c r="B20484" s="438"/>
      <c r="C20484" s="215"/>
      <c r="D20484" s="217"/>
      <c r="E20484" s="217"/>
      <c r="F20484" s="216"/>
      <c r="G20484" s="216"/>
      <c r="I20484" s="434"/>
      <c r="P20484" s="294"/>
    </row>
    <row r="20485" spans="1:16">
      <c r="A20485" s="215"/>
      <c r="B20485" s="438"/>
      <c r="C20485" s="215"/>
      <c r="D20485" s="217"/>
      <c r="E20485" s="217"/>
      <c r="F20485" s="216"/>
      <c r="G20485" s="216"/>
      <c r="I20485" s="434"/>
      <c r="P20485" s="294"/>
    </row>
    <row r="20486" spans="1:16">
      <c r="A20486" s="215"/>
      <c r="B20486" s="438"/>
      <c r="C20486" s="215"/>
      <c r="D20486" s="217"/>
      <c r="E20486" s="217"/>
      <c r="F20486" s="216"/>
      <c r="G20486" s="216"/>
      <c r="I20486" s="434"/>
      <c r="P20486" s="294"/>
    </row>
    <row r="20487" spans="1:16">
      <c r="A20487" s="215"/>
      <c r="B20487" s="438"/>
      <c r="C20487" s="215"/>
      <c r="D20487" s="217"/>
      <c r="E20487" s="217"/>
      <c r="F20487" s="216"/>
      <c r="G20487" s="216"/>
      <c r="I20487" s="434"/>
      <c r="P20487" s="294"/>
    </row>
    <row r="20488" spans="1:16">
      <c r="A20488" s="215"/>
      <c r="B20488" s="438"/>
      <c r="C20488" s="215"/>
      <c r="D20488" s="217"/>
      <c r="E20488" s="217"/>
      <c r="F20488" s="216"/>
      <c r="G20488" s="216"/>
      <c r="I20488" s="434"/>
      <c r="P20488" s="294"/>
    </row>
    <row r="20489" spans="1:16">
      <c r="A20489" s="215"/>
      <c r="B20489" s="438"/>
      <c r="C20489" s="215"/>
      <c r="D20489" s="217"/>
      <c r="E20489" s="217"/>
      <c r="F20489" s="216"/>
      <c r="G20489" s="216"/>
      <c r="I20489" s="434"/>
      <c r="P20489" s="294"/>
    </row>
    <row r="20490" spans="1:16">
      <c r="A20490" s="215"/>
      <c r="B20490" s="438"/>
      <c r="C20490" s="215"/>
      <c r="D20490" s="217"/>
      <c r="E20490" s="217"/>
      <c r="F20490" s="216"/>
      <c r="G20490" s="216"/>
      <c r="I20490" s="434"/>
      <c r="P20490" s="294"/>
    </row>
    <row r="20491" spans="1:16">
      <c r="A20491" s="215"/>
      <c r="B20491" s="438"/>
      <c r="C20491" s="215"/>
      <c r="D20491" s="217"/>
      <c r="E20491" s="217"/>
      <c r="F20491" s="216"/>
      <c r="G20491" s="216"/>
      <c r="I20491" s="434"/>
      <c r="P20491" s="294"/>
    </row>
    <row r="20492" spans="1:16">
      <c r="A20492" s="215"/>
      <c r="B20492" s="438"/>
      <c r="C20492" s="215"/>
      <c r="D20492" s="217"/>
      <c r="E20492" s="217"/>
      <c r="F20492" s="216"/>
      <c r="G20492" s="216"/>
      <c r="I20492" s="434"/>
      <c r="P20492" s="294"/>
    </row>
    <row r="20493" spans="1:16">
      <c r="A20493" s="215"/>
      <c r="B20493" s="438"/>
      <c r="C20493" s="215"/>
      <c r="D20493" s="217"/>
      <c r="E20493" s="217"/>
      <c r="F20493" s="216"/>
      <c r="G20493" s="216"/>
      <c r="I20493" s="434"/>
      <c r="P20493" s="294"/>
    </row>
    <row r="20494" spans="1:16">
      <c r="A20494" s="215"/>
      <c r="B20494" s="438"/>
      <c r="C20494" s="215"/>
      <c r="D20494" s="217"/>
      <c r="E20494" s="217"/>
      <c r="F20494" s="216"/>
      <c r="G20494" s="216"/>
      <c r="I20494" s="434"/>
      <c r="P20494" s="294"/>
    </row>
    <row r="20495" spans="1:16">
      <c r="A20495" s="215"/>
      <c r="B20495" s="438"/>
      <c r="C20495" s="215"/>
      <c r="D20495" s="217"/>
      <c r="E20495" s="217"/>
      <c r="F20495" s="216"/>
      <c r="G20495" s="216"/>
      <c r="I20495" s="434"/>
      <c r="P20495" s="294"/>
    </row>
    <row r="20496" spans="1:16">
      <c r="A20496" s="215"/>
      <c r="B20496" s="438"/>
      <c r="C20496" s="215"/>
      <c r="D20496" s="217"/>
      <c r="E20496" s="217"/>
      <c r="F20496" s="216"/>
      <c r="G20496" s="216"/>
      <c r="I20496" s="434"/>
      <c r="P20496" s="294"/>
    </row>
    <row r="20497" spans="1:16">
      <c r="A20497" s="215"/>
      <c r="B20497" s="438"/>
      <c r="C20497" s="215"/>
      <c r="D20497" s="217"/>
      <c r="E20497" s="217"/>
      <c r="F20497" s="216"/>
      <c r="G20497" s="216"/>
      <c r="I20497" s="434"/>
      <c r="P20497" s="294"/>
    </row>
    <row r="20498" spans="1:16">
      <c r="A20498" s="215"/>
      <c r="B20498" s="438"/>
      <c r="C20498" s="215"/>
      <c r="D20498" s="217"/>
      <c r="E20498" s="217"/>
      <c r="F20498" s="216"/>
      <c r="G20498" s="216"/>
      <c r="I20498" s="434"/>
      <c r="P20498" s="294"/>
    </row>
    <row r="20499" spans="1:16">
      <c r="A20499" s="215"/>
      <c r="B20499" s="438"/>
      <c r="C20499" s="215"/>
      <c r="D20499" s="217"/>
      <c r="E20499" s="217"/>
      <c r="F20499" s="216"/>
      <c r="G20499" s="216"/>
      <c r="I20499" s="434"/>
      <c r="P20499" s="294"/>
    </row>
    <row r="20500" spans="1:16">
      <c r="A20500" s="215"/>
      <c r="B20500" s="438"/>
      <c r="C20500" s="215"/>
      <c r="D20500" s="217"/>
      <c r="E20500" s="217"/>
      <c r="F20500" s="216"/>
      <c r="G20500" s="216"/>
      <c r="I20500" s="434"/>
      <c r="P20500" s="294"/>
    </row>
    <row r="20501" spans="1:16">
      <c r="A20501" s="215"/>
      <c r="B20501" s="438"/>
      <c r="C20501" s="215"/>
      <c r="D20501" s="217"/>
      <c r="E20501" s="217"/>
      <c r="F20501" s="216"/>
      <c r="G20501" s="216"/>
      <c r="I20501" s="434"/>
      <c r="P20501" s="294"/>
    </row>
    <row r="20502" spans="1:16">
      <c r="A20502" s="215"/>
      <c r="B20502" s="438"/>
      <c r="C20502" s="215"/>
      <c r="D20502" s="217"/>
      <c r="E20502" s="217"/>
      <c r="F20502" s="216"/>
      <c r="G20502" s="216"/>
      <c r="I20502" s="434"/>
      <c r="P20502" s="294"/>
    </row>
    <row r="20503" spans="1:16">
      <c r="A20503" s="215"/>
      <c r="B20503" s="438"/>
      <c r="C20503" s="215"/>
      <c r="D20503" s="217"/>
      <c r="E20503" s="217"/>
      <c r="F20503" s="216"/>
      <c r="G20503" s="216"/>
      <c r="I20503" s="434"/>
      <c r="P20503" s="294"/>
    </row>
    <row r="20504" spans="1:16">
      <c r="A20504" s="215"/>
      <c r="B20504" s="438"/>
      <c r="C20504" s="215"/>
      <c r="D20504" s="217"/>
      <c r="E20504" s="217"/>
      <c r="F20504" s="216"/>
      <c r="G20504" s="216"/>
      <c r="I20504" s="434"/>
      <c r="P20504" s="294"/>
    </row>
    <row r="20505" spans="1:16">
      <c r="A20505" s="215"/>
      <c r="B20505" s="438"/>
      <c r="C20505" s="215"/>
      <c r="D20505" s="217"/>
      <c r="E20505" s="217"/>
      <c r="F20505" s="216"/>
      <c r="G20505" s="216"/>
      <c r="I20505" s="434"/>
      <c r="P20505" s="294"/>
    </row>
    <row r="20506" spans="1:16">
      <c r="A20506" s="215"/>
      <c r="B20506" s="438"/>
      <c r="C20506" s="215"/>
      <c r="D20506" s="217"/>
      <c r="E20506" s="217"/>
      <c r="F20506" s="216"/>
      <c r="G20506" s="216"/>
      <c r="I20506" s="434"/>
      <c r="P20506" s="294"/>
    </row>
    <row r="20507" spans="1:16">
      <c r="A20507" s="215"/>
      <c r="B20507" s="438"/>
      <c r="C20507" s="215"/>
      <c r="D20507" s="217"/>
      <c r="E20507" s="217"/>
      <c r="F20507" s="216"/>
      <c r="G20507" s="216"/>
      <c r="I20507" s="434"/>
      <c r="P20507" s="294"/>
    </row>
    <row r="20508" spans="1:16">
      <c r="A20508" s="215"/>
      <c r="B20508" s="438"/>
      <c r="C20508" s="215"/>
      <c r="D20508" s="217"/>
      <c r="E20508" s="217"/>
      <c r="F20508" s="216"/>
      <c r="G20508" s="216"/>
      <c r="I20508" s="434"/>
      <c r="P20508" s="294"/>
    </row>
    <row r="20509" spans="1:16">
      <c r="A20509" s="215"/>
      <c r="B20509" s="438"/>
      <c r="C20509" s="215"/>
      <c r="D20509" s="217"/>
      <c r="E20509" s="217"/>
      <c r="F20509" s="216"/>
      <c r="G20509" s="216"/>
      <c r="I20509" s="434"/>
      <c r="P20509" s="294"/>
    </row>
    <row r="20510" spans="1:16">
      <c r="A20510" s="215"/>
      <c r="B20510" s="438"/>
      <c r="C20510" s="215"/>
      <c r="D20510" s="217"/>
      <c r="E20510" s="217"/>
      <c r="F20510" s="216"/>
      <c r="G20510" s="216"/>
      <c r="I20510" s="434"/>
      <c r="P20510" s="294"/>
    </row>
    <row r="20511" spans="1:16">
      <c r="A20511" s="215"/>
      <c r="B20511" s="438"/>
      <c r="C20511" s="215"/>
      <c r="D20511" s="217"/>
      <c r="E20511" s="217"/>
      <c r="F20511" s="216"/>
      <c r="G20511" s="216"/>
      <c r="I20511" s="434"/>
      <c r="P20511" s="294"/>
    </row>
    <row r="20512" spans="1:16">
      <c r="A20512" s="215"/>
      <c r="B20512" s="438"/>
      <c r="C20512" s="215"/>
      <c r="D20512" s="217"/>
      <c r="E20512" s="217"/>
      <c r="F20512" s="216"/>
      <c r="G20512" s="216"/>
      <c r="I20512" s="434"/>
      <c r="P20512" s="294"/>
    </row>
    <row r="20513" spans="1:16">
      <c r="A20513" s="215"/>
      <c r="B20513" s="438"/>
      <c r="C20513" s="215"/>
      <c r="D20513" s="217"/>
      <c r="E20513" s="217"/>
      <c r="F20513" s="216"/>
      <c r="G20513" s="216"/>
      <c r="I20513" s="434"/>
      <c r="P20513" s="294"/>
    </row>
    <row r="20514" spans="1:16">
      <c r="A20514" s="215"/>
      <c r="B20514" s="438"/>
      <c r="C20514" s="215"/>
      <c r="D20514" s="217"/>
      <c r="E20514" s="217"/>
      <c r="F20514" s="216"/>
      <c r="G20514" s="216"/>
      <c r="I20514" s="434"/>
      <c r="P20514" s="294"/>
    </row>
    <row r="20515" spans="1:16">
      <c r="A20515" s="215"/>
      <c r="B20515" s="438"/>
      <c r="C20515" s="215"/>
      <c r="D20515" s="217"/>
      <c r="E20515" s="217"/>
      <c r="F20515" s="216"/>
      <c r="G20515" s="216"/>
      <c r="I20515" s="434"/>
      <c r="P20515" s="294"/>
    </row>
    <row r="20516" spans="1:16">
      <c r="A20516" s="215"/>
      <c r="B20516" s="438"/>
      <c r="C20516" s="215"/>
      <c r="D20516" s="217"/>
      <c r="E20516" s="217"/>
      <c r="F20516" s="216"/>
      <c r="G20516" s="216"/>
      <c r="I20516" s="434"/>
      <c r="P20516" s="294"/>
    </row>
    <row r="20517" spans="1:16">
      <c r="A20517" s="215"/>
      <c r="B20517" s="438"/>
      <c r="C20517" s="215"/>
      <c r="D20517" s="217"/>
      <c r="E20517" s="217"/>
      <c r="F20517" s="216"/>
      <c r="G20517" s="216"/>
      <c r="I20517" s="434"/>
      <c r="P20517" s="294"/>
    </row>
    <row r="20518" spans="1:16">
      <c r="A20518" s="215"/>
      <c r="B20518" s="438"/>
      <c r="C20518" s="215"/>
      <c r="D20518" s="217"/>
      <c r="E20518" s="217"/>
      <c r="F20518" s="216"/>
      <c r="G20518" s="216"/>
      <c r="I20518" s="434"/>
      <c r="P20518" s="294"/>
    </row>
    <row r="20519" spans="1:16">
      <c r="A20519" s="215"/>
      <c r="B20519" s="438"/>
      <c r="C20519" s="215"/>
      <c r="D20519" s="217"/>
      <c r="E20519" s="217"/>
      <c r="F20519" s="216"/>
      <c r="G20519" s="216"/>
      <c r="I20519" s="434"/>
      <c r="P20519" s="294"/>
    </row>
    <row r="20520" spans="1:16">
      <c r="A20520" s="215"/>
      <c r="B20520" s="438"/>
      <c r="C20520" s="215"/>
      <c r="D20520" s="217"/>
      <c r="E20520" s="217"/>
      <c r="F20520" s="216"/>
      <c r="G20520" s="216"/>
      <c r="I20520" s="434"/>
      <c r="P20520" s="294"/>
    </row>
    <row r="20521" spans="1:16">
      <c r="A20521" s="215"/>
      <c r="B20521" s="438"/>
      <c r="C20521" s="215"/>
      <c r="D20521" s="217"/>
      <c r="E20521" s="217"/>
      <c r="F20521" s="216"/>
      <c r="G20521" s="216"/>
      <c r="I20521" s="434"/>
      <c r="P20521" s="294"/>
    </row>
    <row r="20522" spans="1:16">
      <c r="A20522" s="215"/>
      <c r="B20522" s="438"/>
      <c r="C20522" s="215"/>
      <c r="D20522" s="217"/>
      <c r="E20522" s="217"/>
      <c r="F20522" s="216"/>
      <c r="G20522" s="216"/>
      <c r="I20522" s="434"/>
      <c r="P20522" s="294"/>
    </row>
    <row r="20523" spans="1:16">
      <c r="A20523" s="215"/>
      <c r="B20523" s="438"/>
      <c r="C20523" s="215"/>
      <c r="D20523" s="217"/>
      <c r="E20523" s="217"/>
      <c r="F20523" s="216"/>
      <c r="G20523" s="216"/>
      <c r="I20523" s="434"/>
      <c r="P20523" s="294"/>
    </row>
    <row r="20524" spans="1:16">
      <c r="A20524" s="215"/>
      <c r="B20524" s="438"/>
      <c r="C20524" s="215"/>
      <c r="D20524" s="217"/>
      <c r="E20524" s="217"/>
      <c r="F20524" s="216"/>
      <c r="G20524" s="216"/>
      <c r="I20524" s="434"/>
      <c r="P20524" s="294"/>
    </row>
    <row r="20525" spans="1:16">
      <c r="A20525" s="215"/>
      <c r="B20525" s="438"/>
      <c r="C20525" s="215"/>
      <c r="D20525" s="217"/>
      <c r="E20525" s="217"/>
      <c r="F20525" s="216"/>
      <c r="G20525" s="216"/>
      <c r="I20525" s="434"/>
      <c r="P20525" s="294"/>
    </row>
    <row r="20526" spans="1:16">
      <c r="A20526" s="215"/>
      <c r="B20526" s="438"/>
      <c r="C20526" s="215"/>
      <c r="D20526" s="217"/>
      <c r="E20526" s="217"/>
      <c r="F20526" s="216"/>
      <c r="G20526" s="216"/>
      <c r="I20526" s="434"/>
      <c r="P20526" s="294"/>
    </row>
    <row r="20527" spans="1:16">
      <c r="A20527" s="215"/>
      <c r="B20527" s="438"/>
      <c r="C20527" s="215"/>
      <c r="D20527" s="217"/>
      <c r="E20527" s="217"/>
      <c r="F20527" s="216"/>
      <c r="G20527" s="216"/>
      <c r="I20527" s="434"/>
      <c r="P20527" s="294"/>
    </row>
    <row r="20528" spans="1:16">
      <c r="A20528" s="215"/>
      <c r="B20528" s="438"/>
      <c r="C20528" s="215"/>
      <c r="D20528" s="217"/>
      <c r="E20528" s="217"/>
      <c r="F20528" s="216"/>
      <c r="G20528" s="216"/>
      <c r="I20528" s="434"/>
      <c r="P20528" s="294"/>
    </row>
    <row r="20529" spans="1:16">
      <c r="A20529" s="215"/>
      <c r="B20529" s="438"/>
      <c r="C20529" s="215"/>
      <c r="D20529" s="217"/>
      <c r="E20529" s="217"/>
      <c r="F20529" s="216"/>
      <c r="G20529" s="216"/>
      <c r="I20529" s="434"/>
      <c r="P20529" s="294"/>
    </row>
    <row r="20530" spans="1:16">
      <c r="A20530" s="215"/>
      <c r="B20530" s="438"/>
      <c r="C20530" s="215"/>
      <c r="D20530" s="217"/>
      <c r="E20530" s="217"/>
      <c r="F20530" s="216"/>
      <c r="G20530" s="216"/>
      <c r="I20530" s="434"/>
      <c r="P20530" s="294"/>
    </row>
    <row r="20531" spans="1:16">
      <c r="A20531" s="215"/>
      <c r="B20531" s="438"/>
      <c r="C20531" s="215"/>
      <c r="D20531" s="217"/>
      <c r="E20531" s="217"/>
      <c r="F20531" s="216"/>
      <c r="G20531" s="216"/>
      <c r="I20531" s="434"/>
      <c r="P20531" s="294"/>
    </row>
    <row r="20532" spans="1:16">
      <c r="A20532" s="215"/>
      <c r="B20532" s="438"/>
      <c r="C20532" s="215"/>
      <c r="D20532" s="217"/>
      <c r="E20532" s="217"/>
      <c r="F20532" s="216"/>
      <c r="G20532" s="216"/>
      <c r="I20532" s="434"/>
      <c r="P20532" s="294"/>
    </row>
    <row r="20533" spans="1:16">
      <c r="A20533" s="215"/>
      <c r="B20533" s="438"/>
      <c r="C20533" s="215"/>
      <c r="D20533" s="217"/>
      <c r="E20533" s="217"/>
      <c r="F20533" s="216"/>
      <c r="G20533" s="216"/>
      <c r="I20533" s="434"/>
      <c r="P20533" s="294"/>
    </row>
    <row r="20534" spans="1:16">
      <c r="A20534" s="215"/>
      <c r="B20534" s="438"/>
      <c r="C20534" s="215"/>
      <c r="D20534" s="217"/>
      <c r="E20534" s="217"/>
      <c r="F20534" s="216"/>
      <c r="G20534" s="216"/>
      <c r="I20534" s="434"/>
      <c r="P20534" s="294"/>
    </row>
    <row r="20535" spans="1:16">
      <c r="A20535" s="215"/>
      <c r="B20535" s="438"/>
      <c r="C20535" s="215"/>
      <c r="D20535" s="217"/>
      <c r="E20535" s="217"/>
      <c r="F20535" s="216"/>
      <c r="G20535" s="216"/>
      <c r="I20535" s="434"/>
      <c r="P20535" s="294"/>
    </row>
    <row r="20536" spans="1:16">
      <c r="A20536" s="215"/>
      <c r="B20536" s="438"/>
      <c r="C20536" s="215"/>
      <c r="D20536" s="217"/>
      <c r="E20536" s="217"/>
      <c r="F20536" s="216"/>
      <c r="G20536" s="216"/>
      <c r="I20536" s="434"/>
      <c r="P20536" s="294"/>
    </row>
    <row r="20537" spans="1:16">
      <c r="A20537" s="215"/>
      <c r="B20537" s="438"/>
      <c r="C20537" s="215"/>
      <c r="D20537" s="217"/>
      <c r="E20537" s="217"/>
      <c r="F20537" s="216"/>
      <c r="G20537" s="216"/>
      <c r="I20537" s="434"/>
      <c r="P20537" s="294"/>
    </row>
    <row r="20538" spans="1:16">
      <c r="A20538" s="215"/>
      <c r="B20538" s="438"/>
      <c r="C20538" s="215"/>
      <c r="D20538" s="217"/>
      <c r="E20538" s="217"/>
      <c r="F20538" s="216"/>
      <c r="G20538" s="216"/>
      <c r="I20538" s="434"/>
      <c r="P20538" s="294"/>
    </row>
    <row r="20539" spans="1:16">
      <c r="A20539" s="215"/>
      <c r="B20539" s="438"/>
      <c r="C20539" s="215"/>
      <c r="D20539" s="217"/>
      <c r="E20539" s="217"/>
      <c r="F20539" s="216"/>
      <c r="G20539" s="216"/>
      <c r="I20539" s="434"/>
      <c r="P20539" s="294"/>
    </row>
    <row r="20540" spans="1:16">
      <c r="A20540" s="215"/>
      <c r="B20540" s="438"/>
      <c r="C20540" s="215"/>
      <c r="D20540" s="217"/>
      <c r="E20540" s="217"/>
      <c r="F20540" s="216"/>
      <c r="G20540" s="216"/>
      <c r="I20540" s="434"/>
      <c r="P20540" s="294"/>
    </row>
    <row r="20541" spans="1:16">
      <c r="A20541" s="215"/>
      <c r="B20541" s="438"/>
      <c r="C20541" s="215"/>
      <c r="D20541" s="217"/>
      <c r="E20541" s="217"/>
      <c r="F20541" s="216"/>
      <c r="G20541" s="216"/>
      <c r="I20541" s="434"/>
      <c r="P20541" s="294"/>
    </row>
    <row r="20542" spans="1:16">
      <c r="A20542" s="215"/>
      <c r="B20542" s="438"/>
      <c r="C20542" s="215"/>
      <c r="D20542" s="217"/>
      <c r="E20542" s="217"/>
      <c r="F20542" s="216"/>
      <c r="G20542" s="216"/>
      <c r="I20542" s="434"/>
      <c r="P20542" s="294"/>
    </row>
    <row r="20543" spans="1:16">
      <c r="A20543" s="215"/>
      <c r="B20543" s="438"/>
      <c r="C20543" s="215"/>
      <c r="D20543" s="217"/>
      <c r="E20543" s="217"/>
      <c r="F20543" s="216"/>
      <c r="G20543" s="216"/>
      <c r="I20543" s="434"/>
      <c r="P20543" s="294"/>
    </row>
    <row r="20544" spans="1:16">
      <c r="A20544" s="215"/>
      <c r="B20544" s="438"/>
      <c r="C20544" s="215"/>
      <c r="D20544" s="217"/>
      <c r="E20544" s="217"/>
      <c r="F20544" s="216"/>
      <c r="G20544" s="216"/>
      <c r="I20544" s="434"/>
      <c r="P20544" s="294"/>
    </row>
    <row r="20545" spans="1:16">
      <c r="A20545" s="215"/>
      <c r="B20545" s="438"/>
      <c r="C20545" s="215"/>
      <c r="D20545" s="217"/>
      <c r="E20545" s="217"/>
      <c r="F20545" s="216"/>
      <c r="G20545" s="216"/>
      <c r="I20545" s="434"/>
      <c r="P20545" s="294"/>
    </row>
    <row r="20546" spans="1:16">
      <c r="A20546" s="215"/>
      <c r="B20546" s="438"/>
      <c r="C20546" s="215"/>
      <c r="D20546" s="217"/>
      <c r="E20546" s="217"/>
      <c r="F20546" s="216"/>
      <c r="G20546" s="216"/>
      <c r="I20546" s="434"/>
      <c r="P20546" s="294"/>
    </row>
    <row r="20547" spans="1:16">
      <c r="A20547" s="215"/>
      <c r="B20547" s="438"/>
      <c r="C20547" s="215"/>
      <c r="D20547" s="217"/>
      <c r="E20547" s="217"/>
      <c r="F20547" s="216"/>
      <c r="G20547" s="216"/>
      <c r="I20547" s="434"/>
      <c r="P20547" s="294"/>
    </row>
    <row r="20548" spans="1:16">
      <c r="A20548" s="215"/>
      <c r="B20548" s="438"/>
      <c r="C20548" s="215"/>
      <c r="D20548" s="217"/>
      <c r="E20548" s="217"/>
      <c r="F20548" s="216"/>
      <c r="G20548" s="216"/>
      <c r="I20548" s="434"/>
      <c r="P20548" s="294"/>
    </row>
    <row r="20549" spans="1:16">
      <c r="A20549" s="215"/>
      <c r="B20549" s="438"/>
      <c r="C20549" s="215"/>
      <c r="D20549" s="217"/>
      <c r="E20549" s="217"/>
      <c r="F20549" s="216"/>
      <c r="G20549" s="216"/>
      <c r="I20549" s="434"/>
      <c r="P20549" s="294"/>
    </row>
    <row r="20550" spans="1:16">
      <c r="A20550" s="215"/>
      <c r="B20550" s="438"/>
      <c r="C20550" s="215"/>
      <c r="D20550" s="217"/>
      <c r="E20550" s="217"/>
      <c r="F20550" s="216"/>
      <c r="G20550" s="216"/>
      <c r="I20550" s="434"/>
      <c r="P20550" s="294"/>
    </row>
    <row r="20551" spans="1:16">
      <c r="A20551" s="215"/>
      <c r="B20551" s="438"/>
      <c r="C20551" s="215"/>
      <c r="D20551" s="217"/>
      <c r="E20551" s="217"/>
      <c r="F20551" s="216"/>
      <c r="G20551" s="216"/>
      <c r="I20551" s="434"/>
      <c r="P20551" s="294"/>
    </row>
    <row r="20552" spans="1:16">
      <c r="A20552" s="215"/>
      <c r="B20552" s="438"/>
      <c r="C20552" s="215"/>
      <c r="D20552" s="217"/>
      <c r="E20552" s="217"/>
      <c r="F20552" s="216"/>
      <c r="G20552" s="216"/>
      <c r="I20552" s="434"/>
      <c r="P20552" s="294"/>
    </row>
    <row r="20553" spans="1:16">
      <c r="A20553" s="215"/>
      <c r="B20553" s="438"/>
      <c r="C20553" s="215"/>
      <c r="D20553" s="217"/>
      <c r="E20553" s="217"/>
      <c r="F20553" s="216"/>
      <c r="G20553" s="216"/>
      <c r="I20553" s="434"/>
      <c r="P20553" s="294"/>
    </row>
    <row r="20554" spans="1:16">
      <c r="A20554" s="215"/>
      <c r="B20554" s="438"/>
      <c r="C20554" s="215"/>
      <c r="D20554" s="217"/>
      <c r="E20554" s="217"/>
      <c r="F20554" s="216"/>
      <c r="G20554" s="216"/>
      <c r="I20554" s="434"/>
      <c r="P20554" s="294"/>
    </row>
    <row r="20555" spans="1:16">
      <c r="A20555" s="215"/>
      <c r="B20555" s="438"/>
      <c r="C20555" s="215"/>
      <c r="D20555" s="217"/>
      <c r="E20555" s="217"/>
      <c r="F20555" s="216"/>
      <c r="G20555" s="216"/>
      <c r="I20555" s="434"/>
      <c r="P20555" s="294"/>
    </row>
    <row r="20556" spans="1:16">
      <c r="A20556" s="215"/>
      <c r="B20556" s="438"/>
      <c r="C20556" s="215"/>
      <c r="D20556" s="217"/>
      <c r="E20556" s="217"/>
      <c r="F20556" s="216"/>
      <c r="G20556" s="216"/>
      <c r="I20556" s="434"/>
      <c r="P20556" s="294"/>
    </row>
    <row r="20557" spans="1:16">
      <c r="A20557" s="215"/>
      <c r="B20557" s="438"/>
      <c r="C20557" s="215"/>
      <c r="D20557" s="217"/>
      <c r="E20557" s="217"/>
      <c r="F20557" s="216"/>
      <c r="G20557" s="216"/>
      <c r="I20557" s="434"/>
      <c r="P20557" s="294"/>
    </row>
    <row r="20558" spans="1:16">
      <c r="A20558" s="215"/>
      <c r="B20558" s="438"/>
      <c r="C20558" s="215"/>
      <c r="D20558" s="217"/>
      <c r="E20558" s="217"/>
      <c r="F20558" s="216"/>
      <c r="G20558" s="216"/>
      <c r="I20558" s="434"/>
      <c r="P20558" s="294"/>
    </row>
    <row r="20559" spans="1:16">
      <c r="A20559" s="215"/>
      <c r="B20559" s="438"/>
      <c r="C20559" s="215"/>
      <c r="D20559" s="217"/>
      <c r="E20559" s="217"/>
      <c r="F20559" s="216"/>
      <c r="G20559" s="216"/>
      <c r="I20559" s="434"/>
      <c r="P20559" s="294"/>
    </row>
    <row r="20560" spans="1:16">
      <c r="A20560" s="215"/>
      <c r="B20560" s="438"/>
      <c r="C20560" s="215"/>
      <c r="D20560" s="217"/>
      <c r="E20560" s="217"/>
      <c r="F20560" s="216"/>
      <c r="G20560" s="216"/>
      <c r="I20560" s="434"/>
      <c r="P20560" s="294"/>
    </row>
    <row r="20561" spans="1:16">
      <c r="A20561" s="215"/>
      <c r="B20561" s="438"/>
      <c r="C20561" s="215"/>
      <c r="D20561" s="217"/>
      <c r="E20561" s="217"/>
      <c r="F20561" s="216"/>
      <c r="G20561" s="216"/>
      <c r="I20561" s="434"/>
      <c r="P20561" s="294"/>
    </row>
    <row r="20562" spans="1:16">
      <c r="A20562" s="215"/>
      <c r="B20562" s="438"/>
      <c r="C20562" s="215"/>
      <c r="D20562" s="217"/>
      <c r="E20562" s="217"/>
      <c r="F20562" s="216"/>
      <c r="G20562" s="216"/>
      <c r="I20562" s="434"/>
      <c r="P20562" s="294"/>
    </row>
    <row r="20563" spans="1:16">
      <c r="A20563" s="215"/>
      <c r="B20563" s="438"/>
      <c r="C20563" s="215"/>
      <c r="D20563" s="217"/>
      <c r="E20563" s="217"/>
      <c r="F20563" s="216"/>
      <c r="G20563" s="216"/>
      <c r="I20563" s="434"/>
      <c r="P20563" s="294"/>
    </row>
    <row r="20564" spans="1:16">
      <c r="A20564" s="215"/>
      <c r="B20564" s="438"/>
      <c r="C20564" s="215"/>
      <c r="D20564" s="217"/>
      <c r="E20564" s="217"/>
      <c r="F20564" s="216"/>
      <c r="G20564" s="216"/>
      <c r="I20564" s="434"/>
      <c r="P20564" s="294"/>
    </row>
    <row r="20565" spans="1:16">
      <c r="A20565" s="215"/>
      <c r="B20565" s="438"/>
      <c r="C20565" s="215"/>
      <c r="D20565" s="217"/>
      <c r="E20565" s="217"/>
      <c r="F20565" s="216"/>
      <c r="G20565" s="216"/>
      <c r="I20565" s="434"/>
      <c r="P20565" s="294"/>
    </row>
    <row r="20566" spans="1:16">
      <c r="A20566" s="215"/>
      <c r="B20566" s="438"/>
      <c r="C20566" s="215"/>
      <c r="D20566" s="217"/>
      <c r="E20566" s="217"/>
      <c r="F20566" s="216"/>
      <c r="G20566" s="216"/>
      <c r="I20566" s="434"/>
      <c r="P20566" s="294"/>
    </row>
    <row r="20567" spans="1:16">
      <c r="A20567" s="215"/>
      <c r="B20567" s="438"/>
      <c r="C20567" s="215"/>
      <c r="D20567" s="217"/>
      <c r="E20567" s="217"/>
      <c r="F20567" s="216"/>
      <c r="G20567" s="216"/>
      <c r="I20567" s="434"/>
      <c r="P20567" s="294"/>
    </row>
    <row r="20568" spans="1:16">
      <c r="A20568" s="215"/>
      <c r="B20568" s="438"/>
      <c r="C20568" s="215"/>
      <c r="D20568" s="217"/>
      <c r="E20568" s="217"/>
      <c r="F20568" s="216"/>
      <c r="G20568" s="216"/>
      <c r="I20568" s="434"/>
      <c r="P20568" s="294"/>
    </row>
    <row r="20569" spans="1:16">
      <c r="A20569" s="215"/>
      <c r="B20569" s="438"/>
      <c r="C20569" s="215"/>
      <c r="D20569" s="217"/>
      <c r="E20569" s="217"/>
      <c r="F20569" s="216"/>
      <c r="G20569" s="216"/>
      <c r="I20569" s="434"/>
      <c r="P20569" s="294"/>
    </row>
    <row r="20570" spans="1:16">
      <c r="A20570" s="215"/>
      <c r="B20570" s="438"/>
      <c r="C20570" s="215"/>
      <c r="D20570" s="217"/>
      <c r="E20570" s="217"/>
      <c r="F20570" s="216"/>
      <c r="G20570" s="216"/>
      <c r="I20570" s="434"/>
      <c r="P20570" s="294"/>
    </row>
    <row r="20571" spans="1:16">
      <c r="A20571" s="215"/>
      <c r="B20571" s="438"/>
      <c r="C20571" s="215"/>
      <c r="D20571" s="217"/>
      <c r="E20571" s="217"/>
      <c r="F20571" s="216"/>
      <c r="G20571" s="216"/>
      <c r="I20571" s="434"/>
      <c r="P20571" s="294"/>
    </row>
    <row r="20572" spans="1:16">
      <c r="A20572" s="215"/>
      <c r="B20572" s="438"/>
      <c r="C20572" s="215"/>
      <c r="D20572" s="217"/>
      <c r="E20572" s="217"/>
      <c r="F20572" s="216"/>
      <c r="G20572" s="216"/>
      <c r="I20572" s="434"/>
      <c r="P20572" s="294"/>
    </row>
    <row r="20573" spans="1:16">
      <c r="A20573" s="215"/>
      <c r="B20573" s="438"/>
      <c r="C20573" s="215"/>
      <c r="D20573" s="217"/>
      <c r="E20573" s="217"/>
      <c r="F20573" s="216"/>
      <c r="G20573" s="216"/>
      <c r="I20573" s="434"/>
      <c r="P20573" s="294"/>
    </row>
    <row r="20574" spans="1:16">
      <c r="A20574" s="215"/>
      <c r="B20574" s="438"/>
      <c r="C20574" s="215"/>
      <c r="D20574" s="217"/>
      <c r="E20574" s="217"/>
      <c r="F20574" s="216"/>
      <c r="G20574" s="216"/>
      <c r="I20574" s="434"/>
      <c r="P20574" s="294"/>
    </row>
    <row r="20575" spans="1:16">
      <c r="A20575" s="215"/>
      <c r="B20575" s="438"/>
      <c r="C20575" s="215"/>
      <c r="D20575" s="217"/>
      <c r="E20575" s="217"/>
      <c r="F20575" s="216"/>
      <c r="G20575" s="216"/>
      <c r="I20575" s="434"/>
      <c r="P20575" s="294"/>
    </row>
    <row r="20576" spans="1:16">
      <c r="A20576" s="215"/>
      <c r="B20576" s="438"/>
      <c r="C20576" s="215"/>
      <c r="D20576" s="217"/>
      <c r="E20576" s="217"/>
      <c r="F20576" s="216"/>
      <c r="G20576" s="216"/>
      <c r="I20576" s="434"/>
      <c r="P20576" s="294"/>
    </row>
    <row r="20577" spans="1:16">
      <c r="A20577" s="215"/>
      <c r="B20577" s="438"/>
      <c r="C20577" s="215"/>
      <c r="D20577" s="217"/>
      <c r="E20577" s="217"/>
      <c r="F20577" s="216"/>
      <c r="G20577" s="216"/>
      <c r="I20577" s="434"/>
      <c r="P20577" s="294"/>
    </row>
    <row r="20578" spans="1:16">
      <c r="A20578" s="215"/>
      <c r="B20578" s="438"/>
      <c r="C20578" s="215"/>
      <c r="D20578" s="217"/>
      <c r="E20578" s="217"/>
      <c r="F20578" s="216"/>
      <c r="G20578" s="216"/>
      <c r="I20578" s="434"/>
      <c r="P20578" s="294"/>
    </row>
    <row r="20579" spans="1:16">
      <c r="A20579" s="215"/>
      <c r="B20579" s="438"/>
      <c r="C20579" s="215"/>
      <c r="D20579" s="217"/>
      <c r="E20579" s="217"/>
      <c r="F20579" s="216"/>
      <c r="G20579" s="216"/>
      <c r="I20579" s="434"/>
      <c r="P20579" s="294"/>
    </row>
    <row r="20580" spans="1:16">
      <c r="A20580" s="215"/>
      <c r="B20580" s="438"/>
      <c r="C20580" s="215"/>
      <c r="D20580" s="217"/>
      <c r="E20580" s="217"/>
      <c r="F20580" s="216"/>
      <c r="G20580" s="216"/>
      <c r="I20580" s="434"/>
      <c r="P20580" s="294"/>
    </row>
    <row r="20581" spans="1:16">
      <c r="A20581" s="215"/>
      <c r="B20581" s="438"/>
      <c r="C20581" s="215"/>
      <c r="D20581" s="217"/>
      <c r="E20581" s="217"/>
      <c r="F20581" s="216"/>
      <c r="G20581" s="216"/>
      <c r="I20581" s="434"/>
      <c r="P20581" s="294"/>
    </row>
    <row r="20582" spans="1:16">
      <c r="A20582" s="215"/>
      <c r="B20582" s="438"/>
      <c r="C20582" s="215"/>
      <c r="D20582" s="217"/>
      <c r="E20582" s="217"/>
      <c r="F20582" s="216"/>
      <c r="G20582" s="216"/>
      <c r="I20582" s="434"/>
      <c r="P20582" s="294"/>
    </row>
    <row r="20583" spans="1:16">
      <c r="A20583" s="215"/>
      <c r="B20583" s="438"/>
      <c r="C20583" s="215"/>
      <c r="D20583" s="217"/>
      <c r="E20583" s="217"/>
      <c r="F20583" s="216"/>
      <c r="G20583" s="216"/>
      <c r="I20583" s="434"/>
      <c r="P20583" s="294"/>
    </row>
    <row r="20584" spans="1:16">
      <c r="A20584" s="215"/>
      <c r="B20584" s="438"/>
      <c r="C20584" s="215"/>
      <c r="D20584" s="217"/>
      <c r="E20584" s="217"/>
      <c r="F20584" s="216"/>
      <c r="G20584" s="216"/>
      <c r="I20584" s="434"/>
      <c r="P20584" s="294"/>
    </row>
    <row r="20585" spans="1:16">
      <c r="A20585" s="215"/>
      <c r="B20585" s="438"/>
      <c r="C20585" s="215"/>
      <c r="D20585" s="217"/>
      <c r="E20585" s="217"/>
      <c r="F20585" s="216"/>
      <c r="G20585" s="216"/>
      <c r="I20585" s="434"/>
      <c r="P20585" s="294"/>
    </row>
    <row r="20586" spans="1:16">
      <c r="A20586" s="215"/>
      <c r="B20586" s="438"/>
      <c r="C20586" s="215"/>
      <c r="D20586" s="217"/>
      <c r="E20586" s="217"/>
      <c r="F20586" s="216"/>
      <c r="G20586" s="216"/>
      <c r="I20586" s="434"/>
      <c r="P20586" s="294"/>
    </row>
    <row r="20587" spans="1:16">
      <c r="A20587" s="215"/>
      <c r="B20587" s="438"/>
      <c r="C20587" s="215"/>
      <c r="D20587" s="217"/>
      <c r="E20587" s="217"/>
      <c r="F20587" s="216"/>
      <c r="G20587" s="216"/>
      <c r="I20587" s="434"/>
      <c r="P20587" s="294"/>
    </row>
    <row r="20588" spans="1:16">
      <c r="A20588" s="215"/>
      <c r="B20588" s="438"/>
      <c r="C20588" s="215"/>
      <c r="D20588" s="217"/>
      <c r="E20588" s="217"/>
      <c r="F20588" s="216"/>
      <c r="G20588" s="216"/>
      <c r="I20588" s="434"/>
      <c r="P20588" s="294"/>
    </row>
    <row r="20589" spans="1:16">
      <c r="A20589" s="215"/>
      <c r="B20589" s="438"/>
      <c r="C20589" s="215"/>
      <c r="D20589" s="217"/>
      <c r="E20589" s="217"/>
      <c r="F20589" s="216"/>
      <c r="G20589" s="216"/>
      <c r="I20589" s="434"/>
      <c r="P20589" s="294"/>
    </row>
    <row r="20590" spans="1:16">
      <c r="A20590" s="215"/>
      <c r="B20590" s="438"/>
      <c r="C20590" s="215"/>
      <c r="D20590" s="217"/>
      <c r="E20590" s="217"/>
      <c r="F20590" s="216"/>
      <c r="G20590" s="216"/>
      <c r="I20590" s="434"/>
      <c r="P20590" s="294"/>
    </row>
    <row r="20591" spans="1:16">
      <c r="A20591" s="215"/>
      <c r="B20591" s="438"/>
      <c r="C20591" s="215"/>
      <c r="D20591" s="217"/>
      <c r="E20591" s="217"/>
      <c r="F20591" s="216"/>
      <c r="G20591" s="216"/>
      <c r="I20591" s="434"/>
      <c r="P20591" s="294"/>
    </row>
    <row r="20592" spans="1:16">
      <c r="A20592" s="215"/>
      <c r="B20592" s="438"/>
      <c r="C20592" s="215"/>
      <c r="D20592" s="217"/>
      <c r="E20592" s="217"/>
      <c r="F20592" s="216"/>
      <c r="G20592" s="216"/>
      <c r="I20592" s="434"/>
      <c r="P20592" s="294"/>
    </row>
    <row r="20593" spans="1:16">
      <c r="A20593" s="215"/>
      <c r="B20593" s="438"/>
      <c r="C20593" s="215"/>
      <c r="D20593" s="217"/>
      <c r="E20593" s="217"/>
      <c r="F20593" s="216"/>
      <c r="G20593" s="216"/>
      <c r="I20593" s="434"/>
      <c r="P20593" s="294"/>
    </row>
    <row r="20594" spans="1:16">
      <c r="A20594" s="215"/>
      <c r="B20594" s="438"/>
      <c r="C20594" s="215"/>
      <c r="D20594" s="217"/>
      <c r="E20594" s="217"/>
      <c r="F20594" s="216"/>
      <c r="G20594" s="216"/>
      <c r="I20594" s="434"/>
      <c r="P20594" s="294"/>
    </row>
    <row r="20595" spans="1:16">
      <c r="A20595" s="215"/>
      <c r="B20595" s="438"/>
      <c r="C20595" s="215"/>
      <c r="D20595" s="217"/>
      <c r="E20595" s="217"/>
      <c r="F20595" s="216"/>
      <c r="G20595" s="216"/>
      <c r="I20595" s="434"/>
      <c r="P20595" s="294"/>
    </row>
    <row r="20596" spans="1:16">
      <c r="A20596" s="215"/>
      <c r="B20596" s="438"/>
      <c r="C20596" s="215"/>
      <c r="D20596" s="217"/>
      <c r="E20596" s="217"/>
      <c r="F20596" s="216"/>
      <c r="G20596" s="216"/>
      <c r="I20596" s="434"/>
      <c r="P20596" s="294"/>
    </row>
    <row r="20597" spans="1:16">
      <c r="A20597" s="215"/>
      <c r="B20597" s="438"/>
      <c r="C20597" s="215"/>
      <c r="D20597" s="217"/>
      <c r="E20597" s="217"/>
      <c r="F20597" s="216"/>
      <c r="G20597" s="216"/>
      <c r="I20597" s="434"/>
      <c r="P20597" s="294"/>
    </row>
    <row r="20598" spans="1:16">
      <c r="A20598" s="215"/>
      <c r="B20598" s="438"/>
      <c r="C20598" s="215"/>
      <c r="D20598" s="217"/>
      <c r="E20598" s="217"/>
      <c r="F20598" s="216"/>
      <c r="G20598" s="216"/>
      <c r="I20598" s="434"/>
      <c r="P20598" s="294"/>
    </row>
    <row r="20599" spans="1:16">
      <c r="A20599" s="215"/>
      <c r="B20599" s="438"/>
      <c r="C20599" s="215"/>
      <c r="D20599" s="217"/>
      <c r="E20599" s="217"/>
      <c r="F20599" s="216"/>
      <c r="G20599" s="216"/>
      <c r="I20599" s="434"/>
      <c r="P20599" s="294"/>
    </row>
    <row r="20600" spans="1:16">
      <c r="A20600" s="215"/>
      <c r="B20600" s="438"/>
      <c r="C20600" s="215"/>
      <c r="D20600" s="217"/>
      <c r="E20600" s="217"/>
      <c r="F20600" s="216"/>
      <c r="G20600" s="216"/>
      <c r="I20600" s="434"/>
      <c r="P20600" s="294"/>
    </row>
    <row r="20601" spans="1:16">
      <c r="A20601" s="215"/>
      <c r="B20601" s="438"/>
      <c r="C20601" s="215"/>
      <c r="D20601" s="217"/>
      <c r="E20601" s="217"/>
      <c r="F20601" s="216"/>
      <c r="G20601" s="216"/>
      <c r="I20601" s="434"/>
      <c r="P20601" s="294"/>
    </row>
    <row r="20602" spans="1:16">
      <c r="A20602" s="215"/>
      <c r="B20602" s="438"/>
      <c r="C20602" s="215"/>
      <c r="D20602" s="217"/>
      <c r="E20602" s="217"/>
      <c r="F20602" s="216"/>
      <c r="G20602" s="216"/>
      <c r="I20602" s="434"/>
      <c r="P20602" s="294"/>
    </row>
    <row r="20603" spans="1:16">
      <c r="A20603" s="215"/>
      <c r="B20603" s="438"/>
      <c r="C20603" s="215"/>
      <c r="D20603" s="217"/>
      <c r="E20603" s="217"/>
      <c r="F20603" s="216"/>
      <c r="G20603" s="216"/>
      <c r="I20603" s="434"/>
      <c r="P20603" s="294"/>
    </row>
    <row r="20604" spans="1:16">
      <c r="A20604" s="215"/>
      <c r="B20604" s="438"/>
      <c r="C20604" s="215"/>
      <c r="D20604" s="217"/>
      <c r="E20604" s="217"/>
      <c r="F20604" s="216"/>
      <c r="G20604" s="216"/>
      <c r="I20604" s="434"/>
      <c r="P20604" s="294"/>
    </row>
    <row r="20605" spans="1:16">
      <c r="A20605" s="215"/>
      <c r="B20605" s="438"/>
      <c r="C20605" s="215"/>
      <c r="D20605" s="217"/>
      <c r="E20605" s="217"/>
      <c r="F20605" s="216"/>
      <c r="G20605" s="216"/>
      <c r="I20605" s="434"/>
      <c r="P20605" s="294"/>
    </row>
    <row r="20606" spans="1:16">
      <c r="A20606" s="215"/>
      <c r="B20606" s="438"/>
      <c r="C20606" s="215"/>
      <c r="D20606" s="217"/>
      <c r="E20606" s="217"/>
      <c r="F20606" s="216"/>
      <c r="G20606" s="216"/>
      <c r="I20606" s="434"/>
      <c r="P20606" s="294"/>
    </row>
    <row r="20607" spans="1:16">
      <c r="A20607" s="215"/>
      <c r="B20607" s="438"/>
      <c r="C20607" s="215"/>
      <c r="D20607" s="217"/>
      <c r="E20607" s="217"/>
      <c r="F20607" s="216"/>
      <c r="G20607" s="216"/>
      <c r="I20607" s="434"/>
      <c r="P20607" s="294"/>
    </row>
    <row r="20608" spans="1:16">
      <c r="A20608" s="215"/>
      <c r="B20608" s="438"/>
      <c r="C20608" s="215"/>
      <c r="D20608" s="217"/>
      <c r="E20608" s="217"/>
      <c r="F20608" s="216"/>
      <c r="G20608" s="216"/>
      <c r="I20608" s="434"/>
      <c r="P20608" s="294"/>
    </row>
    <row r="20609" spans="1:16">
      <c r="A20609" s="215"/>
      <c r="B20609" s="438"/>
      <c r="C20609" s="215"/>
      <c r="D20609" s="217"/>
      <c r="E20609" s="217"/>
      <c r="F20609" s="216"/>
      <c r="G20609" s="216"/>
      <c r="I20609" s="434"/>
      <c r="P20609" s="294"/>
    </row>
    <row r="20610" spans="1:16">
      <c r="A20610" s="215"/>
      <c r="B20610" s="438"/>
      <c r="C20610" s="215"/>
      <c r="D20610" s="217"/>
      <c r="E20610" s="217"/>
      <c r="F20610" s="216"/>
      <c r="G20610" s="216"/>
      <c r="I20610" s="434"/>
      <c r="P20610" s="294"/>
    </row>
    <row r="20611" spans="1:16">
      <c r="A20611" s="215"/>
      <c r="B20611" s="438"/>
      <c r="C20611" s="215"/>
      <c r="D20611" s="217"/>
      <c r="E20611" s="217"/>
      <c r="F20611" s="216"/>
      <c r="G20611" s="216"/>
      <c r="I20611" s="434"/>
      <c r="P20611" s="294"/>
    </row>
    <row r="20612" spans="1:16">
      <c r="A20612" s="215"/>
      <c r="B20612" s="438"/>
      <c r="C20612" s="215"/>
      <c r="D20612" s="217"/>
      <c r="E20612" s="217"/>
      <c r="F20612" s="216"/>
      <c r="G20612" s="216"/>
      <c r="I20612" s="434"/>
      <c r="P20612" s="294"/>
    </row>
    <row r="20613" spans="1:16">
      <c r="A20613" s="215"/>
      <c r="B20613" s="438"/>
      <c r="C20613" s="215"/>
      <c r="D20613" s="217"/>
      <c r="E20613" s="217"/>
      <c r="F20613" s="216"/>
      <c r="G20613" s="216"/>
      <c r="I20613" s="434"/>
      <c r="P20613" s="294"/>
    </row>
    <row r="20614" spans="1:16">
      <c r="A20614" s="215"/>
      <c r="B20614" s="438"/>
      <c r="C20614" s="215"/>
      <c r="D20614" s="217"/>
      <c r="E20614" s="217"/>
      <c r="F20614" s="216"/>
      <c r="G20614" s="216"/>
      <c r="I20614" s="434"/>
      <c r="P20614" s="294"/>
    </row>
    <row r="20615" spans="1:16">
      <c r="A20615" s="215"/>
      <c r="B20615" s="438"/>
      <c r="C20615" s="215"/>
      <c r="D20615" s="217"/>
      <c r="E20615" s="217"/>
      <c r="F20615" s="216"/>
      <c r="G20615" s="216"/>
      <c r="I20615" s="434"/>
      <c r="P20615" s="294"/>
    </row>
    <row r="20616" spans="1:16">
      <c r="A20616" s="215"/>
      <c r="B20616" s="438"/>
      <c r="C20616" s="215"/>
      <c r="D20616" s="217"/>
      <c r="E20616" s="217"/>
      <c r="F20616" s="216"/>
      <c r="G20616" s="216"/>
      <c r="I20616" s="434"/>
      <c r="P20616" s="294"/>
    </row>
    <row r="20617" spans="1:16">
      <c r="A20617" s="215"/>
      <c r="B20617" s="438"/>
      <c r="C20617" s="215"/>
      <c r="D20617" s="217"/>
      <c r="E20617" s="217"/>
      <c r="F20617" s="216"/>
      <c r="G20617" s="216"/>
      <c r="I20617" s="434"/>
      <c r="P20617" s="294"/>
    </row>
    <row r="20618" spans="1:16">
      <c r="A20618" s="215"/>
      <c r="B20618" s="438"/>
      <c r="C20618" s="215"/>
      <c r="D20618" s="217"/>
      <c r="E20618" s="217"/>
      <c r="F20618" s="216"/>
      <c r="G20618" s="216"/>
      <c r="I20618" s="434"/>
      <c r="P20618" s="294"/>
    </row>
    <row r="20619" spans="1:16">
      <c r="A20619" s="215"/>
      <c r="B20619" s="438"/>
      <c r="C20619" s="215"/>
      <c r="D20619" s="217"/>
      <c r="E20619" s="217"/>
      <c r="F20619" s="216"/>
      <c r="G20619" s="216"/>
      <c r="I20619" s="434"/>
      <c r="P20619" s="294"/>
    </row>
    <row r="20620" spans="1:16">
      <c r="A20620" s="215"/>
      <c r="B20620" s="438"/>
      <c r="C20620" s="215"/>
      <c r="D20620" s="217"/>
      <c r="E20620" s="217"/>
      <c r="F20620" s="216"/>
      <c r="G20620" s="216"/>
      <c r="I20620" s="434"/>
      <c r="P20620" s="294"/>
    </row>
    <row r="20621" spans="1:16">
      <c r="A20621" s="215"/>
      <c r="B20621" s="438"/>
      <c r="C20621" s="215"/>
      <c r="D20621" s="217"/>
      <c r="E20621" s="217"/>
      <c r="F20621" s="216"/>
      <c r="G20621" s="216"/>
      <c r="I20621" s="434"/>
      <c r="P20621" s="294"/>
    </row>
    <row r="20622" spans="1:16">
      <c r="A20622" s="215"/>
      <c r="B20622" s="438"/>
      <c r="C20622" s="215"/>
      <c r="D20622" s="217"/>
      <c r="E20622" s="217"/>
      <c r="F20622" s="216"/>
      <c r="G20622" s="216"/>
      <c r="I20622" s="434"/>
      <c r="P20622" s="294"/>
    </row>
    <row r="20623" spans="1:16">
      <c r="A20623" s="215"/>
      <c r="B20623" s="438"/>
      <c r="C20623" s="215"/>
      <c r="D20623" s="217"/>
      <c r="E20623" s="217"/>
      <c r="F20623" s="216"/>
      <c r="G20623" s="216"/>
      <c r="I20623" s="434"/>
      <c r="P20623" s="294"/>
    </row>
    <row r="20624" spans="1:16">
      <c r="A20624" s="215"/>
      <c r="B20624" s="438"/>
      <c r="C20624" s="215"/>
      <c r="D20624" s="217"/>
      <c r="E20624" s="217"/>
      <c r="F20624" s="216"/>
      <c r="G20624" s="216"/>
      <c r="I20624" s="434"/>
      <c r="P20624" s="294"/>
    </row>
    <row r="20625" spans="1:16">
      <c r="A20625" s="215"/>
      <c r="B20625" s="438"/>
      <c r="C20625" s="215"/>
      <c r="D20625" s="217"/>
      <c r="E20625" s="217"/>
      <c r="F20625" s="216"/>
      <c r="G20625" s="216"/>
      <c r="I20625" s="434"/>
      <c r="P20625" s="294"/>
    </row>
    <row r="20626" spans="1:16">
      <c r="A20626" s="215"/>
      <c r="B20626" s="438"/>
      <c r="C20626" s="215"/>
      <c r="D20626" s="217"/>
      <c r="E20626" s="217"/>
      <c r="F20626" s="216"/>
      <c r="G20626" s="216"/>
      <c r="I20626" s="434"/>
      <c r="P20626" s="294"/>
    </row>
    <row r="20627" spans="1:16">
      <c r="A20627" s="215"/>
      <c r="B20627" s="438"/>
      <c r="C20627" s="215"/>
      <c r="D20627" s="217"/>
      <c r="E20627" s="217"/>
      <c r="F20627" s="216"/>
      <c r="G20627" s="216"/>
      <c r="I20627" s="434"/>
      <c r="P20627" s="294"/>
    </row>
    <row r="20628" spans="1:16">
      <c r="A20628" s="215"/>
      <c r="B20628" s="438"/>
      <c r="C20628" s="215"/>
      <c r="D20628" s="217"/>
      <c r="E20628" s="217"/>
      <c r="F20628" s="216"/>
      <c r="G20628" s="216"/>
      <c r="I20628" s="434"/>
      <c r="P20628" s="294"/>
    </row>
    <row r="20629" spans="1:16">
      <c r="A20629" s="215"/>
      <c r="B20629" s="438"/>
      <c r="C20629" s="215"/>
      <c r="D20629" s="217"/>
      <c r="E20629" s="217"/>
      <c r="F20629" s="216"/>
      <c r="G20629" s="216"/>
      <c r="I20629" s="434"/>
      <c r="P20629" s="294"/>
    </row>
    <row r="20630" spans="1:16">
      <c r="A20630" s="215"/>
      <c r="B20630" s="438"/>
      <c r="C20630" s="215"/>
      <c r="D20630" s="217"/>
      <c r="E20630" s="217"/>
      <c r="F20630" s="216"/>
      <c r="G20630" s="216"/>
      <c r="I20630" s="434"/>
      <c r="P20630" s="294"/>
    </row>
    <row r="20631" spans="1:16">
      <c r="A20631" s="215"/>
      <c r="B20631" s="438"/>
      <c r="C20631" s="215"/>
      <c r="D20631" s="217"/>
      <c r="E20631" s="217"/>
      <c r="F20631" s="216"/>
      <c r="G20631" s="216"/>
      <c r="I20631" s="434"/>
      <c r="P20631" s="294"/>
    </row>
    <row r="20632" spans="1:16">
      <c r="A20632" s="215"/>
      <c r="B20632" s="438"/>
      <c r="C20632" s="215"/>
      <c r="D20632" s="217"/>
      <c r="E20632" s="217"/>
      <c r="F20632" s="216"/>
      <c r="G20632" s="216"/>
      <c r="I20632" s="434"/>
      <c r="P20632" s="294"/>
    </row>
    <row r="20633" spans="1:16">
      <c r="A20633" s="215"/>
      <c r="B20633" s="438"/>
      <c r="C20633" s="215"/>
      <c r="D20633" s="217"/>
      <c r="E20633" s="217"/>
      <c r="F20633" s="216"/>
      <c r="G20633" s="216"/>
      <c r="I20633" s="434"/>
      <c r="P20633" s="294"/>
    </row>
    <row r="20634" spans="1:16">
      <c r="A20634" s="215"/>
      <c r="B20634" s="438"/>
      <c r="C20634" s="215"/>
      <c r="D20634" s="217"/>
      <c r="E20634" s="217"/>
      <c r="F20634" s="216"/>
      <c r="G20634" s="216"/>
      <c r="I20634" s="434"/>
      <c r="P20634" s="294"/>
    </row>
    <row r="20635" spans="1:16">
      <c r="A20635" s="215"/>
      <c r="B20635" s="438"/>
      <c r="C20635" s="215"/>
      <c r="D20635" s="217"/>
      <c r="E20635" s="217"/>
      <c r="F20635" s="216"/>
      <c r="G20635" s="216"/>
      <c r="I20635" s="434"/>
      <c r="P20635" s="294"/>
    </row>
    <row r="20636" spans="1:16">
      <c r="A20636" s="215"/>
      <c r="B20636" s="438"/>
      <c r="C20636" s="215"/>
      <c r="D20636" s="217"/>
      <c r="E20636" s="217"/>
      <c r="F20636" s="216"/>
      <c r="G20636" s="216"/>
      <c r="I20636" s="434"/>
      <c r="P20636" s="294"/>
    </row>
    <row r="20637" spans="1:16">
      <c r="A20637" s="215"/>
      <c r="B20637" s="438"/>
      <c r="C20637" s="215"/>
      <c r="D20637" s="217"/>
      <c r="E20637" s="217"/>
      <c r="F20637" s="216"/>
      <c r="G20637" s="216"/>
      <c r="I20637" s="434"/>
      <c r="P20637" s="294"/>
    </row>
    <row r="20638" spans="1:16">
      <c r="A20638" s="215"/>
      <c r="B20638" s="438"/>
      <c r="C20638" s="215"/>
      <c r="D20638" s="217"/>
      <c r="E20638" s="217"/>
      <c r="F20638" s="216"/>
      <c r="G20638" s="216"/>
      <c r="I20638" s="434"/>
      <c r="P20638" s="294"/>
    </row>
    <row r="20639" spans="1:16">
      <c r="A20639" s="215"/>
      <c r="B20639" s="438"/>
      <c r="C20639" s="215"/>
      <c r="D20639" s="217"/>
      <c r="E20639" s="217"/>
      <c r="F20639" s="216"/>
      <c r="G20639" s="216"/>
      <c r="I20639" s="434"/>
      <c r="P20639" s="294"/>
    </row>
    <row r="20640" spans="1:16">
      <c r="A20640" s="215"/>
      <c r="B20640" s="438"/>
      <c r="C20640" s="215"/>
      <c r="D20640" s="217"/>
      <c r="E20640" s="217"/>
      <c r="F20640" s="216"/>
      <c r="G20640" s="216"/>
      <c r="I20640" s="434"/>
      <c r="P20640" s="294"/>
    </row>
    <row r="20641" spans="1:16">
      <c r="A20641" s="215"/>
      <c r="B20641" s="438"/>
      <c r="C20641" s="215"/>
      <c r="D20641" s="217"/>
      <c r="E20641" s="217"/>
      <c r="F20641" s="216"/>
      <c r="G20641" s="216"/>
      <c r="I20641" s="434"/>
      <c r="P20641" s="294"/>
    </row>
    <row r="20642" spans="1:16">
      <c r="A20642" s="215"/>
      <c r="B20642" s="438"/>
      <c r="C20642" s="215"/>
      <c r="D20642" s="217"/>
      <c r="E20642" s="217"/>
      <c r="F20642" s="216"/>
      <c r="G20642" s="216"/>
      <c r="I20642" s="434"/>
      <c r="P20642" s="294"/>
    </row>
    <row r="20643" spans="1:16">
      <c r="A20643" s="215"/>
      <c r="B20643" s="438"/>
      <c r="C20643" s="215"/>
      <c r="D20643" s="217"/>
      <c r="E20643" s="217"/>
      <c r="F20643" s="216"/>
      <c r="G20643" s="216"/>
      <c r="I20643" s="434"/>
      <c r="P20643" s="294"/>
    </row>
    <row r="20644" spans="1:16">
      <c r="A20644" s="215"/>
      <c r="B20644" s="438"/>
      <c r="C20644" s="215"/>
      <c r="D20644" s="217"/>
      <c r="E20644" s="217"/>
      <c r="F20644" s="216"/>
      <c r="G20644" s="216"/>
      <c r="I20644" s="434"/>
      <c r="P20644" s="294"/>
    </row>
    <row r="20645" spans="1:16">
      <c r="A20645" s="215"/>
      <c r="B20645" s="438"/>
      <c r="C20645" s="215"/>
      <c r="D20645" s="217"/>
      <c r="E20645" s="217"/>
      <c r="F20645" s="216"/>
      <c r="G20645" s="216"/>
      <c r="I20645" s="434"/>
      <c r="P20645" s="294"/>
    </row>
    <row r="20646" spans="1:16">
      <c r="A20646" s="215"/>
      <c r="B20646" s="438"/>
      <c r="C20646" s="215"/>
      <c r="D20646" s="217"/>
      <c r="E20646" s="217"/>
      <c r="F20646" s="216"/>
      <c r="G20646" s="216"/>
      <c r="I20646" s="434"/>
      <c r="P20646" s="294"/>
    </row>
    <row r="20647" spans="1:16">
      <c r="A20647" s="215"/>
      <c r="B20647" s="438"/>
      <c r="C20647" s="215"/>
      <c r="D20647" s="217"/>
      <c r="E20647" s="217"/>
      <c r="F20647" s="216"/>
      <c r="G20647" s="216"/>
      <c r="I20647" s="434"/>
      <c r="P20647" s="294"/>
    </row>
    <row r="20648" spans="1:16">
      <c r="A20648" s="215"/>
      <c r="B20648" s="438"/>
      <c r="C20648" s="215"/>
      <c r="D20648" s="217"/>
      <c r="E20648" s="217"/>
      <c r="F20648" s="216"/>
      <c r="G20648" s="216"/>
      <c r="I20648" s="434"/>
      <c r="P20648" s="294"/>
    </row>
    <row r="20649" spans="1:16">
      <c r="A20649" s="215"/>
      <c r="B20649" s="438"/>
      <c r="C20649" s="215"/>
      <c r="D20649" s="217"/>
      <c r="E20649" s="217"/>
      <c r="F20649" s="216"/>
      <c r="G20649" s="216"/>
      <c r="I20649" s="434"/>
      <c r="P20649" s="294"/>
    </row>
    <row r="20650" spans="1:16">
      <c r="A20650" s="215"/>
      <c r="B20650" s="438"/>
      <c r="C20650" s="215"/>
      <c r="D20650" s="217"/>
      <c r="E20650" s="217"/>
      <c r="F20650" s="216"/>
      <c r="G20650" s="216"/>
      <c r="I20650" s="434"/>
      <c r="P20650" s="294"/>
    </row>
    <row r="20651" spans="1:16">
      <c r="A20651" s="215"/>
      <c r="B20651" s="438"/>
      <c r="C20651" s="215"/>
      <c r="D20651" s="217"/>
      <c r="E20651" s="217"/>
      <c r="F20651" s="216"/>
      <c r="G20651" s="216"/>
      <c r="I20651" s="434"/>
      <c r="P20651" s="294"/>
    </row>
    <row r="20652" spans="1:16">
      <c r="A20652" s="215"/>
      <c r="B20652" s="438"/>
      <c r="C20652" s="215"/>
      <c r="D20652" s="217"/>
      <c r="E20652" s="217"/>
      <c r="F20652" s="216"/>
      <c r="G20652" s="216"/>
      <c r="I20652" s="434"/>
      <c r="P20652" s="294"/>
    </row>
    <row r="20653" spans="1:16">
      <c r="A20653" s="215"/>
      <c r="B20653" s="438"/>
      <c r="C20653" s="215"/>
      <c r="D20653" s="217"/>
      <c r="E20653" s="217"/>
      <c r="F20653" s="216"/>
      <c r="G20653" s="216"/>
      <c r="I20653" s="434"/>
      <c r="P20653" s="294"/>
    </row>
    <row r="20654" spans="1:16">
      <c r="A20654" s="215"/>
      <c r="B20654" s="438"/>
      <c r="C20654" s="215"/>
      <c r="D20654" s="217"/>
      <c r="E20654" s="217"/>
      <c r="F20654" s="216"/>
      <c r="G20654" s="216"/>
      <c r="I20654" s="434"/>
      <c r="P20654" s="294"/>
    </row>
    <row r="20655" spans="1:16">
      <c r="A20655" s="215"/>
      <c r="B20655" s="438"/>
      <c r="C20655" s="215"/>
      <c r="D20655" s="217"/>
      <c r="E20655" s="217"/>
      <c r="F20655" s="216"/>
      <c r="G20655" s="216"/>
      <c r="I20655" s="434"/>
      <c r="P20655" s="294"/>
    </row>
    <row r="20656" spans="1:16">
      <c r="A20656" s="215"/>
      <c r="B20656" s="438"/>
      <c r="C20656" s="215"/>
      <c r="D20656" s="217"/>
      <c r="E20656" s="217"/>
      <c r="F20656" s="216"/>
      <c r="G20656" s="216"/>
      <c r="I20656" s="434"/>
      <c r="P20656" s="294"/>
    </row>
    <row r="20657" spans="1:16">
      <c r="A20657" s="215"/>
      <c r="B20657" s="438"/>
      <c r="C20657" s="215"/>
      <c r="D20657" s="217"/>
      <c r="E20657" s="217"/>
      <c r="F20657" s="216"/>
      <c r="G20657" s="216"/>
      <c r="I20657" s="434"/>
      <c r="P20657" s="294"/>
    </row>
    <row r="20658" spans="1:16">
      <c r="A20658" s="215"/>
      <c r="B20658" s="438"/>
      <c r="C20658" s="215"/>
      <c r="D20658" s="217"/>
      <c r="E20658" s="217"/>
      <c r="F20658" s="216"/>
      <c r="G20658" s="216"/>
      <c r="I20658" s="434"/>
      <c r="P20658" s="294"/>
    </row>
    <row r="20659" spans="1:16">
      <c r="A20659" s="215"/>
      <c r="B20659" s="438"/>
      <c r="C20659" s="215"/>
      <c r="D20659" s="217"/>
      <c r="E20659" s="217"/>
      <c r="F20659" s="216"/>
      <c r="G20659" s="216"/>
      <c r="I20659" s="434"/>
      <c r="P20659" s="294"/>
    </row>
    <row r="20660" spans="1:16">
      <c r="A20660" s="215"/>
      <c r="B20660" s="438"/>
      <c r="C20660" s="215"/>
      <c r="D20660" s="217"/>
      <c r="E20660" s="217"/>
      <c r="F20660" s="216"/>
      <c r="G20660" s="216"/>
      <c r="I20660" s="434"/>
      <c r="P20660" s="294"/>
    </row>
    <row r="20661" spans="1:16">
      <c r="A20661" s="215"/>
      <c r="B20661" s="438"/>
      <c r="C20661" s="215"/>
      <c r="D20661" s="217"/>
      <c r="E20661" s="217"/>
      <c r="F20661" s="216"/>
      <c r="G20661" s="216"/>
      <c r="I20661" s="434"/>
      <c r="P20661" s="294"/>
    </row>
    <row r="20662" spans="1:16">
      <c r="A20662" s="215"/>
      <c r="B20662" s="438"/>
      <c r="C20662" s="215"/>
      <c r="D20662" s="217"/>
      <c r="E20662" s="217"/>
      <c r="F20662" s="216"/>
      <c r="G20662" s="216"/>
      <c r="I20662" s="434"/>
      <c r="P20662" s="294"/>
    </row>
    <row r="20663" spans="1:16">
      <c r="A20663" s="215"/>
      <c r="B20663" s="438"/>
      <c r="C20663" s="215"/>
      <c r="D20663" s="217"/>
      <c r="E20663" s="217"/>
      <c r="F20663" s="216"/>
      <c r="G20663" s="216"/>
      <c r="I20663" s="434"/>
      <c r="P20663" s="294"/>
    </row>
    <row r="20664" spans="1:16">
      <c r="A20664" s="215"/>
      <c r="B20664" s="438"/>
      <c r="C20664" s="215"/>
      <c r="D20664" s="217"/>
      <c r="E20664" s="217"/>
      <c r="F20664" s="216"/>
      <c r="G20664" s="216"/>
      <c r="I20664" s="434"/>
      <c r="P20664" s="294"/>
    </row>
    <row r="20665" spans="1:16">
      <c r="A20665" s="215"/>
      <c r="B20665" s="438"/>
      <c r="C20665" s="215"/>
      <c r="D20665" s="217"/>
      <c r="E20665" s="217"/>
      <c r="F20665" s="216"/>
      <c r="G20665" s="216"/>
      <c r="I20665" s="434"/>
      <c r="P20665" s="294"/>
    </row>
    <row r="20666" spans="1:16">
      <c r="A20666" s="215"/>
      <c r="B20666" s="438"/>
      <c r="C20666" s="215"/>
      <c r="D20666" s="217"/>
      <c r="E20666" s="217"/>
      <c r="F20666" s="216"/>
      <c r="G20666" s="216"/>
      <c r="I20666" s="434"/>
      <c r="P20666" s="294"/>
    </row>
    <row r="20667" spans="1:16">
      <c r="A20667" s="215"/>
      <c r="B20667" s="438"/>
      <c r="C20667" s="215"/>
      <c r="D20667" s="217"/>
      <c r="E20667" s="217"/>
      <c r="F20667" s="216"/>
      <c r="G20667" s="216"/>
      <c r="I20667" s="434"/>
      <c r="P20667" s="294"/>
    </row>
    <row r="20668" spans="1:16">
      <c r="A20668" s="215"/>
      <c r="B20668" s="438"/>
      <c r="C20668" s="215"/>
      <c r="D20668" s="217"/>
      <c r="E20668" s="217"/>
      <c r="F20668" s="216"/>
      <c r="G20668" s="216"/>
      <c r="I20668" s="434"/>
      <c r="P20668" s="294"/>
    </row>
    <row r="20669" spans="1:16">
      <c r="A20669" s="215"/>
      <c r="B20669" s="438"/>
      <c r="C20669" s="215"/>
      <c r="D20669" s="217"/>
      <c r="E20669" s="217"/>
      <c r="F20669" s="216"/>
      <c r="G20669" s="216"/>
      <c r="I20669" s="434"/>
      <c r="P20669" s="294"/>
    </row>
    <row r="20670" spans="1:16">
      <c r="A20670" s="215"/>
      <c r="B20670" s="438"/>
      <c r="C20670" s="215"/>
      <c r="D20670" s="217"/>
      <c r="E20670" s="217"/>
      <c r="F20670" s="216"/>
      <c r="G20670" s="216"/>
      <c r="I20670" s="434"/>
      <c r="P20670" s="294"/>
    </row>
    <row r="20671" spans="1:16">
      <c r="A20671" s="215"/>
      <c r="B20671" s="438"/>
      <c r="C20671" s="215"/>
      <c r="D20671" s="217"/>
      <c r="E20671" s="217"/>
      <c r="F20671" s="216"/>
      <c r="G20671" s="216"/>
      <c r="I20671" s="434"/>
      <c r="P20671" s="294"/>
    </row>
    <row r="20672" spans="1:16">
      <c r="A20672" s="215"/>
      <c r="B20672" s="438"/>
      <c r="C20672" s="215"/>
      <c r="D20672" s="217"/>
      <c r="E20672" s="217"/>
      <c r="F20672" s="216"/>
      <c r="G20672" s="216"/>
      <c r="I20672" s="434"/>
      <c r="P20672" s="294"/>
    </row>
    <row r="20673" spans="1:16">
      <c r="A20673" s="215"/>
      <c r="B20673" s="438"/>
      <c r="C20673" s="215"/>
      <c r="D20673" s="217"/>
      <c r="E20673" s="217"/>
      <c r="F20673" s="216"/>
      <c r="G20673" s="216"/>
      <c r="I20673" s="434"/>
      <c r="P20673" s="294"/>
    </row>
    <row r="20674" spans="1:16">
      <c r="A20674" s="215"/>
      <c r="B20674" s="438"/>
      <c r="C20674" s="215"/>
      <c r="D20674" s="217"/>
      <c r="E20674" s="217"/>
      <c r="F20674" s="216"/>
      <c r="G20674" s="216"/>
      <c r="I20674" s="434"/>
      <c r="P20674" s="294"/>
    </row>
    <row r="20675" spans="1:16">
      <c r="A20675" s="215"/>
      <c r="B20675" s="438"/>
      <c r="C20675" s="215"/>
      <c r="D20675" s="217"/>
      <c r="E20675" s="217"/>
      <c r="F20675" s="216"/>
      <c r="G20675" s="216"/>
      <c r="I20675" s="434"/>
      <c r="P20675" s="294"/>
    </row>
    <row r="20676" spans="1:16">
      <c r="A20676" s="215"/>
      <c r="B20676" s="438"/>
      <c r="C20676" s="215"/>
      <c r="D20676" s="217"/>
      <c r="E20676" s="217"/>
      <c r="F20676" s="216"/>
      <c r="G20676" s="216"/>
      <c r="I20676" s="434"/>
      <c r="P20676" s="294"/>
    </row>
    <row r="20677" spans="1:16">
      <c r="A20677" s="215"/>
      <c r="B20677" s="438"/>
      <c r="C20677" s="215"/>
      <c r="D20677" s="217"/>
      <c r="E20677" s="217"/>
      <c r="F20677" s="216"/>
      <c r="G20677" s="216"/>
      <c r="I20677" s="434"/>
      <c r="P20677" s="294"/>
    </row>
    <row r="20678" spans="1:16">
      <c r="A20678" s="215"/>
      <c r="B20678" s="438"/>
      <c r="C20678" s="215"/>
      <c r="D20678" s="217"/>
      <c r="E20678" s="217"/>
      <c r="F20678" s="216"/>
      <c r="G20678" s="216"/>
      <c r="I20678" s="434"/>
      <c r="P20678" s="294"/>
    </row>
    <row r="20679" spans="1:16">
      <c r="A20679" s="215"/>
      <c r="B20679" s="438"/>
      <c r="C20679" s="215"/>
      <c r="D20679" s="217"/>
      <c r="E20679" s="217"/>
      <c r="F20679" s="216"/>
      <c r="G20679" s="216"/>
      <c r="I20679" s="434"/>
      <c r="P20679" s="294"/>
    </row>
    <row r="20680" spans="1:16">
      <c r="A20680" s="215"/>
      <c r="B20680" s="438"/>
      <c r="C20680" s="215"/>
      <c r="D20680" s="217"/>
      <c r="E20680" s="217"/>
      <c r="F20680" s="216"/>
      <c r="G20680" s="216"/>
      <c r="I20680" s="434"/>
      <c r="P20680" s="294"/>
    </row>
    <row r="20681" spans="1:16">
      <c r="A20681" s="215"/>
      <c r="B20681" s="438"/>
      <c r="C20681" s="215"/>
      <c r="D20681" s="217"/>
      <c r="E20681" s="217"/>
      <c r="F20681" s="216"/>
      <c r="G20681" s="216"/>
      <c r="I20681" s="434"/>
      <c r="P20681" s="294"/>
    </row>
    <row r="20682" spans="1:16">
      <c r="A20682" s="215"/>
      <c r="B20682" s="438"/>
      <c r="C20682" s="215"/>
      <c r="D20682" s="217"/>
      <c r="E20682" s="217"/>
      <c r="F20682" s="216"/>
      <c r="G20682" s="216"/>
      <c r="I20682" s="434"/>
      <c r="P20682" s="294"/>
    </row>
    <row r="20683" spans="1:16">
      <c r="A20683" s="215"/>
      <c r="B20683" s="438"/>
      <c r="C20683" s="215"/>
      <c r="D20683" s="217"/>
      <c r="E20683" s="217"/>
      <c r="F20683" s="216"/>
      <c r="G20683" s="216"/>
      <c r="I20683" s="434"/>
      <c r="P20683" s="294"/>
    </row>
    <row r="20684" spans="1:16">
      <c r="A20684" s="215"/>
      <c r="B20684" s="438"/>
      <c r="C20684" s="215"/>
      <c r="D20684" s="217"/>
      <c r="E20684" s="217"/>
      <c r="F20684" s="216"/>
      <c r="G20684" s="216"/>
      <c r="I20684" s="434"/>
      <c r="P20684" s="294"/>
    </row>
    <row r="20685" spans="1:16">
      <c r="A20685" s="215"/>
      <c r="B20685" s="438"/>
      <c r="C20685" s="215"/>
      <c r="D20685" s="217"/>
      <c r="E20685" s="217"/>
      <c r="F20685" s="216"/>
      <c r="G20685" s="216"/>
      <c r="I20685" s="434"/>
      <c r="P20685" s="294"/>
    </row>
    <row r="20686" spans="1:16">
      <c r="A20686" s="215"/>
      <c r="B20686" s="438"/>
      <c r="C20686" s="215"/>
      <c r="D20686" s="217"/>
      <c r="E20686" s="217"/>
      <c r="F20686" s="216"/>
      <c r="G20686" s="216"/>
      <c r="I20686" s="434"/>
      <c r="P20686" s="294"/>
    </row>
    <row r="20687" spans="1:16">
      <c r="A20687" s="215"/>
      <c r="B20687" s="438"/>
      <c r="C20687" s="215"/>
      <c r="D20687" s="217"/>
      <c r="E20687" s="217"/>
      <c r="F20687" s="216"/>
      <c r="G20687" s="216"/>
      <c r="I20687" s="434"/>
      <c r="P20687" s="294"/>
    </row>
    <row r="20688" spans="1:16">
      <c r="A20688" s="215"/>
      <c r="B20688" s="438"/>
      <c r="C20688" s="215"/>
      <c r="D20688" s="217"/>
      <c r="E20688" s="217"/>
      <c r="F20688" s="216"/>
      <c r="G20688" s="216"/>
      <c r="I20688" s="434"/>
      <c r="P20688" s="294"/>
    </row>
    <row r="20689" spans="1:16">
      <c r="A20689" s="215"/>
      <c r="B20689" s="438"/>
      <c r="C20689" s="215"/>
      <c r="D20689" s="217"/>
      <c r="E20689" s="217"/>
      <c r="F20689" s="216"/>
      <c r="G20689" s="216"/>
      <c r="I20689" s="434"/>
      <c r="P20689" s="294"/>
    </row>
    <row r="20690" spans="1:16">
      <c r="A20690" s="215"/>
      <c r="B20690" s="438"/>
      <c r="C20690" s="215"/>
      <c r="D20690" s="217"/>
      <c r="E20690" s="217"/>
      <c r="F20690" s="216"/>
      <c r="G20690" s="216"/>
      <c r="I20690" s="434"/>
      <c r="P20690" s="294"/>
    </row>
    <row r="20691" spans="1:16">
      <c r="A20691" s="215"/>
      <c r="B20691" s="438"/>
      <c r="C20691" s="215"/>
      <c r="D20691" s="217"/>
      <c r="E20691" s="217"/>
      <c r="F20691" s="216"/>
      <c r="G20691" s="216"/>
      <c r="I20691" s="434"/>
      <c r="P20691" s="294"/>
    </row>
    <row r="20692" spans="1:16">
      <c r="A20692" s="215"/>
      <c r="B20692" s="438"/>
      <c r="C20692" s="215"/>
      <c r="D20692" s="217"/>
      <c r="E20692" s="217"/>
      <c r="F20692" s="216"/>
      <c r="G20692" s="216"/>
      <c r="I20692" s="434"/>
      <c r="P20692" s="294"/>
    </row>
    <row r="20693" spans="1:16">
      <c r="A20693" s="215"/>
      <c r="B20693" s="438"/>
      <c r="C20693" s="215"/>
      <c r="D20693" s="217"/>
      <c r="E20693" s="217"/>
      <c r="F20693" s="216"/>
      <c r="G20693" s="216"/>
      <c r="I20693" s="434"/>
      <c r="P20693" s="294"/>
    </row>
    <row r="20694" spans="1:16">
      <c r="A20694" s="215"/>
      <c r="B20694" s="438"/>
      <c r="C20694" s="215"/>
      <c r="D20694" s="217"/>
      <c r="E20694" s="217"/>
      <c r="F20694" s="216"/>
      <c r="G20694" s="216"/>
      <c r="I20694" s="434"/>
      <c r="P20694" s="294"/>
    </row>
    <row r="20695" spans="1:16">
      <c r="A20695" s="215"/>
      <c r="B20695" s="438"/>
      <c r="C20695" s="215"/>
      <c r="D20695" s="217"/>
      <c r="E20695" s="217"/>
      <c r="F20695" s="216"/>
      <c r="G20695" s="216"/>
      <c r="I20695" s="434"/>
      <c r="P20695" s="294"/>
    </row>
    <row r="20696" spans="1:16">
      <c r="A20696" s="215"/>
      <c r="B20696" s="438"/>
      <c r="C20696" s="215"/>
      <c r="D20696" s="217"/>
      <c r="E20696" s="217"/>
      <c r="F20696" s="216"/>
      <c r="G20696" s="216"/>
      <c r="I20696" s="434"/>
      <c r="P20696" s="294"/>
    </row>
    <row r="20697" spans="1:16">
      <c r="A20697" s="215"/>
      <c r="B20697" s="438"/>
      <c r="C20697" s="215"/>
      <c r="D20697" s="217"/>
      <c r="E20697" s="217"/>
      <c r="F20697" s="216"/>
      <c r="G20697" s="216"/>
      <c r="I20697" s="434"/>
      <c r="P20697" s="294"/>
    </row>
    <row r="20698" spans="1:16">
      <c r="A20698" s="215"/>
      <c r="B20698" s="438"/>
      <c r="C20698" s="215"/>
      <c r="D20698" s="217"/>
      <c r="E20698" s="217"/>
      <c r="F20698" s="216"/>
      <c r="G20698" s="216"/>
      <c r="I20698" s="434"/>
      <c r="P20698" s="294"/>
    </row>
    <row r="20699" spans="1:16">
      <c r="A20699" s="215"/>
      <c r="B20699" s="438"/>
      <c r="C20699" s="215"/>
      <c r="D20699" s="217"/>
      <c r="E20699" s="217"/>
      <c r="F20699" s="216"/>
      <c r="G20699" s="216"/>
      <c r="I20699" s="434"/>
      <c r="P20699" s="294"/>
    </row>
    <row r="20700" spans="1:16">
      <c r="A20700" s="215"/>
      <c r="B20700" s="438"/>
      <c r="C20700" s="215"/>
      <c r="D20700" s="217"/>
      <c r="E20700" s="217"/>
      <c r="F20700" s="216"/>
      <c r="G20700" s="216"/>
      <c r="I20700" s="434"/>
      <c r="P20700" s="294"/>
    </row>
    <row r="20701" spans="1:16">
      <c r="A20701" s="215"/>
      <c r="B20701" s="438"/>
      <c r="C20701" s="215"/>
      <c r="D20701" s="217"/>
      <c r="E20701" s="217"/>
      <c r="F20701" s="216"/>
      <c r="G20701" s="216"/>
      <c r="I20701" s="434"/>
      <c r="P20701" s="294"/>
    </row>
    <row r="20702" spans="1:16">
      <c r="A20702" s="215"/>
      <c r="B20702" s="438"/>
      <c r="C20702" s="215"/>
      <c r="D20702" s="217"/>
      <c r="E20702" s="217"/>
      <c r="F20702" s="216"/>
      <c r="G20702" s="216"/>
      <c r="I20702" s="434"/>
      <c r="P20702" s="294"/>
    </row>
    <row r="20703" spans="1:16">
      <c r="A20703" s="215"/>
      <c r="B20703" s="438"/>
      <c r="C20703" s="215"/>
      <c r="D20703" s="217"/>
      <c r="E20703" s="217"/>
      <c r="F20703" s="216"/>
      <c r="G20703" s="216"/>
      <c r="I20703" s="434"/>
      <c r="P20703" s="294"/>
    </row>
    <row r="20704" spans="1:16">
      <c r="A20704" s="215"/>
      <c r="B20704" s="438"/>
      <c r="C20704" s="215"/>
      <c r="D20704" s="217"/>
      <c r="E20704" s="217"/>
      <c r="F20704" s="216"/>
      <c r="G20704" s="216"/>
      <c r="I20704" s="434"/>
      <c r="P20704" s="294"/>
    </row>
    <row r="20705" spans="1:16">
      <c r="A20705" s="215"/>
      <c r="B20705" s="438"/>
      <c r="C20705" s="215"/>
      <c r="D20705" s="217"/>
      <c r="E20705" s="217"/>
      <c r="F20705" s="216"/>
      <c r="G20705" s="216"/>
      <c r="I20705" s="434"/>
      <c r="P20705" s="294"/>
    </row>
    <row r="20706" spans="1:16">
      <c r="A20706" s="215"/>
      <c r="B20706" s="438"/>
      <c r="C20706" s="215"/>
      <c r="D20706" s="217"/>
      <c r="E20706" s="217"/>
      <c r="F20706" s="216"/>
      <c r="G20706" s="216"/>
      <c r="I20706" s="434"/>
      <c r="P20706" s="294"/>
    </row>
    <row r="20707" spans="1:16">
      <c r="A20707" s="215"/>
      <c r="B20707" s="438"/>
      <c r="C20707" s="215"/>
      <c r="D20707" s="217"/>
      <c r="E20707" s="217"/>
      <c r="F20707" s="216"/>
      <c r="G20707" s="216"/>
      <c r="I20707" s="434"/>
      <c r="P20707" s="294"/>
    </row>
    <row r="20708" spans="1:16">
      <c r="A20708" s="215"/>
      <c r="B20708" s="438"/>
      <c r="C20708" s="215"/>
      <c r="D20708" s="217"/>
      <c r="E20708" s="217"/>
      <c r="F20708" s="216"/>
      <c r="G20708" s="216"/>
      <c r="I20708" s="434"/>
      <c r="P20708" s="294"/>
    </row>
    <row r="20709" spans="1:16">
      <c r="A20709" s="215"/>
      <c r="B20709" s="438"/>
      <c r="C20709" s="215"/>
      <c r="D20709" s="217"/>
      <c r="E20709" s="217"/>
      <c r="F20709" s="216"/>
      <c r="G20709" s="216"/>
      <c r="I20709" s="434"/>
      <c r="P20709" s="294"/>
    </row>
    <row r="20710" spans="1:16">
      <c r="A20710" s="215"/>
      <c r="B20710" s="438"/>
      <c r="C20710" s="215"/>
      <c r="D20710" s="217"/>
      <c r="E20710" s="217"/>
      <c r="F20710" s="216"/>
      <c r="G20710" s="216"/>
      <c r="I20710" s="434"/>
      <c r="P20710" s="294"/>
    </row>
    <row r="20711" spans="1:16">
      <c r="A20711" s="215"/>
      <c r="B20711" s="438"/>
      <c r="C20711" s="215"/>
      <c r="D20711" s="217"/>
      <c r="E20711" s="217"/>
      <c r="F20711" s="216"/>
      <c r="G20711" s="216"/>
      <c r="I20711" s="434"/>
      <c r="P20711" s="294"/>
    </row>
    <row r="20712" spans="1:16">
      <c r="A20712" s="215"/>
      <c r="B20712" s="438"/>
      <c r="C20712" s="215"/>
      <c r="D20712" s="217"/>
      <c r="E20712" s="217"/>
      <c r="F20712" s="216"/>
      <c r="G20712" s="216"/>
      <c r="I20712" s="434"/>
      <c r="P20712" s="294"/>
    </row>
    <row r="20713" spans="1:16">
      <c r="A20713" s="215"/>
      <c r="B20713" s="438"/>
      <c r="C20713" s="215"/>
      <c r="D20713" s="217"/>
      <c r="E20713" s="217"/>
      <c r="F20713" s="216"/>
      <c r="G20713" s="216"/>
      <c r="I20713" s="434"/>
      <c r="P20713" s="294"/>
    </row>
    <row r="20714" spans="1:16">
      <c r="A20714" s="215"/>
      <c r="B20714" s="438"/>
      <c r="C20714" s="215"/>
      <c r="D20714" s="217"/>
      <c r="E20714" s="217"/>
      <c r="F20714" s="216"/>
      <c r="G20714" s="216"/>
      <c r="I20714" s="434"/>
      <c r="P20714" s="294"/>
    </row>
    <row r="20715" spans="1:16">
      <c r="A20715" s="215"/>
      <c r="B20715" s="438"/>
      <c r="C20715" s="215"/>
      <c r="D20715" s="217"/>
      <c r="E20715" s="217"/>
      <c r="F20715" s="216"/>
      <c r="G20715" s="216"/>
      <c r="I20715" s="434"/>
      <c r="P20715" s="294"/>
    </row>
    <row r="20716" spans="1:16">
      <c r="A20716" s="215"/>
      <c r="B20716" s="438"/>
      <c r="C20716" s="215"/>
      <c r="D20716" s="217"/>
      <c r="E20716" s="217"/>
      <c r="F20716" s="216"/>
      <c r="G20716" s="216"/>
      <c r="I20716" s="434"/>
      <c r="P20716" s="294"/>
    </row>
    <row r="20717" spans="1:16">
      <c r="A20717" s="215"/>
      <c r="B20717" s="438"/>
      <c r="C20717" s="215"/>
      <c r="D20717" s="217"/>
      <c r="E20717" s="217"/>
      <c r="F20717" s="216"/>
      <c r="G20717" s="216"/>
      <c r="I20717" s="434"/>
      <c r="P20717" s="294"/>
    </row>
    <row r="20718" spans="1:16">
      <c r="A20718" s="215"/>
      <c r="B20718" s="438"/>
      <c r="C20718" s="215"/>
      <c r="D20718" s="217"/>
      <c r="E20718" s="217"/>
      <c r="F20718" s="216"/>
      <c r="G20718" s="216"/>
      <c r="I20718" s="434"/>
      <c r="P20718" s="294"/>
    </row>
    <row r="20719" spans="1:16">
      <c r="A20719" s="215"/>
      <c r="B20719" s="438"/>
      <c r="C20719" s="215"/>
      <c r="D20719" s="217"/>
      <c r="E20719" s="217"/>
      <c r="F20719" s="216"/>
      <c r="G20719" s="216"/>
      <c r="I20719" s="434"/>
      <c r="P20719" s="294"/>
    </row>
    <row r="20720" spans="1:16">
      <c r="A20720" s="215"/>
      <c r="B20720" s="438"/>
      <c r="C20720" s="215"/>
      <c r="D20720" s="217"/>
      <c r="E20720" s="217"/>
      <c r="F20720" s="216"/>
      <c r="G20720" s="216"/>
      <c r="I20720" s="434"/>
      <c r="P20720" s="294"/>
    </row>
    <row r="20721" spans="1:16">
      <c r="A20721" s="215"/>
      <c r="B20721" s="438"/>
      <c r="C20721" s="215"/>
      <c r="D20721" s="217"/>
      <c r="E20721" s="217"/>
      <c r="F20721" s="216"/>
      <c r="G20721" s="216"/>
      <c r="I20721" s="434"/>
      <c r="P20721" s="294"/>
    </row>
    <row r="20722" spans="1:16">
      <c r="A20722" s="215"/>
      <c r="B20722" s="438"/>
      <c r="C20722" s="215"/>
      <c r="D20722" s="217"/>
      <c r="E20722" s="217"/>
      <c r="F20722" s="216"/>
      <c r="G20722" s="216"/>
      <c r="I20722" s="434"/>
      <c r="P20722" s="294"/>
    </row>
    <row r="20723" spans="1:16">
      <c r="A20723" s="215"/>
      <c r="B20723" s="438"/>
      <c r="C20723" s="215"/>
      <c r="D20723" s="217"/>
      <c r="E20723" s="217"/>
      <c r="F20723" s="216"/>
      <c r="G20723" s="216"/>
      <c r="I20723" s="434"/>
      <c r="P20723" s="294"/>
    </row>
    <row r="20724" spans="1:16">
      <c r="A20724" s="215"/>
      <c r="B20724" s="438"/>
      <c r="C20724" s="215"/>
      <c r="D20724" s="217"/>
      <c r="E20724" s="217"/>
      <c r="F20724" s="216"/>
      <c r="G20724" s="216"/>
      <c r="I20724" s="434"/>
      <c r="P20724" s="294"/>
    </row>
    <row r="20725" spans="1:16">
      <c r="A20725" s="215"/>
      <c r="B20725" s="438"/>
      <c r="C20725" s="215"/>
      <c r="D20725" s="217"/>
      <c r="E20725" s="217"/>
      <c r="F20725" s="216"/>
      <c r="G20725" s="216"/>
      <c r="I20725" s="434"/>
      <c r="P20725" s="294"/>
    </row>
    <row r="20726" spans="1:16">
      <c r="A20726" s="215"/>
      <c r="B20726" s="438"/>
      <c r="C20726" s="215"/>
      <c r="D20726" s="217"/>
      <c r="E20726" s="217"/>
      <c r="F20726" s="216"/>
      <c r="G20726" s="216"/>
      <c r="I20726" s="434"/>
      <c r="P20726" s="294"/>
    </row>
    <row r="20727" spans="1:16">
      <c r="A20727" s="215"/>
      <c r="B20727" s="438"/>
      <c r="C20727" s="215"/>
      <c r="D20727" s="217"/>
      <c r="E20727" s="217"/>
      <c r="F20727" s="216"/>
      <c r="G20727" s="216"/>
      <c r="I20727" s="434"/>
      <c r="P20727" s="294"/>
    </row>
    <row r="20728" spans="1:16">
      <c r="A20728" s="215"/>
      <c r="B20728" s="438"/>
      <c r="C20728" s="215"/>
      <c r="D20728" s="217"/>
      <c r="E20728" s="217"/>
      <c r="F20728" s="216"/>
      <c r="G20728" s="216"/>
      <c r="I20728" s="434"/>
      <c r="P20728" s="294"/>
    </row>
    <row r="20729" spans="1:16">
      <c r="A20729" s="215"/>
      <c r="B20729" s="438"/>
      <c r="C20729" s="215"/>
      <c r="D20729" s="217"/>
      <c r="E20729" s="217"/>
      <c r="F20729" s="216"/>
      <c r="G20729" s="216"/>
      <c r="I20729" s="434"/>
      <c r="P20729" s="294"/>
    </row>
    <row r="20730" spans="1:16">
      <c r="A20730" s="215"/>
      <c r="B20730" s="438"/>
      <c r="C20730" s="215"/>
      <c r="D20730" s="217"/>
      <c r="E20730" s="217"/>
      <c r="F20730" s="216"/>
      <c r="G20730" s="216"/>
      <c r="I20730" s="434"/>
      <c r="P20730" s="294"/>
    </row>
    <row r="20731" spans="1:16">
      <c r="A20731" s="215"/>
      <c r="B20731" s="438"/>
      <c r="C20731" s="215"/>
      <c r="D20731" s="217"/>
      <c r="E20731" s="217"/>
      <c r="F20731" s="216"/>
      <c r="G20731" s="216"/>
      <c r="I20731" s="434"/>
      <c r="P20731" s="294"/>
    </row>
    <row r="20732" spans="1:16">
      <c r="A20732" s="215"/>
      <c r="B20732" s="438"/>
      <c r="C20732" s="215"/>
      <c r="D20732" s="217"/>
      <c r="E20732" s="217"/>
      <c r="F20732" s="216"/>
      <c r="G20732" s="216"/>
      <c r="I20732" s="434"/>
      <c r="P20732" s="294"/>
    </row>
    <row r="20733" spans="1:16">
      <c r="A20733" s="215"/>
      <c r="B20733" s="438"/>
      <c r="C20733" s="215"/>
      <c r="D20733" s="217"/>
      <c r="E20733" s="217"/>
      <c r="F20733" s="216"/>
      <c r="G20733" s="216"/>
      <c r="I20733" s="434"/>
      <c r="P20733" s="294"/>
    </row>
    <row r="20734" spans="1:16">
      <c r="A20734" s="215"/>
      <c r="B20734" s="438"/>
      <c r="C20734" s="215"/>
      <c r="D20734" s="217"/>
      <c r="E20734" s="217"/>
      <c r="F20734" s="216"/>
      <c r="G20734" s="216"/>
      <c r="I20734" s="434"/>
      <c r="P20734" s="294"/>
    </row>
    <row r="20735" spans="1:16">
      <c r="A20735" s="215"/>
      <c r="B20735" s="438"/>
      <c r="C20735" s="215"/>
      <c r="D20735" s="217"/>
      <c r="E20735" s="217"/>
      <c r="F20735" s="216"/>
      <c r="G20735" s="216"/>
      <c r="I20735" s="434"/>
      <c r="P20735" s="294"/>
    </row>
    <row r="20736" spans="1:16">
      <c r="A20736" s="215"/>
      <c r="B20736" s="438"/>
      <c r="C20736" s="215"/>
      <c r="D20736" s="217"/>
      <c r="E20736" s="217"/>
      <c r="F20736" s="216"/>
      <c r="G20736" s="216"/>
      <c r="I20736" s="434"/>
      <c r="P20736" s="294"/>
    </row>
    <row r="20737" spans="1:16">
      <c r="A20737" s="215"/>
      <c r="B20737" s="438"/>
      <c r="C20737" s="215"/>
      <c r="D20737" s="217"/>
      <c r="E20737" s="217"/>
      <c r="F20737" s="216"/>
      <c r="G20737" s="216"/>
      <c r="I20737" s="434"/>
      <c r="P20737" s="294"/>
    </row>
    <row r="20738" spans="1:16">
      <c r="A20738" s="215"/>
      <c r="B20738" s="438"/>
      <c r="C20738" s="215"/>
      <c r="D20738" s="217"/>
      <c r="E20738" s="217"/>
      <c r="F20738" s="216"/>
      <c r="G20738" s="216"/>
      <c r="I20738" s="434"/>
      <c r="P20738" s="294"/>
    </row>
    <row r="20739" spans="1:16">
      <c r="A20739" s="215"/>
      <c r="B20739" s="438"/>
      <c r="C20739" s="215"/>
      <c r="D20739" s="217"/>
      <c r="E20739" s="217"/>
      <c r="F20739" s="216"/>
      <c r="G20739" s="216"/>
      <c r="I20739" s="434"/>
      <c r="P20739" s="294"/>
    </row>
    <row r="20740" spans="1:16">
      <c r="A20740" s="215"/>
      <c r="B20740" s="438"/>
      <c r="C20740" s="215"/>
      <c r="D20740" s="217"/>
      <c r="E20740" s="217"/>
      <c r="F20740" s="216"/>
      <c r="G20740" s="216"/>
      <c r="I20740" s="434"/>
      <c r="P20740" s="294"/>
    </row>
    <row r="20741" spans="1:16">
      <c r="A20741" s="215"/>
      <c r="B20741" s="438"/>
      <c r="C20741" s="215"/>
      <c r="D20741" s="217"/>
      <c r="E20741" s="217"/>
      <c r="F20741" s="216"/>
      <c r="G20741" s="216"/>
      <c r="I20741" s="434"/>
      <c r="P20741" s="294"/>
    </row>
    <row r="20742" spans="1:16">
      <c r="A20742" s="215"/>
      <c r="B20742" s="438"/>
      <c r="C20742" s="215"/>
      <c r="D20742" s="217"/>
      <c r="E20742" s="217"/>
      <c r="F20742" s="216"/>
      <c r="G20742" s="216"/>
      <c r="I20742" s="434"/>
      <c r="P20742" s="294"/>
    </row>
    <row r="20743" spans="1:16">
      <c r="A20743" s="215"/>
      <c r="B20743" s="438"/>
      <c r="C20743" s="215"/>
      <c r="D20743" s="217"/>
      <c r="E20743" s="217"/>
      <c r="F20743" s="216"/>
      <c r="G20743" s="216"/>
      <c r="I20743" s="434"/>
      <c r="P20743" s="294"/>
    </row>
    <row r="20744" spans="1:16">
      <c r="A20744" s="215"/>
      <c r="B20744" s="438"/>
      <c r="C20744" s="215"/>
      <c r="D20744" s="217"/>
      <c r="E20744" s="217"/>
      <c r="F20744" s="216"/>
      <c r="G20744" s="216"/>
      <c r="I20744" s="434"/>
      <c r="P20744" s="294"/>
    </row>
    <row r="20745" spans="1:16">
      <c r="A20745" s="215"/>
      <c r="B20745" s="438"/>
      <c r="C20745" s="215"/>
      <c r="D20745" s="217"/>
      <c r="E20745" s="217"/>
      <c r="F20745" s="216"/>
      <c r="G20745" s="216"/>
      <c r="I20745" s="434"/>
      <c r="P20745" s="294"/>
    </row>
    <row r="20746" spans="1:16">
      <c r="A20746" s="215"/>
      <c r="B20746" s="438"/>
      <c r="C20746" s="215"/>
      <c r="D20746" s="217"/>
      <c r="E20746" s="217"/>
      <c r="F20746" s="216"/>
      <c r="G20746" s="216"/>
      <c r="I20746" s="434"/>
      <c r="P20746" s="294"/>
    </row>
    <row r="20747" spans="1:16">
      <c r="A20747" s="215"/>
      <c r="B20747" s="438"/>
      <c r="C20747" s="215"/>
      <c r="D20747" s="217"/>
      <c r="E20747" s="217"/>
      <c r="F20747" s="216"/>
      <c r="G20747" s="216"/>
      <c r="I20747" s="434"/>
      <c r="P20747" s="294"/>
    </row>
    <row r="20748" spans="1:16">
      <c r="A20748" s="215"/>
      <c r="B20748" s="438"/>
      <c r="C20748" s="215"/>
      <c r="D20748" s="217"/>
      <c r="E20748" s="217"/>
      <c r="F20748" s="216"/>
      <c r="G20748" s="216"/>
      <c r="I20748" s="434"/>
      <c r="P20748" s="294"/>
    </row>
    <row r="20749" spans="1:16">
      <c r="A20749" s="215"/>
      <c r="B20749" s="438"/>
      <c r="C20749" s="215"/>
      <c r="D20749" s="217"/>
      <c r="E20749" s="217"/>
      <c r="F20749" s="216"/>
      <c r="G20749" s="216"/>
      <c r="I20749" s="434"/>
      <c r="P20749" s="294"/>
    </row>
    <row r="20750" spans="1:16">
      <c r="A20750" s="215"/>
      <c r="B20750" s="438"/>
      <c r="C20750" s="215"/>
      <c r="D20750" s="217"/>
      <c r="E20750" s="217"/>
      <c r="F20750" s="216"/>
      <c r="G20750" s="216"/>
      <c r="I20750" s="434"/>
      <c r="P20750" s="294"/>
    </row>
    <row r="20751" spans="1:16">
      <c r="A20751" s="215"/>
      <c r="B20751" s="438"/>
      <c r="C20751" s="215"/>
      <c r="D20751" s="217"/>
      <c r="E20751" s="217"/>
      <c r="F20751" s="216"/>
      <c r="G20751" s="216"/>
      <c r="I20751" s="434"/>
      <c r="P20751" s="294"/>
    </row>
    <row r="20752" spans="1:16">
      <c r="A20752" s="215"/>
      <c r="B20752" s="438"/>
      <c r="C20752" s="215"/>
      <c r="D20752" s="217"/>
      <c r="E20752" s="217"/>
      <c r="F20752" s="216"/>
      <c r="G20752" s="216"/>
      <c r="I20752" s="434"/>
      <c r="P20752" s="294"/>
    </row>
    <row r="20753" spans="1:16">
      <c r="A20753" s="215"/>
      <c r="B20753" s="438"/>
      <c r="C20753" s="215"/>
      <c r="D20753" s="217"/>
      <c r="E20753" s="217"/>
      <c r="F20753" s="216"/>
      <c r="G20753" s="216"/>
      <c r="I20753" s="434"/>
      <c r="P20753" s="294"/>
    </row>
    <row r="20754" spans="1:16">
      <c r="A20754" s="215"/>
      <c r="B20754" s="438"/>
      <c r="C20754" s="215"/>
      <c r="D20754" s="217"/>
      <c r="E20754" s="217"/>
      <c r="F20754" s="216"/>
      <c r="G20754" s="216"/>
      <c r="I20754" s="434"/>
      <c r="P20754" s="294"/>
    </row>
    <row r="20755" spans="1:16">
      <c r="A20755" s="215"/>
      <c r="B20755" s="438"/>
      <c r="C20755" s="215"/>
      <c r="D20755" s="217"/>
      <c r="E20755" s="217"/>
      <c r="F20755" s="216"/>
      <c r="G20755" s="216"/>
      <c r="I20755" s="434"/>
      <c r="P20755" s="294"/>
    </row>
    <row r="20756" spans="1:16">
      <c r="A20756" s="215"/>
      <c r="B20756" s="438"/>
      <c r="C20756" s="215"/>
      <c r="D20756" s="217"/>
      <c r="E20756" s="217"/>
      <c r="F20756" s="216"/>
      <c r="G20756" s="216"/>
      <c r="I20756" s="434"/>
      <c r="P20756" s="294"/>
    </row>
    <row r="20757" spans="1:16">
      <c r="A20757" s="215"/>
      <c r="B20757" s="438"/>
      <c r="C20757" s="215"/>
      <c r="D20757" s="217"/>
      <c r="E20757" s="217"/>
      <c r="F20757" s="216"/>
      <c r="G20757" s="216"/>
      <c r="I20757" s="434"/>
      <c r="P20757" s="294"/>
    </row>
    <row r="20758" spans="1:16">
      <c r="A20758" s="215"/>
      <c r="B20758" s="438"/>
      <c r="C20758" s="215"/>
      <c r="D20758" s="217"/>
      <c r="E20758" s="217"/>
      <c r="F20758" s="216"/>
      <c r="G20758" s="216"/>
      <c r="I20758" s="434"/>
      <c r="P20758" s="294"/>
    </row>
    <row r="20759" spans="1:16">
      <c r="A20759" s="215"/>
      <c r="B20759" s="438"/>
      <c r="C20759" s="215"/>
      <c r="D20759" s="217"/>
      <c r="E20759" s="217"/>
      <c r="F20759" s="216"/>
      <c r="G20759" s="216"/>
      <c r="I20759" s="434"/>
      <c r="P20759" s="294"/>
    </row>
    <row r="20760" spans="1:16">
      <c r="A20760" s="215"/>
      <c r="B20760" s="438"/>
      <c r="C20760" s="215"/>
      <c r="D20760" s="217"/>
      <c r="E20760" s="217"/>
      <c r="F20760" s="216"/>
      <c r="G20760" s="216"/>
      <c r="I20760" s="434"/>
      <c r="P20760" s="294"/>
    </row>
    <row r="20761" spans="1:16">
      <c r="A20761" s="215"/>
      <c r="B20761" s="438"/>
      <c r="C20761" s="215"/>
      <c r="D20761" s="217"/>
      <c r="E20761" s="217"/>
      <c r="F20761" s="216"/>
      <c r="G20761" s="216"/>
      <c r="I20761" s="434"/>
      <c r="P20761" s="294"/>
    </row>
    <row r="20762" spans="1:16">
      <c r="A20762" s="215"/>
      <c r="B20762" s="438"/>
      <c r="C20762" s="215"/>
      <c r="D20762" s="217"/>
      <c r="E20762" s="217"/>
      <c r="F20762" s="216"/>
      <c r="G20762" s="216"/>
      <c r="I20762" s="434"/>
      <c r="P20762" s="294"/>
    </row>
    <row r="20763" spans="1:16">
      <c r="A20763" s="215"/>
      <c r="B20763" s="438"/>
      <c r="C20763" s="215"/>
      <c r="D20763" s="217"/>
      <c r="E20763" s="217"/>
      <c r="F20763" s="216"/>
      <c r="G20763" s="216"/>
      <c r="I20763" s="434"/>
      <c r="P20763" s="294"/>
    </row>
    <row r="20764" spans="1:16">
      <c r="A20764" s="215"/>
      <c r="B20764" s="438"/>
      <c r="C20764" s="215"/>
      <c r="D20764" s="217"/>
      <c r="E20764" s="217"/>
      <c r="F20764" s="216"/>
      <c r="G20764" s="216"/>
      <c r="I20764" s="434"/>
      <c r="P20764" s="294"/>
    </row>
    <row r="20765" spans="1:16">
      <c r="A20765" s="215"/>
      <c r="B20765" s="438"/>
      <c r="C20765" s="215"/>
      <c r="D20765" s="217"/>
      <c r="E20765" s="217"/>
      <c r="F20765" s="216"/>
      <c r="G20765" s="216"/>
      <c r="I20765" s="434"/>
      <c r="P20765" s="294"/>
    </row>
    <row r="20766" spans="1:16">
      <c r="A20766" s="215"/>
      <c r="B20766" s="438"/>
      <c r="C20766" s="215"/>
      <c r="D20766" s="217"/>
      <c r="E20766" s="217"/>
      <c r="F20766" s="216"/>
      <c r="G20766" s="216"/>
      <c r="I20766" s="434"/>
      <c r="P20766" s="294"/>
    </row>
    <row r="20767" spans="1:16">
      <c r="A20767" s="215"/>
      <c r="B20767" s="438"/>
      <c r="C20767" s="215"/>
      <c r="D20767" s="217"/>
      <c r="E20767" s="217"/>
      <c r="F20767" s="216"/>
      <c r="G20767" s="216"/>
      <c r="I20767" s="434"/>
      <c r="P20767" s="294"/>
    </row>
    <row r="20768" spans="1:16">
      <c r="A20768" s="215"/>
      <c r="B20768" s="438"/>
      <c r="C20768" s="215"/>
      <c r="D20768" s="217"/>
      <c r="E20768" s="217"/>
      <c r="F20768" s="216"/>
      <c r="G20768" s="216"/>
      <c r="I20768" s="434"/>
      <c r="P20768" s="294"/>
    </row>
    <row r="20769" spans="1:16">
      <c r="A20769" s="215"/>
      <c r="B20769" s="438"/>
      <c r="C20769" s="215"/>
      <c r="D20769" s="217"/>
      <c r="E20769" s="217"/>
      <c r="F20769" s="216"/>
      <c r="G20769" s="216"/>
      <c r="I20769" s="434"/>
      <c r="P20769" s="294"/>
    </row>
    <row r="20770" spans="1:16">
      <c r="A20770" s="215"/>
      <c r="B20770" s="438"/>
      <c r="C20770" s="215"/>
      <c r="D20770" s="217"/>
      <c r="E20770" s="217"/>
      <c r="F20770" s="216"/>
      <c r="G20770" s="216"/>
      <c r="I20770" s="434"/>
      <c r="P20770" s="294"/>
    </row>
    <row r="20771" spans="1:16">
      <c r="A20771" s="215"/>
      <c r="B20771" s="438"/>
      <c r="C20771" s="215"/>
      <c r="D20771" s="217"/>
      <c r="E20771" s="217"/>
      <c r="F20771" s="216"/>
      <c r="G20771" s="216"/>
      <c r="I20771" s="434"/>
      <c r="P20771" s="294"/>
    </row>
    <row r="20772" spans="1:16">
      <c r="A20772" s="215"/>
      <c r="B20772" s="438"/>
      <c r="C20772" s="215"/>
      <c r="D20772" s="217"/>
      <c r="E20772" s="217"/>
      <c r="F20772" s="216"/>
      <c r="G20772" s="216"/>
      <c r="I20772" s="434"/>
      <c r="P20772" s="294"/>
    </row>
    <row r="20773" spans="1:16">
      <c r="A20773" s="215"/>
      <c r="B20773" s="438"/>
      <c r="C20773" s="215"/>
      <c r="D20773" s="217"/>
      <c r="E20773" s="217"/>
      <c r="F20773" s="216"/>
      <c r="G20773" s="216"/>
      <c r="I20773" s="434"/>
      <c r="P20773" s="294"/>
    </row>
    <row r="20774" spans="1:16">
      <c r="A20774" s="215"/>
      <c r="B20774" s="438"/>
      <c r="C20774" s="215"/>
      <c r="D20774" s="217"/>
      <c r="E20774" s="217"/>
      <c r="F20774" s="216"/>
      <c r="G20774" s="216"/>
      <c r="I20774" s="434"/>
      <c r="P20774" s="294"/>
    </row>
    <row r="20775" spans="1:16">
      <c r="A20775" s="215"/>
      <c r="B20775" s="438"/>
      <c r="C20775" s="215"/>
      <c r="D20775" s="217"/>
      <c r="E20775" s="217"/>
      <c r="F20775" s="216"/>
      <c r="G20775" s="216"/>
      <c r="I20775" s="434"/>
      <c r="P20775" s="294"/>
    </row>
    <row r="20776" spans="1:16">
      <c r="A20776" s="215"/>
      <c r="B20776" s="438"/>
      <c r="C20776" s="215"/>
      <c r="D20776" s="217"/>
      <c r="E20776" s="217"/>
      <c r="F20776" s="216"/>
      <c r="G20776" s="216"/>
      <c r="I20776" s="434"/>
      <c r="P20776" s="294"/>
    </row>
    <row r="20777" spans="1:16">
      <c r="A20777" s="215"/>
      <c r="B20777" s="438"/>
      <c r="C20777" s="215"/>
      <c r="D20777" s="217"/>
      <c r="E20777" s="217"/>
      <c r="F20777" s="216"/>
      <c r="G20777" s="216"/>
      <c r="I20777" s="434"/>
      <c r="P20777" s="294"/>
    </row>
    <row r="20778" spans="1:16">
      <c r="A20778" s="215"/>
      <c r="B20778" s="438"/>
      <c r="C20778" s="215"/>
      <c r="D20778" s="217"/>
      <c r="E20778" s="217"/>
      <c r="F20778" s="216"/>
      <c r="G20778" s="216"/>
      <c r="I20778" s="434"/>
      <c r="P20778" s="294"/>
    </row>
    <row r="20779" spans="1:16">
      <c r="A20779" s="215"/>
      <c r="B20779" s="438"/>
      <c r="C20779" s="215"/>
      <c r="D20779" s="217"/>
      <c r="E20779" s="217"/>
      <c r="F20779" s="216"/>
      <c r="G20779" s="216"/>
      <c r="I20779" s="434"/>
      <c r="P20779" s="294"/>
    </row>
    <row r="20780" spans="1:16">
      <c r="A20780" s="215"/>
      <c r="B20780" s="438"/>
      <c r="C20780" s="215"/>
      <c r="D20780" s="217"/>
      <c r="E20780" s="217"/>
      <c r="F20780" s="216"/>
      <c r="G20780" s="216"/>
      <c r="I20780" s="434"/>
      <c r="P20780" s="294"/>
    </row>
    <row r="20781" spans="1:16">
      <c r="A20781" s="215"/>
      <c r="B20781" s="438"/>
      <c r="C20781" s="215"/>
      <c r="D20781" s="217"/>
      <c r="E20781" s="217"/>
      <c r="F20781" s="216"/>
      <c r="G20781" s="216"/>
      <c r="I20781" s="434"/>
      <c r="P20781" s="294"/>
    </row>
    <row r="20782" spans="1:16">
      <c r="A20782" s="215"/>
      <c r="B20782" s="438"/>
      <c r="C20782" s="215"/>
      <c r="D20782" s="217"/>
      <c r="E20782" s="217"/>
      <c r="F20782" s="216"/>
      <c r="G20782" s="216"/>
      <c r="I20782" s="434"/>
      <c r="P20782" s="294"/>
    </row>
    <row r="20783" spans="1:16">
      <c r="A20783" s="215"/>
      <c r="B20783" s="438"/>
      <c r="C20783" s="215"/>
      <c r="D20783" s="217"/>
      <c r="E20783" s="217"/>
      <c r="F20783" s="216"/>
      <c r="G20783" s="216"/>
      <c r="I20783" s="434"/>
      <c r="P20783" s="294"/>
    </row>
    <row r="20784" spans="1:16">
      <c r="A20784" s="215"/>
      <c r="B20784" s="438"/>
      <c r="C20784" s="215"/>
      <c r="D20784" s="217"/>
      <c r="E20784" s="217"/>
      <c r="F20784" s="216"/>
      <c r="G20784" s="216"/>
      <c r="I20784" s="434"/>
      <c r="P20784" s="294"/>
    </row>
    <row r="20785" spans="1:16">
      <c r="A20785" s="215"/>
      <c r="B20785" s="438"/>
      <c r="C20785" s="215"/>
      <c r="D20785" s="217"/>
      <c r="E20785" s="217"/>
      <c r="F20785" s="216"/>
      <c r="G20785" s="216"/>
      <c r="I20785" s="434"/>
      <c r="P20785" s="294"/>
    </row>
    <row r="20786" spans="1:16">
      <c r="A20786" s="215"/>
      <c r="B20786" s="438"/>
      <c r="C20786" s="215"/>
      <c r="D20786" s="217"/>
      <c r="E20786" s="217"/>
      <c r="F20786" s="216"/>
      <c r="G20786" s="216"/>
      <c r="I20786" s="434"/>
      <c r="P20786" s="294"/>
    </row>
    <row r="20787" spans="1:16">
      <c r="A20787" s="215"/>
      <c r="B20787" s="438"/>
      <c r="C20787" s="215"/>
      <c r="D20787" s="217"/>
      <c r="E20787" s="217"/>
      <c r="F20787" s="216"/>
      <c r="G20787" s="216"/>
      <c r="I20787" s="434"/>
      <c r="P20787" s="294"/>
    </row>
    <row r="20788" spans="1:16">
      <c r="A20788" s="215"/>
      <c r="B20788" s="438"/>
      <c r="C20788" s="215"/>
      <c r="D20788" s="217"/>
      <c r="E20788" s="217"/>
      <c r="F20788" s="216"/>
      <c r="G20788" s="216"/>
      <c r="I20788" s="434"/>
      <c r="P20788" s="294"/>
    </row>
    <row r="20789" spans="1:16">
      <c r="A20789" s="215"/>
      <c r="B20789" s="438"/>
      <c r="C20789" s="215"/>
      <c r="D20789" s="217"/>
      <c r="E20789" s="217"/>
      <c r="F20789" s="216"/>
      <c r="G20789" s="216"/>
      <c r="I20789" s="434"/>
      <c r="P20789" s="294"/>
    </row>
    <row r="20790" spans="1:16">
      <c r="A20790" s="215"/>
      <c r="B20790" s="438"/>
      <c r="C20790" s="215"/>
      <c r="D20790" s="217"/>
      <c r="E20790" s="217"/>
      <c r="F20790" s="216"/>
      <c r="G20790" s="216"/>
      <c r="I20790" s="434"/>
      <c r="P20790" s="294"/>
    </row>
    <row r="20791" spans="1:16">
      <c r="A20791" s="215"/>
      <c r="B20791" s="438"/>
      <c r="C20791" s="215"/>
      <c r="D20791" s="217"/>
      <c r="E20791" s="217"/>
      <c r="F20791" s="216"/>
      <c r="G20791" s="216"/>
      <c r="I20791" s="434"/>
      <c r="P20791" s="294"/>
    </row>
    <row r="20792" spans="1:16">
      <c r="A20792" s="215"/>
      <c r="B20792" s="438"/>
      <c r="C20792" s="215"/>
      <c r="D20792" s="217"/>
      <c r="E20792" s="217"/>
      <c r="F20792" s="216"/>
      <c r="G20792" s="216"/>
      <c r="I20792" s="434"/>
      <c r="P20792" s="294"/>
    </row>
    <row r="20793" spans="1:16">
      <c r="A20793" s="215"/>
      <c r="B20793" s="438"/>
      <c r="C20793" s="215"/>
      <c r="D20793" s="217"/>
      <c r="E20793" s="217"/>
      <c r="F20793" s="216"/>
      <c r="G20793" s="216"/>
      <c r="I20793" s="434"/>
      <c r="P20793" s="294"/>
    </row>
    <row r="20794" spans="1:16">
      <c r="A20794" s="215"/>
      <c r="B20794" s="438"/>
      <c r="C20794" s="215"/>
      <c r="D20794" s="217"/>
      <c r="E20794" s="217"/>
      <c r="F20794" s="216"/>
      <c r="G20794" s="216"/>
      <c r="I20794" s="434"/>
      <c r="P20794" s="294"/>
    </row>
    <row r="20795" spans="1:16">
      <c r="A20795" s="215"/>
      <c r="B20795" s="438"/>
      <c r="C20795" s="215"/>
      <c r="D20795" s="217"/>
      <c r="E20795" s="217"/>
      <c r="F20795" s="216"/>
      <c r="G20795" s="216"/>
      <c r="I20795" s="434"/>
      <c r="P20795" s="294"/>
    </row>
    <row r="20796" spans="1:16">
      <c r="A20796" s="215"/>
      <c r="B20796" s="438"/>
      <c r="C20796" s="215"/>
      <c r="D20796" s="217"/>
      <c r="E20796" s="217"/>
      <c r="F20796" s="216"/>
      <c r="G20796" s="216"/>
      <c r="I20796" s="434"/>
      <c r="P20796" s="294"/>
    </row>
    <row r="20797" spans="1:16">
      <c r="A20797" s="215"/>
      <c r="B20797" s="438"/>
      <c r="C20797" s="215"/>
      <c r="D20797" s="217"/>
      <c r="E20797" s="217"/>
      <c r="F20797" s="216"/>
      <c r="G20797" s="216"/>
      <c r="I20797" s="434"/>
      <c r="P20797" s="294"/>
    </row>
    <row r="20798" spans="1:16">
      <c r="A20798" s="215"/>
      <c r="B20798" s="438"/>
      <c r="C20798" s="215"/>
      <c r="D20798" s="217"/>
      <c r="E20798" s="217"/>
      <c r="F20798" s="216"/>
      <c r="G20798" s="216"/>
      <c r="I20798" s="434"/>
      <c r="P20798" s="294"/>
    </row>
    <row r="20799" spans="1:16">
      <c r="A20799" s="215"/>
      <c r="B20799" s="438"/>
      <c r="C20799" s="215"/>
      <c r="D20799" s="217"/>
      <c r="E20799" s="217"/>
      <c r="F20799" s="216"/>
      <c r="G20799" s="216"/>
      <c r="I20799" s="434"/>
      <c r="P20799" s="294"/>
    </row>
    <row r="20800" spans="1:16">
      <c r="A20800" s="215"/>
      <c r="B20800" s="438"/>
      <c r="C20800" s="215"/>
      <c r="D20800" s="217"/>
      <c r="E20800" s="217"/>
      <c r="F20800" s="216"/>
      <c r="G20800" s="216"/>
      <c r="I20800" s="434"/>
      <c r="P20800" s="294"/>
    </row>
    <row r="20801" spans="1:16">
      <c r="A20801" s="215"/>
      <c r="B20801" s="438"/>
      <c r="C20801" s="215"/>
      <c r="D20801" s="217"/>
      <c r="E20801" s="217"/>
      <c r="F20801" s="216"/>
      <c r="G20801" s="216"/>
      <c r="I20801" s="434"/>
      <c r="P20801" s="294"/>
    </row>
    <row r="20802" spans="1:16">
      <c r="A20802" s="215"/>
      <c r="B20802" s="438"/>
      <c r="C20802" s="215"/>
      <c r="D20802" s="217"/>
      <c r="E20802" s="217"/>
      <c r="F20802" s="216"/>
      <c r="G20802" s="216"/>
      <c r="I20802" s="434"/>
      <c r="P20802" s="294"/>
    </row>
    <row r="20803" spans="1:16">
      <c r="A20803" s="215"/>
      <c r="B20803" s="438"/>
      <c r="C20803" s="215"/>
      <c r="D20803" s="217"/>
      <c r="E20803" s="217"/>
      <c r="F20803" s="216"/>
      <c r="G20803" s="216"/>
      <c r="I20803" s="434"/>
      <c r="P20803" s="294"/>
    </row>
    <row r="20804" spans="1:16">
      <c r="A20804" s="215"/>
      <c r="B20804" s="438"/>
      <c r="C20804" s="215"/>
      <c r="D20804" s="217"/>
      <c r="E20804" s="217"/>
      <c r="F20804" s="216"/>
      <c r="G20804" s="216"/>
      <c r="I20804" s="434"/>
      <c r="P20804" s="294"/>
    </row>
    <row r="20805" spans="1:16">
      <c r="A20805" s="215"/>
      <c r="B20805" s="438"/>
      <c r="C20805" s="215"/>
      <c r="D20805" s="217"/>
      <c r="E20805" s="217"/>
      <c r="F20805" s="216"/>
      <c r="G20805" s="216"/>
      <c r="I20805" s="434"/>
      <c r="P20805" s="294"/>
    </row>
    <row r="20806" spans="1:16">
      <c r="A20806" s="215"/>
      <c r="B20806" s="438"/>
      <c r="C20806" s="215"/>
      <c r="D20806" s="217"/>
      <c r="E20806" s="217"/>
      <c r="F20806" s="216"/>
      <c r="G20806" s="216"/>
      <c r="I20806" s="434"/>
      <c r="P20806" s="294"/>
    </row>
    <row r="20807" spans="1:16">
      <c r="A20807" s="215"/>
      <c r="B20807" s="438"/>
      <c r="C20807" s="215"/>
      <c r="D20807" s="217"/>
      <c r="E20807" s="217"/>
      <c r="F20807" s="216"/>
      <c r="G20807" s="216"/>
      <c r="I20807" s="434"/>
      <c r="P20807" s="294"/>
    </row>
    <row r="20808" spans="1:16">
      <c r="A20808" s="215"/>
      <c r="B20808" s="438"/>
      <c r="C20808" s="215"/>
      <c r="D20808" s="217"/>
      <c r="E20808" s="217"/>
      <c r="F20808" s="216"/>
      <c r="G20808" s="216"/>
      <c r="I20808" s="434"/>
      <c r="P20808" s="294"/>
    </row>
    <row r="20809" spans="1:16">
      <c r="A20809" s="215"/>
      <c r="B20809" s="438"/>
      <c r="C20809" s="215"/>
      <c r="D20809" s="217"/>
      <c r="E20809" s="217"/>
      <c r="F20809" s="216"/>
      <c r="G20809" s="216"/>
      <c r="I20809" s="434"/>
      <c r="P20809" s="294"/>
    </row>
    <row r="20810" spans="1:16">
      <c r="A20810" s="215"/>
      <c r="B20810" s="438"/>
      <c r="C20810" s="215"/>
      <c r="D20810" s="217"/>
      <c r="E20810" s="217"/>
      <c r="F20810" s="216"/>
      <c r="G20810" s="216"/>
      <c r="I20810" s="434"/>
      <c r="P20810" s="294"/>
    </row>
    <row r="20811" spans="1:16">
      <c r="A20811" s="215"/>
      <c r="B20811" s="438"/>
      <c r="C20811" s="215"/>
      <c r="D20811" s="217"/>
      <c r="E20811" s="217"/>
      <c r="F20811" s="216"/>
      <c r="G20811" s="216"/>
      <c r="I20811" s="434"/>
      <c r="P20811" s="294"/>
    </row>
    <row r="20812" spans="1:16">
      <c r="A20812" s="215"/>
      <c r="B20812" s="438"/>
      <c r="C20812" s="215"/>
      <c r="D20812" s="217"/>
      <c r="E20812" s="217"/>
      <c r="F20812" s="216"/>
      <c r="G20812" s="216"/>
      <c r="I20812" s="434"/>
      <c r="P20812" s="294"/>
    </row>
    <row r="20813" spans="1:16">
      <c r="A20813" s="215"/>
      <c r="B20813" s="438"/>
      <c r="C20813" s="215"/>
      <c r="D20813" s="217"/>
      <c r="E20813" s="217"/>
      <c r="F20813" s="216"/>
      <c r="G20813" s="216"/>
      <c r="I20813" s="434"/>
      <c r="P20813" s="294"/>
    </row>
    <row r="20814" spans="1:16">
      <c r="A20814" s="215"/>
      <c r="B20814" s="438"/>
      <c r="C20814" s="215"/>
      <c r="D20814" s="217"/>
      <c r="E20814" s="217"/>
      <c r="F20814" s="216"/>
      <c r="G20814" s="216"/>
      <c r="I20814" s="434"/>
      <c r="P20814" s="294"/>
    </row>
    <row r="20815" spans="1:16">
      <c r="A20815" s="215"/>
      <c r="B20815" s="438"/>
      <c r="C20815" s="215"/>
      <c r="D20815" s="217"/>
      <c r="E20815" s="217"/>
      <c r="F20815" s="216"/>
      <c r="G20815" s="216"/>
      <c r="I20815" s="434"/>
      <c r="P20815" s="294"/>
    </row>
    <row r="20816" spans="1:16">
      <c r="A20816" s="215"/>
      <c r="B20816" s="438"/>
      <c r="C20816" s="215"/>
      <c r="D20816" s="217"/>
      <c r="E20816" s="217"/>
      <c r="F20816" s="216"/>
      <c r="G20816" s="216"/>
      <c r="I20816" s="434"/>
      <c r="P20816" s="294"/>
    </row>
    <row r="20817" spans="1:16">
      <c r="A20817" s="215"/>
      <c r="B20817" s="438"/>
      <c r="C20817" s="215"/>
      <c r="D20817" s="217"/>
      <c r="E20817" s="217"/>
      <c r="F20817" s="216"/>
      <c r="G20817" s="216"/>
      <c r="I20817" s="434"/>
      <c r="P20817" s="294"/>
    </row>
    <row r="20818" spans="1:16">
      <c r="A20818" s="215"/>
      <c r="B20818" s="438"/>
      <c r="C20818" s="215"/>
      <c r="D20818" s="217"/>
      <c r="E20818" s="217"/>
      <c r="F20818" s="216"/>
      <c r="G20818" s="216"/>
      <c r="I20818" s="434"/>
      <c r="P20818" s="294"/>
    </row>
    <row r="20819" spans="1:16">
      <c r="A20819" s="215"/>
      <c r="B20819" s="438"/>
      <c r="C20819" s="215"/>
      <c r="D20819" s="217"/>
      <c r="E20819" s="217"/>
      <c r="F20819" s="216"/>
      <c r="G20819" s="216"/>
      <c r="I20819" s="434"/>
      <c r="P20819" s="294"/>
    </row>
    <row r="20820" spans="1:16">
      <c r="A20820" s="215"/>
      <c r="B20820" s="438"/>
      <c r="C20820" s="215"/>
      <c r="D20820" s="217"/>
      <c r="E20820" s="217"/>
      <c r="F20820" s="216"/>
      <c r="G20820" s="216"/>
      <c r="I20820" s="434"/>
      <c r="P20820" s="294"/>
    </row>
    <row r="20821" spans="1:16">
      <c r="A20821" s="215"/>
      <c r="B20821" s="438"/>
      <c r="C20821" s="215"/>
      <c r="D20821" s="217"/>
      <c r="E20821" s="217"/>
      <c r="F20821" s="216"/>
      <c r="G20821" s="216"/>
      <c r="I20821" s="434"/>
      <c r="P20821" s="294"/>
    </row>
    <row r="20822" spans="1:16">
      <c r="A20822" s="215"/>
      <c r="B20822" s="438"/>
      <c r="C20822" s="215"/>
      <c r="D20822" s="217"/>
      <c r="E20822" s="217"/>
      <c r="F20822" s="216"/>
      <c r="G20822" s="216"/>
      <c r="I20822" s="434"/>
      <c r="P20822" s="294"/>
    </row>
    <row r="20823" spans="1:16">
      <c r="A20823" s="215"/>
      <c r="B20823" s="438"/>
      <c r="C20823" s="215"/>
      <c r="D20823" s="217"/>
      <c r="E20823" s="217"/>
      <c r="F20823" s="216"/>
      <c r="G20823" s="216"/>
      <c r="I20823" s="434"/>
      <c r="P20823" s="294"/>
    </row>
    <row r="20824" spans="1:16">
      <c r="A20824" s="215"/>
      <c r="B20824" s="438"/>
      <c r="C20824" s="215"/>
      <c r="D20824" s="217"/>
      <c r="E20824" s="217"/>
      <c r="F20824" s="216"/>
      <c r="G20824" s="216"/>
      <c r="I20824" s="434"/>
      <c r="P20824" s="294"/>
    </row>
    <row r="20825" spans="1:16">
      <c r="A20825" s="215"/>
      <c r="B20825" s="438"/>
      <c r="C20825" s="215"/>
      <c r="D20825" s="217"/>
      <c r="E20825" s="217"/>
      <c r="F20825" s="216"/>
      <c r="G20825" s="216"/>
      <c r="I20825" s="434"/>
      <c r="P20825" s="294"/>
    </row>
    <row r="20826" spans="1:16">
      <c r="A20826" s="215"/>
      <c r="B20826" s="438"/>
      <c r="C20826" s="215"/>
      <c r="D20826" s="217"/>
      <c r="E20826" s="217"/>
      <c r="F20826" s="216"/>
      <c r="G20826" s="216"/>
      <c r="I20826" s="434"/>
      <c r="P20826" s="294"/>
    </row>
    <row r="20827" spans="1:16">
      <c r="A20827" s="215"/>
      <c r="B20827" s="438"/>
      <c r="C20827" s="215"/>
      <c r="D20827" s="217"/>
      <c r="E20827" s="217"/>
      <c r="F20827" s="216"/>
      <c r="G20827" s="216"/>
      <c r="I20827" s="434"/>
      <c r="P20827" s="294"/>
    </row>
    <row r="20828" spans="1:16">
      <c r="A20828" s="215"/>
      <c r="B20828" s="438"/>
      <c r="C20828" s="215"/>
      <c r="D20828" s="217"/>
      <c r="E20828" s="217"/>
      <c r="F20828" s="216"/>
      <c r="G20828" s="216"/>
      <c r="I20828" s="434"/>
      <c r="P20828" s="294"/>
    </row>
    <row r="20829" spans="1:16">
      <c r="A20829" s="215"/>
      <c r="B20829" s="438"/>
      <c r="C20829" s="215"/>
      <c r="D20829" s="217"/>
      <c r="E20829" s="217"/>
      <c r="F20829" s="216"/>
      <c r="G20829" s="216"/>
      <c r="I20829" s="434"/>
      <c r="P20829" s="294"/>
    </row>
    <row r="20830" spans="1:16">
      <c r="A20830" s="215"/>
      <c r="B20830" s="438"/>
      <c r="C20830" s="215"/>
      <c r="D20830" s="217"/>
      <c r="E20830" s="217"/>
      <c r="F20830" s="216"/>
      <c r="G20830" s="216"/>
      <c r="I20830" s="434"/>
      <c r="P20830" s="294"/>
    </row>
    <row r="20831" spans="1:16">
      <c r="A20831" s="215"/>
      <c r="B20831" s="438"/>
      <c r="C20831" s="215"/>
      <c r="D20831" s="217"/>
      <c r="E20831" s="217"/>
      <c r="F20831" s="216"/>
      <c r="G20831" s="216"/>
      <c r="I20831" s="434"/>
      <c r="P20831" s="294"/>
    </row>
    <row r="20832" spans="1:16">
      <c r="A20832" s="215"/>
      <c r="B20832" s="438"/>
      <c r="C20832" s="215"/>
      <c r="D20832" s="217"/>
      <c r="E20832" s="217"/>
      <c r="F20832" s="216"/>
      <c r="G20832" s="216"/>
      <c r="I20832" s="434"/>
      <c r="P20832" s="294"/>
    </row>
    <row r="20833" spans="1:16">
      <c r="A20833" s="215"/>
      <c r="B20833" s="438"/>
      <c r="C20833" s="215"/>
      <c r="D20833" s="217"/>
      <c r="E20833" s="217"/>
      <c r="F20833" s="216"/>
      <c r="G20833" s="216"/>
      <c r="I20833" s="434"/>
      <c r="P20833" s="294"/>
    </row>
    <row r="20834" spans="1:16">
      <c r="A20834" s="215"/>
      <c r="B20834" s="438"/>
      <c r="C20834" s="215"/>
      <c r="D20834" s="217"/>
      <c r="E20834" s="217"/>
      <c r="F20834" s="216"/>
      <c r="G20834" s="216"/>
      <c r="I20834" s="434"/>
      <c r="P20834" s="294"/>
    </row>
    <row r="20835" spans="1:16">
      <c r="A20835" s="215"/>
      <c r="B20835" s="438"/>
      <c r="C20835" s="215"/>
      <c r="D20835" s="217"/>
      <c r="E20835" s="217"/>
      <c r="F20835" s="216"/>
      <c r="G20835" s="216"/>
      <c r="I20835" s="434"/>
      <c r="P20835" s="294"/>
    </row>
    <row r="20836" spans="1:16">
      <c r="A20836" s="215"/>
      <c r="B20836" s="438"/>
      <c r="C20836" s="215"/>
      <c r="D20836" s="217"/>
      <c r="E20836" s="217"/>
      <c r="F20836" s="216"/>
      <c r="G20836" s="216"/>
      <c r="I20836" s="434"/>
      <c r="P20836" s="294"/>
    </row>
    <row r="20837" spans="1:16">
      <c r="A20837" s="215"/>
      <c r="B20837" s="438"/>
      <c r="C20837" s="215"/>
      <c r="D20837" s="217"/>
      <c r="E20837" s="217"/>
      <c r="F20837" s="216"/>
      <c r="G20837" s="216"/>
      <c r="I20837" s="434"/>
      <c r="P20837" s="294"/>
    </row>
    <row r="20838" spans="1:16">
      <c r="A20838" s="215"/>
      <c r="B20838" s="438"/>
      <c r="C20838" s="215"/>
      <c r="D20838" s="217"/>
      <c r="E20838" s="217"/>
      <c r="F20838" s="216"/>
      <c r="G20838" s="216"/>
      <c r="I20838" s="434"/>
      <c r="P20838" s="294"/>
    </row>
    <row r="20839" spans="1:16">
      <c r="A20839" s="215"/>
      <c r="B20839" s="438"/>
      <c r="C20839" s="215"/>
      <c r="D20839" s="217"/>
      <c r="E20839" s="217"/>
      <c r="F20839" s="216"/>
      <c r="G20839" s="216"/>
      <c r="I20839" s="434"/>
      <c r="P20839" s="294"/>
    </row>
    <row r="20840" spans="1:16">
      <c r="A20840" s="215"/>
      <c r="B20840" s="438"/>
      <c r="C20840" s="215"/>
      <c r="D20840" s="217"/>
      <c r="E20840" s="217"/>
      <c r="F20840" s="216"/>
      <c r="G20840" s="216"/>
      <c r="I20840" s="434"/>
      <c r="P20840" s="294"/>
    </row>
    <row r="20841" spans="1:16">
      <c r="A20841" s="215"/>
      <c r="B20841" s="438"/>
      <c r="C20841" s="215"/>
      <c r="D20841" s="217"/>
      <c r="E20841" s="217"/>
      <c r="F20841" s="216"/>
      <c r="G20841" s="216"/>
      <c r="I20841" s="434"/>
      <c r="P20841" s="294"/>
    </row>
    <row r="20842" spans="1:16">
      <c r="A20842" s="215"/>
      <c r="B20842" s="438"/>
      <c r="C20842" s="215"/>
      <c r="D20842" s="217"/>
      <c r="E20842" s="217"/>
      <c r="F20842" s="216"/>
      <c r="G20842" s="216"/>
      <c r="I20842" s="434"/>
      <c r="P20842" s="294"/>
    </row>
    <row r="20843" spans="1:16">
      <c r="A20843" s="215"/>
      <c r="B20843" s="438"/>
      <c r="C20843" s="215"/>
      <c r="D20843" s="217"/>
      <c r="E20843" s="217"/>
      <c r="F20843" s="216"/>
      <c r="G20843" s="216"/>
      <c r="I20843" s="434"/>
      <c r="P20843" s="294"/>
    </row>
    <row r="20844" spans="1:16">
      <c r="A20844" s="215"/>
      <c r="B20844" s="438"/>
      <c r="C20844" s="215"/>
      <c r="D20844" s="217"/>
      <c r="E20844" s="217"/>
      <c r="F20844" s="216"/>
      <c r="G20844" s="216"/>
      <c r="I20844" s="434"/>
      <c r="P20844" s="294"/>
    </row>
    <row r="20845" spans="1:16">
      <c r="A20845" s="215"/>
      <c r="B20845" s="438"/>
      <c r="C20845" s="215"/>
      <c r="D20845" s="217"/>
      <c r="E20845" s="217"/>
      <c r="F20845" s="216"/>
      <c r="G20845" s="216"/>
      <c r="I20845" s="434"/>
      <c r="P20845" s="294"/>
    </row>
    <row r="20846" spans="1:16">
      <c r="A20846" s="215"/>
      <c r="B20846" s="438"/>
      <c r="C20846" s="215"/>
      <c r="D20846" s="217"/>
      <c r="E20846" s="217"/>
      <c r="F20846" s="216"/>
      <c r="G20846" s="216"/>
      <c r="I20846" s="434"/>
      <c r="P20846" s="294"/>
    </row>
    <row r="20847" spans="1:16">
      <c r="A20847" s="215"/>
      <c r="B20847" s="438"/>
      <c r="C20847" s="215"/>
      <c r="D20847" s="217"/>
      <c r="E20847" s="217"/>
      <c r="F20847" s="216"/>
      <c r="G20847" s="216"/>
      <c r="I20847" s="434"/>
      <c r="P20847" s="294"/>
    </row>
    <row r="20848" spans="1:16">
      <c r="A20848" s="215"/>
      <c r="B20848" s="438"/>
      <c r="C20848" s="215"/>
      <c r="D20848" s="217"/>
      <c r="E20848" s="217"/>
      <c r="F20848" s="216"/>
      <c r="G20848" s="216"/>
      <c r="I20848" s="434"/>
      <c r="P20848" s="294"/>
    </row>
    <row r="20849" spans="1:16">
      <c r="A20849" s="215"/>
      <c r="B20849" s="438"/>
      <c r="C20849" s="215"/>
      <c r="D20849" s="217"/>
      <c r="E20849" s="217"/>
      <c r="F20849" s="216"/>
      <c r="G20849" s="216"/>
      <c r="I20849" s="434"/>
      <c r="P20849" s="294"/>
    </row>
    <row r="20850" spans="1:16">
      <c r="A20850" s="215"/>
      <c r="B20850" s="438"/>
      <c r="C20850" s="215"/>
      <c r="D20850" s="217"/>
      <c r="E20850" s="217"/>
      <c r="F20850" s="216"/>
      <c r="G20850" s="216"/>
      <c r="I20850" s="434"/>
      <c r="P20850" s="294"/>
    </row>
    <row r="20851" spans="1:16">
      <c r="A20851" s="215"/>
      <c r="B20851" s="438"/>
      <c r="C20851" s="215"/>
      <c r="D20851" s="217"/>
      <c r="E20851" s="217"/>
      <c r="F20851" s="216"/>
      <c r="G20851" s="216"/>
      <c r="I20851" s="434"/>
      <c r="P20851" s="294"/>
    </row>
    <row r="20852" spans="1:16">
      <c r="A20852" s="215"/>
      <c r="B20852" s="438"/>
      <c r="C20852" s="215"/>
      <c r="D20852" s="217"/>
      <c r="E20852" s="217"/>
      <c r="F20852" s="216"/>
      <c r="G20852" s="216"/>
      <c r="I20852" s="434"/>
      <c r="P20852" s="294"/>
    </row>
    <row r="20853" spans="1:16">
      <c r="A20853" s="215"/>
      <c r="B20853" s="438"/>
      <c r="C20853" s="215"/>
      <c r="D20853" s="217"/>
      <c r="E20853" s="217"/>
      <c r="F20853" s="216"/>
      <c r="G20853" s="216"/>
      <c r="I20853" s="434"/>
      <c r="P20853" s="294"/>
    </row>
    <row r="20854" spans="1:16">
      <c r="A20854" s="215"/>
      <c r="B20854" s="438"/>
      <c r="C20854" s="215"/>
      <c r="D20854" s="217"/>
      <c r="E20854" s="217"/>
      <c r="F20854" s="216"/>
      <c r="G20854" s="216"/>
      <c r="I20854" s="434"/>
      <c r="P20854" s="294"/>
    </row>
    <row r="20855" spans="1:16">
      <c r="A20855" s="215"/>
      <c r="B20855" s="438"/>
      <c r="C20855" s="215"/>
      <c r="D20855" s="217"/>
      <c r="E20855" s="217"/>
      <c r="F20855" s="216"/>
      <c r="G20855" s="216"/>
      <c r="I20855" s="434"/>
      <c r="P20855" s="294"/>
    </row>
    <row r="20856" spans="1:16">
      <c r="A20856" s="215"/>
      <c r="B20856" s="438"/>
      <c r="C20856" s="215"/>
      <c r="D20856" s="217"/>
      <c r="E20856" s="217"/>
      <c r="F20856" s="216"/>
      <c r="G20856" s="216"/>
      <c r="I20856" s="434"/>
      <c r="P20856" s="294"/>
    </row>
    <row r="20857" spans="1:16">
      <c r="A20857" s="215"/>
      <c r="B20857" s="438"/>
      <c r="C20857" s="215"/>
      <c r="D20857" s="217"/>
      <c r="E20857" s="217"/>
      <c r="F20857" s="216"/>
      <c r="G20857" s="216"/>
      <c r="I20857" s="434"/>
      <c r="P20857" s="294"/>
    </row>
    <row r="20858" spans="1:16">
      <c r="A20858" s="215"/>
      <c r="B20858" s="438"/>
      <c r="C20858" s="215"/>
      <c r="D20858" s="217"/>
      <c r="E20858" s="217"/>
      <c r="F20858" s="216"/>
      <c r="G20858" s="216"/>
      <c r="I20858" s="434"/>
      <c r="P20858" s="294"/>
    </row>
    <row r="20859" spans="1:16">
      <c r="A20859" s="215"/>
      <c r="B20859" s="438"/>
      <c r="C20859" s="215"/>
      <c r="D20859" s="217"/>
      <c r="E20859" s="217"/>
      <c r="F20859" s="216"/>
      <c r="G20859" s="216"/>
      <c r="I20859" s="434"/>
      <c r="P20859" s="294"/>
    </row>
    <row r="20860" spans="1:16">
      <c r="A20860" s="215"/>
      <c r="B20860" s="438"/>
      <c r="C20860" s="215"/>
      <c r="D20860" s="217"/>
      <c r="E20860" s="217"/>
      <c r="F20860" s="216"/>
      <c r="G20860" s="216"/>
      <c r="I20860" s="434"/>
      <c r="P20860" s="294"/>
    </row>
    <row r="20861" spans="1:16">
      <c r="A20861" s="215"/>
      <c r="B20861" s="438"/>
      <c r="C20861" s="215"/>
      <c r="D20861" s="217"/>
      <c r="E20861" s="217"/>
      <c r="F20861" s="216"/>
      <c r="G20861" s="216"/>
      <c r="I20861" s="434"/>
      <c r="P20861" s="294"/>
    </row>
    <row r="20862" spans="1:16">
      <c r="A20862" s="215"/>
      <c r="B20862" s="438"/>
      <c r="C20862" s="215"/>
      <c r="D20862" s="217"/>
      <c r="E20862" s="217"/>
      <c r="F20862" s="216"/>
      <c r="G20862" s="216"/>
      <c r="I20862" s="434"/>
      <c r="P20862" s="294"/>
    </row>
    <row r="20863" spans="1:16">
      <c r="A20863" s="215"/>
      <c r="B20863" s="438"/>
      <c r="C20863" s="215"/>
      <c r="D20863" s="217"/>
      <c r="E20863" s="217"/>
      <c r="F20863" s="216"/>
      <c r="G20863" s="216"/>
      <c r="I20863" s="434"/>
      <c r="P20863" s="294"/>
    </row>
    <row r="20864" spans="1:16">
      <c r="A20864" s="215"/>
      <c r="B20864" s="438"/>
      <c r="C20864" s="215"/>
      <c r="D20864" s="217"/>
      <c r="E20864" s="217"/>
      <c r="F20864" s="216"/>
      <c r="G20864" s="216"/>
      <c r="I20864" s="434"/>
      <c r="P20864" s="294"/>
    </row>
    <row r="20865" spans="1:16">
      <c r="A20865" s="215"/>
      <c r="B20865" s="438"/>
      <c r="C20865" s="215"/>
      <c r="D20865" s="217"/>
      <c r="E20865" s="217"/>
      <c r="F20865" s="216"/>
      <c r="G20865" s="216"/>
      <c r="I20865" s="434"/>
      <c r="P20865" s="294"/>
    </row>
    <row r="20866" spans="1:16">
      <c r="A20866" s="215"/>
      <c r="B20866" s="438"/>
      <c r="C20866" s="215"/>
      <c r="D20866" s="217"/>
      <c r="E20866" s="217"/>
      <c r="F20866" s="216"/>
      <c r="G20866" s="216"/>
      <c r="I20866" s="434"/>
      <c r="P20866" s="294"/>
    </row>
    <row r="20867" spans="1:16">
      <c r="A20867" s="215"/>
      <c r="B20867" s="438"/>
      <c r="C20867" s="215"/>
      <c r="D20867" s="217"/>
      <c r="E20867" s="217"/>
      <c r="F20867" s="216"/>
      <c r="G20867" s="216"/>
      <c r="I20867" s="434"/>
      <c r="P20867" s="294"/>
    </row>
    <row r="20868" spans="1:16">
      <c r="A20868" s="215"/>
      <c r="B20868" s="438"/>
      <c r="C20868" s="215"/>
      <c r="D20868" s="217"/>
      <c r="E20868" s="217"/>
      <c r="F20868" s="216"/>
      <c r="G20868" s="216"/>
      <c r="I20868" s="434"/>
      <c r="P20868" s="294"/>
    </row>
    <row r="20869" spans="1:16">
      <c r="A20869" s="215"/>
      <c r="B20869" s="438"/>
      <c r="C20869" s="215"/>
      <c r="D20869" s="217"/>
      <c r="E20869" s="217"/>
      <c r="F20869" s="216"/>
      <c r="G20869" s="216"/>
      <c r="I20869" s="434"/>
      <c r="P20869" s="294"/>
    </row>
    <row r="20870" spans="1:16">
      <c r="A20870" s="215"/>
      <c r="B20870" s="438"/>
      <c r="C20870" s="215"/>
      <c r="D20870" s="217"/>
      <c r="E20870" s="217"/>
      <c r="F20870" s="216"/>
      <c r="G20870" s="216"/>
      <c r="I20870" s="434"/>
      <c r="P20870" s="294"/>
    </row>
    <row r="20871" spans="1:16">
      <c r="A20871" s="215"/>
      <c r="B20871" s="438"/>
      <c r="C20871" s="215"/>
      <c r="D20871" s="217"/>
      <c r="E20871" s="217"/>
      <c r="F20871" s="216"/>
      <c r="G20871" s="216"/>
      <c r="I20871" s="434"/>
      <c r="P20871" s="294"/>
    </row>
    <row r="20872" spans="1:16">
      <c r="A20872" s="215"/>
      <c r="B20872" s="438"/>
      <c r="C20872" s="215"/>
      <c r="D20872" s="217"/>
      <c r="E20872" s="217"/>
      <c r="F20872" s="216"/>
      <c r="G20872" s="216"/>
      <c r="I20872" s="434"/>
      <c r="P20872" s="294"/>
    </row>
    <row r="20873" spans="1:16">
      <c r="A20873" s="215"/>
      <c r="B20873" s="438"/>
      <c r="C20873" s="215"/>
      <c r="D20873" s="217"/>
      <c r="E20873" s="217"/>
      <c r="F20873" s="216"/>
      <c r="G20873" s="216"/>
      <c r="I20873" s="434"/>
      <c r="P20873" s="294"/>
    </row>
    <row r="20874" spans="1:16">
      <c r="A20874" s="215"/>
      <c r="B20874" s="438"/>
      <c r="C20874" s="215"/>
      <c r="D20874" s="217"/>
      <c r="E20874" s="217"/>
      <c r="F20874" s="216"/>
      <c r="G20874" s="216"/>
      <c r="I20874" s="434"/>
      <c r="P20874" s="294"/>
    </row>
    <row r="20875" spans="1:16">
      <c r="A20875" s="215"/>
      <c r="B20875" s="438"/>
      <c r="C20875" s="215"/>
      <c r="D20875" s="217"/>
      <c r="E20875" s="217"/>
      <c r="F20875" s="216"/>
      <c r="G20875" s="216"/>
      <c r="I20875" s="434"/>
      <c r="P20875" s="294"/>
    </row>
    <row r="20876" spans="1:16">
      <c r="A20876" s="215"/>
      <c r="B20876" s="438"/>
      <c r="C20876" s="215"/>
      <c r="D20876" s="217"/>
      <c r="E20876" s="217"/>
      <c r="F20876" s="216"/>
      <c r="G20876" s="216"/>
      <c r="I20876" s="434"/>
      <c r="P20876" s="294"/>
    </row>
    <row r="20877" spans="1:16">
      <c r="A20877" s="215"/>
      <c r="B20877" s="438"/>
      <c r="C20877" s="215"/>
      <c r="D20877" s="217"/>
      <c r="E20877" s="217"/>
      <c r="F20877" s="216"/>
      <c r="G20877" s="216"/>
      <c r="I20877" s="434"/>
      <c r="P20877" s="294"/>
    </row>
    <row r="20878" spans="1:16">
      <c r="A20878" s="215"/>
      <c r="B20878" s="438"/>
      <c r="C20878" s="215"/>
      <c r="D20878" s="217"/>
      <c r="E20878" s="217"/>
      <c r="F20878" s="216"/>
      <c r="G20878" s="216"/>
      <c r="I20878" s="434"/>
      <c r="P20878" s="294"/>
    </row>
    <row r="20879" spans="1:16">
      <c r="A20879" s="215"/>
      <c r="B20879" s="438"/>
      <c r="C20879" s="215"/>
      <c r="D20879" s="217"/>
      <c r="E20879" s="217"/>
      <c r="F20879" s="216"/>
      <c r="G20879" s="216"/>
      <c r="I20879" s="434"/>
      <c r="P20879" s="294"/>
    </row>
    <row r="20880" spans="1:16">
      <c r="A20880" s="215"/>
      <c r="B20880" s="438"/>
      <c r="C20880" s="215"/>
      <c r="D20880" s="217"/>
      <c r="E20880" s="217"/>
      <c r="F20880" s="216"/>
      <c r="G20880" s="216"/>
      <c r="I20880" s="434"/>
      <c r="P20880" s="294"/>
    </row>
    <row r="20881" spans="1:16">
      <c r="A20881" s="215"/>
      <c r="B20881" s="438"/>
      <c r="C20881" s="215"/>
      <c r="D20881" s="217"/>
      <c r="E20881" s="217"/>
      <c r="F20881" s="216"/>
      <c r="G20881" s="216"/>
      <c r="I20881" s="434"/>
      <c r="P20881" s="294"/>
    </row>
    <row r="20882" spans="1:16">
      <c r="A20882" s="215"/>
      <c r="B20882" s="438"/>
      <c r="C20882" s="215"/>
      <c r="D20882" s="217"/>
      <c r="E20882" s="217"/>
      <c r="F20882" s="216"/>
      <c r="G20882" s="216"/>
      <c r="I20882" s="434"/>
      <c r="P20882" s="294"/>
    </row>
    <row r="20883" spans="1:16">
      <c r="A20883" s="215"/>
      <c r="B20883" s="438"/>
      <c r="C20883" s="215"/>
      <c r="D20883" s="217"/>
      <c r="E20883" s="217"/>
      <c r="F20883" s="216"/>
      <c r="G20883" s="216"/>
      <c r="I20883" s="434"/>
      <c r="P20883" s="294"/>
    </row>
    <row r="20884" spans="1:16">
      <c r="A20884" s="215"/>
      <c r="B20884" s="438"/>
      <c r="C20884" s="215"/>
      <c r="D20884" s="217"/>
      <c r="E20884" s="217"/>
      <c r="F20884" s="216"/>
      <c r="G20884" s="216"/>
      <c r="I20884" s="434"/>
      <c r="P20884" s="294"/>
    </row>
    <row r="20885" spans="1:16">
      <c r="A20885" s="215"/>
      <c r="B20885" s="438"/>
      <c r="C20885" s="215"/>
      <c r="D20885" s="217"/>
      <c r="E20885" s="217"/>
      <c r="F20885" s="216"/>
      <c r="G20885" s="216"/>
      <c r="I20885" s="434"/>
      <c r="P20885" s="294"/>
    </row>
    <row r="20886" spans="1:16">
      <c r="A20886" s="215"/>
      <c r="B20886" s="438"/>
      <c r="C20886" s="215"/>
      <c r="D20886" s="217"/>
      <c r="E20886" s="217"/>
      <c r="F20886" s="216"/>
      <c r="G20886" s="216"/>
      <c r="I20886" s="434"/>
      <c r="P20886" s="294"/>
    </row>
    <row r="20887" spans="1:16">
      <c r="A20887" s="215"/>
      <c r="B20887" s="438"/>
      <c r="C20887" s="215"/>
      <c r="D20887" s="217"/>
      <c r="E20887" s="217"/>
      <c r="F20887" s="216"/>
      <c r="G20887" s="216"/>
      <c r="I20887" s="434"/>
      <c r="P20887" s="294"/>
    </row>
    <row r="20888" spans="1:16">
      <c r="A20888" s="215"/>
      <c r="B20888" s="438"/>
      <c r="C20888" s="215"/>
      <c r="D20888" s="217"/>
      <c r="E20888" s="217"/>
      <c r="F20888" s="216"/>
      <c r="G20888" s="216"/>
      <c r="I20888" s="434"/>
      <c r="P20888" s="294"/>
    </row>
    <row r="20889" spans="1:16">
      <c r="A20889" s="215"/>
      <c r="B20889" s="438"/>
      <c r="C20889" s="215"/>
      <c r="D20889" s="217"/>
      <c r="E20889" s="217"/>
      <c r="F20889" s="216"/>
      <c r="G20889" s="216"/>
      <c r="I20889" s="434"/>
      <c r="P20889" s="294"/>
    </row>
    <row r="20890" spans="1:16">
      <c r="A20890" s="215"/>
      <c r="B20890" s="438"/>
      <c r="C20890" s="215"/>
      <c r="D20890" s="217"/>
      <c r="E20890" s="217"/>
      <c r="F20890" s="216"/>
      <c r="G20890" s="216"/>
      <c r="I20890" s="434"/>
      <c r="P20890" s="294"/>
    </row>
    <row r="20891" spans="1:16">
      <c r="A20891" s="215"/>
      <c r="B20891" s="438"/>
      <c r="C20891" s="215"/>
      <c r="D20891" s="217"/>
      <c r="E20891" s="217"/>
      <c r="F20891" s="216"/>
      <c r="G20891" s="216"/>
      <c r="I20891" s="434"/>
      <c r="P20891" s="294"/>
    </row>
    <row r="20892" spans="1:16">
      <c r="A20892" s="215"/>
      <c r="B20892" s="438"/>
      <c r="C20892" s="215"/>
      <c r="D20892" s="217"/>
      <c r="E20892" s="217"/>
      <c r="F20892" s="216"/>
      <c r="G20892" s="216"/>
      <c r="I20892" s="434"/>
      <c r="P20892" s="294"/>
    </row>
    <row r="20893" spans="1:16">
      <c r="A20893" s="215"/>
      <c r="B20893" s="438"/>
      <c r="C20893" s="215"/>
      <c r="D20893" s="217"/>
      <c r="E20893" s="217"/>
      <c r="F20893" s="216"/>
      <c r="G20893" s="216"/>
      <c r="I20893" s="434"/>
      <c r="P20893" s="294"/>
    </row>
    <row r="20894" spans="1:16">
      <c r="A20894" s="215"/>
      <c r="B20894" s="438"/>
      <c r="C20894" s="215"/>
      <c r="D20894" s="217"/>
      <c r="E20894" s="217"/>
      <c r="F20894" s="216"/>
      <c r="G20894" s="216"/>
      <c r="I20894" s="434"/>
      <c r="P20894" s="294"/>
    </row>
    <row r="20895" spans="1:16">
      <c r="A20895" s="215"/>
      <c r="B20895" s="438"/>
      <c r="C20895" s="215"/>
      <c r="D20895" s="217"/>
      <c r="E20895" s="217"/>
      <c r="F20895" s="216"/>
      <c r="G20895" s="216"/>
      <c r="I20895" s="434"/>
      <c r="P20895" s="294"/>
    </row>
    <row r="20896" spans="1:16">
      <c r="A20896" s="215"/>
      <c r="B20896" s="438"/>
      <c r="C20896" s="215"/>
      <c r="D20896" s="217"/>
      <c r="E20896" s="217"/>
      <c r="F20896" s="216"/>
      <c r="G20896" s="216"/>
      <c r="I20896" s="434"/>
      <c r="P20896" s="294"/>
    </row>
    <row r="20897" spans="1:16">
      <c r="A20897" s="215"/>
      <c r="B20897" s="438"/>
      <c r="C20897" s="215"/>
      <c r="D20897" s="217"/>
      <c r="E20897" s="217"/>
      <c r="F20897" s="216"/>
      <c r="G20897" s="216"/>
      <c r="I20897" s="434"/>
      <c r="P20897" s="294"/>
    </row>
    <row r="20898" spans="1:16">
      <c r="A20898" s="215"/>
      <c r="B20898" s="438"/>
      <c r="C20898" s="215"/>
      <c r="D20898" s="217"/>
      <c r="E20898" s="217"/>
      <c r="F20898" s="216"/>
      <c r="G20898" s="216"/>
      <c r="I20898" s="434"/>
      <c r="P20898" s="294"/>
    </row>
    <row r="20899" spans="1:16">
      <c r="A20899" s="215"/>
      <c r="B20899" s="438"/>
      <c r="C20899" s="215"/>
      <c r="D20899" s="217"/>
      <c r="E20899" s="217"/>
      <c r="F20899" s="216"/>
      <c r="G20899" s="216"/>
      <c r="I20899" s="434"/>
      <c r="P20899" s="294"/>
    </row>
    <row r="20900" spans="1:16">
      <c r="A20900" s="215"/>
      <c r="B20900" s="438"/>
      <c r="C20900" s="215"/>
      <c r="D20900" s="217"/>
      <c r="E20900" s="217"/>
      <c r="F20900" s="216"/>
      <c r="G20900" s="216"/>
      <c r="I20900" s="434"/>
      <c r="P20900" s="294"/>
    </row>
    <row r="20901" spans="1:16">
      <c r="A20901" s="215"/>
      <c r="B20901" s="438"/>
      <c r="C20901" s="215"/>
      <c r="D20901" s="217"/>
      <c r="E20901" s="217"/>
      <c r="F20901" s="216"/>
      <c r="G20901" s="216"/>
      <c r="I20901" s="434"/>
      <c r="P20901" s="294"/>
    </row>
    <row r="20902" spans="1:16">
      <c r="A20902" s="215"/>
      <c r="B20902" s="438"/>
      <c r="C20902" s="215"/>
      <c r="D20902" s="217"/>
      <c r="E20902" s="217"/>
      <c r="F20902" s="216"/>
      <c r="G20902" s="216"/>
      <c r="I20902" s="434"/>
      <c r="P20902" s="294"/>
    </row>
    <row r="20903" spans="1:16">
      <c r="A20903" s="215"/>
      <c r="B20903" s="438"/>
      <c r="C20903" s="215"/>
      <c r="D20903" s="217"/>
      <c r="E20903" s="217"/>
      <c r="F20903" s="216"/>
      <c r="G20903" s="216"/>
      <c r="I20903" s="434"/>
      <c r="P20903" s="294"/>
    </row>
    <row r="20904" spans="1:16">
      <c r="A20904" s="215"/>
      <c r="B20904" s="438"/>
      <c r="C20904" s="215"/>
      <c r="D20904" s="217"/>
      <c r="E20904" s="217"/>
      <c r="F20904" s="216"/>
      <c r="G20904" s="216"/>
      <c r="I20904" s="434"/>
      <c r="P20904" s="294"/>
    </row>
    <row r="20905" spans="1:16">
      <c r="A20905" s="215"/>
      <c r="B20905" s="438"/>
      <c r="C20905" s="215"/>
      <c r="D20905" s="217"/>
      <c r="E20905" s="217"/>
      <c r="F20905" s="216"/>
      <c r="G20905" s="216"/>
      <c r="I20905" s="434"/>
      <c r="P20905" s="294"/>
    </row>
    <row r="20906" spans="1:16">
      <c r="A20906" s="215"/>
      <c r="B20906" s="438"/>
      <c r="C20906" s="215"/>
      <c r="D20906" s="217"/>
      <c r="E20906" s="217"/>
      <c r="F20906" s="216"/>
      <c r="G20906" s="216"/>
      <c r="I20906" s="434"/>
      <c r="P20906" s="294"/>
    </row>
    <row r="20907" spans="1:16">
      <c r="A20907" s="215"/>
      <c r="B20907" s="438"/>
      <c r="C20907" s="215"/>
      <c r="D20907" s="217"/>
      <c r="E20907" s="217"/>
      <c r="F20907" s="216"/>
      <c r="G20907" s="216"/>
      <c r="I20907" s="434"/>
      <c r="P20907" s="294"/>
    </row>
    <row r="20908" spans="1:16">
      <c r="A20908" s="215"/>
      <c r="B20908" s="438"/>
      <c r="C20908" s="215"/>
      <c r="D20908" s="217"/>
      <c r="E20908" s="217"/>
      <c r="F20908" s="216"/>
      <c r="G20908" s="216"/>
      <c r="I20908" s="434"/>
      <c r="P20908" s="294"/>
    </row>
    <row r="20909" spans="1:16">
      <c r="A20909" s="215"/>
      <c r="B20909" s="438"/>
      <c r="C20909" s="215"/>
      <c r="D20909" s="217"/>
      <c r="E20909" s="217"/>
      <c r="F20909" s="216"/>
      <c r="G20909" s="216"/>
      <c r="I20909" s="434"/>
      <c r="P20909" s="294"/>
    </row>
    <row r="20910" spans="1:16">
      <c r="A20910" s="215"/>
      <c r="B20910" s="438"/>
      <c r="C20910" s="215"/>
      <c r="D20910" s="217"/>
      <c r="E20910" s="217"/>
      <c r="F20910" s="216"/>
      <c r="G20910" s="216"/>
      <c r="I20910" s="434"/>
      <c r="P20910" s="294"/>
    </row>
    <row r="20911" spans="1:16">
      <c r="A20911" s="215"/>
      <c r="B20911" s="438"/>
      <c r="C20911" s="215"/>
      <c r="D20911" s="217"/>
      <c r="E20911" s="217"/>
      <c r="F20911" s="216"/>
      <c r="G20911" s="216"/>
      <c r="I20911" s="434"/>
      <c r="P20911" s="294"/>
    </row>
    <row r="20912" spans="1:16">
      <c r="A20912" s="215"/>
      <c r="B20912" s="438"/>
      <c r="C20912" s="215"/>
      <c r="D20912" s="217"/>
      <c r="E20912" s="217"/>
      <c r="F20912" s="216"/>
      <c r="G20912" s="216"/>
      <c r="I20912" s="434"/>
      <c r="P20912" s="294"/>
    </row>
    <row r="20913" spans="1:16">
      <c r="A20913" s="215"/>
      <c r="B20913" s="438"/>
      <c r="C20913" s="215"/>
      <c r="D20913" s="217"/>
      <c r="E20913" s="217"/>
      <c r="F20913" s="216"/>
      <c r="G20913" s="216"/>
      <c r="I20913" s="434"/>
      <c r="P20913" s="294"/>
    </row>
    <row r="20914" spans="1:16">
      <c r="A20914" s="215"/>
      <c r="B20914" s="438"/>
      <c r="C20914" s="215"/>
      <c r="D20914" s="217"/>
      <c r="E20914" s="217"/>
      <c r="F20914" s="216"/>
      <c r="G20914" s="216"/>
      <c r="I20914" s="434"/>
      <c r="P20914" s="294"/>
    </row>
    <row r="20915" spans="1:16">
      <c r="A20915" s="215"/>
      <c r="B20915" s="438"/>
      <c r="C20915" s="215"/>
      <c r="D20915" s="217"/>
      <c r="E20915" s="217"/>
      <c r="F20915" s="216"/>
      <c r="G20915" s="216"/>
      <c r="I20915" s="434"/>
      <c r="P20915" s="294"/>
    </row>
    <row r="20916" spans="1:16">
      <c r="A20916" s="215"/>
      <c r="B20916" s="438"/>
      <c r="C20916" s="215"/>
      <c r="D20916" s="217"/>
      <c r="E20916" s="217"/>
      <c r="F20916" s="216"/>
      <c r="G20916" s="216"/>
      <c r="I20916" s="434"/>
      <c r="P20916" s="294"/>
    </row>
    <row r="20917" spans="1:16">
      <c r="A20917" s="215"/>
      <c r="B20917" s="438"/>
      <c r="C20917" s="215"/>
      <c r="D20917" s="217"/>
      <c r="E20917" s="217"/>
      <c r="F20917" s="216"/>
      <c r="G20917" s="216"/>
      <c r="I20917" s="434"/>
      <c r="P20917" s="294"/>
    </row>
    <row r="20918" spans="1:16">
      <c r="A20918" s="215"/>
      <c r="B20918" s="438"/>
      <c r="C20918" s="215"/>
      <c r="D20918" s="217"/>
      <c r="E20918" s="217"/>
      <c r="F20918" s="216"/>
      <c r="G20918" s="216"/>
      <c r="I20918" s="434"/>
      <c r="P20918" s="294"/>
    </row>
    <row r="20919" spans="1:16">
      <c r="A20919" s="215"/>
      <c r="B20919" s="438"/>
      <c r="C20919" s="215"/>
      <c r="D20919" s="217"/>
      <c r="E20919" s="217"/>
      <c r="F20919" s="216"/>
      <c r="G20919" s="216"/>
      <c r="I20919" s="434"/>
      <c r="P20919" s="294"/>
    </row>
    <row r="20920" spans="1:16">
      <c r="A20920" s="215"/>
      <c r="B20920" s="438"/>
      <c r="C20920" s="215"/>
      <c r="D20920" s="217"/>
      <c r="E20920" s="217"/>
      <c r="F20920" s="216"/>
      <c r="G20920" s="216"/>
      <c r="I20920" s="434"/>
      <c r="P20920" s="294"/>
    </row>
    <row r="20921" spans="1:16">
      <c r="A20921" s="215"/>
      <c r="B20921" s="438"/>
      <c r="C20921" s="215"/>
      <c r="D20921" s="217"/>
      <c r="E20921" s="217"/>
      <c r="F20921" s="216"/>
      <c r="G20921" s="216"/>
      <c r="I20921" s="434"/>
      <c r="P20921" s="294"/>
    </row>
    <row r="20922" spans="1:16">
      <c r="A20922" s="215"/>
      <c r="B20922" s="438"/>
      <c r="C20922" s="215"/>
      <c r="D20922" s="217"/>
      <c r="E20922" s="217"/>
      <c r="F20922" s="216"/>
      <c r="G20922" s="216"/>
      <c r="I20922" s="434"/>
      <c r="P20922" s="294"/>
    </row>
    <row r="20923" spans="1:16">
      <c r="A20923" s="215"/>
      <c r="B20923" s="438"/>
      <c r="C20923" s="215"/>
      <c r="D20923" s="217"/>
      <c r="E20923" s="217"/>
      <c r="F20923" s="216"/>
      <c r="G20923" s="216"/>
      <c r="I20923" s="434"/>
      <c r="P20923" s="294"/>
    </row>
    <row r="20924" spans="1:16">
      <c r="A20924" s="215"/>
      <c r="B20924" s="438"/>
      <c r="C20924" s="215"/>
      <c r="D20924" s="217"/>
      <c r="E20924" s="217"/>
      <c r="F20924" s="216"/>
      <c r="G20924" s="216"/>
      <c r="I20924" s="434"/>
      <c r="P20924" s="294"/>
    </row>
    <row r="20925" spans="1:16">
      <c r="A20925" s="215"/>
      <c r="B20925" s="438"/>
      <c r="C20925" s="215"/>
      <c r="D20925" s="217"/>
      <c r="E20925" s="217"/>
      <c r="F20925" s="216"/>
      <c r="G20925" s="216"/>
      <c r="I20925" s="434"/>
      <c r="P20925" s="294"/>
    </row>
    <row r="20926" spans="1:16">
      <c r="A20926" s="215"/>
      <c r="B20926" s="438"/>
      <c r="C20926" s="215"/>
      <c r="D20926" s="217"/>
      <c r="E20926" s="217"/>
      <c r="F20926" s="216"/>
      <c r="G20926" s="216"/>
      <c r="I20926" s="434"/>
      <c r="P20926" s="294"/>
    </row>
    <row r="20927" spans="1:16">
      <c r="A20927" s="215"/>
      <c r="B20927" s="438"/>
      <c r="C20927" s="215"/>
      <c r="D20927" s="217"/>
      <c r="E20927" s="217"/>
      <c r="F20927" s="216"/>
      <c r="G20927" s="216"/>
      <c r="I20927" s="434"/>
      <c r="P20927" s="294"/>
    </row>
    <row r="20928" spans="1:16">
      <c r="A20928" s="215"/>
      <c r="B20928" s="438"/>
      <c r="C20928" s="215"/>
      <c r="D20928" s="217"/>
      <c r="E20928" s="217"/>
      <c r="F20928" s="216"/>
      <c r="G20928" s="216"/>
      <c r="I20928" s="434"/>
      <c r="P20928" s="294"/>
    </row>
    <row r="20929" spans="1:16">
      <c r="A20929" s="215"/>
      <c r="B20929" s="438"/>
      <c r="C20929" s="215"/>
      <c r="D20929" s="217"/>
      <c r="E20929" s="217"/>
      <c r="F20929" s="216"/>
      <c r="G20929" s="216"/>
      <c r="I20929" s="434"/>
      <c r="P20929" s="294"/>
    </row>
    <row r="20930" spans="1:16">
      <c r="A20930" s="215"/>
      <c r="B20930" s="438"/>
      <c r="C20930" s="215"/>
      <c r="D20930" s="217"/>
      <c r="E20930" s="217"/>
      <c r="F20930" s="216"/>
      <c r="G20930" s="216"/>
      <c r="I20930" s="434"/>
      <c r="P20930" s="294"/>
    </row>
    <row r="20931" spans="1:16">
      <c r="A20931" s="215"/>
      <c r="B20931" s="438"/>
      <c r="C20931" s="215"/>
      <c r="D20931" s="217"/>
      <c r="E20931" s="217"/>
      <c r="F20931" s="216"/>
      <c r="G20931" s="216"/>
      <c r="I20931" s="434"/>
      <c r="P20931" s="294"/>
    </row>
    <row r="20932" spans="1:16">
      <c r="A20932" s="215"/>
      <c r="B20932" s="438"/>
      <c r="C20932" s="215"/>
      <c r="D20932" s="217"/>
      <c r="E20932" s="217"/>
      <c r="F20932" s="216"/>
      <c r="G20932" s="216"/>
      <c r="I20932" s="434"/>
      <c r="P20932" s="294"/>
    </row>
    <row r="20933" spans="1:16">
      <c r="A20933" s="215"/>
      <c r="B20933" s="438"/>
      <c r="C20933" s="215"/>
      <c r="D20933" s="217"/>
      <c r="E20933" s="217"/>
      <c r="F20933" s="216"/>
      <c r="G20933" s="216"/>
      <c r="I20933" s="434"/>
      <c r="P20933" s="294"/>
    </row>
    <row r="20934" spans="1:16">
      <c r="A20934" s="215"/>
      <c r="B20934" s="438"/>
      <c r="C20934" s="215"/>
      <c r="D20934" s="217"/>
      <c r="E20934" s="217"/>
      <c r="F20934" s="216"/>
      <c r="G20934" s="216"/>
      <c r="I20934" s="434"/>
      <c r="P20934" s="294"/>
    </row>
    <row r="20935" spans="1:16">
      <c r="A20935" s="215"/>
      <c r="B20935" s="438"/>
      <c r="C20935" s="215"/>
      <c r="D20935" s="217"/>
      <c r="E20935" s="217"/>
      <c r="F20935" s="216"/>
      <c r="G20935" s="216"/>
      <c r="I20935" s="434"/>
      <c r="P20935" s="294"/>
    </row>
    <row r="20936" spans="1:16">
      <c r="A20936" s="215"/>
      <c r="B20936" s="438"/>
      <c r="C20936" s="215"/>
      <c r="D20936" s="217"/>
      <c r="E20936" s="217"/>
      <c r="F20936" s="216"/>
      <c r="G20936" s="216"/>
      <c r="I20936" s="434"/>
      <c r="P20936" s="294"/>
    </row>
    <row r="20937" spans="1:16">
      <c r="A20937" s="215"/>
      <c r="B20937" s="438"/>
      <c r="C20937" s="215"/>
      <c r="D20937" s="217"/>
      <c r="E20937" s="217"/>
      <c r="F20937" s="216"/>
      <c r="G20937" s="216"/>
      <c r="I20937" s="434"/>
      <c r="P20937" s="294"/>
    </row>
    <row r="20938" spans="1:16">
      <c r="A20938" s="215"/>
      <c r="B20938" s="438"/>
      <c r="C20938" s="215"/>
      <c r="D20938" s="217"/>
      <c r="E20938" s="217"/>
      <c r="F20938" s="216"/>
      <c r="G20938" s="216"/>
      <c r="I20938" s="434"/>
      <c r="P20938" s="294"/>
    </row>
    <row r="20939" spans="1:16">
      <c r="A20939" s="215"/>
      <c r="B20939" s="438"/>
      <c r="C20939" s="215"/>
      <c r="D20939" s="217"/>
      <c r="E20939" s="217"/>
      <c r="F20939" s="216"/>
      <c r="G20939" s="216"/>
      <c r="I20939" s="434"/>
      <c r="P20939" s="294"/>
    </row>
    <row r="20940" spans="1:16">
      <c r="A20940" s="215"/>
      <c r="B20940" s="438"/>
      <c r="C20940" s="215"/>
      <c r="D20940" s="217"/>
      <c r="E20940" s="217"/>
      <c r="F20940" s="216"/>
      <c r="G20940" s="216"/>
      <c r="I20940" s="434"/>
      <c r="P20940" s="294"/>
    </row>
    <row r="20941" spans="1:16">
      <c r="A20941" s="215"/>
      <c r="B20941" s="438"/>
      <c r="C20941" s="215"/>
      <c r="D20941" s="217"/>
      <c r="E20941" s="217"/>
      <c r="F20941" s="216"/>
      <c r="G20941" s="216"/>
      <c r="I20941" s="434"/>
      <c r="P20941" s="294"/>
    </row>
    <row r="20942" spans="1:16">
      <c r="A20942" s="215"/>
      <c r="B20942" s="438"/>
      <c r="C20942" s="215"/>
      <c r="D20942" s="217"/>
      <c r="E20942" s="217"/>
      <c r="F20942" s="216"/>
      <c r="G20942" s="216"/>
      <c r="I20942" s="434"/>
      <c r="P20942" s="294"/>
    </row>
    <row r="20943" spans="1:16">
      <c r="A20943" s="215"/>
      <c r="B20943" s="438"/>
      <c r="C20943" s="215"/>
      <c r="D20943" s="217"/>
      <c r="E20943" s="217"/>
      <c r="F20943" s="216"/>
      <c r="G20943" s="216"/>
      <c r="I20943" s="434"/>
      <c r="P20943" s="294"/>
    </row>
    <row r="20944" spans="1:16">
      <c r="A20944" s="215"/>
      <c r="B20944" s="438"/>
      <c r="C20944" s="215"/>
      <c r="D20944" s="217"/>
      <c r="E20944" s="217"/>
      <c r="F20944" s="216"/>
      <c r="G20944" s="216"/>
      <c r="I20944" s="434"/>
      <c r="P20944" s="294"/>
    </row>
    <row r="20945" spans="1:16">
      <c r="A20945" s="215"/>
      <c r="B20945" s="438"/>
      <c r="C20945" s="215"/>
      <c r="D20945" s="217"/>
      <c r="E20945" s="217"/>
      <c r="F20945" s="216"/>
      <c r="G20945" s="216"/>
      <c r="I20945" s="434"/>
      <c r="P20945" s="294"/>
    </row>
    <row r="20946" spans="1:16">
      <c r="A20946" s="215"/>
      <c r="B20946" s="438"/>
      <c r="C20946" s="215"/>
      <c r="D20946" s="217"/>
      <c r="E20946" s="217"/>
      <c r="F20946" s="216"/>
      <c r="G20946" s="216"/>
      <c r="I20946" s="434"/>
      <c r="P20946" s="294"/>
    </row>
    <row r="20947" spans="1:16">
      <c r="A20947" s="215"/>
      <c r="B20947" s="438"/>
      <c r="C20947" s="215"/>
      <c r="D20947" s="217"/>
      <c r="E20947" s="217"/>
      <c r="F20947" s="216"/>
      <c r="G20947" s="216"/>
      <c r="I20947" s="434"/>
      <c r="P20947" s="294"/>
    </row>
    <row r="20948" spans="1:16">
      <c r="A20948" s="215"/>
      <c r="B20948" s="438"/>
      <c r="C20948" s="215"/>
      <c r="D20948" s="217"/>
      <c r="E20948" s="217"/>
      <c r="F20948" s="216"/>
      <c r="G20948" s="216"/>
      <c r="I20948" s="434"/>
      <c r="P20948" s="294"/>
    </row>
    <row r="20949" spans="1:16">
      <c r="A20949" s="215"/>
      <c r="B20949" s="438"/>
      <c r="C20949" s="215"/>
      <c r="D20949" s="217"/>
      <c r="E20949" s="217"/>
      <c r="F20949" s="216"/>
      <c r="G20949" s="216"/>
      <c r="I20949" s="434"/>
      <c r="P20949" s="294"/>
    </row>
    <row r="20950" spans="1:16">
      <c r="A20950" s="215"/>
      <c r="B20950" s="438"/>
      <c r="C20950" s="215"/>
      <c r="D20950" s="217"/>
      <c r="E20950" s="217"/>
      <c r="F20950" s="216"/>
      <c r="G20950" s="216"/>
      <c r="I20950" s="434"/>
      <c r="P20950" s="294"/>
    </row>
    <row r="20951" spans="1:16">
      <c r="A20951" s="215"/>
      <c r="B20951" s="438"/>
      <c r="C20951" s="215"/>
      <c r="D20951" s="217"/>
      <c r="E20951" s="217"/>
      <c r="F20951" s="216"/>
      <c r="G20951" s="216"/>
      <c r="I20951" s="434"/>
      <c r="P20951" s="294"/>
    </row>
    <row r="20952" spans="1:16">
      <c r="A20952" s="215"/>
      <c r="B20952" s="438"/>
      <c r="C20952" s="215"/>
      <c r="D20952" s="217"/>
      <c r="E20952" s="217"/>
      <c r="F20952" s="216"/>
      <c r="G20952" s="216"/>
      <c r="I20952" s="434"/>
      <c r="P20952" s="294"/>
    </row>
    <row r="20953" spans="1:16">
      <c r="A20953" s="215"/>
      <c r="B20953" s="438"/>
      <c r="C20953" s="215"/>
      <c r="D20953" s="217"/>
      <c r="E20953" s="217"/>
      <c r="F20953" s="216"/>
      <c r="G20953" s="216"/>
      <c r="I20953" s="434"/>
      <c r="P20953" s="294"/>
    </row>
    <row r="20954" spans="1:16">
      <c r="A20954" s="215"/>
      <c r="B20954" s="438"/>
      <c r="C20954" s="215"/>
      <c r="D20954" s="217"/>
      <c r="E20954" s="217"/>
      <c r="F20954" s="216"/>
      <c r="G20954" s="216"/>
      <c r="I20954" s="434"/>
      <c r="P20954" s="294"/>
    </row>
    <row r="20955" spans="1:16">
      <c r="A20955" s="215"/>
      <c r="B20955" s="438"/>
      <c r="C20955" s="215"/>
      <c r="D20955" s="217"/>
      <c r="E20955" s="217"/>
      <c r="F20955" s="216"/>
      <c r="G20955" s="216"/>
      <c r="I20955" s="434"/>
      <c r="P20955" s="294"/>
    </row>
    <row r="20956" spans="1:16">
      <c r="A20956" s="215"/>
      <c r="B20956" s="438"/>
      <c r="C20956" s="215"/>
      <c r="D20956" s="217"/>
      <c r="E20956" s="217"/>
      <c r="F20956" s="216"/>
      <c r="G20956" s="216"/>
      <c r="I20956" s="434"/>
      <c r="P20956" s="294"/>
    </row>
    <row r="20957" spans="1:16">
      <c r="A20957" s="215"/>
      <c r="B20957" s="438"/>
      <c r="C20957" s="215"/>
      <c r="D20957" s="217"/>
      <c r="E20957" s="217"/>
      <c r="F20957" s="216"/>
      <c r="G20957" s="216"/>
      <c r="I20957" s="434"/>
      <c r="P20957" s="294"/>
    </row>
    <row r="20958" spans="1:16">
      <c r="A20958" s="215"/>
      <c r="B20958" s="438"/>
      <c r="C20958" s="215"/>
      <c r="D20958" s="217"/>
      <c r="E20958" s="217"/>
      <c r="F20958" s="216"/>
      <c r="G20958" s="216"/>
      <c r="I20958" s="434"/>
      <c r="P20958" s="294"/>
    </row>
    <row r="20959" spans="1:16">
      <c r="A20959" s="215"/>
      <c r="B20959" s="438"/>
      <c r="C20959" s="215"/>
      <c r="D20959" s="217"/>
      <c r="E20959" s="217"/>
      <c r="F20959" s="216"/>
      <c r="G20959" s="216"/>
      <c r="I20959" s="434"/>
      <c r="P20959" s="294"/>
    </row>
    <row r="20960" spans="1:16">
      <c r="A20960" s="215"/>
      <c r="B20960" s="438"/>
      <c r="C20960" s="215"/>
      <c r="D20960" s="217"/>
      <c r="E20960" s="217"/>
      <c r="F20960" s="216"/>
      <c r="G20960" s="216"/>
      <c r="I20960" s="434"/>
      <c r="P20960" s="294"/>
    </row>
    <row r="20961" spans="1:16">
      <c r="A20961" s="215"/>
      <c r="B20961" s="438"/>
      <c r="C20961" s="215"/>
      <c r="D20961" s="217"/>
      <c r="E20961" s="217"/>
      <c r="F20961" s="216"/>
      <c r="G20961" s="216"/>
      <c r="I20961" s="434"/>
      <c r="P20961" s="294"/>
    </row>
    <row r="20962" spans="1:16">
      <c r="A20962" s="215"/>
      <c r="B20962" s="438"/>
      <c r="C20962" s="215"/>
      <c r="D20962" s="217"/>
      <c r="E20962" s="217"/>
      <c r="F20962" s="216"/>
      <c r="G20962" s="216"/>
      <c r="I20962" s="434"/>
      <c r="P20962" s="294"/>
    </row>
    <row r="20963" spans="1:16">
      <c r="A20963" s="215"/>
      <c r="B20963" s="438"/>
      <c r="C20963" s="215"/>
      <c r="D20963" s="217"/>
      <c r="E20963" s="217"/>
      <c r="F20963" s="216"/>
      <c r="G20963" s="216"/>
      <c r="I20963" s="434"/>
      <c r="P20963" s="294"/>
    </row>
    <row r="20964" spans="1:16">
      <c r="A20964" s="215"/>
      <c r="B20964" s="438"/>
      <c r="C20964" s="215"/>
      <c r="D20964" s="217"/>
      <c r="E20964" s="217"/>
      <c r="F20964" s="216"/>
      <c r="G20964" s="216"/>
      <c r="I20964" s="434"/>
      <c r="P20964" s="294"/>
    </row>
    <row r="20965" spans="1:16">
      <c r="A20965" s="215"/>
      <c r="B20965" s="438"/>
      <c r="C20965" s="215"/>
      <c r="D20965" s="217"/>
      <c r="E20965" s="217"/>
      <c r="F20965" s="216"/>
      <c r="G20965" s="216"/>
      <c r="I20965" s="434"/>
      <c r="P20965" s="294"/>
    </row>
    <row r="20966" spans="1:16">
      <c r="A20966" s="215"/>
      <c r="B20966" s="438"/>
      <c r="C20966" s="215"/>
      <c r="D20966" s="217"/>
      <c r="E20966" s="217"/>
      <c r="F20966" s="216"/>
      <c r="G20966" s="216"/>
      <c r="I20966" s="434"/>
      <c r="P20966" s="294"/>
    </row>
    <row r="20967" spans="1:16">
      <c r="A20967" s="215"/>
      <c r="B20967" s="438"/>
      <c r="C20967" s="215"/>
      <c r="D20967" s="217"/>
      <c r="E20967" s="217"/>
      <c r="F20967" s="216"/>
      <c r="G20967" s="216"/>
      <c r="I20967" s="434"/>
      <c r="P20967" s="294"/>
    </row>
    <row r="20968" spans="1:16">
      <c r="A20968" s="215"/>
      <c r="B20968" s="438"/>
      <c r="C20968" s="215"/>
      <c r="D20968" s="217"/>
      <c r="E20968" s="217"/>
      <c r="F20968" s="216"/>
      <c r="G20968" s="216"/>
      <c r="I20968" s="434"/>
      <c r="P20968" s="294"/>
    </row>
    <row r="20969" spans="1:16">
      <c r="A20969" s="215"/>
      <c r="B20969" s="438"/>
      <c r="C20969" s="215"/>
      <c r="D20969" s="217"/>
      <c r="E20969" s="217"/>
      <c r="F20969" s="216"/>
      <c r="G20969" s="216"/>
      <c r="I20969" s="434"/>
      <c r="P20969" s="294"/>
    </row>
    <row r="20970" spans="1:16">
      <c r="A20970" s="215"/>
      <c r="B20970" s="438"/>
      <c r="C20970" s="215"/>
      <c r="D20970" s="217"/>
      <c r="E20970" s="217"/>
      <c r="F20970" s="216"/>
      <c r="G20970" s="216"/>
      <c r="I20970" s="434"/>
      <c r="P20970" s="294"/>
    </row>
    <row r="20971" spans="1:16">
      <c r="A20971" s="215"/>
      <c r="B20971" s="438"/>
      <c r="C20971" s="215"/>
      <c r="D20971" s="217"/>
      <c r="E20971" s="217"/>
      <c r="F20971" s="216"/>
      <c r="G20971" s="216"/>
      <c r="I20971" s="434"/>
      <c r="P20971" s="294"/>
    </row>
    <row r="20972" spans="1:16">
      <c r="A20972" s="215"/>
      <c r="B20972" s="438"/>
      <c r="C20972" s="215"/>
      <c r="D20972" s="217"/>
      <c r="E20972" s="217"/>
      <c r="F20972" s="216"/>
      <c r="G20972" s="216"/>
      <c r="I20972" s="434"/>
      <c r="P20972" s="294"/>
    </row>
    <row r="20973" spans="1:16">
      <c r="A20973" s="215"/>
      <c r="B20973" s="438"/>
      <c r="C20973" s="215"/>
      <c r="D20973" s="217"/>
      <c r="E20973" s="217"/>
      <c r="F20973" s="216"/>
      <c r="G20973" s="216"/>
      <c r="I20973" s="434"/>
      <c r="P20973" s="294"/>
    </row>
    <row r="20974" spans="1:16">
      <c r="A20974" s="215"/>
      <c r="B20974" s="438"/>
      <c r="C20974" s="215"/>
      <c r="D20974" s="217"/>
      <c r="E20974" s="217"/>
      <c r="F20974" s="216"/>
      <c r="G20974" s="216"/>
      <c r="I20974" s="434"/>
      <c r="P20974" s="294"/>
    </row>
    <row r="20975" spans="1:16">
      <c r="A20975" s="215"/>
      <c r="B20975" s="438"/>
      <c r="C20975" s="215"/>
      <c r="D20975" s="217"/>
      <c r="E20975" s="217"/>
      <c r="F20975" s="216"/>
      <c r="G20975" s="216"/>
      <c r="I20975" s="434"/>
      <c r="P20975" s="294"/>
    </row>
    <row r="20976" spans="1:16">
      <c r="A20976" s="215"/>
      <c r="B20976" s="438"/>
      <c r="C20976" s="215"/>
      <c r="D20976" s="217"/>
      <c r="E20976" s="217"/>
      <c r="F20976" s="216"/>
      <c r="G20976" s="216"/>
      <c r="I20976" s="434"/>
      <c r="P20976" s="294"/>
    </row>
    <row r="20977" spans="1:16">
      <c r="A20977" s="215"/>
      <c r="B20977" s="438"/>
      <c r="C20977" s="215"/>
      <c r="D20977" s="217"/>
      <c r="E20977" s="217"/>
      <c r="F20977" s="216"/>
      <c r="G20977" s="216"/>
      <c r="I20977" s="434"/>
      <c r="P20977" s="294"/>
    </row>
    <row r="20978" spans="1:16">
      <c r="A20978" s="215"/>
      <c r="B20978" s="438"/>
      <c r="C20978" s="215"/>
      <c r="D20978" s="217"/>
      <c r="E20978" s="217"/>
      <c r="F20978" s="216"/>
      <c r="G20978" s="216"/>
      <c r="I20978" s="434"/>
      <c r="P20978" s="294"/>
    </row>
    <row r="20979" spans="1:16">
      <c r="A20979" s="215"/>
      <c r="B20979" s="438"/>
      <c r="C20979" s="215"/>
      <c r="D20979" s="217"/>
      <c r="E20979" s="217"/>
      <c r="F20979" s="216"/>
      <c r="G20979" s="216"/>
      <c r="I20979" s="434"/>
      <c r="P20979" s="294"/>
    </row>
    <row r="20980" spans="1:16">
      <c r="A20980" s="215"/>
      <c r="B20980" s="438"/>
      <c r="C20980" s="215"/>
      <c r="D20980" s="217"/>
      <c r="E20980" s="217"/>
      <c r="F20980" s="216"/>
      <c r="G20980" s="216"/>
      <c r="I20980" s="434"/>
      <c r="P20980" s="294"/>
    </row>
    <row r="20981" spans="1:16">
      <c r="A20981" s="215"/>
      <c r="B20981" s="438"/>
      <c r="C20981" s="215"/>
      <c r="D20981" s="217"/>
      <c r="E20981" s="217"/>
      <c r="F20981" s="216"/>
      <c r="G20981" s="216"/>
      <c r="I20981" s="434"/>
      <c r="P20981" s="294"/>
    </row>
    <row r="20982" spans="1:16">
      <c r="A20982" s="215"/>
      <c r="B20982" s="438"/>
      <c r="C20982" s="215"/>
      <c r="D20982" s="217"/>
      <c r="E20982" s="217"/>
      <c r="F20982" s="216"/>
      <c r="G20982" s="216"/>
      <c r="I20982" s="434"/>
      <c r="P20982" s="294"/>
    </row>
    <row r="20983" spans="1:16">
      <c r="A20983" s="215"/>
      <c r="B20983" s="438"/>
      <c r="C20983" s="215"/>
      <c r="D20983" s="217"/>
      <c r="E20983" s="217"/>
      <c r="F20983" s="216"/>
      <c r="G20983" s="216"/>
      <c r="I20983" s="434"/>
      <c r="P20983" s="294"/>
    </row>
    <row r="20984" spans="1:16">
      <c r="A20984" s="215"/>
      <c r="B20984" s="438"/>
      <c r="C20984" s="215"/>
      <c r="D20984" s="217"/>
      <c r="E20984" s="217"/>
      <c r="F20984" s="216"/>
      <c r="G20984" s="216"/>
      <c r="I20984" s="434"/>
      <c r="P20984" s="294"/>
    </row>
    <row r="20985" spans="1:16">
      <c r="A20985" s="215"/>
      <c r="B20985" s="438"/>
      <c r="C20985" s="215"/>
      <c r="D20985" s="217"/>
      <c r="E20985" s="217"/>
      <c r="F20985" s="216"/>
      <c r="G20985" s="216"/>
      <c r="I20985" s="434"/>
      <c r="P20985" s="294"/>
    </row>
    <row r="20986" spans="1:16">
      <c r="A20986" s="215"/>
      <c r="B20986" s="438"/>
      <c r="C20986" s="215"/>
      <c r="D20986" s="217"/>
      <c r="E20986" s="217"/>
      <c r="F20986" s="216"/>
      <c r="G20986" s="216"/>
      <c r="I20986" s="434"/>
      <c r="P20986" s="294"/>
    </row>
    <row r="20987" spans="1:16">
      <c r="A20987" s="215"/>
      <c r="B20987" s="438"/>
      <c r="C20987" s="215"/>
      <c r="D20987" s="217"/>
      <c r="E20987" s="217"/>
      <c r="F20987" s="216"/>
      <c r="G20987" s="216"/>
      <c r="I20987" s="434"/>
      <c r="P20987" s="294"/>
    </row>
    <row r="20988" spans="1:16">
      <c r="A20988" s="215"/>
      <c r="B20988" s="438"/>
      <c r="C20988" s="215"/>
      <c r="D20988" s="217"/>
      <c r="E20988" s="217"/>
      <c r="F20988" s="216"/>
      <c r="G20988" s="216"/>
      <c r="I20988" s="434"/>
      <c r="P20988" s="294"/>
    </row>
    <row r="20989" spans="1:16">
      <c r="A20989" s="215"/>
      <c r="B20989" s="438"/>
      <c r="C20989" s="215"/>
      <c r="D20989" s="217"/>
      <c r="E20989" s="217"/>
      <c r="F20989" s="216"/>
      <c r="G20989" s="216"/>
      <c r="I20989" s="434"/>
      <c r="P20989" s="294"/>
    </row>
    <row r="20990" spans="1:16">
      <c r="A20990" s="215"/>
      <c r="B20990" s="438"/>
      <c r="C20990" s="215"/>
      <c r="D20990" s="217"/>
      <c r="E20990" s="217"/>
      <c r="F20990" s="216"/>
      <c r="G20990" s="216"/>
      <c r="I20990" s="434"/>
      <c r="P20990" s="294"/>
    </row>
    <row r="20991" spans="1:16">
      <c r="A20991" s="215"/>
      <c r="B20991" s="438"/>
      <c r="C20991" s="215"/>
      <c r="D20991" s="217"/>
      <c r="E20991" s="217"/>
      <c r="F20991" s="216"/>
      <c r="G20991" s="216"/>
      <c r="I20991" s="434"/>
      <c r="P20991" s="294"/>
    </row>
    <row r="20992" spans="1:16">
      <c r="A20992" s="215"/>
      <c r="B20992" s="438"/>
      <c r="C20992" s="215"/>
      <c r="D20992" s="217"/>
      <c r="E20992" s="217"/>
      <c r="F20992" s="216"/>
      <c r="G20992" s="216"/>
      <c r="I20992" s="434"/>
      <c r="P20992" s="294"/>
    </row>
    <row r="20993" spans="1:16">
      <c r="A20993" s="215"/>
      <c r="B20993" s="438"/>
      <c r="C20993" s="215"/>
      <c r="D20993" s="217"/>
      <c r="E20993" s="217"/>
      <c r="F20993" s="216"/>
      <c r="G20993" s="216"/>
      <c r="I20993" s="434"/>
      <c r="P20993" s="294"/>
    </row>
    <row r="20994" spans="1:16">
      <c r="A20994" s="215"/>
      <c r="B20994" s="438"/>
      <c r="C20994" s="215"/>
      <c r="D20994" s="217"/>
      <c r="E20994" s="217"/>
      <c r="F20994" s="216"/>
      <c r="G20994" s="216"/>
      <c r="I20994" s="434"/>
      <c r="P20994" s="294"/>
    </row>
    <row r="20995" spans="1:16">
      <c r="A20995" s="215"/>
      <c r="B20995" s="438"/>
      <c r="C20995" s="215"/>
      <c r="D20995" s="217"/>
      <c r="E20995" s="217"/>
      <c r="F20995" s="216"/>
      <c r="G20995" s="216"/>
      <c r="I20995" s="434"/>
      <c r="P20995" s="294"/>
    </row>
    <row r="20996" spans="1:16">
      <c r="A20996" s="215"/>
      <c r="B20996" s="438"/>
      <c r="C20996" s="215"/>
      <c r="D20996" s="217"/>
      <c r="E20996" s="217"/>
      <c r="F20996" s="216"/>
      <c r="G20996" s="216"/>
      <c r="I20996" s="434"/>
      <c r="P20996" s="294"/>
    </row>
    <row r="20997" spans="1:16">
      <c r="A20997" s="215"/>
      <c r="B20997" s="438"/>
      <c r="C20997" s="215"/>
      <c r="D20997" s="217"/>
      <c r="E20997" s="217"/>
      <c r="F20997" s="216"/>
      <c r="G20997" s="216"/>
      <c r="I20997" s="434"/>
      <c r="P20997" s="294"/>
    </row>
    <row r="20998" spans="1:16">
      <c r="A20998" s="215"/>
      <c r="B20998" s="438"/>
      <c r="C20998" s="215"/>
      <c r="D20998" s="217"/>
      <c r="E20998" s="217"/>
      <c r="F20998" s="216"/>
      <c r="G20998" s="216"/>
      <c r="I20998" s="434"/>
      <c r="P20998" s="294"/>
    </row>
    <row r="20999" spans="1:16">
      <c r="A20999" s="215"/>
      <c r="B20999" s="438"/>
      <c r="C20999" s="215"/>
      <c r="D20999" s="217"/>
      <c r="E20999" s="217"/>
      <c r="F20999" s="216"/>
      <c r="G20999" s="216"/>
      <c r="I20999" s="434"/>
      <c r="P20999" s="294"/>
    </row>
    <row r="21000" spans="1:16">
      <c r="A21000" s="215"/>
      <c r="B21000" s="438"/>
      <c r="C21000" s="215"/>
      <c r="D21000" s="217"/>
      <c r="E21000" s="217"/>
      <c r="F21000" s="216"/>
      <c r="G21000" s="216"/>
      <c r="I21000" s="434"/>
      <c r="P21000" s="294"/>
    </row>
    <row r="21001" spans="1:16">
      <c r="A21001" s="215"/>
      <c r="B21001" s="438"/>
      <c r="C21001" s="215"/>
      <c r="D21001" s="217"/>
      <c r="E21001" s="217"/>
      <c r="F21001" s="216"/>
      <c r="G21001" s="216"/>
      <c r="I21001" s="434"/>
      <c r="P21001" s="294"/>
    </row>
    <row r="21002" spans="1:16">
      <c r="A21002" s="215"/>
      <c r="B21002" s="438"/>
      <c r="C21002" s="215"/>
      <c r="D21002" s="217"/>
      <c r="E21002" s="217"/>
      <c r="F21002" s="216"/>
      <c r="G21002" s="216"/>
      <c r="I21002" s="434"/>
      <c r="P21002" s="294"/>
    </row>
    <row r="21003" spans="1:16">
      <c r="A21003" s="215"/>
      <c r="B21003" s="438"/>
      <c r="C21003" s="215"/>
      <c r="D21003" s="217"/>
      <c r="E21003" s="217"/>
      <c r="F21003" s="216"/>
      <c r="G21003" s="216"/>
      <c r="I21003" s="434"/>
      <c r="P21003" s="294"/>
    </row>
    <row r="21004" spans="1:16">
      <c r="A21004" s="215"/>
      <c r="B21004" s="438"/>
      <c r="C21004" s="215"/>
      <c r="D21004" s="217"/>
      <c r="E21004" s="217"/>
      <c r="F21004" s="216"/>
      <c r="G21004" s="216"/>
      <c r="I21004" s="434"/>
      <c r="P21004" s="294"/>
    </row>
    <row r="21005" spans="1:16">
      <c r="A21005" s="215"/>
      <c r="B21005" s="438"/>
      <c r="C21005" s="215"/>
      <c r="D21005" s="217"/>
      <c r="E21005" s="217"/>
      <c r="F21005" s="216"/>
      <c r="G21005" s="216"/>
      <c r="I21005" s="434"/>
      <c r="P21005" s="294"/>
    </row>
    <row r="21006" spans="1:16">
      <c r="A21006" s="215"/>
      <c r="B21006" s="438"/>
      <c r="C21006" s="215"/>
      <c r="D21006" s="217"/>
      <c r="E21006" s="217"/>
      <c r="F21006" s="216"/>
      <c r="G21006" s="216"/>
      <c r="I21006" s="434"/>
      <c r="P21006" s="294"/>
    </row>
    <row r="21007" spans="1:16">
      <c r="A21007" s="215"/>
      <c r="B21007" s="438"/>
      <c r="C21007" s="215"/>
      <c r="D21007" s="217"/>
      <c r="E21007" s="217"/>
      <c r="F21007" s="216"/>
      <c r="G21007" s="216"/>
      <c r="I21007" s="434"/>
      <c r="P21007" s="294"/>
    </row>
    <row r="21008" spans="1:16">
      <c r="A21008" s="215"/>
      <c r="B21008" s="438"/>
      <c r="C21008" s="215"/>
      <c r="D21008" s="217"/>
      <c r="E21008" s="217"/>
      <c r="F21008" s="216"/>
      <c r="G21008" s="216"/>
      <c r="I21008" s="434"/>
      <c r="P21008" s="294"/>
    </row>
    <row r="21009" spans="1:16">
      <c r="A21009" s="215"/>
      <c r="B21009" s="438"/>
      <c r="C21009" s="215"/>
      <c r="D21009" s="217"/>
      <c r="E21009" s="217"/>
      <c r="F21009" s="216"/>
      <c r="G21009" s="216"/>
      <c r="I21009" s="434"/>
      <c r="P21009" s="294"/>
    </row>
    <row r="21010" spans="1:16">
      <c r="A21010" s="215"/>
      <c r="B21010" s="438"/>
      <c r="C21010" s="215"/>
      <c r="D21010" s="217"/>
      <c r="E21010" s="217"/>
      <c r="F21010" s="216"/>
      <c r="G21010" s="216"/>
      <c r="I21010" s="434"/>
      <c r="P21010" s="294"/>
    </row>
    <row r="21011" spans="1:16">
      <c r="A21011" s="215"/>
      <c r="B21011" s="438"/>
      <c r="C21011" s="215"/>
      <c r="D21011" s="217"/>
      <c r="E21011" s="217"/>
      <c r="F21011" s="216"/>
      <c r="G21011" s="216"/>
      <c r="I21011" s="434"/>
      <c r="P21011" s="294"/>
    </row>
    <row r="21012" spans="1:16">
      <c r="A21012" s="215"/>
      <c r="B21012" s="438"/>
      <c r="C21012" s="215"/>
      <c r="D21012" s="217"/>
      <c r="E21012" s="217"/>
      <c r="F21012" s="216"/>
      <c r="G21012" s="216"/>
      <c r="I21012" s="434"/>
      <c r="P21012" s="294"/>
    </row>
    <row r="21013" spans="1:16">
      <c r="A21013" s="215"/>
      <c r="B21013" s="438"/>
      <c r="C21013" s="215"/>
      <c r="D21013" s="217"/>
      <c r="E21013" s="217"/>
      <c r="F21013" s="216"/>
      <c r="G21013" s="216"/>
      <c r="I21013" s="434"/>
      <c r="P21013" s="294"/>
    </row>
    <row r="21014" spans="1:16">
      <c r="A21014" s="215"/>
      <c r="B21014" s="438"/>
      <c r="C21014" s="215"/>
      <c r="D21014" s="217"/>
      <c r="E21014" s="217"/>
      <c r="F21014" s="216"/>
      <c r="G21014" s="216"/>
      <c r="I21014" s="434"/>
      <c r="P21014" s="294"/>
    </row>
    <row r="21015" spans="1:16">
      <c r="A21015" s="215"/>
      <c r="B21015" s="438"/>
      <c r="C21015" s="215"/>
      <c r="D21015" s="217"/>
      <c r="E21015" s="217"/>
      <c r="F21015" s="216"/>
      <c r="G21015" s="216"/>
      <c r="I21015" s="434"/>
      <c r="P21015" s="294"/>
    </row>
    <row r="21016" spans="1:16">
      <c r="A21016" s="215"/>
      <c r="B21016" s="438"/>
      <c r="C21016" s="215"/>
      <c r="D21016" s="217"/>
      <c r="E21016" s="217"/>
      <c r="F21016" s="216"/>
      <c r="G21016" s="216"/>
      <c r="I21016" s="434"/>
      <c r="P21016" s="294"/>
    </row>
    <row r="21017" spans="1:16">
      <c r="A21017" s="215"/>
      <c r="B21017" s="438"/>
      <c r="C21017" s="215"/>
      <c r="D21017" s="217"/>
      <c r="E21017" s="217"/>
      <c r="F21017" s="216"/>
      <c r="G21017" s="216"/>
      <c r="I21017" s="434"/>
      <c r="P21017" s="294"/>
    </row>
    <row r="21018" spans="1:16">
      <c r="A21018" s="215"/>
      <c r="B21018" s="438"/>
      <c r="C21018" s="215"/>
      <c r="D21018" s="217"/>
      <c r="E21018" s="217"/>
      <c r="F21018" s="216"/>
      <c r="G21018" s="216"/>
      <c r="I21018" s="434"/>
      <c r="P21018" s="294"/>
    </row>
    <row r="21019" spans="1:16">
      <c r="A21019" s="215"/>
      <c r="B21019" s="438"/>
      <c r="C21019" s="215"/>
      <c r="D21019" s="217"/>
      <c r="E21019" s="217"/>
      <c r="F21019" s="216"/>
      <c r="G21019" s="216"/>
      <c r="I21019" s="434"/>
      <c r="P21019" s="294"/>
    </row>
    <row r="21020" spans="1:16">
      <c r="A21020" s="215"/>
      <c r="B21020" s="438"/>
      <c r="C21020" s="215"/>
      <c r="D21020" s="217"/>
      <c r="E21020" s="217"/>
      <c r="F21020" s="216"/>
      <c r="G21020" s="216"/>
      <c r="I21020" s="434"/>
      <c r="P21020" s="294"/>
    </row>
    <row r="21021" spans="1:16">
      <c r="A21021" s="215"/>
      <c r="B21021" s="438"/>
      <c r="C21021" s="215"/>
      <c r="D21021" s="217"/>
      <c r="E21021" s="217"/>
      <c r="F21021" s="216"/>
      <c r="G21021" s="216"/>
      <c r="I21021" s="434"/>
      <c r="P21021" s="294"/>
    </row>
    <row r="21022" spans="1:16">
      <c r="A21022" s="215"/>
      <c r="B21022" s="438"/>
      <c r="C21022" s="215"/>
      <c r="D21022" s="217"/>
      <c r="E21022" s="217"/>
      <c r="F21022" s="216"/>
      <c r="G21022" s="216"/>
      <c r="I21022" s="434"/>
      <c r="P21022" s="294"/>
    </row>
    <row r="21023" spans="1:16">
      <c r="A21023" s="215"/>
      <c r="B21023" s="438"/>
      <c r="C21023" s="215"/>
      <c r="D21023" s="217"/>
      <c r="E21023" s="217"/>
      <c r="F21023" s="216"/>
      <c r="G21023" s="216"/>
      <c r="I21023" s="434"/>
      <c r="P21023" s="294"/>
    </row>
    <row r="21024" spans="1:16">
      <c r="A21024" s="215"/>
      <c r="B21024" s="438"/>
      <c r="C21024" s="215"/>
      <c r="D21024" s="217"/>
      <c r="E21024" s="217"/>
      <c r="F21024" s="216"/>
      <c r="G21024" s="216"/>
      <c r="I21024" s="434"/>
      <c r="P21024" s="294"/>
    </row>
    <row r="21025" spans="1:16">
      <c r="A21025" s="215"/>
      <c r="B21025" s="438"/>
      <c r="C21025" s="215"/>
      <c r="D21025" s="217"/>
      <c r="E21025" s="217"/>
      <c r="F21025" s="216"/>
      <c r="G21025" s="216"/>
      <c r="I21025" s="434"/>
      <c r="P21025" s="294"/>
    </row>
    <row r="21026" spans="1:16">
      <c r="A21026" s="215"/>
      <c r="B21026" s="438"/>
      <c r="C21026" s="215"/>
      <c r="D21026" s="217"/>
      <c r="E21026" s="217"/>
      <c r="F21026" s="216"/>
      <c r="G21026" s="216"/>
      <c r="I21026" s="434"/>
      <c r="P21026" s="294"/>
    </row>
    <row r="21027" spans="1:16">
      <c r="A21027" s="215"/>
      <c r="B21027" s="438"/>
      <c r="C21027" s="215"/>
      <c r="D21027" s="217"/>
      <c r="E21027" s="217"/>
      <c r="F21027" s="216"/>
      <c r="G21027" s="216"/>
      <c r="I21027" s="434"/>
      <c r="P21027" s="294"/>
    </row>
    <row r="21028" spans="1:16">
      <c r="A21028" s="215"/>
      <c r="B21028" s="438"/>
      <c r="C21028" s="215"/>
      <c r="D21028" s="217"/>
      <c r="E21028" s="217"/>
      <c r="F21028" s="216"/>
      <c r="G21028" s="216"/>
      <c r="I21028" s="434"/>
      <c r="P21028" s="294"/>
    </row>
    <row r="21029" spans="1:16">
      <c r="A21029" s="215"/>
      <c r="B21029" s="438"/>
      <c r="C21029" s="215"/>
      <c r="D21029" s="217"/>
      <c r="E21029" s="217"/>
      <c r="F21029" s="216"/>
      <c r="G21029" s="216"/>
      <c r="I21029" s="434"/>
      <c r="P21029" s="294"/>
    </row>
    <row r="21030" spans="1:16">
      <c r="A21030" s="215"/>
      <c r="B21030" s="438"/>
      <c r="C21030" s="215"/>
      <c r="D21030" s="217"/>
      <c r="E21030" s="217"/>
      <c r="F21030" s="216"/>
      <c r="G21030" s="216"/>
      <c r="I21030" s="434"/>
      <c r="P21030" s="294"/>
    </row>
    <row r="21031" spans="1:16">
      <c r="A21031" s="215"/>
      <c r="B21031" s="438"/>
      <c r="C21031" s="215"/>
      <c r="D21031" s="217"/>
      <c r="E21031" s="217"/>
      <c r="F21031" s="216"/>
      <c r="G21031" s="216"/>
      <c r="I21031" s="434"/>
      <c r="P21031" s="294"/>
    </row>
    <row r="21032" spans="1:16">
      <c r="A21032" s="215"/>
      <c r="B21032" s="438"/>
      <c r="C21032" s="215"/>
      <c r="D21032" s="217"/>
      <c r="E21032" s="217"/>
      <c r="F21032" s="216"/>
      <c r="G21032" s="216"/>
      <c r="I21032" s="434"/>
      <c r="P21032" s="294"/>
    </row>
    <row r="21033" spans="1:16">
      <c r="A21033" s="215"/>
      <c r="B21033" s="438"/>
      <c r="C21033" s="215"/>
      <c r="D21033" s="217"/>
      <c r="E21033" s="217"/>
      <c r="F21033" s="216"/>
      <c r="G21033" s="216"/>
      <c r="I21033" s="434"/>
      <c r="P21033" s="294"/>
    </row>
    <row r="21034" spans="1:16">
      <c r="A21034" s="215"/>
      <c r="B21034" s="438"/>
      <c r="C21034" s="215"/>
      <c r="D21034" s="217"/>
      <c r="E21034" s="217"/>
      <c r="F21034" s="216"/>
      <c r="G21034" s="216"/>
      <c r="I21034" s="434"/>
      <c r="P21034" s="294"/>
    </row>
    <row r="21035" spans="1:16">
      <c r="A21035" s="215"/>
      <c r="B21035" s="438"/>
      <c r="C21035" s="215"/>
      <c r="D21035" s="217"/>
      <c r="E21035" s="217"/>
      <c r="F21035" s="216"/>
      <c r="G21035" s="216"/>
      <c r="I21035" s="434"/>
      <c r="P21035" s="294"/>
    </row>
    <row r="21036" spans="1:16">
      <c r="A21036" s="215"/>
      <c r="B21036" s="438"/>
      <c r="C21036" s="215"/>
      <c r="D21036" s="217"/>
      <c r="E21036" s="217"/>
      <c r="F21036" s="216"/>
      <c r="G21036" s="216"/>
      <c r="I21036" s="434"/>
      <c r="P21036" s="294"/>
    </row>
    <row r="21037" spans="1:16">
      <c r="A21037" s="215"/>
      <c r="B21037" s="438"/>
      <c r="C21037" s="215"/>
      <c r="D21037" s="217"/>
      <c r="E21037" s="217"/>
      <c r="F21037" s="216"/>
      <c r="G21037" s="216"/>
      <c r="I21037" s="434"/>
      <c r="P21037" s="294"/>
    </row>
    <row r="21038" spans="1:16">
      <c r="A21038" s="215"/>
      <c r="B21038" s="438"/>
      <c r="C21038" s="215"/>
      <c r="D21038" s="217"/>
      <c r="E21038" s="217"/>
      <c r="F21038" s="216"/>
      <c r="G21038" s="216"/>
      <c r="I21038" s="434"/>
      <c r="P21038" s="294"/>
    </row>
    <row r="21039" spans="1:16">
      <c r="A21039" s="215"/>
      <c r="B21039" s="438"/>
      <c r="C21039" s="215"/>
      <c r="D21039" s="217"/>
      <c r="E21039" s="217"/>
      <c r="F21039" s="216"/>
      <c r="G21039" s="216"/>
      <c r="I21039" s="434"/>
      <c r="P21039" s="294"/>
    </row>
    <row r="21040" spans="1:16">
      <c r="A21040" s="215"/>
      <c r="B21040" s="438"/>
      <c r="C21040" s="215"/>
      <c r="D21040" s="217"/>
      <c r="E21040" s="217"/>
      <c r="F21040" s="216"/>
      <c r="G21040" s="216"/>
      <c r="I21040" s="434"/>
      <c r="P21040" s="294"/>
    </row>
    <row r="21041" spans="1:16">
      <c r="A21041" s="215"/>
      <c r="B21041" s="438"/>
      <c r="C21041" s="215"/>
      <c r="D21041" s="217"/>
      <c r="E21041" s="217"/>
      <c r="F21041" s="216"/>
      <c r="G21041" s="216"/>
      <c r="I21041" s="434"/>
      <c r="P21041" s="294"/>
    </row>
    <row r="21042" spans="1:16">
      <c r="A21042" s="215"/>
      <c r="B21042" s="438"/>
      <c r="C21042" s="215"/>
      <c r="D21042" s="217"/>
      <c r="E21042" s="217"/>
      <c r="F21042" s="216"/>
      <c r="G21042" s="216"/>
      <c r="I21042" s="434"/>
      <c r="P21042" s="294"/>
    </row>
    <row r="21043" spans="1:16">
      <c r="A21043" s="215"/>
      <c r="B21043" s="438"/>
      <c r="C21043" s="215"/>
      <c r="D21043" s="217"/>
      <c r="E21043" s="217"/>
      <c r="F21043" s="216"/>
      <c r="G21043" s="216"/>
      <c r="I21043" s="434"/>
      <c r="P21043" s="294"/>
    </row>
    <row r="21044" spans="1:16">
      <c r="A21044" s="215"/>
      <c r="B21044" s="438"/>
      <c r="C21044" s="215"/>
      <c r="D21044" s="217"/>
      <c r="E21044" s="217"/>
      <c r="F21044" s="216"/>
      <c r="G21044" s="216"/>
      <c r="I21044" s="434"/>
      <c r="P21044" s="294"/>
    </row>
    <row r="21045" spans="1:16">
      <c r="A21045" s="215"/>
      <c r="B21045" s="438"/>
      <c r="C21045" s="215"/>
      <c r="D21045" s="217"/>
      <c r="E21045" s="217"/>
      <c r="F21045" s="216"/>
      <c r="G21045" s="216"/>
      <c r="I21045" s="434"/>
      <c r="P21045" s="294"/>
    </row>
    <row r="21046" spans="1:16">
      <c r="A21046" s="215"/>
      <c r="B21046" s="438"/>
      <c r="C21046" s="215"/>
      <c r="D21046" s="217"/>
      <c r="E21046" s="217"/>
      <c r="F21046" s="216"/>
      <c r="G21046" s="216"/>
      <c r="I21046" s="434"/>
      <c r="P21046" s="294"/>
    </row>
    <row r="21047" spans="1:16">
      <c r="A21047" s="215"/>
      <c r="B21047" s="438"/>
      <c r="C21047" s="215"/>
      <c r="D21047" s="217"/>
      <c r="E21047" s="217"/>
      <c r="F21047" s="216"/>
      <c r="G21047" s="216"/>
      <c r="I21047" s="434"/>
      <c r="P21047" s="294"/>
    </row>
    <row r="21048" spans="1:16">
      <c r="A21048" s="215"/>
      <c r="B21048" s="438"/>
      <c r="C21048" s="215"/>
      <c r="D21048" s="217"/>
      <c r="E21048" s="217"/>
      <c r="F21048" s="216"/>
      <c r="G21048" s="216"/>
      <c r="I21048" s="434"/>
      <c r="P21048" s="294"/>
    </row>
    <row r="21049" spans="1:16">
      <c r="A21049" s="215"/>
      <c r="B21049" s="438"/>
      <c r="C21049" s="215"/>
      <c r="D21049" s="217"/>
      <c r="E21049" s="217"/>
      <c r="F21049" s="216"/>
      <c r="G21049" s="216"/>
      <c r="I21049" s="434"/>
      <c r="P21049" s="294"/>
    </row>
    <row r="21050" spans="1:16">
      <c r="A21050" s="215"/>
      <c r="B21050" s="438"/>
      <c r="C21050" s="215"/>
      <c r="D21050" s="217"/>
      <c r="E21050" s="217"/>
      <c r="F21050" s="216"/>
      <c r="G21050" s="216"/>
      <c r="I21050" s="434"/>
      <c r="P21050" s="294"/>
    </row>
    <row r="21051" spans="1:16">
      <c r="A21051" s="215"/>
      <c r="B21051" s="438"/>
      <c r="C21051" s="215"/>
      <c r="D21051" s="217"/>
      <c r="E21051" s="217"/>
      <c r="F21051" s="216"/>
      <c r="G21051" s="216"/>
      <c r="I21051" s="434"/>
      <c r="P21051" s="294"/>
    </row>
    <row r="21052" spans="1:16">
      <c r="A21052" s="215"/>
      <c r="B21052" s="438"/>
      <c r="C21052" s="215"/>
      <c r="D21052" s="217"/>
      <c r="E21052" s="217"/>
      <c r="F21052" s="216"/>
      <c r="G21052" s="216"/>
      <c r="I21052" s="434"/>
      <c r="P21052" s="294"/>
    </row>
    <row r="21053" spans="1:16">
      <c r="A21053" s="215"/>
      <c r="B21053" s="438"/>
      <c r="C21053" s="215"/>
      <c r="D21053" s="217"/>
      <c r="E21053" s="217"/>
      <c r="F21053" s="216"/>
      <c r="G21053" s="216"/>
      <c r="I21053" s="434"/>
      <c r="P21053" s="294"/>
    </row>
    <row r="21054" spans="1:16">
      <c r="A21054" s="215"/>
      <c r="B21054" s="438"/>
      <c r="C21054" s="215"/>
      <c r="D21054" s="217"/>
      <c r="E21054" s="217"/>
      <c r="F21054" s="216"/>
      <c r="G21054" s="216"/>
      <c r="I21054" s="434"/>
      <c r="P21054" s="294"/>
    </row>
    <row r="21055" spans="1:16">
      <c r="A21055" s="215"/>
      <c r="B21055" s="438"/>
      <c r="C21055" s="215"/>
      <c r="D21055" s="217"/>
      <c r="E21055" s="217"/>
      <c r="F21055" s="216"/>
      <c r="G21055" s="216"/>
      <c r="I21055" s="434"/>
      <c r="P21055" s="294"/>
    </row>
    <row r="21056" spans="1:16">
      <c r="A21056" s="215"/>
      <c r="B21056" s="438"/>
      <c r="C21056" s="215"/>
      <c r="D21056" s="217"/>
      <c r="E21056" s="217"/>
      <c r="F21056" s="216"/>
      <c r="G21056" s="216"/>
      <c r="I21056" s="434"/>
      <c r="P21056" s="294"/>
    </row>
    <row r="21057" spans="1:16">
      <c r="A21057" s="215"/>
      <c r="B21057" s="438"/>
      <c r="C21057" s="215"/>
      <c r="D21057" s="217"/>
      <c r="E21057" s="217"/>
      <c r="F21057" s="216"/>
      <c r="G21057" s="216"/>
      <c r="I21057" s="434"/>
      <c r="P21057" s="294"/>
    </row>
    <row r="21058" spans="1:16">
      <c r="A21058" s="215"/>
      <c r="B21058" s="438"/>
      <c r="C21058" s="215"/>
      <c r="D21058" s="217"/>
      <c r="E21058" s="217"/>
      <c r="F21058" s="216"/>
      <c r="G21058" s="216"/>
      <c r="I21058" s="434"/>
      <c r="P21058" s="294"/>
    </row>
    <row r="21059" spans="1:16">
      <c r="A21059" s="215"/>
      <c r="B21059" s="438"/>
      <c r="C21059" s="215"/>
      <c r="D21059" s="217"/>
      <c r="E21059" s="217"/>
      <c r="F21059" s="216"/>
      <c r="G21059" s="216"/>
      <c r="I21059" s="434"/>
      <c r="P21059" s="294"/>
    </row>
    <row r="21060" spans="1:16">
      <c r="A21060" s="215"/>
      <c r="B21060" s="438"/>
      <c r="C21060" s="215"/>
      <c r="D21060" s="217"/>
      <c r="E21060" s="217"/>
      <c r="F21060" s="216"/>
      <c r="G21060" s="216"/>
      <c r="I21060" s="434"/>
      <c r="P21060" s="294"/>
    </row>
    <row r="21061" spans="1:16">
      <c r="A21061" s="215"/>
      <c r="B21061" s="438"/>
      <c r="C21061" s="215"/>
      <c r="D21061" s="217"/>
      <c r="E21061" s="217"/>
      <c r="F21061" s="216"/>
      <c r="G21061" s="216"/>
      <c r="I21061" s="434"/>
      <c r="P21061" s="294"/>
    </row>
    <row r="21062" spans="1:16">
      <c r="A21062" s="215"/>
      <c r="B21062" s="438"/>
      <c r="C21062" s="215"/>
      <c r="D21062" s="217"/>
      <c r="E21062" s="217"/>
      <c r="F21062" s="216"/>
      <c r="G21062" s="216"/>
      <c r="I21062" s="434"/>
      <c r="P21062" s="294"/>
    </row>
    <row r="21063" spans="1:16">
      <c r="A21063" s="215"/>
      <c r="B21063" s="438"/>
      <c r="C21063" s="215"/>
      <c r="D21063" s="217"/>
      <c r="E21063" s="217"/>
      <c r="F21063" s="216"/>
      <c r="G21063" s="216"/>
      <c r="I21063" s="434"/>
      <c r="P21063" s="294"/>
    </row>
    <row r="21064" spans="1:16">
      <c r="A21064" s="215"/>
      <c r="B21064" s="438"/>
      <c r="C21064" s="215"/>
      <c r="D21064" s="217"/>
      <c r="E21064" s="217"/>
      <c r="F21064" s="216"/>
      <c r="G21064" s="216"/>
      <c r="I21064" s="434"/>
      <c r="P21064" s="294"/>
    </row>
    <row r="21065" spans="1:16">
      <c r="A21065" s="215"/>
      <c r="B21065" s="438"/>
      <c r="C21065" s="215"/>
      <c r="D21065" s="217"/>
      <c r="E21065" s="217"/>
      <c r="F21065" s="216"/>
      <c r="G21065" s="216"/>
      <c r="I21065" s="434"/>
      <c r="P21065" s="294"/>
    </row>
    <row r="21066" spans="1:16">
      <c r="A21066" s="215"/>
      <c r="B21066" s="438"/>
      <c r="C21066" s="215"/>
      <c r="D21066" s="217"/>
      <c r="E21066" s="217"/>
      <c r="F21066" s="216"/>
      <c r="G21066" s="216"/>
      <c r="I21066" s="434"/>
      <c r="P21066" s="294"/>
    </row>
    <row r="21067" spans="1:16">
      <c r="A21067" s="215"/>
      <c r="B21067" s="438"/>
      <c r="C21067" s="215"/>
      <c r="D21067" s="217"/>
      <c r="E21067" s="217"/>
      <c r="F21067" s="216"/>
      <c r="G21067" s="216"/>
      <c r="I21067" s="434"/>
      <c r="P21067" s="294"/>
    </row>
    <row r="21068" spans="1:16">
      <c r="A21068" s="215"/>
      <c r="B21068" s="438"/>
      <c r="C21068" s="215"/>
      <c r="D21068" s="217"/>
      <c r="E21068" s="217"/>
      <c r="F21068" s="216"/>
      <c r="G21068" s="216"/>
      <c r="I21068" s="434"/>
      <c r="P21068" s="294"/>
    </row>
    <row r="21069" spans="1:16">
      <c r="A21069" s="215"/>
      <c r="B21069" s="438"/>
      <c r="C21069" s="215"/>
      <c r="D21069" s="217"/>
      <c r="E21069" s="217"/>
      <c r="F21069" s="216"/>
      <c r="G21069" s="216"/>
      <c r="I21069" s="434"/>
      <c r="P21069" s="294"/>
    </row>
    <row r="21070" spans="1:16">
      <c r="A21070" s="215"/>
      <c r="B21070" s="438"/>
      <c r="C21070" s="215"/>
      <c r="D21070" s="217"/>
      <c r="E21070" s="217"/>
      <c r="F21070" s="216"/>
      <c r="G21070" s="216"/>
      <c r="I21070" s="434"/>
      <c r="P21070" s="294"/>
    </row>
    <row r="21071" spans="1:16">
      <c r="A21071" s="215"/>
      <c r="B21071" s="438"/>
      <c r="C21071" s="215"/>
      <c r="D21071" s="217"/>
      <c r="E21071" s="217"/>
      <c r="F21071" s="216"/>
      <c r="G21071" s="216"/>
      <c r="I21071" s="434"/>
      <c r="P21071" s="294"/>
    </row>
    <row r="21072" spans="1:16">
      <c r="A21072" s="215"/>
      <c r="B21072" s="438"/>
      <c r="C21072" s="215"/>
      <c r="D21072" s="217"/>
      <c r="E21072" s="217"/>
      <c r="F21072" s="216"/>
      <c r="G21072" s="216"/>
      <c r="I21072" s="434"/>
      <c r="P21072" s="294"/>
    </row>
    <row r="21073" spans="1:16">
      <c r="A21073" s="215"/>
      <c r="B21073" s="438"/>
      <c r="C21073" s="215"/>
      <c r="D21073" s="217"/>
      <c r="E21073" s="217"/>
      <c r="F21073" s="216"/>
      <c r="G21073" s="216"/>
      <c r="I21073" s="434"/>
      <c r="P21073" s="294"/>
    </row>
    <row r="21074" spans="1:16">
      <c r="A21074" s="215"/>
      <c r="B21074" s="438"/>
      <c r="C21074" s="215"/>
      <c r="D21074" s="217"/>
      <c r="E21074" s="217"/>
      <c r="F21074" s="216"/>
      <c r="G21074" s="216"/>
      <c r="I21074" s="434"/>
      <c r="P21074" s="294"/>
    </row>
    <row r="21075" spans="1:16">
      <c r="A21075" s="215"/>
      <c r="B21075" s="438"/>
      <c r="C21075" s="215"/>
      <c r="D21075" s="217"/>
      <c r="E21075" s="217"/>
      <c r="F21075" s="216"/>
      <c r="G21075" s="216"/>
      <c r="I21075" s="434"/>
      <c r="P21075" s="294"/>
    </row>
    <row r="21076" spans="1:16">
      <c r="A21076" s="215"/>
      <c r="B21076" s="438"/>
      <c r="C21076" s="215"/>
      <c r="D21076" s="217"/>
      <c r="E21076" s="217"/>
      <c r="F21076" s="216"/>
      <c r="G21076" s="216"/>
      <c r="I21076" s="434"/>
      <c r="P21076" s="294"/>
    </row>
    <row r="21077" spans="1:16">
      <c r="A21077" s="215"/>
      <c r="B21077" s="438"/>
      <c r="C21077" s="215"/>
      <c r="D21077" s="217"/>
      <c r="E21077" s="217"/>
      <c r="F21077" s="216"/>
      <c r="G21077" s="216"/>
      <c r="I21077" s="434"/>
      <c r="P21077" s="294"/>
    </row>
    <row r="21078" spans="1:16">
      <c r="A21078" s="215"/>
      <c r="B21078" s="438"/>
      <c r="C21078" s="215"/>
      <c r="D21078" s="217"/>
      <c r="E21078" s="217"/>
      <c r="F21078" s="216"/>
      <c r="G21078" s="216"/>
      <c r="I21078" s="434"/>
      <c r="P21078" s="294"/>
    </row>
    <row r="21079" spans="1:16">
      <c r="A21079" s="215"/>
      <c r="B21079" s="438"/>
      <c r="C21079" s="215"/>
      <c r="D21079" s="217"/>
      <c r="E21079" s="217"/>
      <c r="F21079" s="216"/>
      <c r="G21079" s="216"/>
      <c r="I21079" s="434"/>
      <c r="P21079" s="294"/>
    </row>
    <row r="21080" spans="1:16">
      <c r="A21080" s="215"/>
      <c r="B21080" s="438"/>
      <c r="C21080" s="215"/>
      <c r="D21080" s="217"/>
      <c r="E21080" s="217"/>
      <c r="F21080" s="216"/>
      <c r="G21080" s="216"/>
      <c r="I21080" s="434"/>
      <c r="P21080" s="294"/>
    </row>
    <row r="21081" spans="1:16">
      <c r="A21081" s="215"/>
      <c r="B21081" s="438"/>
      <c r="C21081" s="215"/>
      <c r="D21081" s="217"/>
      <c r="E21081" s="217"/>
      <c r="F21081" s="216"/>
      <c r="G21081" s="216"/>
      <c r="I21081" s="434"/>
      <c r="P21081" s="294"/>
    </row>
    <row r="21082" spans="1:16">
      <c r="A21082" s="215"/>
      <c r="B21082" s="438"/>
      <c r="C21082" s="215"/>
      <c r="D21082" s="217"/>
      <c r="E21082" s="217"/>
      <c r="F21082" s="216"/>
      <c r="G21082" s="216"/>
      <c r="I21082" s="434"/>
      <c r="P21082" s="294"/>
    </row>
    <row r="21083" spans="1:16">
      <c r="A21083" s="215"/>
      <c r="B21083" s="438"/>
      <c r="C21083" s="215"/>
      <c r="D21083" s="217"/>
      <c r="E21083" s="217"/>
      <c r="F21083" s="216"/>
      <c r="G21083" s="216"/>
      <c r="I21083" s="434"/>
      <c r="P21083" s="294"/>
    </row>
    <row r="21084" spans="1:16">
      <c r="A21084" s="215"/>
      <c r="B21084" s="438"/>
      <c r="C21084" s="215"/>
      <c r="D21084" s="217"/>
      <c r="E21084" s="217"/>
      <c r="F21084" s="216"/>
      <c r="G21084" s="216"/>
      <c r="I21084" s="434"/>
      <c r="P21084" s="294"/>
    </row>
    <row r="21085" spans="1:16">
      <c r="A21085" s="215"/>
      <c r="B21085" s="438"/>
      <c r="C21085" s="215"/>
      <c r="D21085" s="217"/>
      <c r="E21085" s="217"/>
      <c r="F21085" s="216"/>
      <c r="G21085" s="216"/>
      <c r="I21085" s="434"/>
      <c r="P21085" s="294"/>
    </row>
    <row r="21086" spans="1:16">
      <c r="A21086" s="215"/>
      <c r="B21086" s="438"/>
      <c r="C21086" s="215"/>
      <c r="D21086" s="217"/>
      <c r="E21086" s="217"/>
      <c r="F21086" s="216"/>
      <c r="G21086" s="216"/>
      <c r="I21086" s="434"/>
      <c r="P21086" s="294"/>
    </row>
    <row r="21087" spans="1:16">
      <c r="A21087" s="215"/>
      <c r="B21087" s="438"/>
      <c r="C21087" s="215"/>
      <c r="D21087" s="217"/>
      <c r="E21087" s="217"/>
      <c r="F21087" s="216"/>
      <c r="G21087" s="216"/>
      <c r="I21087" s="434"/>
      <c r="P21087" s="294"/>
    </row>
    <row r="21088" spans="1:16">
      <c r="A21088" s="215"/>
      <c r="B21088" s="438"/>
      <c r="C21088" s="215"/>
      <c r="D21088" s="217"/>
      <c r="E21088" s="217"/>
      <c r="F21088" s="216"/>
      <c r="G21088" s="216"/>
      <c r="I21088" s="434"/>
      <c r="P21088" s="294"/>
    </row>
    <row r="21089" spans="1:16">
      <c r="A21089" s="215"/>
      <c r="B21089" s="438"/>
      <c r="C21089" s="215"/>
      <c r="D21089" s="217"/>
      <c r="E21089" s="217"/>
      <c r="F21089" s="216"/>
      <c r="G21089" s="216"/>
      <c r="I21089" s="434"/>
      <c r="P21089" s="294"/>
    </row>
    <row r="21090" spans="1:16">
      <c r="A21090" s="215"/>
      <c r="B21090" s="438"/>
      <c r="C21090" s="215"/>
      <c r="D21090" s="217"/>
      <c r="E21090" s="217"/>
      <c r="F21090" s="216"/>
      <c r="G21090" s="216"/>
      <c r="I21090" s="434"/>
      <c r="P21090" s="294"/>
    </row>
    <row r="21091" spans="1:16">
      <c r="A21091" s="215"/>
      <c r="B21091" s="438"/>
      <c r="C21091" s="215"/>
      <c r="D21091" s="217"/>
      <c r="E21091" s="217"/>
      <c r="F21091" s="216"/>
      <c r="G21091" s="216"/>
      <c r="I21091" s="434"/>
      <c r="P21091" s="294"/>
    </row>
    <row r="21092" spans="1:16">
      <c r="A21092" s="215"/>
      <c r="B21092" s="438"/>
      <c r="C21092" s="215"/>
      <c r="D21092" s="217"/>
      <c r="E21092" s="217"/>
      <c r="F21092" s="216"/>
      <c r="G21092" s="216"/>
      <c r="I21092" s="434"/>
      <c r="P21092" s="294"/>
    </row>
    <row r="21093" spans="1:16">
      <c r="A21093" s="215"/>
      <c r="B21093" s="438"/>
      <c r="C21093" s="215"/>
      <c r="D21093" s="217"/>
      <c r="E21093" s="217"/>
      <c r="F21093" s="216"/>
      <c r="G21093" s="216"/>
      <c r="I21093" s="434"/>
      <c r="P21093" s="294"/>
    </row>
    <row r="21094" spans="1:16">
      <c r="A21094" s="215"/>
      <c r="B21094" s="438"/>
      <c r="C21094" s="215"/>
      <c r="D21094" s="217"/>
      <c r="E21094" s="217"/>
      <c r="F21094" s="216"/>
      <c r="G21094" s="216"/>
      <c r="I21094" s="434"/>
      <c r="P21094" s="294"/>
    </row>
    <row r="21095" spans="1:16">
      <c r="A21095" s="215"/>
      <c r="B21095" s="438"/>
      <c r="C21095" s="215"/>
      <c r="D21095" s="217"/>
      <c r="E21095" s="217"/>
      <c r="F21095" s="216"/>
      <c r="G21095" s="216"/>
      <c r="I21095" s="434"/>
      <c r="P21095" s="294"/>
    </row>
    <row r="21096" spans="1:16">
      <c r="A21096" s="215"/>
      <c r="B21096" s="438"/>
      <c r="C21096" s="215"/>
      <c r="D21096" s="217"/>
      <c r="E21096" s="217"/>
      <c r="F21096" s="216"/>
      <c r="G21096" s="216"/>
      <c r="I21096" s="434"/>
      <c r="P21096" s="294"/>
    </row>
    <row r="21097" spans="1:16">
      <c r="A21097" s="215"/>
      <c r="B21097" s="438"/>
      <c r="C21097" s="215"/>
      <c r="D21097" s="217"/>
      <c r="E21097" s="217"/>
      <c r="F21097" s="216"/>
      <c r="G21097" s="216"/>
      <c r="I21097" s="434"/>
      <c r="P21097" s="294"/>
    </row>
    <row r="21098" spans="1:16">
      <c r="A21098" s="215"/>
      <c r="B21098" s="438"/>
      <c r="C21098" s="215"/>
      <c r="D21098" s="217"/>
      <c r="E21098" s="217"/>
      <c r="F21098" s="216"/>
      <c r="G21098" s="216"/>
      <c r="I21098" s="434"/>
      <c r="P21098" s="294"/>
    </row>
    <row r="21099" spans="1:16">
      <c r="A21099" s="215"/>
      <c r="B21099" s="438"/>
      <c r="C21099" s="215"/>
      <c r="D21099" s="217"/>
      <c r="E21099" s="217"/>
      <c r="F21099" s="216"/>
      <c r="G21099" s="216"/>
      <c r="I21099" s="434"/>
      <c r="P21099" s="294"/>
    </row>
    <row r="21100" spans="1:16">
      <c r="A21100" s="215"/>
      <c r="B21100" s="438"/>
      <c r="C21100" s="215"/>
      <c r="D21100" s="217"/>
      <c r="E21100" s="217"/>
      <c r="F21100" s="216"/>
      <c r="G21100" s="216"/>
      <c r="I21100" s="434"/>
      <c r="P21100" s="294"/>
    </row>
    <row r="21101" spans="1:16">
      <c r="A21101" s="215"/>
      <c r="B21101" s="438"/>
      <c r="C21101" s="215"/>
      <c r="D21101" s="217"/>
      <c r="E21101" s="217"/>
      <c r="F21101" s="216"/>
      <c r="G21101" s="216"/>
      <c r="I21101" s="434"/>
      <c r="P21101" s="294"/>
    </row>
    <row r="21102" spans="1:16">
      <c r="A21102" s="215"/>
      <c r="B21102" s="438"/>
      <c r="C21102" s="215"/>
      <c r="D21102" s="217"/>
      <c r="E21102" s="217"/>
      <c r="F21102" s="216"/>
      <c r="G21102" s="216"/>
      <c r="I21102" s="434"/>
      <c r="P21102" s="294"/>
    </row>
    <row r="21103" spans="1:16">
      <c r="A21103" s="215"/>
      <c r="B21103" s="438"/>
      <c r="C21103" s="215"/>
      <c r="D21103" s="217"/>
      <c r="E21103" s="217"/>
      <c r="F21103" s="216"/>
      <c r="G21103" s="216"/>
      <c r="I21103" s="434"/>
      <c r="P21103" s="294"/>
    </row>
    <row r="21104" spans="1:16">
      <c r="A21104" s="215"/>
      <c r="B21104" s="438"/>
      <c r="C21104" s="215"/>
      <c r="D21104" s="217"/>
      <c r="E21104" s="217"/>
      <c r="F21104" s="216"/>
      <c r="G21104" s="216"/>
      <c r="I21104" s="434"/>
      <c r="P21104" s="294"/>
    </row>
    <row r="21105" spans="1:16">
      <c r="A21105" s="215"/>
      <c r="B21105" s="438"/>
      <c r="C21105" s="215"/>
      <c r="D21105" s="217"/>
      <c r="E21105" s="217"/>
      <c r="F21105" s="216"/>
      <c r="G21105" s="216"/>
      <c r="I21105" s="434"/>
      <c r="P21105" s="294"/>
    </row>
    <row r="21106" spans="1:16">
      <c r="A21106" s="215"/>
      <c r="B21106" s="438"/>
      <c r="C21106" s="215"/>
      <c r="D21106" s="217"/>
      <c r="E21106" s="217"/>
      <c r="F21106" s="216"/>
      <c r="G21106" s="216"/>
      <c r="I21106" s="434"/>
      <c r="P21106" s="294"/>
    </row>
    <row r="21107" spans="1:16">
      <c r="A21107" s="215"/>
      <c r="B21107" s="438"/>
      <c r="C21107" s="215"/>
      <c r="D21107" s="217"/>
      <c r="E21107" s="217"/>
      <c r="F21107" s="216"/>
      <c r="G21107" s="216"/>
      <c r="I21107" s="434"/>
      <c r="P21107" s="294"/>
    </row>
    <row r="21108" spans="1:16">
      <c r="A21108" s="215"/>
      <c r="B21108" s="438"/>
      <c r="C21108" s="215"/>
      <c r="D21108" s="217"/>
      <c r="E21108" s="217"/>
      <c r="F21108" s="216"/>
      <c r="G21108" s="216"/>
      <c r="I21108" s="434"/>
      <c r="P21108" s="294"/>
    </row>
    <row r="21109" spans="1:16">
      <c r="A21109" s="215"/>
      <c r="B21109" s="438"/>
      <c r="C21109" s="215"/>
      <c r="D21109" s="217"/>
      <c r="E21109" s="217"/>
      <c r="F21109" s="216"/>
      <c r="G21109" s="216"/>
      <c r="I21109" s="434"/>
      <c r="P21109" s="294"/>
    </row>
    <row r="21110" spans="1:16">
      <c r="A21110" s="215"/>
      <c r="B21110" s="438"/>
      <c r="C21110" s="215"/>
      <c r="D21110" s="217"/>
      <c r="E21110" s="217"/>
      <c r="F21110" s="216"/>
      <c r="G21110" s="216"/>
      <c r="I21110" s="434"/>
      <c r="P21110" s="294"/>
    </row>
    <row r="21111" spans="1:16">
      <c r="A21111" s="215"/>
      <c r="B21111" s="438"/>
      <c r="C21111" s="215"/>
      <c r="D21111" s="217"/>
      <c r="E21111" s="217"/>
      <c r="F21111" s="216"/>
      <c r="G21111" s="216"/>
      <c r="I21111" s="434"/>
      <c r="P21111" s="294"/>
    </row>
    <row r="21112" spans="1:16">
      <c r="A21112" s="215"/>
      <c r="B21112" s="438"/>
      <c r="C21112" s="215"/>
      <c r="D21112" s="217"/>
      <c r="E21112" s="217"/>
      <c r="F21112" s="216"/>
      <c r="G21112" s="216"/>
      <c r="I21112" s="434"/>
      <c r="P21112" s="294"/>
    </row>
    <row r="21113" spans="1:16">
      <c r="A21113" s="215"/>
      <c r="B21113" s="438"/>
      <c r="C21113" s="215"/>
      <c r="D21113" s="217"/>
      <c r="E21113" s="217"/>
      <c r="F21113" s="216"/>
      <c r="G21113" s="216"/>
      <c r="I21113" s="434"/>
      <c r="P21113" s="294"/>
    </row>
    <row r="21114" spans="1:16">
      <c r="A21114" s="215"/>
      <c r="B21114" s="438"/>
      <c r="C21114" s="215"/>
      <c r="D21114" s="217"/>
      <c r="E21114" s="217"/>
      <c r="F21114" s="216"/>
      <c r="G21114" s="216"/>
      <c r="I21114" s="434"/>
      <c r="P21114" s="294"/>
    </row>
    <row r="21115" spans="1:16">
      <c r="A21115" s="215"/>
      <c r="B21115" s="438"/>
      <c r="C21115" s="215"/>
      <c r="D21115" s="217"/>
      <c r="E21115" s="217"/>
      <c r="F21115" s="216"/>
      <c r="G21115" s="216"/>
      <c r="I21115" s="434"/>
      <c r="P21115" s="294"/>
    </row>
    <row r="21116" spans="1:16">
      <c r="A21116" s="215"/>
      <c r="B21116" s="438"/>
      <c r="C21116" s="215"/>
      <c r="D21116" s="217"/>
      <c r="E21116" s="217"/>
      <c r="F21116" s="216"/>
      <c r="G21116" s="216"/>
      <c r="I21116" s="434"/>
      <c r="P21116" s="294"/>
    </row>
    <row r="21117" spans="1:16">
      <c r="A21117" s="215"/>
      <c r="B21117" s="438"/>
      <c r="C21117" s="215"/>
      <c r="D21117" s="217"/>
      <c r="E21117" s="217"/>
      <c r="F21117" s="216"/>
      <c r="G21117" s="216"/>
      <c r="I21117" s="434"/>
      <c r="P21117" s="294"/>
    </row>
    <row r="21118" spans="1:16">
      <c r="A21118" s="215"/>
      <c r="B21118" s="438"/>
      <c r="C21118" s="215"/>
      <c r="D21118" s="217"/>
      <c r="E21118" s="217"/>
      <c r="F21118" s="216"/>
      <c r="G21118" s="216"/>
      <c r="I21118" s="434"/>
      <c r="P21118" s="294"/>
    </row>
    <row r="21119" spans="1:16">
      <c r="A21119" s="215"/>
      <c r="B21119" s="438"/>
      <c r="C21119" s="215"/>
      <c r="D21119" s="217"/>
      <c r="E21119" s="217"/>
      <c r="F21119" s="216"/>
      <c r="G21119" s="216"/>
      <c r="I21119" s="434"/>
      <c r="P21119" s="294"/>
    </row>
    <row r="21120" spans="1:16">
      <c r="A21120" s="215"/>
      <c r="B21120" s="438"/>
      <c r="C21120" s="215"/>
      <c r="D21120" s="217"/>
      <c r="E21120" s="217"/>
      <c r="F21120" s="216"/>
      <c r="G21120" s="216"/>
      <c r="I21120" s="434"/>
      <c r="P21120" s="294"/>
    </row>
    <row r="21121" spans="1:16">
      <c r="A21121" s="215"/>
      <c r="B21121" s="438"/>
      <c r="C21121" s="215"/>
      <c r="D21121" s="217"/>
      <c r="E21121" s="217"/>
      <c r="F21121" s="216"/>
      <c r="G21121" s="216"/>
      <c r="I21121" s="434"/>
      <c r="P21121" s="294"/>
    </row>
    <row r="21122" spans="1:16">
      <c r="A21122" s="215"/>
      <c r="B21122" s="438"/>
      <c r="C21122" s="215"/>
      <c r="D21122" s="217"/>
      <c r="E21122" s="217"/>
      <c r="F21122" s="216"/>
      <c r="G21122" s="216"/>
      <c r="I21122" s="434"/>
      <c r="P21122" s="294"/>
    </row>
    <row r="21123" spans="1:16">
      <c r="A21123" s="215"/>
      <c r="B21123" s="438"/>
      <c r="C21123" s="215"/>
      <c r="D21123" s="217"/>
      <c r="E21123" s="217"/>
      <c r="F21123" s="216"/>
      <c r="G21123" s="216"/>
      <c r="I21123" s="434"/>
      <c r="P21123" s="294"/>
    </row>
    <row r="21124" spans="1:16">
      <c r="A21124" s="215"/>
      <c r="B21124" s="438"/>
      <c r="C21124" s="215"/>
      <c r="D21124" s="217"/>
      <c r="E21124" s="217"/>
      <c r="F21124" s="216"/>
      <c r="G21124" s="216"/>
      <c r="I21124" s="434"/>
      <c r="P21124" s="294"/>
    </row>
    <row r="21125" spans="1:16">
      <c r="A21125" s="215"/>
      <c r="B21125" s="438"/>
      <c r="C21125" s="215"/>
      <c r="D21125" s="217"/>
      <c r="E21125" s="217"/>
      <c r="F21125" s="216"/>
      <c r="G21125" s="216"/>
      <c r="I21125" s="434"/>
      <c r="P21125" s="294"/>
    </row>
    <row r="21126" spans="1:16">
      <c r="A21126" s="215"/>
      <c r="B21126" s="438"/>
      <c r="C21126" s="215"/>
      <c r="D21126" s="217"/>
      <c r="E21126" s="217"/>
      <c r="F21126" s="216"/>
      <c r="G21126" s="216"/>
      <c r="I21126" s="434"/>
      <c r="P21126" s="294"/>
    </row>
    <row r="21127" spans="1:16">
      <c r="A21127" s="215"/>
      <c r="B21127" s="438"/>
      <c r="C21127" s="215"/>
      <c r="D21127" s="217"/>
      <c r="E21127" s="217"/>
      <c r="F21127" s="216"/>
      <c r="G21127" s="216"/>
      <c r="I21127" s="434"/>
      <c r="P21127" s="294"/>
    </row>
    <row r="21128" spans="1:16">
      <c r="A21128" s="215"/>
      <c r="B21128" s="438"/>
      <c r="C21128" s="215"/>
      <c r="D21128" s="217"/>
      <c r="E21128" s="217"/>
      <c r="F21128" s="216"/>
      <c r="G21128" s="216"/>
      <c r="I21128" s="434"/>
      <c r="P21128" s="294"/>
    </row>
    <row r="21129" spans="1:16">
      <c r="A21129" s="215"/>
      <c r="B21129" s="438"/>
      <c r="C21129" s="215"/>
      <c r="D21129" s="217"/>
      <c r="E21129" s="217"/>
      <c r="F21129" s="216"/>
      <c r="G21129" s="216"/>
      <c r="I21129" s="434"/>
      <c r="P21129" s="294"/>
    </row>
    <row r="21130" spans="1:16">
      <c r="A21130" s="215"/>
      <c r="B21130" s="438"/>
      <c r="C21130" s="215"/>
      <c r="D21130" s="217"/>
      <c r="E21130" s="217"/>
      <c r="F21130" s="216"/>
      <c r="G21130" s="216"/>
      <c r="I21130" s="434"/>
      <c r="P21130" s="294"/>
    </row>
    <row r="21131" spans="1:16">
      <c r="A21131" s="215"/>
      <c r="B21131" s="438"/>
      <c r="C21131" s="215"/>
      <c r="D21131" s="217"/>
      <c r="E21131" s="217"/>
      <c r="F21131" s="216"/>
      <c r="G21131" s="216"/>
      <c r="I21131" s="434"/>
      <c r="P21131" s="294"/>
    </row>
    <row r="21132" spans="1:16">
      <c r="A21132" s="215"/>
      <c r="B21132" s="438"/>
      <c r="C21132" s="215"/>
      <c r="D21132" s="217"/>
      <c r="E21132" s="217"/>
      <c r="F21132" s="216"/>
      <c r="G21132" s="216"/>
      <c r="I21132" s="434"/>
      <c r="P21132" s="294"/>
    </row>
    <row r="21133" spans="1:16">
      <c r="A21133" s="215"/>
      <c r="B21133" s="438"/>
      <c r="C21133" s="215"/>
      <c r="D21133" s="217"/>
      <c r="E21133" s="217"/>
      <c r="F21133" s="216"/>
      <c r="G21133" s="216"/>
      <c r="I21133" s="434"/>
      <c r="P21133" s="294"/>
    </row>
    <row r="21134" spans="1:16">
      <c r="A21134" s="215"/>
      <c r="B21134" s="438"/>
      <c r="C21134" s="215"/>
      <c r="D21134" s="217"/>
      <c r="E21134" s="217"/>
      <c r="F21134" s="216"/>
      <c r="G21134" s="216"/>
      <c r="I21134" s="434"/>
      <c r="P21134" s="294"/>
    </row>
    <row r="21135" spans="1:16">
      <c r="A21135" s="215"/>
      <c r="B21135" s="438"/>
      <c r="C21135" s="215"/>
      <c r="D21135" s="217"/>
      <c r="E21135" s="217"/>
      <c r="F21135" s="216"/>
      <c r="G21135" s="216"/>
      <c r="I21135" s="434"/>
      <c r="P21135" s="294"/>
    </row>
    <row r="21136" spans="1:16">
      <c r="A21136" s="215"/>
      <c r="B21136" s="438"/>
      <c r="C21136" s="215"/>
      <c r="D21136" s="217"/>
      <c r="E21136" s="217"/>
      <c r="F21136" s="216"/>
      <c r="G21136" s="216"/>
      <c r="I21136" s="434"/>
      <c r="P21136" s="294"/>
    </row>
    <row r="21137" spans="1:16">
      <c r="A21137" s="215"/>
      <c r="B21137" s="438"/>
      <c r="C21137" s="215"/>
      <c r="D21137" s="217"/>
      <c r="E21137" s="217"/>
      <c r="F21137" s="216"/>
      <c r="G21137" s="216"/>
      <c r="I21137" s="434"/>
      <c r="P21137" s="294"/>
    </row>
    <row r="21138" spans="1:16">
      <c r="A21138" s="215"/>
      <c r="B21138" s="438"/>
      <c r="C21138" s="215"/>
      <c r="D21138" s="217"/>
      <c r="E21138" s="217"/>
      <c r="F21138" s="216"/>
      <c r="G21138" s="216"/>
      <c r="I21138" s="434"/>
      <c r="P21138" s="294"/>
    </row>
    <row r="21139" spans="1:16">
      <c r="A21139" s="215"/>
      <c r="B21139" s="438"/>
      <c r="C21139" s="215"/>
      <c r="D21139" s="217"/>
      <c r="E21139" s="217"/>
      <c r="F21139" s="216"/>
      <c r="G21139" s="216"/>
      <c r="I21139" s="434"/>
      <c r="P21139" s="294"/>
    </row>
    <row r="21140" spans="1:16">
      <c r="A21140" s="215"/>
      <c r="B21140" s="438"/>
      <c r="C21140" s="215"/>
      <c r="D21140" s="217"/>
      <c r="E21140" s="217"/>
      <c r="F21140" s="216"/>
      <c r="G21140" s="216"/>
      <c r="I21140" s="434"/>
      <c r="P21140" s="294"/>
    </row>
    <row r="21141" spans="1:16">
      <c r="A21141" s="215"/>
      <c r="B21141" s="438"/>
      <c r="C21141" s="215"/>
      <c r="D21141" s="217"/>
      <c r="E21141" s="217"/>
      <c r="F21141" s="216"/>
      <c r="G21141" s="216"/>
      <c r="I21141" s="434"/>
      <c r="P21141" s="294"/>
    </row>
    <row r="21142" spans="1:16">
      <c r="A21142" s="215"/>
      <c r="B21142" s="438"/>
      <c r="C21142" s="215"/>
      <c r="D21142" s="217"/>
      <c r="E21142" s="217"/>
      <c r="F21142" s="216"/>
      <c r="G21142" s="216"/>
      <c r="I21142" s="434"/>
      <c r="P21142" s="294"/>
    </row>
    <row r="21143" spans="1:16">
      <c r="A21143" s="215"/>
      <c r="B21143" s="438"/>
      <c r="C21143" s="215"/>
      <c r="D21143" s="217"/>
      <c r="E21143" s="217"/>
      <c r="F21143" s="216"/>
      <c r="G21143" s="216"/>
      <c r="I21143" s="434"/>
      <c r="P21143" s="294"/>
    </row>
    <row r="21144" spans="1:16">
      <c r="A21144" s="215"/>
      <c r="B21144" s="438"/>
      <c r="C21144" s="215"/>
      <c r="D21144" s="217"/>
      <c r="E21144" s="217"/>
      <c r="F21144" s="216"/>
      <c r="G21144" s="216"/>
      <c r="I21144" s="434"/>
      <c r="P21144" s="294"/>
    </row>
    <row r="21145" spans="1:16">
      <c r="A21145" s="215"/>
      <c r="B21145" s="438"/>
      <c r="C21145" s="215"/>
      <c r="D21145" s="217"/>
      <c r="E21145" s="217"/>
      <c r="F21145" s="216"/>
      <c r="G21145" s="216"/>
      <c r="I21145" s="434"/>
      <c r="P21145" s="294"/>
    </row>
    <row r="21146" spans="1:16">
      <c r="A21146" s="215"/>
      <c r="B21146" s="438"/>
      <c r="C21146" s="215"/>
      <c r="D21146" s="217"/>
      <c r="E21146" s="217"/>
      <c r="F21146" s="216"/>
      <c r="G21146" s="216"/>
      <c r="I21146" s="434"/>
      <c r="P21146" s="294"/>
    </row>
    <row r="21147" spans="1:16">
      <c r="A21147" s="215"/>
      <c r="B21147" s="438"/>
      <c r="C21147" s="215"/>
      <c r="D21147" s="217"/>
      <c r="E21147" s="217"/>
      <c r="F21147" s="216"/>
      <c r="G21147" s="216"/>
      <c r="I21147" s="434"/>
      <c r="P21147" s="294"/>
    </row>
    <row r="21148" spans="1:16">
      <c r="A21148" s="215"/>
      <c r="B21148" s="438"/>
      <c r="C21148" s="215"/>
      <c r="D21148" s="217"/>
      <c r="E21148" s="217"/>
      <c r="F21148" s="216"/>
      <c r="G21148" s="216"/>
      <c r="I21148" s="434"/>
      <c r="P21148" s="294"/>
    </row>
    <row r="21149" spans="1:16">
      <c r="A21149" s="215"/>
      <c r="B21149" s="438"/>
      <c r="C21149" s="215"/>
      <c r="D21149" s="217"/>
      <c r="E21149" s="217"/>
      <c r="F21149" s="216"/>
      <c r="G21149" s="216"/>
      <c r="I21149" s="434"/>
      <c r="P21149" s="294"/>
    </row>
    <row r="21150" spans="1:16">
      <c r="A21150" s="215"/>
      <c r="B21150" s="438"/>
      <c r="C21150" s="215"/>
      <c r="D21150" s="217"/>
      <c r="E21150" s="217"/>
      <c r="F21150" s="216"/>
      <c r="G21150" s="216"/>
      <c r="I21150" s="434"/>
      <c r="P21150" s="294"/>
    </row>
    <row r="21151" spans="1:16">
      <c r="A21151" s="215"/>
      <c r="B21151" s="438"/>
      <c r="C21151" s="215"/>
      <c r="D21151" s="217"/>
      <c r="E21151" s="217"/>
      <c r="F21151" s="216"/>
      <c r="G21151" s="216"/>
      <c r="I21151" s="434"/>
      <c r="P21151" s="294"/>
    </row>
    <row r="21152" spans="1:16">
      <c r="A21152" s="215"/>
      <c r="B21152" s="438"/>
      <c r="C21152" s="215"/>
      <c r="D21152" s="217"/>
      <c r="E21152" s="217"/>
      <c r="F21152" s="216"/>
      <c r="G21152" s="216"/>
      <c r="I21152" s="434"/>
      <c r="P21152" s="294"/>
    </row>
    <row r="21153" spans="1:16">
      <c r="A21153" s="215"/>
      <c r="B21153" s="438"/>
      <c r="C21153" s="215"/>
      <c r="D21153" s="217"/>
      <c r="E21153" s="217"/>
      <c r="F21153" s="216"/>
      <c r="G21153" s="216"/>
      <c r="I21153" s="434"/>
      <c r="P21153" s="294"/>
    </row>
    <row r="21154" spans="1:16">
      <c r="A21154" s="215"/>
      <c r="B21154" s="438"/>
      <c r="C21154" s="215"/>
      <c r="D21154" s="217"/>
      <c r="E21154" s="217"/>
      <c r="F21154" s="216"/>
      <c r="G21154" s="216"/>
      <c r="I21154" s="434"/>
      <c r="P21154" s="294"/>
    </row>
    <row r="21155" spans="1:16">
      <c r="A21155" s="215"/>
      <c r="B21155" s="438"/>
      <c r="C21155" s="215"/>
      <c r="D21155" s="217"/>
      <c r="E21155" s="217"/>
      <c r="F21155" s="216"/>
      <c r="G21155" s="216"/>
      <c r="I21155" s="434"/>
      <c r="P21155" s="294"/>
    </row>
    <row r="21156" spans="1:16">
      <c r="A21156" s="215"/>
      <c r="B21156" s="438"/>
      <c r="C21156" s="215"/>
      <c r="D21156" s="217"/>
      <c r="E21156" s="217"/>
      <c r="F21156" s="216"/>
      <c r="G21156" s="216"/>
      <c r="I21156" s="434"/>
      <c r="P21156" s="294"/>
    </row>
    <row r="21157" spans="1:16">
      <c r="A21157" s="215"/>
      <c r="B21157" s="438"/>
      <c r="C21157" s="215"/>
      <c r="D21157" s="217"/>
      <c r="E21157" s="217"/>
      <c r="F21157" s="216"/>
      <c r="G21157" s="216"/>
      <c r="I21157" s="434"/>
      <c r="P21157" s="294"/>
    </row>
    <row r="21158" spans="1:16">
      <c r="A21158" s="215"/>
      <c r="B21158" s="438"/>
      <c r="C21158" s="215"/>
      <c r="D21158" s="217"/>
      <c r="E21158" s="217"/>
      <c r="F21158" s="216"/>
      <c r="G21158" s="216"/>
      <c r="I21158" s="434"/>
      <c r="P21158" s="294"/>
    </row>
    <row r="21159" spans="1:16">
      <c r="A21159" s="215"/>
      <c r="B21159" s="438"/>
      <c r="C21159" s="215"/>
      <c r="D21159" s="217"/>
      <c r="E21159" s="217"/>
      <c r="F21159" s="216"/>
      <c r="G21159" s="216"/>
      <c r="I21159" s="434"/>
      <c r="P21159" s="294"/>
    </row>
    <row r="21160" spans="1:16">
      <c r="A21160" s="215"/>
      <c r="B21160" s="438"/>
      <c r="C21160" s="215"/>
      <c r="D21160" s="217"/>
      <c r="E21160" s="217"/>
      <c r="F21160" s="216"/>
      <c r="G21160" s="216"/>
      <c r="I21160" s="434"/>
      <c r="P21160" s="294"/>
    </row>
    <row r="21161" spans="1:16">
      <c r="A21161" s="215"/>
      <c r="B21161" s="438"/>
      <c r="C21161" s="215"/>
      <c r="D21161" s="217"/>
      <c r="E21161" s="217"/>
      <c r="F21161" s="216"/>
      <c r="G21161" s="216"/>
      <c r="I21161" s="434"/>
      <c r="P21161" s="294"/>
    </row>
    <row r="21162" spans="1:16">
      <c r="A21162" s="215"/>
      <c r="B21162" s="438"/>
      <c r="C21162" s="215"/>
      <c r="D21162" s="217"/>
      <c r="E21162" s="217"/>
      <c r="F21162" s="216"/>
      <c r="G21162" s="216"/>
      <c r="I21162" s="434"/>
      <c r="P21162" s="294"/>
    </row>
    <row r="21163" spans="1:16">
      <c r="A21163" s="215"/>
      <c r="B21163" s="438"/>
      <c r="C21163" s="215"/>
      <c r="D21163" s="217"/>
      <c r="E21163" s="217"/>
      <c r="F21163" s="216"/>
      <c r="G21163" s="216"/>
      <c r="I21163" s="434"/>
      <c r="P21163" s="294"/>
    </row>
    <row r="21164" spans="1:16">
      <c r="A21164" s="215"/>
      <c r="B21164" s="438"/>
      <c r="C21164" s="215"/>
      <c r="D21164" s="217"/>
      <c r="E21164" s="217"/>
      <c r="F21164" s="216"/>
      <c r="G21164" s="216"/>
      <c r="I21164" s="434"/>
      <c r="P21164" s="294"/>
    </row>
    <row r="21165" spans="1:16">
      <c r="A21165" s="215"/>
      <c r="B21165" s="438"/>
      <c r="C21165" s="215"/>
      <c r="D21165" s="217"/>
      <c r="E21165" s="217"/>
      <c r="F21165" s="216"/>
      <c r="G21165" s="216"/>
      <c r="I21165" s="434"/>
      <c r="P21165" s="294"/>
    </row>
    <row r="21166" spans="1:16">
      <c r="A21166" s="215"/>
      <c r="B21166" s="438"/>
      <c r="C21166" s="215"/>
      <c r="D21166" s="217"/>
      <c r="E21166" s="217"/>
      <c r="F21166" s="216"/>
      <c r="G21166" s="216"/>
      <c r="I21166" s="434"/>
      <c r="P21166" s="294"/>
    </row>
    <row r="21167" spans="1:16">
      <c r="A21167" s="215"/>
      <c r="B21167" s="438"/>
      <c r="C21167" s="215"/>
      <c r="D21167" s="217"/>
      <c r="E21167" s="217"/>
      <c r="F21167" s="216"/>
      <c r="G21167" s="216"/>
      <c r="I21167" s="434"/>
      <c r="P21167" s="294"/>
    </row>
    <row r="21168" spans="1:16">
      <c r="A21168" s="215"/>
      <c r="B21168" s="438"/>
      <c r="C21168" s="215"/>
      <c r="D21168" s="217"/>
      <c r="E21168" s="217"/>
      <c r="F21168" s="216"/>
      <c r="G21168" s="216"/>
      <c r="I21168" s="434"/>
      <c r="P21168" s="294"/>
    </row>
    <row r="21169" spans="1:16">
      <c r="A21169" s="215"/>
      <c r="B21169" s="438"/>
      <c r="C21169" s="215"/>
      <c r="D21169" s="217"/>
      <c r="E21169" s="217"/>
      <c r="F21169" s="216"/>
      <c r="G21169" s="216"/>
      <c r="I21169" s="434"/>
      <c r="P21169" s="294"/>
    </row>
    <row r="21170" spans="1:16">
      <c r="A21170" s="215"/>
      <c r="B21170" s="438"/>
      <c r="C21170" s="215"/>
      <c r="D21170" s="217"/>
      <c r="E21170" s="217"/>
      <c r="F21170" s="216"/>
      <c r="G21170" s="216"/>
      <c r="I21170" s="434"/>
      <c r="P21170" s="294"/>
    </row>
    <row r="21171" spans="1:16">
      <c r="A21171" s="215"/>
      <c r="B21171" s="438"/>
      <c r="C21171" s="215"/>
      <c r="D21171" s="217"/>
      <c r="E21171" s="217"/>
      <c r="F21171" s="216"/>
      <c r="G21171" s="216"/>
      <c r="I21171" s="434"/>
      <c r="P21171" s="294"/>
    </row>
    <row r="21172" spans="1:16">
      <c r="A21172" s="215"/>
      <c r="B21172" s="438"/>
      <c r="C21172" s="215"/>
      <c r="D21172" s="217"/>
      <c r="E21172" s="217"/>
      <c r="F21172" s="216"/>
      <c r="G21172" s="216"/>
      <c r="I21172" s="434"/>
      <c r="P21172" s="294"/>
    </row>
    <row r="21173" spans="1:16">
      <c r="A21173" s="215"/>
      <c r="B21173" s="438"/>
      <c r="C21173" s="215"/>
      <c r="D21173" s="217"/>
      <c r="E21173" s="217"/>
      <c r="F21173" s="216"/>
      <c r="G21173" s="216"/>
      <c r="I21173" s="434"/>
      <c r="P21173" s="294"/>
    </row>
    <row r="21174" spans="1:16">
      <c r="A21174" s="215"/>
      <c r="B21174" s="438"/>
      <c r="C21174" s="215"/>
      <c r="D21174" s="217"/>
      <c r="E21174" s="217"/>
      <c r="F21174" s="216"/>
      <c r="G21174" s="216"/>
      <c r="I21174" s="434"/>
      <c r="P21174" s="294"/>
    </row>
    <row r="21175" spans="1:16">
      <c r="A21175" s="215"/>
      <c r="B21175" s="438"/>
      <c r="C21175" s="215"/>
      <c r="D21175" s="217"/>
      <c r="E21175" s="217"/>
      <c r="F21175" s="216"/>
      <c r="G21175" s="216"/>
      <c r="I21175" s="434"/>
      <c r="P21175" s="294"/>
    </row>
    <row r="21176" spans="1:16">
      <c r="A21176" s="215"/>
      <c r="B21176" s="438"/>
      <c r="C21176" s="215"/>
      <c r="D21176" s="217"/>
      <c r="E21176" s="217"/>
      <c r="F21176" s="216"/>
      <c r="G21176" s="216"/>
      <c r="I21176" s="434"/>
      <c r="P21176" s="294"/>
    </row>
    <row r="21177" spans="1:16">
      <c r="A21177" s="215"/>
      <c r="B21177" s="438"/>
      <c r="C21177" s="215"/>
      <c r="D21177" s="217"/>
      <c r="E21177" s="217"/>
      <c r="F21177" s="216"/>
      <c r="G21177" s="216"/>
      <c r="I21177" s="434"/>
      <c r="P21177" s="294"/>
    </row>
    <row r="21178" spans="1:16">
      <c r="A21178" s="215"/>
      <c r="B21178" s="438"/>
      <c r="C21178" s="215"/>
      <c r="D21178" s="217"/>
      <c r="E21178" s="217"/>
      <c r="F21178" s="216"/>
      <c r="G21178" s="216"/>
      <c r="I21178" s="434"/>
      <c r="P21178" s="294"/>
    </row>
    <row r="21179" spans="1:16">
      <c r="A21179" s="215"/>
      <c r="B21179" s="438"/>
      <c r="C21179" s="215"/>
      <c r="D21179" s="217"/>
      <c r="E21179" s="217"/>
      <c r="F21179" s="216"/>
      <c r="G21179" s="216"/>
      <c r="I21179" s="434"/>
      <c r="P21179" s="294"/>
    </row>
    <row r="21180" spans="1:16">
      <c r="A21180" s="215"/>
      <c r="B21180" s="438"/>
      <c r="C21180" s="215"/>
      <c r="D21180" s="217"/>
      <c r="E21180" s="217"/>
      <c r="F21180" s="216"/>
      <c r="G21180" s="216"/>
      <c r="I21180" s="434"/>
      <c r="P21180" s="294"/>
    </row>
    <row r="21181" spans="1:16">
      <c r="A21181" s="215"/>
      <c r="B21181" s="438"/>
      <c r="C21181" s="215"/>
      <c r="D21181" s="217"/>
      <c r="E21181" s="217"/>
      <c r="F21181" s="216"/>
      <c r="G21181" s="216"/>
      <c r="I21181" s="434"/>
      <c r="P21181" s="294"/>
    </row>
    <row r="21182" spans="1:16">
      <c r="A21182" s="215"/>
      <c r="B21182" s="438"/>
      <c r="C21182" s="215"/>
      <c r="D21182" s="217"/>
      <c r="E21182" s="217"/>
      <c r="F21182" s="216"/>
      <c r="G21182" s="216"/>
      <c r="I21182" s="434"/>
      <c r="P21182" s="294"/>
    </row>
    <row r="21183" spans="1:16">
      <c r="A21183" s="215"/>
      <c r="B21183" s="438"/>
      <c r="C21183" s="215"/>
      <c r="D21183" s="217"/>
      <c r="E21183" s="217"/>
      <c r="F21183" s="216"/>
      <c r="G21183" s="216"/>
      <c r="I21183" s="434"/>
      <c r="P21183" s="294"/>
    </row>
    <row r="21184" spans="1:16">
      <c r="A21184" s="215"/>
      <c r="B21184" s="438"/>
      <c r="C21184" s="215"/>
      <c r="D21184" s="217"/>
      <c r="E21184" s="217"/>
      <c r="F21184" s="216"/>
      <c r="G21184" s="216"/>
      <c r="I21184" s="434"/>
      <c r="P21184" s="294"/>
    </row>
    <row r="21185" spans="1:16">
      <c r="A21185" s="215"/>
      <c r="B21185" s="438"/>
      <c r="C21185" s="215"/>
      <c r="D21185" s="217"/>
      <c r="E21185" s="217"/>
      <c r="F21185" s="216"/>
      <c r="G21185" s="216"/>
      <c r="I21185" s="434"/>
      <c r="P21185" s="294"/>
    </row>
    <row r="21186" spans="1:16">
      <c r="A21186" s="215"/>
      <c r="B21186" s="438"/>
      <c r="C21186" s="215"/>
      <c r="D21186" s="217"/>
      <c r="E21186" s="217"/>
      <c r="F21186" s="216"/>
      <c r="G21186" s="216"/>
      <c r="I21186" s="434"/>
      <c r="P21186" s="294"/>
    </row>
    <row r="21187" spans="1:16">
      <c r="A21187" s="215"/>
      <c r="B21187" s="438"/>
      <c r="C21187" s="215"/>
      <c r="D21187" s="217"/>
      <c r="E21187" s="217"/>
      <c r="F21187" s="216"/>
      <c r="G21187" s="216"/>
      <c r="I21187" s="434"/>
      <c r="P21187" s="294"/>
    </row>
    <row r="21188" spans="1:16">
      <c r="A21188" s="215"/>
      <c r="B21188" s="438"/>
      <c r="C21188" s="215"/>
      <c r="D21188" s="217"/>
      <c r="E21188" s="217"/>
      <c r="F21188" s="216"/>
      <c r="G21188" s="216"/>
      <c r="I21188" s="434"/>
      <c r="P21188" s="294"/>
    </row>
    <row r="21189" spans="1:16">
      <c r="A21189" s="215"/>
      <c r="B21189" s="438"/>
      <c r="C21189" s="215"/>
      <c r="D21189" s="217"/>
      <c r="E21189" s="217"/>
      <c r="F21189" s="216"/>
      <c r="G21189" s="216"/>
      <c r="I21189" s="434"/>
      <c r="P21189" s="294"/>
    </row>
    <row r="21190" spans="1:16">
      <c r="A21190" s="215"/>
      <c r="B21190" s="438"/>
      <c r="C21190" s="215"/>
      <c r="D21190" s="217"/>
      <c r="E21190" s="217"/>
      <c r="F21190" s="216"/>
      <c r="G21190" s="216"/>
      <c r="I21190" s="434"/>
      <c r="P21190" s="294"/>
    </row>
    <row r="21191" spans="1:16">
      <c r="A21191" s="215"/>
      <c r="B21191" s="438"/>
      <c r="C21191" s="215"/>
      <c r="D21191" s="217"/>
      <c r="E21191" s="217"/>
      <c r="F21191" s="216"/>
      <c r="G21191" s="216"/>
      <c r="I21191" s="434"/>
      <c r="P21191" s="294"/>
    </row>
    <row r="21192" spans="1:16">
      <c r="A21192" s="215"/>
      <c r="B21192" s="438"/>
      <c r="C21192" s="215"/>
      <c r="D21192" s="217"/>
      <c r="E21192" s="217"/>
      <c r="F21192" s="216"/>
      <c r="G21192" s="216"/>
      <c r="I21192" s="434"/>
      <c r="P21192" s="294"/>
    </row>
    <row r="21193" spans="1:16">
      <c r="A21193" s="215"/>
      <c r="B21193" s="438"/>
      <c r="C21193" s="215"/>
      <c r="D21193" s="217"/>
      <c r="E21193" s="217"/>
      <c r="F21193" s="216"/>
      <c r="G21193" s="216"/>
      <c r="I21193" s="434"/>
      <c r="P21193" s="294"/>
    </row>
    <row r="21194" spans="1:16">
      <c r="A21194" s="215"/>
      <c r="B21194" s="438"/>
      <c r="C21194" s="215"/>
      <c r="D21194" s="217"/>
      <c r="E21194" s="217"/>
      <c r="F21194" s="216"/>
      <c r="G21194" s="216"/>
      <c r="I21194" s="434"/>
      <c r="P21194" s="294"/>
    </row>
    <row r="21195" spans="1:16">
      <c r="A21195" s="215"/>
      <c r="B21195" s="438"/>
      <c r="C21195" s="215"/>
      <c r="D21195" s="217"/>
      <c r="E21195" s="217"/>
      <c r="F21195" s="216"/>
      <c r="G21195" s="216"/>
      <c r="I21195" s="434"/>
      <c r="P21195" s="294"/>
    </row>
    <row r="21196" spans="1:16">
      <c r="A21196" s="215"/>
      <c r="B21196" s="438"/>
      <c r="C21196" s="215"/>
      <c r="D21196" s="217"/>
      <c r="E21196" s="217"/>
      <c r="F21196" s="216"/>
      <c r="G21196" s="216"/>
      <c r="I21196" s="434"/>
      <c r="P21196" s="294"/>
    </row>
    <row r="21197" spans="1:16">
      <c r="A21197" s="215"/>
      <c r="B21197" s="438"/>
      <c r="C21197" s="215"/>
      <c r="D21197" s="217"/>
      <c r="E21197" s="217"/>
      <c r="F21197" s="216"/>
      <c r="G21197" s="216"/>
      <c r="I21197" s="434"/>
      <c r="P21197" s="294"/>
    </row>
    <row r="21198" spans="1:16">
      <c r="A21198" s="215"/>
      <c r="B21198" s="438"/>
      <c r="C21198" s="215"/>
      <c r="D21198" s="217"/>
      <c r="E21198" s="217"/>
      <c r="F21198" s="216"/>
      <c r="G21198" s="216"/>
      <c r="I21198" s="434"/>
      <c r="P21198" s="294"/>
    </row>
    <row r="21199" spans="1:16">
      <c r="A21199" s="215"/>
      <c r="B21199" s="438"/>
      <c r="C21199" s="215"/>
      <c r="D21199" s="217"/>
      <c r="E21199" s="217"/>
      <c r="F21199" s="216"/>
      <c r="G21199" s="216"/>
      <c r="I21199" s="434"/>
      <c r="P21199" s="294"/>
    </row>
    <row r="21200" spans="1:16">
      <c r="A21200" s="215"/>
      <c r="B21200" s="438"/>
      <c r="C21200" s="215"/>
      <c r="D21200" s="217"/>
      <c r="E21200" s="217"/>
      <c r="F21200" s="216"/>
      <c r="G21200" s="216"/>
      <c r="I21200" s="434"/>
      <c r="P21200" s="294"/>
    </row>
    <row r="21201" spans="1:16">
      <c r="A21201" s="215"/>
      <c r="B21201" s="438"/>
      <c r="C21201" s="215"/>
      <c r="D21201" s="217"/>
      <c r="E21201" s="217"/>
      <c r="F21201" s="216"/>
      <c r="G21201" s="216"/>
      <c r="I21201" s="434"/>
      <c r="P21201" s="294"/>
    </row>
    <row r="21202" spans="1:16">
      <c r="A21202" s="215"/>
      <c r="B21202" s="438"/>
      <c r="C21202" s="215"/>
      <c r="D21202" s="217"/>
      <c r="E21202" s="217"/>
      <c r="F21202" s="216"/>
      <c r="G21202" s="216"/>
      <c r="I21202" s="434"/>
      <c r="P21202" s="294"/>
    </row>
    <row r="21203" spans="1:16">
      <c r="A21203" s="215"/>
      <c r="B21203" s="438"/>
      <c r="C21203" s="215"/>
      <c r="D21203" s="217"/>
      <c r="E21203" s="217"/>
      <c r="F21203" s="216"/>
      <c r="G21203" s="216"/>
      <c r="I21203" s="434"/>
      <c r="P21203" s="294"/>
    </row>
    <row r="21204" spans="1:16">
      <c r="A21204" s="215"/>
      <c r="B21204" s="438"/>
      <c r="C21204" s="215"/>
      <c r="D21204" s="217"/>
      <c r="E21204" s="217"/>
      <c r="F21204" s="216"/>
      <c r="G21204" s="216"/>
      <c r="I21204" s="434"/>
      <c r="P21204" s="294"/>
    </row>
    <row r="21205" spans="1:16">
      <c r="A21205" s="215"/>
      <c r="B21205" s="438"/>
      <c r="C21205" s="215"/>
      <c r="D21205" s="217"/>
      <c r="E21205" s="217"/>
      <c r="F21205" s="216"/>
      <c r="G21205" s="216"/>
      <c r="I21205" s="434"/>
      <c r="P21205" s="294"/>
    </row>
    <row r="21206" spans="1:16">
      <c r="A21206" s="215"/>
      <c r="B21206" s="438"/>
      <c r="C21206" s="215"/>
      <c r="D21206" s="217"/>
      <c r="E21206" s="217"/>
      <c r="F21206" s="216"/>
      <c r="G21206" s="216"/>
      <c r="I21206" s="434"/>
      <c r="P21206" s="294"/>
    </row>
    <row r="21207" spans="1:16">
      <c r="A21207" s="215"/>
      <c r="B21207" s="438"/>
      <c r="C21207" s="215"/>
      <c r="D21207" s="217"/>
      <c r="E21207" s="217"/>
      <c r="F21207" s="216"/>
      <c r="G21207" s="216"/>
      <c r="I21207" s="434"/>
      <c r="P21207" s="294"/>
    </row>
    <row r="21208" spans="1:16">
      <c r="A21208" s="215"/>
      <c r="B21208" s="438"/>
      <c r="C21208" s="215"/>
      <c r="D21208" s="217"/>
      <c r="E21208" s="217"/>
      <c r="F21208" s="216"/>
      <c r="G21208" s="216"/>
      <c r="I21208" s="434"/>
      <c r="P21208" s="294"/>
    </row>
    <row r="21209" spans="1:16">
      <c r="A21209" s="215"/>
      <c r="B21209" s="438"/>
      <c r="C21209" s="215"/>
      <c r="D21209" s="217"/>
      <c r="E21209" s="217"/>
      <c r="F21209" s="216"/>
      <c r="G21209" s="216"/>
      <c r="I21209" s="434"/>
      <c r="P21209" s="294"/>
    </row>
    <row r="21210" spans="1:16">
      <c r="A21210" s="215"/>
      <c r="B21210" s="438"/>
      <c r="C21210" s="215"/>
      <c r="D21210" s="217"/>
      <c r="E21210" s="217"/>
      <c r="F21210" s="216"/>
      <c r="G21210" s="216"/>
      <c r="I21210" s="434"/>
      <c r="P21210" s="294"/>
    </row>
    <row r="21211" spans="1:16">
      <c r="A21211" s="215"/>
      <c r="B21211" s="438"/>
      <c r="C21211" s="215"/>
      <c r="D21211" s="217"/>
      <c r="E21211" s="217"/>
      <c r="F21211" s="216"/>
      <c r="G21211" s="216"/>
      <c r="I21211" s="434"/>
      <c r="P21211" s="294"/>
    </row>
    <row r="21212" spans="1:16">
      <c r="A21212" s="215"/>
      <c r="B21212" s="438"/>
      <c r="C21212" s="215"/>
      <c r="D21212" s="217"/>
      <c r="E21212" s="217"/>
      <c r="F21212" s="216"/>
      <c r="G21212" s="216"/>
      <c r="I21212" s="434"/>
      <c r="P21212" s="294"/>
    </row>
    <row r="21213" spans="1:16">
      <c r="A21213" s="215"/>
      <c r="B21213" s="438"/>
      <c r="C21213" s="215"/>
      <c r="D21213" s="217"/>
      <c r="E21213" s="217"/>
      <c r="F21213" s="216"/>
      <c r="G21213" s="216"/>
      <c r="I21213" s="434"/>
      <c r="P21213" s="294"/>
    </row>
    <row r="21214" spans="1:16">
      <c r="A21214" s="215"/>
      <c r="B21214" s="438"/>
      <c r="C21214" s="215"/>
      <c r="D21214" s="217"/>
      <c r="E21214" s="217"/>
      <c r="F21214" s="216"/>
      <c r="G21214" s="216"/>
      <c r="I21214" s="434"/>
      <c r="P21214" s="294"/>
    </row>
    <row r="21215" spans="1:16">
      <c r="A21215" s="215"/>
      <c r="B21215" s="438"/>
      <c r="C21215" s="215"/>
      <c r="D21215" s="217"/>
      <c r="E21215" s="217"/>
      <c r="F21215" s="216"/>
      <c r="G21215" s="216"/>
      <c r="I21215" s="434"/>
      <c r="P21215" s="294"/>
    </row>
    <row r="21216" spans="1:16">
      <c r="A21216" s="215"/>
      <c r="B21216" s="438"/>
      <c r="C21216" s="215"/>
      <c r="D21216" s="217"/>
      <c r="E21216" s="217"/>
      <c r="F21216" s="216"/>
      <c r="G21216" s="216"/>
      <c r="I21216" s="434"/>
      <c r="P21216" s="294"/>
    </row>
    <row r="21217" spans="1:16">
      <c r="A21217" s="215"/>
      <c r="B21217" s="438"/>
      <c r="C21217" s="215"/>
      <c r="D21217" s="217"/>
      <c r="E21217" s="217"/>
      <c r="F21217" s="216"/>
      <c r="G21217" s="216"/>
      <c r="I21217" s="434"/>
      <c r="P21217" s="294"/>
    </row>
    <row r="21218" spans="1:16">
      <c r="A21218" s="215"/>
      <c r="B21218" s="438"/>
      <c r="C21218" s="215"/>
      <c r="D21218" s="217"/>
      <c r="E21218" s="217"/>
      <c r="F21218" s="216"/>
      <c r="G21218" s="216"/>
      <c r="I21218" s="434"/>
      <c r="P21218" s="294"/>
    </row>
    <row r="21219" spans="1:16">
      <c r="A21219" s="215"/>
      <c r="B21219" s="438"/>
      <c r="C21219" s="215"/>
      <c r="D21219" s="217"/>
      <c r="E21219" s="217"/>
      <c r="F21219" s="216"/>
      <c r="G21219" s="216"/>
      <c r="I21219" s="434"/>
      <c r="P21219" s="294"/>
    </row>
    <row r="21220" spans="1:16">
      <c r="A21220" s="215"/>
      <c r="B21220" s="438"/>
      <c r="C21220" s="215"/>
      <c r="D21220" s="217"/>
      <c r="E21220" s="217"/>
      <c r="F21220" s="216"/>
      <c r="G21220" s="216"/>
      <c r="I21220" s="434"/>
      <c r="P21220" s="294"/>
    </row>
    <row r="21221" spans="1:16">
      <c r="A21221" s="215"/>
      <c r="B21221" s="438"/>
      <c r="C21221" s="215"/>
      <c r="D21221" s="217"/>
      <c r="E21221" s="217"/>
      <c r="F21221" s="216"/>
      <c r="G21221" s="216"/>
      <c r="I21221" s="434"/>
      <c r="P21221" s="294"/>
    </row>
    <row r="21222" spans="1:16">
      <c r="A21222" s="215"/>
      <c r="B21222" s="438"/>
      <c r="C21222" s="215"/>
      <c r="D21222" s="217"/>
      <c r="E21222" s="217"/>
      <c r="F21222" s="216"/>
      <c r="G21222" s="216"/>
      <c r="I21222" s="434"/>
      <c r="P21222" s="294"/>
    </row>
    <row r="21223" spans="1:16">
      <c r="A21223" s="215"/>
      <c r="B21223" s="438"/>
      <c r="C21223" s="215"/>
      <c r="D21223" s="217"/>
      <c r="E21223" s="217"/>
      <c r="F21223" s="216"/>
      <c r="G21223" s="216"/>
      <c r="I21223" s="434"/>
      <c r="P21223" s="294"/>
    </row>
    <row r="21224" spans="1:16">
      <c r="A21224" s="215"/>
      <c r="B21224" s="438"/>
      <c r="C21224" s="215"/>
      <c r="D21224" s="217"/>
      <c r="E21224" s="217"/>
      <c r="F21224" s="216"/>
      <c r="G21224" s="216"/>
      <c r="I21224" s="434"/>
      <c r="P21224" s="294"/>
    </row>
    <row r="21225" spans="1:16">
      <c r="A21225" s="215"/>
      <c r="B21225" s="438"/>
      <c r="C21225" s="215"/>
      <c r="D21225" s="217"/>
      <c r="E21225" s="217"/>
      <c r="F21225" s="216"/>
      <c r="G21225" s="216"/>
      <c r="I21225" s="434"/>
      <c r="P21225" s="294"/>
    </row>
    <row r="21226" spans="1:16">
      <c r="A21226" s="215"/>
      <c r="B21226" s="438"/>
      <c r="C21226" s="215"/>
      <c r="D21226" s="217"/>
      <c r="E21226" s="217"/>
      <c r="F21226" s="216"/>
      <c r="G21226" s="216"/>
      <c r="I21226" s="434"/>
      <c r="P21226" s="294"/>
    </row>
    <row r="21227" spans="1:16">
      <c r="A21227" s="215"/>
      <c r="B21227" s="438"/>
      <c r="C21227" s="215"/>
      <c r="D21227" s="217"/>
      <c r="E21227" s="217"/>
      <c r="F21227" s="216"/>
      <c r="G21227" s="216"/>
      <c r="I21227" s="434"/>
      <c r="P21227" s="294"/>
    </row>
    <row r="21228" spans="1:16">
      <c r="A21228" s="215"/>
      <c r="B21228" s="438"/>
      <c r="C21228" s="215"/>
      <c r="D21228" s="217"/>
      <c r="E21228" s="217"/>
      <c r="F21228" s="216"/>
      <c r="G21228" s="216"/>
      <c r="I21228" s="434"/>
      <c r="P21228" s="294"/>
    </row>
    <row r="21229" spans="1:16">
      <c r="A21229" s="215"/>
      <c r="B21229" s="438"/>
      <c r="C21229" s="215"/>
      <c r="D21229" s="217"/>
      <c r="E21229" s="217"/>
      <c r="F21229" s="216"/>
      <c r="G21229" s="216"/>
      <c r="I21229" s="434"/>
      <c r="P21229" s="294"/>
    </row>
    <row r="21230" spans="1:16">
      <c r="A21230" s="215"/>
      <c r="B21230" s="438"/>
      <c r="C21230" s="215"/>
      <c r="D21230" s="217"/>
      <c r="E21230" s="217"/>
      <c r="F21230" s="216"/>
      <c r="G21230" s="216"/>
      <c r="I21230" s="434"/>
      <c r="P21230" s="294"/>
    </row>
    <row r="21231" spans="1:16">
      <c r="A21231" s="215"/>
      <c r="B21231" s="438"/>
      <c r="C21231" s="215"/>
      <c r="D21231" s="217"/>
      <c r="E21231" s="217"/>
      <c r="F21231" s="216"/>
      <c r="G21231" s="216"/>
      <c r="I21231" s="434"/>
      <c r="P21231" s="294"/>
    </row>
    <row r="21232" spans="1:16">
      <c r="A21232" s="215"/>
      <c r="B21232" s="438"/>
      <c r="C21232" s="215"/>
      <c r="D21232" s="217"/>
      <c r="E21232" s="217"/>
      <c r="F21232" s="216"/>
      <c r="G21232" s="216"/>
      <c r="I21232" s="434"/>
      <c r="P21232" s="294"/>
    </row>
    <row r="21233" spans="1:16">
      <c r="A21233" s="215"/>
      <c r="B21233" s="438"/>
      <c r="C21233" s="215"/>
      <c r="D21233" s="217"/>
      <c r="E21233" s="217"/>
      <c r="F21233" s="216"/>
      <c r="G21233" s="216"/>
      <c r="I21233" s="434"/>
      <c r="P21233" s="294"/>
    </row>
    <row r="21234" spans="1:16">
      <c r="A21234" s="215"/>
      <c r="B21234" s="438"/>
      <c r="C21234" s="215"/>
      <c r="D21234" s="217"/>
      <c r="E21234" s="217"/>
      <c r="F21234" s="216"/>
      <c r="G21234" s="216"/>
      <c r="I21234" s="434"/>
      <c r="P21234" s="294"/>
    </row>
    <row r="21235" spans="1:16">
      <c r="A21235" s="215"/>
      <c r="B21235" s="438"/>
      <c r="C21235" s="215"/>
      <c r="D21235" s="217"/>
      <c r="E21235" s="217"/>
      <c r="F21235" s="216"/>
      <c r="G21235" s="216"/>
      <c r="I21235" s="434"/>
      <c r="P21235" s="294"/>
    </row>
    <row r="21236" spans="1:16">
      <c r="A21236" s="215"/>
      <c r="B21236" s="438"/>
      <c r="C21236" s="215"/>
      <c r="D21236" s="217"/>
      <c r="E21236" s="217"/>
      <c r="F21236" s="216"/>
      <c r="G21236" s="216"/>
      <c r="I21236" s="434"/>
      <c r="P21236" s="294"/>
    </row>
    <row r="21237" spans="1:16">
      <c r="A21237" s="215"/>
      <c r="B21237" s="438"/>
      <c r="C21237" s="215"/>
      <c r="D21237" s="217"/>
      <c r="E21237" s="217"/>
      <c r="F21237" s="216"/>
      <c r="G21237" s="216"/>
      <c r="I21237" s="434"/>
      <c r="P21237" s="294"/>
    </row>
    <row r="21238" spans="1:16">
      <c r="A21238" s="215"/>
      <c r="B21238" s="438"/>
      <c r="C21238" s="215"/>
      <c r="D21238" s="217"/>
      <c r="E21238" s="217"/>
      <c r="F21238" s="216"/>
      <c r="G21238" s="216"/>
      <c r="I21238" s="434"/>
      <c r="P21238" s="294"/>
    </row>
    <row r="21239" spans="1:16">
      <c r="A21239" s="215"/>
      <c r="B21239" s="438"/>
      <c r="C21239" s="215"/>
      <c r="D21239" s="217"/>
      <c r="E21239" s="217"/>
      <c r="F21239" s="216"/>
      <c r="G21239" s="216"/>
      <c r="I21239" s="434"/>
      <c r="P21239" s="294"/>
    </row>
    <row r="21240" spans="1:16">
      <c r="A21240" s="215"/>
      <c r="B21240" s="438"/>
      <c r="C21240" s="215"/>
      <c r="D21240" s="217"/>
      <c r="E21240" s="217"/>
      <c r="F21240" s="216"/>
      <c r="G21240" s="216"/>
      <c r="I21240" s="434"/>
      <c r="P21240" s="294"/>
    </row>
    <row r="21241" spans="1:16">
      <c r="A21241" s="215"/>
      <c r="B21241" s="438"/>
      <c r="C21241" s="215"/>
      <c r="D21241" s="217"/>
      <c r="E21241" s="217"/>
      <c r="F21241" s="216"/>
      <c r="G21241" s="216"/>
      <c r="I21241" s="434"/>
      <c r="P21241" s="294"/>
    </row>
    <row r="21242" spans="1:16">
      <c r="A21242" s="215"/>
      <c r="B21242" s="438"/>
      <c r="C21242" s="215"/>
      <c r="D21242" s="217"/>
      <c r="E21242" s="217"/>
      <c r="F21242" s="216"/>
      <c r="G21242" s="216"/>
      <c r="I21242" s="434"/>
      <c r="P21242" s="294"/>
    </row>
    <row r="21243" spans="1:16">
      <c r="A21243" s="215"/>
      <c r="B21243" s="438"/>
      <c r="C21243" s="215"/>
      <c r="D21243" s="217"/>
      <c r="E21243" s="217"/>
      <c r="F21243" s="216"/>
      <c r="G21243" s="216"/>
      <c r="I21243" s="434"/>
      <c r="P21243" s="294"/>
    </row>
    <row r="21244" spans="1:16">
      <c r="A21244" s="215"/>
      <c r="B21244" s="438"/>
      <c r="C21244" s="215"/>
      <c r="D21244" s="217"/>
      <c r="E21244" s="217"/>
      <c r="F21244" s="216"/>
      <c r="G21244" s="216"/>
      <c r="I21244" s="434"/>
      <c r="P21244" s="294"/>
    </row>
    <row r="21245" spans="1:16">
      <c r="A21245" s="215"/>
      <c r="B21245" s="438"/>
      <c r="C21245" s="215"/>
      <c r="D21245" s="217"/>
      <c r="E21245" s="217"/>
      <c r="F21245" s="216"/>
      <c r="G21245" s="216"/>
      <c r="I21245" s="434"/>
      <c r="P21245" s="294"/>
    </row>
    <row r="21246" spans="1:16">
      <c r="A21246" s="215"/>
      <c r="B21246" s="438"/>
      <c r="C21246" s="215"/>
      <c r="D21246" s="217"/>
      <c r="E21246" s="217"/>
      <c r="F21246" s="216"/>
      <c r="G21246" s="216"/>
      <c r="I21246" s="434"/>
      <c r="P21246" s="294"/>
    </row>
    <row r="21247" spans="1:16">
      <c r="A21247" s="215"/>
      <c r="B21247" s="438"/>
      <c r="C21247" s="215"/>
      <c r="D21247" s="217"/>
      <c r="E21247" s="217"/>
      <c r="F21247" s="216"/>
      <c r="G21247" s="216"/>
      <c r="I21247" s="434"/>
      <c r="P21247" s="294"/>
    </row>
    <row r="21248" spans="1:16">
      <c r="A21248" s="215"/>
      <c r="B21248" s="438"/>
      <c r="C21248" s="215"/>
      <c r="D21248" s="217"/>
      <c r="E21248" s="217"/>
      <c r="F21248" s="216"/>
      <c r="G21248" s="216"/>
      <c r="I21248" s="434"/>
      <c r="P21248" s="294"/>
    </row>
    <row r="21249" spans="1:16">
      <c r="A21249" s="215"/>
      <c r="B21249" s="438"/>
      <c r="C21249" s="215"/>
      <c r="D21249" s="217"/>
      <c r="E21249" s="217"/>
      <c r="F21249" s="216"/>
      <c r="G21249" s="216"/>
      <c r="I21249" s="434"/>
      <c r="P21249" s="294"/>
    </row>
    <row r="21250" spans="1:16">
      <c r="A21250" s="215"/>
      <c r="B21250" s="438"/>
      <c r="C21250" s="215"/>
      <c r="D21250" s="217"/>
      <c r="E21250" s="217"/>
      <c r="F21250" s="216"/>
      <c r="G21250" s="216"/>
      <c r="I21250" s="434"/>
      <c r="P21250" s="294"/>
    </row>
    <row r="21251" spans="1:16">
      <c r="A21251" s="215"/>
      <c r="B21251" s="438"/>
      <c r="C21251" s="215"/>
      <c r="D21251" s="217"/>
      <c r="E21251" s="217"/>
      <c r="F21251" s="216"/>
      <c r="G21251" s="216"/>
      <c r="I21251" s="434"/>
      <c r="P21251" s="294"/>
    </row>
    <row r="21252" spans="1:16">
      <c r="A21252" s="215"/>
      <c r="B21252" s="438"/>
      <c r="C21252" s="215"/>
      <c r="D21252" s="217"/>
      <c r="E21252" s="217"/>
      <c r="F21252" s="216"/>
      <c r="G21252" s="216"/>
      <c r="I21252" s="434"/>
      <c r="P21252" s="294"/>
    </row>
    <row r="21253" spans="1:16">
      <c r="A21253" s="215"/>
      <c r="B21253" s="438"/>
      <c r="C21253" s="215"/>
      <c r="D21253" s="217"/>
      <c r="E21253" s="217"/>
      <c r="F21253" s="216"/>
      <c r="G21253" s="216"/>
      <c r="I21253" s="434"/>
      <c r="P21253" s="294"/>
    </row>
    <row r="21254" spans="1:16">
      <c r="A21254" s="215"/>
      <c r="B21254" s="438"/>
      <c r="C21254" s="215"/>
      <c r="D21254" s="217"/>
      <c r="E21254" s="217"/>
      <c r="F21254" s="216"/>
      <c r="G21254" s="216"/>
      <c r="I21254" s="434"/>
      <c r="P21254" s="294"/>
    </row>
    <row r="21255" spans="1:16">
      <c r="A21255" s="215"/>
      <c r="B21255" s="438"/>
      <c r="C21255" s="215"/>
      <c r="D21255" s="217"/>
      <c r="E21255" s="217"/>
      <c r="F21255" s="216"/>
      <c r="G21255" s="216"/>
      <c r="I21255" s="434"/>
      <c r="P21255" s="294"/>
    </row>
    <row r="21256" spans="1:16">
      <c r="A21256" s="215"/>
      <c r="B21256" s="438"/>
      <c r="C21256" s="215"/>
      <c r="D21256" s="217"/>
      <c r="E21256" s="217"/>
      <c r="F21256" s="216"/>
      <c r="G21256" s="216"/>
      <c r="I21256" s="434"/>
      <c r="P21256" s="294"/>
    </row>
    <row r="21257" spans="1:16">
      <c r="A21257" s="215"/>
      <c r="B21257" s="438"/>
      <c r="C21257" s="215"/>
      <c r="D21257" s="217"/>
      <c r="E21257" s="217"/>
      <c r="F21257" s="216"/>
      <c r="G21257" s="216"/>
      <c r="I21257" s="434"/>
      <c r="P21257" s="294"/>
    </row>
    <row r="21258" spans="1:16">
      <c r="A21258" s="215"/>
      <c r="B21258" s="438"/>
      <c r="C21258" s="215"/>
      <c r="D21258" s="217"/>
      <c r="E21258" s="217"/>
      <c r="F21258" s="216"/>
      <c r="G21258" s="216"/>
      <c r="I21258" s="434"/>
      <c r="P21258" s="294"/>
    </row>
    <row r="21259" spans="1:16">
      <c r="A21259" s="215"/>
      <c r="B21259" s="438"/>
      <c r="C21259" s="215"/>
      <c r="D21259" s="217"/>
      <c r="E21259" s="217"/>
      <c r="F21259" s="216"/>
      <c r="G21259" s="216"/>
      <c r="I21259" s="434"/>
      <c r="P21259" s="294"/>
    </row>
    <row r="21260" spans="1:16">
      <c r="A21260" s="215"/>
      <c r="B21260" s="438"/>
      <c r="C21260" s="215"/>
      <c r="D21260" s="217"/>
      <c r="E21260" s="217"/>
      <c r="F21260" s="216"/>
      <c r="G21260" s="216"/>
      <c r="I21260" s="434"/>
      <c r="P21260" s="294"/>
    </row>
    <row r="21261" spans="1:16">
      <c r="A21261" s="215"/>
      <c r="B21261" s="438"/>
      <c r="C21261" s="215"/>
      <c r="D21261" s="217"/>
      <c r="E21261" s="217"/>
      <c r="F21261" s="216"/>
      <c r="G21261" s="216"/>
      <c r="I21261" s="434"/>
      <c r="P21261" s="294"/>
    </row>
    <row r="21262" spans="1:16">
      <c r="A21262" s="215"/>
      <c r="B21262" s="438"/>
      <c r="C21262" s="215"/>
      <c r="D21262" s="217"/>
      <c r="E21262" s="217"/>
      <c r="F21262" s="216"/>
      <c r="G21262" s="216"/>
      <c r="I21262" s="434"/>
      <c r="P21262" s="294"/>
    </row>
    <row r="21263" spans="1:16">
      <c r="A21263" s="215"/>
      <c r="B21263" s="438"/>
      <c r="C21263" s="215"/>
      <c r="D21263" s="217"/>
      <c r="E21263" s="217"/>
      <c r="F21263" s="216"/>
      <c r="G21263" s="216"/>
      <c r="I21263" s="434"/>
      <c r="P21263" s="294"/>
    </row>
    <row r="21264" spans="1:16">
      <c r="A21264" s="215"/>
      <c r="B21264" s="438"/>
      <c r="C21264" s="215"/>
      <c r="D21264" s="217"/>
      <c r="E21264" s="217"/>
      <c r="F21264" s="216"/>
      <c r="G21264" s="216"/>
      <c r="I21264" s="434"/>
      <c r="P21264" s="294"/>
    </row>
    <row r="21265" spans="1:16">
      <c r="A21265" s="215"/>
      <c r="B21265" s="438"/>
      <c r="C21265" s="215"/>
      <c r="D21265" s="217"/>
      <c r="E21265" s="217"/>
      <c r="F21265" s="216"/>
      <c r="G21265" s="216"/>
      <c r="I21265" s="434"/>
      <c r="P21265" s="294"/>
    </row>
    <row r="21266" spans="1:16">
      <c r="A21266" s="215"/>
      <c r="B21266" s="438"/>
      <c r="C21266" s="215"/>
      <c r="D21266" s="217"/>
      <c r="E21266" s="217"/>
      <c r="F21266" s="216"/>
      <c r="G21266" s="216"/>
      <c r="I21266" s="434"/>
      <c r="P21266" s="294"/>
    </row>
    <row r="21267" spans="1:16">
      <c r="A21267" s="215"/>
      <c r="B21267" s="438"/>
      <c r="C21267" s="215"/>
      <c r="D21267" s="217"/>
      <c r="E21267" s="217"/>
      <c r="F21267" s="216"/>
      <c r="G21267" s="216"/>
      <c r="I21267" s="434"/>
      <c r="P21267" s="294"/>
    </row>
    <row r="21268" spans="1:16">
      <c r="A21268" s="215"/>
      <c r="B21268" s="438"/>
      <c r="C21268" s="215"/>
      <c r="D21268" s="217"/>
      <c r="E21268" s="217"/>
      <c r="F21268" s="216"/>
      <c r="G21268" s="216"/>
      <c r="I21268" s="434"/>
      <c r="P21268" s="294"/>
    </row>
    <row r="21269" spans="1:16">
      <c r="A21269" s="215"/>
      <c r="B21269" s="438"/>
      <c r="C21269" s="215"/>
      <c r="D21269" s="217"/>
      <c r="E21269" s="217"/>
      <c r="F21269" s="216"/>
      <c r="G21269" s="216"/>
      <c r="I21269" s="434"/>
      <c r="P21269" s="294"/>
    </row>
    <row r="21270" spans="1:16">
      <c r="A21270" s="215"/>
      <c r="B21270" s="438"/>
      <c r="C21270" s="215"/>
      <c r="D21270" s="217"/>
      <c r="E21270" s="217"/>
      <c r="F21270" s="216"/>
      <c r="G21270" s="216"/>
      <c r="I21270" s="434"/>
      <c r="P21270" s="294"/>
    </row>
    <row r="21271" spans="1:16">
      <c r="A21271" s="215"/>
      <c r="B21271" s="438"/>
      <c r="C21271" s="215"/>
      <c r="D21271" s="217"/>
      <c r="E21271" s="217"/>
      <c r="F21271" s="216"/>
      <c r="G21271" s="216"/>
      <c r="I21271" s="434"/>
      <c r="P21271" s="294"/>
    </row>
    <row r="21272" spans="1:16">
      <c r="A21272" s="215"/>
      <c r="B21272" s="438"/>
      <c r="C21272" s="215"/>
      <c r="D21272" s="217"/>
      <c r="E21272" s="217"/>
      <c r="F21272" s="216"/>
      <c r="G21272" s="216"/>
      <c r="I21272" s="434"/>
      <c r="P21272" s="294"/>
    </row>
    <row r="21273" spans="1:16">
      <c r="A21273" s="215"/>
      <c r="B21273" s="438"/>
      <c r="C21273" s="215"/>
      <c r="D21273" s="217"/>
      <c r="E21273" s="217"/>
      <c r="F21273" s="216"/>
      <c r="G21273" s="216"/>
      <c r="I21273" s="434"/>
      <c r="P21273" s="294"/>
    </row>
    <row r="21274" spans="1:16">
      <c r="A21274" s="215"/>
      <c r="B21274" s="438"/>
      <c r="C21274" s="215"/>
      <c r="D21274" s="217"/>
      <c r="E21274" s="217"/>
      <c r="F21274" s="216"/>
      <c r="G21274" s="216"/>
      <c r="I21274" s="434"/>
      <c r="P21274" s="294"/>
    </row>
    <row r="21275" spans="1:16">
      <c r="A21275" s="215"/>
      <c r="B21275" s="438"/>
      <c r="C21275" s="215"/>
      <c r="D21275" s="217"/>
      <c r="E21275" s="217"/>
      <c r="F21275" s="216"/>
      <c r="G21275" s="216"/>
      <c r="I21275" s="434"/>
      <c r="P21275" s="294"/>
    </row>
    <row r="21276" spans="1:16">
      <c r="A21276" s="215"/>
      <c r="B21276" s="438"/>
      <c r="C21276" s="215"/>
      <c r="D21276" s="217"/>
      <c r="E21276" s="217"/>
      <c r="F21276" s="216"/>
      <c r="G21276" s="216"/>
      <c r="I21276" s="434"/>
      <c r="P21276" s="294"/>
    </row>
    <row r="21277" spans="1:16">
      <c r="A21277" s="215"/>
      <c r="B21277" s="438"/>
      <c r="C21277" s="215"/>
      <c r="D21277" s="217"/>
      <c r="E21277" s="217"/>
      <c r="F21277" s="216"/>
      <c r="G21277" s="216"/>
      <c r="I21277" s="434"/>
      <c r="P21277" s="294"/>
    </row>
    <row r="21278" spans="1:16">
      <c r="A21278" s="215"/>
      <c r="B21278" s="438"/>
      <c r="C21278" s="215"/>
      <c r="D21278" s="217"/>
      <c r="E21278" s="217"/>
      <c r="F21278" s="216"/>
      <c r="G21278" s="216"/>
      <c r="I21278" s="434"/>
      <c r="P21278" s="294"/>
    </row>
    <row r="21279" spans="1:16">
      <c r="A21279" s="215"/>
      <c r="B21279" s="438"/>
      <c r="C21279" s="215"/>
      <c r="D21279" s="217"/>
      <c r="E21279" s="217"/>
      <c r="F21279" s="216"/>
      <c r="G21279" s="216"/>
      <c r="I21279" s="434"/>
      <c r="P21279" s="294"/>
    </row>
    <row r="21280" spans="1:16">
      <c r="A21280" s="215"/>
      <c r="B21280" s="438"/>
      <c r="C21280" s="215"/>
      <c r="D21280" s="217"/>
      <c r="E21280" s="217"/>
      <c r="F21280" s="216"/>
      <c r="G21280" s="216"/>
      <c r="I21280" s="434"/>
      <c r="P21280" s="294"/>
    </row>
    <row r="21281" spans="1:16">
      <c r="A21281" s="215"/>
      <c r="B21281" s="438"/>
      <c r="C21281" s="215"/>
      <c r="D21281" s="217"/>
      <c r="E21281" s="217"/>
      <c r="F21281" s="216"/>
      <c r="G21281" s="216"/>
      <c r="I21281" s="434"/>
      <c r="P21281" s="294"/>
    </row>
    <row r="21282" spans="1:16">
      <c r="A21282" s="215"/>
      <c r="B21282" s="438"/>
      <c r="C21282" s="215"/>
      <c r="D21282" s="217"/>
      <c r="E21282" s="217"/>
      <c r="F21282" s="216"/>
      <c r="G21282" s="216"/>
      <c r="I21282" s="434"/>
      <c r="P21282" s="294"/>
    </row>
    <row r="21283" spans="1:16">
      <c r="A21283" s="215"/>
      <c r="B21283" s="438"/>
      <c r="C21283" s="215"/>
      <c r="D21283" s="217"/>
      <c r="E21283" s="217"/>
      <c r="F21283" s="216"/>
      <c r="G21283" s="216"/>
      <c r="I21283" s="434"/>
      <c r="P21283" s="294"/>
    </row>
    <row r="21284" spans="1:16">
      <c r="A21284" s="215"/>
      <c r="B21284" s="438"/>
      <c r="C21284" s="215"/>
      <c r="D21284" s="217"/>
      <c r="E21284" s="217"/>
      <c r="F21284" s="216"/>
      <c r="G21284" s="216"/>
      <c r="I21284" s="434"/>
      <c r="P21284" s="294"/>
    </row>
    <row r="21285" spans="1:16">
      <c r="A21285" s="215"/>
      <c r="B21285" s="438"/>
      <c r="C21285" s="215"/>
      <c r="D21285" s="217"/>
      <c r="E21285" s="217"/>
      <c r="F21285" s="216"/>
      <c r="G21285" s="216"/>
      <c r="I21285" s="434"/>
      <c r="P21285" s="294"/>
    </row>
    <row r="21286" spans="1:16">
      <c r="A21286" s="215"/>
      <c r="B21286" s="438"/>
      <c r="C21286" s="215"/>
      <c r="D21286" s="217"/>
      <c r="E21286" s="217"/>
      <c r="F21286" s="216"/>
      <c r="G21286" s="216"/>
      <c r="I21286" s="434"/>
      <c r="P21286" s="294"/>
    </row>
    <row r="21287" spans="1:16">
      <c r="A21287" s="215"/>
      <c r="B21287" s="438"/>
      <c r="C21287" s="215"/>
      <c r="D21287" s="217"/>
      <c r="E21287" s="217"/>
      <c r="F21287" s="216"/>
      <c r="G21287" s="216"/>
      <c r="I21287" s="434"/>
      <c r="P21287" s="294"/>
    </row>
    <row r="21288" spans="1:16">
      <c r="A21288" s="215"/>
      <c r="B21288" s="438"/>
      <c r="C21288" s="215"/>
      <c r="D21288" s="217"/>
      <c r="E21288" s="217"/>
      <c r="F21288" s="216"/>
      <c r="G21288" s="216"/>
      <c r="I21288" s="434"/>
      <c r="P21288" s="294"/>
    </row>
    <row r="21289" spans="1:16">
      <c r="A21289" s="215"/>
      <c r="B21289" s="438"/>
      <c r="C21289" s="215"/>
      <c r="D21289" s="217"/>
      <c r="E21289" s="217"/>
      <c r="F21289" s="216"/>
      <c r="G21289" s="216"/>
      <c r="I21289" s="434"/>
      <c r="P21289" s="294"/>
    </row>
    <row r="21290" spans="1:16">
      <c r="A21290" s="215"/>
      <c r="B21290" s="438"/>
      <c r="C21290" s="215"/>
      <c r="D21290" s="217"/>
      <c r="E21290" s="217"/>
      <c r="F21290" s="216"/>
      <c r="G21290" s="216"/>
      <c r="I21290" s="434"/>
      <c r="P21290" s="294"/>
    </row>
    <row r="21291" spans="1:16">
      <c r="A21291" s="215"/>
      <c r="B21291" s="438"/>
      <c r="C21291" s="215"/>
      <c r="D21291" s="217"/>
      <c r="E21291" s="217"/>
      <c r="F21291" s="216"/>
      <c r="G21291" s="216"/>
      <c r="I21291" s="434"/>
      <c r="P21291" s="294"/>
    </row>
    <row r="21292" spans="1:16">
      <c r="A21292" s="215"/>
      <c r="B21292" s="438"/>
      <c r="C21292" s="215"/>
      <c r="D21292" s="217"/>
      <c r="E21292" s="217"/>
      <c r="F21292" s="216"/>
      <c r="G21292" s="216"/>
      <c r="I21292" s="434"/>
      <c r="P21292" s="294"/>
    </row>
    <row r="21293" spans="1:16">
      <c r="A21293" s="215"/>
      <c r="B21293" s="438"/>
      <c r="C21293" s="215"/>
      <c r="D21293" s="217"/>
      <c r="E21293" s="217"/>
      <c r="F21293" s="216"/>
      <c r="G21293" s="216"/>
      <c r="I21293" s="434"/>
      <c r="P21293" s="294"/>
    </row>
    <row r="21294" spans="1:16">
      <c r="A21294" s="215"/>
      <c r="B21294" s="438"/>
      <c r="C21294" s="215"/>
      <c r="D21294" s="217"/>
      <c r="E21294" s="217"/>
      <c r="F21294" s="216"/>
      <c r="G21294" s="216"/>
      <c r="I21294" s="434"/>
      <c r="P21294" s="294"/>
    </row>
    <row r="21295" spans="1:16">
      <c r="A21295" s="215"/>
      <c r="B21295" s="438"/>
      <c r="C21295" s="215"/>
      <c r="D21295" s="217"/>
      <c r="E21295" s="217"/>
      <c r="F21295" s="216"/>
      <c r="G21295" s="216"/>
      <c r="I21295" s="434"/>
      <c r="P21295" s="294"/>
    </row>
    <row r="21296" spans="1:16">
      <c r="A21296" s="215"/>
      <c r="B21296" s="438"/>
      <c r="C21296" s="215"/>
      <c r="D21296" s="217"/>
      <c r="E21296" s="217"/>
      <c r="F21296" s="216"/>
      <c r="G21296" s="216"/>
      <c r="I21296" s="434"/>
      <c r="P21296" s="294"/>
    </row>
    <row r="21297" spans="1:16">
      <c r="A21297" s="215"/>
      <c r="B21297" s="438"/>
      <c r="C21297" s="215"/>
      <c r="D21297" s="217"/>
      <c r="E21297" s="217"/>
      <c r="F21297" s="216"/>
      <c r="G21297" s="216"/>
      <c r="I21297" s="434"/>
      <c r="P21297" s="294"/>
    </row>
    <row r="21298" spans="1:16">
      <c r="A21298" s="215"/>
      <c r="B21298" s="438"/>
      <c r="C21298" s="215"/>
      <c r="D21298" s="217"/>
      <c r="E21298" s="217"/>
      <c r="F21298" s="216"/>
      <c r="G21298" s="216"/>
      <c r="I21298" s="434"/>
      <c r="P21298" s="294"/>
    </row>
    <row r="21299" spans="1:16">
      <c r="A21299" s="215"/>
      <c r="B21299" s="438"/>
      <c r="C21299" s="215"/>
      <c r="D21299" s="217"/>
      <c r="E21299" s="217"/>
      <c r="F21299" s="216"/>
      <c r="G21299" s="216"/>
      <c r="I21299" s="434"/>
      <c r="P21299" s="294"/>
    </row>
    <row r="21300" spans="1:16">
      <c r="A21300" s="215"/>
      <c r="B21300" s="438"/>
      <c r="C21300" s="215"/>
      <c r="D21300" s="217"/>
      <c r="E21300" s="217"/>
      <c r="F21300" s="216"/>
      <c r="G21300" s="216"/>
      <c r="I21300" s="434"/>
      <c r="P21300" s="294"/>
    </row>
    <row r="21301" spans="1:16">
      <c r="A21301" s="215"/>
      <c r="B21301" s="438"/>
      <c r="C21301" s="215"/>
      <c r="D21301" s="217"/>
      <c r="E21301" s="217"/>
      <c r="F21301" s="216"/>
      <c r="G21301" s="216"/>
      <c r="I21301" s="434"/>
      <c r="P21301" s="294"/>
    </row>
    <row r="21302" spans="1:16">
      <c r="A21302" s="215"/>
      <c r="B21302" s="438"/>
      <c r="C21302" s="215"/>
      <c r="D21302" s="217"/>
      <c r="E21302" s="217"/>
      <c r="F21302" s="216"/>
      <c r="G21302" s="216"/>
      <c r="I21302" s="434"/>
      <c r="P21302" s="294"/>
    </row>
    <row r="21303" spans="1:16">
      <c r="A21303" s="215"/>
      <c r="B21303" s="438"/>
      <c r="C21303" s="215"/>
      <c r="D21303" s="217"/>
      <c r="E21303" s="217"/>
      <c r="F21303" s="216"/>
      <c r="G21303" s="216"/>
      <c r="I21303" s="434"/>
      <c r="P21303" s="294"/>
    </row>
    <row r="21304" spans="1:16">
      <c r="A21304" s="215"/>
      <c r="B21304" s="438"/>
      <c r="C21304" s="215"/>
      <c r="D21304" s="217"/>
      <c r="E21304" s="217"/>
      <c r="F21304" s="216"/>
      <c r="G21304" s="216"/>
      <c r="I21304" s="434"/>
      <c r="P21304" s="294"/>
    </row>
    <row r="21305" spans="1:16">
      <c r="A21305" s="215"/>
      <c r="B21305" s="438"/>
      <c r="C21305" s="215"/>
      <c r="D21305" s="217"/>
      <c r="E21305" s="217"/>
      <c r="F21305" s="216"/>
      <c r="G21305" s="216"/>
      <c r="I21305" s="434"/>
      <c r="P21305" s="294"/>
    </row>
    <row r="21306" spans="1:16">
      <c r="A21306" s="215"/>
      <c r="B21306" s="438"/>
      <c r="C21306" s="215"/>
      <c r="D21306" s="217"/>
      <c r="E21306" s="217"/>
      <c r="F21306" s="216"/>
      <c r="G21306" s="216"/>
      <c r="I21306" s="434"/>
      <c r="P21306" s="294"/>
    </row>
    <row r="21307" spans="1:16">
      <c r="A21307" s="215"/>
      <c r="B21307" s="438"/>
      <c r="C21307" s="215"/>
      <c r="D21307" s="217"/>
      <c r="E21307" s="217"/>
      <c r="F21307" s="216"/>
      <c r="G21307" s="216"/>
      <c r="I21307" s="434"/>
      <c r="P21307" s="294"/>
    </row>
    <row r="21308" spans="1:16">
      <c r="A21308" s="215"/>
      <c r="B21308" s="438"/>
      <c r="C21308" s="215"/>
      <c r="D21308" s="217"/>
      <c r="E21308" s="217"/>
      <c r="F21308" s="216"/>
      <c r="G21308" s="216"/>
      <c r="I21308" s="434"/>
      <c r="P21308" s="294"/>
    </row>
    <row r="21309" spans="1:16">
      <c r="A21309" s="215"/>
      <c r="B21309" s="438"/>
      <c r="C21309" s="215"/>
      <c r="D21309" s="217"/>
      <c r="E21309" s="217"/>
      <c r="F21309" s="216"/>
      <c r="G21309" s="216"/>
      <c r="I21309" s="434"/>
      <c r="P21309" s="294"/>
    </row>
    <row r="21310" spans="1:16">
      <c r="A21310" s="215"/>
      <c r="B21310" s="438"/>
      <c r="C21310" s="215"/>
      <c r="D21310" s="217"/>
      <c r="E21310" s="217"/>
      <c r="F21310" s="216"/>
      <c r="G21310" s="216"/>
      <c r="I21310" s="434"/>
      <c r="P21310" s="294"/>
    </row>
    <row r="21311" spans="1:16">
      <c r="A21311" s="215"/>
      <c r="B21311" s="438"/>
      <c r="C21311" s="215"/>
      <c r="D21311" s="217"/>
      <c r="E21311" s="217"/>
      <c r="F21311" s="216"/>
      <c r="G21311" s="216"/>
      <c r="I21311" s="434"/>
      <c r="P21311" s="294"/>
    </row>
    <row r="21312" spans="1:16">
      <c r="A21312" s="215"/>
      <c r="B21312" s="438"/>
      <c r="C21312" s="215"/>
      <c r="D21312" s="217"/>
      <c r="E21312" s="217"/>
      <c r="F21312" s="216"/>
      <c r="G21312" s="216"/>
      <c r="I21312" s="434"/>
      <c r="P21312" s="294"/>
    </row>
    <row r="21313" spans="1:16">
      <c r="A21313" s="215"/>
      <c r="B21313" s="438"/>
      <c r="C21313" s="215"/>
      <c r="D21313" s="217"/>
      <c r="E21313" s="217"/>
      <c r="F21313" s="216"/>
      <c r="G21313" s="216"/>
      <c r="I21313" s="434"/>
      <c r="P21313" s="294"/>
    </row>
    <row r="21314" spans="1:16">
      <c r="A21314" s="215"/>
      <c r="B21314" s="438"/>
      <c r="C21314" s="215"/>
      <c r="D21314" s="217"/>
      <c r="E21314" s="217"/>
      <c r="F21314" s="216"/>
      <c r="G21314" s="216"/>
      <c r="I21314" s="434"/>
      <c r="P21314" s="294"/>
    </row>
    <row r="21315" spans="1:16">
      <c r="A21315" s="215"/>
      <c r="B21315" s="438"/>
      <c r="C21315" s="215"/>
      <c r="D21315" s="217"/>
      <c r="E21315" s="217"/>
      <c r="F21315" s="216"/>
      <c r="G21315" s="216"/>
      <c r="I21315" s="434"/>
      <c r="P21315" s="294"/>
    </row>
    <row r="21316" spans="1:16">
      <c r="A21316" s="215"/>
      <c r="B21316" s="438"/>
      <c r="C21316" s="215"/>
      <c r="D21316" s="217"/>
      <c r="E21316" s="217"/>
      <c r="F21316" s="216"/>
      <c r="G21316" s="216"/>
      <c r="I21316" s="434"/>
      <c r="P21316" s="294"/>
    </row>
    <row r="21317" spans="1:16">
      <c r="A21317" s="215"/>
      <c r="B21317" s="438"/>
      <c r="C21317" s="215"/>
      <c r="D21317" s="217"/>
      <c r="E21317" s="217"/>
      <c r="F21317" s="216"/>
      <c r="G21317" s="216"/>
      <c r="I21317" s="434"/>
      <c r="P21317" s="294"/>
    </row>
    <row r="21318" spans="1:16">
      <c r="A21318" s="215"/>
      <c r="B21318" s="438"/>
      <c r="C21318" s="215"/>
      <c r="D21318" s="217"/>
      <c r="E21318" s="217"/>
      <c r="F21318" s="216"/>
      <c r="G21318" s="216"/>
      <c r="I21318" s="434"/>
      <c r="P21318" s="294"/>
    </row>
    <row r="21319" spans="1:16">
      <c r="A21319" s="215"/>
      <c r="B21319" s="438"/>
      <c r="C21319" s="215"/>
      <c r="D21319" s="217"/>
      <c r="E21319" s="217"/>
      <c r="F21319" s="216"/>
      <c r="G21319" s="216"/>
      <c r="I21319" s="434"/>
      <c r="P21319" s="294"/>
    </row>
    <row r="21320" spans="1:16">
      <c r="A21320" s="215"/>
      <c r="B21320" s="438"/>
      <c r="C21320" s="215"/>
      <c r="D21320" s="217"/>
      <c r="E21320" s="217"/>
      <c r="F21320" s="216"/>
      <c r="G21320" s="216"/>
      <c r="I21320" s="434"/>
      <c r="P21320" s="294"/>
    </row>
    <row r="21321" spans="1:16">
      <c r="A21321" s="215"/>
      <c r="B21321" s="438"/>
      <c r="C21321" s="215"/>
      <c r="D21321" s="217"/>
      <c r="E21321" s="217"/>
      <c r="F21321" s="216"/>
      <c r="G21321" s="216"/>
      <c r="I21321" s="434"/>
      <c r="P21321" s="294"/>
    </row>
    <row r="21322" spans="1:16">
      <c r="A21322" s="215"/>
      <c r="B21322" s="438"/>
      <c r="C21322" s="215"/>
      <c r="D21322" s="217"/>
      <c r="E21322" s="217"/>
      <c r="F21322" s="216"/>
      <c r="G21322" s="216"/>
      <c r="I21322" s="434"/>
      <c r="P21322" s="294"/>
    </row>
    <row r="21323" spans="1:16">
      <c r="A21323" s="215"/>
      <c r="B21323" s="438"/>
      <c r="C21323" s="215"/>
      <c r="D21323" s="217"/>
      <c r="E21323" s="217"/>
      <c r="F21323" s="216"/>
      <c r="G21323" s="216"/>
      <c r="I21323" s="434"/>
      <c r="P21323" s="294"/>
    </row>
    <row r="21324" spans="1:16">
      <c r="A21324" s="215"/>
      <c r="B21324" s="438"/>
      <c r="C21324" s="215"/>
      <c r="D21324" s="217"/>
      <c r="E21324" s="217"/>
      <c r="F21324" s="216"/>
      <c r="G21324" s="216"/>
      <c r="I21324" s="434"/>
      <c r="P21324" s="294"/>
    </row>
    <row r="21325" spans="1:16">
      <c r="A21325" s="215"/>
      <c r="B21325" s="438"/>
      <c r="C21325" s="215"/>
      <c r="D21325" s="217"/>
      <c r="E21325" s="217"/>
      <c r="F21325" s="216"/>
      <c r="G21325" s="216"/>
      <c r="I21325" s="434"/>
      <c r="P21325" s="294"/>
    </row>
    <row r="21326" spans="1:16">
      <c r="A21326" s="215"/>
      <c r="B21326" s="438"/>
      <c r="C21326" s="215"/>
      <c r="D21326" s="217"/>
      <c r="E21326" s="217"/>
      <c r="F21326" s="216"/>
      <c r="G21326" s="216"/>
      <c r="I21326" s="434"/>
      <c r="P21326" s="294"/>
    </row>
    <row r="21327" spans="1:16">
      <c r="A21327" s="215"/>
      <c r="B21327" s="438"/>
      <c r="C21327" s="215"/>
      <c r="D21327" s="217"/>
      <c r="E21327" s="217"/>
      <c r="F21327" s="216"/>
      <c r="G21327" s="216"/>
      <c r="I21327" s="434"/>
      <c r="P21327" s="294"/>
    </row>
    <row r="21328" spans="1:16">
      <c r="A21328" s="215"/>
      <c r="B21328" s="438"/>
      <c r="C21328" s="215"/>
      <c r="D21328" s="217"/>
      <c r="E21328" s="217"/>
      <c r="F21328" s="216"/>
      <c r="G21328" s="216"/>
      <c r="I21328" s="434"/>
      <c r="P21328" s="294"/>
    </row>
    <row r="21329" spans="1:16">
      <c r="A21329" s="215"/>
      <c r="B21329" s="438"/>
      <c r="C21329" s="215"/>
      <c r="D21329" s="217"/>
      <c r="E21329" s="217"/>
      <c r="F21329" s="216"/>
      <c r="G21329" s="216"/>
      <c r="I21329" s="434"/>
      <c r="P21329" s="294"/>
    </row>
    <row r="21330" spans="1:16">
      <c r="A21330" s="215"/>
      <c r="B21330" s="438"/>
      <c r="C21330" s="215"/>
      <c r="D21330" s="217"/>
      <c r="E21330" s="217"/>
      <c r="F21330" s="216"/>
      <c r="G21330" s="216"/>
      <c r="I21330" s="434"/>
      <c r="P21330" s="294"/>
    </row>
    <row r="21331" spans="1:16">
      <c r="A21331" s="215"/>
      <c r="B21331" s="438"/>
      <c r="C21331" s="215"/>
      <c r="D21331" s="217"/>
      <c r="E21331" s="217"/>
      <c r="F21331" s="216"/>
      <c r="G21331" s="216"/>
      <c r="I21331" s="434"/>
      <c r="P21331" s="294"/>
    </row>
    <row r="21332" spans="1:16">
      <c r="A21332" s="215"/>
      <c r="B21332" s="438"/>
      <c r="C21332" s="215"/>
      <c r="D21332" s="217"/>
      <c r="E21332" s="217"/>
      <c r="F21332" s="216"/>
      <c r="G21332" s="216"/>
      <c r="I21332" s="434"/>
      <c r="P21332" s="294"/>
    </row>
    <row r="21333" spans="1:16">
      <c r="A21333" s="215"/>
      <c r="B21333" s="438"/>
      <c r="C21333" s="215"/>
      <c r="D21333" s="217"/>
      <c r="E21333" s="217"/>
      <c r="F21333" s="216"/>
      <c r="G21333" s="216"/>
      <c r="I21333" s="434"/>
      <c r="P21333" s="294"/>
    </row>
    <row r="21334" spans="1:16">
      <c r="A21334" s="215"/>
      <c r="B21334" s="438"/>
      <c r="C21334" s="215"/>
      <c r="D21334" s="217"/>
      <c r="E21334" s="217"/>
      <c r="F21334" s="216"/>
      <c r="G21334" s="216"/>
      <c r="I21334" s="434"/>
      <c r="P21334" s="294"/>
    </row>
    <row r="21335" spans="1:16">
      <c r="A21335" s="215"/>
      <c r="B21335" s="438"/>
      <c r="C21335" s="215"/>
      <c r="D21335" s="217"/>
      <c r="E21335" s="217"/>
      <c r="F21335" s="216"/>
      <c r="G21335" s="216"/>
      <c r="I21335" s="434"/>
      <c r="P21335" s="294"/>
    </row>
    <row r="21336" spans="1:16">
      <c r="A21336" s="215"/>
      <c r="B21336" s="438"/>
      <c r="C21336" s="215"/>
      <c r="D21336" s="217"/>
      <c r="E21336" s="217"/>
      <c r="F21336" s="216"/>
      <c r="G21336" s="216"/>
      <c r="I21336" s="434"/>
      <c r="P21336" s="294"/>
    </row>
    <row r="21337" spans="1:16">
      <c r="A21337" s="215"/>
      <c r="B21337" s="438"/>
      <c r="C21337" s="215"/>
      <c r="D21337" s="217"/>
      <c r="E21337" s="217"/>
      <c r="F21337" s="216"/>
      <c r="G21337" s="216"/>
      <c r="I21337" s="434"/>
      <c r="P21337" s="294"/>
    </row>
    <row r="21338" spans="1:16">
      <c r="A21338" s="215"/>
      <c r="B21338" s="438"/>
      <c r="C21338" s="215"/>
      <c r="D21338" s="217"/>
      <c r="E21338" s="217"/>
      <c r="F21338" s="216"/>
      <c r="G21338" s="216"/>
      <c r="I21338" s="434"/>
      <c r="P21338" s="294"/>
    </row>
    <row r="21339" spans="1:16">
      <c r="A21339" s="215"/>
      <c r="B21339" s="438"/>
      <c r="C21339" s="215"/>
      <c r="D21339" s="217"/>
      <c r="E21339" s="217"/>
      <c r="F21339" s="216"/>
      <c r="G21339" s="216"/>
      <c r="I21339" s="434"/>
      <c r="P21339" s="294"/>
    </row>
    <row r="21340" spans="1:16">
      <c r="A21340" s="215"/>
      <c r="B21340" s="438"/>
      <c r="C21340" s="215"/>
      <c r="D21340" s="217"/>
      <c r="E21340" s="217"/>
      <c r="F21340" s="216"/>
      <c r="G21340" s="216"/>
      <c r="I21340" s="434"/>
      <c r="P21340" s="294"/>
    </row>
    <row r="21341" spans="1:16">
      <c r="A21341" s="215"/>
      <c r="B21341" s="438"/>
      <c r="C21341" s="215"/>
      <c r="D21341" s="217"/>
      <c r="E21341" s="217"/>
      <c r="F21341" s="216"/>
      <c r="G21341" s="216"/>
      <c r="I21341" s="434"/>
      <c r="P21341" s="294"/>
    </row>
    <row r="21342" spans="1:16">
      <c r="A21342" s="215"/>
      <c r="B21342" s="438"/>
      <c r="C21342" s="215"/>
      <c r="D21342" s="217"/>
      <c r="E21342" s="217"/>
      <c r="F21342" s="216"/>
      <c r="G21342" s="216"/>
      <c r="I21342" s="434"/>
      <c r="P21342" s="294"/>
    </row>
    <row r="21343" spans="1:16">
      <c r="A21343" s="215"/>
      <c r="B21343" s="438"/>
      <c r="C21343" s="215"/>
      <c r="D21343" s="217"/>
      <c r="E21343" s="217"/>
      <c r="F21343" s="216"/>
      <c r="G21343" s="216"/>
      <c r="I21343" s="434"/>
      <c r="P21343" s="294"/>
    </row>
    <row r="21344" spans="1:16">
      <c r="A21344" s="215"/>
      <c r="B21344" s="438"/>
      <c r="C21344" s="215"/>
      <c r="D21344" s="217"/>
      <c r="E21344" s="217"/>
      <c r="F21344" s="216"/>
      <c r="G21344" s="216"/>
      <c r="I21344" s="434"/>
      <c r="P21344" s="294"/>
    </row>
    <row r="21345" spans="1:16">
      <c r="A21345" s="215"/>
      <c r="B21345" s="438"/>
      <c r="C21345" s="215"/>
      <c r="D21345" s="217"/>
      <c r="E21345" s="217"/>
      <c r="F21345" s="216"/>
      <c r="G21345" s="216"/>
      <c r="I21345" s="434"/>
      <c r="P21345" s="294"/>
    </row>
    <row r="21346" spans="1:16">
      <c r="A21346" s="215"/>
      <c r="B21346" s="438"/>
      <c r="C21346" s="215"/>
      <c r="D21346" s="217"/>
      <c r="E21346" s="217"/>
      <c r="F21346" s="216"/>
      <c r="G21346" s="216"/>
      <c r="I21346" s="434"/>
      <c r="P21346" s="294"/>
    </row>
    <row r="21347" spans="1:16">
      <c r="A21347" s="215"/>
      <c r="B21347" s="438"/>
      <c r="C21347" s="215"/>
      <c r="D21347" s="217"/>
      <c r="E21347" s="217"/>
      <c r="F21347" s="216"/>
      <c r="G21347" s="216"/>
      <c r="I21347" s="434"/>
      <c r="P21347" s="294"/>
    </row>
    <row r="21348" spans="1:16">
      <c r="A21348" s="215"/>
      <c r="B21348" s="438"/>
      <c r="C21348" s="215"/>
      <c r="D21348" s="217"/>
      <c r="E21348" s="217"/>
      <c r="F21348" s="216"/>
      <c r="G21348" s="216"/>
      <c r="I21348" s="434"/>
      <c r="P21348" s="294"/>
    </row>
    <row r="21349" spans="1:16">
      <c r="A21349" s="215"/>
      <c r="B21349" s="438"/>
      <c r="C21349" s="215"/>
      <c r="D21349" s="217"/>
      <c r="E21349" s="217"/>
      <c r="F21349" s="216"/>
      <c r="G21349" s="216"/>
      <c r="I21349" s="434"/>
      <c r="P21349" s="294"/>
    </row>
    <row r="21350" spans="1:16">
      <c r="A21350" s="215"/>
      <c r="B21350" s="438"/>
      <c r="C21350" s="215"/>
      <c r="D21350" s="217"/>
      <c r="E21350" s="217"/>
      <c r="F21350" s="216"/>
      <c r="G21350" s="216"/>
      <c r="I21350" s="434"/>
      <c r="P21350" s="294"/>
    </row>
    <row r="21351" spans="1:16">
      <c r="A21351" s="215"/>
      <c r="B21351" s="438"/>
      <c r="C21351" s="215"/>
      <c r="D21351" s="217"/>
      <c r="E21351" s="217"/>
      <c r="F21351" s="216"/>
      <c r="G21351" s="216"/>
      <c r="I21351" s="434"/>
      <c r="P21351" s="294"/>
    </row>
    <row r="21352" spans="1:16">
      <c r="A21352" s="215"/>
      <c r="B21352" s="438"/>
      <c r="C21352" s="215"/>
      <c r="D21352" s="217"/>
      <c r="E21352" s="217"/>
      <c r="F21352" s="216"/>
      <c r="G21352" s="216"/>
      <c r="I21352" s="434"/>
      <c r="P21352" s="294"/>
    </row>
    <row r="21353" spans="1:16">
      <c r="A21353" s="215"/>
      <c r="B21353" s="438"/>
      <c r="C21353" s="215"/>
      <c r="D21353" s="217"/>
      <c r="E21353" s="217"/>
      <c r="F21353" s="216"/>
      <c r="G21353" s="216"/>
      <c r="I21353" s="434"/>
      <c r="P21353" s="294"/>
    </row>
    <row r="21354" spans="1:16">
      <c r="A21354" s="215"/>
      <c r="B21354" s="438"/>
      <c r="C21354" s="215"/>
      <c r="D21354" s="217"/>
      <c r="E21354" s="217"/>
      <c r="F21354" s="216"/>
      <c r="G21354" s="216"/>
      <c r="I21354" s="434"/>
      <c r="P21354" s="294"/>
    </row>
    <row r="21355" spans="1:16">
      <c r="A21355" s="215"/>
      <c r="B21355" s="438"/>
      <c r="C21355" s="215"/>
      <c r="D21355" s="217"/>
      <c r="E21355" s="217"/>
      <c r="F21355" s="216"/>
      <c r="G21355" s="216"/>
      <c r="I21355" s="434"/>
      <c r="P21355" s="294"/>
    </row>
    <row r="21356" spans="1:16">
      <c r="A21356" s="215"/>
      <c r="B21356" s="438"/>
      <c r="C21356" s="215"/>
      <c r="D21356" s="217"/>
      <c r="E21356" s="217"/>
      <c r="F21356" s="216"/>
      <c r="G21356" s="216"/>
      <c r="I21356" s="434"/>
      <c r="P21356" s="294"/>
    </row>
    <row r="21357" spans="1:16">
      <c r="A21357" s="215"/>
      <c r="B21357" s="438"/>
      <c r="C21357" s="215"/>
      <c r="D21357" s="217"/>
      <c r="E21357" s="217"/>
      <c r="F21357" s="216"/>
      <c r="G21357" s="216"/>
      <c r="I21357" s="434"/>
      <c r="P21357" s="294"/>
    </row>
    <row r="21358" spans="1:16">
      <c r="A21358" s="215"/>
      <c r="B21358" s="438"/>
      <c r="C21358" s="215"/>
      <c r="D21358" s="217"/>
      <c r="E21358" s="217"/>
      <c r="F21358" s="216"/>
      <c r="G21358" s="216"/>
      <c r="I21358" s="434"/>
      <c r="P21358" s="294"/>
    </row>
    <row r="21359" spans="1:16">
      <c r="A21359" s="215"/>
      <c r="B21359" s="438"/>
      <c r="C21359" s="215"/>
      <c r="D21359" s="217"/>
      <c r="E21359" s="217"/>
      <c r="F21359" s="216"/>
      <c r="G21359" s="216"/>
      <c r="I21359" s="434"/>
      <c r="P21359" s="294"/>
    </row>
    <row r="21360" spans="1:16">
      <c r="A21360" s="215"/>
      <c r="B21360" s="438"/>
      <c r="C21360" s="215"/>
      <c r="D21360" s="217"/>
      <c r="E21360" s="217"/>
      <c r="F21360" s="216"/>
      <c r="G21360" s="216"/>
      <c r="I21360" s="434"/>
      <c r="P21360" s="294"/>
    </row>
    <row r="21361" spans="1:16">
      <c r="A21361" s="215"/>
      <c r="B21361" s="438"/>
      <c r="C21361" s="215"/>
      <c r="D21361" s="217"/>
      <c r="E21361" s="217"/>
      <c r="F21361" s="216"/>
      <c r="G21361" s="216"/>
      <c r="I21361" s="434"/>
      <c r="P21361" s="294"/>
    </row>
    <row r="21362" spans="1:16">
      <c r="A21362" s="215"/>
      <c r="B21362" s="438"/>
      <c r="C21362" s="215"/>
      <c r="D21362" s="217"/>
      <c r="E21362" s="217"/>
      <c r="F21362" s="216"/>
      <c r="G21362" s="216"/>
      <c r="I21362" s="434"/>
      <c r="P21362" s="294"/>
    </row>
    <row r="21363" spans="1:16">
      <c r="A21363" s="215"/>
      <c r="B21363" s="438"/>
      <c r="C21363" s="215"/>
      <c r="D21363" s="217"/>
      <c r="E21363" s="217"/>
      <c r="F21363" s="216"/>
      <c r="G21363" s="216"/>
      <c r="I21363" s="434"/>
      <c r="P21363" s="294"/>
    </row>
    <row r="21364" spans="1:16">
      <c r="A21364" s="215"/>
      <c r="B21364" s="438"/>
      <c r="C21364" s="215"/>
      <c r="D21364" s="217"/>
      <c r="E21364" s="217"/>
      <c r="F21364" s="216"/>
      <c r="G21364" s="216"/>
      <c r="I21364" s="434"/>
      <c r="P21364" s="294"/>
    </row>
    <row r="21365" spans="1:16">
      <c r="A21365" s="215"/>
      <c r="B21365" s="438"/>
      <c r="C21365" s="215"/>
      <c r="D21365" s="217"/>
      <c r="E21365" s="217"/>
      <c r="F21365" s="216"/>
      <c r="G21365" s="216"/>
      <c r="I21365" s="434"/>
      <c r="P21365" s="294"/>
    </row>
    <row r="21366" spans="1:16">
      <c r="A21366" s="215"/>
      <c r="B21366" s="438"/>
      <c r="C21366" s="215"/>
      <c r="D21366" s="217"/>
      <c r="E21366" s="217"/>
      <c r="F21366" s="216"/>
      <c r="G21366" s="216"/>
      <c r="I21366" s="434"/>
      <c r="P21366" s="294"/>
    </row>
    <row r="21367" spans="1:16">
      <c r="A21367" s="215"/>
      <c r="B21367" s="438"/>
      <c r="C21367" s="215"/>
      <c r="D21367" s="217"/>
      <c r="E21367" s="217"/>
      <c r="F21367" s="216"/>
      <c r="G21367" s="216"/>
      <c r="I21367" s="434"/>
      <c r="P21367" s="294"/>
    </row>
    <row r="21368" spans="1:16">
      <c r="A21368" s="215"/>
      <c r="B21368" s="438"/>
      <c r="C21368" s="215"/>
      <c r="D21368" s="217"/>
      <c r="E21368" s="217"/>
      <c r="F21368" s="216"/>
      <c r="G21368" s="216"/>
      <c r="I21368" s="434"/>
      <c r="P21368" s="294"/>
    </row>
    <row r="21369" spans="1:16">
      <c r="A21369" s="215"/>
      <c r="B21369" s="438"/>
      <c r="C21369" s="215"/>
      <c r="D21369" s="217"/>
      <c r="E21369" s="217"/>
      <c r="F21369" s="216"/>
      <c r="G21369" s="216"/>
      <c r="I21369" s="434"/>
      <c r="P21369" s="294"/>
    </row>
    <row r="21370" spans="1:16">
      <c r="A21370" s="215"/>
      <c r="B21370" s="438"/>
      <c r="C21370" s="215"/>
      <c r="D21370" s="217"/>
      <c r="E21370" s="217"/>
      <c r="F21370" s="216"/>
      <c r="G21370" s="216"/>
      <c r="I21370" s="434"/>
      <c r="P21370" s="294"/>
    </row>
    <row r="21371" spans="1:16">
      <c r="A21371" s="215"/>
      <c r="B21371" s="438"/>
      <c r="C21371" s="215"/>
      <c r="D21371" s="217"/>
      <c r="E21371" s="217"/>
      <c r="F21371" s="216"/>
      <c r="G21371" s="216"/>
      <c r="I21371" s="434"/>
      <c r="P21371" s="294"/>
    </row>
    <row r="21372" spans="1:16">
      <c r="A21372" s="215"/>
      <c r="B21372" s="438"/>
      <c r="C21372" s="215"/>
      <c r="D21372" s="217"/>
      <c r="E21372" s="217"/>
      <c r="F21372" s="216"/>
      <c r="G21372" s="216"/>
      <c r="I21372" s="434"/>
      <c r="P21372" s="294"/>
    </row>
    <row r="21373" spans="1:16">
      <c r="A21373" s="215"/>
      <c r="B21373" s="438"/>
      <c r="C21373" s="215"/>
      <c r="D21373" s="217"/>
      <c r="E21373" s="217"/>
      <c r="F21373" s="216"/>
      <c r="G21373" s="216"/>
      <c r="I21373" s="434"/>
      <c r="P21373" s="294"/>
    </row>
    <row r="21374" spans="1:16">
      <c r="A21374" s="215"/>
      <c r="B21374" s="438"/>
      <c r="C21374" s="215"/>
      <c r="D21374" s="217"/>
      <c r="E21374" s="217"/>
      <c r="F21374" s="216"/>
      <c r="G21374" s="216"/>
      <c r="I21374" s="434"/>
      <c r="P21374" s="294"/>
    </row>
    <row r="21375" spans="1:16">
      <c r="A21375" s="215"/>
      <c r="B21375" s="438"/>
      <c r="C21375" s="215"/>
      <c r="D21375" s="217"/>
      <c r="E21375" s="217"/>
      <c r="F21375" s="216"/>
      <c r="G21375" s="216"/>
      <c r="I21375" s="434"/>
      <c r="P21375" s="294"/>
    </row>
    <row r="21376" spans="1:16">
      <c r="A21376" s="215"/>
      <c r="B21376" s="438"/>
      <c r="C21376" s="215"/>
      <c r="D21376" s="217"/>
      <c r="E21376" s="217"/>
      <c r="F21376" s="216"/>
      <c r="G21376" s="216"/>
      <c r="I21376" s="434"/>
      <c r="P21376" s="294"/>
    </row>
    <row r="21377" spans="1:16">
      <c r="A21377" s="215"/>
      <c r="B21377" s="438"/>
      <c r="C21377" s="215"/>
      <c r="D21377" s="217"/>
      <c r="E21377" s="217"/>
      <c r="F21377" s="216"/>
      <c r="G21377" s="216"/>
      <c r="I21377" s="434"/>
      <c r="P21377" s="294"/>
    </row>
    <row r="21378" spans="1:16">
      <c r="A21378" s="215"/>
      <c r="B21378" s="438"/>
      <c r="C21378" s="215"/>
      <c r="D21378" s="217"/>
      <c r="E21378" s="217"/>
      <c r="F21378" s="216"/>
      <c r="G21378" s="216"/>
      <c r="I21378" s="434"/>
      <c r="P21378" s="294"/>
    </row>
    <row r="21379" spans="1:16">
      <c r="A21379" s="215"/>
      <c r="B21379" s="438"/>
      <c r="C21379" s="215"/>
      <c r="D21379" s="217"/>
      <c r="E21379" s="217"/>
      <c r="F21379" s="216"/>
      <c r="G21379" s="216"/>
      <c r="I21379" s="434"/>
      <c r="P21379" s="294"/>
    </row>
    <row r="21380" spans="1:16">
      <c r="A21380" s="215"/>
      <c r="B21380" s="438"/>
      <c r="C21380" s="215"/>
      <c r="D21380" s="217"/>
      <c r="E21380" s="217"/>
      <c r="F21380" s="216"/>
      <c r="G21380" s="216"/>
      <c r="I21380" s="434"/>
      <c r="P21380" s="294"/>
    </row>
    <row r="21381" spans="1:16">
      <c r="A21381" s="215"/>
      <c r="B21381" s="438"/>
      <c r="C21381" s="215"/>
      <c r="D21381" s="217"/>
      <c r="E21381" s="217"/>
      <c r="F21381" s="216"/>
      <c r="G21381" s="216"/>
      <c r="I21381" s="434"/>
      <c r="P21381" s="294"/>
    </row>
    <row r="21382" spans="1:16">
      <c r="A21382" s="215"/>
      <c r="B21382" s="438"/>
      <c r="C21382" s="215"/>
      <c r="D21382" s="217"/>
      <c r="E21382" s="217"/>
      <c r="F21382" s="216"/>
      <c r="G21382" s="216"/>
      <c r="I21382" s="434"/>
      <c r="P21382" s="294"/>
    </row>
    <row r="21383" spans="1:16">
      <c r="A21383" s="215"/>
      <c r="B21383" s="438"/>
      <c r="C21383" s="215"/>
      <c r="D21383" s="217"/>
      <c r="E21383" s="217"/>
      <c r="F21383" s="216"/>
      <c r="G21383" s="216"/>
      <c r="I21383" s="434"/>
      <c r="P21383" s="294"/>
    </row>
    <row r="21384" spans="1:16">
      <c r="A21384" s="215"/>
      <c r="B21384" s="438"/>
      <c r="C21384" s="215"/>
      <c r="D21384" s="217"/>
      <c r="E21384" s="217"/>
      <c r="F21384" s="216"/>
      <c r="G21384" s="216"/>
      <c r="I21384" s="434"/>
      <c r="P21384" s="294"/>
    </row>
    <row r="21385" spans="1:16">
      <c r="A21385" s="215"/>
      <c r="B21385" s="438"/>
      <c r="C21385" s="215"/>
      <c r="D21385" s="217"/>
      <c r="E21385" s="217"/>
      <c r="F21385" s="216"/>
      <c r="G21385" s="216"/>
      <c r="I21385" s="434"/>
      <c r="P21385" s="294"/>
    </row>
    <row r="21386" spans="1:16">
      <c r="A21386" s="215"/>
      <c r="B21386" s="438"/>
      <c r="C21386" s="215"/>
      <c r="D21386" s="217"/>
      <c r="E21386" s="217"/>
      <c r="F21386" s="216"/>
      <c r="G21386" s="216"/>
      <c r="I21386" s="434"/>
      <c r="P21386" s="294"/>
    </row>
    <row r="21387" spans="1:16">
      <c r="A21387" s="215"/>
      <c r="B21387" s="438"/>
      <c r="C21387" s="215"/>
      <c r="D21387" s="217"/>
      <c r="E21387" s="217"/>
      <c r="F21387" s="216"/>
      <c r="G21387" s="216"/>
      <c r="I21387" s="434"/>
      <c r="P21387" s="294"/>
    </row>
    <row r="21388" spans="1:16">
      <c r="A21388" s="215"/>
      <c r="B21388" s="438"/>
      <c r="C21388" s="215"/>
      <c r="D21388" s="217"/>
      <c r="E21388" s="217"/>
      <c r="F21388" s="216"/>
      <c r="G21388" s="216"/>
      <c r="I21388" s="434"/>
      <c r="P21388" s="294"/>
    </row>
    <row r="21389" spans="1:16">
      <c r="A21389" s="215"/>
      <c r="B21389" s="438"/>
      <c r="C21389" s="215"/>
      <c r="D21389" s="217"/>
      <c r="E21389" s="217"/>
      <c r="F21389" s="216"/>
      <c r="G21389" s="216"/>
      <c r="I21389" s="434"/>
      <c r="P21389" s="294"/>
    </row>
    <row r="21390" spans="1:16">
      <c r="A21390" s="215"/>
      <c r="B21390" s="438"/>
      <c r="C21390" s="215"/>
      <c r="D21390" s="217"/>
      <c r="E21390" s="217"/>
      <c r="F21390" s="216"/>
      <c r="G21390" s="216"/>
      <c r="I21390" s="434"/>
      <c r="P21390" s="294"/>
    </row>
    <row r="21391" spans="1:16">
      <c r="A21391" s="215"/>
      <c r="B21391" s="438"/>
      <c r="C21391" s="215"/>
      <c r="D21391" s="217"/>
      <c r="E21391" s="217"/>
      <c r="F21391" s="216"/>
      <c r="G21391" s="216"/>
      <c r="I21391" s="434"/>
      <c r="P21391" s="294"/>
    </row>
    <row r="21392" spans="1:16">
      <c r="A21392" s="215"/>
      <c r="B21392" s="438"/>
      <c r="C21392" s="215"/>
      <c r="D21392" s="217"/>
      <c r="E21392" s="217"/>
      <c r="F21392" s="216"/>
      <c r="G21392" s="216"/>
      <c r="I21392" s="434"/>
      <c r="P21392" s="294"/>
    </row>
    <row r="21393" spans="1:16">
      <c r="A21393" s="215"/>
      <c r="B21393" s="438"/>
      <c r="C21393" s="215"/>
      <c r="D21393" s="217"/>
      <c r="E21393" s="217"/>
      <c r="F21393" s="216"/>
      <c r="G21393" s="216"/>
      <c r="I21393" s="434"/>
      <c r="P21393" s="294"/>
    </row>
    <row r="21394" spans="1:16">
      <c r="A21394" s="215"/>
      <c r="B21394" s="438"/>
      <c r="C21394" s="215"/>
      <c r="D21394" s="217"/>
      <c r="E21394" s="217"/>
      <c r="F21394" s="216"/>
      <c r="G21394" s="216"/>
      <c r="I21394" s="434"/>
      <c r="P21394" s="294"/>
    </row>
    <row r="21395" spans="1:16">
      <c r="A21395" s="215"/>
      <c r="B21395" s="438"/>
      <c r="C21395" s="215"/>
      <c r="D21395" s="217"/>
      <c r="E21395" s="217"/>
      <c r="F21395" s="216"/>
      <c r="G21395" s="216"/>
      <c r="I21395" s="434"/>
      <c r="P21395" s="294"/>
    </row>
    <row r="21396" spans="1:16">
      <c r="A21396" s="215"/>
      <c r="B21396" s="438"/>
      <c r="C21396" s="215"/>
      <c r="D21396" s="217"/>
      <c r="E21396" s="217"/>
      <c r="F21396" s="216"/>
      <c r="G21396" s="216"/>
      <c r="I21396" s="434"/>
      <c r="P21396" s="294"/>
    </row>
    <row r="21397" spans="1:16">
      <c r="A21397" s="215"/>
      <c r="B21397" s="438"/>
      <c r="C21397" s="215"/>
      <c r="D21397" s="217"/>
      <c r="E21397" s="217"/>
      <c r="F21397" s="216"/>
      <c r="G21397" s="216"/>
      <c r="I21397" s="434"/>
      <c r="P21397" s="294"/>
    </row>
    <row r="21398" spans="1:16">
      <c r="A21398" s="215"/>
      <c r="B21398" s="438"/>
      <c r="C21398" s="215"/>
      <c r="D21398" s="217"/>
      <c r="E21398" s="217"/>
      <c r="F21398" s="216"/>
      <c r="G21398" s="216"/>
      <c r="I21398" s="434"/>
      <c r="P21398" s="294"/>
    </row>
    <row r="21399" spans="1:16">
      <c r="A21399" s="215"/>
      <c r="B21399" s="438"/>
      <c r="C21399" s="215"/>
      <c r="D21399" s="217"/>
      <c r="E21399" s="217"/>
      <c r="F21399" s="216"/>
      <c r="G21399" s="216"/>
      <c r="I21399" s="434"/>
      <c r="P21399" s="294"/>
    </row>
    <row r="21400" spans="1:16">
      <c r="A21400" s="215"/>
      <c r="B21400" s="438"/>
      <c r="C21400" s="215"/>
      <c r="D21400" s="217"/>
      <c r="E21400" s="217"/>
      <c r="F21400" s="216"/>
      <c r="G21400" s="216"/>
      <c r="I21400" s="434"/>
      <c r="P21400" s="294"/>
    </row>
    <row r="21401" spans="1:16">
      <c r="A21401" s="215"/>
      <c r="B21401" s="438"/>
      <c r="C21401" s="215"/>
      <c r="D21401" s="217"/>
      <c r="E21401" s="217"/>
      <c r="F21401" s="216"/>
      <c r="G21401" s="216"/>
      <c r="I21401" s="434"/>
      <c r="P21401" s="294"/>
    </row>
    <row r="21402" spans="1:16">
      <c r="A21402" s="215"/>
      <c r="B21402" s="438"/>
      <c r="C21402" s="215"/>
      <c r="D21402" s="217"/>
      <c r="E21402" s="217"/>
      <c r="F21402" s="216"/>
      <c r="G21402" s="216"/>
      <c r="I21402" s="434"/>
      <c r="P21402" s="294"/>
    </row>
    <row r="21403" spans="1:16">
      <c r="A21403" s="215"/>
      <c r="B21403" s="438"/>
      <c r="C21403" s="215"/>
      <c r="D21403" s="217"/>
      <c r="E21403" s="217"/>
      <c r="F21403" s="216"/>
      <c r="G21403" s="216"/>
      <c r="I21403" s="434"/>
      <c r="P21403" s="294"/>
    </row>
    <row r="21404" spans="1:16">
      <c r="A21404" s="215"/>
      <c r="B21404" s="438"/>
      <c r="C21404" s="215"/>
      <c r="D21404" s="217"/>
      <c r="E21404" s="217"/>
      <c r="F21404" s="216"/>
      <c r="G21404" s="216"/>
      <c r="I21404" s="434"/>
      <c r="P21404" s="294"/>
    </row>
    <row r="21405" spans="1:16">
      <c r="A21405" s="215"/>
      <c r="B21405" s="438"/>
      <c r="C21405" s="215"/>
      <c r="D21405" s="217"/>
      <c r="E21405" s="217"/>
      <c r="F21405" s="216"/>
      <c r="G21405" s="216"/>
      <c r="I21405" s="434"/>
      <c r="P21405" s="294"/>
    </row>
    <row r="21406" spans="1:16">
      <c r="A21406" s="215"/>
      <c r="B21406" s="438"/>
      <c r="C21406" s="215"/>
      <c r="D21406" s="217"/>
      <c r="E21406" s="217"/>
      <c r="F21406" s="216"/>
      <c r="G21406" s="216"/>
      <c r="I21406" s="434"/>
      <c r="P21406" s="294"/>
    </row>
    <row r="21407" spans="1:16">
      <c r="A21407" s="215"/>
      <c r="B21407" s="438"/>
      <c r="C21407" s="215"/>
      <c r="D21407" s="217"/>
      <c r="E21407" s="217"/>
      <c r="F21407" s="216"/>
      <c r="G21407" s="216"/>
      <c r="I21407" s="434"/>
      <c r="P21407" s="294"/>
    </row>
    <row r="21408" spans="1:16">
      <c r="A21408" s="215"/>
      <c r="B21408" s="438"/>
      <c r="C21408" s="215"/>
      <c r="D21408" s="217"/>
      <c r="E21408" s="217"/>
      <c r="F21408" s="216"/>
      <c r="G21408" s="216"/>
      <c r="I21408" s="434"/>
      <c r="P21408" s="294"/>
    </row>
    <row r="21409" spans="1:16">
      <c r="A21409" s="215"/>
      <c r="B21409" s="438"/>
      <c r="C21409" s="215"/>
      <c r="D21409" s="217"/>
      <c r="E21409" s="217"/>
      <c r="F21409" s="216"/>
      <c r="G21409" s="216"/>
      <c r="I21409" s="434"/>
      <c r="P21409" s="294"/>
    </row>
    <row r="21410" spans="1:16">
      <c r="A21410" s="215"/>
      <c r="B21410" s="438"/>
      <c r="C21410" s="215"/>
      <c r="D21410" s="217"/>
      <c r="E21410" s="217"/>
      <c r="F21410" s="216"/>
      <c r="G21410" s="216"/>
      <c r="I21410" s="434"/>
      <c r="P21410" s="294"/>
    </row>
    <row r="21411" spans="1:16">
      <c r="A21411" s="215"/>
      <c r="B21411" s="438"/>
      <c r="C21411" s="215"/>
      <c r="D21411" s="217"/>
      <c r="E21411" s="217"/>
      <c r="F21411" s="216"/>
      <c r="G21411" s="216"/>
      <c r="I21411" s="434"/>
      <c r="P21411" s="294"/>
    </row>
    <row r="21412" spans="1:16">
      <c r="A21412" s="215"/>
      <c r="B21412" s="438"/>
      <c r="C21412" s="215"/>
      <c r="D21412" s="217"/>
      <c r="E21412" s="217"/>
      <c r="F21412" s="216"/>
      <c r="G21412" s="216"/>
      <c r="I21412" s="434"/>
      <c r="P21412" s="294"/>
    </row>
    <row r="21413" spans="1:16">
      <c r="A21413" s="215"/>
      <c r="B21413" s="438"/>
      <c r="C21413" s="215"/>
      <c r="D21413" s="217"/>
      <c r="E21413" s="217"/>
      <c r="F21413" s="216"/>
      <c r="G21413" s="216"/>
      <c r="I21413" s="434"/>
      <c r="P21413" s="294"/>
    </row>
    <row r="21414" spans="1:16">
      <c r="A21414" s="215"/>
      <c r="B21414" s="438"/>
      <c r="C21414" s="215"/>
      <c r="D21414" s="217"/>
      <c r="E21414" s="217"/>
      <c r="F21414" s="216"/>
      <c r="G21414" s="216"/>
      <c r="I21414" s="434"/>
      <c r="P21414" s="294"/>
    </row>
    <row r="21415" spans="1:16">
      <c r="A21415" s="215"/>
      <c r="B21415" s="438"/>
      <c r="C21415" s="215"/>
      <c r="D21415" s="217"/>
      <c r="E21415" s="217"/>
      <c r="F21415" s="216"/>
      <c r="G21415" s="216"/>
      <c r="I21415" s="434"/>
      <c r="P21415" s="294"/>
    </row>
    <row r="21416" spans="1:16">
      <c r="A21416" s="215"/>
      <c r="B21416" s="438"/>
      <c r="C21416" s="215"/>
      <c r="D21416" s="217"/>
      <c r="E21416" s="217"/>
      <c r="F21416" s="216"/>
      <c r="G21416" s="216"/>
      <c r="I21416" s="434"/>
      <c r="P21416" s="294"/>
    </row>
    <row r="21417" spans="1:16">
      <c r="A21417" s="215"/>
      <c r="B21417" s="438"/>
      <c r="C21417" s="215"/>
      <c r="D21417" s="217"/>
      <c r="E21417" s="217"/>
      <c r="F21417" s="216"/>
      <c r="G21417" s="216"/>
      <c r="I21417" s="434"/>
      <c r="P21417" s="294"/>
    </row>
    <row r="21418" spans="1:16">
      <c r="A21418" s="215"/>
      <c r="B21418" s="438"/>
      <c r="C21418" s="215"/>
      <c r="D21418" s="217"/>
      <c r="E21418" s="217"/>
      <c r="F21418" s="216"/>
      <c r="G21418" s="216"/>
      <c r="I21418" s="434"/>
      <c r="P21418" s="294"/>
    </row>
    <row r="21419" spans="1:16">
      <c r="A21419" s="215"/>
      <c r="B21419" s="438"/>
      <c r="C21419" s="215"/>
      <c r="D21419" s="217"/>
      <c r="E21419" s="217"/>
      <c r="F21419" s="216"/>
      <c r="G21419" s="216"/>
      <c r="I21419" s="434"/>
      <c r="P21419" s="294"/>
    </row>
    <row r="21420" spans="1:16">
      <c r="A21420" s="215"/>
      <c r="B21420" s="438"/>
      <c r="C21420" s="215"/>
      <c r="D21420" s="217"/>
      <c r="E21420" s="217"/>
      <c r="F21420" s="216"/>
      <c r="G21420" s="216"/>
      <c r="I21420" s="434"/>
      <c r="P21420" s="294"/>
    </row>
    <row r="21421" spans="1:16">
      <c r="A21421" s="215"/>
      <c r="B21421" s="438"/>
      <c r="C21421" s="215"/>
      <c r="D21421" s="217"/>
      <c r="E21421" s="217"/>
      <c r="F21421" s="216"/>
      <c r="G21421" s="216"/>
      <c r="I21421" s="434"/>
      <c r="P21421" s="294"/>
    </row>
    <row r="21422" spans="1:16">
      <c r="A21422" s="215"/>
      <c r="B21422" s="438"/>
      <c r="C21422" s="215"/>
      <c r="D21422" s="217"/>
      <c r="E21422" s="217"/>
      <c r="F21422" s="216"/>
      <c r="G21422" s="216"/>
      <c r="I21422" s="434"/>
      <c r="P21422" s="294"/>
    </row>
    <row r="21423" spans="1:16">
      <c r="A21423" s="215"/>
      <c r="B21423" s="438"/>
      <c r="C21423" s="215"/>
      <c r="D21423" s="217"/>
      <c r="E21423" s="217"/>
      <c r="F21423" s="216"/>
      <c r="G21423" s="216"/>
      <c r="I21423" s="434"/>
      <c r="P21423" s="294"/>
    </row>
    <row r="21424" spans="1:16">
      <c r="A21424" s="215"/>
      <c r="B21424" s="438"/>
      <c r="C21424" s="215"/>
      <c r="D21424" s="217"/>
      <c r="E21424" s="217"/>
      <c r="F21424" s="216"/>
      <c r="G21424" s="216"/>
      <c r="I21424" s="434"/>
      <c r="P21424" s="294"/>
    </row>
    <row r="21425" spans="1:16">
      <c r="A21425" s="215"/>
      <c r="B21425" s="438"/>
      <c r="C21425" s="215"/>
      <c r="D21425" s="217"/>
      <c r="E21425" s="217"/>
      <c r="F21425" s="216"/>
      <c r="G21425" s="216"/>
      <c r="I21425" s="434"/>
      <c r="P21425" s="294"/>
    </row>
    <row r="21426" spans="1:16">
      <c r="A21426" s="215"/>
      <c r="B21426" s="438"/>
      <c r="C21426" s="215"/>
      <c r="D21426" s="217"/>
      <c r="E21426" s="217"/>
      <c r="F21426" s="216"/>
      <c r="G21426" s="216"/>
      <c r="I21426" s="434"/>
      <c r="P21426" s="294"/>
    </row>
    <row r="21427" spans="1:16">
      <c r="A21427" s="215"/>
      <c r="B21427" s="438"/>
      <c r="C21427" s="215"/>
      <c r="D21427" s="217"/>
      <c r="E21427" s="217"/>
      <c r="F21427" s="216"/>
      <c r="G21427" s="216"/>
      <c r="I21427" s="434"/>
      <c r="P21427" s="294"/>
    </row>
    <row r="21428" spans="1:16">
      <c r="A21428" s="215"/>
      <c r="B21428" s="438"/>
      <c r="C21428" s="215"/>
      <c r="D21428" s="217"/>
      <c r="E21428" s="217"/>
      <c r="F21428" s="216"/>
      <c r="G21428" s="216"/>
      <c r="I21428" s="434"/>
      <c r="P21428" s="294"/>
    </row>
    <row r="21429" spans="1:16">
      <c r="A21429" s="215"/>
      <c r="B21429" s="438"/>
      <c r="C21429" s="215"/>
      <c r="D21429" s="217"/>
      <c r="E21429" s="217"/>
      <c r="F21429" s="216"/>
      <c r="G21429" s="216"/>
      <c r="I21429" s="434"/>
      <c r="P21429" s="294"/>
    </row>
    <row r="21430" spans="1:16">
      <c r="A21430" s="215"/>
      <c r="B21430" s="438"/>
      <c r="C21430" s="215"/>
      <c r="D21430" s="217"/>
      <c r="E21430" s="217"/>
      <c r="F21430" s="216"/>
      <c r="G21430" s="216"/>
      <c r="I21430" s="434"/>
      <c r="P21430" s="294"/>
    </row>
    <row r="21431" spans="1:16">
      <c r="A21431" s="215"/>
      <c r="B21431" s="438"/>
      <c r="C21431" s="215"/>
      <c r="D21431" s="217"/>
      <c r="E21431" s="217"/>
      <c r="F21431" s="216"/>
      <c r="G21431" s="216"/>
      <c r="I21431" s="434"/>
      <c r="P21431" s="294"/>
    </row>
    <row r="21432" spans="1:16">
      <c r="A21432" s="215"/>
      <c r="B21432" s="438"/>
      <c r="C21432" s="215"/>
      <c r="D21432" s="217"/>
      <c r="E21432" s="217"/>
      <c r="F21432" s="216"/>
      <c r="G21432" s="216"/>
      <c r="I21432" s="434"/>
      <c r="P21432" s="294"/>
    </row>
    <row r="21433" spans="1:16">
      <c r="A21433" s="215"/>
      <c r="B21433" s="438"/>
      <c r="C21433" s="215"/>
      <c r="D21433" s="217"/>
      <c r="E21433" s="217"/>
      <c r="F21433" s="216"/>
      <c r="G21433" s="216"/>
      <c r="I21433" s="434"/>
      <c r="P21433" s="294"/>
    </row>
    <row r="21434" spans="1:16">
      <c r="A21434" s="215"/>
      <c r="B21434" s="438"/>
      <c r="C21434" s="215"/>
      <c r="D21434" s="217"/>
      <c r="E21434" s="217"/>
      <c r="F21434" s="216"/>
      <c r="G21434" s="216"/>
      <c r="I21434" s="434"/>
      <c r="P21434" s="294"/>
    </row>
    <row r="21435" spans="1:16">
      <c r="A21435" s="215"/>
      <c r="B21435" s="438"/>
      <c r="C21435" s="215"/>
      <c r="D21435" s="217"/>
      <c r="E21435" s="217"/>
      <c r="F21435" s="216"/>
      <c r="G21435" s="216"/>
      <c r="I21435" s="434"/>
      <c r="P21435" s="294"/>
    </row>
    <row r="21436" spans="1:16">
      <c r="A21436" s="215"/>
      <c r="B21436" s="438"/>
      <c r="C21436" s="215"/>
      <c r="D21436" s="217"/>
      <c r="E21436" s="217"/>
      <c r="F21436" s="216"/>
      <c r="G21436" s="216"/>
      <c r="I21436" s="434"/>
      <c r="P21436" s="294"/>
    </row>
    <row r="21437" spans="1:16">
      <c r="A21437" s="215"/>
      <c r="B21437" s="438"/>
      <c r="C21437" s="215"/>
      <c r="D21437" s="217"/>
      <c r="E21437" s="217"/>
      <c r="F21437" s="216"/>
      <c r="G21437" s="216"/>
      <c r="I21437" s="434"/>
      <c r="P21437" s="294"/>
    </row>
    <row r="21438" spans="1:16">
      <c r="A21438" s="215"/>
      <c r="B21438" s="438"/>
      <c r="C21438" s="215"/>
      <c r="D21438" s="217"/>
      <c r="E21438" s="217"/>
      <c r="F21438" s="216"/>
      <c r="G21438" s="216"/>
      <c r="I21438" s="434"/>
      <c r="P21438" s="294"/>
    </row>
    <row r="21439" spans="1:16">
      <c r="A21439" s="215"/>
      <c r="B21439" s="438"/>
      <c r="C21439" s="215"/>
      <c r="D21439" s="217"/>
      <c r="E21439" s="217"/>
      <c r="F21439" s="216"/>
      <c r="G21439" s="216"/>
      <c r="I21439" s="434"/>
      <c r="P21439" s="294"/>
    </row>
    <row r="21440" spans="1:16">
      <c r="A21440" s="215"/>
      <c r="B21440" s="438"/>
      <c r="C21440" s="215"/>
      <c r="D21440" s="217"/>
      <c r="E21440" s="217"/>
      <c r="F21440" s="216"/>
      <c r="G21440" s="216"/>
      <c r="I21440" s="434"/>
      <c r="P21440" s="294"/>
    </row>
    <row r="21441" spans="1:16">
      <c r="A21441" s="215"/>
      <c r="B21441" s="438"/>
      <c r="C21441" s="215"/>
      <c r="D21441" s="217"/>
      <c r="E21441" s="217"/>
      <c r="F21441" s="216"/>
      <c r="G21441" s="216"/>
      <c r="I21441" s="434"/>
      <c r="P21441" s="294"/>
    </row>
    <row r="21442" spans="1:16">
      <c r="A21442" s="215"/>
      <c r="B21442" s="438"/>
      <c r="C21442" s="215"/>
      <c r="D21442" s="217"/>
      <c r="E21442" s="217"/>
      <c r="F21442" s="216"/>
      <c r="G21442" s="216"/>
      <c r="I21442" s="434"/>
      <c r="P21442" s="294"/>
    </row>
    <row r="21443" spans="1:16">
      <c r="A21443" s="215"/>
      <c r="B21443" s="438"/>
      <c r="C21443" s="215"/>
      <c r="D21443" s="217"/>
      <c r="E21443" s="217"/>
      <c r="F21443" s="216"/>
      <c r="G21443" s="216"/>
      <c r="I21443" s="434"/>
      <c r="P21443" s="294"/>
    </row>
    <row r="21444" spans="1:16">
      <c r="A21444" s="215"/>
      <c r="B21444" s="438"/>
      <c r="C21444" s="215"/>
      <c r="D21444" s="217"/>
      <c r="E21444" s="217"/>
      <c r="F21444" s="216"/>
      <c r="G21444" s="216"/>
      <c r="I21444" s="434"/>
      <c r="P21444" s="294"/>
    </row>
    <row r="21445" spans="1:16">
      <c r="A21445" s="215"/>
      <c r="B21445" s="438"/>
      <c r="C21445" s="215"/>
      <c r="D21445" s="217"/>
      <c r="E21445" s="217"/>
      <c r="F21445" s="216"/>
      <c r="G21445" s="216"/>
      <c r="I21445" s="434"/>
      <c r="P21445" s="294"/>
    </row>
    <row r="21446" spans="1:16">
      <c r="A21446" s="215"/>
      <c r="B21446" s="438"/>
      <c r="C21446" s="215"/>
      <c r="D21446" s="217"/>
      <c r="E21446" s="217"/>
      <c r="F21446" s="216"/>
      <c r="G21446" s="216"/>
      <c r="I21446" s="434"/>
      <c r="P21446" s="294"/>
    </row>
    <row r="21447" spans="1:16">
      <c r="A21447" s="215"/>
      <c r="B21447" s="438"/>
      <c r="C21447" s="215"/>
      <c r="D21447" s="217"/>
      <c r="E21447" s="217"/>
      <c r="F21447" s="216"/>
      <c r="G21447" s="216"/>
      <c r="I21447" s="434"/>
      <c r="P21447" s="294"/>
    </row>
    <row r="21448" spans="1:16">
      <c r="A21448" s="215"/>
      <c r="B21448" s="438"/>
      <c r="C21448" s="215"/>
      <c r="D21448" s="217"/>
      <c r="E21448" s="217"/>
      <c r="F21448" s="216"/>
      <c r="G21448" s="216"/>
      <c r="I21448" s="434"/>
      <c r="P21448" s="294"/>
    </row>
    <row r="21449" spans="1:16">
      <c r="A21449" s="215"/>
      <c r="B21449" s="438"/>
      <c r="C21449" s="215"/>
      <c r="D21449" s="217"/>
      <c r="E21449" s="217"/>
      <c r="F21449" s="216"/>
      <c r="G21449" s="216"/>
      <c r="I21449" s="434"/>
      <c r="P21449" s="294"/>
    </row>
    <row r="21450" spans="1:16">
      <c r="A21450" s="215"/>
      <c r="B21450" s="438"/>
      <c r="C21450" s="215"/>
      <c r="D21450" s="217"/>
      <c r="E21450" s="217"/>
      <c r="F21450" s="216"/>
      <c r="G21450" s="216"/>
      <c r="I21450" s="434"/>
      <c r="P21450" s="294"/>
    </row>
    <row r="21451" spans="1:16">
      <c r="A21451" s="215"/>
      <c r="B21451" s="438"/>
      <c r="C21451" s="215"/>
      <c r="D21451" s="217"/>
      <c r="E21451" s="217"/>
      <c r="F21451" s="216"/>
      <c r="G21451" s="216"/>
      <c r="I21451" s="434"/>
      <c r="P21451" s="294"/>
    </row>
    <row r="21452" spans="1:16">
      <c r="A21452" s="215"/>
      <c r="B21452" s="438"/>
      <c r="C21452" s="215"/>
      <c r="D21452" s="217"/>
      <c r="E21452" s="217"/>
      <c r="F21452" s="216"/>
      <c r="G21452" s="216"/>
      <c r="I21452" s="434"/>
      <c r="P21452" s="294"/>
    </row>
    <row r="21453" spans="1:16">
      <c r="A21453" s="215"/>
      <c r="B21453" s="438"/>
      <c r="C21453" s="215"/>
      <c r="D21453" s="217"/>
      <c r="E21453" s="217"/>
      <c r="F21453" s="216"/>
      <c r="G21453" s="216"/>
      <c r="I21453" s="434"/>
      <c r="P21453" s="294"/>
    </row>
    <row r="21454" spans="1:16">
      <c r="A21454" s="215"/>
      <c r="B21454" s="438"/>
      <c r="C21454" s="215"/>
      <c r="D21454" s="217"/>
      <c r="E21454" s="217"/>
      <c r="F21454" s="216"/>
      <c r="G21454" s="216"/>
      <c r="I21454" s="434"/>
      <c r="P21454" s="294"/>
    </row>
    <row r="21455" spans="1:16">
      <c r="A21455" s="215"/>
      <c r="B21455" s="438"/>
      <c r="C21455" s="215"/>
      <c r="D21455" s="217"/>
      <c r="E21455" s="217"/>
      <c r="F21455" s="216"/>
      <c r="G21455" s="216"/>
      <c r="I21455" s="434"/>
      <c r="P21455" s="294"/>
    </row>
    <row r="21456" spans="1:16">
      <c r="A21456" s="215"/>
      <c r="B21456" s="438"/>
      <c r="C21456" s="215"/>
      <c r="D21456" s="217"/>
      <c r="E21456" s="217"/>
      <c r="F21456" s="216"/>
      <c r="G21456" s="216"/>
      <c r="I21456" s="434"/>
      <c r="P21456" s="294"/>
    </row>
    <row r="21457" spans="1:16">
      <c r="A21457" s="215"/>
      <c r="B21457" s="438"/>
      <c r="C21457" s="215"/>
      <c r="D21457" s="217"/>
      <c r="E21457" s="217"/>
      <c r="F21457" s="216"/>
      <c r="G21457" s="216"/>
      <c r="I21457" s="434"/>
      <c r="P21457" s="294"/>
    </row>
    <row r="21458" spans="1:16">
      <c r="A21458" s="215"/>
      <c r="B21458" s="438"/>
      <c r="C21458" s="215"/>
      <c r="D21458" s="217"/>
      <c r="E21458" s="217"/>
      <c r="F21458" s="216"/>
      <c r="G21458" s="216"/>
      <c r="I21458" s="434"/>
      <c r="P21458" s="294"/>
    </row>
    <row r="21459" spans="1:16">
      <c r="A21459" s="215"/>
      <c r="B21459" s="438"/>
      <c r="C21459" s="215"/>
      <c r="D21459" s="217"/>
      <c r="E21459" s="217"/>
      <c r="F21459" s="216"/>
      <c r="G21459" s="216"/>
      <c r="I21459" s="434"/>
      <c r="P21459" s="294"/>
    </row>
    <row r="21460" spans="1:16">
      <c r="A21460" s="215"/>
      <c r="B21460" s="438"/>
      <c r="C21460" s="215"/>
      <c r="D21460" s="217"/>
      <c r="E21460" s="217"/>
      <c r="F21460" s="216"/>
      <c r="G21460" s="216"/>
      <c r="I21460" s="434"/>
      <c r="P21460" s="294"/>
    </row>
    <row r="21461" spans="1:16">
      <c r="A21461" s="215"/>
      <c r="B21461" s="438"/>
      <c r="C21461" s="215"/>
      <c r="D21461" s="217"/>
      <c r="E21461" s="217"/>
      <c r="F21461" s="216"/>
      <c r="G21461" s="216"/>
      <c r="I21461" s="434"/>
      <c r="P21461" s="294"/>
    </row>
    <row r="21462" spans="1:16">
      <c r="A21462" s="215"/>
      <c r="B21462" s="438"/>
      <c r="C21462" s="215"/>
      <c r="D21462" s="217"/>
      <c r="E21462" s="217"/>
      <c r="F21462" s="216"/>
      <c r="G21462" s="216"/>
      <c r="I21462" s="434"/>
      <c r="P21462" s="294"/>
    </row>
    <row r="21463" spans="1:16">
      <c r="A21463" s="215"/>
      <c r="B21463" s="438"/>
      <c r="C21463" s="215"/>
      <c r="D21463" s="217"/>
      <c r="E21463" s="217"/>
      <c r="F21463" s="216"/>
      <c r="G21463" s="216"/>
      <c r="I21463" s="434"/>
      <c r="P21463" s="294"/>
    </row>
    <row r="21464" spans="1:16">
      <c r="A21464" s="215"/>
      <c r="B21464" s="438"/>
      <c r="C21464" s="215"/>
      <c r="D21464" s="217"/>
      <c r="E21464" s="217"/>
      <c r="F21464" s="216"/>
      <c r="G21464" s="216"/>
      <c r="I21464" s="434"/>
      <c r="P21464" s="294"/>
    </row>
    <row r="21465" spans="1:16">
      <c r="A21465" s="215"/>
      <c r="B21465" s="438"/>
      <c r="C21465" s="215"/>
      <c r="D21465" s="217"/>
      <c r="E21465" s="217"/>
      <c r="F21465" s="216"/>
      <c r="G21465" s="216"/>
      <c r="I21465" s="434"/>
      <c r="P21465" s="294"/>
    </row>
    <row r="21466" spans="1:16">
      <c r="A21466" s="215"/>
      <c r="B21466" s="438"/>
      <c r="C21466" s="215"/>
      <c r="D21466" s="217"/>
      <c r="E21466" s="217"/>
      <c r="F21466" s="216"/>
      <c r="G21466" s="216"/>
      <c r="I21466" s="434"/>
      <c r="P21466" s="294"/>
    </row>
    <row r="21467" spans="1:16">
      <c r="A21467" s="215"/>
      <c r="B21467" s="438"/>
      <c r="C21467" s="215"/>
      <c r="D21467" s="217"/>
      <c r="E21467" s="217"/>
      <c r="F21467" s="216"/>
      <c r="G21467" s="216"/>
      <c r="I21467" s="434"/>
      <c r="P21467" s="294"/>
    </row>
    <row r="21468" spans="1:16">
      <c r="A21468" s="215"/>
      <c r="B21468" s="438"/>
      <c r="C21468" s="215"/>
      <c r="D21468" s="217"/>
      <c r="E21468" s="217"/>
      <c r="F21468" s="216"/>
      <c r="G21468" s="216"/>
      <c r="I21468" s="434"/>
      <c r="P21468" s="294"/>
    </row>
    <row r="21469" spans="1:16">
      <c r="A21469" s="215"/>
      <c r="B21469" s="438"/>
      <c r="C21469" s="215"/>
      <c r="D21469" s="217"/>
      <c r="E21469" s="217"/>
      <c r="F21469" s="216"/>
      <c r="G21469" s="216"/>
      <c r="I21469" s="434"/>
      <c r="P21469" s="294"/>
    </row>
    <row r="21470" spans="1:16">
      <c r="A21470" s="215"/>
      <c r="B21470" s="438"/>
      <c r="C21470" s="215"/>
      <c r="D21470" s="217"/>
      <c r="E21470" s="217"/>
      <c r="F21470" s="216"/>
      <c r="G21470" s="216"/>
      <c r="I21470" s="434"/>
      <c r="P21470" s="294"/>
    </row>
    <row r="21471" spans="1:16">
      <c r="A21471" s="215"/>
      <c r="B21471" s="438"/>
      <c r="C21471" s="215"/>
      <c r="D21471" s="217"/>
      <c r="E21471" s="217"/>
      <c r="F21471" s="216"/>
      <c r="G21471" s="216"/>
      <c r="I21471" s="434"/>
      <c r="P21471" s="294"/>
    </row>
    <row r="21472" spans="1:16">
      <c r="A21472" s="215"/>
      <c r="B21472" s="438"/>
      <c r="C21472" s="215"/>
      <c r="D21472" s="217"/>
      <c r="E21472" s="217"/>
      <c r="F21472" s="216"/>
      <c r="G21472" s="216"/>
      <c r="I21472" s="434"/>
      <c r="P21472" s="294"/>
    </row>
    <row r="21473" spans="1:16">
      <c r="A21473" s="215"/>
      <c r="B21473" s="438"/>
      <c r="C21473" s="215"/>
      <c r="D21473" s="217"/>
      <c r="E21473" s="217"/>
      <c r="F21473" s="216"/>
      <c r="G21473" s="216"/>
      <c r="I21473" s="434"/>
      <c r="P21473" s="294"/>
    </row>
    <row r="21474" spans="1:16">
      <c r="A21474" s="215"/>
      <c r="B21474" s="438"/>
      <c r="C21474" s="215"/>
      <c r="D21474" s="217"/>
      <c r="E21474" s="217"/>
      <c r="F21474" s="216"/>
      <c r="G21474" s="216"/>
      <c r="I21474" s="434"/>
      <c r="P21474" s="294"/>
    </row>
    <row r="21475" spans="1:16">
      <c r="A21475" s="215"/>
      <c r="B21475" s="438"/>
      <c r="C21475" s="215"/>
      <c r="D21475" s="217"/>
      <c r="E21475" s="217"/>
      <c r="F21475" s="216"/>
      <c r="G21475" s="216"/>
      <c r="I21475" s="434"/>
      <c r="P21475" s="294"/>
    </row>
    <row r="21476" spans="1:16">
      <c r="A21476" s="215"/>
      <c r="B21476" s="438"/>
      <c r="C21476" s="215"/>
      <c r="D21476" s="217"/>
      <c r="E21476" s="217"/>
      <c r="F21476" s="216"/>
      <c r="G21476" s="216"/>
      <c r="I21476" s="434"/>
      <c r="P21476" s="294"/>
    </row>
    <row r="21477" spans="1:16">
      <c r="A21477" s="215"/>
      <c r="B21477" s="438"/>
      <c r="C21477" s="215"/>
      <c r="D21477" s="217"/>
      <c r="E21477" s="217"/>
      <c r="F21477" s="216"/>
      <c r="G21477" s="216"/>
      <c r="I21477" s="434"/>
      <c r="P21477" s="294"/>
    </row>
    <row r="21478" spans="1:16">
      <c r="A21478" s="215"/>
      <c r="B21478" s="438"/>
      <c r="C21478" s="215"/>
      <c r="D21478" s="217"/>
      <c r="E21478" s="217"/>
      <c r="F21478" s="216"/>
      <c r="G21478" s="216"/>
      <c r="I21478" s="434"/>
      <c r="P21478" s="294"/>
    </row>
    <row r="21479" spans="1:16">
      <c r="A21479" s="215"/>
      <c r="B21479" s="438"/>
      <c r="C21479" s="215"/>
      <c r="D21479" s="217"/>
      <c r="E21479" s="217"/>
      <c r="F21479" s="216"/>
      <c r="G21479" s="216"/>
      <c r="I21479" s="434"/>
      <c r="P21479" s="294"/>
    </row>
    <row r="21480" spans="1:16">
      <c r="A21480" s="215"/>
      <c r="B21480" s="438"/>
      <c r="C21480" s="215"/>
      <c r="D21480" s="217"/>
      <c r="E21480" s="217"/>
      <c r="F21480" s="216"/>
      <c r="G21480" s="216"/>
      <c r="I21480" s="434"/>
      <c r="P21480" s="294"/>
    </row>
    <row r="21481" spans="1:16">
      <c r="A21481" s="215"/>
      <c r="B21481" s="438"/>
      <c r="C21481" s="215"/>
      <c r="D21481" s="217"/>
      <c r="E21481" s="217"/>
      <c r="F21481" s="216"/>
      <c r="G21481" s="216"/>
      <c r="I21481" s="434"/>
      <c r="P21481" s="294"/>
    </row>
    <row r="21482" spans="1:16">
      <c r="A21482" s="215"/>
      <c r="B21482" s="438"/>
      <c r="C21482" s="215"/>
      <c r="D21482" s="217"/>
      <c r="E21482" s="217"/>
      <c r="F21482" s="216"/>
      <c r="G21482" s="216"/>
      <c r="I21482" s="434"/>
      <c r="P21482" s="294"/>
    </row>
    <row r="21483" spans="1:16">
      <c r="A21483" s="215"/>
      <c r="B21483" s="438"/>
      <c r="C21483" s="215"/>
      <c r="D21483" s="217"/>
      <c r="E21483" s="217"/>
      <c r="F21483" s="216"/>
      <c r="G21483" s="216"/>
      <c r="I21483" s="434"/>
      <c r="P21483" s="294"/>
    </row>
    <row r="21484" spans="1:16">
      <c r="A21484" s="215"/>
      <c r="B21484" s="438"/>
      <c r="C21484" s="215"/>
      <c r="D21484" s="217"/>
      <c r="E21484" s="217"/>
      <c r="F21484" s="216"/>
      <c r="G21484" s="216"/>
      <c r="I21484" s="434"/>
      <c r="P21484" s="294"/>
    </row>
    <row r="21485" spans="1:16">
      <c r="A21485" s="215"/>
      <c r="B21485" s="438"/>
      <c r="C21485" s="215"/>
      <c r="D21485" s="217"/>
      <c r="E21485" s="217"/>
      <c r="F21485" s="216"/>
      <c r="G21485" s="216"/>
      <c r="I21485" s="434"/>
      <c r="P21485" s="294"/>
    </row>
    <row r="21486" spans="1:16">
      <c r="A21486" s="215"/>
      <c r="B21486" s="438"/>
      <c r="C21486" s="215"/>
      <c r="D21486" s="217"/>
      <c r="E21486" s="217"/>
      <c r="F21486" s="216"/>
      <c r="G21486" s="216"/>
      <c r="I21486" s="434"/>
      <c r="P21486" s="294"/>
    </row>
    <row r="21487" spans="1:16">
      <c r="A21487" s="215"/>
      <c r="B21487" s="438"/>
      <c r="C21487" s="215"/>
      <c r="D21487" s="217"/>
      <c r="E21487" s="217"/>
      <c r="F21487" s="216"/>
      <c r="G21487" s="216"/>
      <c r="I21487" s="434"/>
      <c r="P21487" s="294"/>
    </row>
    <row r="21488" spans="1:16">
      <c r="A21488" s="215"/>
      <c r="B21488" s="438"/>
      <c r="C21488" s="215"/>
      <c r="D21488" s="217"/>
      <c r="E21488" s="217"/>
      <c r="F21488" s="216"/>
      <c r="G21488" s="216"/>
      <c r="I21488" s="434"/>
      <c r="P21488" s="294"/>
    </row>
    <row r="21489" spans="1:16">
      <c r="A21489" s="215"/>
      <c r="B21489" s="438"/>
      <c r="C21489" s="215"/>
      <c r="D21489" s="217"/>
      <c r="E21489" s="217"/>
      <c r="F21489" s="216"/>
      <c r="G21489" s="216"/>
      <c r="I21489" s="434"/>
      <c r="P21489" s="294"/>
    </row>
    <row r="21490" spans="1:16">
      <c r="A21490" s="215"/>
      <c r="B21490" s="438"/>
      <c r="C21490" s="215"/>
      <c r="D21490" s="217"/>
      <c r="E21490" s="217"/>
      <c r="F21490" s="216"/>
      <c r="G21490" s="216"/>
      <c r="I21490" s="434"/>
      <c r="P21490" s="294"/>
    </row>
    <row r="21491" spans="1:16">
      <c r="A21491" s="215"/>
      <c r="B21491" s="438"/>
      <c r="C21491" s="215"/>
      <c r="D21491" s="217"/>
      <c r="E21491" s="217"/>
      <c r="F21491" s="216"/>
      <c r="G21491" s="216"/>
      <c r="I21491" s="434"/>
      <c r="P21491" s="294"/>
    </row>
    <row r="21492" spans="1:16">
      <c r="A21492" s="215"/>
      <c r="B21492" s="438"/>
      <c r="C21492" s="215"/>
      <c r="D21492" s="217"/>
      <c r="E21492" s="217"/>
      <c r="F21492" s="216"/>
      <c r="G21492" s="216"/>
      <c r="I21492" s="434"/>
      <c r="P21492" s="294"/>
    </row>
    <row r="21493" spans="1:16">
      <c r="A21493" s="215"/>
      <c r="B21493" s="438"/>
      <c r="C21493" s="215"/>
      <c r="D21493" s="217"/>
      <c r="E21493" s="217"/>
      <c r="F21493" s="216"/>
      <c r="G21493" s="216"/>
      <c r="I21493" s="434"/>
      <c r="P21493" s="294"/>
    </row>
    <row r="21494" spans="1:16">
      <c r="A21494" s="215"/>
      <c r="B21494" s="438"/>
      <c r="C21494" s="215"/>
      <c r="D21494" s="217"/>
      <c r="E21494" s="217"/>
      <c r="F21494" s="216"/>
      <c r="G21494" s="216"/>
      <c r="I21494" s="434"/>
      <c r="P21494" s="294"/>
    </row>
    <row r="21495" spans="1:16">
      <c r="A21495" s="215"/>
      <c r="B21495" s="438"/>
      <c r="C21495" s="215"/>
      <c r="D21495" s="217"/>
      <c r="E21495" s="217"/>
      <c r="F21495" s="216"/>
      <c r="G21495" s="216"/>
      <c r="I21495" s="434"/>
      <c r="P21495" s="294"/>
    </row>
    <row r="21496" spans="1:16">
      <c r="A21496" s="215"/>
      <c r="B21496" s="438"/>
      <c r="C21496" s="215"/>
      <c r="D21496" s="217"/>
      <c r="E21496" s="217"/>
      <c r="F21496" s="216"/>
      <c r="G21496" s="216"/>
      <c r="I21496" s="434"/>
      <c r="P21496" s="294"/>
    </row>
    <row r="21497" spans="1:16">
      <c r="A21497" s="215"/>
      <c r="B21497" s="438"/>
      <c r="C21497" s="215"/>
      <c r="D21497" s="217"/>
      <c r="E21497" s="217"/>
      <c r="F21497" s="216"/>
      <c r="G21497" s="216"/>
      <c r="I21497" s="434"/>
      <c r="P21497" s="294"/>
    </row>
    <row r="21498" spans="1:16">
      <c r="A21498" s="215"/>
      <c r="B21498" s="438"/>
      <c r="C21498" s="215"/>
      <c r="D21498" s="217"/>
      <c r="E21498" s="217"/>
      <c r="F21498" s="216"/>
      <c r="G21498" s="216"/>
      <c r="I21498" s="434"/>
      <c r="P21498" s="294"/>
    </row>
    <row r="21499" spans="1:16">
      <c r="A21499" s="215"/>
      <c r="B21499" s="438"/>
      <c r="C21499" s="215"/>
      <c r="D21499" s="217"/>
      <c r="E21499" s="217"/>
      <c r="F21499" s="216"/>
      <c r="G21499" s="216"/>
      <c r="I21499" s="434"/>
      <c r="P21499" s="294"/>
    </row>
    <row r="21500" spans="1:16">
      <c r="A21500" s="215"/>
      <c r="B21500" s="438"/>
      <c r="C21500" s="215"/>
      <c r="D21500" s="217"/>
      <c r="E21500" s="217"/>
      <c r="F21500" s="216"/>
      <c r="G21500" s="216"/>
      <c r="I21500" s="434"/>
      <c r="P21500" s="294"/>
    </row>
    <row r="21501" spans="1:16">
      <c r="A21501" s="215"/>
      <c r="B21501" s="438"/>
      <c r="C21501" s="215"/>
      <c r="D21501" s="217"/>
      <c r="E21501" s="217"/>
      <c r="F21501" s="216"/>
      <c r="G21501" s="216"/>
      <c r="I21501" s="434"/>
      <c r="P21501" s="294"/>
    </row>
    <row r="21502" spans="1:16">
      <c r="A21502" s="215"/>
      <c r="B21502" s="438"/>
      <c r="C21502" s="215"/>
      <c r="D21502" s="217"/>
      <c r="E21502" s="217"/>
      <c r="F21502" s="216"/>
      <c r="G21502" s="216"/>
      <c r="I21502" s="434"/>
      <c r="P21502" s="294"/>
    </row>
    <row r="21503" spans="1:16">
      <c r="A21503" s="215"/>
      <c r="B21503" s="438"/>
      <c r="C21503" s="215"/>
      <c r="D21503" s="217"/>
      <c r="E21503" s="217"/>
      <c r="F21503" s="216"/>
      <c r="G21503" s="216"/>
      <c r="I21503" s="434"/>
      <c r="P21503" s="294"/>
    </row>
    <row r="21504" spans="1:16">
      <c r="A21504" s="215"/>
      <c r="B21504" s="438"/>
      <c r="C21504" s="215"/>
      <c r="D21504" s="217"/>
      <c r="E21504" s="217"/>
      <c r="F21504" s="216"/>
      <c r="G21504" s="216"/>
      <c r="I21504" s="434"/>
      <c r="P21504" s="294"/>
    </row>
    <row r="21505" spans="1:16">
      <c r="A21505" s="215"/>
      <c r="B21505" s="438"/>
      <c r="C21505" s="215"/>
      <c r="D21505" s="217"/>
      <c r="E21505" s="217"/>
      <c r="F21505" s="216"/>
      <c r="G21505" s="216"/>
      <c r="I21505" s="434"/>
      <c r="P21505" s="294"/>
    </row>
    <row r="21506" spans="1:16">
      <c r="A21506" s="215"/>
      <c r="B21506" s="438"/>
      <c r="C21506" s="215"/>
      <c r="D21506" s="217"/>
      <c r="E21506" s="217"/>
      <c r="F21506" s="216"/>
      <c r="G21506" s="216"/>
      <c r="I21506" s="434"/>
      <c r="P21506" s="294"/>
    </row>
    <row r="21507" spans="1:16">
      <c r="A21507" s="215"/>
      <c r="B21507" s="438"/>
      <c r="C21507" s="215"/>
      <c r="D21507" s="217"/>
      <c r="E21507" s="217"/>
      <c r="F21507" s="216"/>
      <c r="G21507" s="216"/>
      <c r="I21507" s="434"/>
      <c r="P21507" s="294"/>
    </row>
    <row r="21508" spans="1:16">
      <c r="A21508" s="215"/>
      <c r="B21508" s="438"/>
      <c r="C21508" s="215"/>
      <c r="D21508" s="217"/>
      <c r="E21508" s="217"/>
      <c r="F21508" s="216"/>
      <c r="G21508" s="216"/>
      <c r="I21508" s="434"/>
      <c r="P21508" s="294"/>
    </row>
    <row r="21509" spans="1:16">
      <c r="A21509" s="215"/>
      <c r="B21509" s="438"/>
      <c r="C21509" s="215"/>
      <c r="D21509" s="217"/>
      <c r="E21509" s="217"/>
      <c r="F21509" s="216"/>
      <c r="G21509" s="216"/>
      <c r="I21509" s="434"/>
      <c r="P21509" s="294"/>
    </row>
    <row r="21510" spans="1:16">
      <c r="A21510" s="215"/>
      <c r="B21510" s="438"/>
      <c r="C21510" s="215"/>
      <c r="D21510" s="217"/>
      <c r="E21510" s="217"/>
      <c r="F21510" s="216"/>
      <c r="G21510" s="216"/>
      <c r="I21510" s="434"/>
      <c r="P21510" s="294"/>
    </row>
    <row r="21511" spans="1:16">
      <c r="A21511" s="215"/>
      <c r="B21511" s="438"/>
      <c r="C21511" s="215"/>
      <c r="D21511" s="217"/>
      <c r="E21511" s="217"/>
      <c r="F21511" s="216"/>
      <c r="G21511" s="216"/>
      <c r="I21511" s="434"/>
      <c r="P21511" s="294"/>
    </row>
    <row r="21512" spans="1:16">
      <c r="A21512" s="215"/>
      <c r="B21512" s="438"/>
      <c r="C21512" s="215"/>
      <c r="D21512" s="217"/>
      <c r="E21512" s="217"/>
      <c r="F21512" s="216"/>
      <c r="G21512" s="216"/>
      <c r="I21512" s="434"/>
      <c r="P21512" s="294"/>
    </row>
    <row r="21513" spans="1:16">
      <c r="A21513" s="215"/>
      <c r="B21513" s="438"/>
      <c r="C21513" s="215"/>
      <c r="D21513" s="217"/>
      <c r="E21513" s="217"/>
      <c r="F21513" s="216"/>
      <c r="G21513" s="216"/>
      <c r="I21513" s="434"/>
      <c r="P21513" s="294"/>
    </row>
    <row r="21514" spans="1:16">
      <c r="A21514" s="215"/>
      <c r="B21514" s="438"/>
      <c r="C21514" s="215"/>
      <c r="D21514" s="217"/>
      <c r="E21514" s="217"/>
      <c r="F21514" s="216"/>
      <c r="G21514" s="216"/>
      <c r="I21514" s="434"/>
      <c r="P21514" s="294"/>
    </row>
    <row r="21515" spans="1:16">
      <c r="A21515" s="215"/>
      <c r="B21515" s="438"/>
      <c r="C21515" s="215"/>
      <c r="D21515" s="217"/>
      <c r="E21515" s="217"/>
      <c r="F21515" s="216"/>
      <c r="G21515" s="216"/>
      <c r="I21515" s="434"/>
      <c r="P21515" s="294"/>
    </row>
    <row r="21516" spans="1:16">
      <c r="A21516" s="215"/>
      <c r="B21516" s="438"/>
      <c r="C21516" s="215"/>
      <c r="D21516" s="217"/>
      <c r="E21516" s="217"/>
      <c r="F21516" s="216"/>
      <c r="G21516" s="216"/>
      <c r="I21516" s="434"/>
      <c r="P21516" s="294"/>
    </row>
    <row r="21517" spans="1:16">
      <c r="A21517" s="215"/>
      <c r="B21517" s="438"/>
      <c r="C21517" s="215"/>
      <c r="D21517" s="217"/>
      <c r="E21517" s="217"/>
      <c r="F21517" s="216"/>
      <c r="G21517" s="216"/>
      <c r="I21517" s="434"/>
      <c r="P21517" s="294"/>
    </row>
    <row r="21518" spans="1:16">
      <c r="A21518" s="215"/>
      <c r="B21518" s="438"/>
      <c r="C21518" s="215"/>
      <c r="D21518" s="217"/>
      <c r="E21518" s="217"/>
      <c r="F21518" s="216"/>
      <c r="G21518" s="216"/>
      <c r="I21518" s="434"/>
      <c r="P21518" s="294"/>
    </row>
    <row r="21519" spans="1:16">
      <c r="A21519" s="215"/>
      <c r="B21519" s="438"/>
      <c r="C21519" s="215"/>
      <c r="D21519" s="217"/>
      <c r="E21519" s="217"/>
      <c r="F21519" s="216"/>
      <c r="G21519" s="216"/>
      <c r="I21519" s="434"/>
      <c r="P21519" s="294"/>
    </row>
    <row r="21520" spans="1:16">
      <c r="A21520" s="215"/>
      <c r="B21520" s="438"/>
      <c r="C21520" s="215"/>
      <c r="D21520" s="217"/>
      <c r="E21520" s="217"/>
      <c r="F21520" s="216"/>
      <c r="G21520" s="216"/>
      <c r="I21520" s="434"/>
      <c r="P21520" s="294"/>
    </row>
    <row r="21521" spans="1:16">
      <c r="A21521" s="215"/>
      <c r="B21521" s="438"/>
      <c r="C21521" s="215"/>
      <c r="D21521" s="217"/>
      <c r="E21521" s="217"/>
      <c r="F21521" s="216"/>
      <c r="G21521" s="216"/>
      <c r="I21521" s="434"/>
      <c r="P21521" s="294"/>
    </row>
    <row r="21522" spans="1:16">
      <c r="A21522" s="215"/>
      <c r="B21522" s="438"/>
      <c r="C21522" s="215"/>
      <c r="D21522" s="217"/>
      <c r="E21522" s="217"/>
      <c r="F21522" s="216"/>
      <c r="G21522" s="216"/>
      <c r="I21522" s="434"/>
      <c r="P21522" s="294"/>
    </row>
    <row r="21523" spans="1:16">
      <c r="A21523" s="215"/>
      <c r="B21523" s="438"/>
      <c r="C21523" s="215"/>
      <c r="D21523" s="217"/>
      <c r="E21523" s="217"/>
      <c r="F21523" s="216"/>
      <c r="G21523" s="216"/>
      <c r="I21523" s="434"/>
      <c r="P21523" s="294"/>
    </row>
    <row r="21524" spans="1:16">
      <c r="A21524" s="215"/>
      <c r="B21524" s="438"/>
      <c r="C21524" s="215"/>
      <c r="D21524" s="217"/>
      <c r="E21524" s="217"/>
      <c r="F21524" s="216"/>
      <c r="G21524" s="216"/>
      <c r="I21524" s="434"/>
      <c r="P21524" s="294"/>
    </row>
    <row r="21525" spans="1:16">
      <c r="A21525" s="215"/>
      <c r="B21525" s="438"/>
      <c r="C21525" s="215"/>
      <c r="D21525" s="217"/>
      <c r="E21525" s="217"/>
      <c r="F21525" s="216"/>
      <c r="G21525" s="216"/>
      <c r="I21525" s="434"/>
      <c r="P21525" s="294"/>
    </row>
    <row r="21526" spans="1:16">
      <c r="A21526" s="215"/>
      <c r="B21526" s="438"/>
      <c r="C21526" s="215"/>
      <c r="D21526" s="217"/>
      <c r="E21526" s="217"/>
      <c r="F21526" s="216"/>
      <c r="G21526" s="216"/>
      <c r="I21526" s="434"/>
      <c r="P21526" s="294"/>
    </row>
    <row r="21527" spans="1:16">
      <c r="A21527" s="215"/>
      <c r="B21527" s="438"/>
      <c r="C21527" s="215"/>
      <c r="D21527" s="217"/>
      <c r="E21527" s="217"/>
      <c r="F21527" s="216"/>
      <c r="G21527" s="216"/>
      <c r="I21527" s="434"/>
      <c r="P21527" s="294"/>
    </row>
    <row r="21528" spans="1:16">
      <c r="A21528" s="215"/>
      <c r="B21528" s="438"/>
      <c r="C21528" s="215"/>
      <c r="D21528" s="217"/>
      <c r="E21528" s="217"/>
      <c r="F21528" s="216"/>
      <c r="G21528" s="216"/>
      <c r="I21528" s="434"/>
      <c r="P21528" s="294"/>
    </row>
    <row r="21529" spans="1:16">
      <c r="A21529" s="215"/>
      <c r="B21529" s="438"/>
      <c r="C21529" s="215"/>
      <c r="D21529" s="217"/>
      <c r="E21529" s="217"/>
      <c r="F21529" s="216"/>
      <c r="G21529" s="216"/>
      <c r="I21529" s="434"/>
      <c r="P21529" s="294"/>
    </row>
    <row r="21530" spans="1:16">
      <c r="A21530" s="215"/>
      <c r="B21530" s="438"/>
      <c r="C21530" s="215"/>
      <c r="D21530" s="217"/>
      <c r="E21530" s="217"/>
      <c r="F21530" s="216"/>
      <c r="G21530" s="216"/>
      <c r="I21530" s="434"/>
      <c r="P21530" s="294"/>
    </row>
    <row r="21531" spans="1:16">
      <c r="A21531" s="215"/>
      <c r="B21531" s="438"/>
      <c r="C21531" s="215"/>
      <c r="D21531" s="217"/>
      <c r="E21531" s="217"/>
      <c r="F21531" s="216"/>
      <c r="G21531" s="216"/>
      <c r="I21531" s="434"/>
      <c r="P21531" s="294"/>
    </row>
    <row r="21532" spans="1:16">
      <c r="A21532" s="215"/>
      <c r="B21532" s="438"/>
      <c r="C21532" s="215"/>
      <c r="D21532" s="217"/>
      <c r="E21532" s="217"/>
      <c r="F21532" s="216"/>
      <c r="G21532" s="216"/>
      <c r="I21532" s="434"/>
      <c r="P21532" s="294"/>
    </row>
    <row r="21533" spans="1:16">
      <c r="A21533" s="215"/>
      <c r="B21533" s="438"/>
      <c r="C21533" s="215"/>
      <c r="D21533" s="217"/>
      <c r="E21533" s="217"/>
      <c r="F21533" s="216"/>
      <c r="G21533" s="216"/>
      <c r="I21533" s="434"/>
      <c r="P21533" s="294"/>
    </row>
    <row r="21534" spans="1:16">
      <c r="A21534" s="215"/>
      <c r="B21534" s="438"/>
      <c r="C21534" s="215"/>
      <c r="D21534" s="217"/>
      <c r="E21534" s="217"/>
      <c r="F21534" s="216"/>
      <c r="G21534" s="216"/>
      <c r="I21534" s="434"/>
      <c r="P21534" s="294"/>
    </row>
    <row r="21535" spans="1:16">
      <c r="A21535" s="215"/>
      <c r="B21535" s="438"/>
      <c r="C21535" s="215"/>
      <c r="D21535" s="217"/>
      <c r="E21535" s="217"/>
      <c r="F21535" s="216"/>
      <c r="G21535" s="216"/>
      <c r="I21535" s="434"/>
      <c r="P21535" s="294"/>
    </row>
    <row r="21536" spans="1:16">
      <c r="A21536" s="215"/>
      <c r="B21536" s="438"/>
      <c r="C21536" s="215"/>
      <c r="D21536" s="217"/>
      <c r="E21536" s="217"/>
      <c r="F21536" s="216"/>
      <c r="G21536" s="216"/>
      <c r="I21536" s="434"/>
      <c r="P21536" s="294"/>
    </row>
    <row r="21537" spans="1:16">
      <c r="A21537" s="215"/>
      <c r="B21537" s="438"/>
      <c r="C21537" s="215"/>
      <c r="D21537" s="217"/>
      <c r="E21537" s="217"/>
      <c r="F21537" s="216"/>
      <c r="G21537" s="216"/>
      <c r="I21537" s="434"/>
      <c r="P21537" s="294"/>
    </row>
    <row r="21538" spans="1:16">
      <c r="A21538" s="215"/>
      <c r="B21538" s="438"/>
      <c r="C21538" s="215"/>
      <c r="D21538" s="217"/>
      <c r="E21538" s="217"/>
      <c r="F21538" s="216"/>
      <c r="G21538" s="216"/>
      <c r="I21538" s="434"/>
      <c r="P21538" s="294"/>
    </row>
    <row r="21539" spans="1:16">
      <c r="A21539" s="215"/>
      <c r="B21539" s="438"/>
      <c r="C21539" s="215"/>
      <c r="D21539" s="217"/>
      <c r="E21539" s="217"/>
      <c r="F21539" s="216"/>
      <c r="G21539" s="216"/>
      <c r="I21539" s="434"/>
      <c r="P21539" s="294"/>
    </row>
    <row r="21540" spans="1:16">
      <c r="A21540" s="215"/>
      <c r="B21540" s="438"/>
      <c r="C21540" s="215"/>
      <c r="D21540" s="217"/>
      <c r="E21540" s="217"/>
      <c r="F21540" s="216"/>
      <c r="G21540" s="216"/>
      <c r="I21540" s="434"/>
      <c r="P21540" s="294"/>
    </row>
    <row r="21541" spans="1:16">
      <c r="A21541" s="215"/>
      <c r="B21541" s="438"/>
      <c r="C21541" s="215"/>
      <c r="D21541" s="217"/>
      <c r="E21541" s="217"/>
      <c r="F21541" s="216"/>
      <c r="G21541" s="216"/>
      <c r="I21541" s="434"/>
      <c r="P21541" s="294"/>
    </row>
    <row r="21542" spans="1:16">
      <c r="A21542" s="215"/>
      <c r="B21542" s="438"/>
      <c r="C21542" s="215"/>
      <c r="D21542" s="217"/>
      <c r="E21542" s="217"/>
      <c r="F21542" s="216"/>
      <c r="G21542" s="216"/>
      <c r="I21542" s="434"/>
      <c r="P21542" s="294"/>
    </row>
    <row r="21543" spans="1:16">
      <c r="A21543" s="215"/>
      <c r="B21543" s="438"/>
      <c r="C21543" s="215"/>
      <c r="D21543" s="217"/>
      <c r="E21543" s="217"/>
      <c r="F21543" s="216"/>
      <c r="G21543" s="216"/>
      <c r="I21543" s="434"/>
      <c r="P21543" s="294"/>
    </row>
    <row r="21544" spans="1:16">
      <c r="A21544" s="215"/>
      <c r="B21544" s="438"/>
      <c r="C21544" s="215"/>
      <c r="D21544" s="217"/>
      <c r="E21544" s="217"/>
      <c r="F21544" s="216"/>
      <c r="G21544" s="216"/>
      <c r="I21544" s="434"/>
      <c r="P21544" s="294"/>
    </row>
    <row r="21545" spans="1:16">
      <c r="A21545" s="215"/>
      <c r="B21545" s="438"/>
      <c r="C21545" s="215"/>
      <c r="D21545" s="217"/>
      <c r="E21545" s="217"/>
      <c r="F21545" s="216"/>
      <c r="G21545" s="216"/>
      <c r="I21545" s="434"/>
      <c r="P21545" s="294"/>
    </row>
    <row r="21546" spans="1:16">
      <c r="A21546" s="215"/>
      <c r="B21546" s="438"/>
      <c r="C21546" s="215"/>
      <c r="D21546" s="217"/>
      <c r="E21546" s="217"/>
      <c r="F21546" s="216"/>
      <c r="G21546" s="216"/>
      <c r="I21546" s="434"/>
      <c r="P21546" s="294"/>
    </row>
    <row r="21547" spans="1:16">
      <c r="A21547" s="215"/>
      <c r="B21547" s="438"/>
      <c r="C21547" s="215"/>
      <c r="D21547" s="217"/>
      <c r="E21547" s="217"/>
      <c r="F21547" s="216"/>
      <c r="G21547" s="216"/>
      <c r="I21547" s="434"/>
      <c r="P21547" s="294"/>
    </row>
    <row r="21548" spans="1:16">
      <c r="A21548" s="215"/>
      <c r="B21548" s="438"/>
      <c r="C21548" s="215"/>
      <c r="D21548" s="217"/>
      <c r="E21548" s="217"/>
      <c r="F21548" s="216"/>
      <c r="G21548" s="216"/>
      <c r="I21548" s="434"/>
      <c r="P21548" s="294"/>
    </row>
    <row r="21549" spans="1:16">
      <c r="A21549" s="215"/>
      <c r="B21549" s="438"/>
      <c r="C21549" s="215"/>
      <c r="D21549" s="217"/>
      <c r="E21549" s="217"/>
      <c r="F21549" s="216"/>
      <c r="G21549" s="216"/>
      <c r="I21549" s="434"/>
      <c r="P21549" s="294"/>
    </row>
    <row r="21550" spans="1:16">
      <c r="A21550" s="215"/>
      <c r="B21550" s="438"/>
      <c r="C21550" s="215"/>
      <c r="D21550" s="217"/>
      <c r="E21550" s="217"/>
      <c r="F21550" s="216"/>
      <c r="G21550" s="216"/>
      <c r="I21550" s="434"/>
      <c r="P21550" s="294"/>
    </row>
    <row r="21551" spans="1:16">
      <c r="A21551" s="215"/>
      <c r="B21551" s="438"/>
      <c r="C21551" s="215"/>
      <c r="D21551" s="217"/>
      <c r="E21551" s="217"/>
      <c r="F21551" s="216"/>
      <c r="G21551" s="216"/>
      <c r="I21551" s="434"/>
      <c r="P21551" s="294"/>
    </row>
    <row r="21552" spans="1:16">
      <c r="A21552" s="215"/>
      <c r="B21552" s="438"/>
      <c r="C21552" s="215"/>
      <c r="D21552" s="217"/>
      <c r="E21552" s="217"/>
      <c r="F21552" s="216"/>
      <c r="G21552" s="216"/>
      <c r="I21552" s="434"/>
      <c r="P21552" s="294"/>
    </row>
    <row r="21553" spans="1:16">
      <c r="A21553" s="215"/>
      <c r="B21553" s="438"/>
      <c r="C21553" s="215"/>
      <c r="D21553" s="217"/>
      <c r="E21553" s="217"/>
      <c r="F21553" s="216"/>
      <c r="G21553" s="216"/>
      <c r="I21553" s="434"/>
      <c r="P21553" s="294"/>
    </row>
    <row r="21554" spans="1:16">
      <c r="A21554" s="215"/>
      <c r="B21554" s="438"/>
      <c r="C21554" s="215"/>
      <c r="D21554" s="217"/>
      <c r="E21554" s="217"/>
      <c r="F21554" s="216"/>
      <c r="G21554" s="216"/>
      <c r="I21554" s="434"/>
      <c r="P21554" s="294"/>
    </row>
    <row r="21555" spans="1:16">
      <c r="A21555" s="215"/>
      <c r="B21555" s="438"/>
      <c r="C21555" s="215"/>
      <c r="D21555" s="217"/>
      <c r="E21555" s="217"/>
      <c r="F21555" s="216"/>
      <c r="G21555" s="216"/>
      <c r="I21555" s="434"/>
      <c r="P21555" s="294"/>
    </row>
    <row r="21556" spans="1:16">
      <c r="A21556" s="215"/>
      <c r="B21556" s="438"/>
      <c r="C21556" s="215"/>
      <c r="D21556" s="217"/>
      <c r="E21556" s="217"/>
      <c r="F21556" s="216"/>
      <c r="G21556" s="216"/>
      <c r="I21556" s="434"/>
      <c r="P21556" s="294"/>
    </row>
    <row r="21557" spans="1:16">
      <c r="A21557" s="215"/>
      <c r="B21557" s="438"/>
      <c r="C21557" s="215"/>
      <c r="D21557" s="217"/>
      <c r="E21557" s="217"/>
      <c r="F21557" s="216"/>
      <c r="G21557" s="216"/>
      <c r="I21557" s="434"/>
      <c r="P21557" s="294"/>
    </row>
    <row r="21558" spans="1:16">
      <c r="A21558" s="215"/>
      <c r="B21558" s="438"/>
      <c r="C21558" s="215"/>
      <c r="D21558" s="217"/>
      <c r="E21558" s="217"/>
      <c r="F21558" s="216"/>
      <c r="G21558" s="216"/>
      <c r="I21558" s="434"/>
      <c r="P21558" s="294"/>
    </row>
    <row r="21559" spans="1:16">
      <c r="A21559" s="215"/>
      <c r="B21559" s="438"/>
      <c r="C21559" s="215"/>
      <c r="D21559" s="217"/>
      <c r="E21559" s="217"/>
      <c r="F21559" s="216"/>
      <c r="G21559" s="216"/>
      <c r="I21559" s="434"/>
      <c r="P21559" s="294"/>
    </row>
    <row r="21560" spans="1:16">
      <c r="A21560" s="215"/>
      <c r="B21560" s="438"/>
      <c r="C21560" s="215"/>
      <c r="D21560" s="217"/>
      <c r="E21560" s="217"/>
      <c r="F21560" s="216"/>
      <c r="G21560" s="216"/>
      <c r="I21560" s="434"/>
      <c r="P21560" s="294"/>
    </row>
    <row r="21561" spans="1:16">
      <c r="A21561" s="215"/>
      <c r="B21561" s="438"/>
      <c r="C21561" s="215"/>
      <c r="D21561" s="217"/>
      <c r="E21561" s="217"/>
      <c r="F21561" s="216"/>
      <c r="G21561" s="216"/>
      <c r="I21561" s="434"/>
      <c r="P21561" s="294"/>
    </row>
    <row r="21562" spans="1:16">
      <c r="A21562" s="215"/>
      <c r="B21562" s="438"/>
      <c r="C21562" s="215"/>
      <c r="D21562" s="217"/>
      <c r="E21562" s="217"/>
      <c r="F21562" s="216"/>
      <c r="G21562" s="216"/>
      <c r="I21562" s="434"/>
      <c r="P21562" s="294"/>
    </row>
    <row r="21563" spans="1:16">
      <c r="A21563" s="215"/>
      <c r="B21563" s="438"/>
      <c r="C21563" s="215"/>
      <c r="D21563" s="217"/>
      <c r="E21563" s="217"/>
      <c r="F21563" s="216"/>
      <c r="G21563" s="216"/>
      <c r="I21563" s="434"/>
      <c r="P21563" s="294"/>
    </row>
    <row r="21564" spans="1:16">
      <c r="A21564" s="215"/>
      <c r="B21564" s="438"/>
      <c r="C21564" s="215"/>
      <c r="D21564" s="217"/>
      <c r="E21564" s="217"/>
      <c r="F21564" s="216"/>
      <c r="G21564" s="216"/>
      <c r="I21564" s="434"/>
      <c r="P21564" s="294"/>
    </row>
    <row r="21565" spans="1:16">
      <c r="A21565" s="215"/>
      <c r="B21565" s="438"/>
      <c r="C21565" s="215"/>
      <c r="D21565" s="217"/>
      <c r="E21565" s="217"/>
      <c r="F21565" s="216"/>
      <c r="G21565" s="216"/>
      <c r="I21565" s="434"/>
      <c r="P21565" s="294"/>
    </row>
    <row r="21566" spans="1:16">
      <c r="A21566" s="215"/>
      <c r="B21566" s="438"/>
      <c r="C21566" s="215"/>
      <c r="D21566" s="217"/>
      <c r="E21566" s="217"/>
      <c r="F21566" s="216"/>
      <c r="G21566" s="216"/>
      <c r="I21566" s="434"/>
      <c r="P21566" s="294"/>
    </row>
    <row r="21567" spans="1:16">
      <c r="A21567" s="215"/>
      <c r="B21567" s="438"/>
      <c r="C21567" s="215"/>
      <c r="D21567" s="217"/>
      <c r="E21567" s="217"/>
      <c r="F21567" s="216"/>
      <c r="G21567" s="216"/>
      <c r="I21567" s="434"/>
      <c r="P21567" s="294"/>
    </row>
    <row r="21568" spans="1:16">
      <c r="A21568" s="215"/>
      <c r="B21568" s="438"/>
      <c r="C21568" s="215"/>
      <c r="D21568" s="217"/>
      <c r="E21568" s="217"/>
      <c r="F21568" s="216"/>
      <c r="G21568" s="216"/>
      <c r="I21568" s="434"/>
      <c r="P21568" s="294"/>
    </row>
    <row r="21569" spans="1:16">
      <c r="A21569" s="215"/>
      <c r="B21569" s="438"/>
      <c r="C21569" s="215"/>
      <c r="D21569" s="217"/>
      <c r="E21569" s="217"/>
      <c r="F21569" s="216"/>
      <c r="G21569" s="216"/>
      <c r="I21569" s="434"/>
      <c r="P21569" s="294"/>
    </row>
    <row r="21570" spans="1:16">
      <c r="A21570" s="215"/>
      <c r="B21570" s="438"/>
      <c r="C21570" s="215"/>
      <c r="D21570" s="217"/>
      <c r="E21570" s="217"/>
      <c r="F21570" s="216"/>
      <c r="G21570" s="216"/>
      <c r="I21570" s="434"/>
      <c r="P21570" s="294"/>
    </row>
    <row r="21571" spans="1:16">
      <c r="A21571" s="215"/>
      <c r="B21571" s="438"/>
      <c r="C21571" s="215"/>
      <c r="D21571" s="217"/>
      <c r="E21571" s="217"/>
      <c r="F21571" s="216"/>
      <c r="G21571" s="216"/>
      <c r="I21571" s="434"/>
      <c r="P21571" s="294"/>
    </row>
    <row r="21572" spans="1:16">
      <c r="A21572" s="215"/>
      <c r="B21572" s="438"/>
      <c r="C21572" s="215"/>
      <c r="D21572" s="217"/>
      <c r="E21572" s="217"/>
      <c r="F21572" s="216"/>
      <c r="G21572" s="216"/>
      <c r="I21572" s="434"/>
      <c r="P21572" s="294"/>
    </row>
    <row r="21573" spans="1:16">
      <c r="A21573" s="215"/>
      <c r="B21573" s="438"/>
      <c r="C21573" s="215"/>
      <c r="D21573" s="217"/>
      <c r="E21573" s="217"/>
      <c r="F21573" s="216"/>
      <c r="G21573" s="216"/>
      <c r="I21573" s="434"/>
      <c r="P21573" s="294"/>
    </row>
    <row r="21574" spans="1:16">
      <c r="A21574" s="215"/>
      <c r="B21574" s="438"/>
      <c r="C21574" s="215"/>
      <c r="D21574" s="217"/>
      <c r="E21574" s="217"/>
      <c r="F21574" s="216"/>
      <c r="G21574" s="216"/>
      <c r="I21574" s="434"/>
      <c r="P21574" s="294"/>
    </row>
    <row r="21575" spans="1:16">
      <c r="A21575" s="215"/>
      <c r="B21575" s="438"/>
      <c r="C21575" s="215"/>
      <c r="D21575" s="217"/>
      <c r="E21575" s="217"/>
      <c r="F21575" s="216"/>
      <c r="G21575" s="216"/>
      <c r="I21575" s="434"/>
      <c r="P21575" s="294"/>
    </row>
    <row r="21576" spans="1:16">
      <c r="A21576" s="215"/>
      <c r="B21576" s="438"/>
      <c r="C21576" s="215"/>
      <c r="D21576" s="217"/>
      <c r="E21576" s="217"/>
      <c r="F21576" s="216"/>
      <c r="G21576" s="216"/>
      <c r="I21576" s="434"/>
      <c r="P21576" s="294"/>
    </row>
    <row r="21577" spans="1:16">
      <c r="A21577" s="215"/>
      <c r="B21577" s="438"/>
      <c r="C21577" s="215"/>
      <c r="D21577" s="217"/>
      <c r="E21577" s="217"/>
      <c r="F21577" s="216"/>
      <c r="G21577" s="216"/>
      <c r="I21577" s="434"/>
      <c r="P21577" s="294"/>
    </row>
    <row r="21578" spans="1:16">
      <c r="A21578" s="215"/>
      <c r="B21578" s="438"/>
      <c r="C21578" s="215"/>
      <c r="D21578" s="217"/>
      <c r="E21578" s="217"/>
      <c r="F21578" s="216"/>
      <c r="G21578" s="216"/>
      <c r="I21578" s="434"/>
      <c r="P21578" s="294"/>
    </row>
    <row r="21579" spans="1:16">
      <c r="A21579" s="215"/>
      <c r="B21579" s="438"/>
      <c r="C21579" s="215"/>
      <c r="D21579" s="217"/>
      <c r="E21579" s="217"/>
      <c r="F21579" s="216"/>
      <c r="G21579" s="216"/>
      <c r="I21579" s="434"/>
      <c r="P21579" s="294"/>
    </row>
    <row r="21580" spans="1:16">
      <c r="A21580" s="215"/>
      <c r="B21580" s="438"/>
      <c r="C21580" s="215"/>
      <c r="D21580" s="217"/>
      <c r="E21580" s="217"/>
      <c r="F21580" s="216"/>
      <c r="G21580" s="216"/>
      <c r="I21580" s="434"/>
      <c r="P21580" s="294"/>
    </row>
    <row r="21581" spans="1:16">
      <c r="A21581" s="215"/>
      <c r="B21581" s="438"/>
      <c r="C21581" s="215"/>
      <c r="D21581" s="217"/>
      <c r="E21581" s="217"/>
      <c r="F21581" s="216"/>
      <c r="G21581" s="216"/>
      <c r="I21581" s="434"/>
      <c r="P21581" s="294"/>
    </row>
    <row r="21582" spans="1:16">
      <c r="A21582" s="215"/>
      <c r="B21582" s="438"/>
      <c r="C21582" s="215"/>
      <c r="D21582" s="217"/>
      <c r="E21582" s="217"/>
      <c r="F21582" s="216"/>
      <c r="G21582" s="216"/>
      <c r="I21582" s="434"/>
      <c r="P21582" s="294"/>
    </row>
    <row r="21583" spans="1:16">
      <c r="A21583" s="215"/>
      <c r="B21583" s="438"/>
      <c r="C21583" s="215"/>
      <c r="D21583" s="217"/>
      <c r="E21583" s="217"/>
      <c r="F21583" s="216"/>
      <c r="G21583" s="216"/>
      <c r="I21583" s="434"/>
      <c r="P21583" s="294"/>
    </row>
    <row r="21584" spans="1:16">
      <c r="A21584" s="215"/>
      <c r="B21584" s="438"/>
      <c r="C21584" s="215"/>
      <c r="D21584" s="217"/>
      <c r="E21584" s="217"/>
      <c r="F21584" s="216"/>
      <c r="G21584" s="216"/>
      <c r="I21584" s="434"/>
      <c r="P21584" s="294"/>
    </row>
    <row r="21585" spans="1:16">
      <c r="A21585" s="215"/>
      <c r="B21585" s="438"/>
      <c r="C21585" s="215"/>
      <c r="D21585" s="217"/>
      <c r="E21585" s="217"/>
      <c r="F21585" s="216"/>
      <c r="G21585" s="216"/>
      <c r="I21585" s="434"/>
      <c r="P21585" s="294"/>
    </row>
    <row r="21586" spans="1:16">
      <c r="A21586" s="215"/>
      <c r="B21586" s="438"/>
      <c r="C21586" s="215"/>
      <c r="D21586" s="217"/>
      <c r="E21586" s="217"/>
      <c r="F21586" s="216"/>
      <c r="G21586" s="216"/>
      <c r="I21586" s="434"/>
      <c r="P21586" s="294"/>
    </row>
    <row r="21587" spans="1:16">
      <c r="A21587" s="215"/>
      <c r="B21587" s="438"/>
      <c r="C21587" s="215"/>
      <c r="D21587" s="217"/>
      <c r="E21587" s="217"/>
      <c r="F21587" s="216"/>
      <c r="G21587" s="216"/>
      <c r="I21587" s="434"/>
      <c r="P21587" s="294"/>
    </row>
    <row r="21588" spans="1:16">
      <c r="A21588" s="215"/>
      <c r="B21588" s="438"/>
      <c r="C21588" s="215"/>
      <c r="D21588" s="217"/>
      <c r="E21588" s="217"/>
      <c r="F21588" s="216"/>
      <c r="G21588" s="216"/>
      <c r="I21588" s="434"/>
      <c r="P21588" s="294"/>
    </row>
    <row r="21589" spans="1:16">
      <c r="A21589" s="215"/>
      <c r="B21589" s="438"/>
      <c r="C21589" s="215"/>
      <c r="D21589" s="217"/>
      <c r="E21589" s="217"/>
      <c r="F21589" s="216"/>
      <c r="G21589" s="216"/>
      <c r="I21589" s="434"/>
      <c r="P21589" s="294"/>
    </row>
    <row r="21590" spans="1:16">
      <c r="A21590" s="215"/>
      <c r="B21590" s="438"/>
      <c r="C21590" s="215"/>
      <c r="D21590" s="217"/>
      <c r="E21590" s="217"/>
      <c r="F21590" s="216"/>
      <c r="G21590" s="216"/>
      <c r="I21590" s="434"/>
      <c r="P21590" s="294"/>
    </row>
    <row r="21591" spans="1:16">
      <c r="A21591" s="215"/>
      <c r="B21591" s="438"/>
      <c r="C21591" s="215"/>
      <c r="D21591" s="217"/>
      <c r="E21591" s="217"/>
      <c r="F21591" s="216"/>
      <c r="G21591" s="216"/>
      <c r="I21591" s="434"/>
      <c r="P21591" s="294"/>
    </row>
    <row r="21592" spans="1:16">
      <c r="A21592" s="215"/>
      <c r="B21592" s="438"/>
      <c r="C21592" s="215"/>
      <c r="D21592" s="217"/>
      <c r="E21592" s="217"/>
      <c r="F21592" s="216"/>
      <c r="G21592" s="216"/>
      <c r="I21592" s="434"/>
      <c r="P21592" s="294"/>
    </row>
    <row r="21593" spans="1:16">
      <c r="A21593" s="215"/>
      <c r="B21593" s="438"/>
      <c r="C21593" s="215"/>
      <c r="D21593" s="217"/>
      <c r="E21593" s="217"/>
      <c r="F21593" s="216"/>
      <c r="G21593" s="216"/>
      <c r="I21593" s="434"/>
      <c r="P21593" s="294"/>
    </row>
    <row r="21594" spans="1:16">
      <c r="A21594" s="215"/>
      <c r="B21594" s="438"/>
      <c r="C21594" s="215"/>
      <c r="D21594" s="217"/>
      <c r="E21594" s="217"/>
      <c r="F21594" s="216"/>
      <c r="G21594" s="216"/>
      <c r="I21594" s="434"/>
      <c r="P21594" s="294"/>
    </row>
    <row r="21595" spans="1:16">
      <c r="A21595" s="215"/>
      <c r="B21595" s="438"/>
      <c r="C21595" s="215"/>
      <c r="D21595" s="217"/>
      <c r="E21595" s="217"/>
      <c r="F21595" s="216"/>
      <c r="G21595" s="216"/>
      <c r="I21595" s="434"/>
      <c r="P21595" s="294"/>
    </row>
    <row r="21596" spans="1:16">
      <c r="A21596" s="215"/>
      <c r="B21596" s="438"/>
      <c r="C21596" s="215"/>
      <c r="D21596" s="217"/>
      <c r="E21596" s="217"/>
      <c r="F21596" s="216"/>
      <c r="G21596" s="216"/>
      <c r="I21596" s="434"/>
      <c r="P21596" s="294"/>
    </row>
    <row r="21597" spans="1:16">
      <c r="A21597" s="215"/>
      <c r="B21597" s="438"/>
      <c r="C21597" s="215"/>
      <c r="D21597" s="217"/>
      <c r="E21597" s="217"/>
      <c r="F21597" s="216"/>
      <c r="G21597" s="216"/>
      <c r="I21597" s="434"/>
      <c r="P21597" s="294"/>
    </row>
    <row r="21598" spans="1:16">
      <c r="A21598" s="215"/>
      <c r="B21598" s="438"/>
      <c r="C21598" s="215"/>
      <c r="D21598" s="217"/>
      <c r="E21598" s="217"/>
      <c r="F21598" s="216"/>
      <c r="G21598" s="216"/>
      <c r="I21598" s="434"/>
      <c r="P21598" s="294"/>
    </row>
    <row r="21599" spans="1:16">
      <c r="A21599" s="215"/>
      <c r="B21599" s="438"/>
      <c r="C21599" s="215"/>
      <c r="D21599" s="217"/>
      <c r="E21599" s="217"/>
      <c r="F21599" s="216"/>
      <c r="G21599" s="216"/>
      <c r="I21599" s="434"/>
      <c r="P21599" s="294"/>
    </row>
    <row r="21600" spans="1:16">
      <c r="A21600" s="215"/>
      <c r="B21600" s="438"/>
      <c r="C21600" s="215"/>
      <c r="D21600" s="217"/>
      <c r="E21600" s="217"/>
      <c r="F21600" s="216"/>
      <c r="G21600" s="216"/>
      <c r="I21600" s="434"/>
      <c r="P21600" s="294"/>
    </row>
    <row r="21601" spans="1:16">
      <c r="A21601" s="215"/>
      <c r="B21601" s="438"/>
      <c r="C21601" s="215"/>
      <c r="D21601" s="217"/>
      <c r="E21601" s="217"/>
      <c r="F21601" s="216"/>
      <c r="G21601" s="216"/>
      <c r="I21601" s="434"/>
      <c r="P21601" s="294"/>
    </row>
    <row r="21602" spans="1:16">
      <c r="A21602" s="215"/>
      <c r="B21602" s="438"/>
      <c r="C21602" s="215"/>
      <c r="D21602" s="217"/>
      <c r="E21602" s="217"/>
      <c r="F21602" s="216"/>
      <c r="G21602" s="216"/>
      <c r="I21602" s="434"/>
      <c r="P21602" s="294"/>
    </row>
    <row r="21603" spans="1:16">
      <c r="A21603" s="215"/>
      <c r="B21603" s="438"/>
      <c r="C21603" s="215"/>
      <c r="D21603" s="217"/>
      <c r="E21603" s="217"/>
      <c r="F21603" s="216"/>
      <c r="G21603" s="216"/>
      <c r="I21603" s="434"/>
      <c r="P21603" s="294"/>
    </row>
    <row r="21604" spans="1:16">
      <c r="A21604" s="215"/>
      <c r="B21604" s="438"/>
      <c r="C21604" s="215"/>
      <c r="D21604" s="217"/>
      <c r="E21604" s="217"/>
      <c r="F21604" s="216"/>
      <c r="G21604" s="216"/>
      <c r="I21604" s="434"/>
      <c r="P21604" s="294"/>
    </row>
    <row r="21605" spans="1:16">
      <c r="A21605" s="215"/>
      <c r="B21605" s="438"/>
      <c r="C21605" s="215"/>
      <c r="D21605" s="217"/>
      <c r="E21605" s="217"/>
      <c r="F21605" s="216"/>
      <c r="G21605" s="216"/>
      <c r="I21605" s="434"/>
      <c r="P21605" s="294"/>
    </row>
    <row r="21606" spans="1:16">
      <c r="A21606" s="215"/>
      <c r="B21606" s="438"/>
      <c r="C21606" s="215"/>
      <c r="D21606" s="217"/>
      <c r="E21606" s="217"/>
      <c r="F21606" s="216"/>
      <c r="G21606" s="216"/>
      <c r="I21606" s="434"/>
      <c r="P21606" s="294"/>
    </row>
    <row r="21607" spans="1:16">
      <c r="A21607" s="215"/>
      <c r="B21607" s="438"/>
      <c r="C21607" s="215"/>
      <c r="D21607" s="217"/>
      <c r="E21607" s="217"/>
      <c r="F21607" s="216"/>
      <c r="G21607" s="216"/>
      <c r="I21607" s="434"/>
      <c r="P21607" s="294"/>
    </row>
    <row r="21608" spans="1:16">
      <c r="A21608" s="215"/>
      <c r="B21608" s="438"/>
      <c r="C21608" s="215"/>
      <c r="D21608" s="217"/>
      <c r="E21608" s="217"/>
      <c r="F21608" s="216"/>
      <c r="G21608" s="216"/>
      <c r="I21608" s="434"/>
      <c r="P21608" s="294"/>
    </row>
    <row r="21609" spans="1:16">
      <c r="A21609" s="215"/>
      <c r="B21609" s="438"/>
      <c r="C21609" s="215"/>
      <c r="D21609" s="217"/>
      <c r="E21609" s="217"/>
      <c r="F21609" s="216"/>
      <c r="G21609" s="216"/>
      <c r="I21609" s="434"/>
      <c r="P21609" s="294"/>
    </row>
    <row r="21610" spans="1:16">
      <c r="A21610" s="215"/>
      <c r="B21610" s="438"/>
      <c r="C21610" s="215"/>
      <c r="D21610" s="217"/>
      <c r="E21610" s="217"/>
      <c r="F21610" s="216"/>
      <c r="G21610" s="216"/>
      <c r="I21610" s="434"/>
      <c r="P21610" s="294"/>
    </row>
    <row r="21611" spans="1:16">
      <c r="A21611" s="215"/>
      <c r="B21611" s="438"/>
      <c r="C21611" s="215"/>
      <c r="D21611" s="217"/>
      <c r="E21611" s="217"/>
      <c r="F21611" s="216"/>
      <c r="G21611" s="216"/>
      <c r="I21611" s="434"/>
      <c r="P21611" s="294"/>
    </row>
    <row r="21612" spans="1:16">
      <c r="A21612" s="215"/>
      <c r="B21612" s="438"/>
      <c r="C21612" s="215"/>
      <c r="D21612" s="217"/>
      <c r="E21612" s="217"/>
      <c r="F21612" s="216"/>
      <c r="G21612" s="216"/>
      <c r="I21612" s="434"/>
      <c r="P21612" s="294"/>
    </row>
    <row r="21613" spans="1:16">
      <c r="A21613" s="215"/>
      <c r="B21613" s="438"/>
      <c r="C21613" s="215"/>
      <c r="D21613" s="217"/>
      <c r="E21613" s="217"/>
      <c r="F21613" s="216"/>
      <c r="G21613" s="216"/>
      <c r="I21613" s="434"/>
      <c r="P21613" s="294"/>
    </row>
    <row r="21614" spans="1:16">
      <c r="A21614" s="215"/>
      <c r="B21614" s="438"/>
      <c r="C21614" s="215"/>
      <c r="D21614" s="217"/>
      <c r="E21614" s="217"/>
      <c r="F21614" s="216"/>
      <c r="G21614" s="216"/>
      <c r="I21614" s="434"/>
      <c r="P21614" s="294"/>
    </row>
    <row r="21615" spans="1:16">
      <c r="A21615" s="215"/>
      <c r="B21615" s="438"/>
      <c r="C21615" s="215"/>
      <c r="D21615" s="217"/>
      <c r="E21615" s="217"/>
      <c r="F21615" s="216"/>
      <c r="G21615" s="216"/>
      <c r="I21615" s="434"/>
      <c r="P21615" s="294"/>
    </row>
    <row r="21616" spans="1:16">
      <c r="A21616" s="215"/>
      <c r="B21616" s="438"/>
      <c r="C21616" s="215"/>
      <c r="D21616" s="217"/>
      <c r="E21616" s="217"/>
      <c r="F21616" s="216"/>
      <c r="G21616" s="216"/>
      <c r="I21616" s="434"/>
      <c r="P21616" s="294"/>
    </row>
    <row r="21617" spans="1:16">
      <c r="A21617" s="215"/>
      <c r="B21617" s="438"/>
      <c r="C21617" s="215"/>
      <c r="D21617" s="217"/>
      <c r="E21617" s="217"/>
      <c r="F21617" s="216"/>
      <c r="G21617" s="216"/>
      <c r="I21617" s="434"/>
      <c r="P21617" s="294"/>
    </row>
    <row r="21618" spans="1:16">
      <c r="A21618" s="215"/>
      <c r="B21618" s="438"/>
      <c r="C21618" s="215"/>
      <c r="D21618" s="217"/>
      <c r="E21618" s="217"/>
      <c r="F21618" s="216"/>
      <c r="G21618" s="216"/>
      <c r="I21618" s="434"/>
      <c r="P21618" s="294"/>
    </row>
    <row r="21619" spans="1:16">
      <c r="A21619" s="215"/>
      <c r="B21619" s="438"/>
      <c r="C21619" s="215"/>
      <c r="D21619" s="217"/>
      <c r="E21619" s="217"/>
      <c r="F21619" s="216"/>
      <c r="G21619" s="216"/>
      <c r="I21619" s="434"/>
      <c r="P21619" s="294"/>
    </row>
    <row r="21620" spans="1:16">
      <c r="A21620" s="215"/>
      <c r="B21620" s="438"/>
      <c r="C21620" s="215"/>
      <c r="D21620" s="217"/>
      <c r="E21620" s="217"/>
      <c r="F21620" s="216"/>
      <c r="G21620" s="216"/>
      <c r="I21620" s="434"/>
      <c r="P21620" s="294"/>
    </row>
    <row r="21621" spans="1:16">
      <c r="A21621" s="215"/>
      <c r="B21621" s="438"/>
      <c r="C21621" s="215"/>
      <c r="D21621" s="217"/>
      <c r="E21621" s="217"/>
      <c r="F21621" s="216"/>
      <c r="G21621" s="216"/>
      <c r="I21621" s="434"/>
      <c r="P21621" s="294"/>
    </row>
    <row r="21622" spans="1:16">
      <c r="A21622" s="215"/>
      <c r="B21622" s="438"/>
      <c r="C21622" s="215"/>
      <c r="D21622" s="217"/>
      <c r="E21622" s="217"/>
      <c r="F21622" s="216"/>
      <c r="G21622" s="216"/>
      <c r="I21622" s="434"/>
      <c r="P21622" s="294"/>
    </row>
    <row r="21623" spans="1:16">
      <c r="A21623" s="215"/>
      <c r="B21623" s="438"/>
      <c r="C21623" s="215"/>
      <c r="D21623" s="217"/>
      <c r="E21623" s="217"/>
      <c r="F21623" s="216"/>
      <c r="G21623" s="216"/>
      <c r="I21623" s="434"/>
      <c r="P21623" s="294"/>
    </row>
    <row r="21624" spans="1:16">
      <c r="A21624" s="215"/>
      <c r="B21624" s="438"/>
      <c r="C21624" s="215"/>
      <c r="D21624" s="217"/>
      <c r="E21624" s="217"/>
      <c r="F21624" s="216"/>
      <c r="G21624" s="216"/>
      <c r="I21624" s="434"/>
      <c r="P21624" s="294"/>
    </row>
    <row r="21625" spans="1:16">
      <c r="A21625" s="215"/>
      <c r="B21625" s="438"/>
      <c r="C21625" s="215"/>
      <c r="D21625" s="217"/>
      <c r="E21625" s="217"/>
      <c r="F21625" s="216"/>
      <c r="G21625" s="216"/>
      <c r="I21625" s="434"/>
      <c r="P21625" s="294"/>
    </row>
    <row r="21626" spans="1:16">
      <c r="A21626" s="215"/>
      <c r="B21626" s="438"/>
      <c r="C21626" s="215"/>
      <c r="D21626" s="217"/>
      <c r="E21626" s="217"/>
      <c r="F21626" s="216"/>
      <c r="G21626" s="216"/>
      <c r="I21626" s="434"/>
      <c r="P21626" s="294"/>
    </row>
    <row r="21627" spans="1:16">
      <c r="A21627" s="215"/>
      <c r="B21627" s="438"/>
      <c r="C21627" s="215"/>
      <c r="D21627" s="217"/>
      <c r="E21627" s="217"/>
      <c r="F21627" s="216"/>
      <c r="G21627" s="216"/>
      <c r="I21627" s="434"/>
      <c r="P21627" s="294"/>
    </row>
    <row r="21628" spans="1:16">
      <c r="A21628" s="215"/>
      <c r="B21628" s="438"/>
      <c r="C21628" s="215"/>
      <c r="D21628" s="217"/>
      <c r="E21628" s="217"/>
      <c r="F21628" s="216"/>
      <c r="G21628" s="216"/>
      <c r="I21628" s="434"/>
      <c r="P21628" s="294"/>
    </row>
    <row r="21629" spans="1:16">
      <c r="A21629" s="215"/>
      <c r="B21629" s="438"/>
      <c r="C21629" s="215"/>
      <c r="D21629" s="217"/>
      <c r="E21629" s="217"/>
      <c r="F21629" s="216"/>
      <c r="G21629" s="216"/>
      <c r="I21629" s="434"/>
      <c r="P21629" s="294"/>
    </row>
    <row r="21630" spans="1:16">
      <c r="A21630" s="215"/>
      <c r="B21630" s="438"/>
      <c r="C21630" s="215"/>
      <c r="D21630" s="217"/>
      <c r="E21630" s="217"/>
      <c r="F21630" s="216"/>
      <c r="G21630" s="216"/>
      <c r="I21630" s="434"/>
      <c r="P21630" s="294"/>
    </row>
    <row r="21631" spans="1:16">
      <c r="A21631" s="215"/>
      <c r="B21631" s="438"/>
      <c r="C21631" s="215"/>
      <c r="D21631" s="217"/>
      <c r="E21631" s="217"/>
      <c r="F21631" s="216"/>
      <c r="G21631" s="216"/>
      <c r="I21631" s="434"/>
      <c r="P21631" s="294"/>
    </row>
    <row r="21632" spans="1:16">
      <c r="A21632" s="215"/>
      <c r="B21632" s="438"/>
      <c r="C21632" s="215"/>
      <c r="D21632" s="217"/>
      <c r="E21632" s="217"/>
      <c r="F21632" s="216"/>
      <c r="G21632" s="216"/>
      <c r="I21632" s="434"/>
      <c r="P21632" s="294"/>
    </row>
    <row r="21633" spans="1:16">
      <c r="A21633" s="215"/>
      <c r="B21633" s="438"/>
      <c r="C21633" s="215"/>
      <c r="D21633" s="217"/>
      <c r="E21633" s="217"/>
      <c r="F21633" s="216"/>
      <c r="G21633" s="216"/>
      <c r="I21633" s="434"/>
      <c r="P21633" s="294"/>
    </row>
    <row r="21634" spans="1:16">
      <c r="A21634" s="215"/>
      <c r="B21634" s="438"/>
      <c r="C21634" s="215"/>
      <c r="D21634" s="217"/>
      <c r="E21634" s="217"/>
      <c r="F21634" s="216"/>
      <c r="G21634" s="216"/>
      <c r="I21634" s="434"/>
      <c r="P21634" s="294"/>
    </row>
    <row r="21635" spans="1:16">
      <c r="A21635" s="215"/>
      <c r="B21635" s="438"/>
      <c r="C21635" s="215"/>
      <c r="D21635" s="217"/>
      <c r="E21635" s="217"/>
      <c r="F21635" s="216"/>
      <c r="G21635" s="216"/>
      <c r="I21635" s="434"/>
      <c r="P21635" s="294"/>
    </row>
    <row r="21636" spans="1:16">
      <c r="A21636" s="215"/>
      <c r="B21636" s="438"/>
      <c r="C21636" s="215"/>
      <c r="D21636" s="217"/>
      <c r="E21636" s="217"/>
      <c r="F21636" s="216"/>
      <c r="G21636" s="216"/>
      <c r="I21636" s="434"/>
      <c r="P21636" s="294"/>
    </row>
    <row r="21637" spans="1:16">
      <c r="A21637" s="215"/>
      <c r="B21637" s="438"/>
      <c r="C21637" s="215"/>
      <c r="D21637" s="217"/>
      <c r="E21637" s="217"/>
      <c r="F21637" s="216"/>
      <c r="G21637" s="216"/>
      <c r="I21637" s="434"/>
      <c r="P21637" s="294"/>
    </row>
    <row r="21638" spans="1:16">
      <c r="A21638" s="215"/>
      <c r="B21638" s="438"/>
      <c r="C21638" s="215"/>
      <c r="D21638" s="217"/>
      <c r="E21638" s="217"/>
      <c r="F21638" s="216"/>
      <c r="G21638" s="216"/>
      <c r="I21638" s="434"/>
      <c r="P21638" s="294"/>
    </row>
    <row r="21639" spans="1:16">
      <c r="A21639" s="215"/>
      <c r="B21639" s="438"/>
      <c r="C21639" s="215"/>
      <c r="D21639" s="217"/>
      <c r="E21639" s="217"/>
      <c r="F21639" s="216"/>
      <c r="G21639" s="216"/>
      <c r="I21639" s="434"/>
      <c r="P21639" s="294"/>
    </row>
    <row r="21640" spans="1:16">
      <c r="A21640" s="215"/>
      <c r="B21640" s="438"/>
      <c r="C21640" s="215"/>
      <c r="D21640" s="217"/>
      <c r="E21640" s="217"/>
      <c r="F21640" s="216"/>
      <c r="G21640" s="216"/>
      <c r="I21640" s="434"/>
      <c r="P21640" s="294"/>
    </row>
    <row r="21641" spans="1:16">
      <c r="A21641" s="215"/>
      <c r="B21641" s="438"/>
      <c r="C21641" s="215"/>
      <c r="D21641" s="217"/>
      <c r="E21641" s="217"/>
      <c r="F21641" s="216"/>
      <c r="G21641" s="216"/>
      <c r="I21641" s="434"/>
      <c r="P21641" s="294"/>
    </row>
    <row r="21642" spans="1:16">
      <c r="A21642" s="215"/>
      <c r="B21642" s="438"/>
      <c r="C21642" s="215"/>
      <c r="D21642" s="217"/>
      <c r="E21642" s="217"/>
      <c r="F21642" s="216"/>
      <c r="G21642" s="216"/>
      <c r="I21642" s="434"/>
      <c r="P21642" s="294"/>
    </row>
    <row r="21643" spans="1:16">
      <c r="A21643" s="215"/>
      <c r="B21643" s="438"/>
      <c r="C21643" s="215"/>
      <c r="D21643" s="217"/>
      <c r="E21643" s="217"/>
      <c r="F21643" s="216"/>
      <c r="G21643" s="216"/>
      <c r="I21643" s="434"/>
      <c r="P21643" s="294"/>
    </row>
    <row r="21644" spans="1:16">
      <c r="A21644" s="215"/>
      <c r="B21644" s="438"/>
      <c r="C21644" s="215"/>
      <c r="D21644" s="217"/>
      <c r="E21644" s="217"/>
      <c r="F21644" s="216"/>
      <c r="G21644" s="216"/>
      <c r="I21644" s="434"/>
      <c r="P21644" s="294"/>
    </row>
    <row r="21645" spans="1:16">
      <c r="A21645" s="215"/>
      <c r="B21645" s="438"/>
      <c r="C21645" s="215"/>
      <c r="D21645" s="217"/>
      <c r="E21645" s="217"/>
      <c r="F21645" s="216"/>
      <c r="G21645" s="216"/>
      <c r="I21645" s="434"/>
      <c r="P21645" s="294"/>
    </row>
    <row r="21646" spans="1:16">
      <c r="A21646" s="215"/>
      <c r="B21646" s="438"/>
      <c r="C21646" s="215"/>
      <c r="D21646" s="217"/>
      <c r="E21646" s="217"/>
      <c r="F21646" s="216"/>
      <c r="G21646" s="216"/>
      <c r="I21646" s="434"/>
      <c r="P21646" s="294"/>
    </row>
    <row r="21647" spans="1:16">
      <c r="A21647" s="215"/>
      <c r="B21647" s="438"/>
      <c r="C21647" s="215"/>
      <c r="D21647" s="217"/>
      <c r="E21647" s="217"/>
      <c r="F21647" s="216"/>
      <c r="G21647" s="216"/>
      <c r="I21647" s="434"/>
      <c r="P21647" s="294"/>
    </row>
    <row r="21648" spans="1:16">
      <c r="A21648" s="215"/>
      <c r="B21648" s="438"/>
      <c r="C21648" s="215"/>
      <c r="D21648" s="217"/>
      <c r="E21648" s="217"/>
      <c r="F21648" s="216"/>
      <c r="G21648" s="216"/>
      <c r="I21648" s="434"/>
      <c r="P21648" s="294"/>
    </row>
    <row r="21649" spans="1:16">
      <c r="A21649" s="215"/>
      <c r="B21649" s="438"/>
      <c r="C21649" s="215"/>
      <c r="D21649" s="217"/>
      <c r="E21649" s="217"/>
      <c r="F21649" s="216"/>
      <c r="G21649" s="216"/>
      <c r="I21649" s="434"/>
      <c r="P21649" s="294"/>
    </row>
    <row r="21650" spans="1:16">
      <c r="A21650" s="215"/>
      <c r="B21650" s="438"/>
      <c r="C21650" s="215"/>
      <c r="D21650" s="217"/>
      <c r="E21650" s="217"/>
      <c r="F21650" s="216"/>
      <c r="G21650" s="216"/>
      <c r="I21650" s="434"/>
      <c r="P21650" s="294"/>
    </row>
    <row r="21651" spans="1:16">
      <c r="A21651" s="215"/>
      <c r="B21651" s="438"/>
      <c r="C21651" s="215"/>
      <c r="D21651" s="217"/>
      <c r="E21651" s="217"/>
      <c r="F21651" s="216"/>
      <c r="G21651" s="216"/>
      <c r="I21651" s="434"/>
      <c r="P21651" s="294"/>
    </row>
    <row r="21652" spans="1:16">
      <c r="A21652" s="215"/>
      <c r="B21652" s="438"/>
      <c r="C21652" s="215"/>
      <c r="D21652" s="217"/>
      <c r="E21652" s="217"/>
      <c r="F21652" s="216"/>
      <c r="G21652" s="216"/>
      <c r="I21652" s="434"/>
      <c r="P21652" s="294"/>
    </row>
    <row r="21653" spans="1:16">
      <c r="A21653" s="215"/>
      <c r="B21653" s="438"/>
      <c r="C21653" s="215"/>
      <c r="D21653" s="217"/>
      <c r="E21653" s="217"/>
      <c r="F21653" s="216"/>
      <c r="G21653" s="216"/>
      <c r="I21653" s="434"/>
      <c r="P21653" s="294"/>
    </row>
    <row r="21654" spans="1:16">
      <c r="A21654" s="215"/>
      <c r="B21654" s="438"/>
      <c r="C21654" s="215"/>
      <c r="D21654" s="217"/>
      <c r="E21654" s="217"/>
      <c r="F21654" s="216"/>
      <c r="G21654" s="216"/>
      <c r="I21654" s="434"/>
      <c r="P21654" s="294"/>
    </row>
    <row r="21655" spans="1:16">
      <c r="A21655" s="215"/>
      <c r="B21655" s="438"/>
      <c r="C21655" s="215"/>
      <c r="D21655" s="217"/>
      <c r="E21655" s="217"/>
      <c r="F21655" s="216"/>
      <c r="G21655" s="216"/>
      <c r="I21655" s="434"/>
      <c r="P21655" s="294"/>
    </row>
    <row r="21656" spans="1:16">
      <c r="A21656" s="215"/>
      <c r="B21656" s="438"/>
      <c r="C21656" s="215"/>
      <c r="D21656" s="217"/>
      <c r="E21656" s="217"/>
      <c r="F21656" s="216"/>
      <c r="G21656" s="216"/>
      <c r="I21656" s="434"/>
      <c r="P21656" s="294"/>
    </row>
    <row r="21657" spans="1:16">
      <c r="A21657" s="215"/>
      <c r="B21657" s="438"/>
      <c r="C21657" s="215"/>
      <c r="D21657" s="217"/>
      <c r="E21657" s="217"/>
      <c r="F21657" s="216"/>
      <c r="G21657" s="216"/>
      <c r="I21657" s="434"/>
      <c r="P21657" s="294"/>
    </row>
    <row r="21658" spans="1:16">
      <c r="A21658" s="215"/>
      <c r="B21658" s="438"/>
      <c r="C21658" s="215"/>
      <c r="D21658" s="217"/>
      <c r="E21658" s="217"/>
      <c r="F21658" s="216"/>
      <c r="G21658" s="216"/>
      <c r="I21658" s="434"/>
      <c r="P21658" s="294"/>
    </row>
    <row r="21659" spans="1:16">
      <c r="A21659" s="215"/>
      <c r="B21659" s="438"/>
      <c r="C21659" s="215"/>
      <c r="D21659" s="217"/>
      <c r="E21659" s="217"/>
      <c r="F21659" s="216"/>
      <c r="G21659" s="216"/>
      <c r="I21659" s="434"/>
      <c r="P21659" s="294"/>
    </row>
    <row r="21660" spans="1:16">
      <c r="A21660" s="215"/>
      <c r="B21660" s="438"/>
      <c r="C21660" s="215"/>
      <c r="D21660" s="217"/>
      <c r="E21660" s="217"/>
      <c r="F21660" s="216"/>
      <c r="G21660" s="216"/>
      <c r="I21660" s="434"/>
      <c r="P21660" s="294"/>
    </row>
    <row r="21661" spans="1:16">
      <c r="A21661" s="215"/>
      <c r="B21661" s="438"/>
      <c r="C21661" s="215"/>
      <c r="D21661" s="217"/>
      <c r="E21661" s="217"/>
      <c r="F21661" s="216"/>
      <c r="G21661" s="216"/>
      <c r="I21661" s="434"/>
      <c r="P21661" s="294"/>
    </row>
    <row r="21662" spans="1:16">
      <c r="A21662" s="215"/>
      <c r="B21662" s="438"/>
      <c r="C21662" s="215"/>
      <c r="D21662" s="217"/>
      <c r="E21662" s="217"/>
      <c r="F21662" s="216"/>
      <c r="G21662" s="216"/>
      <c r="I21662" s="434"/>
      <c r="P21662" s="294"/>
    </row>
    <row r="21663" spans="1:16">
      <c r="A21663" s="215"/>
      <c r="B21663" s="438"/>
      <c r="C21663" s="215"/>
      <c r="D21663" s="217"/>
      <c r="E21663" s="217"/>
      <c r="F21663" s="216"/>
      <c r="G21663" s="216"/>
      <c r="I21663" s="434"/>
      <c r="P21663" s="294"/>
    </row>
    <row r="21664" spans="1:16">
      <c r="A21664" s="215"/>
      <c r="B21664" s="438"/>
      <c r="C21664" s="215"/>
      <c r="D21664" s="217"/>
      <c r="E21664" s="217"/>
      <c r="F21664" s="216"/>
      <c r="G21664" s="216"/>
      <c r="I21664" s="434"/>
      <c r="P21664" s="294"/>
    </row>
    <row r="21665" spans="1:16">
      <c r="A21665" s="215"/>
      <c r="B21665" s="438"/>
      <c r="C21665" s="215"/>
      <c r="D21665" s="217"/>
      <c r="E21665" s="217"/>
      <c r="F21665" s="216"/>
      <c r="G21665" s="216"/>
      <c r="I21665" s="434"/>
      <c r="P21665" s="294"/>
    </row>
    <row r="21666" spans="1:16">
      <c r="A21666" s="215"/>
      <c r="B21666" s="438"/>
      <c r="C21666" s="215"/>
      <c r="D21666" s="217"/>
      <c r="E21666" s="217"/>
      <c r="F21666" s="216"/>
      <c r="G21666" s="216"/>
      <c r="I21666" s="434"/>
      <c r="P21666" s="294"/>
    </row>
    <row r="21667" spans="1:16">
      <c r="A21667" s="215"/>
      <c r="B21667" s="438"/>
      <c r="C21667" s="215"/>
      <c r="D21667" s="217"/>
      <c r="E21667" s="217"/>
      <c r="F21667" s="216"/>
      <c r="G21667" s="216"/>
      <c r="I21667" s="434"/>
      <c r="P21667" s="294"/>
    </row>
    <row r="21668" spans="1:16">
      <c r="A21668" s="215"/>
      <c r="B21668" s="438"/>
      <c r="C21668" s="215"/>
      <c r="D21668" s="217"/>
      <c r="E21668" s="217"/>
      <c r="F21668" s="216"/>
      <c r="G21668" s="216"/>
      <c r="I21668" s="434"/>
      <c r="P21668" s="294"/>
    </row>
    <row r="21669" spans="1:16">
      <c r="A21669" s="215"/>
      <c r="B21669" s="438"/>
      <c r="C21669" s="215"/>
      <c r="D21669" s="217"/>
      <c r="E21669" s="217"/>
      <c r="F21669" s="216"/>
      <c r="G21669" s="216"/>
      <c r="I21669" s="434"/>
      <c r="P21669" s="294"/>
    </row>
    <row r="21670" spans="1:16">
      <c r="A21670" s="215"/>
      <c r="B21670" s="438"/>
      <c r="C21670" s="215"/>
      <c r="D21670" s="217"/>
      <c r="E21670" s="217"/>
      <c r="F21670" s="216"/>
      <c r="G21670" s="216"/>
      <c r="I21670" s="434"/>
      <c r="P21670" s="294"/>
    </row>
    <row r="21671" spans="1:16">
      <c r="A21671" s="215"/>
      <c r="B21671" s="438"/>
      <c r="C21671" s="215"/>
      <c r="D21671" s="217"/>
      <c r="E21671" s="217"/>
      <c r="F21671" s="216"/>
      <c r="G21671" s="216"/>
      <c r="I21671" s="434"/>
      <c r="P21671" s="294"/>
    </row>
    <row r="21672" spans="1:16">
      <c r="A21672" s="215"/>
      <c r="B21672" s="438"/>
      <c r="C21672" s="215"/>
      <c r="D21672" s="217"/>
      <c r="E21672" s="217"/>
      <c r="F21672" s="216"/>
      <c r="G21672" s="216"/>
      <c r="I21672" s="434"/>
      <c r="P21672" s="294"/>
    </row>
    <row r="21673" spans="1:16">
      <c r="A21673" s="215"/>
      <c r="B21673" s="438"/>
      <c r="C21673" s="215"/>
      <c r="D21673" s="217"/>
      <c r="E21673" s="217"/>
      <c r="F21673" s="216"/>
      <c r="G21673" s="216"/>
      <c r="I21673" s="434"/>
      <c r="P21673" s="294"/>
    </row>
    <row r="21674" spans="1:16">
      <c r="A21674" s="215"/>
      <c r="B21674" s="438"/>
      <c r="C21674" s="215"/>
      <c r="D21674" s="217"/>
      <c r="E21674" s="217"/>
      <c r="F21674" s="216"/>
      <c r="G21674" s="216"/>
      <c r="I21674" s="434"/>
      <c r="P21674" s="294"/>
    </row>
    <row r="21675" spans="1:16">
      <c r="A21675" s="215"/>
      <c r="B21675" s="438"/>
      <c r="C21675" s="215"/>
      <c r="D21675" s="217"/>
      <c r="E21675" s="217"/>
      <c r="F21675" s="216"/>
      <c r="G21675" s="216"/>
      <c r="I21675" s="434"/>
      <c r="P21675" s="294"/>
    </row>
    <row r="21676" spans="1:16">
      <c r="A21676" s="215"/>
      <c r="B21676" s="438"/>
      <c r="C21676" s="215"/>
      <c r="D21676" s="217"/>
      <c r="E21676" s="217"/>
      <c r="F21676" s="216"/>
      <c r="G21676" s="216"/>
      <c r="I21676" s="434"/>
      <c r="P21676" s="294"/>
    </row>
    <row r="21677" spans="1:16">
      <c r="A21677" s="215"/>
      <c r="B21677" s="438"/>
      <c r="C21677" s="215"/>
      <c r="D21677" s="217"/>
      <c r="E21677" s="217"/>
      <c r="F21677" s="216"/>
      <c r="G21677" s="216"/>
      <c r="I21677" s="434"/>
      <c r="P21677" s="294"/>
    </row>
    <row r="21678" spans="1:16">
      <c r="A21678" s="215"/>
      <c r="B21678" s="438"/>
      <c r="C21678" s="215"/>
      <c r="D21678" s="217"/>
      <c r="E21678" s="217"/>
      <c r="F21678" s="216"/>
      <c r="G21678" s="216"/>
      <c r="I21678" s="434"/>
      <c r="P21678" s="294"/>
    </row>
    <row r="21679" spans="1:16">
      <c r="A21679" s="215"/>
      <c r="B21679" s="438"/>
      <c r="C21679" s="215"/>
      <c r="D21679" s="217"/>
      <c r="E21679" s="217"/>
      <c r="F21679" s="216"/>
      <c r="G21679" s="216"/>
      <c r="I21679" s="434"/>
      <c r="P21679" s="294"/>
    </row>
    <row r="21680" spans="1:16">
      <c r="A21680" s="215"/>
      <c r="B21680" s="438"/>
      <c r="C21680" s="215"/>
      <c r="D21680" s="217"/>
      <c r="E21680" s="217"/>
      <c r="F21680" s="216"/>
      <c r="G21680" s="216"/>
      <c r="I21680" s="434"/>
      <c r="P21680" s="294"/>
    </row>
    <row r="21681" spans="1:16">
      <c r="A21681" s="215"/>
      <c r="B21681" s="438"/>
      <c r="C21681" s="215"/>
      <c r="D21681" s="217"/>
      <c r="E21681" s="217"/>
      <c r="F21681" s="216"/>
      <c r="G21681" s="216"/>
      <c r="I21681" s="434"/>
      <c r="P21681" s="294"/>
    </row>
    <row r="21682" spans="1:16">
      <c r="A21682" s="215"/>
      <c r="B21682" s="438"/>
      <c r="C21682" s="215"/>
      <c r="D21682" s="217"/>
      <c r="E21682" s="217"/>
      <c r="F21682" s="216"/>
      <c r="G21682" s="216"/>
      <c r="I21682" s="434"/>
      <c r="P21682" s="294"/>
    </row>
    <row r="21683" spans="1:16">
      <c r="A21683" s="215"/>
      <c r="B21683" s="438"/>
      <c r="C21683" s="215"/>
      <c r="D21683" s="217"/>
      <c r="E21683" s="217"/>
      <c r="F21683" s="216"/>
      <c r="G21683" s="216"/>
      <c r="I21683" s="434"/>
      <c r="P21683" s="294"/>
    </row>
    <row r="21684" spans="1:16">
      <c r="A21684" s="215"/>
      <c r="B21684" s="438"/>
      <c r="C21684" s="215"/>
      <c r="D21684" s="217"/>
      <c r="E21684" s="217"/>
      <c r="F21684" s="216"/>
      <c r="G21684" s="216"/>
      <c r="I21684" s="434"/>
      <c r="P21684" s="294"/>
    </row>
    <row r="21685" spans="1:16">
      <c r="A21685" s="215"/>
      <c r="B21685" s="438"/>
      <c r="C21685" s="215"/>
      <c r="D21685" s="217"/>
      <c r="E21685" s="217"/>
      <c r="F21685" s="216"/>
      <c r="G21685" s="216"/>
      <c r="I21685" s="434"/>
      <c r="P21685" s="294"/>
    </row>
    <row r="21686" spans="1:16">
      <c r="A21686" s="215"/>
      <c r="B21686" s="438"/>
      <c r="C21686" s="215"/>
      <c r="D21686" s="217"/>
      <c r="E21686" s="217"/>
      <c r="F21686" s="216"/>
      <c r="G21686" s="216"/>
      <c r="I21686" s="434"/>
      <c r="P21686" s="294"/>
    </row>
    <row r="21687" spans="1:16">
      <c r="A21687" s="215"/>
      <c r="B21687" s="438"/>
      <c r="C21687" s="215"/>
      <c r="D21687" s="217"/>
      <c r="E21687" s="217"/>
      <c r="F21687" s="216"/>
      <c r="G21687" s="216"/>
      <c r="I21687" s="434"/>
      <c r="P21687" s="294"/>
    </row>
    <row r="21688" spans="1:16">
      <c r="A21688" s="215"/>
      <c r="B21688" s="438"/>
      <c r="C21688" s="215"/>
      <c r="D21688" s="217"/>
      <c r="E21688" s="217"/>
      <c r="F21688" s="216"/>
      <c r="G21688" s="216"/>
      <c r="I21688" s="434"/>
      <c r="P21688" s="294"/>
    </row>
    <row r="21689" spans="1:16">
      <c r="A21689" s="215"/>
      <c r="B21689" s="438"/>
      <c r="C21689" s="215"/>
      <c r="D21689" s="217"/>
      <c r="E21689" s="217"/>
      <c r="F21689" s="216"/>
      <c r="G21689" s="216"/>
      <c r="I21689" s="434"/>
      <c r="P21689" s="294"/>
    </row>
    <row r="21690" spans="1:16">
      <c r="A21690" s="215"/>
      <c r="B21690" s="438"/>
      <c r="C21690" s="215"/>
      <c r="D21690" s="217"/>
      <c r="E21690" s="217"/>
      <c r="F21690" s="216"/>
      <c r="G21690" s="216"/>
      <c r="I21690" s="434"/>
      <c r="P21690" s="294"/>
    </row>
    <row r="21691" spans="1:16">
      <c r="A21691" s="215"/>
      <c r="B21691" s="438"/>
      <c r="C21691" s="215"/>
      <c r="D21691" s="217"/>
      <c r="E21691" s="217"/>
      <c r="F21691" s="216"/>
      <c r="G21691" s="216"/>
      <c r="I21691" s="434"/>
      <c r="P21691" s="294"/>
    </row>
    <row r="21692" spans="1:16">
      <c r="A21692" s="215"/>
      <c r="B21692" s="438"/>
      <c r="C21692" s="215"/>
      <c r="D21692" s="217"/>
      <c r="E21692" s="217"/>
      <c r="F21692" s="216"/>
      <c r="G21692" s="216"/>
      <c r="I21692" s="434"/>
      <c r="P21692" s="294"/>
    </row>
    <row r="21693" spans="1:16">
      <c r="A21693" s="215"/>
      <c r="B21693" s="438"/>
      <c r="C21693" s="215"/>
      <c r="D21693" s="217"/>
      <c r="E21693" s="217"/>
      <c r="F21693" s="216"/>
      <c r="G21693" s="216"/>
      <c r="I21693" s="434"/>
      <c r="P21693" s="294"/>
    </row>
    <row r="21694" spans="1:16">
      <c r="A21694" s="215"/>
      <c r="B21694" s="438"/>
      <c r="C21694" s="215"/>
      <c r="D21694" s="217"/>
      <c r="E21694" s="217"/>
      <c r="F21694" s="216"/>
      <c r="G21694" s="216"/>
      <c r="I21694" s="434"/>
      <c r="P21694" s="294"/>
    </row>
    <row r="21695" spans="1:16">
      <c r="A21695" s="215"/>
      <c r="B21695" s="438"/>
      <c r="C21695" s="215"/>
      <c r="D21695" s="217"/>
      <c r="E21695" s="217"/>
      <c r="F21695" s="216"/>
      <c r="G21695" s="216"/>
      <c r="I21695" s="434"/>
      <c r="P21695" s="294"/>
    </row>
    <row r="21696" spans="1:16">
      <c r="A21696" s="215"/>
      <c r="B21696" s="438"/>
      <c r="C21696" s="215"/>
      <c r="D21696" s="217"/>
      <c r="E21696" s="217"/>
      <c r="F21696" s="216"/>
      <c r="G21696" s="216"/>
      <c r="I21696" s="434"/>
      <c r="P21696" s="294"/>
    </row>
    <row r="21697" spans="1:16">
      <c r="A21697" s="215"/>
      <c r="B21697" s="438"/>
      <c r="C21697" s="215"/>
      <c r="D21697" s="217"/>
      <c r="E21697" s="217"/>
      <c r="F21697" s="216"/>
      <c r="G21697" s="216"/>
      <c r="I21697" s="434"/>
      <c r="P21697" s="294"/>
    </row>
    <row r="21698" spans="1:16">
      <c r="A21698" s="215"/>
      <c r="B21698" s="438"/>
      <c r="C21698" s="215"/>
      <c r="D21698" s="217"/>
      <c r="E21698" s="217"/>
      <c r="F21698" s="216"/>
      <c r="G21698" s="216"/>
      <c r="I21698" s="434"/>
      <c r="P21698" s="294"/>
    </row>
    <row r="21699" spans="1:16">
      <c r="A21699" s="215"/>
      <c r="B21699" s="438"/>
      <c r="C21699" s="215"/>
      <c r="D21699" s="217"/>
      <c r="E21699" s="217"/>
      <c r="F21699" s="216"/>
      <c r="G21699" s="216"/>
      <c r="I21699" s="434"/>
      <c r="P21699" s="294"/>
    </row>
    <row r="21700" spans="1:16">
      <c r="A21700" s="215"/>
      <c r="B21700" s="438"/>
      <c r="C21700" s="215"/>
      <c r="D21700" s="217"/>
      <c r="E21700" s="217"/>
      <c r="F21700" s="216"/>
      <c r="G21700" s="216"/>
      <c r="I21700" s="434"/>
      <c r="P21700" s="294"/>
    </row>
    <row r="21701" spans="1:16">
      <c r="A21701" s="215"/>
      <c r="B21701" s="438"/>
      <c r="C21701" s="215"/>
      <c r="D21701" s="217"/>
      <c r="E21701" s="217"/>
      <c r="F21701" s="216"/>
      <c r="G21701" s="216"/>
      <c r="I21701" s="434"/>
      <c r="P21701" s="294"/>
    </row>
    <row r="21702" spans="1:16">
      <c r="A21702" s="215"/>
      <c r="B21702" s="438"/>
      <c r="C21702" s="215"/>
      <c r="D21702" s="217"/>
      <c r="E21702" s="217"/>
      <c r="F21702" s="216"/>
      <c r="G21702" s="216"/>
      <c r="I21702" s="434"/>
      <c r="P21702" s="294"/>
    </row>
    <row r="21703" spans="1:16">
      <c r="A21703" s="215"/>
      <c r="B21703" s="438"/>
      <c r="C21703" s="215"/>
      <c r="D21703" s="217"/>
      <c r="E21703" s="217"/>
      <c r="F21703" s="216"/>
      <c r="G21703" s="216"/>
      <c r="I21703" s="434"/>
      <c r="P21703" s="294"/>
    </row>
    <row r="21704" spans="1:16">
      <c r="A21704" s="215"/>
      <c r="B21704" s="438"/>
      <c r="C21704" s="215"/>
      <c r="D21704" s="217"/>
      <c r="E21704" s="217"/>
      <c r="F21704" s="216"/>
      <c r="G21704" s="216"/>
      <c r="I21704" s="434"/>
      <c r="P21704" s="294"/>
    </row>
    <row r="21705" spans="1:16">
      <c r="A21705" s="215"/>
      <c r="B21705" s="438"/>
      <c r="C21705" s="215"/>
      <c r="D21705" s="217"/>
      <c r="E21705" s="217"/>
      <c r="F21705" s="216"/>
      <c r="G21705" s="216"/>
      <c r="I21705" s="434"/>
      <c r="P21705" s="294"/>
    </row>
    <row r="21706" spans="1:16">
      <c r="A21706" s="215"/>
      <c r="B21706" s="438"/>
      <c r="C21706" s="215"/>
      <c r="D21706" s="217"/>
      <c r="E21706" s="217"/>
      <c r="F21706" s="216"/>
      <c r="G21706" s="216"/>
      <c r="I21706" s="434"/>
      <c r="P21706" s="294"/>
    </row>
    <row r="21707" spans="1:16">
      <c r="A21707" s="215"/>
      <c r="B21707" s="438"/>
      <c r="C21707" s="215"/>
      <c r="D21707" s="217"/>
      <c r="E21707" s="217"/>
      <c r="F21707" s="216"/>
      <c r="G21707" s="216"/>
      <c r="I21707" s="434"/>
      <c r="P21707" s="294"/>
    </row>
    <row r="21708" spans="1:16">
      <c r="A21708" s="215"/>
      <c r="B21708" s="438"/>
      <c r="C21708" s="215"/>
      <c r="D21708" s="217"/>
      <c r="E21708" s="217"/>
      <c r="F21708" s="216"/>
      <c r="G21708" s="216"/>
      <c r="I21708" s="434"/>
      <c r="P21708" s="294"/>
    </row>
    <row r="21709" spans="1:16">
      <c r="A21709" s="215"/>
      <c r="B21709" s="438"/>
      <c r="C21709" s="215"/>
      <c r="D21709" s="217"/>
      <c r="E21709" s="217"/>
      <c r="F21709" s="216"/>
      <c r="G21709" s="216"/>
      <c r="I21709" s="434"/>
      <c r="P21709" s="294"/>
    </row>
    <row r="21710" spans="1:16">
      <c r="A21710" s="215"/>
      <c r="B21710" s="438"/>
      <c r="C21710" s="215"/>
      <c r="D21710" s="217"/>
      <c r="E21710" s="217"/>
      <c r="F21710" s="216"/>
      <c r="G21710" s="216"/>
      <c r="I21710" s="434"/>
      <c r="P21710" s="294"/>
    </row>
    <row r="21711" spans="1:16">
      <c r="A21711" s="215"/>
      <c r="B21711" s="438"/>
      <c r="C21711" s="215"/>
      <c r="D21711" s="217"/>
      <c r="E21711" s="217"/>
      <c r="F21711" s="216"/>
      <c r="G21711" s="216"/>
      <c r="I21711" s="434"/>
      <c r="P21711" s="294"/>
    </row>
    <row r="21712" spans="1:16">
      <c r="A21712" s="215"/>
      <c r="B21712" s="438"/>
      <c r="C21712" s="215"/>
      <c r="D21712" s="217"/>
      <c r="E21712" s="217"/>
      <c r="F21712" s="216"/>
      <c r="G21712" s="216"/>
      <c r="I21712" s="434"/>
      <c r="P21712" s="294"/>
    </row>
    <row r="21713" spans="1:16">
      <c r="A21713" s="215"/>
      <c r="B21713" s="438"/>
      <c r="C21713" s="215"/>
      <c r="D21713" s="217"/>
      <c r="E21713" s="217"/>
      <c r="F21713" s="216"/>
      <c r="G21713" s="216"/>
      <c r="I21713" s="434"/>
      <c r="P21713" s="294"/>
    </row>
    <row r="21714" spans="1:16">
      <c r="A21714" s="215"/>
      <c r="B21714" s="438"/>
      <c r="C21714" s="215"/>
      <c r="D21714" s="217"/>
      <c r="E21714" s="217"/>
      <c r="F21714" s="216"/>
      <c r="G21714" s="216"/>
      <c r="I21714" s="434"/>
      <c r="P21714" s="294"/>
    </row>
    <row r="21715" spans="1:16">
      <c r="A21715" s="215"/>
      <c r="B21715" s="438"/>
      <c r="C21715" s="215"/>
      <c r="D21715" s="217"/>
      <c r="E21715" s="217"/>
      <c r="F21715" s="216"/>
      <c r="G21715" s="216"/>
      <c r="I21715" s="434"/>
      <c r="P21715" s="294"/>
    </row>
    <row r="21716" spans="1:16">
      <c r="A21716" s="215"/>
      <c r="B21716" s="438"/>
      <c r="C21716" s="215"/>
      <c r="D21716" s="217"/>
      <c r="E21716" s="217"/>
      <c r="F21716" s="216"/>
      <c r="G21716" s="216"/>
      <c r="I21716" s="434"/>
      <c r="P21716" s="294"/>
    </row>
    <row r="21717" spans="1:16">
      <c r="A21717" s="215"/>
      <c r="B21717" s="438"/>
      <c r="C21717" s="215"/>
      <c r="D21717" s="217"/>
      <c r="E21717" s="217"/>
      <c r="F21717" s="216"/>
      <c r="G21717" s="216"/>
      <c r="I21717" s="434"/>
      <c r="P21717" s="294"/>
    </row>
    <row r="21718" spans="1:16">
      <c r="A21718" s="215"/>
      <c r="B21718" s="438"/>
      <c r="C21718" s="215"/>
      <c r="D21718" s="217"/>
      <c r="E21718" s="217"/>
      <c r="F21718" s="216"/>
      <c r="G21718" s="216"/>
      <c r="I21718" s="434"/>
      <c r="P21718" s="294"/>
    </row>
    <row r="21719" spans="1:16">
      <c r="A21719" s="215"/>
      <c r="B21719" s="438"/>
      <c r="C21719" s="215"/>
      <c r="D21719" s="217"/>
      <c r="E21719" s="217"/>
      <c r="F21719" s="216"/>
      <c r="G21719" s="216"/>
      <c r="I21719" s="434"/>
      <c r="P21719" s="294"/>
    </row>
    <row r="21720" spans="1:16">
      <c r="A21720" s="215"/>
      <c r="B21720" s="438"/>
      <c r="C21720" s="215"/>
      <c r="D21720" s="217"/>
      <c r="E21720" s="217"/>
      <c r="F21720" s="216"/>
      <c r="G21720" s="216"/>
      <c r="I21720" s="434"/>
      <c r="P21720" s="294"/>
    </row>
    <row r="21721" spans="1:16">
      <c r="A21721" s="215"/>
      <c r="B21721" s="438"/>
      <c r="C21721" s="215"/>
      <c r="D21721" s="217"/>
      <c r="E21721" s="217"/>
      <c r="F21721" s="216"/>
      <c r="G21721" s="216"/>
      <c r="I21721" s="434"/>
      <c r="P21721" s="294"/>
    </row>
    <row r="21722" spans="1:16">
      <c r="A21722" s="215"/>
      <c r="B21722" s="438"/>
      <c r="C21722" s="215"/>
      <c r="D21722" s="217"/>
      <c r="E21722" s="217"/>
      <c r="F21722" s="216"/>
      <c r="G21722" s="216"/>
      <c r="I21722" s="434"/>
      <c r="P21722" s="294"/>
    </row>
    <row r="21723" spans="1:16">
      <c r="A21723" s="215"/>
      <c r="B21723" s="438"/>
      <c r="C21723" s="215"/>
      <c r="D21723" s="217"/>
      <c r="E21723" s="217"/>
      <c r="F21723" s="216"/>
      <c r="G21723" s="216"/>
      <c r="I21723" s="434"/>
      <c r="P21723" s="294"/>
    </row>
    <row r="21724" spans="1:16">
      <c r="A21724" s="215"/>
      <c r="B21724" s="438"/>
      <c r="C21724" s="215"/>
      <c r="D21724" s="217"/>
      <c r="E21724" s="217"/>
      <c r="F21724" s="216"/>
      <c r="G21724" s="216"/>
      <c r="I21724" s="434"/>
      <c r="P21724" s="294"/>
    </row>
    <row r="21725" spans="1:16">
      <c r="A21725" s="215"/>
      <c r="B21725" s="438"/>
      <c r="C21725" s="215"/>
      <c r="D21725" s="217"/>
      <c r="E21725" s="217"/>
      <c r="F21725" s="216"/>
      <c r="G21725" s="216"/>
      <c r="I21725" s="434"/>
      <c r="P21725" s="294"/>
    </row>
    <row r="21726" spans="1:16">
      <c r="A21726" s="215"/>
      <c r="B21726" s="438"/>
      <c r="C21726" s="215"/>
      <c r="D21726" s="217"/>
      <c r="E21726" s="217"/>
      <c r="F21726" s="216"/>
      <c r="G21726" s="216"/>
      <c r="I21726" s="434"/>
      <c r="P21726" s="294"/>
    </row>
    <row r="21727" spans="1:16">
      <c r="A21727" s="215"/>
      <c r="B21727" s="438"/>
      <c r="C21727" s="215"/>
      <c r="D21727" s="217"/>
      <c r="E21727" s="217"/>
      <c r="F21727" s="216"/>
      <c r="G21727" s="216"/>
      <c r="I21727" s="434"/>
      <c r="P21727" s="294"/>
    </row>
    <row r="21728" spans="1:16">
      <c r="A21728" s="215"/>
      <c r="B21728" s="438"/>
      <c r="C21728" s="215"/>
      <c r="D21728" s="217"/>
      <c r="E21728" s="217"/>
      <c r="F21728" s="216"/>
      <c r="G21728" s="216"/>
      <c r="I21728" s="434"/>
      <c r="P21728" s="294"/>
    </row>
    <row r="21729" spans="1:16">
      <c r="A21729" s="215"/>
      <c r="B21729" s="438"/>
      <c r="C21729" s="215"/>
      <c r="D21729" s="217"/>
      <c r="E21729" s="217"/>
      <c r="F21729" s="216"/>
      <c r="G21729" s="216"/>
      <c r="I21729" s="434"/>
      <c r="P21729" s="294"/>
    </row>
    <row r="21730" spans="1:16">
      <c r="A21730" s="215"/>
      <c r="B21730" s="438"/>
      <c r="C21730" s="215"/>
      <c r="D21730" s="217"/>
      <c r="E21730" s="217"/>
      <c r="F21730" s="216"/>
      <c r="G21730" s="216"/>
      <c r="I21730" s="434"/>
      <c r="P21730" s="294"/>
    </row>
    <row r="21731" spans="1:16">
      <c r="A21731" s="215"/>
      <c r="B21731" s="438"/>
      <c r="C21731" s="215"/>
      <c r="D21731" s="217"/>
      <c r="E21731" s="217"/>
      <c r="F21731" s="216"/>
      <c r="G21731" s="216"/>
      <c r="I21731" s="434"/>
      <c r="P21731" s="294"/>
    </row>
    <row r="21732" spans="1:16">
      <c r="A21732" s="215"/>
      <c r="B21732" s="438"/>
      <c r="C21732" s="215"/>
      <c r="D21732" s="217"/>
      <c r="E21732" s="217"/>
      <c r="F21732" s="216"/>
      <c r="G21732" s="216"/>
      <c r="I21732" s="434"/>
      <c r="P21732" s="294"/>
    </row>
    <row r="21733" spans="1:16">
      <c r="A21733" s="215"/>
      <c r="B21733" s="438"/>
      <c r="C21733" s="215"/>
      <c r="D21733" s="217"/>
      <c r="E21733" s="217"/>
      <c r="F21733" s="216"/>
      <c r="G21733" s="216"/>
      <c r="I21733" s="434"/>
      <c r="P21733" s="294"/>
    </row>
    <row r="21734" spans="1:16">
      <c r="A21734" s="215"/>
      <c r="B21734" s="438"/>
      <c r="C21734" s="215"/>
      <c r="D21734" s="217"/>
      <c r="E21734" s="217"/>
      <c r="F21734" s="216"/>
      <c r="G21734" s="216"/>
      <c r="I21734" s="434"/>
      <c r="P21734" s="294"/>
    </row>
    <row r="21735" spans="1:16">
      <c r="A21735" s="215"/>
      <c r="B21735" s="438"/>
      <c r="C21735" s="215"/>
      <c r="D21735" s="217"/>
      <c r="E21735" s="217"/>
      <c r="F21735" s="216"/>
      <c r="G21735" s="216"/>
      <c r="I21735" s="434"/>
      <c r="P21735" s="294"/>
    </row>
    <row r="21736" spans="1:16">
      <c r="A21736" s="215"/>
      <c r="B21736" s="438"/>
      <c r="C21736" s="215"/>
      <c r="D21736" s="217"/>
      <c r="E21736" s="217"/>
      <c r="F21736" s="216"/>
      <c r="G21736" s="216"/>
      <c r="I21736" s="434"/>
      <c r="P21736" s="294"/>
    </row>
    <row r="21737" spans="1:16">
      <c r="A21737" s="215"/>
      <c r="B21737" s="438"/>
      <c r="C21737" s="215"/>
      <c r="D21737" s="217"/>
      <c r="E21737" s="217"/>
      <c r="F21737" s="216"/>
      <c r="G21737" s="216"/>
      <c r="I21737" s="434"/>
      <c r="P21737" s="294"/>
    </row>
    <row r="21738" spans="1:16">
      <c r="A21738" s="215"/>
      <c r="B21738" s="438"/>
      <c r="C21738" s="215"/>
      <c r="D21738" s="217"/>
      <c r="E21738" s="217"/>
      <c r="F21738" s="216"/>
      <c r="G21738" s="216"/>
      <c r="I21738" s="434"/>
      <c r="P21738" s="294"/>
    </row>
    <row r="21739" spans="1:16">
      <c r="A21739" s="215"/>
      <c r="B21739" s="438"/>
      <c r="C21739" s="215"/>
      <c r="D21739" s="217"/>
      <c r="E21739" s="217"/>
      <c r="F21739" s="216"/>
      <c r="G21739" s="216"/>
      <c r="I21739" s="434"/>
      <c r="P21739" s="294"/>
    </row>
    <row r="21740" spans="1:16">
      <c r="A21740" s="215"/>
      <c r="B21740" s="438"/>
      <c r="C21740" s="215"/>
      <c r="D21740" s="217"/>
      <c r="E21740" s="217"/>
      <c r="F21740" s="216"/>
      <c r="G21740" s="216"/>
      <c r="I21740" s="434"/>
      <c r="P21740" s="294"/>
    </row>
    <row r="21741" spans="1:16">
      <c r="A21741" s="215"/>
      <c r="B21741" s="438"/>
      <c r="C21741" s="215"/>
      <c r="D21741" s="217"/>
      <c r="E21741" s="217"/>
      <c r="F21741" s="216"/>
      <c r="G21741" s="216"/>
      <c r="I21741" s="434"/>
      <c r="P21741" s="294"/>
    </row>
    <row r="21742" spans="1:16">
      <c r="A21742" s="215"/>
      <c r="B21742" s="438"/>
      <c r="C21742" s="215"/>
      <c r="D21742" s="217"/>
      <c r="E21742" s="217"/>
      <c r="F21742" s="216"/>
      <c r="G21742" s="216"/>
      <c r="I21742" s="434"/>
      <c r="P21742" s="294"/>
    </row>
    <row r="21743" spans="1:16">
      <c r="A21743" s="215"/>
      <c r="B21743" s="438"/>
      <c r="C21743" s="215"/>
      <c r="D21743" s="217"/>
      <c r="E21743" s="217"/>
      <c r="F21743" s="216"/>
      <c r="G21743" s="216"/>
      <c r="I21743" s="434"/>
      <c r="P21743" s="294"/>
    </row>
    <row r="21744" spans="1:16">
      <c r="A21744" s="215"/>
      <c r="B21744" s="438"/>
      <c r="C21744" s="215"/>
      <c r="D21744" s="217"/>
      <c r="E21744" s="217"/>
      <c r="F21744" s="216"/>
      <c r="G21744" s="216"/>
      <c r="I21744" s="434"/>
      <c r="P21744" s="294"/>
    </row>
    <row r="21745" spans="1:16">
      <c r="A21745" s="215"/>
      <c r="B21745" s="438"/>
      <c r="C21745" s="215"/>
      <c r="D21745" s="217"/>
      <c r="E21745" s="217"/>
      <c r="F21745" s="216"/>
      <c r="G21745" s="216"/>
      <c r="I21745" s="434"/>
      <c r="P21745" s="294"/>
    </row>
    <row r="21746" spans="1:16">
      <c r="A21746" s="215"/>
      <c r="B21746" s="438"/>
      <c r="C21746" s="215"/>
      <c r="D21746" s="217"/>
      <c r="E21746" s="217"/>
      <c r="F21746" s="216"/>
      <c r="G21746" s="216"/>
      <c r="I21746" s="434"/>
      <c r="P21746" s="294"/>
    </row>
    <row r="21747" spans="1:16">
      <c r="A21747" s="215"/>
      <c r="B21747" s="438"/>
      <c r="C21747" s="215"/>
      <c r="D21747" s="217"/>
      <c r="E21747" s="217"/>
      <c r="F21747" s="216"/>
      <c r="G21747" s="216"/>
      <c r="I21747" s="434"/>
      <c r="P21747" s="294"/>
    </row>
    <row r="21748" spans="1:16">
      <c r="A21748" s="215"/>
      <c r="B21748" s="438"/>
      <c r="C21748" s="215"/>
      <c r="D21748" s="217"/>
      <c r="E21748" s="217"/>
      <c r="F21748" s="216"/>
      <c r="G21748" s="216"/>
      <c r="I21748" s="434"/>
      <c r="P21748" s="294"/>
    </row>
    <row r="21749" spans="1:16">
      <c r="A21749" s="215"/>
      <c r="B21749" s="438"/>
      <c r="C21749" s="215"/>
      <c r="D21749" s="217"/>
      <c r="E21749" s="217"/>
      <c r="F21749" s="216"/>
      <c r="G21749" s="216"/>
      <c r="I21749" s="434"/>
      <c r="P21749" s="294"/>
    </row>
    <row r="21750" spans="1:16">
      <c r="A21750" s="215"/>
      <c r="B21750" s="438"/>
      <c r="C21750" s="215"/>
      <c r="D21750" s="217"/>
      <c r="E21750" s="217"/>
      <c r="F21750" s="216"/>
      <c r="G21750" s="216"/>
      <c r="I21750" s="434"/>
      <c r="P21750" s="294"/>
    </row>
    <row r="21751" spans="1:16">
      <c r="A21751" s="215"/>
      <c r="B21751" s="438"/>
      <c r="C21751" s="215"/>
      <c r="D21751" s="217"/>
      <c r="E21751" s="217"/>
      <c r="F21751" s="216"/>
      <c r="G21751" s="216"/>
      <c r="I21751" s="434"/>
      <c r="P21751" s="294"/>
    </row>
    <row r="21752" spans="1:16">
      <c r="A21752" s="215"/>
      <c r="B21752" s="438"/>
      <c r="C21752" s="215"/>
      <c r="D21752" s="217"/>
      <c r="E21752" s="217"/>
      <c r="F21752" s="216"/>
      <c r="G21752" s="216"/>
      <c r="I21752" s="434"/>
      <c r="P21752" s="294"/>
    </row>
    <row r="21753" spans="1:16">
      <c r="A21753" s="215"/>
      <c r="B21753" s="438"/>
      <c r="C21753" s="215"/>
      <c r="D21753" s="217"/>
      <c r="E21753" s="217"/>
      <c r="F21753" s="216"/>
      <c r="G21753" s="216"/>
      <c r="I21753" s="434"/>
      <c r="P21753" s="294"/>
    </row>
    <row r="21754" spans="1:16">
      <c r="A21754" s="215"/>
      <c r="B21754" s="438"/>
      <c r="C21754" s="215"/>
      <c r="D21754" s="217"/>
      <c r="E21754" s="217"/>
      <c r="F21754" s="216"/>
      <c r="G21754" s="216"/>
      <c r="I21754" s="434"/>
      <c r="P21754" s="294"/>
    </row>
    <row r="21755" spans="1:16">
      <c r="A21755" s="215"/>
      <c r="B21755" s="438"/>
      <c r="C21755" s="215"/>
      <c r="D21755" s="217"/>
      <c r="E21755" s="217"/>
      <c r="F21755" s="216"/>
      <c r="G21755" s="216"/>
      <c r="I21755" s="434"/>
      <c r="P21755" s="294"/>
    </row>
    <row r="21756" spans="1:16">
      <c r="A21756" s="215"/>
      <c r="B21756" s="438"/>
      <c r="C21756" s="215"/>
      <c r="D21756" s="217"/>
      <c r="E21756" s="217"/>
      <c r="F21756" s="216"/>
      <c r="G21756" s="216"/>
      <c r="I21756" s="434"/>
      <c r="P21756" s="294"/>
    </row>
    <row r="21757" spans="1:16">
      <c r="A21757" s="215"/>
      <c r="B21757" s="438"/>
      <c r="C21757" s="215"/>
      <c r="D21757" s="217"/>
      <c r="E21757" s="217"/>
      <c r="F21757" s="216"/>
      <c r="G21757" s="216"/>
      <c r="I21757" s="434"/>
      <c r="P21757" s="294"/>
    </row>
    <row r="21758" spans="1:16">
      <c r="A21758" s="215"/>
      <c r="B21758" s="438"/>
      <c r="C21758" s="215"/>
      <c r="D21758" s="217"/>
      <c r="E21758" s="217"/>
      <c r="F21758" s="216"/>
      <c r="G21758" s="216"/>
      <c r="I21758" s="434"/>
      <c r="P21758" s="294"/>
    </row>
    <row r="21759" spans="1:16">
      <c r="A21759" s="215"/>
      <c r="B21759" s="438"/>
      <c r="C21759" s="215"/>
      <c r="D21759" s="217"/>
      <c r="E21759" s="217"/>
      <c r="F21759" s="216"/>
      <c r="G21759" s="216"/>
      <c r="I21759" s="434"/>
      <c r="P21759" s="294"/>
    </row>
    <row r="21760" spans="1:16">
      <c r="A21760" s="215"/>
      <c r="B21760" s="438"/>
      <c r="C21760" s="215"/>
      <c r="D21760" s="217"/>
      <c r="E21760" s="217"/>
      <c r="F21760" s="216"/>
      <c r="G21760" s="216"/>
      <c r="I21760" s="434"/>
      <c r="P21760" s="294"/>
    </row>
    <row r="21761" spans="1:16">
      <c r="A21761" s="215"/>
      <c r="B21761" s="438"/>
      <c r="C21761" s="215"/>
      <c r="D21761" s="217"/>
      <c r="E21761" s="217"/>
      <c r="F21761" s="216"/>
      <c r="G21761" s="216"/>
      <c r="I21761" s="434"/>
      <c r="P21761" s="294"/>
    </row>
    <row r="21762" spans="1:16">
      <c r="A21762" s="215"/>
      <c r="B21762" s="438"/>
      <c r="C21762" s="215"/>
      <c r="D21762" s="217"/>
      <c r="E21762" s="217"/>
      <c r="F21762" s="216"/>
      <c r="G21762" s="216"/>
      <c r="I21762" s="434"/>
      <c r="P21762" s="294"/>
    </row>
    <row r="21763" spans="1:16">
      <c r="A21763" s="215"/>
      <c r="B21763" s="438"/>
      <c r="C21763" s="215"/>
      <c r="D21763" s="217"/>
      <c r="E21763" s="217"/>
      <c r="F21763" s="216"/>
      <c r="G21763" s="216"/>
      <c r="I21763" s="434"/>
      <c r="P21763" s="294"/>
    </row>
    <row r="21764" spans="1:16">
      <c r="A21764" s="215"/>
      <c r="B21764" s="438"/>
      <c r="C21764" s="215"/>
      <c r="D21764" s="217"/>
      <c r="E21764" s="217"/>
      <c r="F21764" s="216"/>
      <c r="G21764" s="216"/>
      <c r="I21764" s="434"/>
      <c r="P21764" s="294"/>
    </row>
    <row r="21765" spans="1:16">
      <c r="A21765" s="215"/>
      <c r="B21765" s="438"/>
      <c r="C21765" s="215"/>
      <c r="D21765" s="217"/>
      <c r="E21765" s="217"/>
      <c r="F21765" s="216"/>
      <c r="G21765" s="216"/>
      <c r="I21765" s="434"/>
      <c r="P21765" s="294"/>
    </row>
    <row r="21766" spans="1:16">
      <c r="A21766" s="215"/>
      <c r="B21766" s="438"/>
      <c r="C21766" s="215"/>
      <c r="D21766" s="217"/>
      <c r="E21766" s="217"/>
      <c r="F21766" s="216"/>
      <c r="G21766" s="216"/>
      <c r="I21766" s="434"/>
      <c r="P21766" s="294"/>
    </row>
    <row r="21767" spans="1:16">
      <c r="A21767" s="215"/>
      <c r="B21767" s="438"/>
      <c r="C21767" s="215"/>
      <c r="D21767" s="217"/>
      <c r="E21767" s="217"/>
      <c r="F21767" s="216"/>
      <c r="G21767" s="216"/>
      <c r="I21767" s="434"/>
      <c r="P21767" s="294"/>
    </row>
    <row r="21768" spans="1:16">
      <c r="A21768" s="215"/>
      <c r="B21768" s="438"/>
      <c r="C21768" s="215"/>
      <c r="D21768" s="217"/>
      <c r="E21768" s="217"/>
      <c r="F21768" s="216"/>
      <c r="G21768" s="216"/>
      <c r="I21768" s="434"/>
      <c r="P21768" s="294"/>
    </row>
    <row r="21769" spans="1:16">
      <c r="A21769" s="215"/>
      <c r="B21769" s="438"/>
      <c r="C21769" s="215"/>
      <c r="D21769" s="217"/>
      <c r="E21769" s="217"/>
      <c r="F21769" s="216"/>
      <c r="G21769" s="216"/>
      <c r="I21769" s="434"/>
      <c r="P21769" s="294"/>
    </row>
    <row r="21770" spans="1:16">
      <c r="A21770" s="215"/>
      <c r="B21770" s="438"/>
      <c r="C21770" s="215"/>
      <c r="D21770" s="217"/>
      <c r="E21770" s="217"/>
      <c r="F21770" s="216"/>
      <c r="G21770" s="216"/>
      <c r="I21770" s="434"/>
      <c r="P21770" s="294"/>
    </row>
    <row r="21771" spans="1:16">
      <c r="A21771" s="215"/>
      <c r="B21771" s="438"/>
      <c r="C21771" s="215"/>
      <c r="D21771" s="217"/>
      <c r="E21771" s="217"/>
      <c r="F21771" s="216"/>
      <c r="G21771" s="216"/>
      <c r="I21771" s="434"/>
      <c r="P21771" s="294"/>
    </row>
    <row r="21772" spans="1:16">
      <c r="A21772" s="215"/>
      <c r="B21772" s="438"/>
      <c r="C21772" s="215"/>
      <c r="D21772" s="217"/>
      <c r="E21772" s="217"/>
      <c r="F21772" s="216"/>
      <c r="G21772" s="216"/>
      <c r="I21772" s="434"/>
      <c r="P21772" s="294"/>
    </row>
    <row r="21773" spans="1:16">
      <c r="A21773" s="215"/>
      <c r="B21773" s="438"/>
      <c r="C21773" s="215"/>
      <c r="D21773" s="217"/>
      <c r="E21773" s="217"/>
      <c r="F21773" s="216"/>
      <c r="G21773" s="216"/>
      <c r="I21773" s="434"/>
      <c r="P21773" s="294"/>
    </row>
    <row r="21774" spans="1:16">
      <c r="A21774" s="215"/>
      <c r="B21774" s="438"/>
      <c r="C21774" s="215"/>
      <c r="D21774" s="217"/>
      <c r="E21774" s="217"/>
      <c r="F21774" s="216"/>
      <c r="G21774" s="216"/>
      <c r="I21774" s="434"/>
      <c r="P21774" s="294"/>
    </row>
    <row r="21775" spans="1:16">
      <c r="A21775" s="215"/>
      <c r="B21775" s="438"/>
      <c r="C21775" s="215"/>
      <c r="D21775" s="217"/>
      <c r="E21775" s="217"/>
      <c r="F21775" s="216"/>
      <c r="G21775" s="216"/>
      <c r="I21775" s="434"/>
      <c r="P21775" s="294"/>
    </row>
    <row r="21776" spans="1:16">
      <c r="A21776" s="215"/>
      <c r="B21776" s="438"/>
      <c r="C21776" s="215"/>
      <c r="D21776" s="217"/>
      <c r="E21776" s="217"/>
      <c r="F21776" s="216"/>
      <c r="G21776" s="216"/>
      <c r="I21776" s="434"/>
      <c r="P21776" s="294"/>
    </row>
    <row r="21777" spans="1:16">
      <c r="A21777" s="215"/>
      <c r="B21777" s="438"/>
      <c r="C21777" s="215"/>
      <c r="D21777" s="217"/>
      <c r="E21777" s="217"/>
      <c r="F21777" s="216"/>
      <c r="G21777" s="216"/>
      <c r="I21777" s="434"/>
      <c r="P21777" s="294"/>
    </row>
    <row r="21778" spans="1:16">
      <c r="A21778" s="215"/>
      <c r="B21778" s="438"/>
      <c r="C21778" s="215"/>
      <c r="D21778" s="217"/>
      <c r="E21778" s="217"/>
      <c r="F21778" s="216"/>
      <c r="G21778" s="216"/>
      <c r="I21778" s="434"/>
      <c r="P21778" s="294"/>
    </row>
    <row r="21779" spans="1:16">
      <c r="A21779" s="215"/>
      <c r="B21779" s="438"/>
      <c r="C21779" s="215"/>
      <c r="D21779" s="217"/>
      <c r="E21779" s="217"/>
      <c r="F21779" s="216"/>
      <c r="G21779" s="216"/>
      <c r="I21779" s="434"/>
      <c r="P21779" s="294"/>
    </row>
    <row r="21780" spans="1:16">
      <c r="A21780" s="215"/>
      <c r="B21780" s="438"/>
      <c r="C21780" s="215"/>
      <c r="D21780" s="217"/>
      <c r="E21780" s="217"/>
      <c r="F21780" s="216"/>
      <c r="G21780" s="216"/>
      <c r="I21780" s="434"/>
      <c r="P21780" s="294"/>
    </row>
    <row r="21781" spans="1:16">
      <c r="A21781" s="215"/>
      <c r="B21781" s="438"/>
      <c r="C21781" s="215"/>
      <c r="D21781" s="217"/>
      <c r="E21781" s="217"/>
      <c r="F21781" s="216"/>
      <c r="G21781" s="216"/>
      <c r="I21781" s="434"/>
      <c r="P21781" s="294"/>
    </row>
    <row r="21782" spans="1:16">
      <c r="A21782" s="215"/>
      <c r="B21782" s="438"/>
      <c r="C21782" s="215"/>
      <c r="D21782" s="217"/>
      <c r="E21782" s="217"/>
      <c r="F21782" s="216"/>
      <c r="G21782" s="216"/>
      <c r="I21782" s="434"/>
      <c r="P21782" s="294"/>
    </row>
    <row r="21783" spans="1:16">
      <c r="A21783" s="215"/>
      <c r="B21783" s="438"/>
      <c r="C21783" s="215"/>
      <c r="D21783" s="217"/>
      <c r="E21783" s="217"/>
      <c r="F21783" s="216"/>
      <c r="G21783" s="216"/>
      <c r="I21783" s="434"/>
      <c r="P21783" s="294"/>
    </row>
    <row r="21784" spans="1:16">
      <c r="A21784" s="215"/>
      <c r="B21784" s="438"/>
      <c r="C21784" s="215"/>
      <c r="D21784" s="217"/>
      <c r="E21784" s="217"/>
      <c r="F21784" s="216"/>
      <c r="G21784" s="216"/>
      <c r="I21784" s="434"/>
      <c r="P21784" s="294"/>
    </row>
    <row r="21785" spans="1:16">
      <c r="A21785" s="215"/>
      <c r="B21785" s="438"/>
      <c r="C21785" s="215"/>
      <c r="D21785" s="217"/>
      <c r="E21785" s="217"/>
      <c r="F21785" s="216"/>
      <c r="G21785" s="216"/>
      <c r="I21785" s="434"/>
      <c r="P21785" s="294"/>
    </row>
    <row r="21786" spans="1:16">
      <c r="A21786" s="215"/>
      <c r="B21786" s="438"/>
      <c r="C21786" s="215"/>
      <c r="D21786" s="217"/>
      <c r="E21786" s="217"/>
      <c r="F21786" s="216"/>
      <c r="G21786" s="216"/>
      <c r="I21786" s="434"/>
      <c r="P21786" s="294"/>
    </row>
    <row r="21787" spans="1:16">
      <c r="A21787" s="215"/>
      <c r="B21787" s="438"/>
      <c r="C21787" s="215"/>
      <c r="D21787" s="217"/>
      <c r="E21787" s="217"/>
      <c r="F21787" s="216"/>
      <c r="G21787" s="216"/>
      <c r="I21787" s="434"/>
      <c r="P21787" s="294"/>
    </row>
    <row r="21788" spans="1:16">
      <c r="A21788" s="215"/>
      <c r="B21788" s="438"/>
      <c r="C21788" s="215"/>
      <c r="D21788" s="217"/>
      <c r="E21788" s="217"/>
      <c r="F21788" s="216"/>
      <c r="G21788" s="216"/>
      <c r="I21788" s="434"/>
      <c r="P21788" s="294"/>
    </row>
    <row r="21789" spans="1:16">
      <c r="A21789" s="215"/>
      <c r="B21789" s="438"/>
      <c r="C21789" s="215"/>
      <c r="D21789" s="217"/>
      <c r="E21789" s="217"/>
      <c r="F21789" s="216"/>
      <c r="G21789" s="216"/>
      <c r="I21789" s="434"/>
      <c r="P21789" s="294"/>
    </row>
    <row r="21790" spans="1:16">
      <c r="A21790" s="215"/>
      <c r="B21790" s="438"/>
      <c r="C21790" s="215"/>
      <c r="D21790" s="217"/>
      <c r="E21790" s="217"/>
      <c r="F21790" s="216"/>
      <c r="G21790" s="216"/>
      <c r="I21790" s="434"/>
      <c r="P21790" s="294"/>
    </row>
    <row r="21791" spans="1:16">
      <c r="A21791" s="215"/>
      <c r="B21791" s="438"/>
      <c r="C21791" s="215"/>
      <c r="D21791" s="217"/>
      <c r="E21791" s="217"/>
      <c r="F21791" s="216"/>
      <c r="G21791" s="216"/>
      <c r="I21791" s="434"/>
      <c r="P21791" s="294"/>
    </row>
    <row r="21792" spans="1:16">
      <c r="A21792" s="215"/>
      <c r="B21792" s="438"/>
      <c r="C21792" s="215"/>
      <c r="D21792" s="217"/>
      <c r="E21792" s="217"/>
      <c r="F21792" s="216"/>
      <c r="G21792" s="216"/>
      <c r="I21792" s="434"/>
      <c r="P21792" s="294"/>
    </row>
    <row r="21793" spans="1:16">
      <c r="A21793" s="215"/>
      <c r="B21793" s="438"/>
      <c r="C21793" s="215"/>
      <c r="D21793" s="217"/>
      <c r="E21793" s="217"/>
      <c r="F21793" s="216"/>
      <c r="G21793" s="216"/>
      <c r="I21793" s="434"/>
      <c r="P21793" s="294"/>
    </row>
    <row r="21794" spans="1:16">
      <c r="A21794" s="215"/>
      <c r="B21794" s="438"/>
      <c r="C21794" s="215"/>
      <c r="D21794" s="217"/>
      <c r="E21794" s="217"/>
      <c r="F21794" s="216"/>
      <c r="G21794" s="216"/>
      <c r="I21794" s="434"/>
      <c r="P21794" s="294"/>
    </row>
    <row r="21795" spans="1:16">
      <c r="A21795" s="215"/>
      <c r="B21795" s="438"/>
      <c r="C21795" s="215"/>
      <c r="D21795" s="217"/>
      <c r="E21795" s="217"/>
      <c r="F21795" s="216"/>
      <c r="G21795" s="216"/>
      <c r="I21795" s="434"/>
      <c r="P21795" s="294"/>
    </row>
    <row r="21796" spans="1:16">
      <c r="A21796" s="215"/>
      <c r="B21796" s="438"/>
      <c r="C21796" s="215"/>
      <c r="D21796" s="217"/>
      <c r="E21796" s="217"/>
      <c r="F21796" s="216"/>
      <c r="G21796" s="216"/>
      <c r="I21796" s="434"/>
      <c r="P21796" s="294"/>
    </row>
    <row r="21797" spans="1:16">
      <c r="A21797" s="215"/>
      <c r="B21797" s="438"/>
      <c r="C21797" s="215"/>
      <c r="D21797" s="217"/>
      <c r="E21797" s="217"/>
      <c r="F21797" s="216"/>
      <c r="G21797" s="216"/>
      <c r="I21797" s="434"/>
      <c r="P21797" s="294"/>
    </row>
    <row r="21798" spans="1:16">
      <c r="A21798" s="215"/>
      <c r="B21798" s="438"/>
      <c r="C21798" s="215"/>
      <c r="D21798" s="217"/>
      <c r="E21798" s="217"/>
      <c r="F21798" s="216"/>
      <c r="G21798" s="216"/>
      <c r="I21798" s="434"/>
      <c r="P21798" s="294"/>
    </row>
    <row r="21799" spans="1:16">
      <c r="A21799" s="215"/>
      <c r="B21799" s="438"/>
      <c r="C21799" s="215"/>
      <c r="D21799" s="217"/>
      <c r="E21799" s="217"/>
      <c r="F21799" s="216"/>
      <c r="G21799" s="216"/>
      <c r="I21799" s="434"/>
      <c r="P21799" s="294"/>
    </row>
    <row r="21800" spans="1:16">
      <c r="A21800" s="215"/>
      <c r="B21800" s="438"/>
      <c r="C21800" s="215"/>
      <c r="D21800" s="217"/>
      <c r="E21800" s="217"/>
      <c r="F21800" s="216"/>
      <c r="G21800" s="216"/>
      <c r="I21800" s="434"/>
      <c r="P21800" s="294"/>
    </row>
    <row r="21801" spans="1:16">
      <c r="A21801" s="215"/>
      <c r="B21801" s="438"/>
      <c r="C21801" s="215"/>
      <c r="D21801" s="217"/>
      <c r="E21801" s="217"/>
      <c r="F21801" s="216"/>
      <c r="G21801" s="216"/>
      <c r="I21801" s="434"/>
      <c r="P21801" s="294"/>
    </row>
    <row r="21802" spans="1:16">
      <c r="A21802" s="215"/>
      <c r="B21802" s="438"/>
      <c r="C21802" s="215"/>
      <c r="D21802" s="217"/>
      <c r="E21802" s="217"/>
      <c r="F21802" s="216"/>
      <c r="G21802" s="216"/>
      <c r="I21802" s="434"/>
      <c r="P21802" s="294"/>
    </row>
    <row r="21803" spans="1:16">
      <c r="A21803" s="215"/>
      <c r="B21803" s="438"/>
      <c r="C21803" s="215"/>
      <c r="D21803" s="217"/>
      <c r="E21803" s="217"/>
      <c r="F21803" s="216"/>
      <c r="G21803" s="216"/>
      <c r="I21803" s="434"/>
      <c r="P21803" s="294"/>
    </row>
    <row r="21804" spans="1:16">
      <c r="A21804" s="215"/>
      <c r="B21804" s="438"/>
      <c r="C21804" s="215"/>
      <c r="D21804" s="217"/>
      <c r="E21804" s="217"/>
      <c r="F21804" s="216"/>
      <c r="G21804" s="216"/>
      <c r="I21804" s="434"/>
      <c r="P21804" s="294"/>
    </row>
    <row r="21805" spans="1:16">
      <c r="A21805" s="215"/>
      <c r="B21805" s="438"/>
      <c r="C21805" s="215"/>
      <c r="D21805" s="217"/>
      <c r="E21805" s="217"/>
      <c r="F21805" s="216"/>
      <c r="G21805" s="216"/>
      <c r="I21805" s="434"/>
      <c r="P21805" s="294"/>
    </row>
    <row r="21806" spans="1:16">
      <c r="A21806" s="215"/>
      <c r="B21806" s="438"/>
      <c r="C21806" s="215"/>
      <c r="D21806" s="217"/>
      <c r="E21806" s="217"/>
      <c r="F21806" s="216"/>
      <c r="G21806" s="216"/>
      <c r="I21806" s="434"/>
      <c r="P21806" s="294"/>
    </row>
    <row r="21807" spans="1:16">
      <c r="A21807" s="215"/>
      <c r="B21807" s="438"/>
      <c r="C21807" s="215"/>
      <c r="D21807" s="217"/>
      <c r="E21807" s="217"/>
      <c r="F21807" s="216"/>
      <c r="G21807" s="216"/>
      <c r="I21807" s="434"/>
      <c r="P21807" s="294"/>
    </row>
    <row r="21808" spans="1:16">
      <c r="A21808" s="215"/>
      <c r="B21808" s="438"/>
      <c r="C21808" s="215"/>
      <c r="D21808" s="217"/>
      <c r="E21808" s="217"/>
      <c r="F21808" s="216"/>
      <c r="G21808" s="216"/>
      <c r="I21808" s="434"/>
      <c r="P21808" s="294"/>
    </row>
    <row r="21809" spans="1:16">
      <c r="A21809" s="215"/>
      <c r="B21809" s="438"/>
      <c r="C21809" s="215"/>
      <c r="D21809" s="217"/>
      <c r="E21809" s="217"/>
      <c r="F21809" s="216"/>
      <c r="G21809" s="216"/>
      <c r="I21809" s="434"/>
      <c r="P21809" s="294"/>
    </row>
    <row r="21810" spans="1:16">
      <c r="A21810" s="215"/>
      <c r="B21810" s="438"/>
      <c r="C21810" s="215"/>
      <c r="D21810" s="217"/>
      <c r="E21810" s="217"/>
      <c r="F21810" s="216"/>
      <c r="G21810" s="216"/>
      <c r="I21810" s="434"/>
      <c r="P21810" s="294"/>
    </row>
    <row r="21811" spans="1:16">
      <c r="A21811" s="215"/>
      <c r="B21811" s="438"/>
      <c r="C21811" s="215"/>
      <c r="D21811" s="217"/>
      <c r="E21811" s="217"/>
      <c r="F21811" s="216"/>
      <c r="G21811" s="216"/>
      <c r="I21811" s="434"/>
      <c r="P21811" s="294"/>
    </row>
    <row r="21812" spans="1:16">
      <c r="A21812" s="215"/>
      <c r="B21812" s="438"/>
      <c r="C21812" s="215"/>
      <c r="D21812" s="217"/>
      <c r="E21812" s="217"/>
      <c r="F21812" s="216"/>
      <c r="G21812" s="216"/>
      <c r="I21812" s="434"/>
      <c r="P21812" s="294"/>
    </row>
    <row r="21813" spans="1:16">
      <c r="A21813" s="215"/>
      <c r="B21813" s="438"/>
      <c r="C21813" s="215"/>
      <c r="D21813" s="217"/>
      <c r="E21813" s="217"/>
      <c r="F21813" s="216"/>
      <c r="G21813" s="216"/>
      <c r="I21813" s="434"/>
      <c r="P21813" s="294"/>
    </row>
    <row r="21814" spans="1:16">
      <c r="A21814" s="215"/>
      <c r="B21814" s="438"/>
      <c r="C21814" s="215"/>
      <c r="D21814" s="217"/>
      <c r="E21814" s="217"/>
      <c r="F21814" s="216"/>
      <c r="G21814" s="216"/>
      <c r="I21814" s="434"/>
      <c r="P21814" s="294"/>
    </row>
    <row r="21815" spans="1:16">
      <c r="A21815" s="215"/>
      <c r="B21815" s="438"/>
      <c r="C21815" s="215"/>
      <c r="D21815" s="217"/>
      <c r="E21815" s="217"/>
      <c r="F21815" s="216"/>
      <c r="G21815" s="216"/>
      <c r="I21815" s="434"/>
      <c r="P21815" s="294"/>
    </row>
    <row r="21816" spans="1:16">
      <c r="A21816" s="215"/>
      <c r="B21816" s="438"/>
      <c r="C21816" s="215"/>
      <c r="D21816" s="217"/>
      <c r="E21816" s="217"/>
      <c r="F21816" s="216"/>
      <c r="G21816" s="216"/>
      <c r="I21816" s="434"/>
      <c r="P21816" s="294"/>
    </row>
    <row r="21817" spans="1:16">
      <c r="A21817" s="215"/>
      <c r="B21817" s="438"/>
      <c r="C21817" s="215"/>
      <c r="D21817" s="217"/>
      <c r="E21817" s="217"/>
      <c r="F21817" s="216"/>
      <c r="G21817" s="216"/>
      <c r="I21817" s="434"/>
      <c r="P21817" s="294"/>
    </row>
    <row r="21818" spans="1:16">
      <c r="A21818" s="215"/>
      <c r="B21818" s="438"/>
      <c r="C21818" s="215"/>
      <c r="D21818" s="217"/>
      <c r="E21818" s="217"/>
      <c r="F21818" s="216"/>
      <c r="G21818" s="216"/>
      <c r="I21818" s="434"/>
      <c r="P21818" s="294"/>
    </row>
    <row r="21819" spans="1:16">
      <c r="A21819" s="215"/>
      <c r="B21819" s="438"/>
      <c r="C21819" s="215"/>
      <c r="D21819" s="217"/>
      <c r="E21819" s="217"/>
      <c r="F21819" s="216"/>
      <c r="G21819" s="216"/>
      <c r="I21819" s="434"/>
      <c r="P21819" s="294"/>
    </row>
    <row r="21820" spans="1:16">
      <c r="A21820" s="215"/>
      <c r="B21820" s="438"/>
      <c r="C21820" s="215"/>
      <c r="D21820" s="217"/>
      <c r="E21820" s="217"/>
      <c r="F21820" s="216"/>
      <c r="G21820" s="216"/>
      <c r="I21820" s="434"/>
      <c r="P21820" s="294"/>
    </row>
    <row r="21821" spans="1:16">
      <c r="A21821" s="215"/>
      <c r="B21821" s="438"/>
      <c r="C21821" s="215"/>
      <c r="D21821" s="217"/>
      <c r="E21821" s="217"/>
      <c r="F21821" s="216"/>
      <c r="G21821" s="216"/>
      <c r="I21821" s="434"/>
      <c r="P21821" s="294"/>
    </row>
    <row r="21822" spans="1:16">
      <c r="A21822" s="215"/>
      <c r="B21822" s="438"/>
      <c r="C21822" s="215"/>
      <c r="D21822" s="217"/>
      <c r="E21822" s="217"/>
      <c r="F21822" s="216"/>
      <c r="G21822" s="216"/>
      <c r="I21822" s="434"/>
      <c r="P21822" s="294"/>
    </row>
    <row r="21823" spans="1:16">
      <c r="A21823" s="215"/>
      <c r="B21823" s="438"/>
      <c r="C21823" s="215"/>
      <c r="D21823" s="217"/>
      <c r="E21823" s="217"/>
      <c r="F21823" s="216"/>
      <c r="G21823" s="216"/>
      <c r="I21823" s="434"/>
      <c r="P21823" s="294"/>
    </row>
    <row r="21824" spans="1:16">
      <c r="A21824" s="215"/>
      <c r="B21824" s="438"/>
      <c r="C21824" s="215"/>
      <c r="D21824" s="217"/>
      <c r="E21824" s="217"/>
      <c r="F21824" s="216"/>
      <c r="G21824" s="216"/>
      <c r="I21824" s="434"/>
      <c r="P21824" s="294"/>
    </row>
    <row r="21825" spans="1:16">
      <c r="A21825" s="215"/>
      <c r="B21825" s="438"/>
      <c r="C21825" s="215"/>
      <c r="D21825" s="217"/>
      <c r="E21825" s="217"/>
      <c r="F21825" s="216"/>
      <c r="G21825" s="216"/>
      <c r="I21825" s="434"/>
      <c r="P21825" s="294"/>
    </row>
    <row r="21826" spans="1:16">
      <c r="A21826" s="215"/>
      <c r="B21826" s="438"/>
      <c r="C21826" s="215"/>
      <c r="D21826" s="217"/>
      <c r="E21826" s="217"/>
      <c r="F21826" s="216"/>
      <c r="G21826" s="216"/>
      <c r="I21826" s="434"/>
      <c r="P21826" s="294"/>
    </row>
    <row r="21827" spans="1:16">
      <c r="A21827" s="215"/>
      <c r="B21827" s="438"/>
      <c r="C21827" s="215"/>
      <c r="D21827" s="217"/>
      <c r="E21827" s="217"/>
      <c r="F21827" s="216"/>
      <c r="G21827" s="216"/>
      <c r="I21827" s="434"/>
      <c r="P21827" s="294"/>
    </row>
    <row r="21828" spans="1:16">
      <c r="A21828" s="215"/>
      <c r="B21828" s="438"/>
      <c r="C21828" s="215"/>
      <c r="D21828" s="217"/>
      <c r="E21828" s="217"/>
      <c r="F21828" s="216"/>
      <c r="G21828" s="216"/>
      <c r="I21828" s="434"/>
      <c r="P21828" s="294"/>
    </row>
    <row r="21829" spans="1:16">
      <c r="A21829" s="215"/>
      <c r="B21829" s="438"/>
      <c r="C21829" s="215"/>
      <c r="D21829" s="217"/>
      <c r="E21829" s="217"/>
      <c r="F21829" s="216"/>
      <c r="G21829" s="216"/>
      <c r="I21829" s="434"/>
      <c r="P21829" s="294"/>
    </row>
    <row r="21830" spans="1:16">
      <c r="A21830" s="215"/>
      <c r="B21830" s="438"/>
      <c r="C21830" s="215"/>
      <c r="D21830" s="217"/>
      <c r="E21830" s="217"/>
      <c r="F21830" s="216"/>
      <c r="G21830" s="216"/>
      <c r="I21830" s="434"/>
      <c r="P21830" s="294"/>
    </row>
    <row r="21831" spans="1:16">
      <c r="A21831" s="215"/>
      <c r="B21831" s="438"/>
      <c r="C21831" s="215"/>
      <c r="D21831" s="217"/>
      <c r="E21831" s="217"/>
      <c r="F21831" s="216"/>
      <c r="G21831" s="216"/>
      <c r="I21831" s="434"/>
      <c r="P21831" s="294"/>
    </row>
    <row r="21832" spans="1:16">
      <c r="A21832" s="215"/>
      <c r="B21832" s="438"/>
      <c r="C21832" s="215"/>
      <c r="D21832" s="217"/>
      <c r="E21832" s="217"/>
      <c r="F21832" s="216"/>
      <c r="G21832" s="216"/>
      <c r="I21832" s="434"/>
      <c r="P21832" s="294"/>
    </row>
    <row r="21833" spans="1:16">
      <c r="A21833" s="215"/>
      <c r="B21833" s="438"/>
      <c r="C21833" s="215"/>
      <c r="D21833" s="217"/>
      <c r="E21833" s="217"/>
      <c r="F21833" s="216"/>
      <c r="G21833" s="216"/>
      <c r="I21833" s="434"/>
      <c r="P21833" s="294"/>
    </row>
    <row r="21834" spans="1:16">
      <c r="A21834" s="215"/>
      <c r="B21834" s="438"/>
      <c r="C21834" s="215"/>
      <c r="D21834" s="217"/>
      <c r="E21834" s="217"/>
      <c r="F21834" s="216"/>
      <c r="G21834" s="216"/>
      <c r="I21834" s="434"/>
      <c r="P21834" s="294"/>
    </row>
    <row r="21835" spans="1:16">
      <c r="A21835" s="215"/>
      <c r="B21835" s="438"/>
      <c r="C21835" s="215"/>
      <c r="D21835" s="217"/>
      <c r="E21835" s="217"/>
      <c r="F21835" s="216"/>
      <c r="G21835" s="216"/>
      <c r="I21835" s="434"/>
      <c r="P21835" s="294"/>
    </row>
    <row r="21836" spans="1:16">
      <c r="A21836" s="215"/>
      <c r="B21836" s="438"/>
      <c r="C21836" s="215"/>
      <c r="D21836" s="217"/>
      <c r="E21836" s="217"/>
      <c r="F21836" s="216"/>
      <c r="G21836" s="216"/>
      <c r="I21836" s="434"/>
      <c r="P21836" s="294"/>
    </row>
    <row r="21837" spans="1:16">
      <c r="A21837" s="215"/>
      <c r="B21837" s="438"/>
      <c r="C21837" s="215"/>
      <c r="D21837" s="217"/>
      <c r="E21837" s="217"/>
      <c r="F21837" s="216"/>
      <c r="G21837" s="216"/>
      <c r="I21837" s="434"/>
      <c r="P21837" s="294"/>
    </row>
    <row r="21838" spans="1:16">
      <c r="A21838" s="215"/>
      <c r="B21838" s="438"/>
      <c r="C21838" s="215"/>
      <c r="D21838" s="217"/>
      <c r="E21838" s="217"/>
      <c r="F21838" s="216"/>
      <c r="G21838" s="216"/>
      <c r="I21838" s="434"/>
      <c r="P21838" s="294"/>
    </row>
    <row r="21839" spans="1:16">
      <c r="A21839" s="215"/>
      <c r="B21839" s="438"/>
      <c r="C21839" s="215"/>
      <c r="D21839" s="217"/>
      <c r="E21839" s="217"/>
      <c r="F21839" s="216"/>
      <c r="G21839" s="216"/>
      <c r="I21839" s="434"/>
      <c r="P21839" s="294"/>
    </row>
    <row r="21840" spans="1:16">
      <c r="A21840" s="215"/>
      <c r="B21840" s="438"/>
      <c r="C21840" s="215"/>
      <c r="D21840" s="217"/>
      <c r="E21840" s="217"/>
      <c r="F21840" s="216"/>
      <c r="G21840" s="216"/>
      <c r="I21840" s="434"/>
      <c r="P21840" s="294"/>
    </row>
    <row r="21841" spans="1:16">
      <c r="A21841" s="215"/>
      <c r="B21841" s="438"/>
      <c r="C21841" s="215"/>
      <c r="D21841" s="217"/>
      <c r="E21841" s="217"/>
      <c r="F21841" s="216"/>
      <c r="G21841" s="216"/>
      <c r="I21841" s="434"/>
      <c r="P21841" s="294"/>
    </row>
    <row r="21842" spans="1:16">
      <c r="A21842" s="215"/>
      <c r="B21842" s="438"/>
      <c r="C21842" s="215"/>
      <c r="D21842" s="217"/>
      <c r="E21842" s="217"/>
      <c r="F21842" s="216"/>
      <c r="G21842" s="216"/>
      <c r="I21842" s="434"/>
      <c r="P21842" s="294"/>
    </row>
    <row r="21843" spans="1:16">
      <c r="A21843" s="215"/>
      <c r="B21843" s="438"/>
      <c r="C21843" s="215"/>
      <c r="D21843" s="217"/>
      <c r="E21843" s="217"/>
      <c r="F21843" s="216"/>
      <c r="G21843" s="216"/>
      <c r="I21843" s="434"/>
      <c r="P21843" s="294"/>
    </row>
    <row r="21844" spans="1:16">
      <c r="A21844" s="215"/>
      <c r="B21844" s="438"/>
      <c r="C21844" s="215"/>
      <c r="D21844" s="217"/>
      <c r="E21844" s="217"/>
      <c r="F21844" s="216"/>
      <c r="G21844" s="216"/>
      <c r="I21844" s="434"/>
      <c r="P21844" s="294"/>
    </row>
    <row r="21845" spans="1:16">
      <c r="A21845" s="215"/>
      <c r="B21845" s="438"/>
      <c r="C21845" s="215"/>
      <c r="D21845" s="217"/>
      <c r="E21845" s="217"/>
      <c r="F21845" s="216"/>
      <c r="G21845" s="216"/>
      <c r="I21845" s="434"/>
      <c r="P21845" s="294"/>
    </row>
    <row r="21846" spans="1:16">
      <c r="A21846" s="215"/>
      <c r="B21846" s="438"/>
      <c r="C21846" s="215"/>
      <c r="D21846" s="217"/>
      <c r="E21846" s="217"/>
      <c r="F21846" s="216"/>
      <c r="G21846" s="216"/>
      <c r="I21846" s="434"/>
      <c r="P21846" s="294"/>
    </row>
    <row r="21847" spans="1:16">
      <c r="A21847" s="215"/>
      <c r="B21847" s="438"/>
      <c r="C21847" s="215"/>
      <c r="D21847" s="217"/>
      <c r="E21847" s="217"/>
      <c r="F21847" s="216"/>
      <c r="G21847" s="216"/>
      <c r="I21847" s="434"/>
      <c r="P21847" s="294"/>
    </row>
    <row r="21848" spans="1:16">
      <c r="A21848" s="215"/>
      <c r="B21848" s="438"/>
      <c r="C21848" s="215"/>
      <c r="D21848" s="217"/>
      <c r="E21848" s="217"/>
      <c r="F21848" s="216"/>
      <c r="G21848" s="216"/>
      <c r="I21848" s="434"/>
      <c r="P21848" s="294"/>
    </row>
    <row r="21849" spans="1:16">
      <c r="A21849" s="215"/>
      <c r="B21849" s="438"/>
      <c r="C21849" s="215"/>
      <c r="D21849" s="217"/>
      <c r="E21849" s="217"/>
      <c r="F21849" s="216"/>
      <c r="G21849" s="216"/>
      <c r="I21849" s="434"/>
      <c r="P21849" s="294"/>
    </row>
    <row r="21850" spans="1:16">
      <c r="A21850" s="215"/>
      <c r="B21850" s="438"/>
      <c r="C21850" s="215"/>
      <c r="D21850" s="217"/>
      <c r="E21850" s="217"/>
      <c r="F21850" s="216"/>
      <c r="G21850" s="216"/>
      <c r="I21850" s="434"/>
      <c r="P21850" s="294"/>
    </row>
    <row r="21851" spans="1:16">
      <c r="A21851" s="215"/>
      <c r="B21851" s="438"/>
      <c r="C21851" s="215"/>
      <c r="D21851" s="217"/>
      <c r="E21851" s="217"/>
      <c r="F21851" s="216"/>
      <c r="G21851" s="216"/>
      <c r="I21851" s="434"/>
      <c r="P21851" s="294"/>
    </row>
    <row r="21852" spans="1:16">
      <c r="A21852" s="215"/>
      <c r="B21852" s="438"/>
      <c r="C21852" s="215"/>
      <c r="D21852" s="217"/>
      <c r="E21852" s="217"/>
      <c r="F21852" s="216"/>
      <c r="G21852" s="216"/>
      <c r="I21852" s="434"/>
      <c r="P21852" s="294"/>
    </row>
    <row r="21853" spans="1:16">
      <c r="A21853" s="215"/>
      <c r="B21853" s="438"/>
      <c r="C21853" s="215"/>
      <c r="D21853" s="217"/>
      <c r="E21853" s="217"/>
      <c r="F21853" s="216"/>
      <c r="G21853" s="216"/>
      <c r="I21853" s="434"/>
      <c r="P21853" s="294"/>
    </row>
    <row r="21854" spans="1:16">
      <c r="A21854" s="215"/>
      <c r="B21854" s="438"/>
      <c r="C21854" s="215"/>
      <c r="D21854" s="217"/>
      <c r="E21854" s="217"/>
      <c r="F21854" s="216"/>
      <c r="G21854" s="216"/>
      <c r="I21854" s="434"/>
      <c r="P21854" s="294"/>
    </row>
    <row r="21855" spans="1:16">
      <c r="A21855" s="215"/>
      <c r="B21855" s="438"/>
      <c r="C21855" s="215"/>
      <c r="D21855" s="217"/>
      <c r="E21855" s="217"/>
      <c r="F21855" s="216"/>
      <c r="G21855" s="216"/>
      <c r="I21855" s="434"/>
      <c r="P21855" s="294"/>
    </row>
    <row r="21856" spans="1:16">
      <c r="A21856" s="215"/>
      <c r="B21856" s="438"/>
      <c r="C21856" s="215"/>
      <c r="D21856" s="217"/>
      <c r="E21856" s="217"/>
      <c r="F21856" s="216"/>
      <c r="G21856" s="216"/>
      <c r="I21856" s="434"/>
      <c r="P21856" s="294"/>
    </row>
    <row r="21857" spans="1:16">
      <c r="A21857" s="215"/>
      <c r="B21857" s="438"/>
      <c r="C21857" s="215"/>
      <c r="D21857" s="217"/>
      <c r="E21857" s="217"/>
      <c r="F21857" s="216"/>
      <c r="G21857" s="216"/>
      <c r="I21857" s="434"/>
      <c r="P21857" s="294"/>
    </row>
    <row r="21858" spans="1:16">
      <c r="A21858" s="215"/>
      <c r="B21858" s="438"/>
      <c r="C21858" s="215"/>
      <c r="D21858" s="217"/>
      <c r="E21858" s="217"/>
      <c r="F21858" s="216"/>
      <c r="G21858" s="216"/>
      <c r="I21858" s="434"/>
      <c r="P21858" s="294"/>
    </row>
    <row r="21859" spans="1:16">
      <c r="A21859" s="215"/>
      <c r="B21859" s="438"/>
      <c r="C21859" s="215"/>
      <c r="D21859" s="217"/>
      <c r="E21859" s="217"/>
      <c r="F21859" s="216"/>
      <c r="G21859" s="216"/>
      <c r="I21859" s="434"/>
      <c r="P21859" s="294"/>
    </row>
    <row r="21860" spans="1:16">
      <c r="A21860" s="215"/>
      <c r="B21860" s="438"/>
      <c r="C21860" s="215"/>
      <c r="D21860" s="217"/>
      <c r="E21860" s="217"/>
      <c r="F21860" s="216"/>
      <c r="G21860" s="216"/>
      <c r="I21860" s="434"/>
      <c r="P21860" s="294"/>
    </row>
    <row r="21861" spans="1:16">
      <c r="A21861" s="215"/>
      <c r="B21861" s="438"/>
      <c r="C21861" s="215"/>
      <c r="D21861" s="217"/>
      <c r="E21861" s="217"/>
      <c r="F21861" s="216"/>
      <c r="G21861" s="216"/>
      <c r="I21861" s="434"/>
      <c r="P21861" s="294"/>
    </row>
    <row r="21862" spans="1:16">
      <c r="A21862" s="215"/>
      <c r="B21862" s="438"/>
      <c r="C21862" s="215"/>
      <c r="D21862" s="217"/>
      <c r="E21862" s="217"/>
      <c r="F21862" s="216"/>
      <c r="G21862" s="216"/>
      <c r="I21862" s="434"/>
      <c r="P21862" s="294"/>
    </row>
    <row r="21863" spans="1:16">
      <c r="A21863" s="215"/>
      <c r="B21863" s="438"/>
      <c r="C21863" s="215"/>
      <c r="D21863" s="217"/>
      <c r="E21863" s="217"/>
      <c r="F21863" s="216"/>
      <c r="G21863" s="216"/>
      <c r="I21863" s="434"/>
      <c r="P21863" s="294"/>
    </row>
    <row r="21864" spans="1:16">
      <c r="A21864" s="215"/>
      <c r="B21864" s="438"/>
      <c r="C21864" s="215"/>
      <c r="D21864" s="217"/>
      <c r="E21864" s="217"/>
      <c r="F21864" s="216"/>
      <c r="G21864" s="216"/>
      <c r="I21864" s="434"/>
      <c r="P21864" s="294"/>
    </row>
    <row r="21865" spans="1:16">
      <c r="A21865" s="215"/>
      <c r="B21865" s="438"/>
      <c r="C21865" s="215"/>
      <c r="D21865" s="217"/>
      <c r="E21865" s="217"/>
      <c r="F21865" s="216"/>
      <c r="G21865" s="216"/>
      <c r="I21865" s="434"/>
      <c r="P21865" s="294"/>
    </row>
    <row r="21866" spans="1:16">
      <c r="A21866" s="215"/>
      <c r="B21866" s="438"/>
      <c r="C21866" s="215"/>
      <c r="D21866" s="217"/>
      <c r="E21866" s="217"/>
      <c r="F21866" s="216"/>
      <c r="G21866" s="216"/>
      <c r="I21866" s="434"/>
      <c r="P21866" s="294"/>
    </row>
    <row r="21867" spans="1:16">
      <c r="A21867" s="215"/>
      <c r="B21867" s="438"/>
      <c r="C21867" s="215"/>
      <c r="D21867" s="217"/>
      <c r="E21867" s="217"/>
      <c r="F21867" s="216"/>
      <c r="G21867" s="216"/>
      <c r="I21867" s="434"/>
      <c r="P21867" s="294"/>
    </row>
    <row r="21868" spans="1:16">
      <c r="A21868" s="215"/>
      <c r="B21868" s="438"/>
      <c r="C21868" s="215"/>
      <c r="D21868" s="217"/>
      <c r="E21868" s="217"/>
      <c r="F21868" s="216"/>
      <c r="G21868" s="216"/>
      <c r="I21868" s="434"/>
      <c r="P21868" s="294"/>
    </row>
    <row r="21869" spans="1:16">
      <c r="A21869" s="215"/>
      <c r="B21869" s="438"/>
      <c r="C21869" s="215"/>
      <c r="D21869" s="217"/>
      <c r="E21869" s="217"/>
      <c r="F21869" s="216"/>
      <c r="G21869" s="216"/>
      <c r="I21869" s="434"/>
      <c r="P21869" s="294"/>
    </row>
    <row r="21870" spans="1:16">
      <c r="A21870" s="215"/>
      <c r="B21870" s="438"/>
      <c r="C21870" s="215"/>
      <c r="D21870" s="217"/>
      <c r="E21870" s="217"/>
      <c r="F21870" s="216"/>
      <c r="G21870" s="216"/>
      <c r="I21870" s="434"/>
      <c r="P21870" s="294"/>
    </row>
    <row r="21871" spans="1:16">
      <c r="A21871" s="215"/>
      <c r="B21871" s="438"/>
      <c r="C21871" s="215"/>
      <c r="D21871" s="217"/>
      <c r="E21871" s="217"/>
      <c r="F21871" s="216"/>
      <c r="G21871" s="216"/>
      <c r="I21871" s="434"/>
      <c r="P21871" s="294"/>
    </row>
    <row r="21872" spans="1:16">
      <c r="A21872" s="215"/>
      <c r="B21872" s="438"/>
      <c r="C21872" s="215"/>
      <c r="D21872" s="217"/>
      <c r="E21872" s="217"/>
      <c r="F21872" s="216"/>
      <c r="G21872" s="216"/>
      <c r="I21872" s="434"/>
      <c r="P21872" s="294"/>
    </row>
    <row r="21873" spans="1:16">
      <c r="A21873" s="215"/>
      <c r="B21873" s="438"/>
      <c r="C21873" s="215"/>
      <c r="D21873" s="217"/>
      <c r="E21873" s="217"/>
      <c r="F21873" s="216"/>
      <c r="G21873" s="216"/>
      <c r="I21873" s="434"/>
      <c r="P21873" s="294"/>
    </row>
    <row r="21874" spans="1:16">
      <c r="A21874" s="215"/>
      <c r="B21874" s="438"/>
      <c r="C21874" s="215"/>
      <c r="D21874" s="217"/>
      <c r="E21874" s="217"/>
      <c r="F21874" s="216"/>
      <c r="G21874" s="216"/>
      <c r="I21874" s="434"/>
      <c r="P21874" s="294"/>
    </row>
    <row r="21875" spans="1:16">
      <c r="A21875" s="215"/>
      <c r="B21875" s="438"/>
      <c r="C21875" s="215"/>
      <c r="D21875" s="217"/>
      <c r="E21875" s="217"/>
      <c r="F21875" s="216"/>
      <c r="G21875" s="216"/>
      <c r="I21875" s="434"/>
      <c r="P21875" s="294"/>
    </row>
    <row r="21876" spans="1:16">
      <c r="A21876" s="215"/>
      <c r="B21876" s="438"/>
      <c r="C21876" s="215"/>
      <c r="D21876" s="217"/>
      <c r="E21876" s="217"/>
      <c r="F21876" s="216"/>
      <c r="G21876" s="216"/>
      <c r="I21876" s="434"/>
      <c r="P21876" s="294"/>
    </row>
    <row r="21877" spans="1:16">
      <c r="A21877" s="215"/>
      <c r="B21877" s="438"/>
      <c r="C21877" s="215"/>
      <c r="D21877" s="217"/>
      <c r="E21877" s="217"/>
      <c r="F21877" s="216"/>
      <c r="G21877" s="216"/>
      <c r="I21877" s="434"/>
      <c r="P21877" s="294"/>
    </row>
    <row r="21878" spans="1:16">
      <c r="A21878" s="215"/>
      <c r="B21878" s="438"/>
      <c r="C21878" s="215"/>
      <c r="D21878" s="217"/>
      <c r="E21878" s="217"/>
      <c r="F21878" s="216"/>
      <c r="G21878" s="216"/>
      <c r="I21878" s="434"/>
      <c r="P21878" s="294"/>
    </row>
    <row r="21879" spans="1:16">
      <c r="A21879" s="215"/>
      <c r="B21879" s="438"/>
      <c r="C21879" s="215"/>
      <c r="D21879" s="217"/>
      <c r="E21879" s="217"/>
      <c r="F21879" s="216"/>
      <c r="G21879" s="216"/>
      <c r="I21879" s="434"/>
      <c r="P21879" s="294"/>
    </row>
    <row r="21880" spans="1:16">
      <c r="A21880" s="215"/>
      <c r="B21880" s="438"/>
      <c r="C21880" s="215"/>
      <c r="D21880" s="217"/>
      <c r="E21880" s="217"/>
      <c r="F21880" s="216"/>
      <c r="G21880" s="216"/>
      <c r="I21880" s="434"/>
      <c r="P21880" s="294"/>
    </row>
    <row r="21881" spans="1:16">
      <c r="A21881" s="215"/>
      <c r="B21881" s="438"/>
      <c r="C21881" s="215"/>
      <c r="D21881" s="217"/>
      <c r="E21881" s="217"/>
      <c r="F21881" s="216"/>
      <c r="G21881" s="216"/>
      <c r="I21881" s="434"/>
      <c r="P21881" s="294"/>
    </row>
    <row r="21882" spans="1:16">
      <c r="A21882" s="215"/>
      <c r="B21882" s="438"/>
      <c r="C21882" s="215"/>
      <c r="D21882" s="217"/>
      <c r="E21882" s="217"/>
      <c r="F21882" s="216"/>
      <c r="G21882" s="216"/>
      <c r="I21882" s="434"/>
      <c r="P21882" s="294"/>
    </row>
    <row r="21883" spans="1:16">
      <c r="A21883" s="215"/>
      <c r="B21883" s="438"/>
      <c r="C21883" s="215"/>
      <c r="D21883" s="217"/>
      <c r="E21883" s="217"/>
      <c r="F21883" s="216"/>
      <c r="G21883" s="216"/>
      <c r="I21883" s="434"/>
      <c r="P21883" s="294"/>
    </row>
    <row r="21884" spans="1:16">
      <c r="A21884" s="215"/>
      <c r="B21884" s="438"/>
      <c r="C21884" s="215"/>
      <c r="D21884" s="217"/>
      <c r="E21884" s="217"/>
      <c r="F21884" s="216"/>
      <c r="G21884" s="216"/>
      <c r="I21884" s="434"/>
      <c r="P21884" s="294"/>
    </row>
    <row r="21885" spans="1:16">
      <c r="A21885" s="215"/>
      <c r="B21885" s="438"/>
      <c r="C21885" s="215"/>
      <c r="D21885" s="217"/>
      <c r="E21885" s="217"/>
      <c r="F21885" s="216"/>
      <c r="G21885" s="216"/>
      <c r="I21885" s="434"/>
      <c r="P21885" s="294"/>
    </row>
    <row r="21886" spans="1:16">
      <c r="A21886" s="215"/>
      <c r="B21886" s="438"/>
      <c r="C21886" s="215"/>
      <c r="D21886" s="217"/>
      <c r="E21886" s="217"/>
      <c r="F21886" s="216"/>
      <c r="G21886" s="216"/>
      <c r="I21886" s="434"/>
      <c r="P21886" s="294"/>
    </row>
    <row r="21887" spans="1:16">
      <c r="A21887" s="215"/>
      <c r="B21887" s="438"/>
      <c r="C21887" s="215"/>
      <c r="D21887" s="217"/>
      <c r="E21887" s="217"/>
      <c r="F21887" s="216"/>
      <c r="G21887" s="216"/>
      <c r="I21887" s="434"/>
      <c r="P21887" s="294"/>
    </row>
    <row r="21888" spans="1:16">
      <c r="A21888" s="215"/>
      <c r="B21888" s="438"/>
      <c r="C21888" s="215"/>
      <c r="D21888" s="217"/>
      <c r="E21888" s="217"/>
      <c r="F21888" s="216"/>
      <c r="G21888" s="216"/>
      <c r="I21888" s="434"/>
      <c r="P21888" s="294"/>
    </row>
    <row r="21889" spans="1:16">
      <c r="A21889" s="215"/>
      <c r="B21889" s="438"/>
      <c r="C21889" s="215"/>
      <c r="D21889" s="217"/>
      <c r="E21889" s="217"/>
      <c r="F21889" s="216"/>
      <c r="G21889" s="216"/>
      <c r="I21889" s="434"/>
      <c r="P21889" s="294"/>
    </row>
    <row r="21890" spans="1:16">
      <c r="A21890" s="215"/>
      <c r="B21890" s="438"/>
      <c r="C21890" s="215"/>
      <c r="D21890" s="217"/>
      <c r="E21890" s="217"/>
      <c r="F21890" s="216"/>
      <c r="G21890" s="216"/>
      <c r="I21890" s="434"/>
      <c r="P21890" s="294"/>
    </row>
    <row r="21891" spans="1:16">
      <c r="A21891" s="215"/>
      <c r="B21891" s="438"/>
      <c r="C21891" s="215"/>
      <c r="D21891" s="217"/>
      <c r="E21891" s="217"/>
      <c r="F21891" s="216"/>
      <c r="G21891" s="216"/>
      <c r="I21891" s="434"/>
      <c r="P21891" s="294"/>
    </row>
    <row r="21892" spans="1:16">
      <c r="A21892" s="215"/>
      <c r="B21892" s="438"/>
      <c r="C21892" s="215"/>
      <c r="D21892" s="217"/>
      <c r="E21892" s="217"/>
      <c r="F21892" s="216"/>
      <c r="G21892" s="216"/>
      <c r="I21892" s="434"/>
      <c r="P21892" s="294"/>
    </row>
    <row r="21893" spans="1:16">
      <c r="A21893" s="215"/>
      <c r="B21893" s="438"/>
      <c r="C21893" s="215"/>
      <c r="D21893" s="217"/>
      <c r="E21893" s="217"/>
      <c r="F21893" s="216"/>
      <c r="G21893" s="216"/>
      <c r="I21893" s="434"/>
      <c r="P21893" s="294"/>
    </row>
    <row r="21894" spans="1:16">
      <c r="A21894" s="215"/>
      <c r="B21894" s="438"/>
      <c r="C21894" s="215"/>
      <c r="D21894" s="217"/>
      <c r="E21894" s="217"/>
      <c r="F21894" s="216"/>
      <c r="G21894" s="216"/>
      <c r="I21894" s="434"/>
      <c r="P21894" s="294"/>
    </row>
    <row r="21895" spans="1:16">
      <c r="A21895" s="215"/>
      <c r="B21895" s="438"/>
      <c r="C21895" s="215"/>
      <c r="D21895" s="217"/>
      <c r="E21895" s="217"/>
      <c r="F21895" s="216"/>
      <c r="G21895" s="216"/>
      <c r="I21895" s="434"/>
      <c r="P21895" s="294"/>
    </row>
    <row r="21896" spans="1:16">
      <c r="A21896" s="215"/>
      <c r="B21896" s="438"/>
      <c r="C21896" s="215"/>
      <c r="D21896" s="217"/>
      <c r="E21896" s="217"/>
      <c r="F21896" s="216"/>
      <c r="G21896" s="216"/>
      <c r="I21896" s="434"/>
      <c r="P21896" s="294"/>
    </row>
    <row r="21897" spans="1:16">
      <c r="A21897" s="215"/>
      <c r="B21897" s="438"/>
      <c r="C21897" s="215"/>
      <c r="D21897" s="217"/>
      <c r="E21897" s="217"/>
      <c r="F21897" s="216"/>
      <c r="G21897" s="216"/>
      <c r="I21897" s="434"/>
      <c r="P21897" s="294"/>
    </row>
    <row r="21898" spans="1:16">
      <c r="A21898" s="215"/>
      <c r="B21898" s="438"/>
      <c r="C21898" s="215"/>
      <c r="D21898" s="217"/>
      <c r="E21898" s="217"/>
      <c r="F21898" s="216"/>
      <c r="G21898" s="216"/>
      <c r="I21898" s="434"/>
      <c r="P21898" s="294"/>
    </row>
    <row r="21899" spans="1:16">
      <c r="A21899" s="215"/>
      <c r="B21899" s="438"/>
      <c r="C21899" s="215"/>
      <c r="D21899" s="217"/>
      <c r="E21899" s="217"/>
      <c r="F21899" s="216"/>
      <c r="G21899" s="216"/>
      <c r="I21899" s="434"/>
      <c r="P21899" s="294"/>
    </row>
    <row r="21900" spans="1:16">
      <c r="A21900" s="215"/>
      <c r="B21900" s="438"/>
      <c r="C21900" s="215"/>
      <c r="D21900" s="217"/>
      <c r="E21900" s="217"/>
      <c r="F21900" s="216"/>
      <c r="G21900" s="216"/>
      <c r="I21900" s="434"/>
      <c r="P21900" s="294"/>
    </row>
    <row r="21901" spans="1:16">
      <c r="A21901" s="215"/>
      <c r="B21901" s="438"/>
      <c r="C21901" s="215"/>
      <c r="D21901" s="217"/>
      <c r="E21901" s="217"/>
      <c r="F21901" s="216"/>
      <c r="G21901" s="216"/>
      <c r="I21901" s="434"/>
      <c r="P21901" s="294"/>
    </row>
    <row r="21902" spans="1:16">
      <c r="A21902" s="215"/>
      <c r="B21902" s="438"/>
      <c r="C21902" s="215"/>
      <c r="D21902" s="217"/>
      <c r="E21902" s="217"/>
      <c r="F21902" s="216"/>
      <c r="G21902" s="216"/>
      <c r="I21902" s="434"/>
      <c r="P21902" s="294"/>
    </row>
    <row r="21903" spans="1:16">
      <c r="A21903" s="215"/>
      <c r="B21903" s="438"/>
      <c r="C21903" s="215"/>
      <c r="D21903" s="217"/>
      <c r="E21903" s="217"/>
      <c r="F21903" s="216"/>
      <c r="G21903" s="216"/>
      <c r="I21903" s="434"/>
      <c r="P21903" s="294"/>
    </row>
    <row r="21904" spans="1:16">
      <c r="A21904" s="215"/>
      <c r="B21904" s="438"/>
      <c r="C21904" s="215"/>
      <c r="D21904" s="217"/>
      <c r="E21904" s="217"/>
      <c r="F21904" s="216"/>
      <c r="G21904" s="216"/>
      <c r="I21904" s="434"/>
      <c r="P21904" s="294"/>
    </row>
    <row r="21905" spans="1:16">
      <c r="A21905" s="215"/>
      <c r="B21905" s="438"/>
      <c r="C21905" s="215"/>
      <c r="D21905" s="217"/>
      <c r="E21905" s="217"/>
      <c r="F21905" s="216"/>
      <c r="G21905" s="216"/>
      <c r="I21905" s="434"/>
      <c r="P21905" s="294"/>
    </row>
    <row r="21906" spans="1:16">
      <c r="A21906" s="215"/>
      <c r="B21906" s="438"/>
      <c r="C21906" s="215"/>
      <c r="D21906" s="217"/>
      <c r="E21906" s="217"/>
      <c r="F21906" s="216"/>
      <c r="G21906" s="216"/>
      <c r="I21906" s="434"/>
      <c r="P21906" s="294"/>
    </row>
    <row r="21907" spans="1:16">
      <c r="A21907" s="215"/>
      <c r="B21907" s="438"/>
      <c r="C21907" s="215"/>
      <c r="D21907" s="217"/>
      <c r="E21907" s="217"/>
      <c r="F21907" s="216"/>
      <c r="G21907" s="216"/>
      <c r="I21907" s="434"/>
      <c r="P21907" s="294"/>
    </row>
    <row r="21908" spans="1:16">
      <c r="A21908" s="215"/>
      <c r="B21908" s="438"/>
      <c r="C21908" s="215"/>
      <c r="D21908" s="217"/>
      <c r="E21908" s="217"/>
      <c r="F21908" s="216"/>
      <c r="G21908" s="216"/>
      <c r="I21908" s="434"/>
      <c r="P21908" s="294"/>
    </row>
    <row r="21909" spans="1:16">
      <c r="A21909" s="215"/>
      <c r="B21909" s="438"/>
      <c r="C21909" s="215"/>
      <c r="D21909" s="217"/>
      <c r="E21909" s="217"/>
      <c r="F21909" s="216"/>
      <c r="G21909" s="216"/>
      <c r="I21909" s="434"/>
      <c r="P21909" s="294"/>
    </row>
    <row r="21910" spans="1:16">
      <c r="A21910" s="215"/>
      <c r="B21910" s="438"/>
      <c r="C21910" s="215"/>
      <c r="D21910" s="217"/>
      <c r="E21910" s="217"/>
      <c r="F21910" s="216"/>
      <c r="G21910" s="216"/>
      <c r="I21910" s="434"/>
      <c r="P21910" s="294"/>
    </row>
    <row r="21911" spans="1:16">
      <c r="A21911" s="215"/>
      <c r="B21911" s="438"/>
      <c r="C21911" s="215"/>
      <c r="D21911" s="217"/>
      <c r="E21911" s="217"/>
      <c r="F21911" s="216"/>
      <c r="G21911" s="216"/>
      <c r="I21911" s="434"/>
      <c r="P21911" s="294"/>
    </row>
    <row r="21912" spans="1:16">
      <c r="A21912" s="215"/>
      <c r="B21912" s="438"/>
      <c r="C21912" s="215"/>
      <c r="D21912" s="217"/>
      <c r="E21912" s="217"/>
      <c r="F21912" s="216"/>
      <c r="G21912" s="216"/>
      <c r="I21912" s="434"/>
      <c r="P21912" s="294"/>
    </row>
    <row r="21913" spans="1:16">
      <c r="A21913" s="215"/>
      <c r="B21913" s="438"/>
      <c r="C21913" s="215"/>
      <c r="D21913" s="217"/>
      <c r="E21913" s="217"/>
      <c r="F21913" s="216"/>
      <c r="G21913" s="216"/>
      <c r="I21913" s="434"/>
      <c r="P21913" s="294"/>
    </row>
    <row r="21914" spans="1:16">
      <c r="A21914" s="215"/>
      <c r="B21914" s="438"/>
      <c r="C21914" s="215"/>
      <c r="D21914" s="217"/>
      <c r="E21914" s="217"/>
      <c r="F21914" s="216"/>
      <c r="G21914" s="216"/>
      <c r="I21914" s="434"/>
      <c r="P21914" s="294"/>
    </row>
    <row r="21915" spans="1:16">
      <c r="A21915" s="215"/>
      <c r="B21915" s="438"/>
      <c r="C21915" s="215"/>
      <c r="D21915" s="217"/>
      <c r="E21915" s="217"/>
      <c r="F21915" s="216"/>
      <c r="G21915" s="216"/>
      <c r="I21915" s="434"/>
      <c r="P21915" s="294"/>
    </row>
    <row r="21916" spans="1:16">
      <c r="A21916" s="215"/>
      <c r="B21916" s="438"/>
      <c r="C21916" s="215"/>
      <c r="D21916" s="217"/>
      <c r="E21916" s="217"/>
      <c r="F21916" s="216"/>
      <c r="G21916" s="216"/>
      <c r="I21916" s="434"/>
      <c r="P21916" s="294"/>
    </row>
    <row r="21917" spans="1:16">
      <c r="A21917" s="215"/>
      <c r="B21917" s="438"/>
      <c r="C21917" s="215"/>
      <c r="D21917" s="217"/>
      <c r="E21917" s="217"/>
      <c r="F21917" s="216"/>
      <c r="G21917" s="216"/>
      <c r="I21917" s="434"/>
      <c r="P21917" s="294"/>
    </row>
    <row r="21918" spans="1:16">
      <c r="A21918" s="215"/>
      <c r="B21918" s="438"/>
      <c r="C21918" s="215"/>
      <c r="D21918" s="217"/>
      <c r="E21918" s="217"/>
      <c r="F21918" s="216"/>
      <c r="G21918" s="216"/>
      <c r="I21918" s="434"/>
      <c r="P21918" s="294"/>
    </row>
    <row r="21919" spans="1:16">
      <c r="A21919" s="215"/>
      <c r="B21919" s="438"/>
      <c r="C21919" s="215"/>
      <c r="D21919" s="217"/>
      <c r="E21919" s="217"/>
      <c r="F21919" s="216"/>
      <c r="G21919" s="216"/>
      <c r="I21919" s="434"/>
      <c r="P21919" s="294"/>
    </row>
    <row r="21920" spans="1:16">
      <c r="A21920" s="215"/>
      <c r="B21920" s="438"/>
      <c r="C21920" s="215"/>
      <c r="D21920" s="217"/>
      <c r="E21920" s="217"/>
      <c r="F21920" s="216"/>
      <c r="G21920" s="216"/>
      <c r="I21920" s="434"/>
      <c r="P21920" s="294"/>
    </row>
    <row r="21921" spans="1:16">
      <c r="A21921" s="215"/>
      <c r="B21921" s="438"/>
      <c r="C21921" s="215"/>
      <c r="D21921" s="217"/>
      <c r="E21921" s="217"/>
      <c r="F21921" s="216"/>
      <c r="G21921" s="216"/>
      <c r="I21921" s="434"/>
      <c r="P21921" s="294"/>
    </row>
    <row r="21922" spans="1:16">
      <c r="A21922" s="215"/>
      <c r="B21922" s="438"/>
      <c r="C21922" s="215"/>
      <c r="D21922" s="217"/>
      <c r="E21922" s="217"/>
      <c r="F21922" s="216"/>
      <c r="G21922" s="216"/>
      <c r="I21922" s="434"/>
      <c r="P21922" s="294"/>
    </row>
    <row r="21923" spans="1:16">
      <c r="A21923" s="215"/>
      <c r="B21923" s="438"/>
      <c r="C21923" s="215"/>
      <c r="D21923" s="217"/>
      <c r="E21923" s="217"/>
      <c r="F21923" s="216"/>
      <c r="G21923" s="216"/>
      <c r="I21923" s="434"/>
      <c r="P21923" s="294"/>
    </row>
    <row r="21924" spans="1:16">
      <c r="A21924" s="215"/>
      <c r="B21924" s="438"/>
      <c r="C21924" s="215"/>
      <c r="D21924" s="217"/>
      <c r="E21924" s="217"/>
      <c r="F21924" s="216"/>
      <c r="G21924" s="216"/>
      <c r="I21924" s="434"/>
      <c r="P21924" s="294"/>
    </row>
    <row r="21925" spans="1:16">
      <c r="A21925" s="215"/>
      <c r="B21925" s="438"/>
      <c r="C21925" s="215"/>
      <c r="D21925" s="217"/>
      <c r="E21925" s="217"/>
      <c r="F21925" s="216"/>
      <c r="G21925" s="216"/>
      <c r="I21925" s="434"/>
      <c r="P21925" s="294"/>
    </row>
    <row r="21926" spans="1:16">
      <c r="A21926" s="215"/>
      <c r="B21926" s="438"/>
      <c r="C21926" s="215"/>
      <c r="D21926" s="217"/>
      <c r="E21926" s="217"/>
      <c r="F21926" s="216"/>
      <c r="G21926" s="216"/>
      <c r="I21926" s="434"/>
      <c r="P21926" s="294"/>
    </row>
    <row r="21927" spans="1:16">
      <c r="A21927" s="215"/>
      <c r="B21927" s="438"/>
      <c r="C21927" s="215"/>
      <c r="D21927" s="217"/>
      <c r="E21927" s="217"/>
      <c r="F21927" s="216"/>
      <c r="G21927" s="216"/>
      <c r="I21927" s="434"/>
      <c r="P21927" s="294"/>
    </row>
    <row r="21928" spans="1:16">
      <c r="A21928" s="215"/>
      <c r="B21928" s="438"/>
      <c r="C21928" s="215"/>
      <c r="D21928" s="217"/>
      <c r="E21928" s="217"/>
      <c r="F21928" s="216"/>
      <c r="G21928" s="216"/>
      <c r="I21928" s="434"/>
      <c r="P21928" s="294"/>
    </row>
    <row r="21929" spans="1:16">
      <c r="A21929" s="215"/>
      <c r="B21929" s="438"/>
      <c r="C21929" s="215"/>
      <c r="D21929" s="217"/>
      <c r="E21929" s="217"/>
      <c r="F21929" s="216"/>
      <c r="G21929" s="216"/>
      <c r="I21929" s="434"/>
      <c r="P21929" s="294"/>
    </row>
    <row r="21930" spans="1:16">
      <c r="A21930" s="215"/>
      <c r="B21930" s="438"/>
      <c r="C21930" s="215"/>
      <c r="D21930" s="217"/>
      <c r="E21930" s="217"/>
      <c r="F21930" s="216"/>
      <c r="G21930" s="216"/>
      <c r="I21930" s="434"/>
      <c r="P21930" s="294"/>
    </row>
    <row r="21931" spans="1:16">
      <c r="A21931" s="215"/>
      <c r="B21931" s="438"/>
      <c r="C21931" s="215"/>
      <c r="D21931" s="217"/>
      <c r="E21931" s="217"/>
      <c r="F21931" s="216"/>
      <c r="G21931" s="216"/>
      <c r="I21931" s="434"/>
      <c r="P21931" s="294"/>
    </row>
    <row r="21932" spans="1:16">
      <c r="A21932" s="215"/>
      <c r="B21932" s="438"/>
      <c r="C21932" s="215"/>
      <c r="D21932" s="217"/>
      <c r="E21932" s="217"/>
      <c r="F21932" s="216"/>
      <c r="G21932" s="216"/>
      <c r="I21932" s="434"/>
      <c r="P21932" s="294"/>
    </row>
    <row r="21933" spans="1:16">
      <c r="A21933" s="215"/>
      <c r="B21933" s="438"/>
      <c r="C21933" s="215"/>
      <c r="D21933" s="217"/>
      <c r="E21933" s="217"/>
      <c r="F21933" s="216"/>
      <c r="G21933" s="216"/>
      <c r="I21933" s="434"/>
      <c r="P21933" s="294"/>
    </row>
    <row r="21934" spans="1:16">
      <c r="A21934" s="215"/>
      <c r="B21934" s="438"/>
      <c r="C21934" s="215"/>
      <c r="D21934" s="217"/>
      <c r="E21934" s="217"/>
      <c r="F21934" s="216"/>
      <c r="G21934" s="216"/>
      <c r="I21934" s="434"/>
      <c r="P21934" s="294"/>
    </row>
    <row r="21935" spans="1:16">
      <c r="A21935" s="215"/>
      <c r="B21935" s="438"/>
      <c r="C21935" s="215"/>
      <c r="D21935" s="217"/>
      <c r="E21935" s="217"/>
      <c r="F21935" s="216"/>
      <c r="G21935" s="216"/>
      <c r="I21935" s="434"/>
      <c r="P21935" s="294"/>
    </row>
    <row r="21936" spans="1:16">
      <c r="A21936" s="215"/>
      <c r="B21936" s="438"/>
      <c r="C21936" s="215"/>
      <c r="D21936" s="217"/>
      <c r="E21936" s="217"/>
      <c r="F21936" s="216"/>
      <c r="G21936" s="216"/>
      <c r="I21936" s="434"/>
      <c r="P21936" s="294"/>
    </row>
    <row r="21937" spans="1:16">
      <c r="A21937" s="215"/>
      <c r="B21937" s="438"/>
      <c r="C21937" s="215"/>
      <c r="D21937" s="217"/>
      <c r="E21937" s="217"/>
      <c r="F21937" s="216"/>
      <c r="G21937" s="216"/>
      <c r="I21937" s="434"/>
      <c r="P21937" s="294"/>
    </row>
    <row r="21938" spans="1:16">
      <c r="A21938" s="215"/>
      <c r="B21938" s="438"/>
      <c r="C21938" s="215"/>
      <c r="D21938" s="217"/>
      <c r="E21938" s="217"/>
      <c r="F21938" s="216"/>
      <c r="G21938" s="216"/>
      <c r="I21938" s="434"/>
      <c r="P21938" s="294"/>
    </row>
    <row r="21939" spans="1:16">
      <c r="A21939" s="215"/>
      <c r="B21939" s="438"/>
      <c r="C21939" s="215"/>
      <c r="D21939" s="217"/>
      <c r="E21939" s="217"/>
      <c r="F21939" s="216"/>
      <c r="G21939" s="216"/>
      <c r="I21939" s="434"/>
      <c r="P21939" s="294"/>
    </row>
    <row r="21940" spans="1:16">
      <c r="A21940" s="215"/>
      <c r="B21940" s="438"/>
      <c r="C21940" s="215"/>
      <c r="D21940" s="217"/>
      <c r="E21940" s="217"/>
      <c r="F21940" s="216"/>
      <c r="G21940" s="216"/>
      <c r="I21940" s="434"/>
      <c r="P21940" s="294"/>
    </row>
    <row r="21941" spans="1:16">
      <c r="A21941" s="215"/>
      <c r="B21941" s="438"/>
      <c r="C21941" s="215"/>
      <c r="D21941" s="217"/>
      <c r="E21941" s="217"/>
      <c r="F21941" s="216"/>
      <c r="G21941" s="216"/>
      <c r="I21941" s="434"/>
      <c r="P21941" s="294"/>
    </row>
    <row r="21942" spans="1:16">
      <c r="A21942" s="215"/>
      <c r="B21942" s="438"/>
      <c r="C21942" s="215"/>
      <c r="D21942" s="217"/>
      <c r="E21942" s="217"/>
      <c r="F21942" s="216"/>
      <c r="G21942" s="216"/>
      <c r="I21942" s="434"/>
      <c r="P21942" s="294"/>
    </row>
    <row r="21943" spans="1:16">
      <c r="A21943" s="215"/>
      <c r="B21943" s="438"/>
      <c r="C21943" s="215"/>
      <c r="D21943" s="217"/>
      <c r="E21943" s="217"/>
      <c r="F21943" s="216"/>
      <c r="G21943" s="216"/>
      <c r="I21943" s="434"/>
      <c r="P21943" s="294"/>
    </row>
    <row r="21944" spans="1:16">
      <c r="A21944" s="215"/>
      <c r="B21944" s="438"/>
      <c r="C21944" s="215"/>
      <c r="D21944" s="217"/>
      <c r="E21944" s="217"/>
      <c r="F21944" s="216"/>
      <c r="G21944" s="216"/>
      <c r="I21944" s="434"/>
      <c r="P21944" s="294"/>
    </row>
    <row r="21945" spans="1:16">
      <c r="A21945" s="215"/>
      <c r="B21945" s="438"/>
      <c r="C21945" s="215"/>
      <c r="D21945" s="217"/>
      <c r="E21945" s="217"/>
      <c r="F21945" s="216"/>
      <c r="G21945" s="216"/>
      <c r="I21945" s="434"/>
      <c r="P21945" s="294"/>
    </row>
    <row r="21946" spans="1:16">
      <c r="A21946" s="215"/>
      <c r="B21946" s="438"/>
      <c r="C21946" s="215"/>
      <c r="D21946" s="217"/>
      <c r="E21946" s="217"/>
      <c r="F21946" s="216"/>
      <c r="G21946" s="216"/>
      <c r="I21946" s="434"/>
      <c r="P21946" s="294"/>
    </row>
    <row r="21947" spans="1:16">
      <c r="A21947" s="215"/>
      <c r="B21947" s="438"/>
      <c r="C21947" s="215"/>
      <c r="D21947" s="217"/>
      <c r="E21947" s="217"/>
      <c r="F21947" s="216"/>
      <c r="G21947" s="216"/>
      <c r="I21947" s="434"/>
      <c r="P21947" s="294"/>
    </row>
    <row r="21948" spans="1:16">
      <c r="A21948" s="215"/>
      <c r="B21948" s="438"/>
      <c r="C21948" s="215"/>
      <c r="D21948" s="217"/>
      <c r="E21948" s="217"/>
      <c r="F21948" s="216"/>
      <c r="G21948" s="216"/>
      <c r="I21948" s="434"/>
      <c r="P21948" s="294"/>
    </row>
    <row r="21949" spans="1:16">
      <c r="A21949" s="215"/>
      <c r="B21949" s="438"/>
      <c r="C21949" s="215"/>
      <c r="D21949" s="217"/>
      <c r="E21949" s="217"/>
      <c r="F21949" s="216"/>
      <c r="G21949" s="216"/>
      <c r="I21949" s="434"/>
      <c r="P21949" s="294"/>
    </row>
    <row r="21950" spans="1:16">
      <c r="A21950" s="215"/>
      <c r="B21950" s="438"/>
      <c r="C21950" s="215"/>
      <c r="D21950" s="217"/>
      <c r="E21950" s="217"/>
      <c r="F21950" s="216"/>
      <c r="G21950" s="216"/>
      <c r="I21950" s="434"/>
      <c r="P21950" s="294"/>
    </row>
    <row r="21951" spans="1:16">
      <c r="A21951" s="215"/>
      <c r="B21951" s="438"/>
      <c r="C21951" s="215"/>
      <c r="D21951" s="217"/>
      <c r="E21951" s="217"/>
      <c r="F21951" s="216"/>
      <c r="G21951" s="216"/>
      <c r="I21951" s="434"/>
      <c r="P21951" s="294"/>
    </row>
    <row r="21952" spans="1:16">
      <c r="A21952" s="215"/>
      <c r="B21952" s="438"/>
      <c r="C21952" s="215"/>
      <c r="D21952" s="217"/>
      <c r="E21952" s="217"/>
      <c r="F21952" s="216"/>
      <c r="G21952" s="216"/>
      <c r="I21952" s="434"/>
      <c r="P21952" s="294"/>
    </row>
    <row r="21953" spans="1:16">
      <c r="A21953" s="215"/>
      <c r="B21953" s="438"/>
      <c r="C21953" s="215"/>
      <c r="D21953" s="217"/>
      <c r="E21953" s="217"/>
      <c r="F21953" s="216"/>
      <c r="G21953" s="216"/>
      <c r="I21953" s="434"/>
      <c r="P21953" s="294"/>
    </row>
    <row r="21954" spans="1:16">
      <c r="A21954" s="215"/>
      <c r="B21954" s="438"/>
      <c r="C21954" s="215"/>
      <c r="D21954" s="217"/>
      <c r="E21954" s="217"/>
      <c r="F21954" s="216"/>
      <c r="G21954" s="216"/>
      <c r="I21954" s="434"/>
      <c r="P21954" s="294"/>
    </row>
    <row r="21955" spans="1:16">
      <c r="A21955" s="215"/>
      <c r="B21955" s="438"/>
      <c r="C21955" s="215"/>
      <c r="D21955" s="217"/>
      <c r="E21955" s="217"/>
      <c r="F21955" s="216"/>
      <c r="G21955" s="216"/>
      <c r="I21955" s="434"/>
      <c r="P21955" s="294"/>
    </row>
    <row r="21956" spans="1:16">
      <c r="A21956" s="215"/>
      <c r="B21956" s="438"/>
      <c r="C21956" s="215"/>
      <c r="D21956" s="217"/>
      <c r="E21956" s="217"/>
      <c r="F21956" s="216"/>
      <c r="G21956" s="216"/>
      <c r="I21956" s="434"/>
      <c r="P21956" s="294"/>
    </row>
    <row r="21957" spans="1:16">
      <c r="A21957" s="215"/>
      <c r="B21957" s="438"/>
      <c r="C21957" s="215"/>
      <c r="D21957" s="217"/>
      <c r="E21957" s="217"/>
      <c r="F21957" s="216"/>
      <c r="G21957" s="216"/>
      <c r="I21957" s="434"/>
      <c r="P21957" s="294"/>
    </row>
    <row r="21958" spans="1:16">
      <c r="A21958" s="215"/>
      <c r="B21958" s="438"/>
      <c r="C21958" s="215"/>
      <c r="D21958" s="217"/>
      <c r="E21958" s="217"/>
      <c r="F21958" s="216"/>
      <c r="G21958" s="216"/>
      <c r="I21958" s="434"/>
      <c r="P21958" s="294"/>
    </row>
    <row r="21959" spans="1:16">
      <c r="A21959" s="215"/>
      <c r="B21959" s="438"/>
      <c r="C21959" s="215"/>
      <c r="D21959" s="217"/>
      <c r="E21959" s="217"/>
      <c r="F21959" s="216"/>
      <c r="G21959" s="216"/>
      <c r="I21959" s="434"/>
      <c r="P21959" s="294"/>
    </row>
    <row r="21960" spans="1:16">
      <c r="A21960" s="215"/>
      <c r="B21960" s="438"/>
      <c r="C21960" s="215"/>
      <c r="D21960" s="217"/>
      <c r="E21960" s="217"/>
      <c r="F21960" s="216"/>
      <c r="G21960" s="216"/>
      <c r="I21960" s="434"/>
      <c r="P21960" s="294"/>
    </row>
    <row r="21961" spans="1:16">
      <c r="A21961" s="215"/>
      <c r="B21961" s="438"/>
      <c r="C21961" s="215"/>
      <c r="D21961" s="217"/>
      <c r="E21961" s="217"/>
      <c r="F21961" s="216"/>
      <c r="G21961" s="216"/>
      <c r="I21961" s="434"/>
      <c r="P21961" s="294"/>
    </row>
    <row r="21962" spans="1:16">
      <c r="A21962" s="215"/>
      <c r="B21962" s="438"/>
      <c r="C21962" s="215"/>
      <c r="D21962" s="217"/>
      <c r="E21962" s="217"/>
      <c r="F21962" s="216"/>
      <c r="G21962" s="216"/>
      <c r="I21962" s="434"/>
      <c r="P21962" s="294"/>
    </row>
    <row r="21963" spans="1:16">
      <c r="A21963" s="215"/>
      <c r="B21963" s="438"/>
      <c r="C21963" s="215"/>
      <c r="D21963" s="217"/>
      <c r="E21963" s="217"/>
      <c r="F21963" s="216"/>
      <c r="G21963" s="216"/>
      <c r="I21963" s="434"/>
      <c r="P21963" s="294"/>
    </row>
    <row r="21964" spans="1:16">
      <c r="A21964" s="215"/>
      <c r="B21964" s="438"/>
      <c r="C21964" s="215"/>
      <c r="D21964" s="217"/>
      <c r="E21964" s="217"/>
      <c r="F21964" s="216"/>
      <c r="G21964" s="216"/>
      <c r="I21964" s="434"/>
      <c r="P21964" s="294"/>
    </row>
    <row r="21965" spans="1:16">
      <c r="A21965" s="215"/>
      <c r="B21965" s="438"/>
      <c r="C21965" s="215"/>
      <c r="D21965" s="217"/>
      <c r="E21965" s="217"/>
      <c r="F21965" s="216"/>
      <c r="G21965" s="216"/>
      <c r="I21965" s="434"/>
      <c r="P21965" s="294"/>
    </row>
    <row r="21966" spans="1:16">
      <c r="A21966" s="215"/>
      <c r="B21966" s="438"/>
      <c r="C21966" s="215"/>
      <c r="D21966" s="217"/>
      <c r="E21966" s="217"/>
      <c r="F21966" s="216"/>
      <c r="G21966" s="216"/>
      <c r="I21966" s="434"/>
      <c r="P21966" s="294"/>
    </row>
    <row r="21967" spans="1:16">
      <c r="A21967" s="215"/>
      <c r="B21967" s="438"/>
      <c r="C21967" s="215"/>
      <c r="D21967" s="217"/>
      <c r="E21967" s="217"/>
      <c r="F21967" s="216"/>
      <c r="G21967" s="216"/>
      <c r="I21967" s="434"/>
      <c r="P21967" s="294"/>
    </row>
    <row r="21968" spans="1:16">
      <c r="A21968" s="215"/>
      <c r="B21968" s="438"/>
      <c r="C21968" s="215"/>
      <c r="D21968" s="217"/>
      <c r="E21968" s="217"/>
      <c r="F21968" s="216"/>
      <c r="G21968" s="216"/>
      <c r="I21968" s="434"/>
      <c r="P21968" s="294"/>
    </row>
    <row r="21969" spans="1:16">
      <c r="A21969" s="215"/>
      <c r="B21969" s="438"/>
      <c r="C21969" s="215"/>
      <c r="D21969" s="217"/>
      <c r="E21969" s="217"/>
      <c r="F21969" s="216"/>
      <c r="G21969" s="216"/>
      <c r="I21969" s="434"/>
      <c r="P21969" s="294"/>
    </row>
    <row r="21970" spans="1:16">
      <c r="A21970" s="215"/>
      <c r="B21970" s="438"/>
      <c r="C21970" s="215"/>
      <c r="D21970" s="217"/>
      <c r="E21970" s="217"/>
      <c r="F21970" s="216"/>
      <c r="G21970" s="216"/>
      <c r="I21970" s="434"/>
      <c r="P21970" s="294"/>
    </row>
    <row r="21971" spans="1:16">
      <c r="A21971" s="215"/>
      <c r="B21971" s="438"/>
      <c r="C21971" s="215"/>
      <c r="D21971" s="217"/>
      <c r="E21971" s="217"/>
      <c r="F21971" s="216"/>
      <c r="G21971" s="216"/>
      <c r="I21971" s="434"/>
      <c r="P21971" s="294"/>
    </row>
    <row r="21972" spans="1:16">
      <c r="A21972" s="215"/>
      <c r="B21972" s="438"/>
      <c r="C21972" s="215"/>
      <c r="D21972" s="217"/>
      <c r="E21972" s="217"/>
      <c r="F21972" s="216"/>
      <c r="G21972" s="216"/>
      <c r="I21972" s="434"/>
      <c r="P21972" s="294"/>
    </row>
    <row r="21973" spans="1:16">
      <c r="A21973" s="215"/>
      <c r="B21973" s="438"/>
      <c r="C21973" s="215"/>
      <c r="D21973" s="217"/>
      <c r="E21973" s="217"/>
      <c r="F21973" s="216"/>
      <c r="G21973" s="216"/>
      <c r="I21973" s="434"/>
      <c r="P21973" s="294"/>
    </row>
    <row r="21974" spans="1:16">
      <c r="A21974" s="215"/>
      <c r="B21974" s="438"/>
      <c r="C21974" s="215"/>
      <c r="D21974" s="217"/>
      <c r="E21974" s="217"/>
      <c r="F21974" s="216"/>
      <c r="G21974" s="216"/>
      <c r="I21974" s="434"/>
      <c r="P21974" s="294"/>
    </row>
    <row r="21975" spans="1:16">
      <c r="A21975" s="215"/>
      <c r="B21975" s="438"/>
      <c r="C21975" s="215"/>
      <c r="D21975" s="217"/>
      <c r="E21975" s="217"/>
      <c r="F21975" s="216"/>
      <c r="G21975" s="216"/>
      <c r="I21975" s="434"/>
      <c r="P21975" s="294"/>
    </row>
    <row r="21976" spans="1:16">
      <c r="A21976" s="215"/>
      <c r="B21976" s="438"/>
      <c r="C21976" s="215"/>
      <c r="D21976" s="217"/>
      <c r="E21976" s="217"/>
      <c r="F21976" s="216"/>
      <c r="G21976" s="216"/>
      <c r="I21976" s="434"/>
      <c r="P21976" s="294"/>
    </row>
    <row r="21977" spans="1:16">
      <c r="A21977" s="215"/>
      <c r="B21977" s="438"/>
      <c r="C21977" s="215"/>
      <c r="D21977" s="217"/>
      <c r="E21977" s="217"/>
      <c r="F21977" s="216"/>
      <c r="G21977" s="216"/>
      <c r="I21977" s="434"/>
      <c r="P21977" s="294"/>
    </row>
    <row r="21978" spans="1:16">
      <c r="A21978" s="215"/>
      <c r="B21978" s="438"/>
      <c r="C21978" s="215"/>
      <c r="D21978" s="217"/>
      <c r="E21978" s="217"/>
      <c r="F21978" s="216"/>
      <c r="G21978" s="216"/>
      <c r="I21978" s="434"/>
      <c r="P21978" s="294"/>
    </row>
    <row r="21979" spans="1:16">
      <c r="A21979" s="215"/>
      <c r="B21979" s="438"/>
      <c r="C21979" s="215"/>
      <c r="D21979" s="217"/>
      <c r="E21979" s="217"/>
      <c r="F21979" s="216"/>
      <c r="G21979" s="216"/>
      <c r="I21979" s="434"/>
      <c r="P21979" s="294"/>
    </row>
    <row r="21980" spans="1:16">
      <c r="A21980" s="215"/>
      <c r="B21980" s="438"/>
      <c r="C21980" s="215"/>
      <c r="D21980" s="217"/>
      <c r="E21980" s="217"/>
      <c r="F21980" s="216"/>
      <c r="G21980" s="216"/>
      <c r="I21980" s="434"/>
      <c r="P21980" s="294"/>
    </row>
    <row r="21981" spans="1:16">
      <c r="A21981" s="215"/>
      <c r="B21981" s="438"/>
      <c r="C21981" s="215"/>
      <c r="D21981" s="217"/>
      <c r="E21981" s="217"/>
      <c r="F21981" s="216"/>
      <c r="G21981" s="216"/>
      <c r="I21981" s="434"/>
      <c r="P21981" s="294"/>
    </row>
    <row r="21982" spans="1:16">
      <c r="A21982" s="215"/>
      <c r="B21982" s="438"/>
      <c r="C21982" s="215"/>
      <c r="D21982" s="217"/>
      <c r="E21982" s="217"/>
      <c r="F21982" s="216"/>
      <c r="G21982" s="216"/>
      <c r="I21982" s="434"/>
      <c r="P21982" s="294"/>
    </row>
    <row r="21983" spans="1:16">
      <c r="A21983" s="215"/>
      <c r="B21983" s="438"/>
      <c r="C21983" s="215"/>
      <c r="D21983" s="217"/>
      <c r="E21983" s="217"/>
      <c r="F21983" s="216"/>
      <c r="G21983" s="216"/>
      <c r="I21983" s="434"/>
      <c r="P21983" s="294"/>
    </row>
    <row r="21984" spans="1:16">
      <c r="A21984" s="215"/>
      <c r="B21984" s="438"/>
      <c r="C21984" s="215"/>
      <c r="D21984" s="217"/>
      <c r="E21984" s="217"/>
      <c r="F21984" s="216"/>
      <c r="G21984" s="216"/>
      <c r="I21984" s="434"/>
      <c r="P21984" s="294"/>
    </row>
    <row r="21985" spans="1:16">
      <c r="A21985" s="215"/>
      <c r="B21985" s="438"/>
      <c r="C21985" s="215"/>
      <c r="D21985" s="217"/>
      <c r="E21985" s="217"/>
      <c r="F21985" s="216"/>
      <c r="G21985" s="216"/>
      <c r="I21985" s="434"/>
      <c r="P21985" s="294"/>
    </row>
    <row r="21986" spans="1:16">
      <c r="A21986" s="215"/>
      <c r="B21986" s="438"/>
      <c r="C21986" s="215"/>
      <c r="D21986" s="217"/>
      <c r="E21986" s="217"/>
      <c r="F21986" s="216"/>
      <c r="G21986" s="216"/>
      <c r="I21986" s="434"/>
      <c r="P21986" s="294"/>
    </row>
    <row r="21987" spans="1:16">
      <c r="A21987" s="215"/>
      <c r="B21987" s="438"/>
      <c r="C21987" s="215"/>
      <c r="D21987" s="217"/>
      <c r="E21987" s="217"/>
      <c r="F21987" s="216"/>
      <c r="G21987" s="216"/>
      <c r="I21987" s="434"/>
      <c r="P21987" s="294"/>
    </row>
    <row r="21988" spans="1:16">
      <c r="A21988" s="215"/>
      <c r="B21988" s="438"/>
      <c r="C21988" s="215"/>
      <c r="D21988" s="217"/>
      <c r="E21988" s="217"/>
      <c r="F21988" s="216"/>
      <c r="G21988" s="216"/>
      <c r="I21988" s="434"/>
      <c r="P21988" s="294"/>
    </row>
    <row r="21989" spans="1:16">
      <c r="A21989" s="215"/>
      <c r="B21989" s="438"/>
      <c r="C21989" s="215"/>
      <c r="D21989" s="217"/>
      <c r="E21989" s="217"/>
      <c r="F21989" s="216"/>
      <c r="G21989" s="216"/>
      <c r="I21989" s="434"/>
      <c r="P21989" s="294"/>
    </row>
    <row r="21990" spans="1:16">
      <c r="A21990" s="215"/>
      <c r="B21990" s="438"/>
      <c r="C21990" s="215"/>
      <c r="D21990" s="217"/>
      <c r="E21990" s="217"/>
      <c r="F21990" s="216"/>
      <c r="G21990" s="216"/>
      <c r="I21990" s="434"/>
      <c r="P21990" s="294"/>
    </row>
    <row r="21991" spans="1:16">
      <c r="A21991" s="215"/>
      <c r="B21991" s="438"/>
      <c r="C21991" s="215"/>
      <c r="D21991" s="217"/>
      <c r="E21991" s="217"/>
      <c r="F21991" s="216"/>
      <c r="G21991" s="216"/>
      <c r="I21991" s="434"/>
      <c r="P21991" s="294"/>
    </row>
    <row r="21992" spans="1:16">
      <c r="A21992" s="215"/>
      <c r="B21992" s="438"/>
      <c r="C21992" s="215"/>
      <c r="D21992" s="217"/>
      <c r="E21992" s="217"/>
      <c r="F21992" s="216"/>
      <c r="G21992" s="216"/>
      <c r="I21992" s="434"/>
      <c r="P21992" s="294"/>
    </row>
    <row r="21993" spans="1:16">
      <c r="A21993" s="215"/>
      <c r="B21993" s="438"/>
      <c r="C21993" s="215"/>
      <c r="D21993" s="217"/>
      <c r="E21993" s="217"/>
      <c r="F21993" s="216"/>
      <c r="G21993" s="216"/>
      <c r="I21993" s="434"/>
      <c r="P21993" s="294"/>
    </row>
    <row r="21994" spans="1:16">
      <c r="A21994" s="215"/>
      <c r="B21994" s="438"/>
      <c r="C21994" s="215"/>
      <c r="D21994" s="217"/>
      <c r="E21994" s="217"/>
      <c r="F21994" s="216"/>
      <c r="G21994" s="216"/>
      <c r="I21994" s="434"/>
      <c r="P21994" s="294"/>
    </row>
    <row r="21995" spans="1:16">
      <c r="A21995" s="215"/>
      <c r="B21995" s="438"/>
      <c r="C21995" s="215"/>
      <c r="D21995" s="217"/>
      <c r="E21995" s="217"/>
      <c r="F21995" s="216"/>
      <c r="G21995" s="216"/>
      <c r="I21995" s="434"/>
      <c r="P21995" s="294"/>
    </row>
    <row r="21996" spans="1:16">
      <c r="A21996" s="215"/>
      <c r="B21996" s="438"/>
      <c r="C21996" s="215"/>
      <c r="D21996" s="217"/>
      <c r="E21996" s="217"/>
      <c r="F21996" s="216"/>
      <c r="G21996" s="216"/>
      <c r="I21996" s="434"/>
      <c r="P21996" s="294"/>
    </row>
    <row r="21997" spans="1:16">
      <c r="A21997" s="215"/>
      <c r="B21997" s="438"/>
      <c r="C21997" s="215"/>
      <c r="D21997" s="217"/>
      <c r="E21997" s="217"/>
      <c r="F21997" s="216"/>
      <c r="G21997" s="216"/>
      <c r="I21997" s="434"/>
      <c r="P21997" s="294"/>
    </row>
    <row r="21998" spans="1:16">
      <c r="A21998" s="215"/>
      <c r="B21998" s="438"/>
      <c r="C21998" s="215"/>
      <c r="D21998" s="217"/>
      <c r="E21998" s="217"/>
      <c r="F21998" s="216"/>
      <c r="G21998" s="216"/>
      <c r="I21998" s="434"/>
      <c r="P21998" s="294"/>
    </row>
    <row r="21999" spans="1:16">
      <c r="A21999" s="215"/>
      <c r="B21999" s="438"/>
      <c r="C21999" s="215"/>
      <c r="D21999" s="217"/>
      <c r="E21999" s="217"/>
      <c r="F21999" s="216"/>
      <c r="G21999" s="216"/>
      <c r="I21999" s="434"/>
      <c r="P21999" s="294"/>
    </row>
    <row r="22000" spans="1:16">
      <c r="A22000" s="215"/>
      <c r="B22000" s="438"/>
      <c r="C22000" s="215"/>
      <c r="D22000" s="217"/>
      <c r="E22000" s="217"/>
      <c r="F22000" s="216"/>
      <c r="G22000" s="216"/>
      <c r="I22000" s="434"/>
      <c r="P22000" s="294"/>
    </row>
    <row r="22001" spans="1:16">
      <c r="A22001" s="215"/>
      <c r="B22001" s="438"/>
      <c r="C22001" s="215"/>
      <c r="D22001" s="217"/>
      <c r="E22001" s="217"/>
      <c r="F22001" s="216"/>
      <c r="G22001" s="216"/>
      <c r="I22001" s="434"/>
      <c r="P22001" s="294"/>
    </row>
    <row r="22002" spans="1:16">
      <c r="A22002" s="215"/>
      <c r="B22002" s="438"/>
      <c r="C22002" s="215"/>
      <c r="D22002" s="217"/>
      <c r="E22002" s="217"/>
      <c r="F22002" s="216"/>
      <c r="G22002" s="216"/>
      <c r="I22002" s="434"/>
      <c r="P22002" s="294"/>
    </row>
    <row r="22003" spans="1:16">
      <c r="A22003" s="215"/>
      <c r="B22003" s="438"/>
      <c r="C22003" s="215"/>
      <c r="D22003" s="217"/>
      <c r="E22003" s="217"/>
      <c r="F22003" s="216"/>
      <c r="G22003" s="216"/>
      <c r="I22003" s="434"/>
      <c r="P22003" s="294"/>
    </row>
    <row r="22004" spans="1:16">
      <c r="A22004" s="215"/>
      <c r="B22004" s="438"/>
      <c r="C22004" s="215"/>
      <c r="D22004" s="217"/>
      <c r="E22004" s="217"/>
      <c r="F22004" s="216"/>
      <c r="G22004" s="216"/>
      <c r="I22004" s="434"/>
      <c r="P22004" s="294"/>
    </row>
    <row r="22005" spans="1:16">
      <c r="A22005" s="215"/>
      <c r="B22005" s="438"/>
      <c r="C22005" s="215"/>
      <c r="D22005" s="217"/>
      <c r="E22005" s="217"/>
      <c r="F22005" s="216"/>
      <c r="G22005" s="216"/>
      <c r="I22005" s="434"/>
      <c r="P22005" s="294"/>
    </row>
    <row r="22006" spans="1:16">
      <c r="A22006" s="215"/>
      <c r="B22006" s="438"/>
      <c r="C22006" s="215"/>
      <c r="D22006" s="217"/>
      <c r="E22006" s="217"/>
      <c r="F22006" s="216"/>
      <c r="G22006" s="216"/>
      <c r="I22006" s="434"/>
      <c r="P22006" s="294"/>
    </row>
    <row r="22007" spans="1:16">
      <c r="A22007" s="215"/>
      <c r="B22007" s="438"/>
      <c r="C22007" s="215"/>
      <c r="D22007" s="217"/>
      <c r="E22007" s="217"/>
      <c r="F22007" s="216"/>
      <c r="G22007" s="216"/>
      <c r="I22007" s="434"/>
      <c r="P22007" s="294"/>
    </row>
    <row r="22008" spans="1:16">
      <c r="A22008" s="215"/>
      <c r="B22008" s="438"/>
      <c r="C22008" s="215"/>
      <c r="D22008" s="217"/>
      <c r="E22008" s="217"/>
      <c r="F22008" s="216"/>
      <c r="G22008" s="216"/>
      <c r="I22008" s="434"/>
      <c r="P22008" s="294"/>
    </row>
    <row r="22009" spans="1:16">
      <c r="A22009" s="215"/>
      <c r="B22009" s="438"/>
      <c r="C22009" s="215"/>
      <c r="D22009" s="217"/>
      <c r="E22009" s="217"/>
      <c r="F22009" s="216"/>
      <c r="G22009" s="216"/>
      <c r="I22009" s="434"/>
      <c r="P22009" s="294"/>
    </row>
    <row r="22010" spans="1:16">
      <c r="A22010" s="215"/>
      <c r="B22010" s="438"/>
      <c r="C22010" s="215"/>
      <c r="D22010" s="217"/>
      <c r="E22010" s="217"/>
      <c r="F22010" s="216"/>
      <c r="G22010" s="216"/>
      <c r="I22010" s="434"/>
      <c r="P22010" s="294"/>
    </row>
    <row r="22011" spans="1:16">
      <c r="A22011" s="215"/>
      <c r="B22011" s="438"/>
      <c r="C22011" s="215"/>
      <c r="D22011" s="217"/>
      <c r="E22011" s="217"/>
      <c r="F22011" s="216"/>
      <c r="G22011" s="216"/>
      <c r="I22011" s="434"/>
      <c r="P22011" s="294"/>
    </row>
    <row r="22012" spans="1:16">
      <c r="A22012" s="215"/>
      <c r="B22012" s="438"/>
      <c r="C22012" s="215"/>
      <c r="D22012" s="217"/>
      <c r="E22012" s="217"/>
      <c r="F22012" s="216"/>
      <c r="G22012" s="216"/>
      <c r="I22012" s="434"/>
      <c r="P22012" s="294"/>
    </row>
    <row r="22013" spans="1:16">
      <c r="A22013" s="215"/>
      <c r="B22013" s="438"/>
      <c r="C22013" s="215"/>
      <c r="D22013" s="217"/>
      <c r="E22013" s="217"/>
      <c r="F22013" s="216"/>
      <c r="G22013" s="216"/>
      <c r="I22013" s="434"/>
      <c r="P22013" s="294"/>
    </row>
    <row r="22014" spans="1:16">
      <c r="A22014" s="215"/>
      <c r="B22014" s="438"/>
      <c r="C22014" s="215"/>
      <c r="D22014" s="217"/>
      <c r="E22014" s="217"/>
      <c r="F22014" s="216"/>
      <c r="G22014" s="216"/>
      <c r="I22014" s="434"/>
      <c r="P22014" s="294"/>
    </row>
    <row r="22015" spans="1:16">
      <c r="A22015" s="215"/>
      <c r="B22015" s="438"/>
      <c r="C22015" s="215"/>
      <c r="D22015" s="217"/>
      <c r="E22015" s="217"/>
      <c r="F22015" s="216"/>
      <c r="G22015" s="216"/>
      <c r="I22015" s="434"/>
      <c r="P22015" s="294"/>
    </row>
    <row r="22016" spans="1:16">
      <c r="A22016" s="215"/>
      <c r="B22016" s="438"/>
      <c r="C22016" s="215"/>
      <c r="D22016" s="217"/>
      <c r="E22016" s="217"/>
      <c r="F22016" s="216"/>
      <c r="G22016" s="216"/>
      <c r="I22016" s="434"/>
      <c r="P22016" s="294"/>
    </row>
    <row r="22017" spans="1:16">
      <c r="A22017" s="215"/>
      <c r="B22017" s="438"/>
      <c r="C22017" s="215"/>
      <c r="D22017" s="217"/>
      <c r="E22017" s="217"/>
      <c r="F22017" s="216"/>
      <c r="G22017" s="216"/>
      <c r="I22017" s="434"/>
      <c r="P22017" s="294"/>
    </row>
    <row r="22018" spans="1:16">
      <c r="A22018" s="215"/>
      <c r="B22018" s="438"/>
      <c r="C22018" s="215"/>
      <c r="D22018" s="217"/>
      <c r="E22018" s="217"/>
      <c r="F22018" s="216"/>
      <c r="G22018" s="216"/>
      <c r="I22018" s="434"/>
      <c r="P22018" s="294"/>
    </row>
    <row r="22019" spans="1:16">
      <c r="A22019" s="215"/>
      <c r="B22019" s="438"/>
      <c r="C22019" s="215"/>
      <c r="D22019" s="217"/>
      <c r="E22019" s="217"/>
      <c r="F22019" s="216"/>
      <c r="G22019" s="216"/>
      <c r="I22019" s="434"/>
      <c r="P22019" s="294"/>
    </row>
    <row r="22020" spans="1:16">
      <c r="A22020" s="215"/>
      <c r="B22020" s="438"/>
      <c r="C22020" s="215"/>
      <c r="D22020" s="217"/>
      <c r="E22020" s="217"/>
      <c r="F22020" s="216"/>
      <c r="G22020" s="216"/>
      <c r="I22020" s="434"/>
      <c r="P22020" s="294"/>
    </row>
    <row r="22021" spans="1:16">
      <c r="A22021" s="215"/>
      <c r="B22021" s="438"/>
      <c r="C22021" s="215"/>
      <c r="D22021" s="217"/>
      <c r="E22021" s="217"/>
      <c r="F22021" s="216"/>
      <c r="G22021" s="216"/>
      <c r="I22021" s="434"/>
      <c r="P22021" s="294"/>
    </row>
    <row r="22022" spans="1:16">
      <c r="A22022" s="215"/>
      <c r="B22022" s="438"/>
      <c r="C22022" s="215"/>
      <c r="D22022" s="217"/>
      <c r="E22022" s="217"/>
      <c r="F22022" s="216"/>
      <c r="G22022" s="216"/>
      <c r="I22022" s="434"/>
      <c r="P22022" s="294"/>
    </row>
    <row r="22023" spans="1:16">
      <c r="A22023" s="215"/>
      <c r="B22023" s="438"/>
      <c r="C22023" s="215"/>
      <c r="D22023" s="217"/>
      <c r="E22023" s="217"/>
      <c r="F22023" s="216"/>
      <c r="G22023" s="216"/>
      <c r="I22023" s="434"/>
      <c r="P22023" s="294"/>
    </row>
    <row r="22024" spans="1:16">
      <c r="A22024" s="215"/>
      <c r="B22024" s="438"/>
      <c r="C22024" s="215"/>
      <c r="D22024" s="217"/>
      <c r="E22024" s="217"/>
      <c r="F22024" s="216"/>
      <c r="G22024" s="216"/>
      <c r="I22024" s="434"/>
      <c r="P22024" s="294"/>
    </row>
    <row r="22025" spans="1:16">
      <c r="A22025" s="215"/>
      <c r="B22025" s="438"/>
      <c r="C22025" s="215"/>
      <c r="D22025" s="217"/>
      <c r="E22025" s="217"/>
      <c r="F22025" s="216"/>
      <c r="G22025" s="216"/>
      <c r="I22025" s="434"/>
      <c r="P22025" s="294"/>
    </row>
    <row r="22026" spans="1:16">
      <c r="A22026" s="215"/>
      <c r="B22026" s="438"/>
      <c r="C22026" s="215"/>
      <c r="D22026" s="217"/>
      <c r="E22026" s="217"/>
      <c r="F22026" s="216"/>
      <c r="G22026" s="216"/>
      <c r="I22026" s="434"/>
      <c r="P22026" s="294"/>
    </row>
    <row r="22027" spans="1:16">
      <c r="A22027" s="215"/>
      <c r="B22027" s="438"/>
      <c r="C22027" s="215"/>
      <c r="D22027" s="217"/>
      <c r="E22027" s="217"/>
      <c r="F22027" s="216"/>
      <c r="G22027" s="216"/>
      <c r="I22027" s="434"/>
      <c r="P22027" s="294"/>
    </row>
    <row r="22028" spans="1:16">
      <c r="A22028" s="215"/>
      <c r="B22028" s="438"/>
      <c r="C22028" s="215"/>
      <c r="D22028" s="217"/>
      <c r="E22028" s="217"/>
      <c r="F22028" s="216"/>
      <c r="G22028" s="216"/>
      <c r="I22028" s="434"/>
      <c r="P22028" s="294"/>
    </row>
    <row r="22029" spans="1:16">
      <c r="A22029" s="215"/>
      <c r="B22029" s="438"/>
      <c r="C22029" s="215"/>
      <c r="D22029" s="217"/>
      <c r="E22029" s="217"/>
      <c r="F22029" s="216"/>
      <c r="G22029" s="216"/>
      <c r="I22029" s="434"/>
      <c r="P22029" s="294"/>
    </row>
    <row r="22030" spans="1:16">
      <c r="A22030" s="215"/>
      <c r="B22030" s="438"/>
      <c r="C22030" s="215"/>
      <c r="D22030" s="217"/>
      <c r="E22030" s="217"/>
      <c r="F22030" s="216"/>
      <c r="G22030" s="216"/>
      <c r="I22030" s="434"/>
      <c r="P22030" s="294"/>
    </row>
    <row r="22031" spans="1:16">
      <c r="A22031" s="215"/>
      <c r="B22031" s="438"/>
      <c r="C22031" s="215"/>
      <c r="D22031" s="217"/>
      <c r="E22031" s="217"/>
      <c r="F22031" s="216"/>
      <c r="G22031" s="216"/>
      <c r="I22031" s="434"/>
      <c r="P22031" s="294"/>
    </row>
    <row r="22032" spans="1:16">
      <c r="A22032" s="215"/>
      <c r="B22032" s="438"/>
      <c r="C22032" s="215"/>
      <c r="D22032" s="217"/>
      <c r="E22032" s="217"/>
      <c r="F22032" s="216"/>
      <c r="G22032" s="216"/>
      <c r="I22032" s="434"/>
      <c r="P22032" s="294"/>
    </row>
    <row r="22033" spans="1:16">
      <c r="A22033" s="215"/>
      <c r="B22033" s="438"/>
      <c r="C22033" s="215"/>
      <c r="D22033" s="217"/>
      <c r="E22033" s="217"/>
      <c r="F22033" s="216"/>
      <c r="G22033" s="216"/>
      <c r="I22033" s="434"/>
      <c r="P22033" s="294"/>
    </row>
    <row r="22034" spans="1:16">
      <c r="A22034" s="215"/>
      <c r="B22034" s="438"/>
      <c r="C22034" s="215"/>
      <c r="D22034" s="217"/>
      <c r="E22034" s="217"/>
      <c r="F22034" s="216"/>
      <c r="G22034" s="216"/>
      <c r="I22034" s="434"/>
      <c r="P22034" s="294"/>
    </row>
    <row r="22035" spans="1:16">
      <c r="A22035" s="215"/>
      <c r="B22035" s="438"/>
      <c r="C22035" s="215"/>
      <c r="D22035" s="217"/>
      <c r="E22035" s="217"/>
      <c r="F22035" s="216"/>
      <c r="G22035" s="216"/>
      <c r="I22035" s="434"/>
      <c r="P22035" s="294"/>
    </row>
    <row r="22036" spans="1:16">
      <c r="A22036" s="215"/>
      <c r="B22036" s="438"/>
      <c r="C22036" s="215"/>
      <c r="D22036" s="217"/>
      <c r="E22036" s="217"/>
      <c r="F22036" s="216"/>
      <c r="G22036" s="216"/>
      <c r="I22036" s="434"/>
      <c r="P22036" s="294"/>
    </row>
    <row r="22037" spans="1:16">
      <c r="A22037" s="215"/>
      <c r="B22037" s="438"/>
      <c r="C22037" s="215"/>
      <c r="D22037" s="217"/>
      <c r="E22037" s="217"/>
      <c r="F22037" s="216"/>
      <c r="G22037" s="216"/>
      <c r="I22037" s="434"/>
      <c r="P22037" s="294"/>
    </row>
    <row r="22038" spans="1:16">
      <c r="A22038" s="215"/>
      <c r="B22038" s="438"/>
      <c r="C22038" s="215"/>
      <c r="D22038" s="217"/>
      <c r="E22038" s="217"/>
      <c r="F22038" s="216"/>
      <c r="G22038" s="216"/>
      <c r="I22038" s="434"/>
      <c r="P22038" s="294"/>
    </row>
    <row r="22039" spans="1:16">
      <c r="A22039" s="215"/>
      <c r="B22039" s="438"/>
      <c r="C22039" s="215"/>
      <c r="D22039" s="217"/>
      <c r="E22039" s="217"/>
      <c r="F22039" s="216"/>
      <c r="G22039" s="216"/>
      <c r="I22039" s="434"/>
      <c r="P22039" s="294"/>
    </row>
    <row r="22040" spans="1:16">
      <c r="A22040" s="215"/>
      <c r="B22040" s="438"/>
      <c r="C22040" s="215"/>
      <c r="D22040" s="217"/>
      <c r="E22040" s="217"/>
      <c r="F22040" s="216"/>
      <c r="G22040" s="216"/>
      <c r="I22040" s="434"/>
      <c r="P22040" s="294"/>
    </row>
    <row r="22041" spans="1:16">
      <c r="A22041" s="215"/>
      <c r="B22041" s="438"/>
      <c r="C22041" s="215"/>
      <c r="D22041" s="217"/>
      <c r="E22041" s="217"/>
      <c r="F22041" s="216"/>
      <c r="G22041" s="216"/>
      <c r="I22041" s="434"/>
      <c r="P22041" s="294"/>
    </row>
    <row r="22042" spans="1:16">
      <c r="A22042" s="215"/>
      <c r="B22042" s="438"/>
      <c r="C22042" s="215"/>
      <c r="D22042" s="217"/>
      <c r="E22042" s="217"/>
      <c r="F22042" s="216"/>
      <c r="G22042" s="216"/>
      <c r="I22042" s="434"/>
      <c r="P22042" s="294"/>
    </row>
    <row r="22043" spans="1:16">
      <c r="A22043" s="215"/>
      <c r="B22043" s="438"/>
      <c r="C22043" s="215"/>
      <c r="D22043" s="217"/>
      <c r="E22043" s="217"/>
      <c r="F22043" s="216"/>
      <c r="G22043" s="216"/>
      <c r="I22043" s="434"/>
      <c r="P22043" s="294"/>
    </row>
    <row r="22044" spans="1:16">
      <c r="A22044" s="215"/>
      <c r="B22044" s="438"/>
      <c r="C22044" s="215"/>
      <c r="D22044" s="217"/>
      <c r="E22044" s="217"/>
      <c r="F22044" s="216"/>
      <c r="G22044" s="216"/>
      <c r="I22044" s="434"/>
      <c r="P22044" s="294"/>
    </row>
    <row r="22045" spans="1:16">
      <c r="A22045" s="215"/>
      <c r="B22045" s="438"/>
      <c r="C22045" s="215"/>
      <c r="D22045" s="217"/>
      <c r="E22045" s="217"/>
      <c r="F22045" s="216"/>
      <c r="G22045" s="216"/>
      <c r="I22045" s="434"/>
      <c r="P22045" s="294"/>
    </row>
    <row r="22046" spans="1:16">
      <c r="A22046" s="215"/>
      <c r="B22046" s="438"/>
      <c r="C22046" s="215"/>
      <c r="D22046" s="217"/>
      <c r="E22046" s="217"/>
      <c r="F22046" s="216"/>
      <c r="G22046" s="216"/>
      <c r="I22046" s="434"/>
      <c r="P22046" s="294"/>
    </row>
    <row r="22047" spans="1:16">
      <c r="A22047" s="215"/>
      <c r="B22047" s="438"/>
      <c r="C22047" s="215"/>
      <c r="D22047" s="217"/>
      <c r="E22047" s="217"/>
      <c r="F22047" s="216"/>
      <c r="G22047" s="216"/>
      <c r="I22047" s="434"/>
      <c r="P22047" s="294"/>
    </row>
    <row r="22048" spans="1:16">
      <c r="A22048" s="215"/>
      <c r="B22048" s="438"/>
      <c r="C22048" s="215"/>
      <c r="D22048" s="217"/>
      <c r="E22048" s="217"/>
      <c r="F22048" s="216"/>
      <c r="G22048" s="216"/>
      <c r="I22048" s="434"/>
      <c r="P22048" s="294"/>
    </row>
    <row r="22049" spans="1:16">
      <c r="A22049" s="215"/>
      <c r="B22049" s="438"/>
      <c r="C22049" s="215"/>
      <c r="D22049" s="217"/>
      <c r="E22049" s="217"/>
      <c r="F22049" s="216"/>
      <c r="G22049" s="216"/>
      <c r="I22049" s="434"/>
      <c r="P22049" s="294"/>
    </row>
    <row r="22050" spans="1:16">
      <c r="A22050" s="215"/>
      <c r="B22050" s="438"/>
      <c r="C22050" s="215"/>
      <c r="D22050" s="217"/>
      <c r="E22050" s="217"/>
      <c r="F22050" s="216"/>
      <c r="G22050" s="216"/>
      <c r="I22050" s="434"/>
      <c r="P22050" s="294"/>
    </row>
    <row r="22051" spans="1:16">
      <c r="A22051" s="215"/>
      <c r="B22051" s="438"/>
      <c r="C22051" s="215"/>
      <c r="D22051" s="217"/>
      <c r="E22051" s="217"/>
      <c r="F22051" s="216"/>
      <c r="G22051" s="216"/>
      <c r="I22051" s="434"/>
      <c r="P22051" s="294"/>
    </row>
    <row r="22052" spans="1:16">
      <c r="A22052" s="215"/>
      <c r="B22052" s="438"/>
      <c r="C22052" s="215"/>
      <c r="D22052" s="217"/>
      <c r="E22052" s="217"/>
      <c r="F22052" s="216"/>
      <c r="G22052" s="216"/>
      <c r="I22052" s="434"/>
      <c r="P22052" s="294"/>
    </row>
    <row r="22053" spans="1:16">
      <c r="A22053" s="215"/>
      <c r="B22053" s="438"/>
      <c r="C22053" s="215"/>
      <c r="D22053" s="217"/>
      <c r="E22053" s="217"/>
      <c r="F22053" s="216"/>
      <c r="G22053" s="216"/>
      <c r="I22053" s="434"/>
      <c r="P22053" s="294"/>
    </row>
    <row r="22054" spans="1:16">
      <c r="A22054" s="215"/>
      <c r="B22054" s="438"/>
      <c r="C22054" s="215"/>
      <c r="D22054" s="217"/>
      <c r="E22054" s="217"/>
      <c r="F22054" s="216"/>
      <c r="G22054" s="216"/>
      <c r="I22054" s="434"/>
      <c r="P22054" s="294"/>
    </row>
    <row r="22055" spans="1:16">
      <c r="A22055" s="215"/>
      <c r="B22055" s="438"/>
      <c r="C22055" s="215"/>
      <c r="D22055" s="217"/>
      <c r="E22055" s="217"/>
      <c r="F22055" s="216"/>
      <c r="G22055" s="216"/>
      <c r="I22055" s="434"/>
      <c r="P22055" s="294"/>
    </row>
    <row r="22056" spans="1:16">
      <c r="A22056" s="215"/>
      <c r="B22056" s="438"/>
      <c r="C22056" s="215"/>
      <c r="D22056" s="217"/>
      <c r="E22056" s="217"/>
      <c r="F22056" s="216"/>
      <c r="G22056" s="216"/>
      <c r="I22056" s="434"/>
      <c r="P22056" s="294"/>
    </row>
    <row r="22057" spans="1:16">
      <c r="A22057" s="215"/>
      <c r="B22057" s="438"/>
      <c r="C22057" s="215"/>
      <c r="D22057" s="217"/>
      <c r="E22057" s="217"/>
      <c r="F22057" s="216"/>
      <c r="G22057" s="216"/>
      <c r="I22057" s="434"/>
      <c r="P22057" s="294"/>
    </row>
    <row r="22058" spans="1:16">
      <c r="A22058" s="215"/>
      <c r="B22058" s="438"/>
      <c r="C22058" s="215"/>
      <c r="D22058" s="217"/>
      <c r="E22058" s="217"/>
      <c r="F22058" s="216"/>
      <c r="G22058" s="216"/>
      <c r="I22058" s="434"/>
      <c r="P22058" s="294"/>
    </row>
    <row r="22059" spans="1:16">
      <c r="A22059" s="215"/>
      <c r="B22059" s="438"/>
      <c r="C22059" s="215"/>
      <c r="D22059" s="217"/>
      <c r="E22059" s="217"/>
      <c r="F22059" s="216"/>
      <c r="G22059" s="216"/>
      <c r="I22059" s="434"/>
      <c r="P22059" s="294"/>
    </row>
    <row r="22060" spans="1:16">
      <c r="A22060" s="215"/>
      <c r="B22060" s="438"/>
      <c r="C22060" s="215"/>
      <c r="D22060" s="217"/>
      <c r="E22060" s="217"/>
      <c r="F22060" s="216"/>
      <c r="G22060" s="216"/>
      <c r="I22060" s="434"/>
      <c r="P22060" s="294"/>
    </row>
    <row r="22061" spans="1:16">
      <c r="A22061" s="215"/>
      <c r="B22061" s="438"/>
      <c r="C22061" s="215"/>
      <c r="D22061" s="217"/>
      <c r="E22061" s="217"/>
      <c r="F22061" s="216"/>
      <c r="G22061" s="216"/>
      <c r="I22061" s="434"/>
      <c r="P22061" s="294"/>
    </row>
    <row r="22062" spans="1:16">
      <c r="A22062" s="215"/>
      <c r="B22062" s="438"/>
      <c r="C22062" s="215"/>
      <c r="D22062" s="217"/>
      <c r="E22062" s="217"/>
      <c r="F22062" s="216"/>
      <c r="G22062" s="216"/>
      <c r="I22062" s="434"/>
      <c r="P22062" s="294"/>
    </row>
    <row r="22063" spans="1:16">
      <c r="A22063" s="215"/>
      <c r="B22063" s="438"/>
      <c r="C22063" s="215"/>
      <c r="D22063" s="217"/>
      <c r="E22063" s="217"/>
      <c r="F22063" s="216"/>
      <c r="G22063" s="216"/>
      <c r="I22063" s="434"/>
      <c r="P22063" s="294"/>
    </row>
    <row r="22064" spans="1:16">
      <c r="A22064" s="215"/>
      <c r="B22064" s="438"/>
      <c r="C22064" s="215"/>
      <c r="D22064" s="217"/>
      <c r="E22064" s="217"/>
      <c r="F22064" s="216"/>
      <c r="G22064" s="216"/>
      <c r="I22064" s="434"/>
      <c r="P22064" s="294"/>
    </row>
    <row r="22065" spans="1:16">
      <c r="A22065" s="215"/>
      <c r="B22065" s="438"/>
      <c r="C22065" s="215"/>
      <c r="D22065" s="217"/>
      <c r="E22065" s="217"/>
      <c r="F22065" s="216"/>
      <c r="G22065" s="216"/>
      <c r="I22065" s="434"/>
      <c r="P22065" s="294"/>
    </row>
    <row r="22066" spans="1:16">
      <c r="A22066" s="215"/>
      <c r="B22066" s="438"/>
      <c r="C22066" s="215"/>
      <c r="D22066" s="217"/>
      <c r="E22066" s="217"/>
      <c r="F22066" s="216"/>
      <c r="G22066" s="216"/>
      <c r="I22066" s="434"/>
      <c r="P22066" s="294"/>
    </row>
    <row r="22067" spans="1:16">
      <c r="A22067" s="215"/>
      <c r="B22067" s="438"/>
      <c r="C22067" s="215"/>
      <c r="D22067" s="217"/>
      <c r="E22067" s="217"/>
      <c r="F22067" s="216"/>
      <c r="G22067" s="216"/>
      <c r="I22067" s="434"/>
      <c r="P22067" s="294"/>
    </row>
    <row r="22068" spans="1:16">
      <c r="A22068" s="215"/>
      <c r="B22068" s="438"/>
      <c r="C22068" s="215"/>
      <c r="D22068" s="217"/>
      <c r="E22068" s="217"/>
      <c r="F22068" s="216"/>
      <c r="G22068" s="216"/>
      <c r="I22068" s="434"/>
      <c r="P22068" s="294"/>
    </row>
    <row r="22069" spans="1:16">
      <c r="A22069" s="215"/>
      <c r="B22069" s="438"/>
      <c r="C22069" s="215"/>
      <c r="D22069" s="217"/>
      <c r="E22069" s="217"/>
      <c r="F22069" s="216"/>
      <c r="G22069" s="216"/>
      <c r="I22069" s="434"/>
      <c r="P22069" s="294"/>
    </row>
    <row r="22070" spans="1:16">
      <c r="A22070" s="215"/>
      <c r="B22070" s="438"/>
      <c r="C22070" s="215"/>
      <c r="D22070" s="217"/>
      <c r="E22070" s="217"/>
      <c r="F22070" s="216"/>
      <c r="G22070" s="216"/>
      <c r="I22070" s="434"/>
      <c r="P22070" s="294"/>
    </row>
    <row r="22071" spans="1:16">
      <c r="A22071" s="215"/>
      <c r="B22071" s="438"/>
      <c r="C22071" s="215"/>
      <c r="D22071" s="217"/>
      <c r="E22071" s="217"/>
      <c r="F22071" s="216"/>
      <c r="G22071" s="216"/>
      <c r="I22071" s="434"/>
      <c r="P22071" s="294"/>
    </row>
    <row r="22072" spans="1:16">
      <c r="A22072" s="215"/>
      <c r="B22072" s="438"/>
      <c r="C22072" s="215"/>
      <c r="D22072" s="217"/>
      <c r="E22072" s="217"/>
      <c r="F22072" s="216"/>
      <c r="G22072" s="216"/>
      <c r="I22072" s="434"/>
      <c r="P22072" s="294"/>
    </row>
    <row r="22073" spans="1:16">
      <c r="A22073" s="215"/>
      <c r="B22073" s="438"/>
      <c r="C22073" s="215"/>
      <c r="D22073" s="217"/>
      <c r="E22073" s="217"/>
      <c r="F22073" s="216"/>
      <c r="G22073" s="216"/>
      <c r="I22073" s="434"/>
      <c r="P22073" s="294"/>
    </row>
    <row r="22074" spans="1:16">
      <c r="A22074" s="215"/>
      <c r="B22074" s="438"/>
      <c r="C22074" s="215"/>
      <c r="D22074" s="217"/>
      <c r="E22074" s="217"/>
      <c r="F22074" s="216"/>
      <c r="G22074" s="216"/>
      <c r="I22074" s="434"/>
      <c r="P22074" s="294"/>
    </row>
    <row r="22075" spans="1:16">
      <c r="A22075" s="215"/>
      <c r="B22075" s="438"/>
      <c r="C22075" s="215"/>
      <c r="D22075" s="217"/>
      <c r="E22075" s="217"/>
      <c r="F22075" s="216"/>
      <c r="G22075" s="216"/>
      <c r="I22075" s="434"/>
      <c r="P22075" s="294"/>
    </row>
    <row r="22076" spans="1:16">
      <c r="A22076" s="215"/>
      <c r="B22076" s="438"/>
      <c r="C22076" s="215"/>
      <c r="D22076" s="217"/>
      <c r="E22076" s="217"/>
      <c r="F22076" s="216"/>
      <c r="G22076" s="216"/>
      <c r="I22076" s="434"/>
      <c r="P22076" s="294"/>
    </row>
    <row r="22077" spans="1:16">
      <c r="A22077" s="215"/>
      <c r="B22077" s="438"/>
      <c r="C22077" s="215"/>
      <c r="D22077" s="217"/>
      <c r="E22077" s="217"/>
      <c r="F22077" s="216"/>
      <c r="G22077" s="216"/>
      <c r="I22077" s="434"/>
      <c r="P22077" s="294"/>
    </row>
    <row r="22078" spans="1:16">
      <c r="A22078" s="215"/>
      <c r="B22078" s="438"/>
      <c r="C22078" s="215"/>
      <c r="D22078" s="217"/>
      <c r="E22078" s="217"/>
      <c r="F22078" s="216"/>
      <c r="G22078" s="216"/>
      <c r="I22078" s="434"/>
      <c r="P22078" s="294"/>
    </row>
    <row r="22079" spans="1:16">
      <c r="A22079" s="215"/>
      <c r="B22079" s="438"/>
      <c r="C22079" s="215"/>
      <c r="D22079" s="217"/>
      <c r="E22079" s="217"/>
      <c r="F22079" s="216"/>
      <c r="G22079" s="216"/>
      <c r="I22079" s="434"/>
      <c r="P22079" s="294"/>
    </row>
    <row r="22080" spans="1:16">
      <c r="A22080" s="215"/>
      <c r="B22080" s="438"/>
      <c r="C22080" s="215"/>
      <c r="D22080" s="217"/>
      <c r="E22080" s="217"/>
      <c r="F22080" s="216"/>
      <c r="G22080" s="216"/>
      <c r="I22080" s="434"/>
      <c r="P22080" s="294"/>
    </row>
    <row r="22081" spans="1:16">
      <c r="A22081" s="215"/>
      <c r="B22081" s="438"/>
      <c r="C22081" s="215"/>
      <c r="D22081" s="217"/>
      <c r="E22081" s="217"/>
      <c r="F22081" s="216"/>
      <c r="G22081" s="216"/>
      <c r="I22081" s="434"/>
      <c r="P22081" s="294"/>
    </row>
    <row r="22082" spans="1:16">
      <c r="A22082" s="215"/>
      <c r="B22082" s="438"/>
      <c r="C22082" s="215"/>
      <c r="D22082" s="217"/>
      <c r="E22082" s="217"/>
      <c r="F22082" s="216"/>
      <c r="G22082" s="216"/>
      <c r="I22082" s="434"/>
      <c r="P22082" s="294"/>
    </row>
    <row r="22083" spans="1:16">
      <c r="A22083" s="215"/>
      <c r="B22083" s="438"/>
      <c r="C22083" s="215"/>
      <c r="D22083" s="217"/>
      <c r="E22083" s="217"/>
      <c r="F22083" s="216"/>
      <c r="G22083" s="216"/>
      <c r="I22083" s="434"/>
      <c r="P22083" s="294"/>
    </row>
    <row r="22084" spans="1:16">
      <c r="A22084" s="215"/>
      <c r="B22084" s="438"/>
      <c r="C22084" s="215"/>
      <c r="D22084" s="217"/>
      <c r="E22084" s="217"/>
      <c r="F22084" s="216"/>
      <c r="G22084" s="216"/>
      <c r="I22084" s="434"/>
      <c r="P22084" s="294"/>
    </row>
    <row r="22085" spans="1:16">
      <c r="A22085" s="215"/>
      <c r="B22085" s="438"/>
      <c r="C22085" s="215"/>
      <c r="D22085" s="217"/>
      <c r="E22085" s="217"/>
      <c r="F22085" s="216"/>
      <c r="G22085" s="216"/>
      <c r="I22085" s="434"/>
      <c r="P22085" s="294"/>
    </row>
    <row r="22086" spans="1:16">
      <c r="A22086" s="215"/>
      <c r="B22086" s="438"/>
      <c r="C22086" s="215"/>
      <c r="D22086" s="217"/>
      <c r="E22086" s="217"/>
      <c r="F22086" s="216"/>
      <c r="G22086" s="216"/>
      <c r="I22086" s="434"/>
      <c r="P22086" s="294"/>
    </row>
    <row r="22087" spans="1:16">
      <c r="A22087" s="215"/>
      <c r="B22087" s="438"/>
      <c r="C22087" s="215"/>
      <c r="D22087" s="217"/>
      <c r="E22087" s="217"/>
      <c r="F22087" s="216"/>
      <c r="G22087" s="216"/>
      <c r="I22087" s="434"/>
      <c r="P22087" s="294"/>
    </row>
    <row r="22088" spans="1:16">
      <c r="A22088" s="215"/>
      <c r="B22088" s="438"/>
      <c r="C22088" s="215"/>
      <c r="D22088" s="217"/>
      <c r="E22088" s="217"/>
      <c r="F22088" s="216"/>
      <c r="G22088" s="216"/>
      <c r="I22088" s="434"/>
      <c r="P22088" s="294"/>
    </row>
    <row r="22089" spans="1:16">
      <c r="A22089" s="215"/>
      <c r="B22089" s="438"/>
      <c r="C22089" s="215"/>
      <c r="D22089" s="217"/>
      <c r="E22089" s="217"/>
      <c r="F22089" s="216"/>
      <c r="G22089" s="216"/>
      <c r="I22089" s="434"/>
      <c r="P22089" s="294"/>
    </row>
    <row r="22090" spans="1:16">
      <c r="A22090" s="215"/>
      <c r="B22090" s="438"/>
      <c r="C22090" s="215"/>
      <c r="D22090" s="217"/>
      <c r="E22090" s="217"/>
      <c r="F22090" s="216"/>
      <c r="G22090" s="216"/>
      <c r="I22090" s="434"/>
      <c r="P22090" s="294"/>
    </row>
    <row r="22091" spans="1:16">
      <c r="A22091" s="215"/>
      <c r="B22091" s="438"/>
      <c r="C22091" s="215"/>
      <c r="D22091" s="217"/>
      <c r="E22091" s="217"/>
      <c r="F22091" s="216"/>
      <c r="G22091" s="216"/>
      <c r="I22091" s="434"/>
      <c r="P22091" s="294"/>
    </row>
    <row r="22092" spans="1:16">
      <c r="A22092" s="215"/>
      <c r="B22092" s="438"/>
      <c r="C22092" s="215"/>
      <c r="D22092" s="217"/>
      <c r="E22092" s="217"/>
      <c r="F22092" s="216"/>
      <c r="G22092" s="216"/>
      <c r="I22092" s="434"/>
      <c r="P22092" s="294"/>
    </row>
    <row r="22093" spans="1:16">
      <c r="A22093" s="215"/>
      <c r="B22093" s="438"/>
      <c r="C22093" s="215"/>
      <c r="D22093" s="217"/>
      <c r="E22093" s="217"/>
      <c r="F22093" s="216"/>
      <c r="G22093" s="216"/>
      <c r="I22093" s="434"/>
      <c r="P22093" s="294"/>
    </row>
    <row r="22094" spans="1:16">
      <c r="A22094" s="215"/>
      <c r="B22094" s="438"/>
      <c r="C22094" s="215"/>
      <c r="D22094" s="217"/>
      <c r="E22094" s="217"/>
      <c r="F22094" s="216"/>
      <c r="G22094" s="216"/>
      <c r="I22094" s="434"/>
      <c r="P22094" s="294"/>
    </row>
    <row r="22095" spans="1:16">
      <c r="A22095" s="215"/>
      <c r="B22095" s="438"/>
      <c r="C22095" s="215"/>
      <c r="D22095" s="217"/>
      <c r="E22095" s="217"/>
      <c r="F22095" s="216"/>
      <c r="G22095" s="216"/>
      <c r="I22095" s="434"/>
      <c r="P22095" s="294"/>
    </row>
    <row r="22096" spans="1:16">
      <c r="A22096" s="215"/>
      <c r="B22096" s="438"/>
      <c r="C22096" s="215"/>
      <c r="D22096" s="217"/>
      <c r="E22096" s="217"/>
      <c r="F22096" s="216"/>
      <c r="G22096" s="216"/>
      <c r="I22096" s="434"/>
      <c r="P22096" s="294"/>
    </row>
    <row r="22097" spans="1:16">
      <c r="A22097" s="215"/>
      <c r="B22097" s="438"/>
      <c r="C22097" s="215"/>
      <c r="D22097" s="217"/>
      <c r="E22097" s="217"/>
      <c r="F22097" s="216"/>
      <c r="G22097" s="216"/>
      <c r="I22097" s="434"/>
      <c r="P22097" s="294"/>
    </row>
    <row r="22098" spans="1:16">
      <c r="A22098" s="215"/>
      <c r="B22098" s="438"/>
      <c r="C22098" s="215"/>
      <c r="D22098" s="217"/>
      <c r="E22098" s="217"/>
      <c r="F22098" s="216"/>
      <c r="G22098" s="216"/>
      <c r="I22098" s="434"/>
      <c r="P22098" s="294"/>
    </row>
    <row r="22099" spans="1:16">
      <c r="A22099" s="215"/>
      <c r="B22099" s="438"/>
      <c r="C22099" s="215"/>
      <c r="D22099" s="217"/>
      <c r="E22099" s="217"/>
      <c r="F22099" s="216"/>
      <c r="G22099" s="216"/>
      <c r="I22099" s="434"/>
      <c r="P22099" s="294"/>
    </row>
    <row r="22100" spans="1:16">
      <c r="A22100" s="215"/>
      <c r="B22100" s="438"/>
      <c r="C22100" s="215"/>
      <c r="D22100" s="217"/>
      <c r="E22100" s="217"/>
      <c r="F22100" s="216"/>
      <c r="G22100" s="216"/>
      <c r="I22100" s="434"/>
      <c r="P22100" s="294"/>
    </row>
    <row r="22101" spans="1:16">
      <c r="A22101" s="215"/>
      <c r="B22101" s="438"/>
      <c r="C22101" s="215"/>
      <c r="D22101" s="217"/>
      <c r="E22101" s="217"/>
      <c r="F22101" s="216"/>
      <c r="G22101" s="216"/>
      <c r="I22101" s="434"/>
      <c r="P22101" s="294"/>
    </row>
    <row r="22102" spans="1:16">
      <c r="A22102" s="215"/>
      <c r="B22102" s="438"/>
      <c r="C22102" s="215"/>
      <c r="D22102" s="217"/>
      <c r="E22102" s="217"/>
      <c r="F22102" s="216"/>
      <c r="G22102" s="216"/>
      <c r="I22102" s="434"/>
      <c r="P22102" s="294"/>
    </row>
    <row r="22103" spans="1:16">
      <c r="A22103" s="215"/>
      <c r="B22103" s="438"/>
      <c r="C22103" s="215"/>
      <c r="D22103" s="217"/>
      <c r="E22103" s="217"/>
      <c r="F22103" s="216"/>
      <c r="G22103" s="216"/>
      <c r="I22103" s="434"/>
      <c r="P22103" s="294"/>
    </row>
    <row r="22104" spans="1:16">
      <c r="A22104" s="215"/>
      <c r="B22104" s="438"/>
      <c r="C22104" s="215"/>
      <c r="D22104" s="217"/>
      <c r="E22104" s="217"/>
      <c r="F22104" s="216"/>
      <c r="G22104" s="216"/>
      <c r="I22104" s="434"/>
      <c r="P22104" s="294"/>
    </row>
    <row r="22105" spans="1:16">
      <c r="A22105" s="215"/>
      <c r="B22105" s="438"/>
      <c r="C22105" s="215"/>
      <c r="D22105" s="217"/>
      <c r="E22105" s="217"/>
      <c r="F22105" s="216"/>
      <c r="G22105" s="216"/>
      <c r="I22105" s="434"/>
      <c r="P22105" s="294"/>
    </row>
    <row r="22106" spans="1:16">
      <c r="A22106" s="215"/>
      <c r="B22106" s="438"/>
      <c r="C22106" s="215"/>
      <c r="D22106" s="217"/>
      <c r="E22106" s="217"/>
      <c r="F22106" s="216"/>
      <c r="G22106" s="216"/>
      <c r="I22106" s="434"/>
      <c r="P22106" s="294"/>
    </row>
    <row r="22107" spans="1:16">
      <c r="A22107" s="215"/>
      <c r="B22107" s="438"/>
      <c r="C22107" s="215"/>
      <c r="D22107" s="217"/>
      <c r="E22107" s="217"/>
      <c r="F22107" s="216"/>
      <c r="G22107" s="216"/>
      <c r="I22107" s="434"/>
      <c r="P22107" s="294"/>
    </row>
    <row r="22108" spans="1:16">
      <c r="A22108" s="215"/>
      <c r="B22108" s="438"/>
      <c r="C22108" s="215"/>
      <c r="D22108" s="217"/>
      <c r="E22108" s="217"/>
      <c r="F22108" s="216"/>
      <c r="G22108" s="216"/>
      <c r="I22108" s="434"/>
      <c r="P22108" s="294"/>
    </row>
    <row r="22109" spans="1:16">
      <c r="A22109" s="215"/>
      <c r="B22109" s="438"/>
      <c r="C22109" s="215"/>
      <c r="D22109" s="217"/>
      <c r="E22109" s="217"/>
      <c r="F22109" s="216"/>
      <c r="G22109" s="216"/>
      <c r="I22109" s="434"/>
      <c r="P22109" s="294"/>
    </row>
    <row r="22110" spans="1:16">
      <c r="A22110" s="215"/>
      <c r="B22110" s="438"/>
      <c r="C22110" s="215"/>
      <c r="D22110" s="217"/>
      <c r="E22110" s="217"/>
      <c r="F22110" s="216"/>
      <c r="G22110" s="216"/>
      <c r="I22110" s="434"/>
      <c r="P22110" s="294"/>
    </row>
    <row r="22111" spans="1:16">
      <c r="A22111" s="215"/>
      <c r="B22111" s="438"/>
      <c r="C22111" s="215"/>
      <c r="D22111" s="217"/>
      <c r="E22111" s="217"/>
      <c r="F22111" s="216"/>
      <c r="G22111" s="216"/>
      <c r="I22111" s="434"/>
      <c r="P22111" s="294"/>
    </row>
    <row r="22112" spans="1:16">
      <c r="A22112" s="215"/>
      <c r="B22112" s="438"/>
      <c r="C22112" s="215"/>
      <c r="D22112" s="217"/>
      <c r="E22112" s="217"/>
      <c r="F22112" s="216"/>
      <c r="G22112" s="216"/>
      <c r="I22112" s="434"/>
      <c r="P22112" s="294"/>
    </row>
    <row r="22113" spans="1:16">
      <c r="A22113" s="215"/>
      <c r="B22113" s="438"/>
      <c r="C22113" s="215"/>
      <c r="D22113" s="217"/>
      <c r="E22113" s="217"/>
      <c r="F22113" s="216"/>
      <c r="G22113" s="216"/>
      <c r="I22113" s="434"/>
      <c r="P22113" s="294"/>
    </row>
    <row r="22114" spans="1:16">
      <c r="A22114" s="215"/>
      <c r="B22114" s="438"/>
      <c r="C22114" s="215"/>
      <c r="D22114" s="217"/>
      <c r="E22114" s="217"/>
      <c r="F22114" s="216"/>
      <c r="G22114" s="216"/>
      <c r="I22114" s="434"/>
      <c r="P22114" s="294"/>
    </row>
    <row r="22115" spans="1:16">
      <c r="A22115" s="215"/>
      <c r="B22115" s="438"/>
      <c r="C22115" s="215"/>
      <c r="D22115" s="217"/>
      <c r="E22115" s="217"/>
      <c r="F22115" s="216"/>
      <c r="G22115" s="216"/>
      <c r="I22115" s="434"/>
      <c r="P22115" s="294"/>
    </row>
    <row r="22116" spans="1:16">
      <c r="A22116" s="215"/>
      <c r="B22116" s="438"/>
      <c r="C22116" s="215"/>
      <c r="D22116" s="217"/>
      <c r="E22116" s="217"/>
      <c r="F22116" s="216"/>
      <c r="G22116" s="216"/>
      <c r="I22116" s="434"/>
      <c r="P22116" s="294"/>
    </row>
    <row r="22117" spans="1:16">
      <c r="A22117" s="215"/>
      <c r="B22117" s="438"/>
      <c r="C22117" s="215"/>
      <c r="D22117" s="217"/>
      <c r="E22117" s="217"/>
      <c r="F22117" s="216"/>
      <c r="G22117" s="216"/>
      <c r="I22117" s="434"/>
      <c r="P22117" s="294"/>
    </row>
    <row r="22118" spans="1:16">
      <c r="A22118" s="215"/>
      <c r="B22118" s="438"/>
      <c r="C22118" s="215"/>
      <c r="D22118" s="217"/>
      <c r="E22118" s="217"/>
      <c r="F22118" s="216"/>
      <c r="G22118" s="216"/>
      <c r="I22118" s="434"/>
      <c r="P22118" s="294"/>
    </row>
    <row r="22119" spans="1:16">
      <c r="A22119" s="215"/>
      <c r="B22119" s="438"/>
      <c r="C22119" s="215"/>
      <c r="D22119" s="217"/>
      <c r="E22119" s="217"/>
      <c r="F22119" s="216"/>
      <c r="G22119" s="216"/>
      <c r="I22119" s="434"/>
      <c r="P22119" s="294"/>
    </row>
    <row r="22120" spans="1:16">
      <c r="A22120" s="215"/>
      <c r="B22120" s="438"/>
      <c r="C22120" s="215"/>
      <c r="D22120" s="217"/>
      <c r="E22120" s="217"/>
      <c r="F22120" s="216"/>
      <c r="G22120" s="216"/>
      <c r="I22120" s="434"/>
      <c r="P22120" s="294"/>
    </row>
    <row r="22121" spans="1:16">
      <c r="A22121" s="215"/>
      <c r="B22121" s="438"/>
      <c r="C22121" s="215"/>
      <c r="D22121" s="217"/>
      <c r="E22121" s="217"/>
      <c r="F22121" s="216"/>
      <c r="G22121" s="216"/>
      <c r="I22121" s="434"/>
      <c r="P22121" s="294"/>
    </row>
    <row r="22122" spans="1:16">
      <c r="A22122" s="215"/>
      <c r="B22122" s="438"/>
      <c r="C22122" s="215"/>
      <c r="D22122" s="217"/>
      <c r="E22122" s="217"/>
      <c r="F22122" s="216"/>
      <c r="G22122" s="216"/>
      <c r="I22122" s="434"/>
      <c r="P22122" s="294"/>
    </row>
    <row r="22123" spans="1:16">
      <c r="A22123" s="215"/>
      <c r="B22123" s="438"/>
      <c r="C22123" s="215"/>
      <c r="D22123" s="217"/>
      <c r="E22123" s="217"/>
      <c r="F22123" s="216"/>
      <c r="G22123" s="216"/>
      <c r="I22123" s="434"/>
      <c r="P22123" s="294"/>
    </row>
    <row r="22124" spans="1:16">
      <c r="A22124" s="215"/>
      <c r="B22124" s="438"/>
      <c r="C22124" s="215"/>
      <c r="D22124" s="217"/>
      <c r="E22124" s="217"/>
      <c r="F22124" s="216"/>
      <c r="G22124" s="216"/>
      <c r="I22124" s="434"/>
      <c r="P22124" s="294"/>
    </row>
    <row r="22125" spans="1:16">
      <c r="A22125" s="215"/>
      <c r="B22125" s="438"/>
      <c r="C22125" s="215"/>
      <c r="D22125" s="217"/>
      <c r="E22125" s="217"/>
      <c r="F22125" s="216"/>
      <c r="G22125" s="216"/>
      <c r="I22125" s="434"/>
      <c r="P22125" s="294"/>
    </row>
    <row r="22126" spans="1:16">
      <c r="A22126" s="215"/>
      <c r="B22126" s="438"/>
      <c r="C22126" s="215"/>
      <c r="D22126" s="217"/>
      <c r="E22126" s="217"/>
      <c r="F22126" s="216"/>
      <c r="G22126" s="216"/>
      <c r="I22126" s="434"/>
      <c r="P22126" s="294"/>
    </row>
    <row r="22127" spans="1:16">
      <c r="A22127" s="215"/>
      <c r="B22127" s="438"/>
      <c r="C22127" s="215"/>
      <c r="D22127" s="217"/>
      <c r="E22127" s="217"/>
      <c r="F22127" s="216"/>
      <c r="G22127" s="216"/>
      <c r="I22127" s="434"/>
      <c r="P22127" s="294"/>
    </row>
    <row r="22128" spans="1:16">
      <c r="A22128" s="215"/>
      <c r="B22128" s="438"/>
      <c r="C22128" s="215"/>
      <c r="D22128" s="217"/>
      <c r="E22128" s="217"/>
      <c r="F22128" s="216"/>
      <c r="G22128" s="216"/>
      <c r="I22128" s="434"/>
      <c r="P22128" s="294"/>
    </row>
    <row r="22129" spans="1:16">
      <c r="A22129" s="215"/>
      <c r="B22129" s="438"/>
      <c r="C22129" s="215"/>
      <c r="D22129" s="217"/>
      <c r="E22129" s="217"/>
      <c r="F22129" s="216"/>
      <c r="G22129" s="216"/>
      <c r="I22129" s="434"/>
      <c r="P22129" s="294"/>
    </row>
    <row r="22130" spans="1:16">
      <c r="A22130" s="215"/>
      <c r="B22130" s="438"/>
      <c r="C22130" s="215"/>
      <c r="D22130" s="217"/>
      <c r="E22130" s="217"/>
      <c r="F22130" s="216"/>
      <c r="G22130" s="216"/>
      <c r="I22130" s="434"/>
      <c r="P22130" s="294"/>
    </row>
    <row r="22131" spans="1:16">
      <c r="A22131" s="215"/>
      <c r="B22131" s="438"/>
      <c r="C22131" s="215"/>
      <c r="D22131" s="217"/>
      <c r="E22131" s="217"/>
      <c r="F22131" s="216"/>
      <c r="G22131" s="216"/>
      <c r="I22131" s="434"/>
      <c r="P22131" s="294"/>
    </row>
    <row r="22132" spans="1:16">
      <c r="A22132" s="215"/>
      <c r="B22132" s="438"/>
      <c r="C22132" s="215"/>
      <c r="D22132" s="217"/>
      <c r="E22132" s="217"/>
      <c r="F22132" s="216"/>
      <c r="G22132" s="216"/>
      <c r="I22132" s="434"/>
      <c r="P22132" s="294"/>
    </row>
    <row r="22133" spans="1:16">
      <c r="A22133" s="215"/>
      <c r="B22133" s="438"/>
      <c r="C22133" s="215"/>
      <c r="D22133" s="217"/>
      <c r="E22133" s="217"/>
      <c r="F22133" s="216"/>
      <c r="G22133" s="216"/>
      <c r="I22133" s="434"/>
      <c r="P22133" s="294"/>
    </row>
    <row r="22134" spans="1:16">
      <c r="A22134" s="215"/>
      <c r="B22134" s="438"/>
      <c r="C22134" s="215"/>
      <c r="D22134" s="217"/>
      <c r="E22134" s="217"/>
      <c r="F22134" s="216"/>
      <c r="G22134" s="216"/>
      <c r="I22134" s="434"/>
      <c r="P22134" s="294"/>
    </row>
    <row r="22135" spans="1:16">
      <c r="A22135" s="215"/>
      <c r="B22135" s="438"/>
      <c r="C22135" s="215"/>
      <c r="D22135" s="217"/>
      <c r="E22135" s="217"/>
      <c r="F22135" s="216"/>
      <c r="G22135" s="216"/>
      <c r="I22135" s="434"/>
      <c r="P22135" s="294"/>
    </row>
    <row r="22136" spans="1:16">
      <c r="A22136" s="215"/>
      <c r="B22136" s="438"/>
      <c r="C22136" s="215"/>
      <c r="D22136" s="217"/>
      <c r="E22136" s="217"/>
      <c r="F22136" s="216"/>
      <c r="G22136" s="216"/>
      <c r="I22136" s="434"/>
      <c r="P22136" s="294"/>
    </row>
    <row r="22137" spans="1:16">
      <c r="A22137" s="215"/>
      <c r="B22137" s="438"/>
      <c r="C22137" s="215"/>
      <c r="D22137" s="217"/>
      <c r="E22137" s="217"/>
      <c r="F22137" s="216"/>
      <c r="G22137" s="216"/>
      <c r="I22137" s="434"/>
      <c r="P22137" s="294"/>
    </row>
    <row r="22138" spans="1:16">
      <c r="A22138" s="215"/>
      <c r="B22138" s="438"/>
      <c r="C22138" s="215"/>
      <c r="D22138" s="217"/>
      <c r="E22138" s="217"/>
      <c r="F22138" s="216"/>
      <c r="G22138" s="216"/>
      <c r="I22138" s="434"/>
      <c r="P22138" s="294"/>
    </row>
    <row r="22139" spans="1:16">
      <c r="A22139" s="215"/>
      <c r="B22139" s="438"/>
      <c r="C22139" s="215"/>
      <c r="D22139" s="217"/>
      <c r="E22139" s="217"/>
      <c r="F22139" s="216"/>
      <c r="G22139" s="216"/>
      <c r="I22139" s="434"/>
      <c r="P22139" s="294"/>
    </row>
    <row r="22140" spans="1:16">
      <c r="A22140" s="215"/>
      <c r="B22140" s="438"/>
      <c r="C22140" s="215"/>
      <c r="D22140" s="217"/>
      <c r="E22140" s="217"/>
      <c r="F22140" s="216"/>
      <c r="G22140" s="216"/>
      <c r="I22140" s="434"/>
      <c r="P22140" s="294"/>
    </row>
    <row r="22141" spans="1:16">
      <c r="A22141" s="215"/>
      <c r="B22141" s="438"/>
      <c r="C22141" s="215"/>
      <c r="D22141" s="217"/>
      <c r="E22141" s="217"/>
      <c r="F22141" s="216"/>
      <c r="G22141" s="216"/>
      <c r="I22141" s="434"/>
      <c r="P22141" s="294"/>
    </row>
    <row r="22142" spans="1:16">
      <c r="A22142" s="215"/>
      <c r="B22142" s="438"/>
      <c r="C22142" s="215"/>
      <c r="D22142" s="217"/>
      <c r="E22142" s="217"/>
      <c r="F22142" s="216"/>
      <c r="G22142" s="216"/>
      <c r="I22142" s="434"/>
      <c r="P22142" s="294"/>
    </row>
    <row r="22143" spans="1:16">
      <c r="A22143" s="215"/>
      <c r="B22143" s="438"/>
      <c r="C22143" s="215"/>
      <c r="D22143" s="217"/>
      <c r="E22143" s="217"/>
      <c r="F22143" s="216"/>
      <c r="G22143" s="216"/>
      <c r="I22143" s="434"/>
      <c r="P22143" s="294"/>
    </row>
    <row r="22144" spans="1:16">
      <c r="A22144" s="215"/>
      <c r="B22144" s="438"/>
      <c r="C22144" s="215"/>
      <c r="D22144" s="217"/>
      <c r="E22144" s="217"/>
      <c r="F22144" s="216"/>
      <c r="G22144" s="216"/>
      <c r="I22144" s="434"/>
      <c r="P22144" s="294"/>
    </row>
    <row r="22145" spans="1:16">
      <c r="A22145" s="215"/>
      <c r="B22145" s="438"/>
      <c r="C22145" s="215"/>
      <c r="D22145" s="217"/>
      <c r="E22145" s="217"/>
      <c r="F22145" s="216"/>
      <c r="G22145" s="216"/>
      <c r="I22145" s="434"/>
      <c r="P22145" s="294"/>
    </row>
    <row r="22146" spans="1:16">
      <c r="A22146" s="215"/>
      <c r="B22146" s="438"/>
      <c r="C22146" s="215"/>
      <c r="D22146" s="217"/>
      <c r="E22146" s="217"/>
      <c r="F22146" s="216"/>
      <c r="G22146" s="216"/>
      <c r="I22146" s="434"/>
      <c r="P22146" s="294"/>
    </row>
    <row r="22147" spans="1:16">
      <c r="A22147" s="215"/>
      <c r="B22147" s="438"/>
      <c r="C22147" s="215"/>
      <c r="D22147" s="217"/>
      <c r="E22147" s="217"/>
      <c r="F22147" s="216"/>
      <c r="G22147" s="216"/>
      <c r="I22147" s="434"/>
      <c r="P22147" s="294"/>
    </row>
    <row r="22148" spans="1:16">
      <c r="A22148" s="215"/>
      <c r="B22148" s="438"/>
      <c r="C22148" s="215"/>
      <c r="D22148" s="217"/>
      <c r="E22148" s="217"/>
      <c r="F22148" s="216"/>
      <c r="G22148" s="216"/>
      <c r="I22148" s="434"/>
      <c r="P22148" s="294"/>
    </row>
    <row r="22149" spans="1:16">
      <c r="A22149" s="215"/>
      <c r="B22149" s="438"/>
      <c r="C22149" s="215"/>
      <c r="D22149" s="217"/>
      <c r="E22149" s="217"/>
      <c r="F22149" s="216"/>
      <c r="G22149" s="216"/>
      <c r="I22149" s="434"/>
      <c r="P22149" s="294"/>
    </row>
    <row r="22150" spans="1:16">
      <c r="A22150" s="215"/>
      <c r="B22150" s="438"/>
      <c r="C22150" s="215"/>
      <c r="D22150" s="217"/>
      <c r="E22150" s="217"/>
      <c r="F22150" s="216"/>
      <c r="G22150" s="216"/>
      <c r="I22150" s="434"/>
      <c r="P22150" s="294"/>
    </row>
    <row r="22151" spans="1:16">
      <c r="A22151" s="215"/>
      <c r="B22151" s="438"/>
      <c r="C22151" s="215"/>
      <c r="D22151" s="217"/>
      <c r="E22151" s="217"/>
      <c r="F22151" s="216"/>
      <c r="G22151" s="216"/>
      <c r="I22151" s="434"/>
      <c r="P22151" s="294"/>
    </row>
    <row r="22152" spans="1:16">
      <c r="A22152" s="215"/>
      <c r="B22152" s="438"/>
      <c r="C22152" s="215"/>
      <c r="D22152" s="217"/>
      <c r="E22152" s="217"/>
      <c r="F22152" s="216"/>
      <c r="G22152" s="216"/>
      <c r="I22152" s="434"/>
      <c r="P22152" s="294"/>
    </row>
    <row r="22153" spans="1:16">
      <c r="A22153" s="215"/>
      <c r="B22153" s="438"/>
      <c r="C22153" s="215"/>
      <c r="D22153" s="217"/>
      <c r="E22153" s="217"/>
      <c r="F22153" s="216"/>
      <c r="G22153" s="216"/>
      <c r="I22153" s="434"/>
      <c r="P22153" s="294"/>
    </row>
    <row r="22154" spans="1:16">
      <c r="A22154" s="215"/>
      <c r="B22154" s="438"/>
      <c r="C22154" s="215"/>
      <c r="D22154" s="217"/>
      <c r="E22154" s="217"/>
      <c r="F22154" s="216"/>
      <c r="G22154" s="216"/>
      <c r="I22154" s="434"/>
      <c r="P22154" s="294"/>
    </row>
    <row r="22155" spans="1:16">
      <c r="A22155" s="215"/>
      <c r="B22155" s="438"/>
      <c r="C22155" s="215"/>
      <c r="D22155" s="217"/>
      <c r="E22155" s="217"/>
      <c r="F22155" s="216"/>
      <c r="G22155" s="216"/>
      <c r="I22155" s="434"/>
      <c r="P22155" s="294"/>
    </row>
    <row r="22156" spans="1:16">
      <c r="A22156" s="215"/>
      <c r="B22156" s="438"/>
      <c r="C22156" s="215"/>
      <c r="D22156" s="217"/>
      <c r="E22156" s="217"/>
      <c r="F22156" s="216"/>
      <c r="G22156" s="216"/>
      <c r="I22156" s="434"/>
      <c r="P22156" s="294"/>
    </row>
    <row r="22157" spans="1:16">
      <c r="A22157" s="215"/>
      <c r="B22157" s="438"/>
      <c r="C22157" s="215"/>
      <c r="D22157" s="217"/>
      <c r="E22157" s="217"/>
      <c r="F22157" s="216"/>
      <c r="G22157" s="216"/>
      <c r="I22157" s="434"/>
      <c r="P22157" s="294"/>
    </row>
    <row r="22158" spans="1:16">
      <c r="A22158" s="215"/>
      <c r="B22158" s="438"/>
      <c r="C22158" s="215"/>
      <c r="D22158" s="217"/>
      <c r="E22158" s="217"/>
      <c r="F22158" s="216"/>
      <c r="G22158" s="216"/>
      <c r="I22158" s="434"/>
      <c r="P22158" s="294"/>
    </row>
    <row r="22159" spans="1:16">
      <c r="A22159" s="215"/>
      <c r="B22159" s="438"/>
      <c r="C22159" s="215"/>
      <c r="D22159" s="217"/>
      <c r="E22159" s="217"/>
      <c r="F22159" s="216"/>
      <c r="G22159" s="216"/>
      <c r="I22159" s="434"/>
      <c r="P22159" s="294"/>
    </row>
    <row r="22160" spans="1:16">
      <c r="A22160" s="215"/>
      <c r="B22160" s="438"/>
      <c r="C22160" s="215"/>
      <c r="D22160" s="217"/>
      <c r="E22160" s="217"/>
      <c r="F22160" s="216"/>
      <c r="G22160" s="216"/>
      <c r="I22160" s="434"/>
      <c r="P22160" s="294"/>
    </row>
    <row r="22161" spans="1:16">
      <c r="A22161" s="215"/>
      <c r="B22161" s="438"/>
      <c r="C22161" s="215"/>
      <c r="D22161" s="217"/>
      <c r="E22161" s="217"/>
      <c r="F22161" s="216"/>
      <c r="G22161" s="216"/>
      <c r="I22161" s="434"/>
      <c r="P22161" s="294"/>
    </row>
    <row r="22162" spans="1:16">
      <c r="A22162" s="215"/>
      <c r="B22162" s="438"/>
      <c r="C22162" s="215"/>
      <c r="D22162" s="217"/>
      <c r="E22162" s="217"/>
      <c r="F22162" s="216"/>
      <c r="G22162" s="216"/>
      <c r="I22162" s="434"/>
      <c r="P22162" s="294"/>
    </row>
    <row r="22163" spans="1:16">
      <c r="A22163" s="215"/>
      <c r="B22163" s="438"/>
      <c r="C22163" s="215"/>
      <c r="D22163" s="217"/>
      <c r="E22163" s="217"/>
      <c r="F22163" s="216"/>
      <c r="G22163" s="216"/>
      <c r="I22163" s="434"/>
      <c r="P22163" s="294"/>
    </row>
    <row r="22164" spans="1:16">
      <c r="A22164" s="215"/>
      <c r="B22164" s="438"/>
      <c r="C22164" s="215"/>
      <c r="D22164" s="217"/>
      <c r="E22164" s="217"/>
      <c r="F22164" s="216"/>
      <c r="G22164" s="216"/>
      <c r="I22164" s="434"/>
      <c r="P22164" s="294"/>
    </row>
    <row r="22165" spans="1:16">
      <c r="A22165" s="215"/>
      <c r="B22165" s="438"/>
      <c r="C22165" s="215"/>
      <c r="D22165" s="217"/>
      <c r="E22165" s="217"/>
      <c r="F22165" s="216"/>
      <c r="G22165" s="216"/>
      <c r="I22165" s="434"/>
      <c r="P22165" s="294"/>
    </row>
    <row r="22166" spans="1:16">
      <c r="A22166" s="215"/>
      <c r="B22166" s="438"/>
      <c r="C22166" s="215"/>
      <c r="D22166" s="217"/>
      <c r="E22166" s="217"/>
      <c r="F22166" s="216"/>
      <c r="G22166" s="216"/>
      <c r="I22166" s="434"/>
      <c r="P22166" s="294"/>
    </row>
    <row r="22167" spans="1:16">
      <c r="A22167" s="215"/>
      <c r="B22167" s="438"/>
      <c r="C22167" s="215"/>
      <c r="D22167" s="217"/>
      <c r="E22167" s="217"/>
      <c r="F22167" s="216"/>
      <c r="G22167" s="216"/>
      <c r="I22167" s="434"/>
      <c r="P22167" s="294"/>
    </row>
    <row r="22168" spans="1:16">
      <c r="A22168" s="215"/>
      <c r="B22168" s="438"/>
      <c r="C22168" s="215"/>
      <c r="D22168" s="217"/>
      <c r="E22168" s="217"/>
      <c r="F22168" s="216"/>
      <c r="G22168" s="216"/>
      <c r="I22168" s="434"/>
      <c r="P22168" s="294"/>
    </row>
    <row r="22169" spans="1:16">
      <c r="A22169" s="215"/>
      <c r="B22169" s="438"/>
      <c r="C22169" s="215"/>
      <c r="D22169" s="217"/>
      <c r="E22169" s="217"/>
      <c r="F22169" s="216"/>
      <c r="G22169" s="216"/>
      <c r="I22169" s="434"/>
      <c r="P22169" s="294"/>
    </row>
    <row r="22170" spans="1:16">
      <c r="A22170" s="215"/>
      <c r="B22170" s="438"/>
      <c r="C22170" s="215"/>
      <c r="D22170" s="217"/>
      <c r="E22170" s="217"/>
      <c r="F22170" s="216"/>
      <c r="G22170" s="216"/>
      <c r="I22170" s="434"/>
      <c r="P22170" s="294"/>
    </row>
    <row r="22171" spans="1:16">
      <c r="A22171" s="215"/>
      <c r="B22171" s="438"/>
      <c r="C22171" s="215"/>
      <c r="D22171" s="217"/>
      <c r="E22171" s="217"/>
      <c r="F22171" s="216"/>
      <c r="G22171" s="216"/>
      <c r="I22171" s="434"/>
      <c r="P22171" s="294"/>
    </row>
    <row r="22172" spans="1:16">
      <c r="A22172" s="215"/>
      <c r="B22172" s="438"/>
      <c r="C22172" s="215"/>
      <c r="D22172" s="217"/>
      <c r="E22172" s="217"/>
      <c r="F22172" s="216"/>
      <c r="G22172" s="216"/>
      <c r="I22172" s="434"/>
      <c r="P22172" s="294"/>
    </row>
    <row r="22173" spans="1:16">
      <c r="A22173" s="215"/>
      <c r="B22173" s="438"/>
      <c r="C22173" s="215"/>
      <c r="D22173" s="217"/>
      <c r="E22173" s="217"/>
      <c r="F22173" s="216"/>
      <c r="G22173" s="216"/>
      <c r="I22173" s="434"/>
      <c r="P22173" s="294"/>
    </row>
    <row r="22174" spans="1:16">
      <c r="A22174" s="215"/>
      <c r="B22174" s="438"/>
      <c r="C22174" s="215"/>
      <c r="D22174" s="217"/>
      <c r="E22174" s="217"/>
      <c r="F22174" s="216"/>
      <c r="G22174" s="216"/>
      <c r="I22174" s="434"/>
      <c r="P22174" s="294"/>
    </row>
    <row r="22175" spans="1:16">
      <c r="A22175" s="215"/>
      <c r="B22175" s="438"/>
      <c r="C22175" s="215"/>
      <c r="D22175" s="217"/>
      <c r="E22175" s="217"/>
      <c r="F22175" s="216"/>
      <c r="G22175" s="216"/>
      <c r="I22175" s="434"/>
      <c r="P22175" s="294"/>
    </row>
    <row r="22176" spans="1:16">
      <c r="A22176" s="215"/>
      <c r="B22176" s="438"/>
      <c r="C22176" s="215"/>
      <c r="D22176" s="217"/>
      <c r="E22176" s="217"/>
      <c r="F22176" s="216"/>
      <c r="G22176" s="216"/>
      <c r="I22176" s="434"/>
      <c r="P22176" s="294"/>
    </row>
    <row r="22177" spans="1:16">
      <c r="A22177" s="215"/>
      <c r="B22177" s="438"/>
      <c r="C22177" s="215"/>
      <c r="D22177" s="217"/>
      <c r="E22177" s="217"/>
      <c r="F22177" s="216"/>
      <c r="G22177" s="216"/>
      <c r="I22177" s="434"/>
      <c r="P22177" s="294"/>
    </row>
    <row r="22178" spans="1:16">
      <c r="A22178" s="215"/>
      <c r="B22178" s="438"/>
      <c r="C22178" s="215"/>
      <c r="D22178" s="217"/>
      <c r="E22178" s="217"/>
      <c r="F22178" s="216"/>
      <c r="G22178" s="216"/>
      <c r="I22178" s="434"/>
      <c r="P22178" s="294"/>
    </row>
    <row r="22179" spans="1:16">
      <c r="A22179" s="215"/>
      <c r="B22179" s="438"/>
      <c r="C22179" s="215"/>
      <c r="D22179" s="217"/>
      <c r="E22179" s="217"/>
      <c r="F22179" s="216"/>
      <c r="G22179" s="216"/>
      <c r="I22179" s="434"/>
      <c r="P22179" s="294"/>
    </row>
    <row r="22180" spans="1:16">
      <c r="A22180" s="215"/>
      <c r="B22180" s="438"/>
      <c r="C22180" s="215"/>
      <c r="D22180" s="217"/>
      <c r="E22180" s="217"/>
      <c r="F22180" s="216"/>
      <c r="G22180" s="216"/>
      <c r="I22180" s="434"/>
      <c r="P22180" s="294"/>
    </row>
    <row r="22181" spans="1:16">
      <c r="A22181" s="215"/>
      <c r="B22181" s="438"/>
      <c r="C22181" s="215"/>
      <c r="D22181" s="217"/>
      <c r="E22181" s="217"/>
      <c r="F22181" s="216"/>
      <c r="G22181" s="216"/>
      <c r="I22181" s="434"/>
      <c r="P22181" s="294"/>
    </row>
    <row r="22182" spans="1:16">
      <c r="A22182" s="215"/>
      <c r="B22182" s="438"/>
      <c r="C22182" s="215"/>
      <c r="D22182" s="217"/>
      <c r="E22182" s="217"/>
      <c r="F22182" s="216"/>
      <c r="G22182" s="216"/>
      <c r="I22182" s="434"/>
      <c r="P22182" s="294"/>
    </row>
    <row r="22183" spans="1:16">
      <c r="A22183" s="215"/>
      <c r="B22183" s="438"/>
      <c r="C22183" s="215"/>
      <c r="D22183" s="217"/>
      <c r="E22183" s="217"/>
      <c r="F22183" s="216"/>
      <c r="G22183" s="216"/>
      <c r="I22183" s="434"/>
      <c r="P22183" s="294"/>
    </row>
    <row r="22184" spans="1:16">
      <c r="A22184" s="215"/>
      <c r="B22184" s="438"/>
      <c r="C22184" s="215"/>
      <c r="D22184" s="217"/>
      <c r="E22184" s="217"/>
      <c r="F22184" s="216"/>
      <c r="G22184" s="216"/>
      <c r="I22184" s="434"/>
      <c r="P22184" s="294"/>
    </row>
    <row r="22185" spans="1:16">
      <c r="A22185" s="215"/>
      <c r="B22185" s="438"/>
      <c r="C22185" s="215"/>
      <c r="D22185" s="217"/>
      <c r="E22185" s="217"/>
      <c r="F22185" s="216"/>
      <c r="G22185" s="216"/>
      <c r="I22185" s="434"/>
      <c r="P22185" s="294"/>
    </row>
    <row r="22186" spans="1:16">
      <c r="A22186" s="215"/>
      <c r="B22186" s="438"/>
      <c r="C22186" s="215"/>
      <c r="D22186" s="217"/>
      <c r="E22186" s="217"/>
      <c r="F22186" s="216"/>
      <c r="G22186" s="216"/>
      <c r="I22186" s="434"/>
      <c r="P22186" s="294"/>
    </row>
    <row r="22187" spans="1:16">
      <c r="A22187" s="215"/>
      <c r="B22187" s="438"/>
      <c r="C22187" s="215"/>
      <c r="D22187" s="217"/>
      <c r="E22187" s="217"/>
      <c r="F22187" s="216"/>
      <c r="G22187" s="216"/>
      <c r="I22187" s="434"/>
      <c r="P22187" s="294"/>
    </row>
    <row r="22188" spans="1:16">
      <c r="A22188" s="215"/>
      <c r="B22188" s="438"/>
      <c r="C22188" s="215"/>
      <c r="D22188" s="217"/>
      <c r="E22188" s="217"/>
      <c r="F22188" s="216"/>
      <c r="G22188" s="216"/>
      <c r="I22188" s="434"/>
      <c r="P22188" s="294"/>
    </row>
    <row r="22189" spans="1:16">
      <c r="A22189" s="215"/>
      <c r="B22189" s="438"/>
      <c r="C22189" s="215"/>
      <c r="D22189" s="217"/>
      <c r="E22189" s="217"/>
      <c r="F22189" s="216"/>
      <c r="G22189" s="216"/>
      <c r="I22189" s="434"/>
      <c r="P22189" s="294"/>
    </row>
    <row r="22190" spans="1:16">
      <c r="A22190" s="215"/>
      <c r="B22190" s="438"/>
      <c r="C22190" s="215"/>
      <c r="D22190" s="217"/>
      <c r="E22190" s="217"/>
      <c r="F22190" s="216"/>
      <c r="G22190" s="216"/>
      <c r="I22190" s="434"/>
      <c r="P22190" s="294"/>
    </row>
    <row r="22191" spans="1:16">
      <c r="A22191" s="215"/>
      <c r="B22191" s="438"/>
      <c r="C22191" s="215"/>
      <c r="D22191" s="217"/>
      <c r="E22191" s="217"/>
      <c r="F22191" s="216"/>
      <c r="G22191" s="216"/>
      <c r="I22191" s="434"/>
      <c r="P22191" s="294"/>
    </row>
    <row r="22192" spans="1:16">
      <c r="A22192" s="215"/>
      <c r="B22192" s="438"/>
      <c r="C22192" s="215"/>
      <c r="D22192" s="217"/>
      <c r="E22192" s="217"/>
      <c r="F22192" s="216"/>
      <c r="G22192" s="216"/>
      <c r="I22192" s="434"/>
      <c r="P22192" s="294"/>
    </row>
    <row r="22193" spans="1:16">
      <c r="A22193" s="215"/>
      <c r="B22193" s="438"/>
      <c r="C22193" s="215"/>
      <c r="D22193" s="217"/>
      <c r="E22193" s="217"/>
      <c r="F22193" s="216"/>
      <c r="G22193" s="216"/>
      <c r="I22193" s="434"/>
      <c r="P22193" s="294"/>
    </row>
    <row r="22194" spans="1:16">
      <c r="A22194" s="215"/>
      <c r="B22194" s="438"/>
      <c r="C22194" s="215"/>
      <c r="D22194" s="217"/>
      <c r="E22194" s="217"/>
      <c r="F22194" s="216"/>
      <c r="G22194" s="216"/>
      <c r="I22194" s="434"/>
      <c r="P22194" s="294"/>
    </row>
    <row r="22195" spans="1:16">
      <c r="A22195" s="215"/>
      <c r="B22195" s="438"/>
      <c r="C22195" s="215"/>
      <c r="D22195" s="217"/>
      <c r="E22195" s="217"/>
      <c r="F22195" s="216"/>
      <c r="G22195" s="216"/>
      <c r="I22195" s="434"/>
      <c r="P22195" s="294"/>
    </row>
    <row r="22196" spans="1:16">
      <c r="A22196" s="215"/>
      <c r="B22196" s="438"/>
      <c r="C22196" s="215"/>
      <c r="D22196" s="217"/>
      <c r="E22196" s="217"/>
      <c r="F22196" s="216"/>
      <c r="G22196" s="216"/>
      <c r="I22196" s="434"/>
      <c r="P22196" s="294"/>
    </row>
    <row r="22197" spans="1:16">
      <c r="A22197" s="215"/>
      <c r="B22197" s="438"/>
      <c r="C22197" s="215"/>
      <c r="D22197" s="217"/>
      <c r="E22197" s="217"/>
      <c r="F22197" s="216"/>
      <c r="G22197" s="216"/>
      <c r="I22197" s="434"/>
      <c r="P22197" s="294"/>
    </row>
    <row r="22198" spans="1:16">
      <c r="A22198" s="215"/>
      <c r="B22198" s="438"/>
      <c r="C22198" s="215"/>
      <c r="D22198" s="217"/>
      <c r="E22198" s="217"/>
      <c r="F22198" s="216"/>
      <c r="G22198" s="216"/>
      <c r="I22198" s="434"/>
      <c r="P22198" s="294"/>
    </row>
    <row r="22199" spans="1:16">
      <c r="A22199" s="215"/>
      <c r="B22199" s="438"/>
      <c r="C22199" s="215"/>
      <c r="D22199" s="217"/>
      <c r="E22199" s="217"/>
      <c r="F22199" s="216"/>
      <c r="G22199" s="216"/>
      <c r="I22199" s="434"/>
      <c r="P22199" s="294"/>
    </row>
    <row r="22200" spans="1:16">
      <c r="A22200" s="215"/>
      <c r="B22200" s="438"/>
      <c r="C22200" s="215"/>
      <c r="D22200" s="217"/>
      <c r="E22200" s="217"/>
      <c r="F22200" s="216"/>
      <c r="G22200" s="216"/>
      <c r="I22200" s="434"/>
      <c r="P22200" s="294"/>
    </row>
    <row r="22201" spans="1:16">
      <c r="A22201" s="215"/>
      <c r="B22201" s="438"/>
      <c r="C22201" s="215"/>
      <c r="D22201" s="217"/>
      <c r="E22201" s="217"/>
      <c r="F22201" s="216"/>
      <c r="G22201" s="216"/>
      <c r="I22201" s="434"/>
      <c r="P22201" s="294"/>
    </row>
    <row r="22202" spans="1:16">
      <c r="A22202" s="215"/>
      <c r="B22202" s="438"/>
      <c r="C22202" s="215"/>
      <c r="D22202" s="217"/>
      <c r="E22202" s="217"/>
      <c r="F22202" s="216"/>
      <c r="G22202" s="216"/>
      <c r="I22202" s="434"/>
      <c r="P22202" s="294"/>
    </row>
    <row r="22203" spans="1:16">
      <c r="A22203" s="215"/>
      <c r="B22203" s="438"/>
      <c r="C22203" s="215"/>
      <c r="D22203" s="217"/>
      <c r="E22203" s="217"/>
      <c r="F22203" s="216"/>
      <c r="G22203" s="216"/>
      <c r="I22203" s="434"/>
      <c r="P22203" s="294"/>
    </row>
    <row r="22204" spans="1:16">
      <c r="A22204" s="215"/>
      <c r="B22204" s="438"/>
      <c r="C22204" s="215"/>
      <c r="D22204" s="217"/>
      <c r="E22204" s="217"/>
      <c r="F22204" s="216"/>
      <c r="G22204" s="216"/>
      <c r="I22204" s="434"/>
      <c r="P22204" s="294"/>
    </row>
    <row r="22205" spans="1:16">
      <c r="A22205" s="215"/>
      <c r="B22205" s="438"/>
      <c r="C22205" s="215"/>
      <c r="D22205" s="217"/>
      <c r="E22205" s="217"/>
      <c r="F22205" s="216"/>
      <c r="G22205" s="216"/>
      <c r="I22205" s="434"/>
      <c r="P22205" s="294"/>
    </row>
    <row r="22206" spans="1:16">
      <c r="A22206" s="215"/>
      <c r="B22206" s="438"/>
      <c r="C22206" s="215"/>
      <c r="D22206" s="217"/>
      <c r="E22206" s="217"/>
      <c r="F22206" s="216"/>
      <c r="G22206" s="216"/>
      <c r="I22206" s="434"/>
      <c r="P22206" s="294"/>
    </row>
    <row r="22207" spans="1:16">
      <c r="A22207" s="215"/>
      <c r="B22207" s="438"/>
      <c r="C22207" s="215"/>
      <c r="D22207" s="217"/>
      <c r="E22207" s="217"/>
      <c r="F22207" s="216"/>
      <c r="G22207" s="216"/>
      <c r="I22207" s="434"/>
      <c r="P22207" s="294"/>
    </row>
    <row r="22208" spans="1:16">
      <c r="A22208" s="215"/>
      <c r="B22208" s="438"/>
      <c r="C22208" s="215"/>
      <c r="D22208" s="217"/>
      <c r="E22208" s="217"/>
      <c r="F22208" s="216"/>
      <c r="G22208" s="216"/>
      <c r="I22208" s="434"/>
      <c r="P22208" s="294"/>
    </row>
    <row r="22209" spans="1:16">
      <c r="A22209" s="215"/>
      <c r="B22209" s="438"/>
      <c r="C22209" s="215"/>
      <c r="D22209" s="217"/>
      <c r="E22209" s="217"/>
      <c r="F22209" s="216"/>
      <c r="G22209" s="216"/>
      <c r="I22209" s="434"/>
      <c r="P22209" s="294"/>
    </row>
    <row r="22210" spans="1:16">
      <c r="A22210" s="215"/>
      <c r="B22210" s="438"/>
      <c r="C22210" s="215"/>
      <c r="D22210" s="217"/>
      <c r="E22210" s="217"/>
      <c r="F22210" s="216"/>
      <c r="G22210" s="216"/>
      <c r="I22210" s="434"/>
      <c r="P22210" s="294"/>
    </row>
    <row r="22211" spans="1:16">
      <c r="A22211" s="215"/>
      <c r="B22211" s="438"/>
      <c r="C22211" s="215"/>
      <c r="D22211" s="217"/>
      <c r="E22211" s="217"/>
      <c r="F22211" s="216"/>
      <c r="G22211" s="216"/>
      <c r="I22211" s="434"/>
      <c r="P22211" s="294"/>
    </row>
    <row r="22212" spans="1:16">
      <c r="A22212" s="215"/>
      <c r="B22212" s="438"/>
      <c r="C22212" s="215"/>
      <c r="D22212" s="217"/>
      <c r="E22212" s="217"/>
      <c r="F22212" s="216"/>
      <c r="G22212" s="216"/>
      <c r="I22212" s="434"/>
      <c r="P22212" s="294"/>
    </row>
    <row r="22213" spans="1:16">
      <c r="A22213" s="215"/>
      <c r="B22213" s="438"/>
      <c r="C22213" s="215"/>
      <c r="D22213" s="217"/>
      <c r="E22213" s="217"/>
      <c r="F22213" s="216"/>
      <c r="G22213" s="216"/>
      <c r="I22213" s="434"/>
      <c r="P22213" s="294"/>
    </row>
    <row r="22214" spans="1:16">
      <c r="A22214" s="215"/>
      <c r="B22214" s="438"/>
      <c r="C22214" s="215"/>
      <c r="D22214" s="217"/>
      <c r="E22214" s="217"/>
      <c r="F22214" s="216"/>
      <c r="G22214" s="216"/>
      <c r="I22214" s="434"/>
      <c r="P22214" s="294"/>
    </row>
    <row r="22215" spans="1:16">
      <c r="A22215" s="215"/>
      <c r="B22215" s="438"/>
      <c r="C22215" s="215"/>
      <c r="D22215" s="217"/>
      <c r="E22215" s="217"/>
      <c r="F22215" s="216"/>
      <c r="G22215" s="216"/>
      <c r="I22215" s="434"/>
      <c r="P22215" s="294"/>
    </row>
    <row r="22216" spans="1:16">
      <c r="A22216" s="215"/>
      <c r="B22216" s="438"/>
      <c r="C22216" s="215"/>
      <c r="D22216" s="217"/>
      <c r="E22216" s="217"/>
      <c r="F22216" s="216"/>
      <c r="G22216" s="216"/>
      <c r="I22216" s="434"/>
      <c r="P22216" s="294"/>
    </row>
    <row r="22217" spans="1:16">
      <c r="A22217" s="215"/>
      <c r="B22217" s="438"/>
      <c r="C22217" s="215"/>
      <c r="D22217" s="217"/>
      <c r="E22217" s="217"/>
      <c r="F22217" s="216"/>
      <c r="G22217" s="216"/>
      <c r="I22217" s="434"/>
      <c r="P22217" s="294"/>
    </row>
    <row r="22218" spans="1:16">
      <c r="A22218" s="215"/>
      <c r="B22218" s="438"/>
      <c r="C22218" s="215"/>
      <c r="D22218" s="217"/>
      <c r="E22218" s="217"/>
      <c r="F22218" s="216"/>
      <c r="G22218" s="216"/>
      <c r="I22218" s="434"/>
      <c r="P22218" s="294"/>
    </row>
    <row r="22219" spans="1:16">
      <c r="A22219" s="215"/>
      <c r="B22219" s="438"/>
      <c r="C22219" s="215"/>
      <c r="D22219" s="217"/>
      <c r="E22219" s="217"/>
      <c r="F22219" s="216"/>
      <c r="G22219" s="216"/>
      <c r="I22219" s="434"/>
      <c r="P22219" s="294"/>
    </row>
    <row r="22220" spans="1:16">
      <c r="A22220" s="215"/>
      <c r="B22220" s="438"/>
      <c r="C22220" s="215"/>
      <c r="D22220" s="217"/>
      <c r="E22220" s="217"/>
      <c r="F22220" s="216"/>
      <c r="G22220" s="216"/>
      <c r="I22220" s="434"/>
      <c r="P22220" s="294"/>
    </row>
    <row r="22221" spans="1:16">
      <c r="A22221" s="215"/>
      <c r="B22221" s="438"/>
      <c r="C22221" s="215"/>
      <c r="D22221" s="217"/>
      <c r="E22221" s="217"/>
      <c r="F22221" s="216"/>
      <c r="G22221" s="216"/>
      <c r="I22221" s="434"/>
      <c r="P22221" s="294"/>
    </row>
    <row r="22222" spans="1:16">
      <c r="A22222" s="215"/>
      <c r="B22222" s="438"/>
      <c r="C22222" s="215"/>
      <c r="D22222" s="217"/>
      <c r="E22222" s="217"/>
      <c r="F22222" s="216"/>
      <c r="G22222" s="216"/>
      <c r="I22222" s="434"/>
      <c r="P22222" s="294"/>
    </row>
    <row r="22223" spans="1:16">
      <c r="A22223" s="215"/>
      <c r="B22223" s="438"/>
      <c r="C22223" s="215"/>
      <c r="D22223" s="217"/>
      <c r="E22223" s="217"/>
      <c r="F22223" s="216"/>
      <c r="G22223" s="216"/>
      <c r="I22223" s="434"/>
      <c r="P22223" s="294"/>
    </row>
    <row r="22224" spans="1:16">
      <c r="A22224" s="215"/>
      <c r="B22224" s="438"/>
      <c r="C22224" s="215"/>
      <c r="D22224" s="217"/>
      <c r="E22224" s="217"/>
      <c r="F22224" s="216"/>
      <c r="G22224" s="216"/>
      <c r="I22224" s="434"/>
      <c r="P22224" s="294"/>
    </row>
    <row r="22225" spans="1:16">
      <c r="A22225" s="215"/>
      <c r="B22225" s="438"/>
      <c r="C22225" s="215"/>
      <c r="D22225" s="217"/>
      <c r="E22225" s="217"/>
      <c r="F22225" s="216"/>
      <c r="G22225" s="216"/>
      <c r="I22225" s="434"/>
      <c r="P22225" s="294"/>
    </row>
    <row r="22226" spans="1:16">
      <c r="A22226" s="215"/>
      <c r="B22226" s="438"/>
      <c r="C22226" s="215"/>
      <c r="D22226" s="217"/>
      <c r="E22226" s="217"/>
      <c r="F22226" s="216"/>
      <c r="G22226" s="216"/>
      <c r="I22226" s="434"/>
      <c r="P22226" s="294"/>
    </row>
    <row r="22227" spans="1:16">
      <c r="A22227" s="215"/>
      <c r="B22227" s="438"/>
      <c r="C22227" s="215"/>
      <c r="D22227" s="217"/>
      <c r="E22227" s="217"/>
      <c r="F22227" s="216"/>
      <c r="G22227" s="216"/>
      <c r="I22227" s="434"/>
      <c r="P22227" s="294"/>
    </row>
    <row r="22228" spans="1:16">
      <c r="A22228" s="215"/>
      <c r="B22228" s="438"/>
      <c r="C22228" s="215"/>
      <c r="D22228" s="217"/>
      <c r="E22228" s="217"/>
      <c r="F22228" s="216"/>
      <c r="G22228" s="216"/>
      <c r="I22228" s="434"/>
      <c r="P22228" s="294"/>
    </row>
    <row r="22229" spans="1:16">
      <c r="A22229" s="215"/>
      <c r="B22229" s="438"/>
      <c r="C22229" s="215"/>
      <c r="D22229" s="217"/>
      <c r="E22229" s="217"/>
      <c r="F22229" s="216"/>
      <c r="G22229" s="216"/>
      <c r="I22229" s="434"/>
      <c r="P22229" s="294"/>
    </row>
    <row r="22230" spans="1:16">
      <c r="A22230" s="215"/>
      <c r="B22230" s="438"/>
      <c r="C22230" s="215"/>
      <c r="D22230" s="217"/>
      <c r="E22230" s="217"/>
      <c r="F22230" s="216"/>
      <c r="G22230" s="216"/>
      <c r="I22230" s="434"/>
      <c r="P22230" s="294"/>
    </row>
    <row r="22231" spans="1:16">
      <c r="A22231" s="215"/>
      <c r="B22231" s="438"/>
      <c r="C22231" s="215"/>
      <c r="D22231" s="217"/>
      <c r="E22231" s="217"/>
      <c r="F22231" s="216"/>
      <c r="G22231" s="216"/>
      <c r="I22231" s="434"/>
      <c r="P22231" s="294"/>
    </row>
    <row r="22232" spans="1:16">
      <c r="A22232" s="215"/>
      <c r="B22232" s="438"/>
      <c r="C22232" s="215"/>
      <c r="D22232" s="217"/>
      <c r="E22232" s="217"/>
      <c r="F22232" s="216"/>
      <c r="G22232" s="216"/>
      <c r="I22232" s="434"/>
      <c r="P22232" s="294"/>
    </row>
    <row r="22233" spans="1:16">
      <c r="A22233" s="215"/>
      <c r="B22233" s="438"/>
      <c r="C22233" s="215"/>
      <c r="D22233" s="217"/>
      <c r="E22233" s="217"/>
      <c r="F22233" s="216"/>
      <c r="G22233" s="216"/>
      <c r="I22233" s="434"/>
      <c r="P22233" s="294"/>
    </row>
    <row r="22234" spans="1:16">
      <c r="A22234" s="215"/>
      <c r="B22234" s="438"/>
      <c r="C22234" s="215"/>
      <c r="D22234" s="217"/>
      <c r="E22234" s="217"/>
      <c r="F22234" s="216"/>
      <c r="G22234" s="216"/>
      <c r="I22234" s="434"/>
      <c r="P22234" s="294"/>
    </row>
    <row r="22235" spans="1:16">
      <c r="A22235" s="215"/>
      <c r="B22235" s="438"/>
      <c r="C22235" s="215"/>
      <c r="D22235" s="217"/>
      <c r="E22235" s="217"/>
      <c r="F22235" s="216"/>
      <c r="G22235" s="216"/>
      <c r="I22235" s="434"/>
      <c r="P22235" s="294"/>
    </row>
    <row r="22236" spans="1:16">
      <c r="A22236" s="215"/>
      <c r="B22236" s="438"/>
      <c r="C22236" s="215"/>
      <c r="D22236" s="217"/>
      <c r="E22236" s="217"/>
      <c r="F22236" s="216"/>
      <c r="G22236" s="216"/>
      <c r="I22236" s="434"/>
      <c r="P22236" s="294"/>
    </row>
    <row r="22237" spans="1:16">
      <c r="A22237" s="215"/>
      <c r="B22237" s="438"/>
      <c r="C22237" s="215"/>
      <c r="D22237" s="217"/>
      <c r="E22237" s="217"/>
      <c r="F22237" s="216"/>
      <c r="G22237" s="216"/>
      <c r="I22237" s="434"/>
      <c r="P22237" s="294"/>
    </row>
    <row r="22238" spans="1:16">
      <c r="A22238" s="215"/>
      <c r="B22238" s="438"/>
      <c r="C22238" s="215"/>
      <c r="D22238" s="217"/>
      <c r="E22238" s="217"/>
      <c r="F22238" s="216"/>
      <c r="G22238" s="216"/>
      <c r="I22238" s="434"/>
      <c r="P22238" s="294"/>
    </row>
    <row r="22239" spans="1:16">
      <c r="A22239" s="215"/>
      <c r="B22239" s="438"/>
      <c r="C22239" s="215"/>
      <c r="D22239" s="217"/>
      <c r="E22239" s="217"/>
      <c r="F22239" s="216"/>
      <c r="G22239" s="216"/>
      <c r="I22239" s="434"/>
      <c r="P22239" s="294"/>
    </row>
    <row r="22240" spans="1:16">
      <c r="A22240" s="215"/>
      <c r="B22240" s="438"/>
      <c r="C22240" s="215"/>
      <c r="D22240" s="217"/>
      <c r="E22240" s="217"/>
      <c r="F22240" s="216"/>
      <c r="G22240" s="216"/>
      <c r="I22240" s="434"/>
      <c r="P22240" s="294"/>
    </row>
    <row r="22241" spans="1:16">
      <c r="A22241" s="215"/>
      <c r="B22241" s="438"/>
      <c r="C22241" s="215"/>
      <c r="D22241" s="217"/>
      <c r="E22241" s="217"/>
      <c r="F22241" s="216"/>
      <c r="G22241" s="216"/>
      <c r="I22241" s="434"/>
      <c r="P22241" s="294"/>
    </row>
    <row r="22242" spans="1:16">
      <c r="A22242" s="215"/>
      <c r="B22242" s="438"/>
      <c r="C22242" s="215"/>
      <c r="D22242" s="217"/>
      <c r="E22242" s="217"/>
      <c r="F22242" s="216"/>
      <c r="G22242" s="216"/>
      <c r="I22242" s="434"/>
      <c r="P22242" s="294"/>
    </row>
    <row r="22243" spans="1:16">
      <c r="A22243" s="215"/>
      <c r="B22243" s="438"/>
      <c r="C22243" s="215"/>
      <c r="D22243" s="217"/>
      <c r="E22243" s="217"/>
      <c r="F22243" s="216"/>
      <c r="G22243" s="216"/>
      <c r="I22243" s="434"/>
      <c r="P22243" s="294"/>
    </row>
    <row r="22244" spans="1:16">
      <c r="A22244" s="215"/>
      <c r="B22244" s="438"/>
      <c r="C22244" s="215"/>
      <c r="D22244" s="217"/>
      <c r="E22244" s="217"/>
      <c r="F22244" s="216"/>
      <c r="G22244" s="216"/>
      <c r="I22244" s="434"/>
      <c r="P22244" s="294"/>
    </row>
    <row r="22245" spans="1:16">
      <c r="A22245" s="215"/>
      <c r="B22245" s="438"/>
      <c r="C22245" s="215"/>
      <c r="D22245" s="217"/>
      <c r="E22245" s="217"/>
      <c r="F22245" s="216"/>
      <c r="G22245" s="216"/>
      <c r="I22245" s="434"/>
      <c r="P22245" s="294"/>
    </row>
    <row r="22246" spans="1:16">
      <c r="A22246" s="215"/>
      <c r="B22246" s="438"/>
      <c r="C22246" s="215"/>
      <c r="D22246" s="217"/>
      <c r="E22246" s="217"/>
      <c r="F22246" s="216"/>
      <c r="G22246" s="216"/>
      <c r="I22246" s="434"/>
      <c r="P22246" s="294"/>
    </row>
    <row r="22247" spans="1:16">
      <c r="A22247" s="215"/>
      <c r="B22247" s="438"/>
      <c r="C22247" s="215"/>
      <c r="D22247" s="217"/>
      <c r="E22247" s="217"/>
      <c r="F22247" s="216"/>
      <c r="G22247" s="216"/>
      <c r="I22247" s="434"/>
      <c r="P22247" s="294"/>
    </row>
    <row r="22248" spans="1:16">
      <c r="A22248" s="215"/>
      <c r="B22248" s="438"/>
      <c r="C22248" s="215"/>
      <c r="D22248" s="217"/>
      <c r="E22248" s="217"/>
      <c r="F22248" s="216"/>
      <c r="G22248" s="216"/>
      <c r="I22248" s="434"/>
      <c r="P22248" s="294"/>
    </row>
    <row r="22249" spans="1:16">
      <c r="A22249" s="215"/>
      <c r="B22249" s="438"/>
      <c r="C22249" s="215"/>
      <c r="D22249" s="217"/>
      <c r="E22249" s="217"/>
      <c r="F22249" s="216"/>
      <c r="G22249" s="216"/>
      <c r="I22249" s="434"/>
      <c r="P22249" s="294"/>
    </row>
    <row r="22250" spans="1:16">
      <c r="A22250" s="215"/>
      <c r="B22250" s="438"/>
      <c r="C22250" s="215"/>
      <c r="D22250" s="217"/>
      <c r="E22250" s="217"/>
      <c r="F22250" s="216"/>
      <c r="G22250" s="216"/>
      <c r="I22250" s="434"/>
      <c r="P22250" s="294"/>
    </row>
    <row r="22251" spans="1:16">
      <c r="A22251" s="215"/>
      <c r="B22251" s="438"/>
      <c r="C22251" s="215"/>
      <c r="D22251" s="217"/>
      <c r="E22251" s="217"/>
      <c r="F22251" s="216"/>
      <c r="G22251" s="216"/>
      <c r="I22251" s="434"/>
      <c r="P22251" s="294"/>
    </row>
    <row r="22252" spans="1:16">
      <c r="A22252" s="215"/>
      <c r="B22252" s="438"/>
      <c r="C22252" s="215"/>
      <c r="D22252" s="217"/>
      <c r="E22252" s="217"/>
      <c r="F22252" s="216"/>
      <c r="G22252" s="216"/>
      <c r="I22252" s="434"/>
      <c r="P22252" s="294"/>
    </row>
    <row r="22253" spans="1:16">
      <c r="A22253" s="215"/>
      <c r="B22253" s="438"/>
      <c r="C22253" s="215"/>
      <c r="D22253" s="217"/>
      <c r="E22253" s="217"/>
      <c r="F22253" s="216"/>
      <c r="G22253" s="216"/>
      <c r="I22253" s="434"/>
      <c r="P22253" s="294"/>
    </row>
    <row r="22254" spans="1:16">
      <c r="A22254" s="215"/>
      <c r="B22254" s="438"/>
      <c r="C22254" s="215"/>
      <c r="D22254" s="217"/>
      <c r="E22254" s="217"/>
      <c r="F22254" s="216"/>
      <c r="G22254" s="216"/>
      <c r="I22254" s="434"/>
      <c r="P22254" s="294"/>
    </row>
    <row r="22255" spans="1:16">
      <c r="A22255" s="215"/>
      <c r="B22255" s="438"/>
      <c r="C22255" s="215"/>
      <c r="D22255" s="217"/>
      <c r="E22255" s="217"/>
      <c r="F22255" s="216"/>
      <c r="G22255" s="216"/>
      <c r="I22255" s="434"/>
      <c r="P22255" s="294"/>
    </row>
    <row r="22256" spans="1:16">
      <c r="A22256" s="215"/>
      <c r="B22256" s="438"/>
      <c r="C22256" s="215"/>
      <c r="D22256" s="217"/>
      <c r="E22256" s="217"/>
      <c r="F22256" s="216"/>
      <c r="G22256" s="216"/>
      <c r="I22256" s="434"/>
      <c r="P22256" s="294"/>
    </row>
    <row r="22257" spans="1:16">
      <c r="A22257" s="215"/>
      <c r="B22257" s="438"/>
      <c r="C22257" s="215"/>
      <c r="D22257" s="217"/>
      <c r="E22257" s="217"/>
      <c r="F22257" s="216"/>
      <c r="G22257" s="216"/>
      <c r="I22257" s="434"/>
      <c r="P22257" s="294"/>
    </row>
    <row r="22258" spans="1:16">
      <c r="A22258" s="215"/>
      <c r="B22258" s="438"/>
      <c r="C22258" s="215"/>
      <c r="D22258" s="217"/>
      <c r="E22258" s="217"/>
      <c r="F22258" s="216"/>
      <c r="G22258" s="216"/>
      <c r="I22258" s="434"/>
      <c r="P22258" s="294"/>
    </row>
    <row r="22259" spans="1:16">
      <c r="A22259" s="215"/>
      <c r="B22259" s="438"/>
      <c r="C22259" s="215"/>
      <c r="D22259" s="217"/>
      <c r="E22259" s="217"/>
      <c r="F22259" s="216"/>
      <c r="G22259" s="216"/>
      <c r="I22259" s="434"/>
      <c r="P22259" s="294"/>
    </row>
    <row r="22260" spans="1:16">
      <c r="A22260" s="215"/>
      <c r="B22260" s="438"/>
      <c r="C22260" s="215"/>
      <c r="D22260" s="217"/>
      <c r="E22260" s="217"/>
      <c r="F22260" s="216"/>
      <c r="G22260" s="216"/>
      <c r="I22260" s="434"/>
      <c r="P22260" s="294"/>
    </row>
    <row r="22261" spans="1:16">
      <c r="A22261" s="215"/>
      <c r="B22261" s="438"/>
      <c r="C22261" s="215"/>
      <c r="D22261" s="217"/>
      <c r="E22261" s="217"/>
      <c r="F22261" s="216"/>
      <c r="G22261" s="216"/>
      <c r="I22261" s="434"/>
      <c r="P22261" s="294"/>
    </row>
    <row r="22262" spans="1:16">
      <c r="A22262" s="215"/>
      <c r="B22262" s="438"/>
      <c r="C22262" s="215"/>
      <c r="D22262" s="217"/>
      <c r="E22262" s="217"/>
      <c r="F22262" s="216"/>
      <c r="G22262" s="216"/>
      <c r="I22262" s="434"/>
      <c r="P22262" s="294"/>
    </row>
    <row r="22263" spans="1:16">
      <c r="A22263" s="215"/>
      <c r="B22263" s="438"/>
      <c r="C22263" s="215"/>
      <c r="D22263" s="217"/>
      <c r="E22263" s="217"/>
      <c r="F22263" s="216"/>
      <c r="G22263" s="216"/>
      <c r="I22263" s="434"/>
      <c r="P22263" s="294"/>
    </row>
    <row r="22264" spans="1:16">
      <c r="A22264" s="215"/>
      <c r="B22264" s="438"/>
      <c r="C22264" s="215"/>
      <c r="D22264" s="217"/>
      <c r="E22264" s="217"/>
      <c r="F22264" s="216"/>
      <c r="G22264" s="216"/>
      <c r="I22264" s="434"/>
      <c r="P22264" s="294"/>
    </row>
    <row r="22265" spans="1:16">
      <c r="A22265" s="215"/>
      <c r="B22265" s="438"/>
      <c r="C22265" s="215"/>
      <c r="D22265" s="217"/>
      <c r="E22265" s="217"/>
      <c r="F22265" s="216"/>
      <c r="G22265" s="216"/>
      <c r="I22265" s="434"/>
      <c r="P22265" s="294"/>
    </row>
    <row r="22266" spans="1:16">
      <c r="A22266" s="215"/>
      <c r="B22266" s="438"/>
      <c r="C22266" s="215"/>
      <c r="D22266" s="217"/>
      <c r="E22266" s="217"/>
      <c r="F22266" s="216"/>
      <c r="G22266" s="216"/>
      <c r="I22266" s="434"/>
      <c r="P22266" s="294"/>
    </row>
    <row r="22267" spans="1:16">
      <c r="A22267" s="215"/>
      <c r="B22267" s="438"/>
      <c r="C22267" s="215"/>
      <c r="D22267" s="217"/>
      <c r="E22267" s="217"/>
      <c r="F22267" s="216"/>
      <c r="G22267" s="216"/>
      <c r="I22267" s="434"/>
      <c r="P22267" s="294"/>
    </row>
    <row r="22268" spans="1:16">
      <c r="A22268" s="215"/>
      <c r="B22268" s="438"/>
      <c r="C22268" s="215"/>
      <c r="D22268" s="217"/>
      <c r="E22268" s="217"/>
      <c r="F22268" s="216"/>
      <c r="G22268" s="216"/>
      <c r="I22268" s="434"/>
      <c r="P22268" s="294"/>
    </row>
    <row r="22269" spans="1:16">
      <c r="A22269" s="215"/>
      <c r="B22269" s="438"/>
      <c r="C22269" s="215"/>
      <c r="D22269" s="217"/>
      <c r="E22269" s="217"/>
      <c r="F22269" s="216"/>
      <c r="G22269" s="216"/>
      <c r="I22269" s="434"/>
      <c r="P22269" s="294"/>
    </row>
    <row r="22270" spans="1:16">
      <c r="A22270" s="215"/>
      <c r="B22270" s="438"/>
      <c r="C22270" s="215"/>
      <c r="D22270" s="217"/>
      <c r="E22270" s="217"/>
      <c r="F22270" s="216"/>
      <c r="G22270" s="216"/>
      <c r="I22270" s="434"/>
      <c r="P22270" s="294"/>
    </row>
    <row r="22271" spans="1:16">
      <c r="A22271" s="215"/>
      <c r="B22271" s="438"/>
      <c r="C22271" s="215"/>
      <c r="D22271" s="217"/>
      <c r="E22271" s="217"/>
      <c r="F22271" s="216"/>
      <c r="G22271" s="216"/>
      <c r="I22271" s="434"/>
      <c r="P22271" s="294"/>
    </row>
    <row r="22272" spans="1:16">
      <c r="A22272" s="215"/>
      <c r="B22272" s="438"/>
      <c r="C22272" s="215"/>
      <c r="D22272" s="217"/>
      <c r="E22272" s="217"/>
      <c r="F22272" s="216"/>
      <c r="G22272" s="216"/>
      <c r="I22272" s="434"/>
      <c r="P22272" s="294"/>
    </row>
    <row r="22273" spans="1:16">
      <c r="A22273" s="215"/>
      <c r="B22273" s="438"/>
      <c r="C22273" s="215"/>
      <c r="D22273" s="217"/>
      <c r="E22273" s="217"/>
      <c r="F22273" s="216"/>
      <c r="G22273" s="216"/>
      <c r="I22273" s="434"/>
      <c r="P22273" s="294"/>
    </row>
    <row r="22274" spans="1:16">
      <c r="A22274" s="215"/>
      <c r="B22274" s="438"/>
      <c r="C22274" s="215"/>
      <c r="D22274" s="217"/>
      <c r="E22274" s="217"/>
      <c r="F22274" s="216"/>
      <c r="G22274" s="216"/>
      <c r="I22274" s="434"/>
      <c r="P22274" s="294"/>
    </row>
    <row r="22275" spans="1:16">
      <c r="A22275" s="215"/>
      <c r="B22275" s="438"/>
      <c r="C22275" s="215"/>
      <c r="D22275" s="217"/>
      <c r="E22275" s="217"/>
      <c r="F22275" s="216"/>
      <c r="G22275" s="216"/>
      <c r="I22275" s="434"/>
      <c r="P22275" s="294"/>
    </row>
    <row r="22276" spans="1:16">
      <c r="A22276" s="215"/>
      <c r="B22276" s="438"/>
      <c r="C22276" s="215"/>
      <c r="D22276" s="217"/>
      <c r="E22276" s="217"/>
      <c r="F22276" s="216"/>
      <c r="G22276" s="216"/>
      <c r="I22276" s="434"/>
      <c r="P22276" s="294"/>
    </row>
    <row r="22277" spans="1:16">
      <c r="A22277" s="215"/>
      <c r="B22277" s="438"/>
      <c r="C22277" s="215"/>
      <c r="D22277" s="217"/>
      <c r="E22277" s="217"/>
      <c r="F22277" s="216"/>
      <c r="G22277" s="216"/>
      <c r="I22277" s="434"/>
      <c r="P22277" s="294"/>
    </row>
    <row r="22278" spans="1:16">
      <c r="A22278" s="215"/>
      <c r="B22278" s="438"/>
      <c r="C22278" s="215"/>
      <c r="D22278" s="217"/>
      <c r="E22278" s="217"/>
      <c r="F22278" s="216"/>
      <c r="G22278" s="216"/>
      <c r="I22278" s="434"/>
      <c r="P22278" s="294"/>
    </row>
    <row r="22279" spans="1:16">
      <c r="A22279" s="215"/>
      <c r="B22279" s="438"/>
      <c r="C22279" s="215"/>
      <c r="D22279" s="217"/>
      <c r="E22279" s="217"/>
      <c r="F22279" s="216"/>
      <c r="G22279" s="216"/>
      <c r="I22279" s="434"/>
      <c r="P22279" s="294"/>
    </row>
    <row r="22280" spans="1:16">
      <c r="A22280" s="215"/>
      <c r="B22280" s="438"/>
      <c r="C22280" s="215"/>
      <c r="D22280" s="217"/>
      <c r="E22280" s="217"/>
      <c r="F22280" s="216"/>
      <c r="G22280" s="216"/>
      <c r="I22280" s="434"/>
      <c r="P22280" s="294"/>
    </row>
    <row r="22281" spans="1:16">
      <c r="A22281" s="215"/>
      <c r="B22281" s="438"/>
      <c r="C22281" s="215"/>
      <c r="D22281" s="217"/>
      <c r="E22281" s="217"/>
      <c r="F22281" s="216"/>
      <c r="G22281" s="216"/>
      <c r="I22281" s="434"/>
      <c r="P22281" s="294"/>
    </row>
    <row r="22282" spans="1:16">
      <c r="A22282" s="215"/>
      <c r="B22282" s="438"/>
      <c r="C22282" s="215"/>
      <c r="D22282" s="217"/>
      <c r="E22282" s="217"/>
      <c r="F22282" s="216"/>
      <c r="G22282" s="216"/>
      <c r="I22282" s="434"/>
      <c r="P22282" s="294"/>
    </row>
    <row r="22283" spans="1:16">
      <c r="A22283" s="215"/>
      <c r="B22283" s="438"/>
      <c r="C22283" s="215"/>
      <c r="D22283" s="217"/>
      <c r="E22283" s="217"/>
      <c r="F22283" s="216"/>
      <c r="G22283" s="216"/>
      <c r="I22283" s="434"/>
      <c r="P22283" s="294"/>
    </row>
    <row r="22284" spans="1:16">
      <c r="A22284" s="215"/>
      <c r="B22284" s="438"/>
      <c r="C22284" s="215"/>
      <c r="D22284" s="217"/>
      <c r="E22284" s="217"/>
      <c r="F22284" s="216"/>
      <c r="G22284" s="216"/>
      <c r="I22284" s="434"/>
      <c r="P22284" s="294"/>
    </row>
    <row r="22285" spans="1:16">
      <c r="A22285" s="215"/>
      <c r="B22285" s="438"/>
      <c r="C22285" s="215"/>
      <c r="D22285" s="217"/>
      <c r="E22285" s="217"/>
      <c r="F22285" s="216"/>
      <c r="G22285" s="216"/>
      <c r="I22285" s="434"/>
      <c r="P22285" s="294"/>
    </row>
    <row r="22286" spans="1:16">
      <c r="A22286" s="215"/>
      <c r="B22286" s="438"/>
      <c r="C22286" s="215"/>
      <c r="D22286" s="217"/>
      <c r="E22286" s="217"/>
      <c r="F22286" s="216"/>
      <c r="G22286" s="216"/>
      <c r="I22286" s="434"/>
      <c r="P22286" s="294"/>
    </row>
    <row r="22287" spans="1:16">
      <c r="A22287" s="215"/>
      <c r="B22287" s="438"/>
      <c r="C22287" s="215"/>
      <c r="D22287" s="217"/>
      <c r="E22287" s="217"/>
      <c r="F22287" s="216"/>
      <c r="G22287" s="216"/>
      <c r="I22287" s="434"/>
      <c r="P22287" s="294"/>
    </row>
    <row r="22288" spans="1:16">
      <c r="A22288" s="215"/>
      <c r="B22288" s="438"/>
      <c r="C22288" s="215"/>
      <c r="D22288" s="217"/>
      <c r="E22288" s="217"/>
      <c r="F22288" s="216"/>
      <c r="G22288" s="216"/>
      <c r="I22288" s="434"/>
      <c r="P22288" s="294"/>
    </row>
    <row r="22289" spans="1:16">
      <c r="A22289" s="215"/>
      <c r="B22289" s="438"/>
      <c r="C22289" s="215"/>
      <c r="D22289" s="217"/>
      <c r="E22289" s="217"/>
      <c r="F22289" s="216"/>
      <c r="G22289" s="216"/>
      <c r="I22289" s="434"/>
      <c r="P22289" s="294"/>
    </row>
    <row r="22290" spans="1:16">
      <c r="A22290" s="215"/>
      <c r="B22290" s="438"/>
      <c r="C22290" s="215"/>
      <c r="D22290" s="217"/>
      <c r="E22290" s="217"/>
      <c r="F22290" s="216"/>
      <c r="G22290" s="216"/>
      <c r="I22290" s="434"/>
      <c r="P22290" s="294"/>
    </row>
    <row r="22291" spans="1:16">
      <c r="A22291" s="215"/>
      <c r="B22291" s="438"/>
      <c r="C22291" s="215"/>
      <c r="D22291" s="217"/>
      <c r="E22291" s="217"/>
      <c r="F22291" s="216"/>
      <c r="G22291" s="216"/>
      <c r="I22291" s="434"/>
      <c r="P22291" s="294"/>
    </row>
    <row r="22292" spans="1:16">
      <c r="A22292" s="215"/>
      <c r="B22292" s="438"/>
      <c r="C22292" s="215"/>
      <c r="D22292" s="217"/>
      <c r="E22292" s="217"/>
      <c r="F22292" s="216"/>
      <c r="G22292" s="216"/>
      <c r="I22292" s="434"/>
      <c r="P22292" s="294"/>
    </row>
    <row r="22293" spans="1:16">
      <c r="A22293" s="215"/>
      <c r="B22293" s="438"/>
      <c r="C22293" s="215"/>
      <c r="D22293" s="217"/>
      <c r="E22293" s="217"/>
      <c r="F22293" s="216"/>
      <c r="G22293" s="216"/>
      <c r="I22293" s="434"/>
      <c r="P22293" s="294"/>
    </row>
    <row r="22294" spans="1:16">
      <c r="A22294" s="215"/>
      <c r="B22294" s="438"/>
      <c r="C22294" s="215"/>
      <c r="D22294" s="217"/>
      <c r="E22294" s="217"/>
      <c r="F22294" s="216"/>
      <c r="G22294" s="216"/>
      <c r="I22294" s="434"/>
      <c r="P22294" s="294"/>
    </row>
    <row r="22295" spans="1:16">
      <c r="A22295" s="215"/>
      <c r="B22295" s="438"/>
      <c r="C22295" s="215"/>
      <c r="D22295" s="217"/>
      <c r="E22295" s="217"/>
      <c r="F22295" s="216"/>
      <c r="G22295" s="216"/>
      <c r="I22295" s="434"/>
      <c r="P22295" s="294"/>
    </row>
    <row r="22296" spans="1:16">
      <c r="A22296" s="215"/>
      <c r="B22296" s="438"/>
      <c r="C22296" s="215"/>
      <c r="D22296" s="217"/>
      <c r="E22296" s="217"/>
      <c r="F22296" s="216"/>
      <c r="G22296" s="216"/>
      <c r="I22296" s="434"/>
      <c r="P22296" s="294"/>
    </row>
    <row r="22297" spans="1:16">
      <c r="A22297" s="215"/>
      <c r="B22297" s="438"/>
      <c r="C22297" s="215"/>
      <c r="D22297" s="217"/>
      <c r="E22297" s="217"/>
      <c r="F22297" s="216"/>
      <c r="G22297" s="216"/>
      <c r="I22297" s="434"/>
      <c r="P22297" s="294"/>
    </row>
    <row r="22298" spans="1:16">
      <c r="A22298" s="215"/>
      <c r="B22298" s="438"/>
      <c r="C22298" s="215"/>
      <c r="D22298" s="217"/>
      <c r="E22298" s="217"/>
      <c r="F22298" s="216"/>
      <c r="G22298" s="216"/>
      <c r="I22298" s="434"/>
      <c r="P22298" s="294"/>
    </row>
    <row r="22299" spans="1:16">
      <c r="A22299" s="215"/>
      <c r="B22299" s="438"/>
      <c r="C22299" s="215"/>
      <c r="D22299" s="217"/>
      <c r="E22299" s="217"/>
      <c r="F22299" s="216"/>
      <c r="G22299" s="216"/>
      <c r="I22299" s="434"/>
      <c r="P22299" s="294"/>
    </row>
    <row r="22300" spans="1:16">
      <c r="A22300" s="215"/>
      <c r="B22300" s="438"/>
      <c r="C22300" s="215"/>
      <c r="D22300" s="217"/>
      <c r="E22300" s="217"/>
      <c r="F22300" s="216"/>
      <c r="G22300" s="216"/>
      <c r="I22300" s="434"/>
      <c r="P22300" s="294"/>
    </row>
    <row r="22301" spans="1:16">
      <c r="A22301" s="215"/>
      <c r="B22301" s="438"/>
      <c r="C22301" s="215"/>
      <c r="D22301" s="217"/>
      <c r="E22301" s="217"/>
      <c r="F22301" s="216"/>
      <c r="G22301" s="216"/>
      <c r="I22301" s="434"/>
      <c r="P22301" s="294"/>
    </row>
    <row r="22302" spans="1:16">
      <c r="A22302" s="215"/>
      <c r="B22302" s="438"/>
      <c r="C22302" s="215"/>
      <c r="D22302" s="217"/>
      <c r="E22302" s="217"/>
      <c r="F22302" s="216"/>
      <c r="G22302" s="216"/>
      <c r="I22302" s="434"/>
      <c r="P22302" s="294"/>
    </row>
    <row r="22303" spans="1:16">
      <c r="A22303" s="215"/>
      <c r="B22303" s="438"/>
      <c r="C22303" s="215"/>
      <c r="D22303" s="217"/>
      <c r="E22303" s="217"/>
      <c r="F22303" s="216"/>
      <c r="G22303" s="216"/>
      <c r="I22303" s="434"/>
      <c r="P22303" s="294"/>
    </row>
    <row r="22304" spans="1:16">
      <c r="A22304" s="215"/>
      <c r="B22304" s="438"/>
      <c r="C22304" s="215"/>
      <c r="D22304" s="217"/>
      <c r="E22304" s="217"/>
      <c r="F22304" s="216"/>
      <c r="G22304" s="216"/>
      <c r="I22304" s="434"/>
      <c r="P22304" s="294"/>
    </row>
    <row r="22305" spans="1:16">
      <c r="A22305" s="215"/>
      <c r="B22305" s="438"/>
      <c r="C22305" s="215"/>
      <c r="D22305" s="217"/>
      <c r="E22305" s="217"/>
      <c r="F22305" s="216"/>
      <c r="G22305" s="216"/>
      <c r="I22305" s="434"/>
      <c r="P22305" s="294"/>
    </row>
    <row r="22306" spans="1:16">
      <c r="A22306" s="215"/>
      <c r="B22306" s="438"/>
      <c r="C22306" s="215"/>
      <c r="D22306" s="217"/>
      <c r="E22306" s="217"/>
      <c r="F22306" s="216"/>
      <c r="G22306" s="216"/>
      <c r="I22306" s="434"/>
      <c r="P22306" s="294"/>
    </row>
    <row r="22307" spans="1:16">
      <c r="A22307" s="215"/>
      <c r="B22307" s="438"/>
      <c r="C22307" s="215"/>
      <c r="D22307" s="217"/>
      <c r="E22307" s="217"/>
      <c r="F22307" s="216"/>
      <c r="G22307" s="216"/>
      <c r="I22307" s="434"/>
      <c r="P22307" s="294"/>
    </row>
    <row r="22308" spans="1:16">
      <c r="A22308" s="215"/>
      <c r="B22308" s="438"/>
      <c r="C22308" s="215"/>
      <c r="D22308" s="217"/>
      <c r="E22308" s="217"/>
      <c r="F22308" s="216"/>
      <c r="G22308" s="216"/>
      <c r="I22308" s="434"/>
      <c r="P22308" s="294"/>
    </row>
    <row r="22309" spans="1:16">
      <c r="A22309" s="215"/>
      <c r="B22309" s="438"/>
      <c r="C22309" s="215"/>
      <c r="D22309" s="217"/>
      <c r="E22309" s="217"/>
      <c r="F22309" s="216"/>
      <c r="G22309" s="216"/>
      <c r="I22309" s="434"/>
      <c r="P22309" s="294"/>
    </row>
    <row r="22310" spans="1:16">
      <c r="A22310" s="215"/>
      <c r="B22310" s="438"/>
      <c r="C22310" s="215"/>
      <c r="D22310" s="217"/>
      <c r="E22310" s="217"/>
      <c r="F22310" s="216"/>
      <c r="G22310" s="216"/>
      <c r="I22310" s="434"/>
      <c r="P22310" s="294"/>
    </row>
    <row r="22311" spans="1:16">
      <c r="A22311" s="215"/>
      <c r="B22311" s="438"/>
      <c r="C22311" s="215"/>
      <c r="D22311" s="217"/>
      <c r="E22311" s="217"/>
      <c r="F22311" s="216"/>
      <c r="G22311" s="216"/>
      <c r="I22311" s="434"/>
      <c r="P22311" s="294"/>
    </row>
    <row r="22312" spans="1:16">
      <c r="A22312" s="215"/>
      <c r="B22312" s="438"/>
      <c r="C22312" s="215"/>
      <c r="D22312" s="217"/>
      <c r="E22312" s="217"/>
      <c r="F22312" s="216"/>
      <c r="G22312" s="216"/>
      <c r="I22312" s="434"/>
      <c r="P22312" s="294"/>
    </row>
    <row r="22313" spans="1:16">
      <c r="A22313" s="215"/>
      <c r="B22313" s="438"/>
      <c r="C22313" s="215"/>
      <c r="D22313" s="217"/>
      <c r="E22313" s="217"/>
      <c r="F22313" s="216"/>
      <c r="G22313" s="216"/>
      <c r="I22313" s="434"/>
      <c r="P22313" s="294"/>
    </row>
    <row r="22314" spans="1:16">
      <c r="A22314" s="215"/>
      <c r="B22314" s="438"/>
      <c r="C22314" s="215"/>
      <c r="D22314" s="217"/>
      <c r="E22314" s="217"/>
      <c r="F22314" s="216"/>
      <c r="G22314" s="216"/>
      <c r="I22314" s="434"/>
      <c r="P22314" s="294"/>
    </row>
    <row r="22315" spans="1:16">
      <c r="A22315" s="215"/>
      <c r="B22315" s="438"/>
      <c r="C22315" s="215"/>
      <c r="D22315" s="217"/>
      <c r="E22315" s="217"/>
      <c r="F22315" s="216"/>
      <c r="G22315" s="216"/>
      <c r="I22315" s="434"/>
      <c r="P22315" s="294"/>
    </row>
    <row r="22316" spans="1:16">
      <c r="A22316" s="215"/>
      <c r="B22316" s="438"/>
      <c r="C22316" s="215"/>
      <c r="D22316" s="217"/>
      <c r="E22316" s="217"/>
      <c r="F22316" s="216"/>
      <c r="G22316" s="216"/>
      <c r="I22316" s="434"/>
      <c r="P22316" s="294"/>
    </row>
    <row r="22317" spans="1:16">
      <c r="A22317" s="215"/>
      <c r="B22317" s="438"/>
      <c r="C22317" s="215"/>
      <c r="D22317" s="217"/>
      <c r="E22317" s="217"/>
      <c r="F22317" s="216"/>
      <c r="G22317" s="216"/>
      <c r="I22317" s="434"/>
      <c r="P22317" s="294"/>
    </row>
    <row r="22318" spans="1:16">
      <c r="A22318" s="215"/>
      <c r="B22318" s="438"/>
      <c r="C22318" s="215"/>
      <c r="D22318" s="217"/>
      <c r="E22318" s="217"/>
      <c r="F22318" s="216"/>
      <c r="G22318" s="216"/>
      <c r="I22318" s="434"/>
      <c r="P22318" s="294"/>
    </row>
    <row r="22319" spans="1:16">
      <c r="A22319" s="215"/>
      <c r="B22319" s="438"/>
      <c r="C22319" s="215"/>
      <c r="D22319" s="217"/>
      <c r="E22319" s="217"/>
      <c r="F22319" s="216"/>
      <c r="G22319" s="216"/>
      <c r="I22319" s="434"/>
      <c r="P22319" s="294"/>
    </row>
    <row r="22320" spans="1:16">
      <c r="A22320" s="215"/>
      <c r="B22320" s="438"/>
      <c r="C22320" s="215"/>
      <c r="D22320" s="217"/>
      <c r="E22320" s="217"/>
      <c r="F22320" s="216"/>
      <c r="G22320" s="216"/>
      <c r="I22320" s="434"/>
      <c r="P22320" s="294"/>
    </row>
    <row r="22321" spans="1:16">
      <c r="A22321" s="215"/>
      <c r="B22321" s="438"/>
      <c r="C22321" s="215"/>
      <c r="D22321" s="217"/>
      <c r="E22321" s="217"/>
      <c r="F22321" s="216"/>
      <c r="G22321" s="216"/>
      <c r="I22321" s="434"/>
      <c r="P22321" s="294"/>
    </row>
    <row r="22322" spans="1:16">
      <c r="A22322" s="215"/>
      <c r="B22322" s="438"/>
      <c r="C22322" s="215"/>
      <c r="D22322" s="217"/>
      <c r="E22322" s="217"/>
      <c r="F22322" s="216"/>
      <c r="G22322" s="216"/>
      <c r="I22322" s="434"/>
      <c r="P22322" s="294"/>
    </row>
    <row r="22323" spans="1:16">
      <c r="A22323" s="215"/>
      <c r="B22323" s="438"/>
      <c r="C22323" s="215"/>
      <c r="D22323" s="217"/>
      <c r="E22323" s="217"/>
      <c r="F22323" s="216"/>
      <c r="G22323" s="216"/>
      <c r="I22323" s="434"/>
      <c r="P22323" s="294"/>
    </row>
    <row r="22324" spans="1:16">
      <c r="A22324" s="215"/>
      <c r="B22324" s="438"/>
      <c r="C22324" s="215"/>
      <c r="D22324" s="217"/>
      <c r="E22324" s="217"/>
      <c r="F22324" s="216"/>
      <c r="G22324" s="216"/>
      <c r="I22324" s="434"/>
      <c r="P22324" s="294"/>
    </row>
    <row r="22325" spans="1:16">
      <c r="A22325" s="215"/>
      <c r="B22325" s="438"/>
      <c r="C22325" s="215"/>
      <c r="D22325" s="217"/>
      <c r="E22325" s="217"/>
      <c r="F22325" s="216"/>
      <c r="G22325" s="216"/>
      <c r="I22325" s="434"/>
      <c r="P22325" s="294"/>
    </row>
    <row r="22326" spans="1:16">
      <c r="A22326" s="215"/>
      <c r="B22326" s="438"/>
      <c r="C22326" s="215"/>
      <c r="D22326" s="217"/>
      <c r="E22326" s="217"/>
      <c r="F22326" s="216"/>
      <c r="G22326" s="216"/>
      <c r="I22326" s="434"/>
      <c r="P22326" s="294"/>
    </row>
    <row r="22327" spans="1:16">
      <c r="A22327" s="215"/>
      <c r="B22327" s="438"/>
      <c r="C22327" s="215"/>
      <c r="D22327" s="217"/>
      <c r="E22327" s="217"/>
      <c r="F22327" s="216"/>
      <c r="G22327" s="216"/>
      <c r="I22327" s="434"/>
      <c r="P22327" s="294"/>
    </row>
    <row r="22328" spans="1:16">
      <c r="A22328" s="215"/>
      <c r="B22328" s="438"/>
      <c r="C22328" s="215"/>
      <c r="D22328" s="217"/>
      <c r="E22328" s="217"/>
      <c r="F22328" s="216"/>
      <c r="G22328" s="216"/>
      <c r="I22328" s="434"/>
      <c r="P22328" s="294"/>
    </row>
    <row r="22329" spans="1:16">
      <c r="A22329" s="215"/>
      <c r="B22329" s="438"/>
      <c r="C22329" s="215"/>
      <c r="D22329" s="217"/>
      <c r="E22329" s="217"/>
      <c r="F22329" s="216"/>
      <c r="G22329" s="216"/>
      <c r="I22329" s="434"/>
      <c r="P22329" s="294"/>
    </row>
    <row r="22330" spans="1:16">
      <c r="A22330" s="215"/>
      <c r="B22330" s="438"/>
      <c r="C22330" s="215"/>
      <c r="D22330" s="217"/>
      <c r="E22330" s="217"/>
      <c r="F22330" s="216"/>
      <c r="G22330" s="216"/>
      <c r="I22330" s="434"/>
      <c r="P22330" s="294"/>
    </row>
    <row r="22331" spans="1:16">
      <c r="A22331" s="215"/>
      <c r="B22331" s="438"/>
      <c r="C22331" s="215"/>
      <c r="D22331" s="217"/>
      <c r="E22331" s="217"/>
      <c r="F22331" s="216"/>
      <c r="G22331" s="216"/>
      <c r="I22331" s="434"/>
      <c r="P22331" s="294"/>
    </row>
    <row r="22332" spans="1:16">
      <c r="A22332" s="215"/>
      <c r="B22332" s="438"/>
      <c r="C22332" s="215"/>
      <c r="D22332" s="217"/>
      <c r="E22332" s="217"/>
      <c r="F22332" s="216"/>
      <c r="G22332" s="216"/>
      <c r="I22332" s="434"/>
      <c r="P22332" s="294"/>
    </row>
    <row r="22333" spans="1:16">
      <c r="A22333" s="215"/>
      <c r="B22333" s="438"/>
      <c r="C22333" s="215"/>
      <c r="D22333" s="217"/>
      <c r="E22333" s="217"/>
      <c r="F22333" s="216"/>
      <c r="G22333" s="216"/>
      <c r="I22333" s="434"/>
      <c r="P22333" s="294"/>
    </row>
    <row r="22334" spans="1:16">
      <c r="A22334" s="215"/>
      <c r="B22334" s="438"/>
      <c r="C22334" s="215"/>
      <c r="D22334" s="217"/>
      <c r="E22334" s="217"/>
      <c r="F22334" s="216"/>
      <c r="G22334" s="216"/>
      <c r="I22334" s="434"/>
      <c r="P22334" s="294"/>
    </row>
    <row r="22335" spans="1:16">
      <c r="A22335" s="215"/>
      <c r="B22335" s="438"/>
      <c r="C22335" s="215"/>
      <c r="D22335" s="217"/>
      <c r="E22335" s="217"/>
      <c r="F22335" s="216"/>
      <c r="G22335" s="216"/>
      <c r="I22335" s="434"/>
      <c r="P22335" s="294"/>
    </row>
    <row r="22336" spans="1:16">
      <c r="A22336" s="215"/>
      <c r="B22336" s="438"/>
      <c r="C22336" s="215"/>
      <c r="D22336" s="217"/>
      <c r="E22336" s="217"/>
      <c r="F22336" s="216"/>
      <c r="G22336" s="216"/>
      <c r="I22336" s="434"/>
      <c r="P22336" s="294"/>
    </row>
    <row r="22337" spans="1:16">
      <c r="A22337" s="215"/>
      <c r="B22337" s="438"/>
      <c r="C22337" s="215"/>
      <c r="D22337" s="217"/>
      <c r="E22337" s="217"/>
      <c r="F22337" s="216"/>
      <c r="G22337" s="216"/>
      <c r="I22337" s="434"/>
      <c r="P22337" s="294"/>
    </row>
    <row r="22338" spans="1:16">
      <c r="A22338" s="215"/>
      <c r="B22338" s="438"/>
      <c r="C22338" s="215"/>
      <c r="D22338" s="217"/>
      <c r="E22338" s="217"/>
      <c r="F22338" s="216"/>
      <c r="G22338" s="216"/>
      <c r="I22338" s="434"/>
      <c r="P22338" s="294"/>
    </row>
    <row r="22339" spans="1:16">
      <c r="A22339" s="215"/>
      <c r="B22339" s="438"/>
      <c r="C22339" s="215"/>
      <c r="D22339" s="217"/>
      <c r="E22339" s="217"/>
      <c r="F22339" s="216"/>
      <c r="G22339" s="216"/>
      <c r="I22339" s="434"/>
      <c r="P22339" s="294"/>
    </row>
    <row r="22340" spans="1:16">
      <c r="A22340" s="215"/>
      <c r="B22340" s="438"/>
      <c r="C22340" s="215"/>
      <c r="D22340" s="217"/>
      <c r="E22340" s="217"/>
      <c r="F22340" s="216"/>
      <c r="G22340" s="216"/>
      <c r="I22340" s="434"/>
      <c r="P22340" s="294"/>
    </row>
    <row r="22341" spans="1:16">
      <c r="A22341" s="215"/>
      <c r="B22341" s="438"/>
      <c r="C22341" s="215"/>
      <c r="D22341" s="217"/>
      <c r="E22341" s="217"/>
      <c r="F22341" s="216"/>
      <c r="G22341" s="216"/>
      <c r="I22341" s="434"/>
      <c r="P22341" s="294"/>
    </row>
    <row r="22342" spans="1:16">
      <c r="A22342" s="215"/>
      <c r="B22342" s="438"/>
      <c r="C22342" s="215"/>
      <c r="D22342" s="217"/>
      <c r="E22342" s="217"/>
      <c r="F22342" s="216"/>
      <c r="G22342" s="216"/>
      <c r="I22342" s="434"/>
      <c r="P22342" s="294"/>
    </row>
    <row r="22343" spans="1:16">
      <c r="A22343" s="215"/>
      <c r="B22343" s="438"/>
      <c r="C22343" s="215"/>
      <c r="D22343" s="217"/>
      <c r="E22343" s="217"/>
      <c r="F22343" s="216"/>
      <c r="G22343" s="216"/>
      <c r="I22343" s="434"/>
      <c r="P22343" s="294"/>
    </row>
    <row r="22344" spans="1:16">
      <c r="A22344" s="215"/>
      <c r="B22344" s="438"/>
      <c r="C22344" s="215"/>
      <c r="D22344" s="217"/>
      <c r="E22344" s="217"/>
      <c r="F22344" s="216"/>
      <c r="G22344" s="216"/>
      <c r="I22344" s="434"/>
      <c r="P22344" s="294"/>
    </row>
    <row r="22345" spans="1:16">
      <c r="A22345" s="215"/>
      <c r="B22345" s="438"/>
      <c r="C22345" s="215"/>
      <c r="D22345" s="217"/>
      <c r="E22345" s="217"/>
      <c r="F22345" s="216"/>
      <c r="G22345" s="216"/>
      <c r="I22345" s="434"/>
      <c r="P22345" s="294"/>
    </row>
    <row r="22346" spans="1:16">
      <c r="A22346" s="215"/>
      <c r="B22346" s="438"/>
      <c r="C22346" s="215"/>
      <c r="D22346" s="217"/>
      <c r="E22346" s="217"/>
      <c r="F22346" s="216"/>
      <c r="G22346" s="216"/>
      <c r="I22346" s="434"/>
      <c r="P22346" s="294"/>
    </row>
    <row r="22347" spans="1:16">
      <c r="A22347" s="215"/>
      <c r="B22347" s="438"/>
      <c r="C22347" s="215"/>
      <c r="D22347" s="217"/>
      <c r="E22347" s="217"/>
      <c r="F22347" s="216"/>
      <c r="G22347" s="216"/>
      <c r="I22347" s="434"/>
      <c r="P22347" s="294"/>
    </row>
    <row r="22348" spans="1:16">
      <c r="A22348" s="215"/>
      <c r="B22348" s="438"/>
      <c r="C22348" s="215"/>
      <c r="D22348" s="217"/>
      <c r="E22348" s="217"/>
      <c r="F22348" s="216"/>
      <c r="G22348" s="216"/>
      <c r="I22348" s="434"/>
      <c r="P22348" s="294"/>
    </row>
    <row r="22349" spans="1:16">
      <c r="A22349" s="215"/>
      <c r="B22349" s="438"/>
      <c r="C22349" s="215"/>
      <c r="D22349" s="217"/>
      <c r="E22349" s="217"/>
      <c r="F22349" s="216"/>
      <c r="G22349" s="216"/>
      <c r="I22349" s="434"/>
      <c r="P22349" s="294"/>
    </row>
    <row r="22350" spans="1:16">
      <c r="A22350" s="215"/>
      <c r="B22350" s="438"/>
      <c r="C22350" s="215"/>
      <c r="D22350" s="217"/>
      <c r="E22350" s="217"/>
      <c r="F22350" s="216"/>
      <c r="G22350" s="216"/>
      <c r="I22350" s="434"/>
      <c r="P22350" s="294"/>
    </row>
    <row r="22351" spans="1:16">
      <c r="A22351" s="215"/>
      <c r="B22351" s="438"/>
      <c r="C22351" s="215"/>
      <c r="D22351" s="217"/>
      <c r="E22351" s="217"/>
      <c r="F22351" s="216"/>
      <c r="G22351" s="216"/>
      <c r="I22351" s="434"/>
      <c r="P22351" s="294"/>
    </row>
    <row r="22352" spans="1:16">
      <c r="A22352" s="215"/>
      <c r="B22352" s="438"/>
      <c r="C22352" s="215"/>
      <c r="D22352" s="217"/>
      <c r="E22352" s="217"/>
      <c r="F22352" s="216"/>
      <c r="G22352" s="216"/>
      <c r="I22352" s="434"/>
      <c r="P22352" s="294"/>
    </row>
    <row r="22353" spans="1:16">
      <c r="A22353" s="215"/>
      <c r="B22353" s="438"/>
      <c r="C22353" s="215"/>
      <c r="D22353" s="217"/>
      <c r="E22353" s="217"/>
      <c r="F22353" s="216"/>
      <c r="G22353" s="216"/>
      <c r="I22353" s="434"/>
      <c r="P22353" s="294"/>
    </row>
    <row r="22354" spans="1:16">
      <c r="A22354" s="215"/>
      <c r="B22354" s="438"/>
      <c r="C22354" s="215"/>
      <c r="D22354" s="217"/>
      <c r="E22354" s="217"/>
      <c r="F22354" s="216"/>
      <c r="G22354" s="216"/>
      <c r="I22354" s="434"/>
      <c r="P22354" s="294"/>
    </row>
    <row r="22355" spans="1:16">
      <c r="A22355" s="215"/>
      <c r="B22355" s="438"/>
      <c r="C22355" s="215"/>
      <c r="D22355" s="217"/>
      <c r="E22355" s="217"/>
      <c r="F22355" s="216"/>
      <c r="G22355" s="216"/>
      <c r="I22355" s="434"/>
      <c r="P22355" s="294"/>
    </row>
    <row r="22356" spans="1:16">
      <c r="A22356" s="215"/>
      <c r="B22356" s="438"/>
      <c r="C22356" s="215"/>
      <c r="D22356" s="217"/>
      <c r="E22356" s="217"/>
      <c r="F22356" s="216"/>
      <c r="G22356" s="216"/>
      <c r="I22356" s="434"/>
      <c r="P22356" s="294"/>
    </row>
    <row r="22357" spans="1:16">
      <c r="A22357" s="215"/>
      <c r="B22357" s="438"/>
      <c r="C22357" s="215"/>
      <c r="D22357" s="217"/>
      <c r="E22357" s="217"/>
      <c r="F22357" s="216"/>
      <c r="G22357" s="216"/>
      <c r="I22357" s="434"/>
      <c r="P22357" s="294"/>
    </row>
    <row r="22358" spans="1:16">
      <c r="A22358" s="215"/>
      <c r="B22358" s="438"/>
      <c r="C22358" s="215"/>
      <c r="D22358" s="217"/>
      <c r="E22358" s="217"/>
      <c r="F22358" s="216"/>
      <c r="G22358" s="216"/>
      <c r="I22358" s="434"/>
      <c r="P22358" s="294"/>
    </row>
    <row r="22359" spans="1:16">
      <c r="A22359" s="215"/>
      <c r="B22359" s="438"/>
      <c r="C22359" s="215"/>
      <c r="D22359" s="217"/>
      <c r="E22359" s="217"/>
      <c r="F22359" s="216"/>
      <c r="G22359" s="216"/>
      <c r="I22359" s="434"/>
      <c r="P22359" s="294"/>
    </row>
    <row r="22360" spans="1:16">
      <c r="A22360" s="215"/>
      <c r="B22360" s="438"/>
      <c r="C22360" s="215"/>
      <c r="D22360" s="217"/>
      <c r="E22360" s="217"/>
      <c r="F22360" s="216"/>
      <c r="G22360" s="216"/>
      <c r="I22360" s="434"/>
      <c r="P22360" s="294"/>
    </row>
    <row r="22361" spans="1:16">
      <c r="A22361" s="215"/>
      <c r="B22361" s="438"/>
      <c r="C22361" s="215"/>
      <c r="D22361" s="217"/>
      <c r="E22361" s="217"/>
      <c r="F22361" s="216"/>
      <c r="G22361" s="216"/>
      <c r="I22361" s="434"/>
      <c r="P22361" s="294"/>
    </row>
    <row r="22362" spans="1:16">
      <c r="A22362" s="215"/>
      <c r="B22362" s="438"/>
      <c r="C22362" s="215"/>
      <c r="D22362" s="217"/>
      <c r="E22362" s="217"/>
      <c r="F22362" s="216"/>
      <c r="G22362" s="216"/>
      <c r="I22362" s="434"/>
      <c r="P22362" s="294"/>
    </row>
    <row r="22363" spans="1:16">
      <c r="A22363" s="215"/>
      <c r="B22363" s="438"/>
      <c r="C22363" s="215"/>
      <c r="D22363" s="217"/>
      <c r="E22363" s="217"/>
      <c r="F22363" s="216"/>
      <c r="G22363" s="216"/>
      <c r="I22363" s="434"/>
      <c r="P22363" s="294"/>
    </row>
    <row r="22364" spans="1:16">
      <c r="A22364" s="215"/>
      <c r="B22364" s="438"/>
      <c r="C22364" s="215"/>
      <c r="D22364" s="217"/>
      <c r="E22364" s="217"/>
      <c r="F22364" s="216"/>
      <c r="G22364" s="216"/>
      <c r="I22364" s="434"/>
      <c r="P22364" s="294"/>
    </row>
    <row r="22365" spans="1:16">
      <c r="A22365" s="215"/>
      <c r="B22365" s="438"/>
      <c r="C22365" s="215"/>
      <c r="D22365" s="217"/>
      <c r="E22365" s="217"/>
      <c r="F22365" s="216"/>
      <c r="G22365" s="216"/>
      <c r="I22365" s="434"/>
      <c r="P22365" s="294"/>
    </row>
    <row r="22366" spans="1:16">
      <c r="A22366" s="215"/>
      <c r="B22366" s="438"/>
      <c r="C22366" s="215"/>
      <c r="D22366" s="217"/>
      <c r="E22366" s="217"/>
      <c r="F22366" s="216"/>
      <c r="G22366" s="216"/>
      <c r="I22366" s="434"/>
      <c r="P22366" s="294"/>
    </row>
    <row r="22367" spans="1:16">
      <c r="A22367" s="215"/>
      <c r="B22367" s="438"/>
      <c r="C22367" s="215"/>
      <c r="D22367" s="217"/>
      <c r="E22367" s="217"/>
      <c r="F22367" s="216"/>
      <c r="G22367" s="216"/>
      <c r="I22367" s="434"/>
      <c r="P22367" s="294"/>
    </row>
    <row r="22368" spans="1:16">
      <c r="A22368" s="215"/>
      <c r="B22368" s="438"/>
      <c r="C22368" s="215"/>
      <c r="D22368" s="217"/>
      <c r="E22368" s="217"/>
      <c r="F22368" s="216"/>
      <c r="G22368" s="216"/>
      <c r="I22368" s="434"/>
      <c r="P22368" s="294"/>
    </row>
    <row r="22369" spans="1:16">
      <c r="A22369" s="215"/>
      <c r="B22369" s="438"/>
      <c r="C22369" s="215"/>
      <c r="D22369" s="217"/>
      <c r="E22369" s="217"/>
      <c r="F22369" s="216"/>
      <c r="G22369" s="216"/>
      <c r="I22369" s="434"/>
      <c r="P22369" s="294"/>
    </row>
    <row r="22370" spans="1:16">
      <c r="A22370" s="215"/>
      <c r="B22370" s="438"/>
      <c r="C22370" s="215"/>
      <c r="D22370" s="217"/>
      <c r="E22370" s="217"/>
      <c r="F22370" s="216"/>
      <c r="G22370" s="216"/>
      <c r="I22370" s="434"/>
      <c r="P22370" s="294"/>
    </row>
    <row r="22371" spans="1:16">
      <c r="A22371" s="215"/>
      <c r="B22371" s="438"/>
      <c r="C22371" s="215"/>
      <c r="D22371" s="217"/>
      <c r="E22371" s="217"/>
      <c r="F22371" s="216"/>
      <c r="G22371" s="216"/>
      <c r="I22371" s="434"/>
      <c r="P22371" s="294"/>
    </row>
    <row r="22372" spans="1:16">
      <c r="A22372" s="215"/>
      <c r="B22372" s="438"/>
      <c r="C22372" s="215"/>
      <c r="D22372" s="217"/>
      <c r="E22372" s="217"/>
      <c r="F22372" s="216"/>
      <c r="G22372" s="216"/>
      <c r="I22372" s="434"/>
      <c r="P22372" s="294"/>
    </row>
    <row r="22373" spans="1:16">
      <c r="A22373" s="215"/>
      <c r="B22373" s="438"/>
      <c r="C22373" s="215"/>
      <c r="D22373" s="217"/>
      <c r="E22373" s="217"/>
      <c r="F22373" s="216"/>
      <c r="G22373" s="216"/>
      <c r="I22373" s="434"/>
      <c r="P22373" s="294"/>
    </row>
    <row r="22374" spans="1:16">
      <c r="A22374" s="215"/>
      <c r="B22374" s="438"/>
      <c r="C22374" s="215"/>
      <c r="D22374" s="217"/>
      <c r="E22374" s="217"/>
      <c r="F22374" s="216"/>
      <c r="G22374" s="216"/>
      <c r="I22374" s="434"/>
      <c r="P22374" s="294"/>
    </row>
    <row r="22375" spans="1:16">
      <c r="A22375" s="215"/>
      <c r="B22375" s="438"/>
      <c r="C22375" s="215"/>
      <c r="D22375" s="217"/>
      <c r="E22375" s="217"/>
      <c r="F22375" s="216"/>
      <c r="G22375" s="216"/>
      <c r="I22375" s="434"/>
      <c r="P22375" s="294"/>
    </row>
    <row r="22376" spans="1:16">
      <c r="A22376" s="215"/>
      <c r="B22376" s="438"/>
      <c r="C22376" s="215"/>
      <c r="D22376" s="217"/>
      <c r="E22376" s="217"/>
      <c r="F22376" s="216"/>
      <c r="G22376" s="216"/>
      <c r="I22376" s="434"/>
      <c r="P22376" s="294"/>
    </row>
    <row r="22377" spans="1:16">
      <c r="A22377" s="215"/>
      <c r="B22377" s="438"/>
      <c r="C22377" s="215"/>
      <c r="D22377" s="217"/>
      <c r="E22377" s="217"/>
      <c r="F22377" s="216"/>
      <c r="G22377" s="216"/>
      <c r="I22377" s="434"/>
      <c r="P22377" s="294"/>
    </row>
    <row r="22378" spans="1:16">
      <c r="A22378" s="215"/>
      <c r="B22378" s="438"/>
      <c r="C22378" s="215"/>
      <c r="D22378" s="217"/>
      <c r="E22378" s="217"/>
      <c r="F22378" s="216"/>
      <c r="G22378" s="216"/>
      <c r="I22378" s="434"/>
      <c r="P22378" s="294"/>
    </row>
    <row r="22379" spans="1:16">
      <c r="A22379" s="215"/>
      <c r="B22379" s="438"/>
      <c r="C22379" s="215"/>
      <c r="D22379" s="217"/>
      <c r="E22379" s="217"/>
      <c r="F22379" s="216"/>
      <c r="G22379" s="216"/>
      <c r="I22379" s="434"/>
      <c r="P22379" s="294"/>
    </row>
    <row r="22380" spans="1:16">
      <c r="A22380" s="215"/>
      <c r="B22380" s="438"/>
      <c r="C22380" s="215"/>
      <c r="D22380" s="217"/>
      <c r="E22380" s="217"/>
      <c r="F22380" s="216"/>
      <c r="G22380" s="216"/>
      <c r="I22380" s="434"/>
      <c r="P22380" s="294"/>
    </row>
    <row r="22381" spans="1:16">
      <c r="A22381" s="215"/>
      <c r="B22381" s="438"/>
      <c r="C22381" s="215"/>
      <c r="D22381" s="217"/>
      <c r="E22381" s="217"/>
      <c r="F22381" s="216"/>
      <c r="G22381" s="216"/>
      <c r="I22381" s="434"/>
      <c r="P22381" s="294"/>
    </row>
    <row r="22382" spans="1:16">
      <c r="A22382" s="215"/>
      <c r="B22382" s="438"/>
      <c r="C22382" s="215"/>
      <c r="D22382" s="217"/>
      <c r="E22382" s="217"/>
      <c r="F22382" s="216"/>
      <c r="G22382" s="216"/>
      <c r="I22382" s="434"/>
      <c r="P22382" s="294"/>
    </row>
    <row r="22383" spans="1:16">
      <c r="A22383" s="215"/>
      <c r="B22383" s="438"/>
      <c r="C22383" s="215"/>
      <c r="D22383" s="217"/>
      <c r="E22383" s="217"/>
      <c r="F22383" s="216"/>
      <c r="G22383" s="216"/>
      <c r="I22383" s="434"/>
      <c r="P22383" s="294"/>
    </row>
    <row r="22384" spans="1:16">
      <c r="A22384" s="215"/>
      <c r="B22384" s="438"/>
      <c r="C22384" s="215"/>
      <c r="D22384" s="217"/>
      <c r="E22384" s="217"/>
      <c r="F22384" s="216"/>
      <c r="G22384" s="216"/>
      <c r="I22384" s="434"/>
      <c r="P22384" s="294"/>
    </row>
    <row r="22385" spans="1:16">
      <c r="A22385" s="215"/>
      <c r="B22385" s="438"/>
      <c r="C22385" s="215"/>
      <c r="D22385" s="217"/>
      <c r="E22385" s="217"/>
      <c r="F22385" s="216"/>
      <c r="G22385" s="216"/>
      <c r="I22385" s="434"/>
      <c r="P22385" s="294"/>
    </row>
    <row r="22386" spans="1:16">
      <c r="A22386" s="215"/>
      <c r="B22386" s="438"/>
      <c r="C22386" s="215"/>
      <c r="D22386" s="217"/>
      <c r="E22386" s="217"/>
      <c r="F22386" s="216"/>
      <c r="G22386" s="216"/>
      <c r="I22386" s="434"/>
      <c r="P22386" s="294"/>
    </row>
    <row r="22387" spans="1:16">
      <c r="A22387" s="215"/>
      <c r="B22387" s="438"/>
      <c r="C22387" s="215"/>
      <c r="D22387" s="217"/>
      <c r="E22387" s="217"/>
      <c r="F22387" s="216"/>
      <c r="G22387" s="216"/>
      <c r="I22387" s="434"/>
      <c r="P22387" s="294"/>
    </row>
    <row r="22388" spans="1:16">
      <c r="A22388" s="215"/>
      <c r="B22388" s="438"/>
      <c r="C22388" s="215"/>
      <c r="D22388" s="217"/>
      <c r="E22388" s="217"/>
      <c r="F22388" s="216"/>
      <c r="G22388" s="216"/>
      <c r="I22388" s="434"/>
      <c r="P22388" s="294"/>
    </row>
    <row r="22389" spans="1:16">
      <c r="A22389" s="215"/>
      <c r="B22389" s="438"/>
      <c r="C22389" s="215"/>
      <c r="D22389" s="217"/>
      <c r="E22389" s="217"/>
      <c r="F22389" s="216"/>
      <c r="G22389" s="216"/>
      <c r="I22389" s="434"/>
      <c r="P22389" s="294"/>
    </row>
    <row r="22390" spans="1:16">
      <c r="A22390" s="215"/>
      <c r="B22390" s="438"/>
      <c r="C22390" s="215"/>
      <c r="D22390" s="217"/>
      <c r="E22390" s="217"/>
      <c r="F22390" s="216"/>
      <c r="G22390" s="216"/>
      <c r="I22390" s="434"/>
      <c r="P22390" s="294"/>
    </row>
    <row r="22391" spans="1:16">
      <c r="A22391" s="215"/>
      <c r="B22391" s="438"/>
      <c r="C22391" s="215"/>
      <c r="D22391" s="217"/>
      <c r="E22391" s="217"/>
      <c r="F22391" s="216"/>
      <c r="G22391" s="216"/>
      <c r="I22391" s="434"/>
      <c r="P22391" s="294"/>
    </row>
    <row r="22392" spans="1:16">
      <c r="A22392" s="215"/>
      <c r="B22392" s="438"/>
      <c r="C22392" s="215"/>
      <c r="D22392" s="217"/>
      <c r="E22392" s="217"/>
      <c r="F22392" s="216"/>
      <c r="G22392" s="216"/>
      <c r="I22392" s="434"/>
      <c r="P22392" s="294"/>
    </row>
    <row r="22393" spans="1:16">
      <c r="A22393" s="215"/>
      <c r="B22393" s="438"/>
      <c r="C22393" s="215"/>
      <c r="D22393" s="217"/>
      <c r="E22393" s="217"/>
      <c r="F22393" s="216"/>
      <c r="G22393" s="216"/>
      <c r="I22393" s="434"/>
      <c r="P22393" s="294"/>
    </row>
    <row r="22394" spans="1:16">
      <c r="A22394" s="215"/>
      <c r="B22394" s="438"/>
      <c r="C22394" s="215"/>
      <c r="D22394" s="217"/>
      <c r="E22394" s="217"/>
      <c r="F22394" s="216"/>
      <c r="G22394" s="216"/>
      <c r="I22394" s="434"/>
      <c r="P22394" s="294"/>
    </row>
    <row r="22395" spans="1:16">
      <c r="A22395" s="215"/>
      <c r="B22395" s="438"/>
      <c r="C22395" s="215"/>
      <c r="D22395" s="217"/>
      <c r="E22395" s="217"/>
      <c r="F22395" s="216"/>
      <c r="G22395" s="216"/>
      <c r="I22395" s="434"/>
      <c r="P22395" s="294"/>
    </row>
    <row r="22396" spans="1:16">
      <c r="A22396" s="215"/>
      <c r="B22396" s="438"/>
      <c r="C22396" s="215"/>
      <c r="D22396" s="217"/>
      <c r="E22396" s="217"/>
      <c r="F22396" s="216"/>
      <c r="G22396" s="216"/>
      <c r="I22396" s="434"/>
      <c r="P22396" s="294"/>
    </row>
    <row r="22397" spans="1:16">
      <c r="A22397" s="215"/>
      <c r="B22397" s="438"/>
      <c r="C22397" s="215"/>
      <c r="D22397" s="217"/>
      <c r="E22397" s="217"/>
      <c r="F22397" s="216"/>
      <c r="G22397" s="216"/>
      <c r="I22397" s="434"/>
      <c r="P22397" s="294"/>
    </row>
    <row r="22398" spans="1:16">
      <c r="A22398" s="215"/>
      <c r="B22398" s="438"/>
      <c r="C22398" s="215"/>
      <c r="D22398" s="217"/>
      <c r="E22398" s="217"/>
      <c r="F22398" s="216"/>
      <c r="G22398" s="216"/>
      <c r="I22398" s="434"/>
      <c r="P22398" s="294"/>
    </row>
    <row r="22399" spans="1:16">
      <c r="A22399" s="215"/>
      <c r="B22399" s="438"/>
      <c r="C22399" s="215"/>
      <c r="D22399" s="217"/>
      <c r="E22399" s="217"/>
      <c r="F22399" s="216"/>
      <c r="G22399" s="216"/>
      <c r="I22399" s="434"/>
      <c r="P22399" s="294"/>
    </row>
    <row r="22400" spans="1:16">
      <c r="A22400" s="215"/>
      <c r="B22400" s="438"/>
      <c r="C22400" s="215"/>
      <c r="D22400" s="217"/>
      <c r="E22400" s="217"/>
      <c r="F22400" s="216"/>
      <c r="G22400" s="216"/>
      <c r="I22400" s="434"/>
      <c r="P22400" s="294"/>
    </row>
    <row r="22401" spans="1:16">
      <c r="A22401" s="215"/>
      <c r="B22401" s="438"/>
      <c r="C22401" s="215"/>
      <c r="D22401" s="217"/>
      <c r="E22401" s="217"/>
      <c r="F22401" s="216"/>
      <c r="G22401" s="216"/>
      <c r="I22401" s="434"/>
      <c r="P22401" s="294"/>
    </row>
    <row r="22402" spans="1:16">
      <c r="A22402" s="215"/>
      <c r="B22402" s="438"/>
      <c r="C22402" s="215"/>
      <c r="D22402" s="217"/>
      <c r="E22402" s="217"/>
      <c r="F22402" s="216"/>
      <c r="G22402" s="216"/>
      <c r="I22402" s="434"/>
      <c r="P22402" s="294"/>
    </row>
    <row r="22403" spans="1:16">
      <c r="A22403" s="215"/>
      <c r="B22403" s="438"/>
      <c r="C22403" s="215"/>
      <c r="D22403" s="217"/>
      <c r="E22403" s="217"/>
      <c r="F22403" s="216"/>
      <c r="G22403" s="216"/>
      <c r="I22403" s="434"/>
      <c r="P22403" s="294"/>
    </row>
    <row r="22404" spans="1:16">
      <c r="A22404" s="215"/>
      <c r="B22404" s="438"/>
      <c r="C22404" s="215"/>
      <c r="D22404" s="217"/>
      <c r="E22404" s="217"/>
      <c r="F22404" s="216"/>
      <c r="G22404" s="216"/>
      <c r="I22404" s="434"/>
      <c r="P22404" s="294"/>
    </row>
    <row r="22405" spans="1:16">
      <c r="A22405" s="215"/>
      <c r="B22405" s="438"/>
      <c r="C22405" s="215"/>
      <c r="D22405" s="217"/>
      <c r="E22405" s="217"/>
      <c r="F22405" s="216"/>
      <c r="G22405" s="216"/>
      <c r="I22405" s="434"/>
      <c r="P22405" s="294"/>
    </row>
    <row r="22406" spans="1:16">
      <c r="A22406" s="215"/>
      <c r="B22406" s="438"/>
      <c r="C22406" s="215"/>
      <c r="D22406" s="217"/>
      <c r="E22406" s="217"/>
      <c r="F22406" s="216"/>
      <c r="G22406" s="216"/>
      <c r="I22406" s="434"/>
      <c r="P22406" s="294"/>
    </row>
    <row r="22407" spans="1:16">
      <c r="A22407" s="215"/>
      <c r="B22407" s="438"/>
      <c r="C22407" s="215"/>
      <c r="D22407" s="217"/>
      <c r="E22407" s="217"/>
      <c r="F22407" s="216"/>
      <c r="G22407" s="216"/>
      <c r="I22407" s="434"/>
      <c r="P22407" s="294"/>
    </row>
    <row r="22408" spans="1:16">
      <c r="A22408" s="215"/>
      <c r="B22408" s="438"/>
      <c r="C22408" s="215"/>
      <c r="D22408" s="217"/>
      <c r="E22408" s="217"/>
      <c r="F22408" s="216"/>
      <c r="G22408" s="216"/>
      <c r="I22408" s="434"/>
      <c r="P22408" s="294"/>
    </row>
    <row r="22409" spans="1:16">
      <c r="A22409" s="215"/>
      <c r="B22409" s="438"/>
      <c r="C22409" s="215"/>
      <c r="D22409" s="217"/>
      <c r="E22409" s="217"/>
      <c r="F22409" s="216"/>
      <c r="G22409" s="216"/>
      <c r="I22409" s="434"/>
      <c r="P22409" s="294"/>
    </row>
    <row r="22410" spans="1:16">
      <c r="A22410" s="215"/>
      <c r="B22410" s="438"/>
      <c r="C22410" s="215"/>
      <c r="D22410" s="217"/>
      <c r="E22410" s="217"/>
      <c r="F22410" s="216"/>
      <c r="G22410" s="216"/>
      <c r="I22410" s="434"/>
      <c r="P22410" s="294"/>
    </row>
    <row r="22411" spans="1:16">
      <c r="A22411" s="215"/>
      <c r="B22411" s="438"/>
      <c r="C22411" s="215"/>
      <c r="D22411" s="217"/>
      <c r="E22411" s="217"/>
      <c r="F22411" s="216"/>
      <c r="G22411" s="216"/>
      <c r="I22411" s="434"/>
      <c r="P22411" s="294"/>
    </row>
    <row r="22412" spans="1:16">
      <c r="A22412" s="215"/>
      <c r="B22412" s="438"/>
      <c r="C22412" s="215"/>
      <c r="D22412" s="217"/>
      <c r="E22412" s="217"/>
      <c r="F22412" s="216"/>
      <c r="G22412" s="216"/>
      <c r="I22412" s="434"/>
      <c r="P22412" s="294"/>
    </row>
    <row r="22413" spans="1:16">
      <c r="A22413" s="215"/>
      <c r="B22413" s="438"/>
      <c r="C22413" s="215"/>
      <c r="D22413" s="217"/>
      <c r="E22413" s="217"/>
      <c r="F22413" s="216"/>
      <c r="G22413" s="216"/>
      <c r="I22413" s="434"/>
      <c r="P22413" s="294"/>
    </row>
    <row r="22414" spans="1:16">
      <c r="A22414" s="215"/>
      <c r="B22414" s="438"/>
      <c r="C22414" s="215"/>
      <c r="D22414" s="217"/>
      <c r="E22414" s="217"/>
      <c r="F22414" s="216"/>
      <c r="G22414" s="216"/>
      <c r="I22414" s="434"/>
      <c r="P22414" s="294"/>
    </row>
    <row r="22415" spans="1:16">
      <c r="A22415" s="215"/>
      <c r="B22415" s="438"/>
      <c r="C22415" s="215"/>
      <c r="D22415" s="217"/>
      <c r="E22415" s="217"/>
      <c r="F22415" s="216"/>
      <c r="G22415" s="216"/>
      <c r="I22415" s="434"/>
      <c r="P22415" s="294"/>
    </row>
    <row r="22416" spans="1:16">
      <c r="A22416" s="215"/>
      <c r="B22416" s="438"/>
      <c r="C22416" s="215"/>
      <c r="D22416" s="217"/>
      <c r="E22416" s="217"/>
      <c r="F22416" s="216"/>
      <c r="G22416" s="216"/>
      <c r="I22416" s="434"/>
      <c r="P22416" s="294"/>
    </row>
    <row r="22417" spans="1:16">
      <c r="A22417" s="215"/>
      <c r="B22417" s="438"/>
      <c r="C22417" s="215"/>
      <c r="D22417" s="217"/>
      <c r="E22417" s="217"/>
      <c r="F22417" s="216"/>
      <c r="G22417" s="216"/>
      <c r="I22417" s="434"/>
      <c r="P22417" s="294"/>
    </row>
    <row r="22418" spans="1:16">
      <c r="A22418" s="215"/>
      <c r="B22418" s="438"/>
      <c r="C22418" s="215"/>
      <c r="D22418" s="217"/>
      <c r="E22418" s="217"/>
      <c r="F22418" s="216"/>
      <c r="G22418" s="216"/>
      <c r="I22418" s="434"/>
      <c r="P22418" s="294"/>
    </row>
    <row r="22419" spans="1:16">
      <c r="A22419" s="215"/>
      <c r="B22419" s="438"/>
      <c r="C22419" s="215"/>
      <c r="D22419" s="217"/>
      <c r="E22419" s="217"/>
      <c r="F22419" s="216"/>
      <c r="G22419" s="216"/>
      <c r="I22419" s="434"/>
      <c r="P22419" s="294"/>
    </row>
    <row r="22420" spans="1:16">
      <c r="A22420" s="215"/>
      <c r="B22420" s="438"/>
      <c r="C22420" s="215"/>
      <c r="D22420" s="217"/>
      <c r="E22420" s="217"/>
      <c r="F22420" s="216"/>
      <c r="G22420" s="216"/>
      <c r="I22420" s="434"/>
      <c r="P22420" s="294"/>
    </row>
    <row r="22421" spans="1:16">
      <c r="A22421" s="215"/>
      <c r="B22421" s="438"/>
      <c r="C22421" s="215"/>
      <c r="D22421" s="217"/>
      <c r="E22421" s="217"/>
      <c r="F22421" s="216"/>
      <c r="G22421" s="216"/>
      <c r="I22421" s="434"/>
      <c r="P22421" s="294"/>
    </row>
    <row r="22422" spans="1:16">
      <c r="A22422" s="215"/>
      <c r="B22422" s="438"/>
      <c r="C22422" s="215"/>
      <c r="D22422" s="217"/>
      <c r="E22422" s="217"/>
      <c r="F22422" s="216"/>
      <c r="G22422" s="216"/>
      <c r="I22422" s="434"/>
      <c r="P22422" s="294"/>
    </row>
    <row r="22423" spans="1:16">
      <c r="A22423" s="215"/>
      <c r="B22423" s="438"/>
      <c r="C22423" s="215"/>
      <c r="D22423" s="217"/>
      <c r="E22423" s="217"/>
      <c r="F22423" s="216"/>
      <c r="G22423" s="216"/>
      <c r="I22423" s="434"/>
      <c r="P22423" s="294"/>
    </row>
    <row r="22424" spans="1:16">
      <c r="A22424" s="215"/>
      <c r="B22424" s="438"/>
      <c r="C22424" s="215"/>
      <c r="D22424" s="217"/>
      <c r="E22424" s="217"/>
      <c r="F22424" s="216"/>
      <c r="G22424" s="216"/>
      <c r="I22424" s="434"/>
      <c r="P22424" s="294"/>
    </row>
    <row r="22425" spans="1:16">
      <c r="A22425" s="215"/>
      <c r="B22425" s="438"/>
      <c r="C22425" s="215"/>
      <c r="D22425" s="217"/>
      <c r="E22425" s="217"/>
      <c r="F22425" s="216"/>
      <c r="G22425" s="216"/>
      <c r="I22425" s="434"/>
      <c r="P22425" s="294"/>
    </row>
    <row r="22426" spans="1:16">
      <c r="A22426" s="215"/>
      <c r="B22426" s="438"/>
      <c r="C22426" s="215"/>
      <c r="D22426" s="217"/>
      <c r="E22426" s="217"/>
      <c r="F22426" s="216"/>
      <c r="G22426" s="216"/>
      <c r="I22426" s="434"/>
      <c r="P22426" s="294"/>
    </row>
    <row r="22427" spans="1:16">
      <c r="A22427" s="215"/>
      <c r="B22427" s="438"/>
      <c r="C22427" s="215"/>
      <c r="D22427" s="217"/>
      <c r="E22427" s="217"/>
      <c r="F22427" s="216"/>
      <c r="G22427" s="216"/>
      <c r="I22427" s="434"/>
      <c r="P22427" s="294"/>
    </row>
    <row r="22428" spans="1:16">
      <c r="A22428" s="215"/>
      <c r="B22428" s="438"/>
      <c r="C22428" s="215"/>
      <c r="D22428" s="217"/>
      <c r="E22428" s="217"/>
      <c r="F22428" s="216"/>
      <c r="G22428" s="216"/>
      <c r="I22428" s="434"/>
      <c r="P22428" s="294"/>
    </row>
    <row r="22429" spans="1:16">
      <c r="A22429" s="215"/>
      <c r="B22429" s="438"/>
      <c r="C22429" s="215"/>
      <c r="D22429" s="217"/>
      <c r="E22429" s="217"/>
      <c r="F22429" s="216"/>
      <c r="G22429" s="216"/>
      <c r="I22429" s="434"/>
      <c r="P22429" s="294"/>
    </row>
    <row r="22430" spans="1:16">
      <c r="A22430" s="215"/>
      <c r="B22430" s="438"/>
      <c r="C22430" s="215"/>
      <c r="D22430" s="217"/>
      <c r="E22430" s="217"/>
      <c r="F22430" s="216"/>
      <c r="G22430" s="216"/>
      <c r="I22430" s="434"/>
      <c r="P22430" s="294"/>
    </row>
    <row r="22431" spans="1:16">
      <c r="A22431" s="215"/>
      <c r="B22431" s="438"/>
      <c r="C22431" s="215"/>
      <c r="D22431" s="217"/>
      <c r="E22431" s="217"/>
      <c r="F22431" s="216"/>
      <c r="G22431" s="216"/>
      <c r="I22431" s="434"/>
      <c r="P22431" s="294"/>
    </row>
    <row r="22432" spans="1:16">
      <c r="A22432" s="215"/>
      <c r="B22432" s="438"/>
      <c r="C22432" s="215"/>
      <c r="D22432" s="217"/>
      <c r="E22432" s="217"/>
      <c r="F22432" s="216"/>
      <c r="G22432" s="216"/>
      <c r="I22432" s="434"/>
      <c r="P22432" s="294"/>
    </row>
    <row r="22433" spans="1:16">
      <c r="A22433" s="215"/>
      <c r="B22433" s="438"/>
      <c r="C22433" s="215"/>
      <c r="D22433" s="217"/>
      <c r="E22433" s="217"/>
      <c r="F22433" s="216"/>
      <c r="G22433" s="216"/>
      <c r="I22433" s="434"/>
      <c r="P22433" s="294"/>
    </row>
    <row r="22434" spans="1:16">
      <c r="A22434" s="215"/>
      <c r="B22434" s="438"/>
      <c r="C22434" s="215"/>
      <c r="D22434" s="217"/>
      <c r="E22434" s="217"/>
      <c r="F22434" s="216"/>
      <c r="G22434" s="216"/>
      <c r="I22434" s="434"/>
      <c r="P22434" s="294"/>
    </row>
    <row r="22435" spans="1:16">
      <c r="A22435" s="215"/>
      <c r="B22435" s="438"/>
      <c r="C22435" s="215"/>
      <c r="D22435" s="217"/>
      <c r="E22435" s="217"/>
      <c r="F22435" s="216"/>
      <c r="G22435" s="216"/>
      <c r="I22435" s="434"/>
      <c r="P22435" s="294"/>
    </row>
    <row r="22436" spans="1:16">
      <c r="A22436" s="215"/>
      <c r="B22436" s="438"/>
      <c r="C22436" s="215"/>
      <c r="D22436" s="217"/>
      <c r="E22436" s="217"/>
      <c r="F22436" s="216"/>
      <c r="G22436" s="216"/>
      <c r="I22436" s="434"/>
      <c r="P22436" s="294"/>
    </row>
    <row r="22437" spans="1:16">
      <c r="A22437" s="215"/>
      <c r="B22437" s="438"/>
      <c r="C22437" s="215"/>
      <c r="D22437" s="217"/>
      <c r="E22437" s="217"/>
      <c r="F22437" s="216"/>
      <c r="G22437" s="216"/>
      <c r="I22437" s="434"/>
      <c r="P22437" s="294"/>
    </row>
    <row r="22438" spans="1:16">
      <c r="A22438" s="215"/>
      <c r="B22438" s="438"/>
      <c r="C22438" s="215"/>
      <c r="D22438" s="217"/>
      <c r="E22438" s="217"/>
      <c r="F22438" s="216"/>
      <c r="G22438" s="216"/>
      <c r="I22438" s="434"/>
      <c r="P22438" s="294"/>
    </row>
    <row r="22439" spans="1:16">
      <c r="A22439" s="215"/>
      <c r="B22439" s="438"/>
      <c r="C22439" s="215"/>
      <c r="D22439" s="217"/>
      <c r="E22439" s="217"/>
      <c r="F22439" s="216"/>
      <c r="G22439" s="216"/>
      <c r="I22439" s="434"/>
      <c r="P22439" s="294"/>
    </row>
    <row r="22440" spans="1:16">
      <c r="A22440" s="215"/>
      <c r="B22440" s="438"/>
      <c r="C22440" s="215"/>
      <c r="D22440" s="217"/>
      <c r="E22440" s="217"/>
      <c r="F22440" s="216"/>
      <c r="G22440" s="216"/>
      <c r="I22440" s="434"/>
      <c r="P22440" s="294"/>
    </row>
    <row r="22441" spans="1:16">
      <c r="A22441" s="215"/>
      <c r="B22441" s="438"/>
      <c r="C22441" s="215"/>
      <c r="D22441" s="217"/>
      <c r="E22441" s="217"/>
      <c r="F22441" s="216"/>
      <c r="G22441" s="216"/>
      <c r="I22441" s="434"/>
      <c r="P22441" s="294"/>
    </row>
    <row r="22442" spans="1:16">
      <c r="A22442" s="215"/>
      <c r="B22442" s="438"/>
      <c r="C22442" s="215"/>
      <c r="D22442" s="217"/>
      <c r="E22442" s="217"/>
      <c r="F22442" s="216"/>
      <c r="G22442" s="216"/>
      <c r="I22442" s="434"/>
      <c r="P22442" s="294"/>
    </row>
    <row r="22443" spans="1:16">
      <c r="A22443" s="215"/>
      <c r="B22443" s="438"/>
      <c r="C22443" s="215"/>
      <c r="D22443" s="217"/>
      <c r="E22443" s="217"/>
      <c r="F22443" s="216"/>
      <c r="G22443" s="216"/>
      <c r="I22443" s="434"/>
      <c r="P22443" s="294"/>
    </row>
    <row r="22444" spans="1:16">
      <c r="A22444" s="215"/>
      <c r="B22444" s="438"/>
      <c r="C22444" s="215"/>
      <c r="D22444" s="217"/>
      <c r="E22444" s="217"/>
      <c r="F22444" s="216"/>
      <c r="G22444" s="216"/>
      <c r="I22444" s="434"/>
      <c r="P22444" s="294"/>
    </row>
    <row r="22445" spans="1:16">
      <c r="A22445" s="215"/>
      <c r="B22445" s="438"/>
      <c r="C22445" s="215"/>
      <c r="D22445" s="217"/>
      <c r="E22445" s="217"/>
      <c r="F22445" s="216"/>
      <c r="G22445" s="216"/>
      <c r="I22445" s="434"/>
      <c r="P22445" s="294"/>
    </row>
    <row r="22446" spans="1:16">
      <c r="A22446" s="215"/>
      <c r="B22446" s="438"/>
      <c r="C22446" s="215"/>
      <c r="D22446" s="217"/>
      <c r="E22446" s="217"/>
      <c r="F22446" s="216"/>
      <c r="G22446" s="216"/>
      <c r="I22446" s="434"/>
      <c r="P22446" s="294"/>
    </row>
    <row r="22447" spans="1:16">
      <c r="A22447" s="215"/>
      <c r="B22447" s="438"/>
      <c r="C22447" s="215"/>
      <c r="D22447" s="217"/>
      <c r="E22447" s="217"/>
      <c r="F22447" s="216"/>
      <c r="G22447" s="216"/>
      <c r="I22447" s="434"/>
      <c r="P22447" s="294"/>
    </row>
    <row r="22448" spans="1:16">
      <c r="A22448" s="215"/>
      <c r="B22448" s="438"/>
      <c r="C22448" s="215"/>
      <c r="D22448" s="217"/>
      <c r="E22448" s="217"/>
      <c r="F22448" s="216"/>
      <c r="G22448" s="216"/>
      <c r="I22448" s="434"/>
      <c r="P22448" s="294"/>
    </row>
    <row r="22449" spans="1:16">
      <c r="A22449" s="215"/>
      <c r="B22449" s="438"/>
      <c r="C22449" s="215"/>
      <c r="D22449" s="217"/>
      <c r="E22449" s="217"/>
      <c r="F22449" s="216"/>
      <c r="G22449" s="216"/>
      <c r="I22449" s="434"/>
      <c r="P22449" s="294"/>
    </row>
    <row r="22450" spans="1:16">
      <c r="A22450" s="215"/>
      <c r="B22450" s="438"/>
      <c r="C22450" s="215"/>
      <c r="D22450" s="217"/>
      <c r="E22450" s="217"/>
      <c r="F22450" s="216"/>
      <c r="G22450" s="216"/>
      <c r="I22450" s="434"/>
      <c r="P22450" s="294"/>
    </row>
    <row r="22451" spans="1:16">
      <c r="A22451" s="215"/>
      <c r="B22451" s="438"/>
      <c r="C22451" s="215"/>
      <c r="D22451" s="217"/>
      <c r="E22451" s="217"/>
      <c r="F22451" s="216"/>
      <c r="G22451" s="216"/>
      <c r="I22451" s="434"/>
      <c r="P22451" s="294"/>
    </row>
    <row r="22452" spans="1:16">
      <c r="A22452" s="215"/>
      <c r="B22452" s="438"/>
      <c r="C22452" s="215"/>
      <c r="D22452" s="217"/>
      <c r="E22452" s="217"/>
      <c r="F22452" s="216"/>
      <c r="G22452" s="216"/>
      <c r="I22452" s="434"/>
      <c r="P22452" s="294"/>
    </row>
    <row r="22453" spans="1:16">
      <c r="A22453" s="215"/>
      <c r="B22453" s="438"/>
      <c r="C22453" s="215"/>
      <c r="D22453" s="217"/>
      <c r="E22453" s="217"/>
      <c r="F22453" s="216"/>
      <c r="G22453" s="216"/>
      <c r="I22453" s="434"/>
      <c r="P22453" s="294"/>
    </row>
    <row r="22454" spans="1:16">
      <c r="A22454" s="215"/>
      <c r="B22454" s="438"/>
      <c r="C22454" s="215"/>
      <c r="D22454" s="217"/>
      <c r="E22454" s="217"/>
      <c r="F22454" s="216"/>
      <c r="G22454" s="216"/>
      <c r="I22454" s="434"/>
      <c r="P22454" s="294"/>
    </row>
    <row r="22455" spans="1:16">
      <c r="A22455" s="215"/>
      <c r="B22455" s="438"/>
      <c r="C22455" s="215"/>
      <c r="D22455" s="217"/>
      <c r="E22455" s="217"/>
      <c r="F22455" s="216"/>
      <c r="G22455" s="216"/>
      <c r="I22455" s="434"/>
      <c r="P22455" s="294"/>
    </row>
    <row r="22456" spans="1:16">
      <c r="A22456" s="215"/>
      <c r="B22456" s="438"/>
      <c r="C22456" s="215"/>
      <c r="D22456" s="217"/>
      <c r="E22456" s="217"/>
      <c r="F22456" s="216"/>
      <c r="G22456" s="216"/>
      <c r="I22456" s="434"/>
      <c r="P22456" s="294"/>
    </row>
    <row r="22457" spans="1:16">
      <c r="A22457" s="215"/>
      <c r="B22457" s="438"/>
      <c r="C22457" s="215"/>
      <c r="D22457" s="217"/>
      <c r="E22457" s="217"/>
      <c r="F22457" s="216"/>
      <c r="G22457" s="216"/>
      <c r="I22457" s="434"/>
      <c r="P22457" s="294"/>
    </row>
    <row r="22458" spans="1:16">
      <c r="A22458" s="215"/>
      <c r="B22458" s="438"/>
      <c r="C22458" s="215"/>
      <c r="D22458" s="217"/>
      <c r="E22458" s="217"/>
      <c r="F22458" s="216"/>
      <c r="G22458" s="216"/>
      <c r="I22458" s="434"/>
      <c r="P22458" s="294"/>
    </row>
    <row r="22459" spans="1:16">
      <c r="A22459" s="215"/>
      <c r="B22459" s="438"/>
      <c r="C22459" s="215"/>
      <c r="D22459" s="217"/>
      <c r="E22459" s="217"/>
      <c r="F22459" s="216"/>
      <c r="G22459" s="216"/>
      <c r="I22459" s="434"/>
      <c r="P22459" s="294"/>
    </row>
    <row r="22460" spans="1:16">
      <c r="A22460" s="215"/>
      <c r="B22460" s="438"/>
      <c r="C22460" s="215"/>
      <c r="D22460" s="217"/>
      <c r="E22460" s="217"/>
      <c r="F22460" s="216"/>
      <c r="G22460" s="216"/>
      <c r="I22460" s="434"/>
      <c r="P22460" s="294"/>
    </row>
    <row r="22461" spans="1:16">
      <c r="A22461" s="215"/>
      <c r="B22461" s="438"/>
      <c r="C22461" s="215"/>
      <c r="D22461" s="217"/>
      <c r="E22461" s="217"/>
      <c r="F22461" s="216"/>
      <c r="G22461" s="216"/>
      <c r="I22461" s="434"/>
      <c r="P22461" s="294"/>
    </row>
    <row r="22462" spans="1:16">
      <c r="A22462" s="215"/>
      <c r="B22462" s="438"/>
      <c r="C22462" s="215"/>
      <c r="D22462" s="217"/>
      <c r="E22462" s="217"/>
      <c r="F22462" s="216"/>
      <c r="G22462" s="216"/>
      <c r="I22462" s="434"/>
      <c r="P22462" s="294"/>
    </row>
    <row r="22463" spans="1:16">
      <c r="A22463" s="215"/>
      <c r="B22463" s="438"/>
      <c r="C22463" s="215"/>
      <c r="D22463" s="217"/>
      <c r="E22463" s="217"/>
      <c r="F22463" s="216"/>
      <c r="G22463" s="216"/>
      <c r="I22463" s="434"/>
      <c r="P22463" s="294"/>
    </row>
    <row r="22464" spans="1:16">
      <c r="A22464" s="215"/>
      <c r="B22464" s="438"/>
      <c r="C22464" s="215"/>
      <c r="D22464" s="217"/>
      <c r="E22464" s="217"/>
      <c r="F22464" s="216"/>
      <c r="G22464" s="216"/>
      <c r="I22464" s="434"/>
      <c r="P22464" s="294"/>
    </row>
    <row r="22465" spans="1:16">
      <c r="A22465" s="215"/>
      <c r="B22465" s="438"/>
      <c r="C22465" s="215"/>
      <c r="D22465" s="217"/>
      <c r="E22465" s="217"/>
      <c r="F22465" s="216"/>
      <c r="G22465" s="216"/>
      <c r="I22465" s="434"/>
      <c r="P22465" s="294"/>
    </row>
    <row r="22466" spans="1:16">
      <c r="A22466" s="215"/>
      <c r="B22466" s="438"/>
      <c r="C22466" s="215"/>
      <c r="D22466" s="217"/>
      <c r="E22466" s="217"/>
      <c r="F22466" s="216"/>
      <c r="G22466" s="216"/>
      <c r="I22466" s="434"/>
      <c r="P22466" s="294"/>
    </row>
    <row r="22467" spans="1:16">
      <c r="A22467" s="215"/>
      <c r="B22467" s="438"/>
      <c r="C22467" s="215"/>
      <c r="D22467" s="217"/>
      <c r="E22467" s="217"/>
      <c r="F22467" s="216"/>
      <c r="G22467" s="216"/>
      <c r="I22467" s="434"/>
      <c r="P22467" s="294"/>
    </row>
    <row r="22468" spans="1:16">
      <c r="A22468" s="215"/>
      <c r="B22468" s="438"/>
      <c r="C22468" s="215"/>
      <c r="D22468" s="217"/>
      <c r="E22468" s="217"/>
      <c r="F22468" s="216"/>
      <c r="G22468" s="216"/>
      <c r="I22468" s="434"/>
      <c r="P22468" s="294"/>
    </row>
    <row r="22469" spans="1:16">
      <c r="A22469" s="215"/>
      <c r="B22469" s="438"/>
      <c r="C22469" s="215"/>
      <c r="D22469" s="217"/>
      <c r="E22469" s="217"/>
      <c r="F22469" s="216"/>
      <c r="G22469" s="216"/>
      <c r="I22469" s="434"/>
      <c r="P22469" s="294"/>
    </row>
    <row r="22470" spans="1:16">
      <c r="A22470" s="215"/>
      <c r="B22470" s="438"/>
      <c r="C22470" s="215"/>
      <c r="D22470" s="217"/>
      <c r="E22470" s="217"/>
      <c r="F22470" s="216"/>
      <c r="G22470" s="216"/>
      <c r="I22470" s="434"/>
      <c r="P22470" s="294"/>
    </row>
    <row r="22471" spans="1:16">
      <c r="A22471" s="215"/>
      <c r="B22471" s="438"/>
      <c r="C22471" s="215"/>
      <c r="D22471" s="217"/>
      <c r="E22471" s="217"/>
      <c r="F22471" s="216"/>
      <c r="G22471" s="216"/>
      <c r="I22471" s="434"/>
      <c r="P22471" s="294"/>
    </row>
    <row r="22472" spans="1:16">
      <c r="A22472" s="215"/>
      <c r="B22472" s="438"/>
      <c r="C22472" s="215"/>
      <c r="D22472" s="217"/>
      <c r="E22472" s="217"/>
      <c r="F22472" s="216"/>
      <c r="G22472" s="216"/>
      <c r="I22472" s="434"/>
      <c r="P22472" s="294"/>
    </row>
    <row r="22473" spans="1:16">
      <c r="A22473" s="215"/>
      <c r="B22473" s="438"/>
      <c r="C22473" s="215"/>
      <c r="D22473" s="217"/>
      <c r="E22473" s="217"/>
      <c r="F22473" s="216"/>
      <c r="G22473" s="216"/>
      <c r="I22473" s="434"/>
      <c r="P22473" s="294"/>
    </row>
    <row r="22474" spans="1:16">
      <c r="A22474" s="215"/>
      <c r="B22474" s="438"/>
      <c r="C22474" s="215"/>
      <c r="D22474" s="217"/>
      <c r="E22474" s="217"/>
      <c r="F22474" s="216"/>
      <c r="G22474" s="216"/>
      <c r="I22474" s="434"/>
      <c r="P22474" s="294"/>
    </row>
    <row r="22475" spans="1:16">
      <c r="A22475" s="215"/>
      <c r="B22475" s="438"/>
      <c r="C22475" s="215"/>
      <c r="D22475" s="217"/>
      <c r="E22475" s="217"/>
      <c r="F22475" s="216"/>
      <c r="G22475" s="216"/>
      <c r="I22475" s="434"/>
      <c r="P22475" s="294"/>
    </row>
    <row r="22476" spans="1:16">
      <c r="A22476" s="215"/>
      <c r="B22476" s="438"/>
      <c r="C22476" s="215"/>
      <c r="D22476" s="217"/>
      <c r="E22476" s="217"/>
      <c r="F22476" s="216"/>
      <c r="G22476" s="216"/>
      <c r="I22476" s="434"/>
      <c r="P22476" s="294"/>
    </row>
    <row r="22477" spans="1:16">
      <c r="A22477" s="215"/>
      <c r="B22477" s="438"/>
      <c r="C22477" s="215"/>
      <c r="D22477" s="217"/>
      <c r="E22477" s="217"/>
      <c r="F22477" s="216"/>
      <c r="G22477" s="216"/>
      <c r="I22477" s="434"/>
      <c r="P22477" s="294"/>
    </row>
    <row r="22478" spans="1:16">
      <c r="A22478" s="215"/>
      <c r="B22478" s="438"/>
      <c r="C22478" s="215"/>
      <c r="D22478" s="217"/>
      <c r="E22478" s="217"/>
      <c r="F22478" s="216"/>
      <c r="G22478" s="216"/>
      <c r="I22478" s="434"/>
      <c r="P22478" s="294"/>
    </row>
    <row r="22479" spans="1:16">
      <c r="A22479" s="215"/>
      <c r="B22479" s="438"/>
      <c r="C22479" s="215"/>
      <c r="D22479" s="217"/>
      <c r="E22479" s="217"/>
      <c r="F22479" s="216"/>
      <c r="G22479" s="216"/>
      <c r="I22479" s="434"/>
      <c r="P22479" s="294"/>
    </row>
    <row r="22480" spans="1:16">
      <c r="A22480" s="215"/>
      <c r="B22480" s="438"/>
      <c r="C22480" s="215"/>
      <c r="D22480" s="217"/>
      <c r="E22480" s="217"/>
      <c r="F22480" s="216"/>
      <c r="G22480" s="216"/>
      <c r="I22480" s="434"/>
      <c r="P22480" s="294"/>
    </row>
    <row r="22481" spans="1:16">
      <c r="A22481" s="215"/>
      <c r="B22481" s="438"/>
      <c r="C22481" s="215"/>
      <c r="D22481" s="217"/>
      <c r="E22481" s="217"/>
      <c r="F22481" s="216"/>
      <c r="G22481" s="216"/>
      <c r="I22481" s="434"/>
      <c r="P22481" s="294"/>
    </row>
    <row r="22482" spans="1:16">
      <c r="A22482" s="215"/>
      <c r="B22482" s="438"/>
      <c r="C22482" s="215"/>
      <c r="D22482" s="217"/>
      <c r="E22482" s="217"/>
      <c r="F22482" s="216"/>
      <c r="G22482" s="216"/>
      <c r="I22482" s="434"/>
      <c r="P22482" s="294"/>
    </row>
    <row r="22483" spans="1:16">
      <c r="A22483" s="215"/>
      <c r="B22483" s="438"/>
      <c r="C22483" s="215"/>
      <c r="D22483" s="217"/>
      <c r="E22483" s="217"/>
      <c r="F22483" s="216"/>
      <c r="G22483" s="216"/>
      <c r="I22483" s="434"/>
      <c r="P22483" s="294"/>
    </row>
    <row r="22484" spans="1:16">
      <c r="A22484" s="215"/>
      <c r="B22484" s="438"/>
      <c r="C22484" s="215"/>
      <c r="D22484" s="217"/>
      <c r="E22484" s="217"/>
      <c r="F22484" s="216"/>
      <c r="G22484" s="216"/>
      <c r="I22484" s="434"/>
      <c r="P22484" s="294"/>
    </row>
    <row r="22485" spans="1:16">
      <c r="A22485" s="215"/>
      <c r="B22485" s="438"/>
      <c r="C22485" s="215"/>
      <c r="D22485" s="217"/>
      <c r="E22485" s="217"/>
      <c r="F22485" s="216"/>
      <c r="G22485" s="216"/>
      <c r="I22485" s="434"/>
      <c r="P22485" s="294"/>
    </row>
    <row r="22486" spans="1:16">
      <c r="A22486" s="215"/>
      <c r="B22486" s="438"/>
      <c r="C22486" s="215"/>
      <c r="D22486" s="217"/>
      <c r="E22486" s="217"/>
      <c r="F22486" s="216"/>
      <c r="G22486" s="216"/>
      <c r="I22486" s="434"/>
      <c r="P22486" s="294"/>
    </row>
    <row r="22487" spans="1:16">
      <c r="A22487" s="215"/>
      <c r="B22487" s="438"/>
      <c r="C22487" s="215"/>
      <c r="D22487" s="217"/>
      <c r="E22487" s="217"/>
      <c r="F22487" s="216"/>
      <c r="G22487" s="216"/>
      <c r="I22487" s="434"/>
      <c r="P22487" s="294"/>
    </row>
    <row r="22488" spans="1:16">
      <c r="A22488" s="215"/>
      <c r="B22488" s="438"/>
      <c r="C22488" s="215"/>
      <c r="D22488" s="217"/>
      <c r="E22488" s="217"/>
      <c r="F22488" s="216"/>
      <c r="G22488" s="216"/>
      <c r="I22488" s="434"/>
      <c r="P22488" s="294"/>
    </row>
    <row r="22489" spans="1:16">
      <c r="A22489" s="215"/>
      <c r="B22489" s="438"/>
      <c r="C22489" s="215"/>
      <c r="D22489" s="217"/>
      <c r="E22489" s="217"/>
      <c r="F22489" s="216"/>
      <c r="G22489" s="216"/>
      <c r="I22489" s="434"/>
      <c r="P22489" s="294"/>
    </row>
    <row r="22490" spans="1:16">
      <c r="A22490" s="215"/>
      <c r="B22490" s="438"/>
      <c r="C22490" s="215"/>
      <c r="D22490" s="217"/>
      <c r="E22490" s="217"/>
      <c r="F22490" s="216"/>
      <c r="G22490" s="216"/>
      <c r="I22490" s="434"/>
      <c r="P22490" s="294"/>
    </row>
    <row r="22491" spans="1:16">
      <c r="A22491" s="215"/>
      <c r="B22491" s="438"/>
      <c r="C22491" s="215"/>
      <c r="D22491" s="217"/>
      <c r="E22491" s="217"/>
      <c r="F22491" s="216"/>
      <c r="G22491" s="216"/>
      <c r="I22491" s="434"/>
      <c r="P22491" s="294"/>
    </row>
    <row r="22492" spans="1:16">
      <c r="A22492" s="215"/>
      <c r="B22492" s="438"/>
      <c r="C22492" s="215"/>
      <c r="D22492" s="217"/>
      <c r="E22492" s="217"/>
      <c r="F22492" s="216"/>
      <c r="G22492" s="216"/>
      <c r="I22492" s="434"/>
      <c r="P22492" s="294"/>
    </row>
    <row r="22493" spans="1:16">
      <c r="A22493" s="215"/>
      <c r="B22493" s="438"/>
      <c r="C22493" s="215"/>
      <c r="D22493" s="217"/>
      <c r="E22493" s="217"/>
      <c r="F22493" s="216"/>
      <c r="G22493" s="216"/>
      <c r="I22493" s="434"/>
      <c r="P22493" s="294"/>
    </row>
    <row r="22494" spans="1:16">
      <c r="A22494" s="215"/>
      <c r="B22494" s="438"/>
      <c r="C22494" s="215"/>
      <c r="D22494" s="217"/>
      <c r="E22494" s="217"/>
      <c r="F22494" s="216"/>
      <c r="G22494" s="216"/>
      <c r="I22494" s="434"/>
      <c r="P22494" s="294"/>
    </row>
    <row r="22495" spans="1:16">
      <c r="A22495" s="215"/>
      <c r="B22495" s="438"/>
      <c r="C22495" s="215"/>
      <c r="D22495" s="217"/>
      <c r="E22495" s="217"/>
      <c r="F22495" s="216"/>
      <c r="G22495" s="216"/>
      <c r="I22495" s="434"/>
      <c r="P22495" s="294"/>
    </row>
    <row r="22496" spans="1:16">
      <c r="A22496" s="215"/>
      <c r="B22496" s="438"/>
      <c r="C22496" s="215"/>
      <c r="D22496" s="217"/>
      <c r="E22496" s="217"/>
      <c r="F22496" s="216"/>
      <c r="G22496" s="216"/>
      <c r="I22496" s="434"/>
      <c r="P22496" s="294"/>
    </row>
    <row r="22497" spans="1:16">
      <c r="A22497" s="215"/>
      <c r="B22497" s="438"/>
      <c r="C22497" s="215"/>
      <c r="D22497" s="217"/>
      <c r="E22497" s="217"/>
      <c r="F22497" s="216"/>
      <c r="G22497" s="216"/>
      <c r="I22497" s="434"/>
      <c r="P22497" s="294"/>
    </row>
    <row r="22498" spans="1:16">
      <c r="A22498" s="215"/>
      <c r="B22498" s="438"/>
      <c r="C22498" s="215"/>
      <c r="D22498" s="217"/>
      <c r="E22498" s="217"/>
      <c r="F22498" s="216"/>
      <c r="G22498" s="216"/>
      <c r="I22498" s="434"/>
      <c r="P22498" s="294"/>
    </row>
    <row r="22499" spans="1:16">
      <c r="A22499" s="215"/>
      <c r="B22499" s="438"/>
      <c r="C22499" s="215"/>
      <c r="D22499" s="217"/>
      <c r="E22499" s="217"/>
      <c r="F22499" s="216"/>
      <c r="G22499" s="216"/>
      <c r="I22499" s="434"/>
      <c r="P22499" s="294"/>
    </row>
    <row r="22500" spans="1:16">
      <c r="A22500" s="215"/>
      <c r="B22500" s="438"/>
      <c r="C22500" s="215"/>
      <c r="D22500" s="217"/>
      <c r="E22500" s="217"/>
      <c r="F22500" s="216"/>
      <c r="G22500" s="216"/>
      <c r="I22500" s="434"/>
      <c r="P22500" s="294"/>
    </row>
    <row r="22501" spans="1:16">
      <c r="A22501" s="215"/>
      <c r="B22501" s="438"/>
      <c r="C22501" s="215"/>
      <c r="D22501" s="217"/>
      <c r="E22501" s="217"/>
      <c r="F22501" s="216"/>
      <c r="G22501" s="216"/>
      <c r="I22501" s="434"/>
      <c r="P22501" s="294"/>
    </row>
    <row r="22502" spans="1:16">
      <c r="A22502" s="215"/>
      <c r="B22502" s="438"/>
      <c r="C22502" s="215"/>
      <c r="D22502" s="217"/>
      <c r="E22502" s="217"/>
      <c r="F22502" s="216"/>
      <c r="G22502" s="216"/>
      <c r="I22502" s="434"/>
      <c r="P22502" s="294"/>
    </row>
    <row r="22503" spans="1:16">
      <c r="A22503" s="215"/>
      <c r="B22503" s="438"/>
      <c r="C22503" s="215"/>
      <c r="D22503" s="217"/>
      <c r="E22503" s="217"/>
      <c r="F22503" s="216"/>
      <c r="G22503" s="216"/>
      <c r="I22503" s="434"/>
      <c r="P22503" s="294"/>
    </row>
    <row r="22504" spans="1:16">
      <c r="A22504" s="215"/>
      <c r="B22504" s="438"/>
      <c r="C22504" s="215"/>
      <c r="D22504" s="217"/>
      <c r="E22504" s="217"/>
      <c r="F22504" s="216"/>
      <c r="G22504" s="216"/>
      <c r="I22504" s="434"/>
      <c r="P22504" s="294"/>
    </row>
    <row r="22505" spans="1:16">
      <c r="A22505" s="215"/>
      <c r="B22505" s="438"/>
      <c r="C22505" s="215"/>
      <c r="D22505" s="217"/>
      <c r="E22505" s="217"/>
      <c r="F22505" s="216"/>
      <c r="G22505" s="216"/>
      <c r="I22505" s="434"/>
      <c r="P22505" s="294"/>
    </row>
    <row r="22506" spans="1:16">
      <c r="A22506" s="215"/>
      <c r="B22506" s="438"/>
      <c r="C22506" s="215"/>
      <c r="D22506" s="217"/>
      <c r="E22506" s="217"/>
      <c r="F22506" s="216"/>
      <c r="G22506" s="216"/>
      <c r="I22506" s="434"/>
      <c r="P22506" s="294"/>
    </row>
    <row r="22507" spans="1:16">
      <c r="A22507" s="215"/>
      <c r="B22507" s="438"/>
      <c r="C22507" s="215"/>
      <c r="D22507" s="217"/>
      <c r="E22507" s="217"/>
      <c r="F22507" s="216"/>
      <c r="G22507" s="216"/>
      <c r="I22507" s="434"/>
      <c r="P22507" s="294"/>
    </row>
    <row r="22508" spans="1:16">
      <c r="A22508" s="215"/>
      <c r="B22508" s="438"/>
      <c r="C22508" s="215"/>
      <c r="D22508" s="217"/>
      <c r="E22508" s="217"/>
      <c r="F22508" s="216"/>
      <c r="G22508" s="216"/>
      <c r="I22508" s="434"/>
      <c r="P22508" s="294"/>
    </row>
    <row r="22509" spans="1:16">
      <c r="A22509" s="215"/>
      <c r="B22509" s="438"/>
      <c r="C22509" s="215"/>
      <c r="D22509" s="217"/>
      <c r="E22509" s="217"/>
      <c r="F22509" s="216"/>
      <c r="G22509" s="216"/>
      <c r="I22509" s="434"/>
      <c r="P22509" s="294"/>
    </row>
    <row r="22510" spans="1:16">
      <c r="A22510" s="215"/>
      <c r="B22510" s="438"/>
      <c r="C22510" s="215"/>
      <c r="D22510" s="217"/>
      <c r="E22510" s="217"/>
      <c r="F22510" s="216"/>
      <c r="G22510" s="216"/>
      <c r="I22510" s="434"/>
      <c r="P22510" s="294"/>
    </row>
    <row r="22511" spans="1:16">
      <c r="A22511" s="215"/>
      <c r="B22511" s="438"/>
      <c r="C22511" s="215"/>
      <c r="D22511" s="217"/>
      <c r="E22511" s="217"/>
      <c r="F22511" s="216"/>
      <c r="G22511" s="216"/>
      <c r="I22511" s="434"/>
      <c r="P22511" s="294"/>
    </row>
    <row r="22512" spans="1:16">
      <c r="A22512" s="215"/>
      <c r="B22512" s="438"/>
      <c r="C22512" s="215"/>
      <c r="D22512" s="217"/>
      <c r="E22512" s="217"/>
      <c r="F22512" s="216"/>
      <c r="G22512" s="216"/>
      <c r="I22512" s="434"/>
      <c r="P22512" s="294"/>
    </row>
    <row r="22513" spans="1:16">
      <c r="A22513" s="215"/>
      <c r="B22513" s="438"/>
      <c r="C22513" s="215"/>
      <c r="D22513" s="217"/>
      <c r="E22513" s="217"/>
      <c r="F22513" s="216"/>
      <c r="G22513" s="216"/>
      <c r="I22513" s="434"/>
      <c r="P22513" s="294"/>
    </row>
    <row r="22514" spans="1:16">
      <c r="A22514" s="215"/>
      <c r="B22514" s="438"/>
      <c r="C22514" s="215"/>
      <c r="D22514" s="217"/>
      <c r="E22514" s="217"/>
      <c r="F22514" s="216"/>
      <c r="G22514" s="216"/>
      <c r="I22514" s="434"/>
      <c r="P22514" s="294"/>
    </row>
    <row r="22515" spans="1:16">
      <c r="A22515" s="215"/>
      <c r="B22515" s="438"/>
      <c r="C22515" s="215"/>
      <c r="D22515" s="217"/>
      <c r="E22515" s="217"/>
      <c r="F22515" s="216"/>
      <c r="G22515" s="216"/>
      <c r="I22515" s="434"/>
      <c r="P22515" s="294"/>
    </row>
    <row r="22516" spans="1:16">
      <c r="A22516" s="215"/>
      <c r="B22516" s="438"/>
      <c r="C22516" s="215"/>
      <c r="D22516" s="217"/>
      <c r="E22516" s="217"/>
      <c r="F22516" s="216"/>
      <c r="G22516" s="216"/>
      <c r="I22516" s="434"/>
      <c r="P22516" s="294"/>
    </row>
    <row r="22517" spans="1:16">
      <c r="A22517" s="215"/>
      <c r="B22517" s="438"/>
      <c r="C22517" s="215"/>
      <c r="D22517" s="217"/>
      <c r="E22517" s="217"/>
      <c r="F22517" s="216"/>
      <c r="G22517" s="216"/>
      <c r="I22517" s="434"/>
      <c r="P22517" s="294"/>
    </row>
    <row r="22518" spans="1:16">
      <c r="A22518" s="215"/>
      <c r="B22518" s="438"/>
      <c r="C22518" s="215"/>
      <c r="D22518" s="217"/>
      <c r="E22518" s="217"/>
      <c r="F22518" s="216"/>
      <c r="G22518" s="216"/>
      <c r="I22518" s="434"/>
      <c r="P22518" s="294"/>
    </row>
    <row r="22519" spans="1:16">
      <c r="A22519" s="215"/>
      <c r="B22519" s="438"/>
      <c r="C22519" s="215"/>
      <c r="D22519" s="217"/>
      <c r="E22519" s="217"/>
      <c r="F22519" s="216"/>
      <c r="G22519" s="216"/>
      <c r="I22519" s="434"/>
      <c r="P22519" s="294"/>
    </row>
    <row r="22520" spans="1:16">
      <c r="A22520" s="215"/>
      <c r="B22520" s="438"/>
      <c r="C22520" s="215"/>
      <c r="D22520" s="217"/>
      <c r="E22520" s="217"/>
      <c r="F22520" s="216"/>
      <c r="G22520" s="216"/>
      <c r="I22520" s="434"/>
      <c r="P22520" s="294"/>
    </row>
    <row r="22521" spans="1:16">
      <c r="A22521" s="215"/>
      <c r="B22521" s="438"/>
      <c r="C22521" s="215"/>
      <c r="D22521" s="217"/>
      <c r="E22521" s="217"/>
      <c r="F22521" s="216"/>
      <c r="G22521" s="216"/>
      <c r="I22521" s="434"/>
      <c r="P22521" s="294"/>
    </row>
    <row r="22522" spans="1:16">
      <c r="A22522" s="215"/>
      <c r="B22522" s="438"/>
      <c r="C22522" s="215"/>
      <c r="D22522" s="217"/>
      <c r="E22522" s="217"/>
      <c r="F22522" s="216"/>
      <c r="G22522" s="216"/>
      <c r="I22522" s="434"/>
      <c r="P22522" s="294"/>
    </row>
    <row r="22523" spans="1:16">
      <c r="A22523" s="215"/>
      <c r="B22523" s="438"/>
      <c r="C22523" s="215"/>
      <c r="D22523" s="217"/>
      <c r="E22523" s="217"/>
      <c r="F22523" s="216"/>
      <c r="G22523" s="216"/>
      <c r="I22523" s="434"/>
      <c r="P22523" s="294"/>
    </row>
    <row r="22524" spans="1:16">
      <c r="A22524" s="215"/>
      <c r="B22524" s="438"/>
      <c r="C22524" s="215"/>
      <c r="D22524" s="217"/>
      <c r="E22524" s="217"/>
      <c r="F22524" s="216"/>
      <c r="G22524" s="216"/>
      <c r="I22524" s="434"/>
      <c r="P22524" s="294"/>
    </row>
    <row r="22525" spans="1:16">
      <c r="A22525" s="215"/>
      <c r="B22525" s="438"/>
      <c r="C22525" s="215"/>
      <c r="D22525" s="217"/>
      <c r="E22525" s="217"/>
      <c r="F22525" s="216"/>
      <c r="G22525" s="216"/>
      <c r="I22525" s="434"/>
      <c r="P22525" s="294"/>
    </row>
    <row r="22526" spans="1:16">
      <c r="A22526" s="215"/>
      <c r="B22526" s="438"/>
      <c r="C22526" s="215"/>
      <c r="D22526" s="217"/>
      <c r="E22526" s="217"/>
      <c r="F22526" s="216"/>
      <c r="G22526" s="216"/>
      <c r="I22526" s="434"/>
      <c r="P22526" s="294"/>
    </row>
    <row r="22527" spans="1:16">
      <c r="A22527" s="215"/>
      <c r="B22527" s="438"/>
      <c r="C22527" s="215"/>
      <c r="D22527" s="217"/>
      <c r="E22527" s="217"/>
      <c r="F22527" s="216"/>
      <c r="G22527" s="216"/>
      <c r="I22527" s="434"/>
      <c r="P22527" s="294"/>
    </row>
    <row r="22528" spans="1:16">
      <c r="A22528" s="215"/>
      <c r="B22528" s="438"/>
      <c r="C22528" s="215"/>
      <c r="D22528" s="217"/>
      <c r="E22528" s="217"/>
      <c r="F22528" s="216"/>
      <c r="G22528" s="216"/>
      <c r="I22528" s="434"/>
      <c r="P22528" s="294"/>
    </row>
    <row r="22529" spans="1:16">
      <c r="A22529" s="215"/>
      <c r="B22529" s="438"/>
      <c r="C22529" s="215"/>
      <c r="D22529" s="217"/>
      <c r="E22529" s="217"/>
      <c r="F22529" s="216"/>
      <c r="G22529" s="216"/>
      <c r="I22529" s="434"/>
      <c r="P22529" s="294"/>
    </row>
    <row r="22530" spans="1:16">
      <c r="A22530" s="215"/>
      <c r="B22530" s="438"/>
      <c r="C22530" s="215"/>
      <c r="D22530" s="217"/>
      <c r="E22530" s="217"/>
      <c r="F22530" s="216"/>
      <c r="G22530" s="216"/>
      <c r="I22530" s="434"/>
      <c r="P22530" s="294"/>
    </row>
    <row r="22531" spans="1:16">
      <c r="A22531" s="215"/>
      <c r="B22531" s="438"/>
      <c r="C22531" s="215"/>
      <c r="D22531" s="217"/>
      <c r="E22531" s="217"/>
      <c r="F22531" s="216"/>
      <c r="G22531" s="216"/>
      <c r="I22531" s="434"/>
      <c r="P22531" s="294"/>
    </row>
    <row r="22532" spans="1:16">
      <c r="A22532" s="215"/>
      <c r="B22532" s="438"/>
      <c r="C22532" s="215"/>
      <c r="D22532" s="217"/>
      <c r="E22532" s="217"/>
      <c r="F22532" s="216"/>
      <c r="G22532" s="216"/>
      <c r="I22532" s="434"/>
      <c r="P22532" s="294"/>
    </row>
    <row r="22533" spans="1:16">
      <c r="A22533" s="215"/>
      <c r="B22533" s="438"/>
      <c r="C22533" s="215"/>
      <c r="D22533" s="217"/>
      <c r="E22533" s="217"/>
      <c r="F22533" s="216"/>
      <c r="G22533" s="216"/>
      <c r="I22533" s="434"/>
      <c r="P22533" s="294"/>
    </row>
    <row r="22534" spans="1:16">
      <c r="A22534" s="215"/>
      <c r="B22534" s="438"/>
      <c r="C22534" s="215"/>
      <c r="D22534" s="217"/>
      <c r="E22534" s="217"/>
      <c r="F22534" s="216"/>
      <c r="G22534" s="216"/>
      <c r="I22534" s="434"/>
      <c r="P22534" s="294"/>
    </row>
    <row r="22535" spans="1:16">
      <c r="A22535" s="215"/>
      <c r="B22535" s="438"/>
      <c r="C22535" s="215"/>
      <c r="D22535" s="217"/>
      <c r="E22535" s="217"/>
      <c r="F22535" s="216"/>
      <c r="G22535" s="216"/>
      <c r="I22535" s="434"/>
      <c r="P22535" s="294"/>
    </row>
    <row r="22536" spans="1:16">
      <c r="A22536" s="215"/>
      <c r="B22536" s="438"/>
      <c r="C22536" s="215"/>
      <c r="D22536" s="217"/>
      <c r="E22536" s="217"/>
      <c r="F22536" s="216"/>
      <c r="G22536" s="216"/>
      <c r="I22536" s="434"/>
      <c r="P22536" s="294"/>
    </row>
    <row r="22537" spans="1:16">
      <c r="A22537" s="215"/>
      <c r="B22537" s="438"/>
      <c r="C22537" s="215"/>
      <c r="D22537" s="217"/>
      <c r="E22537" s="217"/>
      <c r="F22537" s="216"/>
      <c r="G22537" s="216"/>
      <c r="I22537" s="434"/>
      <c r="P22537" s="294"/>
    </row>
    <row r="22538" spans="1:16">
      <c r="A22538" s="215"/>
      <c r="B22538" s="438"/>
      <c r="C22538" s="215"/>
      <c r="D22538" s="217"/>
      <c r="E22538" s="217"/>
      <c r="F22538" s="216"/>
      <c r="G22538" s="216"/>
      <c r="I22538" s="434"/>
      <c r="P22538" s="294"/>
    </row>
    <row r="22539" spans="1:16">
      <c r="A22539" s="215"/>
      <c r="B22539" s="438"/>
      <c r="C22539" s="215"/>
      <c r="D22539" s="217"/>
      <c r="E22539" s="217"/>
      <c r="F22539" s="216"/>
      <c r="G22539" s="216"/>
      <c r="I22539" s="434"/>
      <c r="P22539" s="294"/>
    </row>
    <row r="22540" spans="1:16">
      <c r="A22540" s="215"/>
      <c r="B22540" s="438"/>
      <c r="C22540" s="215"/>
      <c r="D22540" s="217"/>
      <c r="E22540" s="217"/>
      <c r="F22540" s="216"/>
      <c r="G22540" s="216"/>
      <c r="I22540" s="434"/>
      <c r="P22540" s="294"/>
    </row>
    <row r="22541" spans="1:16">
      <c r="A22541" s="215"/>
      <c r="B22541" s="438"/>
      <c r="C22541" s="215"/>
      <c r="D22541" s="217"/>
      <c r="E22541" s="217"/>
      <c r="F22541" s="216"/>
      <c r="G22541" s="216"/>
      <c r="I22541" s="434"/>
      <c r="P22541" s="294"/>
    </row>
    <row r="22542" spans="1:16">
      <c r="A22542" s="215"/>
      <c r="B22542" s="438"/>
      <c r="C22542" s="215"/>
      <c r="D22542" s="217"/>
      <c r="E22542" s="217"/>
      <c r="F22542" s="216"/>
      <c r="G22542" s="216"/>
      <c r="I22542" s="434"/>
      <c r="P22542" s="294"/>
    </row>
    <row r="22543" spans="1:16">
      <c r="A22543" s="215"/>
      <c r="B22543" s="438"/>
      <c r="C22543" s="215"/>
      <c r="D22543" s="217"/>
      <c r="E22543" s="217"/>
      <c r="F22543" s="216"/>
      <c r="G22543" s="216"/>
      <c r="I22543" s="434"/>
      <c r="P22543" s="294"/>
    </row>
    <row r="22544" spans="1:16">
      <c r="A22544" s="215"/>
      <c r="B22544" s="438"/>
      <c r="C22544" s="215"/>
      <c r="D22544" s="217"/>
      <c r="E22544" s="217"/>
      <c r="F22544" s="216"/>
      <c r="G22544" s="216"/>
      <c r="I22544" s="434"/>
      <c r="P22544" s="294"/>
    </row>
    <row r="22545" spans="1:16">
      <c r="A22545" s="215"/>
      <c r="B22545" s="438"/>
      <c r="C22545" s="215"/>
      <c r="D22545" s="217"/>
      <c r="E22545" s="217"/>
      <c r="F22545" s="216"/>
      <c r="G22545" s="216"/>
      <c r="I22545" s="434"/>
      <c r="P22545" s="294"/>
    </row>
    <row r="22546" spans="1:16">
      <c r="A22546" s="215"/>
      <c r="B22546" s="438"/>
      <c r="C22546" s="215"/>
      <c r="D22546" s="217"/>
      <c r="E22546" s="217"/>
      <c r="F22546" s="216"/>
      <c r="G22546" s="216"/>
      <c r="I22546" s="434"/>
      <c r="P22546" s="294"/>
    </row>
    <row r="22547" spans="1:16">
      <c r="A22547" s="215"/>
      <c r="B22547" s="438"/>
      <c r="C22547" s="215"/>
      <c r="D22547" s="217"/>
      <c r="E22547" s="217"/>
      <c r="F22547" s="216"/>
      <c r="G22547" s="216"/>
      <c r="I22547" s="434"/>
      <c r="P22547" s="294"/>
    </row>
    <row r="22548" spans="1:16">
      <c r="A22548" s="215"/>
      <c r="B22548" s="438"/>
      <c r="C22548" s="215"/>
      <c r="D22548" s="217"/>
      <c r="E22548" s="217"/>
      <c r="F22548" s="216"/>
      <c r="G22548" s="216"/>
      <c r="I22548" s="434"/>
      <c r="P22548" s="294"/>
    </row>
    <row r="22549" spans="1:16">
      <c r="A22549" s="215"/>
      <c r="B22549" s="438"/>
      <c r="C22549" s="215"/>
      <c r="D22549" s="217"/>
      <c r="E22549" s="217"/>
      <c r="F22549" s="216"/>
      <c r="G22549" s="216"/>
      <c r="I22549" s="434"/>
      <c r="P22549" s="294"/>
    </row>
    <row r="22550" spans="1:16">
      <c r="A22550" s="215"/>
      <c r="B22550" s="438"/>
      <c r="C22550" s="215"/>
      <c r="D22550" s="217"/>
      <c r="E22550" s="217"/>
      <c r="F22550" s="216"/>
      <c r="G22550" s="216"/>
      <c r="I22550" s="434"/>
      <c r="P22550" s="294"/>
    </row>
    <row r="22551" spans="1:16">
      <c r="A22551" s="215"/>
      <c r="B22551" s="438"/>
      <c r="C22551" s="215"/>
      <c r="D22551" s="217"/>
      <c r="E22551" s="217"/>
      <c r="F22551" s="216"/>
      <c r="G22551" s="216"/>
      <c r="I22551" s="434"/>
      <c r="P22551" s="294"/>
    </row>
    <row r="22552" spans="1:16">
      <c r="A22552" s="215"/>
      <c r="B22552" s="438"/>
      <c r="C22552" s="215"/>
      <c r="D22552" s="217"/>
      <c r="E22552" s="217"/>
      <c r="F22552" s="216"/>
      <c r="G22552" s="216"/>
      <c r="I22552" s="434"/>
      <c r="P22552" s="294"/>
    </row>
    <row r="22553" spans="1:16">
      <c r="A22553" s="215"/>
      <c r="B22553" s="438"/>
      <c r="C22553" s="215"/>
      <c r="D22553" s="217"/>
      <c r="E22553" s="217"/>
      <c r="F22553" s="216"/>
      <c r="G22553" s="216"/>
      <c r="I22553" s="434"/>
      <c r="P22553" s="294"/>
    </row>
    <row r="22554" spans="1:16">
      <c r="A22554" s="215"/>
      <c r="B22554" s="438"/>
      <c r="C22554" s="215"/>
      <c r="D22554" s="217"/>
      <c r="E22554" s="217"/>
      <c r="F22554" s="216"/>
      <c r="G22554" s="216"/>
      <c r="I22554" s="434"/>
      <c r="P22554" s="294"/>
    </row>
    <row r="22555" spans="1:16">
      <c r="A22555" s="215"/>
      <c r="B22555" s="438"/>
      <c r="C22555" s="215"/>
      <c r="D22555" s="217"/>
      <c r="E22555" s="217"/>
      <c r="F22555" s="216"/>
      <c r="G22555" s="216"/>
      <c r="I22555" s="434"/>
      <c r="P22555" s="294"/>
    </row>
    <row r="22556" spans="1:16">
      <c r="A22556" s="215"/>
      <c r="B22556" s="438"/>
      <c r="C22556" s="215"/>
      <c r="D22556" s="217"/>
      <c r="E22556" s="217"/>
      <c r="F22556" s="216"/>
      <c r="G22556" s="216"/>
      <c r="I22556" s="434"/>
      <c r="P22556" s="294"/>
    </row>
    <row r="22557" spans="1:16">
      <c r="A22557" s="215"/>
      <c r="B22557" s="438"/>
      <c r="C22557" s="215"/>
      <c r="D22557" s="217"/>
      <c r="E22557" s="217"/>
      <c r="F22557" s="216"/>
      <c r="G22557" s="216"/>
      <c r="I22557" s="434"/>
      <c r="P22557" s="294"/>
    </row>
    <row r="22558" spans="1:16">
      <c r="A22558" s="215"/>
      <c r="B22558" s="438"/>
      <c r="C22558" s="215"/>
      <c r="D22558" s="217"/>
      <c r="E22558" s="217"/>
      <c r="F22558" s="216"/>
      <c r="G22558" s="216"/>
      <c r="I22558" s="434"/>
      <c r="P22558" s="294"/>
    </row>
    <row r="22559" spans="1:16">
      <c r="A22559" s="215"/>
      <c r="B22559" s="438"/>
      <c r="C22559" s="215"/>
      <c r="D22559" s="217"/>
      <c r="E22559" s="217"/>
      <c r="F22559" s="216"/>
      <c r="G22559" s="216"/>
      <c r="I22559" s="434"/>
      <c r="P22559" s="294"/>
    </row>
    <row r="22560" spans="1:16">
      <c r="A22560" s="215"/>
      <c r="B22560" s="438"/>
      <c r="C22560" s="215"/>
      <c r="D22560" s="217"/>
      <c r="E22560" s="217"/>
      <c r="F22560" s="216"/>
      <c r="G22560" s="216"/>
      <c r="I22560" s="434"/>
      <c r="P22560" s="294"/>
    </row>
    <row r="22561" spans="1:16">
      <c r="A22561" s="215"/>
      <c r="B22561" s="438"/>
      <c r="C22561" s="215"/>
      <c r="D22561" s="217"/>
      <c r="E22561" s="217"/>
      <c r="F22561" s="216"/>
      <c r="G22561" s="216"/>
      <c r="I22561" s="434"/>
      <c r="P22561" s="294"/>
    </row>
    <row r="22562" spans="1:16">
      <c r="A22562" s="215"/>
      <c r="B22562" s="438"/>
      <c r="C22562" s="215"/>
      <c r="D22562" s="217"/>
      <c r="E22562" s="217"/>
      <c r="F22562" s="216"/>
      <c r="G22562" s="216"/>
      <c r="I22562" s="434"/>
      <c r="P22562" s="294"/>
    </row>
    <row r="22563" spans="1:16">
      <c r="A22563" s="215"/>
      <c r="B22563" s="438"/>
      <c r="C22563" s="215"/>
      <c r="D22563" s="217"/>
      <c r="E22563" s="217"/>
      <c r="F22563" s="216"/>
      <c r="G22563" s="216"/>
      <c r="I22563" s="434"/>
      <c r="P22563" s="294"/>
    </row>
    <row r="22564" spans="1:16">
      <c r="A22564" s="215"/>
      <c r="B22564" s="438"/>
      <c r="C22564" s="215"/>
      <c r="D22564" s="217"/>
      <c r="E22564" s="217"/>
      <c r="F22564" s="216"/>
      <c r="G22564" s="216"/>
      <c r="I22564" s="434"/>
      <c r="P22564" s="294"/>
    </row>
    <row r="22565" spans="1:16">
      <c r="A22565" s="215"/>
      <c r="B22565" s="438"/>
      <c r="C22565" s="215"/>
      <c r="D22565" s="217"/>
      <c r="E22565" s="217"/>
      <c r="F22565" s="216"/>
      <c r="G22565" s="216"/>
      <c r="I22565" s="434"/>
      <c r="P22565" s="294"/>
    </row>
    <row r="22566" spans="1:16">
      <c r="A22566" s="215"/>
      <c r="B22566" s="438"/>
      <c r="C22566" s="215"/>
      <c r="D22566" s="217"/>
      <c r="E22566" s="217"/>
      <c r="F22566" s="216"/>
      <c r="G22566" s="216"/>
      <c r="I22566" s="434"/>
      <c r="P22566" s="294"/>
    </row>
    <row r="22567" spans="1:16">
      <c r="A22567" s="215"/>
      <c r="B22567" s="438"/>
      <c r="C22567" s="215"/>
      <c r="D22567" s="217"/>
      <c r="E22567" s="217"/>
      <c r="F22567" s="216"/>
      <c r="G22567" s="216"/>
      <c r="I22567" s="434"/>
      <c r="P22567" s="294"/>
    </row>
    <row r="22568" spans="1:16">
      <c r="A22568" s="215"/>
      <c r="B22568" s="438"/>
      <c r="C22568" s="215"/>
      <c r="D22568" s="217"/>
      <c r="E22568" s="217"/>
      <c r="F22568" s="216"/>
      <c r="G22568" s="216"/>
      <c r="I22568" s="434"/>
      <c r="P22568" s="294"/>
    </row>
    <row r="22569" spans="1:16">
      <c r="A22569" s="215"/>
      <c r="B22569" s="438"/>
      <c r="C22569" s="215"/>
      <c r="D22569" s="217"/>
      <c r="E22569" s="217"/>
      <c r="F22569" s="216"/>
      <c r="G22569" s="216"/>
      <c r="I22569" s="434"/>
      <c r="P22569" s="294"/>
    </row>
    <row r="22570" spans="1:16">
      <c r="A22570" s="215"/>
      <c r="B22570" s="438"/>
      <c r="C22570" s="215"/>
      <c r="D22570" s="217"/>
      <c r="E22570" s="217"/>
      <c r="F22570" s="216"/>
      <c r="G22570" s="216"/>
      <c r="I22570" s="434"/>
      <c r="P22570" s="294"/>
    </row>
    <row r="22571" spans="1:16">
      <c r="A22571" s="215"/>
      <c r="B22571" s="438"/>
      <c r="C22571" s="215"/>
      <c r="D22571" s="217"/>
      <c r="E22571" s="217"/>
      <c r="F22571" s="216"/>
      <c r="G22571" s="216"/>
      <c r="I22571" s="434"/>
      <c r="P22571" s="294"/>
    </row>
    <row r="22572" spans="1:16">
      <c r="A22572" s="215"/>
      <c r="B22572" s="438"/>
      <c r="C22572" s="215"/>
      <c r="D22572" s="217"/>
      <c r="E22572" s="217"/>
      <c r="F22572" s="216"/>
      <c r="G22572" s="216"/>
      <c r="I22572" s="434"/>
      <c r="P22572" s="294"/>
    </row>
    <row r="22573" spans="1:16">
      <c r="A22573" s="215"/>
      <c r="B22573" s="438"/>
      <c r="C22573" s="215"/>
      <c r="D22573" s="217"/>
      <c r="E22573" s="217"/>
      <c r="F22573" s="216"/>
      <c r="G22573" s="216"/>
      <c r="I22573" s="434"/>
      <c r="P22573" s="294"/>
    </row>
    <row r="22574" spans="1:16">
      <c r="A22574" s="215"/>
      <c r="B22574" s="438"/>
      <c r="C22574" s="215"/>
      <c r="D22574" s="217"/>
      <c r="E22574" s="217"/>
      <c r="F22574" s="216"/>
      <c r="G22574" s="216"/>
      <c r="I22574" s="434"/>
      <c r="P22574" s="294"/>
    </row>
    <row r="22575" spans="1:16">
      <c r="A22575" s="215"/>
      <c r="B22575" s="438"/>
      <c r="C22575" s="215"/>
      <c r="D22575" s="217"/>
      <c r="E22575" s="217"/>
      <c r="F22575" s="216"/>
      <c r="G22575" s="216"/>
      <c r="I22575" s="434"/>
      <c r="P22575" s="294"/>
    </row>
    <row r="22576" spans="1:16">
      <c r="A22576" s="215"/>
      <c r="B22576" s="438"/>
      <c r="C22576" s="215"/>
      <c r="D22576" s="217"/>
      <c r="E22576" s="217"/>
      <c r="F22576" s="216"/>
      <c r="G22576" s="216"/>
      <c r="I22576" s="434"/>
      <c r="P22576" s="294"/>
    </row>
    <row r="22577" spans="1:16">
      <c r="A22577" s="215"/>
      <c r="B22577" s="438"/>
      <c r="C22577" s="215"/>
      <c r="D22577" s="217"/>
      <c r="E22577" s="217"/>
      <c r="F22577" s="216"/>
      <c r="G22577" s="216"/>
      <c r="I22577" s="434"/>
      <c r="P22577" s="294"/>
    </row>
    <row r="22578" spans="1:16">
      <c r="A22578" s="215"/>
      <c r="B22578" s="438"/>
      <c r="C22578" s="215"/>
      <c r="D22578" s="217"/>
      <c r="E22578" s="217"/>
      <c r="F22578" s="216"/>
      <c r="G22578" s="216"/>
      <c r="I22578" s="434"/>
      <c r="P22578" s="294"/>
    </row>
    <row r="22579" spans="1:16">
      <c r="A22579" s="215"/>
      <c r="B22579" s="438"/>
      <c r="C22579" s="215"/>
      <c r="D22579" s="217"/>
      <c r="E22579" s="217"/>
      <c r="F22579" s="216"/>
      <c r="G22579" s="216"/>
      <c r="I22579" s="434"/>
      <c r="P22579" s="294"/>
    </row>
    <row r="22580" spans="1:16">
      <c r="A22580" s="215"/>
      <c r="B22580" s="438"/>
      <c r="C22580" s="215"/>
      <c r="D22580" s="217"/>
      <c r="E22580" s="217"/>
      <c r="F22580" s="216"/>
      <c r="G22580" s="216"/>
      <c r="I22580" s="434"/>
      <c r="P22580" s="294"/>
    </row>
    <row r="22581" spans="1:16">
      <c r="A22581" s="215"/>
      <c r="B22581" s="438"/>
      <c r="C22581" s="215"/>
      <c r="D22581" s="217"/>
      <c r="E22581" s="217"/>
      <c r="F22581" s="216"/>
      <c r="G22581" s="216"/>
      <c r="I22581" s="434"/>
      <c r="P22581" s="294"/>
    </row>
    <row r="22582" spans="1:16">
      <c r="A22582" s="215"/>
      <c r="B22582" s="438"/>
      <c r="C22582" s="215"/>
      <c r="D22582" s="217"/>
      <c r="E22582" s="217"/>
      <c r="F22582" s="216"/>
      <c r="G22582" s="216"/>
      <c r="I22582" s="434"/>
      <c r="P22582" s="294"/>
    </row>
    <row r="22583" spans="1:16">
      <c r="A22583" s="215"/>
      <c r="B22583" s="438"/>
      <c r="C22583" s="215"/>
      <c r="D22583" s="217"/>
      <c r="E22583" s="217"/>
      <c r="F22583" s="216"/>
      <c r="G22583" s="216"/>
      <c r="I22583" s="434"/>
      <c r="P22583" s="294"/>
    </row>
    <row r="22584" spans="1:16">
      <c r="A22584" s="215"/>
      <c r="B22584" s="438"/>
      <c r="C22584" s="215"/>
      <c r="D22584" s="217"/>
      <c r="E22584" s="217"/>
      <c r="F22584" s="216"/>
      <c r="G22584" s="216"/>
      <c r="I22584" s="434"/>
      <c r="P22584" s="294"/>
    </row>
    <row r="22585" spans="1:16">
      <c r="A22585" s="215"/>
      <c r="B22585" s="438"/>
      <c r="C22585" s="215"/>
      <c r="D22585" s="217"/>
      <c r="E22585" s="217"/>
      <c r="F22585" s="216"/>
      <c r="G22585" s="216"/>
      <c r="I22585" s="434"/>
      <c r="P22585" s="294"/>
    </row>
    <row r="22586" spans="1:16">
      <c r="A22586" s="215"/>
      <c r="B22586" s="438"/>
      <c r="C22586" s="215"/>
      <c r="D22586" s="217"/>
      <c r="E22586" s="217"/>
      <c r="F22586" s="216"/>
      <c r="G22586" s="216"/>
      <c r="I22586" s="434"/>
      <c r="P22586" s="294"/>
    </row>
    <row r="22587" spans="1:16">
      <c r="A22587" s="215"/>
      <c r="B22587" s="438"/>
      <c r="C22587" s="215"/>
      <c r="D22587" s="217"/>
      <c r="E22587" s="217"/>
      <c r="F22587" s="216"/>
      <c r="G22587" s="216"/>
      <c r="I22587" s="434"/>
      <c r="P22587" s="294"/>
    </row>
    <row r="22588" spans="1:16">
      <c r="A22588" s="215"/>
      <c r="B22588" s="438"/>
      <c r="C22588" s="215"/>
      <c r="D22588" s="217"/>
      <c r="E22588" s="217"/>
      <c r="F22588" s="216"/>
      <c r="G22588" s="216"/>
      <c r="I22588" s="434"/>
      <c r="P22588" s="294"/>
    </row>
    <row r="22589" spans="1:16">
      <c r="A22589" s="215"/>
      <c r="B22589" s="438"/>
      <c r="C22589" s="215"/>
      <c r="D22589" s="217"/>
      <c r="E22589" s="217"/>
      <c r="F22589" s="216"/>
      <c r="G22589" s="216"/>
      <c r="I22589" s="434"/>
      <c r="P22589" s="294"/>
    </row>
    <row r="22590" spans="1:16">
      <c r="A22590" s="215"/>
      <c r="B22590" s="438"/>
      <c r="C22590" s="215"/>
      <c r="D22590" s="217"/>
      <c r="E22590" s="217"/>
      <c r="F22590" s="216"/>
      <c r="G22590" s="216"/>
      <c r="I22590" s="434"/>
      <c r="P22590" s="294"/>
    </row>
    <row r="22591" spans="1:16">
      <c r="A22591" s="215"/>
      <c r="B22591" s="438"/>
      <c r="C22591" s="215"/>
      <c r="D22591" s="217"/>
      <c r="E22591" s="217"/>
      <c r="F22591" s="216"/>
      <c r="G22591" s="216"/>
      <c r="I22591" s="434"/>
      <c r="P22591" s="294"/>
    </row>
    <row r="22592" spans="1:16">
      <c r="A22592" s="215"/>
      <c r="B22592" s="438"/>
      <c r="C22592" s="215"/>
      <c r="D22592" s="217"/>
      <c r="E22592" s="217"/>
      <c r="F22592" s="216"/>
      <c r="G22592" s="216"/>
      <c r="I22592" s="434"/>
      <c r="P22592" s="294"/>
    </row>
    <row r="22593" spans="1:16">
      <c r="A22593" s="215"/>
      <c r="B22593" s="438"/>
      <c r="C22593" s="215"/>
      <c r="D22593" s="217"/>
      <c r="E22593" s="217"/>
      <c r="F22593" s="216"/>
      <c r="G22593" s="216"/>
      <c r="I22593" s="434"/>
      <c r="P22593" s="294"/>
    </row>
    <row r="22594" spans="1:16">
      <c r="A22594" s="215"/>
      <c r="B22594" s="438"/>
      <c r="C22594" s="215"/>
      <c r="D22594" s="217"/>
      <c r="E22594" s="217"/>
      <c r="F22594" s="216"/>
      <c r="G22594" s="216"/>
      <c r="I22594" s="434"/>
      <c r="P22594" s="294"/>
    </row>
    <row r="22595" spans="1:16">
      <c r="A22595" s="215"/>
      <c r="B22595" s="438"/>
      <c r="C22595" s="215"/>
      <c r="D22595" s="217"/>
      <c r="E22595" s="217"/>
      <c r="F22595" s="216"/>
      <c r="G22595" s="216"/>
      <c r="I22595" s="434"/>
      <c r="P22595" s="294"/>
    </row>
    <row r="22596" spans="1:16">
      <c r="A22596" s="215"/>
      <c r="B22596" s="438"/>
      <c r="C22596" s="215"/>
      <c r="D22596" s="217"/>
      <c r="E22596" s="217"/>
      <c r="F22596" s="216"/>
      <c r="G22596" s="216"/>
      <c r="I22596" s="434"/>
      <c r="P22596" s="294"/>
    </row>
    <row r="22597" spans="1:16">
      <c r="A22597" s="215"/>
      <c r="B22597" s="438"/>
      <c r="C22597" s="215"/>
      <c r="D22597" s="217"/>
      <c r="E22597" s="217"/>
      <c r="F22597" s="216"/>
      <c r="G22597" s="216"/>
      <c r="I22597" s="434"/>
      <c r="P22597" s="294"/>
    </row>
    <row r="22598" spans="1:16">
      <c r="A22598" s="215"/>
      <c r="B22598" s="438"/>
      <c r="C22598" s="215"/>
      <c r="D22598" s="217"/>
      <c r="E22598" s="217"/>
      <c r="F22598" s="216"/>
      <c r="G22598" s="216"/>
      <c r="I22598" s="434"/>
      <c r="P22598" s="294"/>
    </row>
    <row r="22599" spans="1:16">
      <c r="A22599" s="215"/>
      <c r="B22599" s="438"/>
      <c r="C22599" s="215"/>
      <c r="D22599" s="217"/>
      <c r="E22599" s="217"/>
      <c r="F22599" s="216"/>
      <c r="G22599" s="216"/>
      <c r="I22599" s="434"/>
      <c r="P22599" s="294"/>
    </row>
    <row r="22600" spans="1:16">
      <c r="A22600" s="215"/>
      <c r="B22600" s="438"/>
      <c r="C22600" s="215"/>
      <c r="D22600" s="217"/>
      <c r="E22600" s="217"/>
      <c r="F22600" s="216"/>
      <c r="G22600" s="216"/>
      <c r="I22600" s="434"/>
      <c r="P22600" s="294"/>
    </row>
    <row r="22601" spans="1:16">
      <c r="A22601" s="215"/>
      <c r="B22601" s="438"/>
      <c r="C22601" s="215"/>
      <c r="D22601" s="217"/>
      <c r="E22601" s="217"/>
      <c r="F22601" s="216"/>
      <c r="G22601" s="216"/>
      <c r="I22601" s="434"/>
      <c r="P22601" s="294"/>
    </row>
    <row r="22602" spans="1:16">
      <c r="A22602" s="215"/>
      <c r="B22602" s="438"/>
      <c r="C22602" s="215"/>
      <c r="D22602" s="217"/>
      <c r="E22602" s="217"/>
      <c r="F22602" s="216"/>
      <c r="G22602" s="216"/>
      <c r="I22602" s="434"/>
      <c r="P22602" s="294"/>
    </row>
    <row r="22603" spans="1:16">
      <c r="A22603" s="215"/>
      <c r="B22603" s="438"/>
      <c r="C22603" s="215"/>
      <c r="D22603" s="217"/>
      <c r="E22603" s="217"/>
      <c r="F22603" s="216"/>
      <c r="G22603" s="216"/>
      <c r="I22603" s="434"/>
      <c r="P22603" s="294"/>
    </row>
    <row r="22604" spans="1:16">
      <c r="A22604" s="215"/>
      <c r="B22604" s="438"/>
      <c r="C22604" s="215"/>
      <c r="D22604" s="217"/>
      <c r="E22604" s="217"/>
      <c r="F22604" s="216"/>
      <c r="G22604" s="216"/>
      <c r="I22604" s="434"/>
      <c r="P22604" s="294"/>
    </row>
    <row r="22605" spans="1:16">
      <c r="A22605" s="215"/>
      <c r="B22605" s="438"/>
      <c r="C22605" s="215"/>
      <c r="D22605" s="217"/>
      <c r="E22605" s="217"/>
      <c r="F22605" s="216"/>
      <c r="G22605" s="216"/>
      <c r="I22605" s="434"/>
      <c r="P22605" s="294"/>
    </row>
    <row r="22606" spans="1:16">
      <c r="A22606" s="215"/>
      <c r="B22606" s="438"/>
      <c r="C22606" s="215"/>
      <c r="D22606" s="217"/>
      <c r="E22606" s="217"/>
      <c r="F22606" s="216"/>
      <c r="G22606" s="216"/>
      <c r="I22606" s="434"/>
      <c r="P22606" s="294"/>
    </row>
    <row r="22607" spans="1:16">
      <c r="A22607" s="215"/>
      <c r="B22607" s="438"/>
      <c r="C22607" s="215"/>
      <c r="D22607" s="217"/>
      <c r="E22607" s="217"/>
      <c r="F22607" s="216"/>
      <c r="G22607" s="216"/>
      <c r="I22607" s="434"/>
      <c r="P22607" s="294"/>
    </row>
    <row r="22608" spans="1:16">
      <c r="A22608" s="215"/>
      <c r="B22608" s="438"/>
      <c r="C22608" s="215"/>
      <c r="D22608" s="217"/>
      <c r="E22608" s="217"/>
      <c r="F22608" s="216"/>
      <c r="G22608" s="216"/>
      <c r="I22608" s="434"/>
      <c r="P22608" s="294"/>
    </row>
    <row r="22609" spans="1:16">
      <c r="A22609" s="215"/>
      <c r="B22609" s="438"/>
      <c r="C22609" s="215"/>
      <c r="D22609" s="217"/>
      <c r="E22609" s="217"/>
      <c r="F22609" s="216"/>
      <c r="G22609" s="216"/>
      <c r="I22609" s="434"/>
      <c r="P22609" s="294"/>
    </row>
    <row r="22610" spans="1:16">
      <c r="A22610" s="215"/>
      <c r="B22610" s="438"/>
      <c r="C22610" s="215"/>
      <c r="D22610" s="217"/>
      <c r="E22610" s="217"/>
      <c r="F22610" s="216"/>
      <c r="G22610" s="216"/>
      <c r="I22610" s="434"/>
      <c r="P22610" s="294"/>
    </row>
    <row r="22611" spans="1:16">
      <c r="A22611" s="215"/>
      <c r="B22611" s="438"/>
      <c r="C22611" s="215"/>
      <c r="D22611" s="217"/>
      <c r="E22611" s="217"/>
      <c r="F22611" s="216"/>
      <c r="G22611" s="216"/>
      <c r="I22611" s="434"/>
      <c r="P22611" s="294"/>
    </row>
    <row r="22612" spans="1:16">
      <c r="A22612" s="215"/>
      <c r="B22612" s="438"/>
      <c r="C22612" s="215"/>
      <c r="D22612" s="217"/>
      <c r="E22612" s="217"/>
      <c r="F22612" s="216"/>
      <c r="G22612" s="216"/>
      <c r="I22612" s="434"/>
      <c r="P22612" s="294"/>
    </row>
    <row r="22613" spans="1:16">
      <c r="A22613" s="215"/>
      <c r="B22613" s="438"/>
      <c r="C22613" s="215"/>
      <c r="D22613" s="217"/>
      <c r="E22613" s="217"/>
      <c r="F22613" s="216"/>
      <c r="G22613" s="216"/>
      <c r="I22613" s="434"/>
      <c r="P22613" s="294"/>
    </row>
    <row r="22614" spans="1:16">
      <c r="A22614" s="215"/>
      <c r="B22614" s="438"/>
      <c r="C22614" s="215"/>
      <c r="D22614" s="217"/>
      <c r="E22614" s="217"/>
      <c r="F22614" s="216"/>
      <c r="G22614" s="216"/>
      <c r="I22614" s="434"/>
      <c r="P22614" s="294"/>
    </row>
    <row r="22615" spans="1:16">
      <c r="A22615" s="215"/>
      <c r="B22615" s="438"/>
      <c r="C22615" s="215"/>
      <c r="D22615" s="217"/>
      <c r="E22615" s="217"/>
      <c r="F22615" s="216"/>
      <c r="G22615" s="216"/>
      <c r="I22615" s="434"/>
      <c r="P22615" s="294"/>
    </row>
    <row r="22616" spans="1:16">
      <c r="A22616" s="215"/>
      <c r="B22616" s="438"/>
      <c r="C22616" s="215"/>
      <c r="D22616" s="217"/>
      <c r="E22616" s="217"/>
      <c r="F22616" s="216"/>
      <c r="G22616" s="216"/>
      <c r="I22616" s="434"/>
      <c r="P22616" s="294"/>
    </row>
    <row r="22617" spans="1:16">
      <c r="A22617" s="215"/>
      <c r="B22617" s="438"/>
      <c r="C22617" s="215"/>
      <c r="D22617" s="217"/>
      <c r="E22617" s="217"/>
      <c r="F22617" s="216"/>
      <c r="G22617" s="216"/>
      <c r="I22617" s="434"/>
      <c r="P22617" s="294"/>
    </row>
    <row r="22618" spans="1:16">
      <c r="A22618" s="215"/>
      <c r="B22618" s="438"/>
      <c r="C22618" s="215"/>
      <c r="D22618" s="217"/>
      <c r="E22618" s="217"/>
      <c r="F22618" s="216"/>
      <c r="G22618" s="216"/>
      <c r="I22618" s="434"/>
      <c r="P22618" s="294"/>
    </row>
    <row r="22619" spans="1:16">
      <c r="A22619" s="215"/>
      <c r="B22619" s="438"/>
      <c r="C22619" s="215"/>
      <c r="D22619" s="217"/>
      <c r="E22619" s="217"/>
      <c r="F22619" s="216"/>
      <c r="G22619" s="216"/>
      <c r="I22619" s="434"/>
      <c r="P22619" s="294"/>
    </row>
    <row r="22620" spans="1:16">
      <c r="A22620" s="215"/>
      <c r="B22620" s="438"/>
      <c r="C22620" s="215"/>
      <c r="D22620" s="217"/>
      <c r="E22620" s="217"/>
      <c r="F22620" s="216"/>
      <c r="G22620" s="216"/>
      <c r="I22620" s="434"/>
      <c r="P22620" s="294"/>
    </row>
    <row r="22621" spans="1:16">
      <c r="A22621" s="215"/>
      <c r="B22621" s="438"/>
      <c r="C22621" s="215"/>
      <c r="D22621" s="217"/>
      <c r="E22621" s="217"/>
      <c r="F22621" s="216"/>
      <c r="G22621" s="216"/>
      <c r="I22621" s="434"/>
      <c r="P22621" s="294"/>
    </row>
    <row r="22622" spans="1:16">
      <c r="A22622" s="215"/>
      <c r="B22622" s="438"/>
      <c r="C22622" s="215"/>
      <c r="D22622" s="217"/>
      <c r="E22622" s="217"/>
      <c r="F22622" s="216"/>
      <c r="G22622" s="216"/>
      <c r="I22622" s="434"/>
      <c r="P22622" s="294"/>
    </row>
    <row r="22623" spans="1:16">
      <c r="A22623" s="215"/>
      <c r="B22623" s="438"/>
      <c r="C22623" s="215"/>
      <c r="D22623" s="217"/>
      <c r="E22623" s="217"/>
      <c r="F22623" s="216"/>
      <c r="G22623" s="216"/>
      <c r="I22623" s="434"/>
      <c r="P22623" s="294"/>
    </row>
    <row r="22624" spans="1:16">
      <c r="A22624" s="215"/>
      <c r="B22624" s="438"/>
      <c r="C22624" s="215"/>
      <c r="D22624" s="217"/>
      <c r="E22624" s="217"/>
      <c r="F22624" s="216"/>
      <c r="G22624" s="216"/>
      <c r="I22624" s="434"/>
      <c r="P22624" s="294"/>
    </row>
    <row r="22625" spans="1:16">
      <c r="A22625" s="215"/>
      <c r="B22625" s="438"/>
      <c r="C22625" s="215"/>
      <c r="D22625" s="217"/>
      <c r="E22625" s="217"/>
      <c r="F22625" s="216"/>
      <c r="G22625" s="216"/>
      <c r="I22625" s="434"/>
      <c r="P22625" s="294"/>
    </row>
    <row r="22626" spans="1:16">
      <c r="A22626" s="215"/>
      <c r="B22626" s="438"/>
      <c r="C22626" s="215"/>
      <c r="D22626" s="217"/>
      <c r="E22626" s="217"/>
      <c r="F22626" s="216"/>
      <c r="G22626" s="216"/>
      <c r="I22626" s="434"/>
      <c r="P22626" s="294"/>
    </row>
    <row r="22627" spans="1:16">
      <c r="A22627" s="215"/>
      <c r="B22627" s="438"/>
      <c r="C22627" s="215"/>
      <c r="D22627" s="217"/>
      <c r="E22627" s="217"/>
      <c r="F22627" s="216"/>
      <c r="G22627" s="216"/>
      <c r="I22627" s="434"/>
      <c r="P22627" s="294"/>
    </row>
    <row r="22628" spans="1:16">
      <c r="A22628" s="215"/>
      <c r="B22628" s="438"/>
      <c r="C22628" s="215"/>
      <c r="D22628" s="217"/>
      <c r="E22628" s="217"/>
      <c r="F22628" s="216"/>
      <c r="G22628" s="216"/>
      <c r="I22628" s="434"/>
      <c r="P22628" s="294"/>
    </row>
    <row r="22629" spans="1:16">
      <c r="A22629" s="215"/>
      <c r="B22629" s="438"/>
      <c r="C22629" s="215"/>
      <c r="D22629" s="217"/>
      <c r="E22629" s="217"/>
      <c r="F22629" s="216"/>
      <c r="G22629" s="216"/>
      <c r="I22629" s="434"/>
      <c r="P22629" s="294"/>
    </row>
    <row r="22630" spans="1:16">
      <c r="A22630" s="215"/>
      <c r="B22630" s="438"/>
      <c r="C22630" s="215"/>
      <c r="D22630" s="217"/>
      <c r="E22630" s="217"/>
      <c r="F22630" s="216"/>
      <c r="G22630" s="216"/>
      <c r="I22630" s="434"/>
      <c r="P22630" s="294"/>
    </row>
    <row r="22631" spans="1:16">
      <c r="A22631" s="215"/>
      <c r="B22631" s="438"/>
      <c r="C22631" s="215"/>
      <c r="D22631" s="217"/>
      <c r="E22631" s="217"/>
      <c r="F22631" s="216"/>
      <c r="G22631" s="216"/>
      <c r="I22631" s="434"/>
      <c r="P22631" s="294"/>
    </row>
    <row r="22632" spans="1:16">
      <c r="A22632" s="215"/>
      <c r="B22632" s="438"/>
      <c r="C22632" s="215"/>
      <c r="D22632" s="217"/>
      <c r="E22632" s="217"/>
      <c r="F22632" s="216"/>
      <c r="G22632" s="216"/>
      <c r="I22632" s="434"/>
      <c r="P22632" s="294"/>
    </row>
    <row r="22633" spans="1:16">
      <c r="A22633" s="215"/>
      <c r="B22633" s="438"/>
      <c r="C22633" s="215"/>
      <c r="D22633" s="217"/>
      <c r="E22633" s="217"/>
      <c r="F22633" s="216"/>
      <c r="G22633" s="216"/>
      <c r="I22633" s="434"/>
      <c r="P22633" s="294"/>
    </row>
    <row r="22634" spans="1:16">
      <c r="A22634" s="215"/>
      <c r="B22634" s="438"/>
      <c r="C22634" s="215"/>
      <c r="D22634" s="217"/>
      <c r="E22634" s="217"/>
      <c r="F22634" s="216"/>
      <c r="G22634" s="216"/>
      <c r="I22634" s="434"/>
      <c r="P22634" s="294"/>
    </row>
    <row r="22635" spans="1:16">
      <c r="A22635" s="215"/>
      <c r="B22635" s="438"/>
      <c r="C22635" s="215"/>
      <c r="D22635" s="217"/>
      <c r="E22635" s="217"/>
      <c r="F22635" s="216"/>
      <c r="G22635" s="216"/>
      <c r="I22635" s="434"/>
      <c r="P22635" s="294"/>
    </row>
    <row r="22636" spans="1:16">
      <c r="A22636" s="215"/>
      <c r="B22636" s="438"/>
      <c r="C22636" s="215"/>
      <c r="D22636" s="217"/>
      <c r="E22636" s="217"/>
      <c r="F22636" s="216"/>
      <c r="G22636" s="216"/>
      <c r="I22636" s="434"/>
      <c r="P22636" s="294"/>
    </row>
    <row r="22637" spans="1:16">
      <c r="A22637" s="215"/>
      <c r="B22637" s="438"/>
      <c r="C22637" s="215"/>
      <c r="D22637" s="217"/>
      <c r="E22637" s="217"/>
      <c r="F22637" s="216"/>
      <c r="G22637" s="216"/>
      <c r="I22637" s="434"/>
      <c r="P22637" s="294"/>
    </row>
    <row r="22638" spans="1:16">
      <c r="A22638" s="215"/>
      <c r="B22638" s="438"/>
      <c r="C22638" s="215"/>
      <c r="D22638" s="217"/>
      <c r="E22638" s="217"/>
      <c r="F22638" s="216"/>
      <c r="G22638" s="216"/>
      <c r="I22638" s="434"/>
      <c r="P22638" s="294"/>
    </row>
    <row r="22639" spans="1:16">
      <c r="A22639" s="215"/>
      <c r="B22639" s="438"/>
      <c r="C22639" s="215"/>
      <c r="D22639" s="217"/>
      <c r="E22639" s="217"/>
      <c r="F22639" s="216"/>
      <c r="G22639" s="216"/>
      <c r="I22639" s="434"/>
      <c r="P22639" s="294"/>
    </row>
    <row r="22640" spans="1:16">
      <c r="A22640" s="215"/>
      <c r="B22640" s="438"/>
      <c r="C22640" s="215"/>
      <c r="D22640" s="217"/>
      <c r="E22640" s="217"/>
      <c r="F22640" s="216"/>
      <c r="G22640" s="216"/>
      <c r="I22640" s="434"/>
      <c r="P22640" s="294"/>
    </row>
    <row r="22641" spans="1:16">
      <c r="A22641" s="215"/>
      <c r="B22641" s="438"/>
      <c r="C22641" s="215"/>
      <c r="D22641" s="217"/>
      <c r="E22641" s="217"/>
      <c r="F22641" s="216"/>
      <c r="G22641" s="216"/>
      <c r="I22641" s="434"/>
      <c r="P22641" s="294"/>
    </row>
    <row r="22642" spans="1:16">
      <c r="A22642" s="215"/>
      <c r="B22642" s="438"/>
      <c r="C22642" s="215"/>
      <c r="D22642" s="217"/>
      <c r="E22642" s="217"/>
      <c r="F22642" s="216"/>
      <c r="G22642" s="216"/>
      <c r="I22642" s="434"/>
      <c r="P22642" s="294"/>
    </row>
    <row r="22643" spans="1:16">
      <c r="A22643" s="215"/>
      <c r="B22643" s="438"/>
      <c r="C22643" s="215"/>
      <c r="D22643" s="217"/>
      <c r="E22643" s="217"/>
      <c r="F22643" s="216"/>
      <c r="G22643" s="216"/>
      <c r="I22643" s="434"/>
      <c r="P22643" s="294"/>
    </row>
    <row r="22644" spans="1:16">
      <c r="A22644" s="215"/>
      <c r="B22644" s="438"/>
      <c r="C22644" s="215"/>
      <c r="D22644" s="217"/>
      <c r="E22644" s="217"/>
      <c r="F22644" s="216"/>
      <c r="G22644" s="216"/>
      <c r="I22644" s="434"/>
      <c r="P22644" s="294"/>
    </row>
    <row r="22645" spans="1:16">
      <c r="A22645" s="215"/>
      <c r="B22645" s="438"/>
      <c r="C22645" s="215"/>
      <c r="D22645" s="217"/>
      <c r="E22645" s="217"/>
      <c r="F22645" s="216"/>
      <c r="G22645" s="216"/>
      <c r="I22645" s="434"/>
      <c r="P22645" s="294"/>
    </row>
    <row r="22646" spans="1:16">
      <c r="A22646" s="215"/>
      <c r="B22646" s="438"/>
      <c r="C22646" s="215"/>
      <c r="D22646" s="217"/>
      <c r="E22646" s="217"/>
      <c r="F22646" s="216"/>
      <c r="G22646" s="216"/>
      <c r="I22646" s="434"/>
      <c r="P22646" s="294"/>
    </row>
    <row r="22647" spans="1:16">
      <c r="A22647" s="215"/>
      <c r="B22647" s="438"/>
      <c r="C22647" s="215"/>
      <c r="D22647" s="217"/>
      <c r="E22647" s="217"/>
      <c r="F22647" s="216"/>
      <c r="G22647" s="216"/>
      <c r="I22647" s="434"/>
      <c r="P22647" s="294"/>
    </row>
    <row r="22648" spans="1:16">
      <c r="A22648" s="215"/>
      <c r="B22648" s="438"/>
      <c r="C22648" s="215"/>
      <c r="D22648" s="217"/>
      <c r="E22648" s="217"/>
      <c r="F22648" s="216"/>
      <c r="G22648" s="216"/>
      <c r="I22648" s="434"/>
      <c r="P22648" s="294"/>
    </row>
    <row r="22649" spans="1:16">
      <c r="A22649" s="215"/>
      <c r="B22649" s="438"/>
      <c r="C22649" s="215"/>
      <c r="D22649" s="217"/>
      <c r="E22649" s="217"/>
      <c r="F22649" s="216"/>
      <c r="G22649" s="216"/>
      <c r="I22649" s="434"/>
      <c r="P22649" s="294"/>
    </row>
    <row r="22650" spans="1:16">
      <c r="A22650" s="215"/>
      <c r="B22650" s="438"/>
      <c r="C22650" s="215"/>
      <c r="D22650" s="217"/>
      <c r="E22650" s="217"/>
      <c r="F22650" s="216"/>
      <c r="G22650" s="216"/>
      <c r="I22650" s="434"/>
      <c r="P22650" s="294"/>
    </row>
    <row r="22651" spans="1:16">
      <c r="A22651" s="215"/>
      <c r="B22651" s="438"/>
      <c r="C22651" s="215"/>
      <c r="D22651" s="217"/>
      <c r="E22651" s="217"/>
      <c r="F22651" s="216"/>
      <c r="G22651" s="216"/>
      <c r="I22651" s="434"/>
      <c r="P22651" s="294"/>
    </row>
    <row r="22652" spans="1:16">
      <c r="A22652" s="215"/>
      <c r="B22652" s="438"/>
      <c r="C22652" s="215"/>
      <c r="D22652" s="217"/>
      <c r="E22652" s="217"/>
      <c r="F22652" s="216"/>
      <c r="G22652" s="216"/>
      <c r="I22652" s="434"/>
      <c r="P22652" s="294"/>
    </row>
    <row r="22653" spans="1:16">
      <c r="A22653" s="215"/>
      <c r="B22653" s="438"/>
      <c r="C22653" s="215"/>
      <c r="D22653" s="217"/>
      <c r="E22653" s="217"/>
      <c r="F22653" s="216"/>
      <c r="G22653" s="216"/>
      <c r="I22653" s="434"/>
      <c r="P22653" s="294"/>
    </row>
    <row r="22654" spans="1:16">
      <c r="A22654" s="215"/>
      <c r="B22654" s="438"/>
      <c r="C22654" s="215"/>
      <c r="D22654" s="217"/>
      <c r="E22654" s="217"/>
      <c r="F22654" s="216"/>
      <c r="G22654" s="216"/>
      <c r="I22654" s="434"/>
      <c r="P22654" s="294"/>
    </row>
    <row r="22655" spans="1:16">
      <c r="A22655" s="215"/>
      <c r="B22655" s="438"/>
      <c r="C22655" s="215"/>
      <c r="D22655" s="217"/>
      <c r="E22655" s="217"/>
      <c r="F22655" s="216"/>
      <c r="G22655" s="216"/>
      <c r="I22655" s="434"/>
      <c r="P22655" s="294"/>
    </row>
    <row r="22656" spans="1:16">
      <c r="A22656" s="215"/>
      <c r="B22656" s="438"/>
      <c r="C22656" s="215"/>
      <c r="D22656" s="217"/>
      <c r="E22656" s="217"/>
      <c r="F22656" s="216"/>
      <c r="G22656" s="216"/>
      <c r="I22656" s="434"/>
      <c r="P22656" s="294"/>
    </row>
    <row r="22657" spans="1:16">
      <c r="A22657" s="215"/>
      <c r="B22657" s="438"/>
      <c r="C22657" s="215"/>
      <c r="D22657" s="217"/>
      <c r="E22657" s="217"/>
      <c r="F22657" s="216"/>
      <c r="G22657" s="216"/>
      <c r="I22657" s="434"/>
      <c r="P22657" s="294"/>
    </row>
    <row r="22658" spans="1:16">
      <c r="A22658" s="215"/>
      <c r="B22658" s="438"/>
      <c r="C22658" s="215"/>
      <c r="D22658" s="217"/>
      <c r="E22658" s="217"/>
      <c r="F22658" s="216"/>
      <c r="G22658" s="216"/>
      <c r="I22658" s="434"/>
      <c r="P22658" s="294"/>
    </row>
    <row r="22659" spans="1:16">
      <c r="A22659" s="215"/>
      <c r="B22659" s="438"/>
      <c r="C22659" s="215"/>
      <c r="D22659" s="217"/>
      <c r="E22659" s="217"/>
      <c r="F22659" s="216"/>
      <c r="G22659" s="216"/>
      <c r="I22659" s="434"/>
      <c r="P22659" s="294"/>
    </row>
    <row r="22660" spans="1:16">
      <c r="A22660" s="215"/>
      <c r="B22660" s="438"/>
      <c r="C22660" s="215"/>
      <c r="D22660" s="217"/>
      <c r="E22660" s="217"/>
      <c r="F22660" s="216"/>
      <c r="G22660" s="216"/>
      <c r="I22660" s="434"/>
      <c r="P22660" s="294"/>
    </row>
    <row r="22661" spans="1:16">
      <c r="A22661" s="215"/>
      <c r="B22661" s="438"/>
      <c r="C22661" s="215"/>
      <c r="D22661" s="217"/>
      <c r="E22661" s="217"/>
      <c r="F22661" s="216"/>
      <c r="G22661" s="216"/>
      <c r="I22661" s="434"/>
      <c r="P22661" s="294"/>
    </row>
    <row r="22662" spans="1:16">
      <c r="A22662" s="215"/>
      <c r="B22662" s="438"/>
      <c r="C22662" s="215"/>
      <c r="D22662" s="217"/>
      <c r="E22662" s="217"/>
      <c r="F22662" s="216"/>
      <c r="G22662" s="216"/>
      <c r="I22662" s="434"/>
      <c r="P22662" s="294"/>
    </row>
    <row r="22663" spans="1:16">
      <c r="A22663" s="215"/>
      <c r="B22663" s="438"/>
      <c r="C22663" s="215"/>
      <c r="D22663" s="217"/>
      <c r="E22663" s="217"/>
      <c r="F22663" s="216"/>
      <c r="G22663" s="216"/>
      <c r="I22663" s="434"/>
      <c r="P22663" s="294"/>
    </row>
    <row r="22664" spans="1:16">
      <c r="A22664" s="215"/>
      <c r="B22664" s="438"/>
      <c r="C22664" s="215"/>
      <c r="D22664" s="217"/>
      <c r="E22664" s="217"/>
      <c r="F22664" s="216"/>
      <c r="G22664" s="216"/>
      <c r="I22664" s="434"/>
      <c r="P22664" s="294"/>
    </row>
    <row r="22665" spans="1:16">
      <c r="A22665" s="215"/>
      <c r="B22665" s="438"/>
      <c r="C22665" s="215"/>
      <c r="D22665" s="217"/>
      <c r="E22665" s="217"/>
      <c r="F22665" s="216"/>
      <c r="G22665" s="216"/>
      <c r="I22665" s="434"/>
      <c r="P22665" s="294"/>
    </row>
    <row r="22666" spans="1:16">
      <c r="A22666" s="215"/>
      <c r="B22666" s="438"/>
      <c r="C22666" s="215"/>
      <c r="D22666" s="217"/>
      <c r="E22666" s="217"/>
      <c r="F22666" s="216"/>
      <c r="G22666" s="216"/>
      <c r="I22666" s="434"/>
      <c r="P22666" s="294"/>
    </row>
    <row r="22667" spans="1:16">
      <c r="A22667" s="215"/>
      <c r="B22667" s="438"/>
      <c r="C22667" s="215"/>
      <c r="D22667" s="217"/>
      <c r="E22667" s="217"/>
      <c r="F22667" s="216"/>
      <c r="G22667" s="216"/>
      <c r="I22667" s="434"/>
      <c r="P22667" s="294"/>
    </row>
    <row r="22668" spans="1:16">
      <c r="A22668" s="215"/>
      <c r="B22668" s="438"/>
      <c r="C22668" s="215"/>
      <c r="D22668" s="217"/>
      <c r="E22668" s="217"/>
      <c r="F22668" s="216"/>
      <c r="G22668" s="216"/>
      <c r="I22668" s="434"/>
      <c r="P22668" s="294"/>
    </row>
    <row r="22669" spans="1:16">
      <c r="A22669" s="215"/>
      <c r="B22669" s="438"/>
      <c r="C22669" s="215"/>
      <c r="D22669" s="217"/>
      <c r="E22669" s="217"/>
      <c r="F22669" s="216"/>
      <c r="G22669" s="216"/>
      <c r="I22669" s="434"/>
      <c r="P22669" s="294"/>
    </row>
    <row r="22670" spans="1:16">
      <c r="A22670" s="215"/>
      <c r="B22670" s="438"/>
      <c r="C22670" s="215"/>
      <c r="D22670" s="217"/>
      <c r="E22670" s="217"/>
      <c r="F22670" s="216"/>
      <c r="G22670" s="216"/>
      <c r="I22670" s="434"/>
      <c r="P22670" s="294"/>
    </row>
    <row r="22671" spans="1:16">
      <c r="A22671" s="215"/>
      <c r="B22671" s="438"/>
      <c r="C22671" s="215"/>
      <c r="D22671" s="217"/>
      <c r="E22671" s="217"/>
      <c r="F22671" s="216"/>
      <c r="G22671" s="216"/>
      <c r="I22671" s="434"/>
      <c r="P22671" s="294"/>
    </row>
    <row r="22672" spans="1:16">
      <c r="A22672" s="215"/>
      <c r="B22672" s="438"/>
      <c r="C22672" s="215"/>
      <c r="D22672" s="217"/>
      <c r="E22672" s="217"/>
      <c r="F22672" s="216"/>
      <c r="G22672" s="216"/>
      <c r="I22672" s="434"/>
      <c r="P22672" s="294"/>
    </row>
    <row r="22673" spans="1:16">
      <c r="A22673" s="215"/>
      <c r="B22673" s="438"/>
      <c r="C22673" s="215"/>
      <c r="D22673" s="217"/>
      <c r="E22673" s="217"/>
      <c r="F22673" s="216"/>
      <c r="G22673" s="216"/>
      <c r="I22673" s="434"/>
      <c r="P22673" s="294"/>
    </row>
    <row r="22674" spans="1:16">
      <c r="A22674" s="215"/>
      <c r="B22674" s="438"/>
      <c r="C22674" s="215"/>
      <c r="D22674" s="217"/>
      <c r="E22674" s="217"/>
      <c r="F22674" s="216"/>
      <c r="G22674" s="216"/>
      <c r="I22674" s="434"/>
      <c r="P22674" s="294"/>
    </row>
    <row r="22675" spans="1:16">
      <c r="A22675" s="215"/>
      <c r="B22675" s="438"/>
      <c r="C22675" s="215"/>
      <c r="D22675" s="217"/>
      <c r="E22675" s="217"/>
      <c r="F22675" s="216"/>
      <c r="G22675" s="216"/>
      <c r="I22675" s="434"/>
      <c r="P22675" s="294"/>
    </row>
    <row r="22676" spans="1:16">
      <c r="A22676" s="215"/>
      <c r="B22676" s="438"/>
      <c r="C22676" s="215"/>
      <c r="D22676" s="217"/>
      <c r="E22676" s="217"/>
      <c r="F22676" s="216"/>
      <c r="G22676" s="216"/>
      <c r="I22676" s="434"/>
      <c r="P22676" s="294"/>
    </row>
    <row r="22677" spans="1:16">
      <c r="A22677" s="215"/>
      <c r="B22677" s="438"/>
      <c r="C22677" s="215"/>
      <c r="D22677" s="217"/>
      <c r="E22677" s="217"/>
      <c r="F22677" s="216"/>
      <c r="G22677" s="216"/>
      <c r="I22677" s="434"/>
      <c r="P22677" s="294"/>
    </row>
    <row r="22678" spans="1:16">
      <c r="A22678" s="215"/>
      <c r="B22678" s="438"/>
      <c r="C22678" s="215"/>
      <c r="D22678" s="217"/>
      <c r="E22678" s="217"/>
      <c r="F22678" s="216"/>
      <c r="G22678" s="216"/>
      <c r="I22678" s="434"/>
      <c r="P22678" s="294"/>
    </row>
    <row r="22679" spans="1:16">
      <c r="A22679" s="215"/>
      <c r="B22679" s="438"/>
      <c r="C22679" s="215"/>
      <c r="D22679" s="217"/>
      <c r="E22679" s="217"/>
      <c r="F22679" s="216"/>
      <c r="G22679" s="216"/>
      <c r="I22679" s="434"/>
      <c r="P22679" s="294"/>
    </row>
    <row r="22680" spans="1:16">
      <c r="A22680" s="215"/>
      <c r="B22680" s="438"/>
      <c r="C22680" s="215"/>
      <c r="D22680" s="217"/>
      <c r="E22680" s="217"/>
      <c r="F22680" s="216"/>
      <c r="G22680" s="216"/>
      <c r="I22680" s="434"/>
      <c r="P22680" s="294"/>
    </row>
    <row r="22681" spans="1:16">
      <c r="A22681" s="215"/>
      <c r="B22681" s="438"/>
      <c r="C22681" s="215"/>
      <c r="D22681" s="217"/>
      <c r="E22681" s="217"/>
      <c r="F22681" s="216"/>
      <c r="G22681" s="216"/>
      <c r="I22681" s="434"/>
      <c r="P22681" s="294"/>
    </row>
    <row r="22682" spans="1:16">
      <c r="A22682" s="215"/>
      <c r="B22682" s="438"/>
      <c r="C22682" s="215"/>
      <c r="D22682" s="217"/>
      <c r="E22682" s="217"/>
      <c r="F22682" s="216"/>
      <c r="G22682" s="216"/>
      <c r="I22682" s="434"/>
      <c r="P22682" s="294"/>
    </row>
    <row r="22683" spans="1:16">
      <c r="A22683" s="215"/>
      <c r="B22683" s="438"/>
      <c r="C22683" s="215"/>
      <c r="D22683" s="217"/>
      <c r="E22683" s="217"/>
      <c r="F22683" s="216"/>
      <c r="G22683" s="216"/>
      <c r="I22683" s="434"/>
      <c r="P22683" s="294"/>
    </row>
    <row r="22684" spans="1:16">
      <c r="A22684" s="215"/>
      <c r="B22684" s="438"/>
      <c r="C22684" s="215"/>
      <c r="D22684" s="217"/>
      <c r="E22684" s="217"/>
      <c r="F22684" s="216"/>
      <c r="G22684" s="216"/>
      <c r="I22684" s="434"/>
      <c r="P22684" s="294"/>
    </row>
    <row r="22685" spans="1:16">
      <c r="A22685" s="215"/>
      <c r="B22685" s="438"/>
      <c r="C22685" s="215"/>
      <c r="D22685" s="217"/>
      <c r="E22685" s="217"/>
      <c r="F22685" s="216"/>
      <c r="G22685" s="216"/>
      <c r="I22685" s="434"/>
      <c r="P22685" s="294"/>
    </row>
    <row r="22686" spans="1:16">
      <c r="A22686" s="215"/>
      <c r="B22686" s="438"/>
      <c r="C22686" s="215"/>
      <c r="D22686" s="217"/>
      <c r="E22686" s="217"/>
      <c r="F22686" s="216"/>
      <c r="G22686" s="216"/>
      <c r="I22686" s="434"/>
      <c r="P22686" s="294"/>
    </row>
    <row r="22687" spans="1:16">
      <c r="A22687" s="215"/>
      <c r="B22687" s="438"/>
      <c r="C22687" s="215"/>
      <c r="D22687" s="217"/>
      <c r="E22687" s="217"/>
      <c r="F22687" s="216"/>
      <c r="G22687" s="216"/>
      <c r="I22687" s="434"/>
      <c r="P22687" s="294"/>
    </row>
    <row r="22688" spans="1:16">
      <c r="A22688" s="215"/>
      <c r="B22688" s="438"/>
      <c r="C22688" s="215"/>
      <c r="D22688" s="217"/>
      <c r="E22688" s="217"/>
      <c r="F22688" s="216"/>
      <c r="G22688" s="216"/>
      <c r="I22688" s="434"/>
      <c r="P22688" s="294"/>
    </row>
    <row r="22689" spans="1:16">
      <c r="A22689" s="215"/>
      <c r="B22689" s="438"/>
      <c r="C22689" s="215"/>
      <c r="D22689" s="217"/>
      <c r="E22689" s="217"/>
      <c r="F22689" s="216"/>
      <c r="G22689" s="216"/>
      <c r="I22689" s="434"/>
      <c r="P22689" s="294"/>
    </row>
    <row r="22690" spans="1:16">
      <c r="A22690" s="215"/>
      <c r="B22690" s="438"/>
      <c r="C22690" s="215"/>
      <c r="D22690" s="217"/>
      <c r="E22690" s="217"/>
      <c r="F22690" s="216"/>
      <c r="G22690" s="216"/>
      <c r="I22690" s="434"/>
      <c r="P22690" s="294"/>
    </row>
    <row r="22691" spans="1:16">
      <c r="A22691" s="215"/>
      <c r="B22691" s="438"/>
      <c r="C22691" s="215"/>
      <c r="D22691" s="217"/>
      <c r="E22691" s="217"/>
      <c r="F22691" s="216"/>
      <c r="G22691" s="216"/>
      <c r="I22691" s="434"/>
      <c r="P22691" s="294"/>
    </row>
    <row r="22692" spans="1:16">
      <c r="A22692" s="215"/>
      <c r="B22692" s="438"/>
      <c r="C22692" s="215"/>
      <c r="D22692" s="217"/>
      <c r="E22692" s="217"/>
      <c r="F22692" s="216"/>
      <c r="G22692" s="216"/>
      <c r="I22692" s="434"/>
      <c r="P22692" s="294"/>
    </row>
    <row r="22693" spans="1:16">
      <c r="A22693" s="215"/>
      <c r="B22693" s="438"/>
      <c r="C22693" s="215"/>
      <c r="D22693" s="217"/>
      <c r="E22693" s="217"/>
      <c r="F22693" s="216"/>
      <c r="G22693" s="216"/>
      <c r="I22693" s="434"/>
      <c r="P22693" s="294"/>
    </row>
    <row r="22694" spans="1:16">
      <c r="A22694" s="215"/>
      <c r="B22694" s="438"/>
      <c r="C22694" s="215"/>
      <c r="D22694" s="217"/>
      <c r="E22694" s="217"/>
      <c r="F22694" s="216"/>
      <c r="G22694" s="216"/>
      <c r="I22694" s="434"/>
      <c r="P22694" s="294"/>
    </row>
    <row r="22695" spans="1:16">
      <c r="A22695" s="215"/>
      <c r="B22695" s="438"/>
      <c r="C22695" s="215"/>
      <c r="D22695" s="217"/>
      <c r="E22695" s="217"/>
      <c r="F22695" s="216"/>
      <c r="G22695" s="216"/>
      <c r="I22695" s="434"/>
      <c r="P22695" s="294"/>
    </row>
    <row r="22696" spans="1:16">
      <c r="A22696" s="215"/>
      <c r="B22696" s="438"/>
      <c r="C22696" s="215"/>
      <c r="D22696" s="217"/>
      <c r="E22696" s="217"/>
      <c r="F22696" s="216"/>
      <c r="G22696" s="216"/>
      <c r="I22696" s="434"/>
      <c r="P22696" s="294"/>
    </row>
    <row r="22697" spans="1:16">
      <c r="A22697" s="215"/>
      <c r="B22697" s="438"/>
      <c r="C22697" s="215"/>
      <c r="D22697" s="217"/>
      <c r="E22697" s="217"/>
      <c r="F22697" s="216"/>
      <c r="G22697" s="216"/>
      <c r="I22697" s="434"/>
      <c r="P22697" s="294"/>
    </row>
    <row r="22698" spans="1:16">
      <c r="A22698" s="215"/>
      <c r="B22698" s="438"/>
      <c r="C22698" s="215"/>
      <c r="D22698" s="217"/>
      <c r="E22698" s="217"/>
      <c r="F22698" s="216"/>
      <c r="G22698" s="216"/>
      <c r="I22698" s="434"/>
      <c r="P22698" s="294"/>
    </row>
    <row r="22699" spans="1:16">
      <c r="A22699" s="215"/>
      <c r="B22699" s="438"/>
      <c r="C22699" s="215"/>
      <c r="D22699" s="217"/>
      <c r="E22699" s="217"/>
      <c r="F22699" s="216"/>
      <c r="G22699" s="216"/>
      <c r="I22699" s="434"/>
      <c r="P22699" s="294"/>
    </row>
    <row r="22700" spans="1:16">
      <c r="A22700" s="215"/>
      <c r="B22700" s="438"/>
      <c r="C22700" s="215"/>
      <c r="D22700" s="217"/>
      <c r="E22700" s="217"/>
      <c r="F22700" s="216"/>
      <c r="G22700" s="216"/>
      <c r="I22700" s="434"/>
      <c r="P22700" s="294"/>
    </row>
    <row r="22701" spans="1:16">
      <c r="A22701" s="215"/>
      <c r="B22701" s="438"/>
      <c r="C22701" s="215"/>
      <c r="D22701" s="217"/>
      <c r="E22701" s="217"/>
      <c r="F22701" s="216"/>
      <c r="G22701" s="216"/>
      <c r="I22701" s="434"/>
      <c r="P22701" s="294"/>
    </row>
    <row r="22702" spans="1:16">
      <c r="A22702" s="215"/>
      <c r="B22702" s="438"/>
      <c r="C22702" s="215"/>
      <c r="D22702" s="217"/>
      <c r="E22702" s="217"/>
      <c r="F22702" s="216"/>
      <c r="G22702" s="216"/>
      <c r="I22702" s="434"/>
      <c r="P22702" s="294"/>
    </row>
    <row r="22703" spans="1:16">
      <c r="A22703" s="215"/>
      <c r="B22703" s="438"/>
      <c r="C22703" s="215"/>
      <c r="D22703" s="217"/>
      <c r="E22703" s="217"/>
      <c r="F22703" s="216"/>
      <c r="G22703" s="216"/>
      <c r="I22703" s="434"/>
      <c r="P22703" s="294"/>
    </row>
    <row r="22704" spans="1:16">
      <c r="A22704" s="215"/>
      <c r="B22704" s="438"/>
      <c r="C22704" s="215"/>
      <c r="D22704" s="217"/>
      <c r="E22704" s="217"/>
      <c r="F22704" s="216"/>
      <c r="G22704" s="216"/>
      <c r="I22704" s="434"/>
      <c r="P22704" s="294"/>
    </row>
    <row r="22705" spans="1:16">
      <c r="A22705" s="215"/>
      <c r="B22705" s="438"/>
      <c r="C22705" s="215"/>
      <c r="D22705" s="217"/>
      <c r="E22705" s="217"/>
      <c r="F22705" s="216"/>
      <c r="G22705" s="216"/>
      <c r="I22705" s="434"/>
      <c r="P22705" s="294"/>
    </row>
    <row r="22706" spans="1:16">
      <c r="A22706" s="215"/>
      <c r="B22706" s="438"/>
      <c r="C22706" s="215"/>
      <c r="D22706" s="217"/>
      <c r="E22706" s="217"/>
      <c r="F22706" s="216"/>
      <c r="G22706" s="216"/>
      <c r="I22706" s="434"/>
      <c r="P22706" s="294"/>
    </row>
    <row r="22707" spans="1:16">
      <c r="A22707" s="215"/>
      <c r="B22707" s="438"/>
      <c r="C22707" s="215"/>
      <c r="D22707" s="217"/>
      <c r="E22707" s="217"/>
      <c r="F22707" s="216"/>
      <c r="G22707" s="216"/>
      <c r="I22707" s="434"/>
      <c r="P22707" s="294"/>
    </row>
    <row r="22708" spans="1:16">
      <c r="A22708" s="215"/>
      <c r="B22708" s="438"/>
      <c r="C22708" s="215"/>
      <c r="D22708" s="217"/>
      <c r="E22708" s="217"/>
      <c r="F22708" s="216"/>
      <c r="G22708" s="216"/>
      <c r="I22708" s="434"/>
      <c r="P22708" s="294"/>
    </row>
    <row r="22709" spans="1:16">
      <c r="A22709" s="215"/>
      <c r="B22709" s="438"/>
      <c r="C22709" s="215"/>
      <c r="D22709" s="217"/>
      <c r="E22709" s="217"/>
      <c r="F22709" s="216"/>
      <c r="G22709" s="216"/>
      <c r="I22709" s="434"/>
      <c r="P22709" s="294"/>
    </row>
    <row r="22710" spans="1:16">
      <c r="A22710" s="215"/>
      <c r="B22710" s="438"/>
      <c r="C22710" s="215"/>
      <c r="D22710" s="217"/>
      <c r="E22710" s="217"/>
      <c r="F22710" s="216"/>
      <c r="G22710" s="216"/>
      <c r="I22710" s="434"/>
      <c r="P22710" s="294"/>
    </row>
    <row r="22711" spans="1:16">
      <c r="A22711" s="215"/>
      <c r="B22711" s="438"/>
      <c r="C22711" s="215"/>
      <c r="D22711" s="217"/>
      <c r="E22711" s="217"/>
      <c r="F22711" s="216"/>
      <c r="G22711" s="216"/>
      <c r="I22711" s="434"/>
      <c r="P22711" s="294"/>
    </row>
    <row r="22712" spans="1:16">
      <c r="A22712" s="215"/>
      <c r="B22712" s="438"/>
      <c r="C22712" s="215"/>
      <c r="D22712" s="217"/>
      <c r="E22712" s="217"/>
      <c r="F22712" s="216"/>
      <c r="G22712" s="216"/>
      <c r="I22712" s="434"/>
      <c r="P22712" s="294"/>
    </row>
    <row r="22713" spans="1:16">
      <c r="A22713" s="215"/>
      <c r="B22713" s="438"/>
      <c r="C22713" s="215"/>
      <c r="D22713" s="217"/>
      <c r="E22713" s="217"/>
      <c r="F22713" s="216"/>
      <c r="G22713" s="216"/>
      <c r="I22713" s="434"/>
      <c r="P22713" s="294"/>
    </row>
    <row r="22714" spans="1:16">
      <c r="A22714" s="215"/>
      <c r="B22714" s="438"/>
      <c r="C22714" s="215"/>
      <c r="D22714" s="217"/>
      <c r="E22714" s="217"/>
      <c r="F22714" s="216"/>
      <c r="G22714" s="216"/>
      <c r="I22714" s="434"/>
      <c r="P22714" s="294"/>
    </row>
    <row r="22715" spans="1:16">
      <c r="A22715" s="215"/>
      <c r="B22715" s="438"/>
      <c r="C22715" s="215"/>
      <c r="D22715" s="217"/>
      <c r="E22715" s="217"/>
      <c r="F22715" s="216"/>
      <c r="G22715" s="216"/>
      <c r="I22715" s="434"/>
      <c r="P22715" s="294"/>
    </row>
    <row r="22716" spans="1:16">
      <c r="A22716" s="215"/>
      <c r="B22716" s="438"/>
      <c r="C22716" s="215"/>
      <c r="D22716" s="217"/>
      <c r="E22716" s="217"/>
      <c r="F22716" s="216"/>
      <c r="G22716" s="216"/>
      <c r="I22716" s="434"/>
      <c r="P22716" s="294"/>
    </row>
    <row r="22717" spans="1:16">
      <c r="A22717" s="215"/>
      <c r="B22717" s="438"/>
      <c r="C22717" s="215"/>
      <c r="D22717" s="217"/>
      <c r="E22717" s="217"/>
      <c r="F22717" s="216"/>
      <c r="G22717" s="216"/>
      <c r="I22717" s="434"/>
      <c r="P22717" s="294"/>
    </row>
    <row r="22718" spans="1:16">
      <c r="A22718" s="215"/>
      <c r="B22718" s="438"/>
      <c r="C22718" s="215"/>
      <c r="D22718" s="217"/>
      <c r="E22718" s="217"/>
      <c r="F22718" s="216"/>
      <c r="G22718" s="216"/>
      <c r="I22718" s="434"/>
      <c r="P22718" s="294"/>
    </row>
    <row r="22719" spans="1:16">
      <c r="A22719" s="215"/>
      <c r="B22719" s="438"/>
      <c r="C22719" s="215"/>
      <c r="D22719" s="217"/>
      <c r="E22719" s="217"/>
      <c r="F22719" s="216"/>
      <c r="G22719" s="216"/>
      <c r="I22719" s="434"/>
      <c r="P22719" s="294"/>
    </row>
    <row r="22720" spans="1:16">
      <c r="A22720" s="215"/>
      <c r="B22720" s="438"/>
      <c r="C22720" s="215"/>
      <c r="D22720" s="217"/>
      <c r="E22720" s="217"/>
      <c r="F22720" s="216"/>
      <c r="G22720" s="216"/>
      <c r="I22720" s="434"/>
      <c r="P22720" s="294"/>
    </row>
    <row r="22721" spans="1:16">
      <c r="A22721" s="215"/>
      <c r="B22721" s="438"/>
      <c r="C22721" s="215"/>
      <c r="D22721" s="217"/>
      <c r="E22721" s="217"/>
      <c r="F22721" s="216"/>
      <c r="G22721" s="216"/>
      <c r="I22721" s="434"/>
      <c r="P22721" s="294"/>
    </row>
    <row r="22722" spans="1:16">
      <c r="A22722" s="215"/>
      <c r="B22722" s="438"/>
      <c r="C22722" s="215"/>
      <c r="D22722" s="217"/>
      <c r="E22722" s="217"/>
      <c r="F22722" s="216"/>
      <c r="G22722" s="216"/>
      <c r="I22722" s="434"/>
      <c r="P22722" s="294"/>
    </row>
    <row r="22723" spans="1:16">
      <c r="A22723" s="215"/>
      <c r="B22723" s="438"/>
      <c r="C22723" s="215"/>
      <c r="D22723" s="217"/>
      <c r="E22723" s="217"/>
      <c r="F22723" s="216"/>
      <c r="G22723" s="216"/>
      <c r="I22723" s="434"/>
      <c r="P22723" s="294"/>
    </row>
    <row r="22724" spans="1:16">
      <c r="A22724" s="215"/>
      <c r="B22724" s="438"/>
      <c r="C22724" s="215"/>
      <c r="D22724" s="217"/>
      <c r="E22724" s="217"/>
      <c r="F22724" s="216"/>
      <c r="G22724" s="216"/>
      <c r="I22724" s="434"/>
      <c r="P22724" s="294"/>
    </row>
    <row r="22725" spans="1:16">
      <c r="A22725" s="215"/>
      <c r="B22725" s="438"/>
      <c r="C22725" s="215"/>
      <c r="D22725" s="217"/>
      <c r="E22725" s="217"/>
      <c r="F22725" s="216"/>
      <c r="G22725" s="216"/>
      <c r="I22725" s="434"/>
      <c r="P22725" s="294"/>
    </row>
    <row r="22726" spans="1:16">
      <c r="A22726" s="215"/>
      <c r="B22726" s="438"/>
      <c r="C22726" s="215"/>
      <c r="D22726" s="217"/>
      <c r="E22726" s="217"/>
      <c r="F22726" s="216"/>
      <c r="G22726" s="216"/>
      <c r="I22726" s="434"/>
      <c r="P22726" s="294"/>
    </row>
    <row r="22727" spans="1:16">
      <c r="A22727" s="215"/>
      <c r="B22727" s="438"/>
      <c r="C22727" s="215"/>
      <c r="D22727" s="217"/>
      <c r="E22727" s="217"/>
      <c r="F22727" s="216"/>
      <c r="G22727" s="216"/>
      <c r="I22727" s="434"/>
      <c r="P22727" s="294"/>
    </row>
    <row r="22728" spans="1:16">
      <c r="A22728" s="215"/>
      <c r="B22728" s="438"/>
      <c r="C22728" s="215"/>
      <c r="D22728" s="217"/>
      <c r="E22728" s="217"/>
      <c r="F22728" s="216"/>
      <c r="G22728" s="216"/>
      <c r="I22728" s="434"/>
      <c r="P22728" s="294"/>
    </row>
    <row r="22729" spans="1:16">
      <c r="A22729" s="215"/>
      <c r="B22729" s="438"/>
      <c r="C22729" s="215"/>
      <c r="D22729" s="217"/>
      <c r="E22729" s="217"/>
      <c r="F22729" s="216"/>
      <c r="G22729" s="216"/>
      <c r="I22729" s="434"/>
      <c r="P22729" s="294"/>
    </row>
    <row r="22730" spans="1:16">
      <c r="A22730" s="215"/>
      <c r="B22730" s="438"/>
      <c r="C22730" s="215"/>
      <c r="D22730" s="217"/>
      <c r="E22730" s="217"/>
      <c r="F22730" s="216"/>
      <c r="G22730" s="216"/>
      <c r="I22730" s="434"/>
      <c r="P22730" s="294"/>
    </row>
    <row r="22731" spans="1:16">
      <c r="A22731" s="215"/>
      <c r="B22731" s="438"/>
      <c r="C22731" s="215"/>
      <c r="D22731" s="217"/>
      <c r="E22731" s="217"/>
      <c r="F22731" s="216"/>
      <c r="G22731" s="216"/>
      <c r="I22731" s="434"/>
      <c r="P22731" s="294"/>
    </row>
    <row r="22732" spans="1:16">
      <c r="A22732" s="215"/>
      <c r="B22732" s="438"/>
      <c r="C22732" s="215"/>
      <c r="D22732" s="217"/>
      <c r="E22732" s="217"/>
      <c r="F22732" s="216"/>
      <c r="G22732" s="216"/>
      <c r="I22732" s="434"/>
      <c r="P22732" s="294"/>
    </row>
    <row r="22733" spans="1:16">
      <c r="A22733" s="215"/>
      <c r="B22733" s="438"/>
      <c r="C22733" s="215"/>
      <c r="D22733" s="217"/>
      <c r="E22733" s="217"/>
      <c r="F22733" s="216"/>
      <c r="G22733" s="216"/>
      <c r="I22733" s="434"/>
      <c r="P22733" s="294"/>
    </row>
    <row r="22734" spans="1:16">
      <c r="A22734" s="215"/>
      <c r="B22734" s="438"/>
      <c r="C22734" s="215"/>
      <c r="D22734" s="217"/>
      <c r="E22734" s="217"/>
      <c r="F22734" s="216"/>
      <c r="G22734" s="216"/>
      <c r="I22734" s="434"/>
      <c r="P22734" s="294"/>
    </row>
    <row r="22735" spans="1:16">
      <c r="A22735" s="215"/>
      <c r="B22735" s="438"/>
      <c r="C22735" s="215"/>
      <c r="D22735" s="217"/>
      <c r="E22735" s="217"/>
      <c r="F22735" s="216"/>
      <c r="G22735" s="216"/>
      <c r="I22735" s="434"/>
      <c r="P22735" s="294"/>
    </row>
    <row r="22736" spans="1:16">
      <c r="A22736" s="215"/>
      <c r="B22736" s="438"/>
      <c r="C22736" s="215"/>
      <c r="D22736" s="217"/>
      <c r="E22736" s="217"/>
      <c r="F22736" s="216"/>
      <c r="G22736" s="216"/>
      <c r="I22736" s="434"/>
      <c r="P22736" s="294"/>
    </row>
    <row r="22737" spans="1:16">
      <c r="A22737" s="215"/>
      <c r="B22737" s="438"/>
      <c r="C22737" s="215"/>
      <c r="D22737" s="217"/>
      <c r="E22737" s="217"/>
      <c r="F22737" s="216"/>
      <c r="G22737" s="216"/>
      <c r="I22737" s="434"/>
      <c r="P22737" s="294"/>
    </row>
    <row r="22738" spans="1:16">
      <c r="A22738" s="215"/>
      <c r="B22738" s="438"/>
      <c r="C22738" s="215"/>
      <c r="D22738" s="217"/>
      <c r="E22738" s="217"/>
      <c r="F22738" s="216"/>
      <c r="G22738" s="216"/>
      <c r="I22738" s="434"/>
      <c r="P22738" s="294"/>
    </row>
    <row r="22739" spans="1:16">
      <c r="A22739" s="215"/>
      <c r="B22739" s="438"/>
      <c r="C22739" s="215"/>
      <c r="D22739" s="217"/>
      <c r="E22739" s="217"/>
      <c r="F22739" s="216"/>
      <c r="G22739" s="216"/>
      <c r="I22739" s="434"/>
      <c r="P22739" s="294"/>
    </row>
    <row r="22740" spans="1:16">
      <c r="A22740" s="215"/>
      <c r="B22740" s="438"/>
      <c r="C22740" s="215"/>
      <c r="D22740" s="217"/>
      <c r="E22740" s="217"/>
      <c r="F22740" s="216"/>
      <c r="G22740" s="216"/>
      <c r="I22740" s="434"/>
      <c r="P22740" s="294"/>
    </row>
    <row r="22741" spans="1:16">
      <c r="A22741" s="215"/>
      <c r="B22741" s="438"/>
      <c r="C22741" s="215"/>
      <c r="D22741" s="217"/>
      <c r="E22741" s="217"/>
      <c r="F22741" s="216"/>
      <c r="G22741" s="216"/>
      <c r="I22741" s="434"/>
      <c r="P22741" s="294"/>
    </row>
    <row r="22742" spans="1:16">
      <c r="A22742" s="215"/>
      <c r="B22742" s="438"/>
      <c r="C22742" s="215"/>
      <c r="D22742" s="217"/>
      <c r="E22742" s="217"/>
      <c r="F22742" s="216"/>
      <c r="G22742" s="216"/>
      <c r="I22742" s="434"/>
      <c r="P22742" s="294"/>
    </row>
    <row r="22743" spans="1:16">
      <c r="A22743" s="215"/>
      <c r="B22743" s="438"/>
      <c r="C22743" s="215"/>
      <c r="D22743" s="217"/>
      <c r="E22743" s="217"/>
      <c r="F22743" s="216"/>
      <c r="G22743" s="216"/>
      <c r="I22743" s="434"/>
      <c r="P22743" s="294"/>
    </row>
    <row r="22744" spans="1:16">
      <c r="A22744" s="215"/>
      <c r="B22744" s="438"/>
      <c r="C22744" s="215"/>
      <c r="D22744" s="217"/>
      <c r="E22744" s="217"/>
      <c r="F22744" s="216"/>
      <c r="G22744" s="216"/>
      <c r="I22744" s="434"/>
      <c r="P22744" s="294"/>
    </row>
    <row r="22745" spans="1:16">
      <c r="A22745" s="215"/>
      <c r="B22745" s="438"/>
      <c r="C22745" s="215"/>
      <c r="D22745" s="217"/>
      <c r="E22745" s="217"/>
      <c r="F22745" s="216"/>
      <c r="G22745" s="216"/>
      <c r="I22745" s="434"/>
      <c r="P22745" s="294"/>
    </row>
    <row r="22746" spans="1:16">
      <c r="A22746" s="215"/>
      <c r="B22746" s="438"/>
      <c r="C22746" s="215"/>
      <c r="D22746" s="217"/>
      <c r="E22746" s="217"/>
      <c r="F22746" s="216"/>
      <c r="G22746" s="216"/>
      <c r="I22746" s="434"/>
      <c r="P22746" s="294"/>
    </row>
    <row r="22747" spans="1:16">
      <c r="A22747" s="215"/>
      <c r="B22747" s="438"/>
      <c r="C22747" s="215"/>
      <c r="D22747" s="217"/>
      <c r="E22747" s="217"/>
      <c r="F22747" s="216"/>
      <c r="G22747" s="216"/>
      <c r="I22747" s="434"/>
      <c r="P22747" s="294"/>
    </row>
    <row r="22748" spans="1:16">
      <c r="A22748" s="215"/>
      <c r="B22748" s="438"/>
      <c r="C22748" s="215"/>
      <c r="D22748" s="217"/>
      <c r="E22748" s="217"/>
      <c r="F22748" s="216"/>
      <c r="G22748" s="216"/>
      <c r="I22748" s="434"/>
      <c r="P22748" s="294"/>
    </row>
    <row r="22749" spans="1:16">
      <c r="A22749" s="215"/>
      <c r="B22749" s="438"/>
      <c r="C22749" s="215"/>
      <c r="D22749" s="217"/>
      <c r="E22749" s="217"/>
      <c r="F22749" s="216"/>
      <c r="G22749" s="216"/>
      <c r="I22749" s="434"/>
      <c r="P22749" s="294"/>
    </row>
    <row r="22750" spans="1:16">
      <c r="A22750" s="215"/>
      <c r="B22750" s="438"/>
      <c r="C22750" s="215"/>
      <c r="D22750" s="217"/>
      <c r="E22750" s="217"/>
      <c r="F22750" s="216"/>
      <c r="G22750" s="216"/>
      <c r="I22750" s="434"/>
      <c r="P22750" s="294"/>
    </row>
    <row r="22751" spans="1:16">
      <c r="A22751" s="215"/>
      <c r="B22751" s="438"/>
      <c r="C22751" s="215"/>
      <c r="D22751" s="217"/>
      <c r="E22751" s="217"/>
      <c r="F22751" s="216"/>
      <c r="G22751" s="216"/>
      <c r="I22751" s="434"/>
      <c r="P22751" s="294"/>
    </row>
    <row r="22752" spans="1:16">
      <c r="A22752" s="215"/>
      <c r="B22752" s="438"/>
      <c r="C22752" s="215"/>
      <c r="D22752" s="217"/>
      <c r="E22752" s="217"/>
      <c r="F22752" s="216"/>
      <c r="G22752" s="216"/>
      <c r="I22752" s="434"/>
      <c r="P22752" s="294"/>
    </row>
    <row r="22753" spans="1:16">
      <c r="A22753" s="215"/>
      <c r="B22753" s="438"/>
      <c r="C22753" s="215"/>
      <c r="D22753" s="217"/>
      <c r="E22753" s="217"/>
      <c r="F22753" s="216"/>
      <c r="G22753" s="216"/>
      <c r="I22753" s="434"/>
      <c r="P22753" s="294"/>
    </row>
    <row r="22754" spans="1:16">
      <c r="A22754" s="215"/>
      <c r="B22754" s="438"/>
      <c r="C22754" s="215"/>
      <c r="D22754" s="217"/>
      <c r="E22754" s="217"/>
      <c r="F22754" s="216"/>
      <c r="G22754" s="216"/>
      <c r="I22754" s="434"/>
      <c r="P22754" s="294"/>
    </row>
    <row r="22755" spans="1:16">
      <c r="A22755" s="215"/>
      <c r="B22755" s="438"/>
      <c r="C22755" s="215"/>
      <c r="D22755" s="217"/>
      <c r="E22755" s="217"/>
      <c r="F22755" s="216"/>
      <c r="G22755" s="216"/>
      <c r="I22755" s="434"/>
      <c r="P22755" s="294"/>
    </row>
    <row r="22756" spans="1:16">
      <c r="A22756" s="215"/>
      <c r="B22756" s="438"/>
      <c r="C22756" s="215"/>
      <c r="D22756" s="217"/>
      <c r="E22756" s="217"/>
      <c r="F22756" s="216"/>
      <c r="G22756" s="216"/>
      <c r="I22756" s="434"/>
      <c r="P22756" s="294"/>
    </row>
    <row r="22757" spans="1:16">
      <c r="A22757" s="215"/>
      <c r="B22757" s="438"/>
      <c r="C22757" s="215"/>
      <c r="D22757" s="217"/>
      <c r="E22757" s="217"/>
      <c r="F22757" s="216"/>
      <c r="G22757" s="216"/>
      <c r="I22757" s="434"/>
      <c r="P22757" s="294"/>
    </row>
    <row r="22758" spans="1:16">
      <c r="A22758" s="215"/>
      <c r="B22758" s="438"/>
      <c r="C22758" s="215"/>
      <c r="D22758" s="217"/>
      <c r="E22758" s="217"/>
      <c r="F22758" s="216"/>
      <c r="G22758" s="216"/>
      <c r="I22758" s="434"/>
      <c r="P22758" s="294"/>
    </row>
    <row r="22759" spans="1:16">
      <c r="A22759" s="215"/>
      <c r="B22759" s="438"/>
      <c r="C22759" s="215"/>
      <c r="D22759" s="217"/>
      <c r="E22759" s="217"/>
      <c r="F22759" s="216"/>
      <c r="G22759" s="216"/>
      <c r="I22759" s="434"/>
      <c r="P22759" s="294"/>
    </row>
    <row r="22760" spans="1:16">
      <c r="A22760" s="215"/>
      <c r="B22760" s="438"/>
      <c r="C22760" s="215"/>
      <c r="D22760" s="217"/>
      <c r="E22760" s="217"/>
      <c r="F22760" s="216"/>
      <c r="G22760" s="216"/>
      <c r="I22760" s="434"/>
      <c r="P22760" s="294"/>
    </row>
    <row r="22761" spans="1:16">
      <c r="A22761" s="215"/>
      <c r="B22761" s="438"/>
      <c r="C22761" s="215"/>
      <c r="D22761" s="217"/>
      <c r="E22761" s="217"/>
      <c r="F22761" s="216"/>
      <c r="G22761" s="216"/>
      <c r="I22761" s="434"/>
      <c r="P22761" s="294"/>
    </row>
    <row r="22762" spans="1:16">
      <c r="A22762" s="215"/>
      <c r="B22762" s="438"/>
      <c r="C22762" s="215"/>
      <c r="D22762" s="217"/>
      <c r="E22762" s="217"/>
      <c r="F22762" s="216"/>
      <c r="G22762" s="216"/>
      <c r="I22762" s="434"/>
      <c r="P22762" s="294"/>
    </row>
    <row r="22763" spans="1:16">
      <c r="A22763" s="215"/>
      <c r="B22763" s="438"/>
      <c r="C22763" s="215"/>
      <c r="D22763" s="217"/>
      <c r="E22763" s="217"/>
      <c r="F22763" s="216"/>
      <c r="G22763" s="216"/>
      <c r="I22763" s="434"/>
      <c r="P22763" s="294"/>
    </row>
    <row r="22764" spans="1:16">
      <c r="A22764" s="215"/>
      <c r="B22764" s="438"/>
      <c r="C22764" s="215"/>
      <c r="D22764" s="217"/>
      <c r="E22764" s="217"/>
      <c r="F22764" s="216"/>
      <c r="G22764" s="216"/>
      <c r="I22764" s="434"/>
      <c r="P22764" s="294"/>
    </row>
    <row r="22765" spans="1:16">
      <c r="A22765" s="215"/>
      <c r="B22765" s="438"/>
      <c r="C22765" s="215"/>
      <c r="D22765" s="217"/>
      <c r="E22765" s="217"/>
      <c r="F22765" s="216"/>
      <c r="G22765" s="216"/>
      <c r="I22765" s="434"/>
      <c r="P22765" s="294"/>
    </row>
    <row r="22766" spans="1:16">
      <c r="A22766" s="215"/>
      <c r="B22766" s="438"/>
      <c r="C22766" s="215"/>
      <c r="D22766" s="217"/>
      <c r="E22766" s="217"/>
      <c r="F22766" s="216"/>
      <c r="G22766" s="216"/>
      <c r="I22766" s="434"/>
      <c r="P22766" s="294"/>
    </row>
    <row r="22767" spans="1:16">
      <c r="A22767" s="215"/>
      <c r="B22767" s="438"/>
      <c r="C22767" s="215"/>
      <c r="D22767" s="217"/>
      <c r="E22767" s="217"/>
      <c r="F22767" s="216"/>
      <c r="G22767" s="216"/>
      <c r="I22767" s="434"/>
      <c r="P22767" s="294"/>
    </row>
    <row r="22768" spans="1:16">
      <c r="A22768" s="215"/>
      <c r="B22768" s="438"/>
      <c r="C22768" s="215"/>
      <c r="D22768" s="217"/>
      <c r="E22768" s="217"/>
      <c r="F22768" s="216"/>
      <c r="G22768" s="216"/>
      <c r="I22768" s="434"/>
      <c r="P22768" s="294"/>
    </row>
    <row r="22769" spans="1:16">
      <c r="A22769" s="215"/>
      <c r="B22769" s="438"/>
      <c r="C22769" s="215"/>
      <c r="D22769" s="217"/>
      <c r="E22769" s="217"/>
      <c r="F22769" s="216"/>
      <c r="G22769" s="216"/>
      <c r="I22769" s="434"/>
      <c r="P22769" s="294"/>
    </row>
    <row r="22770" spans="1:16">
      <c r="A22770" s="215"/>
      <c r="B22770" s="438"/>
      <c r="C22770" s="215"/>
      <c r="D22770" s="217"/>
      <c r="E22770" s="217"/>
      <c r="F22770" s="216"/>
      <c r="G22770" s="216"/>
      <c r="I22770" s="434"/>
      <c r="P22770" s="294"/>
    </row>
    <row r="22771" spans="1:16">
      <c r="A22771" s="215"/>
      <c r="B22771" s="438"/>
      <c r="C22771" s="215"/>
      <c r="D22771" s="217"/>
      <c r="E22771" s="217"/>
      <c r="F22771" s="216"/>
      <c r="G22771" s="216"/>
      <c r="I22771" s="434"/>
      <c r="P22771" s="294"/>
    </row>
    <row r="22772" spans="1:16">
      <c r="A22772" s="215"/>
      <c r="B22772" s="438"/>
      <c r="C22772" s="215"/>
      <c r="D22772" s="217"/>
      <c r="E22772" s="217"/>
      <c r="F22772" s="216"/>
      <c r="G22772" s="216"/>
      <c r="I22772" s="434"/>
      <c r="P22772" s="294"/>
    </row>
    <row r="22773" spans="1:16">
      <c r="A22773" s="215"/>
      <c r="B22773" s="438"/>
      <c r="C22773" s="215"/>
      <c r="D22773" s="217"/>
      <c r="E22773" s="217"/>
      <c r="F22773" s="216"/>
      <c r="G22773" s="216"/>
      <c r="I22773" s="434"/>
      <c r="P22773" s="294"/>
    </row>
    <row r="22774" spans="1:16">
      <c r="A22774" s="215"/>
      <c r="B22774" s="438"/>
      <c r="C22774" s="215"/>
      <c r="D22774" s="217"/>
      <c r="E22774" s="217"/>
      <c r="F22774" s="216"/>
      <c r="G22774" s="216"/>
      <c r="I22774" s="434"/>
      <c r="P22774" s="294"/>
    </row>
    <row r="22775" spans="1:16">
      <c r="A22775" s="215"/>
      <c r="B22775" s="438"/>
      <c r="C22775" s="215"/>
      <c r="D22775" s="217"/>
      <c r="E22775" s="217"/>
      <c r="F22775" s="216"/>
      <c r="G22775" s="216"/>
      <c r="I22775" s="434"/>
      <c r="P22775" s="294"/>
    </row>
    <row r="22776" spans="1:16">
      <c r="A22776" s="215"/>
      <c r="B22776" s="438"/>
      <c r="C22776" s="215"/>
      <c r="D22776" s="217"/>
      <c r="E22776" s="217"/>
      <c r="F22776" s="216"/>
      <c r="G22776" s="216"/>
      <c r="I22776" s="434"/>
      <c r="P22776" s="294"/>
    </row>
    <row r="22777" spans="1:16">
      <c r="A22777" s="215"/>
      <c r="B22777" s="438"/>
      <c r="C22777" s="215"/>
      <c r="D22777" s="217"/>
      <c r="E22777" s="217"/>
      <c r="F22777" s="216"/>
      <c r="G22777" s="216"/>
      <c r="I22777" s="434"/>
      <c r="P22777" s="294"/>
    </row>
    <row r="22778" spans="1:16">
      <c r="A22778" s="215"/>
      <c r="B22778" s="438"/>
      <c r="C22778" s="215"/>
      <c r="D22778" s="217"/>
      <c r="E22778" s="217"/>
      <c r="F22778" s="216"/>
      <c r="G22778" s="216"/>
      <c r="I22778" s="434"/>
      <c r="P22778" s="294"/>
    </row>
    <row r="22779" spans="1:16">
      <c r="A22779" s="215"/>
      <c r="B22779" s="438"/>
      <c r="C22779" s="215"/>
      <c r="D22779" s="217"/>
      <c r="E22779" s="217"/>
      <c r="F22779" s="216"/>
      <c r="G22779" s="216"/>
      <c r="I22779" s="434"/>
      <c r="P22779" s="294"/>
    </row>
    <row r="22780" spans="1:16">
      <c r="A22780" s="215"/>
      <c r="B22780" s="438"/>
      <c r="C22780" s="215"/>
      <c r="D22780" s="217"/>
      <c r="E22780" s="217"/>
      <c r="F22780" s="216"/>
      <c r="G22780" s="216"/>
      <c r="I22780" s="434"/>
      <c r="P22780" s="294"/>
    </row>
    <row r="22781" spans="1:16">
      <c r="A22781" s="215"/>
      <c r="B22781" s="438"/>
      <c r="C22781" s="215"/>
      <c r="D22781" s="217"/>
      <c r="E22781" s="217"/>
      <c r="F22781" s="216"/>
      <c r="G22781" s="216"/>
      <c r="I22781" s="434"/>
      <c r="P22781" s="294"/>
    </row>
    <row r="22782" spans="1:16">
      <c r="A22782" s="215"/>
      <c r="B22782" s="438"/>
      <c r="C22782" s="215"/>
      <c r="D22782" s="217"/>
      <c r="E22782" s="217"/>
      <c r="F22782" s="216"/>
      <c r="G22782" s="216"/>
      <c r="I22782" s="434"/>
      <c r="P22782" s="294"/>
    </row>
    <row r="22783" spans="1:16">
      <c r="A22783" s="215"/>
      <c r="B22783" s="438"/>
      <c r="C22783" s="215"/>
      <c r="D22783" s="217"/>
      <c r="E22783" s="217"/>
      <c r="F22783" s="216"/>
      <c r="G22783" s="216"/>
      <c r="I22783" s="434"/>
      <c r="P22783" s="294"/>
    </row>
    <row r="22784" spans="1:16">
      <c r="A22784" s="215"/>
      <c r="B22784" s="438"/>
      <c r="C22784" s="215"/>
      <c r="D22784" s="217"/>
      <c r="E22784" s="217"/>
      <c r="F22784" s="216"/>
      <c r="G22784" s="216"/>
      <c r="I22784" s="434"/>
      <c r="P22784" s="294"/>
    </row>
    <row r="22785" spans="1:16">
      <c r="A22785" s="215"/>
      <c r="B22785" s="438"/>
      <c r="C22785" s="215"/>
      <c r="D22785" s="217"/>
      <c r="E22785" s="217"/>
      <c r="F22785" s="216"/>
      <c r="G22785" s="216"/>
      <c r="I22785" s="434"/>
      <c r="P22785" s="294"/>
    </row>
    <row r="22786" spans="1:16">
      <c r="A22786" s="215"/>
      <c r="B22786" s="438"/>
      <c r="C22786" s="215"/>
      <c r="D22786" s="217"/>
      <c r="E22786" s="217"/>
      <c r="F22786" s="216"/>
      <c r="G22786" s="216"/>
      <c r="I22786" s="434"/>
      <c r="P22786" s="294"/>
    </row>
    <row r="22787" spans="1:16">
      <c r="A22787" s="215"/>
      <c r="B22787" s="438"/>
      <c r="C22787" s="215"/>
      <c r="D22787" s="217"/>
      <c r="E22787" s="217"/>
      <c r="F22787" s="216"/>
      <c r="G22787" s="216"/>
      <c r="I22787" s="434"/>
      <c r="P22787" s="294"/>
    </row>
    <row r="22788" spans="1:16">
      <c r="A22788" s="215"/>
      <c r="B22788" s="438"/>
      <c r="C22788" s="215"/>
      <c r="D22788" s="217"/>
      <c r="E22788" s="217"/>
      <c r="F22788" s="216"/>
      <c r="G22788" s="216"/>
      <c r="I22788" s="434"/>
      <c r="P22788" s="294"/>
    </row>
    <row r="22789" spans="1:16">
      <c r="A22789" s="215"/>
      <c r="B22789" s="438"/>
      <c r="C22789" s="215"/>
      <c r="D22789" s="217"/>
      <c r="E22789" s="217"/>
      <c r="F22789" s="216"/>
      <c r="G22789" s="216"/>
      <c r="I22789" s="434"/>
      <c r="P22789" s="294"/>
    </row>
    <row r="22790" spans="1:16">
      <c r="A22790" s="215"/>
      <c r="B22790" s="438"/>
      <c r="C22790" s="215"/>
      <c r="D22790" s="217"/>
      <c r="E22790" s="217"/>
      <c r="F22790" s="216"/>
      <c r="G22790" s="216"/>
      <c r="I22790" s="434"/>
      <c r="P22790" s="294"/>
    </row>
    <row r="22791" spans="1:16">
      <c r="A22791" s="215"/>
      <c r="B22791" s="438"/>
      <c r="C22791" s="215"/>
      <c r="D22791" s="217"/>
      <c r="E22791" s="217"/>
      <c r="F22791" s="216"/>
      <c r="G22791" s="216"/>
      <c r="I22791" s="434"/>
      <c r="P22791" s="294"/>
    </row>
    <row r="22792" spans="1:16">
      <c r="A22792" s="215"/>
      <c r="B22792" s="438"/>
      <c r="C22792" s="215"/>
      <c r="D22792" s="217"/>
      <c r="E22792" s="217"/>
      <c r="F22792" s="216"/>
      <c r="G22792" s="216"/>
      <c r="I22792" s="434"/>
      <c r="P22792" s="294"/>
    </row>
    <row r="22793" spans="1:16">
      <c r="A22793" s="215"/>
      <c r="B22793" s="438"/>
      <c r="C22793" s="215"/>
      <c r="D22793" s="217"/>
      <c r="E22793" s="217"/>
      <c r="F22793" s="216"/>
      <c r="G22793" s="216"/>
      <c r="I22793" s="434"/>
      <c r="P22793" s="294"/>
    </row>
    <row r="22794" spans="1:16">
      <c r="A22794" s="215"/>
      <c r="B22794" s="438"/>
      <c r="C22794" s="215"/>
      <c r="D22794" s="217"/>
      <c r="E22794" s="217"/>
      <c r="F22794" s="216"/>
      <c r="G22794" s="216"/>
      <c r="I22794" s="434"/>
      <c r="P22794" s="294"/>
    </row>
    <row r="22795" spans="1:16">
      <c r="A22795" s="215"/>
      <c r="B22795" s="438"/>
      <c r="C22795" s="215"/>
      <c r="D22795" s="217"/>
      <c r="E22795" s="217"/>
      <c r="F22795" s="216"/>
      <c r="G22795" s="216"/>
      <c r="I22795" s="434"/>
      <c r="P22795" s="294"/>
    </row>
    <row r="22796" spans="1:16">
      <c r="A22796" s="215"/>
      <c r="B22796" s="438"/>
      <c r="C22796" s="215"/>
      <c r="D22796" s="217"/>
      <c r="E22796" s="217"/>
      <c r="F22796" s="216"/>
      <c r="G22796" s="216"/>
      <c r="I22796" s="434"/>
      <c r="P22796" s="294"/>
    </row>
    <row r="22797" spans="1:16">
      <c r="A22797" s="215"/>
      <c r="B22797" s="438"/>
      <c r="C22797" s="215"/>
      <c r="D22797" s="217"/>
      <c r="E22797" s="217"/>
      <c r="F22797" s="216"/>
      <c r="G22797" s="216"/>
      <c r="I22797" s="434"/>
      <c r="P22797" s="294"/>
    </row>
    <row r="22798" spans="1:16">
      <c r="A22798" s="215"/>
      <c r="B22798" s="438"/>
      <c r="C22798" s="215"/>
      <c r="D22798" s="217"/>
      <c r="E22798" s="217"/>
      <c r="F22798" s="216"/>
      <c r="G22798" s="216"/>
      <c r="I22798" s="434"/>
      <c r="P22798" s="294"/>
    </row>
    <row r="22799" spans="1:16">
      <c r="A22799" s="215"/>
      <c r="B22799" s="438"/>
      <c r="C22799" s="215"/>
      <c r="D22799" s="217"/>
      <c r="E22799" s="217"/>
      <c r="F22799" s="216"/>
      <c r="G22799" s="216"/>
      <c r="I22799" s="434"/>
      <c r="P22799" s="294"/>
    </row>
    <row r="22800" spans="1:16">
      <c r="A22800" s="215"/>
      <c r="B22800" s="438"/>
      <c r="C22800" s="215"/>
      <c r="D22800" s="217"/>
      <c r="E22800" s="217"/>
      <c r="F22800" s="216"/>
      <c r="G22800" s="216"/>
      <c r="I22800" s="434"/>
      <c r="P22800" s="294"/>
    </row>
    <row r="22801" spans="1:16">
      <c r="A22801" s="215"/>
      <c r="B22801" s="438"/>
      <c r="C22801" s="215"/>
      <c r="D22801" s="217"/>
      <c r="E22801" s="217"/>
      <c r="F22801" s="216"/>
      <c r="G22801" s="216"/>
      <c r="I22801" s="434"/>
      <c r="P22801" s="294"/>
    </row>
    <row r="22802" spans="1:16">
      <c r="A22802" s="215"/>
      <c r="B22802" s="438"/>
      <c r="C22802" s="215"/>
      <c r="D22802" s="217"/>
      <c r="E22802" s="217"/>
      <c r="F22802" s="216"/>
      <c r="G22802" s="216"/>
      <c r="I22802" s="434"/>
      <c r="P22802" s="294"/>
    </row>
    <row r="22803" spans="1:16">
      <c r="A22803" s="215"/>
      <c r="B22803" s="438"/>
      <c r="C22803" s="215"/>
      <c r="D22803" s="217"/>
      <c r="E22803" s="217"/>
      <c r="F22803" s="216"/>
      <c r="G22803" s="216"/>
      <c r="I22803" s="434"/>
      <c r="P22803" s="294"/>
    </row>
    <row r="22804" spans="1:16">
      <c r="A22804" s="215"/>
      <c r="B22804" s="438"/>
      <c r="C22804" s="215"/>
      <c r="D22804" s="217"/>
      <c r="E22804" s="217"/>
      <c r="F22804" s="216"/>
      <c r="G22804" s="216"/>
      <c r="I22804" s="434"/>
      <c r="P22804" s="294"/>
    </row>
    <row r="22805" spans="1:16">
      <c r="A22805" s="215"/>
      <c r="B22805" s="438"/>
      <c r="C22805" s="215"/>
      <c r="D22805" s="217"/>
      <c r="E22805" s="217"/>
      <c r="F22805" s="216"/>
      <c r="G22805" s="216"/>
      <c r="I22805" s="434"/>
      <c r="P22805" s="294"/>
    </row>
    <row r="22806" spans="1:16">
      <c r="A22806" s="215"/>
      <c r="B22806" s="438"/>
      <c r="C22806" s="215"/>
      <c r="D22806" s="217"/>
      <c r="E22806" s="217"/>
      <c r="F22806" s="216"/>
      <c r="G22806" s="216"/>
      <c r="I22806" s="434"/>
      <c r="P22806" s="294"/>
    </row>
    <row r="22807" spans="1:16">
      <c r="A22807" s="215"/>
      <c r="B22807" s="438"/>
      <c r="C22807" s="215"/>
      <c r="D22807" s="217"/>
      <c r="E22807" s="217"/>
      <c r="F22807" s="216"/>
      <c r="G22807" s="216"/>
      <c r="I22807" s="434"/>
      <c r="P22807" s="294"/>
    </row>
    <row r="22808" spans="1:16">
      <c r="A22808" s="215"/>
      <c r="B22808" s="438"/>
      <c r="C22808" s="215"/>
      <c r="D22808" s="217"/>
      <c r="E22808" s="217"/>
      <c r="F22808" s="216"/>
      <c r="G22808" s="216"/>
      <c r="I22808" s="434"/>
      <c r="P22808" s="294"/>
    </row>
    <row r="22809" spans="1:16">
      <c r="A22809" s="215"/>
      <c r="B22809" s="438"/>
      <c r="C22809" s="215"/>
      <c r="D22809" s="217"/>
      <c r="E22809" s="217"/>
      <c r="F22809" s="216"/>
      <c r="G22809" s="216"/>
      <c r="I22809" s="434"/>
      <c r="P22809" s="294"/>
    </row>
    <row r="22810" spans="1:16">
      <c r="A22810" s="215"/>
      <c r="B22810" s="438"/>
      <c r="C22810" s="215"/>
      <c r="D22810" s="217"/>
      <c r="E22810" s="217"/>
      <c r="F22810" s="216"/>
      <c r="G22810" s="216"/>
      <c r="I22810" s="434"/>
      <c r="P22810" s="294"/>
    </row>
    <row r="22811" spans="1:16">
      <c r="A22811" s="215"/>
      <c r="B22811" s="438"/>
      <c r="C22811" s="215"/>
      <c r="D22811" s="217"/>
      <c r="E22811" s="217"/>
      <c r="F22811" s="216"/>
      <c r="G22811" s="216"/>
      <c r="I22811" s="434"/>
      <c r="P22811" s="294"/>
    </row>
    <row r="22812" spans="1:16">
      <c r="A22812" s="215"/>
      <c r="B22812" s="438"/>
      <c r="C22812" s="215"/>
      <c r="D22812" s="217"/>
      <c r="E22812" s="217"/>
      <c r="F22812" s="216"/>
      <c r="G22812" s="216"/>
      <c r="I22812" s="434"/>
      <c r="P22812" s="294"/>
    </row>
    <row r="22813" spans="1:16">
      <c r="A22813" s="215"/>
      <c r="B22813" s="438"/>
      <c r="C22813" s="215"/>
      <c r="D22813" s="217"/>
      <c r="E22813" s="217"/>
      <c r="F22813" s="216"/>
      <c r="G22813" s="216"/>
      <c r="I22813" s="434"/>
      <c r="P22813" s="294"/>
    </row>
    <row r="22814" spans="1:16">
      <c r="A22814" s="215"/>
      <c r="B22814" s="438"/>
      <c r="C22814" s="215"/>
      <c r="D22814" s="217"/>
      <c r="E22814" s="217"/>
      <c r="F22814" s="216"/>
      <c r="G22814" s="216"/>
      <c r="I22814" s="434"/>
      <c r="P22814" s="294"/>
    </row>
    <row r="22815" spans="1:16">
      <c r="A22815" s="215"/>
      <c r="B22815" s="438"/>
      <c r="C22815" s="215"/>
      <c r="D22815" s="217"/>
      <c r="E22815" s="217"/>
      <c r="F22815" s="216"/>
      <c r="G22815" s="216"/>
      <c r="I22815" s="434"/>
      <c r="P22815" s="294"/>
    </row>
    <row r="22816" spans="1:16">
      <c r="A22816" s="215"/>
      <c r="B22816" s="438"/>
      <c r="C22816" s="215"/>
      <c r="D22816" s="217"/>
      <c r="E22816" s="217"/>
      <c r="F22816" s="216"/>
      <c r="G22816" s="216"/>
      <c r="I22816" s="434"/>
      <c r="P22816" s="294"/>
    </row>
    <row r="22817" spans="1:16">
      <c r="A22817" s="215"/>
      <c r="B22817" s="438"/>
      <c r="C22817" s="215"/>
      <c r="D22817" s="217"/>
      <c r="E22817" s="217"/>
      <c r="F22817" s="216"/>
      <c r="G22817" s="216"/>
      <c r="I22817" s="434"/>
      <c r="P22817" s="294"/>
    </row>
    <row r="22818" spans="1:16">
      <c r="A22818" s="215"/>
      <c r="B22818" s="438"/>
      <c r="C22818" s="215"/>
      <c r="D22818" s="217"/>
      <c r="E22818" s="217"/>
      <c r="F22818" s="216"/>
      <c r="G22818" s="216"/>
      <c r="I22818" s="434"/>
      <c r="P22818" s="294"/>
    </row>
    <row r="22819" spans="1:16">
      <c r="A22819" s="215"/>
      <c r="B22819" s="438"/>
      <c r="C22819" s="215"/>
      <c r="D22819" s="217"/>
      <c r="E22819" s="217"/>
      <c r="F22819" s="216"/>
      <c r="G22819" s="216"/>
      <c r="I22819" s="434"/>
      <c r="P22819" s="294"/>
    </row>
    <row r="22820" spans="1:16">
      <c r="A22820" s="215"/>
      <c r="B22820" s="438"/>
      <c r="C22820" s="215"/>
      <c r="D22820" s="217"/>
      <c r="E22820" s="217"/>
      <c r="F22820" s="216"/>
      <c r="G22820" s="216"/>
      <c r="I22820" s="434"/>
      <c r="P22820" s="294"/>
    </row>
    <row r="22821" spans="1:16">
      <c r="A22821" s="215"/>
      <c r="B22821" s="438"/>
      <c r="C22821" s="215"/>
      <c r="D22821" s="217"/>
      <c r="E22821" s="217"/>
      <c r="F22821" s="216"/>
      <c r="G22821" s="216"/>
      <c r="I22821" s="434"/>
      <c r="P22821" s="294"/>
    </row>
    <row r="22822" spans="1:16">
      <c r="A22822" s="215"/>
      <c r="B22822" s="438"/>
      <c r="C22822" s="215"/>
      <c r="D22822" s="217"/>
      <c r="E22822" s="217"/>
      <c r="F22822" s="216"/>
      <c r="G22822" s="216"/>
      <c r="I22822" s="434"/>
      <c r="P22822" s="294"/>
    </row>
    <row r="22823" spans="1:16">
      <c r="A22823" s="215"/>
      <c r="B22823" s="438"/>
      <c r="C22823" s="215"/>
      <c r="D22823" s="217"/>
      <c r="E22823" s="217"/>
      <c r="F22823" s="216"/>
      <c r="G22823" s="216"/>
      <c r="I22823" s="434"/>
      <c r="P22823" s="294"/>
    </row>
    <row r="22824" spans="1:16">
      <c r="A22824" s="215"/>
      <c r="B22824" s="438"/>
      <c r="C22824" s="215"/>
      <c r="D22824" s="217"/>
      <c r="E22824" s="217"/>
      <c r="F22824" s="216"/>
      <c r="G22824" s="216"/>
      <c r="I22824" s="434"/>
      <c r="P22824" s="294"/>
    </row>
    <row r="22825" spans="1:16">
      <c r="A22825" s="215"/>
      <c r="B22825" s="438"/>
      <c r="C22825" s="215"/>
      <c r="D22825" s="217"/>
      <c r="E22825" s="217"/>
      <c r="F22825" s="216"/>
      <c r="G22825" s="216"/>
      <c r="I22825" s="434"/>
      <c r="P22825" s="294"/>
    </row>
    <row r="22826" spans="1:16">
      <c r="A22826" s="215"/>
      <c r="B22826" s="438"/>
      <c r="C22826" s="215"/>
      <c r="D22826" s="217"/>
      <c r="E22826" s="217"/>
      <c r="F22826" s="216"/>
      <c r="G22826" s="216"/>
      <c r="I22826" s="434"/>
      <c r="P22826" s="294"/>
    </row>
    <row r="22827" spans="1:16">
      <c r="A22827" s="215"/>
      <c r="B22827" s="438"/>
      <c r="C22827" s="215"/>
      <c r="D22827" s="217"/>
      <c r="E22827" s="217"/>
      <c r="F22827" s="216"/>
      <c r="G22827" s="216"/>
      <c r="I22827" s="434"/>
      <c r="P22827" s="294"/>
    </row>
    <row r="22828" spans="1:16">
      <c r="A22828" s="215"/>
      <c r="B22828" s="438"/>
      <c r="C22828" s="215"/>
      <c r="D22828" s="217"/>
      <c r="E22828" s="217"/>
      <c r="F22828" s="216"/>
      <c r="G22828" s="216"/>
      <c r="I22828" s="434"/>
      <c r="P22828" s="294"/>
    </row>
    <row r="22829" spans="1:16">
      <c r="A22829" s="215"/>
      <c r="B22829" s="438"/>
      <c r="C22829" s="215"/>
      <c r="D22829" s="217"/>
      <c r="E22829" s="217"/>
      <c r="F22829" s="216"/>
      <c r="G22829" s="216"/>
      <c r="I22829" s="434"/>
      <c r="P22829" s="294"/>
    </row>
    <row r="22830" spans="1:16">
      <c r="A22830" s="215"/>
      <c r="B22830" s="438"/>
      <c r="C22830" s="215"/>
      <c r="D22830" s="217"/>
      <c r="E22830" s="217"/>
      <c r="F22830" s="216"/>
      <c r="G22830" s="216"/>
      <c r="I22830" s="434"/>
      <c r="P22830" s="294"/>
    </row>
    <row r="22831" spans="1:16">
      <c r="A22831" s="215"/>
      <c r="B22831" s="438"/>
      <c r="C22831" s="215"/>
      <c r="D22831" s="217"/>
      <c r="E22831" s="217"/>
      <c r="F22831" s="216"/>
      <c r="G22831" s="216"/>
      <c r="I22831" s="434"/>
      <c r="P22831" s="294"/>
    </row>
    <row r="22832" spans="1:16">
      <c r="A22832" s="215"/>
      <c r="B22832" s="438"/>
      <c r="C22832" s="215"/>
      <c r="D22832" s="217"/>
      <c r="E22832" s="217"/>
      <c r="F22832" s="216"/>
      <c r="G22832" s="216"/>
      <c r="I22832" s="434"/>
      <c r="P22832" s="294"/>
    </row>
    <row r="22833" spans="1:16">
      <c r="A22833" s="215"/>
      <c r="B22833" s="438"/>
      <c r="C22833" s="215"/>
      <c r="D22833" s="217"/>
      <c r="E22833" s="217"/>
      <c r="F22833" s="216"/>
      <c r="G22833" s="216"/>
      <c r="I22833" s="434"/>
      <c r="P22833" s="294"/>
    </row>
    <row r="22834" spans="1:16">
      <c r="A22834" s="215"/>
      <c r="B22834" s="438"/>
      <c r="C22834" s="215"/>
      <c r="D22834" s="217"/>
      <c r="E22834" s="217"/>
      <c r="F22834" s="216"/>
      <c r="G22834" s="216"/>
      <c r="I22834" s="434"/>
      <c r="P22834" s="294"/>
    </row>
    <row r="22835" spans="1:16">
      <c r="A22835" s="215"/>
      <c r="B22835" s="438"/>
      <c r="C22835" s="215"/>
      <c r="D22835" s="217"/>
      <c r="E22835" s="217"/>
      <c r="F22835" s="216"/>
      <c r="G22835" s="216"/>
      <c r="I22835" s="434"/>
      <c r="P22835" s="294"/>
    </row>
    <row r="22836" spans="1:16">
      <c r="A22836" s="215"/>
      <c r="B22836" s="438"/>
      <c r="C22836" s="215"/>
      <c r="D22836" s="217"/>
      <c r="E22836" s="217"/>
      <c r="F22836" s="216"/>
      <c r="G22836" s="216"/>
      <c r="I22836" s="434"/>
      <c r="P22836" s="294"/>
    </row>
    <row r="22837" spans="1:16">
      <c r="A22837" s="215"/>
      <c r="B22837" s="438"/>
      <c r="C22837" s="215"/>
      <c r="D22837" s="217"/>
      <c r="E22837" s="217"/>
      <c r="F22837" s="216"/>
      <c r="G22837" s="216"/>
      <c r="I22837" s="434"/>
      <c r="P22837" s="294"/>
    </row>
    <row r="22838" spans="1:16">
      <c r="A22838" s="215"/>
      <c r="B22838" s="438"/>
      <c r="C22838" s="215"/>
      <c r="D22838" s="217"/>
      <c r="E22838" s="217"/>
      <c r="F22838" s="216"/>
      <c r="G22838" s="216"/>
      <c r="I22838" s="434"/>
      <c r="P22838" s="294"/>
    </row>
    <row r="22839" spans="1:16">
      <c r="A22839" s="215"/>
      <c r="B22839" s="438"/>
      <c r="C22839" s="215"/>
      <c r="D22839" s="217"/>
      <c r="E22839" s="217"/>
      <c r="F22839" s="216"/>
      <c r="G22839" s="216"/>
      <c r="I22839" s="434"/>
      <c r="P22839" s="294"/>
    </row>
    <row r="22840" spans="1:16">
      <c r="A22840" s="215"/>
      <c r="B22840" s="438"/>
      <c r="C22840" s="215"/>
      <c r="D22840" s="217"/>
      <c r="E22840" s="217"/>
      <c r="F22840" s="216"/>
      <c r="G22840" s="216"/>
      <c r="I22840" s="434"/>
      <c r="P22840" s="294"/>
    </row>
    <row r="22841" spans="1:16">
      <c r="A22841" s="215"/>
      <c r="B22841" s="438"/>
      <c r="C22841" s="215"/>
      <c r="D22841" s="217"/>
      <c r="E22841" s="217"/>
      <c r="F22841" s="216"/>
      <c r="G22841" s="216"/>
      <c r="I22841" s="434"/>
      <c r="P22841" s="294"/>
    </row>
    <row r="22842" spans="1:16">
      <c r="A22842" s="215"/>
      <c r="B22842" s="438"/>
      <c r="C22842" s="215"/>
      <c r="D22842" s="217"/>
      <c r="E22842" s="217"/>
      <c r="F22842" s="216"/>
      <c r="G22842" s="216"/>
      <c r="I22842" s="434"/>
      <c r="P22842" s="294"/>
    </row>
    <row r="22843" spans="1:16">
      <c r="A22843" s="215"/>
      <c r="B22843" s="438"/>
      <c r="C22843" s="215"/>
      <c r="D22843" s="217"/>
      <c r="E22843" s="217"/>
      <c r="F22843" s="216"/>
      <c r="G22843" s="216"/>
      <c r="I22843" s="434"/>
      <c r="P22843" s="294"/>
    </row>
    <row r="22844" spans="1:16">
      <c r="A22844" s="215"/>
      <c r="B22844" s="438"/>
      <c r="C22844" s="215"/>
      <c r="D22844" s="217"/>
      <c r="E22844" s="217"/>
      <c r="F22844" s="216"/>
      <c r="G22844" s="216"/>
      <c r="I22844" s="434"/>
      <c r="P22844" s="294"/>
    </row>
    <row r="22845" spans="1:16">
      <c r="A22845" s="215"/>
      <c r="B22845" s="438"/>
      <c r="C22845" s="215"/>
      <c r="D22845" s="217"/>
      <c r="E22845" s="217"/>
      <c r="F22845" s="216"/>
      <c r="G22845" s="216"/>
      <c r="I22845" s="434"/>
      <c r="P22845" s="294"/>
    </row>
    <row r="22846" spans="1:16">
      <c r="A22846" s="215"/>
      <c r="B22846" s="438"/>
      <c r="C22846" s="215"/>
      <c r="D22846" s="217"/>
      <c r="E22846" s="217"/>
      <c r="F22846" s="216"/>
      <c r="G22846" s="216"/>
      <c r="I22846" s="434"/>
      <c r="P22846" s="294"/>
    </row>
    <row r="22847" spans="1:16">
      <c r="A22847" s="215"/>
      <c r="B22847" s="438"/>
      <c r="C22847" s="215"/>
      <c r="D22847" s="217"/>
      <c r="E22847" s="217"/>
      <c r="F22847" s="216"/>
      <c r="G22847" s="216"/>
      <c r="I22847" s="434"/>
      <c r="P22847" s="294"/>
    </row>
    <row r="22848" spans="1:16">
      <c r="A22848" s="215"/>
      <c r="B22848" s="438"/>
      <c r="C22848" s="215"/>
      <c r="D22848" s="217"/>
      <c r="E22848" s="217"/>
      <c r="F22848" s="216"/>
      <c r="G22848" s="216"/>
      <c r="I22848" s="434"/>
      <c r="P22848" s="294"/>
    </row>
    <row r="22849" spans="1:16">
      <c r="A22849" s="215"/>
      <c r="B22849" s="438"/>
      <c r="C22849" s="215"/>
      <c r="D22849" s="217"/>
      <c r="E22849" s="217"/>
      <c r="F22849" s="216"/>
      <c r="G22849" s="216"/>
      <c r="I22849" s="434"/>
      <c r="P22849" s="294"/>
    </row>
    <row r="22850" spans="1:16">
      <c r="A22850" s="215"/>
      <c r="B22850" s="438"/>
      <c r="C22850" s="215"/>
      <c r="D22850" s="217"/>
      <c r="E22850" s="217"/>
      <c r="F22850" s="216"/>
      <c r="G22850" s="216"/>
      <c r="I22850" s="434"/>
      <c r="P22850" s="294"/>
    </row>
    <row r="22851" spans="1:16">
      <c r="A22851" s="215"/>
      <c r="B22851" s="438"/>
      <c r="C22851" s="215"/>
      <c r="D22851" s="217"/>
      <c r="E22851" s="217"/>
      <c r="F22851" s="216"/>
      <c r="G22851" s="216"/>
      <c r="I22851" s="434"/>
      <c r="P22851" s="294"/>
    </row>
    <row r="22852" spans="1:16">
      <c r="A22852" s="215"/>
      <c r="B22852" s="438"/>
      <c r="C22852" s="215"/>
      <c r="D22852" s="217"/>
      <c r="E22852" s="217"/>
      <c r="F22852" s="216"/>
      <c r="G22852" s="216"/>
      <c r="I22852" s="434"/>
      <c r="P22852" s="294"/>
    </row>
    <row r="22853" spans="1:16">
      <c r="A22853" s="215"/>
      <c r="B22853" s="438"/>
      <c r="C22853" s="215"/>
      <c r="D22853" s="217"/>
      <c r="E22853" s="217"/>
      <c r="F22853" s="216"/>
      <c r="G22853" s="216"/>
      <c r="I22853" s="434"/>
      <c r="P22853" s="294"/>
    </row>
    <row r="22854" spans="1:16">
      <c r="A22854" s="215"/>
      <c r="B22854" s="438"/>
      <c r="C22854" s="215"/>
      <c r="D22854" s="217"/>
      <c r="E22854" s="217"/>
      <c r="F22854" s="216"/>
      <c r="G22854" s="216"/>
      <c r="I22854" s="434"/>
      <c r="P22854" s="294"/>
    </row>
    <row r="22855" spans="1:16">
      <c r="A22855" s="215"/>
      <c r="B22855" s="438"/>
      <c r="C22855" s="215"/>
      <c r="D22855" s="217"/>
      <c r="E22855" s="217"/>
      <c r="F22855" s="216"/>
      <c r="G22855" s="216"/>
      <c r="I22855" s="434"/>
      <c r="P22855" s="294"/>
    </row>
    <row r="22856" spans="1:16">
      <c r="A22856" s="215"/>
      <c r="B22856" s="438"/>
      <c r="C22856" s="215"/>
      <c r="D22856" s="217"/>
      <c r="E22856" s="217"/>
      <c r="F22856" s="216"/>
      <c r="G22856" s="216"/>
      <c r="I22856" s="434"/>
      <c r="P22856" s="294"/>
    </row>
    <row r="22857" spans="1:16">
      <c r="A22857" s="215"/>
      <c r="B22857" s="438"/>
      <c r="C22857" s="215"/>
      <c r="D22857" s="217"/>
      <c r="E22857" s="217"/>
      <c r="F22857" s="216"/>
      <c r="G22857" s="216"/>
      <c r="I22857" s="434"/>
      <c r="P22857" s="294"/>
    </row>
    <row r="22858" spans="1:16">
      <c r="A22858" s="215"/>
      <c r="B22858" s="438"/>
      <c r="C22858" s="215"/>
      <c r="D22858" s="217"/>
      <c r="E22858" s="217"/>
      <c r="F22858" s="216"/>
      <c r="G22858" s="216"/>
      <c r="I22858" s="434"/>
      <c r="P22858" s="294"/>
    </row>
    <row r="22859" spans="1:16">
      <c r="A22859" s="215"/>
      <c r="B22859" s="438"/>
      <c r="C22859" s="215"/>
      <c r="D22859" s="217"/>
      <c r="E22859" s="217"/>
      <c r="F22859" s="216"/>
      <c r="G22859" s="216"/>
      <c r="I22859" s="434"/>
      <c r="P22859" s="294"/>
    </row>
    <row r="22860" spans="1:16">
      <c r="A22860" s="215"/>
      <c r="B22860" s="438"/>
      <c r="C22860" s="215"/>
      <c r="D22860" s="217"/>
      <c r="E22860" s="217"/>
      <c r="F22860" s="216"/>
      <c r="G22860" s="216"/>
      <c r="I22860" s="434"/>
      <c r="P22860" s="294"/>
    </row>
    <row r="22861" spans="1:16">
      <c r="A22861" s="215"/>
      <c r="B22861" s="438"/>
      <c r="C22861" s="215"/>
      <c r="D22861" s="217"/>
      <c r="E22861" s="217"/>
      <c r="F22861" s="216"/>
      <c r="G22861" s="216"/>
      <c r="I22861" s="434"/>
      <c r="P22861" s="294"/>
    </row>
    <row r="22862" spans="1:16">
      <c r="A22862" s="215"/>
      <c r="B22862" s="438"/>
      <c r="C22862" s="215"/>
      <c r="D22862" s="217"/>
      <c r="E22862" s="217"/>
      <c r="F22862" s="216"/>
      <c r="G22862" s="216"/>
      <c r="I22862" s="434"/>
      <c r="P22862" s="294"/>
    </row>
    <row r="22863" spans="1:16">
      <c r="A22863" s="215"/>
      <c r="B22863" s="438"/>
      <c r="C22863" s="215"/>
      <c r="D22863" s="217"/>
      <c r="E22863" s="217"/>
      <c r="F22863" s="216"/>
      <c r="G22863" s="216"/>
      <c r="I22863" s="434"/>
      <c r="P22863" s="294"/>
    </row>
    <row r="22864" spans="1:16">
      <c r="A22864" s="215"/>
      <c r="B22864" s="438"/>
      <c r="C22864" s="215"/>
      <c r="D22864" s="217"/>
      <c r="E22864" s="217"/>
      <c r="F22864" s="216"/>
      <c r="G22864" s="216"/>
      <c r="I22864" s="434"/>
      <c r="P22864" s="294"/>
    </row>
    <row r="22865" spans="1:16">
      <c r="A22865" s="215"/>
      <c r="B22865" s="438"/>
      <c r="C22865" s="215"/>
      <c r="D22865" s="217"/>
      <c r="E22865" s="217"/>
      <c r="F22865" s="216"/>
      <c r="G22865" s="216"/>
      <c r="I22865" s="434"/>
      <c r="P22865" s="294"/>
    </row>
    <row r="22866" spans="1:16">
      <c r="A22866" s="215"/>
      <c r="B22866" s="438"/>
      <c r="C22866" s="215"/>
      <c r="D22866" s="217"/>
      <c r="E22866" s="217"/>
      <c r="F22866" s="216"/>
      <c r="G22866" s="216"/>
      <c r="I22866" s="434"/>
      <c r="P22866" s="294"/>
    </row>
    <row r="22867" spans="1:16">
      <c r="A22867" s="215"/>
      <c r="B22867" s="438"/>
      <c r="C22867" s="215"/>
      <c r="D22867" s="217"/>
      <c r="E22867" s="217"/>
      <c r="F22867" s="216"/>
      <c r="G22867" s="216"/>
      <c r="I22867" s="434"/>
      <c r="P22867" s="294"/>
    </row>
    <row r="22868" spans="1:16">
      <c r="A22868" s="215"/>
      <c r="B22868" s="438"/>
      <c r="C22868" s="215"/>
      <c r="D22868" s="217"/>
      <c r="E22868" s="217"/>
      <c r="F22868" s="216"/>
      <c r="G22868" s="216"/>
      <c r="I22868" s="434"/>
      <c r="P22868" s="294"/>
    </row>
    <row r="22869" spans="1:16">
      <c r="A22869" s="215"/>
      <c r="B22869" s="438"/>
      <c r="C22869" s="215"/>
      <c r="D22869" s="217"/>
      <c r="E22869" s="217"/>
      <c r="F22869" s="216"/>
      <c r="G22869" s="216"/>
      <c r="I22869" s="434"/>
      <c r="P22869" s="294"/>
    </row>
    <row r="22870" spans="1:16">
      <c r="A22870" s="215"/>
      <c r="B22870" s="438"/>
      <c r="C22870" s="215"/>
      <c r="D22870" s="217"/>
      <c r="E22870" s="217"/>
      <c r="F22870" s="216"/>
      <c r="G22870" s="216"/>
      <c r="I22870" s="434"/>
      <c r="P22870" s="294"/>
    </row>
    <row r="22871" spans="1:16">
      <c r="A22871" s="215"/>
      <c r="B22871" s="438"/>
      <c r="C22871" s="215"/>
      <c r="D22871" s="217"/>
      <c r="E22871" s="217"/>
      <c r="F22871" s="216"/>
      <c r="G22871" s="216"/>
      <c r="I22871" s="434"/>
      <c r="P22871" s="294"/>
    </row>
    <row r="22872" spans="1:16">
      <c r="A22872" s="215"/>
      <c r="B22872" s="438"/>
      <c r="C22872" s="215"/>
      <c r="D22872" s="217"/>
      <c r="E22872" s="217"/>
      <c r="F22872" s="216"/>
      <c r="G22872" s="216"/>
      <c r="I22872" s="434"/>
      <c r="P22872" s="294"/>
    </row>
    <row r="22873" spans="1:16">
      <c r="A22873" s="215"/>
      <c r="B22873" s="438"/>
      <c r="C22873" s="215"/>
      <c r="D22873" s="217"/>
      <c r="E22873" s="217"/>
      <c r="F22873" s="216"/>
      <c r="G22873" s="216"/>
      <c r="I22873" s="434"/>
      <c r="P22873" s="294"/>
    </row>
    <row r="22874" spans="1:16">
      <c r="A22874" s="215"/>
      <c r="B22874" s="438"/>
      <c r="C22874" s="215"/>
      <c r="D22874" s="217"/>
      <c r="E22874" s="217"/>
      <c r="F22874" s="216"/>
      <c r="G22874" s="216"/>
      <c r="I22874" s="434"/>
      <c r="P22874" s="294"/>
    </row>
    <row r="22875" spans="1:16">
      <c r="A22875" s="215"/>
      <c r="B22875" s="438"/>
      <c r="C22875" s="215"/>
      <c r="D22875" s="217"/>
      <c r="E22875" s="217"/>
      <c r="F22875" s="216"/>
      <c r="G22875" s="216"/>
      <c r="I22875" s="434"/>
      <c r="P22875" s="294"/>
    </row>
    <row r="22876" spans="1:16">
      <c r="A22876" s="215"/>
      <c r="B22876" s="438"/>
      <c r="C22876" s="215"/>
      <c r="D22876" s="217"/>
      <c r="E22876" s="217"/>
      <c r="F22876" s="216"/>
      <c r="G22876" s="216"/>
      <c r="I22876" s="434"/>
      <c r="P22876" s="294"/>
    </row>
    <row r="22877" spans="1:16">
      <c r="A22877" s="215"/>
      <c r="B22877" s="438"/>
      <c r="C22877" s="215"/>
      <c r="D22877" s="217"/>
      <c r="E22877" s="217"/>
      <c r="F22877" s="216"/>
      <c r="G22877" s="216"/>
      <c r="I22877" s="434"/>
      <c r="P22877" s="294"/>
    </row>
    <row r="22878" spans="1:16">
      <c r="A22878" s="215"/>
      <c r="B22878" s="438"/>
      <c r="C22878" s="215"/>
      <c r="D22878" s="217"/>
      <c r="E22878" s="217"/>
      <c r="F22878" s="216"/>
      <c r="G22878" s="216"/>
      <c r="I22878" s="434"/>
      <c r="P22878" s="294"/>
    </row>
    <row r="22879" spans="1:16">
      <c r="A22879" s="215"/>
      <c r="B22879" s="438"/>
      <c r="C22879" s="215"/>
      <c r="D22879" s="217"/>
      <c r="E22879" s="217"/>
      <c r="F22879" s="216"/>
      <c r="G22879" s="216"/>
      <c r="I22879" s="434"/>
      <c r="P22879" s="294"/>
    </row>
    <row r="22880" spans="1:16">
      <c r="A22880" s="215"/>
      <c r="B22880" s="438"/>
      <c r="C22880" s="215"/>
      <c r="D22880" s="217"/>
      <c r="E22880" s="217"/>
      <c r="F22880" s="216"/>
      <c r="G22880" s="216"/>
      <c r="I22880" s="434"/>
      <c r="P22880" s="294"/>
    </row>
    <row r="22881" spans="1:16">
      <c r="A22881" s="215"/>
      <c r="B22881" s="438"/>
      <c r="C22881" s="215"/>
      <c r="D22881" s="217"/>
      <c r="E22881" s="217"/>
      <c r="F22881" s="216"/>
      <c r="G22881" s="216"/>
      <c r="I22881" s="434"/>
      <c r="P22881" s="294"/>
    </row>
    <row r="22882" spans="1:16">
      <c r="A22882" s="215"/>
      <c r="B22882" s="438"/>
      <c r="C22882" s="215"/>
      <c r="D22882" s="217"/>
      <c r="E22882" s="217"/>
      <c r="F22882" s="216"/>
      <c r="G22882" s="216"/>
      <c r="I22882" s="434"/>
      <c r="P22882" s="294"/>
    </row>
    <row r="22883" spans="1:16">
      <c r="A22883" s="215"/>
      <c r="B22883" s="438"/>
      <c r="C22883" s="215"/>
      <c r="D22883" s="217"/>
      <c r="E22883" s="217"/>
      <c r="F22883" s="216"/>
      <c r="G22883" s="216"/>
      <c r="I22883" s="434"/>
      <c r="P22883" s="294"/>
    </row>
    <row r="22884" spans="1:16">
      <c r="A22884" s="215"/>
      <c r="B22884" s="438"/>
      <c r="C22884" s="215"/>
      <c r="D22884" s="217"/>
      <c r="E22884" s="217"/>
      <c r="F22884" s="216"/>
      <c r="G22884" s="216"/>
      <c r="I22884" s="434"/>
      <c r="P22884" s="294"/>
    </row>
    <row r="22885" spans="1:16">
      <c r="A22885" s="215"/>
      <c r="B22885" s="438"/>
      <c r="C22885" s="215"/>
      <c r="D22885" s="217"/>
      <c r="E22885" s="217"/>
      <c r="F22885" s="216"/>
      <c r="G22885" s="216"/>
      <c r="I22885" s="434"/>
      <c r="P22885" s="294"/>
    </row>
    <row r="22886" spans="1:16">
      <c r="A22886" s="215"/>
      <c r="B22886" s="438"/>
      <c r="C22886" s="215"/>
      <c r="D22886" s="217"/>
      <c r="E22886" s="217"/>
      <c r="F22886" s="216"/>
      <c r="G22886" s="216"/>
      <c r="I22886" s="434"/>
      <c r="P22886" s="294"/>
    </row>
    <row r="22887" spans="1:16">
      <c r="A22887" s="215"/>
      <c r="B22887" s="438"/>
      <c r="C22887" s="215"/>
      <c r="D22887" s="217"/>
      <c r="E22887" s="217"/>
      <c r="F22887" s="216"/>
      <c r="G22887" s="216"/>
      <c r="I22887" s="434"/>
      <c r="P22887" s="294"/>
    </row>
    <row r="22888" spans="1:16">
      <c r="A22888" s="215"/>
      <c r="B22888" s="438"/>
      <c r="C22888" s="215"/>
      <c r="D22888" s="217"/>
      <c r="E22888" s="217"/>
      <c r="F22888" s="216"/>
      <c r="G22888" s="216"/>
      <c r="I22888" s="434"/>
      <c r="P22888" s="294"/>
    </row>
    <row r="22889" spans="1:16">
      <c r="A22889" s="215"/>
      <c r="B22889" s="438"/>
      <c r="C22889" s="215"/>
      <c r="D22889" s="217"/>
      <c r="E22889" s="217"/>
      <c r="F22889" s="216"/>
      <c r="G22889" s="216"/>
      <c r="I22889" s="434"/>
      <c r="P22889" s="294"/>
    </row>
    <row r="22890" spans="1:16">
      <c r="A22890" s="215"/>
      <c r="B22890" s="438"/>
      <c r="C22890" s="215"/>
      <c r="D22890" s="217"/>
      <c r="E22890" s="217"/>
      <c r="F22890" s="216"/>
      <c r="G22890" s="216"/>
      <c r="I22890" s="434"/>
      <c r="P22890" s="294"/>
    </row>
    <row r="22891" spans="1:16">
      <c r="A22891" s="215"/>
      <c r="B22891" s="438"/>
      <c r="C22891" s="215"/>
      <c r="D22891" s="217"/>
      <c r="E22891" s="217"/>
      <c r="F22891" s="216"/>
      <c r="G22891" s="216"/>
      <c r="I22891" s="434"/>
      <c r="P22891" s="294"/>
    </row>
    <row r="22892" spans="1:16">
      <c r="A22892" s="215"/>
      <c r="B22892" s="438"/>
      <c r="C22892" s="215"/>
      <c r="D22892" s="217"/>
      <c r="E22892" s="217"/>
      <c r="F22892" s="216"/>
      <c r="G22892" s="216"/>
      <c r="I22892" s="434"/>
      <c r="P22892" s="294"/>
    </row>
    <row r="22893" spans="1:16">
      <c r="A22893" s="215"/>
      <c r="B22893" s="438"/>
      <c r="C22893" s="215"/>
      <c r="D22893" s="217"/>
      <c r="E22893" s="217"/>
      <c r="F22893" s="216"/>
      <c r="G22893" s="216"/>
      <c r="I22893" s="434"/>
      <c r="P22893" s="294"/>
    </row>
    <row r="22894" spans="1:16">
      <c r="A22894" s="215"/>
      <c r="B22894" s="438"/>
      <c r="C22894" s="215"/>
      <c r="D22894" s="217"/>
      <c r="E22894" s="217"/>
      <c r="F22894" s="216"/>
      <c r="G22894" s="216"/>
      <c r="I22894" s="434"/>
      <c r="P22894" s="294"/>
    </row>
    <row r="22895" spans="1:16">
      <c r="A22895" s="215"/>
      <c r="B22895" s="438"/>
      <c r="C22895" s="215"/>
      <c r="D22895" s="217"/>
      <c r="E22895" s="217"/>
      <c r="F22895" s="216"/>
      <c r="G22895" s="216"/>
      <c r="I22895" s="434"/>
      <c r="P22895" s="294"/>
    </row>
    <row r="22896" spans="1:16">
      <c r="A22896" s="215"/>
      <c r="B22896" s="438"/>
      <c r="C22896" s="215"/>
      <c r="D22896" s="217"/>
      <c r="E22896" s="217"/>
      <c r="F22896" s="216"/>
      <c r="G22896" s="216"/>
      <c r="I22896" s="434"/>
      <c r="P22896" s="294"/>
    </row>
    <row r="22897" spans="1:16">
      <c r="A22897" s="215"/>
      <c r="B22897" s="438"/>
      <c r="C22897" s="215"/>
      <c r="D22897" s="217"/>
      <c r="E22897" s="217"/>
      <c r="F22897" s="216"/>
      <c r="G22897" s="216"/>
      <c r="I22897" s="434"/>
      <c r="P22897" s="294"/>
    </row>
    <row r="22898" spans="1:16">
      <c r="A22898" s="215"/>
      <c r="B22898" s="438"/>
      <c r="C22898" s="215"/>
      <c r="D22898" s="217"/>
      <c r="E22898" s="217"/>
      <c r="F22898" s="216"/>
      <c r="G22898" s="216"/>
      <c r="I22898" s="434"/>
      <c r="P22898" s="294"/>
    </row>
    <row r="22899" spans="1:16">
      <c r="A22899" s="215"/>
      <c r="B22899" s="438"/>
      <c r="C22899" s="215"/>
      <c r="D22899" s="217"/>
      <c r="E22899" s="217"/>
      <c r="F22899" s="216"/>
      <c r="G22899" s="216"/>
      <c r="I22899" s="434"/>
      <c r="P22899" s="294"/>
    </row>
    <row r="22900" spans="1:16">
      <c r="A22900" s="215"/>
      <c r="B22900" s="438"/>
      <c r="C22900" s="215"/>
      <c r="D22900" s="217"/>
      <c r="E22900" s="217"/>
      <c r="F22900" s="216"/>
      <c r="G22900" s="216"/>
      <c r="I22900" s="434"/>
      <c r="P22900" s="294"/>
    </row>
    <row r="22901" spans="1:16">
      <c r="A22901" s="215"/>
      <c r="B22901" s="438"/>
      <c r="C22901" s="215"/>
      <c r="D22901" s="217"/>
      <c r="E22901" s="217"/>
      <c r="F22901" s="216"/>
      <c r="G22901" s="216"/>
      <c r="I22901" s="434"/>
      <c r="P22901" s="294"/>
    </row>
    <row r="22902" spans="1:16">
      <c r="A22902" s="215"/>
      <c r="B22902" s="438"/>
      <c r="C22902" s="215"/>
      <c r="D22902" s="217"/>
      <c r="E22902" s="217"/>
      <c r="F22902" s="216"/>
      <c r="G22902" s="216"/>
      <c r="I22902" s="434"/>
      <c r="P22902" s="294"/>
    </row>
    <row r="22903" spans="1:16">
      <c r="A22903" s="215"/>
      <c r="B22903" s="438"/>
      <c r="C22903" s="215"/>
      <c r="D22903" s="217"/>
      <c r="E22903" s="217"/>
      <c r="F22903" s="216"/>
      <c r="G22903" s="216"/>
      <c r="I22903" s="434"/>
      <c r="P22903" s="294"/>
    </row>
    <row r="22904" spans="1:16">
      <c r="A22904" s="215"/>
      <c r="B22904" s="438"/>
      <c r="C22904" s="215"/>
      <c r="D22904" s="217"/>
      <c r="E22904" s="217"/>
      <c r="F22904" s="216"/>
      <c r="G22904" s="216"/>
      <c r="I22904" s="434"/>
      <c r="P22904" s="294"/>
    </row>
    <row r="22905" spans="1:16">
      <c r="A22905" s="215"/>
      <c r="B22905" s="438"/>
      <c r="C22905" s="215"/>
      <c r="D22905" s="217"/>
      <c r="E22905" s="217"/>
      <c r="F22905" s="216"/>
      <c r="G22905" s="216"/>
      <c r="I22905" s="434"/>
      <c r="P22905" s="294"/>
    </row>
    <row r="22906" spans="1:16">
      <c r="A22906" s="215"/>
      <c r="B22906" s="438"/>
      <c r="C22906" s="215"/>
      <c r="D22906" s="217"/>
      <c r="E22906" s="217"/>
      <c r="F22906" s="216"/>
      <c r="G22906" s="216"/>
      <c r="I22906" s="434"/>
      <c r="P22906" s="294"/>
    </row>
    <row r="22907" spans="1:16">
      <c r="A22907" s="215"/>
      <c r="B22907" s="438"/>
      <c r="C22907" s="215"/>
      <c r="D22907" s="217"/>
      <c r="E22907" s="217"/>
      <c r="F22907" s="216"/>
      <c r="G22907" s="216"/>
      <c r="I22907" s="434"/>
      <c r="P22907" s="294"/>
    </row>
    <row r="22908" spans="1:16">
      <c r="A22908" s="215"/>
      <c r="B22908" s="438"/>
      <c r="C22908" s="215"/>
      <c r="D22908" s="217"/>
      <c r="E22908" s="217"/>
      <c r="F22908" s="216"/>
      <c r="G22908" s="216"/>
      <c r="I22908" s="434"/>
      <c r="P22908" s="294"/>
    </row>
    <row r="22909" spans="1:16">
      <c r="A22909" s="215"/>
      <c r="B22909" s="438"/>
      <c r="C22909" s="215"/>
      <c r="D22909" s="217"/>
      <c r="E22909" s="217"/>
      <c r="F22909" s="216"/>
      <c r="G22909" s="216"/>
      <c r="I22909" s="434"/>
      <c r="P22909" s="294"/>
    </row>
    <row r="22910" spans="1:16">
      <c r="A22910" s="215"/>
      <c r="B22910" s="438"/>
      <c r="C22910" s="215"/>
      <c r="D22910" s="217"/>
      <c r="E22910" s="217"/>
      <c r="F22910" s="216"/>
      <c r="G22910" s="216"/>
      <c r="I22910" s="434"/>
      <c r="P22910" s="294"/>
    </row>
    <row r="22911" spans="1:16">
      <c r="A22911" s="215"/>
      <c r="B22911" s="438"/>
      <c r="C22911" s="215"/>
      <c r="D22911" s="217"/>
      <c r="E22911" s="217"/>
      <c r="F22911" s="216"/>
      <c r="G22911" s="216"/>
      <c r="I22911" s="434"/>
      <c r="P22911" s="294"/>
    </row>
    <row r="22912" spans="1:16">
      <c r="A22912" s="215"/>
      <c r="B22912" s="438"/>
      <c r="C22912" s="215"/>
      <c r="D22912" s="217"/>
      <c r="E22912" s="217"/>
      <c r="F22912" s="216"/>
      <c r="G22912" s="216"/>
      <c r="I22912" s="434"/>
      <c r="P22912" s="294"/>
    </row>
    <row r="22913" spans="1:16">
      <c r="A22913" s="215"/>
      <c r="B22913" s="438"/>
      <c r="C22913" s="215"/>
      <c r="D22913" s="217"/>
      <c r="E22913" s="217"/>
      <c r="F22913" s="216"/>
      <c r="G22913" s="216"/>
      <c r="I22913" s="434"/>
      <c r="P22913" s="294"/>
    </row>
    <row r="22914" spans="1:16">
      <c r="A22914" s="215"/>
      <c r="B22914" s="438"/>
      <c r="C22914" s="215"/>
      <c r="D22914" s="217"/>
      <c r="E22914" s="217"/>
      <c r="F22914" s="216"/>
      <c r="G22914" s="216"/>
      <c r="I22914" s="434"/>
      <c r="P22914" s="294"/>
    </row>
    <row r="22915" spans="1:16">
      <c r="A22915" s="215"/>
      <c r="B22915" s="438"/>
      <c r="C22915" s="215"/>
      <c r="D22915" s="217"/>
      <c r="E22915" s="217"/>
      <c r="F22915" s="216"/>
      <c r="G22915" s="216"/>
      <c r="I22915" s="434"/>
      <c r="P22915" s="294"/>
    </row>
    <row r="22916" spans="1:16">
      <c r="A22916" s="215"/>
      <c r="B22916" s="438"/>
      <c r="C22916" s="215"/>
      <c r="D22916" s="217"/>
      <c r="E22916" s="217"/>
      <c r="F22916" s="216"/>
      <c r="G22916" s="216"/>
      <c r="I22916" s="434"/>
      <c r="P22916" s="294"/>
    </row>
    <row r="22917" spans="1:16">
      <c r="A22917" s="215"/>
      <c r="B22917" s="438"/>
      <c r="C22917" s="215"/>
      <c r="D22917" s="217"/>
      <c r="E22917" s="217"/>
      <c r="F22917" s="216"/>
      <c r="G22917" s="216"/>
      <c r="I22917" s="434"/>
      <c r="P22917" s="294"/>
    </row>
    <row r="22918" spans="1:16">
      <c r="A22918" s="215"/>
      <c r="B22918" s="438"/>
      <c r="C22918" s="215"/>
      <c r="D22918" s="217"/>
      <c r="E22918" s="217"/>
      <c r="F22918" s="216"/>
      <c r="G22918" s="216"/>
      <c r="I22918" s="434"/>
      <c r="P22918" s="294"/>
    </row>
    <row r="22919" spans="1:16">
      <c r="A22919" s="215"/>
      <c r="B22919" s="438"/>
      <c r="C22919" s="215"/>
      <c r="D22919" s="217"/>
      <c r="E22919" s="217"/>
      <c r="F22919" s="216"/>
      <c r="G22919" s="216"/>
      <c r="I22919" s="434"/>
      <c r="P22919" s="294"/>
    </row>
    <row r="22920" spans="1:16">
      <c r="A22920" s="215"/>
      <c r="B22920" s="438"/>
      <c r="C22920" s="215"/>
      <c r="D22920" s="217"/>
      <c r="E22920" s="217"/>
      <c r="F22920" s="216"/>
      <c r="G22920" s="216"/>
      <c r="I22920" s="434"/>
      <c r="P22920" s="294"/>
    </row>
    <row r="22921" spans="1:16">
      <c r="A22921" s="215"/>
      <c r="B22921" s="438"/>
      <c r="C22921" s="215"/>
      <c r="D22921" s="217"/>
      <c r="E22921" s="217"/>
      <c r="F22921" s="216"/>
      <c r="G22921" s="216"/>
      <c r="I22921" s="434"/>
      <c r="P22921" s="294"/>
    </row>
    <row r="22922" spans="1:16">
      <c r="A22922" s="215"/>
      <c r="B22922" s="438"/>
      <c r="C22922" s="215"/>
      <c r="D22922" s="217"/>
      <c r="E22922" s="217"/>
      <c r="F22922" s="216"/>
      <c r="G22922" s="216"/>
      <c r="I22922" s="434"/>
      <c r="P22922" s="294"/>
    </row>
    <row r="22923" spans="1:16">
      <c r="A22923" s="215"/>
      <c r="B22923" s="438"/>
      <c r="C22923" s="215"/>
      <c r="D22923" s="217"/>
      <c r="E22923" s="217"/>
      <c r="F22923" s="216"/>
      <c r="G22923" s="216"/>
      <c r="I22923" s="434"/>
      <c r="P22923" s="294"/>
    </row>
    <row r="22924" spans="1:16">
      <c r="A22924" s="215"/>
      <c r="B22924" s="438"/>
      <c r="C22924" s="215"/>
      <c r="D22924" s="217"/>
      <c r="E22924" s="217"/>
      <c r="F22924" s="216"/>
      <c r="G22924" s="216"/>
      <c r="I22924" s="434"/>
      <c r="P22924" s="294"/>
    </row>
    <row r="22925" spans="1:16">
      <c r="A22925" s="215"/>
      <c r="B22925" s="438"/>
      <c r="C22925" s="215"/>
      <c r="D22925" s="217"/>
      <c r="E22925" s="217"/>
      <c r="F22925" s="216"/>
      <c r="G22925" s="216"/>
      <c r="I22925" s="434"/>
      <c r="P22925" s="294"/>
    </row>
    <row r="22926" spans="1:16">
      <c r="A22926" s="215"/>
      <c r="B22926" s="438"/>
      <c r="C22926" s="215"/>
      <c r="D22926" s="217"/>
      <c r="E22926" s="217"/>
      <c r="F22926" s="216"/>
      <c r="G22926" s="216"/>
      <c r="I22926" s="434"/>
      <c r="P22926" s="294"/>
    </row>
    <row r="22927" spans="1:16">
      <c r="A22927" s="215"/>
      <c r="B22927" s="438"/>
      <c r="C22927" s="215"/>
      <c r="D22927" s="217"/>
      <c r="E22927" s="217"/>
      <c r="F22927" s="216"/>
      <c r="G22927" s="216"/>
      <c r="I22927" s="434"/>
      <c r="P22927" s="294"/>
    </row>
    <row r="22928" spans="1:16">
      <c r="A22928" s="215"/>
      <c r="B22928" s="438"/>
      <c r="C22928" s="215"/>
      <c r="D22928" s="217"/>
      <c r="E22928" s="217"/>
      <c r="F22928" s="216"/>
      <c r="G22928" s="216"/>
      <c r="I22928" s="434"/>
      <c r="P22928" s="294"/>
    </row>
    <row r="22929" spans="1:16">
      <c r="A22929" s="215"/>
      <c r="B22929" s="438"/>
      <c r="C22929" s="215"/>
      <c r="D22929" s="217"/>
      <c r="E22929" s="217"/>
      <c r="F22929" s="216"/>
      <c r="G22929" s="216"/>
      <c r="I22929" s="434"/>
      <c r="P22929" s="294"/>
    </row>
    <row r="22930" spans="1:16">
      <c r="A22930" s="215"/>
      <c r="B22930" s="438"/>
      <c r="C22930" s="215"/>
      <c r="D22930" s="217"/>
      <c r="E22930" s="217"/>
      <c r="F22930" s="216"/>
      <c r="G22930" s="216"/>
      <c r="I22930" s="434"/>
      <c r="P22930" s="294"/>
    </row>
    <row r="22931" spans="1:16">
      <c r="A22931" s="215"/>
      <c r="B22931" s="438"/>
      <c r="C22931" s="215"/>
      <c r="D22931" s="217"/>
      <c r="E22931" s="217"/>
      <c r="F22931" s="216"/>
      <c r="G22931" s="216"/>
      <c r="I22931" s="434"/>
      <c r="P22931" s="294"/>
    </row>
    <row r="22932" spans="1:16">
      <c r="A22932" s="215"/>
      <c r="B22932" s="438"/>
      <c r="C22932" s="215"/>
      <c r="D22932" s="217"/>
      <c r="E22932" s="217"/>
      <c r="F22932" s="216"/>
      <c r="G22932" s="216"/>
      <c r="I22932" s="434"/>
      <c r="P22932" s="294"/>
    </row>
    <row r="22933" spans="1:16">
      <c r="A22933" s="215"/>
      <c r="B22933" s="438"/>
      <c r="C22933" s="215"/>
      <c r="D22933" s="217"/>
      <c r="E22933" s="217"/>
      <c r="F22933" s="216"/>
      <c r="G22933" s="216"/>
      <c r="I22933" s="434"/>
      <c r="P22933" s="294"/>
    </row>
    <row r="22934" spans="1:16">
      <c r="A22934" s="215"/>
      <c r="B22934" s="438"/>
      <c r="C22934" s="215"/>
      <c r="D22934" s="217"/>
      <c r="E22934" s="217"/>
      <c r="F22934" s="216"/>
      <c r="G22934" s="216"/>
      <c r="I22934" s="434"/>
      <c r="P22934" s="294"/>
    </row>
    <row r="22935" spans="1:16">
      <c r="A22935" s="215"/>
      <c r="B22935" s="438"/>
      <c r="C22935" s="215"/>
      <c r="D22935" s="217"/>
      <c r="E22935" s="217"/>
      <c r="F22935" s="216"/>
      <c r="G22935" s="216"/>
      <c r="I22935" s="434"/>
      <c r="P22935" s="294"/>
    </row>
    <row r="22936" spans="1:16">
      <c r="A22936" s="215"/>
      <c r="B22936" s="438"/>
      <c r="C22936" s="215"/>
      <c r="D22936" s="217"/>
      <c r="E22936" s="217"/>
      <c r="F22936" s="216"/>
      <c r="G22936" s="216"/>
      <c r="I22936" s="434"/>
      <c r="P22936" s="294"/>
    </row>
    <row r="22937" spans="1:16">
      <c r="A22937" s="215"/>
      <c r="B22937" s="438"/>
      <c r="C22937" s="215"/>
      <c r="D22937" s="217"/>
      <c r="E22937" s="217"/>
      <c r="F22937" s="216"/>
      <c r="G22937" s="216"/>
      <c r="I22937" s="434"/>
      <c r="P22937" s="294"/>
    </row>
    <row r="22938" spans="1:16">
      <c r="A22938" s="215"/>
      <c r="B22938" s="438"/>
      <c r="C22938" s="215"/>
      <c r="D22938" s="217"/>
      <c r="E22938" s="217"/>
      <c r="F22938" s="216"/>
      <c r="G22938" s="216"/>
      <c r="I22938" s="434"/>
      <c r="P22938" s="294"/>
    </row>
    <row r="22939" spans="1:16">
      <c r="A22939" s="215"/>
      <c r="B22939" s="438"/>
      <c r="C22939" s="215"/>
      <c r="D22939" s="217"/>
      <c r="E22939" s="217"/>
      <c r="F22939" s="216"/>
      <c r="G22939" s="216"/>
      <c r="I22939" s="434"/>
      <c r="P22939" s="294"/>
    </row>
    <row r="22940" spans="1:16">
      <c r="A22940" s="215"/>
      <c r="B22940" s="438"/>
      <c r="C22940" s="215"/>
      <c r="D22940" s="217"/>
      <c r="E22940" s="217"/>
      <c r="F22940" s="216"/>
      <c r="G22940" s="216"/>
      <c r="I22940" s="434"/>
      <c r="P22940" s="294"/>
    </row>
    <row r="22941" spans="1:16">
      <c r="A22941" s="215"/>
      <c r="B22941" s="438"/>
      <c r="C22941" s="215"/>
      <c r="D22941" s="217"/>
      <c r="E22941" s="217"/>
      <c r="F22941" s="216"/>
      <c r="G22941" s="216"/>
      <c r="I22941" s="434"/>
      <c r="P22941" s="294"/>
    </row>
    <row r="22942" spans="1:16">
      <c r="A22942" s="215"/>
      <c r="B22942" s="438"/>
      <c r="C22942" s="215"/>
      <c r="D22942" s="217"/>
      <c r="E22942" s="217"/>
      <c r="F22942" s="216"/>
      <c r="G22942" s="216"/>
      <c r="I22942" s="434"/>
      <c r="P22942" s="294"/>
    </row>
    <row r="22943" spans="1:16">
      <c r="A22943" s="215"/>
      <c r="B22943" s="438"/>
      <c r="C22943" s="215"/>
      <c r="D22943" s="217"/>
      <c r="E22943" s="217"/>
      <c r="F22943" s="216"/>
      <c r="G22943" s="216"/>
      <c r="I22943" s="434"/>
      <c r="P22943" s="294"/>
    </row>
    <row r="22944" spans="1:16">
      <c r="A22944" s="215"/>
      <c r="B22944" s="438"/>
      <c r="C22944" s="215"/>
      <c r="D22944" s="217"/>
      <c r="E22944" s="217"/>
      <c r="F22944" s="216"/>
      <c r="G22944" s="216"/>
      <c r="I22944" s="434"/>
      <c r="P22944" s="294"/>
    </row>
    <row r="22945" spans="1:16">
      <c r="A22945" s="215"/>
      <c r="B22945" s="438"/>
      <c r="C22945" s="215"/>
      <c r="D22945" s="217"/>
      <c r="E22945" s="217"/>
      <c r="F22945" s="216"/>
      <c r="G22945" s="216"/>
      <c r="I22945" s="434"/>
      <c r="P22945" s="294"/>
    </row>
    <row r="22946" spans="1:16">
      <c r="A22946" s="215"/>
      <c r="B22946" s="438"/>
      <c r="C22946" s="215"/>
      <c r="D22946" s="217"/>
      <c r="E22946" s="217"/>
      <c r="F22946" s="216"/>
      <c r="G22946" s="216"/>
      <c r="I22946" s="434"/>
      <c r="P22946" s="294"/>
    </row>
    <row r="22947" spans="1:16">
      <c r="A22947" s="215"/>
      <c r="B22947" s="438"/>
      <c r="C22947" s="215"/>
      <c r="D22947" s="217"/>
      <c r="E22947" s="217"/>
      <c r="F22947" s="216"/>
      <c r="G22947" s="216"/>
      <c r="I22947" s="434"/>
      <c r="P22947" s="294"/>
    </row>
    <row r="22948" spans="1:16">
      <c r="A22948" s="215"/>
      <c r="B22948" s="438"/>
      <c r="C22948" s="215"/>
      <c r="D22948" s="217"/>
      <c r="E22948" s="217"/>
      <c r="F22948" s="216"/>
      <c r="G22948" s="216"/>
      <c r="I22948" s="434"/>
      <c r="P22948" s="294"/>
    </row>
    <row r="22949" spans="1:16">
      <c r="A22949" s="215"/>
      <c r="B22949" s="438"/>
      <c r="C22949" s="215"/>
      <c r="D22949" s="217"/>
      <c r="E22949" s="217"/>
      <c r="F22949" s="216"/>
      <c r="G22949" s="216"/>
      <c r="I22949" s="434"/>
      <c r="P22949" s="294"/>
    </row>
    <row r="22950" spans="1:16">
      <c r="A22950" s="215"/>
      <c r="B22950" s="438"/>
      <c r="C22950" s="215"/>
      <c r="D22950" s="217"/>
      <c r="E22950" s="217"/>
      <c r="F22950" s="216"/>
      <c r="G22950" s="216"/>
      <c r="I22950" s="434"/>
      <c r="P22950" s="294"/>
    </row>
    <row r="22951" spans="1:16">
      <c r="A22951" s="215"/>
      <c r="B22951" s="438"/>
      <c r="C22951" s="215"/>
      <c r="D22951" s="217"/>
      <c r="E22951" s="217"/>
      <c r="F22951" s="216"/>
      <c r="G22951" s="216"/>
      <c r="I22951" s="434"/>
      <c r="P22951" s="294"/>
    </row>
    <row r="22952" spans="1:16">
      <c r="A22952" s="215"/>
      <c r="B22952" s="438"/>
      <c r="C22952" s="215"/>
      <c r="D22952" s="217"/>
      <c r="E22952" s="217"/>
      <c r="F22952" s="216"/>
      <c r="G22952" s="216"/>
      <c r="I22952" s="434"/>
      <c r="P22952" s="294"/>
    </row>
    <row r="22953" spans="1:16">
      <c r="A22953" s="215"/>
      <c r="B22953" s="438"/>
      <c r="C22953" s="215"/>
      <c r="D22953" s="217"/>
      <c r="E22953" s="217"/>
      <c r="F22953" s="216"/>
      <c r="G22953" s="216"/>
      <c r="I22953" s="434"/>
      <c r="P22953" s="294"/>
    </row>
    <row r="22954" spans="1:16">
      <c r="A22954" s="215"/>
      <c r="B22954" s="438"/>
      <c r="C22954" s="215"/>
      <c r="D22954" s="217"/>
      <c r="E22954" s="217"/>
      <c r="F22954" s="216"/>
      <c r="G22954" s="216"/>
      <c r="I22954" s="434"/>
      <c r="P22954" s="294"/>
    </row>
    <row r="22955" spans="1:16">
      <c r="A22955" s="215"/>
      <c r="B22955" s="438"/>
      <c r="C22955" s="215"/>
      <c r="D22955" s="217"/>
      <c r="E22955" s="217"/>
      <c r="F22955" s="216"/>
      <c r="G22955" s="216"/>
      <c r="I22955" s="434"/>
      <c r="P22955" s="294"/>
    </row>
    <row r="22956" spans="1:16">
      <c r="A22956" s="215"/>
      <c r="B22956" s="438"/>
      <c r="C22956" s="215"/>
      <c r="D22956" s="217"/>
      <c r="E22956" s="217"/>
      <c r="F22956" s="216"/>
      <c r="G22956" s="216"/>
      <c r="I22956" s="434"/>
      <c r="P22956" s="294"/>
    </row>
    <row r="22957" spans="1:16">
      <c r="A22957" s="215"/>
      <c r="B22957" s="438"/>
      <c r="C22957" s="215"/>
      <c r="D22957" s="217"/>
      <c r="E22957" s="217"/>
      <c r="F22957" s="216"/>
      <c r="G22957" s="216"/>
      <c r="I22957" s="434"/>
      <c r="P22957" s="294"/>
    </row>
    <row r="22958" spans="1:16">
      <c r="A22958" s="215"/>
      <c r="B22958" s="438"/>
      <c r="C22958" s="215"/>
      <c r="D22958" s="217"/>
      <c r="E22958" s="217"/>
      <c r="F22958" s="216"/>
      <c r="G22958" s="216"/>
      <c r="I22958" s="434"/>
      <c r="P22958" s="294"/>
    </row>
    <row r="22959" spans="1:16">
      <c r="A22959" s="215"/>
      <c r="B22959" s="438"/>
      <c r="C22959" s="215"/>
      <c r="D22959" s="217"/>
      <c r="E22959" s="217"/>
      <c r="F22959" s="216"/>
      <c r="G22959" s="216"/>
      <c r="I22959" s="434"/>
      <c r="P22959" s="294"/>
    </row>
    <row r="22960" spans="1:16">
      <c r="A22960" s="215"/>
      <c r="B22960" s="438"/>
      <c r="C22960" s="215"/>
      <c r="D22960" s="217"/>
      <c r="E22960" s="217"/>
      <c r="F22960" s="216"/>
      <c r="G22960" s="216"/>
      <c r="I22960" s="434"/>
      <c r="P22960" s="294"/>
    </row>
    <row r="22961" spans="1:16">
      <c r="A22961" s="215"/>
      <c r="B22961" s="438"/>
      <c r="C22961" s="215"/>
      <c r="D22961" s="217"/>
      <c r="E22961" s="217"/>
      <c r="F22961" s="216"/>
      <c r="G22961" s="216"/>
      <c r="I22961" s="434"/>
      <c r="P22961" s="294"/>
    </row>
    <row r="22962" spans="1:16">
      <c r="A22962" s="215"/>
      <c r="B22962" s="438"/>
      <c r="C22962" s="215"/>
      <c r="D22962" s="217"/>
      <c r="E22962" s="217"/>
      <c r="F22962" s="216"/>
      <c r="G22962" s="216"/>
      <c r="I22962" s="434"/>
      <c r="P22962" s="294"/>
    </row>
    <row r="22963" spans="1:16">
      <c r="A22963" s="215"/>
      <c r="B22963" s="438"/>
      <c r="C22963" s="215"/>
      <c r="D22963" s="217"/>
      <c r="E22963" s="217"/>
      <c r="F22963" s="216"/>
      <c r="G22963" s="216"/>
      <c r="I22963" s="434"/>
      <c r="P22963" s="294"/>
    </row>
    <row r="22964" spans="1:16">
      <c r="A22964" s="215"/>
      <c r="B22964" s="438"/>
      <c r="C22964" s="215"/>
      <c r="D22964" s="217"/>
      <c r="E22964" s="217"/>
      <c r="F22964" s="216"/>
      <c r="G22964" s="216"/>
      <c r="I22964" s="434"/>
      <c r="P22964" s="294"/>
    </row>
    <row r="22965" spans="1:16">
      <c r="A22965" s="215"/>
      <c r="B22965" s="438"/>
      <c r="C22965" s="215"/>
      <c r="D22965" s="217"/>
      <c r="E22965" s="217"/>
      <c r="F22965" s="216"/>
      <c r="G22965" s="216"/>
      <c r="I22965" s="434"/>
      <c r="P22965" s="294"/>
    </row>
    <row r="22966" spans="1:16">
      <c r="A22966" s="215"/>
      <c r="B22966" s="438"/>
      <c r="C22966" s="215"/>
      <c r="D22966" s="217"/>
      <c r="E22966" s="217"/>
      <c r="F22966" s="216"/>
      <c r="G22966" s="216"/>
      <c r="I22966" s="434"/>
      <c r="P22966" s="294"/>
    </row>
    <row r="22967" spans="1:16">
      <c r="A22967" s="215"/>
      <c r="B22967" s="438"/>
      <c r="C22967" s="215"/>
      <c r="D22967" s="217"/>
      <c r="E22967" s="217"/>
      <c r="F22967" s="216"/>
      <c r="G22967" s="216"/>
      <c r="I22967" s="434"/>
      <c r="P22967" s="294"/>
    </row>
    <row r="22968" spans="1:16">
      <c r="A22968" s="215"/>
      <c r="B22968" s="438"/>
      <c r="C22968" s="215"/>
      <c r="D22968" s="217"/>
      <c r="E22968" s="217"/>
      <c r="F22968" s="216"/>
      <c r="G22968" s="216"/>
      <c r="I22968" s="434"/>
      <c r="P22968" s="294"/>
    </row>
    <row r="22969" spans="1:16">
      <c r="A22969" s="215"/>
      <c r="B22969" s="438"/>
      <c r="C22969" s="215"/>
      <c r="D22969" s="217"/>
      <c r="E22969" s="217"/>
      <c r="F22969" s="216"/>
      <c r="G22969" s="216"/>
      <c r="I22969" s="434"/>
      <c r="P22969" s="294"/>
    </row>
    <row r="22970" spans="1:16">
      <c r="A22970" s="215"/>
      <c r="B22970" s="438"/>
      <c r="C22970" s="215"/>
      <c r="D22970" s="217"/>
      <c r="E22970" s="217"/>
      <c r="F22970" s="216"/>
      <c r="G22970" s="216"/>
      <c r="I22970" s="434"/>
      <c r="P22970" s="294"/>
    </row>
    <row r="22971" spans="1:16">
      <c r="A22971" s="215"/>
      <c r="B22971" s="438"/>
      <c r="C22971" s="215"/>
      <c r="D22971" s="217"/>
      <c r="E22971" s="217"/>
      <c r="F22971" s="216"/>
      <c r="G22971" s="216"/>
      <c r="I22971" s="434"/>
      <c r="P22971" s="294"/>
    </row>
    <row r="22972" spans="1:16">
      <c r="A22972" s="215"/>
      <c r="B22972" s="438"/>
      <c r="C22972" s="215"/>
      <c r="D22972" s="217"/>
      <c r="E22972" s="217"/>
      <c r="F22972" s="216"/>
      <c r="G22972" s="216"/>
      <c r="I22972" s="434"/>
      <c r="P22972" s="294"/>
    </row>
    <row r="22973" spans="1:16">
      <c r="A22973" s="215"/>
      <c r="B22973" s="438"/>
      <c r="C22973" s="215"/>
      <c r="D22973" s="217"/>
      <c r="E22973" s="217"/>
      <c r="F22973" s="216"/>
      <c r="G22973" s="216"/>
      <c r="I22973" s="434"/>
      <c r="P22973" s="294"/>
    </row>
    <row r="22974" spans="1:16">
      <c r="A22974" s="215"/>
      <c r="B22974" s="438"/>
      <c r="C22974" s="215"/>
      <c r="D22974" s="217"/>
      <c r="E22974" s="217"/>
      <c r="F22974" s="216"/>
      <c r="G22974" s="216"/>
      <c r="I22974" s="434"/>
      <c r="P22974" s="294"/>
    </row>
    <row r="22975" spans="1:16">
      <c r="A22975" s="215"/>
      <c r="B22975" s="438"/>
      <c r="C22975" s="215"/>
      <c r="D22975" s="217"/>
      <c r="E22975" s="217"/>
      <c r="F22975" s="216"/>
      <c r="G22975" s="216"/>
      <c r="I22975" s="434"/>
      <c r="P22975" s="294"/>
    </row>
    <row r="22976" spans="1:16">
      <c r="A22976" s="215"/>
      <c r="B22976" s="438"/>
      <c r="C22976" s="215"/>
      <c r="D22976" s="217"/>
      <c r="E22976" s="217"/>
      <c r="F22976" s="216"/>
      <c r="G22976" s="216"/>
      <c r="I22976" s="434"/>
      <c r="P22976" s="294"/>
    </row>
    <row r="22977" spans="1:16">
      <c r="A22977" s="215"/>
      <c r="B22977" s="438"/>
      <c r="C22977" s="215"/>
      <c r="D22977" s="217"/>
      <c r="E22977" s="217"/>
      <c r="F22977" s="216"/>
      <c r="G22977" s="216"/>
      <c r="I22977" s="434"/>
      <c r="P22977" s="294"/>
    </row>
    <row r="22978" spans="1:16">
      <c r="A22978" s="215"/>
      <c r="B22978" s="438"/>
      <c r="C22978" s="215"/>
      <c r="D22978" s="217"/>
      <c r="E22978" s="217"/>
      <c r="F22978" s="216"/>
      <c r="G22978" s="216"/>
      <c r="I22978" s="434"/>
      <c r="P22978" s="294"/>
    </row>
    <row r="22979" spans="1:16">
      <c r="A22979" s="215"/>
      <c r="B22979" s="438"/>
      <c r="C22979" s="215"/>
      <c r="D22979" s="217"/>
      <c r="E22979" s="217"/>
      <c r="F22979" s="216"/>
      <c r="G22979" s="216"/>
      <c r="I22979" s="434"/>
      <c r="P22979" s="294"/>
    </row>
    <row r="22980" spans="1:16">
      <c r="A22980" s="215"/>
      <c r="B22980" s="438"/>
      <c r="C22980" s="215"/>
      <c r="D22980" s="217"/>
      <c r="E22980" s="217"/>
      <c r="F22980" s="216"/>
      <c r="G22980" s="216"/>
      <c r="I22980" s="434"/>
      <c r="P22980" s="294"/>
    </row>
    <row r="22981" spans="1:16">
      <c r="A22981" s="215"/>
      <c r="B22981" s="438"/>
      <c r="C22981" s="215"/>
      <c r="D22981" s="217"/>
      <c r="E22981" s="217"/>
      <c r="F22981" s="216"/>
      <c r="G22981" s="216"/>
      <c r="I22981" s="434"/>
      <c r="P22981" s="294"/>
    </row>
    <row r="22982" spans="1:16">
      <c r="A22982" s="215"/>
      <c r="B22982" s="438"/>
      <c r="C22982" s="215"/>
      <c r="D22982" s="217"/>
      <c r="E22982" s="217"/>
      <c r="F22982" s="216"/>
      <c r="G22982" s="216"/>
      <c r="I22982" s="434"/>
      <c r="P22982" s="294"/>
    </row>
    <row r="22983" spans="1:16">
      <c r="A22983" s="215"/>
      <c r="B22983" s="438"/>
      <c r="C22983" s="215"/>
      <c r="D22983" s="217"/>
      <c r="E22983" s="217"/>
      <c r="F22983" s="216"/>
      <c r="G22983" s="216"/>
      <c r="I22983" s="434"/>
      <c r="P22983" s="294"/>
    </row>
    <row r="22984" spans="1:16">
      <c r="A22984" s="215"/>
      <c r="B22984" s="438"/>
      <c r="C22984" s="215"/>
      <c r="D22984" s="217"/>
      <c r="E22984" s="217"/>
      <c r="F22984" s="216"/>
      <c r="G22984" s="216"/>
      <c r="I22984" s="434"/>
      <c r="P22984" s="294"/>
    </row>
    <row r="22985" spans="1:16">
      <c r="A22985" s="215"/>
      <c r="B22985" s="438"/>
      <c r="C22985" s="215"/>
      <c r="D22985" s="217"/>
      <c r="E22985" s="217"/>
      <c r="F22985" s="216"/>
      <c r="G22985" s="216"/>
      <c r="I22985" s="434"/>
      <c r="P22985" s="294"/>
    </row>
    <row r="22986" spans="1:16">
      <c r="A22986" s="215"/>
      <c r="B22986" s="438"/>
      <c r="C22986" s="215"/>
      <c r="D22986" s="217"/>
      <c r="E22986" s="217"/>
      <c r="F22986" s="216"/>
      <c r="G22986" s="216"/>
      <c r="I22986" s="434"/>
      <c r="P22986" s="294"/>
    </row>
    <row r="22987" spans="1:16">
      <c r="A22987" s="215"/>
      <c r="B22987" s="438"/>
      <c r="C22987" s="215"/>
      <c r="D22987" s="217"/>
      <c r="E22987" s="217"/>
      <c r="F22987" s="216"/>
      <c r="G22987" s="216"/>
      <c r="I22987" s="434"/>
      <c r="P22987" s="294"/>
    </row>
    <row r="22988" spans="1:16">
      <c r="A22988" s="215"/>
      <c r="B22988" s="438"/>
      <c r="C22988" s="215"/>
      <c r="D22988" s="217"/>
      <c r="E22988" s="217"/>
      <c r="F22988" s="216"/>
      <c r="G22988" s="216"/>
      <c r="I22988" s="434"/>
      <c r="P22988" s="294"/>
    </row>
    <row r="22989" spans="1:16">
      <c r="A22989" s="215"/>
      <c r="B22989" s="438"/>
      <c r="C22989" s="215"/>
      <c r="D22989" s="217"/>
      <c r="E22989" s="217"/>
      <c r="F22989" s="216"/>
      <c r="G22989" s="216"/>
      <c r="I22989" s="434"/>
      <c r="P22989" s="294"/>
    </row>
    <row r="22990" spans="1:16">
      <c r="A22990" s="215"/>
      <c r="B22990" s="438"/>
      <c r="C22990" s="215"/>
      <c r="D22990" s="217"/>
      <c r="E22990" s="217"/>
      <c r="F22990" s="216"/>
      <c r="G22990" s="216"/>
      <c r="I22990" s="434"/>
      <c r="P22990" s="294"/>
    </row>
    <row r="22991" spans="1:16">
      <c r="A22991" s="215"/>
      <c r="B22991" s="438"/>
      <c r="C22991" s="215"/>
      <c r="D22991" s="217"/>
      <c r="E22991" s="217"/>
      <c r="F22991" s="216"/>
      <c r="G22991" s="216"/>
      <c r="I22991" s="434"/>
      <c r="P22991" s="294"/>
    </row>
    <row r="22992" spans="1:16">
      <c r="A22992" s="215"/>
      <c r="B22992" s="438"/>
      <c r="C22992" s="215"/>
      <c r="D22992" s="217"/>
      <c r="E22992" s="217"/>
      <c r="F22992" s="216"/>
      <c r="G22992" s="216"/>
      <c r="I22992" s="434"/>
      <c r="P22992" s="294"/>
    </row>
    <row r="22993" spans="1:16">
      <c r="A22993" s="215"/>
      <c r="B22993" s="438"/>
      <c r="C22993" s="215"/>
      <c r="D22993" s="217"/>
      <c r="E22993" s="217"/>
      <c r="F22993" s="216"/>
      <c r="G22993" s="216"/>
      <c r="I22993" s="434"/>
      <c r="P22993" s="294"/>
    </row>
    <row r="22994" spans="1:16">
      <c r="A22994" s="215"/>
      <c r="B22994" s="438"/>
      <c r="C22994" s="215"/>
      <c r="D22994" s="217"/>
      <c r="E22994" s="217"/>
      <c r="F22994" s="216"/>
      <c r="G22994" s="216"/>
      <c r="I22994" s="434"/>
      <c r="P22994" s="294"/>
    </row>
    <row r="22995" spans="1:16">
      <c r="A22995" s="215"/>
      <c r="B22995" s="438"/>
      <c r="C22995" s="215"/>
      <c r="D22995" s="217"/>
      <c r="E22995" s="217"/>
      <c r="F22995" s="216"/>
      <c r="G22995" s="216"/>
      <c r="I22995" s="434"/>
      <c r="P22995" s="294"/>
    </row>
    <row r="22996" spans="1:16">
      <c r="A22996" s="215"/>
      <c r="B22996" s="438"/>
      <c r="C22996" s="215"/>
      <c r="D22996" s="217"/>
      <c r="E22996" s="217"/>
      <c r="F22996" s="216"/>
      <c r="G22996" s="216"/>
      <c r="I22996" s="434"/>
      <c r="P22996" s="294"/>
    </row>
    <row r="22997" spans="1:16">
      <c r="A22997" s="215"/>
      <c r="B22997" s="438"/>
      <c r="C22997" s="215"/>
      <c r="D22997" s="217"/>
      <c r="E22997" s="217"/>
      <c r="F22997" s="216"/>
      <c r="G22997" s="216"/>
      <c r="I22997" s="434"/>
      <c r="P22997" s="294"/>
    </row>
    <row r="22998" spans="1:16">
      <c r="A22998" s="215"/>
      <c r="B22998" s="438"/>
      <c r="C22998" s="215"/>
      <c r="D22998" s="217"/>
      <c r="E22998" s="217"/>
      <c r="F22998" s="216"/>
      <c r="G22998" s="216"/>
      <c r="I22998" s="434"/>
      <c r="P22998" s="294"/>
    </row>
    <row r="22999" spans="1:16">
      <c r="A22999" s="215"/>
      <c r="B22999" s="438"/>
      <c r="C22999" s="215"/>
      <c r="D22999" s="217"/>
      <c r="E22999" s="217"/>
      <c r="F22999" s="216"/>
      <c r="G22999" s="216"/>
      <c r="I22999" s="434"/>
      <c r="P22999" s="294"/>
    </row>
    <row r="23000" spans="1:16">
      <c r="A23000" s="215"/>
      <c r="B23000" s="438"/>
      <c r="C23000" s="215"/>
      <c r="D23000" s="217"/>
      <c r="E23000" s="217"/>
      <c r="F23000" s="216"/>
      <c r="G23000" s="216"/>
      <c r="I23000" s="434"/>
      <c r="P23000" s="294"/>
    </row>
    <row r="23001" spans="1:16">
      <c r="A23001" s="215"/>
      <c r="B23001" s="438"/>
      <c r="C23001" s="215"/>
      <c r="D23001" s="217"/>
      <c r="E23001" s="217"/>
      <c r="F23001" s="216"/>
      <c r="G23001" s="216"/>
      <c r="I23001" s="434"/>
      <c r="P23001" s="294"/>
    </row>
    <row r="23002" spans="1:16">
      <c r="A23002" s="215"/>
      <c r="B23002" s="438"/>
      <c r="C23002" s="215"/>
      <c r="D23002" s="217"/>
      <c r="E23002" s="217"/>
      <c r="F23002" s="216"/>
      <c r="G23002" s="216"/>
      <c r="I23002" s="434"/>
      <c r="P23002" s="294"/>
    </row>
    <row r="23003" spans="1:16">
      <c r="A23003" s="215"/>
      <c r="B23003" s="438"/>
      <c r="C23003" s="215"/>
      <c r="D23003" s="217"/>
      <c r="E23003" s="217"/>
      <c r="F23003" s="216"/>
      <c r="G23003" s="216"/>
      <c r="I23003" s="434"/>
      <c r="P23003" s="294"/>
    </row>
    <row r="23004" spans="1:16">
      <c r="A23004" s="215"/>
      <c r="B23004" s="438"/>
      <c r="C23004" s="215"/>
      <c r="D23004" s="217"/>
      <c r="E23004" s="217"/>
      <c r="F23004" s="216"/>
      <c r="G23004" s="216"/>
      <c r="I23004" s="434"/>
      <c r="P23004" s="294"/>
    </row>
    <row r="23005" spans="1:16">
      <c r="A23005" s="215"/>
      <c r="B23005" s="438"/>
      <c r="C23005" s="215"/>
      <c r="D23005" s="217"/>
      <c r="E23005" s="217"/>
      <c r="F23005" s="216"/>
      <c r="G23005" s="216"/>
      <c r="I23005" s="434"/>
      <c r="P23005" s="294"/>
    </row>
    <row r="23006" spans="1:16">
      <c r="A23006" s="215"/>
      <c r="B23006" s="438"/>
      <c r="C23006" s="215"/>
      <c r="D23006" s="217"/>
      <c r="E23006" s="217"/>
      <c r="F23006" s="216"/>
      <c r="G23006" s="216"/>
      <c r="I23006" s="434"/>
      <c r="P23006" s="294"/>
    </row>
    <row r="23007" spans="1:16">
      <c r="A23007" s="215"/>
      <c r="B23007" s="438"/>
      <c r="C23007" s="215"/>
      <c r="D23007" s="217"/>
      <c r="E23007" s="217"/>
      <c r="F23007" s="216"/>
      <c r="G23007" s="216"/>
      <c r="I23007" s="434"/>
      <c r="P23007" s="294"/>
    </row>
    <row r="23008" spans="1:16">
      <c r="A23008" s="215"/>
      <c r="B23008" s="438"/>
      <c r="C23008" s="215"/>
      <c r="D23008" s="217"/>
      <c r="E23008" s="217"/>
      <c r="F23008" s="216"/>
      <c r="G23008" s="216"/>
      <c r="I23008" s="434"/>
      <c r="P23008" s="294"/>
    </row>
    <row r="23009" spans="1:16">
      <c r="A23009" s="215"/>
      <c r="B23009" s="438"/>
      <c r="C23009" s="215"/>
      <c r="D23009" s="217"/>
      <c r="E23009" s="217"/>
      <c r="F23009" s="216"/>
      <c r="G23009" s="216"/>
      <c r="I23009" s="434"/>
      <c r="P23009" s="294"/>
    </row>
    <row r="23010" spans="1:16">
      <c r="A23010" s="215"/>
      <c r="B23010" s="438"/>
      <c r="C23010" s="215"/>
      <c r="D23010" s="217"/>
      <c r="E23010" s="217"/>
      <c r="F23010" s="216"/>
      <c r="G23010" s="216"/>
      <c r="I23010" s="434"/>
      <c r="P23010" s="294"/>
    </row>
    <row r="23011" spans="1:16">
      <c r="A23011" s="215"/>
      <c r="B23011" s="438"/>
      <c r="C23011" s="215"/>
      <c r="D23011" s="217"/>
      <c r="E23011" s="217"/>
      <c r="F23011" s="216"/>
      <c r="G23011" s="216"/>
      <c r="I23011" s="434"/>
      <c r="P23011" s="294"/>
    </row>
    <row r="23012" spans="1:16">
      <c r="A23012" s="215"/>
      <c r="B23012" s="438"/>
      <c r="C23012" s="215"/>
      <c r="D23012" s="217"/>
      <c r="E23012" s="217"/>
      <c r="F23012" s="216"/>
      <c r="G23012" s="216"/>
      <c r="I23012" s="434"/>
      <c r="P23012" s="294"/>
    </row>
    <row r="23013" spans="1:16">
      <c r="A23013" s="215"/>
      <c r="B23013" s="438"/>
      <c r="C23013" s="215"/>
      <c r="D23013" s="217"/>
      <c r="E23013" s="217"/>
      <c r="F23013" s="216"/>
      <c r="G23013" s="216"/>
      <c r="I23013" s="434"/>
      <c r="P23013" s="294"/>
    </row>
    <row r="23014" spans="1:16">
      <c r="A23014" s="215"/>
      <c r="B23014" s="438"/>
      <c r="C23014" s="215"/>
      <c r="D23014" s="217"/>
      <c r="E23014" s="217"/>
      <c r="F23014" s="216"/>
      <c r="G23014" s="216"/>
      <c r="I23014" s="434"/>
      <c r="P23014" s="294"/>
    </row>
    <row r="23015" spans="1:16">
      <c r="A23015" s="215"/>
      <c r="B23015" s="438"/>
      <c r="C23015" s="215"/>
      <c r="D23015" s="217"/>
      <c r="E23015" s="217"/>
      <c r="F23015" s="216"/>
      <c r="G23015" s="216"/>
      <c r="I23015" s="434"/>
      <c r="P23015" s="294"/>
    </row>
    <row r="23016" spans="1:16">
      <c r="A23016" s="215"/>
      <c r="B23016" s="438"/>
      <c r="C23016" s="215"/>
      <c r="D23016" s="217"/>
      <c r="E23016" s="217"/>
      <c r="F23016" s="216"/>
      <c r="G23016" s="216"/>
      <c r="I23016" s="434"/>
      <c r="P23016" s="294"/>
    </row>
    <row r="23017" spans="1:16">
      <c r="A23017" s="215"/>
      <c r="B23017" s="438"/>
      <c r="C23017" s="215"/>
      <c r="D23017" s="217"/>
      <c r="E23017" s="217"/>
      <c r="F23017" s="216"/>
      <c r="G23017" s="216"/>
      <c r="I23017" s="434"/>
      <c r="P23017" s="294"/>
    </row>
    <row r="23018" spans="1:16">
      <c r="A23018" s="215"/>
      <c r="B23018" s="438"/>
      <c r="C23018" s="215"/>
      <c r="D23018" s="217"/>
      <c r="E23018" s="217"/>
      <c r="F23018" s="216"/>
      <c r="G23018" s="216"/>
      <c r="I23018" s="434"/>
      <c r="P23018" s="294"/>
    </row>
    <row r="23019" spans="1:16">
      <c r="A23019" s="215"/>
      <c r="B23019" s="438"/>
      <c r="C23019" s="215"/>
      <c r="D23019" s="217"/>
      <c r="E23019" s="217"/>
      <c r="F23019" s="216"/>
      <c r="G23019" s="216"/>
      <c r="I23019" s="434"/>
      <c r="P23019" s="294"/>
    </row>
    <row r="23020" spans="1:16">
      <c r="A23020" s="215"/>
      <c r="B23020" s="438"/>
      <c r="C23020" s="215"/>
      <c r="D23020" s="217"/>
      <c r="E23020" s="217"/>
      <c r="F23020" s="216"/>
      <c r="G23020" s="216"/>
      <c r="I23020" s="434"/>
      <c r="P23020" s="294"/>
    </row>
    <row r="23021" spans="1:16">
      <c r="A23021" s="215"/>
      <c r="B23021" s="438"/>
      <c r="C23021" s="215"/>
      <c r="D23021" s="217"/>
      <c r="E23021" s="217"/>
      <c r="F23021" s="216"/>
      <c r="G23021" s="216"/>
      <c r="I23021" s="434"/>
      <c r="P23021" s="294"/>
    </row>
    <row r="23022" spans="1:16">
      <c r="A23022" s="215"/>
      <c r="B23022" s="438"/>
      <c r="C23022" s="215"/>
      <c r="D23022" s="217"/>
      <c r="E23022" s="217"/>
      <c r="F23022" s="216"/>
      <c r="G23022" s="216"/>
      <c r="I23022" s="434"/>
      <c r="P23022" s="294"/>
    </row>
    <row r="23023" spans="1:16">
      <c r="A23023" s="215"/>
      <c r="B23023" s="438"/>
      <c r="C23023" s="215"/>
      <c r="D23023" s="217"/>
      <c r="E23023" s="217"/>
      <c r="F23023" s="216"/>
      <c r="G23023" s="216"/>
      <c r="I23023" s="434"/>
      <c r="P23023" s="294"/>
    </row>
    <row r="23024" spans="1:16">
      <c r="A23024" s="215"/>
      <c r="B23024" s="438"/>
      <c r="C23024" s="215"/>
      <c r="D23024" s="217"/>
      <c r="E23024" s="217"/>
      <c r="F23024" s="216"/>
      <c r="G23024" s="216"/>
      <c r="I23024" s="434"/>
      <c r="P23024" s="294"/>
    </row>
    <row r="23025" spans="1:16">
      <c r="A23025" s="215"/>
      <c r="B23025" s="438"/>
      <c r="C23025" s="215"/>
      <c r="D23025" s="217"/>
      <c r="E23025" s="217"/>
      <c r="F23025" s="216"/>
      <c r="G23025" s="216"/>
      <c r="I23025" s="434"/>
      <c r="P23025" s="294"/>
    </row>
    <row r="23026" spans="1:16">
      <c r="A23026" s="215"/>
      <c r="B23026" s="438"/>
      <c r="C23026" s="215"/>
      <c r="D23026" s="217"/>
      <c r="E23026" s="217"/>
      <c r="F23026" s="216"/>
      <c r="G23026" s="216"/>
      <c r="I23026" s="434"/>
      <c r="P23026" s="294"/>
    </row>
    <row r="23027" spans="1:16">
      <c r="A23027" s="215"/>
      <c r="B23027" s="438"/>
      <c r="C23027" s="215"/>
      <c r="D23027" s="217"/>
      <c r="E23027" s="217"/>
      <c r="F23027" s="216"/>
      <c r="G23027" s="216"/>
      <c r="I23027" s="434"/>
      <c r="P23027" s="294"/>
    </row>
    <row r="23028" spans="1:16">
      <c r="A23028" s="215"/>
      <c r="B23028" s="438"/>
      <c r="C23028" s="215"/>
      <c r="D23028" s="217"/>
      <c r="E23028" s="217"/>
      <c r="F23028" s="216"/>
      <c r="G23028" s="216"/>
      <c r="I23028" s="434"/>
      <c r="P23028" s="294"/>
    </row>
    <row r="23029" spans="1:16">
      <c r="A23029" s="215"/>
      <c r="B23029" s="438"/>
      <c r="C23029" s="215"/>
      <c r="D23029" s="217"/>
      <c r="E23029" s="217"/>
      <c r="F23029" s="216"/>
      <c r="G23029" s="216"/>
      <c r="I23029" s="434"/>
      <c r="P23029" s="294"/>
    </row>
    <row r="23030" spans="1:16">
      <c r="A23030" s="215"/>
      <c r="B23030" s="438"/>
      <c r="C23030" s="215"/>
      <c r="D23030" s="217"/>
      <c r="E23030" s="217"/>
      <c r="F23030" s="216"/>
      <c r="G23030" s="216"/>
      <c r="I23030" s="434"/>
      <c r="P23030" s="294"/>
    </row>
    <row r="23031" spans="1:16">
      <c r="A23031" s="215"/>
      <c r="B23031" s="438"/>
      <c r="C23031" s="215"/>
      <c r="D23031" s="217"/>
      <c r="E23031" s="217"/>
      <c r="F23031" s="216"/>
      <c r="G23031" s="216"/>
      <c r="I23031" s="434"/>
      <c r="P23031" s="294"/>
    </row>
    <row r="23032" spans="1:16">
      <c r="A23032" s="215"/>
      <c r="B23032" s="438"/>
      <c r="C23032" s="215"/>
      <c r="D23032" s="217"/>
      <c r="E23032" s="217"/>
      <c r="F23032" s="216"/>
      <c r="G23032" s="216"/>
      <c r="I23032" s="434"/>
      <c r="P23032" s="294"/>
    </row>
    <row r="23033" spans="1:16">
      <c r="A23033" s="215"/>
      <c r="B23033" s="438"/>
      <c r="C23033" s="215"/>
      <c r="D23033" s="217"/>
      <c r="E23033" s="217"/>
      <c r="F23033" s="216"/>
      <c r="G23033" s="216"/>
      <c r="I23033" s="434"/>
      <c r="P23033" s="294"/>
    </row>
    <row r="23034" spans="1:16">
      <c r="A23034" s="215"/>
      <c r="B23034" s="438"/>
      <c r="C23034" s="215"/>
      <c r="D23034" s="217"/>
      <c r="E23034" s="217"/>
      <c r="F23034" s="216"/>
      <c r="G23034" s="216"/>
      <c r="I23034" s="434"/>
      <c r="P23034" s="294"/>
    </row>
    <row r="23035" spans="1:16">
      <c r="A23035" s="215"/>
      <c r="B23035" s="438"/>
      <c r="C23035" s="215"/>
      <c r="D23035" s="217"/>
      <c r="E23035" s="217"/>
      <c r="F23035" s="216"/>
      <c r="G23035" s="216"/>
      <c r="I23035" s="434"/>
      <c r="P23035" s="294"/>
    </row>
    <row r="23036" spans="1:16">
      <c r="A23036" s="215"/>
      <c r="B23036" s="438"/>
      <c r="C23036" s="215"/>
      <c r="D23036" s="217"/>
      <c r="E23036" s="217"/>
      <c r="F23036" s="216"/>
      <c r="G23036" s="216"/>
      <c r="I23036" s="434"/>
      <c r="P23036" s="294"/>
    </row>
    <row r="23037" spans="1:16">
      <c r="A23037" s="215"/>
      <c r="B23037" s="438"/>
      <c r="C23037" s="215"/>
      <c r="D23037" s="217"/>
      <c r="E23037" s="217"/>
      <c r="F23037" s="216"/>
      <c r="G23037" s="216"/>
      <c r="I23037" s="434"/>
      <c r="P23037" s="294"/>
    </row>
    <row r="23038" spans="1:16">
      <c r="A23038" s="215"/>
      <c r="B23038" s="438"/>
      <c r="C23038" s="215"/>
      <c r="D23038" s="217"/>
      <c r="E23038" s="217"/>
      <c r="F23038" s="216"/>
      <c r="G23038" s="216"/>
      <c r="I23038" s="434"/>
      <c r="P23038" s="294"/>
    </row>
    <row r="23039" spans="1:16">
      <c r="A23039" s="215"/>
      <c r="B23039" s="438"/>
      <c r="C23039" s="215"/>
      <c r="D23039" s="217"/>
      <c r="E23039" s="217"/>
      <c r="F23039" s="216"/>
      <c r="G23039" s="216"/>
      <c r="I23039" s="434"/>
      <c r="P23039" s="294"/>
    </row>
    <row r="23040" spans="1:16">
      <c r="A23040" s="215"/>
      <c r="B23040" s="438"/>
      <c r="C23040" s="215"/>
      <c r="D23040" s="217"/>
      <c r="E23040" s="217"/>
      <c r="F23040" s="216"/>
      <c r="G23040" s="216"/>
      <c r="I23040" s="434"/>
      <c r="P23040" s="294"/>
    </row>
    <row r="23041" spans="1:16">
      <c r="A23041" s="215"/>
      <c r="B23041" s="438"/>
      <c r="C23041" s="215"/>
      <c r="D23041" s="217"/>
      <c r="E23041" s="217"/>
      <c r="F23041" s="216"/>
      <c r="G23041" s="216"/>
      <c r="I23041" s="434"/>
      <c r="P23041" s="294"/>
    </row>
    <row r="23042" spans="1:16">
      <c r="A23042" s="215"/>
      <c r="B23042" s="438"/>
      <c r="C23042" s="215"/>
      <c r="D23042" s="217"/>
      <c r="E23042" s="217"/>
      <c r="F23042" s="216"/>
      <c r="G23042" s="216"/>
      <c r="I23042" s="434"/>
      <c r="P23042" s="294"/>
    </row>
    <row r="23043" spans="1:16">
      <c r="A23043" s="215"/>
      <c r="B23043" s="438"/>
      <c r="C23043" s="215"/>
      <c r="D23043" s="217"/>
      <c r="E23043" s="217"/>
      <c r="F23043" s="216"/>
      <c r="G23043" s="216"/>
      <c r="I23043" s="434"/>
      <c r="P23043" s="294"/>
    </row>
    <row r="23044" spans="1:16">
      <c r="A23044" s="215"/>
      <c r="B23044" s="438"/>
      <c r="C23044" s="215"/>
      <c r="D23044" s="217"/>
      <c r="E23044" s="217"/>
      <c r="F23044" s="216"/>
      <c r="G23044" s="216"/>
      <c r="I23044" s="434"/>
      <c r="P23044" s="294"/>
    </row>
    <row r="23045" spans="1:16">
      <c r="A23045" s="215"/>
      <c r="B23045" s="438"/>
      <c r="C23045" s="215"/>
      <c r="D23045" s="217"/>
      <c r="E23045" s="217"/>
      <c r="F23045" s="216"/>
      <c r="G23045" s="216"/>
      <c r="I23045" s="434"/>
      <c r="P23045" s="294"/>
    </row>
    <row r="23046" spans="1:16">
      <c r="A23046" s="215"/>
      <c r="B23046" s="438"/>
      <c r="C23046" s="215"/>
      <c r="D23046" s="217"/>
      <c r="E23046" s="217"/>
      <c r="F23046" s="216"/>
      <c r="G23046" s="216"/>
      <c r="I23046" s="434"/>
      <c r="P23046" s="294"/>
    </row>
    <row r="23047" spans="1:16">
      <c r="A23047" s="215"/>
      <c r="B23047" s="438"/>
      <c r="C23047" s="215"/>
      <c r="D23047" s="217"/>
      <c r="E23047" s="217"/>
      <c r="F23047" s="216"/>
      <c r="G23047" s="216"/>
      <c r="I23047" s="434"/>
      <c r="P23047" s="294"/>
    </row>
    <row r="23048" spans="1:16">
      <c r="A23048" s="215"/>
      <c r="B23048" s="438"/>
      <c r="C23048" s="215"/>
      <c r="D23048" s="217"/>
      <c r="E23048" s="217"/>
      <c r="F23048" s="216"/>
      <c r="G23048" s="216"/>
      <c r="I23048" s="434"/>
      <c r="P23048" s="294"/>
    </row>
    <row r="23049" spans="1:16">
      <c r="A23049" s="215"/>
      <c r="B23049" s="438"/>
      <c r="C23049" s="215"/>
      <c r="D23049" s="217"/>
      <c r="E23049" s="217"/>
      <c r="F23049" s="216"/>
      <c r="G23049" s="216"/>
      <c r="I23049" s="434"/>
      <c r="P23049" s="294"/>
    </row>
    <row r="23050" spans="1:16">
      <c r="A23050" s="215"/>
      <c r="B23050" s="438"/>
      <c r="C23050" s="215"/>
      <c r="D23050" s="217"/>
      <c r="E23050" s="217"/>
      <c r="F23050" s="216"/>
      <c r="G23050" s="216"/>
      <c r="I23050" s="434"/>
      <c r="P23050" s="294"/>
    </row>
    <row r="23051" spans="1:16">
      <c r="A23051" s="215"/>
      <c r="B23051" s="438"/>
      <c r="C23051" s="215"/>
      <c r="D23051" s="217"/>
      <c r="E23051" s="217"/>
      <c r="F23051" s="216"/>
      <c r="G23051" s="216"/>
      <c r="I23051" s="434"/>
      <c r="P23051" s="294"/>
    </row>
    <row r="23052" spans="1:16">
      <c r="A23052" s="215"/>
      <c r="B23052" s="438"/>
      <c r="C23052" s="215"/>
      <c r="D23052" s="217"/>
      <c r="E23052" s="217"/>
      <c r="F23052" s="216"/>
      <c r="G23052" s="216"/>
      <c r="I23052" s="434"/>
      <c r="P23052" s="294"/>
    </row>
    <row r="23053" spans="1:16">
      <c r="A23053" s="215"/>
      <c r="B23053" s="438"/>
      <c r="C23053" s="215"/>
      <c r="D23053" s="217"/>
      <c r="E23053" s="217"/>
      <c r="F23053" s="216"/>
      <c r="G23053" s="216"/>
      <c r="I23053" s="434"/>
      <c r="P23053" s="294"/>
    </row>
    <row r="23054" spans="1:16">
      <c r="A23054" s="215"/>
      <c r="B23054" s="438"/>
      <c r="C23054" s="215"/>
      <c r="D23054" s="217"/>
      <c r="E23054" s="217"/>
      <c r="F23054" s="216"/>
      <c r="G23054" s="216"/>
      <c r="I23054" s="434"/>
      <c r="P23054" s="294"/>
    </row>
    <row r="23055" spans="1:16">
      <c r="A23055" s="215"/>
      <c r="B23055" s="438"/>
      <c r="C23055" s="215"/>
      <c r="D23055" s="217"/>
      <c r="E23055" s="217"/>
      <c r="F23055" s="216"/>
      <c r="G23055" s="216"/>
      <c r="I23055" s="434"/>
      <c r="P23055" s="294"/>
    </row>
    <row r="23056" spans="1:16">
      <c r="A23056" s="215"/>
      <c r="B23056" s="438"/>
      <c r="C23056" s="215"/>
      <c r="D23056" s="217"/>
      <c r="E23056" s="217"/>
      <c r="F23056" s="216"/>
      <c r="G23056" s="216"/>
      <c r="I23056" s="434"/>
      <c r="P23056" s="294"/>
    </row>
    <row r="23057" spans="1:16">
      <c r="A23057" s="215"/>
      <c r="B23057" s="438"/>
      <c r="C23057" s="215"/>
      <c r="D23057" s="217"/>
      <c r="E23057" s="217"/>
      <c r="F23057" s="216"/>
      <c r="G23057" s="216"/>
      <c r="I23057" s="434"/>
      <c r="P23057" s="294"/>
    </row>
    <row r="23058" spans="1:16">
      <c r="A23058" s="215"/>
      <c r="B23058" s="438"/>
      <c r="C23058" s="215"/>
      <c r="D23058" s="217"/>
      <c r="E23058" s="217"/>
      <c r="F23058" s="216"/>
      <c r="G23058" s="216"/>
      <c r="I23058" s="434"/>
      <c r="P23058" s="294"/>
    </row>
    <row r="23059" spans="1:16">
      <c r="A23059" s="215"/>
      <c r="B23059" s="438"/>
      <c r="C23059" s="215"/>
      <c r="D23059" s="217"/>
      <c r="E23059" s="217"/>
      <c r="F23059" s="216"/>
      <c r="G23059" s="216"/>
      <c r="I23059" s="434"/>
      <c r="P23059" s="294"/>
    </row>
    <row r="23060" spans="1:16">
      <c r="A23060" s="215"/>
      <c r="B23060" s="438"/>
      <c r="C23060" s="215"/>
      <c r="D23060" s="217"/>
      <c r="E23060" s="217"/>
      <c r="F23060" s="216"/>
      <c r="G23060" s="216"/>
      <c r="I23060" s="434"/>
      <c r="P23060" s="294"/>
    </row>
    <row r="23061" spans="1:16">
      <c r="A23061" s="215"/>
      <c r="B23061" s="438"/>
      <c r="C23061" s="215"/>
      <c r="D23061" s="217"/>
      <c r="E23061" s="217"/>
      <c r="F23061" s="216"/>
      <c r="G23061" s="216"/>
      <c r="I23061" s="434"/>
      <c r="P23061" s="294"/>
    </row>
    <row r="23062" spans="1:16">
      <c r="A23062" s="215"/>
      <c r="B23062" s="438"/>
      <c r="C23062" s="215"/>
      <c r="D23062" s="217"/>
      <c r="E23062" s="217"/>
      <c r="F23062" s="216"/>
      <c r="G23062" s="216"/>
      <c r="I23062" s="434"/>
      <c r="P23062" s="294"/>
    </row>
    <row r="23063" spans="1:16">
      <c r="A23063" s="215"/>
      <c r="B23063" s="438"/>
      <c r="C23063" s="215"/>
      <c r="D23063" s="217"/>
      <c r="E23063" s="217"/>
      <c r="F23063" s="216"/>
      <c r="G23063" s="216"/>
      <c r="I23063" s="434"/>
      <c r="P23063" s="294"/>
    </row>
    <row r="23064" spans="1:16">
      <c r="A23064" s="215"/>
      <c r="B23064" s="438"/>
      <c r="C23064" s="215"/>
      <c r="D23064" s="217"/>
      <c r="E23064" s="217"/>
      <c r="F23064" s="216"/>
      <c r="G23064" s="216"/>
      <c r="I23064" s="434"/>
      <c r="P23064" s="294"/>
    </row>
    <row r="23065" spans="1:16">
      <c r="A23065" s="215"/>
      <c r="B23065" s="438"/>
      <c r="C23065" s="215"/>
      <c r="D23065" s="217"/>
      <c r="E23065" s="217"/>
      <c r="F23065" s="216"/>
      <c r="G23065" s="216"/>
      <c r="I23065" s="434"/>
      <c r="P23065" s="294"/>
    </row>
    <row r="23066" spans="1:16">
      <c r="A23066" s="215"/>
      <c r="B23066" s="438"/>
      <c r="C23066" s="215"/>
      <c r="D23066" s="217"/>
      <c r="E23066" s="217"/>
      <c r="F23066" s="216"/>
      <c r="G23066" s="216"/>
      <c r="I23066" s="434"/>
      <c r="P23066" s="294"/>
    </row>
    <row r="23067" spans="1:16">
      <c r="A23067" s="215"/>
      <c r="B23067" s="438"/>
      <c r="C23067" s="215"/>
      <c r="D23067" s="217"/>
      <c r="E23067" s="217"/>
      <c r="F23067" s="216"/>
      <c r="G23067" s="216"/>
      <c r="I23067" s="434"/>
      <c r="P23067" s="294"/>
    </row>
    <row r="23068" spans="1:16">
      <c r="A23068" s="215"/>
      <c r="B23068" s="438"/>
      <c r="C23068" s="215"/>
      <c r="D23068" s="217"/>
      <c r="E23068" s="217"/>
      <c r="F23068" s="216"/>
      <c r="G23068" s="216"/>
      <c r="I23068" s="434"/>
      <c r="P23068" s="294"/>
    </row>
    <row r="23069" spans="1:16">
      <c r="A23069" s="215"/>
      <c r="B23069" s="438"/>
      <c r="C23069" s="215"/>
      <c r="D23069" s="217"/>
      <c r="E23069" s="217"/>
      <c r="F23069" s="216"/>
      <c r="G23069" s="216"/>
      <c r="I23069" s="434"/>
      <c r="P23069" s="294"/>
    </row>
    <row r="23070" spans="1:16">
      <c r="A23070" s="215"/>
      <c r="B23070" s="438"/>
      <c r="C23070" s="215"/>
      <c r="D23070" s="217"/>
      <c r="E23070" s="217"/>
      <c r="F23070" s="216"/>
      <c r="G23070" s="216"/>
      <c r="I23070" s="434"/>
      <c r="P23070" s="294"/>
    </row>
    <row r="23071" spans="1:16">
      <c r="A23071" s="215"/>
      <c r="B23071" s="438"/>
      <c r="C23071" s="215"/>
      <c r="D23071" s="217"/>
      <c r="E23071" s="217"/>
      <c r="F23071" s="216"/>
      <c r="G23071" s="216"/>
      <c r="I23071" s="434"/>
      <c r="P23071" s="294"/>
    </row>
    <row r="23072" spans="1:16">
      <c r="A23072" s="215"/>
      <c r="B23072" s="438"/>
      <c r="C23072" s="215"/>
      <c r="D23072" s="217"/>
      <c r="E23072" s="217"/>
      <c r="F23072" s="216"/>
      <c r="G23072" s="216"/>
      <c r="I23072" s="434"/>
      <c r="P23072" s="294"/>
    </row>
    <row r="23073" spans="1:16">
      <c r="A23073" s="215"/>
      <c r="B23073" s="438"/>
      <c r="C23073" s="215"/>
      <c r="D23073" s="217"/>
      <c r="E23073" s="217"/>
      <c r="F23073" s="216"/>
      <c r="G23073" s="216"/>
      <c r="I23073" s="434"/>
      <c r="P23073" s="294"/>
    </row>
    <row r="23074" spans="1:16">
      <c r="A23074" s="215"/>
      <c r="B23074" s="438"/>
      <c r="C23074" s="215"/>
      <c r="D23074" s="217"/>
      <c r="E23074" s="217"/>
      <c r="F23074" s="216"/>
      <c r="G23074" s="216"/>
      <c r="I23074" s="434"/>
      <c r="P23074" s="294"/>
    </row>
    <row r="23075" spans="1:16">
      <c r="A23075" s="215"/>
      <c r="B23075" s="438"/>
      <c r="C23075" s="215"/>
      <c r="D23075" s="217"/>
      <c r="E23075" s="217"/>
      <c r="F23075" s="216"/>
      <c r="G23075" s="216"/>
      <c r="I23075" s="434"/>
      <c r="P23075" s="294"/>
    </row>
    <row r="23076" spans="1:16">
      <c r="A23076" s="215"/>
      <c r="B23076" s="438"/>
      <c r="C23076" s="215"/>
      <c r="D23076" s="217"/>
      <c r="E23076" s="217"/>
      <c r="F23076" s="216"/>
      <c r="G23076" s="216"/>
      <c r="I23076" s="434"/>
      <c r="P23076" s="294"/>
    </row>
    <row r="23077" spans="1:16">
      <c r="A23077" s="215"/>
      <c r="B23077" s="438"/>
      <c r="C23077" s="215"/>
      <c r="D23077" s="217"/>
      <c r="E23077" s="217"/>
      <c r="F23077" s="216"/>
      <c r="G23077" s="216"/>
      <c r="I23077" s="434"/>
      <c r="P23077" s="294"/>
    </row>
    <row r="23078" spans="1:16">
      <c r="A23078" s="215"/>
      <c r="B23078" s="438"/>
      <c r="C23078" s="215"/>
      <c r="D23078" s="217"/>
      <c r="E23078" s="217"/>
      <c r="F23078" s="216"/>
      <c r="G23078" s="216"/>
      <c r="I23078" s="434"/>
      <c r="P23078" s="294"/>
    </row>
    <row r="23079" spans="1:16">
      <c r="A23079" s="215"/>
      <c r="B23079" s="438"/>
      <c r="C23079" s="215"/>
      <c r="D23079" s="217"/>
      <c r="E23079" s="217"/>
      <c r="F23079" s="216"/>
      <c r="G23079" s="216"/>
      <c r="I23079" s="434"/>
      <c r="P23079" s="294"/>
    </row>
    <row r="23080" spans="1:16">
      <c r="A23080" s="215"/>
      <c r="B23080" s="438"/>
      <c r="C23080" s="215"/>
      <c r="D23080" s="217"/>
      <c r="E23080" s="217"/>
      <c r="F23080" s="216"/>
      <c r="G23080" s="216"/>
      <c r="I23080" s="434"/>
      <c r="P23080" s="294"/>
    </row>
    <row r="23081" spans="1:16">
      <c r="A23081" s="215"/>
      <c r="B23081" s="438"/>
      <c r="C23081" s="215"/>
      <c r="D23081" s="217"/>
      <c r="E23081" s="217"/>
      <c r="F23081" s="216"/>
      <c r="G23081" s="216"/>
      <c r="I23081" s="434"/>
      <c r="P23081" s="294"/>
    </row>
    <row r="23082" spans="1:16">
      <c r="A23082" s="215"/>
      <c r="B23082" s="438"/>
      <c r="C23082" s="215"/>
      <c r="D23082" s="217"/>
      <c r="E23082" s="217"/>
      <c r="F23082" s="216"/>
      <c r="G23082" s="216"/>
      <c r="I23082" s="434"/>
      <c r="P23082" s="294"/>
    </row>
    <row r="23083" spans="1:16">
      <c r="A23083" s="215"/>
      <c r="B23083" s="438"/>
      <c r="C23083" s="215"/>
      <c r="D23083" s="217"/>
      <c r="E23083" s="217"/>
      <c r="F23083" s="216"/>
      <c r="G23083" s="216"/>
      <c r="I23083" s="434"/>
      <c r="P23083" s="294"/>
    </row>
    <row r="23084" spans="1:16">
      <c r="A23084" s="215"/>
      <c r="B23084" s="438"/>
      <c r="C23084" s="215"/>
      <c r="D23084" s="217"/>
      <c r="E23084" s="217"/>
      <c r="F23084" s="216"/>
      <c r="G23084" s="216"/>
      <c r="I23084" s="434"/>
      <c r="P23084" s="294"/>
    </row>
    <row r="23085" spans="1:16">
      <c r="A23085" s="215"/>
      <c r="B23085" s="438"/>
      <c r="C23085" s="215"/>
      <c r="D23085" s="217"/>
      <c r="E23085" s="217"/>
      <c r="F23085" s="216"/>
      <c r="G23085" s="216"/>
      <c r="I23085" s="434"/>
      <c r="P23085" s="294"/>
    </row>
    <row r="23086" spans="1:16">
      <c r="A23086" s="215"/>
      <c r="B23086" s="438"/>
      <c r="C23086" s="215"/>
      <c r="D23086" s="217"/>
      <c r="E23086" s="217"/>
      <c r="F23086" s="216"/>
      <c r="G23086" s="216"/>
      <c r="I23086" s="434"/>
      <c r="P23086" s="294"/>
    </row>
    <row r="23087" spans="1:16">
      <c r="A23087" s="215"/>
      <c r="B23087" s="438"/>
      <c r="C23087" s="215"/>
      <c r="D23087" s="217"/>
      <c r="E23087" s="217"/>
      <c r="F23087" s="216"/>
      <c r="G23087" s="216"/>
      <c r="I23087" s="434"/>
      <c r="P23087" s="294"/>
    </row>
    <row r="23088" spans="1:16">
      <c r="A23088" s="215"/>
      <c r="B23088" s="438"/>
      <c r="C23088" s="215"/>
      <c r="D23088" s="217"/>
      <c r="E23088" s="217"/>
      <c r="F23088" s="216"/>
      <c r="G23088" s="216"/>
      <c r="I23088" s="434"/>
      <c r="P23088" s="294"/>
    </row>
    <row r="23089" spans="1:16">
      <c r="A23089" s="215"/>
      <c r="B23089" s="438"/>
      <c r="C23089" s="215"/>
      <c r="D23089" s="217"/>
      <c r="E23089" s="217"/>
      <c r="F23089" s="216"/>
      <c r="G23089" s="216"/>
      <c r="I23089" s="434"/>
      <c r="P23089" s="294"/>
    </row>
    <row r="23090" spans="1:16">
      <c r="A23090" s="215"/>
      <c r="B23090" s="438"/>
      <c r="C23090" s="215"/>
      <c r="D23090" s="217"/>
      <c r="E23090" s="217"/>
      <c r="F23090" s="216"/>
      <c r="G23090" s="216"/>
      <c r="I23090" s="434"/>
      <c r="P23090" s="294"/>
    </row>
    <row r="23091" spans="1:16">
      <c r="A23091" s="215"/>
      <c r="B23091" s="438"/>
      <c r="C23091" s="215"/>
      <c r="D23091" s="217"/>
      <c r="E23091" s="217"/>
      <c r="F23091" s="216"/>
      <c r="G23091" s="216"/>
      <c r="I23091" s="434"/>
      <c r="P23091" s="294"/>
    </row>
    <row r="23092" spans="1:16">
      <c r="A23092" s="215"/>
      <c r="B23092" s="438"/>
      <c r="C23092" s="215"/>
      <c r="D23092" s="217"/>
      <c r="E23092" s="217"/>
      <c r="F23092" s="216"/>
      <c r="G23092" s="216"/>
      <c r="I23092" s="434"/>
      <c r="P23092" s="294"/>
    </row>
    <row r="23093" spans="1:16">
      <c r="A23093" s="215"/>
      <c r="B23093" s="438"/>
      <c r="C23093" s="215"/>
      <c r="D23093" s="217"/>
      <c r="E23093" s="217"/>
      <c r="F23093" s="216"/>
      <c r="G23093" s="216"/>
      <c r="I23093" s="434"/>
      <c r="P23093" s="294"/>
    </row>
    <row r="23094" spans="1:16">
      <c r="A23094" s="215"/>
      <c r="B23094" s="438"/>
      <c r="C23094" s="215"/>
      <c r="D23094" s="217"/>
      <c r="E23094" s="217"/>
      <c r="F23094" s="216"/>
      <c r="G23094" s="216"/>
      <c r="I23094" s="434"/>
      <c r="P23094" s="294"/>
    </row>
    <row r="23095" spans="1:16">
      <c r="A23095" s="215"/>
      <c r="B23095" s="438"/>
      <c r="C23095" s="215"/>
      <c r="D23095" s="217"/>
      <c r="E23095" s="217"/>
      <c r="F23095" s="216"/>
      <c r="G23095" s="216"/>
      <c r="I23095" s="434"/>
      <c r="P23095" s="294"/>
    </row>
    <row r="23096" spans="1:16">
      <c r="A23096" s="215"/>
      <c r="B23096" s="438"/>
      <c r="C23096" s="215"/>
      <c r="D23096" s="217"/>
      <c r="E23096" s="217"/>
      <c r="F23096" s="216"/>
      <c r="G23096" s="216"/>
      <c r="I23096" s="434"/>
      <c r="P23096" s="294"/>
    </row>
    <row r="23097" spans="1:16">
      <c r="A23097" s="215"/>
      <c r="B23097" s="438"/>
      <c r="C23097" s="215"/>
      <c r="D23097" s="217"/>
      <c r="E23097" s="217"/>
      <c r="F23097" s="216"/>
      <c r="G23097" s="216"/>
      <c r="I23097" s="434"/>
      <c r="P23097" s="294"/>
    </row>
    <row r="23098" spans="1:16">
      <c r="A23098" s="215"/>
      <c r="B23098" s="438"/>
      <c r="C23098" s="215"/>
      <c r="D23098" s="217"/>
      <c r="E23098" s="217"/>
      <c r="F23098" s="216"/>
      <c r="G23098" s="216"/>
      <c r="I23098" s="434"/>
      <c r="P23098" s="294"/>
    </row>
    <row r="23099" spans="1:16">
      <c r="A23099" s="215"/>
      <c r="B23099" s="438"/>
      <c r="C23099" s="215"/>
      <c r="D23099" s="217"/>
      <c r="E23099" s="217"/>
      <c r="F23099" s="216"/>
      <c r="G23099" s="216"/>
      <c r="I23099" s="434"/>
      <c r="P23099" s="294"/>
    </row>
    <row r="23100" spans="1:16">
      <c r="A23100" s="215"/>
      <c r="B23100" s="438"/>
      <c r="C23100" s="215"/>
      <c r="D23100" s="217"/>
      <c r="E23100" s="217"/>
      <c r="F23100" s="216"/>
      <c r="G23100" s="216"/>
      <c r="I23100" s="434"/>
      <c r="P23100" s="294"/>
    </row>
    <row r="23101" spans="1:16">
      <c r="A23101" s="215"/>
      <c r="B23101" s="438"/>
      <c r="C23101" s="215"/>
      <c r="D23101" s="217"/>
      <c r="E23101" s="217"/>
      <c r="F23101" s="216"/>
      <c r="G23101" s="216"/>
      <c r="I23101" s="434"/>
      <c r="P23101" s="294"/>
    </row>
    <row r="23102" spans="1:16">
      <c r="A23102" s="215"/>
      <c r="B23102" s="438"/>
      <c r="C23102" s="215"/>
      <c r="D23102" s="217"/>
      <c r="E23102" s="217"/>
      <c r="F23102" s="216"/>
      <c r="G23102" s="216"/>
      <c r="I23102" s="434"/>
      <c r="P23102" s="294"/>
    </row>
    <row r="23103" spans="1:16">
      <c r="A23103" s="215"/>
      <c r="B23103" s="438"/>
      <c r="C23103" s="215"/>
      <c r="D23103" s="217"/>
      <c r="E23103" s="217"/>
      <c r="F23103" s="216"/>
      <c r="G23103" s="216"/>
      <c r="I23103" s="434"/>
      <c r="P23103" s="294"/>
    </row>
    <row r="23104" spans="1:16">
      <c r="A23104" s="215"/>
      <c r="B23104" s="438"/>
      <c r="C23104" s="215"/>
      <c r="D23104" s="217"/>
      <c r="E23104" s="217"/>
      <c r="F23104" s="216"/>
      <c r="G23104" s="216"/>
      <c r="I23104" s="434"/>
      <c r="P23104" s="294"/>
    </row>
    <row r="23105" spans="1:16">
      <c r="A23105" s="215"/>
      <c r="B23105" s="438"/>
      <c r="C23105" s="215"/>
      <c r="D23105" s="217"/>
      <c r="E23105" s="217"/>
      <c r="F23105" s="216"/>
      <c r="G23105" s="216"/>
      <c r="I23105" s="434"/>
      <c r="P23105" s="294"/>
    </row>
    <row r="23106" spans="1:16">
      <c r="A23106" s="215"/>
      <c r="B23106" s="438"/>
      <c r="C23106" s="215"/>
      <c r="D23106" s="217"/>
      <c r="E23106" s="217"/>
      <c r="F23106" s="216"/>
      <c r="G23106" s="216"/>
      <c r="I23106" s="434"/>
      <c r="P23106" s="294"/>
    </row>
    <row r="23107" spans="1:16">
      <c r="A23107" s="215"/>
      <c r="B23107" s="438"/>
      <c r="C23107" s="215"/>
      <c r="D23107" s="217"/>
      <c r="E23107" s="217"/>
      <c r="F23107" s="216"/>
      <c r="G23107" s="216"/>
      <c r="I23107" s="434"/>
      <c r="P23107" s="294"/>
    </row>
    <row r="23108" spans="1:16">
      <c r="A23108" s="215"/>
      <c r="B23108" s="438"/>
      <c r="C23108" s="215"/>
      <c r="D23108" s="217"/>
      <c r="E23108" s="217"/>
      <c r="F23108" s="216"/>
      <c r="G23108" s="216"/>
      <c r="I23108" s="434"/>
      <c r="P23108" s="294"/>
    </row>
    <row r="23109" spans="1:16">
      <c r="A23109" s="215"/>
      <c r="B23109" s="438"/>
      <c r="C23109" s="215"/>
      <c r="D23109" s="217"/>
      <c r="E23109" s="217"/>
      <c r="F23109" s="216"/>
      <c r="G23109" s="216"/>
      <c r="I23109" s="434"/>
      <c r="P23109" s="294"/>
    </row>
    <row r="23110" spans="1:16">
      <c r="A23110" s="215"/>
      <c r="B23110" s="438"/>
      <c r="C23110" s="215"/>
      <c r="D23110" s="217"/>
      <c r="E23110" s="217"/>
      <c r="F23110" s="216"/>
      <c r="G23110" s="216"/>
      <c r="I23110" s="434"/>
      <c r="P23110" s="294"/>
    </row>
    <row r="23111" spans="1:16">
      <c r="A23111" s="215"/>
      <c r="B23111" s="438"/>
      <c r="C23111" s="215"/>
      <c r="D23111" s="217"/>
      <c r="E23111" s="217"/>
      <c r="F23111" s="216"/>
      <c r="G23111" s="216"/>
      <c r="I23111" s="434"/>
      <c r="P23111" s="294"/>
    </row>
    <row r="23112" spans="1:16">
      <c r="A23112" s="215"/>
      <c r="B23112" s="438"/>
      <c r="C23112" s="215"/>
      <c r="D23112" s="217"/>
      <c r="E23112" s="217"/>
      <c r="F23112" s="216"/>
      <c r="G23112" s="216"/>
      <c r="I23112" s="434"/>
      <c r="P23112" s="294"/>
    </row>
    <row r="23113" spans="1:16">
      <c r="A23113" s="215"/>
      <c r="B23113" s="438"/>
      <c r="C23113" s="215"/>
      <c r="D23113" s="217"/>
      <c r="E23113" s="217"/>
      <c r="F23113" s="216"/>
      <c r="G23113" s="216"/>
      <c r="I23113" s="434"/>
      <c r="P23113" s="294"/>
    </row>
    <row r="23114" spans="1:16">
      <c r="A23114" s="215"/>
      <c r="B23114" s="438"/>
      <c r="C23114" s="215"/>
      <c r="D23114" s="217"/>
      <c r="E23114" s="217"/>
      <c r="F23114" s="216"/>
      <c r="G23114" s="216"/>
      <c r="I23114" s="434"/>
      <c r="P23114" s="294"/>
    </row>
    <row r="23115" spans="1:16">
      <c r="A23115" s="215"/>
      <c r="B23115" s="438"/>
      <c r="C23115" s="215"/>
      <c r="D23115" s="217"/>
      <c r="E23115" s="217"/>
      <c r="F23115" s="216"/>
      <c r="G23115" s="216"/>
      <c r="I23115" s="434"/>
      <c r="P23115" s="294"/>
    </row>
    <row r="23116" spans="1:16">
      <c r="A23116" s="215"/>
      <c r="B23116" s="438"/>
      <c r="C23116" s="215"/>
      <c r="D23116" s="217"/>
      <c r="E23116" s="217"/>
      <c r="F23116" s="216"/>
      <c r="G23116" s="216"/>
      <c r="I23116" s="434"/>
      <c r="P23116" s="294"/>
    </row>
    <row r="23117" spans="1:16">
      <c r="A23117" s="215"/>
      <c r="B23117" s="438"/>
      <c r="C23117" s="215"/>
      <c r="D23117" s="217"/>
      <c r="E23117" s="217"/>
      <c r="F23117" s="216"/>
      <c r="G23117" s="216"/>
      <c r="I23117" s="434"/>
      <c r="P23117" s="294"/>
    </row>
    <row r="23118" spans="1:16">
      <c r="A23118" s="215"/>
      <c r="B23118" s="438"/>
      <c r="C23118" s="215"/>
      <c r="D23118" s="217"/>
      <c r="E23118" s="217"/>
      <c r="F23118" s="216"/>
      <c r="G23118" s="216"/>
      <c r="I23118" s="434"/>
      <c r="P23118" s="294"/>
    </row>
    <row r="23119" spans="1:16">
      <c r="A23119" s="215"/>
      <c r="B23119" s="438"/>
      <c r="C23119" s="215"/>
      <c r="D23119" s="217"/>
      <c r="E23119" s="217"/>
      <c r="F23119" s="216"/>
      <c r="G23119" s="216"/>
      <c r="I23119" s="434"/>
      <c r="P23119" s="294"/>
    </row>
    <row r="23120" spans="1:16">
      <c r="A23120" s="215"/>
      <c r="B23120" s="438"/>
      <c r="C23120" s="215"/>
      <c r="D23120" s="217"/>
      <c r="E23120" s="217"/>
      <c r="F23120" s="216"/>
      <c r="G23120" s="216"/>
      <c r="I23120" s="434"/>
      <c r="P23120" s="294"/>
    </row>
    <row r="23121" spans="1:16">
      <c r="A23121" s="215"/>
      <c r="B23121" s="438"/>
      <c r="C23121" s="215"/>
      <c r="D23121" s="217"/>
      <c r="E23121" s="217"/>
      <c r="F23121" s="216"/>
      <c r="G23121" s="216"/>
      <c r="I23121" s="434"/>
      <c r="P23121" s="294"/>
    </row>
    <row r="23122" spans="1:16">
      <c r="A23122" s="215"/>
      <c r="B23122" s="438"/>
      <c r="C23122" s="215"/>
      <c r="D23122" s="217"/>
      <c r="E23122" s="217"/>
      <c r="F23122" s="216"/>
      <c r="G23122" s="216"/>
      <c r="I23122" s="434"/>
      <c r="P23122" s="294"/>
    </row>
    <row r="23123" spans="1:16">
      <c r="A23123" s="215"/>
      <c r="B23123" s="438"/>
      <c r="C23123" s="215"/>
      <c r="D23123" s="217"/>
      <c r="E23123" s="217"/>
      <c r="F23123" s="216"/>
      <c r="G23123" s="216"/>
      <c r="I23123" s="434"/>
      <c r="P23123" s="294"/>
    </row>
    <row r="23124" spans="1:16">
      <c r="A23124" s="215"/>
      <c r="B23124" s="438"/>
      <c r="C23124" s="215"/>
      <c r="D23124" s="217"/>
      <c r="E23124" s="217"/>
      <c r="F23124" s="216"/>
      <c r="G23124" s="216"/>
      <c r="I23124" s="434"/>
      <c r="P23124" s="294"/>
    </row>
    <row r="23125" spans="1:16">
      <c r="A23125" s="215"/>
      <c r="B23125" s="438"/>
      <c r="C23125" s="215"/>
      <c r="D23125" s="217"/>
      <c r="E23125" s="217"/>
      <c r="F23125" s="216"/>
      <c r="G23125" s="216"/>
      <c r="I23125" s="434"/>
      <c r="P23125" s="294"/>
    </row>
    <row r="23126" spans="1:16">
      <c r="A23126" s="215"/>
      <c r="B23126" s="438"/>
      <c r="C23126" s="215"/>
      <c r="D23126" s="217"/>
      <c r="E23126" s="217"/>
      <c r="F23126" s="216"/>
      <c r="G23126" s="216"/>
      <c r="I23126" s="434"/>
      <c r="P23126" s="294"/>
    </row>
    <row r="23127" spans="1:16">
      <c r="A23127" s="215"/>
      <c r="B23127" s="438"/>
      <c r="C23127" s="215"/>
      <c r="D23127" s="217"/>
      <c r="E23127" s="217"/>
      <c r="F23127" s="216"/>
      <c r="G23127" s="216"/>
      <c r="I23127" s="434"/>
      <c r="P23127" s="294"/>
    </row>
    <row r="23128" spans="1:16">
      <c r="A23128" s="215"/>
      <c r="B23128" s="438"/>
      <c r="C23128" s="215"/>
      <c r="D23128" s="217"/>
      <c r="E23128" s="217"/>
      <c r="F23128" s="216"/>
      <c r="G23128" s="216"/>
      <c r="I23128" s="434"/>
      <c r="P23128" s="294"/>
    </row>
    <row r="23129" spans="1:16">
      <c r="A23129" s="215"/>
      <c r="B23129" s="438"/>
      <c r="C23129" s="215"/>
      <c r="D23129" s="217"/>
      <c r="E23129" s="217"/>
      <c r="F23129" s="216"/>
      <c r="G23129" s="216"/>
      <c r="I23129" s="434"/>
      <c r="P23129" s="294"/>
    </row>
    <row r="23130" spans="1:16">
      <c r="A23130" s="215"/>
      <c r="B23130" s="438"/>
      <c r="C23130" s="215"/>
      <c r="D23130" s="217"/>
      <c r="E23130" s="217"/>
      <c r="F23130" s="216"/>
      <c r="G23130" s="216"/>
      <c r="I23130" s="434"/>
      <c r="P23130" s="294"/>
    </row>
    <row r="23131" spans="1:16">
      <c r="A23131" s="215"/>
      <c r="B23131" s="438"/>
      <c r="C23131" s="215"/>
      <c r="D23131" s="217"/>
      <c r="E23131" s="217"/>
      <c r="F23131" s="216"/>
      <c r="G23131" s="216"/>
      <c r="I23131" s="434"/>
      <c r="P23131" s="294"/>
    </row>
    <row r="23132" spans="1:16">
      <c r="A23132" s="215"/>
      <c r="B23132" s="438"/>
      <c r="C23132" s="215"/>
      <c r="D23132" s="217"/>
      <c r="E23132" s="217"/>
      <c r="F23132" s="216"/>
      <c r="G23132" s="216"/>
      <c r="I23132" s="434"/>
      <c r="P23132" s="294"/>
    </row>
    <row r="23133" spans="1:16">
      <c r="A23133" s="215"/>
      <c r="B23133" s="438"/>
      <c r="C23133" s="215"/>
      <c r="D23133" s="217"/>
      <c r="E23133" s="217"/>
      <c r="F23133" s="216"/>
      <c r="G23133" s="216"/>
      <c r="I23133" s="434"/>
      <c r="P23133" s="294"/>
    </row>
    <row r="23134" spans="1:16">
      <c r="A23134" s="215"/>
      <c r="B23134" s="438"/>
      <c r="C23134" s="215"/>
      <c r="D23134" s="217"/>
      <c r="E23134" s="217"/>
      <c r="F23134" s="216"/>
      <c r="G23134" s="216"/>
      <c r="I23134" s="434"/>
      <c r="P23134" s="294"/>
    </row>
    <row r="23135" spans="1:16">
      <c r="A23135" s="215"/>
      <c r="B23135" s="438"/>
      <c r="C23135" s="215"/>
      <c r="D23135" s="217"/>
      <c r="E23135" s="217"/>
      <c r="F23135" s="216"/>
      <c r="G23135" s="216"/>
      <c r="I23135" s="434"/>
      <c r="P23135" s="294"/>
    </row>
    <row r="23136" spans="1:16">
      <c r="A23136" s="215"/>
      <c r="B23136" s="438"/>
      <c r="C23136" s="215"/>
      <c r="D23136" s="217"/>
      <c r="E23136" s="217"/>
      <c r="F23136" s="216"/>
      <c r="G23136" s="216"/>
      <c r="I23136" s="434"/>
      <c r="P23136" s="294"/>
    </row>
    <row r="23137" spans="1:16">
      <c r="A23137" s="215"/>
      <c r="B23137" s="438"/>
      <c r="C23137" s="215"/>
      <c r="D23137" s="217"/>
      <c r="E23137" s="217"/>
      <c r="F23137" s="216"/>
      <c r="G23137" s="216"/>
      <c r="I23137" s="434"/>
      <c r="P23137" s="294"/>
    </row>
    <row r="23138" spans="1:16">
      <c r="A23138" s="215"/>
      <c r="B23138" s="438"/>
      <c r="C23138" s="215"/>
      <c r="D23138" s="217"/>
      <c r="E23138" s="217"/>
      <c r="F23138" s="216"/>
      <c r="G23138" s="216"/>
      <c r="I23138" s="434"/>
      <c r="P23138" s="294"/>
    </row>
    <row r="23139" spans="1:16">
      <c r="A23139" s="215"/>
      <c r="B23139" s="438"/>
      <c r="C23139" s="215"/>
      <c r="D23139" s="217"/>
      <c r="E23139" s="217"/>
      <c r="F23139" s="216"/>
      <c r="G23139" s="216"/>
      <c r="I23139" s="434"/>
      <c r="P23139" s="294"/>
    </row>
    <row r="23140" spans="1:16">
      <c r="A23140" s="215"/>
      <c r="B23140" s="438"/>
      <c r="C23140" s="215"/>
      <c r="D23140" s="217"/>
      <c r="E23140" s="217"/>
      <c r="F23140" s="216"/>
      <c r="G23140" s="216"/>
      <c r="I23140" s="434"/>
      <c r="P23140" s="294"/>
    </row>
    <row r="23141" spans="1:16">
      <c r="A23141" s="215"/>
      <c r="B23141" s="438"/>
      <c r="C23141" s="215"/>
      <c r="D23141" s="217"/>
      <c r="E23141" s="217"/>
      <c r="F23141" s="216"/>
      <c r="G23141" s="216"/>
      <c r="I23141" s="434"/>
      <c r="P23141" s="294"/>
    </row>
    <row r="23142" spans="1:16">
      <c r="A23142" s="215"/>
      <c r="B23142" s="438"/>
      <c r="C23142" s="215"/>
      <c r="D23142" s="217"/>
      <c r="E23142" s="217"/>
      <c r="F23142" s="216"/>
      <c r="G23142" s="216"/>
      <c r="I23142" s="434"/>
      <c r="P23142" s="294"/>
    </row>
    <row r="23143" spans="1:16">
      <c r="A23143" s="215"/>
      <c r="B23143" s="438"/>
      <c r="C23143" s="215"/>
      <c r="D23143" s="217"/>
      <c r="E23143" s="217"/>
      <c r="F23143" s="216"/>
      <c r="G23143" s="216"/>
      <c r="I23143" s="434"/>
      <c r="P23143" s="294"/>
    </row>
    <row r="23144" spans="1:16">
      <c r="A23144" s="215"/>
      <c r="B23144" s="438"/>
      <c r="C23144" s="215"/>
      <c r="D23144" s="217"/>
      <c r="E23144" s="217"/>
      <c r="F23144" s="216"/>
      <c r="G23144" s="216"/>
      <c r="I23144" s="434"/>
      <c r="P23144" s="294"/>
    </row>
    <row r="23145" spans="1:16">
      <c r="A23145" s="215"/>
      <c r="B23145" s="438"/>
      <c r="C23145" s="215"/>
      <c r="D23145" s="217"/>
      <c r="E23145" s="217"/>
      <c r="F23145" s="216"/>
      <c r="G23145" s="216"/>
      <c r="I23145" s="434"/>
      <c r="P23145" s="294"/>
    </row>
    <row r="23146" spans="1:16">
      <c r="A23146" s="215"/>
      <c r="B23146" s="438"/>
      <c r="C23146" s="215"/>
      <c r="D23146" s="217"/>
      <c r="E23146" s="217"/>
      <c r="F23146" s="216"/>
      <c r="G23146" s="216"/>
      <c r="I23146" s="434"/>
      <c r="P23146" s="294"/>
    </row>
    <row r="23147" spans="1:16">
      <c r="A23147" s="215"/>
      <c r="B23147" s="438"/>
      <c r="C23147" s="215"/>
      <c r="D23147" s="217"/>
      <c r="E23147" s="217"/>
      <c r="F23147" s="216"/>
      <c r="G23147" s="216"/>
      <c r="I23147" s="434"/>
      <c r="P23147" s="294"/>
    </row>
    <row r="23148" spans="1:16">
      <c r="A23148" s="215"/>
      <c r="B23148" s="438"/>
      <c r="C23148" s="215"/>
      <c r="D23148" s="217"/>
      <c r="E23148" s="217"/>
      <c r="F23148" s="216"/>
      <c r="G23148" s="216"/>
      <c r="I23148" s="434"/>
      <c r="P23148" s="294"/>
    </row>
    <row r="23149" spans="1:16">
      <c r="A23149" s="215"/>
      <c r="B23149" s="438"/>
      <c r="C23149" s="215"/>
      <c r="D23149" s="217"/>
      <c r="E23149" s="217"/>
      <c r="F23149" s="216"/>
      <c r="G23149" s="216"/>
      <c r="I23149" s="434"/>
      <c r="P23149" s="294"/>
    </row>
    <row r="23150" spans="1:16">
      <c r="A23150" s="215"/>
      <c r="B23150" s="438"/>
      <c r="C23150" s="215"/>
      <c r="D23150" s="217"/>
      <c r="E23150" s="217"/>
      <c r="F23150" s="216"/>
      <c r="G23150" s="216"/>
      <c r="I23150" s="434"/>
      <c r="P23150" s="294"/>
    </row>
    <row r="23151" spans="1:16">
      <c r="A23151" s="215"/>
      <c r="B23151" s="438"/>
      <c r="C23151" s="215"/>
      <c r="D23151" s="217"/>
      <c r="E23151" s="217"/>
      <c r="F23151" s="216"/>
      <c r="G23151" s="216"/>
      <c r="I23151" s="434"/>
      <c r="P23151" s="294"/>
    </row>
    <row r="23152" spans="1:16">
      <c r="A23152" s="215"/>
      <c r="B23152" s="438"/>
      <c r="C23152" s="215"/>
      <c r="D23152" s="217"/>
      <c r="E23152" s="217"/>
      <c r="F23152" s="216"/>
      <c r="G23152" s="216"/>
      <c r="I23152" s="434"/>
      <c r="P23152" s="294"/>
    </row>
    <row r="23153" spans="1:16">
      <c r="A23153" s="215"/>
      <c r="B23153" s="438"/>
      <c r="C23153" s="215"/>
      <c r="D23153" s="217"/>
      <c r="E23153" s="217"/>
      <c r="F23153" s="216"/>
      <c r="G23153" s="216"/>
      <c r="I23153" s="434"/>
      <c r="P23153" s="294"/>
    </row>
    <row r="23154" spans="1:16">
      <c r="A23154" s="215"/>
      <c r="B23154" s="438"/>
      <c r="C23154" s="215"/>
      <c r="D23154" s="217"/>
      <c r="E23154" s="217"/>
      <c r="F23154" s="216"/>
      <c r="G23154" s="216"/>
      <c r="I23154" s="434"/>
      <c r="P23154" s="294"/>
    </row>
    <row r="23155" spans="1:16">
      <c r="A23155" s="215"/>
      <c r="B23155" s="438"/>
      <c r="C23155" s="215"/>
      <c r="D23155" s="217"/>
      <c r="E23155" s="217"/>
      <c r="F23155" s="216"/>
      <c r="G23155" s="216"/>
      <c r="I23155" s="434"/>
      <c r="P23155" s="294"/>
    </row>
    <row r="23156" spans="1:16">
      <c r="A23156" s="215"/>
      <c r="B23156" s="438"/>
      <c r="C23156" s="215"/>
      <c r="D23156" s="217"/>
      <c r="E23156" s="217"/>
      <c r="F23156" s="216"/>
      <c r="G23156" s="216"/>
      <c r="I23156" s="434"/>
      <c r="P23156" s="294"/>
    </row>
    <row r="23157" spans="1:16">
      <c r="A23157" s="215"/>
      <c r="B23157" s="438"/>
      <c r="C23157" s="215"/>
      <c r="D23157" s="217"/>
      <c r="E23157" s="217"/>
      <c r="F23157" s="216"/>
      <c r="G23157" s="216"/>
      <c r="I23157" s="434"/>
      <c r="P23157" s="294"/>
    </row>
    <row r="23158" spans="1:16">
      <c r="A23158" s="215"/>
      <c r="B23158" s="438"/>
      <c r="C23158" s="215"/>
      <c r="D23158" s="217"/>
      <c r="E23158" s="217"/>
      <c r="F23158" s="216"/>
      <c r="G23158" s="216"/>
      <c r="I23158" s="434"/>
      <c r="P23158" s="294"/>
    </row>
    <row r="23159" spans="1:16">
      <c r="A23159" s="215"/>
      <c r="B23159" s="438"/>
      <c r="C23159" s="215"/>
      <c r="D23159" s="217"/>
      <c r="E23159" s="217"/>
      <c r="F23159" s="216"/>
      <c r="G23159" s="216"/>
      <c r="I23159" s="434"/>
      <c r="P23159" s="294"/>
    </row>
    <row r="23160" spans="1:16">
      <c r="A23160" s="215"/>
      <c r="B23160" s="438"/>
      <c r="C23160" s="215"/>
      <c r="D23160" s="217"/>
      <c r="E23160" s="217"/>
      <c r="F23160" s="216"/>
      <c r="G23160" s="216"/>
      <c r="I23160" s="434"/>
      <c r="P23160" s="294"/>
    </row>
    <row r="23161" spans="1:16">
      <c r="A23161" s="215"/>
      <c r="B23161" s="438"/>
      <c r="C23161" s="215"/>
      <c r="D23161" s="217"/>
      <c r="E23161" s="217"/>
      <c r="F23161" s="216"/>
      <c r="G23161" s="216"/>
      <c r="I23161" s="434"/>
      <c r="P23161" s="294"/>
    </row>
    <row r="23162" spans="1:16">
      <c r="A23162" s="215"/>
      <c r="B23162" s="438"/>
      <c r="C23162" s="215"/>
      <c r="D23162" s="217"/>
      <c r="E23162" s="217"/>
      <c r="F23162" s="216"/>
      <c r="G23162" s="216"/>
      <c r="I23162" s="434"/>
      <c r="P23162" s="294"/>
    </row>
    <row r="23163" spans="1:16">
      <c r="A23163" s="215"/>
      <c r="B23163" s="438"/>
      <c r="C23163" s="215"/>
      <c r="D23163" s="217"/>
      <c r="E23163" s="217"/>
      <c r="F23163" s="216"/>
      <c r="G23163" s="216"/>
      <c r="I23163" s="434"/>
      <c r="P23163" s="294"/>
    </row>
    <row r="23164" spans="1:16">
      <c r="A23164" s="215"/>
      <c r="B23164" s="438"/>
      <c r="C23164" s="215"/>
      <c r="D23164" s="217"/>
      <c r="E23164" s="217"/>
      <c r="F23164" s="216"/>
      <c r="G23164" s="216"/>
      <c r="I23164" s="434"/>
      <c r="P23164" s="294"/>
    </row>
    <row r="23165" spans="1:16">
      <c r="A23165" s="215"/>
      <c r="B23165" s="438"/>
      <c r="C23165" s="215"/>
      <c r="D23165" s="217"/>
      <c r="E23165" s="217"/>
      <c r="F23165" s="216"/>
      <c r="G23165" s="216"/>
      <c r="I23165" s="434"/>
      <c r="P23165" s="294"/>
    </row>
    <row r="23166" spans="1:16">
      <c r="A23166" s="215"/>
      <c r="B23166" s="438"/>
      <c r="C23166" s="215"/>
      <c r="D23166" s="217"/>
      <c r="E23166" s="217"/>
      <c r="F23166" s="216"/>
      <c r="G23166" s="216"/>
      <c r="I23166" s="434"/>
      <c r="P23166" s="294"/>
    </row>
    <row r="23167" spans="1:16">
      <c r="A23167" s="215"/>
      <c r="B23167" s="438"/>
      <c r="C23167" s="215"/>
      <c r="D23167" s="217"/>
      <c r="E23167" s="217"/>
      <c r="F23167" s="216"/>
      <c r="G23167" s="216"/>
      <c r="I23167" s="434"/>
      <c r="P23167" s="294"/>
    </row>
    <row r="23168" spans="1:16">
      <c r="A23168" s="215"/>
      <c r="B23168" s="438"/>
      <c r="C23168" s="215"/>
      <c r="D23168" s="217"/>
      <c r="E23168" s="217"/>
      <c r="F23168" s="216"/>
      <c r="G23168" s="216"/>
      <c r="I23168" s="434"/>
      <c r="P23168" s="294"/>
    </row>
    <row r="23169" spans="1:16">
      <c r="A23169" s="215"/>
      <c r="B23169" s="438"/>
      <c r="C23169" s="215"/>
      <c r="D23169" s="217"/>
      <c r="E23169" s="217"/>
      <c r="F23169" s="216"/>
      <c r="G23169" s="216"/>
      <c r="I23169" s="434"/>
      <c r="P23169" s="294"/>
    </row>
    <row r="23170" spans="1:16">
      <c r="A23170" s="215"/>
      <c r="B23170" s="438"/>
      <c r="C23170" s="215"/>
      <c r="D23170" s="217"/>
      <c r="E23170" s="217"/>
      <c r="F23170" s="216"/>
      <c r="G23170" s="216"/>
      <c r="I23170" s="434"/>
      <c r="P23170" s="294"/>
    </row>
    <row r="23171" spans="1:16">
      <c r="A23171" s="215"/>
      <c r="B23171" s="438"/>
      <c r="C23171" s="215"/>
      <c r="D23171" s="217"/>
      <c r="E23171" s="217"/>
      <c r="F23171" s="216"/>
      <c r="G23171" s="216"/>
      <c r="I23171" s="434"/>
      <c r="P23171" s="294"/>
    </row>
    <row r="23172" spans="1:16">
      <c r="A23172" s="215"/>
      <c r="B23172" s="438"/>
      <c r="C23172" s="215"/>
      <c r="D23172" s="217"/>
      <c r="E23172" s="217"/>
      <c r="F23172" s="216"/>
      <c r="G23172" s="216"/>
      <c r="I23172" s="434"/>
      <c r="P23172" s="294"/>
    </row>
    <row r="23173" spans="1:16">
      <c r="A23173" s="215"/>
      <c r="B23173" s="438"/>
      <c r="C23173" s="215"/>
      <c r="D23173" s="217"/>
      <c r="E23173" s="217"/>
      <c r="F23173" s="216"/>
      <c r="G23173" s="216"/>
      <c r="I23173" s="434"/>
      <c r="P23173" s="294"/>
    </row>
    <row r="23174" spans="1:16">
      <c r="A23174" s="215"/>
      <c r="B23174" s="438"/>
      <c r="C23174" s="215"/>
      <c r="D23174" s="217"/>
      <c r="E23174" s="217"/>
      <c r="F23174" s="216"/>
      <c r="G23174" s="216"/>
      <c r="I23174" s="434"/>
      <c r="P23174" s="294"/>
    </row>
    <row r="23175" spans="1:16">
      <c r="A23175" s="215"/>
      <c r="B23175" s="438"/>
      <c r="C23175" s="215"/>
      <c r="D23175" s="217"/>
      <c r="E23175" s="217"/>
      <c r="F23175" s="216"/>
      <c r="G23175" s="216"/>
      <c r="I23175" s="434"/>
      <c r="P23175" s="294"/>
    </row>
    <row r="23176" spans="1:16">
      <c r="A23176" s="215"/>
      <c r="B23176" s="438"/>
      <c r="C23176" s="215"/>
      <c r="D23176" s="217"/>
      <c r="E23176" s="217"/>
      <c r="F23176" s="216"/>
      <c r="G23176" s="216"/>
      <c r="I23176" s="434"/>
      <c r="P23176" s="294"/>
    </row>
    <row r="23177" spans="1:16">
      <c r="A23177" s="215"/>
      <c r="B23177" s="438"/>
      <c r="C23177" s="215"/>
      <c r="D23177" s="217"/>
      <c r="E23177" s="217"/>
      <c r="F23177" s="216"/>
      <c r="G23177" s="216"/>
      <c r="I23177" s="434"/>
      <c r="P23177" s="294"/>
    </row>
    <row r="23178" spans="1:16">
      <c r="A23178" s="215"/>
      <c r="B23178" s="438"/>
      <c r="C23178" s="215"/>
      <c r="D23178" s="217"/>
      <c r="E23178" s="217"/>
      <c r="F23178" s="216"/>
      <c r="G23178" s="216"/>
      <c r="I23178" s="434"/>
      <c r="P23178" s="294"/>
    </row>
    <row r="23179" spans="1:16">
      <c r="A23179" s="215"/>
      <c r="B23179" s="438"/>
      <c r="C23179" s="215"/>
      <c r="D23179" s="217"/>
      <c r="E23179" s="217"/>
      <c r="F23179" s="216"/>
      <c r="G23179" s="216"/>
      <c r="I23179" s="434"/>
      <c r="P23179" s="294"/>
    </row>
    <row r="23180" spans="1:16">
      <c r="A23180" s="215"/>
      <c r="B23180" s="438"/>
      <c r="C23180" s="215"/>
      <c r="D23180" s="217"/>
      <c r="E23180" s="217"/>
      <c r="F23180" s="216"/>
      <c r="G23180" s="216"/>
      <c r="I23180" s="434"/>
      <c r="P23180" s="294"/>
    </row>
    <row r="23181" spans="1:16">
      <c r="A23181" s="215"/>
      <c r="B23181" s="438"/>
      <c r="C23181" s="215"/>
      <c r="D23181" s="217"/>
      <c r="E23181" s="217"/>
      <c r="F23181" s="216"/>
      <c r="G23181" s="216"/>
      <c r="I23181" s="434"/>
      <c r="P23181" s="294"/>
    </row>
    <row r="23182" spans="1:16">
      <c r="A23182" s="215"/>
      <c r="B23182" s="438"/>
      <c r="C23182" s="215"/>
      <c r="D23182" s="217"/>
      <c r="E23182" s="217"/>
      <c r="F23182" s="216"/>
      <c r="G23182" s="216"/>
      <c r="I23182" s="434"/>
      <c r="P23182" s="294"/>
    </row>
    <row r="23183" spans="1:16">
      <c r="A23183" s="215"/>
      <c r="B23183" s="438"/>
      <c r="C23183" s="215"/>
      <c r="D23183" s="217"/>
      <c r="E23183" s="217"/>
      <c r="F23183" s="216"/>
      <c r="G23183" s="216"/>
      <c r="I23183" s="434"/>
      <c r="P23183" s="294"/>
    </row>
    <row r="23184" spans="1:16">
      <c r="A23184" s="215"/>
      <c r="B23184" s="438"/>
      <c r="C23184" s="215"/>
      <c r="D23184" s="217"/>
      <c r="E23184" s="217"/>
      <c r="F23184" s="216"/>
      <c r="G23184" s="216"/>
      <c r="I23184" s="434"/>
      <c r="P23184" s="294"/>
    </row>
    <row r="23185" spans="1:16">
      <c r="A23185" s="215"/>
      <c r="B23185" s="438"/>
      <c r="C23185" s="215"/>
      <c r="D23185" s="217"/>
      <c r="E23185" s="217"/>
      <c r="F23185" s="216"/>
      <c r="G23185" s="216"/>
      <c r="I23185" s="434"/>
      <c r="P23185" s="294"/>
    </row>
    <row r="23186" spans="1:16">
      <c r="A23186" s="215"/>
      <c r="B23186" s="438"/>
      <c r="C23186" s="215"/>
      <c r="D23186" s="217"/>
      <c r="E23186" s="217"/>
      <c r="F23186" s="216"/>
      <c r="G23186" s="216"/>
      <c r="I23186" s="434"/>
      <c r="P23186" s="294"/>
    </row>
    <row r="23187" spans="1:16">
      <c r="A23187" s="215"/>
      <c r="B23187" s="438"/>
      <c r="C23187" s="215"/>
      <c r="D23187" s="217"/>
      <c r="E23187" s="217"/>
      <c r="F23187" s="216"/>
      <c r="G23187" s="216"/>
      <c r="I23187" s="434"/>
      <c r="P23187" s="294"/>
    </row>
    <row r="23188" spans="1:16">
      <c r="A23188" s="215"/>
      <c r="B23188" s="438"/>
      <c r="C23188" s="215"/>
      <c r="D23188" s="217"/>
      <c r="E23188" s="217"/>
      <c r="F23188" s="216"/>
      <c r="G23188" s="216"/>
      <c r="I23188" s="434"/>
      <c r="P23188" s="294"/>
    </row>
    <row r="23189" spans="1:16">
      <c r="A23189" s="215"/>
      <c r="B23189" s="438"/>
      <c r="C23189" s="215"/>
      <c r="D23189" s="217"/>
      <c r="E23189" s="217"/>
      <c r="F23189" s="216"/>
      <c r="G23189" s="216"/>
      <c r="I23189" s="434"/>
      <c r="P23189" s="294"/>
    </row>
    <row r="23190" spans="1:16">
      <c r="A23190" s="215"/>
      <c r="B23190" s="438"/>
      <c r="C23190" s="215"/>
      <c r="D23190" s="217"/>
      <c r="E23190" s="217"/>
      <c r="F23190" s="216"/>
      <c r="G23190" s="216"/>
      <c r="I23190" s="434"/>
      <c r="P23190" s="294"/>
    </row>
    <row r="23191" spans="1:16">
      <c r="A23191" s="215"/>
      <c r="B23191" s="438"/>
      <c r="C23191" s="215"/>
      <c r="D23191" s="217"/>
      <c r="E23191" s="217"/>
      <c r="F23191" s="216"/>
      <c r="G23191" s="216"/>
      <c r="I23191" s="434"/>
      <c r="P23191" s="294"/>
    </row>
    <row r="23192" spans="1:16">
      <c r="A23192" s="215"/>
      <c r="B23192" s="438"/>
      <c r="C23192" s="215"/>
      <c r="D23192" s="217"/>
      <c r="E23192" s="217"/>
      <c r="F23192" s="216"/>
      <c r="G23192" s="216"/>
      <c r="I23192" s="434"/>
      <c r="P23192" s="294"/>
    </row>
    <row r="23193" spans="1:16">
      <c r="A23193" s="215"/>
      <c r="B23193" s="438"/>
      <c r="C23193" s="215"/>
      <c r="D23193" s="217"/>
      <c r="E23193" s="217"/>
      <c r="F23193" s="216"/>
      <c r="G23193" s="216"/>
      <c r="I23193" s="434"/>
      <c r="P23193" s="294"/>
    </row>
    <row r="23194" spans="1:16">
      <c r="A23194" s="215"/>
      <c r="B23194" s="438"/>
      <c r="C23194" s="215"/>
      <c r="D23194" s="217"/>
      <c r="E23194" s="217"/>
      <c r="F23194" s="216"/>
      <c r="G23194" s="216"/>
      <c r="I23194" s="434"/>
      <c r="P23194" s="294"/>
    </row>
    <row r="23195" spans="1:16">
      <c r="A23195" s="215"/>
      <c r="B23195" s="438"/>
      <c r="C23195" s="215"/>
      <c r="D23195" s="217"/>
      <c r="E23195" s="217"/>
      <c r="F23195" s="216"/>
      <c r="G23195" s="216"/>
      <c r="I23195" s="434"/>
      <c r="P23195" s="294"/>
    </row>
    <row r="23196" spans="1:16">
      <c r="A23196" s="215"/>
      <c r="B23196" s="438"/>
      <c r="C23196" s="215"/>
      <c r="D23196" s="217"/>
      <c r="E23196" s="217"/>
      <c r="F23196" s="216"/>
      <c r="G23196" s="216"/>
      <c r="I23196" s="434"/>
      <c r="P23196" s="294"/>
    </row>
    <row r="23197" spans="1:16">
      <c r="A23197" s="215"/>
      <c r="B23197" s="438"/>
      <c r="C23197" s="215"/>
      <c r="D23197" s="217"/>
      <c r="E23197" s="217"/>
      <c r="F23197" s="216"/>
      <c r="G23197" s="216"/>
      <c r="I23197" s="434"/>
      <c r="P23197" s="294"/>
    </row>
    <row r="23198" spans="1:16">
      <c r="A23198" s="215"/>
      <c r="B23198" s="438"/>
      <c r="C23198" s="215"/>
      <c r="D23198" s="217"/>
      <c r="E23198" s="217"/>
      <c r="F23198" s="216"/>
      <c r="G23198" s="216"/>
      <c r="I23198" s="434"/>
      <c r="P23198" s="294"/>
    </row>
    <row r="23199" spans="1:16">
      <c r="A23199" s="215"/>
      <c r="B23199" s="438"/>
      <c r="C23199" s="215"/>
      <c r="D23199" s="217"/>
      <c r="E23199" s="217"/>
      <c r="F23199" s="216"/>
      <c r="G23199" s="216"/>
      <c r="I23199" s="434"/>
      <c r="P23199" s="294"/>
    </row>
    <row r="23200" spans="1:16">
      <c r="A23200" s="215"/>
      <c r="B23200" s="438"/>
      <c r="C23200" s="215"/>
      <c r="D23200" s="217"/>
      <c r="E23200" s="217"/>
      <c r="F23200" s="216"/>
      <c r="G23200" s="216"/>
      <c r="I23200" s="434"/>
      <c r="P23200" s="294"/>
    </row>
    <row r="23201" spans="1:16">
      <c r="A23201" s="215"/>
      <c r="B23201" s="438"/>
      <c r="C23201" s="215"/>
      <c r="D23201" s="217"/>
      <c r="E23201" s="217"/>
      <c r="F23201" s="216"/>
      <c r="G23201" s="216"/>
      <c r="I23201" s="434"/>
      <c r="P23201" s="294"/>
    </row>
    <row r="23202" spans="1:16">
      <c r="A23202" s="215"/>
      <c r="B23202" s="438"/>
      <c r="C23202" s="215"/>
      <c r="D23202" s="217"/>
      <c r="E23202" s="217"/>
      <c r="F23202" s="216"/>
      <c r="G23202" s="216"/>
      <c r="I23202" s="434"/>
      <c r="P23202" s="294"/>
    </row>
    <row r="23203" spans="1:16">
      <c r="A23203" s="215"/>
      <c r="B23203" s="438"/>
      <c r="C23203" s="215"/>
      <c r="D23203" s="217"/>
      <c r="E23203" s="217"/>
      <c r="F23203" s="216"/>
      <c r="G23203" s="216"/>
      <c r="I23203" s="434"/>
      <c r="P23203" s="294"/>
    </row>
    <row r="23204" spans="1:16">
      <c r="A23204" s="215"/>
      <c r="B23204" s="438"/>
      <c r="C23204" s="215"/>
      <c r="D23204" s="217"/>
      <c r="E23204" s="217"/>
      <c r="F23204" s="216"/>
      <c r="G23204" s="216"/>
      <c r="I23204" s="434"/>
      <c r="P23204" s="294"/>
    </row>
    <row r="23205" spans="1:16">
      <c r="A23205" s="215"/>
      <c r="B23205" s="438"/>
      <c r="C23205" s="215"/>
      <c r="D23205" s="217"/>
      <c r="E23205" s="217"/>
      <c r="F23205" s="216"/>
      <c r="G23205" s="216"/>
      <c r="I23205" s="434"/>
      <c r="P23205" s="294"/>
    </row>
    <row r="23206" spans="1:16">
      <c r="A23206" s="215"/>
      <c r="B23206" s="438"/>
      <c r="C23206" s="215"/>
      <c r="D23206" s="217"/>
      <c r="E23206" s="217"/>
      <c r="F23206" s="216"/>
      <c r="G23206" s="216"/>
      <c r="I23206" s="434"/>
      <c r="P23206" s="294"/>
    </row>
    <row r="23207" spans="1:16">
      <c r="A23207" s="215"/>
      <c r="B23207" s="438"/>
      <c r="C23207" s="215"/>
      <c r="D23207" s="217"/>
      <c r="E23207" s="217"/>
      <c r="F23207" s="216"/>
      <c r="G23207" s="216"/>
      <c r="I23207" s="434"/>
      <c r="P23207" s="294"/>
    </row>
    <row r="23208" spans="1:16">
      <c r="A23208" s="215"/>
      <c r="B23208" s="438"/>
      <c r="C23208" s="215"/>
      <c r="D23208" s="217"/>
      <c r="E23208" s="217"/>
      <c r="F23208" s="216"/>
      <c r="G23208" s="216"/>
      <c r="I23208" s="434"/>
      <c r="P23208" s="294"/>
    </row>
    <row r="23209" spans="1:16">
      <c r="A23209" s="215"/>
      <c r="B23209" s="438"/>
      <c r="C23209" s="215"/>
      <c r="D23209" s="217"/>
      <c r="E23209" s="217"/>
      <c r="F23209" s="216"/>
      <c r="G23209" s="216"/>
      <c r="I23209" s="434"/>
      <c r="P23209" s="294"/>
    </row>
    <row r="23210" spans="1:16">
      <c r="A23210" s="215"/>
      <c r="B23210" s="438"/>
      <c r="C23210" s="215"/>
      <c r="D23210" s="217"/>
      <c r="E23210" s="217"/>
      <c r="F23210" s="216"/>
      <c r="G23210" s="216"/>
      <c r="I23210" s="434"/>
      <c r="P23210" s="294"/>
    </row>
    <row r="23211" spans="1:16">
      <c r="A23211" s="215"/>
      <c r="B23211" s="438"/>
      <c r="C23211" s="215"/>
      <c r="D23211" s="217"/>
      <c r="E23211" s="217"/>
      <c r="F23211" s="216"/>
      <c r="G23211" s="216"/>
      <c r="I23211" s="434"/>
      <c r="P23211" s="294"/>
    </row>
    <row r="23212" spans="1:16">
      <c r="A23212" s="215"/>
      <c r="B23212" s="438"/>
      <c r="C23212" s="215"/>
      <c r="D23212" s="217"/>
      <c r="E23212" s="217"/>
      <c r="F23212" s="216"/>
      <c r="G23212" s="216"/>
      <c r="I23212" s="434"/>
      <c r="P23212" s="294"/>
    </row>
    <row r="23213" spans="1:16">
      <c r="A23213" s="215"/>
      <c r="B23213" s="438"/>
      <c r="C23213" s="215"/>
      <c r="D23213" s="217"/>
      <c r="E23213" s="217"/>
      <c r="F23213" s="216"/>
      <c r="G23213" s="216"/>
      <c r="I23213" s="434"/>
      <c r="P23213" s="294"/>
    </row>
    <row r="23214" spans="1:16">
      <c r="A23214" s="215"/>
      <c r="B23214" s="438"/>
      <c r="C23214" s="215"/>
      <c r="D23214" s="217"/>
      <c r="E23214" s="217"/>
      <c r="F23214" s="216"/>
      <c r="G23214" s="216"/>
      <c r="I23214" s="434"/>
      <c r="P23214" s="294"/>
    </row>
    <row r="23215" spans="1:16">
      <c r="A23215" s="215"/>
      <c r="B23215" s="438"/>
      <c r="C23215" s="215"/>
      <c r="D23215" s="217"/>
      <c r="E23215" s="217"/>
      <c r="F23215" s="216"/>
      <c r="G23215" s="216"/>
      <c r="I23215" s="434"/>
      <c r="P23215" s="294"/>
    </row>
    <row r="23216" spans="1:16">
      <c r="A23216" s="215"/>
      <c r="B23216" s="438"/>
      <c r="C23216" s="215"/>
      <c r="D23216" s="217"/>
      <c r="E23216" s="217"/>
      <c r="F23216" s="216"/>
      <c r="G23216" s="216"/>
      <c r="I23216" s="434"/>
      <c r="P23216" s="294"/>
    </row>
    <row r="23217" spans="1:16">
      <c r="A23217" s="215"/>
      <c r="B23217" s="438"/>
      <c r="C23217" s="215"/>
      <c r="D23217" s="217"/>
      <c r="E23217" s="217"/>
      <c r="F23217" s="216"/>
      <c r="G23217" s="216"/>
      <c r="I23217" s="434"/>
      <c r="P23217" s="294"/>
    </row>
    <row r="23218" spans="1:16">
      <c r="A23218" s="215"/>
      <c r="B23218" s="438"/>
      <c r="C23218" s="215"/>
      <c r="D23218" s="217"/>
      <c r="E23218" s="217"/>
      <c r="F23218" s="216"/>
      <c r="G23218" s="216"/>
      <c r="I23218" s="434"/>
      <c r="P23218" s="294"/>
    </row>
    <row r="23219" spans="1:16">
      <c r="A23219" s="215"/>
      <c r="B23219" s="438"/>
      <c r="C23219" s="215"/>
      <c r="D23219" s="217"/>
      <c r="E23219" s="217"/>
      <c r="F23219" s="216"/>
      <c r="G23219" s="216"/>
      <c r="I23219" s="434"/>
      <c r="P23219" s="294"/>
    </row>
    <row r="23220" spans="1:16">
      <c r="A23220" s="215"/>
      <c r="B23220" s="438"/>
      <c r="C23220" s="215"/>
      <c r="D23220" s="217"/>
      <c r="E23220" s="217"/>
      <c r="F23220" s="216"/>
      <c r="G23220" s="216"/>
      <c r="I23220" s="434"/>
      <c r="P23220" s="294"/>
    </row>
    <row r="23221" spans="1:16">
      <c r="A23221" s="215"/>
      <c r="B23221" s="438"/>
      <c r="C23221" s="215"/>
      <c r="D23221" s="217"/>
      <c r="E23221" s="217"/>
      <c r="F23221" s="216"/>
      <c r="G23221" s="216"/>
      <c r="I23221" s="434"/>
      <c r="P23221" s="294"/>
    </row>
    <row r="23222" spans="1:16">
      <c r="A23222" s="215"/>
      <c r="B23222" s="438"/>
      <c r="C23222" s="215"/>
      <c r="D23222" s="217"/>
      <c r="E23222" s="217"/>
      <c r="F23222" s="216"/>
      <c r="G23222" s="216"/>
      <c r="I23222" s="434"/>
      <c r="P23222" s="294"/>
    </row>
    <row r="23223" spans="1:16">
      <c r="A23223" s="215"/>
      <c r="B23223" s="438"/>
      <c r="C23223" s="215"/>
      <c r="D23223" s="217"/>
      <c r="E23223" s="217"/>
      <c r="F23223" s="216"/>
      <c r="G23223" s="216"/>
      <c r="I23223" s="434"/>
      <c r="P23223" s="294"/>
    </row>
    <row r="23224" spans="1:16">
      <c r="A23224" s="215"/>
      <c r="B23224" s="438"/>
      <c r="C23224" s="215"/>
      <c r="D23224" s="217"/>
      <c r="E23224" s="217"/>
      <c r="F23224" s="216"/>
      <c r="G23224" s="216"/>
      <c r="I23224" s="434"/>
      <c r="P23224" s="294"/>
    </row>
    <row r="23225" spans="1:16">
      <c r="A23225" s="215"/>
      <c r="B23225" s="438"/>
      <c r="C23225" s="215"/>
      <c r="D23225" s="217"/>
      <c r="E23225" s="217"/>
      <c r="F23225" s="216"/>
      <c r="G23225" s="216"/>
      <c r="I23225" s="434"/>
      <c r="P23225" s="294"/>
    </row>
    <row r="23226" spans="1:16">
      <c r="A23226" s="215"/>
      <c r="B23226" s="438"/>
      <c r="C23226" s="215"/>
      <c r="D23226" s="217"/>
      <c r="E23226" s="217"/>
      <c r="F23226" s="216"/>
      <c r="G23226" s="216"/>
      <c r="I23226" s="434"/>
      <c r="P23226" s="294"/>
    </row>
    <row r="23227" spans="1:16">
      <c r="A23227" s="215"/>
      <c r="B23227" s="438"/>
      <c r="C23227" s="215"/>
      <c r="D23227" s="217"/>
      <c r="E23227" s="217"/>
      <c r="F23227" s="216"/>
      <c r="G23227" s="216"/>
      <c r="I23227" s="434"/>
      <c r="P23227" s="294"/>
    </row>
    <row r="23228" spans="1:16">
      <c r="A23228" s="215"/>
      <c r="B23228" s="438"/>
      <c r="C23228" s="215"/>
      <c r="D23228" s="217"/>
      <c r="E23228" s="217"/>
      <c r="F23228" s="216"/>
      <c r="G23228" s="216"/>
      <c r="I23228" s="434"/>
      <c r="P23228" s="294"/>
    </row>
    <row r="23229" spans="1:16">
      <c r="A23229" s="215"/>
      <c r="B23229" s="438"/>
      <c r="C23229" s="215"/>
      <c r="D23229" s="217"/>
      <c r="E23229" s="217"/>
      <c r="F23229" s="216"/>
      <c r="G23229" s="216"/>
      <c r="I23229" s="434"/>
      <c r="P23229" s="294"/>
    </row>
    <row r="23230" spans="1:16">
      <c r="A23230" s="215"/>
      <c r="B23230" s="438"/>
      <c r="C23230" s="215"/>
      <c r="D23230" s="217"/>
      <c r="E23230" s="217"/>
      <c r="F23230" s="216"/>
      <c r="G23230" s="216"/>
      <c r="I23230" s="434"/>
      <c r="P23230" s="294"/>
    </row>
    <row r="23231" spans="1:16">
      <c r="A23231" s="215"/>
      <c r="B23231" s="438"/>
      <c r="C23231" s="215"/>
      <c r="D23231" s="217"/>
      <c r="E23231" s="217"/>
      <c r="F23231" s="216"/>
      <c r="G23231" s="216"/>
      <c r="I23231" s="434"/>
      <c r="P23231" s="294"/>
    </row>
    <row r="23232" spans="1:16">
      <c r="A23232" s="215"/>
      <c r="B23232" s="438"/>
      <c r="C23232" s="215"/>
      <c r="D23232" s="217"/>
      <c r="E23232" s="217"/>
      <c r="F23232" s="216"/>
      <c r="G23232" s="216"/>
      <c r="I23232" s="434"/>
      <c r="P23232" s="294"/>
    </row>
    <row r="23233" spans="1:16">
      <c r="A23233" s="215"/>
      <c r="B23233" s="438"/>
      <c r="C23233" s="215"/>
      <c r="D23233" s="217"/>
      <c r="E23233" s="217"/>
      <c r="F23233" s="216"/>
      <c r="G23233" s="216"/>
      <c r="I23233" s="434"/>
      <c r="P23233" s="294"/>
    </row>
    <row r="23234" spans="1:16">
      <c r="A23234" s="215"/>
      <c r="B23234" s="438"/>
      <c r="C23234" s="215"/>
      <c r="D23234" s="217"/>
      <c r="E23234" s="217"/>
      <c r="F23234" s="216"/>
      <c r="G23234" s="216"/>
      <c r="I23234" s="434"/>
      <c r="P23234" s="294"/>
    </row>
    <row r="23235" spans="1:16">
      <c r="A23235" s="215"/>
      <c r="B23235" s="438"/>
      <c r="C23235" s="215"/>
      <c r="D23235" s="217"/>
      <c r="E23235" s="217"/>
      <c r="F23235" s="216"/>
      <c r="G23235" s="216"/>
      <c r="I23235" s="434"/>
      <c r="P23235" s="294"/>
    </row>
    <row r="23236" spans="1:16">
      <c r="A23236" s="215"/>
      <c r="B23236" s="438"/>
      <c r="C23236" s="215"/>
      <c r="D23236" s="217"/>
      <c r="E23236" s="217"/>
      <c r="F23236" s="216"/>
      <c r="G23236" s="216"/>
      <c r="I23236" s="434"/>
      <c r="P23236" s="294"/>
    </row>
    <row r="23237" spans="1:16">
      <c r="A23237" s="215"/>
      <c r="B23237" s="438"/>
      <c r="C23237" s="215"/>
      <c r="D23237" s="217"/>
      <c r="E23237" s="217"/>
      <c r="F23237" s="216"/>
      <c r="G23237" s="216"/>
      <c r="I23237" s="434"/>
      <c r="P23237" s="294"/>
    </row>
    <row r="23238" spans="1:16">
      <c r="A23238" s="215"/>
      <c r="B23238" s="438"/>
      <c r="C23238" s="215"/>
      <c r="D23238" s="217"/>
      <c r="E23238" s="217"/>
      <c r="F23238" s="216"/>
      <c r="G23238" s="216"/>
      <c r="I23238" s="434"/>
      <c r="P23238" s="294"/>
    </row>
    <row r="23239" spans="1:16">
      <c r="A23239" s="215"/>
      <c r="B23239" s="438"/>
      <c r="C23239" s="215"/>
      <c r="D23239" s="217"/>
      <c r="E23239" s="217"/>
      <c r="F23239" s="216"/>
      <c r="G23239" s="216"/>
      <c r="I23239" s="434"/>
      <c r="P23239" s="294"/>
    </row>
    <row r="23240" spans="1:16">
      <c r="A23240" s="215"/>
      <c r="B23240" s="438"/>
      <c r="C23240" s="215"/>
      <c r="D23240" s="217"/>
      <c r="E23240" s="217"/>
      <c r="F23240" s="216"/>
      <c r="G23240" s="216"/>
      <c r="I23240" s="434"/>
      <c r="P23240" s="294"/>
    </row>
    <row r="23241" spans="1:16">
      <c r="A23241" s="215"/>
      <c r="B23241" s="438"/>
      <c r="C23241" s="215"/>
      <c r="D23241" s="217"/>
      <c r="E23241" s="217"/>
      <c r="F23241" s="216"/>
      <c r="G23241" s="216"/>
      <c r="I23241" s="434"/>
      <c r="P23241" s="294"/>
    </row>
    <row r="23242" spans="1:16">
      <c r="A23242" s="215"/>
      <c r="B23242" s="438"/>
      <c r="C23242" s="215"/>
      <c r="D23242" s="217"/>
      <c r="E23242" s="217"/>
      <c r="F23242" s="216"/>
      <c r="G23242" s="216"/>
      <c r="I23242" s="434"/>
      <c r="P23242" s="294"/>
    </row>
    <row r="23243" spans="1:16">
      <c r="A23243" s="215"/>
      <c r="B23243" s="438"/>
      <c r="C23243" s="215"/>
      <c r="D23243" s="217"/>
      <c r="E23243" s="217"/>
      <c r="F23243" s="216"/>
      <c r="G23243" s="216"/>
      <c r="I23243" s="434"/>
      <c r="P23243" s="294"/>
    </row>
    <row r="23244" spans="1:16">
      <c r="A23244" s="215"/>
      <c r="B23244" s="438"/>
      <c r="C23244" s="215"/>
      <c r="D23244" s="217"/>
      <c r="E23244" s="217"/>
      <c r="F23244" s="216"/>
      <c r="G23244" s="216"/>
      <c r="I23244" s="434"/>
      <c r="P23244" s="294"/>
    </row>
    <row r="23245" spans="1:16">
      <c r="A23245" s="215"/>
      <c r="B23245" s="438"/>
      <c r="C23245" s="215"/>
      <c r="D23245" s="217"/>
      <c r="E23245" s="217"/>
      <c r="F23245" s="216"/>
      <c r="G23245" s="216"/>
      <c r="I23245" s="434"/>
      <c r="P23245" s="294"/>
    </row>
    <row r="23246" spans="1:16">
      <c r="A23246" s="215"/>
      <c r="B23246" s="438"/>
      <c r="C23246" s="215"/>
      <c r="D23246" s="217"/>
      <c r="E23246" s="217"/>
      <c r="F23246" s="216"/>
      <c r="G23246" s="216"/>
      <c r="I23246" s="434"/>
      <c r="P23246" s="294"/>
    </row>
    <row r="23247" spans="1:16">
      <c r="A23247" s="215"/>
      <c r="B23247" s="438"/>
      <c r="C23247" s="215"/>
      <c r="D23247" s="217"/>
      <c r="E23247" s="217"/>
      <c r="F23247" s="216"/>
      <c r="G23247" s="216"/>
      <c r="I23247" s="434"/>
      <c r="P23247" s="294"/>
    </row>
    <row r="23248" spans="1:16">
      <c r="A23248" s="215"/>
      <c r="B23248" s="438"/>
      <c r="C23248" s="215"/>
      <c r="D23248" s="217"/>
      <c r="E23248" s="217"/>
      <c r="F23248" s="216"/>
      <c r="G23248" s="216"/>
      <c r="I23248" s="434"/>
      <c r="P23248" s="294"/>
    </row>
    <row r="23249" spans="1:16">
      <c r="A23249" s="215"/>
      <c r="B23249" s="438"/>
      <c r="C23249" s="215"/>
      <c r="D23249" s="217"/>
      <c r="E23249" s="217"/>
      <c r="F23249" s="216"/>
      <c r="G23249" s="216"/>
      <c r="I23249" s="434"/>
      <c r="P23249" s="294"/>
    </row>
    <row r="23250" spans="1:16">
      <c r="A23250" s="215"/>
      <c r="B23250" s="438"/>
      <c r="C23250" s="215"/>
      <c r="D23250" s="217"/>
      <c r="E23250" s="217"/>
      <c r="F23250" s="216"/>
      <c r="G23250" s="216"/>
      <c r="I23250" s="434"/>
      <c r="P23250" s="294"/>
    </row>
    <row r="23251" spans="1:16">
      <c r="A23251" s="215"/>
      <c r="B23251" s="438"/>
      <c r="C23251" s="215"/>
      <c r="D23251" s="217"/>
      <c r="E23251" s="217"/>
      <c r="F23251" s="216"/>
      <c r="G23251" s="216"/>
      <c r="I23251" s="434"/>
      <c r="P23251" s="294"/>
    </row>
    <row r="23252" spans="1:16">
      <c r="A23252" s="215"/>
      <c r="B23252" s="438"/>
      <c r="C23252" s="215"/>
      <c r="D23252" s="217"/>
      <c r="E23252" s="217"/>
      <c r="F23252" s="216"/>
      <c r="G23252" s="216"/>
      <c r="I23252" s="434"/>
      <c r="P23252" s="294"/>
    </row>
    <row r="23253" spans="1:16">
      <c r="A23253" s="215"/>
      <c r="B23253" s="438"/>
      <c r="C23253" s="215"/>
      <c r="D23253" s="217"/>
      <c r="E23253" s="217"/>
      <c r="F23253" s="216"/>
      <c r="G23253" s="216"/>
      <c r="I23253" s="434"/>
      <c r="P23253" s="294"/>
    </row>
    <row r="23254" spans="1:16">
      <c r="A23254" s="215"/>
      <c r="B23254" s="438"/>
      <c r="C23254" s="215"/>
      <c r="D23254" s="217"/>
      <c r="E23254" s="217"/>
      <c r="F23254" s="216"/>
      <c r="G23254" s="216"/>
      <c r="I23254" s="434"/>
      <c r="P23254" s="294"/>
    </row>
    <row r="23255" spans="1:16">
      <c r="A23255" s="215"/>
      <c r="B23255" s="438"/>
      <c r="C23255" s="215"/>
      <c r="D23255" s="217"/>
      <c r="E23255" s="217"/>
      <c r="F23255" s="216"/>
      <c r="G23255" s="216"/>
      <c r="I23255" s="434"/>
      <c r="P23255" s="294"/>
    </row>
    <row r="23256" spans="1:16">
      <c r="A23256" s="215"/>
      <c r="B23256" s="438"/>
      <c r="C23256" s="215"/>
      <c r="D23256" s="217"/>
      <c r="E23256" s="217"/>
      <c r="F23256" s="216"/>
      <c r="G23256" s="216"/>
      <c r="I23256" s="434"/>
      <c r="P23256" s="294"/>
    </row>
    <row r="23257" spans="1:16">
      <c r="A23257" s="215"/>
      <c r="B23257" s="438"/>
      <c r="C23257" s="215"/>
      <c r="D23257" s="217"/>
      <c r="E23257" s="217"/>
      <c r="F23257" s="216"/>
      <c r="G23257" s="216"/>
      <c r="I23257" s="434"/>
      <c r="P23257" s="294"/>
    </row>
    <row r="23258" spans="1:16">
      <c r="A23258" s="215"/>
      <c r="B23258" s="438"/>
      <c r="C23258" s="215"/>
      <c r="D23258" s="217"/>
      <c r="E23258" s="217"/>
      <c r="F23258" s="216"/>
      <c r="G23258" s="216"/>
      <c r="I23258" s="434"/>
      <c r="P23258" s="294"/>
    </row>
    <row r="23259" spans="1:16">
      <c r="A23259" s="215"/>
      <c r="B23259" s="438"/>
      <c r="C23259" s="215"/>
      <c r="D23259" s="217"/>
      <c r="E23259" s="217"/>
      <c r="F23259" s="216"/>
      <c r="G23259" s="216"/>
      <c r="I23259" s="434"/>
      <c r="P23259" s="294"/>
    </row>
    <row r="23260" spans="1:16">
      <c r="A23260" s="215"/>
      <c r="B23260" s="438"/>
      <c r="C23260" s="215"/>
      <c r="D23260" s="217"/>
      <c r="E23260" s="217"/>
      <c r="F23260" s="216"/>
      <c r="G23260" s="216"/>
      <c r="I23260" s="434"/>
      <c r="P23260" s="294"/>
    </row>
    <row r="23261" spans="1:16">
      <c r="A23261" s="215"/>
      <c r="B23261" s="438"/>
      <c r="C23261" s="215"/>
      <c r="D23261" s="217"/>
      <c r="E23261" s="217"/>
      <c r="F23261" s="216"/>
      <c r="G23261" s="216"/>
      <c r="I23261" s="434"/>
      <c r="P23261" s="294"/>
    </row>
    <row r="23262" spans="1:16">
      <c r="A23262" s="215"/>
      <c r="B23262" s="438"/>
      <c r="C23262" s="215"/>
      <c r="D23262" s="217"/>
      <c r="E23262" s="217"/>
      <c r="F23262" s="216"/>
      <c r="G23262" s="216"/>
      <c r="I23262" s="434"/>
      <c r="P23262" s="294"/>
    </row>
    <row r="23263" spans="1:16">
      <c r="A23263" s="215"/>
      <c r="B23263" s="438"/>
      <c r="C23263" s="215"/>
      <c r="D23263" s="217"/>
      <c r="E23263" s="217"/>
      <c r="F23263" s="216"/>
      <c r="G23263" s="216"/>
      <c r="I23263" s="434"/>
      <c r="P23263" s="294"/>
    </row>
    <row r="23264" spans="1:16">
      <c r="A23264" s="215"/>
      <c r="B23264" s="438"/>
      <c r="C23264" s="215"/>
      <c r="D23264" s="217"/>
      <c r="E23264" s="217"/>
      <c r="F23264" s="216"/>
      <c r="G23264" s="216"/>
      <c r="I23264" s="434"/>
      <c r="P23264" s="294"/>
    </row>
    <row r="23265" spans="1:16">
      <c r="A23265" s="215"/>
      <c r="B23265" s="438"/>
      <c r="C23265" s="215"/>
      <c r="D23265" s="217"/>
      <c r="E23265" s="217"/>
      <c r="F23265" s="216"/>
      <c r="G23265" s="216"/>
      <c r="I23265" s="434"/>
      <c r="P23265" s="294"/>
    </row>
    <row r="23266" spans="1:16">
      <c r="A23266" s="215"/>
      <c r="B23266" s="438"/>
      <c r="C23266" s="215"/>
      <c r="D23266" s="217"/>
      <c r="E23266" s="217"/>
      <c r="F23266" s="216"/>
      <c r="G23266" s="216"/>
      <c r="I23266" s="434"/>
      <c r="P23266" s="294"/>
    </row>
    <row r="23267" spans="1:16">
      <c r="A23267" s="215"/>
      <c r="B23267" s="438"/>
      <c r="C23267" s="215"/>
      <c r="D23267" s="217"/>
      <c r="E23267" s="217"/>
      <c r="F23267" s="216"/>
      <c r="G23267" s="216"/>
      <c r="I23267" s="434"/>
      <c r="P23267" s="294"/>
    </row>
    <row r="23268" spans="1:16">
      <c r="A23268" s="215"/>
      <c r="B23268" s="438"/>
      <c r="C23268" s="215"/>
      <c r="D23268" s="217"/>
      <c r="E23268" s="217"/>
      <c r="F23268" s="216"/>
      <c r="G23268" s="216"/>
      <c r="I23268" s="434"/>
      <c r="P23268" s="294"/>
    </row>
    <row r="23269" spans="1:16">
      <c r="A23269" s="215"/>
      <c r="B23269" s="438"/>
      <c r="C23269" s="215"/>
      <c r="D23269" s="217"/>
      <c r="E23269" s="217"/>
      <c r="F23269" s="216"/>
      <c r="G23269" s="216"/>
      <c r="I23269" s="434"/>
      <c r="P23269" s="294"/>
    </row>
    <row r="23270" spans="1:16">
      <c r="A23270" s="215"/>
      <c r="B23270" s="438"/>
      <c r="C23270" s="215"/>
      <c r="D23270" s="217"/>
      <c r="E23270" s="217"/>
      <c r="F23270" s="216"/>
      <c r="G23270" s="216"/>
      <c r="I23270" s="434"/>
      <c r="P23270" s="294"/>
    </row>
    <row r="23271" spans="1:16">
      <c r="A23271" s="215"/>
      <c r="B23271" s="438"/>
      <c r="C23271" s="215"/>
      <c r="D23271" s="217"/>
      <c r="E23271" s="217"/>
      <c r="F23271" s="216"/>
      <c r="G23271" s="216"/>
      <c r="I23271" s="434"/>
      <c r="P23271" s="294"/>
    </row>
    <row r="23272" spans="1:16">
      <c r="A23272" s="215"/>
      <c r="B23272" s="438"/>
      <c r="C23272" s="215"/>
      <c r="D23272" s="217"/>
      <c r="E23272" s="217"/>
      <c r="F23272" s="216"/>
      <c r="G23272" s="216"/>
      <c r="I23272" s="434"/>
      <c r="P23272" s="294"/>
    </row>
    <row r="23273" spans="1:16">
      <c r="A23273" s="215"/>
      <c r="B23273" s="438"/>
      <c r="C23273" s="215"/>
      <c r="D23273" s="217"/>
      <c r="E23273" s="217"/>
      <c r="F23273" s="216"/>
      <c r="G23273" s="216"/>
      <c r="I23273" s="434"/>
      <c r="P23273" s="294"/>
    </row>
    <row r="23274" spans="1:16">
      <c r="A23274" s="215"/>
      <c r="B23274" s="438"/>
      <c r="C23274" s="215"/>
      <c r="D23274" s="217"/>
      <c r="E23274" s="217"/>
      <c r="F23274" s="216"/>
      <c r="G23274" s="216"/>
      <c r="I23274" s="434"/>
      <c r="P23274" s="294"/>
    </row>
    <row r="23275" spans="1:16">
      <c r="A23275" s="215"/>
      <c r="B23275" s="438"/>
      <c r="C23275" s="215"/>
      <c r="D23275" s="217"/>
      <c r="E23275" s="217"/>
      <c r="F23275" s="216"/>
      <c r="G23275" s="216"/>
      <c r="I23275" s="434"/>
      <c r="P23275" s="294"/>
    </row>
    <row r="23276" spans="1:16">
      <c r="A23276" s="215"/>
      <c r="B23276" s="438"/>
      <c r="C23276" s="215"/>
      <c r="D23276" s="217"/>
      <c r="E23276" s="217"/>
      <c r="F23276" s="216"/>
      <c r="G23276" s="216"/>
      <c r="I23276" s="434"/>
      <c r="P23276" s="294"/>
    </row>
    <row r="23277" spans="1:16">
      <c r="A23277" s="215"/>
      <c r="B23277" s="438"/>
      <c r="C23277" s="215"/>
      <c r="D23277" s="217"/>
      <c r="E23277" s="217"/>
      <c r="F23277" s="216"/>
      <c r="G23277" s="216"/>
      <c r="I23277" s="434"/>
      <c r="P23277" s="294"/>
    </row>
    <row r="23278" spans="1:16">
      <c r="A23278" s="215"/>
      <c r="B23278" s="438"/>
      <c r="C23278" s="215"/>
      <c r="D23278" s="217"/>
      <c r="E23278" s="217"/>
      <c r="F23278" s="216"/>
      <c r="G23278" s="216"/>
      <c r="I23278" s="434"/>
      <c r="P23278" s="294"/>
    </row>
    <row r="23279" spans="1:16">
      <c r="A23279" s="215"/>
      <c r="B23279" s="438"/>
      <c r="C23279" s="215"/>
      <c r="D23279" s="217"/>
      <c r="E23279" s="217"/>
      <c r="F23279" s="216"/>
      <c r="G23279" s="216"/>
      <c r="I23279" s="434"/>
      <c r="P23279" s="294"/>
    </row>
    <row r="23280" spans="1:16">
      <c r="A23280" s="215"/>
      <c r="B23280" s="438"/>
      <c r="C23280" s="215"/>
      <c r="D23280" s="217"/>
      <c r="E23280" s="217"/>
      <c r="F23280" s="216"/>
      <c r="G23280" s="216"/>
      <c r="I23280" s="434"/>
      <c r="P23280" s="294"/>
    </row>
    <row r="23281" spans="1:16">
      <c r="A23281" s="215"/>
      <c r="B23281" s="438"/>
      <c r="C23281" s="215"/>
      <c r="D23281" s="217"/>
      <c r="E23281" s="217"/>
      <c r="F23281" s="216"/>
      <c r="G23281" s="216"/>
      <c r="I23281" s="434"/>
      <c r="P23281" s="294"/>
    </row>
    <row r="23282" spans="1:16">
      <c r="A23282" s="215"/>
      <c r="B23282" s="438"/>
      <c r="C23282" s="215"/>
      <c r="D23282" s="217"/>
      <c r="E23282" s="217"/>
      <c r="F23282" s="216"/>
      <c r="G23282" s="216"/>
      <c r="I23282" s="434"/>
      <c r="P23282" s="294"/>
    </row>
    <row r="23283" spans="1:16">
      <c r="A23283" s="215"/>
      <c r="B23283" s="438"/>
      <c r="C23283" s="215"/>
      <c r="D23283" s="217"/>
      <c r="E23283" s="217"/>
      <c r="F23283" s="216"/>
      <c r="G23283" s="216"/>
      <c r="I23283" s="434"/>
      <c r="P23283" s="294"/>
    </row>
    <row r="23284" spans="1:16">
      <c r="A23284" s="215"/>
      <c r="B23284" s="438"/>
      <c r="C23284" s="215"/>
      <c r="D23284" s="217"/>
      <c r="E23284" s="217"/>
      <c r="F23284" s="216"/>
      <c r="G23284" s="216"/>
      <c r="I23284" s="434"/>
      <c r="P23284" s="294"/>
    </row>
    <row r="23285" spans="1:16">
      <c r="A23285" s="215"/>
      <c r="B23285" s="438"/>
      <c r="C23285" s="215"/>
      <c r="D23285" s="217"/>
      <c r="E23285" s="217"/>
      <c r="F23285" s="216"/>
      <c r="G23285" s="216"/>
      <c r="I23285" s="434"/>
      <c r="P23285" s="294"/>
    </row>
    <row r="23286" spans="1:16">
      <c r="A23286" s="215"/>
      <c r="B23286" s="438"/>
      <c r="C23286" s="215"/>
      <c r="D23286" s="217"/>
      <c r="E23286" s="217"/>
      <c r="F23286" s="216"/>
      <c r="G23286" s="216"/>
      <c r="I23286" s="434"/>
      <c r="P23286" s="294"/>
    </row>
    <row r="23287" spans="1:16">
      <c r="A23287" s="215"/>
      <c r="B23287" s="438"/>
      <c r="C23287" s="215"/>
      <c r="D23287" s="217"/>
      <c r="E23287" s="217"/>
      <c r="F23287" s="216"/>
      <c r="G23287" s="216"/>
      <c r="I23287" s="434"/>
      <c r="P23287" s="294"/>
    </row>
    <row r="23288" spans="1:16">
      <c r="A23288" s="215"/>
      <c r="B23288" s="438"/>
      <c r="C23288" s="215"/>
      <c r="D23288" s="217"/>
      <c r="E23288" s="217"/>
      <c r="F23288" s="216"/>
      <c r="G23288" s="216"/>
      <c r="I23288" s="434"/>
      <c r="P23288" s="294"/>
    </row>
    <row r="23289" spans="1:16">
      <c r="A23289" s="215"/>
      <c r="B23289" s="438"/>
      <c r="C23289" s="215"/>
      <c r="D23289" s="217"/>
      <c r="E23289" s="217"/>
      <c r="F23289" s="216"/>
      <c r="G23289" s="216"/>
      <c r="I23289" s="434"/>
      <c r="P23289" s="294"/>
    </row>
    <row r="23290" spans="1:16">
      <c r="A23290" s="215"/>
      <c r="B23290" s="438"/>
      <c r="C23290" s="215"/>
      <c r="D23290" s="217"/>
      <c r="E23290" s="217"/>
      <c r="F23290" s="216"/>
      <c r="G23290" s="216"/>
      <c r="I23290" s="434"/>
      <c r="P23290" s="294"/>
    </row>
    <row r="23291" spans="1:16">
      <c r="A23291" s="215"/>
      <c r="B23291" s="438"/>
      <c r="C23291" s="215"/>
      <c r="D23291" s="217"/>
      <c r="E23291" s="217"/>
      <c r="F23291" s="216"/>
      <c r="G23291" s="216"/>
      <c r="I23291" s="434"/>
      <c r="P23291" s="294"/>
    </row>
    <row r="23292" spans="1:16">
      <c r="A23292" s="215"/>
      <c r="B23292" s="438"/>
      <c r="C23292" s="215"/>
      <c r="D23292" s="217"/>
      <c r="E23292" s="217"/>
      <c r="F23292" s="216"/>
      <c r="G23292" s="216"/>
      <c r="I23292" s="434"/>
      <c r="P23292" s="294"/>
    </row>
    <row r="23293" spans="1:16">
      <c r="A23293" s="215"/>
      <c r="B23293" s="438"/>
      <c r="C23293" s="215"/>
      <c r="D23293" s="217"/>
      <c r="E23293" s="217"/>
      <c r="F23293" s="216"/>
      <c r="G23293" s="216"/>
      <c r="I23293" s="434"/>
      <c r="P23293" s="294"/>
    </row>
    <row r="23294" spans="1:16">
      <c r="A23294" s="215"/>
      <c r="B23294" s="438"/>
      <c r="C23294" s="215"/>
      <c r="D23294" s="217"/>
      <c r="E23294" s="217"/>
      <c r="F23294" s="216"/>
      <c r="G23294" s="216"/>
      <c r="I23294" s="434"/>
      <c r="P23294" s="294"/>
    </row>
    <row r="23295" spans="1:16">
      <c r="A23295" s="215"/>
      <c r="B23295" s="438"/>
      <c r="C23295" s="215"/>
      <c r="D23295" s="217"/>
      <c r="E23295" s="217"/>
      <c r="F23295" s="216"/>
      <c r="G23295" s="216"/>
      <c r="I23295" s="434"/>
      <c r="P23295" s="294"/>
    </row>
    <row r="23296" spans="1:16">
      <c r="A23296" s="215"/>
      <c r="B23296" s="438"/>
      <c r="C23296" s="215"/>
      <c r="D23296" s="217"/>
      <c r="E23296" s="217"/>
      <c r="F23296" s="216"/>
      <c r="G23296" s="216"/>
      <c r="I23296" s="434"/>
      <c r="P23296" s="294"/>
    </row>
    <row r="23297" spans="1:16">
      <c r="A23297" s="215"/>
      <c r="B23297" s="438"/>
      <c r="C23297" s="215"/>
      <c r="D23297" s="217"/>
      <c r="E23297" s="217"/>
      <c r="F23297" s="216"/>
      <c r="G23297" s="216"/>
      <c r="I23297" s="434"/>
      <c r="P23297" s="294"/>
    </row>
    <row r="23298" spans="1:16">
      <c r="A23298" s="215"/>
      <c r="B23298" s="438"/>
      <c r="C23298" s="215"/>
      <c r="D23298" s="217"/>
      <c r="E23298" s="217"/>
      <c r="F23298" s="216"/>
      <c r="G23298" s="216"/>
      <c r="I23298" s="434"/>
      <c r="P23298" s="294"/>
    </row>
    <row r="23299" spans="1:16">
      <c r="A23299" s="215"/>
      <c r="B23299" s="438"/>
      <c r="C23299" s="215"/>
      <c r="D23299" s="217"/>
      <c r="E23299" s="217"/>
      <c r="F23299" s="216"/>
      <c r="G23299" s="216"/>
      <c r="I23299" s="434"/>
      <c r="P23299" s="294"/>
    </row>
    <row r="23300" spans="1:16">
      <c r="A23300" s="215"/>
      <c r="B23300" s="438"/>
      <c r="C23300" s="215"/>
      <c r="D23300" s="217"/>
      <c r="E23300" s="217"/>
      <c r="F23300" s="216"/>
      <c r="G23300" s="216"/>
      <c r="I23300" s="434"/>
      <c r="P23300" s="294"/>
    </row>
    <row r="23301" spans="1:16">
      <c r="A23301" s="215"/>
      <c r="B23301" s="438"/>
      <c r="C23301" s="215"/>
      <c r="D23301" s="217"/>
      <c r="E23301" s="217"/>
      <c r="F23301" s="216"/>
      <c r="G23301" s="216"/>
      <c r="I23301" s="434"/>
      <c r="P23301" s="294"/>
    </row>
    <row r="23302" spans="1:16">
      <c r="A23302" s="215"/>
      <c r="B23302" s="438"/>
      <c r="C23302" s="215"/>
      <c r="D23302" s="217"/>
      <c r="E23302" s="217"/>
      <c r="F23302" s="216"/>
      <c r="G23302" s="216"/>
      <c r="I23302" s="434"/>
      <c r="P23302" s="294"/>
    </row>
    <row r="23303" spans="1:16">
      <c r="A23303" s="215"/>
      <c r="B23303" s="438"/>
      <c r="C23303" s="215"/>
      <c r="D23303" s="217"/>
      <c r="E23303" s="217"/>
      <c r="F23303" s="216"/>
      <c r="G23303" s="216"/>
      <c r="I23303" s="434"/>
      <c r="P23303" s="294"/>
    </row>
    <row r="23304" spans="1:16">
      <c r="A23304" s="215"/>
      <c r="B23304" s="438"/>
      <c r="C23304" s="215"/>
      <c r="D23304" s="217"/>
      <c r="E23304" s="217"/>
      <c r="F23304" s="216"/>
      <c r="G23304" s="216"/>
      <c r="I23304" s="434"/>
      <c r="P23304" s="294"/>
    </row>
    <row r="23305" spans="1:16">
      <c r="A23305" s="215"/>
      <c r="B23305" s="438"/>
      <c r="C23305" s="215"/>
      <c r="D23305" s="217"/>
      <c r="E23305" s="217"/>
      <c r="F23305" s="216"/>
      <c r="G23305" s="216"/>
      <c r="I23305" s="434"/>
      <c r="P23305" s="294"/>
    </row>
    <row r="23306" spans="1:16">
      <c r="A23306" s="215"/>
      <c r="B23306" s="438"/>
      <c r="C23306" s="215"/>
      <c r="D23306" s="217"/>
      <c r="E23306" s="217"/>
      <c r="F23306" s="216"/>
      <c r="G23306" s="216"/>
      <c r="I23306" s="434"/>
      <c r="P23306" s="294"/>
    </row>
    <row r="23307" spans="1:16">
      <c r="A23307" s="215"/>
      <c r="B23307" s="438"/>
      <c r="C23307" s="215"/>
      <c r="D23307" s="217"/>
      <c r="E23307" s="217"/>
      <c r="F23307" s="216"/>
      <c r="G23307" s="216"/>
      <c r="I23307" s="434"/>
      <c r="P23307" s="294"/>
    </row>
    <row r="23308" spans="1:16">
      <c r="A23308" s="215"/>
      <c r="B23308" s="438"/>
      <c r="C23308" s="215"/>
      <c r="D23308" s="217"/>
      <c r="E23308" s="217"/>
      <c r="F23308" s="216"/>
      <c r="G23308" s="216"/>
      <c r="I23308" s="434"/>
      <c r="P23308" s="294"/>
    </row>
    <row r="23309" spans="1:16">
      <c r="A23309" s="215"/>
      <c r="B23309" s="438"/>
      <c r="C23309" s="215"/>
      <c r="D23309" s="217"/>
      <c r="E23309" s="217"/>
      <c r="F23309" s="216"/>
      <c r="G23309" s="216"/>
      <c r="I23309" s="434"/>
      <c r="P23309" s="294"/>
    </row>
    <row r="23310" spans="1:16">
      <c r="A23310" s="215"/>
      <c r="B23310" s="438"/>
      <c r="C23310" s="215"/>
      <c r="D23310" s="217"/>
      <c r="E23310" s="217"/>
      <c r="F23310" s="216"/>
      <c r="G23310" s="216"/>
      <c r="I23310" s="434"/>
      <c r="P23310" s="294"/>
    </row>
    <row r="23311" spans="1:16">
      <c r="A23311" s="215"/>
      <c r="B23311" s="438"/>
      <c r="C23311" s="215"/>
      <c r="D23311" s="217"/>
      <c r="E23311" s="217"/>
      <c r="F23311" s="216"/>
      <c r="G23311" s="216"/>
      <c r="I23311" s="434"/>
      <c r="P23311" s="294"/>
    </row>
    <row r="23312" spans="1:16">
      <c r="A23312" s="215"/>
      <c r="B23312" s="438"/>
      <c r="C23312" s="215"/>
      <c r="D23312" s="217"/>
      <c r="E23312" s="217"/>
      <c r="F23312" s="216"/>
      <c r="G23312" s="216"/>
      <c r="I23312" s="434"/>
      <c r="P23312" s="294"/>
    </row>
    <row r="23313" spans="1:16">
      <c r="A23313" s="215"/>
      <c r="B23313" s="438"/>
      <c r="C23313" s="215"/>
      <c r="D23313" s="217"/>
      <c r="E23313" s="217"/>
      <c r="F23313" s="216"/>
      <c r="G23313" s="216"/>
      <c r="I23313" s="434"/>
      <c r="P23313" s="294"/>
    </row>
    <row r="23314" spans="1:16">
      <c r="A23314" s="215"/>
      <c r="B23314" s="438"/>
      <c r="C23314" s="215"/>
      <c r="D23314" s="217"/>
      <c r="E23314" s="217"/>
      <c r="F23314" s="216"/>
      <c r="G23314" s="216"/>
      <c r="I23314" s="434"/>
      <c r="P23314" s="294"/>
    </row>
    <row r="23315" spans="1:16">
      <c r="A23315" s="215"/>
      <c r="B23315" s="438"/>
      <c r="C23315" s="215"/>
      <c r="D23315" s="217"/>
      <c r="E23315" s="217"/>
      <c r="F23315" s="216"/>
      <c r="G23315" s="216"/>
      <c r="I23315" s="434"/>
      <c r="P23315" s="294"/>
    </row>
    <row r="23316" spans="1:16">
      <c r="A23316" s="215"/>
      <c r="B23316" s="438"/>
      <c r="C23316" s="215"/>
      <c r="D23316" s="217"/>
      <c r="E23316" s="217"/>
      <c r="F23316" s="216"/>
      <c r="G23316" s="216"/>
      <c r="I23316" s="434"/>
      <c r="P23316" s="294"/>
    </row>
    <row r="23317" spans="1:16">
      <c r="A23317" s="215"/>
      <c r="B23317" s="438"/>
      <c r="C23317" s="215"/>
      <c r="D23317" s="217"/>
      <c r="E23317" s="217"/>
      <c r="F23317" s="216"/>
      <c r="G23317" s="216"/>
      <c r="I23317" s="434"/>
      <c r="P23317" s="294"/>
    </row>
    <row r="23318" spans="1:16">
      <c r="A23318" s="215"/>
      <c r="B23318" s="438"/>
      <c r="C23318" s="215"/>
      <c r="D23318" s="217"/>
      <c r="E23318" s="217"/>
      <c r="F23318" s="216"/>
      <c r="G23318" s="216"/>
      <c r="I23318" s="434"/>
      <c r="P23318" s="294"/>
    </row>
    <row r="23319" spans="1:16">
      <c r="A23319" s="215"/>
      <c r="B23319" s="438"/>
      <c r="C23319" s="215"/>
      <c r="D23319" s="217"/>
      <c r="E23319" s="217"/>
      <c r="F23319" s="216"/>
      <c r="G23319" s="216"/>
      <c r="I23319" s="434"/>
      <c r="P23319" s="294"/>
    </row>
    <row r="23320" spans="1:16">
      <c r="A23320" s="215"/>
      <c r="B23320" s="438"/>
      <c r="C23320" s="215"/>
      <c r="D23320" s="217"/>
      <c r="E23320" s="217"/>
      <c r="F23320" s="216"/>
      <c r="G23320" s="216"/>
      <c r="I23320" s="434"/>
      <c r="P23320" s="294"/>
    </row>
    <row r="23321" spans="1:16">
      <c r="A23321" s="215"/>
      <c r="B23321" s="438"/>
      <c r="C23321" s="215"/>
      <c r="D23321" s="217"/>
      <c r="E23321" s="217"/>
      <c r="F23321" s="216"/>
      <c r="G23321" s="216"/>
      <c r="I23321" s="434"/>
      <c r="P23321" s="294"/>
    </row>
    <row r="23322" spans="1:16">
      <c r="A23322" s="215"/>
      <c r="B23322" s="438"/>
      <c r="C23322" s="215"/>
      <c r="D23322" s="217"/>
      <c r="E23322" s="217"/>
      <c r="F23322" s="216"/>
      <c r="G23322" s="216"/>
      <c r="I23322" s="434"/>
      <c r="P23322" s="294"/>
    </row>
    <row r="23323" spans="1:16">
      <c r="A23323" s="215"/>
      <c r="B23323" s="438"/>
      <c r="C23323" s="215"/>
      <c r="D23323" s="217"/>
      <c r="E23323" s="217"/>
      <c r="F23323" s="216"/>
      <c r="G23323" s="216"/>
      <c r="I23323" s="434"/>
      <c r="P23323" s="294"/>
    </row>
    <row r="23324" spans="1:16">
      <c r="A23324" s="215"/>
      <c r="B23324" s="438"/>
      <c r="C23324" s="215"/>
      <c r="D23324" s="217"/>
      <c r="E23324" s="217"/>
      <c r="F23324" s="216"/>
      <c r="G23324" s="216"/>
      <c r="I23324" s="434"/>
      <c r="P23324" s="294"/>
    </row>
    <row r="23325" spans="1:16">
      <c r="A23325" s="215"/>
      <c r="B23325" s="438"/>
      <c r="C23325" s="215"/>
      <c r="D23325" s="217"/>
      <c r="E23325" s="217"/>
      <c r="F23325" s="216"/>
      <c r="G23325" s="216"/>
      <c r="I23325" s="434"/>
      <c r="P23325" s="294"/>
    </row>
    <row r="23326" spans="1:16">
      <c r="A23326" s="215"/>
      <c r="B23326" s="438"/>
      <c r="C23326" s="215"/>
      <c r="D23326" s="217"/>
      <c r="E23326" s="217"/>
      <c r="F23326" s="216"/>
      <c r="G23326" s="216"/>
      <c r="I23326" s="434"/>
      <c r="P23326" s="294"/>
    </row>
    <row r="23327" spans="1:16">
      <c r="A23327" s="215"/>
      <c r="B23327" s="438"/>
      <c r="C23327" s="215"/>
      <c r="D23327" s="217"/>
      <c r="E23327" s="217"/>
      <c r="F23327" s="216"/>
      <c r="G23327" s="216"/>
      <c r="I23327" s="434"/>
      <c r="P23327" s="294"/>
    </row>
    <row r="23328" spans="1:16">
      <c r="A23328" s="215"/>
      <c r="B23328" s="438"/>
      <c r="C23328" s="215"/>
      <c r="D23328" s="217"/>
      <c r="E23328" s="217"/>
      <c r="F23328" s="216"/>
      <c r="G23328" s="216"/>
      <c r="I23328" s="434"/>
      <c r="P23328" s="294"/>
    </row>
    <row r="23329" spans="1:16">
      <c r="A23329" s="215"/>
      <c r="B23329" s="438"/>
      <c r="C23329" s="215"/>
      <c r="D23329" s="217"/>
      <c r="E23329" s="217"/>
      <c r="F23329" s="216"/>
      <c r="G23329" s="216"/>
      <c r="I23329" s="434"/>
      <c r="P23329" s="294"/>
    </row>
    <row r="23330" spans="1:16">
      <c r="A23330" s="215"/>
      <c r="B23330" s="438"/>
      <c r="C23330" s="215"/>
      <c r="D23330" s="217"/>
      <c r="E23330" s="217"/>
      <c r="F23330" s="216"/>
      <c r="G23330" s="216"/>
      <c r="I23330" s="434"/>
      <c r="P23330" s="294"/>
    </row>
    <row r="23331" spans="1:16">
      <c r="A23331" s="215"/>
      <c r="B23331" s="438"/>
      <c r="C23331" s="215"/>
      <c r="D23331" s="217"/>
      <c r="E23331" s="217"/>
      <c r="F23331" s="216"/>
      <c r="G23331" s="216"/>
      <c r="I23331" s="434"/>
      <c r="P23331" s="294"/>
    </row>
    <row r="23332" spans="1:16">
      <c r="A23332" s="215"/>
      <c r="B23332" s="438"/>
      <c r="C23332" s="215"/>
      <c r="D23332" s="217"/>
      <c r="E23332" s="217"/>
      <c r="F23332" s="216"/>
      <c r="G23332" s="216"/>
      <c r="I23332" s="434"/>
      <c r="P23332" s="294"/>
    </row>
    <row r="23333" spans="1:16">
      <c r="A23333" s="215"/>
      <c r="B23333" s="438"/>
      <c r="C23333" s="215"/>
      <c r="D23333" s="217"/>
      <c r="E23333" s="217"/>
      <c r="F23333" s="216"/>
      <c r="G23333" s="216"/>
      <c r="I23333" s="434"/>
      <c r="P23333" s="294"/>
    </row>
    <row r="23334" spans="1:16">
      <c r="A23334" s="215"/>
      <c r="B23334" s="438"/>
      <c r="C23334" s="215"/>
      <c r="D23334" s="217"/>
      <c r="E23334" s="217"/>
      <c r="F23334" s="216"/>
      <c r="G23334" s="216"/>
      <c r="I23334" s="434"/>
      <c r="P23334" s="294"/>
    </row>
    <row r="23335" spans="1:16">
      <c r="A23335" s="215"/>
      <c r="B23335" s="438"/>
      <c r="C23335" s="215"/>
      <c r="D23335" s="217"/>
      <c r="E23335" s="217"/>
      <c r="F23335" s="216"/>
      <c r="G23335" s="216"/>
      <c r="I23335" s="434"/>
      <c r="P23335" s="294"/>
    </row>
    <row r="23336" spans="1:16">
      <c r="A23336" s="215"/>
      <c r="B23336" s="438"/>
      <c r="C23336" s="215"/>
      <c r="D23336" s="217"/>
      <c r="E23336" s="217"/>
      <c r="F23336" s="216"/>
      <c r="G23336" s="216"/>
      <c r="I23336" s="434"/>
      <c r="P23336" s="294"/>
    </row>
    <row r="23337" spans="1:16">
      <c r="A23337" s="215"/>
      <c r="B23337" s="438"/>
      <c r="C23337" s="215"/>
      <c r="D23337" s="217"/>
      <c r="E23337" s="217"/>
      <c r="F23337" s="216"/>
      <c r="G23337" s="216"/>
      <c r="I23337" s="434"/>
      <c r="P23337" s="294"/>
    </row>
    <row r="23338" spans="1:16">
      <c r="A23338" s="215"/>
      <c r="B23338" s="438"/>
      <c r="C23338" s="215"/>
      <c r="D23338" s="217"/>
      <c r="E23338" s="217"/>
      <c r="F23338" s="216"/>
      <c r="G23338" s="216"/>
      <c r="I23338" s="434"/>
      <c r="P23338" s="294"/>
    </row>
    <row r="23339" spans="1:16">
      <c r="A23339" s="215"/>
      <c r="B23339" s="438"/>
      <c r="C23339" s="215"/>
      <c r="D23339" s="217"/>
      <c r="E23339" s="217"/>
      <c r="F23339" s="216"/>
      <c r="G23339" s="216"/>
      <c r="I23339" s="434"/>
      <c r="P23339" s="294"/>
    </row>
    <row r="23340" spans="1:16">
      <c r="A23340" s="215"/>
      <c r="B23340" s="438"/>
      <c r="C23340" s="215"/>
      <c r="D23340" s="217"/>
      <c r="E23340" s="217"/>
      <c r="F23340" s="216"/>
      <c r="G23340" s="216"/>
      <c r="I23340" s="434"/>
      <c r="P23340" s="294"/>
    </row>
    <row r="23341" spans="1:16">
      <c r="A23341" s="215"/>
      <c r="B23341" s="438"/>
      <c r="C23341" s="215"/>
      <c r="D23341" s="217"/>
      <c r="E23341" s="217"/>
      <c r="F23341" s="216"/>
      <c r="G23341" s="216"/>
      <c r="I23341" s="434"/>
      <c r="P23341" s="294"/>
    </row>
    <row r="23342" spans="1:16">
      <c r="A23342" s="215"/>
      <c r="B23342" s="438"/>
      <c r="C23342" s="215"/>
      <c r="D23342" s="217"/>
      <c r="E23342" s="217"/>
      <c r="F23342" s="216"/>
      <c r="G23342" s="216"/>
      <c r="I23342" s="434"/>
      <c r="P23342" s="294"/>
    </row>
    <row r="23343" spans="1:16">
      <c r="A23343" s="215"/>
      <c r="B23343" s="438"/>
      <c r="C23343" s="215"/>
      <c r="D23343" s="217"/>
      <c r="E23343" s="217"/>
      <c r="F23343" s="216"/>
      <c r="G23343" s="216"/>
      <c r="I23343" s="434"/>
      <c r="P23343" s="294"/>
    </row>
    <row r="23344" spans="1:16">
      <c r="A23344" s="215"/>
      <c r="B23344" s="438"/>
      <c r="C23344" s="215"/>
      <c r="D23344" s="217"/>
      <c r="E23344" s="217"/>
      <c r="F23344" s="216"/>
      <c r="G23344" s="216"/>
      <c r="I23344" s="434"/>
      <c r="P23344" s="294"/>
    </row>
    <row r="23345" spans="1:16">
      <c r="A23345" s="215"/>
      <c r="B23345" s="438"/>
      <c r="C23345" s="215"/>
      <c r="D23345" s="217"/>
      <c r="E23345" s="217"/>
      <c r="F23345" s="216"/>
      <c r="G23345" s="216"/>
      <c r="I23345" s="434"/>
      <c r="P23345" s="294"/>
    </row>
    <row r="23346" spans="1:16">
      <c r="A23346" s="215"/>
      <c r="B23346" s="438"/>
      <c r="C23346" s="215"/>
      <c r="D23346" s="217"/>
      <c r="E23346" s="217"/>
      <c r="F23346" s="216"/>
      <c r="G23346" s="216"/>
      <c r="I23346" s="434"/>
      <c r="P23346" s="294"/>
    </row>
    <row r="23347" spans="1:16">
      <c r="A23347" s="215"/>
      <c r="B23347" s="438"/>
      <c r="C23347" s="215"/>
      <c r="D23347" s="217"/>
      <c r="E23347" s="217"/>
      <c r="F23347" s="216"/>
      <c r="G23347" s="216"/>
      <c r="I23347" s="434"/>
      <c r="P23347" s="294"/>
    </row>
    <row r="23348" spans="1:16">
      <c r="A23348" s="215"/>
      <c r="B23348" s="438"/>
      <c r="C23348" s="215"/>
      <c r="D23348" s="217"/>
      <c r="E23348" s="217"/>
      <c r="F23348" s="216"/>
      <c r="G23348" s="216"/>
      <c r="I23348" s="434"/>
      <c r="P23348" s="294"/>
    </row>
    <row r="23349" spans="1:16">
      <c r="A23349" s="215"/>
      <c r="B23349" s="438"/>
      <c r="C23349" s="215"/>
      <c r="D23349" s="217"/>
      <c r="E23349" s="217"/>
      <c r="F23349" s="216"/>
      <c r="G23349" s="216"/>
      <c r="I23349" s="434"/>
      <c r="P23349" s="294"/>
    </row>
    <row r="23350" spans="1:16">
      <c r="A23350" s="215"/>
      <c r="B23350" s="438"/>
      <c r="C23350" s="215"/>
      <c r="D23350" s="217"/>
      <c r="E23350" s="217"/>
      <c r="F23350" s="216"/>
      <c r="G23350" s="216"/>
      <c r="I23350" s="434"/>
      <c r="P23350" s="294"/>
    </row>
    <row r="23351" spans="1:16">
      <c r="A23351" s="215"/>
      <c r="B23351" s="438"/>
      <c r="C23351" s="215"/>
      <c r="D23351" s="217"/>
      <c r="E23351" s="217"/>
      <c r="F23351" s="216"/>
      <c r="G23351" s="216"/>
      <c r="I23351" s="434"/>
      <c r="P23351" s="294"/>
    </row>
    <row r="23352" spans="1:16">
      <c r="A23352" s="215"/>
      <c r="B23352" s="438"/>
      <c r="C23352" s="215"/>
      <c r="D23352" s="217"/>
      <c r="E23352" s="217"/>
      <c r="F23352" s="216"/>
      <c r="G23352" s="216"/>
      <c r="I23352" s="434"/>
      <c r="P23352" s="294"/>
    </row>
    <row r="23353" spans="1:16">
      <c r="A23353" s="215"/>
      <c r="B23353" s="438"/>
      <c r="C23353" s="215"/>
      <c r="D23353" s="217"/>
      <c r="E23353" s="217"/>
      <c r="F23353" s="216"/>
      <c r="G23353" s="216"/>
      <c r="I23353" s="434"/>
      <c r="P23353" s="294"/>
    </row>
    <row r="23354" spans="1:16">
      <c r="A23354" s="215"/>
      <c r="B23354" s="438"/>
      <c r="C23354" s="215"/>
      <c r="D23354" s="217"/>
      <c r="E23354" s="217"/>
      <c r="F23354" s="216"/>
      <c r="G23354" s="216"/>
      <c r="I23354" s="434"/>
      <c r="P23354" s="294"/>
    </row>
    <row r="23355" spans="1:16">
      <c r="A23355" s="215"/>
      <c r="B23355" s="438"/>
      <c r="C23355" s="215"/>
      <c r="D23355" s="217"/>
      <c r="E23355" s="217"/>
      <c r="F23355" s="216"/>
      <c r="G23355" s="216"/>
      <c r="I23355" s="434"/>
      <c r="P23355" s="294"/>
    </row>
    <row r="23356" spans="1:16">
      <c r="A23356" s="215"/>
      <c r="B23356" s="438"/>
      <c r="C23356" s="215"/>
      <c r="D23356" s="217"/>
      <c r="E23356" s="217"/>
      <c r="F23356" s="216"/>
      <c r="G23356" s="216"/>
      <c r="I23356" s="434"/>
      <c r="P23356" s="294"/>
    </row>
    <row r="23357" spans="1:16">
      <c r="A23357" s="215"/>
      <c r="B23357" s="438"/>
      <c r="C23357" s="215"/>
      <c r="D23357" s="217"/>
      <c r="E23357" s="217"/>
      <c r="F23357" s="216"/>
      <c r="G23357" s="216"/>
      <c r="I23357" s="434"/>
      <c r="P23357" s="294"/>
    </row>
    <row r="23358" spans="1:16">
      <c r="A23358" s="215"/>
      <c r="B23358" s="438"/>
      <c r="C23358" s="215"/>
      <c r="D23358" s="217"/>
      <c r="E23358" s="217"/>
      <c r="F23358" s="216"/>
      <c r="G23358" s="216"/>
      <c r="I23358" s="434"/>
      <c r="P23358" s="294"/>
    </row>
    <row r="23359" spans="1:16">
      <c r="A23359" s="215"/>
      <c r="B23359" s="438"/>
      <c r="C23359" s="215"/>
      <c r="D23359" s="217"/>
      <c r="E23359" s="217"/>
      <c r="F23359" s="216"/>
      <c r="G23359" s="216"/>
      <c r="I23359" s="434"/>
      <c r="P23359" s="294"/>
    </row>
    <row r="23360" spans="1:16">
      <c r="A23360" s="215"/>
      <c r="B23360" s="438"/>
      <c r="C23360" s="215"/>
      <c r="D23360" s="217"/>
      <c r="E23360" s="217"/>
      <c r="F23360" s="216"/>
      <c r="G23360" s="216"/>
      <c r="I23360" s="434"/>
      <c r="P23360" s="294"/>
    </row>
    <row r="23361" spans="1:16">
      <c r="A23361" s="215"/>
      <c r="B23361" s="438"/>
      <c r="C23361" s="215"/>
      <c r="D23361" s="217"/>
      <c r="E23361" s="217"/>
      <c r="F23361" s="216"/>
      <c r="G23361" s="216"/>
      <c r="I23361" s="434"/>
      <c r="P23361" s="294"/>
    </row>
    <row r="23362" spans="1:16">
      <c r="A23362" s="215"/>
      <c r="B23362" s="438"/>
      <c r="C23362" s="215"/>
      <c r="D23362" s="217"/>
      <c r="E23362" s="217"/>
      <c r="F23362" s="216"/>
      <c r="G23362" s="216"/>
      <c r="I23362" s="434"/>
      <c r="P23362" s="294"/>
    </row>
    <row r="23363" spans="1:16">
      <c r="A23363" s="215"/>
      <c r="B23363" s="438"/>
      <c r="C23363" s="215"/>
      <c r="D23363" s="217"/>
      <c r="E23363" s="217"/>
      <c r="F23363" s="216"/>
      <c r="G23363" s="216"/>
      <c r="I23363" s="434"/>
      <c r="P23363" s="294"/>
    </row>
    <row r="23364" spans="1:16">
      <c r="A23364" s="215"/>
      <c r="B23364" s="438"/>
      <c r="C23364" s="215"/>
      <c r="D23364" s="217"/>
      <c r="E23364" s="217"/>
      <c r="F23364" s="216"/>
      <c r="G23364" s="216"/>
      <c r="I23364" s="434"/>
      <c r="P23364" s="294"/>
    </row>
    <row r="23365" spans="1:16">
      <c r="A23365" s="215"/>
      <c r="B23365" s="438"/>
      <c r="C23365" s="215"/>
      <c r="D23365" s="217"/>
      <c r="E23365" s="217"/>
      <c r="F23365" s="216"/>
      <c r="G23365" s="216"/>
      <c r="I23365" s="434"/>
      <c r="P23365" s="294"/>
    </row>
    <row r="23366" spans="1:16">
      <c r="A23366" s="215"/>
      <c r="B23366" s="438"/>
      <c r="C23366" s="215"/>
      <c r="D23366" s="217"/>
      <c r="E23366" s="217"/>
      <c r="F23366" s="216"/>
      <c r="G23366" s="216"/>
      <c r="I23366" s="434"/>
      <c r="P23366" s="294"/>
    </row>
    <row r="23367" spans="1:16">
      <c r="A23367" s="215"/>
      <c r="B23367" s="438"/>
      <c r="C23367" s="215"/>
      <c r="D23367" s="217"/>
      <c r="E23367" s="217"/>
      <c r="F23367" s="216"/>
      <c r="G23367" s="216"/>
      <c r="I23367" s="434"/>
      <c r="P23367" s="294"/>
    </row>
    <row r="23368" spans="1:16">
      <c r="A23368" s="215"/>
      <c r="B23368" s="438"/>
      <c r="C23368" s="215"/>
      <c r="D23368" s="217"/>
      <c r="E23368" s="217"/>
      <c r="F23368" s="216"/>
      <c r="G23368" s="216"/>
      <c r="I23368" s="434"/>
      <c r="P23368" s="294"/>
    </row>
    <row r="23369" spans="1:16">
      <c r="A23369" s="215"/>
      <c r="B23369" s="438"/>
      <c r="C23369" s="215"/>
      <c r="D23369" s="217"/>
      <c r="E23369" s="217"/>
      <c r="F23369" s="216"/>
      <c r="G23369" s="216"/>
      <c r="I23369" s="434"/>
      <c r="P23369" s="294"/>
    </row>
    <row r="23370" spans="1:16">
      <c r="A23370" s="215"/>
      <c r="B23370" s="438"/>
      <c r="C23370" s="215"/>
      <c r="D23370" s="217"/>
      <c r="E23370" s="217"/>
      <c r="F23370" s="216"/>
      <c r="G23370" s="216"/>
      <c r="I23370" s="434"/>
      <c r="P23370" s="294"/>
    </row>
    <row r="23371" spans="1:16">
      <c r="A23371" s="215"/>
      <c r="B23371" s="438"/>
      <c r="C23371" s="215"/>
      <c r="D23371" s="217"/>
      <c r="E23371" s="217"/>
      <c r="F23371" s="216"/>
      <c r="G23371" s="216"/>
      <c r="I23371" s="434"/>
      <c r="P23371" s="294"/>
    </row>
    <row r="23372" spans="1:16">
      <c r="A23372" s="215"/>
      <c r="B23372" s="438"/>
      <c r="C23372" s="215"/>
      <c r="D23372" s="217"/>
      <c r="E23372" s="217"/>
      <c r="F23372" s="216"/>
      <c r="G23372" s="216"/>
      <c r="I23372" s="434"/>
      <c r="P23372" s="294"/>
    </row>
    <row r="23373" spans="1:16">
      <c r="A23373" s="215"/>
      <c r="B23373" s="438"/>
      <c r="C23373" s="215"/>
      <c r="D23373" s="217"/>
      <c r="E23373" s="217"/>
      <c r="F23373" s="216"/>
      <c r="G23373" s="216"/>
      <c r="I23373" s="434"/>
      <c r="P23373" s="294"/>
    </row>
    <row r="23374" spans="1:16">
      <c r="A23374" s="215"/>
      <c r="B23374" s="438"/>
      <c r="C23374" s="215"/>
      <c r="D23374" s="217"/>
      <c r="E23374" s="217"/>
      <c r="F23374" s="216"/>
      <c r="G23374" s="216"/>
      <c r="I23374" s="434"/>
      <c r="P23374" s="294"/>
    </row>
    <row r="23375" spans="1:16">
      <c r="A23375" s="215"/>
      <c r="B23375" s="438"/>
      <c r="C23375" s="215"/>
      <c r="D23375" s="217"/>
      <c r="E23375" s="217"/>
      <c r="F23375" s="216"/>
      <c r="G23375" s="216"/>
      <c r="I23375" s="434"/>
      <c r="P23375" s="294"/>
    </row>
    <row r="23376" spans="1:16">
      <c r="A23376" s="215"/>
      <c r="B23376" s="438"/>
      <c r="C23376" s="215"/>
      <c r="D23376" s="217"/>
      <c r="E23376" s="217"/>
      <c r="F23376" s="216"/>
      <c r="G23376" s="216"/>
      <c r="I23376" s="434"/>
      <c r="P23376" s="294"/>
    </row>
    <row r="23377" spans="1:16">
      <c r="A23377" s="215"/>
      <c r="B23377" s="438"/>
      <c r="C23377" s="215"/>
      <c r="D23377" s="217"/>
      <c r="E23377" s="217"/>
      <c r="F23377" s="216"/>
      <c r="G23377" s="216"/>
      <c r="I23377" s="434"/>
      <c r="P23377" s="294"/>
    </row>
    <row r="23378" spans="1:16">
      <c r="A23378" s="215"/>
      <c r="B23378" s="438"/>
      <c r="C23378" s="215"/>
      <c r="D23378" s="217"/>
      <c r="E23378" s="217"/>
      <c r="F23378" s="216"/>
      <c r="G23378" s="216"/>
      <c r="I23378" s="434"/>
      <c r="P23378" s="294"/>
    </row>
    <row r="23379" spans="1:16">
      <c r="A23379" s="215"/>
      <c r="B23379" s="438"/>
      <c r="C23379" s="215"/>
      <c r="D23379" s="217"/>
      <c r="E23379" s="217"/>
      <c r="F23379" s="216"/>
      <c r="G23379" s="216"/>
      <c r="I23379" s="434"/>
      <c r="P23379" s="294"/>
    </row>
    <row r="23380" spans="1:16">
      <c r="A23380" s="215"/>
      <c r="B23380" s="438"/>
      <c r="C23380" s="215"/>
      <c r="D23380" s="217"/>
      <c r="E23380" s="217"/>
      <c r="F23380" s="216"/>
      <c r="G23380" s="216"/>
      <c r="I23380" s="434"/>
      <c r="P23380" s="294"/>
    </row>
    <row r="23381" spans="1:16">
      <c r="A23381" s="215"/>
      <c r="B23381" s="438"/>
      <c r="C23381" s="215"/>
      <c r="D23381" s="217"/>
      <c r="E23381" s="217"/>
      <c r="F23381" s="216"/>
      <c r="G23381" s="216"/>
      <c r="I23381" s="434"/>
      <c r="P23381" s="294"/>
    </row>
    <row r="23382" spans="1:16">
      <c r="A23382" s="215"/>
      <c r="B23382" s="438"/>
      <c r="C23382" s="215"/>
      <c r="D23382" s="217"/>
      <c r="E23382" s="217"/>
      <c r="F23382" s="216"/>
      <c r="G23382" s="216"/>
      <c r="I23382" s="434"/>
      <c r="P23382" s="294"/>
    </row>
    <row r="23383" spans="1:16">
      <c r="A23383" s="215"/>
      <c r="B23383" s="438"/>
      <c r="C23383" s="215"/>
      <c r="D23383" s="217"/>
      <c r="E23383" s="217"/>
      <c r="F23383" s="216"/>
      <c r="G23383" s="216"/>
      <c r="I23383" s="434"/>
      <c r="P23383" s="294"/>
    </row>
    <row r="23384" spans="1:16">
      <c r="A23384" s="215"/>
      <c r="B23384" s="438"/>
      <c r="C23384" s="215"/>
      <c r="D23384" s="217"/>
      <c r="E23384" s="217"/>
      <c r="F23384" s="216"/>
      <c r="G23384" s="216"/>
      <c r="I23384" s="434"/>
      <c r="P23384" s="294"/>
    </row>
    <row r="23385" spans="1:16">
      <c r="A23385" s="215"/>
      <c r="B23385" s="438"/>
      <c r="C23385" s="215"/>
      <c r="D23385" s="217"/>
      <c r="E23385" s="217"/>
      <c r="F23385" s="216"/>
      <c r="G23385" s="216"/>
      <c r="I23385" s="434"/>
      <c r="P23385" s="294"/>
    </row>
    <row r="23386" spans="1:16">
      <c r="A23386" s="215"/>
      <c r="B23386" s="438"/>
      <c r="C23386" s="215"/>
      <c r="D23386" s="217"/>
      <c r="E23386" s="217"/>
      <c r="F23386" s="216"/>
      <c r="G23386" s="216"/>
      <c r="I23386" s="434"/>
      <c r="P23386" s="294"/>
    </row>
    <row r="23387" spans="1:16">
      <c r="A23387" s="215"/>
      <c r="B23387" s="438"/>
      <c r="C23387" s="215"/>
      <c r="D23387" s="217"/>
      <c r="E23387" s="217"/>
      <c r="F23387" s="216"/>
      <c r="G23387" s="216"/>
      <c r="I23387" s="434"/>
      <c r="P23387" s="294"/>
    </row>
    <row r="23388" spans="1:16">
      <c r="A23388" s="215"/>
      <c r="B23388" s="438"/>
      <c r="C23388" s="215"/>
      <c r="D23388" s="217"/>
      <c r="E23388" s="217"/>
      <c r="F23388" s="216"/>
      <c r="G23388" s="216"/>
      <c r="I23388" s="434"/>
      <c r="P23388" s="294"/>
    </row>
    <row r="23389" spans="1:16">
      <c r="A23389" s="215"/>
      <c r="B23389" s="438"/>
      <c r="C23389" s="215"/>
      <c r="D23389" s="217"/>
      <c r="E23389" s="217"/>
      <c r="F23389" s="216"/>
      <c r="G23389" s="216"/>
      <c r="I23389" s="434"/>
      <c r="P23389" s="294"/>
    </row>
    <row r="23390" spans="1:16">
      <c r="A23390" s="215"/>
      <c r="B23390" s="438"/>
      <c r="C23390" s="215"/>
      <c r="D23390" s="217"/>
      <c r="E23390" s="217"/>
      <c r="F23390" s="216"/>
      <c r="G23390" s="216"/>
      <c r="I23390" s="434"/>
      <c r="P23390" s="294"/>
    </row>
    <row r="23391" spans="1:16">
      <c r="A23391" s="215"/>
      <c r="B23391" s="438"/>
      <c r="C23391" s="215"/>
      <c r="D23391" s="217"/>
      <c r="E23391" s="217"/>
      <c r="F23391" s="216"/>
      <c r="G23391" s="216"/>
      <c r="I23391" s="434"/>
      <c r="P23391" s="294"/>
    </row>
    <row r="23392" spans="1:16">
      <c r="A23392" s="215"/>
      <c r="B23392" s="438"/>
      <c r="C23392" s="215"/>
      <c r="D23392" s="217"/>
      <c r="E23392" s="217"/>
      <c r="F23392" s="216"/>
      <c r="G23392" s="216"/>
      <c r="I23392" s="434"/>
      <c r="P23392" s="294"/>
    </row>
    <row r="23393" spans="1:16">
      <c r="A23393" s="215"/>
      <c r="B23393" s="438"/>
      <c r="C23393" s="215"/>
      <c r="D23393" s="217"/>
      <c r="E23393" s="217"/>
      <c r="F23393" s="216"/>
      <c r="G23393" s="216"/>
      <c r="I23393" s="434"/>
      <c r="P23393" s="294"/>
    </row>
    <row r="23394" spans="1:16">
      <c r="A23394" s="215"/>
      <c r="B23394" s="438"/>
      <c r="C23394" s="215"/>
      <c r="D23394" s="217"/>
      <c r="E23394" s="217"/>
      <c r="F23394" s="216"/>
      <c r="G23394" s="216"/>
      <c r="I23394" s="434"/>
      <c r="P23394" s="294"/>
    </row>
    <row r="23395" spans="1:16">
      <c r="A23395" s="215"/>
      <c r="B23395" s="438"/>
      <c r="C23395" s="215"/>
      <c r="D23395" s="217"/>
      <c r="E23395" s="217"/>
      <c r="F23395" s="216"/>
      <c r="G23395" s="216"/>
      <c r="I23395" s="434"/>
      <c r="P23395" s="294"/>
    </row>
    <row r="23396" spans="1:16">
      <c r="A23396" s="215"/>
      <c r="B23396" s="438"/>
      <c r="C23396" s="215"/>
      <c r="D23396" s="217"/>
      <c r="E23396" s="217"/>
      <c r="F23396" s="216"/>
      <c r="G23396" s="216"/>
      <c r="I23396" s="434"/>
      <c r="P23396" s="294"/>
    </row>
    <row r="23397" spans="1:16">
      <c r="A23397" s="215"/>
      <c r="B23397" s="438"/>
      <c r="C23397" s="215"/>
      <c r="D23397" s="217"/>
      <c r="E23397" s="217"/>
      <c r="F23397" s="216"/>
      <c r="G23397" s="216"/>
      <c r="I23397" s="434"/>
      <c r="P23397" s="294"/>
    </row>
    <row r="23398" spans="1:16">
      <c r="A23398" s="215"/>
      <c r="B23398" s="438"/>
      <c r="C23398" s="215"/>
      <c r="D23398" s="217"/>
      <c r="E23398" s="217"/>
      <c r="F23398" s="216"/>
      <c r="G23398" s="216"/>
      <c r="I23398" s="434"/>
      <c r="P23398" s="294"/>
    </row>
    <row r="23399" spans="1:16">
      <c r="A23399" s="215"/>
      <c r="B23399" s="438"/>
      <c r="C23399" s="215"/>
      <c r="D23399" s="217"/>
      <c r="E23399" s="217"/>
      <c r="F23399" s="216"/>
      <c r="G23399" s="216"/>
      <c r="I23399" s="434"/>
      <c r="P23399" s="294"/>
    </row>
    <row r="23400" spans="1:16">
      <c r="A23400" s="215"/>
      <c r="B23400" s="438"/>
      <c r="C23400" s="215"/>
      <c r="D23400" s="217"/>
      <c r="E23400" s="217"/>
      <c r="F23400" s="216"/>
      <c r="G23400" s="216"/>
      <c r="I23400" s="434"/>
      <c r="P23400" s="294"/>
    </row>
    <row r="23401" spans="1:16">
      <c r="A23401" s="215"/>
      <c r="B23401" s="438"/>
      <c r="C23401" s="215"/>
      <c r="D23401" s="217"/>
      <c r="E23401" s="217"/>
      <c r="F23401" s="216"/>
      <c r="G23401" s="216"/>
      <c r="I23401" s="434"/>
      <c r="P23401" s="294"/>
    </row>
    <row r="23402" spans="1:16">
      <c r="A23402" s="215"/>
      <c r="B23402" s="438"/>
      <c r="C23402" s="215"/>
      <c r="D23402" s="217"/>
      <c r="E23402" s="217"/>
      <c r="F23402" s="216"/>
      <c r="G23402" s="216"/>
      <c r="I23402" s="434"/>
      <c r="P23402" s="294"/>
    </row>
    <row r="23403" spans="1:16">
      <c r="A23403" s="215"/>
      <c r="B23403" s="438"/>
      <c r="C23403" s="215"/>
      <c r="D23403" s="217"/>
      <c r="E23403" s="217"/>
      <c r="F23403" s="216"/>
      <c r="G23403" s="216"/>
      <c r="I23403" s="434"/>
      <c r="P23403" s="294"/>
    </row>
    <row r="23404" spans="1:16">
      <c r="A23404" s="215"/>
      <c r="B23404" s="438"/>
      <c r="C23404" s="215"/>
      <c r="D23404" s="217"/>
      <c r="E23404" s="217"/>
      <c r="F23404" s="216"/>
      <c r="G23404" s="216"/>
      <c r="I23404" s="434"/>
      <c r="P23404" s="294"/>
    </row>
    <row r="23405" spans="1:16">
      <c r="A23405" s="215"/>
      <c r="B23405" s="438"/>
      <c r="C23405" s="215"/>
      <c r="D23405" s="217"/>
      <c r="E23405" s="217"/>
      <c r="F23405" s="216"/>
      <c r="G23405" s="216"/>
      <c r="I23405" s="434"/>
      <c r="P23405" s="294"/>
    </row>
    <row r="23406" spans="1:16">
      <c r="A23406" s="215"/>
      <c r="B23406" s="438"/>
      <c r="C23406" s="215"/>
      <c r="D23406" s="217"/>
      <c r="E23406" s="217"/>
      <c r="F23406" s="216"/>
      <c r="G23406" s="216"/>
      <c r="I23406" s="434"/>
      <c r="P23406" s="294"/>
    </row>
    <row r="23407" spans="1:16">
      <c r="A23407" s="215"/>
      <c r="B23407" s="438"/>
      <c r="C23407" s="215"/>
      <c r="D23407" s="217"/>
      <c r="E23407" s="217"/>
      <c r="F23407" s="216"/>
      <c r="G23407" s="216"/>
      <c r="I23407" s="434"/>
      <c r="P23407" s="294"/>
    </row>
    <row r="23408" spans="1:16">
      <c r="A23408" s="215"/>
      <c r="B23408" s="438"/>
      <c r="C23408" s="215"/>
      <c r="D23408" s="217"/>
      <c r="E23408" s="217"/>
      <c r="F23408" s="216"/>
      <c r="G23408" s="216"/>
      <c r="I23408" s="434"/>
      <c r="P23408" s="294"/>
    </row>
    <row r="23409" spans="1:16">
      <c r="A23409" s="215"/>
      <c r="B23409" s="438"/>
      <c r="C23409" s="215"/>
      <c r="D23409" s="217"/>
      <c r="E23409" s="217"/>
      <c r="F23409" s="216"/>
      <c r="G23409" s="216"/>
      <c r="I23409" s="434"/>
      <c r="P23409" s="294"/>
    </row>
    <row r="23410" spans="1:16">
      <c r="A23410" s="215"/>
      <c r="B23410" s="438"/>
      <c r="C23410" s="215"/>
      <c r="D23410" s="217"/>
      <c r="E23410" s="217"/>
      <c r="F23410" s="216"/>
      <c r="G23410" s="216"/>
      <c r="I23410" s="434"/>
      <c r="P23410" s="294"/>
    </row>
    <row r="23411" spans="1:16">
      <c r="A23411" s="215"/>
      <c r="B23411" s="438"/>
      <c r="C23411" s="215"/>
      <c r="D23411" s="217"/>
      <c r="E23411" s="217"/>
      <c r="F23411" s="216"/>
      <c r="G23411" s="216"/>
      <c r="I23411" s="434"/>
      <c r="P23411" s="294"/>
    </row>
    <row r="23412" spans="1:16">
      <c r="A23412" s="215"/>
      <c r="B23412" s="438"/>
      <c r="C23412" s="215"/>
      <c r="D23412" s="217"/>
      <c r="E23412" s="217"/>
      <c r="F23412" s="216"/>
      <c r="G23412" s="216"/>
      <c r="I23412" s="434"/>
      <c r="P23412" s="294"/>
    </row>
    <row r="23413" spans="1:16">
      <c r="A23413" s="215"/>
      <c r="B23413" s="438"/>
      <c r="C23413" s="215"/>
      <c r="D23413" s="217"/>
      <c r="E23413" s="217"/>
      <c r="F23413" s="216"/>
      <c r="G23413" s="216"/>
      <c r="I23413" s="434"/>
      <c r="P23413" s="294"/>
    </row>
    <row r="23414" spans="1:16">
      <c r="A23414" s="215"/>
      <c r="B23414" s="438"/>
      <c r="C23414" s="215"/>
      <c r="D23414" s="217"/>
      <c r="E23414" s="217"/>
      <c r="F23414" s="216"/>
      <c r="G23414" s="216"/>
      <c r="I23414" s="434"/>
      <c r="P23414" s="294"/>
    </row>
    <row r="23415" spans="1:16">
      <c r="A23415" s="215"/>
      <c r="B23415" s="438"/>
      <c r="C23415" s="215"/>
      <c r="D23415" s="217"/>
      <c r="E23415" s="217"/>
      <c r="F23415" s="216"/>
      <c r="G23415" s="216"/>
      <c r="I23415" s="434"/>
      <c r="P23415" s="294"/>
    </row>
    <row r="23416" spans="1:16">
      <c r="A23416" s="215"/>
      <c r="B23416" s="438"/>
      <c r="C23416" s="215"/>
      <c r="D23416" s="217"/>
      <c r="E23416" s="217"/>
      <c r="F23416" s="216"/>
      <c r="G23416" s="216"/>
      <c r="I23416" s="434"/>
      <c r="P23416" s="294"/>
    </row>
    <row r="23417" spans="1:16">
      <c r="A23417" s="215"/>
      <c r="B23417" s="438"/>
      <c r="C23417" s="215"/>
      <c r="D23417" s="217"/>
      <c r="E23417" s="217"/>
      <c r="F23417" s="216"/>
      <c r="G23417" s="216"/>
      <c r="I23417" s="434"/>
      <c r="P23417" s="294"/>
    </row>
    <row r="23418" spans="1:16">
      <c r="A23418" s="215"/>
      <c r="B23418" s="438"/>
      <c r="C23418" s="215"/>
      <c r="D23418" s="217"/>
      <c r="E23418" s="217"/>
      <c r="F23418" s="216"/>
      <c r="G23418" s="216"/>
      <c r="I23418" s="434"/>
      <c r="P23418" s="294"/>
    </row>
    <row r="23419" spans="1:16">
      <c r="A23419" s="215"/>
      <c r="B23419" s="438"/>
      <c r="C23419" s="215"/>
      <c r="D23419" s="217"/>
      <c r="E23419" s="217"/>
      <c r="F23419" s="216"/>
      <c r="G23419" s="216"/>
      <c r="I23419" s="434"/>
      <c r="P23419" s="294"/>
    </row>
    <row r="23420" spans="1:16">
      <c r="A23420" s="215"/>
      <c r="B23420" s="438"/>
      <c r="C23420" s="215"/>
      <c r="D23420" s="217"/>
      <c r="E23420" s="217"/>
      <c r="F23420" s="216"/>
      <c r="G23420" s="216"/>
      <c r="I23420" s="434"/>
      <c r="P23420" s="294"/>
    </row>
    <row r="23421" spans="1:16">
      <c r="A23421" s="215"/>
      <c r="B23421" s="438"/>
      <c r="C23421" s="215"/>
      <c r="D23421" s="217"/>
      <c r="E23421" s="217"/>
      <c r="F23421" s="216"/>
      <c r="G23421" s="216"/>
      <c r="I23421" s="434"/>
      <c r="P23421" s="294"/>
    </row>
    <row r="23422" spans="1:16">
      <c r="A23422" s="215"/>
      <c r="B23422" s="438"/>
      <c r="C23422" s="215"/>
      <c r="D23422" s="217"/>
      <c r="E23422" s="217"/>
      <c r="F23422" s="216"/>
      <c r="G23422" s="216"/>
      <c r="I23422" s="434"/>
      <c r="P23422" s="294"/>
    </row>
    <row r="23423" spans="1:16">
      <c r="A23423" s="215"/>
      <c r="B23423" s="438"/>
      <c r="C23423" s="215"/>
      <c r="D23423" s="217"/>
      <c r="E23423" s="217"/>
      <c r="F23423" s="216"/>
      <c r="G23423" s="216"/>
      <c r="I23423" s="434"/>
      <c r="P23423" s="294"/>
    </row>
    <row r="23424" spans="1:16">
      <c r="A23424" s="215"/>
      <c r="B23424" s="438"/>
      <c r="C23424" s="215"/>
      <c r="D23424" s="217"/>
      <c r="E23424" s="217"/>
      <c r="F23424" s="216"/>
      <c r="G23424" s="216"/>
      <c r="I23424" s="434"/>
      <c r="P23424" s="294"/>
    </row>
    <row r="23425" spans="1:16">
      <c r="A23425" s="215"/>
      <c r="B23425" s="438"/>
      <c r="C23425" s="215"/>
      <c r="D23425" s="217"/>
      <c r="E23425" s="217"/>
      <c r="F23425" s="216"/>
      <c r="G23425" s="216"/>
      <c r="I23425" s="434"/>
      <c r="P23425" s="294"/>
    </row>
    <row r="23426" spans="1:16">
      <c r="A23426" s="215"/>
      <c r="B23426" s="438"/>
      <c r="C23426" s="215"/>
      <c r="D23426" s="217"/>
      <c r="E23426" s="217"/>
      <c r="F23426" s="216"/>
      <c r="G23426" s="216"/>
      <c r="I23426" s="434"/>
      <c r="P23426" s="294"/>
    </row>
    <row r="23427" spans="1:16">
      <c r="A23427" s="215"/>
      <c r="B23427" s="438"/>
      <c r="C23427" s="215"/>
      <c r="D23427" s="217"/>
      <c r="E23427" s="217"/>
      <c r="F23427" s="216"/>
      <c r="G23427" s="216"/>
      <c r="I23427" s="434"/>
      <c r="P23427" s="294"/>
    </row>
    <row r="23428" spans="1:16">
      <c r="A23428" s="215"/>
      <c r="B23428" s="438"/>
      <c r="C23428" s="215"/>
      <c r="D23428" s="217"/>
      <c r="E23428" s="217"/>
      <c r="F23428" s="216"/>
      <c r="G23428" s="216"/>
      <c r="I23428" s="434"/>
      <c r="P23428" s="294"/>
    </row>
    <row r="23429" spans="1:16">
      <c r="A23429" s="215"/>
      <c r="B23429" s="438"/>
      <c r="C23429" s="215"/>
      <c r="D23429" s="217"/>
      <c r="E23429" s="217"/>
      <c r="F23429" s="216"/>
      <c r="G23429" s="216"/>
      <c r="I23429" s="434"/>
      <c r="P23429" s="294"/>
    </row>
    <row r="23430" spans="1:16">
      <c r="A23430" s="215"/>
      <c r="B23430" s="438"/>
      <c r="C23430" s="215"/>
      <c r="D23430" s="217"/>
      <c r="E23430" s="217"/>
      <c r="F23430" s="216"/>
      <c r="G23430" s="216"/>
      <c r="I23430" s="434"/>
      <c r="P23430" s="294"/>
    </row>
    <row r="23431" spans="1:16">
      <c r="A23431" s="215"/>
      <c r="B23431" s="438"/>
      <c r="C23431" s="215"/>
      <c r="D23431" s="217"/>
      <c r="E23431" s="217"/>
      <c r="F23431" s="216"/>
      <c r="G23431" s="216"/>
      <c r="I23431" s="434"/>
      <c r="P23431" s="294"/>
    </row>
    <row r="23432" spans="1:16">
      <c r="A23432" s="215"/>
      <c r="B23432" s="438"/>
      <c r="C23432" s="215"/>
      <c r="D23432" s="217"/>
      <c r="E23432" s="217"/>
      <c r="F23432" s="216"/>
      <c r="G23432" s="216"/>
      <c r="I23432" s="434"/>
      <c r="P23432" s="294"/>
    </row>
    <row r="23433" spans="1:16">
      <c r="A23433" s="215"/>
      <c r="B23433" s="438"/>
      <c r="C23433" s="215"/>
      <c r="D23433" s="217"/>
      <c r="E23433" s="217"/>
      <c r="F23433" s="216"/>
      <c r="G23433" s="216"/>
      <c r="I23433" s="434"/>
      <c r="P23433" s="294"/>
    </row>
    <row r="23434" spans="1:16">
      <c r="A23434" s="215"/>
      <c r="B23434" s="438"/>
      <c r="C23434" s="215"/>
      <c r="D23434" s="217"/>
      <c r="E23434" s="217"/>
      <c r="F23434" s="216"/>
      <c r="G23434" s="216"/>
      <c r="I23434" s="434"/>
      <c r="P23434" s="294"/>
    </row>
    <row r="23435" spans="1:16">
      <c r="A23435" s="215"/>
      <c r="B23435" s="438"/>
      <c r="C23435" s="215"/>
      <c r="D23435" s="217"/>
      <c r="E23435" s="217"/>
      <c r="F23435" s="216"/>
      <c r="G23435" s="216"/>
      <c r="I23435" s="434"/>
      <c r="P23435" s="294"/>
    </row>
    <row r="23436" spans="1:16">
      <c r="A23436" s="215"/>
      <c r="B23436" s="438"/>
      <c r="C23436" s="215"/>
      <c r="D23436" s="217"/>
      <c r="E23436" s="217"/>
      <c r="F23436" s="216"/>
      <c r="G23436" s="216"/>
      <c r="I23436" s="434"/>
      <c r="P23436" s="294"/>
    </row>
    <row r="23437" spans="1:16">
      <c r="A23437" s="215"/>
      <c r="B23437" s="438"/>
      <c r="C23437" s="215"/>
      <c r="D23437" s="217"/>
      <c r="E23437" s="217"/>
      <c r="F23437" s="216"/>
      <c r="G23437" s="216"/>
      <c r="I23437" s="434"/>
      <c r="P23437" s="294"/>
    </row>
    <row r="23438" spans="1:16">
      <c r="A23438" s="215"/>
      <c r="B23438" s="438"/>
      <c r="C23438" s="215"/>
      <c r="D23438" s="217"/>
      <c r="E23438" s="217"/>
      <c r="F23438" s="216"/>
      <c r="G23438" s="216"/>
      <c r="I23438" s="434"/>
      <c r="P23438" s="294"/>
    </row>
    <row r="23439" spans="1:16">
      <c r="A23439" s="215"/>
      <c r="B23439" s="438"/>
      <c r="C23439" s="215"/>
      <c r="D23439" s="217"/>
      <c r="E23439" s="217"/>
      <c r="F23439" s="216"/>
      <c r="G23439" s="216"/>
      <c r="I23439" s="434"/>
      <c r="P23439" s="294"/>
    </row>
    <row r="23440" spans="1:16">
      <c r="A23440" s="215"/>
      <c r="B23440" s="438"/>
      <c r="C23440" s="215"/>
      <c r="D23440" s="217"/>
      <c r="E23440" s="217"/>
      <c r="F23440" s="216"/>
      <c r="G23440" s="216"/>
      <c r="I23440" s="434"/>
      <c r="P23440" s="294"/>
    </row>
    <row r="23441" spans="1:16">
      <c r="A23441" s="215"/>
      <c r="B23441" s="438"/>
      <c r="C23441" s="215"/>
      <c r="D23441" s="217"/>
      <c r="E23441" s="217"/>
      <c r="F23441" s="216"/>
      <c r="G23441" s="216"/>
      <c r="I23441" s="434"/>
      <c r="P23441" s="294"/>
    </row>
    <row r="23442" spans="1:16">
      <c r="A23442" s="215"/>
      <c r="B23442" s="438"/>
      <c r="C23442" s="215"/>
      <c r="D23442" s="217"/>
      <c r="E23442" s="217"/>
      <c r="F23442" s="216"/>
      <c r="G23442" s="216"/>
      <c r="I23442" s="434"/>
      <c r="P23442" s="294"/>
    </row>
    <row r="23443" spans="1:16">
      <c r="A23443" s="215"/>
      <c r="B23443" s="438"/>
      <c r="C23443" s="215"/>
      <c r="D23443" s="217"/>
      <c r="E23443" s="217"/>
      <c r="F23443" s="216"/>
      <c r="G23443" s="216"/>
      <c r="I23443" s="434"/>
      <c r="P23443" s="294"/>
    </row>
    <row r="23444" spans="1:16">
      <c r="A23444" s="215"/>
      <c r="B23444" s="438"/>
      <c r="C23444" s="215"/>
      <c r="D23444" s="217"/>
      <c r="E23444" s="217"/>
      <c r="F23444" s="216"/>
      <c r="G23444" s="216"/>
      <c r="I23444" s="434"/>
      <c r="P23444" s="294"/>
    </row>
    <row r="23445" spans="1:16">
      <c r="A23445" s="215"/>
      <c r="B23445" s="438"/>
      <c r="C23445" s="215"/>
      <c r="D23445" s="217"/>
      <c r="E23445" s="217"/>
      <c r="F23445" s="216"/>
      <c r="G23445" s="216"/>
      <c r="I23445" s="434"/>
      <c r="P23445" s="294"/>
    </row>
    <row r="23446" spans="1:16">
      <c r="A23446" s="215"/>
      <c r="B23446" s="438"/>
      <c r="C23446" s="215"/>
      <c r="D23446" s="217"/>
      <c r="E23446" s="217"/>
      <c r="F23446" s="216"/>
      <c r="G23446" s="216"/>
      <c r="I23446" s="434"/>
      <c r="P23446" s="294"/>
    </row>
    <row r="23447" spans="1:16">
      <c r="A23447" s="215"/>
      <c r="B23447" s="438"/>
      <c r="C23447" s="215"/>
      <c r="D23447" s="217"/>
      <c r="E23447" s="217"/>
      <c r="F23447" s="216"/>
      <c r="G23447" s="216"/>
      <c r="I23447" s="434"/>
      <c r="P23447" s="294"/>
    </row>
    <row r="23448" spans="1:16">
      <c r="A23448" s="215"/>
      <c r="B23448" s="438"/>
      <c r="C23448" s="215"/>
      <c r="D23448" s="217"/>
      <c r="E23448" s="217"/>
      <c r="F23448" s="216"/>
      <c r="G23448" s="216"/>
      <c r="I23448" s="434"/>
      <c r="P23448" s="294"/>
    </row>
    <row r="23449" spans="1:16">
      <c r="A23449" s="215"/>
      <c r="B23449" s="438"/>
      <c r="C23449" s="215"/>
      <c r="D23449" s="217"/>
      <c r="E23449" s="217"/>
      <c r="F23449" s="216"/>
      <c r="G23449" s="216"/>
      <c r="I23449" s="434"/>
      <c r="P23449" s="294"/>
    </row>
    <row r="23450" spans="1:16">
      <c r="A23450" s="215"/>
      <c r="B23450" s="438"/>
      <c r="C23450" s="215"/>
      <c r="D23450" s="217"/>
      <c r="E23450" s="217"/>
      <c r="F23450" s="216"/>
      <c r="G23450" s="216"/>
      <c r="I23450" s="434"/>
      <c r="P23450" s="294"/>
    </row>
    <row r="23451" spans="1:16">
      <c r="A23451" s="215"/>
      <c r="B23451" s="438"/>
      <c r="C23451" s="215"/>
      <c r="D23451" s="217"/>
      <c r="E23451" s="217"/>
      <c r="F23451" s="216"/>
      <c r="G23451" s="216"/>
      <c r="I23451" s="434"/>
      <c r="P23451" s="294"/>
    </row>
    <row r="23452" spans="1:16">
      <c r="A23452" s="215"/>
      <c r="B23452" s="438"/>
      <c r="C23452" s="215"/>
      <c r="D23452" s="217"/>
      <c r="E23452" s="217"/>
      <c r="F23452" s="216"/>
      <c r="G23452" s="216"/>
      <c r="I23452" s="434"/>
      <c r="P23452" s="294"/>
    </row>
    <row r="23453" spans="1:16">
      <c r="A23453" s="215"/>
      <c r="B23453" s="438"/>
      <c r="C23453" s="215"/>
      <c r="D23453" s="217"/>
      <c r="E23453" s="217"/>
      <c r="F23453" s="216"/>
      <c r="G23453" s="216"/>
      <c r="I23453" s="434"/>
      <c r="P23453" s="294"/>
    </row>
    <row r="23454" spans="1:16">
      <c r="A23454" s="215"/>
      <c r="B23454" s="438"/>
      <c r="C23454" s="215"/>
      <c r="D23454" s="217"/>
      <c r="E23454" s="217"/>
      <c r="F23454" s="216"/>
      <c r="G23454" s="216"/>
      <c r="I23454" s="434"/>
      <c r="P23454" s="294"/>
    </row>
    <row r="23455" spans="1:16">
      <c r="A23455" s="215"/>
      <c r="B23455" s="438"/>
      <c r="C23455" s="215"/>
      <c r="D23455" s="217"/>
      <c r="E23455" s="217"/>
      <c r="F23455" s="216"/>
      <c r="G23455" s="216"/>
      <c r="I23455" s="434"/>
      <c r="P23455" s="294"/>
    </row>
    <row r="23456" spans="1:16">
      <c r="A23456" s="215"/>
      <c r="B23456" s="438"/>
      <c r="C23456" s="215"/>
      <c r="D23456" s="217"/>
      <c r="E23456" s="217"/>
      <c r="F23456" s="216"/>
      <c r="G23456" s="216"/>
      <c r="I23456" s="434"/>
      <c r="P23456" s="294"/>
    </row>
    <row r="23457" spans="1:16">
      <c r="A23457" s="215"/>
      <c r="B23457" s="438"/>
      <c r="C23457" s="215"/>
      <c r="D23457" s="217"/>
      <c r="E23457" s="217"/>
      <c r="F23457" s="216"/>
      <c r="G23457" s="216"/>
      <c r="I23457" s="434"/>
      <c r="P23457" s="294"/>
    </row>
    <row r="23458" spans="1:16">
      <c r="A23458" s="215"/>
      <c r="B23458" s="438"/>
      <c r="C23458" s="215"/>
      <c r="D23458" s="217"/>
      <c r="E23458" s="217"/>
      <c r="F23458" s="216"/>
      <c r="G23458" s="216"/>
      <c r="I23458" s="434"/>
      <c r="P23458" s="294"/>
    </row>
    <row r="23459" spans="1:16">
      <c r="A23459" s="215"/>
      <c r="B23459" s="438"/>
      <c r="C23459" s="215"/>
      <c r="D23459" s="217"/>
      <c r="E23459" s="217"/>
      <c r="F23459" s="216"/>
      <c r="G23459" s="216"/>
      <c r="I23459" s="434"/>
      <c r="P23459" s="294"/>
    </row>
    <row r="23460" spans="1:16">
      <c r="A23460" s="215"/>
      <c r="B23460" s="438"/>
      <c r="C23460" s="215"/>
      <c r="D23460" s="217"/>
      <c r="E23460" s="217"/>
      <c r="F23460" s="216"/>
      <c r="G23460" s="216"/>
      <c r="I23460" s="434"/>
      <c r="P23460" s="294"/>
    </row>
    <row r="23461" spans="1:16">
      <c r="A23461" s="215"/>
      <c r="B23461" s="438"/>
      <c r="C23461" s="215"/>
      <c r="D23461" s="217"/>
      <c r="E23461" s="217"/>
      <c r="F23461" s="216"/>
      <c r="G23461" s="216"/>
      <c r="I23461" s="434"/>
      <c r="P23461" s="294"/>
    </row>
    <row r="23462" spans="1:16">
      <c r="A23462" s="215"/>
      <c r="B23462" s="438"/>
      <c r="C23462" s="215"/>
      <c r="D23462" s="217"/>
      <c r="E23462" s="217"/>
      <c r="F23462" s="216"/>
      <c r="G23462" s="216"/>
      <c r="I23462" s="434"/>
      <c r="P23462" s="294"/>
    </row>
    <row r="23463" spans="1:16">
      <c r="A23463" s="215"/>
      <c r="B23463" s="438"/>
      <c r="C23463" s="215"/>
      <c r="D23463" s="217"/>
      <c r="E23463" s="217"/>
      <c r="F23463" s="216"/>
      <c r="G23463" s="216"/>
      <c r="I23463" s="434"/>
      <c r="P23463" s="294"/>
    </row>
    <row r="23464" spans="1:16">
      <c r="A23464" s="215"/>
      <c r="B23464" s="438"/>
      <c r="C23464" s="215"/>
      <c r="D23464" s="217"/>
      <c r="E23464" s="217"/>
      <c r="F23464" s="216"/>
      <c r="G23464" s="216"/>
      <c r="I23464" s="434"/>
      <c r="P23464" s="294"/>
    </row>
    <row r="23465" spans="1:16">
      <c r="A23465" s="215"/>
      <c r="B23465" s="438"/>
      <c r="C23465" s="215"/>
      <c r="D23465" s="217"/>
      <c r="E23465" s="217"/>
      <c r="F23465" s="216"/>
      <c r="G23465" s="216"/>
      <c r="I23465" s="434"/>
      <c r="P23465" s="294"/>
    </row>
    <row r="23466" spans="1:16">
      <c r="A23466" s="215"/>
      <c r="B23466" s="438"/>
      <c r="C23466" s="215"/>
      <c r="D23466" s="217"/>
      <c r="E23466" s="217"/>
      <c r="F23466" s="216"/>
      <c r="G23466" s="216"/>
      <c r="I23466" s="434"/>
      <c r="P23466" s="294"/>
    </row>
    <row r="23467" spans="1:16">
      <c r="A23467" s="215"/>
      <c r="B23467" s="438"/>
      <c r="C23467" s="215"/>
      <c r="D23467" s="217"/>
      <c r="E23467" s="217"/>
      <c r="F23467" s="216"/>
      <c r="G23467" s="216"/>
      <c r="I23467" s="434"/>
      <c r="P23467" s="294"/>
    </row>
    <row r="23468" spans="1:16">
      <c r="A23468" s="215"/>
      <c r="B23468" s="438"/>
      <c r="C23468" s="215"/>
      <c r="D23468" s="217"/>
      <c r="E23468" s="217"/>
      <c r="F23468" s="216"/>
      <c r="G23468" s="216"/>
      <c r="I23468" s="434"/>
      <c r="P23468" s="294"/>
    </row>
    <row r="23469" spans="1:16">
      <c r="A23469" s="215"/>
      <c r="B23469" s="438"/>
      <c r="C23469" s="215"/>
      <c r="D23469" s="217"/>
      <c r="E23469" s="217"/>
      <c r="F23469" s="216"/>
      <c r="G23469" s="216"/>
      <c r="I23469" s="434"/>
      <c r="P23469" s="294"/>
    </row>
    <row r="23470" spans="1:16">
      <c r="A23470" s="215"/>
      <c r="B23470" s="438"/>
      <c r="C23470" s="215"/>
      <c r="D23470" s="217"/>
      <c r="E23470" s="217"/>
      <c r="F23470" s="216"/>
      <c r="G23470" s="216"/>
      <c r="I23470" s="434"/>
      <c r="P23470" s="294"/>
    </row>
    <row r="23471" spans="1:16">
      <c r="A23471" s="215"/>
      <c r="B23471" s="438"/>
      <c r="C23471" s="215"/>
      <c r="D23471" s="217"/>
      <c r="E23471" s="217"/>
      <c r="F23471" s="216"/>
      <c r="G23471" s="216"/>
      <c r="I23471" s="434"/>
      <c r="P23471" s="294"/>
    </row>
    <row r="23472" spans="1:16">
      <c r="A23472" s="215"/>
      <c r="B23472" s="438"/>
      <c r="C23472" s="215"/>
      <c r="D23472" s="217"/>
      <c r="E23472" s="217"/>
      <c r="F23472" s="216"/>
      <c r="G23472" s="216"/>
      <c r="I23472" s="434"/>
      <c r="P23472" s="294"/>
    </row>
    <row r="23473" spans="1:16">
      <c r="A23473" s="215"/>
      <c r="B23473" s="438"/>
      <c r="C23473" s="215"/>
      <c r="D23473" s="217"/>
      <c r="E23473" s="217"/>
      <c r="F23473" s="216"/>
      <c r="G23473" s="216"/>
      <c r="I23473" s="434"/>
      <c r="P23473" s="294"/>
    </row>
    <row r="23474" spans="1:16">
      <c r="A23474" s="215"/>
      <c r="B23474" s="438"/>
      <c r="C23474" s="215"/>
      <c r="D23474" s="217"/>
      <c r="E23474" s="217"/>
      <c r="F23474" s="216"/>
      <c r="G23474" s="216"/>
      <c r="I23474" s="434"/>
      <c r="P23474" s="294"/>
    </row>
    <row r="23475" spans="1:16">
      <c r="A23475" s="215"/>
      <c r="B23475" s="438"/>
      <c r="C23475" s="215"/>
      <c r="D23475" s="217"/>
      <c r="E23475" s="217"/>
      <c r="F23475" s="216"/>
      <c r="G23475" s="216"/>
      <c r="I23475" s="434"/>
      <c r="P23475" s="294"/>
    </row>
    <row r="23476" spans="1:16">
      <c r="A23476" s="215"/>
      <c r="B23476" s="438"/>
      <c r="C23476" s="215"/>
      <c r="D23476" s="217"/>
      <c r="E23476" s="217"/>
      <c r="F23476" s="216"/>
      <c r="G23476" s="216"/>
      <c r="I23476" s="434"/>
      <c r="P23476" s="294"/>
    </row>
    <row r="23477" spans="1:16">
      <c r="A23477" s="215"/>
      <c r="B23477" s="438"/>
      <c r="C23477" s="215"/>
      <c r="D23477" s="217"/>
      <c r="E23477" s="217"/>
      <c r="F23477" s="216"/>
      <c r="G23477" s="216"/>
      <c r="I23477" s="434"/>
      <c r="P23477" s="294"/>
    </row>
    <row r="23478" spans="1:16">
      <c r="A23478" s="215"/>
      <c r="B23478" s="438"/>
      <c r="C23478" s="215"/>
      <c r="D23478" s="217"/>
      <c r="E23478" s="217"/>
      <c r="F23478" s="216"/>
      <c r="G23478" s="216"/>
      <c r="I23478" s="434"/>
      <c r="P23478" s="294"/>
    </row>
    <row r="23479" spans="1:16">
      <c r="A23479" s="215"/>
      <c r="B23479" s="438"/>
      <c r="C23479" s="215"/>
      <c r="D23479" s="217"/>
      <c r="E23479" s="217"/>
      <c r="F23479" s="216"/>
      <c r="G23479" s="216"/>
      <c r="I23479" s="434"/>
      <c r="P23479" s="294"/>
    </row>
    <row r="23480" spans="1:16">
      <c r="A23480" s="215"/>
      <c r="B23480" s="438"/>
      <c r="C23480" s="215"/>
      <c r="D23480" s="217"/>
      <c r="E23480" s="217"/>
      <c r="F23480" s="216"/>
      <c r="G23480" s="216"/>
      <c r="I23480" s="434"/>
      <c r="P23480" s="294"/>
    </row>
    <row r="23481" spans="1:16">
      <c r="A23481" s="215"/>
      <c r="B23481" s="438"/>
      <c r="C23481" s="215"/>
      <c r="D23481" s="217"/>
      <c r="E23481" s="217"/>
      <c r="F23481" s="216"/>
      <c r="G23481" s="216"/>
      <c r="I23481" s="434"/>
      <c r="P23481" s="294"/>
    </row>
    <row r="23482" spans="1:16">
      <c r="A23482" s="215"/>
      <c r="B23482" s="438"/>
      <c r="C23482" s="215"/>
      <c r="D23482" s="217"/>
      <c r="E23482" s="217"/>
      <c r="F23482" s="216"/>
      <c r="G23482" s="216"/>
      <c r="I23482" s="434"/>
      <c r="P23482" s="294"/>
    </row>
    <row r="23483" spans="1:16">
      <c r="A23483" s="215"/>
      <c r="B23483" s="438"/>
      <c r="C23483" s="215"/>
      <c r="D23483" s="217"/>
      <c r="E23483" s="217"/>
      <c r="F23483" s="216"/>
      <c r="G23483" s="216"/>
      <c r="I23483" s="434"/>
      <c r="P23483" s="294"/>
    </row>
    <row r="23484" spans="1:16">
      <c r="A23484" s="215"/>
      <c r="B23484" s="438"/>
      <c r="C23484" s="215"/>
      <c r="D23484" s="217"/>
      <c r="E23484" s="217"/>
      <c r="F23484" s="216"/>
      <c r="G23484" s="216"/>
      <c r="I23484" s="434"/>
      <c r="P23484" s="294"/>
    </row>
    <row r="23485" spans="1:16">
      <c r="A23485" s="215"/>
      <c r="B23485" s="438"/>
      <c r="C23485" s="215"/>
      <c r="D23485" s="217"/>
      <c r="E23485" s="217"/>
      <c r="F23485" s="216"/>
      <c r="G23485" s="216"/>
      <c r="I23485" s="434"/>
      <c r="P23485" s="294"/>
    </row>
    <row r="23486" spans="1:16">
      <c r="A23486" s="215"/>
      <c r="B23486" s="438"/>
      <c r="C23486" s="215"/>
      <c r="D23486" s="217"/>
      <c r="E23486" s="217"/>
      <c r="F23486" s="216"/>
      <c r="G23486" s="216"/>
      <c r="I23486" s="434"/>
      <c r="P23486" s="294"/>
    </row>
    <row r="23487" spans="1:16">
      <c r="A23487" s="215"/>
      <c r="B23487" s="438"/>
      <c r="C23487" s="215"/>
      <c r="D23487" s="217"/>
      <c r="E23487" s="217"/>
      <c r="F23487" s="216"/>
      <c r="G23487" s="216"/>
      <c r="I23487" s="434"/>
      <c r="P23487" s="294"/>
    </row>
    <row r="23488" spans="1:16">
      <c r="A23488" s="215"/>
      <c r="B23488" s="438"/>
      <c r="C23488" s="215"/>
      <c r="D23488" s="217"/>
      <c r="E23488" s="217"/>
      <c r="F23488" s="216"/>
      <c r="G23488" s="216"/>
      <c r="I23488" s="434"/>
      <c r="P23488" s="294"/>
    </row>
    <row r="23489" spans="1:16">
      <c r="A23489" s="215"/>
      <c r="B23489" s="438"/>
      <c r="C23489" s="215"/>
      <c r="D23489" s="217"/>
      <c r="E23489" s="217"/>
      <c r="F23489" s="216"/>
      <c r="G23489" s="216"/>
      <c r="I23489" s="434"/>
      <c r="P23489" s="294"/>
    </row>
    <row r="23490" spans="1:16">
      <c r="A23490" s="215"/>
      <c r="B23490" s="438"/>
      <c r="C23490" s="215"/>
      <c r="D23490" s="217"/>
      <c r="E23490" s="217"/>
      <c r="F23490" s="216"/>
      <c r="G23490" s="216"/>
      <c r="I23490" s="434"/>
      <c r="P23490" s="294"/>
    </row>
    <row r="23491" spans="1:16">
      <c r="A23491" s="215"/>
      <c r="B23491" s="438"/>
      <c r="C23491" s="215"/>
      <c r="D23491" s="217"/>
      <c r="E23491" s="217"/>
      <c r="F23491" s="216"/>
      <c r="G23491" s="216"/>
      <c r="I23491" s="434"/>
      <c r="P23491" s="294"/>
    </row>
    <row r="23492" spans="1:16">
      <c r="A23492" s="215"/>
      <c r="B23492" s="438"/>
      <c r="C23492" s="215"/>
      <c r="D23492" s="217"/>
      <c r="E23492" s="217"/>
      <c r="F23492" s="216"/>
      <c r="G23492" s="216"/>
      <c r="I23492" s="434"/>
      <c r="P23492" s="294"/>
    </row>
    <row r="23493" spans="1:16">
      <c r="A23493" s="215"/>
      <c r="B23493" s="438"/>
      <c r="C23493" s="215"/>
      <c r="D23493" s="217"/>
      <c r="E23493" s="217"/>
      <c r="F23493" s="216"/>
      <c r="G23493" s="216"/>
      <c r="I23493" s="434"/>
      <c r="P23493" s="294"/>
    </row>
    <row r="23494" spans="1:16">
      <c r="A23494" s="215"/>
      <c r="B23494" s="438"/>
      <c r="C23494" s="215"/>
      <c r="D23494" s="217"/>
      <c r="E23494" s="217"/>
      <c r="F23494" s="216"/>
      <c r="G23494" s="216"/>
      <c r="I23494" s="434"/>
      <c r="P23494" s="294"/>
    </row>
    <row r="23495" spans="1:16">
      <c r="A23495" s="215"/>
      <c r="B23495" s="438"/>
      <c r="C23495" s="215"/>
      <c r="D23495" s="217"/>
      <c r="E23495" s="217"/>
      <c r="F23495" s="216"/>
      <c r="G23495" s="216"/>
      <c r="I23495" s="434"/>
      <c r="P23495" s="294"/>
    </row>
    <row r="23496" spans="1:16">
      <c r="A23496" s="215"/>
      <c r="B23496" s="438"/>
      <c r="C23496" s="215"/>
      <c r="D23496" s="217"/>
      <c r="E23496" s="217"/>
      <c r="F23496" s="216"/>
      <c r="G23496" s="216"/>
      <c r="I23496" s="434"/>
      <c r="P23496" s="294"/>
    </row>
    <row r="23497" spans="1:16">
      <c r="A23497" s="215"/>
      <c r="B23497" s="438"/>
      <c r="C23497" s="215"/>
      <c r="D23497" s="217"/>
      <c r="E23497" s="217"/>
      <c r="F23497" s="216"/>
      <c r="G23497" s="216"/>
      <c r="I23497" s="434"/>
      <c r="P23497" s="294"/>
    </row>
    <row r="23498" spans="1:16">
      <c r="A23498" s="215"/>
      <c r="B23498" s="438"/>
      <c r="C23498" s="215"/>
      <c r="D23498" s="217"/>
      <c r="E23498" s="217"/>
      <c r="F23498" s="216"/>
      <c r="G23498" s="216"/>
      <c r="I23498" s="434"/>
      <c r="P23498" s="294"/>
    </row>
    <row r="23499" spans="1:16">
      <c r="A23499" s="215"/>
      <c r="B23499" s="438"/>
      <c r="C23499" s="215"/>
      <c r="D23499" s="217"/>
      <c r="E23499" s="217"/>
      <c r="F23499" s="216"/>
      <c r="G23499" s="216"/>
      <c r="I23499" s="434"/>
      <c r="P23499" s="294"/>
    </row>
    <row r="23500" spans="1:16">
      <c r="A23500" s="215"/>
      <c r="B23500" s="438"/>
      <c r="C23500" s="215"/>
      <c r="D23500" s="217"/>
      <c r="E23500" s="217"/>
      <c r="F23500" s="216"/>
      <c r="G23500" s="216"/>
      <c r="I23500" s="434"/>
      <c r="P23500" s="294"/>
    </row>
    <row r="23501" spans="1:16">
      <c r="A23501" s="215"/>
      <c r="B23501" s="438"/>
      <c r="C23501" s="215"/>
      <c r="D23501" s="217"/>
      <c r="E23501" s="217"/>
      <c r="F23501" s="216"/>
      <c r="G23501" s="216"/>
      <c r="I23501" s="434"/>
      <c r="P23501" s="294"/>
    </row>
    <row r="23502" spans="1:16">
      <c r="A23502" s="215"/>
      <c r="B23502" s="438"/>
      <c r="C23502" s="215"/>
      <c r="D23502" s="217"/>
      <c r="E23502" s="217"/>
      <c r="F23502" s="216"/>
      <c r="G23502" s="216"/>
      <c r="I23502" s="434"/>
      <c r="P23502" s="294"/>
    </row>
    <row r="23503" spans="1:16">
      <c r="A23503" s="215"/>
      <c r="B23503" s="438"/>
      <c r="C23503" s="215"/>
      <c r="D23503" s="217"/>
      <c r="E23503" s="217"/>
      <c r="F23503" s="216"/>
      <c r="G23503" s="216"/>
      <c r="I23503" s="434"/>
      <c r="P23503" s="294"/>
    </row>
    <row r="23504" spans="1:16">
      <c r="A23504" s="215"/>
      <c r="B23504" s="438"/>
      <c r="C23504" s="215"/>
      <c r="D23504" s="217"/>
      <c r="E23504" s="217"/>
      <c r="F23504" s="216"/>
      <c r="G23504" s="216"/>
      <c r="I23504" s="434"/>
      <c r="P23504" s="294"/>
    </row>
    <row r="23505" spans="1:16">
      <c r="A23505" s="215"/>
      <c r="B23505" s="438"/>
      <c r="C23505" s="215"/>
      <c r="D23505" s="217"/>
      <c r="E23505" s="217"/>
      <c r="F23505" s="216"/>
      <c r="G23505" s="216"/>
      <c r="I23505" s="434"/>
      <c r="P23505" s="294"/>
    </row>
    <row r="23506" spans="1:16">
      <c r="A23506" s="215"/>
      <c r="B23506" s="438"/>
      <c r="C23506" s="215"/>
      <c r="D23506" s="217"/>
      <c r="E23506" s="217"/>
      <c r="F23506" s="216"/>
      <c r="G23506" s="216"/>
      <c r="I23506" s="434"/>
      <c r="P23506" s="294"/>
    </row>
    <row r="23507" spans="1:16">
      <c r="A23507" s="215"/>
      <c r="B23507" s="438"/>
      <c r="C23507" s="215"/>
      <c r="D23507" s="217"/>
      <c r="E23507" s="217"/>
      <c r="F23507" s="216"/>
      <c r="G23507" s="216"/>
      <c r="I23507" s="434"/>
      <c r="P23507" s="294"/>
    </row>
    <row r="23508" spans="1:16">
      <c r="A23508" s="215"/>
      <c r="B23508" s="438"/>
      <c r="C23508" s="215"/>
      <c r="D23508" s="217"/>
      <c r="E23508" s="217"/>
      <c r="F23508" s="216"/>
      <c r="G23508" s="216"/>
      <c r="I23508" s="434"/>
      <c r="P23508" s="294"/>
    </row>
    <row r="23509" spans="1:16">
      <c r="A23509" s="215"/>
      <c r="B23509" s="438"/>
      <c r="C23509" s="215"/>
      <c r="D23509" s="217"/>
      <c r="E23509" s="217"/>
      <c r="F23509" s="216"/>
      <c r="G23509" s="216"/>
      <c r="I23509" s="434"/>
      <c r="P23509" s="294"/>
    </row>
    <row r="23510" spans="1:16">
      <c r="A23510" s="215"/>
      <c r="B23510" s="438"/>
      <c r="C23510" s="215"/>
      <c r="D23510" s="217"/>
      <c r="E23510" s="217"/>
      <c r="F23510" s="216"/>
      <c r="G23510" s="216"/>
      <c r="I23510" s="434"/>
      <c r="P23510" s="294"/>
    </row>
    <row r="23511" spans="1:16">
      <c r="A23511" s="215"/>
      <c r="B23511" s="438"/>
      <c r="C23511" s="215"/>
      <c r="D23511" s="217"/>
      <c r="E23511" s="217"/>
      <c r="F23511" s="216"/>
      <c r="G23511" s="216"/>
      <c r="I23511" s="434"/>
      <c r="P23511" s="294"/>
    </row>
    <row r="23512" spans="1:16">
      <c r="A23512" s="215"/>
      <c r="B23512" s="438"/>
      <c r="C23512" s="215"/>
      <c r="D23512" s="217"/>
      <c r="E23512" s="217"/>
      <c r="F23512" s="216"/>
      <c r="G23512" s="216"/>
      <c r="I23512" s="434"/>
      <c r="P23512" s="294"/>
    </row>
    <row r="23513" spans="1:16">
      <c r="A23513" s="215"/>
      <c r="B23513" s="438"/>
      <c r="C23513" s="215"/>
      <c r="D23513" s="217"/>
      <c r="E23513" s="217"/>
      <c r="F23513" s="216"/>
      <c r="G23513" s="216"/>
      <c r="I23513" s="434"/>
      <c r="P23513" s="294"/>
    </row>
    <row r="23514" spans="1:16">
      <c r="A23514" s="215"/>
      <c r="B23514" s="438"/>
      <c r="C23514" s="215"/>
      <c r="D23514" s="217"/>
      <c r="E23514" s="217"/>
      <c r="F23514" s="216"/>
      <c r="G23514" s="216"/>
      <c r="I23514" s="434"/>
      <c r="P23514" s="294"/>
    </row>
    <row r="23515" spans="1:16">
      <c r="A23515" s="215"/>
      <c r="B23515" s="438"/>
      <c r="C23515" s="215"/>
      <c r="D23515" s="217"/>
      <c r="E23515" s="217"/>
      <c r="F23515" s="216"/>
      <c r="G23515" s="216"/>
      <c r="I23515" s="434"/>
      <c r="P23515" s="294"/>
    </row>
    <row r="23516" spans="1:16">
      <c r="A23516" s="215"/>
      <c r="B23516" s="438"/>
      <c r="C23516" s="215"/>
      <c r="D23516" s="217"/>
      <c r="E23516" s="217"/>
      <c r="F23516" s="216"/>
      <c r="G23516" s="216"/>
      <c r="I23516" s="434"/>
      <c r="P23516" s="294"/>
    </row>
    <row r="23517" spans="1:16">
      <c r="A23517" s="215"/>
      <c r="B23517" s="438"/>
      <c r="C23517" s="215"/>
      <c r="D23517" s="217"/>
      <c r="E23517" s="217"/>
      <c r="F23517" s="216"/>
      <c r="G23517" s="216"/>
      <c r="I23517" s="434"/>
      <c r="P23517" s="294"/>
    </row>
    <row r="23518" spans="1:16">
      <c r="A23518" s="215"/>
      <c r="B23518" s="438"/>
      <c r="C23518" s="215"/>
      <c r="D23518" s="217"/>
      <c r="E23518" s="217"/>
      <c r="F23518" s="216"/>
      <c r="G23518" s="216"/>
      <c r="I23518" s="434"/>
      <c r="P23518" s="294"/>
    </row>
    <row r="23519" spans="1:16">
      <c r="A23519" s="215"/>
      <c r="B23519" s="438"/>
      <c r="C23519" s="215"/>
      <c r="D23519" s="217"/>
      <c r="E23519" s="217"/>
      <c r="F23519" s="216"/>
      <c r="G23519" s="216"/>
      <c r="I23519" s="434"/>
      <c r="P23519" s="294"/>
    </row>
    <row r="23520" spans="1:16">
      <c r="A23520" s="215"/>
      <c r="B23520" s="438"/>
      <c r="C23520" s="215"/>
      <c r="D23520" s="217"/>
      <c r="E23520" s="217"/>
      <c r="F23520" s="216"/>
      <c r="G23520" s="216"/>
      <c r="I23520" s="434"/>
      <c r="P23520" s="294"/>
    </row>
    <row r="23521" spans="1:16">
      <c r="A23521" s="215"/>
      <c r="B23521" s="438"/>
      <c r="C23521" s="215"/>
      <c r="D23521" s="217"/>
      <c r="E23521" s="217"/>
      <c r="F23521" s="216"/>
      <c r="G23521" s="216"/>
      <c r="I23521" s="434"/>
      <c r="P23521" s="294"/>
    </row>
    <row r="23522" spans="1:16">
      <c r="A23522" s="215"/>
      <c r="B23522" s="438"/>
      <c r="C23522" s="215"/>
      <c r="D23522" s="217"/>
      <c r="E23522" s="217"/>
      <c r="F23522" s="216"/>
      <c r="G23522" s="216"/>
      <c r="I23522" s="434"/>
      <c r="P23522" s="294"/>
    </row>
    <row r="23523" spans="1:16">
      <c r="A23523" s="215"/>
      <c r="B23523" s="438"/>
      <c r="C23523" s="215"/>
      <c r="D23523" s="217"/>
      <c r="E23523" s="217"/>
      <c r="F23523" s="216"/>
      <c r="G23523" s="216"/>
      <c r="I23523" s="434"/>
      <c r="P23523" s="294"/>
    </row>
    <row r="23524" spans="1:16">
      <c r="A23524" s="215"/>
      <c r="B23524" s="438"/>
      <c r="C23524" s="215"/>
      <c r="D23524" s="217"/>
      <c r="E23524" s="217"/>
      <c r="F23524" s="216"/>
      <c r="G23524" s="216"/>
      <c r="I23524" s="434"/>
      <c r="P23524" s="294"/>
    </row>
    <row r="23525" spans="1:16">
      <c r="A23525" s="215"/>
      <c r="B23525" s="438"/>
      <c r="C23525" s="215"/>
      <c r="D23525" s="217"/>
      <c r="E23525" s="217"/>
      <c r="F23525" s="216"/>
      <c r="G23525" s="216"/>
      <c r="I23525" s="434"/>
      <c r="P23525" s="294"/>
    </row>
    <row r="23526" spans="1:16">
      <c r="A23526" s="215"/>
      <c r="B23526" s="438"/>
      <c r="C23526" s="215"/>
      <c r="D23526" s="217"/>
      <c r="E23526" s="217"/>
      <c r="F23526" s="216"/>
      <c r="G23526" s="216"/>
      <c r="I23526" s="434"/>
      <c r="P23526" s="294"/>
    </row>
    <row r="23527" spans="1:16">
      <c r="A23527" s="215"/>
      <c r="B23527" s="438"/>
      <c r="C23527" s="215"/>
      <c r="D23527" s="217"/>
      <c r="E23527" s="217"/>
      <c r="F23527" s="216"/>
      <c r="G23527" s="216"/>
      <c r="I23527" s="434"/>
      <c r="P23527" s="294"/>
    </row>
    <row r="23528" spans="1:16">
      <c r="A23528" s="215"/>
      <c r="B23528" s="438"/>
      <c r="C23528" s="215"/>
      <c r="D23528" s="217"/>
      <c r="E23528" s="217"/>
      <c r="F23528" s="216"/>
      <c r="G23528" s="216"/>
      <c r="I23528" s="434"/>
      <c r="P23528" s="294"/>
    </row>
    <row r="23529" spans="1:16">
      <c r="A23529" s="215"/>
      <c r="B23529" s="438"/>
      <c r="C23529" s="215"/>
      <c r="D23529" s="217"/>
      <c r="E23529" s="217"/>
      <c r="F23529" s="216"/>
      <c r="G23529" s="216"/>
      <c r="I23529" s="434"/>
      <c r="P23529" s="294"/>
    </row>
    <row r="23530" spans="1:16">
      <c r="A23530" s="215"/>
      <c r="B23530" s="438"/>
      <c r="C23530" s="215"/>
      <c r="D23530" s="217"/>
      <c r="E23530" s="217"/>
      <c r="F23530" s="216"/>
      <c r="G23530" s="216"/>
      <c r="I23530" s="434"/>
      <c r="P23530" s="294"/>
    </row>
    <row r="23531" spans="1:16">
      <c r="A23531" s="215"/>
      <c r="B23531" s="438"/>
      <c r="C23531" s="215"/>
      <c r="D23531" s="217"/>
      <c r="E23531" s="217"/>
      <c r="F23531" s="216"/>
      <c r="G23531" s="216"/>
      <c r="I23531" s="434"/>
      <c r="P23531" s="294"/>
    </row>
    <row r="23532" spans="1:16">
      <c r="A23532" s="215"/>
      <c r="B23532" s="438"/>
      <c r="C23532" s="215"/>
      <c r="D23532" s="217"/>
      <c r="E23532" s="217"/>
      <c r="F23532" s="216"/>
      <c r="G23532" s="216"/>
      <c r="I23532" s="434"/>
      <c r="P23532" s="294"/>
    </row>
    <row r="23533" spans="1:16">
      <c r="A23533" s="215"/>
      <c r="B23533" s="438"/>
      <c r="C23533" s="215"/>
      <c r="D23533" s="217"/>
      <c r="E23533" s="217"/>
      <c r="F23533" s="216"/>
      <c r="G23533" s="216"/>
      <c r="I23533" s="434"/>
      <c r="P23533" s="294"/>
    </row>
    <row r="23534" spans="1:16">
      <c r="A23534" s="215"/>
      <c r="B23534" s="438"/>
      <c r="C23534" s="215"/>
      <c r="D23534" s="217"/>
      <c r="E23534" s="217"/>
      <c r="F23534" s="216"/>
      <c r="G23534" s="216"/>
      <c r="I23534" s="434"/>
      <c r="P23534" s="294"/>
    </row>
    <row r="23535" spans="1:16">
      <c r="A23535" s="215"/>
      <c r="B23535" s="438"/>
      <c r="C23535" s="215"/>
      <c r="D23535" s="217"/>
      <c r="E23535" s="217"/>
      <c r="F23535" s="216"/>
      <c r="G23535" s="216"/>
      <c r="I23535" s="434"/>
      <c r="P23535" s="294"/>
    </row>
    <row r="23536" spans="1:16">
      <c r="A23536" s="215"/>
      <c r="B23536" s="438"/>
      <c r="C23536" s="215"/>
      <c r="D23536" s="217"/>
      <c r="E23536" s="217"/>
      <c r="F23536" s="216"/>
      <c r="G23536" s="216"/>
      <c r="I23536" s="434"/>
      <c r="P23536" s="294"/>
    </row>
    <row r="23537" spans="1:16">
      <c r="A23537" s="215"/>
      <c r="B23537" s="438"/>
      <c r="C23537" s="215"/>
      <c r="D23537" s="217"/>
      <c r="E23537" s="217"/>
      <c r="F23537" s="216"/>
      <c r="G23537" s="216"/>
      <c r="I23537" s="434"/>
      <c r="P23537" s="294"/>
    </row>
    <row r="23538" spans="1:16">
      <c r="A23538" s="215"/>
      <c r="B23538" s="438"/>
      <c r="C23538" s="215"/>
      <c r="D23538" s="217"/>
      <c r="E23538" s="217"/>
      <c r="F23538" s="216"/>
      <c r="G23538" s="216"/>
      <c r="I23538" s="434"/>
      <c r="P23538" s="294"/>
    </row>
    <row r="23539" spans="1:16">
      <c r="A23539" s="215"/>
      <c r="B23539" s="438"/>
      <c r="C23539" s="215"/>
      <c r="D23539" s="217"/>
      <c r="E23539" s="217"/>
      <c r="F23539" s="216"/>
      <c r="G23539" s="216"/>
      <c r="I23539" s="434"/>
      <c r="P23539" s="294"/>
    </row>
    <row r="23540" spans="1:16">
      <c r="A23540" s="215"/>
      <c r="B23540" s="438"/>
      <c r="C23540" s="215"/>
      <c r="D23540" s="217"/>
      <c r="E23540" s="217"/>
      <c r="F23540" s="216"/>
      <c r="G23540" s="216"/>
      <c r="I23540" s="434"/>
      <c r="P23540" s="294"/>
    </row>
    <row r="23541" spans="1:16">
      <c r="A23541" s="215"/>
      <c r="B23541" s="438"/>
      <c r="C23541" s="215"/>
      <c r="D23541" s="217"/>
      <c r="E23541" s="217"/>
      <c r="F23541" s="216"/>
      <c r="G23541" s="216"/>
      <c r="I23541" s="434"/>
      <c r="P23541" s="294"/>
    </row>
    <row r="23542" spans="1:16">
      <c r="A23542" s="215"/>
      <c r="B23542" s="438"/>
      <c r="C23542" s="215"/>
      <c r="D23542" s="217"/>
      <c r="E23542" s="217"/>
      <c r="F23542" s="216"/>
      <c r="G23542" s="216"/>
      <c r="I23542" s="434"/>
      <c r="P23542" s="294"/>
    </row>
    <row r="23543" spans="1:16">
      <c r="A23543" s="215"/>
      <c r="B23543" s="438"/>
      <c r="C23543" s="215"/>
      <c r="D23543" s="217"/>
      <c r="E23543" s="217"/>
      <c r="F23543" s="216"/>
      <c r="G23543" s="216"/>
      <c r="I23543" s="434"/>
      <c r="P23543" s="294"/>
    </row>
    <row r="23544" spans="1:16">
      <c r="A23544" s="215"/>
      <c r="B23544" s="438"/>
      <c r="C23544" s="215"/>
      <c r="D23544" s="217"/>
      <c r="E23544" s="217"/>
      <c r="F23544" s="216"/>
      <c r="G23544" s="216"/>
      <c r="I23544" s="434"/>
      <c r="P23544" s="294"/>
    </row>
    <row r="23545" spans="1:16">
      <c r="A23545" s="215"/>
      <c r="B23545" s="438"/>
      <c r="C23545" s="215"/>
      <c r="D23545" s="217"/>
      <c r="E23545" s="217"/>
      <c r="F23545" s="216"/>
      <c r="G23545" s="216"/>
      <c r="I23545" s="434"/>
      <c r="P23545" s="294"/>
    </row>
    <row r="23546" spans="1:16">
      <c r="A23546" s="215"/>
      <c r="B23546" s="438"/>
      <c r="C23546" s="215"/>
      <c r="D23546" s="217"/>
      <c r="E23546" s="217"/>
      <c r="F23546" s="216"/>
      <c r="G23546" s="216"/>
      <c r="I23546" s="434"/>
      <c r="P23546" s="294"/>
    </row>
    <row r="23547" spans="1:16">
      <c r="A23547" s="215"/>
      <c r="B23547" s="438"/>
      <c r="C23547" s="215"/>
      <c r="D23547" s="217"/>
      <c r="E23547" s="217"/>
      <c r="F23547" s="216"/>
      <c r="G23547" s="216"/>
      <c r="I23547" s="434"/>
      <c r="P23547" s="294"/>
    </row>
    <row r="23548" spans="1:16">
      <c r="A23548" s="215"/>
      <c r="B23548" s="438"/>
      <c r="C23548" s="215"/>
      <c r="D23548" s="217"/>
      <c r="E23548" s="217"/>
      <c r="F23548" s="216"/>
      <c r="G23548" s="216"/>
      <c r="I23548" s="434"/>
      <c r="P23548" s="294"/>
    </row>
    <row r="23549" spans="1:16">
      <c r="A23549" s="215"/>
      <c r="B23549" s="438"/>
      <c r="C23549" s="215"/>
      <c r="D23549" s="217"/>
      <c r="E23549" s="217"/>
      <c r="F23549" s="216"/>
      <c r="G23549" s="216"/>
      <c r="I23549" s="434"/>
      <c r="P23549" s="294"/>
    </row>
    <row r="23550" spans="1:16">
      <c r="A23550" s="215"/>
      <c r="B23550" s="438"/>
      <c r="C23550" s="215"/>
      <c r="D23550" s="217"/>
      <c r="E23550" s="217"/>
      <c r="F23550" s="216"/>
      <c r="G23550" s="216"/>
      <c r="I23550" s="434"/>
      <c r="P23550" s="294"/>
    </row>
    <row r="23551" spans="1:16">
      <c r="A23551" s="215"/>
      <c r="B23551" s="438"/>
      <c r="C23551" s="215"/>
      <c r="D23551" s="217"/>
      <c r="E23551" s="217"/>
      <c r="F23551" s="216"/>
      <c r="G23551" s="216"/>
      <c r="I23551" s="434"/>
      <c r="P23551" s="294"/>
    </row>
    <row r="23552" spans="1:16">
      <c r="A23552" s="215"/>
      <c r="B23552" s="438"/>
      <c r="C23552" s="215"/>
      <c r="D23552" s="217"/>
      <c r="E23552" s="217"/>
      <c r="F23552" s="216"/>
      <c r="G23552" s="216"/>
      <c r="I23552" s="434"/>
      <c r="P23552" s="294"/>
    </row>
    <row r="23553" spans="1:16">
      <c r="A23553" s="215"/>
      <c r="B23553" s="438"/>
      <c r="C23553" s="215"/>
      <c r="D23553" s="217"/>
      <c r="E23553" s="217"/>
      <c r="F23553" s="216"/>
      <c r="G23553" s="216"/>
      <c r="I23553" s="434"/>
      <c r="P23553" s="294"/>
    </row>
    <row r="23554" spans="1:16">
      <c r="A23554" s="215"/>
      <c r="B23554" s="438"/>
      <c r="C23554" s="215"/>
      <c r="D23554" s="217"/>
      <c r="E23554" s="217"/>
      <c r="F23554" s="216"/>
      <c r="G23554" s="216"/>
      <c r="I23554" s="434"/>
      <c r="P23554" s="294"/>
    </row>
    <row r="23555" spans="1:16">
      <c r="A23555" s="215"/>
      <c r="B23555" s="438"/>
      <c r="C23555" s="215"/>
      <c r="D23555" s="217"/>
      <c r="E23555" s="217"/>
      <c r="F23555" s="216"/>
      <c r="G23555" s="216"/>
      <c r="I23555" s="434"/>
      <c r="P23555" s="294"/>
    </row>
    <row r="23556" spans="1:16">
      <c r="A23556" s="215"/>
      <c r="B23556" s="438"/>
      <c r="C23556" s="215"/>
      <c r="D23556" s="217"/>
      <c r="E23556" s="217"/>
      <c r="F23556" s="216"/>
      <c r="G23556" s="216"/>
      <c r="I23556" s="434"/>
      <c r="P23556" s="294"/>
    </row>
    <row r="23557" spans="1:16">
      <c r="A23557" s="215"/>
      <c r="B23557" s="438"/>
      <c r="C23557" s="215"/>
      <c r="D23557" s="217"/>
      <c r="E23557" s="217"/>
      <c r="F23557" s="216"/>
      <c r="G23557" s="216"/>
      <c r="I23557" s="434"/>
      <c r="P23557" s="294"/>
    </row>
    <row r="23558" spans="1:16">
      <c r="A23558" s="215"/>
      <c r="B23558" s="438"/>
      <c r="C23558" s="215"/>
      <c r="D23558" s="217"/>
      <c r="E23558" s="217"/>
      <c r="F23558" s="216"/>
      <c r="G23558" s="216"/>
      <c r="I23558" s="434"/>
      <c r="P23558" s="294"/>
    </row>
    <row r="23559" spans="1:16">
      <c r="A23559" s="215"/>
      <c r="B23559" s="438"/>
      <c r="C23559" s="215"/>
      <c r="D23559" s="217"/>
      <c r="E23559" s="217"/>
      <c r="F23559" s="216"/>
      <c r="G23559" s="216"/>
      <c r="I23559" s="434"/>
      <c r="P23559" s="294"/>
    </row>
    <row r="23560" spans="1:16">
      <c r="A23560" s="215"/>
      <c r="B23560" s="438"/>
      <c r="C23560" s="215"/>
      <c r="D23560" s="217"/>
      <c r="E23560" s="217"/>
      <c r="F23560" s="216"/>
      <c r="G23560" s="216"/>
      <c r="I23560" s="434"/>
      <c r="P23560" s="294"/>
    </row>
    <row r="23561" spans="1:16">
      <c r="A23561" s="215"/>
      <c r="B23561" s="438"/>
      <c r="C23561" s="215"/>
      <c r="D23561" s="217"/>
      <c r="E23561" s="217"/>
      <c r="F23561" s="216"/>
      <c r="G23561" s="216"/>
      <c r="I23561" s="434"/>
      <c r="P23561" s="294"/>
    </row>
    <row r="23562" spans="1:16">
      <c r="A23562" s="215"/>
      <c r="B23562" s="438"/>
      <c r="C23562" s="215"/>
      <c r="D23562" s="217"/>
      <c r="E23562" s="217"/>
      <c r="F23562" s="216"/>
      <c r="G23562" s="216"/>
      <c r="I23562" s="434"/>
      <c r="P23562" s="294"/>
    </row>
    <row r="23563" spans="1:16">
      <c r="A23563" s="215"/>
      <c r="B23563" s="438"/>
      <c r="C23563" s="215"/>
      <c r="D23563" s="217"/>
      <c r="E23563" s="217"/>
      <c r="F23563" s="216"/>
      <c r="G23563" s="216"/>
      <c r="I23563" s="434"/>
      <c r="P23563" s="294"/>
    </row>
    <row r="23564" spans="1:16">
      <c r="A23564" s="215"/>
      <c r="B23564" s="438"/>
      <c r="C23564" s="215"/>
      <c r="D23564" s="217"/>
      <c r="E23564" s="217"/>
      <c r="F23564" s="216"/>
      <c r="G23564" s="216"/>
      <c r="I23564" s="434"/>
      <c r="P23564" s="294"/>
    </row>
    <row r="23565" spans="1:16">
      <c r="A23565" s="215"/>
      <c r="B23565" s="438"/>
      <c r="C23565" s="215"/>
      <c r="D23565" s="217"/>
      <c r="E23565" s="217"/>
      <c r="F23565" s="216"/>
      <c r="G23565" s="216"/>
      <c r="I23565" s="434"/>
      <c r="P23565" s="294"/>
    </row>
    <row r="23566" spans="1:16">
      <c r="A23566" s="215"/>
      <c r="B23566" s="438"/>
      <c r="C23566" s="215"/>
      <c r="D23566" s="217"/>
      <c r="E23566" s="217"/>
      <c r="F23566" s="216"/>
      <c r="G23566" s="216"/>
      <c r="I23566" s="434"/>
      <c r="P23566" s="294"/>
    </row>
    <row r="23567" spans="1:16">
      <c r="A23567" s="215"/>
      <c r="B23567" s="438"/>
      <c r="C23567" s="215"/>
      <c r="D23567" s="217"/>
      <c r="E23567" s="217"/>
      <c r="F23567" s="216"/>
      <c r="G23567" s="216"/>
      <c r="I23567" s="434"/>
      <c r="P23567" s="294"/>
    </row>
    <row r="23568" spans="1:16">
      <c r="A23568" s="215"/>
      <c r="B23568" s="438"/>
      <c r="C23568" s="215"/>
      <c r="D23568" s="217"/>
      <c r="E23568" s="217"/>
      <c r="F23568" s="216"/>
      <c r="G23568" s="216"/>
      <c r="I23568" s="434"/>
      <c r="P23568" s="294"/>
    </row>
    <row r="23569" spans="1:16">
      <c r="A23569" s="215"/>
      <c r="B23569" s="438"/>
      <c r="C23569" s="215"/>
      <c r="D23569" s="217"/>
      <c r="E23569" s="217"/>
      <c r="F23569" s="216"/>
      <c r="G23569" s="216"/>
      <c r="I23569" s="434"/>
      <c r="P23569" s="294"/>
    </row>
    <row r="23570" spans="1:16">
      <c r="A23570" s="215"/>
      <c r="B23570" s="438"/>
      <c r="C23570" s="215"/>
      <c r="D23570" s="217"/>
      <c r="E23570" s="217"/>
      <c r="F23570" s="216"/>
      <c r="G23570" s="216"/>
      <c r="I23570" s="434"/>
      <c r="P23570" s="294"/>
    </row>
    <row r="23571" spans="1:16">
      <c r="A23571" s="215"/>
      <c r="B23571" s="438"/>
      <c r="C23571" s="215"/>
      <c r="D23571" s="217"/>
      <c r="E23571" s="217"/>
      <c r="F23571" s="216"/>
      <c r="G23571" s="216"/>
      <c r="I23571" s="434"/>
      <c r="P23571" s="294"/>
    </row>
    <row r="23572" spans="1:16">
      <c r="A23572" s="215"/>
      <c r="B23572" s="438"/>
      <c r="C23572" s="215"/>
      <c r="D23572" s="217"/>
      <c r="E23572" s="217"/>
      <c r="F23572" s="216"/>
      <c r="G23572" s="216"/>
      <c r="I23572" s="434"/>
      <c r="P23572" s="294"/>
    </row>
    <row r="23573" spans="1:16">
      <c r="A23573" s="215"/>
      <c r="B23573" s="438"/>
      <c r="C23573" s="215"/>
      <c r="D23573" s="217"/>
      <c r="E23573" s="217"/>
      <c r="F23573" s="216"/>
      <c r="G23573" s="216"/>
      <c r="I23573" s="434"/>
      <c r="P23573" s="294"/>
    </row>
    <row r="23574" spans="1:16">
      <c r="A23574" s="215"/>
      <c r="B23574" s="438"/>
      <c r="C23574" s="215"/>
      <c r="D23574" s="217"/>
      <c r="E23574" s="217"/>
      <c r="F23574" s="216"/>
      <c r="G23574" s="216"/>
      <c r="I23574" s="434"/>
      <c r="P23574" s="294"/>
    </row>
    <row r="23575" spans="1:16">
      <c r="A23575" s="215"/>
      <c r="B23575" s="438"/>
      <c r="C23575" s="215"/>
      <c r="D23575" s="217"/>
      <c r="E23575" s="217"/>
      <c r="F23575" s="216"/>
      <c r="G23575" s="216"/>
      <c r="I23575" s="434"/>
      <c r="P23575" s="294"/>
    </row>
    <row r="23576" spans="1:16">
      <c r="A23576" s="215"/>
      <c r="B23576" s="438"/>
      <c r="C23576" s="215"/>
      <c r="D23576" s="217"/>
      <c r="E23576" s="217"/>
      <c r="F23576" s="216"/>
      <c r="G23576" s="216"/>
      <c r="I23576" s="434"/>
      <c r="P23576" s="294"/>
    </row>
    <row r="23577" spans="1:16">
      <c r="A23577" s="215"/>
      <c r="B23577" s="438"/>
      <c r="C23577" s="215"/>
      <c r="D23577" s="217"/>
      <c r="E23577" s="217"/>
      <c r="F23577" s="216"/>
      <c r="G23577" s="216"/>
      <c r="I23577" s="434"/>
      <c r="P23577" s="294"/>
    </row>
    <row r="23578" spans="1:16">
      <c r="A23578" s="215"/>
      <c r="B23578" s="438"/>
      <c r="C23578" s="215"/>
      <c r="D23578" s="217"/>
      <c r="E23578" s="217"/>
      <c r="F23578" s="216"/>
      <c r="G23578" s="216"/>
      <c r="I23578" s="434"/>
      <c r="P23578" s="294"/>
    </row>
    <row r="23579" spans="1:16">
      <c r="A23579" s="215"/>
      <c r="B23579" s="438"/>
      <c r="C23579" s="215"/>
      <c r="D23579" s="217"/>
      <c r="E23579" s="217"/>
      <c r="F23579" s="216"/>
      <c r="G23579" s="216"/>
      <c r="I23579" s="434"/>
      <c r="P23579" s="294"/>
    </row>
    <row r="23580" spans="1:16">
      <c r="A23580" s="215"/>
      <c r="B23580" s="438"/>
      <c r="C23580" s="215"/>
      <c r="D23580" s="217"/>
      <c r="E23580" s="217"/>
      <c r="F23580" s="216"/>
      <c r="G23580" s="216"/>
      <c r="I23580" s="434"/>
      <c r="P23580" s="294"/>
    </row>
    <row r="23581" spans="1:16">
      <c r="A23581" s="215"/>
      <c r="B23581" s="438"/>
      <c r="C23581" s="215"/>
      <c r="D23581" s="217"/>
      <c r="E23581" s="217"/>
      <c r="F23581" s="216"/>
      <c r="G23581" s="216"/>
      <c r="I23581" s="434"/>
      <c r="P23581" s="294"/>
    </row>
    <row r="23582" spans="1:16">
      <c r="A23582" s="215"/>
      <c r="B23582" s="438"/>
      <c r="C23582" s="215"/>
      <c r="D23582" s="217"/>
      <c r="E23582" s="217"/>
      <c r="F23582" s="216"/>
      <c r="G23582" s="216"/>
      <c r="I23582" s="434"/>
      <c r="P23582" s="294"/>
    </row>
    <row r="23583" spans="1:16">
      <c r="A23583" s="215"/>
      <c r="B23583" s="438"/>
      <c r="C23583" s="215"/>
      <c r="D23583" s="217"/>
      <c r="E23583" s="217"/>
      <c r="F23583" s="216"/>
      <c r="G23583" s="216"/>
      <c r="I23583" s="434"/>
      <c r="P23583" s="294"/>
    </row>
    <row r="23584" spans="1:16">
      <c r="A23584" s="215"/>
      <c r="B23584" s="438"/>
      <c r="C23584" s="215"/>
      <c r="D23584" s="217"/>
      <c r="E23584" s="217"/>
      <c r="F23584" s="216"/>
      <c r="G23584" s="216"/>
      <c r="I23584" s="434"/>
      <c r="P23584" s="294"/>
    </row>
    <row r="23585" spans="1:16">
      <c r="A23585" s="215"/>
      <c r="B23585" s="438"/>
      <c r="C23585" s="215"/>
      <c r="D23585" s="217"/>
      <c r="E23585" s="217"/>
      <c r="F23585" s="216"/>
      <c r="G23585" s="216"/>
      <c r="I23585" s="434"/>
      <c r="P23585" s="294"/>
    </row>
    <row r="23586" spans="1:16">
      <c r="A23586" s="215"/>
      <c r="B23586" s="438"/>
      <c r="C23586" s="215"/>
      <c r="D23586" s="217"/>
      <c r="E23586" s="217"/>
      <c r="F23586" s="216"/>
      <c r="G23586" s="216"/>
      <c r="I23586" s="434"/>
      <c r="P23586" s="294"/>
    </row>
    <row r="23587" spans="1:16">
      <c r="A23587" s="215"/>
      <c r="B23587" s="438"/>
      <c r="C23587" s="215"/>
      <c r="D23587" s="217"/>
      <c r="E23587" s="217"/>
      <c r="F23587" s="216"/>
      <c r="G23587" s="216"/>
      <c r="I23587" s="434"/>
      <c r="P23587" s="294"/>
    </row>
    <row r="23588" spans="1:16">
      <c r="A23588" s="215"/>
      <c r="B23588" s="438"/>
      <c r="C23588" s="215"/>
      <c r="D23588" s="217"/>
      <c r="E23588" s="217"/>
      <c r="F23588" s="216"/>
      <c r="G23588" s="216"/>
      <c r="I23588" s="434"/>
      <c r="P23588" s="294"/>
    </row>
    <row r="23589" spans="1:16">
      <c r="A23589" s="215"/>
      <c r="B23589" s="438"/>
      <c r="C23589" s="215"/>
      <c r="D23589" s="217"/>
      <c r="E23589" s="217"/>
      <c r="F23589" s="216"/>
      <c r="G23589" s="216"/>
      <c r="I23589" s="434"/>
      <c r="P23589" s="294"/>
    </row>
    <row r="23590" spans="1:16">
      <c r="A23590" s="215"/>
      <c r="B23590" s="438"/>
      <c r="C23590" s="215"/>
      <c r="D23590" s="217"/>
      <c r="E23590" s="217"/>
      <c r="F23590" s="216"/>
      <c r="G23590" s="216"/>
      <c r="I23590" s="434"/>
      <c r="P23590" s="294"/>
    </row>
    <row r="23591" spans="1:16">
      <c r="A23591" s="215"/>
      <c r="B23591" s="438"/>
      <c r="C23591" s="215"/>
      <c r="D23591" s="217"/>
      <c r="E23591" s="217"/>
      <c r="F23591" s="216"/>
      <c r="G23591" s="216"/>
      <c r="I23591" s="434"/>
      <c r="P23591" s="294"/>
    </row>
    <row r="23592" spans="1:16">
      <c r="A23592" s="215"/>
      <c r="B23592" s="438"/>
      <c r="C23592" s="215"/>
      <c r="D23592" s="217"/>
      <c r="E23592" s="217"/>
      <c r="F23592" s="216"/>
      <c r="G23592" s="216"/>
      <c r="I23592" s="434"/>
      <c r="P23592" s="294"/>
    </row>
    <row r="23593" spans="1:16">
      <c r="A23593" s="215"/>
      <c r="B23593" s="438"/>
      <c r="C23593" s="215"/>
      <c r="D23593" s="217"/>
      <c r="E23593" s="217"/>
      <c r="F23593" s="216"/>
      <c r="G23593" s="216"/>
      <c r="I23593" s="434"/>
      <c r="P23593" s="294"/>
    </row>
    <row r="23594" spans="1:16">
      <c r="A23594" s="215"/>
      <c r="B23594" s="438"/>
      <c r="C23594" s="215"/>
      <c r="D23594" s="217"/>
      <c r="E23594" s="217"/>
      <c r="F23594" s="216"/>
      <c r="G23594" s="216"/>
      <c r="I23594" s="434"/>
      <c r="P23594" s="294"/>
    </row>
    <row r="23595" spans="1:16">
      <c r="A23595" s="215"/>
      <c r="B23595" s="438"/>
      <c r="C23595" s="215"/>
      <c r="D23595" s="217"/>
      <c r="E23595" s="217"/>
      <c r="F23595" s="216"/>
      <c r="G23595" s="216"/>
      <c r="I23595" s="434"/>
      <c r="P23595" s="294"/>
    </row>
    <row r="23596" spans="1:16">
      <c r="A23596" s="215"/>
      <c r="B23596" s="438"/>
      <c r="C23596" s="215"/>
      <c r="D23596" s="217"/>
      <c r="E23596" s="217"/>
      <c r="F23596" s="216"/>
      <c r="G23596" s="216"/>
      <c r="I23596" s="434"/>
      <c r="P23596" s="294"/>
    </row>
    <row r="23597" spans="1:16">
      <c r="A23597" s="215"/>
      <c r="B23597" s="438"/>
      <c r="C23597" s="215"/>
      <c r="D23597" s="217"/>
      <c r="E23597" s="217"/>
      <c r="F23597" s="216"/>
      <c r="G23597" s="216"/>
      <c r="I23597" s="434"/>
      <c r="P23597" s="294"/>
    </row>
    <row r="23598" spans="1:16">
      <c r="A23598" s="215"/>
      <c r="B23598" s="438"/>
      <c r="C23598" s="215"/>
      <c r="D23598" s="217"/>
      <c r="E23598" s="217"/>
      <c r="F23598" s="216"/>
      <c r="G23598" s="216"/>
      <c r="I23598" s="434"/>
      <c r="P23598" s="294"/>
    </row>
    <row r="23599" spans="1:16">
      <c r="A23599" s="215"/>
      <c r="B23599" s="438"/>
      <c r="C23599" s="215"/>
      <c r="D23599" s="217"/>
      <c r="E23599" s="217"/>
      <c r="F23599" s="216"/>
      <c r="G23599" s="216"/>
      <c r="I23599" s="434"/>
      <c r="P23599" s="294"/>
    </row>
    <row r="23600" spans="1:16">
      <c r="A23600" s="215"/>
      <c r="B23600" s="438"/>
      <c r="C23600" s="215"/>
      <c r="D23600" s="217"/>
      <c r="E23600" s="217"/>
      <c r="F23600" s="216"/>
      <c r="G23600" s="216"/>
      <c r="I23600" s="434"/>
      <c r="P23600" s="294"/>
    </row>
    <row r="23601" spans="1:16">
      <c r="A23601" s="215"/>
      <c r="B23601" s="438"/>
      <c r="C23601" s="215"/>
      <c r="D23601" s="217"/>
      <c r="E23601" s="217"/>
      <c r="F23601" s="216"/>
      <c r="G23601" s="216"/>
      <c r="I23601" s="434"/>
      <c r="P23601" s="294"/>
    </row>
    <row r="23602" spans="1:16">
      <c r="A23602" s="215"/>
      <c r="B23602" s="438"/>
      <c r="C23602" s="215"/>
      <c r="D23602" s="217"/>
      <c r="E23602" s="217"/>
      <c r="F23602" s="216"/>
      <c r="G23602" s="216"/>
      <c r="I23602" s="434"/>
      <c r="P23602" s="294"/>
    </row>
    <row r="23603" spans="1:16">
      <c r="A23603" s="215"/>
      <c r="B23603" s="438"/>
      <c r="C23603" s="215"/>
      <c r="D23603" s="217"/>
      <c r="E23603" s="217"/>
      <c r="F23603" s="216"/>
      <c r="G23603" s="216"/>
      <c r="I23603" s="434"/>
      <c r="P23603" s="294"/>
    </row>
    <row r="23604" spans="1:16">
      <c r="A23604" s="215"/>
      <c r="B23604" s="438"/>
      <c r="C23604" s="215"/>
      <c r="D23604" s="217"/>
      <c r="E23604" s="217"/>
      <c r="F23604" s="216"/>
      <c r="G23604" s="216"/>
      <c r="I23604" s="434"/>
      <c r="P23604" s="294"/>
    </row>
    <row r="23605" spans="1:16">
      <c r="A23605" s="215"/>
      <c r="B23605" s="438"/>
      <c r="C23605" s="215"/>
      <c r="D23605" s="217"/>
      <c r="E23605" s="217"/>
      <c r="F23605" s="216"/>
      <c r="G23605" s="216"/>
      <c r="I23605" s="434"/>
      <c r="P23605" s="294"/>
    </row>
    <row r="23606" spans="1:16">
      <c r="A23606" s="215"/>
      <c r="B23606" s="438"/>
      <c r="C23606" s="215"/>
      <c r="D23606" s="217"/>
      <c r="E23606" s="217"/>
      <c r="F23606" s="216"/>
      <c r="G23606" s="216"/>
      <c r="I23606" s="434"/>
      <c r="P23606" s="294"/>
    </row>
    <row r="23607" spans="1:16">
      <c r="A23607" s="215"/>
      <c r="B23607" s="438"/>
      <c r="C23607" s="215"/>
      <c r="D23607" s="217"/>
      <c r="E23607" s="217"/>
      <c r="F23607" s="216"/>
      <c r="G23607" s="216"/>
      <c r="I23607" s="434"/>
      <c r="P23607" s="294"/>
    </row>
    <row r="23608" spans="1:16">
      <c r="A23608" s="215"/>
      <c r="B23608" s="438"/>
      <c r="C23608" s="215"/>
      <c r="D23608" s="217"/>
      <c r="E23608" s="217"/>
      <c r="F23608" s="216"/>
      <c r="G23608" s="216"/>
      <c r="I23608" s="434"/>
      <c r="P23608" s="294"/>
    </row>
    <row r="23609" spans="1:16">
      <c r="A23609" s="215"/>
      <c r="B23609" s="438"/>
      <c r="C23609" s="215"/>
      <c r="D23609" s="217"/>
      <c r="E23609" s="217"/>
      <c r="F23609" s="216"/>
      <c r="G23609" s="216"/>
      <c r="I23609" s="434"/>
      <c r="P23609" s="294"/>
    </row>
    <row r="23610" spans="1:16">
      <c r="A23610" s="215"/>
      <c r="B23610" s="438"/>
      <c r="C23610" s="215"/>
      <c r="D23610" s="217"/>
      <c r="E23610" s="217"/>
      <c r="F23610" s="216"/>
      <c r="G23610" s="216"/>
      <c r="I23610" s="434"/>
      <c r="P23610" s="294"/>
    </row>
    <row r="23611" spans="1:16">
      <c r="A23611" s="215"/>
      <c r="B23611" s="438"/>
      <c r="C23611" s="215"/>
      <c r="D23611" s="217"/>
      <c r="E23611" s="217"/>
      <c r="F23611" s="216"/>
      <c r="G23611" s="216"/>
      <c r="I23611" s="434"/>
      <c r="P23611" s="294"/>
    </row>
    <row r="23612" spans="1:16">
      <c r="A23612" s="215"/>
      <c r="B23612" s="438"/>
      <c r="C23612" s="215"/>
      <c r="D23612" s="217"/>
      <c r="E23612" s="217"/>
      <c r="F23612" s="216"/>
      <c r="G23612" s="216"/>
      <c r="I23612" s="434"/>
      <c r="P23612" s="294"/>
    </row>
    <row r="23613" spans="1:16">
      <c r="A23613" s="215"/>
      <c r="B23613" s="438"/>
      <c r="C23613" s="215"/>
      <c r="D23613" s="217"/>
      <c r="E23613" s="217"/>
      <c r="F23613" s="216"/>
      <c r="G23613" s="216"/>
      <c r="I23613" s="434"/>
      <c r="P23613" s="294"/>
    </row>
    <row r="23614" spans="1:16">
      <c r="A23614" s="215"/>
      <c r="B23614" s="438"/>
      <c r="C23614" s="215"/>
      <c r="D23614" s="217"/>
      <c r="E23614" s="217"/>
      <c r="F23614" s="216"/>
      <c r="G23614" s="216"/>
      <c r="I23614" s="434"/>
      <c r="P23614" s="294"/>
    </row>
    <row r="23615" spans="1:16">
      <c r="A23615" s="215"/>
      <c r="B23615" s="438"/>
      <c r="C23615" s="215"/>
      <c r="D23615" s="217"/>
      <c r="E23615" s="217"/>
      <c r="F23615" s="216"/>
      <c r="G23615" s="216"/>
      <c r="I23615" s="434"/>
      <c r="P23615" s="294"/>
    </row>
    <row r="23616" spans="1:16">
      <c r="A23616" s="215"/>
      <c r="B23616" s="438"/>
      <c r="C23616" s="215"/>
      <c r="D23616" s="217"/>
      <c r="E23616" s="217"/>
      <c r="F23616" s="216"/>
      <c r="G23616" s="216"/>
      <c r="I23616" s="434"/>
      <c r="P23616" s="294"/>
    </row>
    <row r="23617" spans="1:16">
      <c r="A23617" s="215"/>
      <c r="B23617" s="438"/>
      <c r="C23617" s="215"/>
      <c r="D23617" s="217"/>
      <c r="E23617" s="217"/>
      <c r="F23617" s="216"/>
      <c r="G23617" s="216"/>
      <c r="I23617" s="434"/>
      <c r="P23617" s="294"/>
    </row>
    <row r="23618" spans="1:16">
      <c r="A23618" s="215"/>
      <c r="B23618" s="438"/>
      <c r="C23618" s="215"/>
      <c r="D23618" s="217"/>
      <c r="E23618" s="217"/>
      <c r="F23618" s="216"/>
      <c r="G23618" s="216"/>
      <c r="I23618" s="434"/>
      <c r="P23618" s="294"/>
    </row>
    <row r="23619" spans="1:16">
      <c r="A23619" s="215"/>
      <c r="B23619" s="438"/>
      <c r="C23619" s="215"/>
      <c r="D23619" s="217"/>
      <c r="E23619" s="217"/>
      <c r="F23619" s="216"/>
      <c r="G23619" s="216"/>
      <c r="I23619" s="434"/>
      <c r="P23619" s="294"/>
    </row>
    <row r="23620" spans="1:16">
      <c r="A23620" s="215"/>
      <c r="B23620" s="438"/>
      <c r="C23620" s="215"/>
      <c r="D23620" s="217"/>
      <c r="E23620" s="217"/>
      <c r="F23620" s="216"/>
      <c r="G23620" s="216"/>
      <c r="I23620" s="434"/>
      <c r="P23620" s="294"/>
    </row>
    <row r="23621" spans="1:16">
      <c r="A23621" s="215"/>
      <c r="B23621" s="438"/>
      <c r="C23621" s="215"/>
      <c r="D23621" s="217"/>
      <c r="E23621" s="217"/>
      <c r="F23621" s="216"/>
      <c r="G23621" s="216"/>
      <c r="I23621" s="434"/>
      <c r="P23621" s="294"/>
    </row>
    <row r="23622" spans="1:16">
      <c r="A23622" s="215"/>
      <c r="B23622" s="438"/>
      <c r="C23622" s="215"/>
      <c r="D23622" s="217"/>
      <c r="E23622" s="217"/>
      <c r="F23622" s="216"/>
      <c r="G23622" s="216"/>
      <c r="I23622" s="434"/>
      <c r="P23622" s="294"/>
    </row>
    <row r="23623" spans="1:16">
      <c r="A23623" s="215"/>
      <c r="B23623" s="438"/>
      <c r="C23623" s="215"/>
      <c r="D23623" s="217"/>
      <c r="E23623" s="217"/>
      <c r="F23623" s="216"/>
      <c r="G23623" s="216"/>
      <c r="I23623" s="434"/>
      <c r="P23623" s="294"/>
    </row>
    <row r="23624" spans="1:16">
      <c r="A23624" s="215"/>
      <c r="B23624" s="438"/>
      <c r="C23624" s="215"/>
      <c r="D23624" s="217"/>
      <c r="E23624" s="217"/>
      <c r="F23624" s="216"/>
      <c r="G23624" s="216"/>
      <c r="I23624" s="434"/>
      <c r="P23624" s="294"/>
    </row>
    <row r="23625" spans="1:16">
      <c r="A23625" s="215"/>
      <c r="B23625" s="438"/>
      <c r="C23625" s="215"/>
      <c r="D23625" s="217"/>
      <c r="E23625" s="217"/>
      <c r="F23625" s="216"/>
      <c r="G23625" s="216"/>
      <c r="I23625" s="434"/>
      <c r="P23625" s="294"/>
    </row>
    <row r="23626" spans="1:16">
      <c r="A23626" s="215"/>
      <c r="B23626" s="438"/>
      <c r="C23626" s="215"/>
      <c r="D23626" s="217"/>
      <c r="E23626" s="217"/>
      <c r="F23626" s="216"/>
      <c r="G23626" s="216"/>
      <c r="I23626" s="434"/>
      <c r="P23626" s="294"/>
    </row>
    <row r="23627" spans="1:16">
      <c r="A23627" s="215"/>
      <c r="B23627" s="438"/>
      <c r="C23627" s="215"/>
      <c r="D23627" s="217"/>
      <c r="E23627" s="217"/>
      <c r="F23627" s="216"/>
      <c r="G23627" s="216"/>
      <c r="I23627" s="434"/>
      <c r="P23627" s="294"/>
    </row>
    <row r="23628" spans="1:16">
      <c r="A23628" s="215"/>
      <c r="B23628" s="438"/>
      <c r="C23628" s="215"/>
      <c r="D23628" s="217"/>
      <c r="E23628" s="217"/>
      <c r="F23628" s="216"/>
      <c r="G23628" s="216"/>
      <c r="I23628" s="434"/>
      <c r="P23628" s="294"/>
    </row>
    <row r="23629" spans="1:16">
      <c r="A23629" s="215"/>
      <c r="B23629" s="438"/>
      <c r="C23629" s="215"/>
      <c r="D23629" s="217"/>
      <c r="E23629" s="217"/>
      <c r="F23629" s="216"/>
      <c r="G23629" s="216"/>
      <c r="I23629" s="434"/>
      <c r="P23629" s="294"/>
    </row>
    <row r="23630" spans="1:16">
      <c r="A23630" s="215"/>
      <c r="B23630" s="438"/>
      <c r="C23630" s="215"/>
      <c r="D23630" s="217"/>
      <c r="E23630" s="217"/>
      <c r="F23630" s="216"/>
      <c r="G23630" s="216"/>
      <c r="I23630" s="434"/>
      <c r="P23630" s="294"/>
    </row>
    <row r="23631" spans="1:16">
      <c r="A23631" s="215"/>
      <c r="B23631" s="438"/>
      <c r="C23631" s="215"/>
      <c r="D23631" s="217"/>
      <c r="E23631" s="217"/>
      <c r="F23631" s="216"/>
      <c r="G23631" s="216"/>
      <c r="I23631" s="434"/>
      <c r="P23631" s="294"/>
    </row>
    <row r="23632" spans="1:16">
      <c r="A23632" s="215"/>
      <c r="B23632" s="438"/>
      <c r="C23632" s="215"/>
      <c r="D23632" s="217"/>
      <c r="E23632" s="217"/>
      <c r="F23632" s="216"/>
      <c r="G23632" s="216"/>
      <c r="I23632" s="434"/>
      <c r="P23632" s="294"/>
    </row>
    <row r="23633" spans="1:16">
      <c r="A23633" s="215"/>
      <c r="B23633" s="438"/>
      <c r="C23633" s="215"/>
      <c r="D23633" s="217"/>
      <c r="E23633" s="217"/>
      <c r="F23633" s="216"/>
      <c r="G23633" s="216"/>
      <c r="I23633" s="434"/>
      <c r="P23633" s="294"/>
    </row>
    <row r="23634" spans="1:16">
      <c r="A23634" s="215"/>
      <c r="B23634" s="438"/>
      <c r="C23634" s="215"/>
      <c r="D23634" s="217"/>
      <c r="E23634" s="217"/>
      <c r="F23634" s="216"/>
      <c r="G23634" s="216"/>
      <c r="I23634" s="434"/>
      <c r="P23634" s="294"/>
    </row>
    <row r="23635" spans="1:16">
      <c r="A23635" s="215"/>
      <c r="B23635" s="438"/>
      <c r="C23635" s="215"/>
      <c r="D23635" s="217"/>
      <c r="E23635" s="217"/>
      <c r="F23635" s="216"/>
      <c r="G23635" s="216"/>
      <c r="I23635" s="434"/>
      <c r="P23635" s="294"/>
    </row>
    <row r="23636" spans="1:16">
      <c r="A23636" s="215"/>
      <c r="B23636" s="438"/>
      <c r="C23636" s="215"/>
      <c r="D23636" s="217"/>
      <c r="E23636" s="217"/>
      <c r="F23636" s="216"/>
      <c r="G23636" s="216"/>
      <c r="I23636" s="434"/>
      <c r="P23636" s="294"/>
    </row>
    <row r="23637" spans="1:16">
      <c r="A23637" s="215"/>
      <c r="B23637" s="438"/>
      <c r="C23637" s="215"/>
      <c r="D23637" s="217"/>
      <c r="E23637" s="217"/>
      <c r="F23637" s="216"/>
      <c r="G23637" s="216"/>
      <c r="I23637" s="434"/>
      <c r="P23637" s="294"/>
    </row>
    <row r="23638" spans="1:16">
      <c r="A23638" s="215"/>
      <c r="B23638" s="438"/>
      <c r="C23638" s="215"/>
      <c r="D23638" s="217"/>
      <c r="E23638" s="217"/>
      <c r="F23638" s="216"/>
      <c r="G23638" s="216"/>
      <c r="I23638" s="434"/>
      <c r="P23638" s="294"/>
    </row>
    <row r="23639" spans="1:16">
      <c r="A23639" s="215"/>
      <c r="B23639" s="438"/>
      <c r="C23639" s="215"/>
      <c r="D23639" s="217"/>
      <c r="E23639" s="217"/>
      <c r="F23639" s="216"/>
      <c r="G23639" s="216"/>
      <c r="I23639" s="434"/>
      <c r="P23639" s="294"/>
    </row>
    <row r="23640" spans="1:16">
      <c r="A23640" s="215"/>
      <c r="B23640" s="438"/>
      <c r="C23640" s="215"/>
      <c r="D23640" s="217"/>
      <c r="E23640" s="217"/>
      <c r="F23640" s="216"/>
      <c r="G23640" s="216"/>
      <c r="I23640" s="434"/>
      <c r="P23640" s="294"/>
    </row>
    <row r="23641" spans="1:16">
      <c r="A23641" s="215"/>
      <c r="B23641" s="438"/>
      <c r="C23641" s="215"/>
      <c r="D23641" s="217"/>
      <c r="E23641" s="217"/>
      <c r="F23641" s="216"/>
      <c r="G23641" s="216"/>
      <c r="I23641" s="434"/>
      <c r="P23641" s="294"/>
    </row>
    <row r="23642" spans="1:16">
      <c r="A23642" s="215"/>
      <c r="B23642" s="438"/>
      <c r="C23642" s="215"/>
      <c r="D23642" s="217"/>
      <c r="E23642" s="217"/>
      <c r="F23642" s="216"/>
      <c r="G23642" s="216"/>
      <c r="I23642" s="434"/>
      <c r="P23642" s="294"/>
    </row>
    <row r="23643" spans="1:16">
      <c r="A23643" s="215"/>
      <c r="B23643" s="438"/>
      <c r="C23643" s="215"/>
      <c r="D23643" s="217"/>
      <c r="E23643" s="217"/>
      <c r="F23643" s="216"/>
      <c r="G23643" s="216"/>
      <c r="I23643" s="434"/>
      <c r="P23643" s="294"/>
    </row>
    <row r="23644" spans="1:16">
      <c r="A23644" s="215"/>
      <c r="B23644" s="438"/>
      <c r="C23644" s="215"/>
      <c r="D23644" s="217"/>
      <c r="E23644" s="217"/>
      <c r="F23644" s="216"/>
      <c r="G23644" s="216"/>
      <c r="I23644" s="434"/>
      <c r="P23644" s="294"/>
    </row>
    <row r="23645" spans="1:16">
      <c r="A23645" s="215"/>
      <c r="B23645" s="438"/>
      <c r="C23645" s="215"/>
      <c r="D23645" s="217"/>
      <c r="E23645" s="217"/>
      <c r="F23645" s="216"/>
      <c r="G23645" s="216"/>
      <c r="I23645" s="434"/>
      <c r="P23645" s="294"/>
    </row>
    <row r="23646" spans="1:16">
      <c r="A23646" s="215"/>
      <c r="B23646" s="438"/>
      <c r="C23646" s="215"/>
      <c r="D23646" s="217"/>
      <c r="E23646" s="217"/>
      <c r="F23646" s="216"/>
      <c r="G23646" s="216"/>
      <c r="I23646" s="434"/>
      <c r="P23646" s="294"/>
    </row>
    <row r="23647" spans="1:16">
      <c r="A23647" s="215"/>
      <c r="B23647" s="438"/>
      <c r="C23647" s="215"/>
      <c r="D23647" s="217"/>
      <c r="E23647" s="217"/>
      <c r="F23647" s="216"/>
      <c r="G23647" s="216"/>
      <c r="I23647" s="434"/>
      <c r="P23647" s="294"/>
    </row>
    <row r="23648" spans="1:16">
      <c r="A23648" s="215"/>
      <c r="B23648" s="438"/>
      <c r="C23648" s="215"/>
      <c r="D23648" s="217"/>
      <c r="E23648" s="217"/>
      <c r="F23648" s="216"/>
      <c r="G23648" s="216"/>
      <c r="I23648" s="434"/>
      <c r="P23648" s="294"/>
    </row>
    <row r="23649" spans="1:16">
      <c r="A23649" s="215"/>
      <c r="B23649" s="438"/>
      <c r="C23649" s="215"/>
      <c r="D23649" s="217"/>
      <c r="E23649" s="217"/>
      <c r="F23649" s="216"/>
      <c r="G23649" s="216"/>
      <c r="I23649" s="434"/>
      <c r="P23649" s="294"/>
    </row>
    <row r="23650" spans="1:16">
      <c r="A23650" s="215"/>
      <c r="B23650" s="438"/>
      <c r="C23650" s="215"/>
      <c r="D23650" s="217"/>
      <c r="E23650" s="217"/>
      <c r="F23650" s="216"/>
      <c r="G23650" s="216"/>
      <c r="I23650" s="434"/>
      <c r="P23650" s="294"/>
    </row>
    <row r="23651" spans="1:16">
      <c r="A23651" s="215"/>
      <c r="B23651" s="438"/>
      <c r="C23651" s="215"/>
      <c r="D23651" s="217"/>
      <c r="E23651" s="217"/>
      <c r="F23651" s="216"/>
      <c r="G23651" s="216"/>
      <c r="I23651" s="434"/>
      <c r="P23651" s="294"/>
    </row>
    <row r="23652" spans="1:16">
      <c r="A23652" s="215"/>
      <c r="B23652" s="438"/>
      <c r="C23652" s="215"/>
      <c r="D23652" s="217"/>
      <c r="E23652" s="217"/>
      <c r="F23652" s="216"/>
      <c r="G23652" s="216"/>
      <c r="I23652" s="434"/>
      <c r="P23652" s="294"/>
    </row>
    <row r="23653" spans="1:16">
      <c r="A23653" s="215"/>
      <c r="B23653" s="438"/>
      <c r="C23653" s="215"/>
      <c r="D23653" s="217"/>
      <c r="E23653" s="217"/>
      <c r="F23653" s="216"/>
      <c r="G23653" s="216"/>
      <c r="I23653" s="434"/>
      <c r="P23653" s="294"/>
    </row>
    <row r="23654" spans="1:16">
      <c r="A23654" s="215"/>
      <c r="B23654" s="438"/>
      <c r="C23654" s="215"/>
      <c r="D23654" s="217"/>
      <c r="E23654" s="217"/>
      <c r="F23654" s="216"/>
      <c r="G23654" s="216"/>
      <c r="I23654" s="434"/>
      <c r="P23654" s="294"/>
    </row>
    <row r="23655" spans="1:16">
      <c r="A23655" s="215"/>
      <c r="B23655" s="438"/>
      <c r="C23655" s="215"/>
      <c r="D23655" s="217"/>
      <c r="E23655" s="217"/>
      <c r="F23655" s="216"/>
      <c r="G23655" s="216"/>
      <c r="I23655" s="434"/>
      <c r="P23655" s="294"/>
    </row>
    <row r="23656" spans="1:16">
      <c r="A23656" s="215"/>
      <c r="B23656" s="438"/>
      <c r="C23656" s="215"/>
      <c r="D23656" s="217"/>
      <c r="E23656" s="217"/>
      <c r="F23656" s="216"/>
      <c r="G23656" s="216"/>
      <c r="I23656" s="434"/>
      <c r="P23656" s="294"/>
    </row>
    <row r="23657" spans="1:16">
      <c r="A23657" s="215"/>
      <c r="B23657" s="438"/>
      <c r="C23657" s="215"/>
      <c r="D23657" s="217"/>
      <c r="E23657" s="217"/>
      <c r="F23657" s="216"/>
      <c r="G23657" s="216"/>
      <c r="I23657" s="434"/>
      <c r="P23657" s="294"/>
    </row>
    <row r="23658" spans="1:16">
      <c r="A23658" s="215"/>
      <c r="B23658" s="438"/>
      <c r="C23658" s="215"/>
      <c r="D23658" s="217"/>
      <c r="E23658" s="217"/>
      <c r="F23658" s="216"/>
      <c r="G23658" s="216"/>
      <c r="I23658" s="434"/>
      <c r="P23658" s="294"/>
    </row>
    <row r="23659" spans="1:16">
      <c r="A23659" s="215"/>
      <c r="B23659" s="438"/>
      <c r="C23659" s="215"/>
      <c r="D23659" s="217"/>
      <c r="E23659" s="217"/>
      <c r="F23659" s="216"/>
      <c r="G23659" s="216"/>
      <c r="I23659" s="434"/>
      <c r="P23659" s="294"/>
    </row>
    <row r="23660" spans="1:16">
      <c r="A23660" s="215"/>
      <c r="B23660" s="438"/>
      <c r="C23660" s="215"/>
      <c r="D23660" s="217"/>
      <c r="E23660" s="217"/>
      <c r="F23660" s="216"/>
      <c r="G23660" s="216"/>
      <c r="I23660" s="434"/>
      <c r="P23660" s="294"/>
    </row>
    <row r="23661" spans="1:16">
      <c r="A23661" s="215"/>
      <c r="B23661" s="438"/>
      <c r="C23661" s="215"/>
      <c r="D23661" s="217"/>
      <c r="E23661" s="217"/>
      <c r="F23661" s="216"/>
      <c r="G23661" s="216"/>
      <c r="I23661" s="434"/>
      <c r="P23661" s="294"/>
    </row>
    <row r="23662" spans="1:16">
      <c r="A23662" s="215"/>
      <c r="B23662" s="438"/>
      <c r="C23662" s="215"/>
      <c r="D23662" s="217"/>
      <c r="E23662" s="217"/>
      <c r="F23662" s="216"/>
      <c r="G23662" s="216"/>
      <c r="I23662" s="434"/>
      <c r="P23662" s="294"/>
    </row>
    <row r="23663" spans="1:16">
      <c r="A23663" s="215"/>
      <c r="B23663" s="438"/>
      <c r="C23663" s="215"/>
      <c r="D23663" s="217"/>
      <c r="E23663" s="217"/>
      <c r="F23663" s="216"/>
      <c r="G23663" s="216"/>
      <c r="I23663" s="434"/>
      <c r="P23663" s="294"/>
    </row>
    <row r="23664" spans="1:16">
      <c r="A23664" s="215"/>
      <c r="B23664" s="438"/>
      <c r="C23664" s="215"/>
      <c r="D23664" s="217"/>
      <c r="E23664" s="217"/>
      <c r="F23664" s="216"/>
      <c r="G23664" s="216"/>
      <c r="I23664" s="434"/>
      <c r="P23664" s="294"/>
    </row>
    <row r="23665" spans="1:16">
      <c r="A23665" s="215"/>
      <c r="B23665" s="438"/>
      <c r="C23665" s="215"/>
      <c r="D23665" s="217"/>
      <c r="E23665" s="217"/>
      <c r="F23665" s="216"/>
      <c r="G23665" s="216"/>
      <c r="I23665" s="434"/>
      <c r="P23665" s="294"/>
    </row>
    <row r="23666" spans="1:16">
      <c r="A23666" s="215"/>
      <c r="B23666" s="438"/>
      <c r="C23666" s="215"/>
      <c r="D23666" s="217"/>
      <c r="E23666" s="217"/>
      <c r="F23666" s="216"/>
      <c r="G23666" s="216"/>
      <c r="I23666" s="434"/>
      <c r="P23666" s="294"/>
    </row>
    <row r="23667" spans="1:16">
      <c r="A23667" s="215"/>
      <c r="B23667" s="438"/>
      <c r="C23667" s="215"/>
      <c r="D23667" s="217"/>
      <c r="E23667" s="217"/>
      <c r="F23667" s="216"/>
      <c r="G23667" s="216"/>
      <c r="I23667" s="434"/>
      <c r="P23667" s="294"/>
    </row>
    <row r="23668" spans="1:16">
      <c r="A23668" s="215"/>
      <c r="B23668" s="438"/>
      <c r="C23668" s="215"/>
      <c r="D23668" s="217"/>
      <c r="E23668" s="217"/>
      <c r="F23668" s="216"/>
      <c r="G23668" s="216"/>
      <c r="I23668" s="434"/>
      <c r="P23668" s="294"/>
    </row>
    <row r="23669" spans="1:16">
      <c r="A23669" s="215"/>
      <c r="B23669" s="438"/>
      <c r="C23669" s="215"/>
      <c r="D23669" s="217"/>
      <c r="E23669" s="217"/>
      <c r="F23669" s="216"/>
      <c r="G23669" s="216"/>
      <c r="I23669" s="434"/>
      <c r="P23669" s="294"/>
    </row>
    <row r="23670" spans="1:16">
      <c r="A23670" s="215"/>
      <c r="B23670" s="438"/>
      <c r="C23670" s="215"/>
      <c r="D23670" s="217"/>
      <c r="E23670" s="217"/>
      <c r="F23670" s="216"/>
      <c r="G23670" s="216"/>
      <c r="I23670" s="434"/>
      <c r="P23670" s="294"/>
    </row>
    <row r="23671" spans="1:16">
      <c r="A23671" s="215"/>
      <c r="B23671" s="438"/>
      <c r="C23671" s="215"/>
      <c r="D23671" s="217"/>
      <c r="E23671" s="217"/>
      <c r="F23671" s="216"/>
      <c r="G23671" s="216"/>
      <c r="I23671" s="434"/>
      <c r="P23671" s="294"/>
    </row>
    <row r="23672" spans="1:16">
      <c r="A23672" s="215"/>
      <c r="B23672" s="438"/>
      <c r="C23672" s="215"/>
      <c r="D23672" s="217"/>
      <c r="E23672" s="217"/>
      <c r="F23672" s="216"/>
      <c r="G23672" s="216"/>
      <c r="I23672" s="434"/>
      <c r="P23672" s="294"/>
    </row>
    <row r="23673" spans="1:16">
      <c r="A23673" s="215"/>
      <c r="B23673" s="438"/>
      <c r="C23673" s="215"/>
      <c r="D23673" s="217"/>
      <c r="E23673" s="217"/>
      <c r="F23673" s="216"/>
      <c r="G23673" s="216"/>
      <c r="I23673" s="434"/>
      <c r="P23673" s="294"/>
    </row>
    <row r="23674" spans="1:16">
      <c r="A23674" s="215"/>
      <c r="B23674" s="438"/>
      <c r="C23674" s="215"/>
      <c r="D23674" s="217"/>
      <c r="E23674" s="217"/>
      <c r="F23674" s="216"/>
      <c r="G23674" s="216"/>
      <c r="I23674" s="434"/>
      <c r="P23674" s="294"/>
    </row>
    <row r="23675" spans="1:16">
      <c r="A23675" s="215"/>
      <c r="B23675" s="438"/>
      <c r="C23675" s="215"/>
      <c r="D23675" s="217"/>
      <c r="E23675" s="217"/>
      <c r="F23675" s="216"/>
      <c r="G23675" s="216"/>
      <c r="I23675" s="434"/>
      <c r="P23675" s="294"/>
    </row>
    <row r="23676" spans="1:16">
      <c r="A23676" s="215"/>
      <c r="B23676" s="438"/>
      <c r="C23676" s="215"/>
      <c r="D23676" s="217"/>
      <c r="E23676" s="217"/>
      <c r="F23676" s="216"/>
      <c r="G23676" s="216"/>
      <c r="I23676" s="434"/>
      <c r="P23676" s="294"/>
    </row>
    <row r="23677" spans="1:16">
      <c r="A23677" s="215"/>
      <c r="B23677" s="438"/>
      <c r="C23677" s="215"/>
      <c r="D23677" s="217"/>
      <c r="E23677" s="217"/>
      <c r="F23677" s="216"/>
      <c r="G23677" s="216"/>
      <c r="I23677" s="434"/>
      <c r="P23677" s="294"/>
    </row>
    <row r="23678" spans="1:16">
      <c r="A23678" s="215"/>
      <c r="B23678" s="438"/>
      <c r="C23678" s="215"/>
      <c r="D23678" s="217"/>
      <c r="E23678" s="217"/>
      <c r="F23678" s="216"/>
      <c r="G23678" s="216"/>
      <c r="I23678" s="434"/>
      <c r="P23678" s="294"/>
    </row>
    <row r="23679" spans="1:16">
      <c r="A23679" s="215"/>
      <c r="B23679" s="438"/>
      <c r="C23679" s="215"/>
      <c r="D23679" s="217"/>
      <c r="E23679" s="217"/>
      <c r="F23679" s="216"/>
      <c r="G23679" s="216"/>
      <c r="I23679" s="434"/>
      <c r="P23679" s="294"/>
    </row>
    <row r="23680" spans="1:16">
      <c r="A23680" s="215"/>
      <c r="B23680" s="438"/>
      <c r="C23680" s="215"/>
      <c r="D23680" s="217"/>
      <c r="E23680" s="217"/>
      <c r="F23680" s="216"/>
      <c r="G23680" s="216"/>
      <c r="I23680" s="434"/>
      <c r="P23680" s="294"/>
    </row>
    <row r="23681" spans="1:16">
      <c r="A23681" s="215"/>
      <c r="B23681" s="438"/>
      <c r="C23681" s="215"/>
      <c r="D23681" s="217"/>
      <c r="E23681" s="217"/>
      <c r="F23681" s="216"/>
      <c r="G23681" s="216"/>
      <c r="I23681" s="434"/>
      <c r="P23681" s="294"/>
    </row>
    <row r="23682" spans="1:16">
      <c r="A23682" s="215"/>
      <c r="B23682" s="438"/>
      <c r="C23682" s="215"/>
      <c r="D23682" s="217"/>
      <c r="E23682" s="217"/>
      <c r="F23682" s="216"/>
      <c r="G23682" s="216"/>
      <c r="I23682" s="434"/>
      <c r="P23682" s="294"/>
    </row>
    <row r="23683" spans="1:16">
      <c r="A23683" s="215"/>
      <c r="B23683" s="438"/>
      <c r="C23683" s="215"/>
      <c r="D23683" s="217"/>
      <c r="E23683" s="217"/>
      <c r="F23683" s="216"/>
      <c r="G23683" s="216"/>
      <c r="I23683" s="434"/>
      <c r="P23683" s="294"/>
    </row>
    <row r="23684" spans="1:16">
      <c r="A23684" s="215"/>
      <c r="B23684" s="438"/>
      <c r="C23684" s="215"/>
      <c r="D23684" s="217"/>
      <c r="E23684" s="217"/>
      <c r="F23684" s="216"/>
      <c r="G23684" s="216"/>
      <c r="I23684" s="434"/>
      <c r="P23684" s="294"/>
    </row>
    <row r="23685" spans="1:16">
      <c r="A23685" s="215"/>
      <c r="B23685" s="438"/>
      <c r="C23685" s="215"/>
      <c r="D23685" s="217"/>
      <c r="E23685" s="217"/>
      <c r="F23685" s="216"/>
      <c r="G23685" s="216"/>
      <c r="I23685" s="434"/>
      <c r="P23685" s="294"/>
    </row>
    <row r="23686" spans="1:16">
      <c r="A23686" s="215"/>
      <c r="B23686" s="438"/>
      <c r="C23686" s="215"/>
      <c r="D23686" s="217"/>
      <c r="E23686" s="217"/>
      <c r="F23686" s="216"/>
      <c r="G23686" s="216"/>
      <c r="I23686" s="434"/>
      <c r="P23686" s="294"/>
    </row>
    <row r="23687" spans="1:16">
      <c r="A23687" s="215"/>
      <c r="B23687" s="438"/>
      <c r="C23687" s="215"/>
      <c r="D23687" s="217"/>
      <c r="E23687" s="217"/>
      <c r="F23687" s="216"/>
      <c r="G23687" s="216"/>
      <c r="I23687" s="434"/>
      <c r="P23687" s="294"/>
    </row>
    <row r="23688" spans="1:16">
      <c r="A23688" s="215"/>
      <c r="B23688" s="438"/>
      <c r="C23688" s="215"/>
      <c r="D23688" s="217"/>
      <c r="E23688" s="217"/>
      <c r="F23688" s="216"/>
      <c r="G23688" s="216"/>
      <c r="I23688" s="434"/>
      <c r="P23688" s="294"/>
    </row>
    <row r="23689" spans="1:16">
      <c r="A23689" s="215"/>
      <c r="B23689" s="438"/>
      <c r="C23689" s="215"/>
      <c r="D23689" s="217"/>
      <c r="E23689" s="217"/>
      <c r="F23689" s="216"/>
      <c r="G23689" s="216"/>
      <c r="I23689" s="434"/>
      <c r="P23689" s="294"/>
    </row>
    <row r="23690" spans="1:16">
      <c r="A23690" s="215"/>
      <c r="B23690" s="438"/>
      <c r="C23690" s="215"/>
      <c r="D23690" s="217"/>
      <c r="E23690" s="217"/>
      <c r="F23690" s="216"/>
      <c r="G23690" s="216"/>
      <c r="I23690" s="434"/>
      <c r="P23690" s="294"/>
    </row>
    <row r="23691" spans="1:16">
      <c r="A23691" s="215"/>
      <c r="B23691" s="438"/>
      <c r="C23691" s="215"/>
      <c r="D23691" s="217"/>
      <c r="E23691" s="217"/>
      <c r="F23691" s="216"/>
      <c r="G23691" s="216"/>
      <c r="I23691" s="434"/>
      <c r="P23691" s="294"/>
    </row>
    <row r="23692" spans="1:16">
      <c r="A23692" s="215"/>
      <c r="B23692" s="438"/>
      <c r="C23692" s="215"/>
      <c r="D23692" s="217"/>
      <c r="E23692" s="217"/>
      <c r="F23692" s="216"/>
      <c r="G23692" s="216"/>
      <c r="I23692" s="434"/>
      <c r="P23692" s="294"/>
    </row>
    <row r="23693" spans="1:16">
      <c r="A23693" s="215"/>
      <c r="B23693" s="438"/>
      <c r="C23693" s="215"/>
      <c r="D23693" s="217"/>
      <c r="E23693" s="217"/>
      <c r="F23693" s="216"/>
      <c r="G23693" s="216"/>
      <c r="I23693" s="434"/>
      <c r="P23693" s="294"/>
    </row>
    <row r="23694" spans="1:16">
      <c r="A23694" s="215"/>
      <c r="B23694" s="438"/>
      <c r="C23694" s="215"/>
      <c r="D23694" s="217"/>
      <c r="E23694" s="217"/>
      <c r="F23694" s="216"/>
      <c r="G23694" s="216"/>
      <c r="I23694" s="434"/>
      <c r="P23694" s="294"/>
    </row>
    <row r="23695" spans="1:16">
      <c r="A23695" s="215"/>
      <c r="B23695" s="438"/>
      <c r="C23695" s="215"/>
      <c r="D23695" s="217"/>
      <c r="E23695" s="217"/>
      <c r="F23695" s="216"/>
      <c r="G23695" s="216"/>
      <c r="I23695" s="434"/>
      <c r="P23695" s="294"/>
    </row>
    <row r="23696" spans="1:16">
      <c r="A23696" s="215"/>
      <c r="B23696" s="438"/>
      <c r="C23696" s="215"/>
      <c r="D23696" s="217"/>
      <c r="E23696" s="217"/>
      <c r="F23696" s="216"/>
      <c r="G23696" s="216"/>
      <c r="I23696" s="434"/>
      <c r="P23696" s="294"/>
    </row>
    <row r="23697" spans="1:16">
      <c r="A23697" s="215"/>
      <c r="B23697" s="438"/>
      <c r="C23697" s="215"/>
      <c r="D23697" s="217"/>
      <c r="E23697" s="217"/>
      <c r="F23697" s="216"/>
      <c r="G23697" s="216"/>
      <c r="I23697" s="434"/>
      <c r="P23697" s="294"/>
    </row>
    <row r="23698" spans="1:16">
      <c r="A23698" s="215"/>
      <c r="B23698" s="438"/>
      <c r="C23698" s="215"/>
      <c r="D23698" s="217"/>
      <c r="E23698" s="217"/>
      <c r="F23698" s="216"/>
      <c r="G23698" s="216"/>
      <c r="I23698" s="434"/>
      <c r="P23698" s="294"/>
    </row>
    <row r="23699" spans="1:16">
      <c r="A23699" s="215"/>
      <c r="B23699" s="438"/>
      <c r="C23699" s="215"/>
      <c r="D23699" s="217"/>
      <c r="E23699" s="217"/>
      <c r="F23699" s="216"/>
      <c r="G23699" s="216"/>
      <c r="I23699" s="434"/>
      <c r="P23699" s="294"/>
    </row>
    <row r="23700" spans="1:16">
      <c r="A23700" s="215"/>
      <c r="B23700" s="438"/>
      <c r="C23700" s="215"/>
      <c r="D23700" s="217"/>
      <c r="E23700" s="217"/>
      <c r="F23700" s="216"/>
      <c r="G23700" s="216"/>
      <c r="I23700" s="434"/>
      <c r="P23700" s="294"/>
    </row>
    <row r="23701" spans="1:16">
      <c r="A23701" s="215"/>
      <c r="B23701" s="438"/>
      <c r="C23701" s="215"/>
      <c r="D23701" s="217"/>
      <c r="E23701" s="217"/>
      <c r="F23701" s="216"/>
      <c r="G23701" s="216"/>
      <c r="I23701" s="434"/>
      <c r="P23701" s="294"/>
    </row>
    <row r="23702" spans="1:16">
      <c r="A23702" s="215"/>
      <c r="B23702" s="438"/>
      <c r="C23702" s="215"/>
      <c r="D23702" s="217"/>
      <c r="E23702" s="217"/>
      <c r="F23702" s="216"/>
      <c r="G23702" s="216"/>
      <c r="I23702" s="434"/>
      <c r="P23702" s="294"/>
    </row>
    <row r="23703" spans="1:16">
      <c r="A23703" s="215"/>
      <c r="B23703" s="438"/>
      <c r="C23703" s="215"/>
      <c r="D23703" s="217"/>
      <c r="E23703" s="217"/>
      <c r="F23703" s="216"/>
      <c r="G23703" s="216"/>
      <c r="I23703" s="434"/>
      <c r="P23703" s="294"/>
    </row>
    <row r="23704" spans="1:16">
      <c r="A23704" s="215"/>
      <c r="B23704" s="438"/>
      <c r="C23704" s="215"/>
      <c r="D23704" s="217"/>
      <c r="E23704" s="217"/>
      <c r="F23704" s="216"/>
      <c r="G23704" s="216"/>
      <c r="I23704" s="434"/>
      <c r="P23704" s="294"/>
    </row>
    <row r="23705" spans="1:16">
      <c r="A23705" s="215"/>
      <c r="B23705" s="438"/>
      <c r="C23705" s="215"/>
      <c r="D23705" s="217"/>
      <c r="E23705" s="217"/>
      <c r="F23705" s="216"/>
      <c r="G23705" s="216"/>
      <c r="I23705" s="434"/>
      <c r="P23705" s="294"/>
    </row>
    <row r="23706" spans="1:16">
      <c r="A23706" s="215"/>
      <c r="B23706" s="438"/>
      <c r="C23706" s="215"/>
      <c r="D23706" s="217"/>
      <c r="E23706" s="217"/>
      <c r="F23706" s="216"/>
      <c r="G23706" s="216"/>
      <c r="I23706" s="434"/>
      <c r="P23706" s="294"/>
    </row>
    <row r="23707" spans="1:16">
      <c r="A23707" s="215"/>
      <c r="B23707" s="438"/>
      <c r="C23707" s="215"/>
      <c r="D23707" s="217"/>
      <c r="E23707" s="217"/>
      <c r="F23707" s="216"/>
      <c r="G23707" s="216"/>
      <c r="I23707" s="434"/>
      <c r="P23707" s="294"/>
    </row>
    <row r="23708" spans="1:16">
      <c r="A23708" s="215"/>
      <c r="B23708" s="438"/>
      <c r="C23708" s="215"/>
      <c r="D23708" s="217"/>
      <c r="E23708" s="217"/>
      <c r="F23708" s="216"/>
      <c r="G23708" s="216"/>
      <c r="I23708" s="434"/>
      <c r="P23708" s="294"/>
    </row>
    <row r="23709" spans="1:16">
      <c r="A23709" s="215"/>
      <c r="B23709" s="438"/>
      <c r="C23709" s="215"/>
      <c r="D23709" s="217"/>
      <c r="E23709" s="217"/>
      <c r="F23709" s="216"/>
      <c r="G23709" s="216"/>
      <c r="I23709" s="434"/>
      <c r="P23709" s="294"/>
    </row>
    <row r="23710" spans="1:16">
      <c r="A23710" s="215"/>
      <c r="B23710" s="438"/>
      <c r="C23710" s="215"/>
      <c r="D23710" s="217"/>
      <c r="E23710" s="217"/>
      <c r="F23710" s="216"/>
      <c r="G23710" s="216"/>
      <c r="I23710" s="434"/>
      <c r="P23710" s="294"/>
    </row>
    <row r="23711" spans="1:16">
      <c r="A23711" s="215"/>
      <c r="B23711" s="438"/>
      <c r="C23711" s="215"/>
      <c r="D23711" s="217"/>
      <c r="E23711" s="217"/>
      <c r="F23711" s="216"/>
      <c r="G23711" s="216"/>
      <c r="I23711" s="434"/>
      <c r="P23711" s="294"/>
    </row>
    <row r="23712" spans="1:16">
      <c r="A23712" s="215"/>
      <c r="B23712" s="438"/>
      <c r="C23712" s="215"/>
      <c r="D23712" s="217"/>
      <c r="E23712" s="217"/>
      <c r="F23712" s="216"/>
      <c r="G23712" s="216"/>
      <c r="I23712" s="434"/>
      <c r="P23712" s="294"/>
    </row>
    <row r="23713" spans="1:16">
      <c r="A23713" s="215"/>
      <c r="B23713" s="438"/>
      <c r="C23713" s="215"/>
      <c r="D23713" s="217"/>
      <c r="E23713" s="217"/>
      <c r="F23713" s="216"/>
      <c r="G23713" s="216"/>
      <c r="I23713" s="434"/>
      <c r="P23713" s="294"/>
    </row>
    <row r="23714" spans="1:16">
      <c r="A23714" s="215"/>
      <c r="B23714" s="438"/>
      <c r="C23714" s="215"/>
      <c r="D23714" s="217"/>
      <c r="E23714" s="217"/>
      <c r="F23714" s="216"/>
      <c r="G23714" s="216"/>
      <c r="I23714" s="434"/>
      <c r="P23714" s="294"/>
    </row>
    <row r="23715" spans="1:16">
      <c r="A23715" s="215"/>
      <c r="B23715" s="438"/>
      <c r="C23715" s="215"/>
      <c r="D23715" s="217"/>
      <c r="E23715" s="217"/>
      <c r="F23715" s="216"/>
      <c r="G23715" s="216"/>
      <c r="I23715" s="434"/>
      <c r="P23715" s="294"/>
    </row>
    <row r="23716" spans="1:16">
      <c r="A23716" s="215"/>
      <c r="B23716" s="438"/>
      <c r="C23716" s="215"/>
      <c r="D23716" s="217"/>
      <c r="E23716" s="217"/>
      <c r="F23716" s="216"/>
      <c r="G23716" s="216"/>
      <c r="I23716" s="434"/>
      <c r="P23716" s="294"/>
    </row>
    <row r="23717" spans="1:16">
      <c r="A23717" s="215"/>
      <c r="B23717" s="438"/>
      <c r="C23717" s="215"/>
      <c r="D23717" s="217"/>
      <c r="E23717" s="217"/>
      <c r="F23717" s="216"/>
      <c r="G23717" s="216"/>
      <c r="I23717" s="434"/>
      <c r="P23717" s="294"/>
    </row>
    <row r="23718" spans="1:16">
      <c r="A23718" s="215"/>
      <c r="B23718" s="438"/>
      <c r="C23718" s="215"/>
      <c r="D23718" s="217"/>
      <c r="E23718" s="217"/>
      <c r="F23718" s="216"/>
      <c r="G23718" s="216"/>
      <c r="I23718" s="434"/>
      <c r="P23718" s="294"/>
    </row>
    <row r="23719" spans="1:16">
      <c r="A23719" s="215"/>
      <c r="B23719" s="438"/>
      <c r="C23719" s="215"/>
      <c r="D23719" s="217"/>
      <c r="E23719" s="217"/>
      <c r="F23719" s="216"/>
      <c r="G23719" s="216"/>
      <c r="I23719" s="434"/>
      <c r="P23719" s="294"/>
    </row>
    <row r="23720" spans="1:16">
      <c r="A23720" s="215"/>
      <c r="B23720" s="438"/>
      <c r="C23720" s="215"/>
      <c r="D23720" s="217"/>
      <c r="E23720" s="217"/>
      <c r="F23720" s="216"/>
      <c r="G23720" s="216"/>
      <c r="I23720" s="434"/>
      <c r="P23720" s="294"/>
    </row>
    <row r="23721" spans="1:16">
      <c r="A23721" s="215"/>
      <c r="B23721" s="438"/>
      <c r="C23721" s="215"/>
      <c r="D23721" s="217"/>
      <c r="E23721" s="217"/>
      <c r="F23721" s="216"/>
      <c r="G23721" s="216"/>
      <c r="I23721" s="434"/>
      <c r="P23721" s="294"/>
    </row>
    <row r="23722" spans="1:16">
      <c r="A23722" s="215"/>
      <c r="B23722" s="438"/>
      <c r="C23722" s="215"/>
      <c r="D23722" s="217"/>
      <c r="E23722" s="217"/>
      <c r="F23722" s="216"/>
      <c r="G23722" s="216"/>
      <c r="I23722" s="434"/>
      <c r="P23722" s="294"/>
    </row>
    <row r="23723" spans="1:16">
      <c r="A23723" s="215"/>
      <c r="B23723" s="438"/>
      <c r="C23723" s="215"/>
      <c r="D23723" s="217"/>
      <c r="E23723" s="217"/>
      <c r="F23723" s="216"/>
      <c r="G23723" s="216"/>
      <c r="I23723" s="434"/>
      <c r="P23723" s="294"/>
    </row>
    <row r="23724" spans="1:16">
      <c r="A23724" s="215"/>
      <c r="B23724" s="438"/>
      <c r="C23724" s="215"/>
      <c r="D23724" s="217"/>
      <c r="E23724" s="217"/>
      <c r="F23724" s="216"/>
      <c r="G23724" s="216"/>
      <c r="I23724" s="434"/>
      <c r="P23724" s="294"/>
    </row>
    <row r="23725" spans="1:16">
      <c r="A23725" s="215"/>
      <c r="B23725" s="438"/>
      <c r="C23725" s="215"/>
      <c r="D23725" s="217"/>
      <c r="E23725" s="217"/>
      <c r="F23725" s="216"/>
      <c r="G23725" s="216"/>
      <c r="I23725" s="434"/>
      <c r="P23725" s="294"/>
    </row>
    <row r="23726" spans="1:16">
      <c r="A23726" s="215"/>
      <c r="B23726" s="438"/>
      <c r="C23726" s="215"/>
      <c r="D23726" s="217"/>
      <c r="E23726" s="217"/>
      <c r="F23726" s="216"/>
      <c r="G23726" s="216"/>
      <c r="I23726" s="434"/>
      <c r="P23726" s="294"/>
    </row>
    <row r="23727" spans="1:16">
      <c r="A23727" s="215"/>
      <c r="B23727" s="438"/>
      <c r="C23727" s="215"/>
      <c r="D23727" s="217"/>
      <c r="E23727" s="217"/>
      <c r="F23727" s="216"/>
      <c r="G23727" s="216"/>
      <c r="I23727" s="434"/>
      <c r="P23727" s="294"/>
    </row>
    <row r="23728" spans="1:16">
      <c r="A23728" s="215"/>
      <c r="B23728" s="438"/>
      <c r="C23728" s="215"/>
      <c r="D23728" s="217"/>
      <c r="E23728" s="217"/>
      <c r="F23728" s="216"/>
      <c r="G23728" s="216"/>
      <c r="I23728" s="434"/>
      <c r="P23728" s="294"/>
    </row>
    <row r="23729" spans="1:16">
      <c r="A23729" s="215"/>
      <c r="B23729" s="438"/>
      <c r="C23729" s="215"/>
      <c r="D23729" s="217"/>
      <c r="E23729" s="217"/>
      <c r="F23729" s="216"/>
      <c r="G23729" s="216"/>
      <c r="I23729" s="434"/>
      <c r="P23729" s="294"/>
    </row>
    <row r="23730" spans="1:16">
      <c r="A23730" s="215"/>
      <c r="B23730" s="438"/>
      <c r="C23730" s="215"/>
      <c r="D23730" s="217"/>
      <c r="E23730" s="217"/>
      <c r="F23730" s="216"/>
      <c r="G23730" s="216"/>
      <c r="I23730" s="434"/>
      <c r="P23730" s="294"/>
    </row>
    <row r="23731" spans="1:16">
      <c r="A23731" s="215"/>
      <c r="B23731" s="438"/>
      <c r="C23731" s="215"/>
      <c r="D23731" s="217"/>
      <c r="E23731" s="217"/>
      <c r="F23731" s="216"/>
      <c r="G23731" s="216"/>
      <c r="I23731" s="434"/>
      <c r="P23731" s="294"/>
    </row>
    <row r="23732" spans="1:16">
      <c r="A23732" s="215"/>
      <c r="B23732" s="438"/>
      <c r="C23732" s="215"/>
      <c r="D23732" s="217"/>
      <c r="E23732" s="217"/>
      <c r="F23732" s="216"/>
      <c r="G23732" s="216"/>
      <c r="I23732" s="434"/>
      <c r="P23732" s="294"/>
    </row>
    <row r="23733" spans="1:16">
      <c r="A23733" s="215"/>
      <c r="B23733" s="438"/>
      <c r="C23733" s="215"/>
      <c r="D23733" s="217"/>
      <c r="E23733" s="217"/>
      <c r="F23733" s="216"/>
      <c r="G23733" s="216"/>
      <c r="I23733" s="434"/>
      <c r="P23733" s="294"/>
    </row>
    <row r="23734" spans="1:16">
      <c r="A23734" s="215"/>
      <c r="B23734" s="438"/>
      <c r="C23734" s="215"/>
      <c r="D23734" s="217"/>
      <c r="E23734" s="217"/>
      <c r="F23734" s="216"/>
      <c r="G23734" s="216"/>
      <c r="I23734" s="434"/>
      <c r="P23734" s="294"/>
    </row>
    <row r="23735" spans="1:16">
      <c r="A23735" s="215"/>
      <c r="B23735" s="438"/>
      <c r="C23735" s="215"/>
      <c r="D23735" s="217"/>
      <c r="E23735" s="217"/>
      <c r="F23735" s="216"/>
      <c r="G23735" s="216"/>
      <c r="I23735" s="434"/>
      <c r="P23735" s="294"/>
    </row>
    <row r="23736" spans="1:16">
      <c r="A23736" s="215"/>
      <c r="B23736" s="438"/>
      <c r="C23736" s="215"/>
      <c r="D23736" s="217"/>
      <c r="E23736" s="217"/>
      <c r="F23736" s="216"/>
      <c r="G23736" s="216"/>
      <c r="I23736" s="434"/>
      <c r="P23736" s="294"/>
    </row>
    <row r="23737" spans="1:16">
      <c r="A23737" s="215"/>
      <c r="B23737" s="438"/>
      <c r="C23737" s="215"/>
      <c r="D23737" s="217"/>
      <c r="E23737" s="217"/>
      <c r="F23737" s="216"/>
      <c r="G23737" s="216"/>
      <c r="I23737" s="434"/>
      <c r="P23737" s="294"/>
    </row>
    <row r="23738" spans="1:16">
      <c r="A23738" s="215"/>
      <c r="B23738" s="438"/>
      <c r="C23738" s="215"/>
      <c r="D23738" s="217"/>
      <c r="E23738" s="217"/>
      <c r="F23738" s="216"/>
      <c r="G23738" s="216"/>
      <c r="I23738" s="434"/>
      <c r="P23738" s="294"/>
    </row>
    <row r="23739" spans="1:16">
      <c r="A23739" s="215"/>
      <c r="B23739" s="438"/>
      <c r="C23739" s="215"/>
      <c r="D23739" s="217"/>
      <c r="E23739" s="217"/>
      <c r="F23739" s="216"/>
      <c r="G23739" s="216"/>
      <c r="I23739" s="434"/>
      <c r="P23739" s="294"/>
    </row>
    <row r="23740" spans="1:16">
      <c r="A23740" s="215"/>
      <c r="B23740" s="438"/>
      <c r="C23740" s="215"/>
      <c r="D23740" s="217"/>
      <c r="E23740" s="217"/>
      <c r="F23740" s="216"/>
      <c r="G23740" s="216"/>
      <c r="I23740" s="434"/>
      <c r="P23740" s="294"/>
    </row>
    <row r="23741" spans="1:16">
      <c r="A23741" s="215"/>
      <c r="B23741" s="438"/>
      <c r="C23741" s="215"/>
      <c r="D23741" s="217"/>
      <c r="E23741" s="217"/>
      <c r="F23741" s="216"/>
      <c r="G23741" s="216"/>
      <c r="I23741" s="434"/>
      <c r="P23741" s="294"/>
    </row>
    <row r="23742" spans="1:16">
      <c r="A23742" s="215"/>
      <c r="B23742" s="438"/>
      <c r="C23742" s="215"/>
      <c r="D23742" s="217"/>
      <c r="E23742" s="217"/>
      <c r="F23742" s="216"/>
      <c r="G23742" s="216"/>
      <c r="I23742" s="434"/>
      <c r="P23742" s="294"/>
    </row>
    <row r="23743" spans="1:16">
      <c r="A23743" s="215"/>
      <c r="B23743" s="438"/>
      <c r="C23743" s="215"/>
      <c r="D23743" s="217"/>
      <c r="E23743" s="217"/>
      <c r="F23743" s="216"/>
      <c r="G23743" s="216"/>
      <c r="I23743" s="434"/>
      <c r="P23743" s="294"/>
    </row>
    <row r="23744" spans="1:16">
      <c r="A23744" s="215"/>
      <c r="B23744" s="438"/>
      <c r="C23744" s="215"/>
      <c r="D23744" s="217"/>
      <c r="E23744" s="217"/>
      <c r="F23744" s="216"/>
      <c r="G23744" s="216"/>
      <c r="I23744" s="434"/>
      <c r="P23744" s="294"/>
    </row>
    <row r="23745" spans="1:16">
      <c r="A23745" s="215"/>
      <c r="B23745" s="438"/>
      <c r="C23745" s="215"/>
      <c r="D23745" s="217"/>
      <c r="E23745" s="217"/>
      <c r="F23745" s="216"/>
      <c r="G23745" s="216"/>
      <c r="I23745" s="434"/>
      <c r="P23745" s="294"/>
    </row>
    <row r="23746" spans="1:16">
      <c r="A23746" s="215"/>
      <c r="B23746" s="438"/>
      <c r="C23746" s="215"/>
      <c r="D23746" s="217"/>
      <c r="E23746" s="217"/>
      <c r="F23746" s="216"/>
      <c r="G23746" s="216"/>
      <c r="I23746" s="434"/>
      <c r="P23746" s="294"/>
    </row>
    <row r="23747" spans="1:16">
      <c r="A23747" s="215"/>
      <c r="B23747" s="438"/>
      <c r="C23747" s="215"/>
      <c r="D23747" s="217"/>
      <c r="E23747" s="217"/>
      <c r="F23747" s="216"/>
      <c r="G23747" s="216"/>
      <c r="I23747" s="434"/>
      <c r="P23747" s="294"/>
    </row>
    <row r="23748" spans="1:16">
      <c r="A23748" s="215"/>
      <c r="B23748" s="438"/>
      <c r="C23748" s="215"/>
      <c r="D23748" s="217"/>
      <c r="E23748" s="217"/>
      <c r="F23748" s="216"/>
      <c r="G23748" s="216"/>
      <c r="I23748" s="434"/>
      <c r="P23748" s="294"/>
    </row>
    <row r="23749" spans="1:16">
      <c r="A23749" s="215"/>
      <c r="B23749" s="438"/>
      <c r="C23749" s="215"/>
      <c r="D23749" s="217"/>
      <c r="E23749" s="217"/>
      <c r="F23749" s="216"/>
      <c r="G23749" s="216"/>
      <c r="I23749" s="434"/>
      <c r="P23749" s="294"/>
    </row>
    <row r="23750" spans="1:16">
      <c r="A23750" s="215"/>
      <c r="B23750" s="438"/>
      <c r="C23750" s="215"/>
      <c r="D23750" s="217"/>
      <c r="E23750" s="217"/>
      <c r="F23750" s="216"/>
      <c r="G23750" s="216"/>
      <c r="I23750" s="434"/>
      <c r="P23750" s="294"/>
    </row>
    <row r="23751" spans="1:16">
      <c r="A23751" s="215"/>
      <c r="B23751" s="438"/>
      <c r="C23751" s="215"/>
      <c r="D23751" s="217"/>
      <c r="E23751" s="217"/>
      <c r="F23751" s="216"/>
      <c r="G23751" s="216"/>
      <c r="I23751" s="434"/>
      <c r="P23751" s="294"/>
    </row>
    <row r="23752" spans="1:16">
      <c r="A23752" s="215"/>
      <c r="B23752" s="438"/>
      <c r="C23752" s="215"/>
      <c r="D23752" s="217"/>
      <c r="E23752" s="217"/>
      <c r="F23752" s="216"/>
      <c r="G23752" s="216"/>
      <c r="I23752" s="434"/>
      <c r="P23752" s="294"/>
    </row>
    <row r="23753" spans="1:16">
      <c r="A23753" s="215"/>
      <c r="B23753" s="438"/>
      <c r="C23753" s="215"/>
      <c r="D23753" s="217"/>
      <c r="E23753" s="217"/>
      <c r="F23753" s="216"/>
      <c r="G23753" s="216"/>
      <c r="I23753" s="434"/>
      <c r="P23753" s="294"/>
    </row>
    <row r="23754" spans="1:16">
      <c r="A23754" s="215"/>
      <c r="B23754" s="438"/>
      <c r="C23754" s="215"/>
      <c r="D23754" s="217"/>
      <c r="E23754" s="217"/>
      <c r="F23754" s="216"/>
      <c r="G23754" s="216"/>
      <c r="I23754" s="434"/>
      <c r="P23754" s="294"/>
    </row>
    <row r="23755" spans="1:16">
      <c r="A23755" s="215"/>
      <c r="B23755" s="438"/>
      <c r="C23755" s="215"/>
      <c r="D23755" s="217"/>
      <c r="E23755" s="217"/>
      <c r="F23755" s="216"/>
      <c r="G23755" s="216"/>
      <c r="I23755" s="434"/>
      <c r="P23755" s="294"/>
    </row>
    <row r="23756" spans="1:16">
      <c r="A23756" s="215"/>
      <c r="B23756" s="438"/>
      <c r="C23756" s="215"/>
      <c r="D23756" s="217"/>
      <c r="E23756" s="217"/>
      <c r="F23756" s="216"/>
      <c r="G23756" s="216"/>
      <c r="I23756" s="434"/>
      <c r="P23756" s="294"/>
    </row>
    <row r="23757" spans="1:16">
      <c r="A23757" s="215"/>
      <c r="B23757" s="438"/>
      <c r="C23757" s="215"/>
      <c r="D23757" s="217"/>
      <c r="E23757" s="217"/>
      <c r="F23757" s="216"/>
      <c r="G23757" s="216"/>
      <c r="I23757" s="434"/>
      <c r="P23757" s="294"/>
    </row>
    <row r="23758" spans="1:16">
      <c r="A23758" s="215"/>
      <c r="B23758" s="438"/>
      <c r="C23758" s="215"/>
      <c r="D23758" s="217"/>
      <c r="E23758" s="217"/>
      <c r="F23758" s="216"/>
      <c r="G23758" s="216"/>
      <c r="I23758" s="434"/>
      <c r="P23758" s="294"/>
    </row>
    <row r="23759" spans="1:16">
      <c r="A23759" s="215"/>
      <c r="B23759" s="438"/>
      <c r="C23759" s="215"/>
      <c r="D23759" s="217"/>
      <c r="E23759" s="217"/>
      <c r="F23759" s="216"/>
      <c r="G23759" s="216"/>
      <c r="I23759" s="434"/>
      <c r="P23759" s="294"/>
    </row>
    <row r="23760" spans="1:16">
      <c r="A23760" s="215"/>
      <c r="B23760" s="438"/>
      <c r="C23760" s="215"/>
      <c r="D23760" s="217"/>
      <c r="E23760" s="217"/>
      <c r="F23760" s="216"/>
      <c r="G23760" s="216"/>
      <c r="I23760" s="434"/>
      <c r="P23760" s="294"/>
    </row>
    <row r="23761" spans="1:16">
      <c r="A23761" s="215"/>
      <c r="B23761" s="438"/>
      <c r="C23761" s="215"/>
      <c r="D23761" s="217"/>
      <c r="E23761" s="217"/>
      <c r="F23761" s="216"/>
      <c r="G23761" s="216"/>
      <c r="I23761" s="434"/>
      <c r="P23761" s="294"/>
    </row>
    <row r="23762" spans="1:16">
      <c r="A23762" s="215"/>
      <c r="B23762" s="438"/>
      <c r="C23762" s="215"/>
      <c r="D23762" s="217"/>
      <c r="E23762" s="217"/>
      <c r="F23762" s="216"/>
      <c r="G23762" s="216"/>
      <c r="I23762" s="434"/>
      <c r="P23762" s="294"/>
    </row>
    <row r="23763" spans="1:16">
      <c r="A23763" s="215"/>
      <c r="B23763" s="438"/>
      <c r="C23763" s="215"/>
      <c r="D23763" s="217"/>
      <c r="E23763" s="217"/>
      <c r="F23763" s="216"/>
      <c r="G23763" s="216"/>
      <c r="I23763" s="434"/>
      <c r="P23763" s="294"/>
    </row>
    <row r="23764" spans="1:16">
      <c r="A23764" s="215"/>
      <c r="B23764" s="438"/>
      <c r="C23764" s="215"/>
      <c r="D23764" s="217"/>
      <c r="E23764" s="217"/>
      <c r="F23764" s="216"/>
      <c r="G23764" s="216"/>
      <c r="I23764" s="434"/>
      <c r="P23764" s="294"/>
    </row>
    <row r="23765" spans="1:16">
      <c r="A23765" s="215"/>
      <c r="B23765" s="438"/>
      <c r="C23765" s="215"/>
      <c r="D23765" s="217"/>
      <c r="E23765" s="217"/>
      <c r="F23765" s="216"/>
      <c r="G23765" s="216"/>
      <c r="I23765" s="434"/>
      <c r="P23765" s="294"/>
    </row>
    <row r="23766" spans="1:16">
      <c r="A23766" s="215"/>
      <c r="B23766" s="438"/>
      <c r="C23766" s="215"/>
      <c r="D23766" s="217"/>
      <c r="E23766" s="217"/>
      <c r="F23766" s="216"/>
      <c r="G23766" s="216"/>
      <c r="I23766" s="434"/>
      <c r="P23766" s="294"/>
    </row>
    <row r="23767" spans="1:16">
      <c r="A23767" s="215"/>
      <c r="B23767" s="438"/>
      <c r="C23767" s="215"/>
      <c r="D23767" s="217"/>
      <c r="E23767" s="217"/>
      <c r="F23767" s="216"/>
      <c r="G23767" s="216"/>
      <c r="I23767" s="434"/>
      <c r="P23767" s="294"/>
    </row>
    <row r="23768" spans="1:16">
      <c r="A23768" s="215"/>
      <c r="B23768" s="438"/>
      <c r="C23768" s="215"/>
      <c r="D23768" s="217"/>
      <c r="E23768" s="217"/>
      <c r="F23768" s="216"/>
      <c r="G23768" s="216"/>
      <c r="I23768" s="434"/>
      <c r="P23768" s="294"/>
    </row>
    <row r="23769" spans="1:16">
      <c r="A23769" s="215"/>
      <c r="B23769" s="438"/>
      <c r="C23769" s="215"/>
      <c r="D23769" s="217"/>
      <c r="E23769" s="217"/>
      <c r="F23769" s="216"/>
      <c r="G23769" s="216"/>
      <c r="I23769" s="434"/>
      <c r="P23769" s="294"/>
    </row>
    <row r="23770" spans="1:16">
      <c r="A23770" s="215"/>
      <c r="B23770" s="438"/>
      <c r="C23770" s="215"/>
      <c r="D23770" s="217"/>
      <c r="E23770" s="217"/>
      <c r="F23770" s="216"/>
      <c r="G23770" s="216"/>
      <c r="I23770" s="434"/>
      <c r="P23770" s="294"/>
    </row>
    <row r="23771" spans="1:16">
      <c r="A23771" s="215"/>
      <c r="B23771" s="438"/>
      <c r="C23771" s="215"/>
      <c r="D23771" s="217"/>
      <c r="E23771" s="217"/>
      <c r="F23771" s="216"/>
      <c r="G23771" s="216"/>
      <c r="I23771" s="434"/>
      <c r="P23771" s="294"/>
    </row>
    <row r="23772" spans="1:16">
      <c r="A23772" s="215"/>
      <c r="B23772" s="438"/>
      <c r="C23772" s="215"/>
      <c r="D23772" s="217"/>
      <c r="E23772" s="217"/>
      <c r="F23772" s="216"/>
      <c r="G23772" s="216"/>
      <c r="I23772" s="434"/>
      <c r="P23772" s="294"/>
    </row>
    <row r="23773" spans="1:16">
      <c r="A23773" s="215"/>
      <c r="B23773" s="438"/>
      <c r="C23773" s="215"/>
      <c r="D23773" s="217"/>
      <c r="E23773" s="217"/>
      <c r="F23773" s="216"/>
      <c r="G23773" s="216"/>
      <c r="I23773" s="434"/>
      <c r="P23773" s="294"/>
    </row>
    <row r="23774" spans="1:16">
      <c r="A23774" s="215"/>
      <c r="B23774" s="438"/>
      <c r="C23774" s="215"/>
      <c r="D23774" s="217"/>
      <c r="E23774" s="217"/>
      <c r="F23774" s="216"/>
      <c r="G23774" s="216"/>
      <c r="I23774" s="434"/>
      <c r="P23774" s="294"/>
    </row>
    <row r="23775" spans="1:16">
      <c r="A23775" s="215"/>
      <c r="B23775" s="438"/>
      <c r="C23775" s="215"/>
      <c r="D23775" s="217"/>
      <c r="E23775" s="217"/>
      <c r="F23775" s="216"/>
      <c r="G23775" s="216"/>
      <c r="I23775" s="434"/>
      <c r="P23775" s="294"/>
    </row>
    <row r="23776" spans="1:16">
      <c r="A23776" s="215"/>
      <c r="B23776" s="438"/>
      <c r="C23776" s="215"/>
      <c r="D23776" s="217"/>
      <c r="E23776" s="217"/>
      <c r="F23776" s="216"/>
      <c r="G23776" s="216"/>
      <c r="I23776" s="434"/>
      <c r="P23776" s="294"/>
    </row>
    <row r="23777" spans="1:16">
      <c r="A23777" s="215"/>
      <c r="B23777" s="438"/>
      <c r="C23777" s="215"/>
      <c r="D23777" s="217"/>
      <c r="E23777" s="217"/>
      <c r="F23777" s="216"/>
      <c r="G23777" s="216"/>
      <c r="I23777" s="434"/>
      <c r="P23777" s="294"/>
    </row>
    <row r="23778" spans="1:16">
      <c r="A23778" s="215"/>
      <c r="B23778" s="438"/>
      <c r="C23778" s="215"/>
      <c r="D23778" s="217"/>
      <c r="E23778" s="217"/>
      <c r="F23778" s="216"/>
      <c r="G23778" s="216"/>
      <c r="I23778" s="434"/>
      <c r="P23778" s="294"/>
    </row>
    <row r="23779" spans="1:16">
      <c r="A23779" s="215"/>
      <c r="B23779" s="438"/>
      <c r="C23779" s="215"/>
      <c r="D23779" s="217"/>
      <c r="E23779" s="217"/>
      <c r="F23779" s="216"/>
      <c r="G23779" s="216"/>
      <c r="I23779" s="434"/>
      <c r="P23779" s="294"/>
    </row>
    <row r="23780" spans="1:16">
      <c r="A23780" s="215"/>
      <c r="B23780" s="438"/>
      <c r="C23780" s="215"/>
      <c r="D23780" s="217"/>
      <c r="E23780" s="217"/>
      <c r="F23780" s="216"/>
      <c r="G23780" s="216"/>
      <c r="I23780" s="434"/>
      <c r="P23780" s="294"/>
    </row>
    <row r="23781" spans="1:16">
      <c r="A23781" s="215"/>
      <c r="B23781" s="438"/>
      <c r="C23781" s="215"/>
      <c r="D23781" s="217"/>
      <c r="E23781" s="217"/>
      <c r="F23781" s="216"/>
      <c r="G23781" s="216"/>
      <c r="I23781" s="434"/>
      <c r="P23781" s="294"/>
    </row>
    <row r="23782" spans="1:16">
      <c r="A23782" s="215"/>
      <c r="B23782" s="438"/>
      <c r="C23782" s="215"/>
      <c r="D23782" s="217"/>
      <c r="E23782" s="217"/>
      <c r="F23782" s="216"/>
      <c r="G23782" s="216"/>
      <c r="I23782" s="434"/>
      <c r="P23782" s="294"/>
    </row>
    <row r="23783" spans="1:16">
      <c r="A23783" s="215"/>
      <c r="B23783" s="438"/>
      <c r="C23783" s="215"/>
      <c r="D23783" s="217"/>
      <c r="E23783" s="217"/>
      <c r="F23783" s="216"/>
      <c r="G23783" s="216"/>
      <c r="I23783" s="434"/>
      <c r="P23783" s="294"/>
    </row>
    <row r="23784" spans="1:16">
      <c r="A23784" s="215"/>
      <c r="B23784" s="438"/>
      <c r="C23784" s="215"/>
      <c r="D23784" s="217"/>
      <c r="E23784" s="217"/>
      <c r="F23784" s="216"/>
      <c r="G23784" s="216"/>
      <c r="I23784" s="434"/>
      <c r="P23784" s="294"/>
    </row>
    <row r="23785" spans="1:16">
      <c r="A23785" s="215"/>
      <c r="B23785" s="438"/>
      <c r="C23785" s="215"/>
      <c r="D23785" s="217"/>
      <c r="E23785" s="217"/>
      <c r="F23785" s="216"/>
      <c r="G23785" s="216"/>
      <c r="I23785" s="434"/>
      <c r="P23785" s="294"/>
    </row>
    <row r="23786" spans="1:16">
      <c r="A23786" s="215"/>
      <c r="B23786" s="438"/>
      <c r="C23786" s="215"/>
      <c r="D23786" s="217"/>
      <c r="E23786" s="217"/>
      <c r="F23786" s="216"/>
      <c r="G23786" s="216"/>
      <c r="I23786" s="434"/>
      <c r="P23786" s="294"/>
    </row>
    <row r="23787" spans="1:16">
      <c r="A23787" s="215"/>
      <c r="B23787" s="438"/>
      <c r="C23787" s="215"/>
      <c r="D23787" s="217"/>
      <c r="E23787" s="217"/>
      <c r="F23787" s="216"/>
      <c r="G23787" s="216"/>
      <c r="I23787" s="434"/>
      <c r="P23787" s="294"/>
    </row>
    <row r="23788" spans="1:16">
      <c r="A23788" s="215"/>
      <c r="B23788" s="438"/>
      <c r="C23788" s="215"/>
      <c r="D23788" s="217"/>
      <c r="E23788" s="217"/>
      <c r="F23788" s="216"/>
      <c r="G23788" s="216"/>
      <c r="I23788" s="434"/>
      <c r="P23788" s="294"/>
    </row>
    <row r="23789" spans="1:16">
      <c r="A23789" s="215"/>
      <c r="B23789" s="438"/>
      <c r="C23789" s="215"/>
      <c r="D23789" s="217"/>
      <c r="E23789" s="217"/>
      <c r="F23789" s="216"/>
      <c r="G23789" s="216"/>
      <c r="I23789" s="434"/>
      <c r="P23789" s="294"/>
    </row>
    <row r="23790" spans="1:16">
      <c r="A23790" s="215"/>
      <c r="B23790" s="438"/>
      <c r="C23790" s="215"/>
      <c r="D23790" s="217"/>
      <c r="E23790" s="217"/>
      <c r="F23790" s="216"/>
      <c r="G23790" s="216"/>
      <c r="I23790" s="434"/>
      <c r="P23790" s="294"/>
    </row>
    <row r="23791" spans="1:16">
      <c r="A23791" s="215"/>
      <c r="B23791" s="438"/>
      <c r="C23791" s="215"/>
      <c r="D23791" s="217"/>
      <c r="E23791" s="217"/>
      <c r="F23791" s="216"/>
      <c r="G23791" s="216"/>
      <c r="I23791" s="434"/>
      <c r="P23791" s="294"/>
    </row>
    <row r="23792" spans="1:16">
      <c r="A23792" s="215"/>
      <c r="B23792" s="438"/>
      <c r="C23792" s="215"/>
      <c r="D23792" s="217"/>
      <c r="E23792" s="217"/>
      <c r="F23792" s="216"/>
      <c r="G23792" s="216"/>
      <c r="I23792" s="434"/>
      <c r="P23792" s="294"/>
    </row>
    <row r="23793" spans="1:16">
      <c r="A23793" s="215"/>
      <c r="B23793" s="438"/>
      <c r="C23793" s="215"/>
      <c r="D23793" s="217"/>
      <c r="E23793" s="217"/>
      <c r="F23793" s="216"/>
      <c r="G23793" s="216"/>
      <c r="I23793" s="434"/>
      <c r="P23793" s="294"/>
    </row>
    <row r="23794" spans="1:16">
      <c r="A23794" s="215"/>
      <c r="B23794" s="438"/>
      <c r="C23794" s="215"/>
      <c r="D23794" s="217"/>
      <c r="E23794" s="217"/>
      <c r="F23794" s="216"/>
      <c r="G23794" s="216"/>
      <c r="I23794" s="434"/>
      <c r="P23794" s="294"/>
    </row>
    <row r="23795" spans="1:16">
      <c r="A23795" s="215"/>
      <c r="B23795" s="438"/>
      <c r="C23795" s="215"/>
      <c r="D23795" s="217"/>
      <c r="E23795" s="217"/>
      <c r="F23795" s="216"/>
      <c r="G23795" s="216"/>
      <c r="I23795" s="434"/>
      <c r="P23795" s="294"/>
    </row>
    <row r="23796" spans="1:16">
      <c r="A23796" s="215"/>
      <c r="B23796" s="438"/>
      <c r="C23796" s="215"/>
      <c r="D23796" s="217"/>
      <c r="E23796" s="217"/>
      <c r="F23796" s="216"/>
      <c r="G23796" s="216"/>
      <c r="I23796" s="434"/>
      <c r="P23796" s="294"/>
    </row>
    <row r="23797" spans="1:16">
      <c r="A23797" s="215"/>
      <c r="B23797" s="438"/>
      <c r="C23797" s="215"/>
      <c r="D23797" s="217"/>
      <c r="E23797" s="217"/>
      <c r="F23797" s="216"/>
      <c r="G23797" s="216"/>
      <c r="I23797" s="434"/>
      <c r="P23797" s="294"/>
    </row>
    <row r="23798" spans="1:16">
      <c r="A23798" s="215"/>
      <c r="B23798" s="438"/>
      <c r="C23798" s="215"/>
      <c r="D23798" s="217"/>
      <c r="E23798" s="217"/>
      <c r="F23798" s="216"/>
      <c r="G23798" s="216"/>
      <c r="I23798" s="434"/>
      <c r="P23798" s="294"/>
    </row>
    <row r="23799" spans="1:16">
      <c r="A23799" s="215"/>
      <c r="B23799" s="438"/>
      <c r="C23799" s="215"/>
      <c r="D23799" s="217"/>
      <c r="E23799" s="217"/>
      <c r="F23799" s="216"/>
      <c r="G23799" s="216"/>
      <c r="I23799" s="434"/>
      <c r="P23799" s="294"/>
    </row>
    <row r="23800" spans="1:16">
      <c r="A23800" s="215"/>
      <c r="B23800" s="438"/>
      <c r="C23800" s="215"/>
      <c r="D23800" s="217"/>
      <c r="E23800" s="217"/>
      <c r="F23800" s="216"/>
      <c r="G23800" s="216"/>
      <c r="I23800" s="434"/>
      <c r="P23800" s="294"/>
    </row>
    <row r="23801" spans="1:16">
      <c r="A23801" s="215"/>
      <c r="B23801" s="438"/>
      <c r="C23801" s="215"/>
      <c r="D23801" s="217"/>
      <c r="E23801" s="217"/>
      <c r="F23801" s="216"/>
      <c r="G23801" s="216"/>
      <c r="I23801" s="434"/>
      <c r="P23801" s="294"/>
    </row>
    <row r="23802" spans="1:16">
      <c r="A23802" s="215"/>
      <c r="B23802" s="438"/>
      <c r="C23802" s="215"/>
      <c r="D23802" s="217"/>
      <c r="E23802" s="217"/>
      <c r="F23802" s="216"/>
      <c r="G23802" s="216"/>
      <c r="I23802" s="434"/>
      <c r="P23802" s="294"/>
    </row>
    <row r="23803" spans="1:16">
      <c r="A23803" s="215"/>
      <c r="B23803" s="438"/>
      <c r="C23803" s="215"/>
      <c r="D23803" s="217"/>
      <c r="E23803" s="217"/>
      <c r="F23803" s="216"/>
      <c r="G23803" s="216"/>
      <c r="I23803" s="434"/>
      <c r="P23803" s="294"/>
    </row>
    <row r="23804" spans="1:16">
      <c r="A23804" s="215"/>
      <c r="B23804" s="438"/>
      <c r="C23804" s="215"/>
      <c r="D23804" s="217"/>
      <c r="E23804" s="217"/>
      <c r="F23804" s="216"/>
      <c r="G23804" s="216"/>
      <c r="I23804" s="434"/>
      <c r="P23804" s="294"/>
    </row>
    <row r="23805" spans="1:16">
      <c r="A23805" s="215"/>
      <c r="B23805" s="438"/>
      <c r="C23805" s="215"/>
      <c r="D23805" s="217"/>
      <c r="E23805" s="217"/>
      <c r="F23805" s="216"/>
      <c r="G23805" s="216"/>
      <c r="I23805" s="434"/>
      <c r="P23805" s="294"/>
    </row>
    <row r="23806" spans="1:16">
      <c r="A23806" s="215"/>
      <c r="B23806" s="438"/>
      <c r="C23806" s="215"/>
      <c r="D23806" s="217"/>
      <c r="E23806" s="217"/>
      <c r="F23806" s="216"/>
      <c r="G23806" s="216"/>
      <c r="I23806" s="434"/>
      <c r="P23806" s="294"/>
    </row>
    <row r="23807" spans="1:16">
      <c r="A23807" s="215"/>
      <c r="B23807" s="438"/>
      <c r="C23807" s="215"/>
      <c r="D23807" s="217"/>
      <c r="E23807" s="217"/>
      <c r="F23807" s="216"/>
      <c r="G23807" s="216"/>
      <c r="I23807" s="434"/>
      <c r="P23807" s="294"/>
    </row>
    <row r="23808" spans="1:16">
      <c r="A23808" s="215"/>
      <c r="B23808" s="438"/>
      <c r="C23808" s="215"/>
      <c r="D23808" s="217"/>
      <c r="E23808" s="217"/>
      <c r="F23808" s="216"/>
      <c r="G23808" s="216"/>
      <c r="I23808" s="434"/>
      <c r="P23808" s="294"/>
    </row>
    <row r="23809" spans="1:16">
      <c r="A23809" s="215"/>
      <c r="B23809" s="438"/>
      <c r="C23809" s="215"/>
      <c r="D23809" s="217"/>
      <c r="E23809" s="217"/>
      <c r="F23809" s="216"/>
      <c r="G23809" s="216"/>
      <c r="I23809" s="434"/>
      <c r="P23809" s="294"/>
    </row>
    <row r="23810" spans="1:16">
      <c r="A23810" s="215"/>
      <c r="B23810" s="438"/>
      <c r="C23810" s="215"/>
      <c r="D23810" s="217"/>
      <c r="E23810" s="217"/>
      <c r="F23810" s="216"/>
      <c r="G23810" s="216"/>
      <c r="I23810" s="434"/>
      <c r="P23810" s="294"/>
    </row>
    <row r="23811" spans="1:16">
      <c r="A23811" s="215"/>
      <c r="B23811" s="438"/>
      <c r="C23811" s="215"/>
      <c r="D23811" s="217"/>
      <c r="E23811" s="217"/>
      <c r="F23811" s="216"/>
      <c r="G23811" s="216"/>
      <c r="I23811" s="434"/>
      <c r="P23811" s="294"/>
    </row>
    <row r="23812" spans="1:16">
      <c r="A23812" s="215"/>
      <c r="B23812" s="438"/>
      <c r="C23812" s="215"/>
      <c r="D23812" s="217"/>
      <c r="E23812" s="217"/>
      <c r="F23812" s="216"/>
      <c r="G23812" s="216"/>
      <c r="I23812" s="434"/>
      <c r="P23812" s="294"/>
    </row>
    <row r="23813" spans="1:16">
      <c r="A23813" s="215"/>
      <c r="B23813" s="438"/>
      <c r="C23813" s="215"/>
      <c r="D23813" s="217"/>
      <c r="E23813" s="217"/>
      <c r="F23813" s="216"/>
      <c r="G23813" s="216"/>
      <c r="I23813" s="434"/>
      <c r="P23813" s="294"/>
    </row>
    <row r="23814" spans="1:16">
      <c r="A23814" s="215"/>
      <c r="B23814" s="438"/>
      <c r="C23814" s="215"/>
      <c r="D23814" s="217"/>
      <c r="E23814" s="217"/>
      <c r="F23814" s="216"/>
      <c r="G23814" s="216"/>
      <c r="I23814" s="434"/>
      <c r="P23814" s="294"/>
    </row>
    <row r="23815" spans="1:16">
      <c r="A23815" s="215"/>
      <c r="B23815" s="438"/>
      <c r="C23815" s="215"/>
      <c r="D23815" s="217"/>
      <c r="E23815" s="217"/>
      <c r="F23815" s="216"/>
      <c r="G23815" s="216"/>
      <c r="I23815" s="434"/>
      <c r="P23815" s="294"/>
    </row>
    <row r="23816" spans="1:16">
      <c r="A23816" s="215"/>
      <c r="B23816" s="438"/>
      <c r="C23816" s="215"/>
      <c r="D23816" s="217"/>
      <c r="E23816" s="217"/>
      <c r="F23816" s="216"/>
      <c r="G23816" s="216"/>
      <c r="I23816" s="434"/>
      <c r="P23816" s="294"/>
    </row>
    <row r="23817" spans="1:16">
      <c r="A23817" s="215"/>
      <c r="B23817" s="438"/>
      <c r="C23817" s="215"/>
      <c r="D23817" s="217"/>
      <c r="E23817" s="217"/>
      <c r="F23817" s="216"/>
      <c r="G23817" s="216"/>
      <c r="I23817" s="434"/>
      <c r="P23817" s="294"/>
    </row>
    <row r="23818" spans="1:16">
      <c r="A23818" s="215"/>
      <c r="B23818" s="438"/>
      <c r="C23818" s="215"/>
      <c r="D23818" s="217"/>
      <c r="E23818" s="217"/>
      <c r="F23818" s="216"/>
      <c r="G23818" s="216"/>
      <c r="I23818" s="434"/>
      <c r="P23818" s="294"/>
    </row>
    <row r="23819" spans="1:16">
      <c r="A23819" s="215"/>
      <c r="B23819" s="438"/>
      <c r="C23819" s="215"/>
      <c r="D23819" s="217"/>
      <c r="E23819" s="217"/>
      <c r="F23819" s="216"/>
      <c r="G23819" s="216"/>
      <c r="I23819" s="434"/>
      <c r="P23819" s="294"/>
    </row>
    <row r="23820" spans="1:16">
      <c r="A23820" s="215"/>
      <c r="B23820" s="438"/>
      <c r="C23820" s="215"/>
      <c r="D23820" s="217"/>
      <c r="E23820" s="217"/>
      <c r="F23820" s="216"/>
      <c r="G23820" s="216"/>
      <c r="I23820" s="434"/>
      <c r="P23820" s="294"/>
    </row>
    <row r="23821" spans="1:16">
      <c r="A23821" s="215"/>
      <c r="B23821" s="438"/>
      <c r="C23821" s="215"/>
      <c r="D23821" s="217"/>
      <c r="E23821" s="217"/>
      <c r="F23821" s="216"/>
      <c r="G23821" s="216"/>
      <c r="I23821" s="434"/>
      <c r="P23821" s="294"/>
    </row>
    <row r="23822" spans="1:16">
      <c r="A23822" s="215"/>
      <c r="B23822" s="438"/>
      <c r="C23822" s="215"/>
      <c r="D23822" s="217"/>
      <c r="E23822" s="217"/>
      <c r="F23822" s="216"/>
      <c r="G23822" s="216"/>
      <c r="I23822" s="434"/>
      <c r="P23822" s="294"/>
    </row>
    <row r="23823" spans="1:16">
      <c r="A23823" s="215"/>
      <c r="B23823" s="438"/>
      <c r="C23823" s="215"/>
      <c r="D23823" s="217"/>
      <c r="E23823" s="217"/>
      <c r="F23823" s="216"/>
      <c r="G23823" s="216"/>
      <c r="I23823" s="434"/>
      <c r="P23823" s="294"/>
    </row>
    <row r="23824" spans="1:16">
      <c r="A23824" s="215"/>
      <c r="B23824" s="438"/>
      <c r="C23824" s="215"/>
      <c r="D23824" s="217"/>
      <c r="E23824" s="217"/>
      <c r="F23824" s="216"/>
      <c r="G23824" s="216"/>
      <c r="I23824" s="434"/>
      <c r="P23824" s="294"/>
    </row>
    <row r="23825" spans="1:16">
      <c r="A23825" s="215"/>
      <c r="B23825" s="438"/>
      <c r="C23825" s="215"/>
      <c r="D23825" s="217"/>
      <c r="E23825" s="217"/>
      <c r="F23825" s="216"/>
      <c r="G23825" s="216"/>
      <c r="I23825" s="434"/>
      <c r="P23825" s="294"/>
    </row>
    <row r="23826" spans="1:16">
      <c r="A23826" s="215"/>
      <c r="B23826" s="438"/>
      <c r="C23826" s="215"/>
      <c r="D23826" s="217"/>
      <c r="E23826" s="217"/>
      <c r="F23826" s="216"/>
      <c r="G23826" s="216"/>
      <c r="I23826" s="434"/>
      <c r="P23826" s="294"/>
    </row>
    <row r="23827" spans="1:16">
      <c r="A23827" s="215"/>
      <c r="B23827" s="438"/>
      <c r="C23827" s="215"/>
      <c r="D23827" s="217"/>
      <c r="E23827" s="217"/>
      <c r="F23827" s="216"/>
      <c r="G23827" s="216"/>
      <c r="I23827" s="434"/>
      <c r="P23827" s="294"/>
    </row>
    <row r="23828" spans="1:16">
      <c r="A23828" s="215"/>
      <c r="B23828" s="438"/>
      <c r="C23828" s="215"/>
      <c r="D23828" s="217"/>
      <c r="E23828" s="217"/>
      <c r="F23828" s="216"/>
      <c r="G23828" s="216"/>
      <c r="I23828" s="434"/>
      <c r="P23828" s="294"/>
    </row>
    <row r="23829" spans="1:16">
      <c r="A23829" s="215"/>
      <c r="B23829" s="438"/>
      <c r="C23829" s="215"/>
      <c r="D23829" s="217"/>
      <c r="E23829" s="217"/>
      <c r="F23829" s="216"/>
      <c r="G23829" s="216"/>
      <c r="I23829" s="434"/>
      <c r="P23829" s="294"/>
    </row>
    <row r="23830" spans="1:16">
      <c r="A23830" s="215"/>
      <c r="B23830" s="438"/>
      <c r="C23830" s="215"/>
      <c r="D23830" s="217"/>
      <c r="E23830" s="217"/>
      <c r="F23830" s="216"/>
      <c r="G23830" s="216"/>
      <c r="I23830" s="434"/>
      <c r="P23830" s="294"/>
    </row>
    <row r="23831" spans="1:16">
      <c r="A23831" s="215"/>
      <c r="B23831" s="438"/>
      <c r="C23831" s="215"/>
      <c r="D23831" s="217"/>
      <c r="E23831" s="217"/>
      <c r="F23831" s="216"/>
      <c r="G23831" s="216"/>
      <c r="I23831" s="434"/>
      <c r="P23831" s="294"/>
    </row>
    <row r="23832" spans="1:16">
      <c r="A23832" s="215"/>
      <c r="B23832" s="438"/>
      <c r="C23832" s="215"/>
      <c r="D23832" s="217"/>
      <c r="E23832" s="217"/>
      <c r="F23832" s="216"/>
      <c r="G23832" s="216"/>
      <c r="I23832" s="434"/>
      <c r="P23832" s="294"/>
    </row>
    <row r="23833" spans="1:16">
      <c r="A23833" s="215"/>
      <c r="B23833" s="438"/>
      <c r="C23833" s="215"/>
      <c r="D23833" s="217"/>
      <c r="E23833" s="217"/>
      <c r="F23833" s="216"/>
      <c r="G23833" s="216"/>
      <c r="I23833" s="434"/>
      <c r="P23833" s="294"/>
    </row>
    <row r="23834" spans="1:16">
      <c r="A23834" s="215"/>
      <c r="B23834" s="438"/>
      <c r="C23834" s="215"/>
      <c r="D23834" s="217"/>
      <c r="E23834" s="217"/>
      <c r="F23834" s="216"/>
      <c r="G23834" s="216"/>
      <c r="I23834" s="434"/>
      <c r="P23834" s="294"/>
    </row>
    <row r="23835" spans="1:16">
      <c r="A23835" s="215"/>
      <c r="B23835" s="438"/>
      <c r="C23835" s="215"/>
      <c r="D23835" s="217"/>
      <c r="E23835" s="217"/>
      <c r="F23835" s="216"/>
      <c r="G23835" s="216"/>
      <c r="I23835" s="434"/>
      <c r="P23835" s="294"/>
    </row>
    <row r="23836" spans="1:16">
      <c r="A23836" s="215"/>
      <c r="B23836" s="438"/>
      <c r="C23836" s="215"/>
      <c r="D23836" s="217"/>
      <c r="E23836" s="217"/>
      <c r="F23836" s="216"/>
      <c r="G23836" s="216"/>
      <c r="I23836" s="434"/>
      <c r="P23836" s="294"/>
    </row>
    <row r="23837" spans="1:16">
      <c r="A23837" s="215"/>
      <c r="B23837" s="438"/>
      <c r="C23837" s="215"/>
      <c r="D23837" s="217"/>
      <c r="E23837" s="217"/>
      <c r="F23837" s="216"/>
      <c r="G23837" s="216"/>
      <c r="I23837" s="434"/>
      <c r="P23837" s="294"/>
    </row>
    <row r="23838" spans="1:16">
      <c r="A23838" s="215"/>
      <c r="B23838" s="438"/>
      <c r="C23838" s="215"/>
      <c r="D23838" s="217"/>
      <c r="E23838" s="217"/>
      <c r="F23838" s="216"/>
      <c r="G23838" s="216"/>
      <c r="I23838" s="434"/>
      <c r="P23838" s="294"/>
    </row>
    <row r="23839" spans="1:16">
      <c r="A23839" s="215"/>
      <c r="B23839" s="438"/>
      <c r="C23839" s="215"/>
      <c r="D23839" s="217"/>
      <c r="E23839" s="217"/>
      <c r="F23839" s="216"/>
      <c r="G23839" s="216"/>
      <c r="I23839" s="434"/>
      <c r="P23839" s="294"/>
    </row>
    <row r="23840" spans="1:16">
      <c r="A23840" s="215"/>
      <c r="B23840" s="438"/>
      <c r="C23840" s="215"/>
      <c r="D23840" s="217"/>
      <c r="E23840" s="217"/>
      <c r="F23840" s="216"/>
      <c r="G23840" s="216"/>
      <c r="I23840" s="434"/>
      <c r="P23840" s="294"/>
    </row>
    <row r="23841" spans="1:16">
      <c r="A23841" s="215"/>
      <c r="B23841" s="438"/>
      <c r="C23841" s="215"/>
      <c r="D23841" s="217"/>
      <c r="E23841" s="217"/>
      <c r="F23841" s="216"/>
      <c r="G23841" s="216"/>
      <c r="I23841" s="434"/>
      <c r="P23841" s="294"/>
    </row>
    <row r="23842" spans="1:16">
      <c r="A23842" s="215"/>
      <c r="B23842" s="438"/>
      <c r="C23842" s="215"/>
      <c r="D23842" s="217"/>
      <c r="E23842" s="217"/>
      <c r="F23842" s="216"/>
      <c r="G23842" s="216"/>
      <c r="I23842" s="434"/>
      <c r="P23842" s="294"/>
    </row>
    <row r="23843" spans="1:16">
      <c r="A23843" s="215"/>
      <c r="B23843" s="438"/>
      <c r="C23843" s="215"/>
      <c r="D23843" s="217"/>
      <c r="E23843" s="217"/>
      <c r="F23843" s="216"/>
      <c r="G23843" s="216"/>
      <c r="I23843" s="434"/>
      <c r="P23843" s="294"/>
    </row>
    <row r="23844" spans="1:16">
      <c r="A23844" s="215"/>
      <c r="B23844" s="438"/>
      <c r="C23844" s="215"/>
      <c r="D23844" s="217"/>
      <c r="E23844" s="217"/>
      <c r="F23844" s="216"/>
      <c r="G23844" s="216"/>
      <c r="I23844" s="434"/>
      <c r="P23844" s="294"/>
    </row>
    <row r="23845" spans="1:16">
      <c r="A23845" s="215"/>
      <c r="B23845" s="438"/>
      <c r="C23845" s="215"/>
      <c r="D23845" s="217"/>
      <c r="E23845" s="217"/>
      <c r="F23845" s="216"/>
      <c r="G23845" s="216"/>
      <c r="I23845" s="434"/>
      <c r="P23845" s="294"/>
    </row>
    <row r="23846" spans="1:16">
      <c r="A23846" s="215"/>
      <c r="B23846" s="438"/>
      <c r="C23846" s="215"/>
      <c r="D23846" s="217"/>
      <c r="E23846" s="217"/>
      <c r="F23846" s="216"/>
      <c r="G23846" s="216"/>
      <c r="I23846" s="434"/>
      <c r="P23846" s="294"/>
    </row>
    <row r="23847" spans="1:16">
      <c r="A23847" s="215"/>
      <c r="B23847" s="438"/>
      <c r="C23847" s="215"/>
      <c r="D23847" s="217"/>
      <c r="E23847" s="217"/>
      <c r="F23847" s="216"/>
      <c r="G23847" s="216"/>
      <c r="I23847" s="434"/>
      <c r="P23847" s="294"/>
    </row>
    <row r="23848" spans="1:16">
      <c r="A23848" s="215"/>
      <c r="B23848" s="438"/>
      <c r="C23848" s="215"/>
      <c r="D23848" s="217"/>
      <c r="E23848" s="217"/>
      <c r="F23848" s="216"/>
      <c r="G23848" s="216"/>
      <c r="I23848" s="434"/>
      <c r="P23848" s="294"/>
    </row>
    <row r="23849" spans="1:16">
      <c r="A23849" s="215"/>
      <c r="B23849" s="438"/>
      <c r="C23849" s="215"/>
      <c r="D23849" s="217"/>
      <c r="E23849" s="217"/>
      <c r="F23849" s="216"/>
      <c r="G23849" s="216"/>
      <c r="I23849" s="434"/>
      <c r="P23849" s="294"/>
    </row>
    <row r="23850" spans="1:16">
      <c r="A23850" s="215"/>
      <c r="B23850" s="438"/>
      <c r="C23850" s="215"/>
      <c r="D23850" s="217"/>
      <c r="E23850" s="217"/>
      <c r="F23850" s="216"/>
      <c r="G23850" s="216"/>
      <c r="I23850" s="434"/>
      <c r="P23850" s="294"/>
    </row>
    <row r="23851" spans="1:16">
      <c r="A23851" s="215"/>
      <c r="B23851" s="438"/>
      <c r="C23851" s="215"/>
      <c r="D23851" s="217"/>
      <c r="E23851" s="217"/>
      <c r="F23851" s="216"/>
      <c r="G23851" s="216"/>
      <c r="I23851" s="434"/>
      <c r="P23851" s="294"/>
    </row>
    <row r="23852" spans="1:16">
      <c r="A23852" s="215"/>
      <c r="B23852" s="438"/>
      <c r="C23852" s="215"/>
      <c r="D23852" s="217"/>
      <c r="E23852" s="217"/>
      <c r="F23852" s="216"/>
      <c r="G23852" s="216"/>
      <c r="I23852" s="434"/>
      <c r="P23852" s="294"/>
    </row>
    <row r="23853" spans="1:16">
      <c r="A23853" s="215"/>
      <c r="B23853" s="438"/>
      <c r="C23853" s="215"/>
      <c r="D23853" s="217"/>
      <c r="E23853" s="217"/>
      <c r="F23853" s="216"/>
      <c r="G23853" s="216"/>
      <c r="I23853" s="434"/>
      <c r="P23853" s="294"/>
    </row>
    <row r="23854" spans="1:16">
      <c r="A23854" s="215"/>
      <c r="B23854" s="438"/>
      <c r="C23854" s="215"/>
      <c r="D23854" s="217"/>
      <c r="E23854" s="217"/>
      <c r="F23854" s="216"/>
      <c r="G23854" s="216"/>
      <c r="I23854" s="434"/>
      <c r="P23854" s="294"/>
    </row>
    <row r="23855" spans="1:16">
      <c r="A23855" s="215"/>
      <c r="B23855" s="438"/>
      <c r="C23855" s="215"/>
      <c r="D23855" s="217"/>
      <c r="E23855" s="217"/>
      <c r="F23855" s="216"/>
      <c r="G23855" s="216"/>
      <c r="I23855" s="434"/>
      <c r="P23855" s="294"/>
    </row>
    <row r="23856" spans="1:16">
      <c r="A23856" s="215"/>
      <c r="B23856" s="438"/>
      <c r="C23856" s="215"/>
      <c r="D23856" s="217"/>
      <c r="E23856" s="217"/>
      <c r="F23856" s="216"/>
      <c r="G23856" s="216"/>
      <c r="I23856" s="434"/>
      <c r="P23856" s="294"/>
    </row>
    <row r="23857" spans="1:16">
      <c r="A23857" s="215"/>
      <c r="B23857" s="438"/>
      <c r="C23857" s="215"/>
      <c r="D23857" s="217"/>
      <c r="E23857" s="217"/>
      <c r="F23857" s="216"/>
      <c r="G23857" s="216"/>
      <c r="I23857" s="434"/>
      <c r="P23857" s="294"/>
    </row>
    <row r="23858" spans="1:16">
      <c r="A23858" s="215"/>
      <c r="B23858" s="438"/>
      <c r="C23858" s="215"/>
      <c r="D23858" s="217"/>
      <c r="E23858" s="217"/>
      <c r="F23858" s="216"/>
      <c r="G23858" s="216"/>
      <c r="I23858" s="434"/>
      <c r="P23858" s="294"/>
    </row>
    <row r="23859" spans="1:16">
      <c r="A23859" s="215"/>
      <c r="B23859" s="438"/>
      <c r="C23859" s="215"/>
      <c r="D23859" s="217"/>
      <c r="E23859" s="217"/>
      <c r="F23859" s="216"/>
      <c r="G23859" s="216"/>
      <c r="I23859" s="434"/>
      <c r="P23859" s="294"/>
    </row>
    <row r="23860" spans="1:16">
      <c r="A23860" s="215"/>
      <c r="B23860" s="438"/>
      <c r="C23860" s="215"/>
      <c r="D23860" s="217"/>
      <c r="E23860" s="217"/>
      <c r="F23860" s="216"/>
      <c r="G23860" s="216"/>
      <c r="I23860" s="434"/>
      <c r="P23860" s="294"/>
    </row>
    <row r="23861" spans="1:16">
      <c r="A23861" s="215"/>
      <c r="B23861" s="438"/>
      <c r="C23861" s="215"/>
      <c r="D23861" s="217"/>
      <c r="E23861" s="217"/>
      <c r="F23861" s="216"/>
      <c r="G23861" s="216"/>
      <c r="I23861" s="434"/>
      <c r="P23861" s="294"/>
    </row>
    <row r="23862" spans="1:16">
      <c r="A23862" s="215"/>
      <c r="B23862" s="438"/>
      <c r="C23862" s="215"/>
      <c r="D23862" s="217"/>
      <c r="E23862" s="217"/>
      <c r="F23862" s="216"/>
      <c r="G23862" s="216"/>
      <c r="I23862" s="434"/>
      <c r="P23862" s="294"/>
    </row>
    <row r="23863" spans="1:16">
      <c r="A23863" s="215"/>
      <c r="B23863" s="438"/>
      <c r="C23863" s="215"/>
      <c r="D23863" s="217"/>
      <c r="E23863" s="217"/>
      <c r="F23863" s="216"/>
      <c r="G23863" s="216"/>
      <c r="I23863" s="434"/>
      <c r="P23863" s="294"/>
    </row>
    <row r="23864" spans="1:16">
      <c r="A23864" s="215"/>
      <c r="B23864" s="438"/>
      <c r="C23864" s="215"/>
      <c r="D23864" s="217"/>
      <c r="E23864" s="217"/>
      <c r="F23864" s="216"/>
      <c r="G23864" s="216"/>
      <c r="I23864" s="434"/>
      <c r="P23864" s="294"/>
    </row>
    <row r="23865" spans="1:16">
      <c r="A23865" s="215"/>
      <c r="B23865" s="438"/>
      <c r="C23865" s="215"/>
      <c r="D23865" s="217"/>
      <c r="E23865" s="217"/>
      <c r="F23865" s="216"/>
      <c r="G23865" s="216"/>
      <c r="I23865" s="434"/>
      <c r="P23865" s="294"/>
    </row>
    <row r="23866" spans="1:16">
      <c r="A23866" s="215"/>
      <c r="B23866" s="438"/>
      <c r="C23866" s="215"/>
      <c r="D23866" s="217"/>
      <c r="E23866" s="217"/>
      <c r="F23866" s="216"/>
      <c r="G23866" s="216"/>
      <c r="I23866" s="434"/>
      <c r="P23866" s="294"/>
    </row>
    <row r="23867" spans="1:16">
      <c r="A23867" s="215"/>
      <c r="B23867" s="438"/>
      <c r="C23867" s="215"/>
      <c r="D23867" s="217"/>
      <c r="E23867" s="217"/>
      <c r="F23867" s="216"/>
      <c r="G23867" s="216"/>
      <c r="I23867" s="434"/>
      <c r="P23867" s="294"/>
    </row>
    <row r="23868" spans="1:16">
      <c r="A23868" s="215"/>
      <c r="B23868" s="438"/>
      <c r="C23868" s="215"/>
      <c r="D23868" s="217"/>
      <c r="E23868" s="217"/>
      <c r="F23868" s="216"/>
      <c r="G23868" s="216"/>
      <c r="I23868" s="434"/>
      <c r="P23868" s="294"/>
    </row>
    <row r="23869" spans="1:16">
      <c r="A23869" s="215"/>
      <c r="B23869" s="438"/>
      <c r="C23869" s="215"/>
      <c r="D23869" s="217"/>
      <c r="E23869" s="217"/>
      <c r="F23869" s="216"/>
      <c r="G23869" s="216"/>
      <c r="I23869" s="434"/>
      <c r="P23869" s="294"/>
    </row>
    <row r="23870" spans="1:16">
      <c r="A23870" s="215"/>
      <c r="B23870" s="438"/>
      <c r="C23870" s="215"/>
      <c r="D23870" s="217"/>
      <c r="E23870" s="217"/>
      <c r="F23870" s="216"/>
      <c r="G23870" s="216"/>
      <c r="I23870" s="434"/>
      <c r="P23870" s="294"/>
    </row>
    <row r="23871" spans="1:16">
      <c r="A23871" s="215"/>
      <c r="B23871" s="438"/>
      <c r="C23871" s="215"/>
      <c r="D23871" s="217"/>
      <c r="E23871" s="217"/>
      <c r="F23871" s="216"/>
      <c r="G23871" s="216"/>
      <c r="I23871" s="434"/>
      <c r="P23871" s="294"/>
    </row>
    <row r="23872" spans="1:16">
      <c r="A23872" s="215"/>
      <c r="B23872" s="438"/>
      <c r="C23872" s="215"/>
      <c r="D23872" s="217"/>
      <c r="E23872" s="217"/>
      <c r="F23872" s="216"/>
      <c r="G23872" s="216"/>
      <c r="I23872" s="434"/>
      <c r="P23872" s="294"/>
    </row>
    <row r="23873" spans="1:16">
      <c r="A23873" s="215"/>
      <c r="B23873" s="438"/>
      <c r="C23873" s="215"/>
      <c r="D23873" s="217"/>
      <c r="E23873" s="217"/>
      <c r="F23873" s="216"/>
      <c r="G23873" s="216"/>
      <c r="I23873" s="434"/>
      <c r="P23873" s="294"/>
    </row>
    <row r="23874" spans="1:16">
      <c r="A23874" s="215"/>
      <c r="B23874" s="438"/>
      <c r="C23874" s="215"/>
      <c r="D23874" s="217"/>
      <c r="E23874" s="217"/>
      <c r="F23874" s="216"/>
      <c r="G23874" s="216"/>
      <c r="I23874" s="434"/>
      <c r="P23874" s="294"/>
    </row>
    <row r="23875" spans="1:16">
      <c r="A23875" s="215"/>
      <c r="B23875" s="438"/>
      <c r="C23875" s="215"/>
      <c r="D23875" s="217"/>
      <c r="E23875" s="217"/>
      <c r="F23875" s="216"/>
      <c r="G23875" s="216"/>
      <c r="I23875" s="434"/>
      <c r="P23875" s="294"/>
    </row>
    <row r="23876" spans="1:16">
      <c r="A23876" s="215"/>
      <c r="B23876" s="438"/>
      <c r="C23876" s="215"/>
      <c r="D23876" s="217"/>
      <c r="E23876" s="217"/>
      <c r="F23876" s="216"/>
      <c r="G23876" s="216"/>
      <c r="I23876" s="434"/>
      <c r="P23876" s="294"/>
    </row>
    <row r="23877" spans="1:16">
      <c r="A23877" s="215"/>
      <c r="B23877" s="438"/>
      <c r="C23877" s="215"/>
      <c r="D23877" s="217"/>
      <c r="E23877" s="217"/>
      <c r="F23877" s="216"/>
      <c r="G23877" s="216"/>
      <c r="I23877" s="434"/>
      <c r="P23877" s="294"/>
    </row>
    <row r="23878" spans="1:16">
      <c r="A23878" s="215"/>
      <c r="B23878" s="438"/>
      <c r="C23878" s="215"/>
      <c r="D23878" s="217"/>
      <c r="E23878" s="217"/>
      <c r="F23878" s="216"/>
      <c r="G23878" s="216"/>
      <c r="I23878" s="434"/>
      <c r="P23878" s="294"/>
    </row>
    <row r="23879" spans="1:16">
      <c r="A23879" s="215"/>
      <c r="B23879" s="438"/>
      <c r="C23879" s="215"/>
      <c r="D23879" s="217"/>
      <c r="E23879" s="217"/>
      <c r="F23879" s="216"/>
      <c r="G23879" s="216"/>
      <c r="I23879" s="434"/>
      <c r="P23879" s="294"/>
    </row>
    <row r="23880" spans="1:16">
      <c r="A23880" s="215"/>
      <c r="B23880" s="438"/>
      <c r="C23880" s="215"/>
      <c r="D23880" s="217"/>
      <c r="E23880" s="217"/>
      <c r="F23880" s="216"/>
      <c r="G23880" s="216"/>
      <c r="I23880" s="434"/>
      <c r="P23880" s="294"/>
    </row>
    <row r="23881" spans="1:16">
      <c r="A23881" s="215"/>
      <c r="B23881" s="438"/>
      <c r="C23881" s="215"/>
      <c r="D23881" s="217"/>
      <c r="E23881" s="217"/>
      <c r="F23881" s="216"/>
      <c r="G23881" s="216"/>
      <c r="I23881" s="434"/>
      <c r="P23881" s="294"/>
    </row>
    <row r="23882" spans="1:16">
      <c r="A23882" s="215"/>
      <c r="B23882" s="438"/>
      <c r="C23882" s="215"/>
      <c r="D23882" s="217"/>
      <c r="E23882" s="217"/>
      <c r="F23882" s="216"/>
      <c r="G23882" s="216"/>
      <c r="I23882" s="434"/>
      <c r="P23882" s="294"/>
    </row>
    <row r="23883" spans="1:16">
      <c r="A23883" s="215"/>
      <c r="B23883" s="438"/>
      <c r="C23883" s="215"/>
      <c r="D23883" s="217"/>
      <c r="E23883" s="217"/>
      <c r="F23883" s="216"/>
      <c r="G23883" s="216"/>
      <c r="I23883" s="434"/>
      <c r="P23883" s="294"/>
    </row>
    <row r="23884" spans="1:16">
      <c r="A23884" s="215"/>
      <c r="B23884" s="438"/>
      <c r="C23884" s="215"/>
      <c r="D23884" s="217"/>
      <c r="E23884" s="217"/>
      <c r="F23884" s="216"/>
      <c r="G23884" s="216"/>
      <c r="I23884" s="434"/>
      <c r="P23884" s="294"/>
    </row>
    <row r="23885" spans="1:16">
      <c r="A23885" s="215"/>
      <c r="B23885" s="438"/>
      <c r="C23885" s="215"/>
      <c r="D23885" s="217"/>
      <c r="E23885" s="217"/>
      <c r="F23885" s="216"/>
      <c r="G23885" s="216"/>
      <c r="I23885" s="434"/>
      <c r="P23885" s="294"/>
    </row>
    <row r="23886" spans="1:16">
      <c r="A23886" s="215"/>
      <c r="B23886" s="438"/>
      <c r="C23886" s="215"/>
      <c r="D23886" s="217"/>
      <c r="E23886" s="217"/>
      <c r="F23886" s="216"/>
      <c r="G23886" s="216"/>
      <c r="I23886" s="434"/>
      <c r="P23886" s="294"/>
    </row>
    <row r="23887" spans="1:16">
      <c r="A23887" s="215"/>
      <c r="B23887" s="438"/>
      <c r="C23887" s="215"/>
      <c r="D23887" s="217"/>
      <c r="E23887" s="217"/>
      <c r="F23887" s="216"/>
      <c r="G23887" s="216"/>
      <c r="I23887" s="434"/>
      <c r="P23887" s="294"/>
    </row>
    <row r="23888" spans="1:16">
      <c r="A23888" s="215"/>
      <c r="B23888" s="438"/>
      <c r="C23888" s="215"/>
      <c r="D23888" s="217"/>
      <c r="E23888" s="217"/>
      <c r="F23888" s="216"/>
      <c r="G23888" s="216"/>
      <c r="I23888" s="434"/>
      <c r="P23888" s="294"/>
    </row>
    <row r="23889" spans="1:16">
      <c r="A23889" s="215"/>
      <c r="B23889" s="438"/>
      <c r="C23889" s="215"/>
      <c r="D23889" s="217"/>
      <c r="E23889" s="217"/>
      <c r="F23889" s="216"/>
      <c r="G23889" s="216"/>
      <c r="I23889" s="434"/>
      <c r="P23889" s="294"/>
    </row>
    <row r="23890" spans="1:16">
      <c r="A23890" s="215"/>
      <c r="B23890" s="438"/>
      <c r="C23890" s="215"/>
      <c r="D23890" s="217"/>
      <c r="E23890" s="217"/>
      <c r="F23890" s="216"/>
      <c r="G23890" s="216"/>
      <c r="I23890" s="434"/>
      <c r="P23890" s="294"/>
    </row>
    <row r="23891" spans="1:16">
      <c r="A23891" s="215"/>
      <c r="B23891" s="438"/>
      <c r="C23891" s="215"/>
      <c r="D23891" s="217"/>
      <c r="E23891" s="217"/>
      <c r="F23891" s="216"/>
      <c r="G23891" s="216"/>
      <c r="I23891" s="434"/>
      <c r="P23891" s="294"/>
    </row>
    <row r="23892" spans="1:16">
      <c r="A23892" s="215"/>
      <c r="B23892" s="438"/>
      <c r="C23892" s="215"/>
      <c r="D23892" s="217"/>
      <c r="E23892" s="217"/>
      <c r="F23892" s="216"/>
      <c r="G23892" s="216"/>
      <c r="I23892" s="434"/>
      <c r="P23892" s="294"/>
    </row>
    <row r="23893" spans="1:16">
      <c r="A23893" s="215"/>
      <c r="B23893" s="438"/>
      <c r="C23893" s="215"/>
      <c r="D23893" s="217"/>
      <c r="E23893" s="217"/>
      <c r="F23893" s="216"/>
      <c r="G23893" s="216"/>
      <c r="I23893" s="434"/>
      <c r="P23893" s="294"/>
    </row>
    <row r="23894" spans="1:16">
      <c r="A23894" s="215"/>
      <c r="B23894" s="438"/>
      <c r="C23894" s="215"/>
      <c r="D23894" s="217"/>
      <c r="E23894" s="217"/>
      <c r="F23894" s="216"/>
      <c r="G23894" s="216"/>
      <c r="I23894" s="434"/>
      <c r="P23894" s="294"/>
    </row>
    <row r="23895" spans="1:16">
      <c r="A23895" s="215"/>
      <c r="B23895" s="438"/>
      <c r="C23895" s="215"/>
      <c r="D23895" s="217"/>
      <c r="E23895" s="217"/>
      <c r="F23895" s="216"/>
      <c r="G23895" s="216"/>
      <c r="I23895" s="434"/>
      <c r="P23895" s="294"/>
    </row>
    <row r="23896" spans="1:16">
      <c r="A23896" s="215"/>
      <c r="B23896" s="438"/>
      <c r="C23896" s="215"/>
      <c r="D23896" s="217"/>
      <c r="E23896" s="217"/>
      <c r="F23896" s="216"/>
      <c r="G23896" s="216"/>
      <c r="I23896" s="434"/>
      <c r="P23896" s="294"/>
    </row>
    <row r="23897" spans="1:16">
      <c r="A23897" s="215"/>
      <c r="B23897" s="438"/>
      <c r="C23897" s="215"/>
      <c r="D23897" s="217"/>
      <c r="E23897" s="217"/>
      <c r="F23897" s="216"/>
      <c r="G23897" s="216"/>
      <c r="I23897" s="434"/>
      <c r="P23897" s="294"/>
    </row>
    <row r="23898" spans="1:16">
      <c r="A23898" s="215"/>
      <c r="B23898" s="438"/>
      <c r="C23898" s="215"/>
      <c r="D23898" s="217"/>
      <c r="E23898" s="217"/>
      <c r="F23898" s="216"/>
      <c r="G23898" s="216"/>
      <c r="I23898" s="434"/>
      <c r="P23898" s="294"/>
    </row>
    <row r="23899" spans="1:16">
      <c r="A23899" s="215"/>
      <c r="B23899" s="438"/>
      <c r="C23899" s="215"/>
      <c r="D23899" s="217"/>
      <c r="E23899" s="217"/>
      <c r="F23899" s="216"/>
      <c r="G23899" s="216"/>
      <c r="I23899" s="434"/>
      <c r="P23899" s="294"/>
    </row>
    <row r="23900" spans="1:16">
      <c r="A23900" s="215"/>
      <c r="B23900" s="438"/>
      <c r="C23900" s="215"/>
      <c r="D23900" s="217"/>
      <c r="E23900" s="217"/>
      <c r="F23900" s="216"/>
      <c r="G23900" s="216"/>
      <c r="I23900" s="434"/>
      <c r="P23900" s="294"/>
    </row>
    <row r="23901" spans="1:16">
      <c r="A23901" s="215"/>
      <c r="B23901" s="438"/>
      <c r="C23901" s="215"/>
      <c r="D23901" s="217"/>
      <c r="E23901" s="217"/>
      <c r="F23901" s="216"/>
      <c r="G23901" s="216"/>
      <c r="I23901" s="434"/>
      <c r="P23901" s="294"/>
    </row>
    <row r="23902" spans="1:16">
      <c r="A23902" s="215"/>
      <c r="B23902" s="438"/>
      <c r="C23902" s="215"/>
      <c r="D23902" s="217"/>
      <c r="E23902" s="217"/>
      <c r="F23902" s="216"/>
      <c r="G23902" s="216"/>
      <c r="I23902" s="434"/>
      <c r="P23902" s="294"/>
    </row>
    <row r="23903" spans="1:16">
      <c r="A23903" s="215"/>
      <c r="B23903" s="438"/>
      <c r="C23903" s="215"/>
      <c r="D23903" s="217"/>
      <c r="E23903" s="217"/>
      <c r="F23903" s="216"/>
      <c r="G23903" s="216"/>
      <c r="I23903" s="434"/>
      <c r="P23903" s="294"/>
    </row>
    <row r="23904" spans="1:16">
      <c r="A23904" s="215"/>
      <c r="B23904" s="438"/>
      <c r="C23904" s="215"/>
      <c r="D23904" s="217"/>
      <c r="E23904" s="217"/>
      <c r="F23904" s="216"/>
      <c r="G23904" s="216"/>
      <c r="I23904" s="434"/>
      <c r="P23904" s="294"/>
    </row>
    <row r="23905" spans="1:16">
      <c r="A23905" s="215"/>
      <c r="B23905" s="438"/>
      <c r="C23905" s="215"/>
      <c r="D23905" s="217"/>
      <c r="E23905" s="217"/>
      <c r="F23905" s="216"/>
      <c r="G23905" s="216"/>
      <c r="I23905" s="434"/>
      <c r="P23905" s="294"/>
    </row>
    <row r="23906" spans="1:16">
      <c r="A23906" s="215"/>
      <c r="B23906" s="438"/>
      <c r="C23906" s="215"/>
      <c r="D23906" s="217"/>
      <c r="E23906" s="217"/>
      <c r="F23906" s="216"/>
      <c r="G23906" s="216"/>
      <c r="I23906" s="434"/>
      <c r="P23906" s="294"/>
    </row>
    <row r="23907" spans="1:16">
      <c r="A23907" s="215"/>
      <c r="B23907" s="438"/>
      <c r="C23907" s="215"/>
      <c r="D23907" s="217"/>
      <c r="E23907" s="217"/>
      <c r="F23907" s="216"/>
      <c r="G23907" s="216"/>
      <c r="I23907" s="434"/>
      <c r="P23907" s="294"/>
    </row>
    <row r="23908" spans="1:16">
      <c r="A23908" s="215"/>
      <c r="B23908" s="438"/>
      <c r="C23908" s="215"/>
      <c r="D23908" s="217"/>
      <c r="E23908" s="217"/>
      <c r="F23908" s="216"/>
      <c r="G23908" s="216"/>
      <c r="I23908" s="434"/>
      <c r="P23908" s="294"/>
    </row>
    <row r="23909" spans="1:16">
      <c r="A23909" s="215"/>
      <c r="B23909" s="438"/>
      <c r="C23909" s="215"/>
      <c r="D23909" s="217"/>
      <c r="E23909" s="217"/>
      <c r="F23909" s="216"/>
      <c r="G23909" s="216"/>
      <c r="I23909" s="434"/>
      <c r="P23909" s="294"/>
    </row>
    <row r="23910" spans="1:16">
      <c r="A23910" s="215"/>
      <c r="B23910" s="438"/>
      <c r="C23910" s="215"/>
      <c r="D23910" s="217"/>
      <c r="E23910" s="217"/>
      <c r="F23910" s="216"/>
      <c r="G23910" s="216"/>
      <c r="I23910" s="434"/>
      <c r="P23910" s="294"/>
    </row>
    <row r="23911" spans="1:16">
      <c r="A23911" s="215"/>
      <c r="B23911" s="438"/>
      <c r="C23911" s="215"/>
      <c r="D23911" s="217"/>
      <c r="E23911" s="217"/>
      <c r="F23911" s="216"/>
      <c r="G23911" s="216"/>
      <c r="I23911" s="434"/>
      <c r="P23911" s="294"/>
    </row>
    <row r="23912" spans="1:16">
      <c r="A23912" s="215"/>
      <c r="B23912" s="438"/>
      <c r="C23912" s="215"/>
      <c r="D23912" s="217"/>
      <c r="E23912" s="217"/>
      <c r="F23912" s="216"/>
      <c r="G23912" s="216"/>
      <c r="I23912" s="434"/>
      <c r="P23912" s="294"/>
    </row>
    <row r="23913" spans="1:16">
      <c r="A23913" s="215"/>
      <c r="B23913" s="438"/>
      <c r="C23913" s="215"/>
      <c r="D23913" s="217"/>
      <c r="E23913" s="217"/>
      <c r="F23913" s="216"/>
      <c r="G23913" s="216"/>
      <c r="I23913" s="434"/>
      <c r="P23913" s="294"/>
    </row>
    <row r="23914" spans="1:16">
      <c r="A23914" s="215"/>
      <c r="B23914" s="438"/>
      <c r="C23914" s="215"/>
      <c r="D23914" s="217"/>
      <c r="E23914" s="217"/>
      <c r="F23914" s="216"/>
      <c r="G23914" s="216"/>
      <c r="I23914" s="434"/>
      <c r="P23914" s="294"/>
    </row>
    <row r="23915" spans="1:16">
      <c r="A23915" s="215"/>
      <c r="B23915" s="438"/>
      <c r="C23915" s="215"/>
      <c r="D23915" s="217"/>
      <c r="E23915" s="217"/>
      <c r="F23915" s="216"/>
      <c r="G23915" s="216"/>
      <c r="I23915" s="434"/>
      <c r="P23915" s="294"/>
    </row>
    <row r="23916" spans="1:16">
      <c r="A23916" s="215"/>
      <c r="B23916" s="438"/>
      <c r="C23916" s="215"/>
      <c r="D23916" s="217"/>
      <c r="E23916" s="217"/>
      <c r="F23916" s="216"/>
      <c r="G23916" s="216"/>
      <c r="I23916" s="434"/>
      <c r="P23916" s="294"/>
    </row>
    <row r="23917" spans="1:16">
      <c r="A23917" s="215"/>
      <c r="B23917" s="438"/>
      <c r="C23917" s="215"/>
      <c r="D23917" s="217"/>
      <c r="E23917" s="217"/>
      <c r="F23917" s="216"/>
      <c r="G23917" s="216"/>
      <c r="I23917" s="434"/>
      <c r="P23917" s="294"/>
    </row>
    <row r="23918" spans="1:16">
      <c r="A23918" s="215"/>
      <c r="B23918" s="438"/>
      <c r="C23918" s="215"/>
      <c r="D23918" s="217"/>
      <c r="E23918" s="217"/>
      <c r="F23918" s="216"/>
      <c r="G23918" s="216"/>
      <c r="I23918" s="434"/>
      <c r="P23918" s="294"/>
    </row>
    <row r="23919" spans="1:16">
      <c r="A23919" s="215"/>
      <c r="B23919" s="438"/>
      <c r="C23919" s="215"/>
      <c r="D23919" s="217"/>
      <c r="E23919" s="217"/>
      <c r="F23919" s="216"/>
      <c r="G23919" s="216"/>
      <c r="I23919" s="434"/>
      <c r="P23919" s="294"/>
    </row>
    <row r="23920" spans="1:16">
      <c r="A23920" s="215"/>
      <c r="B23920" s="438"/>
      <c r="C23920" s="215"/>
      <c r="D23920" s="217"/>
      <c r="E23920" s="217"/>
      <c r="F23920" s="216"/>
      <c r="G23920" s="216"/>
      <c r="I23920" s="434"/>
      <c r="P23920" s="294"/>
    </row>
    <row r="23921" spans="1:16">
      <c r="A23921" s="215"/>
      <c r="B23921" s="438"/>
      <c r="C23921" s="215"/>
      <c r="D23921" s="217"/>
      <c r="E23921" s="217"/>
      <c r="F23921" s="216"/>
      <c r="G23921" s="216"/>
      <c r="I23921" s="434"/>
      <c r="P23921" s="294"/>
    </row>
    <row r="23922" spans="1:16">
      <c r="A23922" s="215"/>
      <c r="B23922" s="438"/>
      <c r="C23922" s="215"/>
      <c r="D23922" s="217"/>
      <c r="E23922" s="217"/>
      <c r="F23922" s="216"/>
      <c r="G23922" s="216"/>
      <c r="I23922" s="434"/>
      <c r="P23922" s="294"/>
    </row>
    <row r="23923" spans="1:16">
      <c r="A23923" s="215"/>
      <c r="B23923" s="438"/>
      <c r="C23923" s="215"/>
      <c r="D23923" s="217"/>
      <c r="E23923" s="217"/>
      <c r="F23923" s="216"/>
      <c r="G23923" s="216"/>
      <c r="I23923" s="434"/>
      <c r="P23923" s="294"/>
    </row>
    <row r="23924" spans="1:16">
      <c r="A23924" s="215"/>
      <c r="B23924" s="438"/>
      <c r="C23924" s="215"/>
      <c r="D23924" s="217"/>
      <c r="E23924" s="217"/>
      <c r="F23924" s="216"/>
      <c r="G23924" s="216"/>
      <c r="I23924" s="434"/>
      <c r="P23924" s="294"/>
    </row>
    <row r="23925" spans="1:16">
      <c r="A23925" s="215"/>
      <c r="B23925" s="438"/>
      <c r="C23925" s="215"/>
      <c r="D23925" s="217"/>
      <c r="E23925" s="217"/>
      <c r="F23925" s="216"/>
      <c r="G23925" s="216"/>
      <c r="I23925" s="434"/>
      <c r="P23925" s="294"/>
    </row>
    <row r="23926" spans="1:16">
      <c r="A23926" s="215"/>
      <c r="B23926" s="438"/>
      <c r="C23926" s="215"/>
      <c r="D23926" s="217"/>
      <c r="E23926" s="217"/>
      <c r="F23926" s="216"/>
      <c r="G23926" s="216"/>
      <c r="I23926" s="434"/>
      <c r="P23926" s="294"/>
    </row>
    <row r="23927" spans="1:16">
      <c r="A23927" s="215"/>
      <c r="B23927" s="438"/>
      <c r="C23927" s="215"/>
      <c r="D23927" s="217"/>
      <c r="E23927" s="217"/>
      <c r="F23927" s="216"/>
      <c r="G23927" s="216"/>
      <c r="I23927" s="434"/>
      <c r="P23927" s="294"/>
    </row>
    <row r="23928" spans="1:16">
      <c r="A23928" s="215"/>
      <c r="B23928" s="438"/>
      <c r="C23928" s="215"/>
      <c r="D23928" s="217"/>
      <c r="E23928" s="217"/>
      <c r="F23928" s="216"/>
      <c r="G23928" s="216"/>
      <c r="I23928" s="434"/>
      <c r="P23928" s="294"/>
    </row>
    <row r="23929" spans="1:16">
      <c r="A23929" s="215"/>
      <c r="B23929" s="438"/>
      <c r="C23929" s="215"/>
      <c r="D23929" s="217"/>
      <c r="E23929" s="217"/>
      <c r="F23929" s="216"/>
      <c r="G23929" s="216"/>
      <c r="I23929" s="434"/>
      <c r="P23929" s="294"/>
    </row>
    <row r="23930" spans="1:16">
      <c r="A23930" s="215"/>
      <c r="B23930" s="438"/>
      <c r="C23930" s="215"/>
      <c r="D23930" s="217"/>
      <c r="E23930" s="217"/>
      <c r="F23930" s="216"/>
      <c r="G23930" s="216"/>
      <c r="I23930" s="434"/>
      <c r="P23930" s="294"/>
    </row>
    <row r="23931" spans="1:16">
      <c r="A23931" s="215"/>
      <c r="B23931" s="438"/>
      <c r="C23931" s="215"/>
      <c r="D23931" s="217"/>
      <c r="E23931" s="217"/>
      <c r="F23931" s="216"/>
      <c r="G23931" s="216"/>
      <c r="I23931" s="434"/>
      <c r="P23931" s="294"/>
    </row>
    <row r="23932" spans="1:16">
      <c r="A23932" s="215"/>
      <c r="B23932" s="438"/>
      <c r="C23932" s="215"/>
      <c r="D23932" s="217"/>
      <c r="E23932" s="217"/>
      <c r="F23932" s="216"/>
      <c r="G23932" s="216"/>
      <c r="I23932" s="434"/>
      <c r="P23932" s="294"/>
    </row>
    <row r="23933" spans="1:16">
      <c r="A23933" s="215"/>
      <c r="B23933" s="438"/>
      <c r="C23933" s="215"/>
      <c r="D23933" s="217"/>
      <c r="E23933" s="217"/>
      <c r="F23933" s="216"/>
      <c r="G23933" s="216"/>
      <c r="I23933" s="434"/>
      <c r="P23933" s="294"/>
    </row>
    <row r="23934" spans="1:16">
      <c r="A23934" s="215"/>
      <c r="B23934" s="438"/>
      <c r="C23934" s="215"/>
      <c r="D23934" s="217"/>
      <c r="E23934" s="217"/>
      <c r="F23934" s="216"/>
      <c r="G23934" s="216"/>
      <c r="I23934" s="434"/>
      <c r="P23934" s="294"/>
    </row>
    <row r="23935" spans="1:16">
      <c r="A23935" s="215"/>
      <c r="B23935" s="438"/>
      <c r="C23935" s="215"/>
      <c r="D23935" s="217"/>
      <c r="E23935" s="217"/>
      <c r="F23935" s="216"/>
      <c r="G23935" s="216"/>
      <c r="I23935" s="434"/>
      <c r="P23935" s="294"/>
    </row>
    <row r="23936" spans="1:16">
      <c r="A23936" s="215"/>
      <c r="B23936" s="438"/>
      <c r="C23936" s="215"/>
      <c r="D23936" s="217"/>
      <c r="E23936" s="217"/>
      <c r="F23936" s="216"/>
      <c r="G23936" s="216"/>
      <c r="I23936" s="434"/>
      <c r="P23936" s="294"/>
    </row>
    <row r="23937" spans="1:16">
      <c r="A23937" s="215"/>
      <c r="B23937" s="438"/>
      <c r="C23937" s="215"/>
      <c r="D23937" s="217"/>
      <c r="E23937" s="217"/>
      <c r="F23937" s="216"/>
      <c r="G23937" s="216"/>
      <c r="I23937" s="434"/>
      <c r="P23937" s="294"/>
    </row>
    <row r="23938" spans="1:16">
      <c r="A23938" s="215"/>
      <c r="B23938" s="438"/>
      <c r="C23938" s="215"/>
      <c r="D23938" s="217"/>
      <c r="E23938" s="217"/>
      <c r="F23938" s="216"/>
      <c r="G23938" s="216"/>
      <c r="I23938" s="434"/>
      <c r="P23938" s="294"/>
    </row>
    <row r="23939" spans="1:16">
      <c r="A23939" s="215"/>
      <c r="B23939" s="438"/>
      <c r="C23939" s="215"/>
      <c r="D23939" s="217"/>
      <c r="E23939" s="217"/>
      <c r="F23939" s="216"/>
      <c r="G23939" s="216"/>
      <c r="I23939" s="434"/>
      <c r="P23939" s="294"/>
    </row>
    <row r="23940" spans="1:16">
      <c r="A23940" s="215"/>
      <c r="B23940" s="438"/>
      <c r="C23940" s="215"/>
      <c r="D23940" s="217"/>
      <c r="E23940" s="217"/>
      <c r="F23940" s="216"/>
      <c r="G23940" s="216"/>
      <c r="I23940" s="434"/>
      <c r="P23940" s="294"/>
    </row>
    <row r="23941" spans="1:16">
      <c r="A23941" s="215"/>
      <c r="B23941" s="438"/>
      <c r="C23941" s="215"/>
      <c r="D23941" s="217"/>
      <c r="E23941" s="217"/>
      <c r="F23941" s="216"/>
      <c r="G23941" s="216"/>
      <c r="I23941" s="434"/>
      <c r="P23941" s="294"/>
    </row>
    <row r="23942" spans="1:16">
      <c r="A23942" s="215"/>
      <c r="B23942" s="438"/>
      <c r="C23942" s="215"/>
      <c r="D23942" s="217"/>
      <c r="E23942" s="217"/>
      <c r="F23942" s="216"/>
      <c r="G23942" s="216"/>
      <c r="I23942" s="434"/>
      <c r="P23942" s="294"/>
    </row>
    <row r="23943" spans="1:16">
      <c r="A23943" s="215"/>
      <c r="B23943" s="438"/>
      <c r="C23943" s="215"/>
      <c r="D23943" s="217"/>
      <c r="E23943" s="217"/>
      <c r="F23943" s="216"/>
      <c r="G23943" s="216"/>
      <c r="I23943" s="434"/>
      <c r="P23943" s="294"/>
    </row>
    <row r="23944" spans="1:16">
      <c r="A23944" s="215"/>
      <c r="B23944" s="438"/>
      <c r="C23944" s="215"/>
      <c r="D23944" s="217"/>
      <c r="E23944" s="217"/>
      <c r="F23944" s="216"/>
      <c r="G23944" s="216"/>
      <c r="I23944" s="434"/>
      <c r="P23944" s="294"/>
    </row>
    <row r="23945" spans="1:16">
      <c r="A23945" s="215"/>
      <c r="B23945" s="438"/>
      <c r="C23945" s="215"/>
      <c r="D23945" s="217"/>
      <c r="E23945" s="217"/>
      <c r="F23945" s="216"/>
      <c r="G23945" s="216"/>
      <c r="I23945" s="434"/>
      <c r="P23945" s="294"/>
    </row>
    <row r="23946" spans="1:16">
      <c r="A23946" s="215"/>
      <c r="B23946" s="438"/>
      <c r="C23946" s="215"/>
      <c r="D23946" s="217"/>
      <c r="E23946" s="217"/>
      <c r="F23946" s="216"/>
      <c r="G23946" s="216"/>
      <c r="I23946" s="434"/>
      <c r="P23946" s="294"/>
    </row>
    <row r="23947" spans="1:16">
      <c r="A23947" s="215"/>
      <c r="B23947" s="438"/>
      <c r="C23947" s="215"/>
      <c r="D23947" s="217"/>
      <c r="E23947" s="217"/>
      <c r="F23947" s="216"/>
      <c r="G23947" s="216"/>
      <c r="I23947" s="434"/>
      <c r="P23947" s="294"/>
    </row>
    <row r="23948" spans="1:16">
      <c r="A23948" s="215"/>
      <c r="B23948" s="438"/>
      <c r="C23948" s="215"/>
      <c r="D23948" s="217"/>
      <c r="E23948" s="217"/>
      <c r="F23948" s="216"/>
      <c r="G23948" s="216"/>
      <c r="I23948" s="434"/>
      <c r="P23948" s="294"/>
    </row>
    <row r="23949" spans="1:16">
      <c r="A23949" s="215"/>
      <c r="B23949" s="438"/>
      <c r="C23949" s="215"/>
      <c r="D23949" s="217"/>
      <c r="E23949" s="217"/>
      <c r="F23949" s="216"/>
      <c r="G23949" s="216"/>
      <c r="I23949" s="434"/>
      <c r="P23949" s="294"/>
    </row>
    <row r="23950" spans="1:16">
      <c r="A23950" s="215"/>
      <c r="B23950" s="438"/>
      <c r="C23950" s="215"/>
      <c r="D23950" s="217"/>
      <c r="E23950" s="217"/>
      <c r="F23950" s="216"/>
      <c r="G23950" s="216"/>
      <c r="I23950" s="434"/>
      <c r="P23950" s="294"/>
    </row>
    <row r="23951" spans="1:16">
      <c r="A23951" s="215"/>
      <c r="B23951" s="438"/>
      <c r="C23951" s="215"/>
      <c r="D23951" s="217"/>
      <c r="E23951" s="217"/>
      <c r="F23951" s="216"/>
      <c r="G23951" s="216"/>
      <c r="I23951" s="434"/>
      <c r="P23951" s="294"/>
    </row>
    <row r="23952" spans="1:16">
      <c r="A23952" s="215"/>
      <c r="B23952" s="438"/>
      <c r="C23952" s="215"/>
      <c r="D23952" s="217"/>
      <c r="E23952" s="217"/>
      <c r="F23952" s="216"/>
      <c r="G23952" s="216"/>
      <c r="I23952" s="434"/>
      <c r="P23952" s="294"/>
    </row>
    <row r="23953" spans="1:16">
      <c r="A23953" s="215"/>
      <c r="B23953" s="438"/>
      <c r="C23953" s="215"/>
      <c r="D23953" s="217"/>
      <c r="E23953" s="217"/>
      <c r="F23953" s="216"/>
      <c r="G23953" s="216"/>
      <c r="I23953" s="434"/>
      <c r="P23953" s="294"/>
    </row>
    <row r="23954" spans="1:16">
      <c r="A23954" s="215"/>
      <c r="B23954" s="438"/>
      <c r="C23954" s="215"/>
      <c r="D23954" s="217"/>
      <c r="E23954" s="217"/>
      <c r="F23954" s="216"/>
      <c r="G23954" s="216"/>
      <c r="I23954" s="434"/>
      <c r="P23954" s="294"/>
    </row>
    <row r="23955" spans="1:16">
      <c r="A23955" s="215"/>
      <c r="B23955" s="438"/>
      <c r="C23955" s="215"/>
      <c r="D23955" s="217"/>
      <c r="E23955" s="217"/>
      <c r="F23955" s="216"/>
      <c r="G23955" s="216"/>
      <c r="I23955" s="434"/>
      <c r="P23955" s="294"/>
    </row>
    <row r="23956" spans="1:16">
      <c r="A23956" s="215"/>
      <c r="B23956" s="438"/>
      <c r="C23956" s="215"/>
      <c r="D23956" s="217"/>
      <c r="E23956" s="217"/>
      <c r="F23956" s="216"/>
      <c r="G23956" s="216"/>
      <c r="I23956" s="434"/>
      <c r="P23956" s="294"/>
    </row>
    <row r="23957" spans="1:16">
      <c r="A23957" s="215"/>
      <c r="B23957" s="438"/>
      <c r="C23957" s="215"/>
      <c r="D23957" s="217"/>
      <c r="E23957" s="217"/>
      <c r="F23957" s="216"/>
      <c r="G23957" s="216"/>
      <c r="I23957" s="434"/>
      <c r="P23957" s="294"/>
    </row>
    <row r="23958" spans="1:16">
      <c r="A23958" s="215"/>
      <c r="B23958" s="438"/>
      <c r="C23958" s="215"/>
      <c r="D23958" s="217"/>
      <c r="E23958" s="217"/>
      <c r="F23958" s="216"/>
      <c r="G23958" s="216"/>
      <c r="I23958" s="434"/>
      <c r="P23958" s="294"/>
    </row>
    <row r="23959" spans="1:16">
      <c r="A23959" s="215"/>
      <c r="B23959" s="438"/>
      <c r="C23959" s="215"/>
      <c r="D23959" s="217"/>
      <c r="E23959" s="217"/>
      <c r="F23959" s="216"/>
      <c r="G23959" s="216"/>
      <c r="I23959" s="434"/>
      <c r="P23959" s="294"/>
    </row>
    <row r="23960" spans="1:16">
      <c r="A23960" s="215"/>
      <c r="B23960" s="438"/>
      <c r="C23960" s="215"/>
      <c r="D23960" s="217"/>
      <c r="E23960" s="217"/>
      <c r="F23960" s="216"/>
      <c r="G23960" s="216"/>
      <c r="I23960" s="434"/>
      <c r="P23960" s="294"/>
    </row>
    <row r="23961" spans="1:16">
      <c r="A23961" s="215"/>
      <c r="B23961" s="438"/>
      <c r="C23961" s="215"/>
      <c r="D23961" s="217"/>
      <c r="E23961" s="217"/>
      <c r="F23961" s="216"/>
      <c r="G23961" s="216"/>
      <c r="I23961" s="434"/>
      <c r="P23961" s="294"/>
    </row>
    <row r="23962" spans="1:16">
      <c r="A23962" s="215"/>
      <c r="B23962" s="438"/>
      <c r="C23962" s="215"/>
      <c r="D23962" s="217"/>
      <c r="E23962" s="217"/>
      <c r="F23962" s="216"/>
      <c r="G23962" s="216"/>
      <c r="I23962" s="434"/>
      <c r="P23962" s="294"/>
    </row>
    <row r="23963" spans="1:16">
      <c r="A23963" s="215"/>
      <c r="B23963" s="438"/>
      <c r="C23963" s="215"/>
      <c r="D23963" s="217"/>
      <c r="E23963" s="217"/>
      <c r="F23963" s="216"/>
      <c r="G23963" s="216"/>
      <c r="I23963" s="434"/>
      <c r="P23963" s="294"/>
    </row>
    <row r="23964" spans="1:16">
      <c r="A23964" s="215"/>
      <c r="B23964" s="438"/>
      <c r="C23964" s="215"/>
      <c r="D23964" s="217"/>
      <c r="E23964" s="217"/>
      <c r="F23964" s="216"/>
      <c r="G23964" s="216"/>
      <c r="I23964" s="434"/>
      <c r="P23964" s="294"/>
    </row>
    <row r="23965" spans="1:16">
      <c r="A23965" s="215"/>
      <c r="B23965" s="438"/>
      <c r="C23965" s="215"/>
      <c r="D23965" s="217"/>
      <c r="E23965" s="217"/>
      <c r="F23965" s="216"/>
      <c r="G23965" s="216"/>
      <c r="I23965" s="434"/>
      <c r="P23965" s="294"/>
    </row>
    <row r="23966" spans="1:16">
      <c r="A23966" s="215"/>
      <c r="B23966" s="438"/>
      <c r="C23966" s="215"/>
      <c r="D23966" s="217"/>
      <c r="E23966" s="217"/>
      <c r="F23966" s="216"/>
      <c r="G23966" s="216"/>
      <c r="I23966" s="434"/>
      <c r="P23966" s="294"/>
    </row>
    <row r="23967" spans="1:16">
      <c r="A23967" s="215"/>
      <c r="B23967" s="438"/>
      <c r="C23967" s="215"/>
      <c r="D23967" s="217"/>
      <c r="E23967" s="217"/>
      <c r="F23967" s="216"/>
      <c r="G23967" s="216"/>
      <c r="I23967" s="434"/>
      <c r="P23967" s="294"/>
    </row>
    <row r="23968" spans="1:16">
      <c r="A23968" s="215"/>
      <c r="B23968" s="438"/>
      <c r="C23968" s="215"/>
      <c r="D23968" s="217"/>
      <c r="E23968" s="217"/>
      <c r="F23968" s="216"/>
      <c r="G23968" s="216"/>
      <c r="I23968" s="434"/>
      <c r="P23968" s="294"/>
    </row>
    <row r="23969" spans="1:16">
      <c r="A23969" s="215"/>
      <c r="B23969" s="438"/>
      <c r="C23969" s="215"/>
      <c r="D23969" s="217"/>
      <c r="E23969" s="217"/>
      <c r="F23969" s="216"/>
      <c r="G23969" s="216"/>
      <c r="I23969" s="434"/>
      <c r="P23969" s="294"/>
    </row>
    <row r="23970" spans="1:16">
      <c r="A23970" s="215"/>
      <c r="B23970" s="438"/>
      <c r="C23970" s="215"/>
      <c r="D23970" s="217"/>
      <c r="E23970" s="217"/>
      <c r="F23970" s="216"/>
      <c r="G23970" s="216"/>
      <c r="I23970" s="434"/>
      <c r="P23970" s="294"/>
    </row>
    <row r="23971" spans="1:16">
      <c r="A23971" s="215"/>
      <c r="B23971" s="438"/>
      <c r="C23971" s="215"/>
      <c r="D23971" s="217"/>
      <c r="E23971" s="217"/>
      <c r="F23971" s="216"/>
      <c r="G23971" s="216"/>
      <c r="I23971" s="434"/>
      <c r="P23971" s="294"/>
    </row>
    <row r="23972" spans="1:16">
      <c r="A23972" s="215"/>
      <c r="B23972" s="438"/>
      <c r="C23972" s="215"/>
      <c r="D23972" s="217"/>
      <c r="E23972" s="217"/>
      <c r="F23972" s="216"/>
      <c r="G23972" s="216"/>
      <c r="I23972" s="434"/>
      <c r="P23972" s="294"/>
    </row>
    <row r="23973" spans="1:16">
      <c r="A23973" s="215"/>
      <c r="B23973" s="438"/>
      <c r="C23973" s="215"/>
      <c r="D23973" s="217"/>
      <c r="E23973" s="217"/>
      <c r="F23973" s="216"/>
      <c r="G23973" s="216"/>
      <c r="I23973" s="434"/>
      <c r="P23973" s="294"/>
    </row>
    <row r="23974" spans="1:16">
      <c r="A23974" s="215"/>
      <c r="B23974" s="438"/>
      <c r="C23974" s="215"/>
      <c r="D23974" s="217"/>
      <c r="E23974" s="217"/>
      <c r="F23974" s="216"/>
      <c r="G23974" s="216"/>
      <c r="I23974" s="434"/>
      <c r="P23974" s="294"/>
    </row>
    <row r="23975" spans="1:16">
      <c r="A23975" s="215"/>
      <c r="B23975" s="438"/>
      <c r="C23975" s="215"/>
      <c r="D23975" s="217"/>
      <c r="E23975" s="217"/>
      <c r="F23975" s="216"/>
      <c r="G23975" s="216"/>
      <c r="I23975" s="434"/>
      <c r="P23975" s="294"/>
    </row>
    <row r="23976" spans="1:16">
      <c r="A23976" s="215"/>
      <c r="B23976" s="438"/>
      <c r="C23976" s="215"/>
      <c r="D23976" s="217"/>
      <c r="E23976" s="217"/>
      <c r="F23976" s="216"/>
      <c r="G23976" s="216"/>
      <c r="I23976" s="434"/>
      <c r="P23976" s="294"/>
    </row>
    <row r="23977" spans="1:16">
      <c r="A23977" s="215"/>
      <c r="B23977" s="438"/>
      <c r="C23977" s="215"/>
      <c r="D23977" s="217"/>
      <c r="E23977" s="217"/>
      <c r="F23977" s="216"/>
      <c r="G23977" s="216"/>
      <c r="I23977" s="434"/>
      <c r="P23977" s="294"/>
    </row>
    <row r="23978" spans="1:16">
      <c r="A23978" s="215"/>
      <c r="B23978" s="438"/>
      <c r="C23978" s="215"/>
      <c r="D23978" s="217"/>
      <c r="E23978" s="217"/>
      <c r="F23978" s="216"/>
      <c r="G23978" s="216"/>
      <c r="I23978" s="434"/>
      <c r="P23978" s="294"/>
    </row>
    <row r="23979" spans="1:16">
      <c r="A23979" s="215"/>
      <c r="B23979" s="438"/>
      <c r="C23979" s="215"/>
      <c r="D23979" s="217"/>
      <c r="E23979" s="217"/>
      <c r="F23979" s="216"/>
      <c r="G23979" s="216"/>
      <c r="I23979" s="434"/>
      <c r="P23979" s="294"/>
    </row>
    <row r="23980" spans="1:16">
      <c r="A23980" s="215"/>
      <c r="B23980" s="438"/>
      <c r="C23980" s="215"/>
      <c r="D23980" s="217"/>
      <c r="E23980" s="217"/>
      <c r="F23980" s="216"/>
      <c r="G23980" s="216"/>
      <c r="I23980" s="434"/>
      <c r="P23980" s="294"/>
    </row>
    <row r="23981" spans="1:16">
      <c r="A23981" s="215"/>
      <c r="B23981" s="438"/>
      <c r="C23981" s="215"/>
      <c r="D23981" s="217"/>
      <c r="E23981" s="217"/>
      <c r="F23981" s="216"/>
      <c r="G23981" s="216"/>
      <c r="I23981" s="434"/>
      <c r="P23981" s="294"/>
    </row>
    <row r="23982" spans="1:16">
      <c r="A23982" s="215"/>
      <c r="B23982" s="438"/>
      <c r="C23982" s="215"/>
      <c r="D23982" s="217"/>
      <c r="E23982" s="217"/>
      <c r="F23982" s="216"/>
      <c r="G23982" s="216"/>
      <c r="I23982" s="434"/>
      <c r="P23982" s="294"/>
    </row>
    <row r="23983" spans="1:16">
      <c r="A23983" s="215"/>
      <c r="B23983" s="438"/>
      <c r="C23983" s="215"/>
      <c r="D23983" s="217"/>
      <c r="E23983" s="217"/>
      <c r="F23983" s="216"/>
      <c r="G23983" s="216"/>
      <c r="I23983" s="434"/>
      <c r="P23983" s="294"/>
    </row>
    <row r="23984" spans="1:16">
      <c r="A23984" s="215"/>
      <c r="B23984" s="438"/>
      <c r="C23984" s="215"/>
      <c r="D23984" s="217"/>
      <c r="E23984" s="217"/>
      <c r="F23984" s="216"/>
      <c r="G23984" s="216"/>
      <c r="I23984" s="434"/>
      <c r="P23984" s="294"/>
    </row>
    <row r="23985" spans="1:16">
      <c r="A23985" s="215"/>
      <c r="B23985" s="438"/>
      <c r="C23985" s="215"/>
      <c r="D23985" s="217"/>
      <c r="E23985" s="217"/>
      <c r="F23985" s="216"/>
      <c r="G23985" s="216"/>
      <c r="I23985" s="434"/>
      <c r="P23985" s="294"/>
    </row>
    <row r="23986" spans="1:16">
      <c r="A23986" s="215"/>
      <c r="B23986" s="438"/>
      <c r="C23986" s="215"/>
      <c r="D23986" s="217"/>
      <c r="E23986" s="217"/>
      <c r="F23986" s="216"/>
      <c r="G23986" s="216"/>
      <c r="I23986" s="434"/>
      <c r="P23986" s="294"/>
    </row>
    <row r="23987" spans="1:16">
      <c r="A23987" s="215"/>
      <c r="B23987" s="438"/>
      <c r="C23987" s="215"/>
      <c r="D23987" s="217"/>
      <c r="E23987" s="217"/>
      <c r="F23987" s="216"/>
      <c r="G23987" s="216"/>
      <c r="I23987" s="434"/>
      <c r="P23987" s="294"/>
    </row>
    <row r="23988" spans="1:16">
      <c r="A23988" s="215"/>
      <c r="B23988" s="438"/>
      <c r="C23988" s="215"/>
      <c r="D23988" s="217"/>
      <c r="E23988" s="217"/>
      <c r="F23988" s="216"/>
      <c r="G23988" s="216"/>
      <c r="I23988" s="434"/>
      <c r="P23988" s="294"/>
    </row>
    <row r="23989" spans="1:16">
      <c r="A23989" s="215"/>
      <c r="B23989" s="438"/>
      <c r="C23989" s="215"/>
      <c r="D23989" s="217"/>
      <c r="E23989" s="217"/>
      <c r="F23989" s="216"/>
      <c r="G23989" s="216"/>
      <c r="I23989" s="434"/>
      <c r="P23989" s="294"/>
    </row>
    <row r="23990" spans="1:16">
      <c r="A23990" s="215"/>
      <c r="B23990" s="438"/>
      <c r="C23990" s="215"/>
      <c r="D23990" s="217"/>
      <c r="E23990" s="217"/>
      <c r="F23990" s="216"/>
      <c r="G23990" s="216"/>
      <c r="I23990" s="434"/>
      <c r="P23990" s="294"/>
    </row>
    <row r="23991" spans="1:16">
      <c r="A23991" s="215"/>
      <c r="B23991" s="438"/>
      <c r="C23991" s="215"/>
      <c r="D23991" s="217"/>
      <c r="E23991" s="217"/>
      <c r="F23991" s="216"/>
      <c r="G23991" s="216"/>
      <c r="I23991" s="434"/>
      <c r="P23991" s="294"/>
    </row>
    <row r="23992" spans="1:16">
      <c r="A23992" s="215"/>
      <c r="B23992" s="438"/>
      <c r="C23992" s="215"/>
      <c r="D23992" s="217"/>
      <c r="E23992" s="217"/>
      <c r="F23992" s="216"/>
      <c r="G23992" s="216"/>
      <c r="I23992" s="434"/>
      <c r="P23992" s="294"/>
    </row>
    <row r="23993" spans="1:16">
      <c r="A23993" s="215"/>
      <c r="B23993" s="438"/>
      <c r="C23993" s="215"/>
      <c r="D23993" s="217"/>
      <c r="E23993" s="217"/>
      <c r="F23993" s="216"/>
      <c r="G23993" s="216"/>
      <c r="I23993" s="434"/>
      <c r="P23993" s="294"/>
    </row>
    <row r="23994" spans="1:16">
      <c r="A23994" s="215"/>
      <c r="B23994" s="438"/>
      <c r="C23994" s="215"/>
      <c r="D23994" s="217"/>
      <c r="E23994" s="217"/>
      <c r="F23994" s="216"/>
      <c r="G23994" s="216"/>
      <c r="I23994" s="434"/>
      <c r="P23994" s="294"/>
    </row>
    <row r="23995" spans="1:16">
      <c r="A23995" s="215"/>
      <c r="B23995" s="438"/>
      <c r="C23995" s="215"/>
      <c r="D23995" s="217"/>
      <c r="E23995" s="217"/>
      <c r="F23995" s="216"/>
      <c r="G23995" s="216"/>
      <c r="I23995" s="434"/>
      <c r="P23995" s="294"/>
    </row>
    <row r="23996" spans="1:16">
      <c r="A23996" s="215"/>
      <c r="B23996" s="438"/>
      <c r="C23996" s="215"/>
      <c r="D23996" s="217"/>
      <c r="E23996" s="217"/>
      <c r="F23996" s="216"/>
      <c r="G23996" s="216"/>
      <c r="I23996" s="434"/>
      <c r="P23996" s="294"/>
    </row>
    <row r="23997" spans="1:16">
      <c r="A23997" s="215"/>
      <c r="B23997" s="438"/>
      <c r="C23997" s="215"/>
      <c r="D23997" s="217"/>
      <c r="E23997" s="217"/>
      <c r="F23997" s="216"/>
      <c r="G23997" s="216"/>
      <c r="I23997" s="434"/>
      <c r="P23997" s="294"/>
    </row>
    <row r="23998" spans="1:16">
      <c r="A23998" s="215"/>
      <c r="B23998" s="438"/>
      <c r="C23998" s="215"/>
      <c r="D23998" s="217"/>
      <c r="E23998" s="217"/>
      <c r="F23998" s="216"/>
      <c r="G23998" s="216"/>
      <c r="I23998" s="434"/>
      <c r="P23998" s="294"/>
    </row>
    <row r="23999" spans="1:16">
      <c r="A23999" s="215"/>
      <c r="B23999" s="438"/>
      <c r="C23999" s="215"/>
      <c r="D23999" s="217"/>
      <c r="E23999" s="217"/>
      <c r="F23999" s="216"/>
      <c r="G23999" s="216"/>
      <c r="I23999" s="434"/>
      <c r="P23999" s="294"/>
    </row>
    <row r="24000" spans="1:16">
      <c r="A24000" s="215"/>
      <c r="B24000" s="438"/>
      <c r="C24000" s="215"/>
      <c r="D24000" s="217"/>
      <c r="E24000" s="217"/>
      <c r="F24000" s="216"/>
      <c r="G24000" s="216"/>
      <c r="I24000" s="434"/>
      <c r="P24000" s="294"/>
    </row>
    <row r="24001" spans="1:16">
      <c r="A24001" s="215"/>
      <c r="B24001" s="438"/>
      <c r="C24001" s="215"/>
      <c r="D24001" s="217"/>
      <c r="E24001" s="217"/>
      <c r="F24001" s="216"/>
      <c r="G24001" s="216"/>
      <c r="I24001" s="434"/>
      <c r="P24001" s="294"/>
    </row>
    <row r="24002" spans="1:16">
      <c r="A24002" s="215"/>
      <c r="B24002" s="438"/>
      <c r="C24002" s="215"/>
      <c r="D24002" s="217"/>
      <c r="E24002" s="217"/>
      <c r="F24002" s="216"/>
      <c r="G24002" s="216"/>
      <c r="I24002" s="434"/>
      <c r="P24002" s="294"/>
    </row>
    <row r="24003" spans="1:16">
      <c r="A24003" s="215"/>
      <c r="B24003" s="438"/>
      <c r="C24003" s="215"/>
      <c r="D24003" s="217"/>
      <c r="E24003" s="217"/>
      <c r="F24003" s="216"/>
      <c r="G24003" s="216"/>
      <c r="I24003" s="434"/>
      <c r="P24003" s="294"/>
    </row>
    <row r="24004" spans="1:16">
      <c r="A24004" s="215"/>
      <c r="B24004" s="438"/>
      <c r="C24004" s="215"/>
      <c r="D24004" s="217"/>
      <c r="E24004" s="217"/>
      <c r="F24004" s="216"/>
      <c r="G24004" s="216"/>
      <c r="I24004" s="434"/>
      <c r="P24004" s="294"/>
    </row>
    <row r="24005" spans="1:16">
      <c r="A24005" s="215"/>
      <c r="B24005" s="438"/>
      <c r="C24005" s="215"/>
      <c r="D24005" s="217"/>
      <c r="E24005" s="217"/>
      <c r="F24005" s="216"/>
      <c r="G24005" s="216"/>
      <c r="I24005" s="434"/>
      <c r="P24005" s="294"/>
    </row>
    <row r="24006" spans="1:16">
      <c r="A24006" s="215"/>
      <c r="B24006" s="438"/>
      <c r="C24006" s="215"/>
      <c r="D24006" s="217"/>
      <c r="E24006" s="217"/>
      <c r="F24006" s="216"/>
      <c r="G24006" s="216"/>
      <c r="I24006" s="434"/>
      <c r="P24006" s="294"/>
    </row>
    <row r="24007" spans="1:16">
      <c r="A24007" s="215"/>
      <c r="B24007" s="438"/>
      <c r="C24007" s="215"/>
      <c r="D24007" s="217"/>
      <c r="E24007" s="217"/>
      <c r="F24007" s="216"/>
      <c r="G24007" s="216"/>
      <c r="I24007" s="434"/>
      <c r="P24007" s="294"/>
    </row>
    <row r="24008" spans="1:16">
      <c r="A24008" s="215"/>
      <c r="B24008" s="438"/>
      <c r="C24008" s="215"/>
      <c r="D24008" s="217"/>
      <c r="E24008" s="217"/>
      <c r="F24008" s="216"/>
      <c r="G24008" s="216"/>
      <c r="I24008" s="434"/>
      <c r="P24008" s="294"/>
    </row>
    <row r="24009" spans="1:16">
      <c r="A24009" s="215"/>
      <c r="B24009" s="438"/>
      <c r="C24009" s="215"/>
      <c r="D24009" s="217"/>
      <c r="E24009" s="217"/>
      <c r="F24009" s="216"/>
      <c r="G24009" s="216"/>
      <c r="I24009" s="434"/>
      <c r="P24009" s="294"/>
    </row>
    <row r="24010" spans="1:16">
      <c r="A24010" s="215"/>
      <c r="B24010" s="438"/>
      <c r="C24010" s="215"/>
      <c r="D24010" s="217"/>
      <c r="E24010" s="217"/>
      <c r="F24010" s="216"/>
      <c r="G24010" s="216"/>
      <c r="I24010" s="434"/>
      <c r="P24010" s="294"/>
    </row>
    <row r="24011" spans="1:16">
      <c r="A24011" s="215"/>
      <c r="B24011" s="438"/>
      <c r="C24011" s="215"/>
      <c r="D24011" s="217"/>
      <c r="E24011" s="217"/>
      <c r="F24011" s="216"/>
      <c r="G24011" s="216"/>
      <c r="I24011" s="434"/>
      <c r="P24011" s="294"/>
    </row>
    <row r="24012" spans="1:16">
      <c r="A24012" s="215"/>
      <c r="B24012" s="438"/>
      <c r="C24012" s="215"/>
      <c r="D24012" s="217"/>
      <c r="E24012" s="217"/>
      <c r="F24012" s="216"/>
      <c r="G24012" s="216"/>
      <c r="I24012" s="434"/>
      <c r="P24012" s="294"/>
    </row>
    <row r="24013" spans="1:16">
      <c r="A24013" s="215"/>
      <c r="B24013" s="438"/>
      <c r="C24013" s="215"/>
      <c r="D24013" s="217"/>
      <c r="E24013" s="217"/>
      <c r="F24013" s="216"/>
      <c r="G24013" s="216"/>
      <c r="I24013" s="434"/>
      <c r="P24013" s="294"/>
    </row>
    <row r="24014" spans="1:16">
      <c r="A24014" s="215"/>
      <c r="B24014" s="438"/>
      <c r="C24014" s="215"/>
      <c r="D24014" s="217"/>
      <c r="E24014" s="217"/>
      <c r="F24014" s="216"/>
      <c r="G24014" s="216"/>
      <c r="I24014" s="434"/>
      <c r="P24014" s="294"/>
    </row>
    <row r="24015" spans="1:16">
      <c r="A24015" s="215"/>
      <c r="B24015" s="438"/>
      <c r="C24015" s="215"/>
      <c r="D24015" s="217"/>
      <c r="E24015" s="217"/>
      <c r="F24015" s="216"/>
      <c r="G24015" s="216"/>
      <c r="I24015" s="434"/>
      <c r="P24015" s="294"/>
    </row>
    <row r="24016" spans="1:16">
      <c r="A24016" s="215"/>
      <c r="B24016" s="438"/>
      <c r="C24016" s="215"/>
      <c r="D24016" s="217"/>
      <c r="E24016" s="217"/>
      <c r="F24016" s="216"/>
      <c r="G24016" s="216"/>
      <c r="I24016" s="434"/>
      <c r="P24016" s="294"/>
    </row>
    <row r="24017" spans="1:16">
      <c r="A24017" s="215"/>
      <c r="B24017" s="438"/>
      <c r="C24017" s="215"/>
      <c r="D24017" s="217"/>
      <c r="E24017" s="217"/>
      <c r="F24017" s="216"/>
      <c r="G24017" s="216"/>
      <c r="I24017" s="434"/>
      <c r="P24017" s="294"/>
    </row>
    <row r="24018" spans="1:16">
      <c r="A24018" s="215"/>
      <c r="B24018" s="438"/>
      <c r="C24018" s="215"/>
      <c r="D24018" s="217"/>
      <c r="E24018" s="217"/>
      <c r="F24018" s="216"/>
      <c r="G24018" s="216"/>
      <c r="I24018" s="434"/>
      <c r="P24018" s="294"/>
    </row>
    <row r="24019" spans="1:16">
      <c r="A24019" s="215"/>
      <c r="B24019" s="438"/>
      <c r="C24019" s="215"/>
      <c r="D24019" s="217"/>
      <c r="E24019" s="217"/>
      <c r="F24019" s="216"/>
      <c r="G24019" s="216"/>
      <c r="I24019" s="434"/>
      <c r="P24019" s="294"/>
    </row>
    <row r="24020" spans="1:16">
      <c r="A24020" s="215"/>
      <c r="B24020" s="438"/>
      <c r="C24020" s="215"/>
      <c r="D24020" s="217"/>
      <c r="E24020" s="217"/>
      <c r="F24020" s="216"/>
      <c r="G24020" s="216"/>
      <c r="I24020" s="434"/>
      <c r="P24020" s="294"/>
    </row>
    <row r="24021" spans="1:16">
      <c r="A24021" s="215"/>
      <c r="B24021" s="438"/>
      <c r="C24021" s="215"/>
      <c r="D24021" s="217"/>
      <c r="E24021" s="217"/>
      <c r="F24021" s="216"/>
      <c r="G24021" s="216"/>
      <c r="I24021" s="434"/>
      <c r="P24021" s="294"/>
    </row>
    <row r="24022" spans="1:16">
      <c r="A24022" s="215"/>
      <c r="B24022" s="438"/>
      <c r="C24022" s="215"/>
      <c r="D24022" s="217"/>
      <c r="E24022" s="217"/>
      <c r="F24022" s="216"/>
      <c r="G24022" s="216"/>
      <c r="I24022" s="434"/>
      <c r="P24022" s="294"/>
    </row>
    <row r="24023" spans="1:16">
      <c r="A24023" s="215"/>
      <c r="B24023" s="438"/>
      <c r="C24023" s="215"/>
      <c r="D24023" s="217"/>
      <c r="E24023" s="217"/>
      <c r="F24023" s="216"/>
      <c r="G24023" s="216"/>
      <c r="I24023" s="434"/>
      <c r="P24023" s="294"/>
    </row>
    <row r="24024" spans="1:16">
      <c r="A24024" s="215"/>
      <c r="B24024" s="438"/>
      <c r="C24024" s="215"/>
      <c r="D24024" s="217"/>
      <c r="E24024" s="217"/>
      <c r="F24024" s="216"/>
      <c r="G24024" s="216"/>
      <c r="I24024" s="434"/>
      <c r="P24024" s="294"/>
    </row>
    <row r="24025" spans="1:16">
      <c r="A24025" s="215"/>
      <c r="B24025" s="438"/>
      <c r="C24025" s="215"/>
      <c r="D24025" s="217"/>
      <c r="E24025" s="217"/>
      <c r="F24025" s="216"/>
      <c r="G24025" s="216"/>
      <c r="I24025" s="434"/>
      <c r="P24025" s="294"/>
    </row>
    <row r="24026" spans="1:16">
      <c r="A24026" s="215"/>
      <c r="B24026" s="438"/>
      <c r="C24026" s="215"/>
      <c r="D24026" s="217"/>
      <c r="E24026" s="217"/>
      <c r="F24026" s="216"/>
      <c r="G24026" s="216"/>
      <c r="I24026" s="434"/>
      <c r="P24026" s="294"/>
    </row>
    <row r="24027" spans="1:16">
      <c r="A24027" s="215"/>
      <c r="B24027" s="438"/>
      <c r="C24027" s="215"/>
      <c r="D24027" s="217"/>
      <c r="E24027" s="217"/>
      <c r="F24027" s="216"/>
      <c r="G24027" s="216"/>
      <c r="I24027" s="434"/>
      <c r="P24027" s="294"/>
    </row>
    <row r="24028" spans="1:16">
      <c r="A24028" s="215"/>
      <c r="B24028" s="438"/>
      <c r="C24028" s="215"/>
      <c r="D24028" s="217"/>
      <c r="E24028" s="217"/>
      <c r="F24028" s="216"/>
      <c r="G24028" s="216"/>
      <c r="I24028" s="434"/>
      <c r="P24028" s="294"/>
    </row>
    <row r="24029" spans="1:16">
      <c r="A24029" s="215"/>
      <c r="B24029" s="438"/>
      <c r="C24029" s="215"/>
      <c r="D24029" s="217"/>
      <c r="E24029" s="217"/>
      <c r="F24029" s="216"/>
      <c r="G24029" s="216"/>
      <c r="I24029" s="434"/>
      <c r="P24029" s="294"/>
    </row>
    <row r="24030" spans="1:16">
      <c r="A24030" s="215"/>
      <c r="B24030" s="438"/>
      <c r="C24030" s="215"/>
      <c r="D24030" s="217"/>
      <c r="E24030" s="217"/>
      <c r="F24030" s="216"/>
      <c r="G24030" s="216"/>
      <c r="I24030" s="434"/>
      <c r="P24030" s="294"/>
    </row>
    <row r="24031" spans="1:16">
      <c r="A24031" s="215"/>
      <c r="B24031" s="438"/>
      <c r="C24031" s="215"/>
      <c r="D24031" s="217"/>
      <c r="E24031" s="217"/>
      <c r="F24031" s="216"/>
      <c r="G24031" s="216"/>
      <c r="I24031" s="434"/>
      <c r="P24031" s="294"/>
    </row>
    <row r="24032" spans="1:16">
      <c r="A24032" s="215"/>
      <c r="B24032" s="438"/>
      <c r="C24032" s="215"/>
      <c r="D24032" s="217"/>
      <c r="E24032" s="217"/>
      <c r="F24032" s="216"/>
      <c r="G24032" s="216"/>
      <c r="I24032" s="434"/>
      <c r="P24032" s="294"/>
    </row>
    <row r="24033" spans="1:16">
      <c r="A24033" s="215"/>
      <c r="B24033" s="438"/>
      <c r="C24033" s="215"/>
      <c r="D24033" s="217"/>
      <c r="E24033" s="217"/>
      <c r="F24033" s="216"/>
      <c r="G24033" s="216"/>
      <c r="I24033" s="434"/>
      <c r="P24033" s="294"/>
    </row>
    <row r="24034" spans="1:16">
      <c r="A24034" s="215"/>
      <c r="B24034" s="438"/>
      <c r="C24034" s="215"/>
      <c r="D24034" s="217"/>
      <c r="E24034" s="217"/>
      <c r="F24034" s="216"/>
      <c r="G24034" s="216"/>
      <c r="I24034" s="434"/>
      <c r="P24034" s="294"/>
    </row>
    <row r="24035" spans="1:16">
      <c r="A24035" s="215"/>
      <c r="B24035" s="438"/>
      <c r="C24035" s="215"/>
      <c r="D24035" s="217"/>
      <c r="E24035" s="217"/>
      <c r="F24035" s="216"/>
      <c r="G24035" s="216"/>
      <c r="I24035" s="434"/>
      <c r="P24035" s="294"/>
    </row>
    <row r="24036" spans="1:16">
      <c r="A24036" s="215"/>
      <c r="B24036" s="438"/>
      <c r="C24036" s="215"/>
      <c r="D24036" s="217"/>
      <c r="E24036" s="217"/>
      <c r="F24036" s="216"/>
      <c r="G24036" s="216"/>
      <c r="I24036" s="434"/>
      <c r="P24036" s="294"/>
    </row>
    <row r="24037" spans="1:16">
      <c r="A24037" s="215"/>
      <c r="B24037" s="438"/>
      <c r="C24037" s="215"/>
      <c r="D24037" s="217"/>
      <c r="E24037" s="217"/>
      <c r="F24037" s="216"/>
      <c r="G24037" s="216"/>
      <c r="I24037" s="434"/>
      <c r="P24037" s="294"/>
    </row>
    <row r="24038" spans="1:16">
      <c r="A24038" s="215"/>
      <c r="B24038" s="438"/>
      <c r="C24038" s="215"/>
      <c r="D24038" s="217"/>
      <c r="E24038" s="217"/>
      <c r="F24038" s="216"/>
      <c r="G24038" s="216"/>
      <c r="I24038" s="434"/>
      <c r="P24038" s="294"/>
    </row>
    <row r="24039" spans="1:16">
      <c r="A24039" s="215"/>
      <c r="B24039" s="438"/>
      <c r="C24039" s="215"/>
      <c r="D24039" s="217"/>
      <c r="E24039" s="217"/>
      <c r="F24039" s="216"/>
      <c r="G24039" s="216"/>
      <c r="I24039" s="434"/>
      <c r="P24039" s="294"/>
    </row>
    <row r="24040" spans="1:16">
      <c r="A24040" s="215"/>
      <c r="B24040" s="438"/>
      <c r="C24040" s="215"/>
      <c r="D24040" s="217"/>
      <c r="E24040" s="217"/>
      <c r="F24040" s="216"/>
      <c r="G24040" s="216"/>
      <c r="I24040" s="434"/>
      <c r="P24040" s="294"/>
    </row>
    <row r="24041" spans="1:16">
      <c r="A24041" s="215"/>
      <c r="B24041" s="438"/>
      <c r="C24041" s="215"/>
      <c r="D24041" s="217"/>
      <c r="E24041" s="217"/>
      <c r="F24041" s="216"/>
      <c r="G24041" s="216"/>
      <c r="I24041" s="434"/>
      <c r="P24041" s="294"/>
    </row>
    <row r="24042" spans="1:16">
      <c r="A24042" s="215"/>
      <c r="B24042" s="438"/>
      <c r="C24042" s="215"/>
      <c r="D24042" s="217"/>
      <c r="E24042" s="217"/>
      <c r="F24042" s="216"/>
      <c r="G24042" s="216"/>
      <c r="I24042" s="434"/>
      <c r="P24042" s="294"/>
    </row>
    <row r="24043" spans="1:16">
      <c r="A24043" s="215"/>
      <c r="B24043" s="438"/>
      <c r="C24043" s="215"/>
      <c r="D24043" s="217"/>
      <c r="E24043" s="217"/>
      <c r="F24043" s="216"/>
      <c r="G24043" s="216"/>
      <c r="I24043" s="434"/>
      <c r="P24043" s="294"/>
    </row>
    <row r="24044" spans="1:16">
      <c r="A24044" s="215"/>
      <c r="B24044" s="438"/>
      <c r="C24044" s="215"/>
      <c r="D24044" s="217"/>
      <c r="E24044" s="217"/>
      <c r="F24044" s="216"/>
      <c r="G24044" s="216"/>
      <c r="I24044" s="434"/>
      <c r="P24044" s="294"/>
    </row>
    <row r="24045" spans="1:16">
      <c r="A24045" s="215"/>
      <c r="B24045" s="438"/>
      <c r="C24045" s="215"/>
      <c r="D24045" s="217"/>
      <c r="E24045" s="217"/>
      <c r="F24045" s="216"/>
      <c r="G24045" s="216"/>
      <c r="I24045" s="434"/>
      <c r="P24045" s="294"/>
    </row>
    <row r="24046" spans="1:16">
      <c r="A24046" s="215"/>
      <c r="B24046" s="438"/>
      <c r="C24046" s="215"/>
      <c r="D24046" s="217"/>
      <c r="E24046" s="217"/>
      <c r="F24046" s="216"/>
      <c r="G24046" s="216"/>
      <c r="I24046" s="434"/>
      <c r="P24046" s="294"/>
    </row>
    <row r="24047" spans="1:16">
      <c r="A24047" s="215"/>
      <c r="B24047" s="438"/>
      <c r="C24047" s="215"/>
      <c r="D24047" s="217"/>
      <c r="E24047" s="217"/>
      <c r="F24047" s="216"/>
      <c r="G24047" s="216"/>
      <c r="I24047" s="434"/>
      <c r="P24047" s="294"/>
    </row>
    <row r="24048" spans="1:16">
      <c r="A24048" s="215"/>
      <c r="B24048" s="438"/>
      <c r="C24048" s="215"/>
      <c r="D24048" s="217"/>
      <c r="E24048" s="217"/>
      <c r="F24048" s="216"/>
      <c r="G24048" s="216"/>
      <c r="I24048" s="434"/>
      <c r="P24048" s="294"/>
    </row>
    <row r="24049" spans="1:16">
      <c r="A24049" s="215"/>
      <c r="B24049" s="438"/>
      <c r="C24049" s="215"/>
      <c r="D24049" s="217"/>
      <c r="E24049" s="217"/>
      <c r="F24049" s="216"/>
      <c r="G24049" s="216"/>
      <c r="I24049" s="434"/>
      <c r="P24049" s="294"/>
    </row>
    <row r="24050" spans="1:16">
      <c r="A24050" s="215"/>
      <c r="B24050" s="438"/>
      <c r="C24050" s="215"/>
      <c r="D24050" s="217"/>
      <c r="E24050" s="217"/>
      <c r="F24050" s="216"/>
      <c r="G24050" s="216"/>
      <c r="I24050" s="434"/>
      <c r="P24050" s="294"/>
    </row>
    <row r="24051" spans="1:16">
      <c r="A24051" s="215"/>
      <c r="B24051" s="438"/>
      <c r="C24051" s="215"/>
      <c r="D24051" s="217"/>
      <c r="E24051" s="217"/>
      <c r="F24051" s="216"/>
      <c r="G24051" s="216"/>
      <c r="I24051" s="434"/>
      <c r="P24051" s="294"/>
    </row>
    <row r="24052" spans="1:16">
      <c r="A24052" s="215"/>
      <c r="B24052" s="438"/>
      <c r="C24052" s="215"/>
      <c r="D24052" s="217"/>
      <c r="E24052" s="217"/>
      <c r="F24052" s="216"/>
      <c r="G24052" s="216"/>
      <c r="I24052" s="434"/>
      <c r="P24052" s="294"/>
    </row>
    <row r="24053" spans="1:16">
      <c r="A24053" s="215"/>
      <c r="B24053" s="438"/>
      <c r="C24053" s="215"/>
      <c r="D24053" s="217"/>
      <c r="E24053" s="217"/>
      <c r="F24053" s="216"/>
      <c r="G24053" s="216"/>
      <c r="I24053" s="434"/>
      <c r="P24053" s="294"/>
    </row>
    <row r="24054" spans="1:16">
      <c r="A24054" s="215"/>
      <c r="B24054" s="438"/>
      <c r="C24054" s="215"/>
      <c r="D24054" s="217"/>
      <c r="E24054" s="217"/>
      <c r="F24054" s="216"/>
      <c r="G24054" s="216"/>
      <c r="I24054" s="434"/>
      <c r="P24054" s="294"/>
    </row>
    <row r="24055" spans="1:16">
      <c r="A24055" s="215"/>
      <c r="B24055" s="438"/>
      <c r="C24055" s="215"/>
      <c r="D24055" s="217"/>
      <c r="E24055" s="217"/>
      <c r="F24055" s="216"/>
      <c r="G24055" s="216"/>
      <c r="I24055" s="434"/>
      <c r="P24055" s="294"/>
    </row>
    <row r="24056" spans="1:16">
      <c r="A24056" s="215"/>
      <c r="B24056" s="438"/>
      <c r="C24056" s="215"/>
      <c r="D24056" s="217"/>
      <c r="E24056" s="217"/>
      <c r="F24056" s="216"/>
      <c r="G24056" s="216"/>
      <c r="I24056" s="434"/>
      <c r="P24056" s="294"/>
    </row>
    <row r="24057" spans="1:16">
      <c r="A24057" s="215"/>
      <c r="B24057" s="438"/>
      <c r="C24057" s="215"/>
      <c r="D24057" s="217"/>
      <c r="E24057" s="217"/>
      <c r="F24057" s="216"/>
      <c r="G24057" s="216"/>
      <c r="I24057" s="434"/>
      <c r="P24057" s="294"/>
    </row>
    <row r="24058" spans="1:16">
      <c r="A24058" s="215"/>
      <c r="B24058" s="438"/>
      <c r="C24058" s="215"/>
      <c r="D24058" s="217"/>
      <c r="E24058" s="217"/>
      <c r="F24058" s="216"/>
      <c r="G24058" s="216"/>
      <c r="I24058" s="434"/>
      <c r="P24058" s="294"/>
    </row>
    <row r="24059" spans="1:16">
      <c r="A24059" s="215"/>
      <c r="B24059" s="438"/>
      <c r="C24059" s="215"/>
      <c r="D24059" s="217"/>
      <c r="E24059" s="217"/>
      <c r="F24059" s="216"/>
      <c r="G24059" s="216"/>
      <c r="I24059" s="434"/>
      <c r="P24059" s="294"/>
    </row>
    <row r="24060" spans="1:16">
      <c r="A24060" s="215"/>
      <c r="B24060" s="438"/>
      <c r="C24060" s="215"/>
      <c r="D24060" s="217"/>
      <c r="E24060" s="217"/>
      <c r="F24060" s="216"/>
      <c r="G24060" s="216"/>
      <c r="I24060" s="434"/>
      <c r="P24060" s="294"/>
    </row>
    <row r="24061" spans="1:16">
      <c r="A24061" s="215"/>
      <c r="B24061" s="438"/>
      <c r="C24061" s="215"/>
      <c r="D24061" s="217"/>
      <c r="E24061" s="217"/>
      <c r="F24061" s="216"/>
      <c r="G24061" s="216"/>
      <c r="I24061" s="434"/>
      <c r="P24061" s="294"/>
    </row>
    <row r="24062" spans="1:16">
      <c r="A24062" s="215"/>
      <c r="B24062" s="438"/>
      <c r="C24062" s="215"/>
      <c r="D24062" s="217"/>
      <c r="E24062" s="217"/>
      <c r="F24062" s="216"/>
      <c r="G24062" s="216"/>
      <c r="I24062" s="434"/>
      <c r="P24062" s="294"/>
    </row>
    <row r="24063" spans="1:16">
      <c r="A24063" s="215"/>
      <c r="B24063" s="438"/>
      <c r="C24063" s="215"/>
      <c r="D24063" s="217"/>
      <c r="E24063" s="217"/>
      <c r="F24063" s="216"/>
      <c r="G24063" s="216"/>
      <c r="I24063" s="434"/>
      <c r="P24063" s="294"/>
    </row>
    <row r="24064" spans="1:16">
      <c r="A24064" s="215"/>
      <c r="B24064" s="438"/>
      <c r="C24064" s="215"/>
      <c r="D24064" s="217"/>
      <c r="E24064" s="217"/>
      <c r="F24064" s="216"/>
      <c r="G24064" s="216"/>
      <c r="I24064" s="434"/>
      <c r="P24064" s="294"/>
    </row>
    <row r="24065" spans="1:16">
      <c r="A24065" s="215"/>
      <c r="B24065" s="438"/>
      <c r="C24065" s="215"/>
      <c r="D24065" s="217"/>
      <c r="E24065" s="217"/>
      <c r="F24065" s="216"/>
      <c r="G24065" s="216"/>
      <c r="I24065" s="434"/>
      <c r="P24065" s="294"/>
    </row>
    <row r="24066" spans="1:16">
      <c r="A24066" s="215"/>
      <c r="B24066" s="438"/>
      <c r="C24066" s="215"/>
      <c r="D24066" s="217"/>
      <c r="E24066" s="217"/>
      <c r="F24066" s="216"/>
      <c r="G24066" s="216"/>
      <c r="I24066" s="434"/>
      <c r="P24066" s="294"/>
    </row>
    <row r="24067" spans="1:16">
      <c r="A24067" s="215"/>
      <c r="B24067" s="438"/>
      <c r="C24067" s="215"/>
      <c r="D24067" s="217"/>
      <c r="E24067" s="217"/>
      <c r="F24067" s="216"/>
      <c r="G24067" s="216"/>
      <c r="I24067" s="434"/>
      <c r="P24067" s="294"/>
    </row>
    <row r="24068" spans="1:16">
      <c r="A24068" s="215"/>
      <c r="B24068" s="438"/>
      <c r="C24068" s="215"/>
      <c r="D24068" s="217"/>
      <c r="E24068" s="217"/>
      <c r="F24068" s="216"/>
      <c r="G24068" s="216"/>
      <c r="I24068" s="434"/>
      <c r="P24068" s="294"/>
    </row>
    <row r="24069" spans="1:16">
      <c r="A24069" s="215"/>
      <c r="B24069" s="438"/>
      <c r="C24069" s="215"/>
      <c r="D24069" s="217"/>
      <c r="E24069" s="217"/>
      <c r="F24069" s="216"/>
      <c r="G24069" s="216"/>
      <c r="I24069" s="434"/>
      <c r="P24069" s="294"/>
    </row>
    <row r="24070" spans="1:16">
      <c r="A24070" s="215"/>
      <c r="B24070" s="438"/>
      <c r="C24070" s="215"/>
      <c r="D24070" s="217"/>
      <c r="E24070" s="217"/>
      <c r="F24070" s="216"/>
      <c r="G24070" s="216"/>
      <c r="I24070" s="434"/>
      <c r="P24070" s="294"/>
    </row>
    <row r="24071" spans="1:16">
      <c r="A24071" s="215"/>
      <c r="B24071" s="438"/>
      <c r="C24071" s="215"/>
      <c r="D24071" s="217"/>
      <c r="E24071" s="217"/>
      <c r="F24071" s="216"/>
      <c r="G24071" s="216"/>
      <c r="I24071" s="434"/>
      <c r="P24071" s="294"/>
    </row>
    <row r="24072" spans="1:16">
      <c r="A24072" s="215"/>
      <c r="B24072" s="438"/>
      <c r="C24072" s="215"/>
      <c r="D24072" s="217"/>
      <c r="E24072" s="217"/>
      <c r="F24072" s="216"/>
      <c r="G24072" s="216"/>
      <c r="I24072" s="434"/>
      <c r="P24072" s="294"/>
    </row>
    <row r="24073" spans="1:16">
      <c r="A24073" s="215"/>
      <c r="B24073" s="438"/>
      <c r="C24073" s="215"/>
      <c r="D24073" s="217"/>
      <c r="E24073" s="217"/>
      <c r="F24073" s="216"/>
      <c r="G24073" s="216"/>
      <c r="I24073" s="434"/>
      <c r="P24073" s="294"/>
    </row>
    <row r="24074" spans="1:16">
      <c r="A24074" s="215"/>
      <c r="B24074" s="438"/>
      <c r="C24074" s="215"/>
      <c r="D24074" s="217"/>
      <c r="E24074" s="217"/>
      <c r="F24074" s="216"/>
      <c r="G24074" s="216"/>
      <c r="I24074" s="434"/>
      <c r="P24074" s="294"/>
    </row>
    <row r="24075" spans="1:16">
      <c r="A24075" s="215"/>
      <c r="B24075" s="438"/>
      <c r="C24075" s="215"/>
      <c r="D24075" s="217"/>
      <c r="E24075" s="217"/>
      <c r="F24075" s="216"/>
      <c r="G24075" s="216"/>
      <c r="I24075" s="434"/>
      <c r="P24075" s="294"/>
    </row>
    <row r="24076" spans="1:16">
      <c r="A24076" s="215"/>
      <c r="B24076" s="438"/>
      <c r="C24076" s="215"/>
      <c r="D24076" s="217"/>
      <c r="E24076" s="217"/>
      <c r="F24076" s="216"/>
      <c r="G24076" s="216"/>
      <c r="I24076" s="434"/>
      <c r="P24076" s="294"/>
    </row>
    <row r="24077" spans="1:16">
      <c r="A24077" s="215"/>
      <c r="B24077" s="438"/>
      <c r="C24077" s="215"/>
      <c r="D24077" s="217"/>
      <c r="E24077" s="217"/>
      <c r="F24077" s="216"/>
      <c r="G24077" s="216"/>
      <c r="I24077" s="434"/>
      <c r="P24077" s="294"/>
    </row>
    <row r="24078" spans="1:16">
      <c r="A24078" s="215"/>
      <c r="B24078" s="438"/>
      <c r="C24078" s="215"/>
      <c r="D24078" s="217"/>
      <c r="E24078" s="217"/>
      <c r="F24078" s="216"/>
      <c r="G24078" s="216"/>
      <c r="I24078" s="434"/>
      <c r="P24078" s="294"/>
    </row>
    <row r="24079" spans="1:16">
      <c r="A24079" s="215"/>
      <c r="B24079" s="438"/>
      <c r="C24079" s="215"/>
      <c r="D24079" s="217"/>
      <c r="E24079" s="217"/>
      <c r="F24079" s="216"/>
      <c r="G24079" s="216"/>
      <c r="I24079" s="434"/>
      <c r="P24079" s="294"/>
    </row>
    <row r="24080" spans="1:16">
      <c r="A24080" s="215"/>
      <c r="B24080" s="438"/>
      <c r="C24080" s="215"/>
      <c r="D24080" s="217"/>
      <c r="E24080" s="217"/>
      <c r="F24080" s="216"/>
      <c r="G24080" s="216"/>
      <c r="I24080" s="434"/>
      <c r="P24080" s="294"/>
    </row>
    <row r="24081" spans="1:16">
      <c r="A24081" s="215"/>
      <c r="B24081" s="438"/>
      <c r="C24081" s="215"/>
      <c r="D24081" s="217"/>
      <c r="E24081" s="217"/>
      <c r="F24081" s="216"/>
      <c r="G24081" s="216"/>
      <c r="I24081" s="434"/>
      <c r="P24081" s="294"/>
    </row>
    <row r="24082" spans="1:16">
      <c r="A24082" s="215"/>
      <c r="B24082" s="438"/>
      <c r="C24082" s="215"/>
      <c r="D24082" s="217"/>
      <c r="E24082" s="217"/>
      <c r="F24082" s="216"/>
      <c r="G24082" s="216"/>
      <c r="I24082" s="434"/>
      <c r="P24082" s="294"/>
    </row>
    <row r="24083" spans="1:16">
      <c r="A24083" s="215"/>
      <c r="B24083" s="438"/>
      <c r="C24083" s="215"/>
      <c r="D24083" s="217"/>
      <c r="E24083" s="217"/>
      <c r="F24083" s="216"/>
      <c r="G24083" s="216"/>
      <c r="I24083" s="434"/>
      <c r="P24083" s="294"/>
    </row>
    <row r="24084" spans="1:16">
      <c r="A24084" s="215"/>
      <c r="B24084" s="438"/>
      <c r="C24084" s="215"/>
      <c r="D24084" s="217"/>
      <c r="E24084" s="217"/>
      <c r="F24084" s="216"/>
      <c r="G24084" s="216"/>
      <c r="I24084" s="434"/>
      <c r="P24084" s="294"/>
    </row>
    <row r="24085" spans="1:16">
      <c r="A24085" s="215"/>
      <c r="B24085" s="438"/>
      <c r="C24085" s="215"/>
      <c r="D24085" s="217"/>
      <c r="E24085" s="217"/>
      <c r="F24085" s="216"/>
      <c r="G24085" s="216"/>
      <c r="I24085" s="434"/>
      <c r="P24085" s="294"/>
    </row>
    <row r="24086" spans="1:16">
      <c r="A24086" s="215"/>
      <c r="B24086" s="438"/>
      <c r="C24086" s="215"/>
      <c r="D24086" s="217"/>
      <c r="E24086" s="217"/>
      <c r="F24086" s="216"/>
      <c r="G24086" s="216"/>
      <c r="I24086" s="434"/>
      <c r="P24086" s="294"/>
    </row>
    <row r="24087" spans="1:16">
      <c r="A24087" s="215"/>
      <c r="B24087" s="438"/>
      <c r="C24087" s="215"/>
      <c r="D24087" s="217"/>
      <c r="E24087" s="217"/>
      <c r="F24087" s="216"/>
      <c r="G24087" s="216"/>
      <c r="I24087" s="434"/>
      <c r="P24087" s="294"/>
    </row>
    <row r="24088" spans="1:16">
      <c r="A24088" s="215"/>
      <c r="B24088" s="438"/>
      <c r="C24088" s="215"/>
      <c r="D24088" s="217"/>
      <c r="E24088" s="217"/>
      <c r="F24088" s="216"/>
      <c r="G24088" s="216"/>
      <c r="I24088" s="434"/>
      <c r="P24088" s="294"/>
    </row>
    <row r="24089" spans="1:16">
      <c r="A24089" s="215"/>
      <c r="B24089" s="438"/>
      <c r="C24089" s="215"/>
      <c r="D24089" s="217"/>
      <c r="E24089" s="217"/>
      <c r="F24089" s="216"/>
      <c r="G24089" s="216"/>
      <c r="I24089" s="434"/>
      <c r="P24089" s="294"/>
    </row>
    <row r="24090" spans="1:16">
      <c r="A24090" s="215"/>
      <c r="B24090" s="438"/>
      <c r="C24090" s="215"/>
      <c r="D24090" s="217"/>
      <c r="E24090" s="217"/>
      <c r="F24090" s="216"/>
      <c r="G24090" s="216"/>
      <c r="I24090" s="434"/>
      <c r="P24090" s="294"/>
    </row>
    <row r="24091" spans="1:16">
      <c r="A24091" s="215"/>
      <c r="B24091" s="438"/>
      <c r="C24091" s="215"/>
      <c r="D24091" s="217"/>
      <c r="E24091" s="217"/>
      <c r="F24091" s="216"/>
      <c r="G24091" s="216"/>
      <c r="I24091" s="434"/>
      <c r="P24091" s="294"/>
    </row>
    <row r="24092" spans="1:16">
      <c r="A24092" s="215"/>
      <c r="B24092" s="438"/>
      <c r="C24092" s="215"/>
      <c r="D24092" s="217"/>
      <c r="E24092" s="217"/>
      <c r="F24092" s="216"/>
      <c r="G24092" s="216"/>
      <c r="I24092" s="434"/>
      <c r="P24092" s="294"/>
    </row>
    <row r="24093" spans="1:16">
      <c r="A24093" s="215"/>
      <c r="B24093" s="438"/>
      <c r="C24093" s="215"/>
      <c r="D24093" s="217"/>
      <c r="E24093" s="217"/>
      <c r="F24093" s="216"/>
      <c r="G24093" s="216"/>
      <c r="I24093" s="434"/>
      <c r="P24093" s="294"/>
    </row>
    <row r="24094" spans="1:16">
      <c r="A24094" s="215"/>
      <c r="B24094" s="438"/>
      <c r="C24094" s="215"/>
      <c r="D24094" s="217"/>
      <c r="E24094" s="217"/>
      <c r="F24094" s="216"/>
      <c r="G24094" s="216"/>
      <c r="I24094" s="434"/>
      <c r="P24094" s="294"/>
    </row>
    <row r="24095" spans="1:16">
      <c r="A24095" s="215"/>
      <c r="B24095" s="438"/>
      <c r="C24095" s="215"/>
      <c r="D24095" s="217"/>
      <c r="E24095" s="217"/>
      <c r="F24095" s="216"/>
      <c r="G24095" s="216"/>
      <c r="I24095" s="434"/>
      <c r="P24095" s="294"/>
    </row>
    <row r="24096" spans="1:16">
      <c r="A24096" s="215"/>
      <c r="B24096" s="438"/>
      <c r="C24096" s="215"/>
      <c r="D24096" s="217"/>
      <c r="E24096" s="217"/>
      <c r="F24096" s="216"/>
      <c r="G24096" s="216"/>
      <c r="I24096" s="434"/>
      <c r="P24096" s="294"/>
    </row>
    <row r="24097" spans="1:16">
      <c r="A24097" s="215"/>
      <c r="B24097" s="438"/>
      <c r="C24097" s="215"/>
      <c r="D24097" s="217"/>
      <c r="E24097" s="217"/>
      <c r="F24097" s="216"/>
      <c r="G24097" s="216"/>
      <c r="I24097" s="434"/>
      <c r="P24097" s="294"/>
    </row>
    <row r="24098" spans="1:16">
      <c r="A24098" s="215"/>
      <c r="B24098" s="438"/>
      <c r="C24098" s="215"/>
      <c r="D24098" s="217"/>
      <c r="E24098" s="217"/>
      <c r="F24098" s="216"/>
      <c r="G24098" s="216"/>
      <c r="I24098" s="434"/>
      <c r="P24098" s="294"/>
    </row>
    <row r="24099" spans="1:16">
      <c r="A24099" s="215"/>
      <c r="B24099" s="438"/>
      <c r="C24099" s="215"/>
      <c r="D24099" s="217"/>
      <c r="E24099" s="217"/>
      <c r="F24099" s="216"/>
      <c r="G24099" s="216"/>
      <c r="I24099" s="434"/>
      <c r="P24099" s="294"/>
    </row>
    <row r="24100" spans="1:16">
      <c r="A24100" s="215"/>
      <c r="B24100" s="438"/>
      <c r="C24100" s="215"/>
      <c r="D24100" s="217"/>
      <c r="E24100" s="217"/>
      <c r="F24100" s="216"/>
      <c r="G24100" s="216"/>
      <c r="I24100" s="434"/>
      <c r="P24100" s="294"/>
    </row>
    <row r="24101" spans="1:16">
      <c r="A24101" s="215"/>
      <c r="B24101" s="438"/>
      <c r="C24101" s="215"/>
      <c r="D24101" s="217"/>
      <c r="E24101" s="217"/>
      <c r="F24101" s="216"/>
      <c r="G24101" s="216"/>
      <c r="I24101" s="434"/>
      <c r="P24101" s="294"/>
    </row>
    <row r="24102" spans="1:16">
      <c r="A24102" s="215"/>
      <c r="B24102" s="438"/>
      <c r="C24102" s="215"/>
      <c r="D24102" s="217"/>
      <c r="E24102" s="217"/>
      <c r="F24102" s="216"/>
      <c r="G24102" s="216"/>
      <c r="I24102" s="434"/>
      <c r="P24102" s="294"/>
    </row>
    <row r="24103" spans="1:16">
      <c r="A24103" s="215"/>
      <c r="B24103" s="438"/>
      <c r="C24103" s="215"/>
      <c r="D24103" s="217"/>
      <c r="E24103" s="217"/>
      <c r="F24103" s="216"/>
      <c r="G24103" s="216"/>
      <c r="I24103" s="434"/>
      <c r="P24103" s="294"/>
    </row>
    <row r="24104" spans="1:16">
      <c r="A24104" s="215"/>
      <c r="B24104" s="438"/>
      <c r="C24104" s="215"/>
      <c r="D24104" s="217"/>
      <c r="E24104" s="217"/>
      <c r="F24104" s="216"/>
      <c r="G24104" s="216"/>
      <c r="I24104" s="434"/>
      <c r="P24104" s="294"/>
    </row>
    <row r="24105" spans="1:16">
      <c r="A24105" s="215"/>
      <c r="B24105" s="438"/>
      <c r="C24105" s="215"/>
      <c r="D24105" s="217"/>
      <c r="E24105" s="217"/>
      <c r="F24105" s="216"/>
      <c r="G24105" s="216"/>
      <c r="I24105" s="434"/>
      <c r="P24105" s="294"/>
    </row>
    <row r="24106" spans="1:16">
      <c r="A24106" s="215"/>
      <c r="B24106" s="438"/>
      <c r="C24106" s="215"/>
      <c r="D24106" s="217"/>
      <c r="E24106" s="217"/>
      <c r="F24106" s="216"/>
      <c r="G24106" s="216"/>
      <c r="I24106" s="434"/>
      <c r="P24106" s="294"/>
    </row>
    <row r="24107" spans="1:16">
      <c r="A24107" s="215"/>
      <c r="B24107" s="438"/>
      <c r="C24107" s="215"/>
      <c r="D24107" s="217"/>
      <c r="E24107" s="217"/>
      <c r="F24107" s="216"/>
      <c r="G24107" s="216"/>
      <c r="I24107" s="434"/>
      <c r="P24107" s="294"/>
    </row>
    <row r="24108" spans="1:16">
      <c r="A24108" s="215"/>
      <c r="B24108" s="438"/>
      <c r="C24108" s="215"/>
      <c r="D24108" s="217"/>
      <c r="E24108" s="217"/>
      <c r="F24108" s="216"/>
      <c r="G24108" s="216"/>
      <c r="I24108" s="434"/>
      <c r="P24108" s="294"/>
    </row>
    <row r="24109" spans="1:16">
      <c r="A24109" s="215"/>
      <c r="B24109" s="438"/>
      <c r="C24109" s="215"/>
      <c r="D24109" s="217"/>
      <c r="E24109" s="217"/>
      <c r="F24109" s="216"/>
      <c r="G24109" s="216"/>
      <c r="I24109" s="434"/>
      <c r="P24109" s="294"/>
    </row>
    <row r="24110" spans="1:16">
      <c r="A24110" s="215"/>
      <c r="B24110" s="438"/>
      <c r="C24110" s="215"/>
      <c r="D24110" s="217"/>
      <c r="E24110" s="217"/>
      <c r="F24110" s="216"/>
      <c r="G24110" s="216"/>
      <c r="I24110" s="434"/>
      <c r="P24110" s="294"/>
    </row>
    <row r="24111" spans="1:16">
      <c r="A24111" s="215"/>
      <c r="B24111" s="438"/>
      <c r="C24111" s="215"/>
      <c r="D24111" s="217"/>
      <c r="E24111" s="217"/>
      <c r="F24111" s="216"/>
      <c r="G24111" s="216"/>
      <c r="I24111" s="434"/>
      <c r="P24111" s="294"/>
    </row>
    <row r="24112" spans="1:16">
      <c r="A24112" s="215"/>
      <c r="B24112" s="438"/>
      <c r="C24112" s="215"/>
      <c r="D24112" s="217"/>
      <c r="E24112" s="217"/>
      <c r="F24112" s="216"/>
      <c r="G24112" s="216"/>
      <c r="I24112" s="434"/>
      <c r="P24112" s="294"/>
    </row>
    <row r="24113" spans="1:16">
      <c r="A24113" s="215"/>
      <c r="B24113" s="438"/>
      <c r="C24113" s="215"/>
      <c r="D24113" s="217"/>
      <c r="E24113" s="217"/>
      <c r="F24113" s="216"/>
      <c r="G24113" s="216"/>
      <c r="I24113" s="434"/>
      <c r="P24113" s="294"/>
    </row>
    <row r="24114" spans="1:16">
      <c r="A24114" s="215"/>
      <c r="B24114" s="438"/>
      <c r="C24114" s="215"/>
      <c r="D24114" s="217"/>
      <c r="E24114" s="217"/>
      <c r="F24114" s="216"/>
      <c r="G24114" s="216"/>
      <c r="I24114" s="434"/>
      <c r="P24114" s="294"/>
    </row>
    <row r="24115" spans="1:16">
      <c r="A24115" s="215"/>
      <c r="B24115" s="438"/>
      <c r="C24115" s="215"/>
      <c r="D24115" s="217"/>
      <c r="E24115" s="217"/>
      <c r="F24115" s="216"/>
      <c r="G24115" s="216"/>
      <c r="I24115" s="434"/>
      <c r="P24115" s="294"/>
    </row>
    <row r="24116" spans="1:16">
      <c r="A24116" s="215"/>
      <c r="B24116" s="438"/>
      <c r="C24116" s="215"/>
      <c r="D24116" s="217"/>
      <c r="E24116" s="217"/>
      <c r="F24116" s="216"/>
      <c r="G24116" s="216"/>
      <c r="I24116" s="434"/>
      <c r="P24116" s="294"/>
    </row>
    <row r="24117" spans="1:16">
      <c r="A24117" s="215"/>
      <c r="B24117" s="438"/>
      <c r="C24117" s="215"/>
      <c r="D24117" s="217"/>
      <c r="E24117" s="217"/>
      <c r="F24117" s="216"/>
      <c r="G24117" s="216"/>
      <c r="I24117" s="434"/>
      <c r="P24117" s="294"/>
    </row>
    <row r="24118" spans="1:16">
      <c r="A24118" s="215"/>
      <c r="B24118" s="438"/>
      <c r="C24118" s="215"/>
      <c r="D24118" s="217"/>
      <c r="E24118" s="217"/>
      <c r="F24118" s="216"/>
      <c r="G24118" s="216"/>
      <c r="I24118" s="434"/>
      <c r="P24118" s="294"/>
    </row>
    <row r="24119" spans="1:16">
      <c r="A24119" s="215"/>
      <c r="B24119" s="438"/>
      <c r="C24119" s="215"/>
      <c r="D24119" s="217"/>
      <c r="E24119" s="217"/>
      <c r="F24119" s="216"/>
      <c r="G24119" s="216"/>
      <c r="I24119" s="434"/>
      <c r="P24119" s="294"/>
    </row>
    <row r="24120" spans="1:16">
      <c r="A24120" s="215"/>
      <c r="B24120" s="438"/>
      <c r="C24120" s="215"/>
      <c r="D24120" s="217"/>
      <c r="E24120" s="217"/>
      <c r="F24120" s="216"/>
      <c r="G24120" s="216"/>
      <c r="I24120" s="434"/>
      <c r="P24120" s="294"/>
    </row>
    <row r="24121" spans="1:16">
      <c r="A24121" s="215"/>
      <c r="B24121" s="438"/>
      <c r="C24121" s="215"/>
      <c r="D24121" s="217"/>
      <c r="E24121" s="217"/>
      <c r="F24121" s="216"/>
      <c r="G24121" s="216"/>
      <c r="I24121" s="434"/>
      <c r="P24121" s="294"/>
    </row>
    <row r="24122" spans="1:16">
      <c r="A24122" s="215"/>
      <c r="B24122" s="438"/>
      <c r="C24122" s="215"/>
      <c r="D24122" s="217"/>
      <c r="E24122" s="217"/>
      <c r="F24122" s="216"/>
      <c r="G24122" s="216"/>
      <c r="I24122" s="434"/>
      <c r="P24122" s="294"/>
    </row>
    <row r="24123" spans="1:16">
      <c r="A24123" s="215"/>
      <c r="B24123" s="438"/>
      <c r="C24123" s="215"/>
      <c r="D24123" s="217"/>
      <c r="E24123" s="217"/>
      <c r="F24123" s="216"/>
      <c r="G24123" s="216"/>
      <c r="I24123" s="434"/>
      <c r="P24123" s="294"/>
    </row>
    <row r="24124" spans="1:16">
      <c r="A24124" s="215"/>
      <c r="B24124" s="438"/>
      <c r="C24124" s="215"/>
      <c r="D24124" s="217"/>
      <c r="E24124" s="217"/>
      <c r="F24124" s="216"/>
      <c r="G24124" s="216"/>
      <c r="I24124" s="434"/>
      <c r="P24124" s="294"/>
    </row>
    <row r="24125" spans="1:16">
      <c r="A24125" s="215"/>
      <c r="B24125" s="438"/>
      <c r="C24125" s="215"/>
      <c r="D24125" s="217"/>
      <c r="E24125" s="217"/>
      <c r="F24125" s="216"/>
      <c r="G24125" s="216"/>
      <c r="I24125" s="434"/>
      <c r="P24125" s="294"/>
    </row>
    <row r="24126" spans="1:16">
      <c r="A24126" s="215"/>
      <c r="B24126" s="438"/>
      <c r="C24126" s="215"/>
      <c r="D24126" s="217"/>
      <c r="E24126" s="217"/>
      <c r="F24126" s="216"/>
      <c r="G24126" s="216"/>
      <c r="I24126" s="434"/>
      <c r="P24126" s="294"/>
    </row>
    <row r="24127" spans="1:16">
      <c r="A24127" s="215"/>
      <c r="B24127" s="438"/>
      <c r="C24127" s="215"/>
      <c r="D24127" s="217"/>
      <c r="E24127" s="217"/>
      <c r="F24127" s="216"/>
      <c r="G24127" s="216"/>
      <c r="I24127" s="434"/>
      <c r="P24127" s="294"/>
    </row>
    <row r="24128" spans="1:16">
      <c r="A24128" s="215"/>
      <c r="B24128" s="438"/>
      <c r="C24128" s="215"/>
      <c r="D24128" s="217"/>
      <c r="E24128" s="217"/>
      <c r="F24128" s="216"/>
      <c r="G24128" s="216"/>
      <c r="I24128" s="434"/>
      <c r="P24128" s="294"/>
    </row>
    <row r="24129" spans="1:16">
      <c r="A24129" s="215"/>
      <c r="B24129" s="438"/>
      <c r="C24129" s="215"/>
      <c r="D24129" s="217"/>
      <c r="E24129" s="217"/>
      <c r="F24129" s="216"/>
      <c r="G24129" s="216"/>
      <c r="I24129" s="434"/>
      <c r="P24129" s="294"/>
    </row>
    <row r="24130" spans="1:16">
      <c r="A24130" s="215"/>
      <c r="B24130" s="438"/>
      <c r="C24130" s="215"/>
      <c r="D24130" s="217"/>
      <c r="E24130" s="217"/>
      <c r="F24130" s="216"/>
      <c r="G24130" s="216"/>
      <c r="I24130" s="434"/>
      <c r="P24130" s="294"/>
    </row>
    <row r="24131" spans="1:16">
      <c r="A24131" s="215"/>
      <c r="B24131" s="438"/>
      <c r="C24131" s="215"/>
      <c r="D24131" s="217"/>
      <c r="E24131" s="217"/>
      <c r="F24131" s="216"/>
      <c r="G24131" s="216"/>
      <c r="I24131" s="434"/>
      <c r="P24131" s="294"/>
    </row>
    <row r="24132" spans="1:16">
      <c r="A24132" s="215"/>
      <c r="B24132" s="438"/>
      <c r="C24132" s="215"/>
      <c r="D24132" s="217"/>
      <c r="E24132" s="217"/>
      <c r="F24132" s="216"/>
      <c r="G24132" s="216"/>
      <c r="I24132" s="434"/>
      <c r="P24132" s="294"/>
    </row>
    <row r="24133" spans="1:16">
      <c r="A24133" s="215"/>
      <c r="B24133" s="438"/>
      <c r="C24133" s="215"/>
      <c r="D24133" s="217"/>
      <c r="E24133" s="217"/>
      <c r="F24133" s="216"/>
      <c r="G24133" s="216"/>
      <c r="I24133" s="434"/>
      <c r="P24133" s="294"/>
    </row>
    <row r="24134" spans="1:16">
      <c r="A24134" s="215"/>
      <c r="B24134" s="438"/>
      <c r="C24134" s="215"/>
      <c r="D24134" s="217"/>
      <c r="E24134" s="217"/>
      <c r="F24134" s="216"/>
      <c r="G24134" s="216"/>
      <c r="I24134" s="434"/>
      <c r="P24134" s="294"/>
    </row>
    <row r="24135" spans="1:16">
      <c r="A24135" s="215"/>
      <c r="B24135" s="438"/>
      <c r="C24135" s="215"/>
      <c r="D24135" s="217"/>
      <c r="E24135" s="217"/>
      <c r="F24135" s="216"/>
      <c r="G24135" s="216"/>
      <c r="I24135" s="434"/>
      <c r="P24135" s="294"/>
    </row>
    <row r="24136" spans="1:16">
      <c r="A24136" s="215"/>
      <c r="B24136" s="438"/>
      <c r="C24136" s="215"/>
      <c r="D24136" s="217"/>
      <c r="E24136" s="217"/>
      <c r="F24136" s="216"/>
      <c r="G24136" s="216"/>
      <c r="I24136" s="434"/>
      <c r="P24136" s="294"/>
    </row>
    <row r="24137" spans="1:16">
      <c r="A24137" s="215"/>
      <c r="B24137" s="438"/>
      <c r="C24137" s="215"/>
      <c r="D24137" s="217"/>
      <c r="E24137" s="217"/>
      <c r="F24137" s="216"/>
      <c r="G24137" s="216"/>
      <c r="I24137" s="434"/>
      <c r="P24137" s="294"/>
    </row>
    <row r="24138" spans="1:16">
      <c r="A24138" s="215"/>
      <c r="B24138" s="438"/>
      <c r="C24138" s="215"/>
      <c r="D24138" s="217"/>
      <c r="E24138" s="217"/>
      <c r="F24138" s="216"/>
      <c r="G24138" s="216"/>
      <c r="I24138" s="434"/>
      <c r="P24138" s="294"/>
    </row>
    <row r="24139" spans="1:16">
      <c r="A24139" s="215"/>
      <c r="B24139" s="438"/>
      <c r="C24139" s="215"/>
      <c r="D24139" s="217"/>
      <c r="E24139" s="217"/>
      <c r="F24139" s="216"/>
      <c r="G24139" s="216"/>
      <c r="I24139" s="434"/>
      <c r="P24139" s="294"/>
    </row>
    <row r="24140" spans="1:16">
      <c r="A24140" s="215"/>
      <c r="B24140" s="438"/>
      <c r="C24140" s="215"/>
      <c r="D24140" s="217"/>
      <c r="E24140" s="217"/>
      <c r="F24140" s="216"/>
      <c r="G24140" s="216"/>
      <c r="I24140" s="434"/>
      <c r="P24140" s="294"/>
    </row>
    <row r="24141" spans="1:16">
      <c r="A24141" s="215"/>
      <c r="B24141" s="438"/>
      <c r="C24141" s="215"/>
      <c r="D24141" s="217"/>
      <c r="E24141" s="217"/>
      <c r="F24141" s="216"/>
      <c r="G24141" s="216"/>
      <c r="I24141" s="434"/>
      <c r="P24141" s="294"/>
    </row>
    <row r="24142" spans="1:16">
      <c r="A24142" s="215"/>
      <c r="B24142" s="438"/>
      <c r="C24142" s="215"/>
      <c r="D24142" s="217"/>
      <c r="E24142" s="217"/>
      <c r="F24142" s="216"/>
      <c r="G24142" s="216"/>
      <c r="I24142" s="434"/>
      <c r="P24142" s="294"/>
    </row>
    <row r="24143" spans="1:16">
      <c r="A24143" s="215"/>
      <c r="B24143" s="438"/>
      <c r="C24143" s="215"/>
      <c r="D24143" s="217"/>
      <c r="E24143" s="217"/>
      <c r="F24143" s="216"/>
      <c r="G24143" s="216"/>
      <c r="I24143" s="434"/>
      <c r="P24143" s="294"/>
    </row>
    <row r="24144" spans="1:16">
      <c r="A24144" s="215"/>
      <c r="B24144" s="438"/>
      <c r="C24144" s="215"/>
      <c r="D24144" s="217"/>
      <c r="E24144" s="217"/>
      <c r="F24144" s="216"/>
      <c r="G24144" s="216"/>
      <c r="I24144" s="434"/>
      <c r="P24144" s="294"/>
    </row>
    <row r="24145" spans="1:16">
      <c r="A24145" s="215"/>
      <c r="B24145" s="438"/>
      <c r="C24145" s="215"/>
      <c r="D24145" s="217"/>
      <c r="E24145" s="217"/>
      <c r="F24145" s="216"/>
      <c r="G24145" s="216"/>
      <c r="I24145" s="434"/>
      <c r="P24145" s="294"/>
    </row>
    <row r="24146" spans="1:16">
      <c r="A24146" s="215"/>
      <c r="B24146" s="438"/>
      <c r="C24146" s="215"/>
      <c r="D24146" s="217"/>
      <c r="E24146" s="217"/>
      <c r="F24146" s="216"/>
      <c r="G24146" s="216"/>
      <c r="I24146" s="434"/>
      <c r="P24146" s="294"/>
    </row>
    <row r="24147" spans="1:16">
      <c r="A24147" s="215"/>
      <c r="B24147" s="438"/>
      <c r="C24147" s="215"/>
      <c r="D24147" s="217"/>
      <c r="E24147" s="217"/>
      <c r="F24147" s="216"/>
      <c r="G24147" s="216"/>
      <c r="I24147" s="434"/>
      <c r="P24147" s="294"/>
    </row>
    <row r="24148" spans="1:16">
      <c r="A24148" s="215"/>
      <c r="B24148" s="438"/>
      <c r="C24148" s="215"/>
      <c r="D24148" s="217"/>
      <c r="E24148" s="217"/>
      <c r="F24148" s="216"/>
      <c r="G24148" s="216"/>
      <c r="I24148" s="434"/>
      <c r="P24148" s="294"/>
    </row>
    <row r="24149" spans="1:16">
      <c r="A24149" s="215"/>
      <c r="B24149" s="438"/>
      <c r="C24149" s="215"/>
      <c r="D24149" s="217"/>
      <c r="E24149" s="217"/>
      <c r="F24149" s="216"/>
      <c r="G24149" s="216"/>
      <c r="I24149" s="434"/>
      <c r="P24149" s="294"/>
    </row>
    <row r="24150" spans="1:16">
      <c r="A24150" s="215"/>
      <c r="B24150" s="438"/>
      <c r="C24150" s="215"/>
      <c r="D24150" s="217"/>
      <c r="E24150" s="217"/>
      <c r="F24150" s="216"/>
      <c r="G24150" s="216"/>
      <c r="I24150" s="434"/>
      <c r="P24150" s="294"/>
    </row>
    <row r="24151" spans="1:16">
      <c r="A24151" s="215"/>
      <c r="B24151" s="438"/>
      <c r="C24151" s="215"/>
      <c r="D24151" s="217"/>
      <c r="E24151" s="217"/>
      <c r="F24151" s="216"/>
      <c r="G24151" s="216"/>
      <c r="I24151" s="434"/>
      <c r="P24151" s="294"/>
    </row>
    <row r="24152" spans="1:16">
      <c r="A24152" s="215"/>
      <c r="B24152" s="438"/>
      <c r="C24152" s="215"/>
      <c r="D24152" s="217"/>
      <c r="E24152" s="217"/>
      <c r="F24152" s="216"/>
      <c r="G24152" s="216"/>
      <c r="I24152" s="434"/>
      <c r="P24152" s="294"/>
    </row>
    <row r="24153" spans="1:16">
      <c r="A24153" s="215"/>
      <c r="B24153" s="438"/>
      <c r="C24153" s="215"/>
      <c r="D24153" s="217"/>
      <c r="E24153" s="217"/>
      <c r="F24153" s="216"/>
      <c r="G24153" s="216"/>
      <c r="I24153" s="434"/>
      <c r="P24153" s="294"/>
    </row>
    <row r="24154" spans="1:16">
      <c r="A24154" s="215"/>
      <c r="B24154" s="438"/>
      <c r="C24154" s="215"/>
      <c r="D24154" s="217"/>
      <c r="E24154" s="217"/>
      <c r="F24154" s="216"/>
      <c r="G24154" s="216"/>
      <c r="I24154" s="434"/>
      <c r="P24154" s="294"/>
    </row>
    <row r="24155" spans="1:16">
      <c r="A24155" s="215"/>
      <c r="B24155" s="438"/>
      <c r="C24155" s="215"/>
      <c r="D24155" s="217"/>
      <c r="E24155" s="217"/>
      <c r="F24155" s="216"/>
      <c r="G24155" s="216"/>
      <c r="I24155" s="434"/>
      <c r="P24155" s="294"/>
    </row>
    <row r="24156" spans="1:16">
      <c r="A24156" s="215"/>
      <c r="B24156" s="438"/>
      <c r="C24156" s="215"/>
      <c r="D24156" s="217"/>
      <c r="E24156" s="217"/>
      <c r="F24156" s="216"/>
      <c r="G24156" s="216"/>
      <c r="I24156" s="434"/>
      <c r="P24156" s="294"/>
    </row>
    <row r="24157" spans="1:16">
      <c r="A24157" s="215"/>
      <c r="B24157" s="438"/>
      <c r="C24157" s="215"/>
      <c r="D24157" s="217"/>
      <c r="E24157" s="217"/>
      <c r="F24157" s="216"/>
      <c r="G24157" s="216"/>
      <c r="I24157" s="434"/>
      <c r="P24157" s="294"/>
    </row>
    <row r="24158" spans="1:16">
      <c r="A24158" s="215"/>
      <c r="B24158" s="438"/>
      <c r="C24158" s="215"/>
      <c r="D24158" s="217"/>
      <c r="E24158" s="217"/>
      <c r="F24158" s="216"/>
      <c r="G24158" s="216"/>
      <c r="I24158" s="434"/>
      <c r="P24158" s="294"/>
    </row>
    <row r="24159" spans="1:16">
      <c r="A24159" s="215"/>
      <c r="B24159" s="438"/>
      <c r="C24159" s="215"/>
      <c r="D24159" s="217"/>
      <c r="E24159" s="217"/>
      <c r="F24159" s="216"/>
      <c r="G24159" s="216"/>
      <c r="I24159" s="434"/>
      <c r="P24159" s="294"/>
    </row>
    <row r="24160" spans="1:16">
      <c r="A24160" s="215"/>
      <c r="B24160" s="438"/>
      <c r="C24160" s="215"/>
      <c r="D24160" s="217"/>
      <c r="E24160" s="217"/>
      <c r="F24160" s="216"/>
      <c r="G24160" s="216"/>
      <c r="I24160" s="434"/>
      <c r="P24160" s="294"/>
    </row>
    <row r="24161" spans="1:16">
      <c r="A24161" s="215"/>
      <c r="B24161" s="438"/>
      <c r="C24161" s="215"/>
      <c r="D24161" s="217"/>
      <c r="E24161" s="217"/>
      <c r="F24161" s="216"/>
      <c r="G24161" s="216"/>
      <c r="I24161" s="434"/>
      <c r="P24161" s="294"/>
    </row>
    <row r="24162" spans="1:16">
      <c r="A24162" s="215"/>
      <c r="B24162" s="438"/>
      <c r="C24162" s="215"/>
      <c r="D24162" s="217"/>
      <c r="E24162" s="217"/>
      <c r="F24162" s="216"/>
      <c r="G24162" s="216"/>
      <c r="I24162" s="434"/>
      <c r="P24162" s="294"/>
    </row>
    <row r="24163" spans="1:16">
      <c r="A24163" s="215"/>
      <c r="B24163" s="438"/>
      <c r="C24163" s="215"/>
      <c r="D24163" s="217"/>
      <c r="E24163" s="217"/>
      <c r="F24163" s="216"/>
      <c r="G24163" s="216"/>
      <c r="I24163" s="434"/>
      <c r="P24163" s="294"/>
    </row>
    <row r="24164" spans="1:16">
      <c r="A24164" s="215"/>
      <c r="B24164" s="438"/>
      <c r="C24164" s="215"/>
      <c r="D24164" s="217"/>
      <c r="E24164" s="217"/>
      <c r="F24164" s="216"/>
      <c r="G24164" s="216"/>
      <c r="I24164" s="434"/>
      <c r="P24164" s="294"/>
    </row>
    <row r="24165" spans="1:16">
      <c r="A24165" s="215"/>
      <c r="B24165" s="438"/>
      <c r="C24165" s="215"/>
      <c r="D24165" s="217"/>
      <c r="E24165" s="217"/>
      <c r="F24165" s="216"/>
      <c r="G24165" s="216"/>
      <c r="I24165" s="434"/>
      <c r="P24165" s="294"/>
    </row>
    <row r="24166" spans="1:16">
      <c r="A24166" s="215"/>
      <c r="B24166" s="438"/>
      <c r="C24166" s="215"/>
      <c r="D24166" s="217"/>
      <c r="E24166" s="217"/>
      <c r="F24166" s="216"/>
      <c r="G24166" s="216"/>
      <c r="I24166" s="434"/>
      <c r="P24166" s="294"/>
    </row>
    <row r="24167" spans="1:16">
      <c r="A24167" s="215"/>
      <c r="B24167" s="438"/>
      <c r="C24167" s="215"/>
      <c r="D24167" s="217"/>
      <c r="E24167" s="217"/>
      <c r="F24167" s="216"/>
      <c r="G24167" s="216"/>
      <c r="I24167" s="434"/>
      <c r="P24167" s="294"/>
    </row>
    <row r="24168" spans="1:16">
      <c r="A24168" s="215"/>
      <c r="B24168" s="438"/>
      <c r="C24168" s="215"/>
      <c r="D24168" s="217"/>
      <c r="E24168" s="217"/>
      <c r="F24168" s="216"/>
      <c r="G24168" s="216"/>
      <c r="I24168" s="434"/>
      <c r="P24168" s="294"/>
    </row>
    <row r="24169" spans="1:16">
      <c r="A24169" s="215"/>
      <c r="B24169" s="438"/>
      <c r="C24169" s="215"/>
      <c r="D24169" s="217"/>
      <c r="E24169" s="217"/>
      <c r="F24169" s="216"/>
      <c r="G24169" s="216"/>
      <c r="I24169" s="434"/>
      <c r="P24169" s="294"/>
    </row>
    <row r="24170" spans="1:16">
      <c r="A24170" s="215"/>
      <c r="B24170" s="438"/>
      <c r="C24170" s="215"/>
      <c r="D24170" s="217"/>
      <c r="E24170" s="217"/>
      <c r="F24170" s="216"/>
      <c r="G24170" s="216"/>
      <c r="I24170" s="434"/>
      <c r="P24170" s="294"/>
    </row>
    <row r="24171" spans="1:16">
      <c r="A24171" s="215"/>
      <c r="B24171" s="438"/>
      <c r="C24171" s="215"/>
      <c r="D24171" s="217"/>
      <c r="E24171" s="217"/>
      <c r="F24171" s="216"/>
      <c r="G24171" s="216"/>
      <c r="I24171" s="434"/>
      <c r="P24171" s="294"/>
    </row>
    <row r="24172" spans="1:16">
      <c r="A24172" s="215"/>
      <c r="B24172" s="438"/>
      <c r="C24172" s="215"/>
      <c r="D24172" s="217"/>
      <c r="E24172" s="217"/>
      <c r="F24172" s="216"/>
      <c r="G24172" s="216"/>
      <c r="I24172" s="434"/>
      <c r="P24172" s="294"/>
    </row>
    <row r="24173" spans="1:16">
      <c r="A24173" s="215"/>
      <c r="B24173" s="438"/>
      <c r="C24173" s="215"/>
      <c r="D24173" s="217"/>
      <c r="E24173" s="217"/>
      <c r="F24173" s="216"/>
      <c r="G24173" s="216"/>
      <c r="I24173" s="434"/>
      <c r="P24173" s="294"/>
    </row>
    <row r="24174" spans="1:16">
      <c r="A24174" s="215"/>
      <c r="B24174" s="438"/>
      <c r="C24174" s="215"/>
      <c r="D24174" s="217"/>
      <c r="E24174" s="217"/>
      <c r="F24174" s="216"/>
      <c r="G24174" s="216"/>
      <c r="I24174" s="434"/>
      <c r="P24174" s="294"/>
    </row>
    <row r="24175" spans="1:16">
      <c r="A24175" s="215"/>
      <c r="B24175" s="438"/>
      <c r="C24175" s="215"/>
      <c r="D24175" s="217"/>
      <c r="E24175" s="217"/>
      <c r="F24175" s="216"/>
      <c r="G24175" s="216"/>
      <c r="I24175" s="434"/>
      <c r="P24175" s="294"/>
    </row>
    <row r="24176" spans="1:16">
      <c r="A24176" s="215"/>
      <c r="B24176" s="438"/>
      <c r="C24176" s="215"/>
      <c r="D24176" s="217"/>
      <c r="E24176" s="217"/>
      <c r="F24176" s="216"/>
      <c r="G24176" s="216"/>
      <c r="I24176" s="434"/>
      <c r="P24176" s="294"/>
    </row>
    <row r="24177" spans="1:16">
      <c r="A24177" s="215"/>
      <c r="B24177" s="438"/>
      <c r="C24177" s="215"/>
      <c r="D24177" s="217"/>
      <c r="E24177" s="217"/>
      <c r="F24177" s="216"/>
      <c r="G24177" s="216"/>
      <c r="I24177" s="434"/>
      <c r="P24177" s="294"/>
    </row>
    <row r="24178" spans="1:16">
      <c r="A24178" s="215"/>
      <c r="B24178" s="438"/>
      <c r="C24178" s="215"/>
      <c r="D24178" s="217"/>
      <c r="E24178" s="217"/>
      <c r="F24178" s="216"/>
      <c r="G24178" s="216"/>
      <c r="I24178" s="434"/>
      <c r="P24178" s="294"/>
    </row>
    <row r="24179" spans="1:16">
      <c r="A24179" s="215"/>
      <c r="B24179" s="438"/>
      <c r="C24179" s="215"/>
      <c r="D24179" s="217"/>
      <c r="E24179" s="217"/>
      <c r="F24179" s="216"/>
      <c r="G24179" s="216"/>
      <c r="I24179" s="434"/>
      <c r="P24179" s="294"/>
    </row>
    <row r="24180" spans="1:16">
      <c r="A24180" s="215"/>
      <c r="B24180" s="438"/>
      <c r="C24180" s="215"/>
      <c r="D24180" s="217"/>
      <c r="E24180" s="217"/>
      <c r="F24180" s="216"/>
      <c r="G24180" s="216"/>
      <c r="I24180" s="434"/>
      <c r="P24180" s="294"/>
    </row>
    <row r="24181" spans="1:16">
      <c r="A24181" s="215"/>
      <c r="B24181" s="438"/>
      <c r="C24181" s="215"/>
      <c r="D24181" s="217"/>
      <c r="E24181" s="217"/>
      <c r="F24181" s="216"/>
      <c r="G24181" s="216"/>
      <c r="I24181" s="434"/>
      <c r="P24181" s="294"/>
    </row>
    <row r="24182" spans="1:16">
      <c r="A24182" s="215"/>
      <c r="B24182" s="438"/>
      <c r="C24182" s="215"/>
      <c r="D24182" s="217"/>
      <c r="E24182" s="217"/>
      <c r="F24182" s="216"/>
      <c r="G24182" s="216"/>
      <c r="I24182" s="434"/>
      <c r="P24182" s="294"/>
    </row>
    <row r="24183" spans="1:16">
      <c r="A24183" s="215"/>
      <c r="B24183" s="438"/>
      <c r="C24183" s="215"/>
      <c r="D24183" s="217"/>
      <c r="E24183" s="217"/>
      <c r="F24183" s="216"/>
      <c r="G24183" s="216"/>
      <c r="I24183" s="434"/>
      <c r="P24183" s="294"/>
    </row>
    <row r="24184" spans="1:16">
      <c r="A24184" s="215"/>
      <c r="B24184" s="438"/>
      <c r="C24184" s="215"/>
      <c r="D24184" s="217"/>
      <c r="E24184" s="217"/>
      <c r="F24184" s="216"/>
      <c r="G24184" s="216"/>
      <c r="I24184" s="434"/>
      <c r="P24184" s="294"/>
    </row>
    <row r="24185" spans="1:16">
      <c r="A24185" s="215"/>
      <c r="B24185" s="438"/>
      <c r="C24185" s="215"/>
      <c r="D24185" s="217"/>
      <c r="E24185" s="217"/>
      <c r="F24185" s="216"/>
      <c r="G24185" s="216"/>
      <c r="I24185" s="434"/>
      <c r="P24185" s="294"/>
    </row>
    <row r="24186" spans="1:16">
      <c r="A24186" s="215"/>
      <c r="B24186" s="438"/>
      <c r="C24186" s="215"/>
      <c r="D24186" s="217"/>
      <c r="E24186" s="217"/>
      <c r="F24186" s="216"/>
      <c r="G24186" s="216"/>
      <c r="I24186" s="434"/>
      <c r="P24186" s="294"/>
    </row>
    <row r="24187" spans="1:16">
      <c r="A24187" s="215"/>
      <c r="B24187" s="438"/>
      <c r="C24187" s="215"/>
      <c r="D24187" s="217"/>
      <c r="E24187" s="217"/>
      <c r="F24187" s="216"/>
      <c r="G24187" s="216"/>
      <c r="I24187" s="434"/>
      <c r="P24187" s="294"/>
    </row>
    <row r="24188" spans="1:16">
      <c r="A24188" s="215"/>
      <c r="B24188" s="438"/>
      <c r="C24188" s="215"/>
      <c r="D24188" s="217"/>
      <c r="E24188" s="217"/>
      <c r="F24188" s="216"/>
      <c r="G24188" s="216"/>
      <c r="I24188" s="434"/>
      <c r="P24188" s="294"/>
    </row>
    <row r="24189" spans="1:16">
      <c r="A24189" s="215"/>
      <c r="B24189" s="438"/>
      <c r="C24189" s="215"/>
      <c r="D24189" s="217"/>
      <c r="E24189" s="217"/>
      <c r="F24189" s="216"/>
      <c r="G24189" s="216"/>
      <c r="I24189" s="434"/>
      <c r="P24189" s="294"/>
    </row>
    <row r="24190" spans="1:16">
      <c r="A24190" s="215"/>
      <c r="B24190" s="438"/>
      <c r="C24190" s="215"/>
      <c r="D24190" s="217"/>
      <c r="E24190" s="217"/>
      <c r="F24190" s="216"/>
      <c r="G24190" s="216"/>
      <c r="I24190" s="434"/>
      <c r="P24190" s="294"/>
    </row>
    <row r="24191" spans="1:16">
      <c r="A24191" s="215"/>
      <c r="B24191" s="438"/>
      <c r="C24191" s="215"/>
      <c r="D24191" s="217"/>
      <c r="E24191" s="217"/>
      <c r="F24191" s="216"/>
      <c r="G24191" s="216"/>
      <c r="I24191" s="434"/>
      <c r="P24191" s="294"/>
    </row>
    <row r="24192" spans="1:16">
      <c r="A24192" s="215"/>
      <c r="B24192" s="438"/>
      <c r="C24192" s="215"/>
      <c r="D24192" s="217"/>
      <c r="E24192" s="217"/>
      <c r="F24192" s="216"/>
      <c r="G24192" s="216"/>
      <c r="I24192" s="434"/>
      <c r="P24192" s="294"/>
    </row>
    <row r="24193" spans="1:16">
      <c r="A24193" s="215"/>
      <c r="B24193" s="438"/>
      <c r="C24193" s="215"/>
      <c r="D24193" s="217"/>
      <c r="E24193" s="217"/>
      <c r="F24193" s="216"/>
      <c r="G24193" s="216"/>
      <c r="I24193" s="434"/>
      <c r="P24193" s="294"/>
    </row>
    <row r="24194" spans="1:16">
      <c r="A24194" s="215"/>
      <c r="B24194" s="438"/>
      <c r="C24194" s="215"/>
      <c r="D24194" s="217"/>
      <c r="E24194" s="217"/>
      <c r="F24194" s="216"/>
      <c r="G24194" s="216"/>
      <c r="I24194" s="434"/>
      <c r="P24194" s="294"/>
    </row>
    <row r="24195" spans="1:16">
      <c r="A24195" s="215"/>
      <c r="B24195" s="438"/>
      <c r="C24195" s="215"/>
      <c r="D24195" s="217"/>
      <c r="E24195" s="217"/>
      <c r="F24195" s="216"/>
      <c r="G24195" s="216"/>
      <c r="I24195" s="434"/>
      <c r="P24195" s="294"/>
    </row>
    <row r="24196" spans="1:16">
      <c r="A24196" s="215"/>
      <c r="B24196" s="438"/>
      <c r="C24196" s="215"/>
      <c r="D24196" s="217"/>
      <c r="E24196" s="217"/>
      <c r="F24196" s="216"/>
      <c r="G24196" s="216"/>
      <c r="I24196" s="434"/>
      <c r="P24196" s="294"/>
    </row>
    <row r="24197" spans="1:16">
      <c r="A24197" s="215"/>
      <c r="B24197" s="438"/>
      <c r="C24197" s="215"/>
      <c r="D24197" s="217"/>
      <c r="E24197" s="217"/>
      <c r="F24197" s="216"/>
      <c r="G24197" s="216"/>
      <c r="I24197" s="434"/>
      <c r="P24197" s="294"/>
    </row>
    <row r="24198" spans="1:16">
      <c r="A24198" s="215"/>
      <c r="B24198" s="438"/>
      <c r="C24198" s="215"/>
      <c r="D24198" s="217"/>
      <c r="E24198" s="217"/>
      <c r="F24198" s="216"/>
      <c r="G24198" s="216"/>
      <c r="I24198" s="434"/>
      <c r="P24198" s="294"/>
    </row>
    <row r="24199" spans="1:16">
      <c r="A24199" s="215"/>
      <c r="B24199" s="438"/>
      <c r="C24199" s="215"/>
      <c r="D24199" s="217"/>
      <c r="E24199" s="217"/>
      <c r="F24199" s="216"/>
      <c r="G24199" s="216"/>
      <c r="I24199" s="434"/>
      <c r="P24199" s="294"/>
    </row>
    <row r="24200" spans="1:16">
      <c r="A24200" s="215"/>
      <c r="B24200" s="438"/>
      <c r="C24200" s="215"/>
      <c r="D24200" s="217"/>
      <c r="E24200" s="217"/>
      <c r="F24200" s="216"/>
      <c r="G24200" s="216"/>
      <c r="I24200" s="434"/>
      <c r="P24200" s="294"/>
    </row>
    <row r="24201" spans="1:16">
      <c r="A24201" s="215"/>
      <c r="B24201" s="438"/>
      <c r="C24201" s="215"/>
      <c r="D24201" s="217"/>
      <c r="E24201" s="217"/>
      <c r="F24201" s="216"/>
      <c r="G24201" s="216"/>
      <c r="I24201" s="434"/>
      <c r="P24201" s="294"/>
    </row>
    <row r="24202" spans="1:16">
      <c r="A24202" s="215"/>
      <c r="B24202" s="438"/>
      <c r="C24202" s="215"/>
      <c r="D24202" s="217"/>
      <c r="E24202" s="217"/>
      <c r="F24202" s="216"/>
      <c r="G24202" s="216"/>
      <c r="I24202" s="434"/>
      <c r="P24202" s="294"/>
    </row>
    <row r="24203" spans="1:16">
      <c r="A24203" s="215"/>
      <c r="B24203" s="438"/>
      <c r="C24203" s="215"/>
      <c r="D24203" s="217"/>
      <c r="E24203" s="217"/>
      <c r="F24203" s="216"/>
      <c r="G24203" s="216"/>
      <c r="I24203" s="434"/>
      <c r="P24203" s="294"/>
    </row>
    <row r="24204" spans="1:16">
      <c r="A24204" s="215"/>
      <c r="B24204" s="438"/>
      <c r="C24204" s="215"/>
      <c r="D24204" s="217"/>
      <c r="E24204" s="217"/>
      <c r="F24204" s="216"/>
      <c r="G24204" s="216"/>
      <c r="I24204" s="434"/>
      <c r="P24204" s="294"/>
    </row>
    <row r="24205" spans="1:16">
      <c r="A24205" s="215"/>
      <c r="B24205" s="438"/>
      <c r="C24205" s="215"/>
      <c r="D24205" s="217"/>
      <c r="E24205" s="217"/>
      <c r="F24205" s="216"/>
      <c r="G24205" s="216"/>
      <c r="I24205" s="434"/>
      <c r="P24205" s="294"/>
    </row>
    <row r="24206" spans="1:16">
      <c r="A24206" s="215"/>
      <c r="B24206" s="438"/>
      <c r="C24206" s="215"/>
      <c r="D24206" s="217"/>
      <c r="E24206" s="217"/>
      <c r="F24206" s="216"/>
      <c r="G24206" s="216"/>
      <c r="I24206" s="434"/>
      <c r="P24206" s="294"/>
    </row>
    <row r="24207" spans="1:16">
      <c r="A24207" s="215"/>
      <c r="B24207" s="438"/>
      <c r="C24207" s="215"/>
      <c r="D24207" s="217"/>
      <c r="E24207" s="217"/>
      <c r="F24207" s="216"/>
      <c r="G24207" s="216"/>
      <c r="I24207" s="434"/>
      <c r="P24207" s="294"/>
    </row>
    <row r="24208" spans="1:16">
      <c r="A24208" s="215"/>
      <c r="B24208" s="438"/>
      <c r="C24208" s="215"/>
      <c r="D24208" s="217"/>
      <c r="E24208" s="217"/>
      <c r="F24208" s="216"/>
      <c r="G24208" s="216"/>
      <c r="I24208" s="434"/>
      <c r="P24208" s="294"/>
    </row>
    <row r="24209" spans="1:16">
      <c r="A24209" s="215"/>
      <c r="B24209" s="438"/>
      <c r="C24209" s="215"/>
      <c r="D24209" s="217"/>
      <c r="E24209" s="217"/>
      <c r="F24209" s="216"/>
      <c r="G24209" s="216"/>
      <c r="I24209" s="434"/>
      <c r="P24209" s="294"/>
    </row>
    <row r="24210" spans="1:16">
      <c r="A24210" s="215"/>
      <c r="B24210" s="438"/>
      <c r="C24210" s="215"/>
      <c r="D24210" s="217"/>
      <c r="E24210" s="217"/>
      <c r="F24210" s="216"/>
      <c r="G24210" s="216"/>
      <c r="I24210" s="434"/>
      <c r="P24210" s="294"/>
    </row>
    <row r="24211" spans="1:16">
      <c r="A24211" s="215"/>
      <c r="B24211" s="438"/>
      <c r="C24211" s="215"/>
      <c r="D24211" s="217"/>
      <c r="E24211" s="217"/>
      <c r="F24211" s="216"/>
      <c r="G24211" s="216"/>
      <c r="I24211" s="434"/>
      <c r="P24211" s="294"/>
    </row>
    <row r="24212" spans="1:16">
      <c r="A24212" s="215"/>
      <c r="B24212" s="438"/>
      <c r="C24212" s="215"/>
      <c r="D24212" s="217"/>
      <c r="E24212" s="217"/>
      <c r="F24212" s="216"/>
      <c r="G24212" s="216"/>
      <c r="I24212" s="434"/>
      <c r="P24212" s="294"/>
    </row>
    <row r="24213" spans="1:16">
      <c r="A24213" s="215"/>
      <c r="B24213" s="438"/>
      <c r="C24213" s="215"/>
      <c r="D24213" s="217"/>
      <c r="E24213" s="217"/>
      <c r="F24213" s="216"/>
      <c r="G24213" s="216"/>
      <c r="I24213" s="434"/>
      <c r="P24213" s="294"/>
    </row>
    <row r="24214" spans="1:16">
      <c r="A24214" s="215"/>
      <c r="B24214" s="438"/>
      <c r="C24214" s="215"/>
      <c r="D24214" s="217"/>
      <c r="E24214" s="217"/>
      <c r="F24214" s="216"/>
      <c r="G24214" s="216"/>
      <c r="I24214" s="434"/>
      <c r="P24214" s="294"/>
    </row>
    <row r="24215" spans="1:16">
      <c r="A24215" s="215"/>
      <c r="B24215" s="438"/>
      <c r="C24215" s="215"/>
      <c r="D24215" s="217"/>
      <c r="E24215" s="217"/>
      <c r="F24215" s="216"/>
      <c r="G24215" s="216"/>
      <c r="I24215" s="434"/>
      <c r="P24215" s="294"/>
    </row>
    <row r="24216" spans="1:16">
      <c r="A24216" s="215"/>
      <c r="B24216" s="438"/>
      <c r="C24216" s="215"/>
      <c r="D24216" s="217"/>
      <c r="E24216" s="217"/>
      <c r="F24216" s="216"/>
      <c r="G24216" s="216"/>
      <c r="I24216" s="434"/>
      <c r="P24216" s="294"/>
    </row>
    <row r="24217" spans="1:16">
      <c r="A24217" s="215"/>
      <c r="B24217" s="438"/>
      <c r="C24217" s="215"/>
      <c r="D24217" s="217"/>
      <c r="E24217" s="217"/>
      <c r="F24217" s="216"/>
      <c r="G24217" s="216"/>
      <c r="I24217" s="434"/>
      <c r="P24217" s="294"/>
    </row>
    <row r="24218" spans="1:16">
      <c r="A24218" s="215"/>
      <c r="B24218" s="438"/>
      <c r="C24218" s="215"/>
      <c r="D24218" s="217"/>
      <c r="E24218" s="217"/>
      <c r="F24218" s="216"/>
      <c r="G24218" s="216"/>
      <c r="I24218" s="434"/>
      <c r="P24218" s="294"/>
    </row>
    <row r="24219" spans="1:16">
      <c r="A24219" s="215"/>
      <c r="B24219" s="438"/>
      <c r="C24219" s="215"/>
      <c r="D24219" s="217"/>
      <c r="E24219" s="217"/>
      <c r="F24219" s="216"/>
      <c r="G24219" s="216"/>
      <c r="I24219" s="434"/>
      <c r="P24219" s="294"/>
    </row>
    <row r="24220" spans="1:16">
      <c r="A24220" s="215"/>
      <c r="B24220" s="438"/>
      <c r="C24220" s="215"/>
      <c r="D24220" s="217"/>
      <c r="E24220" s="217"/>
      <c r="F24220" s="216"/>
      <c r="G24220" s="216"/>
      <c r="I24220" s="434"/>
      <c r="P24220" s="294"/>
    </row>
    <row r="24221" spans="1:16">
      <c r="A24221" s="215"/>
      <c r="B24221" s="438"/>
      <c r="C24221" s="215"/>
      <c r="D24221" s="217"/>
      <c r="E24221" s="217"/>
      <c r="F24221" s="216"/>
      <c r="G24221" s="216"/>
      <c r="I24221" s="434"/>
      <c r="P24221" s="294"/>
    </row>
    <row r="24222" spans="1:16">
      <c r="A24222" s="215"/>
      <c r="B24222" s="438"/>
      <c r="C24222" s="215"/>
      <c r="D24222" s="217"/>
      <c r="E24222" s="217"/>
      <c r="F24222" s="216"/>
      <c r="G24222" s="216"/>
      <c r="I24222" s="434"/>
      <c r="P24222" s="294"/>
    </row>
    <row r="24223" spans="1:16">
      <c r="A24223" s="215"/>
      <c r="B24223" s="438"/>
      <c r="C24223" s="215"/>
      <c r="D24223" s="217"/>
      <c r="E24223" s="217"/>
      <c r="F24223" s="216"/>
      <c r="G24223" s="216"/>
      <c r="I24223" s="434"/>
      <c r="P24223" s="294"/>
    </row>
    <row r="24224" spans="1:16">
      <c r="A24224" s="215"/>
      <c r="B24224" s="438"/>
      <c r="C24224" s="215"/>
      <c r="D24224" s="217"/>
      <c r="E24224" s="217"/>
      <c r="F24224" s="216"/>
      <c r="G24224" s="216"/>
      <c r="I24224" s="434"/>
      <c r="P24224" s="294"/>
    </row>
    <row r="24225" spans="1:16">
      <c r="A24225" s="215"/>
      <c r="B24225" s="438"/>
      <c r="C24225" s="215"/>
      <c r="D24225" s="217"/>
      <c r="E24225" s="217"/>
      <c r="F24225" s="216"/>
      <c r="G24225" s="216"/>
      <c r="I24225" s="434"/>
      <c r="P24225" s="294"/>
    </row>
    <row r="24226" spans="1:16">
      <c r="A24226" s="215"/>
      <c r="B24226" s="438"/>
      <c r="C24226" s="215"/>
      <c r="D24226" s="217"/>
      <c r="E24226" s="217"/>
      <c r="F24226" s="216"/>
      <c r="G24226" s="216"/>
      <c r="I24226" s="434"/>
      <c r="P24226" s="294"/>
    </row>
    <row r="24227" spans="1:16">
      <c r="A24227" s="215"/>
      <c r="B24227" s="438"/>
      <c r="C24227" s="215"/>
      <c r="D24227" s="217"/>
      <c r="E24227" s="217"/>
      <c r="F24227" s="216"/>
      <c r="G24227" s="216"/>
      <c r="I24227" s="434"/>
      <c r="P24227" s="294"/>
    </row>
    <row r="24228" spans="1:16">
      <c r="A24228" s="215"/>
      <c r="B24228" s="438"/>
      <c r="C24228" s="215"/>
      <c r="D24228" s="217"/>
      <c r="E24228" s="217"/>
      <c r="F24228" s="216"/>
      <c r="G24228" s="216"/>
      <c r="I24228" s="434"/>
      <c r="P24228" s="294"/>
    </row>
    <row r="24229" spans="1:16">
      <c r="A24229" s="215"/>
      <c r="B24229" s="438"/>
      <c r="C24229" s="215"/>
      <c r="D24229" s="217"/>
      <c r="E24229" s="217"/>
      <c r="F24229" s="216"/>
      <c r="G24229" s="216"/>
      <c r="I24229" s="434"/>
      <c r="P24229" s="294"/>
    </row>
    <row r="24230" spans="1:16">
      <c r="A24230" s="215"/>
      <c r="B24230" s="438"/>
      <c r="C24230" s="215"/>
      <c r="D24230" s="217"/>
      <c r="E24230" s="217"/>
      <c r="F24230" s="216"/>
      <c r="G24230" s="216"/>
      <c r="I24230" s="434"/>
      <c r="P24230" s="294"/>
    </row>
    <row r="24231" spans="1:16">
      <c r="A24231" s="215"/>
      <c r="B24231" s="438"/>
      <c r="C24231" s="215"/>
      <c r="D24231" s="217"/>
      <c r="E24231" s="217"/>
      <c r="F24231" s="216"/>
      <c r="G24231" s="216"/>
      <c r="I24231" s="434"/>
      <c r="P24231" s="294"/>
    </row>
    <row r="24232" spans="1:16">
      <c r="A24232" s="215"/>
      <c r="B24232" s="438"/>
      <c r="C24232" s="215"/>
      <c r="D24232" s="217"/>
      <c r="E24232" s="217"/>
      <c r="F24232" s="216"/>
      <c r="G24232" s="216"/>
      <c r="I24232" s="434"/>
      <c r="P24232" s="294"/>
    </row>
    <row r="24233" spans="1:16">
      <c r="A24233" s="215"/>
      <c r="B24233" s="438"/>
      <c r="C24233" s="215"/>
      <c r="D24233" s="217"/>
      <c r="E24233" s="217"/>
      <c r="F24233" s="216"/>
      <c r="G24233" s="216"/>
      <c r="I24233" s="434"/>
      <c r="P24233" s="294"/>
    </row>
    <row r="24234" spans="1:16">
      <c r="A24234" s="215"/>
      <c r="B24234" s="438"/>
      <c r="C24234" s="215"/>
      <c r="D24234" s="217"/>
      <c r="E24234" s="217"/>
      <c r="F24234" s="216"/>
      <c r="G24234" s="216"/>
      <c r="I24234" s="434"/>
      <c r="P24234" s="294"/>
    </row>
    <row r="24235" spans="1:16">
      <c r="A24235" s="215"/>
      <c r="B24235" s="438"/>
      <c r="C24235" s="215"/>
      <c r="D24235" s="217"/>
      <c r="E24235" s="217"/>
      <c r="F24235" s="216"/>
      <c r="G24235" s="216"/>
      <c r="I24235" s="434"/>
      <c r="P24235" s="294"/>
    </row>
    <row r="24236" spans="1:16">
      <c r="A24236" s="215"/>
      <c r="B24236" s="438"/>
      <c r="C24236" s="215"/>
      <c r="D24236" s="217"/>
      <c r="E24236" s="217"/>
      <c r="F24236" s="216"/>
      <c r="G24236" s="216"/>
      <c r="I24236" s="434"/>
      <c r="P24236" s="294"/>
    </row>
    <row r="24237" spans="1:16">
      <c r="A24237" s="215"/>
      <c r="B24237" s="438"/>
      <c r="C24237" s="215"/>
      <c r="D24237" s="217"/>
      <c r="E24237" s="217"/>
      <c r="F24237" s="216"/>
      <c r="G24237" s="216"/>
      <c r="I24237" s="434"/>
      <c r="P24237" s="294"/>
    </row>
    <row r="24238" spans="1:16">
      <c r="A24238" s="215"/>
      <c r="B24238" s="438"/>
      <c r="C24238" s="215"/>
      <c r="D24238" s="217"/>
      <c r="E24238" s="217"/>
      <c r="F24238" s="216"/>
      <c r="G24238" s="216"/>
      <c r="I24238" s="434"/>
      <c r="P24238" s="294"/>
    </row>
    <row r="24239" spans="1:16">
      <c r="A24239" s="215"/>
      <c r="B24239" s="438"/>
      <c r="C24239" s="215"/>
      <c r="D24239" s="217"/>
      <c r="E24239" s="217"/>
      <c r="F24239" s="216"/>
      <c r="G24239" s="216"/>
      <c r="I24239" s="434"/>
      <c r="P24239" s="294"/>
    </row>
    <row r="24240" spans="1:16">
      <c r="A24240" s="215"/>
      <c r="B24240" s="438"/>
      <c r="C24240" s="215"/>
      <c r="D24240" s="217"/>
      <c r="E24240" s="217"/>
      <c r="F24240" s="216"/>
      <c r="G24240" s="216"/>
      <c r="I24240" s="434"/>
      <c r="P24240" s="294"/>
    </row>
    <row r="24241" spans="1:16">
      <c r="A24241" s="215"/>
      <c r="B24241" s="438"/>
      <c r="C24241" s="215"/>
      <c r="D24241" s="217"/>
      <c r="E24241" s="217"/>
      <c r="F24241" s="216"/>
      <c r="G24241" s="216"/>
      <c r="I24241" s="434"/>
      <c r="P24241" s="294"/>
    </row>
    <row r="24242" spans="1:16">
      <c r="A24242" s="215"/>
      <c r="B24242" s="438"/>
      <c r="C24242" s="215"/>
      <c r="D24242" s="217"/>
      <c r="E24242" s="217"/>
      <c r="F24242" s="216"/>
      <c r="G24242" s="216"/>
      <c r="I24242" s="434"/>
      <c r="P24242" s="294"/>
    </row>
    <row r="24243" spans="1:16">
      <c r="A24243" s="215"/>
      <c r="B24243" s="438"/>
      <c r="C24243" s="215"/>
      <c r="D24243" s="217"/>
      <c r="E24243" s="217"/>
      <c r="F24243" s="216"/>
      <c r="G24243" s="216"/>
      <c r="I24243" s="434"/>
      <c r="P24243" s="294"/>
    </row>
    <row r="24244" spans="1:16">
      <c r="A24244" s="215"/>
      <c r="B24244" s="438"/>
      <c r="C24244" s="215"/>
      <c r="D24244" s="217"/>
      <c r="E24244" s="217"/>
      <c r="F24244" s="216"/>
      <c r="G24244" s="216"/>
      <c r="I24244" s="434"/>
      <c r="P24244" s="294"/>
    </row>
    <row r="24245" spans="1:16">
      <c r="A24245" s="215"/>
      <c r="B24245" s="438"/>
      <c r="C24245" s="215"/>
      <c r="D24245" s="217"/>
      <c r="E24245" s="217"/>
      <c r="F24245" s="216"/>
      <c r="G24245" s="216"/>
      <c r="I24245" s="434"/>
      <c r="P24245" s="294"/>
    </row>
    <row r="24246" spans="1:16">
      <c r="A24246" s="215"/>
      <c r="B24246" s="438"/>
      <c r="C24246" s="215"/>
      <c r="D24246" s="217"/>
      <c r="E24246" s="217"/>
      <c r="F24246" s="216"/>
      <c r="G24246" s="216"/>
      <c r="I24246" s="434"/>
      <c r="P24246" s="294"/>
    </row>
    <row r="24247" spans="1:16">
      <c r="A24247" s="215"/>
      <c r="B24247" s="438"/>
      <c r="C24247" s="215"/>
      <c r="D24247" s="217"/>
      <c r="E24247" s="217"/>
      <c r="F24247" s="216"/>
      <c r="G24247" s="216"/>
      <c r="I24247" s="434"/>
      <c r="P24247" s="294"/>
    </row>
    <row r="24248" spans="1:16">
      <c r="A24248" s="215"/>
      <c r="B24248" s="438"/>
      <c r="C24248" s="215"/>
      <c r="D24248" s="217"/>
      <c r="E24248" s="217"/>
      <c r="F24248" s="216"/>
      <c r="G24248" s="216"/>
      <c r="I24248" s="434"/>
      <c r="P24248" s="294"/>
    </row>
    <row r="24249" spans="1:16">
      <c r="A24249" s="215"/>
      <c r="B24249" s="438"/>
      <c r="C24249" s="215"/>
      <c r="D24249" s="217"/>
      <c r="E24249" s="217"/>
      <c r="F24249" s="216"/>
      <c r="G24249" s="216"/>
      <c r="I24249" s="434"/>
      <c r="P24249" s="294"/>
    </row>
    <row r="24250" spans="1:16">
      <c r="A24250" s="215"/>
      <c r="B24250" s="438"/>
      <c r="C24250" s="215"/>
      <c r="D24250" s="217"/>
      <c r="E24250" s="217"/>
      <c r="F24250" s="216"/>
      <c r="G24250" s="216"/>
      <c r="I24250" s="434"/>
      <c r="P24250" s="294"/>
    </row>
    <row r="24251" spans="1:16">
      <c r="A24251" s="215"/>
      <c r="B24251" s="438"/>
      <c r="C24251" s="215"/>
      <c r="D24251" s="217"/>
      <c r="E24251" s="217"/>
      <c r="F24251" s="216"/>
      <c r="G24251" s="216"/>
      <c r="I24251" s="434"/>
      <c r="P24251" s="294"/>
    </row>
    <row r="24252" spans="1:16">
      <c r="A24252" s="215"/>
      <c r="B24252" s="438"/>
      <c r="C24252" s="215"/>
      <c r="D24252" s="217"/>
      <c r="E24252" s="217"/>
      <c r="F24252" s="216"/>
      <c r="G24252" s="216"/>
      <c r="I24252" s="434"/>
      <c r="P24252" s="294"/>
    </row>
    <row r="24253" spans="1:16">
      <c r="A24253" s="215"/>
      <c r="B24253" s="438"/>
      <c r="C24253" s="215"/>
      <c r="D24253" s="217"/>
      <c r="E24253" s="217"/>
      <c r="F24253" s="216"/>
      <c r="G24253" s="216"/>
      <c r="I24253" s="434"/>
      <c r="P24253" s="294"/>
    </row>
    <row r="24254" spans="1:16">
      <c r="A24254" s="215"/>
      <c r="B24254" s="438"/>
      <c r="C24254" s="215"/>
      <c r="D24254" s="217"/>
      <c r="E24254" s="217"/>
      <c r="F24254" s="216"/>
      <c r="G24254" s="216"/>
      <c r="I24254" s="434"/>
      <c r="P24254" s="294"/>
    </row>
    <row r="24255" spans="1:16">
      <c r="A24255" s="215"/>
      <c r="B24255" s="438"/>
      <c r="C24255" s="215"/>
      <c r="D24255" s="217"/>
      <c r="E24255" s="217"/>
      <c r="F24255" s="216"/>
      <c r="G24255" s="216"/>
      <c r="I24255" s="434"/>
      <c r="P24255" s="294"/>
    </row>
    <row r="24256" spans="1:16">
      <c r="A24256" s="215"/>
      <c r="B24256" s="438"/>
      <c r="C24256" s="215"/>
      <c r="D24256" s="217"/>
      <c r="E24256" s="217"/>
      <c r="F24256" s="216"/>
      <c r="G24256" s="216"/>
      <c r="I24256" s="434"/>
      <c r="P24256" s="294"/>
    </row>
    <row r="24257" spans="1:16">
      <c r="A24257" s="215"/>
      <c r="B24257" s="438"/>
      <c r="C24257" s="215"/>
      <c r="D24257" s="217"/>
      <c r="E24257" s="217"/>
      <c r="F24257" s="216"/>
      <c r="G24257" s="216"/>
      <c r="I24257" s="434"/>
      <c r="P24257" s="294"/>
    </row>
    <row r="24258" spans="1:16">
      <c r="A24258" s="215"/>
      <c r="B24258" s="438"/>
      <c r="C24258" s="215"/>
      <c r="D24258" s="217"/>
      <c r="E24258" s="217"/>
      <c r="F24258" s="216"/>
      <c r="G24258" s="216"/>
      <c r="I24258" s="434"/>
      <c r="P24258" s="294"/>
    </row>
    <row r="24259" spans="1:16">
      <c r="A24259" s="215"/>
      <c r="B24259" s="438"/>
      <c r="C24259" s="215"/>
      <c r="D24259" s="217"/>
      <c r="E24259" s="217"/>
      <c r="F24259" s="216"/>
      <c r="G24259" s="216"/>
      <c r="I24259" s="434"/>
      <c r="P24259" s="294"/>
    </row>
    <row r="24260" spans="1:16">
      <c r="A24260" s="215"/>
      <c r="B24260" s="438"/>
      <c r="C24260" s="215"/>
      <c r="D24260" s="217"/>
      <c r="E24260" s="217"/>
      <c r="F24260" s="216"/>
      <c r="G24260" s="216"/>
      <c r="I24260" s="434"/>
      <c r="P24260" s="294"/>
    </row>
    <row r="24261" spans="1:16">
      <c r="A24261" s="215"/>
      <c r="B24261" s="438"/>
      <c r="C24261" s="215"/>
      <c r="D24261" s="217"/>
      <c r="E24261" s="217"/>
      <c r="F24261" s="216"/>
      <c r="G24261" s="216"/>
      <c r="I24261" s="434"/>
      <c r="P24261" s="294"/>
    </row>
    <row r="24262" spans="1:16">
      <c r="A24262" s="215"/>
      <c r="B24262" s="438"/>
      <c r="C24262" s="215"/>
      <c r="D24262" s="217"/>
      <c r="E24262" s="217"/>
      <c r="F24262" s="216"/>
      <c r="G24262" s="216"/>
      <c r="I24262" s="434"/>
      <c r="P24262" s="294"/>
    </row>
    <row r="24263" spans="1:16">
      <c r="A24263" s="215"/>
      <c r="B24263" s="438"/>
      <c r="C24263" s="215"/>
      <c r="D24263" s="217"/>
      <c r="E24263" s="217"/>
      <c r="F24263" s="216"/>
      <c r="G24263" s="216"/>
      <c r="I24263" s="434"/>
      <c r="P24263" s="294"/>
    </row>
    <row r="24264" spans="1:16">
      <c r="A24264" s="215"/>
      <c r="B24264" s="438"/>
      <c r="C24264" s="215"/>
      <c r="D24264" s="217"/>
      <c r="E24264" s="217"/>
      <c r="F24264" s="216"/>
      <c r="G24264" s="216"/>
      <c r="I24264" s="434"/>
      <c r="P24264" s="294"/>
    </row>
    <row r="24265" spans="1:16">
      <c r="A24265" s="215"/>
      <c r="B24265" s="438"/>
      <c r="C24265" s="215"/>
      <c r="D24265" s="217"/>
      <c r="E24265" s="217"/>
      <c r="F24265" s="216"/>
      <c r="G24265" s="216"/>
      <c r="I24265" s="434"/>
      <c r="P24265" s="294"/>
    </row>
    <row r="24266" spans="1:16">
      <c r="A24266" s="215"/>
      <c r="B24266" s="438"/>
      <c r="C24266" s="215"/>
      <c r="D24266" s="217"/>
      <c r="E24266" s="217"/>
      <c r="F24266" s="216"/>
      <c r="G24266" s="216"/>
      <c r="I24266" s="434"/>
      <c r="P24266" s="294"/>
    </row>
    <row r="24267" spans="1:16">
      <c r="A24267" s="215"/>
      <c r="B24267" s="438"/>
      <c r="C24267" s="215"/>
      <c r="D24267" s="217"/>
      <c r="E24267" s="217"/>
      <c r="F24267" s="216"/>
      <c r="G24267" s="216"/>
      <c r="I24267" s="434"/>
      <c r="P24267" s="294"/>
    </row>
    <row r="24268" spans="1:16">
      <c r="A24268" s="215"/>
      <c r="B24268" s="438"/>
      <c r="C24268" s="215"/>
      <c r="D24268" s="217"/>
      <c r="E24268" s="217"/>
      <c r="F24268" s="216"/>
      <c r="G24268" s="216"/>
      <c r="I24268" s="434"/>
      <c r="P24268" s="294"/>
    </row>
    <row r="24269" spans="1:16">
      <c r="A24269" s="215"/>
      <c r="B24269" s="438"/>
      <c r="C24269" s="215"/>
      <c r="D24269" s="217"/>
      <c r="E24269" s="217"/>
      <c r="F24269" s="216"/>
      <c r="G24269" s="216"/>
      <c r="I24269" s="434"/>
      <c r="P24269" s="294"/>
    </row>
    <row r="24270" spans="1:16">
      <c r="A24270" s="215"/>
      <c r="B24270" s="438"/>
      <c r="C24270" s="215"/>
      <c r="D24270" s="217"/>
      <c r="E24270" s="217"/>
      <c r="F24270" s="216"/>
      <c r="G24270" s="216"/>
      <c r="I24270" s="434"/>
      <c r="P24270" s="294"/>
    </row>
    <row r="24271" spans="1:16">
      <c r="A24271" s="215"/>
      <c r="B24271" s="438"/>
      <c r="C24271" s="215"/>
      <c r="D24271" s="217"/>
      <c r="E24271" s="217"/>
      <c r="F24271" s="216"/>
      <c r="G24271" s="216"/>
      <c r="I24271" s="434"/>
      <c r="P24271" s="294"/>
    </row>
    <row r="24272" spans="1:16">
      <c r="A24272" s="215"/>
      <c r="B24272" s="438"/>
      <c r="C24272" s="215"/>
      <c r="D24272" s="217"/>
      <c r="E24272" s="217"/>
      <c r="F24272" s="216"/>
      <c r="G24272" s="216"/>
      <c r="I24272" s="434"/>
      <c r="P24272" s="294"/>
    </row>
    <row r="24273" spans="1:16">
      <c r="A24273" s="215"/>
      <c r="B24273" s="438"/>
      <c r="C24273" s="215"/>
      <c r="D24273" s="217"/>
      <c r="E24273" s="217"/>
      <c r="F24273" s="216"/>
      <c r="G24273" s="216"/>
      <c r="I24273" s="434"/>
      <c r="P24273" s="294"/>
    </row>
    <row r="24274" spans="1:16">
      <c r="A24274" s="215"/>
      <c r="B24274" s="438"/>
      <c r="C24274" s="215"/>
      <c r="D24274" s="217"/>
      <c r="E24274" s="217"/>
      <c r="F24274" s="216"/>
      <c r="G24274" s="216"/>
      <c r="I24274" s="434"/>
      <c r="P24274" s="294"/>
    </row>
    <row r="24275" spans="1:16">
      <c r="A24275" s="215"/>
      <c r="B24275" s="438"/>
      <c r="C24275" s="215"/>
      <c r="D24275" s="217"/>
      <c r="E24275" s="217"/>
      <c r="F24275" s="216"/>
      <c r="G24275" s="216"/>
      <c r="I24275" s="434"/>
      <c r="P24275" s="294"/>
    </row>
    <row r="24276" spans="1:16">
      <c r="A24276" s="215"/>
      <c r="B24276" s="438"/>
      <c r="C24276" s="215"/>
      <c r="D24276" s="217"/>
      <c r="E24276" s="217"/>
      <c r="F24276" s="216"/>
      <c r="G24276" s="216"/>
      <c r="I24276" s="434"/>
      <c r="P24276" s="294"/>
    </row>
    <row r="24277" spans="1:16">
      <c r="A24277" s="215"/>
      <c r="B24277" s="438"/>
      <c r="C24277" s="215"/>
      <c r="D24277" s="217"/>
      <c r="E24277" s="217"/>
      <c r="F24277" s="216"/>
      <c r="G24277" s="216"/>
      <c r="I24277" s="434"/>
      <c r="P24277" s="294"/>
    </row>
    <row r="24278" spans="1:16">
      <c r="A24278" s="215"/>
      <c r="B24278" s="438"/>
      <c r="C24278" s="215"/>
      <c r="D24278" s="217"/>
      <c r="E24278" s="217"/>
      <c r="F24278" s="216"/>
      <c r="G24278" s="216"/>
      <c r="I24278" s="434"/>
      <c r="P24278" s="294"/>
    </row>
    <row r="24279" spans="1:16">
      <c r="A24279" s="215"/>
      <c r="B24279" s="438"/>
      <c r="C24279" s="215"/>
      <c r="D24279" s="217"/>
      <c r="E24279" s="217"/>
      <c r="F24279" s="216"/>
      <c r="G24279" s="216"/>
      <c r="I24279" s="434"/>
      <c r="P24279" s="294"/>
    </row>
    <row r="24280" spans="1:16">
      <c r="A24280" s="215"/>
      <c r="B24280" s="438"/>
      <c r="C24280" s="215"/>
      <c r="D24280" s="217"/>
      <c r="E24280" s="217"/>
      <c r="F24280" s="216"/>
      <c r="G24280" s="216"/>
      <c r="I24280" s="434"/>
      <c r="P24280" s="294"/>
    </row>
    <row r="24281" spans="1:16">
      <c r="A24281" s="215"/>
      <c r="B24281" s="438"/>
      <c r="C24281" s="215"/>
      <c r="D24281" s="217"/>
      <c r="E24281" s="217"/>
      <c r="F24281" s="216"/>
      <c r="G24281" s="216"/>
      <c r="I24281" s="434"/>
      <c r="P24281" s="294"/>
    </row>
    <row r="24282" spans="1:16">
      <c r="A24282" s="215"/>
      <c r="B24282" s="438"/>
      <c r="C24282" s="215"/>
      <c r="D24282" s="217"/>
      <c r="E24282" s="217"/>
      <c r="F24282" s="216"/>
      <c r="G24282" s="216"/>
      <c r="I24282" s="434"/>
      <c r="P24282" s="294"/>
    </row>
    <row r="24283" spans="1:16">
      <c r="A24283" s="215"/>
      <c r="B24283" s="438"/>
      <c r="C24283" s="215"/>
      <c r="D24283" s="217"/>
      <c r="E24283" s="217"/>
      <c r="F24283" s="216"/>
      <c r="G24283" s="216"/>
      <c r="I24283" s="434"/>
      <c r="P24283" s="294"/>
    </row>
    <row r="24284" spans="1:16">
      <c r="A24284" s="215"/>
      <c r="B24284" s="438"/>
      <c r="C24284" s="215"/>
      <c r="D24284" s="217"/>
      <c r="E24284" s="217"/>
      <c r="F24284" s="216"/>
      <c r="G24284" s="216"/>
      <c r="I24284" s="434"/>
      <c r="P24284" s="294"/>
    </row>
    <row r="24285" spans="1:16">
      <c r="A24285" s="215"/>
      <c r="B24285" s="438"/>
      <c r="C24285" s="215"/>
      <c r="D24285" s="217"/>
      <c r="E24285" s="217"/>
      <c r="F24285" s="216"/>
      <c r="G24285" s="216"/>
      <c r="I24285" s="434"/>
      <c r="P24285" s="294"/>
    </row>
    <row r="24286" spans="1:16">
      <c r="A24286" s="215"/>
      <c r="B24286" s="438"/>
      <c r="C24286" s="215"/>
      <c r="D24286" s="217"/>
      <c r="E24286" s="217"/>
      <c r="F24286" s="216"/>
      <c r="G24286" s="216"/>
      <c r="I24286" s="434"/>
      <c r="P24286" s="294"/>
    </row>
    <row r="24287" spans="1:16">
      <c r="A24287" s="215"/>
      <c r="B24287" s="438"/>
      <c r="C24287" s="215"/>
      <c r="D24287" s="217"/>
      <c r="E24287" s="217"/>
      <c r="F24287" s="216"/>
      <c r="G24287" s="216"/>
      <c r="I24287" s="434"/>
      <c r="P24287" s="294"/>
    </row>
    <row r="24288" spans="1:16">
      <c r="A24288" s="215"/>
      <c r="B24288" s="438"/>
      <c r="C24288" s="215"/>
      <c r="D24288" s="217"/>
      <c r="E24288" s="217"/>
      <c r="F24288" s="216"/>
      <c r="G24288" s="216"/>
      <c r="I24288" s="434"/>
      <c r="P24288" s="294"/>
    </row>
    <row r="24289" spans="1:16">
      <c r="A24289" s="215"/>
      <c r="B24289" s="438"/>
      <c r="C24289" s="215"/>
      <c r="D24289" s="217"/>
      <c r="E24289" s="217"/>
      <c r="F24289" s="216"/>
      <c r="G24289" s="216"/>
      <c r="I24289" s="434"/>
      <c r="P24289" s="294"/>
    </row>
    <row r="24290" spans="1:16">
      <c r="A24290" s="215"/>
      <c r="B24290" s="438"/>
      <c r="C24290" s="215"/>
      <c r="D24290" s="217"/>
      <c r="E24290" s="217"/>
      <c r="F24290" s="216"/>
      <c r="G24290" s="216"/>
      <c r="I24290" s="434"/>
      <c r="P24290" s="294"/>
    </row>
    <row r="24291" spans="1:16">
      <c r="A24291" s="215"/>
      <c r="B24291" s="438"/>
      <c r="C24291" s="215"/>
      <c r="D24291" s="217"/>
      <c r="E24291" s="217"/>
      <c r="F24291" s="216"/>
      <c r="G24291" s="216"/>
      <c r="I24291" s="434"/>
      <c r="P24291" s="294"/>
    </row>
    <row r="24292" spans="1:16">
      <c r="A24292" s="215"/>
      <c r="B24292" s="438"/>
      <c r="C24292" s="215"/>
      <c r="D24292" s="217"/>
      <c r="E24292" s="217"/>
      <c r="F24292" s="216"/>
      <c r="G24292" s="216"/>
      <c r="I24292" s="434"/>
      <c r="P24292" s="294"/>
    </row>
    <row r="24293" spans="1:16">
      <c r="A24293" s="215"/>
      <c r="B24293" s="438"/>
      <c r="C24293" s="215"/>
      <c r="D24293" s="217"/>
      <c r="E24293" s="217"/>
      <c r="F24293" s="216"/>
      <c r="G24293" s="216"/>
      <c r="I24293" s="434"/>
      <c r="P24293" s="294"/>
    </row>
    <row r="24294" spans="1:16">
      <c r="A24294" s="215"/>
      <c r="B24294" s="438"/>
      <c r="C24294" s="215"/>
      <c r="D24294" s="217"/>
      <c r="E24294" s="217"/>
      <c r="F24294" s="216"/>
      <c r="G24294" s="216"/>
      <c r="I24294" s="434"/>
      <c r="P24294" s="294"/>
    </row>
    <row r="24295" spans="1:16">
      <c r="A24295" s="215"/>
      <c r="B24295" s="438"/>
      <c r="C24295" s="215"/>
      <c r="D24295" s="217"/>
      <c r="E24295" s="217"/>
      <c r="F24295" s="216"/>
      <c r="G24295" s="216"/>
      <c r="I24295" s="434"/>
      <c r="P24295" s="294"/>
    </row>
    <row r="24296" spans="1:16">
      <c r="A24296" s="215"/>
      <c r="B24296" s="438"/>
      <c r="C24296" s="215"/>
      <c r="D24296" s="217"/>
      <c r="E24296" s="217"/>
      <c r="F24296" s="216"/>
      <c r="G24296" s="216"/>
      <c r="I24296" s="434"/>
      <c r="P24296" s="294"/>
    </row>
    <row r="24297" spans="1:16">
      <c r="A24297" s="215"/>
      <c r="B24297" s="438"/>
      <c r="C24297" s="215"/>
      <c r="D24297" s="217"/>
      <c r="E24297" s="217"/>
      <c r="F24297" s="216"/>
      <c r="G24297" s="216"/>
      <c r="I24297" s="434"/>
      <c r="P24297" s="294"/>
    </row>
    <row r="24298" spans="1:16">
      <c r="A24298" s="215"/>
      <c r="B24298" s="438"/>
      <c r="C24298" s="215"/>
      <c r="D24298" s="217"/>
      <c r="E24298" s="217"/>
      <c r="F24298" s="216"/>
      <c r="G24298" s="216"/>
      <c r="I24298" s="434"/>
      <c r="P24298" s="294"/>
    </row>
    <row r="24299" spans="1:16">
      <c r="A24299" s="215"/>
      <c r="B24299" s="438"/>
      <c r="C24299" s="215"/>
      <c r="D24299" s="217"/>
      <c r="E24299" s="217"/>
      <c r="F24299" s="216"/>
      <c r="G24299" s="216"/>
      <c r="I24299" s="434"/>
      <c r="P24299" s="294"/>
    </row>
    <row r="24300" spans="1:16">
      <c r="A24300" s="215"/>
      <c r="B24300" s="438"/>
      <c r="C24300" s="215"/>
      <c r="D24300" s="217"/>
      <c r="E24300" s="217"/>
      <c r="F24300" s="216"/>
      <c r="G24300" s="216"/>
      <c r="I24300" s="434"/>
      <c r="P24300" s="294"/>
    </row>
    <row r="24301" spans="1:16">
      <c r="A24301" s="215"/>
      <c r="B24301" s="438"/>
      <c r="C24301" s="215"/>
      <c r="D24301" s="217"/>
      <c r="E24301" s="217"/>
      <c r="F24301" s="216"/>
      <c r="G24301" s="216"/>
      <c r="I24301" s="434"/>
      <c r="P24301" s="294"/>
    </row>
    <row r="24302" spans="1:16">
      <c r="A24302" s="215"/>
      <c r="B24302" s="438"/>
      <c r="C24302" s="215"/>
      <c r="D24302" s="217"/>
      <c r="E24302" s="217"/>
      <c r="F24302" s="216"/>
      <c r="G24302" s="216"/>
      <c r="I24302" s="434"/>
      <c r="P24302" s="294"/>
    </row>
    <row r="24303" spans="1:16">
      <c r="A24303" s="215"/>
      <c r="B24303" s="438"/>
      <c r="C24303" s="215"/>
      <c r="D24303" s="217"/>
      <c r="E24303" s="217"/>
      <c r="F24303" s="216"/>
      <c r="G24303" s="216"/>
      <c r="I24303" s="434"/>
      <c r="P24303" s="294"/>
    </row>
    <row r="24304" spans="1:16">
      <c r="A24304" s="215"/>
      <c r="B24304" s="438"/>
      <c r="C24304" s="215"/>
      <c r="D24304" s="217"/>
      <c r="E24304" s="217"/>
      <c r="F24304" s="216"/>
      <c r="G24304" s="216"/>
      <c r="I24304" s="434"/>
      <c r="P24304" s="294"/>
    </row>
    <row r="24305" spans="1:16">
      <c r="A24305" s="215"/>
      <c r="B24305" s="438"/>
      <c r="C24305" s="215"/>
      <c r="D24305" s="217"/>
      <c r="E24305" s="217"/>
      <c r="F24305" s="216"/>
      <c r="G24305" s="216"/>
      <c r="I24305" s="434"/>
      <c r="P24305" s="294"/>
    </row>
    <row r="24306" spans="1:16">
      <c r="A24306" s="215"/>
      <c r="B24306" s="438"/>
      <c r="C24306" s="215"/>
      <c r="D24306" s="217"/>
      <c r="E24306" s="217"/>
      <c r="F24306" s="216"/>
      <c r="G24306" s="216"/>
      <c r="I24306" s="434"/>
      <c r="P24306" s="294"/>
    </row>
    <row r="24307" spans="1:16">
      <c r="A24307" s="215"/>
      <c r="B24307" s="438"/>
      <c r="C24307" s="215"/>
      <c r="D24307" s="217"/>
      <c r="E24307" s="217"/>
      <c r="F24307" s="216"/>
      <c r="G24307" s="216"/>
      <c r="I24307" s="434"/>
      <c r="P24307" s="294"/>
    </row>
    <row r="24308" spans="1:16">
      <c r="A24308" s="215"/>
      <c r="B24308" s="438"/>
      <c r="C24308" s="215"/>
      <c r="D24308" s="217"/>
      <c r="E24308" s="217"/>
      <c r="F24308" s="216"/>
      <c r="G24308" s="216"/>
      <c r="I24308" s="434"/>
      <c r="P24308" s="294"/>
    </row>
    <row r="24309" spans="1:16">
      <c r="A24309" s="215"/>
      <c r="B24309" s="438"/>
      <c r="C24309" s="215"/>
      <c r="D24309" s="217"/>
      <c r="E24309" s="217"/>
      <c r="F24309" s="216"/>
      <c r="G24309" s="216"/>
      <c r="I24309" s="434"/>
      <c r="P24309" s="294"/>
    </row>
    <row r="24310" spans="1:16">
      <c r="A24310" s="215"/>
      <c r="B24310" s="438"/>
      <c r="C24310" s="215"/>
      <c r="D24310" s="217"/>
      <c r="E24310" s="217"/>
      <c r="F24310" s="216"/>
      <c r="G24310" s="216"/>
      <c r="I24310" s="434"/>
      <c r="P24310" s="294"/>
    </row>
    <row r="24311" spans="1:16">
      <c r="A24311" s="215"/>
      <c r="B24311" s="438"/>
      <c r="C24311" s="215"/>
      <c r="D24311" s="217"/>
      <c r="E24311" s="217"/>
      <c r="F24311" s="216"/>
      <c r="G24311" s="216"/>
      <c r="I24311" s="434"/>
      <c r="P24311" s="294"/>
    </row>
    <row r="24312" spans="1:16">
      <c r="A24312" s="215"/>
      <c r="B24312" s="438"/>
      <c r="C24312" s="215"/>
      <c r="D24312" s="217"/>
      <c r="E24312" s="217"/>
      <c r="F24312" s="216"/>
      <c r="G24312" s="216"/>
      <c r="I24312" s="434"/>
      <c r="P24312" s="294"/>
    </row>
    <row r="24313" spans="1:16">
      <c r="A24313" s="215"/>
      <c r="B24313" s="438"/>
      <c r="C24313" s="215"/>
      <c r="D24313" s="217"/>
      <c r="E24313" s="217"/>
      <c r="F24313" s="216"/>
      <c r="G24313" s="216"/>
      <c r="I24313" s="434"/>
      <c r="P24313" s="294"/>
    </row>
    <row r="24314" spans="1:16">
      <c r="A24314" s="215"/>
      <c r="B24314" s="438"/>
      <c r="C24314" s="215"/>
      <c r="D24314" s="217"/>
      <c r="E24314" s="217"/>
      <c r="F24314" s="216"/>
      <c r="G24314" s="216"/>
      <c r="I24314" s="434"/>
      <c r="P24314" s="294"/>
    </row>
    <row r="24315" spans="1:16">
      <c r="A24315" s="215"/>
      <c r="B24315" s="438"/>
      <c r="C24315" s="215"/>
      <c r="D24315" s="217"/>
      <c r="E24315" s="217"/>
      <c r="F24315" s="216"/>
      <c r="G24315" s="216"/>
      <c r="I24315" s="434"/>
      <c r="P24315" s="294"/>
    </row>
    <row r="24316" spans="1:16">
      <c r="A24316" s="215"/>
      <c r="B24316" s="438"/>
      <c r="C24316" s="215"/>
      <c r="D24316" s="217"/>
      <c r="E24316" s="217"/>
      <c r="F24316" s="216"/>
      <c r="G24316" s="216"/>
      <c r="I24316" s="434"/>
      <c r="P24316" s="294"/>
    </row>
    <row r="24317" spans="1:16">
      <c r="A24317" s="215"/>
      <c r="B24317" s="438"/>
      <c r="C24317" s="215"/>
      <c r="D24317" s="217"/>
      <c r="E24317" s="217"/>
      <c r="F24317" s="216"/>
      <c r="G24317" s="216"/>
      <c r="I24317" s="434"/>
      <c r="P24317" s="294"/>
    </row>
    <row r="24318" spans="1:16">
      <c r="A24318" s="215"/>
      <c r="B24318" s="438"/>
      <c r="C24318" s="215"/>
      <c r="D24318" s="217"/>
      <c r="E24318" s="217"/>
      <c r="F24318" s="216"/>
      <c r="G24318" s="216"/>
      <c r="I24318" s="434"/>
      <c r="P24318" s="294"/>
    </row>
    <row r="24319" spans="1:16">
      <c r="A24319" s="215"/>
      <c r="B24319" s="438"/>
      <c r="C24319" s="215"/>
      <c r="D24319" s="217"/>
      <c r="E24319" s="217"/>
      <c r="F24319" s="216"/>
      <c r="G24319" s="216"/>
      <c r="I24319" s="434"/>
      <c r="P24319" s="294"/>
    </row>
    <row r="24320" spans="1:16">
      <c r="A24320" s="215"/>
      <c r="B24320" s="438"/>
      <c r="C24320" s="215"/>
      <c r="D24320" s="217"/>
      <c r="E24320" s="217"/>
      <c r="F24320" s="216"/>
      <c r="G24320" s="216"/>
      <c r="I24320" s="434"/>
      <c r="P24320" s="294"/>
    </row>
    <row r="24321" spans="1:16">
      <c r="A24321" s="215"/>
      <c r="B24321" s="438"/>
      <c r="C24321" s="215"/>
      <c r="D24321" s="217"/>
      <c r="E24321" s="217"/>
      <c r="F24321" s="216"/>
      <c r="G24321" s="216"/>
      <c r="I24321" s="434"/>
      <c r="P24321" s="294"/>
    </row>
    <row r="24322" spans="1:16">
      <c r="A24322" s="215"/>
      <c r="B24322" s="438"/>
      <c r="C24322" s="215"/>
      <c r="D24322" s="217"/>
      <c r="E24322" s="217"/>
      <c r="F24322" s="216"/>
      <c r="G24322" s="216"/>
      <c r="I24322" s="434"/>
      <c r="P24322" s="294"/>
    </row>
    <row r="24323" spans="1:16">
      <c r="A24323" s="215"/>
      <c r="B24323" s="438"/>
      <c r="C24323" s="215"/>
      <c r="D24323" s="217"/>
      <c r="E24323" s="217"/>
      <c r="F24323" s="216"/>
      <c r="G24323" s="216"/>
      <c r="I24323" s="434"/>
      <c r="P24323" s="294"/>
    </row>
    <row r="24324" spans="1:16">
      <c r="A24324" s="215"/>
      <c r="B24324" s="438"/>
      <c r="C24324" s="215"/>
      <c r="D24324" s="217"/>
      <c r="E24324" s="217"/>
      <c r="F24324" s="216"/>
      <c r="G24324" s="216"/>
      <c r="I24324" s="434"/>
      <c r="P24324" s="294"/>
    </row>
    <row r="24325" spans="1:16">
      <c r="A24325" s="215"/>
      <c r="B24325" s="438"/>
      <c r="C24325" s="215"/>
      <c r="D24325" s="217"/>
      <c r="E24325" s="217"/>
      <c r="F24325" s="216"/>
      <c r="G24325" s="216"/>
      <c r="I24325" s="434"/>
      <c r="P24325" s="294"/>
    </row>
    <row r="24326" spans="1:16">
      <c r="A24326" s="215"/>
      <c r="B24326" s="438"/>
      <c r="C24326" s="215"/>
      <c r="D24326" s="217"/>
      <c r="E24326" s="217"/>
      <c r="F24326" s="216"/>
      <c r="G24326" s="216"/>
      <c r="I24326" s="434"/>
      <c r="P24326" s="294"/>
    </row>
    <row r="24327" spans="1:16">
      <c r="A24327" s="215"/>
      <c r="B24327" s="438"/>
      <c r="C24327" s="215"/>
      <c r="D24327" s="217"/>
      <c r="E24327" s="217"/>
      <c r="F24327" s="216"/>
      <c r="G24327" s="216"/>
      <c r="I24327" s="434"/>
      <c r="P24327" s="294"/>
    </row>
    <row r="24328" spans="1:16">
      <c r="A24328" s="215"/>
      <c r="B24328" s="438"/>
      <c r="C24328" s="215"/>
      <c r="D24328" s="217"/>
      <c r="E24328" s="217"/>
      <c r="F24328" s="216"/>
      <c r="G24328" s="216"/>
      <c r="I24328" s="434"/>
      <c r="P24328" s="294"/>
    </row>
    <row r="24329" spans="1:16">
      <c r="A24329" s="215"/>
      <c r="B24329" s="438"/>
      <c r="C24329" s="215"/>
      <c r="D24329" s="217"/>
      <c r="E24329" s="217"/>
      <c r="F24329" s="216"/>
      <c r="G24329" s="216"/>
      <c r="I24329" s="434"/>
      <c r="P24329" s="294"/>
    </row>
    <row r="24330" spans="1:16">
      <c r="A24330" s="215"/>
      <c r="B24330" s="438"/>
      <c r="C24330" s="215"/>
      <c r="D24330" s="217"/>
      <c r="E24330" s="217"/>
      <c r="F24330" s="216"/>
      <c r="G24330" s="216"/>
      <c r="I24330" s="434"/>
      <c r="P24330" s="294"/>
    </row>
    <row r="24331" spans="1:16">
      <c r="A24331" s="215"/>
      <c r="B24331" s="438"/>
      <c r="C24331" s="215"/>
      <c r="D24331" s="217"/>
      <c r="E24331" s="217"/>
      <c r="F24331" s="216"/>
      <c r="G24331" s="216"/>
      <c r="I24331" s="434"/>
      <c r="P24331" s="294"/>
    </row>
    <row r="24332" spans="1:16">
      <c r="A24332" s="215"/>
      <c r="B24332" s="438"/>
      <c r="C24332" s="215"/>
      <c r="D24332" s="217"/>
      <c r="E24332" s="217"/>
      <c r="F24332" s="216"/>
      <c r="G24332" s="216"/>
      <c r="I24332" s="434"/>
      <c r="P24332" s="294"/>
    </row>
    <row r="24333" spans="1:16">
      <c r="A24333" s="215"/>
      <c r="B24333" s="438"/>
      <c r="C24333" s="215"/>
      <c r="D24333" s="217"/>
      <c r="E24333" s="217"/>
      <c r="F24333" s="216"/>
      <c r="G24333" s="216"/>
      <c r="I24333" s="434"/>
      <c r="P24333" s="294"/>
    </row>
    <row r="24334" spans="1:16">
      <c r="A24334" s="215"/>
      <c r="B24334" s="438"/>
      <c r="C24334" s="215"/>
      <c r="D24334" s="217"/>
      <c r="E24334" s="217"/>
      <c r="F24334" s="216"/>
      <c r="G24334" s="216"/>
      <c r="I24334" s="434"/>
      <c r="P24334" s="294"/>
    </row>
    <row r="24335" spans="1:16">
      <c r="A24335" s="215"/>
      <c r="B24335" s="438"/>
      <c r="C24335" s="215"/>
      <c r="D24335" s="217"/>
      <c r="E24335" s="217"/>
      <c r="F24335" s="216"/>
      <c r="G24335" s="216"/>
      <c r="I24335" s="434"/>
      <c r="P24335" s="294"/>
    </row>
    <row r="24336" spans="1:16">
      <c r="A24336" s="215"/>
      <c r="B24336" s="438"/>
      <c r="C24336" s="215"/>
      <c r="D24336" s="217"/>
      <c r="E24336" s="217"/>
      <c r="F24336" s="216"/>
      <c r="G24336" s="216"/>
      <c r="I24336" s="434"/>
      <c r="P24336" s="294"/>
    </row>
    <row r="24337" spans="1:16">
      <c r="A24337" s="215"/>
      <c r="B24337" s="438"/>
      <c r="C24337" s="215"/>
      <c r="D24337" s="217"/>
      <c r="E24337" s="217"/>
      <c r="F24337" s="216"/>
      <c r="G24337" s="216"/>
      <c r="I24337" s="434"/>
      <c r="P24337" s="294"/>
    </row>
    <row r="24338" spans="1:16">
      <c r="A24338" s="215"/>
      <c r="B24338" s="438"/>
      <c r="C24338" s="215"/>
      <c r="D24338" s="217"/>
      <c r="E24338" s="217"/>
      <c r="F24338" s="216"/>
      <c r="G24338" s="216"/>
      <c r="I24338" s="434"/>
      <c r="P24338" s="294"/>
    </row>
    <row r="24339" spans="1:16">
      <c r="A24339" s="215"/>
      <c r="B24339" s="438"/>
      <c r="C24339" s="215"/>
      <c r="D24339" s="217"/>
      <c r="E24339" s="217"/>
      <c r="F24339" s="216"/>
      <c r="G24339" s="216"/>
      <c r="I24339" s="434"/>
      <c r="P24339" s="294"/>
    </row>
    <row r="24340" spans="1:16">
      <c r="A24340" s="215"/>
      <c r="B24340" s="438"/>
      <c r="C24340" s="215"/>
      <c r="D24340" s="217"/>
      <c r="E24340" s="217"/>
      <c r="F24340" s="216"/>
      <c r="G24340" s="216"/>
      <c r="I24340" s="434"/>
      <c r="P24340" s="294"/>
    </row>
    <row r="24341" spans="1:16">
      <c r="A24341" s="215"/>
      <c r="B24341" s="438"/>
      <c r="C24341" s="215"/>
      <c r="D24341" s="217"/>
      <c r="E24341" s="217"/>
      <c r="F24341" s="216"/>
      <c r="G24341" s="216"/>
      <c r="I24341" s="434"/>
      <c r="P24341" s="294"/>
    </row>
    <row r="24342" spans="1:16">
      <c r="A24342" s="215"/>
      <c r="B24342" s="438"/>
      <c r="C24342" s="215"/>
      <c r="D24342" s="217"/>
      <c r="E24342" s="217"/>
      <c r="F24342" s="216"/>
      <c r="G24342" s="216"/>
      <c r="I24342" s="434"/>
      <c r="P24342" s="294"/>
    </row>
    <row r="24343" spans="1:16">
      <c r="A24343" s="215"/>
      <c r="B24343" s="438"/>
      <c r="C24343" s="215"/>
      <c r="D24343" s="217"/>
      <c r="E24343" s="217"/>
      <c r="F24343" s="216"/>
      <c r="G24343" s="216"/>
      <c r="I24343" s="434"/>
      <c r="P24343" s="294"/>
    </row>
    <row r="24344" spans="1:16">
      <c r="A24344" s="215"/>
      <c r="B24344" s="438"/>
      <c r="C24344" s="215"/>
      <c r="D24344" s="217"/>
      <c r="E24344" s="217"/>
      <c r="F24344" s="216"/>
      <c r="G24344" s="216"/>
      <c r="I24344" s="434"/>
      <c r="P24344" s="294"/>
    </row>
    <row r="24345" spans="1:16">
      <c r="A24345" s="215"/>
      <c r="B24345" s="438"/>
      <c r="C24345" s="215"/>
      <c r="D24345" s="217"/>
      <c r="E24345" s="217"/>
      <c r="F24345" s="216"/>
      <c r="G24345" s="216"/>
      <c r="I24345" s="434"/>
      <c r="P24345" s="294"/>
    </row>
    <row r="24346" spans="1:16">
      <c r="A24346" s="215"/>
      <c r="B24346" s="438"/>
      <c r="C24346" s="215"/>
      <c r="D24346" s="217"/>
      <c r="E24346" s="217"/>
      <c r="F24346" s="216"/>
      <c r="G24346" s="216"/>
      <c r="I24346" s="434"/>
      <c r="P24346" s="294"/>
    </row>
    <row r="24347" spans="1:16">
      <c r="A24347" s="215"/>
      <c r="B24347" s="438"/>
      <c r="C24347" s="215"/>
      <c r="D24347" s="217"/>
      <c r="E24347" s="217"/>
      <c r="F24347" s="216"/>
      <c r="G24347" s="216"/>
      <c r="I24347" s="434"/>
      <c r="P24347" s="294"/>
    </row>
    <row r="24348" spans="1:16">
      <c r="A24348" s="215"/>
      <c r="B24348" s="438"/>
      <c r="C24348" s="215"/>
      <c r="D24348" s="217"/>
      <c r="E24348" s="217"/>
      <c r="F24348" s="216"/>
      <c r="G24348" s="216"/>
      <c r="I24348" s="434"/>
      <c r="P24348" s="294"/>
    </row>
    <row r="24349" spans="1:16">
      <c r="A24349" s="215"/>
      <c r="B24349" s="438"/>
      <c r="C24349" s="215"/>
      <c r="D24349" s="217"/>
      <c r="E24349" s="217"/>
      <c r="F24349" s="216"/>
      <c r="G24349" s="216"/>
      <c r="I24349" s="434"/>
      <c r="P24349" s="294"/>
    </row>
    <row r="24350" spans="1:16">
      <c r="A24350" s="215"/>
      <c r="B24350" s="438"/>
      <c r="C24350" s="215"/>
      <c r="D24350" s="217"/>
      <c r="E24350" s="217"/>
      <c r="F24350" s="216"/>
      <c r="G24350" s="216"/>
      <c r="I24350" s="434"/>
      <c r="P24350" s="294"/>
    </row>
    <row r="24351" spans="1:16">
      <c r="A24351" s="215"/>
      <c r="B24351" s="438"/>
      <c r="C24351" s="215"/>
      <c r="D24351" s="217"/>
      <c r="E24351" s="217"/>
      <c r="F24351" s="216"/>
      <c r="G24351" s="216"/>
      <c r="I24351" s="434"/>
      <c r="P24351" s="294"/>
    </row>
    <row r="24352" spans="1:16">
      <c r="A24352" s="215"/>
      <c r="B24352" s="438"/>
      <c r="C24352" s="215"/>
      <c r="D24352" s="217"/>
      <c r="E24352" s="217"/>
      <c r="F24352" s="216"/>
      <c r="G24352" s="216"/>
      <c r="I24352" s="434"/>
      <c r="P24352" s="294"/>
    </row>
    <row r="24353" spans="1:16">
      <c r="A24353" s="215"/>
      <c r="B24353" s="438"/>
      <c r="C24353" s="215"/>
      <c r="D24353" s="217"/>
      <c r="E24353" s="217"/>
      <c r="F24353" s="216"/>
      <c r="G24353" s="216"/>
      <c r="I24353" s="434"/>
      <c r="P24353" s="294"/>
    </row>
    <row r="24354" spans="1:16">
      <c r="A24354" s="215"/>
      <c r="B24354" s="438"/>
      <c r="C24354" s="215"/>
      <c r="D24354" s="217"/>
      <c r="E24354" s="217"/>
      <c r="F24354" s="216"/>
      <c r="G24354" s="216"/>
      <c r="I24354" s="434"/>
      <c r="P24354" s="294"/>
    </row>
    <row r="24355" spans="1:16">
      <c r="A24355" s="215"/>
      <c r="B24355" s="438"/>
      <c r="C24355" s="215"/>
      <c r="D24355" s="217"/>
      <c r="E24355" s="217"/>
      <c r="F24355" s="216"/>
      <c r="G24355" s="216"/>
      <c r="I24355" s="434"/>
      <c r="P24355" s="294"/>
    </row>
    <row r="24356" spans="1:16">
      <c r="A24356" s="215"/>
      <c r="B24356" s="438"/>
      <c r="C24356" s="215"/>
      <c r="D24356" s="217"/>
      <c r="E24356" s="217"/>
      <c r="F24356" s="216"/>
      <c r="G24356" s="216"/>
      <c r="I24356" s="434"/>
      <c r="P24356" s="294"/>
    </row>
    <row r="24357" spans="1:16">
      <c r="A24357" s="215"/>
      <c r="B24357" s="438"/>
      <c r="C24357" s="215"/>
      <c r="D24357" s="217"/>
      <c r="E24357" s="217"/>
      <c r="F24357" s="216"/>
      <c r="G24357" s="216"/>
      <c r="I24357" s="434"/>
      <c r="P24357" s="294"/>
    </row>
    <row r="24358" spans="1:16">
      <c r="A24358" s="215"/>
      <c r="B24358" s="438"/>
      <c r="C24358" s="215"/>
      <c r="D24358" s="217"/>
      <c r="E24358" s="217"/>
      <c r="F24358" s="216"/>
      <c r="G24358" s="216"/>
      <c r="I24358" s="434"/>
      <c r="P24358" s="294"/>
    </row>
    <row r="24359" spans="1:16">
      <c r="A24359" s="215"/>
      <c r="B24359" s="438"/>
      <c r="C24359" s="215"/>
      <c r="D24359" s="217"/>
      <c r="E24359" s="217"/>
      <c r="F24359" s="216"/>
      <c r="G24359" s="216"/>
      <c r="I24359" s="434"/>
      <c r="P24359" s="294"/>
    </row>
    <row r="24360" spans="1:16">
      <c r="A24360" s="215"/>
      <c r="B24360" s="438"/>
      <c r="C24360" s="215"/>
      <c r="D24360" s="217"/>
      <c r="E24360" s="217"/>
      <c r="F24360" s="216"/>
      <c r="G24360" s="216"/>
      <c r="I24360" s="434"/>
      <c r="P24360" s="294"/>
    </row>
    <row r="24361" spans="1:16">
      <c r="A24361" s="215"/>
      <c r="B24361" s="438"/>
      <c r="C24361" s="215"/>
      <c r="D24361" s="217"/>
      <c r="E24361" s="217"/>
      <c r="F24361" s="216"/>
      <c r="G24361" s="216"/>
      <c r="I24361" s="434"/>
      <c r="P24361" s="294"/>
    </row>
    <row r="24362" spans="1:16">
      <c r="A24362" s="215"/>
      <c r="B24362" s="438"/>
      <c r="C24362" s="215"/>
      <c r="D24362" s="217"/>
      <c r="E24362" s="217"/>
      <c r="F24362" s="216"/>
      <c r="G24362" s="216"/>
      <c r="I24362" s="434"/>
      <c r="P24362" s="294"/>
    </row>
    <row r="24363" spans="1:16">
      <c r="A24363" s="215"/>
      <c r="B24363" s="438"/>
      <c r="C24363" s="215"/>
      <c r="D24363" s="217"/>
      <c r="E24363" s="217"/>
      <c r="F24363" s="216"/>
      <c r="G24363" s="216"/>
      <c r="I24363" s="434"/>
      <c r="P24363" s="294"/>
    </row>
    <row r="24364" spans="1:16">
      <c r="A24364" s="215"/>
      <c r="B24364" s="438"/>
      <c r="C24364" s="215"/>
      <c r="D24364" s="217"/>
      <c r="E24364" s="217"/>
      <c r="F24364" s="216"/>
      <c r="G24364" s="216"/>
      <c r="I24364" s="434"/>
      <c r="P24364" s="294"/>
    </row>
    <row r="24365" spans="1:16">
      <c r="A24365" s="215"/>
      <c r="B24365" s="438"/>
      <c r="C24365" s="215"/>
      <c r="D24365" s="217"/>
      <c r="E24365" s="217"/>
      <c r="F24365" s="216"/>
      <c r="G24365" s="216"/>
      <c r="I24365" s="434"/>
      <c r="P24365" s="294"/>
    </row>
    <row r="24366" spans="1:16">
      <c r="A24366" s="215"/>
      <c r="B24366" s="438"/>
      <c r="C24366" s="215"/>
      <c r="D24366" s="217"/>
      <c r="E24366" s="217"/>
      <c r="F24366" s="216"/>
      <c r="G24366" s="216"/>
      <c r="I24366" s="434"/>
      <c r="P24366" s="294"/>
    </row>
    <row r="24367" spans="1:16">
      <c r="A24367" s="215"/>
      <c r="B24367" s="438"/>
      <c r="C24367" s="215"/>
      <c r="D24367" s="217"/>
      <c r="E24367" s="217"/>
      <c r="F24367" s="216"/>
      <c r="G24367" s="216"/>
      <c r="I24367" s="434"/>
      <c r="P24367" s="294"/>
    </row>
    <row r="24368" spans="1:16">
      <c r="A24368" s="215"/>
      <c r="B24368" s="438"/>
      <c r="C24368" s="215"/>
      <c r="D24368" s="217"/>
      <c r="E24368" s="217"/>
      <c r="F24368" s="216"/>
      <c r="G24368" s="216"/>
      <c r="I24368" s="434"/>
      <c r="P24368" s="294"/>
    </row>
    <row r="24369" spans="1:16">
      <c r="A24369" s="215"/>
      <c r="B24369" s="438"/>
      <c r="C24369" s="215"/>
      <c r="D24369" s="217"/>
      <c r="E24369" s="217"/>
      <c r="F24369" s="216"/>
      <c r="G24369" s="216"/>
      <c r="I24369" s="434"/>
      <c r="P24369" s="294"/>
    </row>
    <row r="24370" spans="1:16">
      <c r="A24370" s="215"/>
      <c r="B24370" s="438"/>
      <c r="C24370" s="215"/>
      <c r="D24370" s="217"/>
      <c r="E24370" s="217"/>
      <c r="F24370" s="216"/>
      <c r="G24370" s="216"/>
      <c r="I24370" s="434"/>
      <c r="P24370" s="294"/>
    </row>
    <row r="24371" spans="1:16">
      <c r="A24371" s="215"/>
      <c r="B24371" s="438"/>
      <c r="C24371" s="215"/>
      <c r="D24371" s="217"/>
      <c r="E24371" s="217"/>
      <c r="F24371" s="216"/>
      <c r="G24371" s="216"/>
      <c r="I24371" s="434"/>
      <c r="P24371" s="294"/>
    </row>
    <row r="24372" spans="1:16">
      <c r="A24372" s="215"/>
      <c r="B24372" s="438"/>
      <c r="C24372" s="215"/>
      <c r="D24372" s="217"/>
      <c r="E24372" s="217"/>
      <c r="F24372" s="216"/>
      <c r="G24372" s="216"/>
      <c r="I24372" s="434"/>
      <c r="P24372" s="294"/>
    </row>
    <row r="24373" spans="1:16">
      <c r="A24373" s="215"/>
      <c r="B24373" s="438"/>
      <c r="C24373" s="215"/>
      <c r="D24373" s="217"/>
      <c r="E24373" s="217"/>
      <c r="F24373" s="216"/>
      <c r="G24373" s="216"/>
      <c r="I24373" s="434"/>
      <c r="P24373" s="294"/>
    </row>
    <row r="24374" spans="1:16">
      <c r="A24374" s="215"/>
      <c r="B24374" s="438"/>
      <c r="C24374" s="215"/>
      <c r="D24374" s="217"/>
      <c r="E24374" s="217"/>
      <c r="F24374" s="216"/>
      <c r="G24374" s="216"/>
      <c r="I24374" s="434"/>
      <c r="P24374" s="294"/>
    </row>
    <row r="24375" spans="1:16">
      <c r="A24375" s="215"/>
      <c r="B24375" s="438"/>
      <c r="C24375" s="215"/>
      <c r="D24375" s="217"/>
      <c r="E24375" s="217"/>
      <c r="F24375" s="216"/>
      <c r="G24375" s="216"/>
      <c r="I24375" s="434"/>
      <c r="P24375" s="294"/>
    </row>
    <row r="24376" spans="1:16">
      <c r="A24376" s="215"/>
      <c r="B24376" s="438"/>
      <c r="C24376" s="215"/>
      <c r="D24376" s="217"/>
      <c r="E24376" s="217"/>
      <c r="F24376" s="216"/>
      <c r="G24376" s="216"/>
      <c r="I24376" s="434"/>
      <c r="P24376" s="294"/>
    </row>
    <row r="24377" spans="1:16">
      <c r="A24377" s="215"/>
      <c r="B24377" s="438"/>
      <c r="C24377" s="215"/>
      <c r="D24377" s="217"/>
      <c r="E24377" s="217"/>
      <c r="F24377" s="216"/>
      <c r="G24377" s="216"/>
      <c r="I24377" s="434"/>
      <c r="P24377" s="294"/>
    </row>
    <row r="24378" spans="1:16">
      <c r="A24378" s="215"/>
      <c r="B24378" s="438"/>
      <c r="C24378" s="215"/>
      <c r="D24378" s="217"/>
      <c r="E24378" s="217"/>
      <c r="F24378" s="216"/>
      <c r="G24378" s="216"/>
      <c r="I24378" s="434"/>
      <c r="P24378" s="294"/>
    </row>
    <row r="24379" spans="1:16">
      <c r="A24379" s="215"/>
      <c r="B24379" s="438"/>
      <c r="C24379" s="215"/>
      <c r="D24379" s="217"/>
      <c r="E24379" s="217"/>
      <c r="F24379" s="216"/>
      <c r="G24379" s="216"/>
      <c r="I24379" s="434"/>
      <c r="P24379" s="294"/>
    </row>
    <row r="24380" spans="1:16">
      <c r="A24380" s="215"/>
      <c r="B24380" s="438"/>
      <c r="C24380" s="215"/>
      <c r="D24380" s="217"/>
      <c r="E24380" s="217"/>
      <c r="F24380" s="216"/>
      <c r="G24380" s="216"/>
      <c r="I24380" s="434"/>
      <c r="P24380" s="294"/>
    </row>
    <row r="24381" spans="1:16">
      <c r="A24381" s="215"/>
      <c r="B24381" s="438"/>
      <c r="C24381" s="215"/>
      <c r="D24381" s="217"/>
      <c r="E24381" s="217"/>
      <c r="F24381" s="216"/>
      <c r="G24381" s="216"/>
      <c r="I24381" s="434"/>
      <c r="P24381" s="294"/>
    </row>
    <row r="24382" spans="1:16">
      <c r="A24382" s="215"/>
      <c r="B24382" s="438"/>
      <c r="C24382" s="215"/>
      <c r="D24382" s="217"/>
      <c r="E24382" s="217"/>
      <c r="F24382" s="216"/>
      <c r="G24382" s="216"/>
      <c r="I24382" s="434"/>
      <c r="P24382" s="294"/>
    </row>
    <row r="24383" spans="1:16">
      <c r="A24383" s="215"/>
      <c r="B24383" s="438"/>
      <c r="C24383" s="215"/>
      <c r="D24383" s="217"/>
      <c r="E24383" s="217"/>
      <c r="F24383" s="216"/>
      <c r="G24383" s="216"/>
      <c r="I24383" s="434"/>
      <c r="P24383" s="294"/>
    </row>
    <row r="24384" spans="1:16">
      <c r="A24384" s="215"/>
      <c r="B24384" s="438"/>
      <c r="C24384" s="215"/>
      <c r="D24384" s="217"/>
      <c r="E24384" s="217"/>
      <c r="F24384" s="216"/>
      <c r="G24384" s="216"/>
      <c r="I24384" s="434"/>
      <c r="P24384" s="294"/>
    </row>
    <row r="24385" spans="1:16">
      <c r="A24385" s="215"/>
      <c r="B24385" s="438"/>
      <c r="C24385" s="215"/>
      <c r="D24385" s="217"/>
      <c r="E24385" s="217"/>
      <c r="F24385" s="216"/>
      <c r="G24385" s="216"/>
      <c r="I24385" s="434"/>
      <c r="P24385" s="294"/>
    </row>
    <row r="24386" spans="1:16">
      <c r="A24386" s="215"/>
      <c r="B24386" s="438"/>
      <c r="C24386" s="215"/>
      <c r="D24386" s="217"/>
      <c r="E24386" s="217"/>
      <c r="F24386" s="216"/>
      <c r="G24386" s="216"/>
      <c r="I24386" s="434"/>
      <c r="P24386" s="294"/>
    </row>
    <row r="24387" spans="1:16">
      <c r="A24387" s="215"/>
      <c r="B24387" s="438"/>
      <c r="C24387" s="215"/>
      <c r="D24387" s="217"/>
      <c r="E24387" s="217"/>
      <c r="F24387" s="216"/>
      <c r="G24387" s="216"/>
      <c r="I24387" s="434"/>
      <c r="P24387" s="294"/>
    </row>
    <row r="24388" spans="1:16">
      <c r="A24388" s="215"/>
      <c r="B24388" s="438"/>
      <c r="C24388" s="215"/>
      <c r="D24388" s="217"/>
      <c r="E24388" s="217"/>
      <c r="F24388" s="216"/>
      <c r="G24388" s="216"/>
      <c r="I24388" s="434"/>
      <c r="P24388" s="294"/>
    </row>
    <row r="24389" spans="1:16">
      <c r="A24389" s="215"/>
      <c r="B24389" s="438"/>
      <c r="C24389" s="215"/>
      <c r="D24389" s="217"/>
      <c r="E24389" s="217"/>
      <c r="F24389" s="216"/>
      <c r="G24389" s="216"/>
      <c r="I24389" s="434"/>
      <c r="P24389" s="294"/>
    </row>
    <row r="24390" spans="1:16">
      <c r="A24390" s="215"/>
      <c r="B24390" s="438"/>
      <c r="C24390" s="215"/>
      <c r="D24390" s="217"/>
      <c r="E24390" s="217"/>
      <c r="F24390" s="216"/>
      <c r="G24390" s="216"/>
      <c r="I24390" s="434"/>
      <c r="P24390" s="294"/>
    </row>
    <row r="24391" spans="1:16">
      <c r="A24391" s="215"/>
      <c r="B24391" s="438"/>
      <c r="C24391" s="215"/>
      <c r="D24391" s="217"/>
      <c r="E24391" s="217"/>
      <c r="F24391" s="216"/>
      <c r="G24391" s="216"/>
      <c r="I24391" s="434"/>
      <c r="P24391" s="294"/>
    </row>
    <row r="24392" spans="1:16">
      <c r="A24392" s="215"/>
      <c r="B24392" s="438"/>
      <c r="C24392" s="215"/>
      <c r="D24392" s="217"/>
      <c r="E24392" s="217"/>
      <c r="F24392" s="216"/>
      <c r="G24392" s="216"/>
      <c r="I24392" s="434"/>
      <c r="P24392" s="294"/>
    </row>
    <row r="24393" spans="1:16">
      <c r="A24393" s="215"/>
      <c r="B24393" s="438"/>
      <c r="C24393" s="215"/>
      <c r="D24393" s="217"/>
      <c r="E24393" s="217"/>
      <c r="F24393" s="216"/>
      <c r="G24393" s="216"/>
      <c r="I24393" s="434"/>
      <c r="P24393" s="294"/>
    </row>
    <row r="24394" spans="1:16">
      <c r="A24394" s="215"/>
      <c r="B24394" s="438"/>
      <c r="C24394" s="215"/>
      <c r="D24394" s="217"/>
      <c r="E24394" s="217"/>
      <c r="F24394" s="216"/>
      <c r="G24394" s="216"/>
      <c r="I24394" s="434"/>
      <c r="P24394" s="294"/>
    </row>
    <row r="24395" spans="1:16">
      <c r="A24395" s="215"/>
      <c r="B24395" s="438"/>
      <c r="C24395" s="215"/>
      <c r="D24395" s="217"/>
      <c r="E24395" s="217"/>
      <c r="F24395" s="216"/>
      <c r="G24395" s="216"/>
      <c r="I24395" s="434"/>
      <c r="P24395" s="294"/>
    </row>
    <row r="24396" spans="1:16">
      <c r="A24396" s="215"/>
      <c r="B24396" s="438"/>
      <c r="C24396" s="215"/>
      <c r="D24396" s="217"/>
      <c r="E24396" s="217"/>
      <c r="F24396" s="216"/>
      <c r="G24396" s="216"/>
      <c r="I24396" s="434"/>
      <c r="P24396" s="294"/>
    </row>
    <row r="24397" spans="1:16">
      <c r="A24397" s="215"/>
      <c r="B24397" s="438"/>
      <c r="C24397" s="215"/>
      <c r="D24397" s="217"/>
      <c r="E24397" s="217"/>
      <c r="F24397" s="216"/>
      <c r="G24397" s="216"/>
      <c r="I24397" s="434"/>
      <c r="P24397" s="294"/>
    </row>
    <row r="24398" spans="1:16">
      <c r="A24398" s="215"/>
      <c r="B24398" s="438"/>
      <c r="C24398" s="215"/>
      <c r="D24398" s="217"/>
      <c r="E24398" s="217"/>
      <c r="F24398" s="216"/>
      <c r="G24398" s="216"/>
      <c r="I24398" s="434"/>
      <c r="P24398" s="294"/>
    </row>
    <row r="24399" spans="1:16">
      <c r="A24399" s="215"/>
      <c r="B24399" s="438"/>
      <c r="C24399" s="215"/>
      <c r="D24399" s="217"/>
      <c r="E24399" s="217"/>
      <c r="F24399" s="216"/>
      <c r="G24399" s="216"/>
      <c r="I24399" s="434"/>
      <c r="P24399" s="294"/>
    </row>
    <row r="24400" spans="1:16">
      <c r="A24400" s="215"/>
      <c r="B24400" s="438"/>
      <c r="C24400" s="215"/>
      <c r="D24400" s="217"/>
      <c r="E24400" s="217"/>
      <c r="F24400" s="216"/>
      <c r="G24400" s="216"/>
      <c r="I24400" s="434"/>
      <c r="P24400" s="294"/>
    </row>
    <row r="24401" spans="1:16">
      <c r="A24401" s="215"/>
      <c r="B24401" s="438"/>
      <c r="C24401" s="215"/>
      <c r="D24401" s="217"/>
      <c r="E24401" s="217"/>
      <c r="F24401" s="216"/>
      <c r="G24401" s="216"/>
      <c r="I24401" s="434"/>
      <c r="P24401" s="294"/>
    </row>
    <row r="24402" spans="1:16">
      <c r="A24402" s="215"/>
      <c r="B24402" s="438"/>
      <c r="C24402" s="215"/>
      <c r="D24402" s="217"/>
      <c r="E24402" s="217"/>
      <c r="F24402" s="216"/>
      <c r="G24402" s="216"/>
      <c r="I24402" s="434"/>
      <c r="P24402" s="294"/>
    </row>
    <row r="24403" spans="1:16">
      <c r="A24403" s="215"/>
      <c r="B24403" s="438"/>
      <c r="C24403" s="215"/>
      <c r="D24403" s="217"/>
      <c r="E24403" s="217"/>
      <c r="F24403" s="216"/>
      <c r="G24403" s="216"/>
      <c r="I24403" s="434"/>
      <c r="P24403" s="294"/>
    </row>
    <row r="24404" spans="1:16">
      <c r="A24404" s="215"/>
      <c r="B24404" s="438"/>
      <c r="C24404" s="215"/>
      <c r="D24404" s="217"/>
      <c r="E24404" s="217"/>
      <c r="F24404" s="216"/>
      <c r="G24404" s="216"/>
      <c r="I24404" s="434"/>
      <c r="P24404" s="294"/>
    </row>
    <row r="24405" spans="1:16">
      <c r="A24405" s="215"/>
      <c r="B24405" s="438"/>
      <c r="C24405" s="215"/>
      <c r="D24405" s="217"/>
      <c r="E24405" s="217"/>
      <c r="F24405" s="216"/>
      <c r="G24405" s="216"/>
      <c r="I24405" s="434"/>
      <c r="P24405" s="294"/>
    </row>
    <row r="24406" spans="1:16">
      <c r="A24406" s="215"/>
      <c r="B24406" s="438"/>
      <c r="C24406" s="215"/>
      <c r="D24406" s="217"/>
      <c r="E24406" s="217"/>
      <c r="F24406" s="216"/>
      <c r="G24406" s="216"/>
      <c r="I24406" s="434"/>
      <c r="P24406" s="294"/>
    </row>
    <row r="24407" spans="1:16">
      <c r="A24407" s="215"/>
      <c r="B24407" s="438"/>
      <c r="C24407" s="215"/>
      <c r="D24407" s="217"/>
      <c r="E24407" s="217"/>
      <c r="F24407" s="216"/>
      <c r="G24407" s="216"/>
      <c r="I24407" s="434"/>
      <c r="P24407" s="294"/>
    </row>
    <row r="24408" spans="1:16">
      <c r="A24408" s="215"/>
      <c r="B24408" s="438"/>
      <c r="C24408" s="215"/>
      <c r="D24408" s="217"/>
      <c r="E24408" s="217"/>
      <c r="F24408" s="216"/>
      <c r="G24408" s="216"/>
      <c r="I24408" s="434"/>
      <c r="P24408" s="294"/>
    </row>
    <row r="24409" spans="1:16">
      <c r="A24409" s="215"/>
      <c r="B24409" s="438"/>
      <c r="C24409" s="215"/>
      <c r="D24409" s="217"/>
      <c r="E24409" s="217"/>
      <c r="F24409" s="216"/>
      <c r="G24409" s="216"/>
      <c r="I24409" s="434"/>
      <c r="P24409" s="294"/>
    </row>
    <row r="24410" spans="1:16">
      <c r="A24410" s="215"/>
      <c r="B24410" s="438"/>
      <c r="C24410" s="215"/>
      <c r="D24410" s="217"/>
      <c r="E24410" s="217"/>
      <c r="F24410" s="216"/>
      <c r="G24410" s="216"/>
      <c r="I24410" s="434"/>
      <c r="P24410" s="294"/>
    </row>
    <row r="24411" spans="1:16">
      <c r="A24411" s="215"/>
      <c r="B24411" s="438"/>
      <c r="C24411" s="215"/>
      <c r="D24411" s="217"/>
      <c r="E24411" s="217"/>
      <c r="F24411" s="216"/>
      <c r="G24411" s="216"/>
      <c r="I24411" s="434"/>
      <c r="P24411" s="294"/>
    </row>
    <row r="24412" spans="1:16">
      <c r="A24412" s="215"/>
      <c r="B24412" s="438"/>
      <c r="C24412" s="215"/>
      <c r="D24412" s="217"/>
      <c r="E24412" s="217"/>
      <c r="F24412" s="216"/>
      <c r="G24412" s="216"/>
      <c r="I24412" s="434"/>
      <c r="P24412" s="294"/>
    </row>
    <row r="24413" spans="1:16">
      <c r="A24413" s="215"/>
      <c r="B24413" s="438"/>
      <c r="C24413" s="215"/>
      <c r="D24413" s="217"/>
      <c r="E24413" s="217"/>
      <c r="F24413" s="216"/>
      <c r="G24413" s="216"/>
      <c r="I24413" s="434"/>
      <c r="P24413" s="294"/>
    </row>
    <row r="24414" spans="1:16">
      <c r="A24414" s="215"/>
      <c r="B24414" s="438"/>
      <c r="C24414" s="215"/>
      <c r="D24414" s="217"/>
      <c r="E24414" s="217"/>
      <c r="F24414" s="216"/>
      <c r="G24414" s="216"/>
      <c r="I24414" s="434"/>
      <c r="P24414" s="294"/>
    </row>
    <row r="24415" spans="1:16">
      <c r="A24415" s="215"/>
      <c r="B24415" s="438"/>
      <c r="C24415" s="215"/>
      <c r="D24415" s="217"/>
      <c r="E24415" s="217"/>
      <c r="F24415" s="216"/>
      <c r="G24415" s="216"/>
      <c r="I24415" s="434"/>
      <c r="P24415" s="294"/>
    </row>
    <row r="24416" spans="1:16">
      <c r="A24416" s="215"/>
      <c r="B24416" s="438"/>
      <c r="C24416" s="215"/>
      <c r="D24416" s="217"/>
      <c r="E24416" s="217"/>
      <c r="F24416" s="216"/>
      <c r="G24416" s="216"/>
      <c r="I24416" s="434"/>
      <c r="P24416" s="294"/>
    </row>
    <row r="24417" spans="1:16">
      <c r="A24417" s="215"/>
      <c r="B24417" s="438"/>
      <c r="C24417" s="215"/>
      <c r="D24417" s="217"/>
      <c r="E24417" s="217"/>
      <c r="F24417" s="216"/>
      <c r="G24417" s="216"/>
      <c r="I24417" s="434"/>
      <c r="P24417" s="294"/>
    </row>
    <row r="24418" spans="1:16">
      <c r="A24418" s="215"/>
      <c r="B24418" s="438"/>
      <c r="C24418" s="215"/>
      <c r="D24418" s="217"/>
      <c r="E24418" s="217"/>
      <c r="F24418" s="216"/>
      <c r="G24418" s="216"/>
      <c r="I24418" s="434"/>
      <c r="P24418" s="294"/>
    </row>
    <row r="24419" spans="1:16">
      <c r="A24419" s="215"/>
      <c r="B24419" s="438"/>
      <c r="C24419" s="215"/>
      <c r="D24419" s="217"/>
      <c r="E24419" s="217"/>
      <c r="F24419" s="216"/>
      <c r="G24419" s="216"/>
      <c r="I24419" s="434"/>
      <c r="P24419" s="294"/>
    </row>
    <row r="24420" spans="1:16">
      <c r="A24420" s="215"/>
      <c r="B24420" s="438"/>
      <c r="C24420" s="215"/>
      <c r="D24420" s="217"/>
      <c r="E24420" s="217"/>
      <c r="F24420" s="216"/>
      <c r="G24420" s="216"/>
      <c r="I24420" s="434"/>
      <c r="P24420" s="294"/>
    </row>
    <row r="24421" spans="1:16">
      <c r="A24421" s="215"/>
      <c r="B24421" s="438"/>
      <c r="C24421" s="215"/>
      <c r="D24421" s="217"/>
      <c r="E24421" s="217"/>
      <c r="F24421" s="216"/>
      <c r="G24421" s="216"/>
      <c r="I24421" s="434"/>
      <c r="P24421" s="294"/>
    </row>
    <row r="24422" spans="1:16">
      <c r="A24422" s="215"/>
      <c r="B24422" s="438"/>
      <c r="C24422" s="215"/>
      <c r="D24422" s="217"/>
      <c r="E24422" s="217"/>
      <c r="F24422" s="216"/>
      <c r="G24422" s="216"/>
      <c r="I24422" s="434"/>
      <c r="P24422" s="294"/>
    </row>
    <row r="24423" spans="1:16">
      <c r="A24423" s="215"/>
      <c r="B24423" s="438"/>
      <c r="C24423" s="215"/>
      <c r="D24423" s="217"/>
      <c r="E24423" s="217"/>
      <c r="F24423" s="216"/>
      <c r="G24423" s="216"/>
      <c r="I24423" s="434"/>
      <c r="P24423" s="294"/>
    </row>
    <row r="24424" spans="1:16">
      <c r="A24424" s="215"/>
      <c r="B24424" s="438"/>
      <c r="C24424" s="215"/>
      <c r="D24424" s="217"/>
      <c r="E24424" s="217"/>
      <c r="F24424" s="216"/>
      <c r="G24424" s="216"/>
      <c r="I24424" s="434"/>
      <c r="P24424" s="294"/>
    </row>
    <row r="24425" spans="1:16">
      <c r="A24425" s="215"/>
      <c r="B24425" s="438"/>
      <c r="C24425" s="215"/>
      <c r="D24425" s="217"/>
      <c r="E24425" s="217"/>
      <c r="F24425" s="216"/>
      <c r="G24425" s="216"/>
      <c r="I24425" s="434"/>
      <c r="P24425" s="294"/>
    </row>
    <row r="24426" spans="1:16">
      <c r="A24426" s="215"/>
      <c r="B24426" s="438"/>
      <c r="C24426" s="215"/>
      <c r="D24426" s="217"/>
      <c r="E24426" s="217"/>
      <c r="F24426" s="216"/>
      <c r="G24426" s="216"/>
      <c r="I24426" s="434"/>
      <c r="P24426" s="294"/>
    </row>
    <row r="24427" spans="1:16">
      <c r="A24427" s="215"/>
      <c r="B24427" s="438"/>
      <c r="C24427" s="215"/>
      <c r="D24427" s="217"/>
      <c r="E24427" s="217"/>
      <c r="F24427" s="216"/>
      <c r="G24427" s="216"/>
      <c r="I24427" s="434"/>
      <c r="P24427" s="294"/>
    </row>
    <row r="24428" spans="1:16">
      <c r="A24428" s="215"/>
      <c r="B24428" s="438"/>
      <c r="C24428" s="215"/>
      <c r="D24428" s="217"/>
      <c r="E24428" s="217"/>
      <c r="F24428" s="216"/>
      <c r="G24428" s="216"/>
      <c r="I24428" s="434"/>
      <c r="P24428" s="294"/>
    </row>
    <row r="24429" spans="1:16">
      <c r="A24429" s="215"/>
      <c r="B24429" s="438"/>
      <c r="C24429" s="215"/>
      <c r="D24429" s="217"/>
      <c r="E24429" s="217"/>
      <c r="F24429" s="216"/>
      <c r="G24429" s="216"/>
      <c r="I24429" s="434"/>
      <c r="P24429" s="294"/>
    </row>
    <row r="24430" spans="1:16">
      <c r="A24430" s="215"/>
      <c r="B24430" s="438"/>
      <c r="C24430" s="215"/>
      <c r="D24430" s="217"/>
      <c r="E24430" s="217"/>
      <c r="F24430" s="216"/>
      <c r="G24430" s="216"/>
      <c r="I24430" s="434"/>
      <c r="P24430" s="294"/>
    </row>
    <row r="24431" spans="1:16">
      <c r="A24431" s="215"/>
      <c r="B24431" s="438"/>
      <c r="C24431" s="215"/>
      <c r="D24431" s="217"/>
      <c r="E24431" s="217"/>
      <c r="F24431" s="216"/>
      <c r="G24431" s="216"/>
      <c r="I24431" s="434"/>
      <c r="P24431" s="294"/>
    </row>
    <row r="24432" spans="1:16">
      <c r="A24432" s="215"/>
      <c r="B24432" s="438"/>
      <c r="C24432" s="215"/>
      <c r="D24432" s="217"/>
      <c r="E24432" s="217"/>
      <c r="F24432" s="216"/>
      <c r="G24432" s="216"/>
      <c r="I24432" s="434"/>
      <c r="P24432" s="294"/>
    </row>
    <row r="24433" spans="1:16">
      <c r="A24433" s="215"/>
      <c r="B24433" s="438"/>
      <c r="C24433" s="215"/>
      <c r="D24433" s="217"/>
      <c r="E24433" s="217"/>
      <c r="F24433" s="216"/>
      <c r="G24433" s="216"/>
      <c r="I24433" s="434"/>
      <c r="P24433" s="294"/>
    </row>
    <row r="24434" spans="1:16">
      <c r="A24434" s="215"/>
      <c r="B24434" s="438"/>
      <c r="C24434" s="215"/>
      <c r="D24434" s="217"/>
      <c r="E24434" s="217"/>
      <c r="F24434" s="216"/>
      <c r="G24434" s="216"/>
      <c r="I24434" s="434"/>
      <c r="P24434" s="294"/>
    </row>
    <row r="24435" spans="1:16">
      <c r="A24435" s="215"/>
      <c r="B24435" s="438"/>
      <c r="C24435" s="215"/>
      <c r="D24435" s="217"/>
      <c r="E24435" s="217"/>
      <c r="F24435" s="216"/>
      <c r="G24435" s="216"/>
      <c r="I24435" s="434"/>
      <c r="P24435" s="294"/>
    </row>
    <row r="24436" spans="1:16">
      <c r="A24436" s="215"/>
      <c r="B24436" s="438"/>
      <c r="C24436" s="215"/>
      <c r="D24436" s="217"/>
      <c r="E24436" s="217"/>
      <c r="F24436" s="216"/>
      <c r="G24436" s="216"/>
      <c r="I24436" s="434"/>
      <c r="P24436" s="294"/>
    </row>
    <row r="24437" spans="1:16">
      <c r="A24437" s="215"/>
      <c r="B24437" s="438"/>
      <c r="C24437" s="215"/>
      <c r="D24437" s="217"/>
      <c r="E24437" s="217"/>
      <c r="F24437" s="216"/>
      <c r="G24437" s="216"/>
      <c r="I24437" s="434"/>
      <c r="P24437" s="294"/>
    </row>
    <row r="24438" spans="1:16">
      <c r="A24438" s="215"/>
      <c r="B24438" s="438"/>
      <c r="C24438" s="215"/>
      <c r="D24438" s="217"/>
      <c r="E24438" s="217"/>
      <c r="F24438" s="216"/>
      <c r="G24438" s="216"/>
      <c r="I24438" s="434"/>
      <c r="P24438" s="294"/>
    </row>
    <row r="24439" spans="1:16">
      <c r="A24439" s="215"/>
      <c r="B24439" s="438"/>
      <c r="C24439" s="215"/>
      <c r="D24439" s="217"/>
      <c r="E24439" s="217"/>
      <c r="F24439" s="216"/>
      <c r="G24439" s="216"/>
      <c r="I24439" s="434"/>
      <c r="P24439" s="294"/>
    </row>
    <row r="24440" spans="1:16">
      <c r="A24440" s="215"/>
      <c r="B24440" s="438"/>
      <c r="C24440" s="215"/>
      <c r="D24440" s="217"/>
      <c r="E24440" s="217"/>
      <c r="F24440" s="216"/>
      <c r="G24440" s="216"/>
      <c r="I24440" s="434"/>
      <c r="P24440" s="294"/>
    </row>
    <row r="24441" spans="1:16">
      <c r="A24441" s="215"/>
      <c r="B24441" s="438"/>
      <c r="C24441" s="215"/>
      <c r="D24441" s="217"/>
      <c r="E24441" s="217"/>
      <c r="F24441" s="216"/>
      <c r="G24441" s="216"/>
      <c r="I24441" s="434"/>
      <c r="P24441" s="294"/>
    </row>
    <row r="24442" spans="1:16">
      <c r="A24442" s="215"/>
      <c r="B24442" s="438"/>
      <c r="C24442" s="215"/>
      <c r="D24442" s="217"/>
      <c r="E24442" s="217"/>
      <c r="F24442" s="216"/>
      <c r="G24442" s="216"/>
      <c r="I24442" s="434"/>
      <c r="P24442" s="294"/>
    </row>
    <row r="24443" spans="1:16">
      <c r="A24443" s="215"/>
      <c r="B24443" s="438"/>
      <c r="C24443" s="215"/>
      <c r="D24443" s="217"/>
      <c r="E24443" s="217"/>
      <c r="F24443" s="216"/>
      <c r="G24443" s="216"/>
      <c r="I24443" s="434"/>
      <c r="P24443" s="294"/>
    </row>
    <row r="24444" spans="1:16">
      <c r="A24444" s="215"/>
      <c r="B24444" s="438"/>
      <c r="C24444" s="215"/>
      <c r="D24444" s="217"/>
      <c r="E24444" s="217"/>
      <c r="F24444" s="216"/>
      <c r="G24444" s="216"/>
      <c r="I24444" s="434"/>
      <c r="P24444" s="294"/>
    </row>
    <row r="24445" spans="1:16">
      <c r="A24445" s="215"/>
      <c r="B24445" s="438"/>
      <c r="C24445" s="215"/>
      <c r="D24445" s="217"/>
      <c r="E24445" s="217"/>
      <c r="F24445" s="216"/>
      <c r="G24445" s="216"/>
      <c r="I24445" s="434"/>
      <c r="P24445" s="294"/>
    </row>
    <row r="24446" spans="1:16">
      <c r="A24446" s="215"/>
      <c r="B24446" s="438"/>
      <c r="C24446" s="215"/>
      <c r="D24446" s="217"/>
      <c r="E24446" s="217"/>
      <c r="F24446" s="216"/>
      <c r="G24446" s="216"/>
      <c r="I24446" s="434"/>
      <c r="P24446" s="294"/>
    </row>
    <row r="24447" spans="1:16">
      <c r="A24447" s="215"/>
      <c r="B24447" s="438"/>
      <c r="C24447" s="215"/>
      <c r="D24447" s="217"/>
      <c r="E24447" s="217"/>
      <c r="F24447" s="216"/>
      <c r="G24447" s="216"/>
      <c r="I24447" s="434"/>
      <c r="P24447" s="294"/>
    </row>
    <row r="24448" spans="1:16">
      <c r="A24448" s="215"/>
      <c r="B24448" s="438"/>
      <c r="C24448" s="215"/>
      <c r="D24448" s="217"/>
      <c r="E24448" s="217"/>
      <c r="F24448" s="216"/>
      <c r="G24448" s="216"/>
      <c r="I24448" s="434"/>
      <c r="P24448" s="294"/>
    </row>
    <row r="24449" spans="1:16">
      <c r="A24449" s="215"/>
      <c r="B24449" s="438"/>
      <c r="C24449" s="215"/>
      <c r="D24449" s="217"/>
      <c r="E24449" s="217"/>
      <c r="F24449" s="216"/>
      <c r="G24449" s="216"/>
      <c r="I24449" s="434"/>
      <c r="P24449" s="294"/>
    </row>
    <row r="24450" spans="1:16">
      <c r="A24450" s="215"/>
      <c r="B24450" s="438"/>
      <c r="C24450" s="215"/>
      <c r="D24450" s="217"/>
      <c r="E24450" s="217"/>
      <c r="F24450" s="216"/>
      <c r="G24450" s="216"/>
      <c r="I24450" s="434"/>
      <c r="P24450" s="294"/>
    </row>
    <row r="24451" spans="1:16">
      <c r="A24451" s="215"/>
      <c r="B24451" s="438"/>
      <c r="C24451" s="215"/>
      <c r="D24451" s="217"/>
      <c r="E24451" s="217"/>
      <c r="F24451" s="216"/>
      <c r="G24451" s="216"/>
      <c r="I24451" s="434"/>
      <c r="P24451" s="294"/>
    </row>
    <row r="24452" spans="1:16">
      <c r="A24452" s="215"/>
      <c r="B24452" s="438"/>
      <c r="C24452" s="215"/>
      <c r="D24452" s="217"/>
      <c r="E24452" s="217"/>
      <c r="F24452" s="216"/>
      <c r="G24452" s="216"/>
      <c r="I24452" s="434"/>
      <c r="P24452" s="294"/>
    </row>
    <row r="24453" spans="1:16">
      <c r="A24453" s="215"/>
      <c r="B24453" s="438"/>
      <c r="C24453" s="215"/>
      <c r="D24453" s="217"/>
      <c r="E24453" s="217"/>
      <c r="F24453" s="216"/>
      <c r="G24453" s="216"/>
      <c r="I24453" s="434"/>
      <c r="P24453" s="294"/>
    </row>
    <row r="24454" spans="1:16">
      <c r="A24454" s="215"/>
      <c r="B24454" s="438"/>
      <c r="C24454" s="215"/>
      <c r="D24454" s="217"/>
      <c r="E24454" s="217"/>
      <c r="F24454" s="216"/>
      <c r="G24454" s="216"/>
      <c r="I24454" s="434"/>
      <c r="P24454" s="294"/>
    </row>
    <row r="24455" spans="1:16">
      <c r="A24455" s="215"/>
      <c r="B24455" s="438"/>
      <c r="C24455" s="215"/>
      <c r="D24455" s="217"/>
      <c r="E24455" s="217"/>
      <c r="F24455" s="216"/>
      <c r="G24455" s="216"/>
      <c r="I24455" s="434"/>
      <c r="P24455" s="294"/>
    </row>
    <row r="24456" spans="1:16">
      <c r="A24456" s="215"/>
      <c r="B24456" s="438"/>
      <c r="C24456" s="215"/>
      <c r="D24456" s="217"/>
      <c r="E24456" s="217"/>
      <c r="F24456" s="216"/>
      <c r="G24456" s="216"/>
      <c r="I24456" s="434"/>
      <c r="P24456" s="294"/>
    </row>
    <row r="24457" spans="1:16">
      <c r="A24457" s="215"/>
      <c r="B24457" s="438"/>
      <c r="C24457" s="215"/>
      <c r="D24457" s="217"/>
      <c r="E24457" s="217"/>
      <c r="F24457" s="216"/>
      <c r="G24457" s="216"/>
      <c r="I24457" s="434"/>
      <c r="P24457" s="294"/>
    </row>
    <row r="24458" spans="1:16">
      <c r="A24458" s="215"/>
      <c r="B24458" s="438"/>
      <c r="C24458" s="215"/>
      <c r="D24458" s="217"/>
      <c r="E24458" s="217"/>
      <c r="F24458" s="216"/>
      <c r="G24458" s="216"/>
      <c r="I24458" s="434"/>
      <c r="P24458" s="294"/>
    </row>
    <row r="24459" spans="1:16">
      <c r="A24459" s="215"/>
      <c r="B24459" s="438"/>
      <c r="C24459" s="215"/>
      <c r="D24459" s="217"/>
      <c r="E24459" s="217"/>
      <c r="F24459" s="216"/>
      <c r="G24459" s="216"/>
      <c r="I24459" s="434"/>
      <c r="P24459" s="294"/>
    </row>
    <row r="24460" spans="1:16">
      <c r="A24460" s="215"/>
      <c r="B24460" s="438"/>
      <c r="C24460" s="215"/>
      <c r="D24460" s="217"/>
      <c r="E24460" s="217"/>
      <c r="F24460" s="216"/>
      <c r="G24460" s="216"/>
      <c r="I24460" s="434"/>
      <c r="P24460" s="294"/>
    </row>
    <row r="24461" spans="1:16">
      <c r="A24461" s="215"/>
      <c r="B24461" s="438"/>
      <c r="C24461" s="215"/>
      <c r="D24461" s="217"/>
      <c r="E24461" s="217"/>
      <c r="F24461" s="216"/>
      <c r="G24461" s="216"/>
      <c r="I24461" s="434"/>
      <c r="P24461" s="294"/>
    </row>
    <row r="24462" spans="1:16">
      <c r="A24462" s="215"/>
      <c r="B24462" s="438"/>
      <c r="C24462" s="215"/>
      <c r="D24462" s="217"/>
      <c r="E24462" s="217"/>
      <c r="F24462" s="216"/>
      <c r="G24462" s="216"/>
      <c r="I24462" s="434"/>
      <c r="P24462" s="294"/>
    </row>
    <row r="24463" spans="1:16">
      <c r="A24463" s="215"/>
      <c r="B24463" s="438"/>
      <c r="C24463" s="215"/>
      <c r="D24463" s="217"/>
      <c r="E24463" s="217"/>
      <c r="F24463" s="216"/>
      <c r="G24463" s="216"/>
      <c r="I24463" s="434"/>
      <c r="P24463" s="294"/>
    </row>
    <row r="24464" spans="1:16">
      <c r="A24464" s="215"/>
      <c r="B24464" s="438"/>
      <c r="C24464" s="215"/>
      <c r="D24464" s="217"/>
      <c r="E24464" s="217"/>
      <c r="F24464" s="216"/>
      <c r="G24464" s="216"/>
      <c r="I24464" s="434"/>
      <c r="P24464" s="294"/>
    </row>
    <row r="24465" spans="1:16">
      <c r="A24465" s="215"/>
      <c r="B24465" s="438"/>
      <c r="C24465" s="215"/>
      <c r="D24465" s="217"/>
      <c r="E24465" s="217"/>
      <c r="F24465" s="216"/>
      <c r="G24465" s="216"/>
      <c r="I24465" s="434"/>
      <c r="P24465" s="294"/>
    </row>
    <row r="24466" spans="1:16">
      <c r="A24466" s="215"/>
      <c r="B24466" s="438"/>
      <c r="C24466" s="215"/>
      <c r="D24466" s="217"/>
      <c r="E24466" s="217"/>
      <c r="F24466" s="216"/>
      <c r="G24466" s="216"/>
      <c r="I24466" s="434"/>
      <c r="P24466" s="294"/>
    </row>
    <row r="24467" spans="1:16">
      <c r="A24467" s="215"/>
      <c r="B24467" s="438"/>
      <c r="C24467" s="215"/>
      <c r="D24467" s="217"/>
      <c r="E24467" s="217"/>
      <c r="F24467" s="216"/>
      <c r="G24467" s="216"/>
      <c r="I24467" s="434"/>
      <c r="P24467" s="294"/>
    </row>
    <row r="24468" spans="1:16">
      <c r="A24468" s="215"/>
      <c r="B24468" s="438"/>
      <c r="C24468" s="215"/>
      <c r="D24468" s="217"/>
      <c r="E24468" s="217"/>
      <c r="F24468" s="216"/>
      <c r="G24468" s="216"/>
      <c r="I24468" s="434"/>
      <c r="P24468" s="294"/>
    </row>
    <row r="24469" spans="1:16">
      <c r="A24469" s="215"/>
      <c r="B24469" s="438"/>
      <c r="C24469" s="215"/>
      <c r="D24469" s="217"/>
      <c r="E24469" s="217"/>
      <c r="F24469" s="216"/>
      <c r="G24469" s="216"/>
      <c r="I24469" s="434"/>
      <c r="P24469" s="294"/>
    </row>
    <row r="24470" spans="1:16">
      <c r="A24470" s="215"/>
      <c r="B24470" s="438"/>
      <c r="C24470" s="215"/>
      <c r="D24470" s="217"/>
      <c r="E24470" s="217"/>
      <c r="F24470" s="216"/>
      <c r="G24470" s="216"/>
      <c r="I24470" s="434"/>
      <c r="P24470" s="294"/>
    </row>
    <row r="24471" spans="1:16">
      <c r="A24471" s="215"/>
      <c r="B24471" s="438"/>
      <c r="C24471" s="215"/>
      <c r="D24471" s="217"/>
      <c r="E24471" s="217"/>
      <c r="F24471" s="216"/>
      <c r="G24471" s="216"/>
      <c r="I24471" s="434"/>
      <c r="P24471" s="294"/>
    </row>
    <row r="24472" spans="1:16">
      <c r="A24472" s="215"/>
      <c r="B24472" s="438"/>
      <c r="C24472" s="215"/>
      <c r="D24472" s="217"/>
      <c r="E24472" s="217"/>
      <c r="F24472" s="216"/>
      <c r="G24472" s="216"/>
      <c r="I24472" s="434"/>
      <c r="P24472" s="294"/>
    </row>
    <row r="24473" spans="1:16">
      <c r="A24473" s="215"/>
      <c r="B24473" s="438"/>
      <c r="C24473" s="215"/>
      <c r="D24473" s="217"/>
      <c r="E24473" s="217"/>
      <c r="F24473" s="216"/>
      <c r="G24473" s="216"/>
      <c r="I24473" s="434"/>
      <c r="P24473" s="294"/>
    </row>
    <row r="24474" spans="1:16">
      <c r="A24474" s="215"/>
      <c r="B24474" s="438"/>
      <c r="C24474" s="215"/>
      <c r="D24474" s="217"/>
      <c r="E24474" s="217"/>
      <c r="F24474" s="216"/>
      <c r="G24474" s="216"/>
      <c r="I24474" s="434"/>
      <c r="P24474" s="294"/>
    </row>
    <row r="24475" spans="1:16">
      <c r="A24475" s="215"/>
      <c r="B24475" s="438"/>
      <c r="C24475" s="215"/>
      <c r="D24475" s="217"/>
      <c r="E24475" s="217"/>
      <c r="F24475" s="216"/>
      <c r="G24475" s="216"/>
      <c r="I24475" s="434"/>
      <c r="P24475" s="294"/>
    </row>
    <row r="24476" spans="1:16">
      <c r="A24476" s="215"/>
      <c r="B24476" s="438"/>
      <c r="C24476" s="215"/>
      <c r="D24476" s="217"/>
      <c r="E24476" s="217"/>
      <c r="F24476" s="216"/>
      <c r="G24476" s="216"/>
      <c r="I24476" s="434"/>
      <c r="P24476" s="294"/>
    </row>
    <row r="24477" spans="1:16">
      <c r="A24477" s="215"/>
      <c r="B24477" s="438"/>
      <c r="C24477" s="215"/>
      <c r="D24477" s="217"/>
      <c r="E24477" s="217"/>
      <c r="F24477" s="216"/>
      <c r="G24477" s="216"/>
      <c r="I24477" s="434"/>
      <c r="P24477" s="294"/>
    </row>
    <row r="24478" spans="1:16">
      <c r="A24478" s="215"/>
      <c r="B24478" s="438"/>
      <c r="C24478" s="215"/>
      <c r="D24478" s="217"/>
      <c r="E24478" s="217"/>
      <c r="F24478" s="216"/>
      <c r="G24478" s="216"/>
      <c r="I24478" s="434"/>
      <c r="P24478" s="294"/>
    </row>
    <row r="24479" spans="1:16">
      <c r="A24479" s="215"/>
      <c r="B24479" s="438"/>
      <c r="C24479" s="215"/>
      <c r="D24479" s="217"/>
      <c r="E24479" s="217"/>
      <c r="F24479" s="216"/>
      <c r="G24479" s="216"/>
      <c r="I24479" s="434"/>
      <c r="P24479" s="294"/>
    </row>
    <row r="24480" spans="1:16">
      <c r="A24480" s="215"/>
      <c r="B24480" s="438"/>
      <c r="C24480" s="215"/>
      <c r="D24480" s="217"/>
      <c r="E24480" s="217"/>
      <c r="F24480" s="216"/>
      <c r="G24480" s="216"/>
      <c r="I24480" s="434"/>
      <c r="P24480" s="294"/>
    </row>
    <row r="24481" spans="1:16">
      <c r="A24481" s="215"/>
      <c r="B24481" s="438"/>
      <c r="C24481" s="215"/>
      <c r="D24481" s="217"/>
      <c r="E24481" s="217"/>
      <c r="F24481" s="216"/>
      <c r="G24481" s="216"/>
      <c r="I24481" s="434"/>
      <c r="P24481" s="294"/>
    </row>
    <row r="24482" spans="1:16">
      <c r="A24482" s="215"/>
      <c r="B24482" s="438"/>
      <c r="C24482" s="215"/>
      <c r="D24482" s="217"/>
      <c r="E24482" s="217"/>
      <c r="F24482" s="216"/>
      <c r="G24482" s="216"/>
      <c r="I24482" s="434"/>
      <c r="P24482" s="294"/>
    </row>
    <row r="24483" spans="1:16">
      <c r="A24483" s="215"/>
      <c r="B24483" s="438"/>
      <c r="C24483" s="215"/>
      <c r="D24483" s="217"/>
      <c r="E24483" s="217"/>
      <c r="F24483" s="216"/>
      <c r="G24483" s="216"/>
      <c r="I24483" s="434"/>
      <c r="P24483" s="294"/>
    </row>
    <row r="24484" spans="1:16">
      <c r="A24484" s="215"/>
      <c r="B24484" s="438"/>
      <c r="C24484" s="215"/>
      <c r="D24484" s="217"/>
      <c r="E24484" s="217"/>
      <c r="F24484" s="216"/>
      <c r="G24484" s="216"/>
      <c r="I24484" s="434"/>
      <c r="P24484" s="294"/>
    </row>
    <row r="24485" spans="1:16">
      <c r="A24485" s="215"/>
      <c r="B24485" s="438"/>
      <c r="C24485" s="215"/>
      <c r="D24485" s="217"/>
      <c r="E24485" s="217"/>
      <c r="F24485" s="216"/>
      <c r="G24485" s="216"/>
      <c r="I24485" s="434"/>
      <c r="P24485" s="294"/>
    </row>
    <row r="24486" spans="1:16">
      <c r="A24486" s="215"/>
      <c r="B24486" s="438"/>
      <c r="C24486" s="215"/>
      <c r="D24486" s="217"/>
      <c r="E24486" s="217"/>
      <c r="F24486" s="216"/>
      <c r="G24486" s="216"/>
      <c r="I24486" s="434"/>
      <c r="P24486" s="294"/>
    </row>
    <row r="24487" spans="1:16">
      <c r="A24487" s="215"/>
      <c r="B24487" s="438"/>
      <c r="C24487" s="215"/>
      <c r="D24487" s="217"/>
      <c r="E24487" s="217"/>
      <c r="F24487" s="216"/>
      <c r="G24487" s="216"/>
      <c r="I24487" s="434"/>
      <c r="P24487" s="294"/>
    </row>
    <row r="24488" spans="1:16">
      <c r="A24488" s="215"/>
      <c r="B24488" s="438"/>
      <c r="C24488" s="215"/>
      <c r="D24488" s="217"/>
      <c r="E24488" s="217"/>
      <c r="F24488" s="216"/>
      <c r="G24488" s="216"/>
      <c r="I24488" s="434"/>
      <c r="P24488" s="294"/>
    </row>
    <row r="24489" spans="1:16">
      <c r="A24489" s="215"/>
      <c r="B24489" s="438"/>
      <c r="C24489" s="215"/>
      <c r="D24489" s="217"/>
      <c r="E24489" s="217"/>
      <c r="F24489" s="216"/>
      <c r="G24489" s="216"/>
      <c r="I24489" s="434"/>
      <c r="P24489" s="294"/>
    </row>
    <row r="24490" spans="1:16">
      <c r="A24490" s="215"/>
      <c r="B24490" s="438"/>
      <c r="C24490" s="215"/>
      <c r="D24490" s="217"/>
      <c r="E24490" s="217"/>
      <c r="F24490" s="216"/>
      <c r="G24490" s="216"/>
      <c r="I24490" s="434"/>
      <c r="P24490" s="294"/>
    </row>
    <row r="24491" spans="1:16">
      <c r="A24491" s="215"/>
      <c r="B24491" s="438"/>
      <c r="C24491" s="215"/>
      <c r="D24491" s="217"/>
      <c r="E24491" s="217"/>
      <c r="F24491" s="216"/>
      <c r="G24491" s="216"/>
      <c r="I24491" s="434"/>
      <c r="P24491" s="294"/>
    </row>
    <row r="24492" spans="1:16">
      <c r="A24492" s="215"/>
      <c r="B24492" s="438"/>
      <c r="C24492" s="215"/>
      <c r="D24492" s="217"/>
      <c r="E24492" s="217"/>
      <c r="F24492" s="216"/>
      <c r="G24492" s="216"/>
      <c r="I24492" s="434"/>
      <c r="P24492" s="294"/>
    </row>
    <row r="24493" spans="1:16">
      <c r="A24493" s="215"/>
      <c r="B24493" s="438"/>
      <c r="C24493" s="215"/>
      <c r="D24493" s="217"/>
      <c r="E24493" s="217"/>
      <c r="F24493" s="216"/>
      <c r="G24493" s="216"/>
      <c r="I24493" s="434"/>
      <c r="P24493" s="294"/>
    </row>
    <row r="24494" spans="1:16">
      <c r="A24494" s="215"/>
      <c r="B24494" s="438"/>
      <c r="C24494" s="215"/>
      <c r="D24494" s="217"/>
      <c r="E24494" s="217"/>
      <c r="F24494" s="216"/>
      <c r="G24494" s="216"/>
      <c r="I24494" s="434"/>
      <c r="P24494" s="294"/>
    </row>
    <row r="24495" spans="1:16">
      <c r="A24495" s="215"/>
      <c r="B24495" s="438"/>
      <c r="C24495" s="215"/>
      <c r="D24495" s="217"/>
      <c r="E24495" s="217"/>
      <c r="F24495" s="216"/>
      <c r="G24495" s="216"/>
      <c r="I24495" s="434"/>
      <c r="P24495" s="294"/>
    </row>
    <row r="24496" spans="1:16">
      <c r="A24496" s="215"/>
      <c r="B24496" s="438"/>
      <c r="C24496" s="215"/>
      <c r="D24496" s="217"/>
      <c r="E24496" s="217"/>
      <c r="F24496" s="216"/>
      <c r="G24496" s="216"/>
      <c r="I24496" s="434"/>
      <c r="P24496" s="294"/>
    </row>
    <row r="24497" spans="1:16">
      <c r="A24497" s="215"/>
      <c r="B24497" s="438"/>
      <c r="C24497" s="215"/>
      <c r="D24497" s="217"/>
      <c r="E24497" s="217"/>
      <c r="F24497" s="216"/>
      <c r="G24497" s="216"/>
      <c r="I24497" s="434"/>
      <c r="P24497" s="294"/>
    </row>
    <row r="24498" spans="1:16">
      <c r="A24498" s="215"/>
      <c r="B24498" s="438"/>
      <c r="C24498" s="215"/>
      <c r="D24498" s="217"/>
      <c r="E24498" s="217"/>
      <c r="F24498" s="216"/>
      <c r="G24498" s="216"/>
      <c r="I24498" s="434"/>
      <c r="P24498" s="294"/>
    </row>
    <row r="24499" spans="1:16">
      <c r="A24499" s="215"/>
      <c r="B24499" s="438"/>
      <c r="C24499" s="215"/>
      <c r="D24499" s="217"/>
      <c r="E24499" s="217"/>
      <c r="F24499" s="216"/>
      <c r="G24499" s="216"/>
      <c r="I24499" s="434"/>
      <c r="P24499" s="294"/>
    </row>
    <row r="24500" spans="1:16">
      <c r="A24500" s="215"/>
      <c r="B24500" s="438"/>
      <c r="C24500" s="215"/>
      <c r="D24500" s="217"/>
      <c r="E24500" s="217"/>
      <c r="F24500" s="216"/>
      <c r="G24500" s="216"/>
      <c r="I24500" s="434"/>
      <c r="P24500" s="294"/>
    </row>
    <row r="24501" spans="1:16">
      <c r="A24501" s="215"/>
      <c r="B24501" s="438"/>
      <c r="C24501" s="215"/>
      <c r="D24501" s="217"/>
      <c r="E24501" s="217"/>
      <c r="F24501" s="216"/>
      <c r="G24501" s="216"/>
      <c r="I24501" s="434"/>
      <c r="P24501" s="294"/>
    </row>
    <row r="24502" spans="1:16">
      <c r="A24502" s="215"/>
      <c r="B24502" s="438"/>
      <c r="C24502" s="215"/>
      <c r="D24502" s="217"/>
      <c r="E24502" s="217"/>
      <c r="F24502" s="216"/>
      <c r="G24502" s="216"/>
      <c r="I24502" s="434"/>
      <c r="P24502" s="294"/>
    </row>
    <row r="24503" spans="1:16">
      <c r="A24503" s="215"/>
      <c r="B24503" s="438"/>
      <c r="C24503" s="215"/>
      <c r="D24503" s="217"/>
      <c r="E24503" s="217"/>
      <c r="F24503" s="216"/>
      <c r="G24503" s="216"/>
      <c r="I24503" s="434"/>
      <c r="P24503" s="294"/>
    </row>
    <row r="24504" spans="1:16">
      <c r="A24504" s="215"/>
      <c r="B24504" s="438"/>
      <c r="C24504" s="215"/>
      <c r="D24504" s="217"/>
      <c r="E24504" s="217"/>
      <c r="F24504" s="216"/>
      <c r="G24504" s="216"/>
      <c r="I24504" s="434"/>
      <c r="P24504" s="294"/>
    </row>
    <row r="24505" spans="1:16">
      <c r="A24505" s="215"/>
      <c r="B24505" s="438"/>
      <c r="C24505" s="215"/>
      <c r="D24505" s="217"/>
      <c r="E24505" s="217"/>
      <c r="F24505" s="216"/>
      <c r="G24505" s="216"/>
      <c r="I24505" s="434"/>
      <c r="P24505" s="294"/>
    </row>
    <row r="24506" spans="1:16">
      <c r="A24506" s="215"/>
      <c r="B24506" s="438"/>
      <c r="C24506" s="215"/>
      <c r="D24506" s="217"/>
      <c r="E24506" s="217"/>
      <c r="F24506" s="216"/>
      <c r="G24506" s="216"/>
      <c r="I24506" s="434"/>
      <c r="P24506" s="294"/>
    </row>
    <row r="24507" spans="1:16">
      <c r="A24507" s="215"/>
      <c r="B24507" s="438"/>
      <c r="C24507" s="215"/>
      <c r="D24507" s="217"/>
      <c r="E24507" s="217"/>
      <c r="F24507" s="216"/>
      <c r="G24507" s="216"/>
      <c r="I24507" s="434"/>
      <c r="P24507" s="294"/>
    </row>
    <row r="24508" spans="1:16">
      <c r="A24508" s="215"/>
      <c r="B24508" s="438"/>
      <c r="C24508" s="215"/>
      <c r="D24508" s="217"/>
      <c r="E24508" s="217"/>
      <c r="F24508" s="216"/>
      <c r="G24508" s="216"/>
      <c r="I24508" s="434"/>
      <c r="P24508" s="294"/>
    </row>
    <row r="24509" spans="1:16">
      <c r="A24509" s="215"/>
      <c r="B24509" s="438"/>
      <c r="C24509" s="215"/>
      <c r="D24509" s="217"/>
      <c r="E24509" s="217"/>
      <c r="F24509" s="216"/>
      <c r="G24509" s="216"/>
      <c r="I24509" s="434"/>
      <c r="P24509" s="294"/>
    </row>
    <row r="24510" spans="1:16">
      <c r="A24510" s="215"/>
      <c r="B24510" s="438"/>
      <c r="C24510" s="215"/>
      <c r="D24510" s="217"/>
      <c r="E24510" s="217"/>
      <c r="F24510" s="216"/>
      <c r="G24510" s="216"/>
      <c r="I24510" s="434"/>
      <c r="P24510" s="294"/>
    </row>
    <row r="24511" spans="1:16">
      <c r="A24511" s="215"/>
      <c r="B24511" s="438"/>
      <c r="C24511" s="215"/>
      <c r="D24511" s="217"/>
      <c r="E24511" s="217"/>
      <c r="F24511" s="216"/>
      <c r="G24511" s="216"/>
      <c r="I24511" s="434"/>
      <c r="P24511" s="294"/>
    </row>
    <row r="24512" spans="1:16">
      <c r="A24512" s="215"/>
      <c r="B24512" s="438"/>
      <c r="C24512" s="215"/>
      <c r="D24512" s="217"/>
      <c r="E24512" s="217"/>
      <c r="F24512" s="216"/>
      <c r="G24512" s="216"/>
      <c r="I24512" s="434"/>
      <c r="P24512" s="294"/>
    </row>
    <row r="24513" spans="1:16">
      <c r="A24513" s="215"/>
      <c r="B24513" s="438"/>
      <c r="C24513" s="215"/>
      <c r="D24513" s="217"/>
      <c r="E24513" s="217"/>
      <c r="F24513" s="216"/>
      <c r="G24513" s="216"/>
      <c r="I24513" s="434"/>
      <c r="P24513" s="294"/>
    </row>
    <row r="24514" spans="1:16">
      <c r="A24514" s="215"/>
      <c r="B24514" s="438"/>
      <c r="C24514" s="215"/>
      <c r="D24514" s="217"/>
      <c r="E24514" s="217"/>
      <c r="F24514" s="216"/>
      <c r="G24514" s="216"/>
      <c r="I24514" s="434"/>
      <c r="P24514" s="294"/>
    </row>
    <row r="24515" spans="1:16">
      <c r="A24515" s="215"/>
      <c r="B24515" s="438"/>
      <c r="C24515" s="215"/>
      <c r="D24515" s="217"/>
      <c r="E24515" s="217"/>
      <c r="F24515" s="216"/>
      <c r="G24515" s="216"/>
      <c r="I24515" s="434"/>
      <c r="P24515" s="294"/>
    </row>
    <row r="24516" spans="1:16">
      <c r="A24516" s="215"/>
      <c r="B24516" s="438"/>
      <c r="C24516" s="215"/>
      <c r="D24516" s="217"/>
      <c r="E24516" s="217"/>
      <c r="F24516" s="216"/>
      <c r="G24516" s="216"/>
      <c r="I24516" s="434"/>
      <c r="P24516" s="294"/>
    </row>
    <row r="24517" spans="1:16">
      <c r="A24517" s="215"/>
      <c r="B24517" s="438"/>
      <c r="C24517" s="215"/>
      <c r="D24517" s="217"/>
      <c r="E24517" s="217"/>
      <c r="F24517" s="216"/>
      <c r="G24517" s="216"/>
      <c r="I24517" s="434"/>
      <c r="P24517" s="294"/>
    </row>
    <row r="24518" spans="1:16">
      <c r="A24518" s="215"/>
      <c r="B24518" s="438"/>
      <c r="C24518" s="215"/>
      <c r="D24518" s="217"/>
      <c r="E24518" s="217"/>
      <c r="F24518" s="216"/>
      <c r="G24518" s="216"/>
      <c r="I24518" s="434"/>
      <c r="P24518" s="294"/>
    </row>
    <row r="24519" spans="1:16">
      <c r="A24519" s="215"/>
      <c r="B24519" s="438"/>
      <c r="C24519" s="215"/>
      <c r="D24519" s="217"/>
      <c r="E24519" s="217"/>
      <c r="F24519" s="216"/>
      <c r="G24519" s="216"/>
      <c r="I24519" s="434"/>
      <c r="P24519" s="294"/>
    </row>
    <row r="24520" spans="1:16">
      <c r="A24520" s="215"/>
      <c r="B24520" s="438"/>
      <c r="C24520" s="215"/>
      <c r="D24520" s="217"/>
      <c r="E24520" s="217"/>
      <c r="F24520" s="216"/>
      <c r="G24520" s="216"/>
      <c r="I24520" s="434"/>
      <c r="P24520" s="294"/>
    </row>
    <row r="24521" spans="1:16">
      <c r="A24521" s="215"/>
      <c r="B24521" s="438"/>
      <c r="C24521" s="215"/>
      <c r="D24521" s="217"/>
      <c r="E24521" s="217"/>
      <c r="F24521" s="216"/>
      <c r="G24521" s="216"/>
      <c r="I24521" s="434"/>
      <c r="P24521" s="294"/>
    </row>
    <row r="24522" spans="1:16">
      <c r="A24522" s="215"/>
      <c r="B24522" s="438"/>
      <c r="C24522" s="215"/>
      <c r="D24522" s="217"/>
      <c r="E24522" s="217"/>
      <c r="F24522" s="216"/>
      <c r="G24522" s="216"/>
      <c r="I24522" s="434"/>
      <c r="P24522" s="294"/>
    </row>
    <row r="24523" spans="1:16">
      <c r="A24523" s="215"/>
      <c r="B24523" s="438"/>
      <c r="C24523" s="215"/>
      <c r="D24523" s="217"/>
      <c r="E24523" s="217"/>
      <c r="F24523" s="216"/>
      <c r="G24523" s="216"/>
      <c r="I24523" s="434"/>
      <c r="P24523" s="294"/>
    </row>
    <row r="24524" spans="1:16">
      <c r="A24524" s="215"/>
      <c r="B24524" s="438"/>
      <c r="C24524" s="215"/>
      <c r="D24524" s="217"/>
      <c r="E24524" s="217"/>
      <c r="F24524" s="216"/>
      <c r="G24524" s="216"/>
      <c r="I24524" s="434"/>
      <c r="P24524" s="294"/>
    </row>
    <row r="24525" spans="1:16">
      <c r="A24525" s="215"/>
      <c r="B24525" s="438"/>
      <c r="C24525" s="215"/>
      <c r="D24525" s="217"/>
      <c r="E24525" s="217"/>
      <c r="F24525" s="216"/>
      <c r="G24525" s="216"/>
      <c r="I24525" s="434"/>
      <c r="P24525" s="294"/>
    </row>
    <row r="24526" spans="1:16">
      <c r="A24526" s="215"/>
      <c r="B24526" s="438"/>
      <c r="C24526" s="215"/>
      <c r="D24526" s="217"/>
      <c r="E24526" s="217"/>
      <c r="F24526" s="216"/>
      <c r="G24526" s="216"/>
      <c r="I24526" s="434"/>
      <c r="P24526" s="294"/>
    </row>
    <row r="24527" spans="1:16">
      <c r="A24527" s="215"/>
      <c r="B24527" s="438"/>
      <c r="C24527" s="215"/>
      <c r="D24527" s="217"/>
      <c r="E24527" s="217"/>
      <c r="F24527" s="216"/>
      <c r="G24527" s="216"/>
      <c r="I24527" s="434"/>
      <c r="P24527" s="294"/>
    </row>
    <row r="24528" spans="1:16">
      <c r="A24528" s="215"/>
      <c r="B24528" s="438"/>
      <c r="C24528" s="215"/>
      <c r="D24528" s="217"/>
      <c r="E24528" s="217"/>
      <c r="F24528" s="216"/>
      <c r="G24528" s="216"/>
      <c r="I24528" s="434"/>
      <c r="P24528" s="294"/>
    </row>
    <row r="24529" spans="1:16">
      <c r="A24529" s="215"/>
      <c r="B24529" s="438"/>
      <c r="C24529" s="215"/>
      <c r="D24529" s="217"/>
      <c r="E24529" s="217"/>
      <c r="F24529" s="216"/>
      <c r="G24529" s="216"/>
      <c r="I24529" s="434"/>
      <c r="P24529" s="294"/>
    </row>
    <row r="24530" spans="1:16">
      <c r="A24530" s="215"/>
      <c r="B24530" s="438"/>
      <c r="C24530" s="215"/>
      <c r="D24530" s="217"/>
      <c r="E24530" s="217"/>
      <c r="F24530" s="216"/>
      <c r="G24530" s="216"/>
      <c r="I24530" s="434"/>
      <c r="P24530" s="294"/>
    </row>
    <row r="24531" spans="1:16">
      <c r="A24531" s="215"/>
      <c r="B24531" s="438"/>
      <c r="C24531" s="215"/>
      <c r="D24531" s="217"/>
      <c r="E24531" s="217"/>
      <c r="F24531" s="216"/>
      <c r="G24531" s="216"/>
      <c r="I24531" s="434"/>
      <c r="P24531" s="294"/>
    </row>
    <row r="24532" spans="1:16">
      <c r="A24532" s="215"/>
      <c r="B24532" s="438"/>
      <c r="C24532" s="215"/>
      <c r="D24532" s="217"/>
      <c r="E24532" s="217"/>
      <c r="F24532" s="216"/>
      <c r="G24532" s="216"/>
      <c r="I24532" s="434"/>
      <c r="P24532" s="294"/>
    </row>
    <row r="24533" spans="1:16">
      <c r="A24533" s="215"/>
      <c r="B24533" s="438"/>
      <c r="C24533" s="215"/>
      <c r="D24533" s="217"/>
      <c r="E24533" s="217"/>
      <c r="F24533" s="216"/>
      <c r="G24533" s="216"/>
      <c r="I24533" s="434"/>
      <c r="P24533" s="294"/>
    </row>
    <row r="24534" spans="1:16">
      <c r="A24534" s="215"/>
      <c r="B24534" s="438"/>
      <c r="C24534" s="215"/>
      <c r="D24534" s="217"/>
      <c r="E24534" s="217"/>
      <c r="F24534" s="216"/>
      <c r="G24534" s="216"/>
      <c r="I24534" s="434"/>
      <c r="P24534" s="294"/>
    </row>
    <row r="24535" spans="1:16">
      <c r="A24535" s="215"/>
      <c r="B24535" s="438"/>
      <c r="C24535" s="215"/>
      <c r="D24535" s="217"/>
      <c r="E24535" s="217"/>
      <c r="F24535" s="216"/>
      <c r="G24535" s="216"/>
      <c r="I24535" s="434"/>
      <c r="P24535" s="294"/>
    </row>
    <row r="24536" spans="1:16">
      <c r="A24536" s="215"/>
      <c r="B24536" s="438"/>
      <c r="C24536" s="215"/>
      <c r="D24536" s="217"/>
      <c r="E24536" s="217"/>
      <c r="F24536" s="216"/>
      <c r="G24536" s="216"/>
      <c r="I24536" s="434"/>
      <c r="P24536" s="294"/>
    </row>
    <row r="24537" spans="1:16">
      <c r="A24537" s="215"/>
      <c r="B24537" s="438"/>
      <c r="C24537" s="215"/>
      <c r="D24537" s="217"/>
      <c r="E24537" s="217"/>
      <c r="F24537" s="216"/>
      <c r="G24537" s="216"/>
      <c r="I24537" s="434"/>
      <c r="P24537" s="294"/>
    </row>
    <row r="24538" spans="1:16">
      <c r="A24538" s="215"/>
      <c r="B24538" s="438"/>
      <c r="C24538" s="215"/>
      <c r="D24538" s="217"/>
      <c r="E24538" s="217"/>
      <c r="F24538" s="216"/>
      <c r="G24538" s="216"/>
      <c r="I24538" s="434"/>
      <c r="P24538" s="294"/>
    </row>
    <row r="24539" spans="1:16">
      <c r="A24539" s="215"/>
      <c r="B24539" s="438"/>
      <c r="C24539" s="215"/>
      <c r="D24539" s="217"/>
      <c r="E24539" s="217"/>
      <c r="F24539" s="216"/>
      <c r="G24539" s="216"/>
      <c r="I24539" s="434"/>
      <c r="P24539" s="294"/>
    </row>
    <row r="24540" spans="1:16">
      <c r="A24540" s="215"/>
      <c r="B24540" s="438"/>
      <c r="C24540" s="215"/>
      <c r="D24540" s="217"/>
      <c r="E24540" s="217"/>
      <c r="F24540" s="216"/>
      <c r="G24540" s="216"/>
      <c r="I24540" s="434"/>
      <c r="P24540" s="294"/>
    </row>
    <row r="24541" spans="1:16">
      <c r="A24541" s="215"/>
      <c r="B24541" s="438"/>
      <c r="C24541" s="215"/>
      <c r="D24541" s="217"/>
      <c r="E24541" s="217"/>
      <c r="F24541" s="216"/>
      <c r="G24541" s="216"/>
      <c r="I24541" s="434"/>
      <c r="P24541" s="294"/>
    </row>
    <row r="24542" spans="1:16">
      <c r="A24542" s="215"/>
      <c r="B24542" s="438"/>
      <c r="C24542" s="215"/>
      <c r="D24542" s="217"/>
      <c r="E24542" s="217"/>
      <c r="F24542" s="216"/>
      <c r="G24542" s="216"/>
      <c r="I24542" s="434"/>
      <c r="P24542" s="294"/>
    </row>
    <row r="24543" spans="1:16">
      <c r="A24543" s="215"/>
      <c r="B24543" s="438"/>
      <c r="C24543" s="215"/>
      <c r="D24543" s="217"/>
      <c r="E24543" s="217"/>
      <c r="F24543" s="216"/>
      <c r="G24543" s="216"/>
      <c r="I24543" s="434"/>
      <c r="P24543" s="294"/>
    </row>
    <row r="24544" spans="1:16">
      <c r="A24544" s="215"/>
      <c r="B24544" s="438"/>
      <c r="C24544" s="215"/>
      <c r="D24544" s="217"/>
      <c r="E24544" s="217"/>
      <c r="F24544" s="216"/>
      <c r="G24544" s="216"/>
      <c r="I24544" s="434"/>
      <c r="P24544" s="294"/>
    </row>
    <row r="24545" spans="1:16">
      <c r="A24545" s="215"/>
      <c r="B24545" s="438"/>
      <c r="C24545" s="215"/>
      <c r="D24545" s="217"/>
      <c r="E24545" s="217"/>
      <c r="F24545" s="216"/>
      <c r="G24545" s="216"/>
      <c r="I24545" s="434"/>
      <c r="P24545" s="294"/>
    </row>
    <row r="24546" spans="1:16">
      <c r="A24546" s="215"/>
      <c r="B24546" s="438"/>
      <c r="C24546" s="215"/>
      <c r="D24546" s="217"/>
      <c r="E24546" s="217"/>
      <c r="F24546" s="216"/>
      <c r="G24546" s="216"/>
      <c r="I24546" s="434"/>
      <c r="P24546" s="294"/>
    </row>
    <row r="24547" spans="1:16">
      <c r="A24547" s="215"/>
      <c r="B24547" s="438"/>
      <c r="C24547" s="215"/>
      <c r="D24547" s="217"/>
      <c r="E24547" s="217"/>
      <c r="F24547" s="216"/>
      <c r="G24547" s="216"/>
      <c r="I24547" s="434"/>
      <c r="P24547" s="294"/>
    </row>
    <row r="24548" spans="1:16">
      <c r="A24548" s="215"/>
      <c r="B24548" s="438"/>
      <c r="C24548" s="215"/>
      <c r="D24548" s="217"/>
      <c r="E24548" s="217"/>
      <c r="F24548" s="216"/>
      <c r="G24548" s="216"/>
      <c r="I24548" s="434"/>
      <c r="P24548" s="294"/>
    </row>
    <row r="24549" spans="1:16">
      <c r="A24549" s="215"/>
      <c r="B24549" s="438"/>
      <c r="C24549" s="215"/>
      <c r="D24549" s="217"/>
      <c r="E24549" s="217"/>
      <c r="F24549" s="216"/>
      <c r="G24549" s="216"/>
      <c r="I24549" s="434"/>
      <c r="P24549" s="294"/>
    </row>
    <row r="24550" spans="1:16">
      <c r="A24550" s="215"/>
      <c r="B24550" s="438"/>
      <c r="C24550" s="215"/>
      <c r="D24550" s="217"/>
      <c r="E24550" s="217"/>
      <c r="F24550" s="216"/>
      <c r="G24550" s="216"/>
      <c r="I24550" s="434"/>
      <c r="P24550" s="294"/>
    </row>
    <row r="24551" spans="1:16">
      <c r="A24551" s="215"/>
      <c r="B24551" s="438"/>
      <c r="C24551" s="215"/>
      <c r="D24551" s="217"/>
      <c r="E24551" s="217"/>
      <c r="F24551" s="216"/>
      <c r="G24551" s="216"/>
      <c r="I24551" s="434"/>
      <c r="P24551" s="294"/>
    </row>
    <row r="24552" spans="1:16">
      <c r="A24552" s="215"/>
      <c r="B24552" s="438"/>
      <c r="C24552" s="215"/>
      <c r="D24552" s="217"/>
      <c r="E24552" s="217"/>
      <c r="F24552" s="216"/>
      <c r="G24552" s="216"/>
      <c r="I24552" s="434"/>
      <c r="P24552" s="294"/>
    </row>
    <row r="24553" spans="1:16">
      <c r="A24553" s="215"/>
      <c r="B24553" s="438"/>
      <c r="C24553" s="215"/>
      <c r="D24553" s="217"/>
      <c r="E24553" s="217"/>
      <c r="F24553" s="216"/>
      <c r="G24553" s="216"/>
      <c r="I24553" s="434"/>
      <c r="P24553" s="294"/>
    </row>
    <row r="24554" spans="1:16">
      <c r="A24554" s="215"/>
      <c r="B24554" s="438"/>
      <c r="C24554" s="215"/>
      <c r="D24554" s="217"/>
      <c r="E24554" s="217"/>
      <c r="F24554" s="216"/>
      <c r="G24554" s="216"/>
      <c r="I24554" s="434"/>
      <c r="P24554" s="294"/>
    </row>
    <row r="24555" spans="1:16">
      <c r="A24555" s="215"/>
      <c r="B24555" s="438"/>
      <c r="C24555" s="215"/>
      <c r="D24555" s="217"/>
      <c r="E24555" s="217"/>
      <c r="F24555" s="216"/>
      <c r="G24555" s="216"/>
      <c r="I24555" s="434"/>
      <c r="P24555" s="294"/>
    </row>
    <row r="24556" spans="1:16">
      <c r="A24556" s="215"/>
      <c r="B24556" s="438"/>
      <c r="C24556" s="215"/>
      <c r="D24556" s="217"/>
      <c r="E24556" s="217"/>
      <c r="F24556" s="216"/>
      <c r="G24556" s="216"/>
      <c r="I24556" s="434"/>
      <c r="P24556" s="294"/>
    </row>
    <row r="24557" spans="1:16">
      <c r="A24557" s="215"/>
      <c r="B24557" s="438"/>
      <c r="C24557" s="215"/>
      <c r="D24557" s="217"/>
      <c r="E24557" s="217"/>
      <c r="F24557" s="216"/>
      <c r="G24557" s="216"/>
      <c r="I24557" s="434"/>
      <c r="P24557" s="294"/>
    </row>
    <row r="24558" spans="1:16">
      <c r="A24558" s="215"/>
      <c r="B24558" s="438"/>
      <c r="C24558" s="215"/>
      <c r="D24558" s="217"/>
      <c r="E24558" s="217"/>
      <c r="F24558" s="216"/>
      <c r="G24558" s="216"/>
      <c r="I24558" s="434"/>
      <c r="P24558" s="294"/>
    </row>
    <row r="24559" spans="1:16">
      <c r="A24559" s="215"/>
      <c r="B24559" s="438"/>
      <c r="C24559" s="215"/>
      <c r="D24559" s="217"/>
      <c r="E24559" s="217"/>
      <c r="F24559" s="216"/>
      <c r="G24559" s="216"/>
      <c r="I24559" s="434"/>
      <c r="P24559" s="294"/>
    </row>
    <row r="24560" spans="1:16">
      <c r="A24560" s="215"/>
      <c r="B24560" s="438"/>
      <c r="C24560" s="215"/>
      <c r="D24560" s="217"/>
      <c r="E24560" s="217"/>
      <c r="F24560" s="216"/>
      <c r="G24560" s="216"/>
      <c r="I24560" s="434"/>
      <c r="P24560" s="294"/>
    </row>
    <row r="24561" spans="1:16">
      <c r="A24561" s="215"/>
      <c r="B24561" s="438"/>
      <c r="C24561" s="215"/>
      <c r="D24561" s="217"/>
      <c r="E24561" s="217"/>
      <c r="F24561" s="216"/>
      <c r="G24561" s="216"/>
      <c r="I24561" s="434"/>
      <c r="P24561" s="294"/>
    </row>
    <row r="24562" spans="1:16">
      <c r="A24562" s="215"/>
      <c r="B24562" s="438"/>
      <c r="C24562" s="215"/>
      <c r="D24562" s="217"/>
      <c r="E24562" s="217"/>
      <c r="F24562" s="216"/>
      <c r="G24562" s="216"/>
      <c r="I24562" s="434"/>
      <c r="P24562" s="294"/>
    </row>
    <row r="24563" spans="1:16">
      <c r="A24563" s="215"/>
      <c r="B24563" s="438"/>
      <c r="C24563" s="215"/>
      <c r="D24563" s="217"/>
      <c r="E24563" s="217"/>
      <c r="F24563" s="216"/>
      <c r="G24563" s="216"/>
      <c r="I24563" s="434"/>
      <c r="P24563" s="294"/>
    </row>
    <row r="24564" spans="1:16">
      <c r="A24564" s="215"/>
      <c r="B24564" s="438"/>
      <c r="C24564" s="215"/>
      <c r="D24564" s="217"/>
      <c r="E24564" s="217"/>
      <c r="F24564" s="216"/>
      <c r="G24564" s="216"/>
      <c r="I24564" s="434"/>
      <c r="P24564" s="294"/>
    </row>
    <row r="24565" spans="1:16">
      <c r="A24565" s="215"/>
      <c r="B24565" s="438"/>
      <c r="C24565" s="215"/>
      <c r="D24565" s="217"/>
      <c r="E24565" s="217"/>
      <c r="F24565" s="216"/>
      <c r="G24565" s="216"/>
      <c r="I24565" s="434"/>
      <c r="P24565" s="294"/>
    </row>
    <row r="24566" spans="1:16">
      <c r="A24566" s="215"/>
      <c r="B24566" s="438"/>
      <c r="C24566" s="215"/>
      <c r="D24566" s="217"/>
      <c r="E24566" s="217"/>
      <c r="F24566" s="216"/>
      <c r="G24566" s="216"/>
      <c r="I24566" s="434"/>
      <c r="P24566" s="294"/>
    </row>
    <row r="24567" spans="1:16">
      <c r="A24567" s="215"/>
      <c r="B24567" s="438"/>
      <c r="C24567" s="215"/>
      <c r="D24567" s="217"/>
      <c r="E24567" s="217"/>
      <c r="F24567" s="216"/>
      <c r="G24567" s="216"/>
      <c r="I24567" s="434"/>
      <c r="P24567" s="294"/>
    </row>
    <row r="24568" spans="1:16">
      <c r="A24568" s="215"/>
      <c r="B24568" s="438"/>
      <c r="C24568" s="215"/>
      <c r="D24568" s="217"/>
      <c r="E24568" s="217"/>
      <c r="F24568" s="216"/>
      <c r="G24568" s="216"/>
      <c r="I24568" s="434"/>
      <c r="P24568" s="294"/>
    </row>
    <row r="24569" spans="1:16">
      <c r="A24569" s="215"/>
      <c r="B24569" s="438"/>
      <c r="C24569" s="215"/>
      <c r="D24569" s="217"/>
      <c r="E24569" s="217"/>
      <c r="F24569" s="216"/>
      <c r="G24569" s="216"/>
      <c r="I24569" s="434"/>
      <c r="P24569" s="294"/>
    </row>
    <row r="24570" spans="1:16">
      <c r="A24570" s="215"/>
      <c r="B24570" s="438"/>
      <c r="C24570" s="215"/>
      <c r="D24570" s="217"/>
      <c r="E24570" s="217"/>
      <c r="F24570" s="216"/>
      <c r="G24570" s="216"/>
      <c r="I24570" s="434"/>
      <c r="P24570" s="294"/>
    </row>
    <row r="24571" spans="1:16">
      <c r="A24571" s="215"/>
      <c r="B24571" s="438"/>
      <c r="C24571" s="215"/>
      <c r="D24571" s="217"/>
      <c r="E24571" s="217"/>
      <c r="F24571" s="216"/>
      <c r="G24571" s="216"/>
      <c r="I24571" s="434"/>
      <c r="P24571" s="294"/>
    </row>
    <row r="24572" spans="1:16">
      <c r="A24572" s="215"/>
      <c r="B24572" s="438"/>
      <c r="C24572" s="215"/>
      <c r="D24572" s="217"/>
      <c r="E24572" s="217"/>
      <c r="F24572" s="216"/>
      <c r="G24572" s="216"/>
      <c r="I24572" s="434"/>
      <c r="P24572" s="294"/>
    </row>
    <row r="24573" spans="1:16">
      <c r="A24573" s="215"/>
      <c r="B24573" s="438"/>
      <c r="C24573" s="215"/>
      <c r="D24573" s="217"/>
      <c r="E24573" s="217"/>
      <c r="F24573" s="216"/>
      <c r="G24573" s="216"/>
      <c r="I24573" s="434"/>
      <c r="P24573" s="294"/>
    </row>
    <row r="24574" spans="1:16">
      <c r="A24574" s="215"/>
      <c r="B24574" s="438"/>
      <c r="C24574" s="215"/>
      <c r="D24574" s="217"/>
      <c r="E24574" s="217"/>
      <c r="F24574" s="216"/>
      <c r="G24574" s="216"/>
      <c r="I24574" s="434"/>
      <c r="P24574" s="294"/>
    </row>
    <row r="24575" spans="1:16">
      <c r="A24575" s="215"/>
      <c r="B24575" s="438"/>
      <c r="C24575" s="215"/>
      <c r="D24575" s="217"/>
      <c r="E24575" s="217"/>
      <c r="F24575" s="216"/>
      <c r="G24575" s="216"/>
      <c r="I24575" s="434"/>
      <c r="P24575" s="294"/>
    </row>
    <row r="24576" spans="1:16">
      <c r="A24576" s="215"/>
      <c r="B24576" s="438"/>
      <c r="C24576" s="215"/>
      <c r="D24576" s="217"/>
      <c r="E24576" s="217"/>
      <c r="F24576" s="216"/>
      <c r="G24576" s="216"/>
      <c r="I24576" s="434"/>
      <c r="P24576" s="294"/>
    </row>
    <row r="24577" spans="1:16">
      <c r="A24577" s="215"/>
      <c r="B24577" s="438"/>
      <c r="C24577" s="215"/>
      <c r="D24577" s="217"/>
      <c r="E24577" s="217"/>
      <c r="F24577" s="216"/>
      <c r="G24577" s="216"/>
      <c r="I24577" s="434"/>
      <c r="P24577" s="294"/>
    </row>
    <row r="24578" spans="1:16">
      <c r="A24578" s="215"/>
      <c r="B24578" s="438"/>
      <c r="C24578" s="215"/>
      <c r="D24578" s="217"/>
      <c r="E24578" s="217"/>
      <c r="F24578" s="216"/>
      <c r="G24578" s="216"/>
      <c r="I24578" s="434"/>
      <c r="P24578" s="294"/>
    </row>
    <row r="24579" spans="1:16">
      <c r="A24579" s="215"/>
      <c r="B24579" s="438"/>
      <c r="C24579" s="215"/>
      <c r="D24579" s="217"/>
      <c r="E24579" s="217"/>
      <c r="F24579" s="216"/>
      <c r="G24579" s="216"/>
      <c r="I24579" s="434"/>
      <c r="P24579" s="294"/>
    </row>
    <row r="24580" spans="1:16">
      <c r="A24580" s="215"/>
      <c r="B24580" s="438"/>
      <c r="C24580" s="215"/>
      <c r="D24580" s="217"/>
      <c r="E24580" s="217"/>
      <c r="F24580" s="216"/>
      <c r="G24580" s="216"/>
      <c r="I24580" s="434"/>
      <c r="P24580" s="294"/>
    </row>
    <row r="24581" spans="1:16">
      <c r="A24581" s="215"/>
      <c r="B24581" s="438"/>
      <c r="C24581" s="215"/>
      <c r="D24581" s="217"/>
      <c r="E24581" s="217"/>
      <c r="F24581" s="216"/>
      <c r="G24581" s="216"/>
      <c r="I24581" s="434"/>
      <c r="P24581" s="294"/>
    </row>
    <row r="24582" spans="1:16">
      <c r="A24582" s="215"/>
      <c r="B24582" s="438"/>
      <c r="C24582" s="215"/>
      <c r="D24582" s="217"/>
      <c r="E24582" s="217"/>
      <c r="F24582" s="216"/>
      <c r="G24582" s="216"/>
      <c r="I24582" s="434"/>
      <c r="P24582" s="294"/>
    </row>
    <row r="24583" spans="1:16">
      <c r="A24583" s="215"/>
      <c r="B24583" s="438"/>
      <c r="C24583" s="215"/>
      <c r="D24583" s="217"/>
      <c r="E24583" s="217"/>
      <c r="F24583" s="216"/>
      <c r="G24583" s="216"/>
      <c r="I24583" s="434"/>
      <c r="P24583" s="294"/>
    </row>
    <row r="24584" spans="1:16">
      <c r="A24584" s="215"/>
      <c r="B24584" s="438"/>
      <c r="C24584" s="215"/>
      <c r="D24584" s="217"/>
      <c r="E24584" s="217"/>
      <c r="F24584" s="216"/>
      <c r="G24584" s="216"/>
      <c r="I24584" s="434"/>
      <c r="P24584" s="294"/>
    </row>
    <row r="24585" spans="1:16">
      <c r="A24585" s="215"/>
      <c r="B24585" s="438"/>
      <c r="C24585" s="215"/>
      <c r="D24585" s="217"/>
      <c r="E24585" s="217"/>
      <c r="F24585" s="216"/>
      <c r="G24585" s="216"/>
      <c r="I24585" s="434"/>
      <c r="P24585" s="294"/>
    </row>
    <row r="24586" spans="1:16">
      <c r="A24586" s="215"/>
      <c r="B24586" s="438"/>
      <c r="C24586" s="215"/>
      <c r="D24586" s="217"/>
      <c r="E24586" s="217"/>
      <c r="F24586" s="216"/>
      <c r="G24586" s="216"/>
      <c r="I24586" s="434"/>
      <c r="P24586" s="294"/>
    </row>
    <row r="24587" spans="1:16">
      <c r="A24587" s="215"/>
      <c r="B24587" s="438"/>
      <c r="C24587" s="215"/>
      <c r="D24587" s="217"/>
      <c r="E24587" s="217"/>
      <c r="F24587" s="216"/>
      <c r="G24587" s="216"/>
      <c r="I24587" s="434"/>
      <c r="P24587" s="294"/>
    </row>
    <row r="24588" spans="1:16">
      <c r="A24588" s="215"/>
      <c r="B24588" s="438"/>
      <c r="C24588" s="215"/>
      <c r="D24588" s="217"/>
      <c r="E24588" s="217"/>
      <c r="F24588" s="216"/>
      <c r="G24588" s="216"/>
      <c r="I24588" s="434"/>
      <c r="P24588" s="294"/>
    </row>
    <row r="24589" spans="1:16">
      <c r="A24589" s="215"/>
      <c r="B24589" s="438"/>
      <c r="C24589" s="215"/>
      <c r="D24589" s="217"/>
      <c r="E24589" s="217"/>
      <c r="F24589" s="216"/>
      <c r="G24589" s="216"/>
      <c r="I24589" s="434"/>
      <c r="P24589" s="294"/>
    </row>
    <row r="24590" spans="1:16">
      <c r="A24590" s="215"/>
      <c r="B24590" s="438"/>
      <c r="C24590" s="215"/>
      <c r="D24590" s="217"/>
      <c r="E24590" s="217"/>
      <c r="F24590" s="216"/>
      <c r="G24590" s="216"/>
      <c r="I24590" s="434"/>
      <c r="P24590" s="294"/>
    </row>
    <row r="24591" spans="1:16">
      <c r="A24591" s="215"/>
      <c r="B24591" s="438"/>
      <c r="C24591" s="215"/>
      <c r="D24591" s="217"/>
      <c r="E24591" s="217"/>
      <c r="F24591" s="216"/>
      <c r="G24591" s="216"/>
      <c r="I24591" s="434"/>
      <c r="P24591" s="294"/>
    </row>
    <row r="24592" spans="1:16">
      <c r="A24592" s="215"/>
      <c r="B24592" s="438"/>
      <c r="C24592" s="215"/>
      <c r="D24592" s="217"/>
      <c r="E24592" s="217"/>
      <c r="F24592" s="216"/>
      <c r="G24592" s="216"/>
      <c r="I24592" s="434"/>
      <c r="P24592" s="294"/>
    </row>
    <row r="24593" spans="1:16">
      <c r="A24593" s="215"/>
      <c r="B24593" s="438"/>
      <c r="C24593" s="215"/>
      <c r="D24593" s="217"/>
      <c r="E24593" s="217"/>
      <c r="F24593" s="216"/>
      <c r="G24593" s="216"/>
      <c r="I24593" s="434"/>
      <c r="P24593" s="294"/>
    </row>
    <row r="24594" spans="1:16">
      <c r="A24594" s="215"/>
      <c r="B24594" s="438"/>
      <c r="C24594" s="215"/>
      <c r="D24594" s="217"/>
      <c r="E24594" s="217"/>
      <c r="F24594" s="216"/>
      <c r="G24594" s="216"/>
      <c r="I24594" s="434"/>
      <c r="P24594" s="294"/>
    </row>
    <row r="24595" spans="1:16">
      <c r="A24595" s="215"/>
      <c r="B24595" s="438"/>
      <c r="C24595" s="215"/>
      <c r="D24595" s="217"/>
      <c r="E24595" s="217"/>
      <c r="F24595" s="216"/>
      <c r="G24595" s="216"/>
      <c r="I24595" s="434"/>
      <c r="P24595" s="294"/>
    </row>
    <row r="24596" spans="1:16">
      <c r="A24596" s="215"/>
      <c r="B24596" s="438"/>
      <c r="C24596" s="215"/>
      <c r="D24596" s="217"/>
      <c r="E24596" s="217"/>
      <c r="F24596" s="216"/>
      <c r="G24596" s="216"/>
      <c r="I24596" s="434"/>
      <c r="P24596" s="294"/>
    </row>
    <row r="24597" spans="1:16">
      <c r="A24597" s="215"/>
      <c r="B24597" s="438"/>
      <c r="C24597" s="215"/>
      <c r="D24597" s="217"/>
      <c r="E24597" s="217"/>
      <c r="F24597" s="216"/>
      <c r="G24597" s="216"/>
      <c r="I24597" s="434"/>
      <c r="P24597" s="294"/>
    </row>
    <row r="24598" spans="1:16">
      <c r="A24598" s="215"/>
      <c r="B24598" s="438"/>
      <c r="C24598" s="215"/>
      <c r="D24598" s="217"/>
      <c r="E24598" s="217"/>
      <c r="F24598" s="216"/>
      <c r="G24598" s="216"/>
      <c r="I24598" s="434"/>
      <c r="P24598" s="294"/>
    </row>
    <row r="24599" spans="1:16">
      <c r="A24599" s="215"/>
      <c r="B24599" s="438"/>
      <c r="C24599" s="215"/>
      <c r="D24599" s="217"/>
      <c r="E24599" s="217"/>
      <c r="F24599" s="216"/>
      <c r="G24599" s="216"/>
      <c r="I24599" s="434"/>
      <c r="P24599" s="294"/>
    </row>
    <row r="24600" spans="1:16">
      <c r="A24600" s="215"/>
      <c r="B24600" s="438"/>
      <c r="C24600" s="215"/>
      <c r="D24600" s="217"/>
      <c r="E24600" s="217"/>
      <c r="F24600" s="216"/>
      <c r="G24600" s="216"/>
      <c r="I24600" s="434"/>
      <c r="P24600" s="294"/>
    </row>
    <row r="24601" spans="1:16">
      <c r="A24601" s="215"/>
      <c r="B24601" s="438"/>
      <c r="C24601" s="215"/>
      <c r="D24601" s="217"/>
      <c r="E24601" s="217"/>
      <c r="F24601" s="216"/>
      <c r="G24601" s="216"/>
      <c r="I24601" s="434"/>
      <c r="P24601" s="294"/>
    </row>
    <row r="24602" spans="1:16">
      <c r="A24602" s="215"/>
      <c r="B24602" s="438"/>
      <c r="C24602" s="215"/>
      <c r="D24602" s="217"/>
      <c r="E24602" s="217"/>
      <c r="F24602" s="216"/>
      <c r="G24602" s="216"/>
      <c r="I24602" s="434"/>
      <c r="P24602" s="294"/>
    </row>
    <row r="24603" spans="1:16">
      <c r="A24603" s="215"/>
      <c r="B24603" s="438"/>
      <c r="C24603" s="215"/>
      <c r="D24603" s="217"/>
      <c r="E24603" s="217"/>
      <c r="F24603" s="216"/>
      <c r="G24603" s="216"/>
      <c r="I24603" s="434"/>
      <c r="P24603" s="294"/>
    </row>
    <row r="24604" spans="1:16">
      <c r="A24604" s="215"/>
      <c r="B24604" s="438"/>
      <c r="C24604" s="215"/>
      <c r="D24604" s="217"/>
      <c r="E24604" s="217"/>
      <c r="F24604" s="216"/>
      <c r="G24604" s="216"/>
      <c r="I24604" s="434"/>
      <c r="P24604" s="294"/>
    </row>
    <row r="24605" spans="1:16">
      <c r="A24605" s="215"/>
      <c r="B24605" s="438"/>
      <c r="C24605" s="215"/>
      <c r="D24605" s="217"/>
      <c r="E24605" s="217"/>
      <c r="F24605" s="216"/>
      <c r="G24605" s="216"/>
      <c r="I24605" s="434"/>
      <c r="P24605" s="294"/>
    </row>
    <row r="24606" spans="1:16">
      <c r="A24606" s="215"/>
      <c r="B24606" s="438"/>
      <c r="C24606" s="215"/>
      <c r="D24606" s="217"/>
      <c r="E24606" s="217"/>
      <c r="F24606" s="216"/>
      <c r="G24606" s="216"/>
      <c r="I24606" s="434"/>
      <c r="P24606" s="294"/>
    </row>
    <row r="24607" spans="1:16">
      <c r="A24607" s="215"/>
      <c r="B24607" s="438"/>
      <c r="C24607" s="215"/>
      <c r="D24607" s="217"/>
      <c r="E24607" s="217"/>
      <c r="F24607" s="216"/>
      <c r="G24607" s="216"/>
      <c r="I24607" s="434"/>
      <c r="P24607" s="294"/>
    </row>
    <row r="24608" spans="1:16">
      <c r="A24608" s="215"/>
      <c r="B24608" s="438"/>
      <c r="C24608" s="215"/>
      <c r="D24608" s="217"/>
      <c r="E24608" s="217"/>
      <c r="F24608" s="216"/>
      <c r="G24608" s="216"/>
      <c r="I24608" s="434"/>
      <c r="P24608" s="294"/>
    </row>
    <row r="24609" spans="1:16">
      <c r="A24609" s="215"/>
      <c r="B24609" s="438"/>
      <c r="C24609" s="215"/>
      <c r="D24609" s="217"/>
      <c r="E24609" s="217"/>
      <c r="F24609" s="216"/>
      <c r="G24609" s="216"/>
      <c r="I24609" s="434"/>
      <c r="P24609" s="294"/>
    </row>
    <row r="24610" spans="1:16">
      <c r="A24610" s="215"/>
      <c r="B24610" s="438"/>
      <c r="C24610" s="215"/>
      <c r="D24610" s="217"/>
      <c r="E24610" s="217"/>
      <c r="F24610" s="216"/>
      <c r="G24610" s="216"/>
      <c r="I24610" s="434"/>
      <c r="P24610" s="294"/>
    </row>
    <row r="24611" spans="1:16">
      <c r="A24611" s="215"/>
      <c r="B24611" s="438"/>
      <c r="C24611" s="215"/>
      <c r="D24611" s="217"/>
      <c r="E24611" s="217"/>
      <c r="F24611" s="216"/>
      <c r="G24611" s="216"/>
      <c r="I24611" s="434"/>
      <c r="P24611" s="294"/>
    </row>
    <row r="24612" spans="1:16">
      <c r="A24612" s="215"/>
      <c r="B24612" s="438"/>
      <c r="C24612" s="215"/>
      <c r="D24612" s="217"/>
      <c r="E24612" s="217"/>
      <c r="F24612" s="216"/>
      <c r="G24612" s="216"/>
      <c r="I24612" s="434"/>
      <c r="P24612" s="294"/>
    </row>
    <row r="24613" spans="1:16">
      <c r="A24613" s="215"/>
      <c r="B24613" s="438"/>
      <c r="C24613" s="215"/>
      <c r="D24613" s="217"/>
      <c r="E24613" s="217"/>
      <c r="F24613" s="216"/>
      <c r="G24613" s="216"/>
      <c r="I24613" s="434"/>
      <c r="P24613" s="294"/>
    </row>
    <row r="24614" spans="1:16">
      <c r="A24614" s="215"/>
      <c r="B24614" s="438"/>
      <c r="C24614" s="215"/>
      <c r="D24614" s="217"/>
      <c r="E24614" s="217"/>
      <c r="F24614" s="216"/>
      <c r="G24614" s="216"/>
      <c r="I24614" s="434"/>
      <c r="P24614" s="294"/>
    </row>
    <row r="24615" spans="1:16">
      <c r="A24615" s="215"/>
      <c r="B24615" s="438"/>
      <c r="C24615" s="215"/>
      <c r="D24615" s="217"/>
      <c r="E24615" s="217"/>
      <c r="F24615" s="216"/>
      <c r="G24615" s="216"/>
      <c r="I24615" s="434"/>
      <c r="P24615" s="294"/>
    </row>
    <row r="24616" spans="1:16">
      <c r="A24616" s="215"/>
      <c r="B24616" s="438"/>
      <c r="C24616" s="215"/>
      <c r="D24616" s="217"/>
      <c r="E24616" s="217"/>
      <c r="F24616" s="216"/>
      <c r="G24616" s="216"/>
      <c r="I24616" s="434"/>
      <c r="P24616" s="294"/>
    </row>
    <row r="24617" spans="1:16">
      <c r="A24617" s="215"/>
      <c r="B24617" s="438"/>
      <c r="C24617" s="215"/>
      <c r="D24617" s="217"/>
      <c r="E24617" s="217"/>
      <c r="F24617" s="216"/>
      <c r="G24617" s="216"/>
      <c r="I24617" s="434"/>
      <c r="P24617" s="294"/>
    </row>
    <row r="24618" spans="1:16">
      <c r="A24618" s="215"/>
      <c r="B24618" s="438"/>
      <c r="C24618" s="215"/>
      <c r="D24618" s="217"/>
      <c r="E24618" s="217"/>
      <c r="F24618" s="216"/>
      <c r="G24618" s="216"/>
      <c r="I24618" s="434"/>
      <c r="P24618" s="294"/>
    </row>
    <row r="24619" spans="1:16">
      <c r="A24619" s="215"/>
      <c r="B24619" s="438"/>
      <c r="C24619" s="215"/>
      <c r="D24619" s="217"/>
      <c r="E24619" s="217"/>
      <c r="F24619" s="216"/>
      <c r="G24619" s="216"/>
      <c r="I24619" s="434"/>
      <c r="P24619" s="294"/>
    </row>
    <row r="24620" spans="1:16">
      <c r="A24620" s="215"/>
      <c r="B24620" s="438"/>
      <c r="C24620" s="215"/>
      <c r="D24620" s="217"/>
      <c r="E24620" s="217"/>
      <c r="F24620" s="216"/>
      <c r="G24620" s="216"/>
      <c r="I24620" s="434"/>
      <c r="P24620" s="294"/>
    </row>
    <row r="24621" spans="1:16">
      <c r="A24621" s="215"/>
      <c r="B24621" s="438"/>
      <c r="C24621" s="215"/>
      <c r="D24621" s="217"/>
      <c r="E24621" s="217"/>
      <c r="F24621" s="216"/>
      <c r="G24621" s="216"/>
      <c r="I24621" s="434"/>
      <c r="P24621" s="294"/>
    </row>
    <row r="24622" spans="1:16">
      <c r="A24622" s="215"/>
      <c r="B24622" s="438"/>
      <c r="C24622" s="215"/>
      <c r="D24622" s="217"/>
      <c r="E24622" s="217"/>
      <c r="F24622" s="216"/>
      <c r="G24622" s="216"/>
      <c r="I24622" s="434"/>
      <c r="P24622" s="294"/>
    </row>
    <row r="24623" spans="1:16">
      <c r="A24623" s="215"/>
      <c r="B24623" s="438"/>
      <c r="C24623" s="215"/>
      <c r="D24623" s="217"/>
      <c r="E24623" s="217"/>
      <c r="F24623" s="216"/>
      <c r="G24623" s="216"/>
      <c r="I24623" s="434"/>
      <c r="P24623" s="294"/>
    </row>
    <row r="24624" spans="1:16">
      <c r="A24624" s="215"/>
      <c r="B24624" s="438"/>
      <c r="C24624" s="215"/>
      <c r="D24624" s="217"/>
      <c r="E24624" s="217"/>
      <c r="F24624" s="216"/>
      <c r="G24624" s="216"/>
      <c r="I24624" s="434"/>
      <c r="P24624" s="294"/>
    </row>
    <row r="24625" spans="1:16">
      <c r="A24625" s="215"/>
      <c r="B24625" s="438"/>
      <c r="C24625" s="215"/>
      <c r="D24625" s="217"/>
      <c r="E24625" s="217"/>
      <c r="F24625" s="216"/>
      <c r="G24625" s="216"/>
      <c r="I24625" s="434"/>
      <c r="P24625" s="294"/>
    </row>
    <row r="24626" spans="1:16">
      <c r="A24626" s="215"/>
      <c r="B24626" s="438"/>
      <c r="C24626" s="215"/>
      <c r="D24626" s="217"/>
      <c r="E24626" s="217"/>
      <c r="F24626" s="216"/>
      <c r="G24626" s="216"/>
      <c r="I24626" s="434"/>
      <c r="P24626" s="294"/>
    </row>
    <row r="24627" spans="1:16">
      <c r="A24627" s="215"/>
      <c r="B24627" s="438"/>
      <c r="C24627" s="215"/>
      <c r="D24627" s="217"/>
      <c r="E24627" s="217"/>
      <c r="F24627" s="216"/>
      <c r="G24627" s="216"/>
      <c r="I24627" s="434"/>
      <c r="P24627" s="294"/>
    </row>
    <row r="24628" spans="1:16">
      <c r="A24628" s="215"/>
      <c r="B24628" s="438"/>
      <c r="C24628" s="215"/>
      <c r="D24628" s="217"/>
      <c r="E24628" s="217"/>
      <c r="F24628" s="216"/>
      <c r="G24628" s="216"/>
      <c r="I24628" s="434"/>
      <c r="P24628" s="294"/>
    </row>
    <row r="24629" spans="1:16">
      <c r="A24629" s="215"/>
      <c r="B24629" s="438"/>
      <c r="C24629" s="215"/>
      <c r="D24629" s="217"/>
      <c r="E24629" s="217"/>
      <c r="F24629" s="216"/>
      <c r="G24629" s="216"/>
      <c r="I24629" s="434"/>
      <c r="P24629" s="294"/>
    </row>
    <row r="24630" spans="1:16">
      <c r="A24630" s="215"/>
      <c r="B24630" s="438"/>
      <c r="C24630" s="215"/>
      <c r="D24630" s="217"/>
      <c r="E24630" s="217"/>
      <c r="F24630" s="216"/>
      <c r="G24630" s="216"/>
      <c r="I24630" s="434"/>
      <c r="P24630" s="294"/>
    </row>
    <row r="24631" spans="1:16">
      <c r="A24631" s="215"/>
      <c r="B24631" s="438"/>
      <c r="C24631" s="215"/>
      <c r="D24631" s="217"/>
      <c r="E24631" s="217"/>
      <c r="F24631" s="216"/>
      <c r="G24631" s="216"/>
      <c r="I24631" s="434"/>
      <c r="P24631" s="294"/>
    </row>
    <row r="24632" spans="1:16">
      <c r="A24632" s="215"/>
      <c r="B24632" s="438"/>
      <c r="C24632" s="215"/>
      <c r="D24632" s="217"/>
      <c r="E24632" s="217"/>
      <c r="F24632" s="216"/>
      <c r="G24632" s="216"/>
      <c r="I24632" s="434"/>
      <c r="P24632" s="294"/>
    </row>
    <row r="24633" spans="1:16">
      <c r="A24633" s="215"/>
      <c r="B24633" s="438"/>
      <c r="C24633" s="215"/>
      <c r="D24633" s="217"/>
      <c r="E24633" s="217"/>
      <c r="F24633" s="216"/>
      <c r="G24633" s="216"/>
      <c r="I24633" s="434"/>
      <c r="P24633" s="294"/>
    </row>
    <row r="24634" spans="1:16">
      <c r="A24634" s="215"/>
      <c r="B24634" s="438"/>
      <c r="C24634" s="215"/>
      <c r="D24634" s="217"/>
      <c r="E24634" s="217"/>
      <c r="F24634" s="216"/>
      <c r="G24634" s="216"/>
      <c r="I24634" s="434"/>
      <c r="P24634" s="294"/>
    </row>
    <row r="24635" spans="1:16">
      <c r="A24635" s="215"/>
      <c r="B24635" s="438"/>
      <c r="C24635" s="215"/>
      <c r="D24635" s="217"/>
      <c r="E24635" s="217"/>
      <c r="F24635" s="216"/>
      <c r="G24635" s="216"/>
      <c r="I24635" s="434"/>
      <c r="P24635" s="294"/>
    </row>
    <row r="24636" spans="1:16">
      <c r="A24636" s="215"/>
      <c r="B24636" s="438"/>
      <c r="C24636" s="215"/>
      <c r="D24636" s="217"/>
      <c r="E24636" s="217"/>
      <c r="F24636" s="216"/>
      <c r="G24636" s="216"/>
      <c r="I24636" s="434"/>
      <c r="P24636" s="294"/>
    </row>
    <row r="24637" spans="1:16">
      <c r="A24637" s="215"/>
      <c r="B24637" s="438"/>
      <c r="C24637" s="215"/>
      <c r="D24637" s="217"/>
      <c r="E24637" s="217"/>
      <c r="F24637" s="216"/>
      <c r="G24637" s="216"/>
      <c r="I24637" s="434"/>
      <c r="P24637" s="294"/>
    </row>
    <row r="24638" spans="1:16">
      <c r="A24638" s="215"/>
      <c r="B24638" s="438"/>
      <c r="C24638" s="215"/>
      <c r="D24638" s="217"/>
      <c r="E24638" s="217"/>
      <c r="F24638" s="216"/>
      <c r="G24638" s="216"/>
      <c r="I24638" s="434"/>
      <c r="P24638" s="294"/>
    </row>
    <row r="24639" spans="1:16">
      <c r="A24639" s="215"/>
      <c r="B24639" s="438"/>
      <c r="C24639" s="215"/>
      <c r="D24639" s="217"/>
      <c r="E24639" s="217"/>
      <c r="F24639" s="216"/>
      <c r="G24639" s="216"/>
      <c r="I24639" s="434"/>
      <c r="P24639" s="294"/>
    </row>
    <row r="24640" spans="1:16">
      <c r="A24640" s="215"/>
      <c r="B24640" s="438"/>
      <c r="C24640" s="215"/>
      <c r="D24640" s="217"/>
      <c r="E24640" s="217"/>
      <c r="F24640" s="216"/>
      <c r="G24640" s="216"/>
      <c r="I24640" s="434"/>
      <c r="P24640" s="294"/>
    </row>
    <row r="24641" spans="1:16">
      <c r="A24641" s="215"/>
      <c r="B24641" s="438"/>
      <c r="C24641" s="215"/>
      <c r="D24641" s="217"/>
      <c r="E24641" s="217"/>
      <c r="F24641" s="216"/>
      <c r="G24641" s="216"/>
      <c r="I24641" s="434"/>
      <c r="P24641" s="294"/>
    </row>
    <row r="24642" spans="1:16">
      <c r="A24642" s="215"/>
      <c r="B24642" s="438"/>
      <c r="C24642" s="215"/>
      <c r="D24642" s="217"/>
      <c r="E24642" s="217"/>
      <c r="F24642" s="216"/>
      <c r="G24642" s="216"/>
      <c r="I24642" s="434"/>
      <c r="P24642" s="294"/>
    </row>
    <row r="24643" spans="1:16">
      <c r="A24643" s="215"/>
      <c r="B24643" s="438"/>
      <c r="C24643" s="215"/>
      <c r="D24643" s="217"/>
      <c r="E24643" s="217"/>
      <c r="F24643" s="216"/>
      <c r="G24643" s="216"/>
      <c r="I24643" s="434"/>
      <c r="P24643" s="294"/>
    </row>
    <row r="24644" spans="1:16">
      <c r="A24644" s="215"/>
      <c r="B24644" s="438"/>
      <c r="C24644" s="215"/>
      <c r="D24644" s="217"/>
      <c r="E24644" s="217"/>
      <c r="F24644" s="216"/>
      <c r="G24644" s="216"/>
      <c r="I24644" s="434"/>
      <c r="P24644" s="294"/>
    </row>
    <row r="24645" spans="1:16">
      <c r="A24645" s="215"/>
      <c r="B24645" s="438"/>
      <c r="C24645" s="215"/>
      <c r="D24645" s="217"/>
      <c r="E24645" s="217"/>
      <c r="F24645" s="216"/>
      <c r="G24645" s="216"/>
      <c r="I24645" s="434"/>
      <c r="P24645" s="294"/>
    </row>
    <row r="24646" spans="1:16">
      <c r="A24646" s="215"/>
      <c r="B24646" s="438"/>
      <c r="C24646" s="215"/>
      <c r="D24646" s="217"/>
      <c r="E24646" s="217"/>
      <c r="F24646" s="216"/>
      <c r="G24646" s="216"/>
      <c r="I24646" s="434"/>
      <c r="P24646" s="294"/>
    </row>
    <row r="24647" spans="1:16">
      <c r="A24647" s="215"/>
      <c r="B24647" s="438"/>
      <c r="C24647" s="215"/>
      <c r="D24647" s="217"/>
      <c r="E24647" s="217"/>
      <c r="F24647" s="216"/>
      <c r="G24647" s="216"/>
      <c r="I24647" s="434"/>
      <c r="P24647" s="294"/>
    </row>
    <row r="24648" spans="1:16">
      <c r="A24648" s="215"/>
      <c r="B24648" s="438"/>
      <c r="C24648" s="215"/>
      <c r="D24648" s="217"/>
      <c r="E24648" s="217"/>
      <c r="F24648" s="216"/>
      <c r="G24648" s="216"/>
      <c r="I24648" s="434"/>
      <c r="P24648" s="294"/>
    </row>
    <row r="24649" spans="1:16">
      <c r="A24649" s="215"/>
      <c r="B24649" s="438"/>
      <c r="C24649" s="215"/>
      <c r="D24649" s="217"/>
      <c r="E24649" s="217"/>
      <c r="F24649" s="216"/>
      <c r="G24649" s="216"/>
      <c r="I24649" s="434"/>
      <c r="P24649" s="294"/>
    </row>
    <row r="24650" spans="1:16">
      <c r="A24650" s="215"/>
      <c r="B24650" s="438"/>
      <c r="C24650" s="215"/>
      <c r="D24650" s="217"/>
      <c r="E24650" s="217"/>
      <c r="F24650" s="216"/>
      <c r="G24650" s="216"/>
      <c r="I24650" s="434"/>
      <c r="P24650" s="294"/>
    </row>
    <row r="24651" spans="1:16">
      <c r="A24651" s="215"/>
      <c r="B24651" s="438"/>
      <c r="C24651" s="215"/>
      <c r="D24651" s="217"/>
      <c r="E24651" s="217"/>
      <c r="F24651" s="216"/>
      <c r="G24651" s="216"/>
      <c r="I24651" s="434"/>
      <c r="P24651" s="294"/>
    </row>
    <row r="24652" spans="1:16">
      <c r="A24652" s="215"/>
      <c r="B24652" s="438"/>
      <c r="C24652" s="215"/>
      <c r="D24652" s="217"/>
      <c r="E24652" s="217"/>
      <c r="F24652" s="216"/>
      <c r="G24652" s="216"/>
      <c r="I24652" s="434"/>
      <c r="P24652" s="294"/>
    </row>
    <row r="24653" spans="1:16">
      <c r="A24653" s="215"/>
      <c r="B24653" s="438"/>
      <c r="C24653" s="215"/>
      <c r="D24653" s="217"/>
      <c r="E24653" s="217"/>
      <c r="F24653" s="216"/>
      <c r="G24653" s="216"/>
      <c r="I24653" s="434"/>
      <c r="P24653" s="294"/>
    </row>
    <row r="24654" spans="1:16">
      <c r="A24654" s="215"/>
      <c r="B24654" s="438"/>
      <c r="C24654" s="215"/>
      <c r="D24654" s="217"/>
      <c r="E24654" s="217"/>
      <c r="F24654" s="216"/>
      <c r="G24654" s="216"/>
      <c r="I24654" s="434"/>
      <c r="P24654" s="294"/>
    </row>
    <row r="24655" spans="1:16">
      <c r="A24655" s="215"/>
      <c r="B24655" s="438"/>
      <c r="C24655" s="215"/>
      <c r="D24655" s="217"/>
      <c r="E24655" s="217"/>
      <c r="F24655" s="216"/>
      <c r="G24655" s="216"/>
      <c r="I24655" s="434"/>
      <c r="P24655" s="294"/>
    </row>
    <row r="24656" spans="1:16">
      <c r="A24656" s="215"/>
      <c r="B24656" s="438"/>
      <c r="C24656" s="215"/>
      <c r="D24656" s="217"/>
      <c r="E24656" s="217"/>
      <c r="F24656" s="216"/>
      <c r="G24656" s="216"/>
      <c r="I24656" s="434"/>
      <c r="P24656" s="294"/>
    </row>
    <row r="24657" spans="1:16">
      <c r="A24657" s="215"/>
      <c r="B24657" s="438"/>
      <c r="C24657" s="215"/>
      <c r="D24657" s="217"/>
      <c r="E24657" s="217"/>
      <c r="F24657" s="216"/>
      <c r="G24657" s="216"/>
      <c r="I24657" s="434"/>
      <c r="P24657" s="294"/>
    </row>
    <row r="24658" spans="1:16">
      <c r="A24658" s="215"/>
      <c r="B24658" s="438"/>
      <c r="C24658" s="215"/>
      <c r="D24658" s="217"/>
      <c r="E24658" s="217"/>
      <c r="F24658" s="216"/>
      <c r="G24658" s="216"/>
      <c r="I24658" s="434"/>
      <c r="P24658" s="294"/>
    </row>
    <row r="24659" spans="1:16">
      <c r="A24659" s="215"/>
      <c r="B24659" s="438"/>
      <c r="C24659" s="215"/>
      <c r="D24659" s="217"/>
      <c r="E24659" s="217"/>
      <c r="F24659" s="216"/>
      <c r="G24659" s="216"/>
      <c r="I24659" s="434"/>
      <c r="P24659" s="294"/>
    </row>
    <row r="24660" spans="1:16">
      <c r="A24660" s="215"/>
      <c r="B24660" s="438"/>
      <c r="C24660" s="215"/>
      <c r="D24660" s="217"/>
      <c r="E24660" s="217"/>
      <c r="F24660" s="216"/>
      <c r="G24660" s="216"/>
      <c r="I24660" s="434"/>
      <c r="P24660" s="294"/>
    </row>
    <row r="24661" spans="1:16">
      <c r="A24661" s="215"/>
      <c r="B24661" s="438"/>
      <c r="C24661" s="215"/>
      <c r="D24661" s="217"/>
      <c r="E24661" s="217"/>
      <c r="F24661" s="216"/>
      <c r="G24661" s="216"/>
      <c r="I24661" s="434"/>
      <c r="P24661" s="294"/>
    </row>
    <row r="24662" spans="1:16">
      <c r="A24662" s="215"/>
      <c r="B24662" s="438"/>
      <c r="C24662" s="215"/>
      <c r="D24662" s="217"/>
      <c r="E24662" s="217"/>
      <c r="F24662" s="216"/>
      <c r="G24662" s="216"/>
      <c r="I24662" s="434"/>
      <c r="P24662" s="294"/>
    </row>
    <row r="24663" spans="1:16">
      <c r="A24663" s="215"/>
      <c r="B24663" s="438"/>
      <c r="C24663" s="215"/>
      <c r="D24663" s="217"/>
      <c r="E24663" s="217"/>
      <c r="F24663" s="216"/>
      <c r="G24663" s="216"/>
      <c r="I24663" s="434"/>
      <c r="P24663" s="294"/>
    </row>
    <row r="24664" spans="1:16">
      <c r="A24664" s="215"/>
      <c r="B24664" s="438"/>
      <c r="C24664" s="215"/>
      <c r="D24664" s="217"/>
      <c r="E24664" s="217"/>
      <c r="F24664" s="216"/>
      <c r="G24664" s="216"/>
      <c r="I24664" s="434"/>
      <c r="P24664" s="294"/>
    </row>
    <row r="24665" spans="1:16">
      <c r="A24665" s="215"/>
      <c r="B24665" s="438"/>
      <c r="C24665" s="215"/>
      <c r="D24665" s="217"/>
      <c r="E24665" s="217"/>
      <c r="F24665" s="216"/>
      <c r="G24665" s="216"/>
      <c r="I24665" s="434"/>
      <c r="P24665" s="294"/>
    </row>
    <row r="24666" spans="1:16">
      <c r="A24666" s="215"/>
      <c r="B24666" s="438"/>
      <c r="C24666" s="215"/>
      <c r="D24666" s="217"/>
      <c r="E24666" s="217"/>
      <c r="F24666" s="216"/>
      <c r="G24666" s="216"/>
      <c r="I24666" s="434"/>
      <c r="P24666" s="294"/>
    </row>
    <row r="24667" spans="1:16">
      <c r="A24667" s="215"/>
      <c r="B24667" s="438"/>
      <c r="C24667" s="215"/>
      <c r="D24667" s="217"/>
      <c r="E24667" s="217"/>
      <c r="F24667" s="216"/>
      <c r="G24667" s="216"/>
      <c r="I24667" s="434"/>
      <c r="P24667" s="294"/>
    </row>
    <row r="24668" spans="1:16">
      <c r="A24668" s="215"/>
      <c r="B24668" s="438"/>
      <c r="C24668" s="215"/>
      <c r="D24668" s="217"/>
      <c r="E24668" s="217"/>
      <c r="F24668" s="216"/>
      <c r="G24668" s="216"/>
      <c r="I24668" s="434"/>
      <c r="P24668" s="294"/>
    </row>
    <row r="24669" spans="1:16">
      <c r="A24669" s="215"/>
      <c r="B24669" s="438"/>
      <c r="C24669" s="215"/>
      <c r="D24669" s="217"/>
      <c r="E24669" s="217"/>
      <c r="F24669" s="216"/>
      <c r="G24669" s="216"/>
      <c r="I24669" s="434"/>
      <c r="P24669" s="294"/>
    </row>
    <row r="24670" spans="1:16">
      <c r="A24670" s="215"/>
      <c r="B24670" s="438"/>
      <c r="C24670" s="215"/>
      <c r="D24670" s="217"/>
      <c r="E24670" s="217"/>
      <c r="F24670" s="216"/>
      <c r="G24670" s="216"/>
      <c r="I24670" s="434"/>
      <c r="P24670" s="294"/>
    </row>
    <row r="24671" spans="1:16">
      <c r="A24671" s="215"/>
      <c r="B24671" s="438"/>
      <c r="C24671" s="215"/>
      <c r="D24671" s="217"/>
      <c r="E24671" s="217"/>
      <c r="F24671" s="216"/>
      <c r="G24671" s="216"/>
      <c r="I24671" s="434"/>
      <c r="P24671" s="294"/>
    </row>
    <row r="24672" spans="1:16">
      <c r="A24672" s="215"/>
      <c r="B24672" s="438"/>
      <c r="C24672" s="215"/>
      <c r="D24672" s="217"/>
      <c r="E24672" s="217"/>
      <c r="F24672" s="216"/>
      <c r="G24672" s="216"/>
      <c r="I24672" s="434"/>
      <c r="P24672" s="294"/>
    </row>
    <row r="24673" spans="1:16">
      <c r="A24673" s="215"/>
      <c r="B24673" s="438"/>
      <c r="C24673" s="215"/>
      <c r="D24673" s="217"/>
      <c r="E24673" s="217"/>
      <c r="F24673" s="216"/>
      <c r="G24673" s="216"/>
      <c r="I24673" s="434"/>
      <c r="P24673" s="294"/>
    </row>
    <row r="24674" spans="1:16">
      <c r="A24674" s="215"/>
      <c r="B24674" s="438"/>
      <c r="C24674" s="215"/>
      <c r="D24674" s="217"/>
      <c r="E24674" s="217"/>
      <c r="F24674" s="216"/>
      <c r="G24674" s="216"/>
      <c r="I24674" s="434"/>
      <c r="P24674" s="294"/>
    </row>
    <row r="24675" spans="1:16">
      <c r="A24675" s="215"/>
      <c r="B24675" s="438"/>
      <c r="C24675" s="215"/>
      <c r="D24675" s="217"/>
      <c r="E24675" s="217"/>
      <c r="F24675" s="216"/>
      <c r="G24675" s="216"/>
      <c r="I24675" s="434"/>
      <c r="P24675" s="294"/>
    </row>
    <row r="24676" spans="1:16">
      <c r="A24676" s="215"/>
      <c r="B24676" s="438"/>
      <c r="C24676" s="215"/>
      <c r="D24676" s="217"/>
      <c r="E24676" s="217"/>
      <c r="F24676" s="216"/>
      <c r="G24676" s="216"/>
      <c r="I24676" s="434"/>
      <c r="P24676" s="294"/>
    </row>
    <row r="24677" spans="1:16">
      <c r="A24677" s="215"/>
      <c r="B24677" s="438"/>
      <c r="C24677" s="215"/>
      <c r="D24677" s="217"/>
      <c r="E24677" s="217"/>
      <c r="F24677" s="216"/>
      <c r="G24677" s="216"/>
      <c r="I24677" s="434"/>
      <c r="P24677" s="294"/>
    </row>
    <row r="24678" spans="1:16">
      <c r="A24678" s="215"/>
      <c r="B24678" s="438"/>
      <c r="C24678" s="215"/>
      <c r="D24678" s="217"/>
      <c r="E24678" s="217"/>
      <c r="F24678" s="216"/>
      <c r="G24678" s="216"/>
      <c r="I24678" s="434"/>
      <c r="P24678" s="294"/>
    </row>
    <row r="24679" spans="1:16">
      <c r="A24679" s="215"/>
      <c r="B24679" s="438"/>
      <c r="C24679" s="215"/>
      <c r="D24679" s="217"/>
      <c r="E24679" s="217"/>
      <c r="F24679" s="216"/>
      <c r="G24679" s="216"/>
      <c r="I24679" s="434"/>
      <c r="P24679" s="294"/>
    </row>
    <row r="24680" spans="1:16">
      <c r="A24680" s="215"/>
      <c r="B24680" s="438"/>
      <c r="C24680" s="215"/>
      <c r="D24680" s="217"/>
      <c r="E24680" s="217"/>
      <c r="F24680" s="216"/>
      <c r="G24680" s="216"/>
      <c r="I24680" s="434"/>
      <c r="P24680" s="294"/>
    </row>
    <row r="24681" spans="1:16">
      <c r="A24681" s="215"/>
      <c r="B24681" s="438"/>
      <c r="C24681" s="215"/>
      <c r="D24681" s="217"/>
      <c r="E24681" s="217"/>
      <c r="F24681" s="216"/>
      <c r="G24681" s="216"/>
      <c r="I24681" s="434"/>
      <c r="P24681" s="294"/>
    </row>
    <row r="24682" spans="1:16">
      <c r="A24682" s="215"/>
      <c r="B24682" s="438"/>
      <c r="C24682" s="215"/>
      <c r="D24682" s="217"/>
      <c r="E24682" s="217"/>
      <c r="F24682" s="216"/>
      <c r="G24682" s="216"/>
      <c r="I24682" s="434"/>
      <c r="P24682" s="294"/>
    </row>
    <row r="24683" spans="1:16">
      <c r="A24683" s="215"/>
      <c r="B24683" s="438"/>
      <c r="C24683" s="215"/>
      <c r="D24683" s="217"/>
      <c r="E24683" s="217"/>
      <c r="F24683" s="216"/>
      <c r="G24683" s="216"/>
      <c r="I24683" s="434"/>
      <c r="P24683" s="294"/>
    </row>
    <row r="24684" spans="1:16">
      <c r="A24684" s="215"/>
      <c r="B24684" s="438"/>
      <c r="C24684" s="215"/>
      <c r="D24684" s="217"/>
      <c r="E24684" s="217"/>
      <c r="F24684" s="216"/>
      <c r="G24684" s="216"/>
      <c r="I24684" s="434"/>
      <c r="P24684" s="294"/>
    </row>
    <row r="24685" spans="1:16">
      <c r="A24685" s="215"/>
      <c r="B24685" s="438"/>
      <c r="C24685" s="215"/>
      <c r="D24685" s="217"/>
      <c r="E24685" s="217"/>
      <c r="F24685" s="216"/>
      <c r="G24685" s="216"/>
      <c r="I24685" s="434"/>
      <c r="P24685" s="294"/>
    </row>
    <row r="24686" spans="1:16">
      <c r="A24686" s="215"/>
      <c r="B24686" s="438"/>
      <c r="C24686" s="215"/>
      <c r="D24686" s="217"/>
      <c r="E24686" s="217"/>
      <c r="F24686" s="216"/>
      <c r="G24686" s="216"/>
      <c r="I24686" s="434"/>
      <c r="P24686" s="294"/>
    </row>
    <row r="24687" spans="1:16">
      <c r="A24687" s="215"/>
      <c r="B24687" s="438"/>
      <c r="C24687" s="215"/>
      <c r="D24687" s="217"/>
      <c r="E24687" s="217"/>
      <c r="F24687" s="216"/>
      <c r="G24687" s="216"/>
      <c r="I24687" s="434"/>
      <c r="P24687" s="294"/>
    </row>
    <row r="24688" spans="1:16">
      <c r="A24688" s="215"/>
      <c r="B24688" s="438"/>
      <c r="C24688" s="215"/>
      <c r="D24688" s="217"/>
      <c r="E24688" s="217"/>
      <c r="F24688" s="216"/>
      <c r="G24688" s="216"/>
      <c r="I24688" s="434"/>
      <c r="P24688" s="294"/>
    </row>
    <row r="24689" spans="1:16">
      <c r="A24689" s="215"/>
      <c r="B24689" s="438"/>
      <c r="C24689" s="215"/>
      <c r="D24689" s="217"/>
      <c r="E24689" s="217"/>
      <c r="F24689" s="216"/>
      <c r="G24689" s="216"/>
      <c r="I24689" s="434"/>
      <c r="P24689" s="294"/>
    </row>
    <row r="24690" spans="1:16">
      <c r="A24690" s="215"/>
      <c r="B24690" s="438"/>
      <c r="C24690" s="215"/>
      <c r="D24690" s="217"/>
      <c r="E24690" s="217"/>
      <c r="F24690" s="216"/>
      <c r="G24690" s="216"/>
      <c r="I24690" s="434"/>
      <c r="P24690" s="294"/>
    </row>
    <row r="24691" spans="1:16">
      <c r="A24691" s="215"/>
      <c r="B24691" s="438"/>
      <c r="C24691" s="215"/>
      <c r="D24691" s="217"/>
      <c r="E24691" s="217"/>
      <c r="F24691" s="216"/>
      <c r="G24691" s="216"/>
      <c r="I24691" s="434"/>
      <c r="P24691" s="294"/>
    </row>
    <row r="24692" spans="1:16">
      <c r="A24692" s="215"/>
      <c r="B24692" s="438"/>
      <c r="C24692" s="215"/>
      <c r="D24692" s="217"/>
      <c r="E24692" s="217"/>
      <c r="F24692" s="216"/>
      <c r="G24692" s="216"/>
      <c r="I24692" s="434"/>
      <c r="P24692" s="294"/>
    </row>
    <row r="24693" spans="1:16">
      <c r="A24693" s="215"/>
      <c r="B24693" s="438"/>
      <c r="C24693" s="215"/>
      <c r="D24693" s="217"/>
      <c r="E24693" s="217"/>
      <c r="F24693" s="216"/>
      <c r="G24693" s="216"/>
      <c r="I24693" s="434"/>
      <c r="P24693" s="294"/>
    </row>
    <row r="24694" spans="1:16">
      <c r="A24694" s="215"/>
      <c r="B24694" s="438"/>
      <c r="C24694" s="215"/>
      <c r="D24694" s="217"/>
      <c r="E24694" s="217"/>
      <c r="F24694" s="216"/>
      <c r="G24694" s="216"/>
      <c r="I24694" s="434"/>
      <c r="P24694" s="294"/>
    </row>
    <row r="24695" spans="1:16">
      <c r="A24695" s="215"/>
      <c r="B24695" s="438"/>
      <c r="C24695" s="215"/>
      <c r="D24695" s="217"/>
      <c r="E24695" s="217"/>
      <c r="F24695" s="216"/>
      <c r="G24695" s="216"/>
      <c r="I24695" s="434"/>
      <c r="P24695" s="294"/>
    </row>
    <row r="24696" spans="1:16">
      <c r="A24696" s="215"/>
      <c r="B24696" s="438"/>
      <c r="C24696" s="215"/>
      <c r="D24696" s="217"/>
      <c r="E24696" s="217"/>
      <c r="F24696" s="216"/>
      <c r="G24696" s="216"/>
      <c r="I24696" s="434"/>
      <c r="P24696" s="294"/>
    </row>
    <row r="24697" spans="1:16">
      <c r="A24697" s="215"/>
      <c r="B24697" s="438"/>
      <c r="C24697" s="215"/>
      <c r="D24697" s="217"/>
      <c r="E24697" s="217"/>
      <c r="F24697" s="216"/>
      <c r="G24697" s="216"/>
      <c r="I24697" s="434"/>
      <c r="P24697" s="294"/>
    </row>
    <row r="24698" spans="1:16">
      <c r="A24698" s="215"/>
      <c r="B24698" s="438"/>
      <c r="C24698" s="215"/>
      <c r="D24698" s="217"/>
      <c r="E24698" s="217"/>
      <c r="F24698" s="216"/>
      <c r="G24698" s="216"/>
      <c r="I24698" s="434"/>
      <c r="P24698" s="294"/>
    </row>
    <row r="24699" spans="1:16">
      <c r="A24699" s="215"/>
      <c r="B24699" s="438"/>
      <c r="C24699" s="215"/>
      <c r="D24699" s="217"/>
      <c r="E24699" s="217"/>
      <c r="F24699" s="216"/>
      <c r="G24699" s="216"/>
      <c r="I24699" s="434"/>
      <c r="P24699" s="294"/>
    </row>
    <row r="24700" spans="1:16">
      <c r="A24700" s="215"/>
      <c r="B24700" s="438"/>
      <c r="C24700" s="215"/>
      <c r="D24700" s="217"/>
      <c r="E24700" s="217"/>
      <c r="F24700" s="216"/>
      <c r="G24700" s="216"/>
      <c r="I24700" s="434"/>
      <c r="P24700" s="294"/>
    </row>
    <row r="24701" spans="1:16">
      <c r="A24701" s="215"/>
      <c r="B24701" s="438"/>
      <c r="C24701" s="215"/>
      <c r="D24701" s="217"/>
      <c r="E24701" s="217"/>
      <c r="F24701" s="216"/>
      <c r="G24701" s="216"/>
      <c r="I24701" s="434"/>
      <c r="P24701" s="294"/>
    </row>
    <row r="24702" spans="1:16">
      <c r="A24702" s="215"/>
      <c r="B24702" s="438"/>
      <c r="C24702" s="215"/>
      <c r="D24702" s="217"/>
      <c r="E24702" s="217"/>
      <c r="F24702" s="216"/>
      <c r="G24702" s="216"/>
      <c r="I24702" s="434"/>
      <c r="P24702" s="294"/>
    </row>
    <row r="24703" spans="1:16">
      <c r="A24703" s="215"/>
      <c r="B24703" s="438"/>
      <c r="C24703" s="215"/>
      <c r="D24703" s="217"/>
      <c r="E24703" s="217"/>
      <c r="F24703" s="216"/>
      <c r="G24703" s="216"/>
      <c r="I24703" s="434"/>
      <c r="P24703" s="294"/>
    </row>
    <row r="24704" spans="1:16">
      <c r="A24704" s="215"/>
      <c r="B24704" s="438"/>
      <c r="C24704" s="215"/>
      <c r="D24704" s="217"/>
      <c r="E24704" s="217"/>
      <c r="F24704" s="216"/>
      <c r="G24704" s="216"/>
      <c r="I24704" s="434"/>
      <c r="P24704" s="294"/>
    </row>
    <row r="24705" spans="1:16">
      <c r="A24705" s="215"/>
      <c r="B24705" s="438"/>
      <c r="C24705" s="215"/>
      <c r="D24705" s="217"/>
      <c r="E24705" s="217"/>
      <c r="F24705" s="216"/>
      <c r="G24705" s="216"/>
      <c r="I24705" s="434"/>
      <c r="P24705" s="294"/>
    </row>
    <row r="24706" spans="1:16">
      <c r="A24706" s="215"/>
      <c r="B24706" s="438"/>
      <c r="C24706" s="215"/>
      <c r="D24706" s="217"/>
      <c r="E24706" s="217"/>
      <c r="F24706" s="216"/>
      <c r="G24706" s="216"/>
      <c r="I24706" s="434"/>
      <c r="P24706" s="294"/>
    </row>
    <row r="24707" spans="1:16">
      <c r="A24707" s="215"/>
      <c r="B24707" s="438"/>
      <c r="C24707" s="215"/>
      <c r="D24707" s="217"/>
      <c r="E24707" s="217"/>
      <c r="F24707" s="216"/>
      <c r="G24707" s="216"/>
      <c r="I24707" s="434"/>
      <c r="P24707" s="294"/>
    </row>
    <row r="24708" spans="1:16">
      <c r="A24708" s="215"/>
      <c r="B24708" s="438"/>
      <c r="C24708" s="215"/>
      <c r="D24708" s="217"/>
      <c r="E24708" s="217"/>
      <c r="F24708" s="216"/>
      <c r="G24708" s="216"/>
      <c r="I24708" s="434"/>
      <c r="P24708" s="294"/>
    </row>
    <row r="24709" spans="1:16">
      <c r="A24709" s="215"/>
      <c r="B24709" s="438"/>
      <c r="C24709" s="215"/>
      <c r="D24709" s="217"/>
      <c r="E24709" s="217"/>
      <c r="F24709" s="216"/>
      <c r="G24709" s="216"/>
      <c r="I24709" s="434"/>
      <c r="P24709" s="294"/>
    </row>
    <row r="24710" spans="1:16">
      <c r="A24710" s="215"/>
      <c r="B24710" s="438"/>
      <c r="C24710" s="215"/>
      <c r="D24710" s="217"/>
      <c r="E24710" s="217"/>
      <c r="F24710" s="216"/>
      <c r="G24710" s="216"/>
      <c r="I24710" s="434"/>
      <c r="P24710" s="294"/>
    </row>
    <row r="24711" spans="1:16">
      <c r="A24711" s="215"/>
      <c r="B24711" s="438"/>
      <c r="C24711" s="215"/>
      <c r="D24711" s="217"/>
      <c r="E24711" s="217"/>
      <c r="F24711" s="216"/>
      <c r="G24711" s="216"/>
      <c r="I24711" s="434"/>
      <c r="P24711" s="294"/>
    </row>
    <row r="24712" spans="1:16">
      <c r="A24712" s="215"/>
      <c r="B24712" s="438"/>
      <c r="C24712" s="215"/>
      <c r="D24712" s="217"/>
      <c r="E24712" s="217"/>
      <c r="F24712" s="216"/>
      <c r="G24712" s="216"/>
      <c r="I24712" s="434"/>
      <c r="P24712" s="294"/>
    </row>
    <row r="24713" spans="1:16">
      <c r="A24713" s="215"/>
      <c r="B24713" s="438"/>
      <c r="C24713" s="215"/>
      <c r="D24713" s="217"/>
      <c r="E24713" s="217"/>
      <c r="F24713" s="216"/>
      <c r="G24713" s="216"/>
      <c r="I24713" s="434"/>
      <c r="P24713" s="294"/>
    </row>
    <row r="24714" spans="1:16">
      <c r="A24714" s="215"/>
      <c r="B24714" s="438"/>
      <c r="C24714" s="215"/>
      <c r="D24714" s="217"/>
      <c r="E24714" s="217"/>
      <c r="F24714" s="216"/>
      <c r="G24714" s="216"/>
      <c r="I24714" s="434"/>
      <c r="P24714" s="294"/>
    </row>
    <row r="24715" spans="1:16">
      <c r="A24715" s="215"/>
      <c r="B24715" s="438"/>
      <c r="C24715" s="215"/>
      <c r="D24715" s="217"/>
      <c r="E24715" s="217"/>
      <c r="F24715" s="216"/>
      <c r="G24715" s="216"/>
      <c r="I24715" s="434"/>
      <c r="P24715" s="294"/>
    </row>
    <row r="24716" spans="1:16">
      <c r="A24716" s="215"/>
      <c r="B24716" s="438"/>
      <c r="C24716" s="215"/>
      <c r="D24716" s="217"/>
      <c r="E24716" s="217"/>
      <c r="F24716" s="216"/>
      <c r="G24716" s="216"/>
      <c r="I24716" s="434"/>
      <c r="P24716" s="294"/>
    </row>
    <row r="24717" spans="1:16">
      <c r="A24717" s="215"/>
      <c r="B24717" s="438"/>
      <c r="C24717" s="215"/>
      <c r="D24717" s="217"/>
      <c r="E24717" s="217"/>
      <c r="F24717" s="216"/>
      <c r="G24717" s="216"/>
      <c r="I24717" s="434"/>
      <c r="P24717" s="294"/>
    </row>
    <row r="24718" spans="1:16">
      <c r="A24718" s="215"/>
      <c r="B24718" s="438"/>
      <c r="C24718" s="215"/>
      <c r="D24718" s="217"/>
      <c r="E24718" s="217"/>
      <c r="F24718" s="216"/>
      <c r="G24718" s="216"/>
      <c r="I24718" s="434"/>
      <c r="P24718" s="294"/>
    </row>
    <row r="24719" spans="1:16">
      <c r="A24719" s="215"/>
      <c r="B24719" s="438"/>
      <c r="C24719" s="215"/>
      <c r="D24719" s="217"/>
      <c r="E24719" s="217"/>
      <c r="F24719" s="216"/>
      <c r="G24719" s="216"/>
      <c r="I24719" s="434"/>
      <c r="P24719" s="294"/>
    </row>
    <row r="24720" spans="1:16">
      <c r="A24720" s="215"/>
      <c r="B24720" s="438"/>
      <c r="C24720" s="215"/>
      <c r="D24720" s="217"/>
      <c r="E24720" s="217"/>
      <c r="F24720" s="216"/>
      <c r="G24720" s="216"/>
      <c r="I24720" s="434"/>
      <c r="P24720" s="294"/>
    </row>
    <row r="24721" spans="1:16">
      <c r="A24721" s="215"/>
      <c r="B24721" s="438"/>
      <c r="C24721" s="215"/>
      <c r="D24721" s="217"/>
      <c r="E24721" s="217"/>
      <c r="F24721" s="216"/>
      <c r="G24721" s="216"/>
      <c r="I24721" s="434"/>
      <c r="P24721" s="294"/>
    </row>
    <row r="24722" spans="1:16">
      <c r="A24722" s="215"/>
      <c r="B24722" s="438"/>
      <c r="C24722" s="215"/>
      <c r="D24722" s="217"/>
      <c r="E24722" s="217"/>
      <c r="F24722" s="216"/>
      <c r="G24722" s="216"/>
      <c r="I24722" s="434"/>
      <c r="P24722" s="294"/>
    </row>
    <row r="24723" spans="1:16">
      <c r="A24723" s="215"/>
      <c r="B24723" s="438"/>
      <c r="C24723" s="215"/>
      <c r="D24723" s="217"/>
      <c r="E24723" s="217"/>
      <c r="F24723" s="216"/>
      <c r="G24723" s="216"/>
      <c r="I24723" s="434"/>
      <c r="P24723" s="294"/>
    </row>
    <row r="24724" spans="1:16">
      <c r="A24724" s="215"/>
      <c r="B24724" s="438"/>
      <c r="C24724" s="215"/>
      <c r="D24724" s="217"/>
      <c r="E24724" s="217"/>
      <c r="F24724" s="216"/>
      <c r="G24724" s="216"/>
      <c r="I24724" s="434"/>
      <c r="P24724" s="294"/>
    </row>
    <row r="24725" spans="1:16">
      <c r="A24725" s="215"/>
      <c r="B24725" s="438"/>
      <c r="C24725" s="215"/>
      <c r="D24725" s="217"/>
      <c r="E24725" s="217"/>
      <c r="F24725" s="216"/>
      <c r="G24725" s="216"/>
      <c r="I24725" s="434"/>
      <c r="P24725" s="294"/>
    </row>
    <row r="24726" spans="1:16">
      <c r="A24726" s="215"/>
      <c r="B24726" s="438"/>
      <c r="C24726" s="215"/>
      <c r="D24726" s="217"/>
      <c r="E24726" s="217"/>
      <c r="F24726" s="216"/>
      <c r="G24726" s="216"/>
      <c r="I24726" s="434"/>
      <c r="P24726" s="294"/>
    </row>
    <row r="24727" spans="1:16">
      <c r="A24727" s="215"/>
      <c r="B24727" s="438"/>
      <c r="C24727" s="215"/>
      <c r="D24727" s="217"/>
      <c r="E24727" s="217"/>
      <c r="F24727" s="216"/>
      <c r="G24727" s="216"/>
      <c r="I24727" s="434"/>
      <c r="P24727" s="294"/>
    </row>
    <row r="24728" spans="1:16">
      <c r="A24728" s="215"/>
      <c r="B24728" s="438"/>
      <c r="C24728" s="215"/>
      <c r="D24728" s="217"/>
      <c r="E24728" s="217"/>
      <c r="F24728" s="216"/>
      <c r="G24728" s="216"/>
      <c r="I24728" s="434"/>
      <c r="P24728" s="294"/>
    </row>
    <row r="24729" spans="1:16">
      <c r="A24729" s="215"/>
      <c r="B24729" s="438"/>
      <c r="C24729" s="215"/>
      <c r="D24729" s="217"/>
      <c r="E24729" s="217"/>
      <c r="F24729" s="216"/>
      <c r="G24729" s="216"/>
      <c r="I24729" s="434"/>
      <c r="P24729" s="294"/>
    </row>
    <row r="24730" spans="1:16">
      <c r="A24730" s="215"/>
      <c r="B24730" s="438"/>
      <c r="C24730" s="215"/>
      <c r="D24730" s="217"/>
      <c r="E24730" s="217"/>
      <c r="F24730" s="216"/>
      <c r="G24730" s="216"/>
      <c r="I24730" s="434"/>
      <c r="P24730" s="294"/>
    </row>
    <row r="24731" spans="1:16">
      <c r="A24731" s="215"/>
      <c r="B24731" s="438"/>
      <c r="C24731" s="215"/>
      <c r="D24731" s="217"/>
      <c r="E24731" s="217"/>
      <c r="F24731" s="216"/>
      <c r="G24731" s="216"/>
      <c r="I24731" s="434"/>
      <c r="P24731" s="294"/>
    </row>
    <row r="24732" spans="1:16">
      <c r="A24732" s="215"/>
      <c r="B24732" s="438"/>
      <c r="C24732" s="215"/>
      <c r="D24732" s="217"/>
      <c r="E24732" s="217"/>
      <c r="F24732" s="216"/>
      <c r="G24732" s="216"/>
      <c r="I24732" s="434"/>
      <c r="P24732" s="294"/>
    </row>
    <row r="24733" spans="1:16">
      <c r="A24733" s="215"/>
      <c r="B24733" s="438"/>
      <c r="C24733" s="215"/>
      <c r="D24733" s="217"/>
      <c r="E24733" s="217"/>
      <c r="F24733" s="216"/>
      <c r="G24733" s="216"/>
      <c r="I24733" s="434"/>
      <c r="P24733" s="294"/>
    </row>
    <row r="24734" spans="1:16">
      <c r="A24734" s="215"/>
      <c r="B24734" s="438"/>
      <c r="C24734" s="215"/>
      <c r="D24734" s="217"/>
      <c r="E24734" s="217"/>
      <c r="F24734" s="216"/>
      <c r="G24734" s="216"/>
      <c r="I24734" s="434"/>
      <c r="P24734" s="294"/>
    </row>
    <row r="24735" spans="1:16">
      <c r="A24735" s="215"/>
      <c r="B24735" s="438"/>
      <c r="C24735" s="215"/>
      <c r="D24735" s="217"/>
      <c r="E24735" s="217"/>
      <c r="F24735" s="216"/>
      <c r="G24735" s="216"/>
      <c r="I24735" s="434"/>
      <c r="P24735" s="294"/>
    </row>
    <row r="24736" spans="1:16">
      <c r="A24736" s="215"/>
      <c r="B24736" s="438"/>
      <c r="C24736" s="215"/>
      <c r="D24736" s="217"/>
      <c r="E24736" s="217"/>
      <c r="F24736" s="216"/>
      <c r="G24736" s="216"/>
      <c r="I24736" s="434"/>
      <c r="P24736" s="294"/>
    </row>
    <row r="24737" spans="1:16">
      <c r="A24737" s="215"/>
      <c r="B24737" s="438"/>
      <c r="C24737" s="215"/>
      <c r="D24737" s="217"/>
      <c r="E24737" s="217"/>
      <c r="F24737" s="216"/>
      <c r="G24737" s="216"/>
      <c r="I24737" s="434"/>
      <c r="P24737" s="294"/>
    </row>
    <row r="24738" spans="1:16">
      <c r="A24738" s="215"/>
      <c r="B24738" s="438"/>
      <c r="C24738" s="215"/>
      <c r="D24738" s="217"/>
      <c r="E24738" s="217"/>
      <c r="F24738" s="216"/>
      <c r="G24738" s="216"/>
      <c r="I24738" s="434"/>
      <c r="P24738" s="294"/>
    </row>
    <row r="24739" spans="1:16">
      <c r="A24739" s="215"/>
      <c r="B24739" s="438"/>
      <c r="C24739" s="215"/>
      <c r="D24739" s="217"/>
      <c r="E24739" s="217"/>
      <c r="F24739" s="216"/>
      <c r="G24739" s="216"/>
      <c r="I24739" s="434"/>
      <c r="P24739" s="294"/>
    </row>
    <row r="24740" spans="1:16">
      <c r="A24740" s="215"/>
      <c r="B24740" s="438"/>
      <c r="C24740" s="215"/>
      <c r="D24740" s="217"/>
      <c r="E24740" s="217"/>
      <c r="F24740" s="216"/>
      <c r="G24740" s="216"/>
      <c r="I24740" s="434"/>
      <c r="P24740" s="294"/>
    </row>
    <row r="24741" spans="1:16">
      <c r="A24741" s="215"/>
      <c r="B24741" s="438"/>
      <c r="C24741" s="215"/>
      <c r="D24741" s="217"/>
      <c r="E24741" s="217"/>
      <c r="F24741" s="216"/>
      <c r="G24741" s="216"/>
      <c r="I24741" s="434"/>
      <c r="P24741" s="294"/>
    </row>
    <row r="24742" spans="1:16">
      <c r="A24742" s="215"/>
      <c r="B24742" s="438"/>
      <c r="C24742" s="215"/>
      <c r="D24742" s="217"/>
      <c r="E24742" s="217"/>
      <c r="F24742" s="216"/>
      <c r="G24742" s="216"/>
      <c r="I24742" s="434"/>
      <c r="P24742" s="294"/>
    </row>
    <row r="24743" spans="1:16">
      <c r="A24743" s="215"/>
      <c r="B24743" s="438"/>
      <c r="C24743" s="215"/>
      <c r="D24743" s="217"/>
      <c r="E24743" s="217"/>
      <c r="F24743" s="216"/>
      <c r="G24743" s="216"/>
      <c r="I24743" s="434"/>
      <c r="P24743" s="294"/>
    </row>
    <row r="24744" spans="1:16">
      <c r="A24744" s="215"/>
      <c r="B24744" s="438"/>
      <c r="C24744" s="215"/>
      <c r="D24744" s="217"/>
      <c r="E24744" s="217"/>
      <c r="F24744" s="216"/>
      <c r="G24744" s="216"/>
      <c r="I24744" s="434"/>
      <c r="P24744" s="294"/>
    </row>
    <row r="24745" spans="1:16">
      <c r="A24745" s="215"/>
      <c r="B24745" s="438"/>
      <c r="C24745" s="215"/>
      <c r="D24745" s="217"/>
      <c r="E24745" s="217"/>
      <c r="F24745" s="216"/>
      <c r="G24745" s="216"/>
      <c r="I24745" s="434"/>
      <c r="P24745" s="294"/>
    </row>
    <row r="24746" spans="1:16">
      <c r="A24746" s="215"/>
      <c r="B24746" s="438"/>
      <c r="C24746" s="215"/>
      <c r="D24746" s="217"/>
      <c r="E24746" s="217"/>
      <c r="F24746" s="216"/>
      <c r="G24746" s="216"/>
      <c r="I24746" s="434"/>
      <c r="P24746" s="294"/>
    </row>
    <row r="24747" spans="1:16">
      <c r="A24747" s="215"/>
      <c r="B24747" s="438"/>
      <c r="C24747" s="215"/>
      <c r="D24747" s="217"/>
      <c r="E24747" s="217"/>
      <c r="F24747" s="216"/>
      <c r="G24747" s="216"/>
      <c r="I24747" s="434"/>
      <c r="P24747" s="294"/>
    </row>
    <row r="24748" spans="1:16">
      <c r="A24748" s="215"/>
      <c r="B24748" s="438"/>
      <c r="C24748" s="215"/>
      <c r="D24748" s="217"/>
      <c r="E24748" s="217"/>
      <c r="F24748" s="216"/>
      <c r="G24748" s="216"/>
      <c r="I24748" s="434"/>
      <c r="P24748" s="294"/>
    </row>
    <row r="24749" spans="1:16">
      <c r="A24749" s="215"/>
      <c r="B24749" s="438"/>
      <c r="C24749" s="215"/>
      <c r="D24749" s="217"/>
      <c r="E24749" s="217"/>
      <c r="F24749" s="216"/>
      <c r="G24749" s="216"/>
      <c r="I24749" s="434"/>
      <c r="P24749" s="294"/>
    </row>
    <row r="24750" spans="1:16">
      <c r="A24750" s="215"/>
      <c r="B24750" s="438"/>
      <c r="C24750" s="215"/>
      <c r="D24750" s="217"/>
      <c r="E24750" s="217"/>
      <c r="F24750" s="216"/>
      <c r="G24750" s="216"/>
      <c r="I24750" s="434"/>
      <c r="P24750" s="294"/>
    </row>
    <row r="24751" spans="1:16">
      <c r="A24751" s="215"/>
      <c r="B24751" s="438"/>
      <c r="C24751" s="215"/>
      <c r="D24751" s="217"/>
      <c r="E24751" s="217"/>
      <c r="F24751" s="216"/>
      <c r="G24751" s="216"/>
      <c r="I24751" s="434"/>
      <c r="P24751" s="294"/>
    </row>
    <row r="24752" spans="1:16">
      <c r="A24752" s="215"/>
      <c r="B24752" s="438"/>
      <c r="C24752" s="215"/>
      <c r="D24752" s="217"/>
      <c r="E24752" s="217"/>
      <c r="F24752" s="216"/>
      <c r="G24752" s="216"/>
      <c r="I24752" s="434"/>
      <c r="P24752" s="294"/>
    </row>
    <row r="24753" spans="1:16">
      <c r="A24753" s="215"/>
      <c r="B24753" s="438"/>
      <c r="C24753" s="215"/>
      <c r="D24753" s="217"/>
      <c r="E24753" s="217"/>
      <c r="F24753" s="216"/>
      <c r="G24753" s="216"/>
      <c r="I24753" s="434"/>
      <c r="P24753" s="294"/>
    </row>
    <row r="24754" spans="1:16">
      <c r="A24754" s="215"/>
      <c r="B24754" s="438"/>
      <c r="C24754" s="215"/>
      <c r="D24754" s="217"/>
      <c r="E24754" s="217"/>
      <c r="F24754" s="216"/>
      <c r="G24754" s="216"/>
      <c r="I24754" s="434"/>
      <c r="P24754" s="294"/>
    </row>
    <row r="24755" spans="1:16">
      <c r="A24755" s="215"/>
      <c r="B24755" s="438"/>
      <c r="C24755" s="215"/>
      <c r="D24755" s="217"/>
      <c r="E24755" s="217"/>
      <c r="F24755" s="216"/>
      <c r="G24755" s="216"/>
      <c r="I24755" s="434"/>
      <c r="P24755" s="294"/>
    </row>
    <row r="24756" spans="1:16">
      <c r="A24756" s="215"/>
      <c r="B24756" s="438"/>
      <c r="C24756" s="215"/>
      <c r="D24756" s="217"/>
      <c r="E24756" s="217"/>
      <c r="F24756" s="216"/>
      <c r="G24756" s="216"/>
      <c r="I24756" s="434"/>
      <c r="P24756" s="294"/>
    </row>
    <row r="24757" spans="1:16">
      <c r="A24757" s="215"/>
      <c r="B24757" s="438"/>
      <c r="C24757" s="215"/>
      <c r="D24757" s="217"/>
      <c r="E24757" s="217"/>
      <c r="F24757" s="216"/>
      <c r="G24757" s="216"/>
      <c r="I24757" s="434"/>
      <c r="P24757" s="294"/>
    </row>
    <row r="24758" spans="1:16">
      <c r="A24758" s="215"/>
      <c r="B24758" s="438"/>
      <c r="C24758" s="215"/>
      <c r="D24758" s="217"/>
      <c r="E24758" s="217"/>
      <c r="F24758" s="216"/>
      <c r="G24758" s="216"/>
      <c r="I24758" s="434"/>
      <c r="P24758" s="294"/>
    </row>
    <row r="24759" spans="1:16">
      <c r="A24759" s="215"/>
      <c r="B24759" s="438"/>
      <c r="C24759" s="215"/>
      <c r="D24759" s="217"/>
      <c r="E24759" s="217"/>
      <c r="F24759" s="216"/>
      <c r="G24759" s="216"/>
      <c r="I24759" s="434"/>
      <c r="P24759" s="294"/>
    </row>
    <row r="24760" spans="1:16">
      <c r="A24760" s="215"/>
      <c r="B24760" s="438"/>
      <c r="C24760" s="215"/>
      <c r="D24760" s="217"/>
      <c r="E24760" s="217"/>
      <c r="F24760" s="216"/>
      <c r="G24760" s="216"/>
      <c r="I24760" s="434"/>
      <c r="P24760" s="294"/>
    </row>
    <row r="24761" spans="1:16">
      <c r="A24761" s="215"/>
      <c r="B24761" s="438"/>
      <c r="C24761" s="215"/>
      <c r="D24761" s="217"/>
      <c r="E24761" s="217"/>
      <c r="F24761" s="216"/>
      <c r="G24761" s="216"/>
      <c r="I24761" s="434"/>
      <c r="P24761" s="294"/>
    </row>
    <row r="24762" spans="1:16">
      <c r="A24762" s="215"/>
      <c r="B24762" s="438"/>
      <c r="C24762" s="215"/>
      <c r="D24762" s="217"/>
      <c r="E24762" s="217"/>
      <c r="F24762" s="216"/>
      <c r="G24762" s="216"/>
      <c r="I24762" s="434"/>
      <c r="P24762" s="294"/>
    </row>
    <row r="24763" spans="1:16">
      <c r="A24763" s="215"/>
      <c r="B24763" s="438"/>
      <c r="C24763" s="215"/>
      <c r="D24763" s="217"/>
      <c r="E24763" s="217"/>
      <c r="F24763" s="216"/>
      <c r="G24763" s="216"/>
      <c r="I24763" s="434"/>
      <c r="P24763" s="294"/>
    </row>
    <row r="24764" spans="1:16">
      <c r="A24764" s="215"/>
      <c r="B24764" s="438"/>
      <c r="C24764" s="215"/>
      <c r="D24764" s="217"/>
      <c r="E24764" s="217"/>
      <c r="F24764" s="216"/>
      <c r="G24764" s="216"/>
      <c r="I24764" s="434"/>
      <c r="P24764" s="294"/>
    </row>
    <row r="24765" spans="1:16">
      <c r="A24765" s="215"/>
      <c r="B24765" s="438"/>
      <c r="C24765" s="215"/>
      <c r="D24765" s="217"/>
      <c r="E24765" s="217"/>
      <c r="F24765" s="216"/>
      <c r="G24765" s="216"/>
      <c r="I24765" s="434"/>
      <c r="P24765" s="294"/>
    </row>
    <row r="24766" spans="1:16">
      <c r="A24766" s="215"/>
      <c r="B24766" s="438"/>
      <c r="C24766" s="215"/>
      <c r="D24766" s="217"/>
      <c r="E24766" s="217"/>
      <c r="F24766" s="216"/>
      <c r="G24766" s="216"/>
      <c r="I24766" s="434"/>
      <c r="P24766" s="294"/>
    </row>
    <row r="24767" spans="1:16">
      <c r="A24767" s="215"/>
      <c r="B24767" s="438"/>
      <c r="C24767" s="215"/>
      <c r="D24767" s="217"/>
      <c r="E24767" s="217"/>
      <c r="F24767" s="216"/>
      <c r="G24767" s="216"/>
      <c r="I24767" s="434"/>
      <c r="P24767" s="294"/>
    </row>
    <row r="24768" spans="1:16">
      <c r="A24768" s="215"/>
      <c r="B24768" s="438"/>
      <c r="C24768" s="215"/>
      <c r="D24768" s="217"/>
      <c r="E24768" s="217"/>
      <c r="F24768" s="216"/>
      <c r="G24768" s="216"/>
      <c r="I24768" s="434"/>
      <c r="P24768" s="294"/>
    </row>
    <row r="24769" spans="1:16">
      <c r="A24769" s="215"/>
      <c r="B24769" s="438"/>
      <c r="C24769" s="215"/>
      <c r="D24769" s="217"/>
      <c r="E24769" s="217"/>
      <c r="F24769" s="216"/>
      <c r="G24769" s="216"/>
      <c r="I24769" s="434"/>
      <c r="P24769" s="294"/>
    </row>
    <row r="24770" spans="1:16">
      <c r="A24770" s="215"/>
      <c r="B24770" s="438"/>
      <c r="C24770" s="215"/>
      <c r="D24770" s="217"/>
      <c r="E24770" s="217"/>
      <c r="F24770" s="216"/>
      <c r="G24770" s="216"/>
      <c r="I24770" s="434"/>
      <c r="P24770" s="294"/>
    </row>
    <row r="24771" spans="1:16">
      <c r="A24771" s="215"/>
      <c r="B24771" s="438"/>
      <c r="C24771" s="215"/>
      <c r="D24771" s="217"/>
      <c r="E24771" s="217"/>
      <c r="F24771" s="216"/>
      <c r="G24771" s="216"/>
      <c r="I24771" s="434"/>
      <c r="P24771" s="294"/>
    </row>
    <row r="24772" spans="1:16">
      <c r="A24772" s="215"/>
      <c r="B24772" s="438"/>
      <c r="C24772" s="215"/>
      <c r="D24772" s="217"/>
      <c r="E24772" s="217"/>
      <c r="F24772" s="216"/>
      <c r="G24772" s="216"/>
      <c r="I24772" s="434"/>
      <c r="P24772" s="294"/>
    </row>
    <row r="24773" spans="1:16">
      <c r="A24773" s="215"/>
      <c r="B24773" s="438"/>
      <c r="C24773" s="215"/>
      <c r="D24773" s="217"/>
      <c r="E24773" s="217"/>
      <c r="F24773" s="216"/>
      <c r="G24773" s="216"/>
      <c r="I24773" s="434"/>
      <c r="P24773" s="294"/>
    </row>
    <row r="24774" spans="1:16">
      <c r="A24774" s="215"/>
      <c r="B24774" s="438"/>
      <c r="C24774" s="215"/>
      <c r="D24774" s="217"/>
      <c r="E24774" s="217"/>
      <c r="F24774" s="216"/>
      <c r="G24774" s="216"/>
      <c r="I24774" s="434"/>
      <c r="P24774" s="294"/>
    </row>
    <row r="24775" spans="1:16">
      <c r="A24775" s="215"/>
      <c r="B24775" s="438"/>
      <c r="C24775" s="215"/>
      <c r="D24775" s="217"/>
      <c r="E24775" s="217"/>
      <c r="F24775" s="216"/>
      <c r="G24775" s="216"/>
      <c r="I24775" s="434"/>
      <c r="P24775" s="294"/>
    </row>
    <row r="24776" spans="1:16">
      <c r="A24776" s="215"/>
      <c r="B24776" s="438"/>
      <c r="C24776" s="215"/>
      <c r="D24776" s="217"/>
      <c r="E24776" s="217"/>
      <c r="F24776" s="216"/>
      <c r="G24776" s="216"/>
      <c r="I24776" s="434"/>
      <c r="P24776" s="294"/>
    </row>
    <row r="24777" spans="1:16">
      <c r="A24777" s="215"/>
      <c r="B24777" s="438"/>
      <c r="C24777" s="215"/>
      <c r="D24777" s="217"/>
      <c r="E24777" s="217"/>
      <c r="F24777" s="216"/>
      <c r="G24777" s="216"/>
      <c r="I24777" s="434"/>
      <c r="P24777" s="294"/>
    </row>
    <row r="24778" spans="1:16">
      <c r="A24778" s="215"/>
      <c r="B24778" s="438"/>
      <c r="C24778" s="215"/>
      <c r="D24778" s="217"/>
      <c r="E24778" s="217"/>
      <c r="F24778" s="216"/>
      <c r="G24778" s="216"/>
      <c r="I24778" s="434"/>
      <c r="P24778" s="294"/>
    </row>
    <row r="24779" spans="1:16">
      <c r="A24779" s="215"/>
      <c r="B24779" s="438"/>
      <c r="C24779" s="215"/>
      <c r="D24779" s="217"/>
      <c r="E24779" s="217"/>
      <c r="F24779" s="216"/>
      <c r="G24779" s="216"/>
      <c r="I24779" s="434"/>
      <c r="P24779" s="294"/>
    </row>
    <row r="24780" spans="1:16">
      <c r="A24780" s="215"/>
      <c r="B24780" s="438"/>
      <c r="C24780" s="215"/>
      <c r="D24780" s="217"/>
      <c r="E24780" s="217"/>
      <c r="F24780" s="216"/>
      <c r="G24780" s="216"/>
      <c r="I24780" s="434"/>
      <c r="P24780" s="294"/>
    </row>
    <row r="24781" spans="1:16">
      <c r="A24781" s="215"/>
      <c r="B24781" s="438"/>
      <c r="C24781" s="215"/>
      <c r="D24781" s="217"/>
      <c r="E24781" s="217"/>
      <c r="F24781" s="216"/>
      <c r="G24781" s="216"/>
      <c r="I24781" s="434"/>
      <c r="P24781" s="294"/>
    </row>
    <row r="24782" spans="1:16">
      <c r="A24782" s="215"/>
      <c r="B24782" s="438"/>
      <c r="C24782" s="215"/>
      <c r="D24782" s="217"/>
      <c r="E24782" s="217"/>
      <c r="F24782" s="216"/>
      <c r="G24782" s="216"/>
      <c r="I24782" s="434"/>
      <c r="P24782" s="294"/>
    </row>
    <row r="24783" spans="1:16">
      <c r="A24783" s="215"/>
      <c r="B24783" s="438"/>
      <c r="C24783" s="215"/>
      <c r="D24783" s="217"/>
      <c r="E24783" s="217"/>
      <c r="F24783" s="216"/>
      <c r="G24783" s="216"/>
      <c r="I24783" s="434"/>
      <c r="P24783" s="294"/>
    </row>
    <row r="24784" spans="1:16">
      <c r="A24784" s="215"/>
      <c r="B24784" s="438"/>
      <c r="C24784" s="215"/>
      <c r="D24784" s="217"/>
      <c r="E24784" s="217"/>
      <c r="F24784" s="216"/>
      <c r="G24784" s="216"/>
      <c r="I24784" s="434"/>
      <c r="P24784" s="294"/>
    </row>
    <row r="24785" spans="1:16">
      <c r="A24785" s="215"/>
      <c r="B24785" s="438"/>
      <c r="C24785" s="215"/>
      <c r="D24785" s="217"/>
      <c r="E24785" s="217"/>
      <c r="F24785" s="216"/>
      <c r="G24785" s="216"/>
      <c r="I24785" s="434"/>
      <c r="P24785" s="294"/>
    </row>
    <row r="24786" spans="1:16">
      <c r="A24786" s="215"/>
      <c r="B24786" s="438"/>
      <c r="C24786" s="215"/>
      <c r="D24786" s="217"/>
      <c r="E24786" s="217"/>
      <c r="F24786" s="216"/>
      <c r="G24786" s="216"/>
      <c r="I24786" s="434"/>
      <c r="P24786" s="294"/>
    </row>
    <row r="24787" spans="1:16">
      <c r="A24787" s="215"/>
      <c r="B24787" s="438"/>
      <c r="C24787" s="215"/>
      <c r="D24787" s="217"/>
      <c r="E24787" s="217"/>
      <c r="F24787" s="216"/>
      <c r="G24787" s="216"/>
      <c r="I24787" s="434"/>
      <c r="P24787" s="294"/>
    </row>
    <row r="24788" spans="1:16">
      <c r="A24788" s="215"/>
      <c r="B24788" s="438"/>
      <c r="C24788" s="215"/>
      <c r="D24788" s="217"/>
      <c r="E24788" s="217"/>
      <c r="F24788" s="216"/>
      <c r="G24788" s="216"/>
      <c r="I24788" s="434"/>
      <c r="P24788" s="294"/>
    </row>
    <row r="24789" spans="1:16">
      <c r="A24789" s="215"/>
      <c r="B24789" s="438"/>
      <c r="C24789" s="215"/>
      <c r="D24789" s="217"/>
      <c r="E24789" s="217"/>
      <c r="F24789" s="216"/>
      <c r="G24789" s="216"/>
      <c r="I24789" s="434"/>
      <c r="P24789" s="294"/>
    </row>
    <row r="24790" spans="1:16">
      <c r="A24790" s="215"/>
      <c r="B24790" s="438"/>
      <c r="C24790" s="215"/>
      <c r="D24790" s="217"/>
      <c r="E24790" s="217"/>
      <c r="F24790" s="216"/>
      <c r="G24790" s="216"/>
      <c r="I24790" s="434"/>
      <c r="P24790" s="294"/>
    </row>
    <row r="24791" spans="1:16">
      <c r="A24791" s="215"/>
      <c r="B24791" s="438"/>
      <c r="C24791" s="215"/>
      <c r="D24791" s="217"/>
      <c r="E24791" s="217"/>
      <c r="F24791" s="216"/>
      <c r="G24791" s="216"/>
      <c r="I24791" s="434"/>
      <c r="P24791" s="294"/>
    </row>
    <row r="24792" spans="1:16">
      <c r="A24792" s="215"/>
      <c r="B24792" s="438"/>
      <c r="C24792" s="215"/>
      <c r="D24792" s="217"/>
      <c r="E24792" s="217"/>
      <c r="F24792" s="216"/>
      <c r="G24792" s="216"/>
      <c r="I24792" s="434"/>
      <c r="P24792" s="294"/>
    </row>
    <row r="24793" spans="1:16">
      <c r="A24793" s="215"/>
      <c r="B24793" s="438"/>
      <c r="C24793" s="215"/>
      <c r="D24793" s="217"/>
      <c r="E24793" s="217"/>
      <c r="F24793" s="216"/>
      <c r="G24793" s="216"/>
      <c r="I24793" s="434"/>
      <c r="P24793" s="294"/>
    </row>
    <row r="24794" spans="1:16">
      <c r="A24794" s="215"/>
      <c r="B24794" s="438"/>
      <c r="C24794" s="215"/>
      <c r="D24794" s="217"/>
      <c r="E24794" s="217"/>
      <c r="F24794" s="216"/>
      <c r="G24794" s="216"/>
      <c r="I24794" s="434"/>
      <c r="P24794" s="294"/>
    </row>
    <row r="24795" spans="1:16">
      <c r="A24795" s="215"/>
      <c r="B24795" s="438"/>
      <c r="C24795" s="215"/>
      <c r="D24795" s="217"/>
      <c r="E24795" s="217"/>
      <c r="F24795" s="216"/>
      <c r="G24795" s="216"/>
      <c r="I24795" s="434"/>
      <c r="P24795" s="294"/>
    </row>
    <row r="24796" spans="1:16">
      <c r="A24796" s="215"/>
      <c r="B24796" s="438"/>
      <c r="C24796" s="215"/>
      <c r="D24796" s="217"/>
      <c r="E24796" s="217"/>
      <c r="F24796" s="216"/>
      <c r="G24796" s="216"/>
      <c r="I24796" s="434"/>
      <c r="P24796" s="294"/>
    </row>
    <row r="24797" spans="1:16">
      <c r="A24797" s="215"/>
      <c r="B24797" s="438"/>
      <c r="C24797" s="215"/>
      <c r="D24797" s="217"/>
      <c r="E24797" s="217"/>
      <c r="F24797" s="216"/>
      <c r="G24797" s="216"/>
      <c r="I24797" s="434"/>
      <c r="P24797" s="294"/>
    </row>
    <row r="24798" spans="1:16">
      <c r="A24798" s="215"/>
      <c r="B24798" s="438"/>
      <c r="C24798" s="215"/>
      <c r="D24798" s="217"/>
      <c r="E24798" s="217"/>
      <c r="F24798" s="216"/>
      <c r="G24798" s="216"/>
      <c r="I24798" s="434"/>
      <c r="P24798" s="294"/>
    </row>
    <row r="24799" spans="1:16">
      <c r="A24799" s="215"/>
      <c r="B24799" s="438"/>
      <c r="C24799" s="215"/>
      <c r="D24799" s="217"/>
      <c r="E24799" s="217"/>
      <c r="F24799" s="216"/>
      <c r="G24799" s="216"/>
      <c r="I24799" s="434"/>
      <c r="P24799" s="294"/>
    </row>
    <row r="24800" spans="1:16">
      <c r="A24800" s="215"/>
      <c r="B24800" s="438"/>
      <c r="C24800" s="215"/>
      <c r="D24800" s="217"/>
      <c r="E24800" s="217"/>
      <c r="F24800" s="216"/>
      <c r="G24800" s="216"/>
      <c r="I24800" s="434"/>
      <c r="P24800" s="294"/>
    </row>
    <row r="24801" spans="1:16">
      <c r="A24801" s="215"/>
      <c r="B24801" s="438"/>
      <c r="C24801" s="215"/>
      <c r="D24801" s="217"/>
      <c r="E24801" s="217"/>
      <c r="F24801" s="216"/>
      <c r="G24801" s="216"/>
      <c r="I24801" s="434"/>
      <c r="P24801" s="294"/>
    </row>
    <row r="24802" spans="1:16">
      <c r="A24802" s="215"/>
      <c r="B24802" s="438"/>
      <c r="C24802" s="215"/>
      <c r="D24802" s="217"/>
      <c r="E24802" s="217"/>
      <c r="F24802" s="216"/>
      <c r="G24802" s="216"/>
      <c r="I24802" s="434"/>
      <c r="P24802" s="294"/>
    </row>
    <row r="24803" spans="1:16">
      <c r="A24803" s="215"/>
      <c r="B24803" s="438"/>
      <c r="C24803" s="215"/>
      <c r="D24803" s="217"/>
      <c r="E24803" s="217"/>
      <c r="F24803" s="216"/>
      <c r="G24803" s="216"/>
      <c r="I24803" s="434"/>
      <c r="P24803" s="294"/>
    </row>
    <row r="24804" spans="1:16">
      <c r="A24804" s="215"/>
      <c r="B24804" s="438"/>
      <c r="C24804" s="215"/>
      <c r="D24804" s="217"/>
      <c r="E24804" s="217"/>
      <c r="F24804" s="216"/>
      <c r="G24804" s="216"/>
      <c r="I24804" s="434"/>
      <c r="P24804" s="294"/>
    </row>
    <row r="24805" spans="1:16">
      <c r="A24805" s="215"/>
      <c r="B24805" s="438"/>
      <c r="C24805" s="215"/>
      <c r="D24805" s="217"/>
      <c r="E24805" s="217"/>
      <c r="F24805" s="216"/>
      <c r="G24805" s="216"/>
      <c r="I24805" s="434"/>
      <c r="P24805" s="294"/>
    </row>
    <row r="24806" spans="1:16">
      <c r="A24806" s="215"/>
      <c r="B24806" s="438"/>
      <c r="C24806" s="215"/>
      <c r="D24806" s="217"/>
      <c r="E24806" s="217"/>
      <c r="F24806" s="216"/>
      <c r="G24806" s="216"/>
      <c r="I24806" s="434"/>
      <c r="P24806" s="294"/>
    </row>
    <row r="24807" spans="1:16">
      <c r="A24807" s="215"/>
      <c r="B24807" s="438"/>
      <c r="C24807" s="215"/>
      <c r="D24807" s="217"/>
      <c r="E24807" s="217"/>
      <c r="F24807" s="216"/>
      <c r="G24807" s="216"/>
      <c r="I24807" s="434"/>
      <c r="P24807" s="294"/>
    </row>
    <row r="24808" spans="1:16">
      <c r="A24808" s="215"/>
      <c r="B24808" s="438"/>
      <c r="C24808" s="215"/>
      <c r="D24808" s="217"/>
      <c r="E24808" s="217"/>
      <c r="F24808" s="216"/>
      <c r="G24808" s="216"/>
      <c r="I24808" s="434"/>
      <c r="P24808" s="294"/>
    </row>
    <row r="24809" spans="1:16">
      <c r="A24809" s="215"/>
      <c r="B24809" s="438"/>
      <c r="C24809" s="215"/>
      <c r="D24809" s="217"/>
      <c r="E24809" s="217"/>
      <c r="F24809" s="216"/>
      <c r="G24809" s="216"/>
      <c r="I24809" s="434"/>
      <c r="P24809" s="294"/>
    </row>
    <row r="24810" spans="1:16">
      <c r="A24810" s="215"/>
      <c r="B24810" s="438"/>
      <c r="C24810" s="215"/>
      <c r="D24810" s="217"/>
      <c r="E24810" s="217"/>
      <c r="F24810" s="216"/>
      <c r="G24810" s="216"/>
      <c r="I24810" s="434"/>
      <c r="P24810" s="294"/>
    </row>
    <row r="24811" spans="1:16">
      <c r="A24811" s="215"/>
      <c r="B24811" s="438"/>
      <c r="C24811" s="215"/>
      <c r="D24811" s="217"/>
      <c r="E24811" s="217"/>
      <c r="F24811" s="216"/>
      <c r="G24811" s="216"/>
      <c r="I24811" s="434"/>
      <c r="P24811" s="294"/>
    </row>
    <row r="24812" spans="1:16">
      <c r="A24812" s="215"/>
      <c r="B24812" s="438"/>
      <c r="C24812" s="215"/>
      <c r="D24812" s="217"/>
      <c r="E24812" s="217"/>
      <c r="F24812" s="216"/>
      <c r="G24812" s="216"/>
      <c r="I24812" s="434"/>
      <c r="P24812" s="294"/>
    </row>
    <row r="24813" spans="1:16">
      <c r="A24813" s="215"/>
      <c r="B24813" s="438"/>
      <c r="C24813" s="215"/>
      <c r="D24813" s="217"/>
      <c r="E24813" s="217"/>
      <c r="F24813" s="216"/>
      <c r="G24813" s="216"/>
      <c r="I24813" s="434"/>
      <c r="P24813" s="294"/>
    </row>
    <row r="24814" spans="1:16">
      <c r="A24814" s="215"/>
      <c r="B24814" s="438"/>
      <c r="C24814" s="215"/>
      <c r="D24814" s="217"/>
      <c r="E24814" s="217"/>
      <c r="F24814" s="216"/>
      <c r="G24814" s="216"/>
      <c r="I24814" s="434"/>
      <c r="P24814" s="294"/>
    </row>
    <row r="24815" spans="1:16">
      <c r="A24815" s="215"/>
      <c r="B24815" s="438"/>
      <c r="C24815" s="215"/>
      <c r="D24815" s="217"/>
      <c r="E24815" s="217"/>
      <c r="F24815" s="216"/>
      <c r="G24815" s="216"/>
      <c r="I24815" s="434"/>
      <c r="P24815" s="294"/>
    </row>
    <row r="24816" spans="1:16">
      <c r="A24816" s="215"/>
      <c r="B24816" s="438"/>
      <c r="C24816" s="215"/>
      <c r="D24816" s="217"/>
      <c r="E24816" s="217"/>
      <c r="F24816" s="216"/>
      <c r="G24816" s="216"/>
      <c r="I24816" s="434"/>
      <c r="P24816" s="294"/>
    </row>
    <row r="24817" spans="1:16">
      <c r="A24817" s="215"/>
      <c r="B24817" s="438"/>
      <c r="C24817" s="215"/>
      <c r="D24817" s="217"/>
      <c r="E24817" s="217"/>
      <c r="F24817" s="216"/>
      <c r="G24817" s="216"/>
      <c r="I24817" s="434"/>
      <c r="P24817" s="294"/>
    </row>
    <row r="24818" spans="1:16">
      <c r="A24818" s="215"/>
      <c r="B24818" s="438"/>
      <c r="C24818" s="215"/>
      <c r="D24818" s="217"/>
      <c r="E24818" s="217"/>
      <c r="F24818" s="216"/>
      <c r="G24818" s="216"/>
      <c r="I24818" s="434"/>
      <c r="P24818" s="294"/>
    </row>
    <row r="24819" spans="1:16">
      <c r="A24819" s="215"/>
      <c r="B24819" s="438"/>
      <c r="C24819" s="215"/>
      <c r="D24819" s="217"/>
      <c r="E24819" s="217"/>
      <c r="F24819" s="216"/>
      <c r="G24819" s="216"/>
      <c r="I24819" s="434"/>
      <c r="P24819" s="294"/>
    </row>
    <row r="24820" spans="1:16">
      <c r="A24820" s="215"/>
      <c r="B24820" s="438"/>
      <c r="C24820" s="215"/>
      <c r="D24820" s="217"/>
      <c r="E24820" s="217"/>
      <c r="F24820" s="216"/>
      <c r="G24820" s="216"/>
      <c r="I24820" s="434"/>
      <c r="P24820" s="294"/>
    </row>
    <row r="24821" spans="1:16">
      <c r="A24821" s="215"/>
      <c r="B24821" s="438"/>
      <c r="C24821" s="215"/>
      <c r="D24821" s="217"/>
      <c r="E24821" s="217"/>
      <c r="F24821" s="216"/>
      <c r="G24821" s="216"/>
      <c r="I24821" s="434"/>
      <c r="P24821" s="294"/>
    </row>
    <row r="24822" spans="1:16">
      <c r="A24822" s="215"/>
      <c r="B24822" s="438"/>
      <c r="C24822" s="215"/>
      <c r="D24822" s="217"/>
      <c r="E24822" s="217"/>
      <c r="F24822" s="216"/>
      <c r="G24822" s="216"/>
      <c r="I24822" s="434"/>
      <c r="P24822" s="294"/>
    </row>
    <row r="24823" spans="1:16">
      <c r="A24823" s="215"/>
      <c r="B24823" s="438"/>
      <c r="C24823" s="215"/>
      <c r="D24823" s="217"/>
      <c r="E24823" s="217"/>
      <c r="F24823" s="216"/>
      <c r="G24823" s="216"/>
      <c r="I24823" s="434"/>
      <c r="P24823" s="294"/>
    </row>
    <row r="24824" spans="1:16">
      <c r="A24824" s="215"/>
      <c r="B24824" s="438"/>
      <c r="C24824" s="215"/>
      <c r="D24824" s="217"/>
      <c r="E24824" s="217"/>
      <c r="F24824" s="216"/>
      <c r="G24824" s="216"/>
      <c r="I24824" s="434"/>
      <c r="P24824" s="294"/>
    </row>
    <row r="24825" spans="1:16">
      <c r="A24825" s="215"/>
      <c r="B24825" s="438"/>
      <c r="C24825" s="215"/>
      <c r="D24825" s="217"/>
      <c r="E24825" s="217"/>
      <c r="F24825" s="216"/>
      <c r="G24825" s="216"/>
      <c r="I24825" s="434"/>
      <c r="P24825" s="294"/>
    </row>
    <row r="24826" spans="1:16">
      <c r="A24826" s="215"/>
      <c r="B24826" s="438"/>
      <c r="C24826" s="215"/>
      <c r="D24826" s="217"/>
      <c r="E24826" s="217"/>
      <c r="F24826" s="216"/>
      <c r="G24826" s="216"/>
      <c r="I24826" s="434"/>
      <c r="P24826" s="294"/>
    </row>
    <row r="24827" spans="1:16">
      <c r="A24827" s="215"/>
      <c r="B24827" s="438"/>
      <c r="C24827" s="215"/>
      <c r="D24827" s="217"/>
      <c r="E24827" s="217"/>
      <c r="F24827" s="216"/>
      <c r="G24827" s="216"/>
      <c r="I24827" s="434"/>
      <c r="P24827" s="294"/>
    </row>
    <row r="24828" spans="1:16">
      <c r="A24828" s="215"/>
      <c r="B24828" s="438"/>
      <c r="C24828" s="215"/>
      <c r="D24828" s="217"/>
      <c r="E24828" s="217"/>
      <c r="F24828" s="216"/>
      <c r="G24828" s="216"/>
      <c r="I24828" s="434"/>
      <c r="P24828" s="294"/>
    </row>
    <row r="24829" spans="1:16">
      <c r="A24829" s="215"/>
      <c r="B24829" s="438"/>
      <c r="C24829" s="215"/>
      <c r="D24829" s="217"/>
      <c r="E24829" s="217"/>
      <c r="F24829" s="216"/>
      <c r="G24829" s="216"/>
      <c r="I24829" s="434"/>
      <c r="P24829" s="294"/>
    </row>
    <row r="24830" spans="1:16">
      <c r="A24830" s="215"/>
      <c r="B24830" s="438"/>
      <c r="C24830" s="215"/>
      <c r="D24830" s="217"/>
      <c r="E24830" s="217"/>
      <c r="F24830" s="216"/>
      <c r="G24830" s="216"/>
      <c r="I24830" s="434"/>
      <c r="P24830" s="294"/>
    </row>
    <row r="24831" spans="1:16">
      <c r="A24831" s="215"/>
      <c r="B24831" s="438"/>
      <c r="C24831" s="215"/>
      <c r="D24831" s="217"/>
      <c r="E24831" s="217"/>
      <c r="F24831" s="216"/>
      <c r="G24831" s="216"/>
      <c r="I24831" s="434"/>
      <c r="P24831" s="294"/>
    </row>
    <row r="24832" spans="1:16">
      <c r="A24832" s="215"/>
      <c r="B24832" s="438"/>
      <c r="C24832" s="215"/>
      <c r="D24832" s="217"/>
      <c r="E24832" s="217"/>
      <c r="F24832" s="216"/>
      <c r="G24832" s="216"/>
      <c r="I24832" s="434"/>
      <c r="P24832" s="294"/>
    </row>
    <row r="24833" spans="1:16">
      <c r="A24833" s="215"/>
      <c r="B24833" s="438"/>
      <c r="C24833" s="215"/>
      <c r="D24833" s="217"/>
      <c r="E24833" s="217"/>
      <c r="F24833" s="216"/>
      <c r="G24833" s="216"/>
      <c r="I24833" s="434"/>
      <c r="P24833" s="294"/>
    </row>
    <row r="24834" spans="1:16">
      <c r="A24834" s="215"/>
      <c r="B24834" s="438"/>
      <c r="C24834" s="215"/>
      <c r="D24834" s="217"/>
      <c r="E24834" s="217"/>
      <c r="F24834" s="216"/>
      <c r="G24834" s="216"/>
      <c r="I24834" s="434"/>
      <c r="P24834" s="294"/>
    </row>
    <row r="24835" spans="1:16">
      <c r="A24835" s="215"/>
      <c r="B24835" s="438"/>
      <c r="C24835" s="215"/>
      <c r="D24835" s="217"/>
      <c r="E24835" s="217"/>
      <c r="F24835" s="216"/>
      <c r="G24835" s="216"/>
      <c r="I24835" s="434"/>
      <c r="P24835" s="294"/>
    </row>
    <row r="24836" spans="1:16">
      <c r="A24836" s="215"/>
      <c r="B24836" s="438"/>
      <c r="C24836" s="215"/>
      <c r="D24836" s="217"/>
      <c r="E24836" s="217"/>
      <c r="F24836" s="216"/>
      <c r="G24836" s="216"/>
      <c r="I24836" s="434"/>
      <c r="P24836" s="294"/>
    </row>
    <row r="24837" spans="1:16">
      <c r="A24837" s="215"/>
      <c r="B24837" s="438"/>
      <c r="C24837" s="215"/>
      <c r="D24837" s="217"/>
      <c r="E24837" s="217"/>
      <c r="F24837" s="216"/>
      <c r="G24837" s="216"/>
      <c r="I24837" s="434"/>
      <c r="P24837" s="294"/>
    </row>
    <row r="24838" spans="1:16">
      <c r="A24838" s="215"/>
      <c r="B24838" s="438"/>
      <c r="C24838" s="215"/>
      <c r="D24838" s="217"/>
      <c r="E24838" s="217"/>
      <c r="F24838" s="216"/>
      <c r="G24838" s="216"/>
      <c r="I24838" s="434"/>
      <c r="P24838" s="294"/>
    </row>
    <row r="24839" spans="1:16">
      <c r="A24839" s="215"/>
      <c r="B24839" s="438"/>
      <c r="C24839" s="215"/>
      <c r="D24839" s="217"/>
      <c r="E24839" s="217"/>
      <c r="F24839" s="216"/>
      <c r="G24839" s="216"/>
      <c r="I24839" s="434"/>
      <c r="P24839" s="294"/>
    </row>
    <row r="24840" spans="1:16">
      <c r="A24840" s="215"/>
      <c r="B24840" s="438"/>
      <c r="C24840" s="215"/>
      <c r="D24840" s="217"/>
      <c r="E24840" s="217"/>
      <c r="F24840" s="216"/>
      <c r="G24840" s="216"/>
      <c r="I24840" s="434"/>
      <c r="P24840" s="294"/>
    </row>
    <row r="24841" spans="1:16">
      <c r="A24841" s="215"/>
      <c r="B24841" s="438"/>
      <c r="C24841" s="215"/>
      <c r="D24841" s="217"/>
      <c r="E24841" s="217"/>
      <c r="F24841" s="216"/>
      <c r="G24841" s="216"/>
      <c r="I24841" s="434"/>
      <c r="P24841" s="294"/>
    </row>
    <row r="24842" spans="1:16">
      <c r="A24842" s="215"/>
      <c r="B24842" s="438"/>
      <c r="C24842" s="215"/>
      <c r="D24842" s="217"/>
      <c r="E24842" s="217"/>
      <c r="F24842" s="216"/>
      <c r="G24842" s="216"/>
      <c r="I24842" s="434"/>
      <c r="P24842" s="294"/>
    </row>
    <row r="24843" spans="1:16">
      <c r="A24843" s="215"/>
      <c r="B24843" s="438"/>
      <c r="C24843" s="215"/>
      <c r="D24843" s="217"/>
      <c r="E24843" s="217"/>
      <c r="F24843" s="216"/>
      <c r="G24843" s="216"/>
      <c r="I24843" s="434"/>
      <c r="P24843" s="294"/>
    </row>
    <row r="24844" spans="1:16">
      <c r="A24844" s="215"/>
      <c r="B24844" s="438"/>
      <c r="C24844" s="215"/>
      <c r="D24844" s="217"/>
      <c r="E24844" s="217"/>
      <c r="F24844" s="216"/>
      <c r="G24844" s="216"/>
      <c r="I24844" s="434"/>
      <c r="P24844" s="294"/>
    </row>
    <row r="24845" spans="1:16">
      <c r="A24845" s="215"/>
      <c r="B24845" s="438"/>
      <c r="C24845" s="215"/>
      <c r="D24845" s="217"/>
      <c r="E24845" s="217"/>
      <c r="F24845" s="216"/>
      <c r="G24845" s="216"/>
      <c r="I24845" s="434"/>
      <c r="P24845" s="294"/>
    </row>
    <row r="24846" spans="1:16">
      <c r="A24846" s="215"/>
      <c r="B24846" s="438"/>
      <c r="C24846" s="215"/>
      <c r="D24846" s="217"/>
      <c r="E24846" s="217"/>
      <c r="F24846" s="216"/>
      <c r="G24846" s="216"/>
      <c r="I24846" s="434"/>
      <c r="P24846" s="294"/>
    </row>
    <row r="24847" spans="1:16">
      <c r="A24847" s="215"/>
      <c r="B24847" s="438"/>
      <c r="C24847" s="215"/>
      <c r="D24847" s="217"/>
      <c r="E24847" s="217"/>
      <c r="F24847" s="216"/>
      <c r="G24847" s="216"/>
      <c r="I24847" s="434"/>
      <c r="P24847" s="294"/>
    </row>
    <row r="24848" spans="1:16">
      <c r="A24848" s="215"/>
      <c r="B24848" s="438"/>
      <c r="C24848" s="215"/>
      <c r="D24848" s="217"/>
      <c r="E24848" s="217"/>
      <c r="F24848" s="216"/>
      <c r="G24848" s="216"/>
      <c r="I24848" s="434"/>
      <c r="P24848" s="294"/>
    </row>
    <row r="24849" spans="1:16">
      <c r="A24849" s="215"/>
      <c r="B24849" s="438"/>
      <c r="C24849" s="215"/>
      <c r="D24849" s="217"/>
      <c r="E24849" s="217"/>
      <c r="F24849" s="216"/>
      <c r="G24849" s="216"/>
      <c r="I24849" s="434"/>
      <c r="P24849" s="294"/>
    </row>
    <row r="24850" spans="1:16">
      <c r="A24850" s="215"/>
      <c r="B24850" s="438"/>
      <c r="C24850" s="215"/>
      <c r="D24850" s="217"/>
      <c r="E24850" s="217"/>
      <c r="F24850" s="216"/>
      <c r="G24850" s="216"/>
      <c r="I24850" s="434"/>
      <c r="P24850" s="294"/>
    </row>
    <row r="24851" spans="1:16">
      <c r="A24851" s="215"/>
      <c r="B24851" s="438"/>
      <c r="C24851" s="215"/>
      <c r="D24851" s="217"/>
      <c r="E24851" s="217"/>
      <c r="F24851" s="216"/>
      <c r="G24851" s="216"/>
      <c r="I24851" s="434"/>
      <c r="P24851" s="294"/>
    </row>
    <row r="24852" spans="1:16">
      <c r="A24852" s="215"/>
      <c r="B24852" s="438"/>
      <c r="C24852" s="215"/>
      <c r="D24852" s="217"/>
      <c r="E24852" s="217"/>
      <c r="F24852" s="216"/>
      <c r="G24852" s="216"/>
      <c r="I24852" s="434"/>
      <c r="P24852" s="294"/>
    </row>
    <row r="24853" spans="1:16">
      <c r="A24853" s="215"/>
      <c r="B24853" s="438"/>
      <c r="C24853" s="215"/>
      <c r="D24853" s="217"/>
      <c r="E24853" s="217"/>
      <c r="F24853" s="216"/>
      <c r="G24853" s="216"/>
      <c r="I24853" s="434"/>
      <c r="P24853" s="294"/>
    </row>
    <row r="24854" spans="1:16">
      <c r="A24854" s="215"/>
      <c r="B24854" s="438"/>
      <c r="C24854" s="215"/>
      <c r="D24854" s="217"/>
      <c r="E24854" s="217"/>
      <c r="F24854" s="216"/>
      <c r="G24854" s="216"/>
      <c r="I24854" s="434"/>
      <c r="P24854" s="294"/>
    </row>
    <row r="24855" spans="1:16">
      <c r="A24855" s="215"/>
      <c r="B24855" s="438"/>
      <c r="C24855" s="215"/>
      <c r="D24855" s="217"/>
      <c r="E24855" s="217"/>
      <c r="F24855" s="216"/>
      <c r="G24855" s="216"/>
      <c r="I24855" s="434"/>
      <c r="P24855" s="294"/>
    </row>
    <row r="24856" spans="1:16">
      <c r="A24856" s="215"/>
      <c r="B24856" s="438"/>
      <c r="C24856" s="215"/>
      <c r="D24856" s="217"/>
      <c r="E24856" s="217"/>
      <c r="F24856" s="216"/>
      <c r="G24856" s="216"/>
      <c r="I24856" s="434"/>
      <c r="P24856" s="294"/>
    </row>
    <row r="24857" spans="1:16">
      <c r="A24857" s="215"/>
      <c r="B24857" s="438"/>
      <c r="C24857" s="215"/>
      <c r="D24857" s="217"/>
      <c r="E24857" s="217"/>
      <c r="F24857" s="216"/>
      <c r="G24857" s="216"/>
      <c r="I24857" s="434"/>
      <c r="P24857" s="294"/>
    </row>
    <row r="24858" spans="1:16">
      <c r="A24858" s="215"/>
      <c r="B24858" s="438"/>
      <c r="C24858" s="215"/>
      <c r="D24858" s="217"/>
      <c r="E24858" s="217"/>
      <c r="F24858" s="216"/>
      <c r="G24858" s="216"/>
      <c r="I24858" s="434"/>
      <c r="P24858" s="294"/>
    </row>
    <row r="24859" spans="1:16">
      <c r="A24859" s="215"/>
      <c r="B24859" s="438"/>
      <c r="C24859" s="215"/>
      <c r="D24859" s="217"/>
      <c r="E24859" s="217"/>
      <c r="F24859" s="216"/>
      <c r="G24859" s="216"/>
      <c r="I24859" s="434"/>
      <c r="P24859" s="294"/>
    </row>
    <row r="24860" spans="1:16">
      <c r="A24860" s="215"/>
      <c r="B24860" s="438"/>
      <c r="C24860" s="215"/>
      <c r="D24860" s="217"/>
      <c r="E24860" s="217"/>
      <c r="F24860" s="216"/>
      <c r="G24860" s="216"/>
      <c r="I24860" s="434"/>
      <c r="P24860" s="294"/>
    </row>
    <row r="24861" spans="1:16">
      <c r="A24861" s="215"/>
      <c r="B24861" s="438"/>
      <c r="C24861" s="215"/>
      <c r="D24861" s="217"/>
      <c r="E24861" s="217"/>
      <c r="F24861" s="216"/>
      <c r="G24861" s="216"/>
      <c r="I24861" s="434"/>
      <c r="P24861" s="294"/>
    </row>
    <row r="24862" spans="1:16">
      <c r="A24862" s="215"/>
      <c r="B24862" s="438"/>
      <c r="C24862" s="215"/>
      <c r="D24862" s="217"/>
      <c r="E24862" s="217"/>
      <c r="F24862" s="216"/>
      <c r="G24862" s="216"/>
      <c r="I24862" s="434"/>
      <c r="P24862" s="294"/>
    </row>
    <row r="24863" spans="1:16">
      <c r="A24863" s="215"/>
      <c r="B24863" s="438"/>
      <c r="C24863" s="215"/>
      <c r="D24863" s="217"/>
      <c r="E24863" s="217"/>
      <c r="F24863" s="216"/>
      <c r="G24863" s="216"/>
      <c r="I24863" s="434"/>
      <c r="P24863" s="294"/>
    </row>
    <row r="24864" spans="1:16">
      <c r="A24864" s="215"/>
      <c r="B24864" s="438"/>
      <c r="C24864" s="215"/>
      <c r="D24864" s="217"/>
      <c r="E24864" s="217"/>
      <c r="F24864" s="216"/>
      <c r="G24864" s="216"/>
      <c r="I24864" s="434"/>
      <c r="P24864" s="294"/>
    </row>
    <row r="24865" spans="1:16">
      <c r="A24865" s="215"/>
      <c r="B24865" s="438"/>
      <c r="C24865" s="215"/>
      <c r="D24865" s="217"/>
      <c r="E24865" s="217"/>
      <c r="F24865" s="216"/>
      <c r="G24865" s="216"/>
      <c r="I24865" s="434"/>
      <c r="P24865" s="294"/>
    </row>
    <row r="24866" spans="1:16">
      <c r="A24866" s="215"/>
      <c r="B24866" s="438"/>
      <c r="C24866" s="215"/>
      <c r="D24866" s="217"/>
      <c r="E24866" s="217"/>
      <c r="F24866" s="216"/>
      <c r="G24866" s="216"/>
      <c r="I24866" s="434"/>
      <c r="P24866" s="294"/>
    </row>
    <row r="24867" spans="1:16">
      <c r="A24867" s="215"/>
      <c r="B24867" s="438"/>
      <c r="C24867" s="215"/>
      <c r="D24867" s="217"/>
      <c r="E24867" s="217"/>
      <c r="F24867" s="216"/>
      <c r="G24867" s="216"/>
      <c r="I24867" s="434"/>
      <c r="P24867" s="294"/>
    </row>
    <row r="24868" spans="1:16">
      <c r="A24868" s="215"/>
      <c r="B24868" s="438"/>
      <c r="C24868" s="215"/>
      <c r="D24868" s="217"/>
      <c r="E24868" s="217"/>
      <c r="F24868" s="216"/>
      <c r="G24868" s="216"/>
      <c r="I24868" s="434"/>
      <c r="P24868" s="294"/>
    </row>
    <row r="24869" spans="1:16">
      <c r="A24869" s="215"/>
      <c r="B24869" s="438"/>
      <c r="C24869" s="215"/>
      <c r="D24869" s="217"/>
      <c r="E24869" s="217"/>
      <c r="F24869" s="216"/>
      <c r="G24869" s="216"/>
      <c r="I24869" s="434"/>
      <c r="P24869" s="294"/>
    </row>
    <row r="24870" spans="1:16">
      <c r="A24870" s="215"/>
      <c r="B24870" s="438"/>
      <c r="C24870" s="215"/>
      <c r="D24870" s="217"/>
      <c r="E24870" s="217"/>
      <c r="F24870" s="216"/>
      <c r="G24870" s="216"/>
      <c r="I24870" s="434"/>
      <c r="P24870" s="294"/>
    </row>
    <row r="24871" spans="1:16">
      <c r="A24871" s="215"/>
      <c r="B24871" s="438"/>
      <c r="C24871" s="215"/>
      <c r="D24871" s="217"/>
      <c r="E24871" s="217"/>
      <c r="F24871" s="216"/>
      <c r="G24871" s="216"/>
      <c r="I24871" s="434"/>
      <c r="P24871" s="294"/>
    </row>
    <row r="24872" spans="1:16">
      <c r="A24872" s="215"/>
      <c r="B24872" s="438"/>
      <c r="C24872" s="215"/>
      <c r="D24872" s="217"/>
      <c r="E24872" s="217"/>
      <c r="F24872" s="216"/>
      <c r="G24872" s="216"/>
      <c r="I24872" s="434"/>
      <c r="P24872" s="294"/>
    </row>
    <row r="24873" spans="1:16">
      <c r="A24873" s="215"/>
      <c r="B24873" s="438"/>
      <c r="C24873" s="215"/>
      <c r="D24873" s="217"/>
      <c r="E24873" s="217"/>
      <c r="F24873" s="216"/>
      <c r="G24873" s="216"/>
      <c r="I24873" s="434"/>
      <c r="P24873" s="294"/>
    </row>
    <row r="24874" spans="1:16">
      <c r="A24874" s="215"/>
      <c r="B24874" s="438"/>
      <c r="C24874" s="215"/>
      <c r="D24874" s="217"/>
      <c r="E24874" s="217"/>
      <c r="F24874" s="216"/>
      <c r="G24874" s="216"/>
      <c r="I24874" s="434"/>
      <c r="P24874" s="294"/>
    </row>
    <row r="24875" spans="1:16">
      <c r="A24875" s="215"/>
      <c r="B24875" s="438"/>
      <c r="C24875" s="215"/>
      <c r="D24875" s="217"/>
      <c r="E24875" s="217"/>
      <c r="F24875" s="216"/>
      <c r="G24875" s="216"/>
      <c r="I24875" s="434"/>
      <c r="P24875" s="294"/>
    </row>
    <row r="24876" spans="1:16">
      <c r="A24876" s="215"/>
      <c r="B24876" s="438"/>
      <c r="C24876" s="215"/>
      <c r="D24876" s="217"/>
      <c r="E24876" s="217"/>
      <c r="F24876" s="216"/>
      <c r="G24876" s="216"/>
      <c r="I24876" s="434"/>
      <c r="P24876" s="294"/>
    </row>
    <row r="24877" spans="1:16">
      <c r="A24877" s="215"/>
      <c r="B24877" s="438"/>
      <c r="C24877" s="215"/>
      <c r="D24877" s="217"/>
      <c r="E24877" s="217"/>
      <c r="F24877" s="216"/>
      <c r="G24877" s="216"/>
      <c r="I24877" s="434"/>
      <c r="P24877" s="294"/>
    </row>
    <row r="24878" spans="1:16">
      <c r="A24878" s="215"/>
      <c r="B24878" s="438"/>
      <c r="C24878" s="215"/>
      <c r="D24878" s="217"/>
      <c r="E24878" s="217"/>
      <c r="F24878" s="216"/>
      <c r="G24878" s="216"/>
      <c r="I24878" s="434"/>
      <c r="P24878" s="294"/>
    </row>
    <row r="24879" spans="1:16">
      <c r="A24879" s="215"/>
      <c r="B24879" s="438"/>
      <c r="C24879" s="215"/>
      <c r="D24879" s="217"/>
      <c r="E24879" s="217"/>
      <c r="F24879" s="216"/>
      <c r="G24879" s="216"/>
      <c r="I24879" s="434"/>
      <c r="P24879" s="294"/>
    </row>
    <row r="24880" spans="1:16">
      <c r="A24880" s="215"/>
      <c r="B24880" s="438"/>
      <c r="C24880" s="215"/>
      <c r="D24880" s="217"/>
      <c r="E24880" s="217"/>
      <c r="F24880" s="216"/>
      <c r="G24880" s="216"/>
      <c r="I24880" s="434"/>
      <c r="P24880" s="294"/>
    </row>
    <row r="24881" spans="1:16">
      <c r="A24881" s="215"/>
      <c r="B24881" s="438"/>
      <c r="C24881" s="215"/>
      <c r="D24881" s="217"/>
      <c r="E24881" s="217"/>
      <c r="F24881" s="216"/>
      <c r="G24881" s="216"/>
      <c r="I24881" s="434"/>
      <c r="P24881" s="294"/>
    </row>
    <row r="24882" spans="1:16">
      <c r="A24882" s="215"/>
      <c r="B24882" s="438"/>
      <c r="C24882" s="215"/>
      <c r="D24882" s="217"/>
      <c r="E24882" s="217"/>
      <c r="F24882" s="216"/>
      <c r="G24882" s="216"/>
      <c r="I24882" s="434"/>
      <c r="P24882" s="294"/>
    </row>
    <row r="24883" spans="1:16">
      <c r="A24883" s="215"/>
      <c r="B24883" s="438"/>
      <c r="C24883" s="215"/>
      <c r="D24883" s="217"/>
      <c r="E24883" s="217"/>
      <c r="F24883" s="216"/>
      <c r="G24883" s="216"/>
      <c r="I24883" s="434"/>
      <c r="P24883" s="294"/>
    </row>
    <row r="24884" spans="1:16">
      <c r="A24884" s="215"/>
      <c r="B24884" s="438"/>
      <c r="C24884" s="215"/>
      <c r="D24884" s="217"/>
      <c r="E24884" s="217"/>
      <c r="F24884" s="216"/>
      <c r="G24884" s="216"/>
      <c r="I24884" s="434"/>
      <c r="P24884" s="294"/>
    </row>
    <row r="24885" spans="1:16">
      <c r="A24885" s="215"/>
      <c r="B24885" s="438"/>
      <c r="C24885" s="215"/>
      <c r="D24885" s="217"/>
      <c r="E24885" s="217"/>
      <c r="F24885" s="216"/>
      <c r="G24885" s="216"/>
      <c r="I24885" s="434"/>
      <c r="P24885" s="294"/>
    </row>
    <row r="24886" spans="1:16">
      <c r="A24886" s="215"/>
      <c r="B24886" s="438"/>
      <c r="C24886" s="215"/>
      <c r="D24886" s="217"/>
      <c r="E24886" s="217"/>
      <c r="F24886" s="216"/>
      <c r="G24886" s="216"/>
      <c r="I24886" s="434"/>
      <c r="P24886" s="294"/>
    </row>
    <row r="24887" spans="1:16">
      <c r="A24887" s="215"/>
      <c r="B24887" s="438"/>
      <c r="C24887" s="215"/>
      <c r="D24887" s="217"/>
      <c r="E24887" s="217"/>
      <c r="F24887" s="216"/>
      <c r="G24887" s="216"/>
      <c r="I24887" s="434"/>
      <c r="P24887" s="294"/>
    </row>
    <row r="24888" spans="1:16">
      <c r="A24888" s="215"/>
      <c r="B24888" s="438"/>
      <c r="C24888" s="215"/>
      <c r="D24888" s="217"/>
      <c r="E24888" s="217"/>
      <c r="F24888" s="216"/>
      <c r="G24888" s="216"/>
      <c r="I24888" s="434"/>
      <c r="P24888" s="294"/>
    </row>
    <row r="24889" spans="1:16">
      <c r="A24889" s="215"/>
      <c r="B24889" s="438"/>
      <c r="C24889" s="215"/>
      <c r="D24889" s="217"/>
      <c r="E24889" s="217"/>
      <c r="F24889" s="216"/>
      <c r="G24889" s="216"/>
      <c r="I24889" s="434"/>
      <c r="P24889" s="294"/>
    </row>
    <row r="24890" spans="1:16">
      <c r="A24890" s="215"/>
      <c r="B24890" s="438"/>
      <c r="C24890" s="215"/>
      <c r="D24890" s="217"/>
      <c r="E24890" s="217"/>
      <c r="F24890" s="216"/>
      <c r="G24890" s="216"/>
      <c r="I24890" s="434"/>
      <c r="P24890" s="294"/>
    </row>
    <row r="24891" spans="1:16">
      <c r="A24891" s="215"/>
      <c r="B24891" s="438"/>
      <c r="C24891" s="215"/>
      <c r="D24891" s="217"/>
      <c r="E24891" s="217"/>
      <c r="F24891" s="216"/>
      <c r="G24891" s="216"/>
      <c r="I24891" s="434"/>
      <c r="P24891" s="294"/>
    </row>
    <row r="24892" spans="1:16">
      <c r="A24892" s="215"/>
      <c r="B24892" s="438"/>
      <c r="C24892" s="215"/>
      <c r="D24892" s="217"/>
      <c r="E24892" s="217"/>
      <c r="F24892" s="216"/>
      <c r="G24892" s="216"/>
      <c r="I24892" s="434"/>
      <c r="P24892" s="294"/>
    </row>
    <row r="24893" spans="1:16">
      <c r="A24893" s="215"/>
      <c r="B24893" s="438"/>
      <c r="C24893" s="215"/>
      <c r="D24893" s="217"/>
      <c r="E24893" s="217"/>
      <c r="F24893" s="216"/>
      <c r="G24893" s="216"/>
      <c r="I24893" s="434"/>
      <c r="P24893" s="294"/>
    </row>
    <row r="24894" spans="1:16">
      <c r="A24894" s="215"/>
      <c r="B24894" s="438"/>
      <c r="C24894" s="215"/>
      <c r="D24894" s="217"/>
      <c r="E24894" s="217"/>
      <c r="F24894" s="216"/>
      <c r="G24894" s="216"/>
      <c r="I24894" s="434"/>
      <c r="P24894" s="294"/>
    </row>
    <row r="24895" spans="1:16">
      <c r="A24895" s="215"/>
      <c r="B24895" s="438"/>
      <c r="C24895" s="215"/>
      <c r="D24895" s="217"/>
      <c r="E24895" s="217"/>
      <c r="F24895" s="216"/>
      <c r="G24895" s="216"/>
      <c r="I24895" s="434"/>
      <c r="P24895" s="294"/>
    </row>
    <row r="24896" spans="1:16">
      <c r="A24896" s="215"/>
      <c r="B24896" s="438"/>
      <c r="C24896" s="215"/>
      <c r="D24896" s="217"/>
      <c r="E24896" s="217"/>
      <c r="F24896" s="216"/>
      <c r="G24896" s="216"/>
      <c r="I24896" s="434"/>
      <c r="P24896" s="294"/>
    </row>
    <row r="24897" spans="1:16">
      <c r="A24897" s="215"/>
      <c r="B24897" s="438"/>
      <c r="C24897" s="215"/>
      <c r="D24897" s="217"/>
      <c r="E24897" s="217"/>
      <c r="F24897" s="216"/>
      <c r="G24897" s="216"/>
      <c r="I24897" s="434"/>
      <c r="P24897" s="294"/>
    </row>
    <row r="24898" spans="1:16">
      <c r="A24898" s="215"/>
      <c r="B24898" s="438"/>
      <c r="C24898" s="215"/>
      <c r="D24898" s="217"/>
      <c r="E24898" s="217"/>
      <c r="F24898" s="216"/>
      <c r="G24898" s="216"/>
      <c r="I24898" s="434"/>
      <c r="P24898" s="294"/>
    </row>
    <row r="24899" spans="1:16">
      <c r="A24899" s="215"/>
      <c r="B24899" s="438"/>
      <c r="C24899" s="215"/>
      <c r="D24899" s="217"/>
      <c r="E24899" s="217"/>
      <c r="F24899" s="216"/>
      <c r="G24899" s="216"/>
      <c r="I24899" s="434"/>
      <c r="P24899" s="294"/>
    </row>
    <row r="24900" spans="1:16">
      <c r="A24900" s="215"/>
      <c r="B24900" s="438"/>
      <c r="C24900" s="215"/>
      <c r="D24900" s="217"/>
      <c r="E24900" s="217"/>
      <c r="F24900" s="216"/>
      <c r="G24900" s="216"/>
      <c r="I24900" s="434"/>
      <c r="P24900" s="294"/>
    </row>
    <row r="24901" spans="1:16">
      <c r="A24901" s="215"/>
      <c r="B24901" s="438"/>
      <c r="C24901" s="215"/>
      <c r="D24901" s="217"/>
      <c r="E24901" s="217"/>
      <c r="F24901" s="216"/>
      <c r="G24901" s="216"/>
      <c r="I24901" s="434"/>
      <c r="P24901" s="294"/>
    </row>
    <row r="24902" spans="1:16">
      <c r="A24902" s="215"/>
      <c r="B24902" s="438"/>
      <c r="C24902" s="215"/>
      <c r="D24902" s="217"/>
      <c r="E24902" s="217"/>
      <c r="F24902" s="216"/>
      <c r="G24902" s="216"/>
      <c r="I24902" s="434"/>
      <c r="P24902" s="294"/>
    </row>
    <row r="24903" spans="1:16">
      <c r="A24903" s="215"/>
      <c r="B24903" s="438"/>
      <c r="C24903" s="215"/>
      <c r="D24903" s="217"/>
      <c r="E24903" s="217"/>
      <c r="F24903" s="216"/>
      <c r="G24903" s="216"/>
      <c r="I24903" s="434"/>
      <c r="P24903" s="294"/>
    </row>
    <row r="24904" spans="1:16">
      <c r="A24904" s="215"/>
      <c r="B24904" s="438"/>
      <c r="C24904" s="215"/>
      <c r="D24904" s="217"/>
      <c r="E24904" s="217"/>
      <c r="F24904" s="216"/>
      <c r="G24904" s="216"/>
      <c r="I24904" s="434"/>
      <c r="P24904" s="294"/>
    </row>
    <row r="24905" spans="1:16">
      <c r="A24905" s="215"/>
      <c r="B24905" s="438"/>
      <c r="C24905" s="215"/>
      <c r="D24905" s="217"/>
      <c r="E24905" s="217"/>
      <c r="F24905" s="216"/>
      <c r="G24905" s="216"/>
      <c r="I24905" s="434"/>
      <c r="P24905" s="294"/>
    </row>
    <row r="24906" spans="1:16">
      <c r="A24906" s="215"/>
      <c r="B24906" s="438"/>
      <c r="C24906" s="215"/>
      <c r="D24906" s="217"/>
      <c r="E24906" s="217"/>
      <c r="F24906" s="216"/>
      <c r="G24906" s="216"/>
      <c r="I24906" s="434"/>
      <c r="P24906" s="294"/>
    </row>
    <row r="24907" spans="1:16">
      <c r="A24907" s="215"/>
      <c r="B24907" s="438"/>
      <c r="C24907" s="215"/>
      <c r="D24907" s="217"/>
      <c r="E24907" s="217"/>
      <c r="F24907" s="216"/>
      <c r="G24907" s="216"/>
      <c r="I24907" s="434"/>
      <c r="P24907" s="294"/>
    </row>
    <row r="24908" spans="1:16">
      <c r="A24908" s="215"/>
      <c r="B24908" s="438"/>
      <c r="C24908" s="215"/>
      <c r="D24908" s="217"/>
      <c r="E24908" s="217"/>
      <c r="F24908" s="216"/>
      <c r="G24908" s="216"/>
      <c r="I24908" s="434"/>
      <c r="P24908" s="294"/>
    </row>
    <row r="24909" spans="1:16">
      <c r="A24909" s="215"/>
      <c r="B24909" s="438"/>
      <c r="C24909" s="215"/>
      <c r="D24909" s="217"/>
      <c r="E24909" s="217"/>
      <c r="F24909" s="216"/>
      <c r="G24909" s="216"/>
      <c r="I24909" s="434"/>
      <c r="P24909" s="294"/>
    </row>
    <row r="24910" spans="1:16">
      <c r="A24910" s="215"/>
      <c r="B24910" s="438"/>
      <c r="C24910" s="215"/>
      <c r="D24910" s="217"/>
      <c r="E24910" s="217"/>
      <c r="F24910" s="216"/>
      <c r="G24910" s="216"/>
      <c r="I24910" s="434"/>
      <c r="P24910" s="294"/>
    </row>
    <row r="24911" spans="1:16">
      <c r="A24911" s="215"/>
      <c r="B24911" s="438"/>
      <c r="C24911" s="215"/>
      <c r="D24911" s="217"/>
      <c r="E24911" s="217"/>
      <c r="F24911" s="216"/>
      <c r="G24911" s="216"/>
      <c r="I24911" s="434"/>
      <c r="P24911" s="294"/>
    </row>
    <row r="24912" spans="1:16">
      <c r="A24912" s="215"/>
      <c r="B24912" s="438"/>
      <c r="C24912" s="215"/>
      <c r="D24912" s="217"/>
      <c r="E24912" s="217"/>
      <c r="F24912" s="216"/>
      <c r="G24912" s="216"/>
      <c r="I24912" s="434"/>
      <c r="P24912" s="294"/>
    </row>
    <row r="24913" spans="1:16">
      <c r="A24913" s="215"/>
      <c r="B24913" s="438"/>
      <c r="C24913" s="215"/>
      <c r="D24913" s="217"/>
      <c r="E24913" s="217"/>
      <c r="F24913" s="216"/>
      <c r="G24913" s="216"/>
      <c r="I24913" s="434"/>
      <c r="P24913" s="294"/>
    </row>
    <row r="24914" spans="1:16">
      <c r="A24914" s="215"/>
      <c r="B24914" s="438"/>
      <c r="C24914" s="215"/>
      <c r="D24914" s="217"/>
      <c r="E24914" s="217"/>
      <c r="F24914" s="216"/>
      <c r="G24914" s="216"/>
      <c r="I24914" s="434"/>
      <c r="P24914" s="294"/>
    </row>
    <row r="24915" spans="1:16">
      <c r="A24915" s="215"/>
      <c r="B24915" s="438"/>
      <c r="C24915" s="215"/>
      <c r="D24915" s="217"/>
      <c r="E24915" s="217"/>
      <c r="F24915" s="216"/>
      <c r="G24915" s="216"/>
      <c r="I24915" s="434"/>
      <c r="P24915" s="294"/>
    </row>
    <row r="24916" spans="1:16">
      <c r="A24916" s="215"/>
      <c r="B24916" s="438"/>
      <c r="C24916" s="215"/>
      <c r="D24916" s="217"/>
      <c r="E24916" s="217"/>
      <c r="F24916" s="216"/>
      <c r="G24916" s="216"/>
      <c r="I24916" s="434"/>
      <c r="P24916" s="294"/>
    </row>
    <row r="24917" spans="1:16">
      <c r="A24917" s="215"/>
      <c r="B24917" s="438"/>
      <c r="C24917" s="215"/>
      <c r="D24917" s="217"/>
      <c r="E24917" s="217"/>
      <c r="F24917" s="216"/>
      <c r="G24917" s="216"/>
      <c r="I24917" s="434"/>
      <c r="P24917" s="294"/>
    </row>
    <row r="24918" spans="1:16">
      <c r="A24918" s="215"/>
      <c r="B24918" s="438"/>
      <c r="C24918" s="215"/>
      <c r="D24918" s="217"/>
      <c r="E24918" s="217"/>
      <c r="F24918" s="216"/>
      <c r="G24918" s="216"/>
      <c r="I24918" s="434"/>
      <c r="P24918" s="294"/>
    </row>
    <row r="24919" spans="1:16">
      <c r="A24919" s="215"/>
      <c r="B24919" s="438"/>
      <c r="C24919" s="215"/>
      <c r="D24919" s="217"/>
      <c r="E24919" s="217"/>
      <c r="F24919" s="216"/>
      <c r="G24919" s="216"/>
      <c r="I24919" s="434"/>
      <c r="P24919" s="294"/>
    </row>
    <row r="24920" spans="1:16">
      <c r="A24920" s="215"/>
      <c r="B24920" s="438"/>
      <c r="C24920" s="215"/>
      <c r="D24920" s="217"/>
      <c r="E24920" s="217"/>
      <c r="F24920" s="216"/>
      <c r="G24920" s="216"/>
      <c r="I24920" s="434"/>
      <c r="P24920" s="294"/>
    </row>
    <row r="24921" spans="1:16">
      <c r="A24921" s="215"/>
      <c r="B24921" s="438"/>
      <c r="C24921" s="215"/>
      <c r="D24921" s="217"/>
      <c r="E24921" s="217"/>
      <c r="F24921" s="216"/>
      <c r="G24921" s="216"/>
      <c r="I24921" s="434"/>
      <c r="P24921" s="294"/>
    </row>
    <row r="24922" spans="1:16">
      <c r="A24922" s="215"/>
      <c r="B24922" s="438"/>
      <c r="C24922" s="215"/>
      <c r="D24922" s="217"/>
      <c r="E24922" s="217"/>
      <c r="F24922" s="216"/>
      <c r="G24922" s="216"/>
      <c r="I24922" s="434"/>
      <c r="P24922" s="294"/>
    </row>
    <row r="24923" spans="1:16">
      <c r="A24923" s="215"/>
      <c r="B24923" s="438"/>
      <c r="C24923" s="215"/>
      <c r="D24923" s="217"/>
      <c r="E24923" s="217"/>
      <c r="F24923" s="216"/>
      <c r="G24923" s="216"/>
      <c r="I24923" s="434"/>
      <c r="P24923" s="294"/>
    </row>
    <row r="24924" spans="1:16">
      <c r="A24924" s="215"/>
      <c r="B24924" s="438"/>
      <c r="C24924" s="215"/>
      <c r="D24924" s="217"/>
      <c r="E24924" s="217"/>
      <c r="F24924" s="216"/>
      <c r="G24924" s="216"/>
      <c r="I24924" s="434"/>
      <c r="P24924" s="294"/>
    </row>
    <row r="24925" spans="1:16">
      <c r="A24925" s="215"/>
      <c r="B24925" s="438"/>
      <c r="C24925" s="215"/>
      <c r="D24925" s="217"/>
      <c r="E24925" s="217"/>
      <c r="F24925" s="216"/>
      <c r="G24925" s="216"/>
      <c r="I24925" s="434"/>
      <c r="P24925" s="294"/>
    </row>
    <row r="24926" spans="1:16">
      <c r="A24926" s="215"/>
      <c r="B24926" s="438"/>
      <c r="C24926" s="215"/>
      <c r="D24926" s="217"/>
      <c r="E24926" s="217"/>
      <c r="F24926" s="216"/>
      <c r="G24926" s="216"/>
      <c r="I24926" s="434"/>
      <c r="P24926" s="294"/>
    </row>
    <row r="24927" spans="1:16">
      <c r="A24927" s="215"/>
      <c r="B24927" s="438"/>
      <c r="C24927" s="215"/>
      <c r="D24927" s="217"/>
      <c r="E24927" s="217"/>
      <c r="F24927" s="216"/>
      <c r="G24927" s="216"/>
      <c r="I24927" s="434"/>
      <c r="P24927" s="294"/>
    </row>
    <row r="24928" spans="1:16">
      <c r="A24928" s="215"/>
      <c r="B24928" s="438"/>
      <c r="C24928" s="215"/>
      <c r="D24928" s="217"/>
      <c r="E24928" s="217"/>
      <c r="F24928" s="216"/>
      <c r="G24928" s="216"/>
      <c r="I24928" s="434"/>
      <c r="P24928" s="294"/>
    </row>
    <row r="24929" spans="1:16">
      <c r="A24929" s="215"/>
      <c r="B24929" s="438"/>
      <c r="C24929" s="215"/>
      <c r="D24929" s="217"/>
      <c r="E24929" s="217"/>
      <c r="F24929" s="216"/>
      <c r="G24929" s="216"/>
      <c r="I24929" s="434"/>
      <c r="P24929" s="294"/>
    </row>
    <row r="24930" spans="1:16">
      <c r="A24930" s="215"/>
      <c r="B24930" s="438"/>
      <c r="C24930" s="215"/>
      <c r="D24930" s="217"/>
      <c r="E24930" s="217"/>
      <c r="F24930" s="216"/>
      <c r="G24930" s="216"/>
      <c r="I24930" s="434"/>
      <c r="P24930" s="294"/>
    </row>
    <row r="24931" spans="1:16">
      <c r="A24931" s="215"/>
      <c r="B24931" s="438"/>
      <c r="C24931" s="215"/>
      <c r="D24931" s="217"/>
      <c r="E24931" s="217"/>
      <c r="F24931" s="216"/>
      <c r="G24931" s="216"/>
      <c r="I24931" s="434"/>
      <c r="P24931" s="294"/>
    </row>
    <row r="24932" spans="1:16">
      <c r="A24932" s="215"/>
      <c r="B24932" s="438"/>
      <c r="C24932" s="215"/>
      <c r="D24932" s="217"/>
      <c r="E24932" s="217"/>
      <c r="F24932" s="216"/>
      <c r="G24932" s="216"/>
      <c r="I24932" s="434"/>
      <c r="P24932" s="294"/>
    </row>
    <row r="24933" spans="1:16">
      <c r="A24933" s="215"/>
      <c r="B24933" s="438"/>
      <c r="C24933" s="215"/>
      <c r="D24933" s="217"/>
      <c r="E24933" s="217"/>
      <c r="F24933" s="216"/>
      <c r="G24933" s="216"/>
      <c r="I24933" s="434"/>
      <c r="P24933" s="294"/>
    </row>
    <row r="24934" spans="1:16">
      <c r="A24934" s="215"/>
      <c r="B24934" s="438"/>
      <c r="C24934" s="215"/>
      <c r="D24934" s="217"/>
      <c r="E24934" s="217"/>
      <c r="F24934" s="216"/>
      <c r="G24934" s="216"/>
      <c r="I24934" s="434"/>
      <c r="P24934" s="294"/>
    </row>
    <row r="24935" spans="1:16">
      <c r="A24935" s="215"/>
      <c r="B24935" s="438"/>
      <c r="C24935" s="215"/>
      <c r="D24935" s="217"/>
      <c r="E24935" s="217"/>
      <c r="F24935" s="216"/>
      <c r="G24935" s="216"/>
      <c r="I24935" s="434"/>
      <c r="P24935" s="294"/>
    </row>
    <row r="24936" spans="1:16">
      <c r="A24936" s="215"/>
      <c r="B24936" s="438"/>
      <c r="C24936" s="215"/>
      <c r="D24936" s="217"/>
      <c r="E24936" s="217"/>
      <c r="F24936" s="216"/>
      <c r="G24936" s="216"/>
      <c r="I24936" s="434"/>
      <c r="P24936" s="294"/>
    </row>
    <row r="24937" spans="1:16">
      <c r="A24937" s="215"/>
      <c r="B24937" s="438"/>
      <c r="C24937" s="215"/>
      <c r="D24937" s="217"/>
      <c r="E24937" s="217"/>
      <c r="F24937" s="216"/>
      <c r="G24937" s="216"/>
      <c r="I24937" s="434"/>
      <c r="P24937" s="294"/>
    </row>
    <row r="24938" spans="1:16">
      <c r="A24938" s="215"/>
      <c r="B24938" s="438"/>
      <c r="C24938" s="215"/>
      <c r="D24938" s="217"/>
      <c r="E24938" s="217"/>
      <c r="F24938" s="216"/>
      <c r="G24938" s="216"/>
      <c r="I24938" s="434"/>
      <c r="P24938" s="294"/>
    </row>
    <row r="24939" spans="1:16">
      <c r="A24939" s="215"/>
      <c r="B24939" s="438"/>
      <c r="C24939" s="215"/>
      <c r="D24939" s="217"/>
      <c r="E24939" s="217"/>
      <c r="F24939" s="216"/>
      <c r="G24939" s="216"/>
      <c r="I24939" s="434"/>
      <c r="P24939" s="294"/>
    </row>
    <row r="24940" spans="1:16">
      <c r="A24940" s="215"/>
      <c r="B24940" s="438"/>
      <c r="C24940" s="215"/>
      <c r="D24940" s="217"/>
      <c r="E24940" s="217"/>
      <c r="F24940" s="216"/>
      <c r="G24940" s="216"/>
      <c r="I24940" s="434"/>
      <c r="P24940" s="294"/>
    </row>
    <row r="24941" spans="1:16">
      <c r="A24941" s="215"/>
      <c r="B24941" s="438"/>
      <c r="C24941" s="215"/>
      <c r="D24941" s="217"/>
      <c r="E24941" s="217"/>
      <c r="F24941" s="216"/>
      <c r="G24941" s="216"/>
      <c r="I24941" s="434"/>
      <c r="P24941" s="294"/>
    </row>
    <row r="24942" spans="1:16">
      <c r="A24942" s="215"/>
      <c r="B24942" s="438"/>
      <c r="C24942" s="215"/>
      <c r="D24942" s="217"/>
      <c r="E24942" s="217"/>
      <c r="F24942" s="216"/>
      <c r="G24942" s="216"/>
      <c r="I24942" s="434"/>
      <c r="P24942" s="294"/>
    </row>
    <row r="24943" spans="1:16">
      <c r="A24943" s="215"/>
      <c r="B24943" s="438"/>
      <c r="C24943" s="215"/>
      <c r="D24943" s="217"/>
      <c r="E24943" s="217"/>
      <c r="F24943" s="216"/>
      <c r="G24943" s="216"/>
      <c r="I24943" s="434"/>
      <c r="P24943" s="294"/>
    </row>
    <row r="24944" spans="1:16">
      <c r="A24944" s="215"/>
      <c r="B24944" s="438"/>
      <c r="C24944" s="215"/>
      <c r="D24944" s="217"/>
      <c r="E24944" s="217"/>
      <c r="F24944" s="216"/>
      <c r="G24944" s="216"/>
      <c r="I24944" s="434"/>
      <c r="P24944" s="294"/>
    </row>
    <row r="24945" spans="1:16">
      <c r="A24945" s="215"/>
      <c r="B24945" s="438"/>
      <c r="C24945" s="215"/>
      <c r="D24945" s="217"/>
      <c r="E24945" s="217"/>
      <c r="F24945" s="216"/>
      <c r="G24945" s="216"/>
      <c r="I24945" s="434"/>
      <c r="P24945" s="294"/>
    </row>
    <row r="24946" spans="1:16">
      <c r="A24946" s="215"/>
      <c r="B24946" s="438"/>
      <c r="C24946" s="215"/>
      <c r="D24946" s="217"/>
      <c r="E24946" s="217"/>
      <c r="F24946" s="216"/>
      <c r="G24946" s="216"/>
      <c r="I24946" s="434"/>
      <c r="P24946" s="294"/>
    </row>
    <row r="24947" spans="1:16">
      <c r="A24947" s="215"/>
      <c r="B24947" s="438"/>
      <c r="C24947" s="215"/>
      <c r="D24947" s="217"/>
      <c r="E24947" s="217"/>
      <c r="F24947" s="216"/>
      <c r="G24947" s="216"/>
      <c r="I24947" s="434"/>
      <c r="P24947" s="294"/>
    </row>
    <row r="24948" spans="1:16">
      <c r="A24948" s="215"/>
      <c r="B24948" s="438"/>
      <c r="C24948" s="215"/>
      <c r="D24948" s="217"/>
      <c r="E24948" s="217"/>
      <c r="F24948" s="216"/>
      <c r="G24948" s="216"/>
      <c r="I24948" s="434"/>
      <c r="P24948" s="294"/>
    </row>
    <row r="24949" spans="1:16">
      <c r="A24949" s="215"/>
      <c r="B24949" s="438"/>
      <c r="C24949" s="215"/>
      <c r="D24949" s="217"/>
      <c r="E24949" s="217"/>
      <c r="F24949" s="216"/>
      <c r="G24949" s="216"/>
      <c r="I24949" s="434"/>
      <c r="P24949" s="294"/>
    </row>
    <row r="24950" spans="1:16">
      <c r="A24950" s="215"/>
      <c r="B24950" s="438"/>
      <c r="C24950" s="215"/>
      <c r="D24950" s="217"/>
      <c r="E24950" s="217"/>
      <c r="F24950" s="216"/>
      <c r="G24950" s="216"/>
      <c r="I24950" s="434"/>
      <c r="P24950" s="294"/>
    </row>
    <row r="24951" spans="1:16">
      <c r="A24951" s="215"/>
      <c r="B24951" s="438"/>
      <c r="C24951" s="215"/>
      <c r="D24951" s="217"/>
      <c r="E24951" s="217"/>
      <c r="F24951" s="216"/>
      <c r="G24951" s="216"/>
      <c r="I24951" s="434"/>
      <c r="P24951" s="294"/>
    </row>
    <row r="24952" spans="1:16">
      <c r="A24952" s="215"/>
      <c r="B24952" s="438"/>
      <c r="C24952" s="215"/>
      <c r="D24952" s="217"/>
      <c r="E24952" s="217"/>
      <c r="F24952" s="216"/>
      <c r="G24952" s="216"/>
      <c r="I24952" s="434"/>
      <c r="P24952" s="294"/>
    </row>
    <row r="24953" spans="1:16">
      <c r="A24953" s="215"/>
      <c r="B24953" s="438"/>
      <c r="C24953" s="215"/>
      <c r="D24953" s="217"/>
      <c r="E24953" s="217"/>
      <c r="F24953" s="216"/>
      <c r="G24953" s="216"/>
      <c r="I24953" s="434"/>
      <c r="P24953" s="294"/>
    </row>
    <row r="24954" spans="1:16">
      <c r="A24954" s="215"/>
      <c r="B24954" s="438"/>
      <c r="C24954" s="215"/>
      <c r="D24954" s="217"/>
      <c r="E24954" s="217"/>
      <c r="F24954" s="216"/>
      <c r="G24954" s="216"/>
      <c r="I24954" s="434"/>
      <c r="P24954" s="294"/>
    </row>
    <row r="24955" spans="1:16">
      <c r="A24955" s="215"/>
      <c r="B24955" s="438"/>
      <c r="C24955" s="215"/>
      <c r="D24955" s="217"/>
      <c r="E24955" s="217"/>
      <c r="F24955" s="216"/>
      <c r="G24955" s="216"/>
      <c r="I24955" s="434"/>
      <c r="P24955" s="294"/>
    </row>
    <row r="24956" spans="1:16">
      <c r="A24956" s="215"/>
      <c r="B24956" s="438"/>
      <c r="C24956" s="215"/>
      <c r="D24956" s="217"/>
      <c r="E24956" s="217"/>
      <c r="F24956" s="216"/>
      <c r="G24956" s="216"/>
      <c r="I24956" s="434"/>
      <c r="P24956" s="294"/>
    </row>
    <row r="24957" spans="1:16">
      <c r="A24957" s="215"/>
      <c r="B24957" s="438"/>
      <c r="C24957" s="215"/>
      <c r="D24957" s="217"/>
      <c r="E24957" s="217"/>
      <c r="F24957" s="216"/>
      <c r="G24957" s="216"/>
      <c r="I24957" s="434"/>
      <c r="P24957" s="294"/>
    </row>
    <row r="24958" spans="1:16">
      <c r="A24958" s="215"/>
      <c r="B24958" s="438"/>
      <c r="C24958" s="215"/>
      <c r="D24958" s="217"/>
      <c r="E24958" s="217"/>
      <c r="F24958" s="216"/>
      <c r="G24958" s="216"/>
      <c r="I24958" s="434"/>
      <c r="P24958" s="294"/>
    </row>
    <row r="24959" spans="1:16">
      <c r="A24959" s="215"/>
      <c r="B24959" s="438"/>
      <c r="C24959" s="215"/>
      <c r="D24959" s="217"/>
      <c r="E24959" s="217"/>
      <c r="F24959" s="216"/>
      <c r="G24959" s="216"/>
      <c r="I24959" s="434"/>
      <c r="P24959" s="294"/>
    </row>
    <row r="24960" spans="1:16">
      <c r="A24960" s="215"/>
      <c r="B24960" s="438"/>
      <c r="C24960" s="215"/>
      <c r="D24960" s="217"/>
      <c r="E24960" s="217"/>
      <c r="F24960" s="216"/>
      <c r="G24960" s="216"/>
      <c r="I24960" s="434"/>
      <c r="P24960" s="294"/>
    </row>
    <row r="24961" spans="1:16">
      <c r="A24961" s="215"/>
      <c r="B24961" s="438"/>
      <c r="C24961" s="215"/>
      <c r="D24961" s="217"/>
      <c r="E24961" s="217"/>
      <c r="F24961" s="216"/>
      <c r="G24961" s="216"/>
      <c r="I24961" s="434"/>
      <c r="P24961" s="294"/>
    </row>
    <row r="24962" spans="1:16">
      <c r="A24962" s="215"/>
      <c r="B24962" s="438"/>
      <c r="C24962" s="215"/>
      <c r="D24962" s="217"/>
      <c r="E24962" s="217"/>
      <c r="F24962" s="216"/>
      <c r="G24962" s="216"/>
      <c r="I24962" s="434"/>
      <c r="P24962" s="294"/>
    </row>
    <row r="24963" spans="1:16">
      <c r="A24963" s="215"/>
      <c r="B24963" s="438"/>
      <c r="C24963" s="215"/>
      <c r="D24963" s="217"/>
      <c r="E24963" s="217"/>
      <c r="F24963" s="216"/>
      <c r="G24963" s="216"/>
      <c r="I24963" s="434"/>
      <c r="P24963" s="294"/>
    </row>
    <row r="24964" spans="1:16">
      <c r="A24964" s="215"/>
      <c r="B24964" s="438"/>
      <c r="C24964" s="215"/>
      <c r="D24964" s="217"/>
      <c r="E24964" s="217"/>
      <c r="F24964" s="216"/>
      <c r="G24964" s="216"/>
      <c r="I24964" s="434"/>
      <c r="P24964" s="294"/>
    </row>
    <row r="24965" spans="1:16">
      <c r="A24965" s="215"/>
      <c r="B24965" s="438"/>
      <c r="C24965" s="215"/>
      <c r="D24965" s="217"/>
      <c r="E24965" s="217"/>
      <c r="F24965" s="216"/>
      <c r="G24965" s="216"/>
      <c r="I24965" s="434"/>
      <c r="P24965" s="294"/>
    </row>
    <row r="24966" spans="1:16">
      <c r="A24966" s="215"/>
      <c r="B24966" s="438"/>
      <c r="C24966" s="215"/>
      <c r="D24966" s="217"/>
      <c r="E24966" s="217"/>
      <c r="F24966" s="216"/>
      <c r="G24966" s="216"/>
      <c r="I24966" s="434"/>
      <c r="P24966" s="294"/>
    </row>
    <row r="24967" spans="1:16">
      <c r="A24967" s="215"/>
      <c r="B24967" s="438"/>
      <c r="C24967" s="215"/>
      <c r="D24967" s="217"/>
      <c r="E24967" s="217"/>
      <c r="F24967" s="216"/>
      <c r="G24967" s="216"/>
      <c r="I24967" s="434"/>
      <c r="P24967" s="294"/>
    </row>
    <row r="24968" spans="1:16">
      <c r="A24968" s="215"/>
      <c r="B24968" s="438"/>
      <c r="C24968" s="215"/>
      <c r="D24968" s="217"/>
      <c r="E24968" s="217"/>
      <c r="F24968" s="216"/>
      <c r="G24968" s="216"/>
      <c r="I24968" s="434"/>
      <c r="P24968" s="294"/>
    </row>
    <row r="24969" spans="1:16">
      <c r="A24969" s="215"/>
      <c r="B24969" s="438"/>
      <c r="C24969" s="215"/>
      <c r="D24969" s="217"/>
      <c r="E24969" s="217"/>
      <c r="F24969" s="216"/>
      <c r="G24969" s="216"/>
      <c r="I24969" s="434"/>
      <c r="P24969" s="294"/>
    </row>
    <row r="24970" spans="1:16">
      <c r="A24970" s="215"/>
      <c r="B24970" s="438"/>
      <c r="C24970" s="215"/>
      <c r="D24970" s="217"/>
      <c r="E24970" s="217"/>
      <c r="F24970" s="216"/>
      <c r="G24970" s="216"/>
      <c r="I24970" s="434"/>
      <c r="P24970" s="294"/>
    </row>
    <row r="24971" spans="1:16">
      <c r="A24971" s="215"/>
      <c r="B24971" s="438"/>
      <c r="C24971" s="215"/>
      <c r="D24971" s="217"/>
      <c r="E24971" s="217"/>
      <c r="F24971" s="216"/>
      <c r="G24971" s="216"/>
      <c r="I24971" s="434"/>
      <c r="P24971" s="294"/>
    </row>
    <row r="24972" spans="1:16">
      <c r="A24972" s="215"/>
      <c r="B24972" s="438"/>
      <c r="C24972" s="215"/>
      <c r="D24972" s="217"/>
      <c r="E24972" s="217"/>
      <c r="F24972" s="216"/>
      <c r="G24972" s="216"/>
      <c r="I24972" s="434"/>
      <c r="P24972" s="294"/>
    </row>
    <row r="24973" spans="1:16">
      <c r="A24973" s="215"/>
      <c r="B24973" s="438"/>
      <c r="C24973" s="215"/>
      <c r="D24973" s="217"/>
      <c r="E24973" s="217"/>
      <c r="F24973" s="216"/>
      <c r="G24973" s="216"/>
      <c r="I24973" s="434"/>
      <c r="P24973" s="294"/>
    </row>
    <row r="24974" spans="1:16">
      <c r="A24974" s="215"/>
      <c r="B24974" s="438"/>
      <c r="C24974" s="215"/>
      <c r="D24974" s="217"/>
      <c r="E24974" s="217"/>
      <c r="F24974" s="216"/>
      <c r="G24974" s="216"/>
      <c r="I24974" s="434"/>
      <c r="P24974" s="294"/>
    </row>
    <row r="24975" spans="1:16">
      <c r="A24975" s="215"/>
      <c r="B24975" s="438"/>
      <c r="C24975" s="215"/>
      <c r="D24975" s="217"/>
      <c r="E24975" s="217"/>
      <c r="F24975" s="216"/>
      <c r="G24975" s="216"/>
      <c r="I24975" s="434"/>
      <c r="P24975" s="294"/>
    </row>
    <row r="24976" spans="1:16">
      <c r="A24976" s="215"/>
      <c r="B24976" s="438"/>
      <c r="C24976" s="215"/>
      <c r="D24976" s="217"/>
      <c r="E24976" s="217"/>
      <c r="F24976" s="216"/>
      <c r="G24976" s="216"/>
      <c r="I24976" s="434"/>
      <c r="P24976" s="294"/>
    </row>
    <row r="24977" spans="1:16">
      <c r="A24977" s="215"/>
      <c r="B24977" s="438"/>
      <c r="C24977" s="215"/>
      <c r="D24977" s="217"/>
      <c r="E24977" s="217"/>
      <c r="F24977" s="216"/>
      <c r="G24977" s="216"/>
      <c r="I24977" s="434"/>
      <c r="P24977" s="294"/>
    </row>
    <row r="24978" spans="1:16">
      <c r="A24978" s="215"/>
      <c r="B24978" s="438"/>
      <c r="C24978" s="215"/>
      <c r="D24978" s="217"/>
      <c r="E24978" s="217"/>
      <c r="F24978" s="216"/>
      <c r="G24978" s="216"/>
      <c r="I24978" s="434"/>
      <c r="P24978" s="294"/>
    </row>
    <row r="24979" spans="1:16">
      <c r="A24979" s="215"/>
      <c r="B24979" s="438"/>
      <c r="C24979" s="215"/>
      <c r="D24979" s="217"/>
      <c r="E24979" s="217"/>
      <c r="F24979" s="216"/>
      <c r="G24979" s="216"/>
      <c r="I24979" s="434"/>
      <c r="P24979" s="294"/>
    </row>
    <row r="24980" spans="1:16">
      <c r="A24980" s="215"/>
      <c r="B24980" s="438"/>
      <c r="C24980" s="215"/>
      <c r="D24980" s="217"/>
      <c r="E24980" s="217"/>
      <c r="F24980" s="216"/>
      <c r="G24980" s="216"/>
      <c r="I24980" s="434"/>
      <c r="P24980" s="294"/>
    </row>
    <row r="24981" spans="1:16">
      <c r="A24981" s="215"/>
      <c r="B24981" s="438"/>
      <c r="C24981" s="215"/>
      <c r="D24981" s="217"/>
      <c r="E24981" s="217"/>
      <c r="F24981" s="216"/>
      <c r="G24981" s="216"/>
      <c r="I24981" s="434"/>
      <c r="P24981" s="294"/>
    </row>
    <row r="24982" spans="1:16">
      <c r="A24982" s="215"/>
      <c r="B24982" s="438"/>
      <c r="C24982" s="215"/>
      <c r="D24982" s="217"/>
      <c r="E24982" s="217"/>
      <c r="F24982" s="216"/>
      <c r="G24982" s="216"/>
      <c r="I24982" s="434"/>
      <c r="P24982" s="294"/>
    </row>
    <row r="24983" spans="1:16">
      <c r="A24983" s="215"/>
      <c r="B24983" s="438"/>
      <c r="C24983" s="215"/>
      <c r="D24983" s="217"/>
      <c r="E24983" s="217"/>
      <c r="F24983" s="216"/>
      <c r="G24983" s="216"/>
      <c r="I24983" s="434"/>
      <c r="P24983" s="294"/>
    </row>
    <row r="24984" spans="1:16">
      <c r="A24984" s="215"/>
      <c r="B24984" s="438"/>
      <c r="C24984" s="215"/>
      <c r="D24984" s="217"/>
      <c r="E24984" s="217"/>
      <c r="F24984" s="216"/>
      <c r="G24984" s="216"/>
      <c r="I24984" s="434"/>
      <c r="P24984" s="294"/>
    </row>
    <row r="24985" spans="1:16">
      <c r="A24985" s="215"/>
      <c r="B24985" s="438"/>
      <c r="C24985" s="215"/>
      <c r="D24985" s="217"/>
      <c r="E24985" s="217"/>
      <c r="F24985" s="216"/>
      <c r="G24985" s="216"/>
      <c r="I24985" s="434"/>
      <c r="P24985" s="294"/>
    </row>
    <row r="24986" spans="1:16">
      <c r="A24986" s="215"/>
      <c r="B24986" s="438"/>
      <c r="C24986" s="215"/>
      <c r="D24986" s="217"/>
      <c r="E24986" s="217"/>
      <c r="F24986" s="216"/>
      <c r="G24986" s="216"/>
      <c r="I24986" s="434"/>
      <c r="P24986" s="294"/>
    </row>
    <row r="24987" spans="1:16">
      <c r="A24987" s="215"/>
      <c r="B24987" s="438"/>
      <c r="C24987" s="215"/>
      <c r="D24987" s="217"/>
      <c r="E24987" s="217"/>
      <c r="F24987" s="216"/>
      <c r="G24987" s="216"/>
      <c r="I24987" s="434"/>
      <c r="P24987" s="294"/>
    </row>
    <row r="24988" spans="1:16">
      <c r="A24988" s="215"/>
      <c r="B24988" s="438"/>
      <c r="C24988" s="215"/>
      <c r="D24988" s="217"/>
      <c r="E24988" s="217"/>
      <c r="F24988" s="216"/>
      <c r="G24988" s="216"/>
      <c r="I24988" s="434"/>
      <c r="P24988" s="294"/>
    </row>
    <row r="24989" spans="1:16">
      <c r="A24989" s="215"/>
      <c r="B24989" s="438"/>
      <c r="C24989" s="215"/>
      <c r="D24989" s="217"/>
      <c r="E24989" s="217"/>
      <c r="F24989" s="216"/>
      <c r="G24989" s="216"/>
      <c r="I24989" s="434"/>
      <c r="P24989" s="294"/>
    </row>
    <row r="24990" spans="1:16">
      <c r="A24990" s="215"/>
      <c r="B24990" s="438"/>
      <c r="C24990" s="215"/>
      <c r="D24990" s="217"/>
      <c r="E24990" s="217"/>
      <c r="F24990" s="216"/>
      <c r="G24990" s="216"/>
      <c r="I24990" s="434"/>
      <c r="P24990" s="294"/>
    </row>
    <row r="24991" spans="1:16">
      <c r="A24991" s="215"/>
      <c r="B24991" s="438"/>
      <c r="C24991" s="215"/>
      <c r="D24991" s="217"/>
      <c r="E24991" s="217"/>
      <c r="F24991" s="216"/>
      <c r="G24991" s="216"/>
      <c r="I24991" s="434"/>
      <c r="P24991" s="294"/>
    </row>
    <row r="24992" spans="1:16">
      <c r="A24992" s="215"/>
      <c r="B24992" s="438"/>
      <c r="C24992" s="215"/>
      <c r="D24992" s="217"/>
      <c r="E24992" s="217"/>
      <c r="F24992" s="216"/>
      <c r="G24992" s="216"/>
      <c r="I24992" s="434"/>
      <c r="P24992" s="294"/>
    </row>
    <row r="24993" spans="1:16">
      <c r="A24993" s="215"/>
      <c r="B24993" s="438"/>
      <c r="C24993" s="215"/>
      <c r="D24993" s="217"/>
      <c r="E24993" s="217"/>
      <c r="F24993" s="216"/>
      <c r="G24993" s="216"/>
      <c r="I24993" s="434"/>
      <c r="P24993" s="294"/>
    </row>
    <row r="24994" spans="1:16">
      <c r="A24994" s="215"/>
      <c r="B24994" s="438"/>
      <c r="C24994" s="215"/>
      <c r="D24994" s="217"/>
      <c r="E24994" s="217"/>
      <c r="F24994" s="216"/>
      <c r="G24994" s="216"/>
      <c r="I24994" s="434"/>
      <c r="P24994" s="294"/>
    </row>
    <row r="24995" spans="1:16">
      <c r="A24995" s="215"/>
      <c r="B24995" s="438"/>
      <c r="C24995" s="215"/>
      <c r="D24995" s="217"/>
      <c r="E24995" s="217"/>
      <c r="F24995" s="216"/>
      <c r="G24995" s="216"/>
      <c r="I24995" s="434"/>
      <c r="P24995" s="294"/>
    </row>
    <row r="24996" spans="1:16">
      <c r="A24996" s="215"/>
      <c r="B24996" s="438"/>
      <c r="C24996" s="215"/>
      <c r="D24996" s="217"/>
      <c r="E24996" s="217"/>
      <c r="F24996" s="216"/>
      <c r="G24996" s="216"/>
      <c r="I24996" s="434"/>
      <c r="P24996" s="294"/>
    </row>
    <row r="24997" spans="1:16">
      <c r="A24997" s="215"/>
      <c r="B24997" s="438"/>
      <c r="C24997" s="215"/>
      <c r="D24997" s="217"/>
      <c r="E24997" s="217"/>
      <c r="F24997" s="216"/>
      <c r="G24997" s="216"/>
      <c r="I24997" s="434"/>
      <c r="P24997" s="294"/>
    </row>
    <row r="24998" spans="1:16">
      <c r="A24998" s="215"/>
      <c r="B24998" s="438"/>
      <c r="C24998" s="215"/>
      <c r="D24998" s="217"/>
      <c r="E24998" s="217"/>
      <c r="F24998" s="216"/>
      <c r="G24998" s="216"/>
      <c r="I24998" s="434"/>
      <c r="P24998" s="294"/>
    </row>
    <row r="24999" spans="1:16">
      <c r="A24999" s="215"/>
      <c r="B24999" s="438"/>
      <c r="C24999" s="215"/>
      <c r="D24999" s="217"/>
      <c r="E24999" s="217"/>
      <c r="F24999" s="216"/>
      <c r="G24999" s="216"/>
      <c r="I24999" s="434"/>
      <c r="P24999" s="294"/>
    </row>
    <row r="25000" spans="1:16">
      <c r="A25000" s="215"/>
      <c r="B25000" s="438"/>
      <c r="C25000" s="215"/>
      <c r="D25000" s="217"/>
      <c r="E25000" s="217"/>
      <c r="F25000" s="216"/>
      <c r="G25000" s="216"/>
      <c r="I25000" s="434"/>
      <c r="P25000" s="294"/>
    </row>
    <row r="25001" spans="1:16">
      <c r="A25001" s="215"/>
      <c r="B25001" s="438"/>
      <c r="C25001" s="215"/>
      <c r="D25001" s="217"/>
      <c r="E25001" s="217"/>
      <c r="F25001" s="216"/>
      <c r="G25001" s="216"/>
      <c r="I25001" s="434"/>
      <c r="P25001" s="294"/>
    </row>
    <row r="25002" spans="1:16">
      <c r="A25002" s="215"/>
      <c r="B25002" s="438"/>
      <c r="C25002" s="215"/>
      <c r="D25002" s="217"/>
      <c r="E25002" s="217"/>
      <c r="F25002" s="216"/>
      <c r="G25002" s="216"/>
      <c r="I25002" s="434"/>
      <c r="P25002" s="294"/>
    </row>
    <row r="25003" spans="1:16">
      <c r="A25003" s="215"/>
      <c r="B25003" s="438"/>
      <c r="C25003" s="215"/>
      <c r="D25003" s="217"/>
      <c r="E25003" s="217"/>
      <c r="F25003" s="216"/>
      <c r="G25003" s="216"/>
      <c r="I25003" s="434"/>
      <c r="P25003" s="294"/>
    </row>
    <row r="25004" spans="1:16">
      <c r="A25004" s="215"/>
      <c r="B25004" s="438"/>
      <c r="C25004" s="215"/>
      <c r="D25004" s="217"/>
      <c r="E25004" s="217"/>
      <c r="F25004" s="216"/>
      <c r="G25004" s="216"/>
      <c r="I25004" s="434"/>
      <c r="P25004" s="294"/>
    </row>
    <row r="25005" spans="1:16">
      <c r="A25005" s="215"/>
      <c r="B25005" s="438"/>
      <c r="C25005" s="215"/>
      <c r="D25005" s="217"/>
      <c r="E25005" s="217"/>
      <c r="F25005" s="216"/>
      <c r="G25005" s="216"/>
      <c r="I25005" s="434"/>
      <c r="P25005" s="294"/>
    </row>
    <row r="25006" spans="1:16">
      <c r="A25006" s="215"/>
      <c r="B25006" s="438"/>
      <c r="C25006" s="215"/>
      <c r="D25006" s="217"/>
      <c r="E25006" s="217"/>
      <c r="F25006" s="216"/>
      <c r="G25006" s="216"/>
      <c r="I25006" s="434"/>
      <c r="P25006" s="294"/>
    </row>
    <row r="25007" spans="1:16">
      <c r="A25007" s="215"/>
      <c r="B25007" s="438"/>
      <c r="C25007" s="215"/>
      <c r="D25007" s="217"/>
      <c r="E25007" s="217"/>
      <c r="F25007" s="216"/>
      <c r="G25007" s="216"/>
      <c r="I25007" s="434"/>
      <c r="P25007" s="294"/>
    </row>
    <row r="25008" spans="1:16">
      <c r="A25008" s="215"/>
      <c r="B25008" s="438"/>
      <c r="C25008" s="215"/>
      <c r="D25008" s="217"/>
      <c r="E25008" s="217"/>
      <c r="F25008" s="216"/>
      <c r="G25008" s="216"/>
      <c r="I25008" s="434"/>
      <c r="P25008" s="294"/>
    </row>
    <row r="25009" spans="1:16">
      <c r="A25009" s="215"/>
      <c r="B25009" s="438"/>
      <c r="C25009" s="215"/>
      <c r="D25009" s="217"/>
      <c r="E25009" s="217"/>
      <c r="F25009" s="216"/>
      <c r="G25009" s="216"/>
      <c r="I25009" s="434"/>
      <c r="P25009" s="294"/>
    </row>
    <row r="25010" spans="1:16">
      <c r="A25010" s="215"/>
      <c r="B25010" s="438"/>
      <c r="C25010" s="215"/>
      <c r="D25010" s="217"/>
      <c r="E25010" s="217"/>
      <c r="F25010" s="216"/>
      <c r="G25010" s="216"/>
      <c r="I25010" s="434"/>
      <c r="P25010" s="294"/>
    </row>
    <row r="25011" spans="1:16">
      <c r="A25011" s="215"/>
      <c r="B25011" s="438"/>
      <c r="C25011" s="215"/>
      <c r="D25011" s="217"/>
      <c r="E25011" s="217"/>
      <c r="F25011" s="216"/>
      <c r="G25011" s="216"/>
      <c r="I25011" s="434"/>
      <c r="P25011" s="294"/>
    </row>
    <row r="25012" spans="1:16">
      <c r="A25012" s="215"/>
      <c r="B25012" s="438"/>
      <c r="C25012" s="215"/>
      <c r="D25012" s="217"/>
      <c r="E25012" s="217"/>
      <c r="F25012" s="216"/>
      <c r="G25012" s="216"/>
      <c r="I25012" s="434"/>
      <c r="P25012" s="294"/>
    </row>
    <row r="25013" spans="1:16">
      <c r="A25013" s="215"/>
      <c r="B25013" s="438"/>
      <c r="C25013" s="215"/>
      <c r="D25013" s="217"/>
      <c r="E25013" s="217"/>
      <c r="F25013" s="216"/>
      <c r="G25013" s="216"/>
      <c r="I25013" s="434"/>
      <c r="P25013" s="294"/>
    </row>
    <row r="25014" spans="1:16">
      <c r="A25014" s="215"/>
      <c r="B25014" s="438"/>
      <c r="C25014" s="215"/>
      <c r="D25014" s="217"/>
      <c r="E25014" s="217"/>
      <c r="F25014" s="216"/>
      <c r="G25014" s="216"/>
      <c r="I25014" s="434"/>
      <c r="P25014" s="294"/>
    </row>
    <row r="25015" spans="1:16">
      <c r="A25015" s="215"/>
      <c r="B25015" s="438"/>
      <c r="C25015" s="215"/>
      <c r="D25015" s="217"/>
      <c r="E25015" s="217"/>
      <c r="F25015" s="216"/>
      <c r="G25015" s="216"/>
      <c r="I25015" s="434"/>
      <c r="P25015" s="294"/>
    </row>
    <row r="25016" spans="1:16">
      <c r="A25016" s="215"/>
      <c r="B25016" s="438"/>
      <c r="C25016" s="215"/>
      <c r="D25016" s="217"/>
      <c r="E25016" s="217"/>
      <c r="F25016" s="216"/>
      <c r="G25016" s="216"/>
      <c r="I25016" s="434"/>
      <c r="P25016" s="294"/>
    </row>
    <row r="25017" spans="1:16">
      <c r="A25017" s="215"/>
      <c r="B25017" s="438"/>
      <c r="C25017" s="215"/>
      <c r="D25017" s="217"/>
      <c r="E25017" s="217"/>
      <c r="F25017" s="216"/>
      <c r="G25017" s="216"/>
      <c r="I25017" s="434"/>
      <c r="P25017" s="294"/>
    </row>
    <row r="25018" spans="1:16">
      <c r="A25018" s="215"/>
      <c r="B25018" s="438"/>
      <c r="C25018" s="215"/>
      <c r="D25018" s="217"/>
      <c r="E25018" s="217"/>
      <c r="F25018" s="216"/>
      <c r="G25018" s="216"/>
      <c r="I25018" s="434"/>
      <c r="P25018" s="294"/>
    </row>
    <row r="25019" spans="1:16">
      <c r="A25019" s="215"/>
      <c r="B25019" s="438"/>
      <c r="C25019" s="215"/>
      <c r="D25019" s="217"/>
      <c r="E25019" s="217"/>
      <c r="F25019" s="216"/>
      <c r="G25019" s="216"/>
      <c r="I25019" s="434"/>
      <c r="P25019" s="294"/>
    </row>
    <row r="25020" spans="1:16">
      <c r="A25020" s="215"/>
      <c r="B25020" s="438"/>
      <c r="C25020" s="215"/>
      <c r="D25020" s="217"/>
      <c r="E25020" s="217"/>
      <c r="F25020" s="216"/>
      <c r="G25020" s="216"/>
      <c r="I25020" s="434"/>
      <c r="P25020" s="294"/>
    </row>
    <row r="25021" spans="1:16">
      <c r="A25021" s="215"/>
      <c r="B25021" s="438"/>
      <c r="C25021" s="215"/>
      <c r="D25021" s="217"/>
      <c r="E25021" s="217"/>
      <c r="F25021" s="216"/>
      <c r="G25021" s="216"/>
      <c r="I25021" s="434"/>
      <c r="P25021" s="294"/>
    </row>
    <row r="25022" spans="1:16">
      <c r="A25022" s="215"/>
      <c r="B25022" s="438"/>
      <c r="C25022" s="215"/>
      <c r="D25022" s="217"/>
      <c r="E25022" s="217"/>
      <c r="F25022" s="216"/>
      <c r="G25022" s="216"/>
      <c r="I25022" s="434"/>
      <c r="P25022" s="294"/>
    </row>
    <row r="25023" spans="1:16">
      <c r="A25023" s="215"/>
      <c r="B25023" s="438"/>
      <c r="C25023" s="215"/>
      <c r="D25023" s="217"/>
      <c r="E25023" s="217"/>
      <c r="F25023" s="216"/>
      <c r="G25023" s="216"/>
      <c r="I25023" s="434"/>
      <c r="P25023" s="294"/>
    </row>
    <row r="25024" spans="1:16">
      <c r="A25024" s="215"/>
      <c r="B25024" s="438"/>
      <c r="C25024" s="215"/>
      <c r="D25024" s="217"/>
      <c r="E25024" s="217"/>
      <c r="F25024" s="216"/>
      <c r="G25024" s="216"/>
      <c r="I25024" s="434"/>
      <c r="P25024" s="294"/>
    </row>
    <row r="25025" spans="1:16">
      <c r="A25025" s="215"/>
      <c r="B25025" s="438"/>
      <c r="C25025" s="215"/>
      <c r="D25025" s="217"/>
      <c r="E25025" s="217"/>
      <c r="F25025" s="216"/>
      <c r="G25025" s="216"/>
      <c r="I25025" s="434"/>
      <c r="P25025" s="294"/>
    </row>
    <row r="25026" spans="1:16">
      <c r="A25026" s="215"/>
      <c r="B25026" s="438"/>
      <c r="C25026" s="215"/>
      <c r="D25026" s="217"/>
      <c r="E25026" s="217"/>
      <c r="F25026" s="216"/>
      <c r="G25026" s="216"/>
      <c r="I25026" s="434"/>
      <c r="P25026" s="294"/>
    </row>
    <row r="25027" spans="1:16">
      <c r="A25027" s="215"/>
      <c r="B25027" s="438"/>
      <c r="C25027" s="215"/>
      <c r="D25027" s="217"/>
      <c r="E25027" s="217"/>
      <c r="F25027" s="216"/>
      <c r="G25027" s="216"/>
      <c r="I25027" s="434"/>
      <c r="P25027" s="294"/>
    </row>
    <row r="25028" spans="1:16">
      <c r="A25028" s="215"/>
      <c r="B25028" s="438"/>
      <c r="C25028" s="215"/>
      <c r="D25028" s="217"/>
      <c r="E25028" s="217"/>
      <c r="F25028" s="216"/>
      <c r="G25028" s="216"/>
      <c r="I25028" s="434"/>
      <c r="P25028" s="294"/>
    </row>
    <row r="25029" spans="1:16">
      <c r="A25029" s="215"/>
      <c r="B25029" s="438"/>
      <c r="C25029" s="215"/>
      <c r="D25029" s="217"/>
      <c r="E25029" s="217"/>
      <c r="F25029" s="216"/>
      <c r="G25029" s="216"/>
      <c r="I25029" s="434"/>
      <c r="P25029" s="294"/>
    </row>
    <row r="25030" spans="1:16">
      <c r="A25030" s="215"/>
      <c r="B25030" s="438"/>
      <c r="C25030" s="215"/>
      <c r="D25030" s="217"/>
      <c r="E25030" s="217"/>
      <c r="F25030" s="216"/>
      <c r="G25030" s="216"/>
      <c r="I25030" s="434"/>
      <c r="P25030" s="294"/>
    </row>
    <row r="25031" spans="1:16">
      <c r="A25031" s="215"/>
      <c r="B25031" s="438"/>
      <c r="C25031" s="215"/>
      <c r="D25031" s="217"/>
      <c r="E25031" s="217"/>
      <c r="F25031" s="216"/>
      <c r="G25031" s="216"/>
      <c r="I25031" s="434"/>
      <c r="P25031" s="294"/>
    </row>
    <row r="25032" spans="1:16">
      <c r="A25032" s="215"/>
      <c r="B25032" s="438"/>
      <c r="C25032" s="215"/>
      <c r="D25032" s="217"/>
      <c r="E25032" s="217"/>
      <c r="F25032" s="216"/>
      <c r="G25032" s="216"/>
      <c r="I25032" s="434"/>
      <c r="P25032" s="294"/>
    </row>
    <row r="25033" spans="1:16">
      <c r="A25033" s="215"/>
      <c r="B25033" s="438"/>
      <c r="C25033" s="215"/>
      <c r="D25033" s="217"/>
      <c r="E25033" s="217"/>
      <c r="F25033" s="216"/>
      <c r="G25033" s="216"/>
      <c r="I25033" s="434"/>
      <c r="P25033" s="294"/>
    </row>
    <row r="25034" spans="1:16">
      <c r="A25034" s="215"/>
      <c r="B25034" s="438"/>
      <c r="C25034" s="215"/>
      <c r="D25034" s="217"/>
      <c r="E25034" s="217"/>
      <c r="F25034" s="216"/>
      <c r="G25034" s="216"/>
      <c r="I25034" s="434"/>
      <c r="P25034" s="294"/>
    </row>
    <row r="25035" spans="1:16">
      <c r="A25035" s="215"/>
      <c r="B25035" s="438"/>
      <c r="C25035" s="215"/>
      <c r="D25035" s="217"/>
      <c r="E25035" s="217"/>
      <c r="F25035" s="216"/>
      <c r="G25035" s="216"/>
      <c r="I25035" s="434"/>
      <c r="P25035" s="294"/>
    </row>
    <row r="25036" spans="1:16">
      <c r="A25036" s="215"/>
      <c r="B25036" s="438"/>
      <c r="C25036" s="215"/>
      <c r="D25036" s="217"/>
      <c r="E25036" s="217"/>
      <c r="F25036" s="216"/>
      <c r="G25036" s="216"/>
      <c r="I25036" s="434"/>
      <c r="P25036" s="294"/>
    </row>
    <row r="25037" spans="1:16">
      <c r="A25037" s="215"/>
      <c r="B25037" s="438"/>
      <c r="C25037" s="215"/>
      <c r="D25037" s="217"/>
      <c r="E25037" s="217"/>
      <c r="F25037" s="216"/>
      <c r="G25037" s="216"/>
      <c r="I25037" s="434"/>
      <c r="P25037" s="294"/>
    </row>
    <row r="25038" spans="1:16">
      <c r="A25038" s="215"/>
      <c r="B25038" s="438"/>
      <c r="C25038" s="215"/>
      <c r="D25038" s="217"/>
      <c r="E25038" s="217"/>
      <c r="F25038" s="216"/>
      <c r="G25038" s="216"/>
      <c r="I25038" s="434"/>
      <c r="P25038" s="294"/>
    </row>
    <row r="25039" spans="1:16">
      <c r="A25039" s="215"/>
      <c r="B25039" s="438"/>
      <c r="C25039" s="215"/>
      <c r="D25039" s="217"/>
      <c r="E25039" s="217"/>
      <c r="F25039" s="216"/>
      <c r="G25039" s="216"/>
      <c r="I25039" s="434"/>
      <c r="P25039" s="294"/>
    </row>
    <row r="25040" spans="1:16">
      <c r="A25040" s="215"/>
      <c r="B25040" s="438"/>
      <c r="C25040" s="215"/>
      <c r="D25040" s="217"/>
      <c r="E25040" s="217"/>
      <c r="F25040" s="216"/>
      <c r="G25040" s="216"/>
      <c r="I25040" s="434"/>
      <c r="P25040" s="294"/>
    </row>
    <row r="25041" spans="1:16">
      <c r="A25041" s="215"/>
      <c r="B25041" s="438"/>
      <c r="C25041" s="215"/>
      <c r="D25041" s="217"/>
      <c r="E25041" s="217"/>
      <c r="F25041" s="216"/>
      <c r="G25041" s="216"/>
      <c r="I25041" s="434"/>
      <c r="P25041" s="294"/>
    </row>
    <row r="25042" spans="1:16">
      <c r="A25042" s="215"/>
      <c r="B25042" s="438"/>
      <c r="C25042" s="215"/>
      <c r="D25042" s="217"/>
      <c r="E25042" s="217"/>
      <c r="F25042" s="216"/>
      <c r="G25042" s="216"/>
      <c r="I25042" s="434"/>
      <c r="P25042" s="294"/>
    </row>
    <row r="25043" spans="1:16">
      <c r="A25043" s="215"/>
      <c r="B25043" s="438"/>
      <c r="C25043" s="215"/>
      <c r="D25043" s="217"/>
      <c r="E25043" s="217"/>
      <c r="F25043" s="216"/>
      <c r="G25043" s="216"/>
      <c r="I25043" s="434"/>
      <c r="P25043" s="294"/>
    </row>
    <row r="25044" spans="1:16">
      <c r="A25044" s="215"/>
      <c r="B25044" s="438"/>
      <c r="C25044" s="215"/>
      <c r="D25044" s="217"/>
      <c r="E25044" s="217"/>
      <c r="F25044" s="216"/>
      <c r="G25044" s="216"/>
      <c r="I25044" s="434"/>
      <c r="P25044" s="294"/>
    </row>
    <row r="25045" spans="1:16">
      <c r="A25045" s="215"/>
      <c r="B25045" s="438"/>
      <c r="C25045" s="215"/>
      <c r="D25045" s="217"/>
      <c r="E25045" s="217"/>
      <c r="F25045" s="216"/>
      <c r="G25045" s="216"/>
      <c r="I25045" s="434"/>
      <c r="P25045" s="294"/>
    </row>
    <row r="25046" spans="1:16">
      <c r="A25046" s="215"/>
      <c r="B25046" s="438"/>
      <c r="C25046" s="215"/>
      <c r="D25046" s="217"/>
      <c r="E25046" s="217"/>
      <c r="F25046" s="216"/>
      <c r="G25046" s="216"/>
      <c r="I25046" s="434"/>
      <c r="P25046" s="294"/>
    </row>
    <row r="25047" spans="1:16">
      <c r="A25047" s="215"/>
      <c r="B25047" s="438"/>
      <c r="C25047" s="215"/>
      <c r="D25047" s="217"/>
      <c r="E25047" s="217"/>
      <c r="F25047" s="216"/>
      <c r="G25047" s="216"/>
      <c r="I25047" s="434"/>
      <c r="P25047" s="294"/>
    </row>
    <row r="25048" spans="1:16">
      <c r="A25048" s="215"/>
      <c r="B25048" s="438"/>
      <c r="C25048" s="215"/>
      <c r="D25048" s="217"/>
      <c r="E25048" s="217"/>
      <c r="F25048" s="216"/>
      <c r="G25048" s="216"/>
      <c r="I25048" s="434"/>
      <c r="P25048" s="294"/>
    </row>
    <row r="25049" spans="1:16">
      <c r="A25049" s="215"/>
      <c r="B25049" s="438"/>
      <c r="C25049" s="215"/>
      <c r="D25049" s="217"/>
      <c r="E25049" s="217"/>
      <c r="F25049" s="216"/>
      <c r="G25049" s="216"/>
      <c r="I25049" s="434"/>
      <c r="P25049" s="294"/>
    </row>
    <row r="25050" spans="1:16">
      <c r="A25050" s="215"/>
      <c r="B25050" s="438"/>
      <c r="C25050" s="215"/>
      <c r="D25050" s="217"/>
      <c r="E25050" s="217"/>
      <c r="F25050" s="216"/>
      <c r="G25050" s="216"/>
      <c r="I25050" s="434"/>
      <c r="P25050" s="294"/>
    </row>
    <row r="25051" spans="1:16">
      <c r="A25051" s="215"/>
      <c r="B25051" s="438"/>
      <c r="C25051" s="215"/>
      <c r="D25051" s="217"/>
      <c r="E25051" s="217"/>
      <c r="F25051" s="216"/>
      <c r="G25051" s="216"/>
      <c r="I25051" s="434"/>
      <c r="P25051" s="294"/>
    </row>
    <row r="25052" spans="1:16">
      <c r="A25052" s="215"/>
      <c r="B25052" s="438"/>
      <c r="C25052" s="215"/>
      <c r="D25052" s="217"/>
      <c r="E25052" s="217"/>
      <c r="F25052" s="216"/>
      <c r="G25052" s="216"/>
      <c r="I25052" s="434"/>
      <c r="P25052" s="294"/>
    </row>
    <row r="25053" spans="1:16">
      <c r="A25053" s="215"/>
      <c r="B25053" s="438"/>
      <c r="C25053" s="215"/>
      <c r="D25053" s="217"/>
      <c r="E25053" s="217"/>
      <c r="F25053" s="216"/>
      <c r="G25053" s="216"/>
      <c r="I25053" s="434"/>
      <c r="P25053" s="294"/>
    </row>
    <row r="25054" spans="1:16">
      <c r="A25054" s="215"/>
      <c r="B25054" s="438"/>
      <c r="C25054" s="215"/>
      <c r="D25054" s="217"/>
      <c r="E25054" s="217"/>
      <c r="F25054" s="216"/>
      <c r="G25054" s="216"/>
      <c r="I25054" s="434"/>
      <c r="P25054" s="294"/>
    </row>
    <row r="25055" spans="1:16">
      <c r="A25055" s="215"/>
      <c r="B25055" s="438"/>
      <c r="C25055" s="215"/>
      <c r="D25055" s="217"/>
      <c r="E25055" s="217"/>
      <c r="F25055" s="216"/>
      <c r="G25055" s="216"/>
      <c r="I25055" s="434"/>
      <c r="P25055" s="294"/>
    </row>
    <row r="25056" spans="1:16">
      <c r="A25056" s="215"/>
      <c r="B25056" s="438"/>
      <c r="C25056" s="215"/>
      <c r="D25056" s="217"/>
      <c r="E25056" s="217"/>
      <c r="F25056" s="216"/>
      <c r="G25056" s="216"/>
      <c r="I25056" s="434"/>
      <c r="P25056" s="294"/>
    </row>
    <row r="25057" spans="1:16">
      <c r="A25057" s="215"/>
      <c r="B25057" s="438"/>
      <c r="C25057" s="215"/>
      <c r="D25057" s="217"/>
      <c r="E25057" s="217"/>
      <c r="F25057" s="216"/>
      <c r="G25057" s="216"/>
      <c r="I25057" s="434"/>
      <c r="P25057" s="294"/>
    </row>
    <row r="25058" spans="1:16">
      <c r="A25058" s="215"/>
      <c r="B25058" s="438"/>
      <c r="C25058" s="215"/>
      <c r="D25058" s="217"/>
      <c r="E25058" s="217"/>
      <c r="F25058" s="216"/>
      <c r="G25058" s="216"/>
      <c r="I25058" s="434"/>
      <c r="P25058" s="294"/>
    </row>
    <row r="25059" spans="1:16">
      <c r="A25059" s="215"/>
      <c r="B25059" s="438"/>
      <c r="C25059" s="215"/>
      <c r="D25059" s="217"/>
      <c r="E25059" s="217"/>
      <c r="F25059" s="216"/>
      <c r="G25059" s="216"/>
      <c r="I25059" s="434"/>
      <c r="P25059" s="294"/>
    </row>
    <row r="25060" spans="1:16">
      <c r="A25060" s="215"/>
      <c r="B25060" s="438"/>
      <c r="C25060" s="215"/>
      <c r="D25060" s="217"/>
      <c r="E25060" s="217"/>
      <c r="F25060" s="216"/>
      <c r="G25060" s="216"/>
      <c r="I25060" s="434"/>
      <c r="P25060" s="294"/>
    </row>
    <row r="25061" spans="1:16">
      <c r="A25061" s="215"/>
      <c r="B25061" s="438"/>
      <c r="C25061" s="215"/>
      <c r="D25061" s="217"/>
      <c r="E25061" s="217"/>
      <c r="F25061" s="216"/>
      <c r="G25061" s="216"/>
      <c r="I25061" s="434"/>
      <c r="P25061" s="294"/>
    </row>
    <row r="25062" spans="1:16">
      <c r="A25062" s="215"/>
      <c r="B25062" s="438"/>
      <c r="C25062" s="215"/>
      <c r="D25062" s="217"/>
      <c r="E25062" s="217"/>
      <c r="F25062" s="216"/>
      <c r="G25062" s="216"/>
      <c r="I25062" s="434"/>
      <c r="P25062" s="294"/>
    </row>
    <row r="25063" spans="1:16">
      <c r="A25063" s="215"/>
      <c r="B25063" s="438"/>
      <c r="C25063" s="215"/>
      <c r="D25063" s="217"/>
      <c r="E25063" s="217"/>
      <c r="F25063" s="216"/>
      <c r="G25063" s="216"/>
      <c r="I25063" s="434"/>
      <c r="P25063" s="294"/>
    </row>
    <row r="25064" spans="1:16">
      <c r="A25064" s="215"/>
      <c r="B25064" s="438"/>
      <c r="C25064" s="215"/>
      <c r="D25064" s="217"/>
      <c r="E25064" s="217"/>
      <c r="F25064" s="216"/>
      <c r="G25064" s="216"/>
      <c r="I25064" s="434"/>
      <c r="P25064" s="294"/>
    </row>
    <row r="25065" spans="1:16">
      <c r="A25065" s="215"/>
      <c r="B25065" s="438"/>
      <c r="C25065" s="215"/>
      <c r="D25065" s="217"/>
      <c r="E25065" s="217"/>
      <c r="F25065" s="216"/>
      <c r="G25065" s="216"/>
      <c r="I25065" s="434"/>
      <c r="P25065" s="294"/>
    </row>
    <row r="25066" spans="1:16">
      <c r="A25066" s="215"/>
      <c r="B25066" s="438"/>
      <c r="C25066" s="215"/>
      <c r="D25066" s="217"/>
      <c r="E25066" s="217"/>
      <c r="F25066" s="216"/>
      <c r="G25066" s="216"/>
      <c r="I25066" s="434"/>
      <c r="P25066" s="294"/>
    </row>
    <row r="25067" spans="1:16">
      <c r="A25067" s="215"/>
      <c r="B25067" s="438"/>
      <c r="C25067" s="215"/>
      <c r="D25067" s="217"/>
      <c r="E25067" s="217"/>
      <c r="F25067" s="216"/>
      <c r="G25067" s="216"/>
      <c r="I25067" s="434"/>
      <c r="P25067" s="294"/>
    </row>
    <row r="25068" spans="1:16">
      <c r="A25068" s="215"/>
      <c r="B25068" s="438"/>
      <c r="C25068" s="215"/>
      <c r="D25068" s="217"/>
      <c r="E25068" s="217"/>
      <c r="F25068" s="216"/>
      <c r="G25068" s="216"/>
      <c r="I25068" s="434"/>
      <c r="P25068" s="294"/>
    </row>
    <row r="25069" spans="1:16">
      <c r="A25069" s="215"/>
      <c r="B25069" s="438"/>
      <c r="C25069" s="215"/>
      <c r="D25069" s="217"/>
      <c r="E25069" s="217"/>
      <c r="F25069" s="216"/>
      <c r="G25069" s="216"/>
      <c r="I25069" s="434"/>
      <c r="P25069" s="294"/>
    </row>
    <row r="25070" spans="1:16">
      <c r="A25070" s="215"/>
      <c r="B25070" s="438"/>
      <c r="C25070" s="215"/>
      <c r="D25070" s="217"/>
      <c r="E25070" s="217"/>
      <c r="F25070" s="216"/>
      <c r="G25070" s="216"/>
      <c r="I25070" s="434"/>
      <c r="P25070" s="294"/>
    </row>
    <row r="25071" spans="1:16">
      <c r="A25071" s="215"/>
      <c r="B25071" s="438"/>
      <c r="C25071" s="215"/>
      <c r="D25071" s="217"/>
      <c r="E25071" s="217"/>
      <c r="F25071" s="216"/>
      <c r="G25071" s="216"/>
      <c r="I25071" s="434"/>
      <c r="P25071" s="294"/>
    </row>
    <row r="25072" spans="1:16">
      <c r="A25072" s="215"/>
      <c r="B25072" s="438"/>
      <c r="C25072" s="215"/>
      <c r="D25072" s="217"/>
      <c r="E25072" s="217"/>
      <c r="F25072" s="216"/>
      <c r="G25072" s="216"/>
      <c r="I25072" s="434"/>
      <c r="P25072" s="294"/>
    </row>
    <row r="25073" spans="1:16">
      <c r="A25073" s="215"/>
      <c r="B25073" s="438"/>
      <c r="C25073" s="215"/>
      <c r="D25073" s="217"/>
      <c r="E25073" s="217"/>
      <c r="F25073" s="216"/>
      <c r="G25073" s="216"/>
      <c r="I25073" s="434"/>
      <c r="P25073" s="294"/>
    </row>
    <row r="25074" spans="1:16">
      <c r="A25074" s="215"/>
      <c r="B25074" s="438"/>
      <c r="C25074" s="215"/>
      <c r="D25074" s="217"/>
      <c r="E25074" s="217"/>
      <c r="F25074" s="216"/>
      <c r="G25074" s="216"/>
      <c r="I25074" s="434"/>
      <c r="P25074" s="294"/>
    </row>
    <row r="25075" spans="1:16">
      <c r="A25075" s="215"/>
      <c r="B25075" s="438"/>
      <c r="C25075" s="215"/>
      <c r="D25075" s="217"/>
      <c r="E25075" s="217"/>
      <c r="F25075" s="216"/>
      <c r="G25075" s="216"/>
      <c r="I25075" s="434"/>
      <c r="P25075" s="294"/>
    </row>
    <row r="25076" spans="1:16">
      <c r="A25076" s="215"/>
      <c r="B25076" s="438"/>
      <c r="C25076" s="215"/>
      <c r="D25076" s="217"/>
      <c r="E25076" s="217"/>
      <c r="F25076" s="216"/>
      <c r="G25076" s="216"/>
      <c r="I25076" s="434"/>
      <c r="P25076" s="294"/>
    </row>
    <row r="25077" spans="1:16">
      <c r="A25077" s="215"/>
      <c r="B25077" s="438"/>
      <c r="C25077" s="215"/>
      <c r="D25077" s="217"/>
      <c r="E25077" s="217"/>
      <c r="F25077" s="216"/>
      <c r="G25077" s="216"/>
      <c r="I25077" s="434"/>
      <c r="P25077" s="294"/>
    </row>
    <row r="25078" spans="1:16">
      <c r="A25078" s="215"/>
      <c r="B25078" s="438"/>
      <c r="C25078" s="215"/>
      <c r="D25078" s="217"/>
      <c r="E25078" s="217"/>
      <c r="F25078" s="216"/>
      <c r="G25078" s="216"/>
      <c r="I25078" s="434"/>
      <c r="P25078" s="294"/>
    </row>
    <row r="25079" spans="1:16">
      <c r="A25079" s="215"/>
      <c r="B25079" s="438"/>
      <c r="C25079" s="215"/>
      <c r="D25079" s="217"/>
      <c r="E25079" s="217"/>
      <c r="F25079" s="216"/>
      <c r="G25079" s="216"/>
      <c r="I25079" s="434"/>
      <c r="P25079" s="294"/>
    </row>
    <row r="25080" spans="1:16">
      <c r="A25080" s="215"/>
      <c r="B25080" s="438"/>
      <c r="C25080" s="215"/>
      <c r="D25080" s="217"/>
      <c r="E25080" s="217"/>
      <c r="F25080" s="216"/>
      <c r="G25080" s="216"/>
      <c r="I25080" s="434"/>
      <c r="P25080" s="294"/>
    </row>
    <row r="25081" spans="1:16">
      <c r="A25081" s="215"/>
      <c r="B25081" s="438"/>
      <c r="C25081" s="215"/>
      <c r="D25081" s="217"/>
      <c r="E25081" s="217"/>
      <c r="F25081" s="216"/>
      <c r="G25081" s="216"/>
      <c r="I25081" s="434"/>
      <c r="P25081" s="294"/>
    </row>
    <row r="25082" spans="1:16">
      <c r="A25082" s="215"/>
      <c r="B25082" s="438"/>
      <c r="C25082" s="215"/>
      <c r="D25082" s="217"/>
      <c r="E25082" s="217"/>
      <c r="F25082" s="216"/>
      <c r="G25082" s="216"/>
      <c r="I25082" s="434"/>
      <c r="P25082" s="294"/>
    </row>
    <row r="25083" spans="1:16">
      <c r="A25083" s="215"/>
      <c r="B25083" s="438"/>
      <c r="C25083" s="215"/>
      <c r="D25083" s="217"/>
      <c r="E25083" s="217"/>
      <c r="F25083" s="216"/>
      <c r="G25083" s="216"/>
      <c r="I25083" s="434"/>
      <c r="P25083" s="294"/>
    </row>
    <row r="25084" spans="1:16">
      <c r="A25084" s="215"/>
      <c r="B25084" s="438"/>
      <c r="C25084" s="215"/>
      <c r="D25084" s="217"/>
      <c r="E25084" s="217"/>
      <c r="F25084" s="216"/>
      <c r="G25084" s="216"/>
      <c r="I25084" s="434"/>
      <c r="P25084" s="294"/>
    </row>
    <row r="25085" spans="1:16">
      <c r="A25085" s="215"/>
      <c r="B25085" s="438"/>
      <c r="C25085" s="215"/>
      <c r="D25085" s="217"/>
      <c r="E25085" s="217"/>
      <c r="F25085" s="216"/>
      <c r="G25085" s="216"/>
      <c r="I25085" s="434"/>
      <c r="P25085" s="294"/>
    </row>
    <row r="25086" spans="1:16">
      <c r="A25086" s="215"/>
      <c r="B25086" s="438"/>
      <c r="C25086" s="215"/>
      <c r="D25086" s="217"/>
      <c r="E25086" s="217"/>
      <c r="F25086" s="216"/>
      <c r="G25086" s="216"/>
      <c r="I25086" s="434"/>
      <c r="P25086" s="294"/>
    </row>
    <row r="25087" spans="1:16">
      <c r="A25087" s="215"/>
      <c r="B25087" s="438"/>
      <c r="C25087" s="215"/>
      <c r="D25087" s="217"/>
      <c r="E25087" s="217"/>
      <c r="F25087" s="216"/>
      <c r="G25087" s="216"/>
      <c r="I25087" s="434"/>
      <c r="P25087" s="294"/>
    </row>
    <row r="25088" spans="1:16">
      <c r="A25088" s="215"/>
      <c r="B25088" s="438"/>
      <c r="C25088" s="215"/>
      <c r="D25088" s="217"/>
      <c r="E25088" s="217"/>
      <c r="F25088" s="216"/>
      <c r="G25088" s="216"/>
      <c r="I25088" s="434"/>
      <c r="P25088" s="294"/>
    </row>
    <row r="25089" spans="1:16">
      <c r="A25089" s="215"/>
      <c r="B25089" s="438"/>
      <c r="C25089" s="215"/>
      <c r="D25089" s="217"/>
      <c r="E25089" s="217"/>
      <c r="F25089" s="216"/>
      <c r="G25089" s="216"/>
      <c r="I25089" s="434"/>
      <c r="P25089" s="294"/>
    </row>
    <row r="25090" spans="1:16">
      <c r="A25090" s="215"/>
      <c r="B25090" s="438"/>
      <c r="C25090" s="215"/>
      <c r="D25090" s="217"/>
      <c r="E25090" s="217"/>
      <c r="F25090" s="216"/>
      <c r="G25090" s="216"/>
      <c r="I25090" s="434"/>
      <c r="P25090" s="294"/>
    </row>
    <row r="25091" spans="1:16">
      <c r="A25091" s="215"/>
      <c r="B25091" s="438"/>
      <c r="C25091" s="215"/>
      <c r="D25091" s="217"/>
      <c r="E25091" s="217"/>
      <c r="F25091" s="216"/>
      <c r="G25091" s="216"/>
      <c r="I25091" s="434"/>
      <c r="P25091" s="294"/>
    </row>
    <row r="25092" spans="1:16">
      <c r="A25092" s="215"/>
      <c r="B25092" s="438"/>
      <c r="C25092" s="215"/>
      <c r="D25092" s="217"/>
      <c r="E25092" s="217"/>
      <c r="F25092" s="216"/>
      <c r="G25092" s="216"/>
      <c r="I25092" s="434"/>
      <c r="P25092" s="294"/>
    </row>
    <row r="25093" spans="1:16">
      <c r="A25093" s="215"/>
      <c r="B25093" s="438"/>
      <c r="C25093" s="215"/>
      <c r="D25093" s="217"/>
      <c r="E25093" s="217"/>
      <c r="F25093" s="216"/>
      <c r="G25093" s="216"/>
      <c r="I25093" s="434"/>
      <c r="P25093" s="294"/>
    </row>
    <row r="25094" spans="1:16">
      <c r="A25094" s="215"/>
      <c r="B25094" s="438"/>
      <c r="C25094" s="215"/>
      <c r="D25094" s="217"/>
      <c r="E25094" s="217"/>
      <c r="F25094" s="216"/>
      <c r="G25094" s="216"/>
      <c r="I25094" s="434"/>
      <c r="P25094" s="294"/>
    </row>
    <row r="25095" spans="1:16">
      <c r="A25095" s="215"/>
      <c r="B25095" s="438"/>
      <c r="C25095" s="215"/>
      <c r="D25095" s="217"/>
      <c r="E25095" s="217"/>
      <c r="F25095" s="216"/>
      <c r="G25095" s="216"/>
      <c r="I25095" s="434"/>
      <c r="P25095" s="294"/>
    </row>
    <row r="25096" spans="1:16">
      <c r="A25096" s="215"/>
      <c r="B25096" s="438"/>
      <c r="C25096" s="215"/>
      <c r="D25096" s="217"/>
      <c r="E25096" s="217"/>
      <c r="F25096" s="216"/>
      <c r="G25096" s="216"/>
      <c r="I25096" s="434"/>
      <c r="P25096" s="294"/>
    </row>
    <row r="25097" spans="1:16">
      <c r="A25097" s="215"/>
      <c r="B25097" s="438"/>
      <c r="C25097" s="215"/>
      <c r="D25097" s="217"/>
      <c r="E25097" s="217"/>
      <c r="F25097" s="216"/>
      <c r="G25097" s="216"/>
      <c r="I25097" s="434"/>
      <c r="P25097" s="294"/>
    </row>
    <row r="25098" spans="1:16">
      <c r="A25098" s="215"/>
      <c r="B25098" s="438"/>
      <c r="C25098" s="215"/>
      <c r="D25098" s="217"/>
      <c r="E25098" s="217"/>
      <c r="F25098" s="216"/>
      <c r="G25098" s="216"/>
      <c r="I25098" s="434"/>
      <c r="P25098" s="294"/>
    </row>
    <row r="25099" spans="1:16">
      <c r="A25099" s="215"/>
      <c r="B25099" s="438"/>
      <c r="C25099" s="215"/>
      <c r="D25099" s="217"/>
      <c r="E25099" s="217"/>
      <c r="F25099" s="216"/>
      <c r="G25099" s="216"/>
      <c r="I25099" s="434"/>
      <c r="P25099" s="294"/>
    </row>
    <row r="25100" spans="1:16">
      <c r="A25100" s="215"/>
      <c r="B25100" s="438"/>
      <c r="C25100" s="215"/>
      <c r="D25100" s="217"/>
      <c r="E25100" s="217"/>
      <c r="F25100" s="216"/>
      <c r="G25100" s="216"/>
      <c r="I25100" s="434"/>
      <c r="P25100" s="294"/>
    </row>
    <row r="25101" spans="1:16">
      <c r="A25101" s="215"/>
      <c r="B25101" s="438"/>
      <c r="C25101" s="215"/>
      <c r="D25101" s="217"/>
      <c r="E25101" s="217"/>
      <c r="F25101" s="216"/>
      <c r="G25101" s="216"/>
      <c r="I25101" s="434"/>
      <c r="P25101" s="294"/>
    </row>
    <row r="25102" spans="1:16">
      <c r="A25102" s="215"/>
      <c r="B25102" s="438"/>
      <c r="C25102" s="215"/>
      <c r="D25102" s="217"/>
      <c r="E25102" s="217"/>
      <c r="F25102" s="216"/>
      <c r="G25102" s="216"/>
      <c r="I25102" s="434"/>
      <c r="P25102" s="294"/>
    </row>
    <row r="25103" spans="1:16">
      <c r="A25103" s="215"/>
      <c r="B25103" s="438"/>
      <c r="C25103" s="215"/>
      <c r="D25103" s="217"/>
      <c r="E25103" s="217"/>
      <c r="F25103" s="216"/>
      <c r="G25103" s="216"/>
      <c r="I25103" s="434"/>
      <c r="P25103" s="294"/>
    </row>
    <row r="25104" spans="1:16">
      <c r="A25104" s="215"/>
      <c r="B25104" s="438"/>
      <c r="C25104" s="215"/>
      <c r="D25104" s="217"/>
      <c r="E25104" s="217"/>
      <c r="F25104" s="216"/>
      <c r="G25104" s="216"/>
      <c r="I25104" s="434"/>
      <c r="P25104" s="294"/>
    </row>
    <row r="25105" spans="1:16">
      <c r="A25105" s="215"/>
      <c r="B25105" s="438"/>
      <c r="C25105" s="215"/>
      <c r="D25105" s="217"/>
      <c r="E25105" s="217"/>
      <c r="F25105" s="216"/>
      <c r="G25105" s="216"/>
      <c r="I25105" s="434"/>
      <c r="P25105" s="294"/>
    </row>
    <row r="25106" spans="1:16">
      <c r="A25106" s="215"/>
      <c r="B25106" s="438"/>
      <c r="C25106" s="215"/>
      <c r="D25106" s="217"/>
      <c r="E25106" s="217"/>
      <c r="F25106" s="216"/>
      <c r="G25106" s="216"/>
      <c r="I25106" s="434"/>
      <c r="P25106" s="294"/>
    </row>
    <row r="25107" spans="1:16">
      <c r="A25107" s="215"/>
      <c r="B25107" s="438"/>
      <c r="C25107" s="215"/>
      <c r="D25107" s="217"/>
      <c r="E25107" s="217"/>
      <c r="F25107" s="216"/>
      <c r="G25107" s="216"/>
      <c r="I25107" s="434"/>
      <c r="P25107" s="294"/>
    </row>
    <row r="25108" spans="1:16">
      <c r="A25108" s="215"/>
      <c r="B25108" s="438"/>
      <c r="C25108" s="215"/>
      <c r="D25108" s="217"/>
      <c r="E25108" s="217"/>
      <c r="F25108" s="216"/>
      <c r="G25108" s="216"/>
      <c r="I25108" s="434"/>
      <c r="P25108" s="294"/>
    </row>
    <row r="25109" spans="1:16">
      <c r="A25109" s="215"/>
      <c r="B25109" s="438"/>
      <c r="C25109" s="215"/>
      <c r="D25109" s="217"/>
      <c r="E25109" s="217"/>
      <c r="F25109" s="216"/>
      <c r="G25109" s="216"/>
      <c r="I25109" s="434"/>
      <c r="P25109" s="294"/>
    </row>
    <row r="25110" spans="1:16">
      <c r="A25110" s="215"/>
      <c r="B25110" s="438"/>
      <c r="C25110" s="215"/>
      <c r="D25110" s="217"/>
      <c r="E25110" s="217"/>
      <c r="F25110" s="216"/>
      <c r="G25110" s="216"/>
      <c r="I25110" s="434"/>
      <c r="P25110" s="294"/>
    </row>
    <row r="25111" spans="1:16">
      <c r="A25111" s="215"/>
      <c r="B25111" s="438"/>
      <c r="C25111" s="215"/>
      <c r="D25111" s="217"/>
      <c r="E25111" s="217"/>
      <c r="F25111" s="216"/>
      <c r="G25111" s="216"/>
      <c r="I25111" s="434"/>
      <c r="P25111" s="294"/>
    </row>
    <row r="25112" spans="1:16">
      <c r="A25112" s="215"/>
      <c r="B25112" s="438"/>
      <c r="C25112" s="215"/>
      <c r="D25112" s="217"/>
      <c r="E25112" s="217"/>
      <c r="F25112" s="216"/>
      <c r="G25112" s="216"/>
      <c r="I25112" s="434"/>
      <c r="P25112" s="294"/>
    </row>
    <row r="25113" spans="1:16">
      <c r="A25113" s="215"/>
      <c r="B25113" s="438"/>
      <c r="C25113" s="215"/>
      <c r="D25113" s="217"/>
      <c r="E25113" s="217"/>
      <c r="F25113" s="216"/>
      <c r="G25113" s="216"/>
      <c r="I25113" s="434"/>
      <c r="P25113" s="294"/>
    </row>
    <row r="25114" spans="1:16">
      <c r="A25114" s="215"/>
      <c r="B25114" s="438"/>
      <c r="C25114" s="215"/>
      <c r="D25114" s="217"/>
      <c r="E25114" s="217"/>
      <c r="F25114" s="216"/>
      <c r="G25114" s="216"/>
      <c r="I25114" s="434"/>
      <c r="P25114" s="294"/>
    </row>
    <row r="25115" spans="1:16">
      <c r="A25115" s="215"/>
      <c r="B25115" s="438"/>
      <c r="C25115" s="215"/>
      <c r="D25115" s="217"/>
      <c r="E25115" s="217"/>
      <c r="F25115" s="216"/>
      <c r="G25115" s="216"/>
      <c r="I25115" s="434"/>
      <c r="P25115" s="294"/>
    </row>
    <row r="25116" spans="1:16">
      <c r="A25116" s="215"/>
      <c r="B25116" s="438"/>
      <c r="C25116" s="215"/>
      <c r="D25116" s="217"/>
      <c r="E25116" s="217"/>
      <c r="F25116" s="216"/>
      <c r="G25116" s="216"/>
      <c r="I25116" s="434"/>
      <c r="P25116" s="294"/>
    </row>
    <row r="25117" spans="1:16">
      <c r="A25117" s="215"/>
      <c r="B25117" s="438"/>
      <c r="C25117" s="215"/>
      <c r="D25117" s="217"/>
      <c r="E25117" s="217"/>
      <c r="F25117" s="216"/>
      <c r="G25117" s="216"/>
      <c r="I25117" s="434"/>
      <c r="P25117" s="294"/>
    </row>
    <row r="25118" spans="1:16">
      <c r="A25118" s="215"/>
      <c r="B25118" s="438"/>
      <c r="C25118" s="215"/>
      <c r="D25118" s="217"/>
      <c r="E25118" s="217"/>
      <c r="F25118" s="216"/>
      <c r="G25118" s="216"/>
      <c r="I25118" s="434"/>
      <c r="P25118" s="294"/>
    </row>
    <row r="25119" spans="1:16">
      <c r="A25119" s="215"/>
      <c r="B25119" s="438"/>
      <c r="C25119" s="215"/>
      <c r="D25119" s="217"/>
      <c r="E25119" s="217"/>
      <c r="F25119" s="216"/>
      <c r="G25119" s="216"/>
      <c r="I25119" s="434"/>
      <c r="P25119" s="294"/>
    </row>
    <row r="25120" spans="1:16">
      <c r="A25120" s="215"/>
      <c r="B25120" s="438"/>
      <c r="C25120" s="215"/>
      <c r="D25120" s="217"/>
      <c r="E25120" s="217"/>
      <c r="F25120" s="216"/>
      <c r="G25120" s="216"/>
      <c r="I25120" s="434"/>
      <c r="P25120" s="294"/>
    </row>
    <row r="25121" spans="1:16">
      <c r="A25121" s="215"/>
      <c r="B25121" s="438"/>
      <c r="C25121" s="215"/>
      <c r="D25121" s="217"/>
      <c r="E25121" s="217"/>
      <c r="F25121" s="216"/>
      <c r="G25121" s="216"/>
      <c r="I25121" s="434"/>
      <c r="P25121" s="294"/>
    </row>
    <row r="25122" spans="1:16">
      <c r="A25122" s="215"/>
      <c r="B25122" s="438"/>
      <c r="C25122" s="215"/>
      <c r="D25122" s="217"/>
      <c r="E25122" s="217"/>
      <c r="F25122" s="216"/>
      <c r="G25122" s="216"/>
      <c r="I25122" s="434"/>
      <c r="P25122" s="294"/>
    </row>
    <row r="25123" spans="1:16">
      <c r="A25123" s="215"/>
      <c r="B25123" s="438"/>
      <c r="C25123" s="215"/>
      <c r="D25123" s="217"/>
      <c r="E25123" s="217"/>
      <c r="F25123" s="216"/>
      <c r="G25123" s="216"/>
      <c r="I25123" s="434"/>
      <c r="P25123" s="294"/>
    </row>
    <row r="25124" spans="1:16">
      <c r="A25124" s="215"/>
      <c r="B25124" s="438"/>
      <c r="C25124" s="215"/>
      <c r="D25124" s="217"/>
      <c r="E25124" s="217"/>
      <c r="F25124" s="216"/>
      <c r="G25124" s="216"/>
      <c r="I25124" s="434"/>
      <c r="P25124" s="294"/>
    </row>
    <row r="25125" spans="1:16">
      <c r="A25125" s="215"/>
      <c r="B25125" s="438"/>
      <c r="C25125" s="215"/>
      <c r="D25125" s="217"/>
      <c r="E25125" s="217"/>
      <c r="F25125" s="216"/>
      <c r="G25125" s="216"/>
      <c r="I25125" s="434"/>
      <c r="P25125" s="294"/>
    </row>
    <row r="25126" spans="1:16">
      <c r="A25126" s="215"/>
      <c r="B25126" s="438"/>
      <c r="C25126" s="215"/>
      <c r="D25126" s="217"/>
      <c r="E25126" s="217"/>
      <c r="F25126" s="216"/>
      <c r="G25126" s="216"/>
      <c r="I25126" s="434"/>
      <c r="P25126" s="294"/>
    </row>
    <row r="25127" spans="1:16">
      <c r="A25127" s="215"/>
      <c r="B25127" s="438"/>
      <c r="C25127" s="215"/>
      <c r="D25127" s="217"/>
      <c r="E25127" s="217"/>
      <c r="F25127" s="216"/>
      <c r="G25127" s="216"/>
      <c r="I25127" s="434"/>
      <c r="P25127" s="294"/>
    </row>
    <row r="25128" spans="1:16">
      <c r="A25128" s="215"/>
      <c r="B25128" s="438"/>
      <c r="C25128" s="215"/>
      <c r="D25128" s="217"/>
      <c r="E25128" s="217"/>
      <c r="F25128" s="216"/>
      <c r="G25128" s="216"/>
      <c r="I25128" s="434"/>
      <c r="P25128" s="294"/>
    </row>
    <row r="25129" spans="1:16">
      <c r="A25129" s="215"/>
      <c r="B25129" s="438"/>
      <c r="C25129" s="215"/>
      <c r="D25129" s="217"/>
      <c r="E25129" s="217"/>
      <c r="F25129" s="216"/>
      <c r="G25129" s="216"/>
      <c r="I25129" s="434"/>
      <c r="P25129" s="294"/>
    </row>
    <row r="25130" spans="1:16">
      <c r="A25130" s="215"/>
      <c r="B25130" s="438"/>
      <c r="C25130" s="215"/>
      <c r="D25130" s="217"/>
      <c r="E25130" s="217"/>
      <c r="F25130" s="216"/>
      <c r="G25130" s="216"/>
      <c r="I25130" s="434"/>
      <c r="P25130" s="294"/>
    </row>
    <row r="25131" spans="1:16">
      <c r="A25131" s="215"/>
      <c r="B25131" s="438"/>
      <c r="C25131" s="215"/>
      <c r="D25131" s="217"/>
      <c r="E25131" s="217"/>
      <c r="F25131" s="216"/>
      <c r="G25131" s="216"/>
      <c r="I25131" s="434"/>
      <c r="P25131" s="294"/>
    </row>
    <row r="25132" spans="1:16">
      <c r="A25132" s="215"/>
      <c r="B25132" s="438"/>
      <c r="C25132" s="215"/>
      <c r="D25132" s="217"/>
      <c r="E25132" s="217"/>
      <c r="F25132" s="216"/>
      <c r="G25132" s="216"/>
      <c r="I25132" s="434"/>
      <c r="P25132" s="294"/>
    </row>
    <row r="25133" spans="1:16">
      <c r="A25133" s="215"/>
      <c r="B25133" s="438"/>
      <c r="C25133" s="215"/>
      <c r="D25133" s="217"/>
      <c r="E25133" s="217"/>
      <c r="F25133" s="216"/>
      <c r="G25133" s="216"/>
      <c r="I25133" s="434"/>
      <c r="P25133" s="294"/>
    </row>
    <row r="25134" spans="1:16">
      <c r="A25134" s="215"/>
      <c r="B25134" s="438"/>
      <c r="C25134" s="215"/>
      <c r="D25134" s="217"/>
      <c r="E25134" s="217"/>
      <c r="F25134" s="216"/>
      <c r="G25134" s="216"/>
      <c r="I25134" s="434"/>
      <c r="P25134" s="294"/>
    </row>
    <row r="25135" spans="1:16">
      <c r="A25135" s="215"/>
      <c r="B25135" s="438"/>
      <c r="C25135" s="215"/>
      <c r="D25135" s="217"/>
      <c r="E25135" s="217"/>
      <c r="F25135" s="216"/>
      <c r="G25135" s="216"/>
      <c r="I25135" s="434"/>
      <c r="P25135" s="294"/>
    </row>
    <row r="25136" spans="1:16">
      <c r="A25136" s="215"/>
      <c r="B25136" s="438"/>
      <c r="C25136" s="215"/>
      <c r="D25136" s="217"/>
      <c r="E25136" s="217"/>
      <c r="F25136" s="216"/>
      <c r="G25136" s="216"/>
      <c r="I25136" s="434"/>
      <c r="P25136" s="294"/>
    </row>
    <row r="25137" spans="1:16">
      <c r="A25137" s="215"/>
      <c r="B25137" s="438"/>
      <c r="C25137" s="215"/>
      <c r="D25137" s="217"/>
      <c r="E25137" s="217"/>
      <c r="F25137" s="216"/>
      <c r="G25137" s="216"/>
      <c r="I25137" s="434"/>
      <c r="P25137" s="294"/>
    </row>
    <row r="25138" spans="1:16">
      <c r="A25138" s="215"/>
      <c r="B25138" s="438"/>
      <c r="C25138" s="215"/>
      <c r="D25138" s="217"/>
      <c r="E25138" s="217"/>
      <c r="F25138" s="216"/>
      <c r="G25138" s="216"/>
      <c r="I25138" s="434"/>
      <c r="P25138" s="294"/>
    </row>
    <row r="25139" spans="1:16">
      <c r="A25139" s="215"/>
      <c r="B25139" s="438"/>
      <c r="C25139" s="215"/>
      <c r="D25139" s="217"/>
      <c r="E25139" s="217"/>
      <c r="F25139" s="216"/>
      <c r="G25139" s="216"/>
      <c r="I25139" s="434"/>
      <c r="P25139" s="294"/>
    </row>
    <row r="25140" spans="1:16">
      <c r="A25140" s="215"/>
      <c r="B25140" s="438"/>
      <c r="C25140" s="215"/>
      <c r="D25140" s="217"/>
      <c r="E25140" s="217"/>
      <c r="F25140" s="216"/>
      <c r="G25140" s="216"/>
      <c r="I25140" s="434"/>
      <c r="P25140" s="294"/>
    </row>
    <row r="25141" spans="1:16">
      <c r="A25141" s="215"/>
      <c r="B25141" s="438"/>
      <c r="C25141" s="215"/>
      <c r="D25141" s="217"/>
      <c r="E25141" s="217"/>
      <c r="F25141" s="216"/>
      <c r="G25141" s="216"/>
      <c r="I25141" s="434"/>
      <c r="P25141" s="294"/>
    </row>
    <row r="25142" spans="1:16">
      <c r="A25142" s="215"/>
      <c r="B25142" s="438"/>
      <c r="C25142" s="215"/>
      <c r="D25142" s="217"/>
      <c r="E25142" s="217"/>
      <c r="F25142" s="216"/>
      <c r="G25142" s="216"/>
      <c r="I25142" s="434"/>
      <c r="P25142" s="294"/>
    </row>
    <row r="25143" spans="1:16">
      <c r="A25143" s="215"/>
      <c r="B25143" s="438"/>
      <c r="C25143" s="215"/>
      <c r="D25143" s="217"/>
      <c r="E25143" s="217"/>
      <c r="F25143" s="216"/>
      <c r="G25143" s="216"/>
      <c r="I25143" s="434"/>
      <c r="P25143" s="294"/>
    </row>
    <row r="25144" spans="1:16">
      <c r="A25144" s="215"/>
      <c r="B25144" s="438"/>
      <c r="C25144" s="215"/>
      <c r="D25144" s="217"/>
      <c r="E25144" s="217"/>
      <c r="F25144" s="216"/>
      <c r="G25144" s="216"/>
      <c r="I25144" s="434"/>
      <c r="P25144" s="294"/>
    </row>
    <row r="25145" spans="1:16">
      <c r="A25145" s="215"/>
      <c r="B25145" s="438"/>
      <c r="C25145" s="215"/>
      <c r="D25145" s="217"/>
      <c r="E25145" s="217"/>
      <c r="F25145" s="216"/>
      <c r="G25145" s="216"/>
      <c r="I25145" s="434"/>
      <c r="P25145" s="294"/>
    </row>
    <row r="25146" spans="1:16">
      <c r="A25146" s="215"/>
      <c r="B25146" s="438"/>
      <c r="C25146" s="215"/>
      <c r="D25146" s="217"/>
      <c r="E25146" s="217"/>
      <c r="F25146" s="216"/>
      <c r="G25146" s="216"/>
      <c r="I25146" s="434"/>
      <c r="P25146" s="294"/>
    </row>
    <row r="25147" spans="1:16">
      <c r="A25147" s="215"/>
      <c r="B25147" s="438"/>
      <c r="C25147" s="215"/>
      <c r="D25147" s="217"/>
      <c r="E25147" s="217"/>
      <c r="F25147" s="216"/>
      <c r="G25147" s="216"/>
      <c r="I25147" s="434"/>
      <c r="P25147" s="294"/>
    </row>
    <row r="25148" spans="1:16">
      <c r="A25148" s="215"/>
      <c r="B25148" s="438"/>
      <c r="C25148" s="215"/>
      <c r="D25148" s="217"/>
      <c r="E25148" s="217"/>
      <c r="F25148" s="216"/>
      <c r="G25148" s="216"/>
      <c r="I25148" s="434"/>
      <c r="P25148" s="294"/>
    </row>
    <row r="25149" spans="1:16">
      <c r="A25149" s="215"/>
      <c r="B25149" s="438"/>
      <c r="C25149" s="215"/>
      <c r="D25149" s="217"/>
      <c r="E25149" s="217"/>
      <c r="F25149" s="216"/>
      <c r="G25149" s="216"/>
      <c r="I25149" s="434"/>
      <c r="P25149" s="294"/>
    </row>
    <row r="25150" spans="1:16">
      <c r="A25150" s="215"/>
      <c r="B25150" s="438"/>
      <c r="C25150" s="215"/>
      <c r="D25150" s="217"/>
      <c r="E25150" s="217"/>
      <c r="F25150" s="216"/>
      <c r="G25150" s="216"/>
      <c r="I25150" s="434"/>
      <c r="P25150" s="294"/>
    </row>
    <row r="25151" spans="1:16">
      <c r="A25151" s="215"/>
      <c r="B25151" s="438"/>
      <c r="C25151" s="215"/>
      <c r="D25151" s="217"/>
      <c r="E25151" s="217"/>
      <c r="F25151" s="216"/>
      <c r="G25151" s="216"/>
      <c r="I25151" s="434"/>
      <c r="P25151" s="294"/>
    </row>
    <row r="25152" spans="1:16">
      <c r="A25152" s="215"/>
      <c r="B25152" s="438"/>
      <c r="C25152" s="215"/>
      <c r="D25152" s="217"/>
      <c r="E25152" s="217"/>
      <c r="F25152" s="216"/>
      <c r="G25152" s="216"/>
      <c r="I25152" s="434"/>
      <c r="P25152" s="294"/>
    </row>
    <row r="25153" spans="1:16">
      <c r="A25153" s="215"/>
      <c r="B25153" s="438"/>
      <c r="C25153" s="215"/>
      <c r="D25153" s="217"/>
      <c r="E25153" s="217"/>
      <c r="F25153" s="216"/>
      <c r="G25153" s="216"/>
      <c r="I25153" s="434"/>
      <c r="P25153" s="294"/>
    </row>
    <row r="25154" spans="1:16">
      <c r="A25154" s="215"/>
      <c r="B25154" s="438"/>
      <c r="C25154" s="215"/>
      <c r="D25154" s="217"/>
      <c r="E25154" s="217"/>
      <c r="F25154" s="216"/>
      <c r="G25154" s="216"/>
      <c r="I25154" s="434"/>
      <c r="P25154" s="294"/>
    </row>
    <row r="25155" spans="1:16">
      <c r="A25155" s="215"/>
      <c r="B25155" s="438"/>
      <c r="C25155" s="215"/>
      <c r="D25155" s="217"/>
      <c r="E25155" s="217"/>
      <c r="F25155" s="216"/>
      <c r="G25155" s="216"/>
      <c r="I25155" s="434"/>
      <c r="P25155" s="294"/>
    </row>
    <row r="25156" spans="1:16">
      <c r="A25156" s="215"/>
      <c r="B25156" s="438"/>
      <c r="C25156" s="215"/>
      <c r="D25156" s="217"/>
      <c r="E25156" s="217"/>
      <c r="F25156" s="216"/>
      <c r="G25156" s="216"/>
      <c r="I25156" s="434"/>
      <c r="P25156" s="294"/>
    </row>
    <row r="25157" spans="1:16">
      <c r="A25157" s="215"/>
      <c r="B25157" s="438"/>
      <c r="C25157" s="215"/>
      <c r="D25157" s="217"/>
      <c r="E25157" s="217"/>
      <c r="F25157" s="216"/>
      <c r="G25157" s="216"/>
      <c r="I25157" s="434"/>
      <c r="P25157" s="294"/>
    </row>
    <row r="25158" spans="1:16">
      <c r="A25158" s="215"/>
      <c r="B25158" s="438"/>
      <c r="C25158" s="215"/>
      <c r="D25158" s="217"/>
      <c r="E25158" s="217"/>
      <c r="F25158" s="216"/>
      <c r="G25158" s="216"/>
      <c r="I25158" s="434"/>
      <c r="P25158" s="294"/>
    </row>
    <row r="25159" spans="1:16">
      <c r="A25159" s="215"/>
      <c r="B25159" s="438"/>
      <c r="C25159" s="215"/>
      <c r="D25159" s="217"/>
      <c r="E25159" s="217"/>
      <c r="F25159" s="216"/>
      <c r="G25159" s="216"/>
      <c r="I25159" s="434"/>
      <c r="P25159" s="294"/>
    </row>
    <row r="25160" spans="1:16">
      <c r="A25160" s="215"/>
      <c r="B25160" s="438"/>
      <c r="C25160" s="215"/>
      <c r="D25160" s="217"/>
      <c r="E25160" s="217"/>
      <c r="F25160" s="216"/>
      <c r="G25160" s="216"/>
      <c r="I25160" s="434"/>
      <c r="P25160" s="294"/>
    </row>
    <row r="25161" spans="1:16">
      <c r="A25161" s="215"/>
      <c r="B25161" s="438"/>
      <c r="C25161" s="215"/>
      <c r="D25161" s="217"/>
      <c r="E25161" s="217"/>
      <c r="F25161" s="216"/>
      <c r="G25161" s="216"/>
      <c r="I25161" s="434"/>
      <c r="P25161" s="294"/>
    </row>
    <row r="25162" spans="1:16">
      <c r="A25162" s="215"/>
      <c r="B25162" s="438"/>
      <c r="C25162" s="215"/>
      <c r="D25162" s="217"/>
      <c r="E25162" s="217"/>
      <c r="F25162" s="216"/>
      <c r="G25162" s="216"/>
      <c r="I25162" s="434"/>
      <c r="P25162" s="294"/>
    </row>
    <row r="25163" spans="1:16">
      <c r="A25163" s="215"/>
      <c r="B25163" s="438"/>
      <c r="C25163" s="215"/>
      <c r="D25163" s="217"/>
      <c r="E25163" s="217"/>
      <c r="F25163" s="216"/>
      <c r="G25163" s="216"/>
      <c r="I25163" s="434"/>
      <c r="P25163" s="294"/>
    </row>
    <row r="25164" spans="1:16">
      <c r="A25164" s="215"/>
      <c r="B25164" s="438"/>
      <c r="C25164" s="215"/>
      <c r="D25164" s="217"/>
      <c r="E25164" s="217"/>
      <c r="F25164" s="216"/>
      <c r="G25164" s="216"/>
      <c r="I25164" s="434"/>
      <c r="P25164" s="294"/>
    </row>
    <row r="25165" spans="1:16">
      <c r="A25165" s="215"/>
      <c r="B25165" s="438"/>
      <c r="C25165" s="215"/>
      <c r="D25165" s="217"/>
      <c r="E25165" s="217"/>
      <c r="F25165" s="216"/>
      <c r="G25165" s="216"/>
      <c r="I25165" s="434"/>
      <c r="P25165" s="294"/>
    </row>
    <row r="25166" spans="1:16">
      <c r="A25166" s="215"/>
      <c r="B25166" s="438"/>
      <c r="C25166" s="215"/>
      <c r="D25166" s="217"/>
      <c r="E25166" s="217"/>
      <c r="F25166" s="216"/>
      <c r="G25166" s="216"/>
      <c r="I25166" s="434"/>
      <c r="P25166" s="294"/>
    </row>
    <row r="25167" spans="1:16">
      <c r="A25167" s="215"/>
      <c r="B25167" s="438"/>
      <c r="C25167" s="215"/>
      <c r="D25167" s="217"/>
      <c r="E25167" s="217"/>
      <c r="F25167" s="216"/>
      <c r="G25167" s="216"/>
      <c r="I25167" s="434"/>
      <c r="P25167" s="294"/>
    </row>
    <row r="25168" spans="1:16">
      <c r="A25168" s="215"/>
      <c r="B25168" s="438"/>
      <c r="C25168" s="215"/>
      <c r="D25168" s="217"/>
      <c r="E25168" s="217"/>
      <c r="F25168" s="216"/>
      <c r="G25168" s="216"/>
      <c r="I25168" s="434"/>
      <c r="P25168" s="294"/>
    </row>
    <row r="25169" spans="1:16">
      <c r="A25169" s="215"/>
      <c r="B25169" s="438"/>
      <c r="C25169" s="215"/>
      <c r="D25169" s="217"/>
      <c r="E25169" s="217"/>
      <c r="F25169" s="216"/>
      <c r="G25169" s="216"/>
      <c r="I25169" s="434"/>
      <c r="P25169" s="294"/>
    </row>
    <row r="25170" spans="1:16">
      <c r="A25170" s="215"/>
      <c r="B25170" s="438"/>
      <c r="C25170" s="215"/>
      <c r="D25170" s="217"/>
      <c r="E25170" s="217"/>
      <c r="F25170" s="216"/>
      <c r="G25170" s="216"/>
      <c r="I25170" s="434"/>
      <c r="P25170" s="294"/>
    </row>
    <row r="25171" spans="1:16">
      <c r="A25171" s="215"/>
      <c r="B25171" s="438"/>
      <c r="C25171" s="215"/>
      <c r="D25171" s="217"/>
      <c r="E25171" s="217"/>
      <c r="F25171" s="216"/>
      <c r="G25171" s="216"/>
      <c r="I25171" s="434"/>
      <c r="P25171" s="294"/>
    </row>
    <row r="25172" spans="1:16">
      <c r="A25172" s="215"/>
      <c r="B25172" s="438"/>
      <c r="C25172" s="215"/>
      <c r="D25172" s="217"/>
      <c r="E25172" s="217"/>
      <c r="F25172" s="216"/>
      <c r="G25172" s="216"/>
      <c r="I25172" s="434"/>
      <c r="P25172" s="294"/>
    </row>
    <row r="25173" spans="1:16">
      <c r="A25173" s="215"/>
      <c r="B25173" s="438"/>
      <c r="C25173" s="215"/>
      <c r="D25173" s="217"/>
      <c r="E25173" s="217"/>
      <c r="F25173" s="216"/>
      <c r="G25173" s="216"/>
      <c r="I25173" s="434"/>
      <c r="P25173" s="294"/>
    </row>
    <row r="25174" spans="1:16">
      <c r="A25174" s="215"/>
      <c r="B25174" s="438"/>
      <c r="C25174" s="215"/>
      <c r="D25174" s="217"/>
      <c r="E25174" s="217"/>
      <c r="F25174" s="216"/>
      <c r="G25174" s="216"/>
      <c r="I25174" s="434"/>
      <c r="P25174" s="294"/>
    </row>
    <row r="25175" spans="1:16">
      <c r="A25175" s="215"/>
      <c r="B25175" s="438"/>
      <c r="C25175" s="215"/>
      <c r="D25175" s="217"/>
      <c r="E25175" s="217"/>
      <c r="F25175" s="216"/>
      <c r="G25175" s="216"/>
      <c r="I25175" s="434"/>
      <c r="P25175" s="294"/>
    </row>
    <row r="25176" spans="1:16">
      <c r="A25176" s="215"/>
      <c r="B25176" s="438"/>
      <c r="C25176" s="215"/>
      <c r="D25176" s="217"/>
      <c r="E25176" s="217"/>
      <c r="F25176" s="216"/>
      <c r="G25176" s="216"/>
      <c r="I25176" s="434"/>
      <c r="P25176" s="294"/>
    </row>
    <row r="25177" spans="1:16">
      <c r="A25177" s="215"/>
      <c r="B25177" s="438"/>
      <c r="C25177" s="215"/>
      <c r="D25177" s="217"/>
      <c r="E25177" s="217"/>
      <c r="F25177" s="216"/>
      <c r="G25177" s="216"/>
      <c r="I25177" s="434"/>
      <c r="P25177" s="294"/>
    </row>
    <row r="25178" spans="1:16">
      <c r="A25178" s="215"/>
      <c r="B25178" s="438"/>
      <c r="C25178" s="215"/>
      <c r="D25178" s="217"/>
      <c r="E25178" s="217"/>
      <c r="F25178" s="216"/>
      <c r="G25178" s="216"/>
      <c r="I25178" s="434"/>
      <c r="P25178" s="294"/>
    </row>
    <row r="25179" spans="1:16">
      <c r="A25179" s="215"/>
      <c r="B25179" s="438"/>
      <c r="C25179" s="215"/>
      <c r="D25179" s="217"/>
      <c r="E25179" s="217"/>
      <c r="F25179" s="216"/>
      <c r="G25179" s="216"/>
      <c r="I25179" s="434"/>
      <c r="P25179" s="294"/>
    </row>
    <row r="25180" spans="1:16">
      <c r="A25180" s="215"/>
      <c r="B25180" s="438"/>
      <c r="C25180" s="215"/>
      <c r="D25180" s="217"/>
      <c r="E25180" s="217"/>
      <c r="F25180" s="216"/>
      <c r="G25180" s="216"/>
      <c r="I25180" s="434"/>
      <c r="P25180" s="294"/>
    </row>
    <row r="25181" spans="1:16">
      <c r="A25181" s="215"/>
      <c r="B25181" s="438"/>
      <c r="C25181" s="215"/>
      <c r="D25181" s="217"/>
      <c r="E25181" s="217"/>
      <c r="F25181" s="216"/>
      <c r="G25181" s="216"/>
      <c r="I25181" s="434"/>
      <c r="P25181" s="294"/>
    </row>
    <row r="25182" spans="1:16">
      <c r="A25182" s="215"/>
      <c r="B25182" s="438"/>
      <c r="C25182" s="215"/>
      <c r="D25182" s="217"/>
      <c r="E25182" s="217"/>
      <c r="F25182" s="216"/>
      <c r="G25182" s="216"/>
      <c r="I25182" s="434"/>
      <c r="P25182" s="294"/>
    </row>
    <row r="25183" spans="1:16">
      <c r="A25183" s="215"/>
      <c r="B25183" s="438"/>
      <c r="C25183" s="215"/>
      <c r="D25183" s="217"/>
      <c r="E25183" s="217"/>
      <c r="F25183" s="216"/>
      <c r="G25183" s="216"/>
      <c r="I25183" s="434"/>
      <c r="P25183" s="294"/>
    </row>
    <row r="25184" spans="1:16">
      <c r="A25184" s="215"/>
      <c r="B25184" s="438"/>
      <c r="C25184" s="215"/>
      <c r="D25184" s="217"/>
      <c r="E25184" s="217"/>
      <c r="F25184" s="216"/>
      <c r="G25184" s="216"/>
      <c r="I25184" s="434"/>
      <c r="P25184" s="294"/>
    </row>
    <row r="25185" spans="1:16">
      <c r="A25185" s="215"/>
      <c r="B25185" s="438"/>
      <c r="C25185" s="215"/>
      <c r="D25185" s="217"/>
      <c r="E25185" s="217"/>
      <c r="F25185" s="216"/>
      <c r="G25185" s="216"/>
      <c r="I25185" s="434"/>
      <c r="P25185" s="294"/>
    </row>
    <row r="25186" spans="1:16">
      <c r="A25186" s="215"/>
      <c r="B25186" s="438"/>
      <c r="C25186" s="215"/>
      <c r="D25186" s="217"/>
      <c r="E25186" s="217"/>
      <c r="F25186" s="216"/>
      <c r="G25186" s="216"/>
      <c r="I25186" s="434"/>
      <c r="P25186" s="294"/>
    </row>
    <row r="25187" spans="1:16">
      <c r="A25187" s="215"/>
      <c r="B25187" s="438"/>
      <c r="C25187" s="215"/>
      <c r="D25187" s="217"/>
      <c r="E25187" s="217"/>
      <c r="F25187" s="216"/>
      <c r="G25187" s="216"/>
      <c r="I25187" s="434"/>
      <c r="P25187" s="294"/>
    </row>
    <row r="25188" spans="1:16">
      <c r="A25188" s="215"/>
      <c r="B25188" s="438"/>
      <c r="C25188" s="215"/>
      <c r="D25188" s="217"/>
      <c r="E25188" s="217"/>
      <c r="F25188" s="216"/>
      <c r="G25188" s="216"/>
      <c r="I25188" s="434"/>
      <c r="P25188" s="294"/>
    </row>
    <row r="25189" spans="1:16">
      <c r="A25189" s="215"/>
      <c r="B25189" s="438"/>
      <c r="C25189" s="215"/>
      <c r="D25189" s="217"/>
      <c r="E25189" s="217"/>
      <c r="F25189" s="216"/>
      <c r="G25189" s="216"/>
      <c r="I25189" s="434"/>
      <c r="P25189" s="294"/>
    </row>
    <row r="25190" spans="1:16">
      <c r="A25190" s="215"/>
      <c r="B25190" s="438"/>
      <c r="C25190" s="215"/>
      <c r="D25190" s="217"/>
      <c r="E25190" s="217"/>
      <c r="F25190" s="216"/>
      <c r="G25190" s="216"/>
      <c r="I25190" s="434"/>
      <c r="P25190" s="294"/>
    </row>
    <row r="25191" spans="1:16">
      <c r="A25191" s="215"/>
      <c r="B25191" s="438"/>
      <c r="C25191" s="215"/>
      <c r="D25191" s="217"/>
      <c r="E25191" s="217"/>
      <c r="F25191" s="216"/>
      <c r="G25191" s="216"/>
      <c r="I25191" s="434"/>
      <c r="P25191" s="294"/>
    </row>
    <row r="25192" spans="1:16">
      <c r="A25192" s="215"/>
      <c r="B25192" s="438"/>
      <c r="C25192" s="215"/>
      <c r="D25192" s="217"/>
      <c r="E25192" s="217"/>
      <c r="F25192" s="216"/>
      <c r="G25192" s="216"/>
      <c r="I25192" s="434"/>
      <c r="P25192" s="294"/>
    </row>
    <row r="25193" spans="1:16">
      <c r="A25193" s="215"/>
      <c r="B25193" s="438"/>
      <c r="C25193" s="215"/>
      <c r="D25193" s="217"/>
      <c r="E25193" s="217"/>
      <c r="F25193" s="216"/>
      <c r="G25193" s="216"/>
      <c r="I25193" s="434"/>
      <c r="P25193" s="294"/>
    </row>
    <row r="25194" spans="1:16">
      <c r="A25194" s="215"/>
      <c r="B25194" s="438"/>
      <c r="C25194" s="215"/>
      <c r="D25194" s="217"/>
      <c r="E25194" s="217"/>
      <c r="F25194" s="216"/>
      <c r="G25194" s="216"/>
      <c r="I25194" s="434"/>
      <c r="P25194" s="294"/>
    </row>
    <row r="25195" spans="1:16">
      <c r="A25195" s="215"/>
      <c r="B25195" s="438"/>
      <c r="C25195" s="215"/>
      <c r="D25195" s="217"/>
      <c r="E25195" s="217"/>
      <c r="F25195" s="216"/>
      <c r="G25195" s="216"/>
      <c r="I25195" s="434"/>
      <c r="P25195" s="294"/>
    </row>
    <row r="25196" spans="1:16">
      <c r="A25196" s="215"/>
      <c r="B25196" s="438"/>
      <c r="C25196" s="215"/>
      <c r="D25196" s="217"/>
      <c r="E25196" s="217"/>
      <c r="F25196" s="216"/>
      <c r="G25196" s="216"/>
      <c r="I25196" s="434"/>
      <c r="P25196" s="294"/>
    </row>
    <row r="25197" spans="1:16">
      <c r="A25197" s="215"/>
      <c r="B25197" s="438"/>
      <c r="C25197" s="215"/>
      <c r="D25197" s="217"/>
      <c r="E25197" s="217"/>
      <c r="F25197" s="216"/>
      <c r="G25197" s="216"/>
      <c r="I25197" s="434"/>
      <c r="P25197" s="294"/>
    </row>
    <row r="25198" spans="1:16">
      <c r="A25198" s="215"/>
      <c r="B25198" s="438"/>
      <c r="C25198" s="215"/>
      <c r="D25198" s="217"/>
      <c r="E25198" s="217"/>
      <c r="F25198" s="216"/>
      <c r="G25198" s="216"/>
      <c r="I25198" s="434"/>
      <c r="P25198" s="294"/>
    </row>
    <row r="25199" spans="1:16">
      <c r="A25199" s="215"/>
      <c r="B25199" s="438"/>
      <c r="C25199" s="215"/>
      <c r="D25199" s="217"/>
      <c r="E25199" s="217"/>
      <c r="F25199" s="216"/>
      <c r="G25199" s="216"/>
      <c r="I25199" s="434"/>
      <c r="P25199" s="294"/>
    </row>
    <row r="25200" spans="1:16">
      <c r="A25200" s="215"/>
      <c r="B25200" s="438"/>
      <c r="C25200" s="215"/>
      <c r="D25200" s="217"/>
      <c r="E25200" s="217"/>
      <c r="F25200" s="216"/>
      <c r="G25200" s="216"/>
      <c r="I25200" s="434"/>
      <c r="P25200" s="294"/>
    </row>
    <row r="25201" spans="1:16">
      <c r="A25201" s="215"/>
      <c r="B25201" s="438"/>
      <c r="C25201" s="215"/>
      <c r="D25201" s="217"/>
      <c r="E25201" s="217"/>
      <c r="F25201" s="216"/>
      <c r="G25201" s="216"/>
      <c r="I25201" s="434"/>
      <c r="P25201" s="294"/>
    </row>
    <row r="25202" spans="1:16">
      <c r="A25202" s="215"/>
      <c r="B25202" s="438"/>
      <c r="C25202" s="215"/>
      <c r="D25202" s="217"/>
      <c r="E25202" s="217"/>
      <c r="F25202" s="216"/>
      <c r="G25202" s="216"/>
      <c r="I25202" s="434"/>
      <c r="P25202" s="294"/>
    </row>
    <row r="25203" spans="1:16">
      <c r="A25203" s="215"/>
      <c r="B25203" s="438"/>
      <c r="C25203" s="215"/>
      <c r="D25203" s="217"/>
      <c r="E25203" s="217"/>
      <c r="F25203" s="216"/>
      <c r="G25203" s="216"/>
      <c r="I25203" s="434"/>
      <c r="P25203" s="294"/>
    </row>
    <row r="25204" spans="1:16">
      <c r="A25204" s="215"/>
      <c r="B25204" s="438"/>
      <c r="C25204" s="215"/>
      <c r="D25204" s="217"/>
      <c r="E25204" s="217"/>
      <c r="F25204" s="216"/>
      <c r="G25204" s="216"/>
      <c r="I25204" s="434"/>
      <c r="P25204" s="294"/>
    </row>
    <row r="25205" spans="1:16">
      <c r="A25205" s="215"/>
      <c r="B25205" s="438"/>
      <c r="C25205" s="215"/>
      <c r="D25205" s="217"/>
      <c r="E25205" s="217"/>
      <c r="F25205" s="216"/>
      <c r="G25205" s="216"/>
      <c r="I25205" s="434"/>
      <c r="P25205" s="294"/>
    </row>
    <row r="25206" spans="1:16">
      <c r="A25206" s="215"/>
      <c r="B25206" s="438"/>
      <c r="C25206" s="215"/>
      <c r="D25206" s="217"/>
      <c r="E25206" s="217"/>
      <c r="F25206" s="216"/>
      <c r="G25206" s="216"/>
      <c r="I25206" s="434"/>
      <c r="P25206" s="294"/>
    </row>
    <row r="25207" spans="1:16">
      <c r="A25207" s="215"/>
      <c r="B25207" s="438"/>
      <c r="C25207" s="215"/>
      <c r="D25207" s="217"/>
      <c r="E25207" s="217"/>
      <c r="F25207" s="216"/>
      <c r="G25207" s="216"/>
      <c r="I25207" s="434"/>
      <c r="P25207" s="294"/>
    </row>
    <row r="25208" spans="1:16">
      <c r="A25208" s="215"/>
      <c r="B25208" s="438"/>
      <c r="C25208" s="215"/>
      <c r="D25208" s="217"/>
      <c r="E25208" s="217"/>
      <c r="F25208" s="216"/>
      <c r="G25208" s="216"/>
      <c r="I25208" s="434"/>
      <c r="P25208" s="294"/>
    </row>
    <row r="25209" spans="1:16">
      <c r="A25209" s="215"/>
      <c r="B25209" s="438"/>
      <c r="C25209" s="215"/>
      <c r="D25209" s="217"/>
      <c r="E25209" s="217"/>
      <c r="F25209" s="216"/>
      <c r="G25209" s="216"/>
      <c r="I25209" s="434"/>
      <c r="P25209" s="294"/>
    </row>
    <row r="25210" spans="1:16">
      <c r="A25210" s="215"/>
      <c r="B25210" s="438"/>
      <c r="C25210" s="215"/>
      <c r="D25210" s="217"/>
      <c r="E25210" s="217"/>
      <c r="F25210" s="216"/>
      <c r="G25210" s="216"/>
      <c r="I25210" s="434"/>
      <c r="P25210" s="294"/>
    </row>
    <row r="25211" spans="1:16">
      <c r="A25211" s="215"/>
      <c r="B25211" s="438"/>
      <c r="C25211" s="215"/>
      <c r="D25211" s="217"/>
      <c r="E25211" s="217"/>
      <c r="F25211" s="216"/>
      <c r="G25211" s="216"/>
      <c r="I25211" s="434"/>
      <c r="P25211" s="294"/>
    </row>
    <row r="25212" spans="1:16">
      <c r="A25212" s="215"/>
      <c r="B25212" s="438"/>
      <c r="C25212" s="215"/>
      <c r="D25212" s="217"/>
      <c r="E25212" s="217"/>
      <c r="F25212" s="216"/>
      <c r="G25212" s="216"/>
      <c r="I25212" s="434"/>
      <c r="P25212" s="294"/>
    </row>
    <row r="25213" spans="1:16">
      <c r="A25213" s="215"/>
      <c r="B25213" s="438"/>
      <c r="C25213" s="215"/>
      <c r="D25213" s="217"/>
      <c r="E25213" s="217"/>
      <c r="F25213" s="216"/>
      <c r="G25213" s="216"/>
      <c r="I25213" s="434"/>
      <c r="P25213" s="294"/>
    </row>
    <row r="25214" spans="1:16">
      <c r="A25214" s="215"/>
      <c r="B25214" s="438"/>
      <c r="C25214" s="215"/>
      <c r="D25214" s="217"/>
      <c r="E25214" s="217"/>
      <c r="F25214" s="216"/>
      <c r="G25214" s="216"/>
      <c r="I25214" s="434"/>
      <c r="P25214" s="294"/>
    </row>
    <row r="25215" spans="1:16">
      <c r="A25215" s="215"/>
      <c r="B25215" s="438"/>
      <c r="C25215" s="215"/>
      <c r="D25215" s="217"/>
      <c r="E25215" s="217"/>
      <c r="F25215" s="216"/>
      <c r="G25215" s="216"/>
      <c r="I25215" s="434"/>
      <c r="P25215" s="294"/>
    </row>
    <row r="25216" spans="1:16">
      <c r="A25216" s="215"/>
      <c r="B25216" s="438"/>
      <c r="C25216" s="215"/>
      <c r="D25216" s="217"/>
      <c r="E25216" s="217"/>
      <c r="F25216" s="216"/>
      <c r="G25216" s="216"/>
      <c r="I25216" s="434"/>
      <c r="P25216" s="294"/>
    </row>
    <row r="25217" spans="1:16">
      <c r="A25217" s="215"/>
      <c r="B25217" s="438"/>
      <c r="C25217" s="215"/>
      <c r="D25217" s="217"/>
      <c r="E25217" s="217"/>
      <c r="F25217" s="216"/>
      <c r="G25217" s="216"/>
      <c r="I25217" s="434"/>
      <c r="P25217" s="294"/>
    </row>
    <row r="25218" spans="1:16">
      <c r="A25218" s="215"/>
      <c r="B25218" s="438"/>
      <c r="C25218" s="215"/>
      <c r="D25218" s="217"/>
      <c r="E25218" s="217"/>
      <c r="F25218" s="216"/>
      <c r="G25218" s="216"/>
      <c r="I25218" s="434"/>
      <c r="P25218" s="294"/>
    </row>
    <row r="25219" spans="1:16">
      <c r="A25219" s="215"/>
      <c r="B25219" s="438"/>
      <c r="C25219" s="215"/>
      <c r="D25219" s="217"/>
      <c r="E25219" s="217"/>
      <c r="F25219" s="216"/>
      <c r="G25219" s="216"/>
      <c r="I25219" s="434"/>
      <c r="P25219" s="294"/>
    </row>
    <row r="25220" spans="1:16">
      <c r="A25220" s="215"/>
      <c r="B25220" s="438"/>
      <c r="C25220" s="215"/>
      <c r="D25220" s="217"/>
      <c r="E25220" s="217"/>
      <c r="F25220" s="216"/>
      <c r="G25220" s="216"/>
      <c r="I25220" s="434"/>
      <c r="P25220" s="294"/>
    </row>
    <row r="25221" spans="1:16">
      <c r="A25221" s="215"/>
      <c r="B25221" s="438"/>
      <c r="C25221" s="215"/>
      <c r="D25221" s="217"/>
      <c r="E25221" s="217"/>
      <c r="F25221" s="216"/>
      <c r="G25221" s="216"/>
      <c r="I25221" s="434"/>
      <c r="P25221" s="294"/>
    </row>
    <row r="25222" spans="1:16">
      <c r="A25222" s="215"/>
      <c r="B25222" s="438"/>
      <c r="C25222" s="215"/>
      <c r="D25222" s="217"/>
      <c r="E25222" s="217"/>
      <c r="F25222" s="216"/>
      <c r="G25222" s="216"/>
      <c r="I25222" s="434"/>
      <c r="P25222" s="294"/>
    </row>
    <row r="25223" spans="1:16">
      <c r="A25223" s="215"/>
      <c r="B25223" s="438"/>
      <c r="C25223" s="215"/>
      <c r="D25223" s="217"/>
      <c r="E25223" s="217"/>
      <c r="F25223" s="216"/>
      <c r="G25223" s="216"/>
      <c r="I25223" s="434"/>
      <c r="P25223" s="294"/>
    </row>
    <row r="25224" spans="1:16">
      <c r="A25224" s="215"/>
      <c r="B25224" s="438"/>
      <c r="C25224" s="215"/>
      <c r="D25224" s="217"/>
      <c r="E25224" s="217"/>
      <c r="F25224" s="216"/>
      <c r="G25224" s="216"/>
      <c r="I25224" s="434"/>
      <c r="P25224" s="294"/>
    </row>
    <row r="25225" spans="1:16">
      <c r="A25225" s="215"/>
      <c r="B25225" s="438"/>
      <c r="C25225" s="215"/>
      <c r="D25225" s="217"/>
      <c r="E25225" s="217"/>
      <c r="F25225" s="216"/>
      <c r="G25225" s="216"/>
      <c r="I25225" s="434"/>
      <c r="P25225" s="294"/>
    </row>
    <row r="25226" spans="1:16">
      <c r="A25226" s="215"/>
      <c r="B25226" s="438"/>
      <c r="C25226" s="215"/>
      <c r="D25226" s="217"/>
      <c r="E25226" s="217"/>
      <c r="F25226" s="216"/>
      <c r="G25226" s="216"/>
      <c r="I25226" s="434"/>
      <c r="P25226" s="294"/>
    </row>
    <row r="25227" spans="1:16">
      <c r="A25227" s="215"/>
      <c r="B25227" s="438"/>
      <c r="C25227" s="215"/>
      <c r="D25227" s="217"/>
      <c r="E25227" s="217"/>
      <c r="F25227" s="216"/>
      <c r="G25227" s="216"/>
      <c r="I25227" s="434"/>
      <c r="P25227" s="294"/>
    </row>
    <row r="25228" spans="1:16">
      <c r="A25228" s="215"/>
      <c r="B25228" s="438"/>
      <c r="C25228" s="215"/>
      <c r="D25228" s="217"/>
      <c r="E25228" s="217"/>
      <c r="F25228" s="216"/>
      <c r="G25228" s="216"/>
      <c r="I25228" s="434"/>
      <c r="P25228" s="294"/>
    </row>
    <row r="25229" spans="1:16">
      <c r="A25229" s="215"/>
      <c r="B25229" s="438"/>
      <c r="C25229" s="215"/>
      <c r="D25229" s="217"/>
      <c r="E25229" s="217"/>
      <c r="F25229" s="216"/>
      <c r="G25229" s="216"/>
      <c r="I25229" s="434"/>
      <c r="P25229" s="294"/>
    </row>
    <row r="25230" spans="1:16">
      <c r="A25230" s="215"/>
      <c r="B25230" s="438"/>
      <c r="C25230" s="215"/>
      <c r="D25230" s="217"/>
      <c r="E25230" s="217"/>
      <c r="F25230" s="216"/>
      <c r="G25230" s="216"/>
      <c r="I25230" s="434"/>
      <c r="P25230" s="294"/>
    </row>
    <row r="25231" spans="1:16">
      <c r="A25231" s="215"/>
      <c r="B25231" s="438"/>
      <c r="C25231" s="215"/>
      <c r="D25231" s="217"/>
      <c r="E25231" s="217"/>
      <c r="F25231" s="216"/>
      <c r="G25231" s="216"/>
      <c r="I25231" s="434"/>
      <c r="P25231" s="294"/>
    </row>
    <row r="25232" spans="1:16">
      <c r="A25232" s="215"/>
      <c r="B25232" s="438"/>
      <c r="C25232" s="215"/>
      <c r="D25232" s="217"/>
      <c r="E25232" s="217"/>
      <c r="F25232" s="216"/>
      <c r="G25232" s="216"/>
      <c r="I25232" s="434"/>
      <c r="P25232" s="294"/>
    </row>
    <row r="25233" spans="1:16">
      <c r="A25233" s="215"/>
      <c r="B25233" s="438"/>
      <c r="C25233" s="215"/>
      <c r="D25233" s="217"/>
      <c r="E25233" s="217"/>
      <c r="F25233" s="216"/>
      <c r="G25233" s="216"/>
      <c r="I25233" s="434"/>
      <c r="P25233" s="294"/>
    </row>
    <row r="25234" spans="1:16">
      <c r="A25234" s="215"/>
      <c r="B25234" s="438"/>
      <c r="C25234" s="215"/>
      <c r="D25234" s="217"/>
      <c r="E25234" s="217"/>
      <c r="F25234" s="216"/>
      <c r="G25234" s="216"/>
      <c r="I25234" s="434"/>
      <c r="P25234" s="294"/>
    </row>
    <row r="25235" spans="1:16">
      <c r="A25235" s="215"/>
      <c r="B25235" s="438"/>
      <c r="C25235" s="215"/>
      <c r="D25235" s="217"/>
      <c r="E25235" s="217"/>
      <c r="F25235" s="216"/>
      <c r="G25235" s="216"/>
      <c r="I25235" s="434"/>
      <c r="P25235" s="294"/>
    </row>
    <row r="25236" spans="1:16">
      <c r="A25236" s="215"/>
      <c r="B25236" s="438"/>
      <c r="C25236" s="215"/>
      <c r="D25236" s="217"/>
      <c r="E25236" s="217"/>
      <c r="F25236" s="216"/>
      <c r="G25236" s="216"/>
      <c r="I25236" s="434"/>
      <c r="P25236" s="294"/>
    </row>
    <row r="25237" spans="1:16">
      <c r="A25237" s="215"/>
      <c r="B25237" s="438"/>
      <c r="C25237" s="215"/>
      <c r="D25237" s="217"/>
      <c r="E25237" s="217"/>
      <c r="F25237" s="216"/>
      <c r="G25237" s="216"/>
      <c r="I25237" s="434"/>
      <c r="P25237" s="294"/>
    </row>
    <row r="25238" spans="1:16">
      <c r="A25238" s="215"/>
      <c r="B25238" s="438"/>
      <c r="C25238" s="215"/>
      <c r="D25238" s="217"/>
      <c r="E25238" s="217"/>
      <c r="F25238" s="216"/>
      <c r="G25238" s="216"/>
      <c r="I25238" s="434"/>
      <c r="P25238" s="294"/>
    </row>
    <row r="25239" spans="1:16">
      <c r="A25239" s="215"/>
      <c r="B25239" s="438"/>
      <c r="C25239" s="215"/>
      <c r="D25239" s="217"/>
      <c r="E25239" s="217"/>
      <c r="F25239" s="216"/>
      <c r="G25239" s="216"/>
      <c r="I25239" s="434"/>
      <c r="P25239" s="294"/>
    </row>
    <row r="25240" spans="1:16">
      <c r="A25240" s="215"/>
      <c r="B25240" s="438"/>
      <c r="C25240" s="215"/>
      <c r="D25240" s="217"/>
      <c r="E25240" s="217"/>
      <c r="F25240" s="216"/>
      <c r="G25240" s="216"/>
      <c r="I25240" s="434"/>
      <c r="P25240" s="294"/>
    </row>
    <row r="25241" spans="1:16">
      <c r="A25241" s="215"/>
      <c r="B25241" s="438"/>
      <c r="C25241" s="215"/>
      <c r="D25241" s="217"/>
      <c r="E25241" s="217"/>
      <c r="F25241" s="216"/>
      <c r="G25241" s="216"/>
      <c r="I25241" s="434"/>
      <c r="P25241" s="294"/>
    </row>
    <row r="25242" spans="1:16">
      <c r="A25242" s="215"/>
      <c r="B25242" s="438"/>
      <c r="C25242" s="215"/>
      <c r="D25242" s="217"/>
      <c r="E25242" s="217"/>
      <c r="F25242" s="216"/>
      <c r="G25242" s="216"/>
      <c r="I25242" s="434"/>
      <c r="P25242" s="294"/>
    </row>
    <row r="25243" spans="1:16">
      <c r="A25243" s="215"/>
      <c r="B25243" s="438"/>
      <c r="C25243" s="215"/>
      <c r="D25243" s="217"/>
      <c r="E25243" s="217"/>
      <c r="F25243" s="216"/>
      <c r="G25243" s="216"/>
      <c r="I25243" s="434"/>
      <c r="P25243" s="294"/>
    </row>
    <row r="25244" spans="1:16">
      <c r="A25244" s="215"/>
      <c r="B25244" s="438"/>
      <c r="C25244" s="215"/>
      <c r="D25244" s="217"/>
      <c r="E25244" s="217"/>
      <c r="F25244" s="216"/>
      <c r="G25244" s="216"/>
      <c r="I25244" s="434"/>
      <c r="P25244" s="294"/>
    </row>
    <row r="25245" spans="1:16">
      <c r="A25245" s="215"/>
      <c r="B25245" s="438"/>
      <c r="C25245" s="215"/>
      <c r="D25245" s="217"/>
      <c r="E25245" s="217"/>
      <c r="F25245" s="216"/>
      <c r="G25245" s="216"/>
      <c r="I25245" s="434"/>
      <c r="P25245" s="294"/>
    </row>
    <row r="25246" spans="1:16">
      <c r="A25246" s="215"/>
      <c r="B25246" s="438"/>
      <c r="C25246" s="215"/>
      <c r="D25246" s="217"/>
      <c r="E25246" s="217"/>
      <c r="F25246" s="216"/>
      <c r="G25246" s="216"/>
      <c r="I25246" s="434"/>
      <c r="P25246" s="294"/>
    </row>
    <row r="25247" spans="1:16">
      <c r="A25247" s="215"/>
      <c r="B25247" s="438"/>
      <c r="C25247" s="215"/>
      <c r="D25247" s="217"/>
      <c r="E25247" s="217"/>
      <c r="F25247" s="216"/>
      <c r="G25247" s="216"/>
      <c r="I25247" s="434"/>
      <c r="P25247" s="294"/>
    </row>
    <row r="25248" spans="1:16">
      <c r="A25248" s="215"/>
      <c r="B25248" s="438"/>
      <c r="C25248" s="215"/>
      <c r="D25248" s="217"/>
      <c r="E25248" s="217"/>
      <c r="F25248" s="216"/>
      <c r="G25248" s="216"/>
      <c r="I25248" s="434"/>
      <c r="P25248" s="294"/>
    </row>
    <row r="25249" spans="1:16">
      <c r="A25249" s="215"/>
      <c r="B25249" s="438"/>
      <c r="C25249" s="215"/>
      <c r="D25249" s="217"/>
      <c r="E25249" s="217"/>
      <c r="F25249" s="216"/>
      <c r="G25249" s="216"/>
      <c r="I25249" s="434"/>
      <c r="P25249" s="294"/>
    </row>
    <row r="25250" spans="1:16">
      <c r="A25250" s="215"/>
      <c r="B25250" s="438"/>
      <c r="C25250" s="215"/>
      <c r="D25250" s="217"/>
      <c r="E25250" s="217"/>
      <c r="F25250" s="216"/>
      <c r="G25250" s="216"/>
      <c r="I25250" s="434"/>
      <c r="P25250" s="294"/>
    </row>
    <row r="25251" spans="1:16">
      <c r="A25251" s="215"/>
      <c r="B25251" s="438"/>
      <c r="C25251" s="215"/>
      <c r="D25251" s="217"/>
      <c r="E25251" s="217"/>
      <c r="F25251" s="216"/>
      <c r="G25251" s="216"/>
      <c r="I25251" s="434"/>
      <c r="P25251" s="294"/>
    </row>
    <row r="25252" spans="1:16">
      <c r="A25252" s="215"/>
      <c r="B25252" s="438"/>
      <c r="C25252" s="215"/>
      <c r="D25252" s="217"/>
      <c r="E25252" s="217"/>
      <c r="F25252" s="216"/>
      <c r="G25252" s="216"/>
      <c r="I25252" s="434"/>
      <c r="P25252" s="294"/>
    </row>
    <row r="25253" spans="1:16">
      <c r="A25253" s="215"/>
      <c r="B25253" s="438"/>
      <c r="C25253" s="215"/>
      <c r="D25253" s="217"/>
      <c r="E25253" s="217"/>
      <c r="F25253" s="216"/>
      <c r="G25253" s="216"/>
      <c r="I25253" s="434"/>
      <c r="P25253" s="294"/>
    </row>
    <row r="25254" spans="1:16">
      <c r="A25254" s="215"/>
      <c r="B25254" s="438"/>
      <c r="C25254" s="215"/>
      <c r="D25254" s="217"/>
      <c r="E25254" s="217"/>
      <c r="F25254" s="216"/>
      <c r="G25254" s="216"/>
      <c r="I25254" s="434"/>
      <c r="P25254" s="294"/>
    </row>
    <row r="25255" spans="1:16">
      <c r="A25255" s="215"/>
      <c r="B25255" s="438"/>
      <c r="C25255" s="215"/>
      <c r="D25255" s="217"/>
      <c r="E25255" s="217"/>
      <c r="F25255" s="216"/>
      <c r="G25255" s="216"/>
      <c r="I25255" s="434"/>
      <c r="P25255" s="294"/>
    </row>
    <row r="25256" spans="1:16">
      <c r="A25256" s="215"/>
      <c r="B25256" s="438"/>
      <c r="C25256" s="215"/>
      <c r="D25256" s="217"/>
      <c r="E25256" s="217"/>
      <c r="F25256" s="216"/>
      <c r="G25256" s="216"/>
      <c r="I25256" s="434"/>
      <c r="P25256" s="294"/>
    </row>
    <row r="25257" spans="1:16">
      <c r="A25257" s="215"/>
      <c r="B25257" s="438"/>
      <c r="C25257" s="215"/>
      <c r="D25257" s="217"/>
      <c r="E25257" s="217"/>
      <c r="F25257" s="216"/>
      <c r="G25257" s="216"/>
      <c r="I25257" s="434"/>
      <c r="P25257" s="294"/>
    </row>
    <row r="25258" spans="1:16">
      <c r="A25258" s="215"/>
      <c r="B25258" s="438"/>
      <c r="C25258" s="215"/>
      <c r="D25258" s="217"/>
      <c r="E25258" s="217"/>
      <c r="F25258" s="216"/>
      <c r="G25258" s="216"/>
      <c r="I25258" s="434"/>
      <c r="P25258" s="294"/>
    </row>
    <row r="25259" spans="1:16">
      <c r="A25259" s="215"/>
      <c r="B25259" s="438"/>
      <c r="C25259" s="215"/>
      <c r="D25259" s="217"/>
      <c r="E25259" s="217"/>
      <c r="F25259" s="216"/>
      <c r="G25259" s="216"/>
      <c r="I25259" s="434"/>
      <c r="P25259" s="294"/>
    </row>
    <row r="25260" spans="1:16">
      <c r="A25260" s="215"/>
      <c r="B25260" s="438"/>
      <c r="C25260" s="215"/>
      <c r="D25260" s="217"/>
      <c r="E25260" s="217"/>
      <c r="F25260" s="216"/>
      <c r="G25260" s="216"/>
      <c r="I25260" s="434"/>
      <c r="P25260" s="294"/>
    </row>
    <row r="25261" spans="1:16">
      <c r="A25261" s="215"/>
      <c r="B25261" s="438"/>
      <c r="C25261" s="215"/>
      <c r="D25261" s="217"/>
      <c r="E25261" s="217"/>
      <c r="F25261" s="216"/>
      <c r="G25261" s="216"/>
      <c r="I25261" s="434"/>
      <c r="P25261" s="294"/>
    </row>
    <row r="25262" spans="1:16">
      <c r="A25262" s="215"/>
      <c r="B25262" s="438"/>
      <c r="C25262" s="215"/>
      <c r="D25262" s="217"/>
      <c r="E25262" s="217"/>
      <c r="F25262" s="216"/>
      <c r="G25262" s="216"/>
      <c r="I25262" s="434"/>
      <c r="P25262" s="294"/>
    </row>
    <row r="25263" spans="1:16">
      <c r="A25263" s="215"/>
      <c r="B25263" s="438"/>
      <c r="C25263" s="215"/>
      <c r="D25263" s="217"/>
      <c r="E25263" s="217"/>
      <c r="F25263" s="216"/>
      <c r="G25263" s="216"/>
      <c r="I25263" s="434"/>
      <c r="P25263" s="294"/>
    </row>
    <row r="25264" spans="1:16">
      <c r="A25264" s="215"/>
      <c r="B25264" s="438"/>
      <c r="C25264" s="215"/>
      <c r="D25264" s="217"/>
      <c r="E25264" s="217"/>
      <c r="F25264" s="216"/>
      <c r="G25264" s="216"/>
      <c r="I25264" s="434"/>
      <c r="P25264" s="294"/>
    </row>
    <row r="25265" spans="1:16">
      <c r="A25265" s="215"/>
      <c r="B25265" s="438"/>
      <c r="C25265" s="215"/>
      <c r="D25265" s="217"/>
      <c r="E25265" s="217"/>
      <c r="F25265" s="216"/>
      <c r="G25265" s="216"/>
      <c r="I25265" s="434"/>
      <c r="P25265" s="294"/>
    </row>
    <row r="25266" spans="1:16">
      <c r="A25266" s="215"/>
      <c r="B25266" s="438"/>
      <c r="C25266" s="215"/>
      <c r="D25266" s="217"/>
      <c r="E25266" s="217"/>
      <c r="F25266" s="216"/>
      <c r="G25266" s="216"/>
      <c r="I25266" s="434"/>
      <c r="P25266" s="294"/>
    </row>
    <row r="25267" spans="1:16">
      <c r="A25267" s="215"/>
      <c r="B25267" s="438"/>
      <c r="C25267" s="215"/>
      <c r="D25267" s="217"/>
      <c r="E25267" s="217"/>
      <c r="F25267" s="216"/>
      <c r="G25267" s="216"/>
      <c r="I25267" s="434"/>
      <c r="P25267" s="294"/>
    </row>
    <row r="25268" spans="1:16">
      <c r="A25268" s="215"/>
      <c r="B25268" s="438"/>
      <c r="C25268" s="215"/>
      <c r="D25268" s="217"/>
      <c r="E25268" s="217"/>
      <c r="F25268" s="216"/>
      <c r="G25268" s="216"/>
      <c r="I25268" s="434"/>
      <c r="P25268" s="294"/>
    </row>
    <row r="25269" spans="1:16">
      <c r="A25269" s="215"/>
      <c r="B25269" s="438"/>
      <c r="C25269" s="215"/>
      <c r="D25269" s="217"/>
      <c r="E25269" s="217"/>
      <c r="F25269" s="216"/>
      <c r="G25269" s="216"/>
      <c r="I25269" s="434"/>
      <c r="P25269" s="294"/>
    </row>
    <row r="25270" spans="1:16">
      <c r="A25270" s="215"/>
      <c r="B25270" s="438"/>
      <c r="C25270" s="215"/>
      <c r="D25270" s="217"/>
      <c r="E25270" s="217"/>
      <c r="F25270" s="216"/>
      <c r="G25270" s="216"/>
      <c r="I25270" s="434"/>
      <c r="P25270" s="294"/>
    </row>
    <row r="25271" spans="1:16">
      <c r="A25271" s="215"/>
      <c r="B25271" s="438"/>
      <c r="C25271" s="215"/>
      <c r="D25271" s="217"/>
      <c r="E25271" s="217"/>
      <c r="F25271" s="216"/>
      <c r="G25271" s="216"/>
      <c r="I25271" s="434"/>
      <c r="P25271" s="294"/>
    </row>
    <row r="25272" spans="1:16">
      <c r="A25272" s="215"/>
      <c r="B25272" s="438"/>
      <c r="C25272" s="215"/>
      <c r="D25272" s="217"/>
      <c r="E25272" s="217"/>
      <c r="F25272" s="216"/>
      <c r="G25272" s="216"/>
      <c r="I25272" s="434"/>
      <c r="P25272" s="294"/>
    </row>
    <row r="25273" spans="1:16">
      <c r="A25273" s="215"/>
      <c r="B25273" s="438"/>
      <c r="C25273" s="215"/>
      <c r="D25273" s="217"/>
      <c r="E25273" s="217"/>
      <c r="F25273" s="216"/>
      <c r="G25273" s="216"/>
      <c r="I25273" s="434"/>
      <c r="P25273" s="294"/>
    </row>
    <row r="25274" spans="1:16">
      <c r="A25274" s="215"/>
      <c r="B25274" s="438"/>
      <c r="C25274" s="215"/>
      <c r="D25274" s="217"/>
      <c r="E25274" s="217"/>
      <c r="F25274" s="216"/>
      <c r="G25274" s="216"/>
      <c r="I25274" s="434"/>
      <c r="P25274" s="294"/>
    </row>
    <row r="25275" spans="1:16">
      <c r="A25275" s="215"/>
      <c r="B25275" s="438"/>
      <c r="C25275" s="215"/>
      <c r="D25275" s="217"/>
      <c r="E25275" s="217"/>
      <c r="F25275" s="216"/>
      <c r="G25275" s="216"/>
      <c r="I25275" s="434"/>
      <c r="P25275" s="294"/>
    </row>
    <row r="25276" spans="1:16">
      <c r="A25276" s="215"/>
      <c r="B25276" s="438"/>
      <c r="C25276" s="215"/>
      <c r="D25276" s="217"/>
      <c r="E25276" s="217"/>
      <c r="F25276" s="216"/>
      <c r="G25276" s="216"/>
      <c r="I25276" s="434"/>
      <c r="P25276" s="294"/>
    </row>
    <row r="25277" spans="1:16">
      <c r="A25277" s="215"/>
      <c r="B25277" s="438"/>
      <c r="C25277" s="215"/>
      <c r="D25277" s="217"/>
      <c r="E25277" s="217"/>
      <c r="F25277" s="216"/>
      <c r="G25277" s="216"/>
      <c r="I25277" s="434"/>
      <c r="P25277" s="294"/>
    </row>
    <row r="25278" spans="1:16">
      <c r="A25278" s="215"/>
      <c r="B25278" s="438"/>
      <c r="C25278" s="215"/>
      <c r="D25278" s="217"/>
      <c r="E25278" s="217"/>
      <c r="F25278" s="216"/>
      <c r="G25278" s="216"/>
      <c r="I25278" s="434"/>
      <c r="P25278" s="294"/>
    </row>
    <row r="25279" spans="1:16">
      <c r="A25279" s="215"/>
      <c r="B25279" s="438"/>
      <c r="C25279" s="215"/>
      <c r="D25279" s="217"/>
      <c r="E25279" s="217"/>
      <c r="F25279" s="216"/>
      <c r="G25279" s="216"/>
      <c r="I25279" s="434"/>
      <c r="P25279" s="294"/>
    </row>
    <row r="25280" spans="1:16">
      <c r="A25280" s="215"/>
      <c r="B25280" s="438"/>
      <c r="C25280" s="215"/>
      <c r="D25280" s="217"/>
      <c r="E25280" s="217"/>
      <c r="F25280" s="216"/>
      <c r="G25280" s="216"/>
      <c r="I25280" s="434"/>
      <c r="P25280" s="294"/>
    </row>
    <row r="25281" spans="1:16">
      <c r="A25281" s="215"/>
      <c r="B25281" s="438"/>
      <c r="C25281" s="215"/>
      <c r="D25281" s="217"/>
      <c r="E25281" s="217"/>
      <c r="F25281" s="216"/>
      <c r="G25281" s="216"/>
      <c r="I25281" s="434"/>
      <c r="P25281" s="294"/>
    </row>
    <row r="25282" spans="1:16">
      <c r="A25282" s="215"/>
      <c r="B25282" s="438"/>
      <c r="C25282" s="215"/>
      <c r="D25282" s="217"/>
      <c r="E25282" s="217"/>
      <c r="F25282" s="216"/>
      <c r="G25282" s="216"/>
      <c r="I25282" s="434"/>
      <c r="P25282" s="294"/>
    </row>
    <row r="25283" spans="1:16">
      <c r="A25283" s="215"/>
      <c r="B25283" s="438"/>
      <c r="C25283" s="215"/>
      <c r="D25283" s="217"/>
      <c r="E25283" s="217"/>
      <c r="F25283" s="216"/>
      <c r="G25283" s="216"/>
      <c r="I25283" s="434"/>
      <c r="P25283" s="294"/>
    </row>
    <row r="25284" spans="1:16">
      <c r="A25284" s="215"/>
      <c r="B25284" s="438"/>
      <c r="C25284" s="215"/>
      <c r="D25284" s="217"/>
      <c r="E25284" s="217"/>
      <c r="F25284" s="216"/>
      <c r="G25284" s="216"/>
      <c r="I25284" s="434"/>
      <c r="P25284" s="294"/>
    </row>
    <row r="25285" spans="1:16">
      <c r="A25285" s="215"/>
      <c r="B25285" s="438"/>
      <c r="C25285" s="215"/>
      <c r="D25285" s="217"/>
      <c r="E25285" s="217"/>
      <c r="F25285" s="216"/>
      <c r="G25285" s="216"/>
      <c r="I25285" s="434"/>
      <c r="P25285" s="294"/>
    </row>
    <row r="25286" spans="1:16">
      <c r="A25286" s="215"/>
      <c r="B25286" s="438"/>
      <c r="C25286" s="215"/>
      <c r="D25286" s="217"/>
      <c r="E25286" s="217"/>
      <c r="F25286" s="216"/>
      <c r="G25286" s="216"/>
      <c r="I25286" s="434"/>
      <c r="P25286" s="294"/>
    </row>
    <row r="25287" spans="1:16">
      <c r="A25287" s="215"/>
      <c r="B25287" s="438"/>
      <c r="C25287" s="215"/>
      <c r="D25287" s="217"/>
      <c r="E25287" s="217"/>
      <c r="F25287" s="216"/>
      <c r="G25287" s="216"/>
      <c r="I25287" s="434"/>
      <c r="P25287" s="294"/>
    </row>
    <row r="25288" spans="1:16">
      <c r="A25288" s="215"/>
      <c r="B25288" s="438"/>
      <c r="C25288" s="215"/>
      <c r="D25288" s="217"/>
      <c r="E25288" s="217"/>
      <c r="F25288" s="216"/>
      <c r="G25288" s="216"/>
      <c r="I25288" s="434"/>
      <c r="P25288" s="294"/>
    </row>
    <row r="25289" spans="1:16">
      <c r="A25289" s="215"/>
      <c r="B25289" s="438"/>
      <c r="C25289" s="215"/>
      <c r="D25289" s="217"/>
      <c r="E25289" s="217"/>
      <c r="F25289" s="216"/>
      <c r="G25289" s="216"/>
      <c r="I25289" s="434"/>
      <c r="P25289" s="294"/>
    </row>
    <row r="25290" spans="1:16">
      <c r="A25290" s="215"/>
      <c r="B25290" s="438"/>
      <c r="C25290" s="215"/>
      <c r="D25290" s="217"/>
      <c r="E25290" s="217"/>
      <c r="F25290" s="216"/>
      <c r="G25290" s="216"/>
      <c r="I25290" s="434"/>
      <c r="P25290" s="294"/>
    </row>
    <row r="25291" spans="1:16">
      <c r="A25291" s="215"/>
      <c r="B25291" s="438"/>
      <c r="C25291" s="215"/>
      <c r="D25291" s="217"/>
      <c r="E25291" s="217"/>
      <c r="F25291" s="216"/>
      <c r="G25291" s="216"/>
      <c r="I25291" s="434"/>
      <c r="P25291" s="294"/>
    </row>
    <row r="25292" spans="1:16">
      <c r="A25292" s="215"/>
      <c r="B25292" s="438"/>
      <c r="C25292" s="215"/>
      <c r="D25292" s="217"/>
      <c r="E25292" s="217"/>
      <c r="F25292" s="216"/>
      <c r="G25292" s="216"/>
      <c r="I25292" s="434"/>
      <c r="P25292" s="294"/>
    </row>
    <row r="25293" spans="1:16">
      <c r="A25293" s="215"/>
      <c r="B25293" s="438"/>
      <c r="C25293" s="215"/>
      <c r="D25293" s="217"/>
      <c r="E25293" s="217"/>
      <c r="F25293" s="216"/>
      <c r="G25293" s="216"/>
      <c r="I25293" s="434"/>
      <c r="P25293" s="294"/>
    </row>
    <row r="25294" spans="1:16">
      <c r="A25294" s="215"/>
      <c r="B25294" s="438"/>
      <c r="C25294" s="215"/>
      <c r="D25294" s="217"/>
      <c r="E25294" s="217"/>
      <c r="F25294" s="216"/>
      <c r="G25294" s="216"/>
      <c r="I25294" s="434"/>
      <c r="P25294" s="294"/>
    </row>
    <row r="25295" spans="1:16">
      <c r="A25295" s="215"/>
      <c r="B25295" s="438"/>
      <c r="C25295" s="215"/>
      <c r="D25295" s="217"/>
      <c r="E25295" s="217"/>
      <c r="F25295" s="216"/>
      <c r="G25295" s="216"/>
      <c r="I25295" s="434"/>
      <c r="P25295" s="294"/>
    </row>
    <row r="25296" spans="1:16">
      <c r="A25296" s="215"/>
      <c r="B25296" s="438"/>
      <c r="C25296" s="215"/>
      <c r="D25296" s="217"/>
      <c r="E25296" s="217"/>
      <c r="F25296" s="216"/>
      <c r="G25296" s="216"/>
      <c r="I25296" s="434"/>
      <c r="P25296" s="294"/>
    </row>
    <row r="25297" spans="1:16">
      <c r="A25297" s="215"/>
      <c r="B25297" s="438"/>
      <c r="C25297" s="215"/>
      <c r="D25297" s="217"/>
      <c r="E25297" s="217"/>
      <c r="F25297" s="216"/>
      <c r="G25297" s="216"/>
      <c r="I25297" s="434"/>
      <c r="P25297" s="294"/>
    </row>
    <row r="25298" spans="1:16">
      <c r="A25298" s="215"/>
      <c r="B25298" s="438"/>
      <c r="C25298" s="215"/>
      <c r="D25298" s="217"/>
      <c r="E25298" s="217"/>
      <c r="F25298" s="216"/>
      <c r="G25298" s="216"/>
      <c r="I25298" s="434"/>
      <c r="P25298" s="294"/>
    </row>
    <row r="25299" spans="1:16">
      <c r="A25299" s="215"/>
      <c r="B25299" s="438"/>
      <c r="C25299" s="215"/>
      <c r="D25299" s="217"/>
      <c r="E25299" s="217"/>
      <c r="F25299" s="216"/>
      <c r="G25299" s="216"/>
      <c r="I25299" s="434"/>
      <c r="P25299" s="294"/>
    </row>
    <row r="25300" spans="1:16">
      <c r="A25300" s="215"/>
      <c r="B25300" s="438"/>
      <c r="C25300" s="215"/>
      <c r="D25300" s="217"/>
      <c r="E25300" s="217"/>
      <c r="F25300" s="216"/>
      <c r="G25300" s="216"/>
      <c r="I25300" s="434"/>
      <c r="P25300" s="294"/>
    </row>
    <row r="25301" spans="1:16">
      <c r="A25301" s="215"/>
      <c r="B25301" s="438"/>
      <c r="C25301" s="215"/>
      <c r="D25301" s="217"/>
      <c r="E25301" s="217"/>
      <c r="F25301" s="216"/>
      <c r="G25301" s="216"/>
      <c r="I25301" s="434"/>
      <c r="P25301" s="294"/>
    </row>
    <row r="25302" spans="1:16">
      <c r="A25302" s="215"/>
      <c r="B25302" s="438"/>
      <c r="C25302" s="215"/>
      <c r="D25302" s="217"/>
      <c r="E25302" s="217"/>
      <c r="F25302" s="216"/>
      <c r="G25302" s="216"/>
      <c r="I25302" s="434"/>
      <c r="P25302" s="294"/>
    </row>
    <row r="25303" spans="1:16">
      <c r="A25303" s="215"/>
      <c r="B25303" s="438"/>
      <c r="C25303" s="215"/>
      <c r="D25303" s="217"/>
      <c r="E25303" s="217"/>
      <c r="F25303" s="216"/>
      <c r="G25303" s="216"/>
      <c r="I25303" s="434"/>
      <c r="P25303" s="294"/>
    </row>
    <row r="25304" spans="1:16">
      <c r="A25304" s="215"/>
      <c r="B25304" s="438"/>
      <c r="C25304" s="215"/>
      <c r="D25304" s="217"/>
      <c r="E25304" s="217"/>
      <c r="F25304" s="216"/>
      <c r="G25304" s="216"/>
      <c r="I25304" s="434"/>
      <c r="P25304" s="294"/>
    </row>
    <row r="25305" spans="1:16">
      <c r="A25305" s="215"/>
      <c r="B25305" s="438"/>
      <c r="C25305" s="215"/>
      <c r="D25305" s="217"/>
      <c r="E25305" s="217"/>
      <c r="F25305" s="216"/>
      <c r="G25305" s="216"/>
      <c r="I25305" s="434"/>
      <c r="P25305" s="294"/>
    </row>
    <row r="25306" spans="1:16">
      <c r="A25306" s="215"/>
      <c r="B25306" s="438"/>
      <c r="C25306" s="215"/>
      <c r="D25306" s="217"/>
      <c r="E25306" s="217"/>
      <c r="F25306" s="216"/>
      <c r="G25306" s="216"/>
      <c r="I25306" s="434"/>
      <c r="P25306" s="294"/>
    </row>
    <row r="25307" spans="1:16">
      <c r="A25307" s="215"/>
      <c r="B25307" s="438"/>
      <c r="C25307" s="215"/>
      <c r="D25307" s="217"/>
      <c r="E25307" s="217"/>
      <c r="F25307" s="216"/>
      <c r="G25307" s="216"/>
      <c r="I25307" s="434"/>
      <c r="P25307" s="294"/>
    </row>
    <row r="25308" spans="1:16">
      <c r="A25308" s="215"/>
      <c r="B25308" s="438"/>
      <c r="C25308" s="215"/>
      <c r="D25308" s="217"/>
      <c r="E25308" s="217"/>
      <c r="F25308" s="216"/>
      <c r="G25308" s="216"/>
      <c r="I25308" s="434"/>
      <c r="P25308" s="294"/>
    </row>
    <row r="25309" spans="1:16">
      <c r="A25309" s="215"/>
      <c r="B25309" s="438"/>
      <c r="C25309" s="215"/>
      <c r="D25309" s="217"/>
      <c r="E25309" s="217"/>
      <c r="F25309" s="216"/>
      <c r="G25309" s="216"/>
      <c r="I25309" s="434"/>
      <c r="P25309" s="294"/>
    </row>
    <row r="25310" spans="1:16">
      <c r="A25310" s="215"/>
      <c r="B25310" s="438"/>
      <c r="C25310" s="215"/>
      <c r="D25310" s="217"/>
      <c r="E25310" s="217"/>
      <c r="F25310" s="216"/>
      <c r="G25310" s="216"/>
      <c r="I25310" s="434"/>
      <c r="P25310" s="294"/>
    </row>
    <row r="25311" spans="1:16">
      <c r="A25311" s="215"/>
      <c r="B25311" s="438"/>
      <c r="C25311" s="215"/>
      <c r="D25311" s="217"/>
      <c r="E25311" s="217"/>
      <c r="F25311" s="216"/>
      <c r="G25311" s="216"/>
      <c r="I25311" s="434"/>
      <c r="P25311" s="294"/>
    </row>
    <row r="25312" spans="1:16">
      <c r="A25312" s="215"/>
      <c r="B25312" s="438"/>
      <c r="C25312" s="215"/>
      <c r="D25312" s="217"/>
      <c r="E25312" s="217"/>
      <c r="F25312" s="216"/>
      <c r="G25312" s="216"/>
      <c r="I25312" s="434"/>
      <c r="P25312" s="294"/>
    </row>
    <row r="25313" spans="1:16">
      <c r="A25313" s="215"/>
      <c r="B25313" s="438"/>
      <c r="C25313" s="215"/>
      <c r="D25313" s="217"/>
      <c r="E25313" s="217"/>
      <c r="F25313" s="216"/>
      <c r="G25313" s="216"/>
      <c r="I25313" s="434"/>
      <c r="P25313" s="294"/>
    </row>
    <row r="25314" spans="1:16">
      <c r="A25314" s="215"/>
      <c r="B25314" s="438"/>
      <c r="C25314" s="215"/>
      <c r="D25314" s="217"/>
      <c r="E25314" s="217"/>
      <c r="F25314" s="216"/>
      <c r="G25314" s="216"/>
      <c r="I25314" s="434"/>
      <c r="P25314" s="294"/>
    </row>
    <row r="25315" spans="1:16">
      <c r="A25315" s="215"/>
      <c r="B25315" s="438"/>
      <c r="C25315" s="215"/>
      <c r="D25315" s="217"/>
      <c r="E25315" s="217"/>
      <c r="F25315" s="216"/>
      <c r="G25315" s="216"/>
      <c r="I25315" s="434"/>
      <c r="P25315" s="294"/>
    </row>
    <row r="25316" spans="1:16">
      <c r="A25316" s="215"/>
      <c r="B25316" s="438"/>
      <c r="C25316" s="215"/>
      <c r="D25316" s="217"/>
      <c r="E25316" s="217"/>
      <c r="F25316" s="216"/>
      <c r="G25316" s="216"/>
      <c r="I25316" s="434"/>
      <c r="P25316" s="294"/>
    </row>
    <row r="25317" spans="1:16">
      <c r="A25317" s="215"/>
      <c r="B25317" s="438"/>
      <c r="C25317" s="215"/>
      <c r="D25317" s="217"/>
      <c r="E25317" s="217"/>
      <c r="F25317" s="216"/>
      <c r="G25317" s="216"/>
      <c r="I25317" s="434"/>
      <c r="P25317" s="294"/>
    </row>
    <row r="25318" spans="1:16">
      <c r="A25318" s="215"/>
      <c r="B25318" s="438"/>
      <c r="C25318" s="215"/>
      <c r="D25318" s="217"/>
      <c r="E25318" s="217"/>
      <c r="F25318" s="216"/>
      <c r="G25318" s="216"/>
      <c r="I25318" s="434"/>
      <c r="P25318" s="294"/>
    </row>
    <row r="25319" spans="1:16">
      <c r="A25319" s="215"/>
      <c r="B25319" s="438"/>
      <c r="C25319" s="215"/>
      <c r="D25319" s="217"/>
      <c r="E25319" s="217"/>
      <c r="F25319" s="216"/>
      <c r="G25319" s="216"/>
      <c r="I25319" s="434"/>
      <c r="P25319" s="294"/>
    </row>
    <row r="25320" spans="1:16">
      <c r="A25320" s="215"/>
      <c r="B25320" s="438"/>
      <c r="C25320" s="215"/>
      <c r="D25320" s="217"/>
      <c r="E25320" s="217"/>
      <c r="F25320" s="216"/>
      <c r="G25320" s="216"/>
      <c r="I25320" s="434"/>
      <c r="P25320" s="294"/>
    </row>
    <row r="25321" spans="1:16">
      <c r="A25321" s="215"/>
      <c r="B25321" s="438"/>
      <c r="C25321" s="215"/>
      <c r="D25321" s="217"/>
      <c r="E25321" s="217"/>
      <c r="F25321" s="216"/>
      <c r="G25321" s="216"/>
      <c r="I25321" s="434"/>
      <c r="P25321" s="294"/>
    </row>
    <row r="25322" spans="1:16">
      <c r="A25322" s="215"/>
      <c r="B25322" s="438"/>
      <c r="C25322" s="215"/>
      <c r="D25322" s="217"/>
      <c r="E25322" s="217"/>
      <c r="F25322" s="216"/>
      <c r="G25322" s="216"/>
      <c r="I25322" s="434"/>
      <c r="P25322" s="294"/>
    </row>
    <row r="25323" spans="1:16">
      <c r="A25323" s="215"/>
      <c r="B25323" s="438"/>
      <c r="C25323" s="215"/>
      <c r="D25323" s="217"/>
      <c r="E25323" s="217"/>
      <c r="F25323" s="216"/>
      <c r="G25323" s="216"/>
      <c r="I25323" s="434"/>
      <c r="P25323" s="294"/>
    </row>
    <row r="25324" spans="1:16">
      <c r="A25324" s="215"/>
      <c r="B25324" s="438"/>
      <c r="C25324" s="215"/>
      <c r="D25324" s="217"/>
      <c r="E25324" s="217"/>
      <c r="F25324" s="216"/>
      <c r="G25324" s="216"/>
      <c r="I25324" s="434"/>
      <c r="P25324" s="294"/>
    </row>
    <row r="25325" spans="1:16">
      <c r="A25325" s="215"/>
      <c r="B25325" s="438"/>
      <c r="C25325" s="215"/>
      <c r="D25325" s="217"/>
      <c r="E25325" s="217"/>
      <c r="F25325" s="216"/>
      <c r="G25325" s="216"/>
      <c r="I25325" s="434"/>
      <c r="P25325" s="294"/>
    </row>
    <row r="25326" spans="1:16">
      <c r="A25326" s="215"/>
      <c r="B25326" s="438"/>
      <c r="C25326" s="215"/>
      <c r="D25326" s="217"/>
      <c r="E25326" s="217"/>
      <c r="F25326" s="216"/>
      <c r="G25326" s="216"/>
      <c r="I25326" s="434"/>
      <c r="P25326" s="294"/>
    </row>
    <row r="25327" spans="1:16">
      <c r="A25327" s="215"/>
      <c r="B25327" s="438"/>
      <c r="C25327" s="215"/>
      <c r="D25327" s="217"/>
      <c r="E25327" s="217"/>
      <c r="F25327" s="216"/>
      <c r="G25327" s="216"/>
      <c r="I25327" s="434"/>
      <c r="P25327" s="294"/>
    </row>
    <row r="25328" spans="1:16">
      <c r="A25328" s="215"/>
      <c r="B25328" s="438"/>
      <c r="C25328" s="215"/>
      <c r="D25328" s="217"/>
      <c r="E25328" s="217"/>
      <c r="F25328" s="216"/>
      <c r="G25328" s="216"/>
      <c r="I25328" s="434"/>
      <c r="P25328" s="294"/>
    </row>
    <row r="25329" spans="1:16">
      <c r="A25329" s="215"/>
      <c r="B25329" s="438"/>
      <c r="C25329" s="215"/>
      <c r="D25329" s="217"/>
      <c r="E25329" s="217"/>
      <c r="F25329" s="216"/>
      <c r="G25329" s="216"/>
      <c r="I25329" s="434"/>
      <c r="P25329" s="294"/>
    </row>
    <row r="25330" spans="1:16">
      <c r="A25330" s="215"/>
      <c r="B25330" s="438"/>
      <c r="C25330" s="215"/>
      <c r="D25330" s="217"/>
      <c r="E25330" s="217"/>
      <c r="F25330" s="216"/>
      <c r="G25330" s="216"/>
      <c r="I25330" s="434"/>
      <c r="P25330" s="294"/>
    </row>
    <row r="25331" spans="1:16">
      <c r="A25331" s="215"/>
      <c r="B25331" s="438"/>
      <c r="C25331" s="215"/>
      <c r="D25331" s="217"/>
      <c r="E25331" s="217"/>
      <c r="F25331" s="216"/>
      <c r="G25331" s="216"/>
      <c r="I25331" s="434"/>
      <c r="P25331" s="294"/>
    </row>
    <row r="25332" spans="1:16">
      <c r="A25332" s="215"/>
      <c r="B25332" s="438"/>
      <c r="C25332" s="215"/>
      <c r="D25332" s="217"/>
      <c r="E25332" s="217"/>
      <c r="F25332" s="216"/>
      <c r="G25332" s="216"/>
      <c r="I25332" s="434"/>
      <c r="P25332" s="294"/>
    </row>
    <row r="25333" spans="1:16">
      <c r="A25333" s="215"/>
      <c r="B25333" s="438"/>
      <c r="C25333" s="215"/>
      <c r="D25333" s="217"/>
      <c r="E25333" s="217"/>
      <c r="F25333" s="216"/>
      <c r="G25333" s="216"/>
      <c r="I25333" s="434"/>
      <c r="P25333" s="294"/>
    </row>
    <row r="25334" spans="1:16">
      <c r="A25334" s="215"/>
      <c r="B25334" s="438"/>
      <c r="C25334" s="215"/>
      <c r="D25334" s="217"/>
      <c r="E25334" s="217"/>
      <c r="F25334" s="216"/>
      <c r="G25334" s="216"/>
      <c r="I25334" s="434"/>
      <c r="P25334" s="294"/>
    </row>
    <row r="25335" spans="1:16">
      <c r="A25335" s="215"/>
      <c r="B25335" s="438"/>
      <c r="C25335" s="215"/>
      <c r="D25335" s="217"/>
      <c r="E25335" s="217"/>
      <c r="F25335" s="216"/>
      <c r="G25335" s="216"/>
      <c r="I25335" s="434"/>
      <c r="P25335" s="294"/>
    </row>
    <row r="25336" spans="1:16">
      <c r="A25336" s="215"/>
      <c r="B25336" s="438"/>
      <c r="C25336" s="215"/>
      <c r="D25336" s="217"/>
      <c r="E25336" s="217"/>
      <c r="F25336" s="216"/>
      <c r="G25336" s="216"/>
      <c r="I25336" s="434"/>
      <c r="P25336" s="294"/>
    </row>
    <row r="25337" spans="1:16">
      <c r="A25337" s="215"/>
      <c r="B25337" s="438"/>
      <c r="C25337" s="215"/>
      <c r="D25337" s="217"/>
      <c r="E25337" s="217"/>
      <c r="F25337" s="216"/>
      <c r="G25337" s="216"/>
      <c r="I25337" s="434"/>
      <c r="P25337" s="294"/>
    </row>
    <row r="25338" spans="1:16">
      <c r="A25338" s="215"/>
      <c r="B25338" s="438"/>
      <c r="C25338" s="215"/>
      <c r="D25338" s="217"/>
      <c r="E25338" s="217"/>
      <c r="F25338" s="216"/>
      <c r="G25338" s="216"/>
      <c r="I25338" s="434"/>
      <c r="P25338" s="294"/>
    </row>
    <row r="25339" spans="1:16">
      <c r="A25339" s="215"/>
      <c r="B25339" s="438"/>
      <c r="C25339" s="215"/>
      <c r="D25339" s="217"/>
      <c r="E25339" s="217"/>
      <c r="F25339" s="216"/>
      <c r="G25339" s="216"/>
      <c r="I25339" s="434"/>
      <c r="P25339" s="294"/>
    </row>
    <row r="25340" spans="1:16">
      <c r="A25340" s="215"/>
      <c r="B25340" s="438"/>
      <c r="C25340" s="215"/>
      <c r="D25340" s="217"/>
      <c r="E25340" s="217"/>
      <c r="F25340" s="216"/>
      <c r="G25340" s="216"/>
      <c r="I25340" s="434"/>
      <c r="P25340" s="294"/>
    </row>
    <row r="25341" spans="1:16">
      <c r="A25341" s="215"/>
      <c r="B25341" s="438"/>
      <c r="C25341" s="215"/>
      <c r="D25341" s="217"/>
      <c r="E25341" s="217"/>
      <c r="F25341" s="216"/>
      <c r="G25341" s="216"/>
      <c r="I25341" s="434"/>
      <c r="P25341" s="294"/>
    </row>
    <row r="25342" spans="1:16">
      <c r="A25342" s="215"/>
      <c r="B25342" s="438"/>
      <c r="C25342" s="215"/>
      <c r="D25342" s="217"/>
      <c r="E25342" s="217"/>
      <c r="F25342" s="216"/>
      <c r="G25342" s="216"/>
      <c r="I25342" s="434"/>
      <c r="P25342" s="294"/>
    </row>
    <row r="25343" spans="1:16">
      <c r="A25343" s="215"/>
      <c r="B25343" s="438"/>
      <c r="C25343" s="215"/>
      <c r="D25343" s="217"/>
      <c r="E25343" s="217"/>
      <c r="F25343" s="216"/>
      <c r="G25343" s="216"/>
      <c r="I25343" s="434"/>
      <c r="P25343" s="294"/>
    </row>
    <row r="25344" spans="1:16">
      <c r="A25344" s="215"/>
      <c r="B25344" s="438"/>
      <c r="C25344" s="215"/>
      <c r="D25344" s="217"/>
      <c r="E25344" s="217"/>
      <c r="F25344" s="216"/>
      <c r="G25344" s="216"/>
      <c r="I25344" s="434"/>
      <c r="P25344" s="294"/>
    </row>
    <row r="25345" spans="1:16">
      <c r="A25345" s="215"/>
      <c r="B25345" s="438"/>
      <c r="C25345" s="215"/>
      <c r="D25345" s="217"/>
      <c r="E25345" s="217"/>
      <c r="F25345" s="216"/>
      <c r="G25345" s="216"/>
      <c r="I25345" s="434"/>
      <c r="P25345" s="294"/>
    </row>
    <row r="25346" spans="1:16">
      <c r="A25346" s="215"/>
      <c r="B25346" s="438"/>
      <c r="C25346" s="215"/>
      <c r="D25346" s="217"/>
      <c r="E25346" s="217"/>
      <c r="F25346" s="216"/>
      <c r="G25346" s="216"/>
      <c r="I25346" s="434"/>
      <c r="P25346" s="294"/>
    </row>
    <row r="25347" spans="1:16">
      <c r="A25347" s="215"/>
      <c r="B25347" s="438"/>
      <c r="C25347" s="215"/>
      <c r="D25347" s="217"/>
      <c r="E25347" s="217"/>
      <c r="F25347" s="216"/>
      <c r="G25347" s="216"/>
      <c r="I25347" s="434"/>
      <c r="P25347" s="294"/>
    </row>
    <row r="25348" spans="1:16">
      <c r="A25348" s="215"/>
      <c r="B25348" s="438"/>
      <c r="C25348" s="215"/>
      <c r="D25348" s="217"/>
      <c r="E25348" s="217"/>
      <c r="F25348" s="216"/>
      <c r="G25348" s="216"/>
      <c r="I25348" s="434"/>
      <c r="P25348" s="294"/>
    </row>
    <row r="25349" spans="1:16">
      <c r="A25349" s="215"/>
      <c r="B25349" s="438"/>
      <c r="C25349" s="215"/>
      <c r="D25349" s="217"/>
      <c r="E25349" s="217"/>
      <c r="F25349" s="216"/>
      <c r="G25349" s="216"/>
      <c r="I25349" s="434"/>
      <c r="P25349" s="294"/>
    </row>
    <row r="25350" spans="1:16">
      <c r="A25350" s="215"/>
      <c r="B25350" s="438"/>
      <c r="C25350" s="215"/>
      <c r="D25350" s="217"/>
      <c r="E25350" s="217"/>
      <c r="F25350" s="216"/>
      <c r="G25350" s="216"/>
      <c r="I25350" s="434"/>
      <c r="P25350" s="294"/>
    </row>
    <row r="25351" spans="1:16">
      <c r="A25351" s="215"/>
      <c r="B25351" s="438"/>
      <c r="C25351" s="215"/>
      <c r="D25351" s="217"/>
      <c r="E25351" s="217"/>
      <c r="F25351" s="216"/>
      <c r="G25351" s="216"/>
      <c r="I25351" s="434"/>
      <c r="P25351" s="294"/>
    </row>
    <row r="25352" spans="1:16">
      <c r="A25352" s="215"/>
      <c r="B25352" s="438"/>
      <c r="C25352" s="215"/>
      <c r="D25352" s="217"/>
      <c r="E25352" s="217"/>
      <c r="F25352" s="216"/>
      <c r="G25352" s="216"/>
      <c r="I25352" s="434"/>
      <c r="P25352" s="294"/>
    </row>
    <row r="25353" spans="1:16">
      <c r="A25353" s="215"/>
      <c r="B25353" s="438"/>
      <c r="C25353" s="215"/>
      <c r="D25353" s="217"/>
      <c r="E25353" s="217"/>
      <c r="F25353" s="216"/>
      <c r="G25353" s="216"/>
      <c r="I25353" s="434"/>
      <c r="P25353" s="294"/>
    </row>
    <row r="25354" spans="1:16">
      <c r="A25354" s="215"/>
      <c r="B25354" s="438"/>
      <c r="C25354" s="215"/>
      <c r="D25354" s="217"/>
      <c r="E25354" s="217"/>
      <c r="F25354" s="216"/>
      <c r="G25354" s="216"/>
      <c r="I25354" s="434"/>
      <c r="P25354" s="294"/>
    </row>
    <row r="25355" spans="1:16">
      <c r="A25355" s="215"/>
      <c r="B25355" s="438"/>
      <c r="C25355" s="215"/>
      <c r="D25355" s="217"/>
      <c r="E25355" s="217"/>
      <c r="F25355" s="216"/>
      <c r="G25355" s="216"/>
      <c r="I25355" s="434"/>
      <c r="P25355" s="294"/>
    </row>
    <row r="25356" spans="1:16">
      <c r="A25356" s="215"/>
      <c r="B25356" s="438"/>
      <c r="C25356" s="215"/>
      <c r="D25356" s="217"/>
      <c r="E25356" s="217"/>
      <c r="F25356" s="216"/>
      <c r="G25356" s="216"/>
      <c r="I25356" s="434"/>
      <c r="P25356" s="294"/>
    </row>
    <row r="25357" spans="1:16">
      <c r="A25357" s="215"/>
      <c r="B25357" s="438"/>
      <c r="C25357" s="215"/>
      <c r="D25357" s="217"/>
      <c r="E25357" s="217"/>
      <c r="F25357" s="216"/>
      <c r="G25357" s="216"/>
      <c r="I25357" s="434"/>
      <c r="P25357" s="294"/>
    </row>
    <row r="25358" spans="1:16">
      <c r="A25358" s="215"/>
      <c r="B25358" s="438"/>
      <c r="C25358" s="215"/>
      <c r="D25358" s="217"/>
      <c r="E25358" s="217"/>
      <c r="F25358" s="216"/>
      <c r="G25358" s="216"/>
      <c r="I25358" s="434"/>
      <c r="P25358" s="294"/>
    </row>
    <row r="25359" spans="1:16">
      <c r="A25359" s="215"/>
      <c r="B25359" s="438"/>
      <c r="C25359" s="215"/>
      <c r="D25359" s="217"/>
      <c r="E25359" s="217"/>
      <c r="F25359" s="216"/>
      <c r="G25359" s="216"/>
      <c r="I25359" s="434"/>
      <c r="P25359" s="294"/>
    </row>
    <row r="25360" spans="1:16">
      <c r="A25360" s="215"/>
      <c r="B25360" s="438"/>
      <c r="C25360" s="215"/>
      <c r="D25360" s="217"/>
      <c r="E25360" s="217"/>
      <c r="F25360" s="216"/>
      <c r="G25360" s="216"/>
      <c r="I25360" s="434"/>
      <c r="P25360" s="294"/>
    </row>
    <row r="25361" spans="1:16">
      <c r="A25361" s="215"/>
      <c r="B25361" s="438"/>
      <c r="C25361" s="215"/>
      <c r="D25361" s="217"/>
      <c r="E25361" s="217"/>
      <c r="F25361" s="216"/>
      <c r="G25361" s="216"/>
      <c r="I25361" s="434"/>
      <c r="P25361" s="294"/>
    </row>
    <row r="25362" spans="1:16">
      <c r="A25362" s="215"/>
      <c r="B25362" s="438"/>
      <c r="C25362" s="215"/>
      <c r="D25362" s="217"/>
      <c r="E25362" s="217"/>
      <c r="F25362" s="216"/>
      <c r="G25362" s="216"/>
      <c r="I25362" s="434"/>
      <c r="P25362" s="294"/>
    </row>
    <row r="25363" spans="1:16">
      <c r="A25363" s="215"/>
      <c r="B25363" s="438"/>
      <c r="C25363" s="215"/>
      <c r="D25363" s="217"/>
      <c r="E25363" s="217"/>
      <c r="F25363" s="216"/>
      <c r="G25363" s="216"/>
      <c r="I25363" s="434"/>
      <c r="P25363" s="294"/>
    </row>
    <row r="25364" spans="1:16">
      <c r="A25364" s="215"/>
      <c r="B25364" s="438"/>
      <c r="C25364" s="215"/>
      <c r="D25364" s="217"/>
      <c r="E25364" s="217"/>
      <c r="F25364" s="216"/>
      <c r="G25364" s="216"/>
      <c r="I25364" s="434"/>
      <c r="P25364" s="294"/>
    </row>
    <row r="25365" spans="1:16">
      <c r="A25365" s="215"/>
      <c r="B25365" s="438"/>
      <c r="C25365" s="215"/>
      <c r="D25365" s="217"/>
      <c r="E25365" s="217"/>
      <c r="F25365" s="216"/>
      <c r="G25365" s="216"/>
      <c r="I25365" s="434"/>
      <c r="P25365" s="294"/>
    </row>
    <row r="25366" spans="1:16">
      <c r="A25366" s="215"/>
      <c r="B25366" s="438"/>
      <c r="C25366" s="215"/>
      <c r="D25366" s="217"/>
      <c r="E25366" s="217"/>
      <c r="F25366" s="216"/>
      <c r="G25366" s="216"/>
      <c r="I25366" s="434"/>
      <c r="P25366" s="294"/>
    </row>
    <row r="25367" spans="1:16">
      <c r="A25367" s="215"/>
      <c r="B25367" s="438"/>
      <c r="C25367" s="215"/>
      <c r="D25367" s="217"/>
      <c r="E25367" s="217"/>
      <c r="F25367" s="216"/>
      <c r="G25367" s="216"/>
      <c r="I25367" s="434"/>
      <c r="P25367" s="294"/>
    </row>
    <row r="25368" spans="1:16">
      <c r="A25368" s="215"/>
      <c r="B25368" s="438"/>
      <c r="C25368" s="215"/>
      <c r="D25368" s="217"/>
      <c r="E25368" s="217"/>
      <c r="F25368" s="216"/>
      <c r="G25368" s="216"/>
      <c r="I25368" s="434"/>
      <c r="P25368" s="294"/>
    </row>
    <row r="25369" spans="1:16">
      <c r="A25369" s="215"/>
      <c r="B25369" s="438"/>
      <c r="C25369" s="215"/>
      <c r="D25369" s="217"/>
      <c r="E25369" s="217"/>
      <c r="F25369" s="216"/>
      <c r="G25369" s="216"/>
      <c r="I25369" s="434"/>
      <c r="P25369" s="294"/>
    </row>
    <row r="25370" spans="1:16">
      <c r="A25370" s="215"/>
      <c r="B25370" s="438"/>
      <c r="C25370" s="215"/>
      <c r="D25370" s="217"/>
      <c r="E25370" s="217"/>
      <c r="F25370" s="216"/>
      <c r="G25370" s="216"/>
      <c r="I25370" s="434"/>
      <c r="P25370" s="294"/>
    </row>
    <row r="25371" spans="1:16">
      <c r="A25371" s="215"/>
      <c r="B25371" s="438"/>
      <c r="C25371" s="215"/>
      <c r="D25371" s="217"/>
      <c r="E25371" s="217"/>
      <c r="F25371" s="216"/>
      <c r="G25371" s="216"/>
      <c r="I25371" s="434"/>
      <c r="P25371" s="294"/>
    </row>
    <row r="25372" spans="1:16">
      <c r="A25372" s="215"/>
      <c r="B25372" s="438"/>
      <c r="C25372" s="215"/>
      <c r="D25372" s="217"/>
      <c r="E25372" s="217"/>
      <c r="F25372" s="216"/>
      <c r="G25372" s="216"/>
      <c r="I25372" s="434"/>
      <c r="P25372" s="294"/>
    </row>
    <row r="25373" spans="1:16">
      <c r="A25373" s="215"/>
      <c r="B25373" s="438"/>
      <c r="C25373" s="215"/>
      <c r="D25373" s="217"/>
      <c r="E25373" s="217"/>
      <c r="F25373" s="216"/>
      <c r="G25373" s="216"/>
      <c r="I25373" s="434"/>
      <c r="P25373" s="294"/>
    </row>
    <row r="25374" spans="1:16">
      <c r="A25374" s="215"/>
      <c r="B25374" s="438"/>
      <c r="C25374" s="215"/>
      <c r="D25374" s="217"/>
      <c r="E25374" s="217"/>
      <c r="F25374" s="216"/>
      <c r="G25374" s="216"/>
      <c r="I25374" s="434"/>
      <c r="P25374" s="294"/>
    </row>
    <row r="25375" spans="1:16">
      <c r="A25375" s="215"/>
      <c r="B25375" s="438"/>
      <c r="C25375" s="215"/>
      <c r="D25375" s="217"/>
      <c r="E25375" s="217"/>
      <c r="F25375" s="216"/>
      <c r="G25375" s="216"/>
      <c r="I25375" s="434"/>
      <c r="P25375" s="294"/>
    </row>
    <row r="25376" spans="1:16">
      <c r="A25376" s="215"/>
      <c r="B25376" s="438"/>
      <c r="C25376" s="215"/>
      <c r="D25376" s="217"/>
      <c r="E25376" s="217"/>
      <c r="F25376" s="216"/>
      <c r="G25376" s="216"/>
      <c r="I25376" s="434"/>
      <c r="P25376" s="294"/>
    </row>
    <row r="25377" spans="1:16">
      <c r="A25377" s="215"/>
      <c r="B25377" s="438"/>
      <c r="C25377" s="215"/>
      <c r="D25377" s="217"/>
      <c r="E25377" s="217"/>
      <c r="F25377" s="216"/>
      <c r="G25377" s="216"/>
      <c r="I25377" s="434"/>
      <c r="P25377" s="294"/>
    </row>
    <row r="25378" spans="1:16">
      <c r="A25378" s="215"/>
      <c r="B25378" s="438"/>
      <c r="C25378" s="215"/>
      <c r="D25378" s="217"/>
      <c r="E25378" s="217"/>
      <c r="F25378" s="216"/>
      <c r="G25378" s="216"/>
      <c r="I25378" s="434"/>
      <c r="P25378" s="294"/>
    </row>
    <row r="25379" spans="1:16">
      <c r="A25379" s="215"/>
      <c r="B25379" s="438"/>
      <c r="C25379" s="215"/>
      <c r="D25379" s="217"/>
      <c r="E25379" s="217"/>
      <c r="F25379" s="216"/>
      <c r="G25379" s="216"/>
      <c r="I25379" s="434"/>
      <c r="P25379" s="294"/>
    </row>
    <row r="25380" spans="1:16">
      <c r="A25380" s="215"/>
      <c r="B25380" s="438"/>
      <c r="C25380" s="215"/>
      <c r="D25380" s="217"/>
      <c r="E25380" s="217"/>
      <c r="F25380" s="216"/>
      <c r="G25380" s="216"/>
      <c r="I25380" s="434"/>
      <c r="P25380" s="294"/>
    </row>
    <row r="25381" spans="1:16">
      <c r="A25381" s="215"/>
      <c r="B25381" s="438"/>
      <c r="C25381" s="215"/>
      <c r="D25381" s="217"/>
      <c r="E25381" s="217"/>
      <c r="F25381" s="216"/>
      <c r="G25381" s="216"/>
      <c r="I25381" s="434"/>
      <c r="P25381" s="294"/>
    </row>
    <row r="25382" spans="1:16">
      <c r="A25382" s="215"/>
      <c r="B25382" s="438"/>
      <c r="C25382" s="215"/>
      <c r="D25382" s="217"/>
      <c r="E25382" s="217"/>
      <c r="F25382" s="216"/>
      <c r="G25382" s="216"/>
      <c r="I25382" s="434"/>
      <c r="P25382" s="294"/>
    </row>
    <row r="25383" spans="1:16">
      <c r="A25383" s="215"/>
      <c r="B25383" s="438"/>
      <c r="C25383" s="215"/>
      <c r="D25383" s="217"/>
      <c r="E25383" s="217"/>
      <c r="F25383" s="216"/>
      <c r="G25383" s="216"/>
      <c r="I25383" s="434"/>
      <c r="P25383" s="294"/>
    </row>
    <row r="25384" spans="1:16">
      <c r="A25384" s="215"/>
      <c r="B25384" s="438"/>
      <c r="C25384" s="215"/>
      <c r="D25384" s="217"/>
      <c r="E25384" s="217"/>
      <c r="F25384" s="216"/>
      <c r="G25384" s="216"/>
      <c r="I25384" s="434"/>
      <c r="P25384" s="294"/>
    </row>
    <row r="25385" spans="1:16">
      <c r="A25385" s="215"/>
      <c r="B25385" s="438"/>
      <c r="C25385" s="215"/>
      <c r="D25385" s="217"/>
      <c r="E25385" s="217"/>
      <c r="F25385" s="216"/>
      <c r="G25385" s="216"/>
      <c r="I25385" s="434"/>
      <c r="P25385" s="294"/>
    </row>
    <row r="25386" spans="1:16">
      <c r="A25386" s="215"/>
      <c r="B25386" s="438"/>
      <c r="C25386" s="215"/>
      <c r="D25386" s="217"/>
      <c r="E25386" s="217"/>
      <c r="F25386" s="216"/>
      <c r="G25386" s="216"/>
      <c r="I25386" s="434"/>
      <c r="P25386" s="294"/>
    </row>
    <row r="25387" spans="1:16">
      <c r="A25387" s="215"/>
      <c r="B25387" s="438"/>
      <c r="C25387" s="215"/>
      <c r="D25387" s="217"/>
      <c r="E25387" s="217"/>
      <c r="F25387" s="216"/>
      <c r="G25387" s="216"/>
      <c r="I25387" s="434"/>
      <c r="P25387" s="294"/>
    </row>
    <row r="25388" spans="1:16">
      <c r="A25388" s="215"/>
      <c r="B25388" s="438"/>
      <c r="C25388" s="215"/>
      <c r="D25388" s="217"/>
      <c r="E25388" s="217"/>
      <c r="F25388" s="216"/>
      <c r="G25388" s="216"/>
      <c r="I25388" s="434"/>
      <c r="P25388" s="294"/>
    </row>
    <row r="25389" spans="1:16">
      <c r="A25389" s="215"/>
      <c r="B25389" s="438"/>
      <c r="C25389" s="215"/>
      <c r="D25389" s="217"/>
      <c r="E25389" s="217"/>
      <c r="F25389" s="216"/>
      <c r="G25389" s="216"/>
      <c r="I25389" s="434"/>
      <c r="P25389" s="294"/>
    </row>
    <row r="25390" spans="1:16">
      <c r="A25390" s="215"/>
      <c r="B25390" s="438"/>
      <c r="C25390" s="215"/>
      <c r="D25390" s="217"/>
      <c r="E25390" s="217"/>
      <c r="F25390" s="216"/>
      <c r="G25390" s="216"/>
      <c r="I25390" s="434"/>
      <c r="P25390" s="294"/>
    </row>
    <row r="25391" spans="1:16">
      <c r="A25391" s="215"/>
      <c r="B25391" s="438"/>
      <c r="C25391" s="215"/>
      <c r="D25391" s="217"/>
      <c r="E25391" s="217"/>
      <c r="F25391" s="216"/>
      <c r="G25391" s="216"/>
      <c r="I25391" s="434"/>
      <c r="P25391" s="294"/>
    </row>
    <row r="25392" spans="1:16">
      <c r="A25392" s="215"/>
      <c r="B25392" s="438"/>
      <c r="C25392" s="215"/>
      <c r="D25392" s="217"/>
      <c r="E25392" s="217"/>
      <c r="F25392" s="216"/>
      <c r="G25392" s="216"/>
      <c r="I25392" s="434"/>
      <c r="P25392" s="294"/>
    </row>
    <row r="25393" spans="1:16">
      <c r="A25393" s="215"/>
      <c r="B25393" s="438"/>
      <c r="C25393" s="215"/>
      <c r="D25393" s="217"/>
      <c r="E25393" s="217"/>
      <c r="F25393" s="216"/>
      <c r="G25393" s="216"/>
      <c r="I25393" s="434"/>
      <c r="P25393" s="294"/>
    </row>
    <row r="25394" spans="1:16">
      <c r="A25394" s="215"/>
      <c r="B25394" s="438"/>
      <c r="C25394" s="215"/>
      <c r="D25394" s="217"/>
      <c r="E25394" s="217"/>
      <c r="F25394" s="216"/>
      <c r="G25394" s="216"/>
      <c r="I25394" s="434"/>
      <c r="P25394" s="294"/>
    </row>
    <row r="25395" spans="1:16">
      <c r="A25395" s="215"/>
      <c r="B25395" s="438"/>
      <c r="C25395" s="215"/>
      <c r="D25395" s="217"/>
      <c r="E25395" s="217"/>
      <c r="F25395" s="216"/>
      <c r="G25395" s="216"/>
      <c r="I25395" s="434"/>
      <c r="P25395" s="294"/>
    </row>
    <row r="25396" spans="1:16">
      <c r="A25396" s="215"/>
      <c r="B25396" s="438"/>
      <c r="C25396" s="215"/>
      <c r="D25396" s="217"/>
      <c r="E25396" s="217"/>
      <c r="F25396" s="216"/>
      <c r="G25396" s="216"/>
      <c r="I25396" s="434"/>
      <c r="P25396" s="294"/>
    </row>
    <row r="25397" spans="1:16">
      <c r="A25397" s="215"/>
      <c r="B25397" s="438"/>
      <c r="C25397" s="215"/>
      <c r="D25397" s="217"/>
      <c r="E25397" s="217"/>
      <c r="F25397" s="216"/>
      <c r="G25397" s="216"/>
      <c r="I25397" s="434"/>
      <c r="P25397" s="294"/>
    </row>
    <row r="25398" spans="1:16">
      <c r="A25398" s="215"/>
      <c r="B25398" s="438"/>
      <c r="C25398" s="215"/>
      <c r="D25398" s="217"/>
      <c r="E25398" s="217"/>
      <c r="F25398" s="216"/>
      <c r="G25398" s="216"/>
      <c r="I25398" s="434"/>
      <c r="P25398" s="294"/>
    </row>
    <row r="25399" spans="1:16">
      <c r="A25399" s="215"/>
      <c r="B25399" s="438"/>
      <c r="C25399" s="215"/>
      <c r="D25399" s="217"/>
      <c r="E25399" s="217"/>
      <c r="F25399" s="216"/>
      <c r="G25399" s="216"/>
      <c r="I25399" s="434"/>
      <c r="P25399" s="294"/>
    </row>
    <row r="25400" spans="1:16">
      <c r="A25400" s="215"/>
      <c r="B25400" s="438"/>
      <c r="C25400" s="215"/>
      <c r="D25400" s="217"/>
      <c r="E25400" s="217"/>
      <c r="F25400" s="216"/>
      <c r="G25400" s="216"/>
      <c r="I25400" s="434"/>
      <c r="P25400" s="294"/>
    </row>
    <row r="25401" spans="1:16">
      <c r="A25401" s="215"/>
      <c r="B25401" s="438"/>
      <c r="C25401" s="215"/>
      <c r="D25401" s="217"/>
      <c r="E25401" s="217"/>
      <c r="F25401" s="216"/>
      <c r="G25401" s="216"/>
      <c r="I25401" s="434"/>
      <c r="P25401" s="294"/>
    </row>
    <row r="25402" spans="1:16">
      <c r="A25402" s="215"/>
      <c r="B25402" s="438"/>
      <c r="C25402" s="215"/>
      <c r="D25402" s="217"/>
      <c r="E25402" s="217"/>
      <c r="F25402" s="216"/>
      <c r="G25402" s="216"/>
      <c r="I25402" s="434"/>
      <c r="P25402" s="294"/>
    </row>
    <row r="25403" spans="1:16">
      <c r="A25403" s="215"/>
      <c r="B25403" s="438"/>
      <c r="C25403" s="215"/>
      <c r="D25403" s="217"/>
      <c r="E25403" s="217"/>
      <c r="F25403" s="216"/>
      <c r="G25403" s="216"/>
      <c r="I25403" s="434"/>
      <c r="P25403" s="294"/>
    </row>
    <row r="25404" spans="1:16">
      <c r="A25404" s="215"/>
      <c r="B25404" s="438"/>
      <c r="C25404" s="215"/>
      <c r="D25404" s="217"/>
      <c r="E25404" s="217"/>
      <c r="F25404" s="216"/>
      <c r="G25404" s="216"/>
      <c r="I25404" s="434"/>
      <c r="P25404" s="294"/>
    </row>
    <row r="25405" spans="1:16">
      <c r="A25405" s="215"/>
      <c r="B25405" s="438"/>
      <c r="C25405" s="215"/>
      <c r="D25405" s="217"/>
      <c r="E25405" s="217"/>
      <c r="F25405" s="216"/>
      <c r="G25405" s="216"/>
      <c r="I25405" s="434"/>
      <c r="P25405" s="294"/>
    </row>
    <row r="25406" spans="1:16">
      <c r="A25406" s="215"/>
      <c r="B25406" s="438"/>
      <c r="C25406" s="215"/>
      <c r="D25406" s="217"/>
      <c r="E25406" s="217"/>
      <c r="F25406" s="216"/>
      <c r="G25406" s="216"/>
      <c r="I25406" s="434"/>
      <c r="P25406" s="294"/>
    </row>
    <row r="25407" spans="1:16">
      <c r="A25407" s="215"/>
      <c r="B25407" s="438"/>
      <c r="C25407" s="215"/>
      <c r="D25407" s="217"/>
      <c r="E25407" s="217"/>
      <c r="F25407" s="216"/>
      <c r="G25407" s="216"/>
      <c r="I25407" s="434"/>
      <c r="P25407" s="294"/>
    </row>
    <row r="25408" spans="1:16">
      <c r="A25408" s="215"/>
      <c r="B25408" s="438"/>
      <c r="C25408" s="215"/>
      <c r="D25408" s="217"/>
      <c r="E25408" s="217"/>
      <c r="F25408" s="216"/>
      <c r="G25408" s="216"/>
      <c r="I25408" s="434"/>
      <c r="P25408" s="294"/>
    </row>
    <row r="25409" spans="1:16">
      <c r="A25409" s="215"/>
      <c r="B25409" s="438"/>
      <c r="C25409" s="215"/>
      <c r="D25409" s="217"/>
      <c r="E25409" s="217"/>
      <c r="F25409" s="216"/>
      <c r="G25409" s="216"/>
      <c r="I25409" s="434"/>
      <c r="P25409" s="294"/>
    </row>
    <row r="25410" spans="1:16">
      <c r="A25410" s="215"/>
      <c r="B25410" s="438"/>
      <c r="C25410" s="215"/>
      <c r="D25410" s="217"/>
      <c r="E25410" s="217"/>
      <c r="F25410" s="216"/>
      <c r="G25410" s="216"/>
      <c r="I25410" s="434"/>
      <c r="P25410" s="294"/>
    </row>
    <row r="25411" spans="1:16">
      <c r="A25411" s="215"/>
      <c r="B25411" s="438"/>
      <c r="C25411" s="215"/>
      <c r="D25411" s="217"/>
      <c r="E25411" s="217"/>
      <c r="F25411" s="216"/>
      <c r="G25411" s="216"/>
      <c r="I25411" s="434"/>
      <c r="P25411" s="294"/>
    </row>
    <row r="25412" spans="1:16">
      <c r="A25412" s="215"/>
      <c r="B25412" s="438"/>
      <c r="C25412" s="215"/>
      <c r="D25412" s="217"/>
      <c r="E25412" s="217"/>
      <c r="F25412" s="216"/>
      <c r="G25412" s="216"/>
      <c r="I25412" s="434"/>
      <c r="P25412" s="294"/>
    </row>
    <row r="25413" spans="1:16">
      <c r="A25413" s="215"/>
      <c r="B25413" s="438"/>
      <c r="C25413" s="215"/>
      <c r="D25413" s="217"/>
      <c r="E25413" s="217"/>
      <c r="F25413" s="216"/>
      <c r="G25413" s="216"/>
      <c r="I25413" s="434"/>
      <c r="P25413" s="294"/>
    </row>
    <row r="25414" spans="1:16">
      <c r="A25414" s="215"/>
      <c r="B25414" s="438"/>
      <c r="C25414" s="215"/>
      <c r="D25414" s="217"/>
      <c r="E25414" s="217"/>
      <c r="F25414" s="216"/>
      <c r="G25414" s="216"/>
      <c r="I25414" s="434"/>
      <c r="P25414" s="294"/>
    </row>
    <row r="25415" spans="1:16">
      <c r="A25415" s="215"/>
      <c r="B25415" s="438"/>
      <c r="C25415" s="215"/>
      <c r="D25415" s="217"/>
      <c r="E25415" s="217"/>
      <c r="F25415" s="216"/>
      <c r="G25415" s="216"/>
      <c r="I25415" s="434"/>
      <c r="P25415" s="294"/>
    </row>
    <row r="25416" spans="1:16">
      <c r="A25416" s="215"/>
      <c r="B25416" s="438"/>
      <c r="C25416" s="215"/>
      <c r="D25416" s="217"/>
      <c r="E25416" s="217"/>
      <c r="F25416" s="216"/>
      <c r="G25416" s="216"/>
      <c r="I25416" s="434"/>
      <c r="P25416" s="294"/>
    </row>
    <row r="25417" spans="1:16">
      <c r="A25417" s="215"/>
      <c r="B25417" s="438"/>
      <c r="C25417" s="215"/>
      <c r="D25417" s="217"/>
      <c r="E25417" s="217"/>
      <c r="F25417" s="216"/>
      <c r="G25417" s="216"/>
      <c r="I25417" s="434"/>
      <c r="P25417" s="294"/>
    </row>
    <row r="25418" spans="1:16">
      <c r="A25418" s="215"/>
      <c r="B25418" s="438"/>
      <c r="C25418" s="215"/>
      <c r="D25418" s="217"/>
      <c r="E25418" s="217"/>
      <c r="F25418" s="216"/>
      <c r="G25418" s="216"/>
      <c r="I25418" s="434"/>
      <c r="P25418" s="294"/>
    </row>
    <row r="25419" spans="1:16">
      <c r="A25419" s="215"/>
      <c r="B25419" s="438"/>
      <c r="C25419" s="215"/>
      <c r="D25419" s="217"/>
      <c r="E25419" s="217"/>
      <c r="F25419" s="216"/>
      <c r="G25419" s="216"/>
      <c r="I25419" s="434"/>
      <c r="P25419" s="294"/>
    </row>
    <row r="25420" spans="1:16">
      <c r="A25420" s="215"/>
      <c r="B25420" s="438"/>
      <c r="C25420" s="215"/>
      <c r="D25420" s="217"/>
      <c r="E25420" s="217"/>
      <c r="F25420" s="216"/>
      <c r="G25420" s="216"/>
      <c r="I25420" s="434"/>
      <c r="P25420" s="294"/>
    </row>
    <row r="25421" spans="1:16">
      <c r="A25421" s="215"/>
      <c r="B25421" s="438"/>
      <c r="C25421" s="215"/>
      <c r="D25421" s="217"/>
      <c r="E25421" s="217"/>
      <c r="F25421" s="216"/>
      <c r="G25421" s="216"/>
      <c r="I25421" s="434"/>
      <c r="P25421" s="294"/>
    </row>
    <row r="25422" spans="1:16">
      <c r="A25422" s="215"/>
      <c r="B25422" s="438"/>
      <c r="C25422" s="215"/>
      <c r="D25422" s="217"/>
      <c r="E25422" s="217"/>
      <c r="F25422" s="216"/>
      <c r="G25422" s="216"/>
      <c r="I25422" s="434"/>
      <c r="P25422" s="294"/>
    </row>
    <row r="25423" spans="1:16">
      <c r="A25423" s="215"/>
      <c r="B25423" s="438"/>
      <c r="C25423" s="215"/>
      <c r="D25423" s="217"/>
      <c r="E25423" s="217"/>
      <c r="F25423" s="216"/>
      <c r="G25423" s="216"/>
      <c r="I25423" s="434"/>
      <c r="P25423" s="294"/>
    </row>
    <row r="25424" spans="1:16">
      <c r="A25424" s="215"/>
      <c r="B25424" s="438"/>
      <c r="C25424" s="215"/>
      <c r="D25424" s="217"/>
      <c r="E25424" s="217"/>
      <c r="F25424" s="216"/>
      <c r="G25424" s="216"/>
      <c r="I25424" s="434"/>
      <c r="P25424" s="294"/>
    </row>
    <row r="25425" spans="1:16">
      <c r="A25425" s="215"/>
      <c r="B25425" s="438"/>
      <c r="C25425" s="215"/>
      <c r="D25425" s="217"/>
      <c r="E25425" s="217"/>
      <c r="F25425" s="216"/>
      <c r="G25425" s="216"/>
      <c r="I25425" s="434"/>
      <c r="P25425" s="294"/>
    </row>
    <row r="25426" spans="1:16">
      <c r="A25426" s="215"/>
      <c r="B25426" s="438"/>
      <c r="C25426" s="215"/>
      <c r="D25426" s="217"/>
      <c r="E25426" s="217"/>
      <c r="F25426" s="216"/>
      <c r="G25426" s="216"/>
      <c r="I25426" s="434"/>
      <c r="P25426" s="294"/>
    </row>
    <row r="25427" spans="1:16">
      <c r="A25427" s="215"/>
      <c r="B25427" s="438"/>
      <c r="C25427" s="215"/>
      <c r="D25427" s="217"/>
      <c r="E25427" s="217"/>
      <c r="F25427" s="216"/>
      <c r="G25427" s="216"/>
      <c r="I25427" s="434"/>
      <c r="P25427" s="294"/>
    </row>
    <row r="25428" spans="1:16">
      <c r="A25428" s="215"/>
      <c r="B25428" s="438"/>
      <c r="C25428" s="215"/>
      <c r="D25428" s="217"/>
      <c r="E25428" s="217"/>
      <c r="F25428" s="216"/>
      <c r="G25428" s="216"/>
      <c r="I25428" s="434"/>
      <c r="P25428" s="294"/>
    </row>
    <row r="25429" spans="1:16">
      <c r="A25429" s="215"/>
      <c r="B25429" s="438"/>
      <c r="C25429" s="215"/>
      <c r="D25429" s="217"/>
      <c r="E25429" s="217"/>
      <c r="F25429" s="216"/>
      <c r="G25429" s="216"/>
      <c r="I25429" s="434"/>
      <c r="P25429" s="294"/>
    </row>
    <row r="25430" spans="1:16">
      <c r="A25430" s="215"/>
      <c r="B25430" s="438"/>
      <c r="C25430" s="215"/>
      <c r="D25430" s="217"/>
      <c r="E25430" s="217"/>
      <c r="F25430" s="216"/>
      <c r="G25430" s="216"/>
      <c r="I25430" s="434"/>
      <c r="P25430" s="294"/>
    </row>
    <row r="25431" spans="1:16">
      <c r="A25431" s="215"/>
      <c r="B25431" s="438"/>
      <c r="C25431" s="215"/>
      <c r="D25431" s="217"/>
      <c r="E25431" s="217"/>
      <c r="F25431" s="216"/>
      <c r="G25431" s="216"/>
      <c r="I25431" s="434"/>
      <c r="P25431" s="294"/>
    </row>
    <row r="25432" spans="1:16">
      <c r="A25432" s="215"/>
      <c r="B25432" s="438"/>
      <c r="C25432" s="215"/>
      <c r="D25432" s="217"/>
      <c r="E25432" s="217"/>
      <c r="F25432" s="216"/>
      <c r="G25432" s="216"/>
      <c r="I25432" s="434"/>
      <c r="P25432" s="294"/>
    </row>
    <row r="25433" spans="1:16">
      <c r="A25433" s="215"/>
      <c r="B25433" s="438"/>
      <c r="C25433" s="215"/>
      <c r="D25433" s="217"/>
      <c r="E25433" s="217"/>
      <c r="F25433" s="216"/>
      <c r="G25433" s="216"/>
      <c r="I25433" s="434"/>
      <c r="P25433" s="294"/>
    </row>
    <row r="25434" spans="1:16">
      <c r="A25434" s="215"/>
      <c r="B25434" s="438"/>
      <c r="C25434" s="215"/>
      <c r="D25434" s="217"/>
      <c r="E25434" s="217"/>
      <c r="F25434" s="216"/>
      <c r="G25434" s="216"/>
      <c r="I25434" s="434"/>
      <c r="P25434" s="294"/>
    </row>
    <row r="25435" spans="1:16">
      <c r="A25435" s="215"/>
      <c r="B25435" s="438"/>
      <c r="C25435" s="215"/>
      <c r="D25435" s="217"/>
      <c r="E25435" s="217"/>
      <c r="F25435" s="216"/>
      <c r="G25435" s="216"/>
      <c r="I25435" s="434"/>
      <c r="P25435" s="294"/>
    </row>
    <row r="25436" spans="1:16">
      <c r="A25436" s="215"/>
      <c r="B25436" s="438"/>
      <c r="C25436" s="215"/>
      <c r="D25436" s="217"/>
      <c r="E25436" s="217"/>
      <c r="F25436" s="216"/>
      <c r="G25436" s="216"/>
      <c r="I25436" s="434"/>
      <c r="P25436" s="294"/>
    </row>
    <row r="25437" spans="1:16">
      <c r="A25437" s="215"/>
      <c r="B25437" s="438"/>
      <c r="C25437" s="215"/>
      <c r="D25437" s="217"/>
      <c r="E25437" s="217"/>
      <c r="F25437" s="216"/>
      <c r="G25437" s="216"/>
      <c r="I25437" s="434"/>
      <c r="P25437" s="294"/>
    </row>
    <row r="25438" spans="1:16">
      <c r="A25438" s="215"/>
      <c r="B25438" s="438"/>
      <c r="C25438" s="215"/>
      <c r="D25438" s="217"/>
      <c r="E25438" s="217"/>
      <c r="F25438" s="216"/>
      <c r="G25438" s="216"/>
      <c r="I25438" s="434"/>
      <c r="P25438" s="294"/>
    </row>
    <row r="25439" spans="1:16">
      <c r="A25439" s="215"/>
      <c r="B25439" s="438"/>
      <c r="C25439" s="215"/>
      <c r="D25439" s="217"/>
      <c r="E25439" s="217"/>
      <c r="F25439" s="216"/>
      <c r="G25439" s="216"/>
      <c r="I25439" s="434"/>
      <c r="P25439" s="294"/>
    </row>
    <row r="25440" spans="1:16">
      <c r="A25440" s="215"/>
      <c r="B25440" s="438"/>
      <c r="C25440" s="215"/>
      <c r="D25440" s="217"/>
      <c r="E25440" s="217"/>
      <c r="F25440" s="216"/>
      <c r="G25440" s="216"/>
      <c r="I25440" s="434"/>
      <c r="P25440" s="294"/>
    </row>
    <row r="25441" spans="1:16">
      <c r="A25441" s="215"/>
      <c r="B25441" s="438"/>
      <c r="C25441" s="215"/>
      <c r="D25441" s="217"/>
      <c r="E25441" s="217"/>
      <c r="F25441" s="216"/>
      <c r="G25441" s="216"/>
      <c r="I25441" s="434"/>
      <c r="P25441" s="294"/>
    </row>
    <row r="25442" spans="1:16">
      <c r="A25442" s="215"/>
      <c r="B25442" s="438"/>
      <c r="C25442" s="215"/>
      <c r="D25442" s="217"/>
      <c r="E25442" s="217"/>
      <c r="F25442" s="216"/>
      <c r="G25442" s="216"/>
      <c r="I25442" s="434"/>
      <c r="P25442" s="294"/>
    </row>
    <row r="25443" spans="1:16">
      <c r="A25443" s="215"/>
      <c r="B25443" s="438"/>
      <c r="C25443" s="215"/>
      <c r="D25443" s="217"/>
      <c r="E25443" s="217"/>
      <c r="F25443" s="216"/>
      <c r="G25443" s="216"/>
      <c r="I25443" s="434"/>
      <c r="P25443" s="294"/>
    </row>
    <row r="25444" spans="1:16">
      <c r="A25444" s="215"/>
      <c r="B25444" s="438"/>
      <c r="C25444" s="215"/>
      <c r="D25444" s="217"/>
      <c r="E25444" s="217"/>
      <c r="F25444" s="216"/>
      <c r="G25444" s="216"/>
      <c r="I25444" s="434"/>
      <c r="P25444" s="294"/>
    </row>
    <row r="25445" spans="1:16">
      <c r="A25445" s="215"/>
      <c r="B25445" s="438"/>
      <c r="C25445" s="215"/>
      <c r="D25445" s="217"/>
      <c r="E25445" s="217"/>
      <c r="F25445" s="216"/>
      <c r="G25445" s="216"/>
      <c r="I25445" s="434"/>
      <c r="P25445" s="294"/>
    </row>
    <row r="25446" spans="1:16">
      <c r="A25446" s="215"/>
      <c r="B25446" s="438"/>
      <c r="C25446" s="215"/>
      <c r="D25446" s="217"/>
      <c r="E25446" s="217"/>
      <c r="F25446" s="216"/>
      <c r="G25446" s="216"/>
      <c r="I25446" s="434"/>
      <c r="P25446" s="294"/>
    </row>
    <row r="25447" spans="1:16">
      <c r="A25447" s="215"/>
      <c r="B25447" s="438"/>
      <c r="C25447" s="215"/>
      <c r="D25447" s="217"/>
      <c r="E25447" s="217"/>
      <c r="F25447" s="216"/>
      <c r="G25447" s="216"/>
      <c r="I25447" s="434"/>
      <c r="P25447" s="294"/>
    </row>
    <row r="25448" spans="1:16">
      <c r="A25448" s="215"/>
      <c r="B25448" s="438"/>
      <c r="C25448" s="215"/>
      <c r="D25448" s="217"/>
      <c r="E25448" s="217"/>
      <c r="F25448" s="216"/>
      <c r="G25448" s="216"/>
      <c r="I25448" s="434"/>
      <c r="P25448" s="294"/>
    </row>
    <row r="25449" spans="1:16">
      <c r="A25449" s="215"/>
      <c r="B25449" s="438"/>
      <c r="C25449" s="215"/>
      <c r="D25449" s="217"/>
      <c r="E25449" s="217"/>
      <c r="F25449" s="216"/>
      <c r="G25449" s="216"/>
      <c r="I25449" s="434"/>
      <c r="P25449" s="294"/>
    </row>
    <row r="25450" spans="1:16">
      <c r="A25450" s="215"/>
      <c r="B25450" s="438"/>
      <c r="C25450" s="215"/>
      <c r="D25450" s="217"/>
      <c r="E25450" s="217"/>
      <c r="F25450" s="216"/>
      <c r="G25450" s="216"/>
      <c r="I25450" s="434"/>
      <c r="P25450" s="294"/>
    </row>
    <row r="25451" spans="1:16">
      <c r="A25451" s="215"/>
      <c r="B25451" s="438"/>
      <c r="C25451" s="215"/>
      <c r="D25451" s="217"/>
      <c r="E25451" s="217"/>
      <c r="F25451" s="216"/>
      <c r="G25451" s="216"/>
      <c r="I25451" s="434"/>
      <c r="P25451" s="294"/>
    </row>
    <row r="25452" spans="1:16">
      <c r="A25452" s="215"/>
      <c r="B25452" s="438"/>
      <c r="C25452" s="215"/>
      <c r="D25452" s="217"/>
      <c r="E25452" s="217"/>
      <c r="F25452" s="216"/>
      <c r="G25452" s="216"/>
      <c r="I25452" s="434"/>
      <c r="P25452" s="294"/>
    </row>
    <row r="25453" spans="1:16">
      <c r="A25453" s="215"/>
      <c r="B25453" s="438"/>
      <c r="C25453" s="215"/>
      <c r="D25453" s="217"/>
      <c r="E25453" s="217"/>
      <c r="F25453" s="216"/>
      <c r="G25453" s="216"/>
      <c r="I25453" s="434"/>
      <c r="P25453" s="294"/>
    </row>
    <row r="25454" spans="1:16">
      <c r="A25454" s="215"/>
      <c r="B25454" s="438"/>
      <c r="C25454" s="215"/>
      <c r="D25454" s="217"/>
      <c r="E25454" s="217"/>
      <c r="F25454" s="216"/>
      <c r="G25454" s="216"/>
      <c r="I25454" s="434"/>
      <c r="P25454" s="294"/>
    </row>
    <row r="25455" spans="1:16">
      <c r="A25455" s="215"/>
      <c r="B25455" s="438"/>
      <c r="C25455" s="215"/>
      <c r="D25455" s="217"/>
      <c r="E25455" s="217"/>
      <c r="F25455" s="216"/>
      <c r="G25455" s="216"/>
      <c r="I25455" s="434"/>
      <c r="P25455" s="294"/>
    </row>
    <row r="25456" spans="1:16">
      <c r="A25456" s="215"/>
      <c r="B25456" s="438"/>
      <c r="C25456" s="215"/>
      <c r="D25456" s="217"/>
      <c r="E25456" s="217"/>
      <c r="F25456" s="216"/>
      <c r="G25456" s="216"/>
      <c r="I25456" s="434"/>
      <c r="P25456" s="294"/>
    </row>
    <row r="25457" spans="1:16">
      <c r="A25457" s="215"/>
      <c r="B25457" s="438"/>
      <c r="C25457" s="215"/>
      <c r="D25457" s="217"/>
      <c r="E25457" s="217"/>
      <c r="F25457" s="216"/>
      <c r="G25457" s="216"/>
      <c r="I25457" s="434"/>
      <c r="P25457" s="294"/>
    </row>
    <row r="25458" spans="1:16">
      <c r="A25458" s="215"/>
      <c r="B25458" s="438"/>
      <c r="C25458" s="215"/>
      <c r="D25458" s="217"/>
      <c r="E25458" s="217"/>
      <c r="F25458" s="216"/>
      <c r="G25458" s="216"/>
      <c r="I25458" s="434"/>
      <c r="P25458" s="294"/>
    </row>
    <row r="25459" spans="1:16">
      <c r="A25459" s="215"/>
      <c r="B25459" s="438"/>
      <c r="C25459" s="215"/>
      <c r="D25459" s="217"/>
      <c r="E25459" s="217"/>
      <c r="F25459" s="216"/>
      <c r="G25459" s="216"/>
      <c r="I25459" s="434"/>
      <c r="P25459" s="294"/>
    </row>
    <row r="25460" spans="1:16">
      <c r="A25460" s="215"/>
      <c r="B25460" s="438"/>
      <c r="C25460" s="215"/>
      <c r="D25460" s="217"/>
      <c r="E25460" s="217"/>
      <c r="F25460" s="216"/>
      <c r="G25460" s="216"/>
      <c r="I25460" s="434"/>
      <c r="P25460" s="294"/>
    </row>
    <row r="25461" spans="1:16">
      <c r="A25461" s="215"/>
      <c r="B25461" s="438"/>
      <c r="C25461" s="215"/>
      <c r="D25461" s="217"/>
      <c r="E25461" s="217"/>
      <c r="F25461" s="216"/>
      <c r="G25461" s="216"/>
      <c r="I25461" s="434"/>
      <c r="P25461" s="294"/>
    </row>
    <row r="25462" spans="1:16">
      <c r="A25462" s="215"/>
      <c r="B25462" s="438"/>
      <c r="C25462" s="215"/>
      <c r="D25462" s="217"/>
      <c r="E25462" s="217"/>
      <c r="F25462" s="216"/>
      <c r="G25462" s="216"/>
      <c r="I25462" s="434"/>
      <c r="P25462" s="294"/>
    </row>
    <row r="25463" spans="1:16">
      <c r="A25463" s="215"/>
      <c r="B25463" s="438"/>
      <c r="C25463" s="215"/>
      <c r="D25463" s="217"/>
      <c r="E25463" s="217"/>
      <c r="F25463" s="216"/>
      <c r="G25463" s="216"/>
      <c r="I25463" s="434"/>
      <c r="P25463" s="294"/>
    </row>
    <row r="25464" spans="1:16">
      <c r="A25464" s="215"/>
      <c r="B25464" s="438"/>
      <c r="C25464" s="215"/>
      <c r="D25464" s="217"/>
      <c r="E25464" s="217"/>
      <c r="F25464" s="216"/>
      <c r="G25464" s="216"/>
      <c r="I25464" s="434"/>
      <c r="P25464" s="294"/>
    </row>
    <row r="25465" spans="1:16">
      <c r="A25465" s="215"/>
      <c r="B25465" s="438"/>
      <c r="C25465" s="215"/>
      <c r="D25465" s="217"/>
      <c r="E25465" s="217"/>
      <c r="F25465" s="216"/>
      <c r="G25465" s="216"/>
      <c r="I25465" s="434"/>
      <c r="P25465" s="294"/>
    </row>
    <row r="25466" spans="1:16">
      <c r="A25466" s="215"/>
      <c r="B25466" s="438"/>
      <c r="C25466" s="215"/>
      <c r="D25466" s="217"/>
      <c r="E25466" s="217"/>
      <c r="F25466" s="216"/>
      <c r="G25466" s="216"/>
      <c r="I25466" s="434"/>
      <c r="P25466" s="294"/>
    </row>
    <row r="25467" spans="1:16">
      <c r="A25467" s="215"/>
      <c r="B25467" s="438"/>
      <c r="C25467" s="215"/>
      <c r="D25467" s="217"/>
      <c r="E25467" s="217"/>
      <c r="F25467" s="216"/>
      <c r="G25467" s="216"/>
      <c r="I25467" s="434"/>
      <c r="P25467" s="294"/>
    </row>
    <row r="25468" spans="1:16">
      <c r="A25468" s="215"/>
      <c r="B25468" s="438"/>
      <c r="C25468" s="215"/>
      <c r="D25468" s="217"/>
      <c r="E25468" s="217"/>
      <c r="F25468" s="216"/>
      <c r="G25468" s="216"/>
      <c r="I25468" s="434"/>
      <c r="P25468" s="294"/>
    </row>
    <row r="25469" spans="1:16">
      <c r="A25469" s="215"/>
      <c r="B25469" s="438"/>
      <c r="C25469" s="215"/>
      <c r="D25469" s="217"/>
      <c r="E25469" s="217"/>
      <c r="F25469" s="216"/>
      <c r="G25469" s="216"/>
      <c r="I25469" s="434"/>
      <c r="P25469" s="294"/>
    </row>
    <row r="25470" spans="1:16">
      <c r="A25470" s="215"/>
      <c r="B25470" s="438"/>
      <c r="C25470" s="215"/>
      <c r="D25470" s="217"/>
      <c r="E25470" s="217"/>
      <c r="F25470" s="216"/>
      <c r="G25470" s="216"/>
      <c r="I25470" s="434"/>
      <c r="P25470" s="294"/>
    </row>
    <row r="25471" spans="1:16">
      <c r="A25471" s="215"/>
      <c r="B25471" s="438"/>
      <c r="C25471" s="215"/>
      <c r="D25471" s="217"/>
      <c r="E25471" s="217"/>
      <c r="F25471" s="216"/>
      <c r="G25471" s="216"/>
      <c r="I25471" s="434"/>
      <c r="P25471" s="294"/>
    </row>
    <row r="25472" spans="1:16">
      <c r="A25472" s="215"/>
      <c r="B25472" s="438"/>
      <c r="C25472" s="215"/>
      <c r="D25472" s="217"/>
      <c r="E25472" s="217"/>
      <c r="F25472" s="216"/>
      <c r="G25472" s="216"/>
      <c r="I25472" s="434"/>
      <c r="P25472" s="294"/>
    </row>
    <row r="25473" spans="1:16">
      <c r="A25473" s="215"/>
      <c r="B25473" s="438"/>
      <c r="C25473" s="215"/>
      <c r="D25473" s="217"/>
      <c r="E25473" s="217"/>
      <c r="F25473" s="216"/>
      <c r="G25473" s="216"/>
      <c r="I25473" s="434"/>
      <c r="P25473" s="294"/>
    </row>
    <row r="25474" spans="1:16">
      <c r="A25474" s="215"/>
      <c r="B25474" s="438"/>
      <c r="C25474" s="215"/>
      <c r="D25474" s="217"/>
      <c r="E25474" s="217"/>
      <c r="F25474" s="216"/>
      <c r="G25474" s="216"/>
      <c r="I25474" s="434"/>
      <c r="P25474" s="294"/>
    </row>
    <row r="25475" spans="1:16">
      <c r="A25475" s="215"/>
      <c r="B25475" s="438"/>
      <c r="C25475" s="215"/>
      <c r="D25475" s="217"/>
      <c r="E25475" s="217"/>
      <c r="F25475" s="216"/>
      <c r="G25475" s="216"/>
      <c r="I25475" s="434"/>
      <c r="P25475" s="294"/>
    </row>
    <row r="25476" spans="1:16">
      <c r="A25476" s="215"/>
      <c r="B25476" s="438"/>
      <c r="C25476" s="215"/>
      <c r="D25476" s="217"/>
      <c r="E25476" s="217"/>
      <c r="F25476" s="216"/>
      <c r="G25476" s="216"/>
      <c r="I25476" s="434"/>
      <c r="P25476" s="294"/>
    </row>
    <row r="25477" spans="1:16">
      <c r="A25477" s="215"/>
      <c r="B25477" s="438"/>
      <c r="C25477" s="215"/>
      <c r="D25477" s="217"/>
      <c r="E25477" s="217"/>
      <c r="F25477" s="216"/>
      <c r="G25477" s="216"/>
      <c r="I25477" s="434"/>
      <c r="P25477" s="294"/>
    </row>
    <row r="25478" spans="1:16">
      <c r="A25478" s="215"/>
      <c r="B25478" s="438"/>
      <c r="C25478" s="215"/>
      <c r="D25478" s="217"/>
      <c r="E25478" s="217"/>
      <c r="F25478" s="216"/>
      <c r="G25478" s="216"/>
      <c r="I25478" s="434"/>
      <c r="P25478" s="294"/>
    </row>
    <row r="25479" spans="1:16">
      <c r="A25479" s="215"/>
      <c r="B25479" s="438"/>
      <c r="C25479" s="215"/>
      <c r="D25479" s="217"/>
      <c r="E25479" s="217"/>
      <c r="F25479" s="216"/>
      <c r="G25479" s="216"/>
      <c r="I25479" s="434"/>
      <c r="P25479" s="294"/>
    </row>
    <row r="25480" spans="1:16">
      <c r="A25480" s="215"/>
      <c r="B25480" s="438"/>
      <c r="C25480" s="215"/>
      <c r="D25480" s="217"/>
      <c r="E25480" s="217"/>
      <c r="F25480" s="216"/>
      <c r="G25480" s="216"/>
      <c r="I25480" s="434"/>
      <c r="P25480" s="294"/>
    </row>
    <row r="25481" spans="1:16">
      <c r="A25481" s="215"/>
      <c r="B25481" s="438"/>
      <c r="C25481" s="215"/>
      <c r="D25481" s="217"/>
      <c r="E25481" s="217"/>
      <c r="F25481" s="216"/>
      <c r="G25481" s="216"/>
      <c r="I25481" s="434"/>
      <c r="P25481" s="294"/>
    </row>
    <row r="25482" spans="1:16">
      <c r="A25482" s="215"/>
      <c r="B25482" s="438"/>
      <c r="C25482" s="215"/>
      <c r="D25482" s="217"/>
      <c r="E25482" s="217"/>
      <c r="F25482" s="216"/>
      <c r="G25482" s="216"/>
      <c r="I25482" s="434"/>
      <c r="P25482" s="294"/>
    </row>
    <row r="25483" spans="1:16">
      <c r="A25483" s="215"/>
      <c r="B25483" s="438"/>
      <c r="C25483" s="215"/>
      <c r="D25483" s="217"/>
      <c r="E25483" s="217"/>
      <c r="F25483" s="216"/>
      <c r="G25483" s="216"/>
      <c r="I25483" s="434"/>
      <c r="P25483" s="294"/>
    </row>
    <row r="25484" spans="1:16">
      <c r="A25484" s="215"/>
      <c r="B25484" s="438"/>
      <c r="C25484" s="215"/>
      <c r="D25484" s="217"/>
      <c r="E25484" s="217"/>
      <c r="F25484" s="216"/>
      <c r="G25484" s="216"/>
      <c r="I25484" s="434"/>
      <c r="P25484" s="294"/>
    </row>
    <row r="25485" spans="1:16">
      <c r="A25485" s="215"/>
      <c r="B25485" s="438"/>
      <c r="C25485" s="215"/>
      <c r="D25485" s="217"/>
      <c r="E25485" s="217"/>
      <c r="F25485" s="216"/>
      <c r="G25485" s="216"/>
      <c r="I25485" s="434"/>
      <c r="P25485" s="294"/>
    </row>
    <row r="25486" spans="1:16">
      <c r="A25486" s="215"/>
      <c r="B25486" s="438"/>
      <c r="C25486" s="215"/>
      <c r="D25486" s="217"/>
      <c r="E25486" s="217"/>
      <c r="F25486" s="216"/>
      <c r="G25486" s="216"/>
      <c r="I25486" s="434"/>
      <c r="P25486" s="294"/>
    </row>
    <row r="25487" spans="1:16">
      <c r="A25487" s="215"/>
      <c r="B25487" s="438"/>
      <c r="C25487" s="215"/>
      <c r="D25487" s="217"/>
      <c r="E25487" s="217"/>
      <c r="F25487" s="216"/>
      <c r="G25487" s="216"/>
      <c r="I25487" s="434"/>
      <c r="P25487" s="294"/>
    </row>
    <row r="25488" spans="1:16">
      <c r="A25488" s="215"/>
      <c r="B25488" s="438"/>
      <c r="C25488" s="215"/>
      <c r="D25488" s="217"/>
      <c r="E25488" s="217"/>
      <c r="F25488" s="216"/>
      <c r="G25488" s="216"/>
      <c r="I25488" s="434"/>
      <c r="P25488" s="294"/>
    </row>
    <row r="25489" spans="1:16">
      <c r="A25489" s="215"/>
      <c r="B25489" s="438"/>
      <c r="C25489" s="215"/>
      <c r="D25489" s="217"/>
      <c r="E25489" s="217"/>
      <c r="F25489" s="216"/>
      <c r="G25489" s="216"/>
      <c r="I25489" s="434"/>
      <c r="P25489" s="294"/>
    </row>
    <row r="25490" spans="1:16">
      <c r="A25490" s="215"/>
      <c r="B25490" s="438"/>
      <c r="C25490" s="215"/>
      <c r="D25490" s="217"/>
      <c r="E25490" s="217"/>
      <c r="F25490" s="216"/>
      <c r="G25490" s="216"/>
      <c r="I25490" s="434"/>
      <c r="P25490" s="294"/>
    </row>
    <row r="25491" spans="1:16">
      <c r="A25491" s="215"/>
      <c r="B25491" s="438"/>
      <c r="C25491" s="215"/>
      <c r="D25491" s="217"/>
      <c r="E25491" s="217"/>
      <c r="F25491" s="216"/>
      <c r="G25491" s="216"/>
      <c r="I25491" s="434"/>
      <c r="P25491" s="294"/>
    </row>
    <row r="25492" spans="1:16">
      <c r="A25492" s="215"/>
      <c r="B25492" s="438"/>
      <c r="C25492" s="215"/>
      <c r="D25492" s="217"/>
      <c r="E25492" s="217"/>
      <c r="F25492" s="216"/>
      <c r="G25492" s="216"/>
      <c r="I25492" s="434"/>
      <c r="P25492" s="294"/>
    </row>
    <row r="25493" spans="1:16">
      <c r="A25493" s="215"/>
      <c r="B25493" s="438"/>
      <c r="C25493" s="215"/>
      <c r="D25493" s="217"/>
      <c r="E25493" s="217"/>
      <c r="F25493" s="216"/>
      <c r="G25493" s="216"/>
      <c r="I25493" s="434"/>
      <c r="P25493" s="294"/>
    </row>
    <row r="25494" spans="1:16">
      <c r="A25494" s="215"/>
      <c r="B25494" s="438"/>
      <c r="C25494" s="215"/>
      <c r="D25494" s="217"/>
      <c r="E25494" s="217"/>
      <c r="F25494" s="216"/>
      <c r="G25494" s="216"/>
      <c r="I25494" s="434"/>
      <c r="P25494" s="294"/>
    </row>
    <row r="25495" spans="1:16">
      <c r="A25495" s="215"/>
      <c r="B25495" s="438"/>
      <c r="C25495" s="215"/>
      <c r="D25495" s="217"/>
      <c r="E25495" s="217"/>
      <c r="F25495" s="216"/>
      <c r="G25495" s="216"/>
      <c r="I25495" s="434"/>
      <c r="P25495" s="294"/>
    </row>
    <row r="25496" spans="1:16">
      <c r="A25496" s="215"/>
      <c r="B25496" s="438"/>
      <c r="C25496" s="215"/>
      <c r="D25496" s="217"/>
      <c r="E25496" s="217"/>
      <c r="F25496" s="216"/>
      <c r="G25496" s="216"/>
      <c r="I25496" s="434"/>
      <c r="P25496" s="294"/>
    </row>
    <row r="25497" spans="1:16">
      <c r="A25497" s="215"/>
      <c r="B25497" s="438"/>
      <c r="C25497" s="215"/>
      <c r="D25497" s="217"/>
      <c r="E25497" s="217"/>
      <c r="F25497" s="216"/>
      <c r="G25497" s="216"/>
      <c r="I25497" s="434"/>
      <c r="P25497" s="294"/>
    </row>
    <row r="25498" spans="1:16">
      <c r="A25498" s="215"/>
      <c r="B25498" s="438"/>
      <c r="C25498" s="215"/>
      <c r="D25498" s="217"/>
      <c r="E25498" s="217"/>
      <c r="F25498" s="216"/>
      <c r="G25498" s="216"/>
      <c r="I25498" s="434"/>
      <c r="P25498" s="294"/>
    </row>
    <row r="25499" spans="1:16">
      <c r="A25499" s="215"/>
      <c r="B25499" s="438"/>
      <c r="C25499" s="215"/>
      <c r="D25499" s="217"/>
      <c r="E25499" s="217"/>
      <c r="F25499" s="216"/>
      <c r="G25499" s="216"/>
      <c r="I25499" s="434"/>
      <c r="P25499" s="294"/>
    </row>
    <row r="25500" spans="1:16">
      <c r="A25500" s="215"/>
      <c r="B25500" s="438"/>
      <c r="C25500" s="215"/>
      <c r="D25500" s="217"/>
      <c r="E25500" s="217"/>
      <c r="F25500" s="216"/>
      <c r="G25500" s="216"/>
      <c r="I25500" s="434"/>
      <c r="P25500" s="294"/>
    </row>
    <row r="25501" spans="1:16">
      <c r="A25501" s="215"/>
      <c r="B25501" s="438"/>
      <c r="C25501" s="215"/>
      <c r="D25501" s="217"/>
      <c r="E25501" s="217"/>
      <c r="F25501" s="216"/>
      <c r="G25501" s="216"/>
      <c r="I25501" s="434"/>
      <c r="P25501" s="294"/>
    </row>
    <row r="25502" spans="1:16">
      <c r="A25502" s="215"/>
      <c r="B25502" s="438"/>
      <c r="C25502" s="215"/>
      <c r="D25502" s="217"/>
      <c r="E25502" s="217"/>
      <c r="F25502" s="216"/>
      <c r="G25502" s="216"/>
      <c r="I25502" s="434"/>
      <c r="P25502" s="294"/>
    </row>
    <row r="25503" spans="1:16">
      <c r="A25503" s="215"/>
      <c r="B25503" s="438"/>
      <c r="C25503" s="215"/>
      <c r="D25503" s="217"/>
      <c r="E25503" s="217"/>
      <c r="F25503" s="216"/>
      <c r="G25503" s="216"/>
      <c r="I25503" s="434"/>
      <c r="P25503" s="294"/>
    </row>
    <row r="25504" spans="1:16">
      <c r="A25504" s="215"/>
      <c r="B25504" s="438"/>
      <c r="C25504" s="215"/>
      <c r="D25504" s="217"/>
      <c r="E25504" s="217"/>
      <c r="F25504" s="216"/>
      <c r="G25504" s="216"/>
      <c r="I25504" s="434"/>
      <c r="P25504" s="294"/>
    </row>
    <row r="25505" spans="1:16">
      <c r="A25505" s="215"/>
      <c r="B25505" s="438"/>
      <c r="C25505" s="215"/>
      <c r="D25505" s="217"/>
      <c r="E25505" s="217"/>
      <c r="F25505" s="216"/>
      <c r="G25505" s="216"/>
      <c r="I25505" s="434"/>
      <c r="P25505" s="294"/>
    </row>
    <row r="25506" spans="1:16">
      <c r="A25506" s="215"/>
      <c r="B25506" s="438"/>
      <c r="C25506" s="215"/>
      <c r="D25506" s="217"/>
      <c r="E25506" s="217"/>
      <c r="F25506" s="216"/>
      <c r="G25506" s="216"/>
      <c r="I25506" s="434"/>
      <c r="P25506" s="294"/>
    </row>
    <row r="25507" spans="1:16">
      <c r="A25507" s="215"/>
      <c r="B25507" s="438"/>
      <c r="C25507" s="215"/>
      <c r="D25507" s="217"/>
      <c r="E25507" s="217"/>
      <c r="F25507" s="216"/>
      <c r="G25507" s="216"/>
      <c r="I25507" s="434"/>
      <c r="P25507" s="294"/>
    </row>
    <row r="25508" spans="1:16">
      <c r="A25508" s="215"/>
      <c r="B25508" s="438"/>
      <c r="C25508" s="215"/>
      <c r="D25508" s="217"/>
      <c r="E25508" s="217"/>
      <c r="F25508" s="216"/>
      <c r="G25508" s="216"/>
      <c r="I25508" s="434"/>
      <c r="P25508" s="294"/>
    </row>
    <row r="25509" spans="1:16">
      <c r="A25509" s="215"/>
      <c r="B25509" s="438"/>
      <c r="C25509" s="215"/>
      <c r="D25509" s="217"/>
      <c r="E25509" s="217"/>
      <c r="F25509" s="216"/>
      <c r="G25509" s="216"/>
      <c r="I25509" s="434"/>
      <c r="P25509" s="294"/>
    </row>
    <row r="25510" spans="1:16">
      <c r="A25510" s="215"/>
      <c r="B25510" s="438"/>
      <c r="C25510" s="215"/>
      <c r="D25510" s="217"/>
      <c r="E25510" s="217"/>
      <c r="F25510" s="216"/>
      <c r="G25510" s="216"/>
      <c r="I25510" s="434"/>
      <c r="P25510" s="294"/>
    </row>
    <row r="25511" spans="1:16">
      <c r="A25511" s="215"/>
      <c r="B25511" s="438"/>
      <c r="C25511" s="215"/>
      <c r="D25511" s="217"/>
      <c r="E25511" s="217"/>
      <c r="F25511" s="216"/>
      <c r="G25511" s="216"/>
      <c r="I25511" s="434"/>
      <c r="P25511" s="294"/>
    </row>
    <row r="25512" spans="1:16">
      <c r="A25512" s="215"/>
      <c r="B25512" s="438"/>
      <c r="C25512" s="215"/>
      <c r="D25512" s="217"/>
      <c r="E25512" s="217"/>
      <c r="F25512" s="216"/>
      <c r="G25512" s="216"/>
      <c r="I25512" s="434"/>
      <c r="P25512" s="294"/>
    </row>
    <row r="25513" spans="1:16">
      <c r="A25513" s="215"/>
      <c r="B25513" s="438"/>
      <c r="C25513" s="215"/>
      <c r="D25513" s="217"/>
      <c r="E25513" s="217"/>
      <c r="F25513" s="216"/>
      <c r="G25513" s="216"/>
      <c r="I25513" s="434"/>
      <c r="P25513" s="294"/>
    </row>
    <row r="25514" spans="1:16">
      <c r="A25514" s="215"/>
      <c r="B25514" s="438"/>
      <c r="C25514" s="215"/>
      <c r="D25514" s="217"/>
      <c r="E25514" s="217"/>
      <c r="F25514" s="216"/>
      <c r="G25514" s="216"/>
      <c r="I25514" s="434"/>
      <c r="P25514" s="294"/>
    </row>
    <row r="25515" spans="1:16">
      <c r="A25515" s="215"/>
      <c r="B25515" s="438"/>
      <c r="C25515" s="215"/>
      <c r="D25515" s="217"/>
      <c r="E25515" s="217"/>
      <c r="F25515" s="216"/>
      <c r="G25515" s="216"/>
      <c r="I25515" s="434"/>
      <c r="P25515" s="294"/>
    </row>
    <row r="25516" spans="1:16">
      <c r="A25516" s="215"/>
      <c r="B25516" s="438"/>
      <c r="C25516" s="215"/>
      <c r="D25516" s="217"/>
      <c r="E25516" s="217"/>
      <c r="F25516" s="216"/>
      <c r="G25516" s="216"/>
      <c r="I25516" s="434"/>
      <c r="P25516" s="294"/>
    </row>
    <row r="25517" spans="1:16">
      <c r="A25517" s="215"/>
      <c r="B25517" s="438"/>
      <c r="C25517" s="215"/>
      <c r="D25517" s="217"/>
      <c r="E25517" s="217"/>
      <c r="F25517" s="216"/>
      <c r="G25517" s="216"/>
      <c r="I25517" s="434"/>
      <c r="P25517" s="294"/>
    </row>
    <row r="25518" spans="1:16">
      <c r="A25518" s="215"/>
      <c r="B25518" s="438"/>
      <c r="C25518" s="215"/>
      <c r="D25518" s="217"/>
      <c r="E25518" s="217"/>
      <c r="F25518" s="216"/>
      <c r="G25518" s="216"/>
      <c r="I25518" s="434"/>
      <c r="P25518" s="294"/>
    </row>
    <row r="25519" spans="1:16">
      <c r="A25519" s="215"/>
      <c r="B25519" s="438"/>
      <c r="C25519" s="215"/>
      <c r="D25519" s="217"/>
      <c r="E25519" s="217"/>
      <c r="F25519" s="216"/>
      <c r="G25519" s="216"/>
      <c r="I25519" s="434"/>
      <c r="P25519" s="294"/>
    </row>
    <row r="25520" spans="1:16">
      <c r="A25520" s="215"/>
      <c r="B25520" s="438"/>
      <c r="C25520" s="215"/>
      <c r="D25520" s="217"/>
      <c r="E25520" s="217"/>
      <c r="F25520" s="216"/>
      <c r="G25520" s="216"/>
      <c r="I25520" s="434"/>
      <c r="P25520" s="294"/>
    </row>
    <row r="25521" spans="1:16">
      <c r="A25521" s="215"/>
      <c r="B25521" s="438"/>
      <c r="C25521" s="215"/>
      <c r="D25521" s="217"/>
      <c r="E25521" s="217"/>
      <c r="F25521" s="216"/>
      <c r="G25521" s="216"/>
      <c r="I25521" s="434"/>
      <c r="P25521" s="294"/>
    </row>
    <row r="25522" spans="1:16">
      <c r="A25522" s="215"/>
      <c r="B25522" s="438"/>
      <c r="C25522" s="215"/>
      <c r="D25522" s="217"/>
      <c r="E25522" s="217"/>
      <c r="F25522" s="216"/>
      <c r="G25522" s="216"/>
      <c r="I25522" s="434"/>
      <c r="P25522" s="294"/>
    </row>
    <row r="25523" spans="1:16">
      <c r="A25523" s="215"/>
      <c r="B25523" s="438"/>
      <c r="C25523" s="215"/>
      <c r="D25523" s="217"/>
      <c r="E25523" s="217"/>
      <c r="F25523" s="216"/>
      <c r="G25523" s="216"/>
      <c r="I25523" s="434"/>
      <c r="P25523" s="294"/>
    </row>
    <row r="25524" spans="1:16">
      <c r="A25524" s="215"/>
      <c r="B25524" s="438"/>
      <c r="C25524" s="215"/>
      <c r="D25524" s="217"/>
      <c r="E25524" s="217"/>
      <c r="F25524" s="216"/>
      <c r="G25524" s="216"/>
      <c r="I25524" s="434"/>
      <c r="P25524" s="294"/>
    </row>
    <row r="25525" spans="1:16">
      <c r="A25525" s="215"/>
      <c r="B25525" s="438"/>
      <c r="C25525" s="215"/>
      <c r="D25525" s="217"/>
      <c r="E25525" s="217"/>
      <c r="F25525" s="216"/>
      <c r="G25525" s="216"/>
      <c r="I25525" s="434"/>
      <c r="P25525" s="294"/>
    </row>
    <row r="25526" spans="1:16">
      <c r="A25526" s="215"/>
      <c r="B25526" s="438"/>
      <c r="C25526" s="215"/>
      <c r="D25526" s="217"/>
      <c r="E25526" s="217"/>
      <c r="F25526" s="216"/>
      <c r="G25526" s="216"/>
      <c r="I25526" s="434"/>
      <c r="P25526" s="294"/>
    </row>
    <row r="25527" spans="1:16">
      <c r="A25527" s="215"/>
      <c r="B25527" s="438"/>
      <c r="C25527" s="215"/>
      <c r="D25527" s="217"/>
      <c r="E25527" s="217"/>
      <c r="F25527" s="216"/>
      <c r="G25527" s="216"/>
      <c r="I25527" s="434"/>
      <c r="P25527" s="294"/>
    </row>
    <row r="25528" spans="1:16">
      <c r="A25528" s="215"/>
      <c r="B25528" s="438"/>
      <c r="C25528" s="215"/>
      <c r="D25528" s="217"/>
      <c r="E25528" s="217"/>
      <c r="F25528" s="216"/>
      <c r="G25528" s="216"/>
      <c r="I25528" s="434"/>
      <c r="P25528" s="294"/>
    </row>
    <row r="25529" spans="1:16">
      <c r="A25529" s="215"/>
      <c r="B25529" s="438"/>
      <c r="C25529" s="215"/>
      <c r="D25529" s="217"/>
      <c r="E25529" s="217"/>
      <c r="F25529" s="216"/>
      <c r="G25529" s="216"/>
      <c r="I25529" s="434"/>
      <c r="P25529" s="294"/>
    </row>
    <row r="25530" spans="1:16">
      <c r="A25530" s="215"/>
      <c r="B25530" s="438"/>
      <c r="C25530" s="215"/>
      <c r="D25530" s="217"/>
      <c r="E25530" s="217"/>
      <c r="F25530" s="216"/>
      <c r="G25530" s="216"/>
      <c r="I25530" s="434"/>
      <c r="P25530" s="294"/>
    </row>
    <row r="25531" spans="1:16">
      <c r="A25531" s="215"/>
      <c r="B25531" s="438"/>
      <c r="C25531" s="215"/>
      <c r="D25531" s="217"/>
      <c r="E25531" s="217"/>
      <c r="F25531" s="216"/>
      <c r="G25531" s="216"/>
      <c r="I25531" s="434"/>
      <c r="P25531" s="294"/>
    </row>
    <row r="25532" spans="1:16">
      <c r="A25532" s="215"/>
      <c r="B25532" s="438"/>
      <c r="C25532" s="215"/>
      <c r="D25532" s="217"/>
      <c r="E25532" s="217"/>
      <c r="F25532" s="216"/>
      <c r="G25532" s="216"/>
      <c r="I25532" s="434"/>
      <c r="P25532" s="294"/>
    </row>
    <row r="25533" spans="1:16">
      <c r="A25533" s="215"/>
      <c r="B25533" s="438"/>
      <c r="C25533" s="215"/>
      <c r="D25533" s="217"/>
      <c r="E25533" s="217"/>
      <c r="F25533" s="216"/>
      <c r="G25533" s="216"/>
      <c r="I25533" s="434"/>
      <c r="P25533" s="294"/>
    </row>
    <row r="25534" spans="1:16">
      <c r="A25534" s="215"/>
      <c r="B25534" s="438"/>
      <c r="C25534" s="215"/>
      <c r="D25534" s="217"/>
      <c r="E25534" s="217"/>
      <c r="F25534" s="216"/>
      <c r="G25534" s="216"/>
      <c r="I25534" s="434"/>
      <c r="P25534" s="294"/>
    </row>
    <row r="25535" spans="1:16">
      <c r="A25535" s="215"/>
      <c r="B25535" s="438"/>
      <c r="C25535" s="215"/>
      <c r="D25535" s="217"/>
      <c r="E25535" s="217"/>
      <c r="F25535" s="216"/>
      <c r="G25535" s="216"/>
      <c r="I25535" s="434"/>
      <c r="P25535" s="294"/>
    </row>
    <row r="25536" spans="1:16">
      <c r="A25536" s="215"/>
      <c r="B25536" s="438"/>
      <c r="C25536" s="215"/>
      <c r="D25536" s="217"/>
      <c r="E25536" s="217"/>
      <c r="F25536" s="216"/>
      <c r="G25536" s="216"/>
      <c r="I25536" s="434"/>
      <c r="P25536" s="294"/>
    </row>
    <row r="25537" spans="1:16">
      <c r="A25537" s="215"/>
      <c r="B25537" s="438"/>
      <c r="C25537" s="215"/>
      <c r="D25537" s="217"/>
      <c r="E25537" s="217"/>
      <c r="F25537" s="216"/>
      <c r="G25537" s="216"/>
      <c r="I25537" s="434"/>
      <c r="P25537" s="294"/>
    </row>
    <row r="25538" spans="1:16">
      <c r="A25538" s="215"/>
      <c r="B25538" s="438"/>
      <c r="C25538" s="215"/>
      <c r="D25538" s="217"/>
      <c r="E25538" s="217"/>
      <c r="F25538" s="216"/>
      <c r="G25538" s="216"/>
      <c r="I25538" s="434"/>
      <c r="P25538" s="294"/>
    </row>
    <row r="25539" spans="1:16">
      <c r="A25539" s="215"/>
      <c r="B25539" s="438"/>
      <c r="C25539" s="215"/>
      <c r="D25539" s="217"/>
      <c r="E25539" s="217"/>
      <c r="F25539" s="216"/>
      <c r="G25539" s="216"/>
      <c r="I25539" s="434"/>
      <c r="P25539" s="294"/>
    </row>
    <row r="25540" spans="1:16">
      <c r="A25540" s="215"/>
      <c r="B25540" s="438"/>
      <c r="C25540" s="215"/>
      <c r="D25540" s="217"/>
      <c r="E25540" s="217"/>
      <c r="F25540" s="216"/>
      <c r="G25540" s="216"/>
      <c r="I25540" s="434"/>
      <c r="P25540" s="294"/>
    </row>
    <row r="25541" spans="1:16">
      <c r="A25541" s="215"/>
      <c r="B25541" s="438"/>
      <c r="C25541" s="215"/>
      <c r="D25541" s="217"/>
      <c r="E25541" s="217"/>
      <c r="F25541" s="216"/>
      <c r="G25541" s="216"/>
      <c r="I25541" s="434"/>
      <c r="P25541" s="294"/>
    </row>
    <row r="25542" spans="1:16">
      <c r="A25542" s="215"/>
      <c r="B25542" s="438"/>
      <c r="C25542" s="215"/>
      <c r="D25542" s="217"/>
      <c r="E25542" s="217"/>
      <c r="F25542" s="216"/>
      <c r="G25542" s="216"/>
      <c r="I25542" s="434"/>
      <c r="P25542" s="294"/>
    </row>
    <row r="25543" spans="1:16">
      <c r="A25543" s="215"/>
      <c r="B25543" s="438"/>
      <c r="C25543" s="215"/>
      <c r="D25543" s="217"/>
      <c r="E25543" s="217"/>
      <c r="F25543" s="216"/>
      <c r="G25543" s="216"/>
      <c r="I25543" s="434"/>
      <c r="P25543" s="294"/>
    </row>
    <row r="25544" spans="1:16">
      <c r="A25544" s="215"/>
      <c r="B25544" s="438"/>
      <c r="C25544" s="215"/>
      <c r="D25544" s="217"/>
      <c r="E25544" s="217"/>
      <c r="F25544" s="216"/>
      <c r="G25544" s="216"/>
      <c r="I25544" s="434"/>
      <c r="P25544" s="294"/>
    </row>
    <row r="25545" spans="1:16">
      <c r="A25545" s="215"/>
      <c r="B25545" s="438"/>
      <c r="C25545" s="215"/>
      <c r="D25545" s="217"/>
      <c r="E25545" s="217"/>
      <c r="F25545" s="216"/>
      <c r="G25545" s="216"/>
      <c r="I25545" s="434"/>
      <c r="P25545" s="294"/>
    </row>
    <row r="25546" spans="1:16">
      <c r="A25546" s="215"/>
      <c r="B25546" s="438"/>
      <c r="C25546" s="215"/>
      <c r="D25546" s="217"/>
      <c r="E25546" s="217"/>
      <c r="F25546" s="216"/>
      <c r="G25546" s="216"/>
      <c r="I25546" s="434"/>
      <c r="P25546" s="294"/>
    </row>
    <row r="25547" spans="1:16">
      <c r="A25547" s="215"/>
      <c r="B25547" s="438"/>
      <c r="C25547" s="215"/>
      <c r="D25547" s="217"/>
      <c r="E25547" s="217"/>
      <c r="F25547" s="216"/>
      <c r="G25547" s="216"/>
      <c r="I25547" s="434"/>
      <c r="P25547" s="294"/>
    </row>
    <row r="25548" spans="1:16">
      <c r="A25548" s="215"/>
      <c r="B25548" s="438"/>
      <c r="C25548" s="215"/>
      <c r="D25548" s="217"/>
      <c r="E25548" s="217"/>
      <c r="F25548" s="216"/>
      <c r="G25548" s="216"/>
      <c r="I25548" s="434"/>
      <c r="P25548" s="294"/>
    </row>
    <row r="25549" spans="1:16">
      <c r="A25549" s="215"/>
      <c r="B25549" s="438"/>
      <c r="C25549" s="215"/>
      <c r="D25549" s="217"/>
      <c r="E25549" s="217"/>
      <c r="F25549" s="216"/>
      <c r="G25549" s="216"/>
      <c r="I25549" s="434"/>
      <c r="P25549" s="294"/>
    </row>
    <row r="25550" spans="1:16">
      <c r="A25550" s="215"/>
      <c r="B25550" s="438"/>
      <c r="C25550" s="215"/>
      <c r="D25550" s="217"/>
      <c r="E25550" s="217"/>
      <c r="F25550" s="216"/>
      <c r="G25550" s="216"/>
      <c r="I25550" s="434"/>
      <c r="P25550" s="294"/>
    </row>
    <row r="25551" spans="1:16">
      <c r="A25551" s="215"/>
      <c r="B25551" s="438"/>
      <c r="C25551" s="215"/>
      <c r="D25551" s="217"/>
      <c r="E25551" s="217"/>
      <c r="F25551" s="216"/>
      <c r="G25551" s="216"/>
      <c r="I25551" s="434"/>
      <c r="P25551" s="294"/>
    </row>
    <row r="25552" spans="1:16">
      <c r="A25552" s="215"/>
      <c r="B25552" s="438"/>
      <c r="C25552" s="215"/>
      <c r="D25552" s="217"/>
      <c r="E25552" s="217"/>
      <c r="F25552" s="216"/>
      <c r="G25552" s="216"/>
      <c r="I25552" s="434"/>
      <c r="P25552" s="294"/>
    </row>
    <row r="25553" spans="1:16">
      <c r="A25553" s="215"/>
      <c r="B25553" s="438"/>
      <c r="C25553" s="215"/>
      <c r="D25553" s="217"/>
      <c r="E25553" s="217"/>
      <c r="F25553" s="216"/>
      <c r="G25553" s="216"/>
      <c r="I25553" s="434"/>
      <c r="P25553" s="294"/>
    </row>
    <row r="25554" spans="1:16">
      <c r="A25554" s="215"/>
      <c r="B25554" s="438"/>
      <c r="C25554" s="215"/>
      <c r="D25554" s="217"/>
      <c r="E25554" s="217"/>
      <c r="F25554" s="216"/>
      <c r="G25554" s="216"/>
      <c r="I25554" s="434"/>
      <c r="P25554" s="294"/>
    </row>
    <row r="25555" spans="1:16">
      <c r="A25555" s="215"/>
      <c r="B25555" s="438"/>
      <c r="C25555" s="215"/>
      <c r="D25555" s="217"/>
      <c r="E25555" s="217"/>
      <c r="F25555" s="216"/>
      <c r="G25555" s="216"/>
      <c r="I25555" s="434"/>
      <c r="P25555" s="294"/>
    </row>
    <row r="25556" spans="1:16">
      <c r="A25556" s="215"/>
      <c r="B25556" s="438"/>
      <c r="C25556" s="215"/>
      <c r="D25556" s="217"/>
      <c r="E25556" s="217"/>
      <c r="F25556" s="216"/>
      <c r="G25556" s="216"/>
      <c r="I25556" s="434"/>
      <c r="P25556" s="294"/>
    </row>
    <row r="25557" spans="1:16">
      <c r="A25557" s="215"/>
      <c r="B25557" s="438"/>
      <c r="C25557" s="215"/>
      <c r="D25557" s="217"/>
      <c r="E25557" s="217"/>
      <c r="F25557" s="216"/>
      <c r="G25557" s="216"/>
      <c r="I25557" s="434"/>
      <c r="P25557" s="294"/>
    </row>
    <row r="25558" spans="1:16">
      <c r="A25558" s="215"/>
      <c r="B25558" s="438"/>
      <c r="C25558" s="215"/>
      <c r="D25558" s="217"/>
      <c r="E25558" s="217"/>
      <c r="F25558" s="216"/>
      <c r="G25558" s="216"/>
      <c r="I25558" s="434"/>
      <c r="P25558" s="294"/>
    </row>
    <row r="25559" spans="1:16">
      <c r="A25559" s="215"/>
      <c r="B25559" s="438"/>
      <c r="C25559" s="215"/>
      <c r="D25559" s="217"/>
      <c r="E25559" s="217"/>
      <c r="F25559" s="216"/>
      <c r="G25559" s="216"/>
      <c r="I25559" s="434"/>
      <c r="P25559" s="294"/>
    </row>
    <row r="25560" spans="1:16">
      <c r="A25560" s="215"/>
      <c r="B25560" s="438"/>
      <c r="C25560" s="215"/>
      <c r="D25560" s="217"/>
      <c r="E25560" s="217"/>
      <c r="F25560" s="216"/>
      <c r="G25560" s="216"/>
      <c r="I25560" s="434"/>
      <c r="P25560" s="294"/>
    </row>
    <row r="25561" spans="1:16">
      <c r="A25561" s="215"/>
      <c r="B25561" s="438"/>
      <c r="C25561" s="215"/>
      <c r="D25561" s="217"/>
      <c r="E25561" s="217"/>
      <c r="F25561" s="216"/>
      <c r="G25561" s="216"/>
      <c r="I25561" s="434"/>
      <c r="P25561" s="294"/>
    </row>
    <row r="25562" spans="1:16">
      <c r="A25562" s="215"/>
      <c r="B25562" s="438"/>
      <c r="C25562" s="215"/>
      <c r="D25562" s="217"/>
      <c r="E25562" s="217"/>
      <c r="F25562" s="216"/>
      <c r="G25562" s="216"/>
      <c r="I25562" s="434"/>
      <c r="P25562" s="294"/>
    </row>
    <row r="25563" spans="1:16">
      <c r="A25563" s="215"/>
      <c r="B25563" s="438"/>
      <c r="C25563" s="215"/>
      <c r="D25563" s="217"/>
      <c r="E25563" s="217"/>
      <c r="F25563" s="216"/>
      <c r="G25563" s="216"/>
      <c r="I25563" s="434"/>
      <c r="P25563" s="294"/>
    </row>
    <row r="25564" spans="1:16">
      <c r="A25564" s="215"/>
      <c r="B25564" s="438"/>
      <c r="C25564" s="215"/>
      <c r="D25564" s="217"/>
      <c r="E25564" s="217"/>
      <c r="F25564" s="216"/>
      <c r="G25564" s="216"/>
      <c r="I25564" s="434"/>
      <c r="P25564" s="294"/>
    </row>
    <row r="25565" spans="1:16">
      <c r="A25565" s="215"/>
      <c r="B25565" s="438"/>
      <c r="C25565" s="215"/>
      <c r="D25565" s="217"/>
      <c r="E25565" s="217"/>
      <c r="F25565" s="216"/>
      <c r="G25565" s="216"/>
      <c r="I25565" s="434"/>
      <c r="P25565" s="294"/>
    </row>
    <row r="25566" spans="1:16">
      <c r="A25566" s="215"/>
      <c r="B25566" s="438"/>
      <c r="C25566" s="215"/>
      <c r="D25566" s="217"/>
      <c r="E25566" s="217"/>
      <c r="F25566" s="216"/>
      <c r="G25566" s="216"/>
      <c r="I25566" s="434"/>
      <c r="P25566" s="294"/>
    </row>
    <row r="25567" spans="1:16">
      <c r="A25567" s="215"/>
      <c r="B25567" s="438"/>
      <c r="C25567" s="215"/>
      <c r="D25567" s="217"/>
      <c r="E25567" s="217"/>
      <c r="F25567" s="216"/>
      <c r="G25567" s="216"/>
      <c r="I25567" s="434"/>
      <c r="P25567" s="294"/>
    </row>
    <row r="25568" spans="1:16">
      <c r="A25568" s="215"/>
      <c r="B25568" s="438"/>
      <c r="C25568" s="215"/>
      <c r="D25568" s="217"/>
      <c r="E25568" s="217"/>
      <c r="F25568" s="216"/>
      <c r="G25568" s="216"/>
      <c r="I25568" s="434"/>
      <c r="P25568" s="294"/>
    </row>
    <row r="25569" spans="1:16">
      <c r="A25569" s="215"/>
      <c r="B25569" s="438"/>
      <c r="C25569" s="215"/>
      <c r="D25569" s="217"/>
      <c r="E25569" s="217"/>
      <c r="F25569" s="216"/>
      <c r="G25569" s="216"/>
      <c r="I25569" s="434"/>
      <c r="P25569" s="294"/>
    </row>
    <row r="25570" spans="1:16">
      <c r="A25570" s="215"/>
      <c r="B25570" s="438"/>
      <c r="C25570" s="215"/>
      <c r="D25570" s="217"/>
      <c r="E25570" s="217"/>
      <c r="F25570" s="216"/>
      <c r="G25570" s="216"/>
      <c r="I25570" s="434"/>
      <c r="P25570" s="294"/>
    </row>
    <row r="25571" spans="1:16">
      <c r="A25571" s="215"/>
      <c r="B25571" s="438"/>
      <c r="C25571" s="215"/>
      <c r="D25571" s="217"/>
      <c r="E25571" s="217"/>
      <c r="F25571" s="216"/>
      <c r="G25571" s="216"/>
      <c r="I25571" s="434"/>
      <c r="P25571" s="294"/>
    </row>
    <row r="25572" spans="1:16">
      <c r="A25572" s="215"/>
      <c r="B25572" s="438"/>
      <c r="C25572" s="215"/>
      <c r="D25572" s="217"/>
      <c r="E25572" s="217"/>
      <c r="F25572" s="216"/>
      <c r="G25572" s="216"/>
      <c r="I25572" s="434"/>
      <c r="P25572" s="294"/>
    </row>
    <row r="25573" spans="1:16">
      <c r="A25573" s="215"/>
      <c r="B25573" s="438"/>
      <c r="C25573" s="215"/>
      <c r="D25573" s="217"/>
      <c r="E25573" s="217"/>
      <c r="F25573" s="216"/>
      <c r="G25573" s="216"/>
      <c r="I25573" s="434"/>
      <c r="P25573" s="294"/>
    </row>
    <row r="25574" spans="1:16">
      <c r="A25574" s="215"/>
      <c r="B25574" s="438"/>
      <c r="C25574" s="215"/>
      <c r="D25574" s="217"/>
      <c r="E25574" s="217"/>
      <c r="F25574" s="216"/>
      <c r="G25574" s="216"/>
      <c r="I25574" s="434"/>
      <c r="P25574" s="294"/>
    </row>
    <row r="25575" spans="1:16">
      <c r="A25575" s="215"/>
      <c r="B25575" s="438"/>
      <c r="C25575" s="215"/>
      <c r="D25575" s="217"/>
      <c r="E25575" s="217"/>
      <c r="F25575" s="216"/>
      <c r="G25575" s="216"/>
      <c r="I25575" s="434"/>
      <c r="P25575" s="294"/>
    </row>
    <row r="25576" spans="1:16">
      <c r="A25576" s="215"/>
      <c r="B25576" s="438"/>
      <c r="C25576" s="215"/>
      <c r="D25576" s="217"/>
      <c r="E25576" s="217"/>
      <c r="F25576" s="216"/>
      <c r="G25576" s="216"/>
      <c r="I25576" s="434"/>
      <c r="P25576" s="294"/>
    </row>
    <row r="25577" spans="1:16">
      <c r="A25577" s="215"/>
      <c r="B25577" s="438"/>
      <c r="C25577" s="215"/>
      <c r="D25577" s="217"/>
      <c r="E25577" s="217"/>
      <c r="F25577" s="216"/>
      <c r="G25577" s="216"/>
      <c r="I25577" s="434"/>
      <c r="P25577" s="294"/>
    </row>
    <row r="25578" spans="1:16">
      <c r="A25578" s="215"/>
      <c r="B25578" s="438"/>
      <c r="C25578" s="215"/>
      <c r="D25578" s="217"/>
      <c r="E25578" s="217"/>
      <c r="F25578" s="216"/>
      <c r="G25578" s="216"/>
      <c r="I25578" s="434"/>
      <c r="P25578" s="294"/>
    </row>
    <row r="25579" spans="1:16">
      <c r="A25579" s="215"/>
      <c r="B25579" s="438"/>
      <c r="C25579" s="215"/>
      <c r="D25579" s="217"/>
      <c r="E25579" s="217"/>
      <c r="F25579" s="216"/>
      <c r="G25579" s="216"/>
      <c r="I25579" s="434"/>
      <c r="P25579" s="294"/>
    </row>
    <row r="25580" spans="1:16">
      <c r="A25580" s="215"/>
      <c r="B25580" s="438"/>
      <c r="C25580" s="215"/>
      <c r="D25580" s="217"/>
      <c r="E25580" s="217"/>
      <c r="F25580" s="216"/>
      <c r="G25580" s="216"/>
      <c r="I25580" s="434"/>
      <c r="P25580" s="294"/>
    </row>
    <row r="25581" spans="1:16">
      <c r="A25581" s="215"/>
      <c r="B25581" s="438"/>
      <c r="C25581" s="215"/>
      <c r="D25581" s="217"/>
      <c r="E25581" s="217"/>
      <c r="F25581" s="216"/>
      <c r="G25581" s="216"/>
      <c r="I25581" s="434"/>
      <c r="P25581" s="294"/>
    </row>
    <row r="25582" spans="1:16">
      <c r="A25582" s="215"/>
      <c r="B25582" s="438"/>
      <c r="C25582" s="215"/>
      <c r="D25582" s="217"/>
      <c r="E25582" s="217"/>
      <c r="F25582" s="216"/>
      <c r="G25582" s="216"/>
      <c r="I25582" s="434"/>
      <c r="P25582" s="294"/>
    </row>
    <row r="25583" spans="1:16">
      <c r="A25583" s="215"/>
      <c r="B25583" s="438"/>
      <c r="C25583" s="215"/>
      <c r="D25583" s="217"/>
      <c r="E25583" s="217"/>
      <c r="F25583" s="216"/>
      <c r="G25583" s="216"/>
      <c r="I25583" s="434"/>
      <c r="P25583" s="294"/>
    </row>
    <row r="25584" spans="1:16">
      <c r="A25584" s="215"/>
      <c r="B25584" s="438"/>
      <c r="C25584" s="215"/>
      <c r="D25584" s="217"/>
      <c r="E25584" s="217"/>
      <c r="F25584" s="216"/>
      <c r="G25584" s="216"/>
      <c r="I25584" s="434"/>
      <c r="P25584" s="294"/>
    </row>
    <row r="25585" spans="1:16">
      <c r="A25585" s="215"/>
      <c r="B25585" s="438"/>
      <c r="C25585" s="215"/>
      <c r="D25585" s="217"/>
      <c r="E25585" s="217"/>
      <c r="F25585" s="216"/>
      <c r="G25585" s="216"/>
      <c r="I25585" s="434"/>
      <c r="P25585" s="294"/>
    </row>
    <row r="25586" spans="1:16">
      <c r="A25586" s="215"/>
      <c r="B25586" s="438"/>
      <c r="C25586" s="215"/>
      <c r="D25586" s="217"/>
      <c r="E25586" s="217"/>
      <c r="F25586" s="216"/>
      <c r="G25586" s="216"/>
      <c r="I25586" s="434"/>
      <c r="P25586" s="294"/>
    </row>
    <row r="25587" spans="1:16">
      <c r="A25587" s="215"/>
      <c r="B25587" s="438"/>
      <c r="C25587" s="215"/>
      <c r="D25587" s="217"/>
      <c r="E25587" s="217"/>
      <c r="F25587" s="216"/>
      <c r="G25587" s="216"/>
      <c r="I25587" s="434"/>
      <c r="P25587" s="294"/>
    </row>
    <row r="25588" spans="1:16">
      <c r="A25588" s="215"/>
      <c r="B25588" s="438"/>
      <c r="C25588" s="215"/>
      <c r="D25588" s="217"/>
      <c r="E25588" s="217"/>
      <c r="F25588" s="216"/>
      <c r="G25588" s="216"/>
      <c r="I25588" s="434"/>
      <c r="P25588" s="294"/>
    </row>
    <row r="25589" spans="1:16">
      <c r="A25589" s="215"/>
      <c r="B25589" s="438"/>
      <c r="C25589" s="215"/>
      <c r="D25589" s="217"/>
      <c r="E25589" s="217"/>
      <c r="F25589" s="216"/>
      <c r="G25589" s="216"/>
      <c r="I25589" s="434"/>
      <c r="P25589" s="294"/>
    </row>
    <row r="25590" spans="1:16">
      <c r="A25590" s="215"/>
      <c r="B25590" s="438"/>
      <c r="C25590" s="215"/>
      <c r="D25590" s="217"/>
      <c r="E25590" s="217"/>
      <c r="F25590" s="216"/>
      <c r="G25590" s="216"/>
      <c r="I25590" s="434"/>
      <c r="P25590" s="294"/>
    </row>
    <row r="25591" spans="1:16">
      <c r="A25591" s="215"/>
      <c r="B25591" s="438"/>
      <c r="C25591" s="215"/>
      <c r="D25591" s="217"/>
      <c r="E25591" s="217"/>
      <c r="F25591" s="216"/>
      <c r="G25591" s="216"/>
      <c r="I25591" s="434"/>
      <c r="P25591" s="294"/>
    </row>
    <row r="25592" spans="1:16">
      <c r="A25592" s="215"/>
      <c r="B25592" s="438"/>
      <c r="C25592" s="215"/>
      <c r="D25592" s="217"/>
      <c r="E25592" s="217"/>
      <c r="F25592" s="216"/>
      <c r="G25592" s="216"/>
      <c r="I25592" s="434"/>
      <c r="P25592" s="294"/>
    </row>
    <row r="25593" spans="1:16">
      <c r="A25593" s="215"/>
      <c r="B25593" s="438"/>
      <c r="C25593" s="215"/>
      <c r="D25593" s="217"/>
      <c r="E25593" s="217"/>
      <c r="F25593" s="216"/>
      <c r="G25593" s="216"/>
      <c r="I25593" s="434"/>
      <c r="P25593" s="294"/>
    </row>
    <row r="25594" spans="1:16">
      <c r="A25594" s="215"/>
      <c r="B25594" s="438"/>
      <c r="C25594" s="215"/>
      <c r="D25594" s="217"/>
      <c r="E25594" s="217"/>
      <c r="F25594" s="216"/>
      <c r="G25594" s="216"/>
      <c r="I25594" s="434"/>
      <c r="P25594" s="294"/>
    </row>
    <row r="25595" spans="1:16">
      <c r="A25595" s="215"/>
      <c r="B25595" s="438"/>
      <c r="C25595" s="215"/>
      <c r="D25595" s="217"/>
      <c r="E25595" s="217"/>
      <c r="F25595" s="216"/>
      <c r="G25595" s="216"/>
      <c r="I25595" s="434"/>
      <c r="P25595" s="294"/>
    </row>
    <row r="25596" spans="1:16">
      <c r="A25596" s="215"/>
      <c r="B25596" s="438"/>
      <c r="C25596" s="215"/>
      <c r="D25596" s="217"/>
      <c r="E25596" s="217"/>
      <c r="F25596" s="216"/>
      <c r="G25596" s="216"/>
      <c r="I25596" s="434"/>
      <c r="P25596" s="294"/>
    </row>
    <row r="25597" spans="1:16">
      <c r="A25597" s="215"/>
      <c r="B25597" s="438"/>
      <c r="C25597" s="215"/>
      <c r="D25597" s="217"/>
      <c r="E25597" s="217"/>
      <c r="F25597" s="216"/>
      <c r="G25597" s="216"/>
      <c r="I25597" s="434"/>
      <c r="P25597" s="294"/>
    </row>
    <row r="25598" spans="1:16">
      <c r="A25598" s="215"/>
      <c r="B25598" s="438"/>
      <c r="C25598" s="215"/>
      <c r="D25598" s="217"/>
      <c r="E25598" s="217"/>
      <c r="F25598" s="216"/>
      <c r="G25598" s="216"/>
      <c r="I25598" s="434"/>
      <c r="P25598" s="294"/>
    </row>
    <row r="25599" spans="1:16">
      <c r="A25599" s="215"/>
      <c r="B25599" s="438"/>
      <c r="C25599" s="215"/>
      <c r="D25599" s="217"/>
      <c r="E25599" s="217"/>
      <c r="F25599" s="216"/>
      <c r="G25599" s="216"/>
      <c r="I25599" s="434"/>
      <c r="P25599" s="294"/>
    </row>
    <row r="25600" spans="1:16">
      <c r="A25600" s="215"/>
      <c r="B25600" s="438"/>
      <c r="C25600" s="215"/>
      <c r="D25600" s="217"/>
      <c r="E25600" s="217"/>
      <c r="F25600" s="216"/>
      <c r="G25600" s="216"/>
      <c r="I25600" s="434"/>
      <c r="P25600" s="294"/>
    </row>
    <row r="25601" spans="1:16">
      <c r="A25601" s="215"/>
      <c r="B25601" s="438"/>
      <c r="C25601" s="215"/>
      <c r="D25601" s="217"/>
      <c r="E25601" s="217"/>
      <c r="F25601" s="216"/>
      <c r="G25601" s="216"/>
      <c r="I25601" s="434"/>
      <c r="P25601" s="294"/>
    </row>
    <row r="25602" spans="1:16">
      <c r="A25602" s="215"/>
      <c r="B25602" s="438"/>
      <c r="C25602" s="215"/>
      <c r="D25602" s="217"/>
      <c r="E25602" s="217"/>
      <c r="F25602" s="216"/>
      <c r="G25602" s="216"/>
      <c r="I25602" s="434"/>
      <c r="P25602" s="294"/>
    </row>
    <row r="25603" spans="1:16">
      <c r="A25603" s="215"/>
      <c r="B25603" s="438"/>
      <c r="C25603" s="215"/>
      <c r="D25603" s="217"/>
      <c r="E25603" s="217"/>
      <c r="F25603" s="216"/>
      <c r="G25603" s="216"/>
      <c r="I25603" s="434"/>
      <c r="P25603" s="294"/>
    </row>
    <row r="25604" spans="1:16">
      <c r="A25604" s="215"/>
      <c r="B25604" s="438"/>
      <c r="C25604" s="215"/>
      <c r="D25604" s="217"/>
      <c r="E25604" s="217"/>
      <c r="F25604" s="216"/>
      <c r="G25604" s="216"/>
      <c r="I25604" s="434"/>
      <c r="P25604" s="294"/>
    </row>
    <row r="25605" spans="1:16">
      <c r="A25605" s="215"/>
      <c r="B25605" s="438"/>
      <c r="C25605" s="215"/>
      <c r="D25605" s="217"/>
      <c r="E25605" s="217"/>
      <c r="F25605" s="216"/>
      <c r="G25605" s="216"/>
      <c r="I25605" s="434"/>
      <c r="P25605" s="294"/>
    </row>
    <row r="25606" spans="1:16">
      <c r="A25606" s="215"/>
      <c r="B25606" s="438"/>
      <c r="C25606" s="215"/>
      <c r="D25606" s="217"/>
      <c r="E25606" s="217"/>
      <c r="F25606" s="216"/>
      <c r="G25606" s="216"/>
      <c r="I25606" s="434"/>
      <c r="P25606" s="294"/>
    </row>
    <row r="25607" spans="1:16">
      <c r="A25607" s="215"/>
      <c r="B25607" s="438"/>
      <c r="C25607" s="215"/>
      <c r="D25607" s="217"/>
      <c r="E25607" s="217"/>
      <c r="F25607" s="216"/>
      <c r="G25607" s="216"/>
      <c r="I25607" s="434"/>
      <c r="P25607" s="294"/>
    </row>
    <row r="25608" spans="1:16">
      <c r="A25608" s="215"/>
      <c r="B25608" s="438"/>
      <c r="C25608" s="215"/>
      <c r="D25608" s="217"/>
      <c r="E25608" s="217"/>
      <c r="F25608" s="216"/>
      <c r="G25608" s="216"/>
      <c r="I25608" s="434"/>
      <c r="P25608" s="294"/>
    </row>
    <row r="25609" spans="1:16">
      <c r="A25609" s="215"/>
      <c r="B25609" s="438"/>
      <c r="C25609" s="215"/>
      <c r="D25609" s="217"/>
      <c r="E25609" s="217"/>
      <c r="F25609" s="216"/>
      <c r="G25609" s="216"/>
      <c r="I25609" s="434"/>
      <c r="P25609" s="294"/>
    </row>
    <row r="25610" spans="1:16">
      <c r="A25610" s="215"/>
      <c r="B25610" s="438"/>
      <c r="C25610" s="215"/>
      <c r="D25610" s="217"/>
      <c r="E25610" s="217"/>
      <c r="F25610" s="216"/>
      <c r="G25610" s="216"/>
      <c r="I25610" s="434"/>
      <c r="P25610" s="294"/>
    </row>
    <row r="25611" spans="1:16">
      <c r="A25611" s="215"/>
      <c r="B25611" s="438"/>
      <c r="C25611" s="215"/>
      <c r="D25611" s="217"/>
      <c r="E25611" s="217"/>
      <c r="F25611" s="216"/>
      <c r="G25611" s="216"/>
      <c r="I25611" s="434"/>
      <c r="P25611" s="294"/>
    </row>
    <row r="25612" spans="1:16">
      <c r="A25612" s="215"/>
      <c r="B25612" s="438"/>
      <c r="C25612" s="215"/>
      <c r="D25612" s="217"/>
      <c r="E25612" s="217"/>
      <c r="F25612" s="216"/>
      <c r="G25612" s="216"/>
      <c r="I25612" s="434"/>
      <c r="P25612" s="294"/>
    </row>
    <row r="25613" spans="1:16">
      <c r="A25613" s="215"/>
      <c r="B25613" s="438"/>
      <c r="C25613" s="215"/>
      <c r="D25613" s="217"/>
      <c r="E25613" s="217"/>
      <c r="F25613" s="216"/>
      <c r="G25613" s="216"/>
      <c r="I25613" s="434"/>
      <c r="P25613" s="294"/>
    </row>
    <row r="25614" spans="1:16">
      <c r="A25614" s="215"/>
      <c r="B25614" s="438"/>
      <c r="C25614" s="215"/>
      <c r="D25614" s="217"/>
      <c r="E25614" s="217"/>
      <c r="F25614" s="216"/>
      <c r="G25614" s="216"/>
      <c r="I25614" s="434"/>
      <c r="P25614" s="294"/>
    </row>
    <row r="25615" spans="1:16">
      <c r="A25615" s="215"/>
      <c r="B25615" s="438"/>
      <c r="C25615" s="215"/>
      <c r="D25615" s="217"/>
      <c r="E25615" s="217"/>
      <c r="F25615" s="216"/>
      <c r="G25615" s="216"/>
      <c r="I25615" s="434"/>
      <c r="P25615" s="294"/>
    </row>
    <row r="25616" spans="1:16">
      <c r="A25616" s="215"/>
      <c r="B25616" s="438"/>
      <c r="C25616" s="215"/>
      <c r="D25616" s="217"/>
      <c r="E25616" s="217"/>
      <c r="F25616" s="216"/>
      <c r="G25616" s="216"/>
      <c r="I25616" s="434"/>
      <c r="P25616" s="294"/>
    </row>
    <row r="25617" spans="1:16">
      <c r="A25617" s="215"/>
      <c r="B25617" s="438"/>
      <c r="C25617" s="215"/>
      <c r="D25617" s="217"/>
      <c r="E25617" s="217"/>
      <c r="F25617" s="216"/>
      <c r="G25617" s="216"/>
      <c r="I25617" s="434"/>
      <c r="P25617" s="294"/>
    </row>
    <row r="25618" spans="1:16">
      <c r="A25618" s="215"/>
      <c r="B25618" s="438"/>
      <c r="C25618" s="215"/>
      <c r="D25618" s="217"/>
      <c r="E25618" s="217"/>
      <c r="F25618" s="216"/>
      <c r="G25618" s="216"/>
      <c r="I25618" s="434"/>
      <c r="P25618" s="294"/>
    </row>
    <row r="25619" spans="1:16">
      <c r="A25619" s="215"/>
      <c r="B25619" s="438"/>
      <c r="C25619" s="215"/>
      <c r="D25619" s="217"/>
      <c r="E25619" s="217"/>
      <c r="F25619" s="216"/>
      <c r="G25619" s="216"/>
      <c r="I25619" s="434"/>
      <c r="P25619" s="294"/>
    </row>
    <row r="25620" spans="1:16">
      <c r="A25620" s="215"/>
      <c r="B25620" s="438"/>
      <c r="C25620" s="215"/>
      <c r="D25620" s="217"/>
      <c r="E25620" s="217"/>
      <c r="F25620" s="216"/>
      <c r="G25620" s="216"/>
      <c r="I25620" s="434"/>
      <c r="P25620" s="294"/>
    </row>
    <row r="25621" spans="1:16">
      <c r="A25621" s="215"/>
      <c r="B25621" s="438"/>
      <c r="C25621" s="215"/>
      <c r="D25621" s="217"/>
      <c r="E25621" s="217"/>
      <c r="F25621" s="216"/>
      <c r="G25621" s="216"/>
      <c r="I25621" s="434"/>
      <c r="P25621" s="294"/>
    </row>
    <row r="25622" spans="1:16">
      <c r="A25622" s="215"/>
      <c r="B25622" s="438"/>
      <c r="C25622" s="215"/>
      <c r="D25622" s="217"/>
      <c r="E25622" s="217"/>
      <c r="F25622" s="216"/>
      <c r="G25622" s="216"/>
      <c r="I25622" s="434"/>
      <c r="P25622" s="294"/>
    </row>
    <row r="25623" spans="1:16">
      <c r="A25623" s="215"/>
      <c r="B25623" s="438"/>
      <c r="C25623" s="215"/>
      <c r="D25623" s="217"/>
      <c r="E25623" s="217"/>
      <c r="F25623" s="216"/>
      <c r="G25623" s="216"/>
      <c r="I25623" s="434"/>
      <c r="P25623" s="294"/>
    </row>
    <row r="25624" spans="1:16">
      <c r="A25624" s="215"/>
      <c r="B25624" s="438"/>
      <c r="C25624" s="215"/>
      <c r="D25624" s="217"/>
      <c r="E25624" s="217"/>
      <c r="F25624" s="216"/>
      <c r="G25624" s="216"/>
      <c r="I25624" s="434"/>
      <c r="P25624" s="294"/>
    </row>
    <row r="25625" spans="1:16">
      <c r="A25625" s="215"/>
      <c r="B25625" s="438"/>
      <c r="C25625" s="215"/>
      <c r="D25625" s="217"/>
      <c r="E25625" s="217"/>
      <c r="F25625" s="216"/>
      <c r="G25625" s="216"/>
      <c r="I25625" s="434"/>
      <c r="P25625" s="294"/>
    </row>
    <row r="25626" spans="1:16">
      <c r="A25626" s="215"/>
      <c r="B25626" s="438"/>
      <c r="C25626" s="215"/>
      <c r="D25626" s="217"/>
      <c r="E25626" s="217"/>
      <c r="F25626" s="216"/>
      <c r="G25626" s="216"/>
      <c r="I25626" s="434"/>
      <c r="P25626" s="294"/>
    </row>
    <row r="25627" spans="1:16">
      <c r="A25627" s="215"/>
      <c r="B25627" s="438"/>
      <c r="C25627" s="215"/>
      <c r="D25627" s="217"/>
      <c r="E25627" s="217"/>
      <c r="F25627" s="216"/>
      <c r="G25627" s="216"/>
      <c r="I25627" s="434"/>
      <c r="P25627" s="294"/>
    </row>
    <row r="25628" spans="1:16">
      <c r="A25628" s="215"/>
      <c r="B25628" s="438"/>
      <c r="C25628" s="215"/>
      <c r="D25628" s="217"/>
      <c r="E25628" s="217"/>
      <c r="F25628" s="216"/>
      <c r="G25628" s="216"/>
      <c r="I25628" s="434"/>
      <c r="P25628" s="294"/>
    </row>
    <row r="25629" spans="1:16">
      <c r="A25629" s="215"/>
      <c r="B25629" s="438"/>
      <c r="C25629" s="215"/>
      <c r="D25629" s="217"/>
      <c r="E25629" s="217"/>
      <c r="F25629" s="216"/>
      <c r="G25629" s="216"/>
      <c r="I25629" s="434"/>
      <c r="P25629" s="294"/>
    </row>
    <row r="25630" spans="1:16">
      <c r="A25630" s="215"/>
      <c r="B25630" s="438"/>
      <c r="C25630" s="215"/>
      <c r="D25630" s="217"/>
      <c r="E25630" s="217"/>
      <c r="F25630" s="216"/>
      <c r="G25630" s="216"/>
      <c r="I25630" s="434"/>
      <c r="P25630" s="294"/>
    </row>
    <row r="25631" spans="1:16">
      <c r="A25631" s="215"/>
      <c r="B25631" s="438"/>
      <c r="C25631" s="215"/>
      <c r="D25631" s="217"/>
      <c r="E25631" s="217"/>
      <c r="F25631" s="216"/>
      <c r="G25631" s="216"/>
      <c r="I25631" s="434"/>
      <c r="P25631" s="294"/>
    </row>
    <row r="25632" spans="1:16">
      <c r="A25632" s="215"/>
      <c r="B25632" s="438"/>
      <c r="C25632" s="215"/>
      <c r="D25632" s="217"/>
      <c r="E25632" s="217"/>
      <c r="F25632" s="216"/>
      <c r="G25632" s="216"/>
      <c r="I25632" s="434"/>
      <c r="P25632" s="294"/>
    </row>
    <row r="25633" spans="1:16">
      <c r="A25633" s="215"/>
      <c r="B25633" s="438"/>
      <c r="C25633" s="215"/>
      <c r="D25633" s="217"/>
      <c r="E25633" s="217"/>
      <c r="F25633" s="216"/>
      <c r="G25633" s="216"/>
      <c r="I25633" s="434"/>
      <c r="P25633" s="294"/>
    </row>
    <row r="25634" spans="1:16">
      <c r="A25634" s="215"/>
      <c r="B25634" s="438"/>
      <c r="C25634" s="215"/>
      <c r="D25634" s="217"/>
      <c r="E25634" s="217"/>
      <c r="F25634" s="216"/>
      <c r="G25634" s="216"/>
      <c r="I25634" s="434"/>
      <c r="P25634" s="294"/>
    </row>
    <row r="25635" spans="1:16">
      <c r="A25635" s="215"/>
      <c r="B25635" s="438"/>
      <c r="C25635" s="215"/>
      <c r="D25635" s="217"/>
      <c r="E25635" s="217"/>
      <c r="F25635" s="216"/>
      <c r="G25635" s="216"/>
      <c r="I25635" s="434"/>
      <c r="P25635" s="294"/>
    </row>
    <row r="25636" spans="1:16">
      <c r="A25636" s="215"/>
      <c r="B25636" s="438"/>
      <c r="C25636" s="215"/>
      <c r="D25636" s="217"/>
      <c r="E25636" s="217"/>
      <c r="F25636" s="216"/>
      <c r="G25636" s="216"/>
      <c r="I25636" s="434"/>
      <c r="P25636" s="294"/>
    </row>
    <row r="25637" spans="1:16">
      <c r="A25637" s="215"/>
      <c r="B25637" s="438"/>
      <c r="C25637" s="215"/>
      <c r="D25637" s="217"/>
      <c r="E25637" s="217"/>
      <c r="F25637" s="216"/>
      <c r="G25637" s="216"/>
      <c r="I25637" s="434"/>
      <c r="P25637" s="294"/>
    </row>
    <row r="25638" spans="1:16">
      <c r="A25638" s="215"/>
      <c r="B25638" s="438"/>
      <c r="C25638" s="215"/>
      <c r="D25638" s="217"/>
      <c r="E25638" s="217"/>
      <c r="F25638" s="216"/>
      <c r="G25638" s="216"/>
      <c r="I25638" s="434"/>
      <c r="P25638" s="294"/>
    </row>
    <row r="25639" spans="1:16">
      <c r="A25639" s="215"/>
      <c r="B25639" s="438"/>
      <c r="C25639" s="215"/>
      <c r="D25639" s="217"/>
      <c r="E25639" s="217"/>
      <c r="F25639" s="216"/>
      <c r="G25639" s="216"/>
      <c r="I25639" s="434"/>
      <c r="P25639" s="294"/>
    </row>
    <row r="25640" spans="1:16">
      <c r="A25640" s="215"/>
      <c r="B25640" s="438"/>
      <c r="C25640" s="215"/>
      <c r="D25640" s="217"/>
      <c r="E25640" s="217"/>
      <c r="F25640" s="216"/>
      <c r="G25640" s="216"/>
      <c r="I25640" s="434"/>
      <c r="P25640" s="294"/>
    </row>
    <row r="25641" spans="1:16">
      <c r="A25641" s="215"/>
      <c r="B25641" s="438"/>
      <c r="C25641" s="215"/>
      <c r="D25641" s="217"/>
      <c r="E25641" s="217"/>
      <c r="F25641" s="216"/>
      <c r="G25641" s="216"/>
      <c r="I25641" s="434"/>
      <c r="P25641" s="294"/>
    </row>
    <row r="25642" spans="1:16">
      <c r="A25642" s="215"/>
      <c r="B25642" s="438"/>
      <c r="C25642" s="215"/>
      <c r="D25642" s="217"/>
      <c r="E25642" s="217"/>
      <c r="F25642" s="216"/>
      <c r="G25642" s="216"/>
      <c r="I25642" s="434"/>
      <c r="P25642" s="294"/>
    </row>
    <row r="25643" spans="1:16">
      <c r="A25643" s="215"/>
      <c r="B25643" s="438"/>
      <c r="C25643" s="215"/>
      <c r="D25643" s="217"/>
      <c r="E25643" s="217"/>
      <c r="F25643" s="216"/>
      <c r="G25643" s="216"/>
      <c r="I25643" s="434"/>
      <c r="P25643" s="294"/>
    </row>
    <row r="25644" spans="1:16">
      <c r="A25644" s="215"/>
      <c r="B25644" s="438"/>
      <c r="C25644" s="215"/>
      <c r="D25644" s="217"/>
      <c r="E25644" s="217"/>
      <c r="F25644" s="216"/>
      <c r="G25644" s="216"/>
      <c r="I25644" s="434"/>
      <c r="P25644" s="294"/>
    </row>
    <row r="25645" spans="1:16">
      <c r="A25645" s="215"/>
      <c r="B25645" s="438"/>
      <c r="C25645" s="215"/>
      <c r="D25645" s="217"/>
      <c r="E25645" s="217"/>
      <c r="F25645" s="216"/>
      <c r="G25645" s="216"/>
      <c r="I25645" s="434"/>
      <c r="P25645" s="294"/>
    </row>
    <row r="25646" spans="1:16">
      <c r="A25646" s="215"/>
      <c r="B25646" s="438"/>
      <c r="C25646" s="215"/>
      <c r="D25646" s="217"/>
      <c r="E25646" s="217"/>
      <c r="F25646" s="216"/>
      <c r="G25646" s="216"/>
      <c r="I25646" s="434"/>
      <c r="P25646" s="294"/>
    </row>
    <row r="25647" spans="1:16">
      <c r="A25647" s="215"/>
      <c r="B25647" s="438"/>
      <c r="C25647" s="215"/>
      <c r="D25647" s="217"/>
      <c r="E25647" s="217"/>
      <c r="F25647" s="216"/>
      <c r="G25647" s="216"/>
      <c r="I25647" s="434"/>
      <c r="P25647" s="294"/>
    </row>
    <row r="25648" spans="1:16">
      <c r="A25648" s="215"/>
      <c r="B25648" s="438"/>
      <c r="C25648" s="215"/>
      <c r="D25648" s="217"/>
      <c r="E25648" s="217"/>
      <c r="F25648" s="216"/>
      <c r="G25648" s="216"/>
      <c r="I25648" s="434"/>
      <c r="P25648" s="294"/>
    </row>
    <row r="25649" spans="1:16">
      <c r="A25649" s="215"/>
      <c r="B25649" s="438"/>
      <c r="C25649" s="215"/>
      <c r="D25649" s="217"/>
      <c r="E25649" s="217"/>
      <c r="F25649" s="216"/>
      <c r="G25649" s="216"/>
      <c r="I25649" s="434"/>
      <c r="P25649" s="294"/>
    </row>
    <row r="25650" spans="1:16">
      <c r="A25650" s="215"/>
      <c r="B25650" s="438"/>
      <c r="C25650" s="215"/>
      <c r="D25650" s="217"/>
      <c r="E25650" s="217"/>
      <c r="F25650" s="216"/>
      <c r="G25650" s="216"/>
      <c r="I25650" s="434"/>
      <c r="P25650" s="294"/>
    </row>
    <row r="25651" spans="1:16">
      <c r="A25651" s="215"/>
      <c r="B25651" s="438"/>
      <c r="C25651" s="215"/>
      <c r="D25651" s="217"/>
      <c r="E25651" s="217"/>
      <c r="F25651" s="216"/>
      <c r="G25651" s="216"/>
      <c r="I25651" s="434"/>
      <c r="P25651" s="294"/>
    </row>
    <row r="25652" spans="1:16">
      <c r="A25652" s="215"/>
      <c r="B25652" s="438"/>
      <c r="C25652" s="215"/>
      <c r="D25652" s="217"/>
      <c r="E25652" s="217"/>
      <c r="F25652" s="216"/>
      <c r="G25652" s="216"/>
      <c r="I25652" s="434"/>
      <c r="P25652" s="294"/>
    </row>
    <row r="25653" spans="1:16">
      <c r="A25653" s="215"/>
      <c r="B25653" s="438"/>
      <c r="C25653" s="215"/>
      <c r="D25653" s="217"/>
      <c r="E25653" s="217"/>
      <c r="F25653" s="216"/>
      <c r="G25653" s="216"/>
      <c r="I25653" s="434"/>
      <c r="P25653" s="294"/>
    </row>
    <row r="25654" spans="1:16">
      <c r="A25654" s="215"/>
      <c r="B25654" s="438"/>
      <c r="C25654" s="215"/>
      <c r="D25654" s="217"/>
      <c r="E25654" s="217"/>
      <c r="F25654" s="216"/>
      <c r="G25654" s="216"/>
      <c r="I25654" s="434"/>
      <c r="P25654" s="294"/>
    </row>
    <row r="25655" spans="1:16">
      <c r="A25655" s="215"/>
      <c r="B25655" s="438"/>
      <c r="C25655" s="215"/>
      <c r="D25655" s="217"/>
      <c r="E25655" s="217"/>
      <c r="F25655" s="216"/>
      <c r="G25655" s="216"/>
      <c r="I25655" s="434"/>
      <c r="P25655" s="294"/>
    </row>
    <row r="25656" spans="1:16">
      <c r="A25656" s="215"/>
      <c r="B25656" s="438"/>
      <c r="C25656" s="215"/>
      <c r="D25656" s="217"/>
      <c r="E25656" s="217"/>
      <c r="F25656" s="216"/>
      <c r="G25656" s="216"/>
      <c r="I25656" s="434"/>
      <c r="P25656" s="294"/>
    </row>
    <row r="25657" spans="1:16">
      <c r="A25657" s="215"/>
      <c r="B25657" s="438"/>
      <c r="C25657" s="215"/>
      <c r="D25657" s="217"/>
      <c r="E25657" s="217"/>
      <c r="F25657" s="216"/>
      <c r="G25657" s="216"/>
      <c r="I25657" s="434"/>
      <c r="P25657" s="294"/>
    </row>
    <row r="25658" spans="1:16">
      <c r="A25658" s="215"/>
      <c r="B25658" s="438"/>
      <c r="C25658" s="215"/>
      <c r="D25658" s="217"/>
      <c r="E25658" s="217"/>
      <c r="F25658" s="216"/>
      <c r="G25658" s="216"/>
      <c r="I25658" s="434"/>
      <c r="P25658" s="294"/>
    </row>
    <row r="25659" spans="1:16">
      <c r="A25659" s="215"/>
      <c r="B25659" s="438"/>
      <c r="C25659" s="215"/>
      <c r="D25659" s="217"/>
      <c r="E25659" s="217"/>
      <c r="F25659" s="216"/>
      <c r="G25659" s="216"/>
      <c r="I25659" s="434"/>
      <c r="P25659" s="294"/>
    </row>
    <row r="25660" spans="1:16">
      <c r="A25660" s="215"/>
      <c r="B25660" s="438"/>
      <c r="C25660" s="215"/>
      <c r="D25660" s="217"/>
      <c r="E25660" s="217"/>
      <c r="F25660" s="216"/>
      <c r="G25660" s="216"/>
      <c r="I25660" s="434"/>
      <c r="P25660" s="294"/>
    </row>
    <row r="25661" spans="1:16">
      <c r="A25661" s="215"/>
      <c r="B25661" s="438"/>
      <c r="C25661" s="215"/>
      <c r="D25661" s="217"/>
      <c r="E25661" s="217"/>
      <c r="F25661" s="216"/>
      <c r="G25661" s="216"/>
      <c r="I25661" s="434"/>
      <c r="P25661" s="294"/>
    </row>
    <row r="25662" spans="1:16">
      <c r="A25662" s="215"/>
      <c r="B25662" s="438"/>
      <c r="C25662" s="215"/>
      <c r="D25662" s="217"/>
      <c r="E25662" s="217"/>
      <c r="F25662" s="216"/>
      <c r="G25662" s="216"/>
      <c r="I25662" s="434"/>
      <c r="P25662" s="294"/>
    </row>
    <row r="25663" spans="1:16">
      <c r="A25663" s="215"/>
      <c r="B25663" s="438"/>
      <c r="C25663" s="215"/>
      <c r="D25663" s="217"/>
      <c r="E25663" s="217"/>
      <c r="F25663" s="216"/>
      <c r="G25663" s="216"/>
      <c r="I25663" s="434"/>
      <c r="P25663" s="294"/>
    </row>
    <row r="25664" spans="1:16">
      <c r="A25664" s="215"/>
      <c r="B25664" s="438"/>
      <c r="C25664" s="215"/>
      <c r="D25664" s="217"/>
      <c r="E25664" s="217"/>
      <c r="F25664" s="216"/>
      <c r="G25664" s="216"/>
      <c r="I25664" s="434"/>
      <c r="P25664" s="294"/>
    </row>
    <row r="25665" spans="1:16">
      <c r="A25665" s="215"/>
      <c r="B25665" s="438"/>
      <c r="C25665" s="215"/>
      <c r="D25665" s="217"/>
      <c r="E25665" s="217"/>
      <c r="F25665" s="216"/>
      <c r="G25665" s="216"/>
      <c r="I25665" s="434"/>
      <c r="P25665" s="294"/>
    </row>
    <row r="25666" spans="1:16">
      <c r="A25666" s="215"/>
      <c r="B25666" s="438"/>
      <c r="C25666" s="215"/>
      <c r="D25666" s="217"/>
      <c r="E25666" s="217"/>
      <c r="F25666" s="216"/>
      <c r="G25666" s="216"/>
      <c r="I25666" s="434"/>
      <c r="P25666" s="294"/>
    </row>
    <row r="25667" spans="1:16">
      <c r="A25667" s="215"/>
      <c r="B25667" s="438"/>
      <c r="C25667" s="215"/>
      <c r="D25667" s="217"/>
      <c r="E25667" s="217"/>
      <c r="F25667" s="216"/>
      <c r="G25667" s="216"/>
      <c r="I25667" s="434"/>
      <c r="P25667" s="294"/>
    </row>
    <row r="25668" spans="1:16">
      <c r="A25668" s="215"/>
      <c r="B25668" s="438"/>
      <c r="C25668" s="215"/>
      <c r="D25668" s="217"/>
      <c r="E25668" s="217"/>
      <c r="F25668" s="216"/>
      <c r="G25668" s="216"/>
      <c r="I25668" s="434"/>
      <c r="P25668" s="294"/>
    </row>
    <row r="25669" spans="1:16">
      <c r="A25669" s="215"/>
      <c r="B25669" s="438"/>
      <c r="C25669" s="215"/>
      <c r="D25669" s="217"/>
      <c r="E25669" s="217"/>
      <c r="F25669" s="216"/>
      <c r="G25669" s="216"/>
      <c r="I25669" s="434"/>
      <c r="P25669" s="294"/>
    </row>
    <row r="25670" spans="1:16">
      <c r="A25670" s="215"/>
      <c r="B25670" s="438"/>
      <c r="C25670" s="215"/>
      <c r="D25670" s="217"/>
      <c r="E25670" s="217"/>
      <c r="F25670" s="216"/>
      <c r="G25670" s="216"/>
      <c r="I25670" s="434"/>
      <c r="P25670" s="294"/>
    </row>
    <row r="25671" spans="1:16">
      <c r="A25671" s="215"/>
      <c r="B25671" s="438"/>
      <c r="C25671" s="215"/>
      <c r="D25671" s="217"/>
      <c r="E25671" s="217"/>
      <c r="F25671" s="216"/>
      <c r="G25671" s="216"/>
      <c r="I25671" s="434"/>
      <c r="P25671" s="294"/>
    </row>
    <row r="25672" spans="1:16">
      <c r="A25672" s="215"/>
      <c r="B25672" s="438"/>
      <c r="C25672" s="215"/>
      <c r="D25672" s="217"/>
      <c r="E25672" s="217"/>
      <c r="F25672" s="216"/>
      <c r="G25672" s="216"/>
      <c r="I25672" s="434"/>
      <c r="P25672" s="294"/>
    </row>
    <row r="25673" spans="1:16">
      <c r="A25673" s="215"/>
      <c r="B25673" s="438"/>
      <c r="C25673" s="215"/>
      <c r="D25673" s="217"/>
      <c r="E25673" s="217"/>
      <c r="F25673" s="216"/>
      <c r="G25673" s="216"/>
      <c r="I25673" s="434"/>
      <c r="P25673" s="294"/>
    </row>
    <row r="25674" spans="1:16">
      <c r="A25674" s="215"/>
      <c r="B25674" s="438"/>
      <c r="C25674" s="215"/>
      <c r="D25674" s="217"/>
      <c r="E25674" s="217"/>
      <c r="F25674" s="216"/>
      <c r="G25674" s="216"/>
      <c r="I25674" s="434"/>
      <c r="P25674" s="294"/>
    </row>
    <row r="25675" spans="1:16">
      <c r="A25675" s="215"/>
      <c r="B25675" s="438"/>
      <c r="C25675" s="215"/>
      <c r="D25675" s="217"/>
      <c r="E25675" s="217"/>
      <c r="F25675" s="216"/>
      <c r="G25675" s="216"/>
      <c r="I25675" s="434"/>
      <c r="P25675" s="294"/>
    </row>
    <row r="25676" spans="1:16">
      <c r="A25676" s="215"/>
      <c r="B25676" s="438"/>
      <c r="C25676" s="215"/>
      <c r="D25676" s="217"/>
      <c r="E25676" s="217"/>
      <c r="F25676" s="216"/>
      <c r="G25676" s="216"/>
      <c r="I25676" s="434"/>
      <c r="P25676" s="294"/>
    </row>
    <row r="25677" spans="1:16">
      <c r="A25677" s="215"/>
      <c r="B25677" s="438"/>
      <c r="C25677" s="215"/>
      <c r="D25677" s="217"/>
      <c r="E25677" s="217"/>
      <c r="F25677" s="216"/>
      <c r="G25677" s="216"/>
      <c r="I25677" s="434"/>
      <c r="P25677" s="294"/>
    </row>
    <row r="25678" spans="1:16">
      <c r="A25678" s="215"/>
      <c r="B25678" s="438"/>
      <c r="C25678" s="215"/>
      <c r="D25678" s="217"/>
      <c r="E25678" s="217"/>
      <c r="F25678" s="216"/>
      <c r="G25678" s="216"/>
      <c r="I25678" s="434"/>
      <c r="P25678" s="294"/>
    </row>
    <row r="25679" spans="1:16">
      <c r="A25679" s="215"/>
      <c r="B25679" s="438"/>
      <c r="C25679" s="215"/>
      <c r="D25679" s="217"/>
      <c r="E25679" s="217"/>
      <c r="F25679" s="216"/>
      <c r="G25679" s="216"/>
      <c r="I25679" s="434"/>
      <c r="P25679" s="294"/>
    </row>
    <row r="25680" spans="1:16">
      <c r="A25680" s="215"/>
      <c r="B25680" s="438"/>
      <c r="C25680" s="215"/>
      <c r="D25680" s="217"/>
      <c r="E25680" s="217"/>
      <c r="F25680" s="216"/>
      <c r="G25680" s="216"/>
      <c r="I25680" s="434"/>
      <c r="P25680" s="294"/>
    </row>
    <row r="25681" spans="1:16">
      <c r="A25681" s="215"/>
      <c r="B25681" s="438"/>
      <c r="C25681" s="215"/>
      <c r="D25681" s="217"/>
      <c r="E25681" s="217"/>
      <c r="F25681" s="216"/>
      <c r="G25681" s="216"/>
      <c r="I25681" s="434"/>
      <c r="P25681" s="294"/>
    </row>
    <row r="25682" spans="1:16">
      <c r="A25682" s="215"/>
      <c r="B25682" s="438"/>
      <c r="C25682" s="215"/>
      <c r="D25682" s="217"/>
      <c r="E25682" s="217"/>
      <c r="F25682" s="216"/>
      <c r="G25682" s="216"/>
      <c r="I25682" s="434"/>
      <c r="P25682" s="294"/>
    </row>
    <row r="25683" spans="1:16">
      <c r="A25683" s="215"/>
      <c r="B25683" s="438"/>
      <c r="C25683" s="215"/>
      <c r="D25683" s="217"/>
      <c r="E25683" s="217"/>
      <c r="F25683" s="216"/>
      <c r="G25683" s="216"/>
      <c r="I25683" s="434"/>
      <c r="P25683" s="294"/>
    </row>
    <row r="25684" spans="1:16">
      <c r="A25684" s="215"/>
      <c r="B25684" s="438"/>
      <c r="C25684" s="215"/>
      <c r="D25684" s="217"/>
      <c r="E25684" s="217"/>
      <c r="F25684" s="216"/>
      <c r="G25684" s="216"/>
      <c r="I25684" s="434"/>
      <c r="P25684" s="294"/>
    </row>
    <row r="25685" spans="1:16">
      <c r="A25685" s="215"/>
      <c r="B25685" s="438"/>
      <c r="C25685" s="215"/>
      <c r="D25685" s="217"/>
      <c r="E25685" s="217"/>
      <c r="F25685" s="216"/>
      <c r="G25685" s="216"/>
      <c r="I25685" s="434"/>
      <c r="P25685" s="294"/>
    </row>
    <row r="25686" spans="1:16">
      <c r="A25686" s="215"/>
      <c r="B25686" s="438"/>
      <c r="C25686" s="215"/>
      <c r="D25686" s="217"/>
      <c r="E25686" s="217"/>
      <c r="F25686" s="216"/>
      <c r="G25686" s="216"/>
      <c r="I25686" s="434"/>
      <c r="P25686" s="294"/>
    </row>
    <row r="25687" spans="1:16">
      <c r="A25687" s="215"/>
      <c r="B25687" s="438"/>
      <c r="C25687" s="215"/>
      <c r="D25687" s="217"/>
      <c r="E25687" s="217"/>
      <c r="F25687" s="216"/>
      <c r="G25687" s="216"/>
      <c r="I25687" s="434"/>
      <c r="P25687" s="294"/>
    </row>
    <row r="25688" spans="1:16">
      <c r="A25688" s="215"/>
      <c r="B25688" s="438"/>
      <c r="C25688" s="215"/>
      <c r="D25688" s="217"/>
      <c r="E25688" s="217"/>
      <c r="F25688" s="216"/>
      <c r="G25688" s="216"/>
      <c r="I25688" s="434"/>
      <c r="P25688" s="294"/>
    </row>
    <row r="25689" spans="1:16">
      <c r="A25689" s="215"/>
      <c r="B25689" s="438"/>
      <c r="C25689" s="215"/>
      <c r="D25689" s="217"/>
      <c r="E25689" s="217"/>
      <c r="F25689" s="216"/>
      <c r="G25689" s="216"/>
      <c r="I25689" s="434"/>
      <c r="P25689" s="294"/>
    </row>
    <row r="25690" spans="1:16">
      <c r="A25690" s="215"/>
      <c r="B25690" s="438"/>
      <c r="C25690" s="215"/>
      <c r="D25690" s="217"/>
      <c r="E25690" s="217"/>
      <c r="F25690" s="216"/>
      <c r="G25690" s="216"/>
      <c r="I25690" s="434"/>
      <c r="P25690" s="294"/>
    </row>
    <row r="25691" spans="1:16">
      <c r="A25691" s="215"/>
      <c r="B25691" s="438"/>
      <c r="C25691" s="215"/>
      <c r="D25691" s="217"/>
      <c r="E25691" s="217"/>
      <c r="F25691" s="216"/>
      <c r="G25691" s="216"/>
      <c r="I25691" s="434"/>
      <c r="P25691" s="294"/>
    </row>
    <row r="25692" spans="1:16">
      <c r="A25692" s="215"/>
      <c r="B25692" s="438"/>
      <c r="C25692" s="215"/>
      <c r="D25692" s="217"/>
      <c r="E25692" s="217"/>
      <c r="F25692" s="216"/>
      <c r="G25692" s="216"/>
      <c r="I25692" s="434"/>
      <c r="P25692" s="294"/>
    </row>
    <row r="25693" spans="1:16">
      <c r="A25693" s="215"/>
      <c r="B25693" s="438"/>
      <c r="C25693" s="215"/>
      <c r="D25693" s="217"/>
      <c r="E25693" s="217"/>
      <c r="F25693" s="216"/>
      <c r="G25693" s="216"/>
      <c r="I25693" s="434"/>
      <c r="P25693" s="294"/>
    </row>
    <row r="25694" spans="1:16">
      <c r="A25694" s="215"/>
      <c r="B25694" s="438"/>
      <c r="C25694" s="215"/>
      <c r="D25694" s="217"/>
      <c r="E25694" s="217"/>
      <c r="F25694" s="216"/>
      <c r="G25694" s="216"/>
      <c r="I25694" s="434"/>
      <c r="P25694" s="294"/>
    </row>
    <row r="25695" spans="1:16">
      <c r="A25695" s="215"/>
      <c r="B25695" s="438"/>
      <c r="C25695" s="215"/>
      <c r="D25695" s="217"/>
      <c r="E25695" s="217"/>
      <c r="F25695" s="216"/>
      <c r="G25695" s="216"/>
      <c r="I25695" s="434"/>
      <c r="P25695" s="294"/>
    </row>
    <row r="25696" spans="1:16">
      <c r="A25696" s="215"/>
      <c r="B25696" s="438"/>
      <c r="C25696" s="215"/>
      <c r="D25696" s="217"/>
      <c r="E25696" s="217"/>
      <c r="F25696" s="216"/>
      <c r="G25696" s="216"/>
      <c r="I25696" s="434"/>
      <c r="P25696" s="294"/>
    </row>
    <row r="25697" spans="1:16">
      <c r="A25697" s="215"/>
      <c r="B25697" s="438"/>
      <c r="C25697" s="215"/>
      <c r="D25697" s="217"/>
      <c r="E25697" s="217"/>
      <c r="F25697" s="216"/>
      <c r="G25697" s="216"/>
      <c r="I25697" s="434"/>
      <c r="P25697" s="294"/>
    </row>
    <row r="25698" spans="1:16">
      <c r="A25698" s="215"/>
      <c r="B25698" s="438"/>
      <c r="C25698" s="215"/>
      <c r="D25698" s="217"/>
      <c r="E25698" s="217"/>
      <c r="F25698" s="216"/>
      <c r="G25698" s="216"/>
      <c r="I25698" s="434"/>
      <c r="P25698" s="294"/>
    </row>
    <row r="25699" spans="1:16">
      <c r="A25699" s="215"/>
      <c r="B25699" s="438"/>
      <c r="C25699" s="215"/>
      <c r="D25699" s="217"/>
      <c r="E25699" s="217"/>
      <c r="F25699" s="216"/>
      <c r="G25699" s="216"/>
      <c r="I25699" s="434"/>
      <c r="P25699" s="294"/>
    </row>
    <row r="25700" spans="1:16">
      <c r="A25700" s="215"/>
      <c r="B25700" s="438"/>
      <c r="C25700" s="215"/>
      <c r="D25700" s="217"/>
      <c r="E25700" s="217"/>
      <c r="F25700" s="216"/>
      <c r="G25700" s="216"/>
      <c r="I25700" s="434"/>
      <c r="P25700" s="294"/>
    </row>
    <row r="25701" spans="1:16">
      <c r="A25701" s="215"/>
      <c r="B25701" s="438"/>
      <c r="C25701" s="215"/>
      <c r="D25701" s="217"/>
      <c r="E25701" s="217"/>
      <c r="F25701" s="216"/>
      <c r="G25701" s="216"/>
      <c r="I25701" s="434"/>
      <c r="P25701" s="294"/>
    </row>
    <row r="25702" spans="1:16">
      <c r="A25702" s="215"/>
      <c r="B25702" s="438"/>
      <c r="C25702" s="215"/>
      <c r="D25702" s="217"/>
      <c r="E25702" s="217"/>
      <c r="F25702" s="216"/>
      <c r="G25702" s="216"/>
      <c r="I25702" s="434"/>
      <c r="P25702" s="294"/>
    </row>
    <row r="25703" spans="1:16">
      <c r="A25703" s="215"/>
      <c r="B25703" s="438"/>
      <c r="C25703" s="215"/>
      <c r="D25703" s="217"/>
      <c r="E25703" s="217"/>
      <c r="F25703" s="216"/>
      <c r="G25703" s="216"/>
      <c r="I25703" s="434"/>
      <c r="P25703" s="294"/>
    </row>
    <row r="25704" spans="1:16">
      <c r="A25704" s="215"/>
      <c r="B25704" s="438"/>
      <c r="C25704" s="215"/>
      <c r="D25704" s="217"/>
      <c r="E25704" s="217"/>
      <c r="F25704" s="216"/>
      <c r="G25704" s="216"/>
      <c r="I25704" s="434"/>
      <c r="P25704" s="294"/>
    </row>
    <row r="25705" spans="1:16">
      <c r="A25705" s="215"/>
      <c r="B25705" s="438"/>
      <c r="C25705" s="215"/>
      <c r="D25705" s="217"/>
      <c r="E25705" s="217"/>
      <c r="F25705" s="216"/>
      <c r="G25705" s="216"/>
      <c r="I25705" s="434"/>
      <c r="P25705" s="294"/>
    </row>
    <row r="25706" spans="1:16">
      <c r="A25706" s="215"/>
      <c r="B25706" s="438"/>
      <c r="C25706" s="215"/>
      <c r="D25706" s="217"/>
      <c r="E25706" s="217"/>
      <c r="F25706" s="216"/>
      <c r="G25706" s="216"/>
      <c r="I25706" s="434"/>
      <c r="P25706" s="294"/>
    </row>
    <row r="25707" spans="1:16">
      <c r="A25707" s="215"/>
      <c r="B25707" s="438"/>
      <c r="C25707" s="215"/>
      <c r="D25707" s="217"/>
      <c r="E25707" s="217"/>
      <c r="F25707" s="216"/>
      <c r="G25707" s="216"/>
      <c r="I25707" s="434"/>
      <c r="P25707" s="294"/>
    </row>
    <row r="25708" spans="1:16">
      <c r="A25708" s="215"/>
      <c r="B25708" s="438"/>
      <c r="C25708" s="215"/>
      <c r="D25708" s="217"/>
      <c r="E25708" s="217"/>
      <c r="F25708" s="216"/>
      <c r="G25708" s="216"/>
      <c r="I25708" s="434"/>
      <c r="P25708" s="294"/>
    </row>
    <row r="25709" spans="1:16">
      <c r="A25709" s="215"/>
      <c r="B25709" s="438"/>
      <c r="C25709" s="215"/>
      <c r="D25709" s="217"/>
      <c r="E25709" s="217"/>
      <c r="F25709" s="216"/>
      <c r="G25709" s="216"/>
      <c r="I25709" s="434"/>
      <c r="P25709" s="294"/>
    </row>
    <row r="25710" spans="1:16">
      <c r="A25710" s="215"/>
      <c r="B25710" s="438"/>
      <c r="C25710" s="215"/>
      <c r="D25710" s="217"/>
      <c r="E25710" s="217"/>
      <c r="F25710" s="216"/>
      <c r="G25710" s="216"/>
      <c r="I25710" s="434"/>
      <c r="P25710" s="294"/>
    </row>
    <row r="25711" spans="1:16">
      <c r="A25711" s="215"/>
      <c r="B25711" s="438"/>
      <c r="C25711" s="215"/>
      <c r="D25711" s="217"/>
      <c r="E25711" s="217"/>
      <c r="F25711" s="216"/>
      <c r="G25711" s="216"/>
      <c r="I25711" s="434"/>
      <c r="P25711" s="294"/>
    </row>
    <row r="25712" spans="1:16">
      <c r="A25712" s="215"/>
      <c r="B25712" s="438"/>
      <c r="C25712" s="215"/>
      <c r="D25712" s="217"/>
      <c r="E25712" s="217"/>
      <c r="F25712" s="216"/>
      <c r="G25712" s="216"/>
      <c r="I25712" s="434"/>
      <c r="P25712" s="294"/>
    </row>
    <row r="25713" spans="1:16">
      <c r="A25713" s="215"/>
      <c r="B25713" s="438"/>
      <c r="C25713" s="215"/>
      <c r="D25713" s="217"/>
      <c r="E25713" s="217"/>
      <c r="F25713" s="216"/>
      <c r="G25713" s="216"/>
      <c r="I25713" s="434"/>
      <c r="P25713" s="294"/>
    </row>
    <row r="25714" spans="1:16">
      <c r="A25714" s="215"/>
      <c r="B25714" s="438"/>
      <c r="C25714" s="215"/>
      <c r="D25714" s="217"/>
      <c r="E25714" s="217"/>
      <c r="F25714" s="216"/>
      <c r="G25714" s="216"/>
      <c r="I25714" s="434"/>
      <c r="P25714" s="294"/>
    </row>
    <row r="25715" spans="1:16">
      <c r="A25715" s="215"/>
      <c r="B25715" s="438"/>
      <c r="C25715" s="215"/>
      <c r="D25715" s="217"/>
      <c r="E25715" s="217"/>
      <c r="F25715" s="216"/>
      <c r="G25715" s="216"/>
      <c r="I25715" s="434"/>
      <c r="P25715" s="294"/>
    </row>
    <row r="25716" spans="1:16">
      <c r="A25716" s="215"/>
      <c r="B25716" s="438"/>
      <c r="C25716" s="215"/>
      <c r="D25716" s="217"/>
      <c r="E25716" s="217"/>
      <c r="F25716" s="216"/>
      <c r="G25716" s="216"/>
      <c r="I25716" s="434"/>
      <c r="P25716" s="294"/>
    </row>
    <row r="25717" spans="1:16">
      <c r="A25717" s="215"/>
      <c r="B25717" s="438"/>
      <c r="C25717" s="215"/>
      <c r="D25717" s="217"/>
      <c r="E25717" s="217"/>
      <c r="F25717" s="216"/>
      <c r="G25717" s="216"/>
      <c r="I25717" s="434"/>
      <c r="P25717" s="294"/>
    </row>
    <row r="25718" spans="1:16">
      <c r="A25718" s="215"/>
      <c r="B25718" s="438"/>
      <c r="C25718" s="215"/>
      <c r="D25718" s="217"/>
      <c r="E25718" s="217"/>
      <c r="F25718" s="216"/>
      <c r="G25718" s="216"/>
      <c r="I25718" s="434"/>
      <c r="P25718" s="294"/>
    </row>
    <row r="25719" spans="1:16">
      <c r="A25719" s="215"/>
      <c r="B25719" s="438"/>
      <c r="C25719" s="215"/>
      <c r="D25719" s="217"/>
      <c r="E25719" s="217"/>
      <c r="F25719" s="216"/>
      <c r="G25719" s="216"/>
      <c r="I25719" s="434"/>
      <c r="P25719" s="294"/>
    </row>
    <row r="25720" spans="1:16">
      <c r="A25720" s="215"/>
      <c r="B25720" s="438"/>
      <c r="C25720" s="215"/>
      <c r="D25720" s="217"/>
      <c r="E25720" s="217"/>
      <c r="F25720" s="216"/>
      <c r="G25720" s="216"/>
      <c r="I25720" s="434"/>
      <c r="P25720" s="294"/>
    </row>
    <row r="25721" spans="1:16">
      <c r="A25721" s="215"/>
      <c r="B25721" s="438"/>
      <c r="C25721" s="215"/>
      <c r="D25721" s="217"/>
      <c r="E25721" s="217"/>
      <c r="F25721" s="216"/>
      <c r="G25721" s="216"/>
      <c r="I25721" s="434"/>
      <c r="P25721" s="294"/>
    </row>
    <row r="25722" spans="1:16">
      <c r="A25722" s="215"/>
      <c r="B25722" s="438"/>
      <c r="C25722" s="215"/>
      <c r="D25722" s="217"/>
      <c r="E25722" s="217"/>
      <c r="F25722" s="216"/>
      <c r="G25722" s="216"/>
      <c r="I25722" s="434"/>
      <c r="P25722" s="294"/>
    </row>
    <row r="25723" spans="1:16">
      <c r="A25723" s="215"/>
      <c r="B25723" s="438"/>
      <c r="C25723" s="215"/>
      <c r="D25723" s="217"/>
      <c r="E25723" s="217"/>
      <c r="F25723" s="216"/>
      <c r="G25723" s="216"/>
      <c r="I25723" s="434"/>
      <c r="P25723" s="294"/>
    </row>
    <row r="25724" spans="1:16">
      <c r="A25724" s="215"/>
      <c r="B25724" s="438"/>
      <c r="C25724" s="215"/>
      <c r="D25724" s="217"/>
      <c r="E25724" s="217"/>
      <c r="F25724" s="216"/>
      <c r="G25724" s="216"/>
      <c r="I25724" s="434"/>
      <c r="P25724" s="294"/>
    </row>
    <row r="25725" spans="1:16">
      <c r="A25725" s="215"/>
      <c r="B25725" s="438"/>
      <c r="C25725" s="215"/>
      <c r="D25725" s="217"/>
      <c r="E25725" s="217"/>
      <c r="F25725" s="216"/>
      <c r="G25725" s="216"/>
      <c r="I25725" s="434"/>
      <c r="P25725" s="294"/>
    </row>
    <row r="25726" spans="1:16">
      <c r="A25726" s="215"/>
      <c r="B25726" s="438"/>
      <c r="C25726" s="215"/>
      <c r="D25726" s="217"/>
      <c r="E25726" s="217"/>
      <c r="F25726" s="216"/>
      <c r="G25726" s="216"/>
      <c r="I25726" s="434"/>
      <c r="P25726" s="294"/>
    </row>
    <row r="25727" spans="1:16">
      <c r="A25727" s="215"/>
      <c r="B25727" s="438"/>
      <c r="C25727" s="215"/>
      <c r="D25727" s="217"/>
      <c r="E25727" s="217"/>
      <c r="F25727" s="216"/>
      <c r="G25727" s="216"/>
      <c r="I25727" s="434"/>
      <c r="P25727" s="294"/>
    </row>
    <row r="25728" spans="1:16">
      <c r="A25728" s="215"/>
      <c r="B25728" s="438"/>
      <c r="C25728" s="215"/>
      <c r="D25728" s="217"/>
      <c r="E25728" s="217"/>
      <c r="F25728" s="216"/>
      <c r="G25728" s="216"/>
      <c r="I25728" s="434"/>
      <c r="P25728" s="294"/>
    </row>
    <row r="25729" spans="1:16">
      <c r="A25729" s="215"/>
      <c r="B25729" s="438"/>
      <c r="C25729" s="215"/>
      <c r="D25729" s="217"/>
      <c r="E25729" s="217"/>
      <c r="F25729" s="216"/>
      <c r="G25729" s="216"/>
      <c r="I25729" s="434"/>
      <c r="P25729" s="294"/>
    </row>
    <row r="25730" spans="1:16">
      <c r="A25730" s="215"/>
      <c r="B25730" s="438"/>
      <c r="C25730" s="215"/>
      <c r="D25730" s="217"/>
      <c r="E25730" s="217"/>
      <c r="F25730" s="216"/>
      <c r="G25730" s="216"/>
      <c r="I25730" s="434"/>
      <c r="P25730" s="294"/>
    </row>
    <row r="25731" spans="1:16">
      <c r="A25731" s="215"/>
      <c r="B25731" s="438"/>
      <c r="C25731" s="215"/>
      <c r="D25731" s="217"/>
      <c r="E25731" s="217"/>
      <c r="F25731" s="216"/>
      <c r="G25731" s="216"/>
      <c r="I25731" s="434"/>
      <c r="P25731" s="294"/>
    </row>
    <row r="25732" spans="1:16">
      <c r="A25732" s="215"/>
      <c r="B25732" s="438"/>
      <c r="C25732" s="215"/>
      <c r="D25732" s="217"/>
      <c r="E25732" s="217"/>
      <c r="F25732" s="216"/>
      <c r="G25732" s="216"/>
      <c r="I25732" s="434"/>
      <c r="P25732" s="294"/>
    </row>
    <row r="25733" spans="1:16">
      <c r="A25733" s="215"/>
      <c r="B25733" s="438"/>
      <c r="C25733" s="215"/>
      <c r="D25733" s="217"/>
      <c r="E25733" s="217"/>
      <c r="F25733" s="216"/>
      <c r="G25733" s="216"/>
      <c r="I25733" s="434"/>
      <c r="P25733" s="294"/>
    </row>
    <row r="25734" spans="1:16">
      <c r="A25734" s="215"/>
      <c r="B25734" s="438"/>
      <c r="C25734" s="215"/>
      <c r="D25734" s="217"/>
      <c r="E25734" s="217"/>
      <c r="F25734" s="216"/>
      <c r="G25734" s="216"/>
      <c r="I25734" s="434"/>
      <c r="P25734" s="294"/>
    </row>
    <row r="25735" spans="1:16">
      <c r="A25735" s="215"/>
      <c r="B25735" s="438"/>
      <c r="C25735" s="215"/>
      <c r="D25735" s="217"/>
      <c r="E25735" s="217"/>
      <c r="F25735" s="216"/>
      <c r="G25735" s="216"/>
      <c r="I25735" s="434"/>
      <c r="P25735" s="294"/>
    </row>
    <row r="25736" spans="1:16">
      <c r="A25736" s="215"/>
      <c r="B25736" s="438"/>
      <c r="C25736" s="215"/>
      <c r="D25736" s="217"/>
      <c r="E25736" s="217"/>
      <c r="F25736" s="216"/>
      <c r="G25736" s="216"/>
      <c r="I25736" s="434"/>
      <c r="P25736" s="294"/>
    </row>
    <row r="25737" spans="1:16">
      <c r="A25737" s="215"/>
      <c r="B25737" s="438"/>
      <c r="C25737" s="215"/>
      <c r="D25737" s="217"/>
      <c r="E25737" s="217"/>
      <c r="F25737" s="216"/>
      <c r="G25737" s="216"/>
      <c r="I25737" s="434"/>
      <c r="P25737" s="294"/>
    </row>
    <row r="25738" spans="1:16">
      <c r="A25738" s="215"/>
      <c r="B25738" s="438"/>
      <c r="C25738" s="215"/>
      <c r="D25738" s="217"/>
      <c r="E25738" s="217"/>
      <c r="F25738" s="216"/>
      <c r="G25738" s="216"/>
      <c r="I25738" s="434"/>
      <c r="P25738" s="294"/>
    </row>
    <row r="25739" spans="1:16">
      <c r="A25739" s="215"/>
      <c r="B25739" s="438"/>
      <c r="C25739" s="215"/>
      <c r="D25739" s="217"/>
      <c r="E25739" s="217"/>
      <c r="F25739" s="216"/>
      <c r="G25739" s="216"/>
      <c r="I25739" s="434"/>
      <c r="P25739" s="294"/>
    </row>
    <row r="25740" spans="1:16">
      <c r="A25740" s="215"/>
      <c r="B25740" s="438"/>
      <c r="C25740" s="215"/>
      <c r="D25740" s="217"/>
      <c r="E25740" s="217"/>
      <c r="F25740" s="216"/>
      <c r="G25740" s="216"/>
      <c r="I25740" s="434"/>
      <c r="P25740" s="294"/>
    </row>
    <row r="25741" spans="1:16">
      <c r="A25741" s="215"/>
      <c r="B25741" s="438"/>
      <c r="C25741" s="215"/>
      <c r="D25741" s="217"/>
      <c r="E25741" s="217"/>
      <c r="F25741" s="216"/>
      <c r="G25741" s="216"/>
      <c r="I25741" s="434"/>
      <c r="P25741" s="294"/>
    </row>
    <row r="25742" spans="1:16">
      <c r="A25742" s="215"/>
      <c r="B25742" s="438"/>
      <c r="C25742" s="215"/>
      <c r="D25742" s="217"/>
      <c r="E25742" s="217"/>
      <c r="F25742" s="216"/>
      <c r="G25742" s="216"/>
      <c r="I25742" s="434"/>
      <c r="P25742" s="294"/>
    </row>
    <row r="25743" spans="1:16">
      <c r="A25743" s="215"/>
      <c r="B25743" s="438"/>
      <c r="C25743" s="215"/>
      <c r="D25743" s="217"/>
      <c r="E25743" s="217"/>
      <c r="F25743" s="216"/>
      <c r="G25743" s="216"/>
      <c r="I25743" s="434"/>
      <c r="P25743" s="294"/>
    </row>
    <row r="25744" spans="1:16">
      <c r="A25744" s="215"/>
      <c r="B25744" s="438"/>
      <c r="C25744" s="215"/>
      <c r="D25744" s="217"/>
      <c r="E25744" s="217"/>
      <c r="F25744" s="216"/>
      <c r="G25744" s="216"/>
      <c r="I25744" s="434"/>
      <c r="P25744" s="294"/>
    </row>
    <row r="25745" spans="1:16">
      <c r="A25745" s="215"/>
      <c r="B25745" s="438"/>
      <c r="C25745" s="215"/>
      <c r="D25745" s="217"/>
      <c r="E25745" s="217"/>
      <c r="F25745" s="216"/>
      <c r="G25745" s="216"/>
      <c r="I25745" s="434"/>
      <c r="P25745" s="294"/>
    </row>
    <row r="25746" spans="1:16">
      <c r="A25746" s="215"/>
      <c r="B25746" s="438"/>
      <c r="C25746" s="215"/>
      <c r="D25746" s="217"/>
      <c r="E25746" s="217"/>
      <c r="F25746" s="216"/>
      <c r="G25746" s="216"/>
      <c r="I25746" s="434"/>
      <c r="P25746" s="294"/>
    </row>
    <row r="25747" spans="1:16">
      <c r="A25747" s="215"/>
      <c r="B25747" s="438"/>
      <c r="C25747" s="215"/>
      <c r="D25747" s="217"/>
      <c r="E25747" s="217"/>
      <c r="F25747" s="216"/>
      <c r="G25747" s="216"/>
      <c r="I25747" s="434"/>
      <c r="P25747" s="294"/>
    </row>
    <row r="25748" spans="1:16">
      <c r="A25748" s="215"/>
      <c r="B25748" s="438"/>
      <c r="C25748" s="215"/>
      <c r="D25748" s="217"/>
      <c r="E25748" s="217"/>
      <c r="F25748" s="216"/>
      <c r="G25748" s="216"/>
      <c r="I25748" s="434"/>
      <c r="P25748" s="294"/>
    </row>
    <row r="25749" spans="1:16">
      <c r="A25749" s="215"/>
      <c r="B25749" s="438"/>
      <c r="C25749" s="215"/>
      <c r="D25749" s="217"/>
      <c r="E25749" s="217"/>
      <c r="F25749" s="216"/>
      <c r="G25749" s="216"/>
      <c r="I25749" s="434"/>
      <c r="P25749" s="294"/>
    </row>
    <row r="25750" spans="1:16">
      <c r="A25750" s="215"/>
      <c r="B25750" s="438"/>
      <c r="C25750" s="215"/>
      <c r="D25750" s="217"/>
      <c r="E25750" s="217"/>
      <c r="F25750" s="216"/>
      <c r="G25750" s="216"/>
      <c r="I25750" s="434"/>
      <c r="P25750" s="294"/>
    </row>
    <row r="25751" spans="1:16">
      <c r="A25751" s="215"/>
      <c r="B25751" s="438"/>
      <c r="C25751" s="215"/>
      <c r="D25751" s="217"/>
      <c r="E25751" s="217"/>
      <c r="F25751" s="216"/>
      <c r="G25751" s="216"/>
      <c r="I25751" s="434"/>
      <c r="P25751" s="294"/>
    </row>
    <row r="25752" spans="1:16">
      <c r="A25752" s="215"/>
      <c r="B25752" s="438"/>
      <c r="C25752" s="215"/>
      <c r="D25752" s="217"/>
      <c r="E25752" s="217"/>
      <c r="F25752" s="216"/>
      <c r="G25752" s="216"/>
      <c r="I25752" s="434"/>
      <c r="P25752" s="294"/>
    </row>
    <row r="25753" spans="1:16">
      <c r="A25753" s="215"/>
      <c r="B25753" s="438"/>
      <c r="C25753" s="215"/>
      <c r="D25753" s="217"/>
      <c r="E25753" s="217"/>
      <c r="F25753" s="216"/>
      <c r="G25753" s="216"/>
      <c r="I25753" s="434"/>
      <c r="P25753" s="294"/>
    </row>
    <row r="25754" spans="1:16">
      <c r="A25754" s="215"/>
      <c r="B25754" s="438"/>
      <c r="C25754" s="215"/>
      <c r="D25754" s="217"/>
      <c r="E25754" s="217"/>
      <c r="F25754" s="216"/>
      <c r="G25754" s="216"/>
      <c r="I25754" s="434"/>
      <c r="P25754" s="294"/>
    </row>
    <row r="25755" spans="1:16">
      <c r="A25755" s="215"/>
      <c r="B25755" s="438"/>
      <c r="C25755" s="215"/>
      <c r="D25755" s="217"/>
      <c r="E25755" s="217"/>
      <c r="F25755" s="216"/>
      <c r="G25755" s="216"/>
      <c r="I25755" s="434"/>
      <c r="P25755" s="294"/>
    </row>
    <row r="25756" spans="1:16">
      <c r="A25756" s="215"/>
      <c r="B25756" s="438"/>
      <c r="C25756" s="215"/>
      <c r="D25756" s="217"/>
      <c r="E25756" s="217"/>
      <c r="F25756" s="216"/>
      <c r="G25756" s="216"/>
      <c r="I25756" s="434"/>
      <c r="P25756" s="294"/>
    </row>
    <row r="25757" spans="1:16">
      <c r="A25757" s="215"/>
      <c r="B25757" s="438"/>
      <c r="C25757" s="215"/>
      <c r="D25757" s="217"/>
      <c r="E25757" s="217"/>
      <c r="F25757" s="216"/>
      <c r="G25757" s="216"/>
      <c r="I25757" s="434"/>
      <c r="P25757" s="294"/>
    </row>
    <row r="25758" spans="1:16">
      <c r="A25758" s="215"/>
      <c r="B25758" s="438"/>
      <c r="C25758" s="215"/>
      <c r="D25758" s="217"/>
      <c r="E25758" s="217"/>
      <c r="F25758" s="216"/>
      <c r="G25758" s="216"/>
      <c r="I25758" s="434"/>
      <c r="P25758" s="294"/>
    </row>
    <row r="25759" spans="1:16">
      <c r="A25759" s="215"/>
      <c r="B25759" s="438"/>
      <c r="C25759" s="215"/>
      <c r="D25759" s="217"/>
      <c r="E25759" s="217"/>
      <c r="F25759" s="216"/>
      <c r="G25759" s="216"/>
      <c r="I25759" s="434"/>
      <c r="P25759" s="294"/>
    </row>
    <row r="25760" spans="1:16">
      <c r="A25760" s="215"/>
      <c r="B25760" s="438"/>
      <c r="C25760" s="215"/>
      <c r="D25760" s="217"/>
      <c r="E25760" s="217"/>
      <c r="F25760" s="216"/>
      <c r="G25760" s="216"/>
      <c r="I25760" s="434"/>
      <c r="P25760" s="294"/>
    </row>
    <row r="25761" spans="1:16">
      <c r="A25761" s="215"/>
      <c r="B25761" s="438"/>
      <c r="C25761" s="215"/>
      <c r="D25761" s="217"/>
      <c r="E25761" s="217"/>
      <c r="F25761" s="216"/>
      <c r="G25761" s="216"/>
      <c r="I25761" s="434"/>
      <c r="P25761" s="294"/>
    </row>
    <row r="25762" spans="1:16">
      <c r="A25762" s="215"/>
      <c r="B25762" s="438"/>
      <c r="C25762" s="215"/>
      <c r="D25762" s="217"/>
      <c r="E25762" s="217"/>
      <c r="F25762" s="216"/>
      <c r="G25762" s="216"/>
      <c r="I25762" s="434"/>
      <c r="P25762" s="294"/>
    </row>
    <row r="25763" spans="1:16">
      <c r="A25763" s="215"/>
      <c r="B25763" s="438"/>
      <c r="C25763" s="215"/>
      <c r="D25763" s="217"/>
      <c r="E25763" s="217"/>
      <c r="F25763" s="216"/>
      <c r="G25763" s="216"/>
      <c r="I25763" s="434"/>
      <c r="P25763" s="294"/>
    </row>
    <row r="25764" spans="1:16">
      <c r="A25764" s="215"/>
      <c r="B25764" s="438"/>
      <c r="C25764" s="215"/>
      <c r="D25764" s="217"/>
      <c r="E25764" s="217"/>
      <c r="F25764" s="216"/>
      <c r="G25764" s="216"/>
      <c r="I25764" s="434"/>
      <c r="P25764" s="294"/>
    </row>
    <row r="25765" spans="1:16">
      <c r="A25765" s="215"/>
      <c r="B25765" s="438"/>
      <c r="C25765" s="215"/>
      <c r="D25765" s="217"/>
      <c r="E25765" s="217"/>
      <c r="F25765" s="216"/>
      <c r="G25765" s="216"/>
      <c r="I25765" s="434"/>
      <c r="P25765" s="294"/>
    </row>
    <row r="25766" spans="1:16">
      <c r="A25766" s="215"/>
      <c r="B25766" s="438"/>
      <c r="C25766" s="215"/>
      <c r="D25766" s="217"/>
      <c r="E25766" s="217"/>
      <c r="F25766" s="216"/>
      <c r="G25766" s="216"/>
      <c r="I25766" s="434"/>
      <c r="P25766" s="294"/>
    </row>
    <row r="25767" spans="1:16">
      <c r="A25767" s="215"/>
      <c r="B25767" s="438"/>
      <c r="C25767" s="215"/>
      <c r="D25767" s="217"/>
      <c r="E25767" s="217"/>
      <c r="F25767" s="216"/>
      <c r="G25767" s="216"/>
      <c r="I25767" s="434"/>
      <c r="P25767" s="294"/>
    </row>
    <row r="25768" spans="1:16">
      <c r="A25768" s="215"/>
      <c r="B25768" s="438"/>
      <c r="C25768" s="215"/>
      <c r="D25768" s="217"/>
      <c r="E25768" s="217"/>
      <c r="F25768" s="216"/>
      <c r="G25768" s="216"/>
      <c r="I25768" s="434"/>
      <c r="P25768" s="294"/>
    </row>
    <row r="25769" spans="1:16">
      <c r="A25769" s="215"/>
      <c r="B25769" s="438"/>
      <c r="C25769" s="215"/>
      <c r="D25769" s="217"/>
      <c r="E25769" s="217"/>
      <c r="F25769" s="216"/>
      <c r="G25769" s="216"/>
      <c r="I25769" s="434"/>
      <c r="P25769" s="294"/>
    </row>
    <row r="25770" spans="1:16">
      <c r="A25770" s="215"/>
      <c r="B25770" s="438"/>
      <c r="C25770" s="215"/>
      <c r="D25770" s="217"/>
      <c r="E25770" s="217"/>
      <c r="F25770" s="216"/>
      <c r="G25770" s="216"/>
      <c r="I25770" s="434"/>
      <c r="P25770" s="294"/>
    </row>
    <row r="25771" spans="1:16">
      <c r="A25771" s="215"/>
      <c r="B25771" s="438"/>
      <c r="C25771" s="215"/>
      <c r="D25771" s="217"/>
      <c r="E25771" s="217"/>
      <c r="F25771" s="216"/>
      <c r="G25771" s="216"/>
      <c r="I25771" s="434"/>
      <c r="P25771" s="294"/>
    </row>
    <row r="25772" spans="1:16">
      <c r="A25772" s="215"/>
      <c r="B25772" s="438"/>
      <c r="C25772" s="215"/>
      <c r="D25772" s="217"/>
      <c r="E25772" s="217"/>
      <c r="F25772" s="216"/>
      <c r="G25772" s="216"/>
      <c r="I25772" s="434"/>
      <c r="P25772" s="294"/>
    </row>
    <row r="25773" spans="1:16">
      <c r="A25773" s="215"/>
      <c r="B25773" s="438"/>
      <c r="C25773" s="215"/>
      <c r="D25773" s="217"/>
      <c r="E25773" s="217"/>
      <c r="F25773" s="216"/>
      <c r="G25773" s="216"/>
      <c r="I25773" s="434"/>
      <c r="P25773" s="294"/>
    </row>
    <row r="25774" spans="1:16">
      <c r="A25774" s="215"/>
      <c r="B25774" s="438"/>
      <c r="C25774" s="215"/>
      <c r="D25774" s="217"/>
      <c r="E25774" s="217"/>
      <c r="F25774" s="216"/>
      <c r="G25774" s="216"/>
      <c r="I25774" s="434"/>
      <c r="P25774" s="294"/>
    </row>
    <row r="25775" spans="1:16">
      <c r="A25775" s="215"/>
      <c r="B25775" s="438"/>
      <c r="C25775" s="215"/>
      <c r="D25775" s="217"/>
      <c r="E25775" s="217"/>
      <c r="F25775" s="216"/>
      <c r="G25775" s="216"/>
      <c r="I25775" s="434"/>
      <c r="P25775" s="294"/>
    </row>
    <row r="25776" spans="1:16">
      <c r="A25776" s="215"/>
      <c r="B25776" s="438"/>
      <c r="C25776" s="215"/>
      <c r="D25776" s="217"/>
      <c r="E25776" s="217"/>
      <c r="F25776" s="216"/>
      <c r="G25776" s="216"/>
      <c r="I25776" s="434"/>
      <c r="P25776" s="294"/>
    </row>
    <row r="25777" spans="1:16">
      <c r="A25777" s="215"/>
      <c r="B25777" s="438"/>
      <c r="C25777" s="215"/>
      <c r="D25777" s="217"/>
      <c r="E25777" s="217"/>
      <c r="F25777" s="216"/>
      <c r="G25777" s="216"/>
      <c r="I25777" s="434"/>
      <c r="P25777" s="294"/>
    </row>
    <row r="25778" spans="1:16">
      <c r="A25778" s="215"/>
      <c r="B25778" s="438"/>
      <c r="C25778" s="215"/>
      <c r="D25778" s="217"/>
      <c r="E25778" s="217"/>
      <c r="F25778" s="216"/>
      <c r="G25778" s="216"/>
      <c r="I25778" s="434"/>
      <c r="P25778" s="294"/>
    </row>
    <row r="25779" spans="1:16">
      <c r="A25779" s="215"/>
      <c r="B25779" s="438"/>
      <c r="C25779" s="215"/>
      <c r="D25779" s="217"/>
      <c r="E25779" s="217"/>
      <c r="F25779" s="216"/>
      <c r="G25779" s="216"/>
      <c r="I25779" s="434"/>
      <c r="P25779" s="294"/>
    </row>
    <row r="25780" spans="1:16">
      <c r="A25780" s="215"/>
      <c r="B25780" s="438"/>
      <c r="C25780" s="215"/>
      <c r="D25780" s="217"/>
      <c r="E25780" s="217"/>
      <c r="F25780" s="216"/>
      <c r="G25780" s="216"/>
      <c r="I25780" s="434"/>
      <c r="P25780" s="294"/>
    </row>
    <row r="25781" spans="1:16">
      <c r="A25781" s="215"/>
      <c r="B25781" s="438"/>
      <c r="C25781" s="215"/>
      <c r="D25781" s="217"/>
      <c r="E25781" s="217"/>
      <c r="F25781" s="216"/>
      <c r="G25781" s="216"/>
      <c r="I25781" s="434"/>
      <c r="P25781" s="294"/>
    </row>
    <row r="25782" spans="1:16">
      <c r="A25782" s="215"/>
      <c r="B25782" s="438"/>
      <c r="C25782" s="215"/>
      <c r="D25782" s="217"/>
      <c r="E25782" s="217"/>
      <c r="F25782" s="216"/>
      <c r="G25782" s="216"/>
      <c r="I25782" s="434"/>
      <c r="P25782" s="294"/>
    </row>
    <row r="25783" spans="1:16">
      <c r="A25783" s="215"/>
      <c r="B25783" s="438"/>
      <c r="C25783" s="215"/>
      <c r="D25783" s="217"/>
      <c r="E25783" s="217"/>
      <c r="F25783" s="216"/>
      <c r="G25783" s="216"/>
      <c r="I25783" s="434"/>
      <c r="P25783" s="294"/>
    </row>
    <row r="25784" spans="1:16">
      <c r="A25784" s="215"/>
      <c r="B25784" s="438"/>
      <c r="C25784" s="215"/>
      <c r="D25784" s="217"/>
      <c r="E25784" s="217"/>
      <c r="F25784" s="216"/>
      <c r="G25784" s="216"/>
      <c r="I25784" s="434"/>
      <c r="P25784" s="294"/>
    </row>
    <row r="25785" spans="1:16">
      <c r="A25785" s="215"/>
      <c r="B25785" s="438"/>
      <c r="C25785" s="215"/>
      <c r="D25785" s="217"/>
      <c r="E25785" s="217"/>
      <c r="F25785" s="216"/>
      <c r="G25785" s="216"/>
      <c r="I25785" s="434"/>
      <c r="P25785" s="294"/>
    </row>
    <row r="25786" spans="1:16">
      <c r="A25786" s="215"/>
      <c r="B25786" s="438"/>
      <c r="C25786" s="215"/>
      <c r="D25786" s="217"/>
      <c r="E25786" s="217"/>
      <c r="F25786" s="216"/>
      <c r="G25786" s="216"/>
      <c r="I25786" s="434"/>
      <c r="P25786" s="294"/>
    </row>
    <row r="25787" spans="1:16">
      <c r="A25787" s="215"/>
      <c r="B25787" s="438"/>
      <c r="C25787" s="215"/>
      <c r="D25787" s="217"/>
      <c r="E25787" s="217"/>
      <c r="F25787" s="216"/>
      <c r="G25787" s="216"/>
      <c r="I25787" s="434"/>
      <c r="P25787" s="294"/>
    </row>
    <row r="25788" spans="1:16">
      <c r="A25788" s="215"/>
      <c r="B25788" s="438"/>
      <c r="C25788" s="215"/>
      <c r="D25788" s="217"/>
      <c r="E25788" s="217"/>
      <c r="F25788" s="216"/>
      <c r="G25788" s="216"/>
      <c r="I25788" s="434"/>
      <c r="P25788" s="294"/>
    </row>
    <row r="25789" spans="1:16">
      <c r="A25789" s="215"/>
      <c r="B25789" s="438"/>
      <c r="C25789" s="215"/>
      <c r="D25789" s="217"/>
      <c r="E25789" s="217"/>
      <c r="F25789" s="216"/>
      <c r="G25789" s="216"/>
      <c r="I25789" s="434"/>
      <c r="P25789" s="294"/>
    </row>
    <row r="25790" spans="1:16">
      <c r="A25790" s="215"/>
      <c r="B25790" s="438"/>
      <c r="C25790" s="215"/>
      <c r="D25790" s="217"/>
      <c r="E25790" s="217"/>
      <c r="F25790" s="216"/>
      <c r="G25790" s="216"/>
      <c r="I25790" s="434"/>
      <c r="P25790" s="294"/>
    </row>
    <row r="25791" spans="1:16">
      <c r="A25791" s="215"/>
      <c r="B25791" s="438"/>
      <c r="C25791" s="215"/>
      <c r="D25791" s="217"/>
      <c r="E25791" s="217"/>
      <c r="F25791" s="216"/>
      <c r="G25791" s="216"/>
      <c r="I25791" s="434"/>
      <c r="P25791" s="294"/>
    </row>
    <row r="25792" spans="1:16">
      <c r="A25792" s="215"/>
      <c r="B25792" s="438"/>
      <c r="C25792" s="215"/>
      <c r="D25792" s="217"/>
      <c r="E25792" s="217"/>
      <c r="F25792" s="216"/>
      <c r="G25792" s="216"/>
      <c r="I25792" s="434"/>
      <c r="P25792" s="294"/>
    </row>
    <row r="25793" spans="1:16">
      <c r="A25793" s="215"/>
      <c r="B25793" s="438"/>
      <c r="C25793" s="215"/>
      <c r="D25793" s="217"/>
      <c r="E25793" s="217"/>
      <c r="F25793" s="216"/>
      <c r="G25793" s="216"/>
      <c r="I25793" s="434"/>
      <c r="P25793" s="294"/>
    </row>
    <row r="25794" spans="1:16">
      <c r="A25794" s="215"/>
      <c r="B25794" s="438"/>
      <c r="C25794" s="215"/>
      <c r="D25794" s="217"/>
      <c r="E25794" s="217"/>
      <c r="F25794" s="216"/>
      <c r="G25794" s="216"/>
      <c r="I25794" s="434"/>
      <c r="P25794" s="294"/>
    </row>
    <row r="25795" spans="1:16">
      <c r="A25795" s="215"/>
      <c r="B25795" s="438"/>
      <c r="C25795" s="215"/>
      <c r="D25795" s="217"/>
      <c r="E25795" s="217"/>
      <c r="F25795" s="216"/>
      <c r="G25795" s="216"/>
      <c r="I25795" s="434"/>
      <c r="P25795" s="294"/>
    </row>
    <row r="25796" spans="1:16">
      <c r="A25796" s="215"/>
      <c r="B25796" s="438"/>
      <c r="C25796" s="215"/>
      <c r="D25796" s="217"/>
      <c r="E25796" s="217"/>
      <c r="F25796" s="216"/>
      <c r="G25796" s="216"/>
      <c r="I25796" s="434"/>
      <c r="P25796" s="294"/>
    </row>
    <row r="25797" spans="1:16">
      <c r="A25797" s="215"/>
      <c r="B25797" s="438"/>
      <c r="C25797" s="215"/>
      <c r="D25797" s="217"/>
      <c r="E25797" s="217"/>
      <c r="F25797" s="216"/>
      <c r="G25797" s="216"/>
      <c r="I25797" s="434"/>
      <c r="P25797" s="294"/>
    </row>
    <row r="25798" spans="1:16">
      <c r="A25798" s="215"/>
      <c r="B25798" s="438"/>
      <c r="C25798" s="215"/>
      <c r="D25798" s="217"/>
      <c r="E25798" s="217"/>
      <c r="F25798" s="216"/>
      <c r="G25798" s="216"/>
      <c r="I25798" s="434"/>
      <c r="P25798" s="294"/>
    </row>
    <row r="25799" spans="1:16">
      <c r="A25799" s="215"/>
      <c r="B25799" s="438"/>
      <c r="C25799" s="215"/>
      <c r="D25799" s="217"/>
      <c r="E25799" s="217"/>
      <c r="F25799" s="216"/>
      <c r="G25799" s="216"/>
      <c r="I25799" s="434"/>
      <c r="P25799" s="294"/>
    </row>
    <row r="25800" spans="1:16">
      <c r="A25800" s="215"/>
      <c r="B25800" s="438"/>
      <c r="C25800" s="215"/>
      <c r="D25800" s="217"/>
      <c r="E25800" s="217"/>
      <c r="F25800" s="216"/>
      <c r="G25800" s="216"/>
      <c r="I25800" s="434"/>
      <c r="P25800" s="294"/>
    </row>
    <row r="25801" spans="1:16">
      <c r="A25801" s="215"/>
      <c r="B25801" s="438"/>
      <c r="C25801" s="215"/>
      <c r="D25801" s="217"/>
      <c r="E25801" s="217"/>
      <c r="F25801" s="216"/>
      <c r="G25801" s="216"/>
      <c r="I25801" s="434"/>
      <c r="P25801" s="294"/>
    </row>
    <row r="25802" spans="1:16">
      <c r="A25802" s="215"/>
      <c r="B25802" s="438"/>
      <c r="C25802" s="215"/>
      <c r="D25802" s="217"/>
      <c r="E25802" s="217"/>
      <c r="F25802" s="216"/>
      <c r="G25802" s="216"/>
      <c r="I25802" s="434"/>
      <c r="P25802" s="294"/>
    </row>
    <row r="25803" spans="1:16">
      <c r="A25803" s="215"/>
      <c r="B25803" s="438"/>
      <c r="C25803" s="215"/>
      <c r="D25803" s="217"/>
      <c r="E25803" s="217"/>
      <c r="F25803" s="216"/>
      <c r="G25803" s="216"/>
      <c r="I25803" s="434"/>
      <c r="P25803" s="294"/>
    </row>
    <row r="25804" spans="1:16">
      <c r="A25804" s="215"/>
      <c r="B25804" s="438"/>
      <c r="C25804" s="215"/>
      <c r="D25804" s="217"/>
      <c r="E25804" s="217"/>
      <c r="F25804" s="216"/>
      <c r="G25804" s="216"/>
      <c r="I25804" s="434"/>
      <c r="P25804" s="294"/>
    </row>
    <row r="25805" spans="1:16">
      <c r="A25805" s="215"/>
      <c r="B25805" s="438"/>
      <c r="C25805" s="215"/>
      <c r="D25805" s="217"/>
      <c r="E25805" s="217"/>
      <c r="F25805" s="216"/>
      <c r="G25805" s="216"/>
      <c r="I25805" s="434"/>
      <c r="P25805" s="294"/>
    </row>
    <row r="25806" spans="1:16">
      <c r="A25806" s="215"/>
      <c r="B25806" s="438"/>
      <c r="C25806" s="215"/>
      <c r="D25806" s="217"/>
      <c r="E25806" s="217"/>
      <c r="F25806" s="216"/>
      <c r="G25806" s="216"/>
      <c r="I25806" s="434"/>
      <c r="P25806" s="294"/>
    </row>
    <row r="25807" spans="1:16">
      <c r="A25807" s="215"/>
      <c r="B25807" s="438"/>
      <c r="C25807" s="215"/>
      <c r="D25807" s="217"/>
      <c r="E25807" s="217"/>
      <c r="F25807" s="216"/>
      <c r="G25807" s="216"/>
      <c r="I25807" s="434"/>
      <c r="P25807" s="294"/>
    </row>
    <row r="25808" spans="1:16">
      <c r="A25808" s="215"/>
      <c r="B25808" s="438"/>
      <c r="C25808" s="215"/>
      <c r="D25808" s="217"/>
      <c r="E25808" s="217"/>
      <c r="F25808" s="216"/>
      <c r="G25808" s="216"/>
      <c r="I25808" s="434"/>
      <c r="P25808" s="294"/>
    </row>
    <row r="25809" spans="1:16">
      <c r="A25809" s="215"/>
      <c r="B25809" s="438"/>
      <c r="C25809" s="215"/>
      <c r="D25809" s="217"/>
      <c r="E25809" s="217"/>
      <c r="F25809" s="216"/>
      <c r="G25809" s="216"/>
      <c r="I25809" s="434"/>
      <c r="P25809" s="294"/>
    </row>
    <row r="25810" spans="1:16">
      <c r="A25810" s="215"/>
      <c r="B25810" s="438"/>
      <c r="C25810" s="215"/>
      <c r="D25810" s="217"/>
      <c r="E25810" s="217"/>
      <c r="F25810" s="216"/>
      <c r="G25810" s="216"/>
      <c r="I25810" s="434"/>
      <c r="P25810" s="294"/>
    </row>
    <row r="25811" spans="1:16">
      <c r="A25811" s="215"/>
      <c r="B25811" s="438"/>
      <c r="C25811" s="215"/>
      <c r="D25811" s="217"/>
      <c r="E25811" s="217"/>
      <c r="F25811" s="216"/>
      <c r="G25811" s="216"/>
      <c r="I25811" s="434"/>
      <c r="P25811" s="294"/>
    </row>
    <row r="25812" spans="1:16">
      <c r="A25812" s="215"/>
      <c r="B25812" s="438"/>
      <c r="C25812" s="215"/>
      <c r="D25812" s="217"/>
      <c r="E25812" s="217"/>
      <c r="F25812" s="216"/>
      <c r="G25812" s="216"/>
      <c r="I25812" s="434"/>
      <c r="P25812" s="294"/>
    </row>
    <row r="25813" spans="1:16">
      <c r="A25813" s="215"/>
      <c r="B25813" s="438"/>
      <c r="C25813" s="215"/>
      <c r="D25813" s="217"/>
      <c r="E25813" s="217"/>
      <c r="F25813" s="216"/>
      <c r="G25813" s="216"/>
      <c r="I25813" s="434"/>
      <c r="P25813" s="294"/>
    </row>
    <row r="25814" spans="1:16">
      <c r="A25814" s="215"/>
      <c r="B25814" s="438"/>
      <c r="C25814" s="215"/>
      <c r="D25814" s="217"/>
      <c r="E25814" s="217"/>
      <c r="F25814" s="216"/>
      <c r="G25814" s="216"/>
      <c r="I25814" s="434"/>
      <c r="P25814" s="294"/>
    </row>
    <row r="25815" spans="1:16">
      <c r="A25815" s="215"/>
      <c r="B25815" s="438"/>
      <c r="C25815" s="215"/>
      <c r="D25815" s="217"/>
      <c r="E25815" s="217"/>
      <c r="F25815" s="216"/>
      <c r="G25815" s="216"/>
      <c r="I25815" s="434"/>
      <c r="P25815" s="294"/>
    </row>
    <row r="25816" spans="1:16">
      <c r="A25816" s="215"/>
      <c r="B25816" s="438"/>
      <c r="C25816" s="215"/>
      <c r="D25816" s="217"/>
      <c r="E25816" s="217"/>
      <c r="F25816" s="216"/>
      <c r="G25816" s="216"/>
      <c r="I25816" s="434"/>
      <c r="P25816" s="294"/>
    </row>
    <row r="25817" spans="1:16">
      <c r="A25817" s="215"/>
      <c r="B25817" s="438"/>
      <c r="C25817" s="215"/>
      <c r="D25817" s="217"/>
      <c r="E25817" s="217"/>
      <c r="F25817" s="216"/>
      <c r="G25817" s="216"/>
      <c r="I25817" s="434"/>
      <c r="P25817" s="294"/>
    </row>
    <row r="25818" spans="1:16">
      <c r="A25818" s="215"/>
      <c r="B25818" s="438"/>
      <c r="C25818" s="215"/>
      <c r="D25818" s="217"/>
      <c r="E25818" s="217"/>
      <c r="F25818" s="216"/>
      <c r="G25818" s="216"/>
      <c r="I25818" s="434"/>
      <c r="P25818" s="294"/>
    </row>
    <row r="25819" spans="1:16">
      <c r="A25819" s="215"/>
      <c r="B25819" s="438"/>
      <c r="C25819" s="215"/>
      <c r="D25819" s="217"/>
      <c r="E25819" s="217"/>
      <c r="F25819" s="216"/>
      <c r="G25819" s="216"/>
      <c r="I25819" s="434"/>
      <c r="P25819" s="294"/>
    </row>
    <row r="25820" spans="1:16">
      <c r="A25820" s="215"/>
      <c r="B25820" s="438"/>
      <c r="C25820" s="215"/>
      <c r="D25820" s="217"/>
      <c r="E25820" s="217"/>
      <c r="F25820" s="216"/>
      <c r="G25820" s="216"/>
      <c r="I25820" s="434"/>
      <c r="P25820" s="294"/>
    </row>
    <row r="25821" spans="1:16">
      <c r="A25821" s="215"/>
      <c r="B25821" s="438"/>
      <c r="C25821" s="215"/>
      <c r="D25821" s="217"/>
      <c r="E25821" s="217"/>
      <c r="F25821" s="216"/>
      <c r="G25821" s="216"/>
      <c r="I25821" s="434"/>
      <c r="P25821" s="294"/>
    </row>
    <row r="25822" spans="1:16">
      <c r="A25822" s="215"/>
      <c r="B25822" s="438"/>
      <c r="C25822" s="215"/>
      <c r="D25822" s="217"/>
      <c r="E25822" s="217"/>
      <c r="F25822" s="216"/>
      <c r="G25822" s="216"/>
      <c r="I25822" s="434"/>
      <c r="P25822" s="294"/>
    </row>
    <row r="25823" spans="1:16">
      <c r="A25823" s="215"/>
      <c r="B25823" s="438"/>
      <c r="C25823" s="215"/>
      <c r="D25823" s="217"/>
      <c r="E25823" s="217"/>
      <c r="F25823" s="216"/>
      <c r="G25823" s="216"/>
      <c r="I25823" s="434"/>
      <c r="P25823" s="294"/>
    </row>
    <row r="25824" spans="1:16">
      <c r="A25824" s="215"/>
      <c r="B25824" s="438"/>
      <c r="C25824" s="215"/>
      <c r="D25824" s="217"/>
      <c r="E25824" s="217"/>
      <c r="F25824" s="216"/>
      <c r="G25824" s="216"/>
      <c r="I25824" s="434"/>
      <c r="P25824" s="294"/>
    </row>
    <row r="25825" spans="1:16">
      <c r="A25825" s="215"/>
      <c r="B25825" s="438"/>
      <c r="C25825" s="215"/>
      <c r="D25825" s="217"/>
      <c r="E25825" s="217"/>
      <c r="F25825" s="216"/>
      <c r="G25825" s="216"/>
      <c r="I25825" s="434"/>
      <c r="P25825" s="294"/>
    </row>
    <row r="25826" spans="1:16">
      <c r="A25826" s="215"/>
      <c r="B25826" s="438"/>
      <c r="C25826" s="215"/>
      <c r="D25826" s="217"/>
      <c r="E25826" s="217"/>
      <c r="F25826" s="216"/>
      <c r="G25826" s="216"/>
      <c r="I25826" s="434"/>
      <c r="P25826" s="294"/>
    </row>
    <row r="25827" spans="1:16">
      <c r="A25827" s="215"/>
      <c r="B25827" s="438"/>
      <c r="C25827" s="215"/>
      <c r="D25827" s="217"/>
      <c r="E25827" s="217"/>
      <c r="F25827" s="216"/>
      <c r="G25827" s="216"/>
      <c r="I25827" s="434"/>
      <c r="P25827" s="294"/>
    </row>
    <row r="25828" spans="1:16">
      <c r="A25828" s="215"/>
      <c r="B25828" s="438"/>
      <c r="C25828" s="215"/>
      <c r="D25828" s="217"/>
      <c r="E25828" s="217"/>
      <c r="F25828" s="216"/>
      <c r="G25828" s="216"/>
      <c r="I25828" s="434"/>
      <c r="P25828" s="294"/>
    </row>
    <row r="25829" spans="1:16">
      <c r="A25829" s="215"/>
      <c r="B25829" s="438"/>
      <c r="C25829" s="215"/>
      <c r="D25829" s="217"/>
      <c r="E25829" s="217"/>
      <c r="F25829" s="216"/>
      <c r="G25829" s="216"/>
      <c r="I25829" s="434"/>
      <c r="P25829" s="294"/>
    </row>
    <row r="25830" spans="1:16">
      <c r="A25830" s="215"/>
      <c r="B25830" s="438"/>
      <c r="C25830" s="215"/>
      <c r="D25830" s="217"/>
      <c r="E25830" s="217"/>
      <c r="F25830" s="216"/>
      <c r="G25830" s="216"/>
      <c r="I25830" s="434"/>
      <c r="P25830" s="294"/>
    </row>
    <row r="25831" spans="1:16">
      <c r="A25831" s="215"/>
      <c r="B25831" s="438"/>
      <c r="C25831" s="215"/>
      <c r="D25831" s="217"/>
      <c r="E25831" s="217"/>
      <c r="F25831" s="216"/>
      <c r="G25831" s="216"/>
      <c r="I25831" s="434"/>
      <c r="P25831" s="294"/>
    </row>
    <row r="25832" spans="1:16">
      <c r="A25832" s="215"/>
      <c r="B25832" s="438"/>
      <c r="C25832" s="215"/>
      <c r="D25832" s="217"/>
      <c r="E25832" s="217"/>
      <c r="F25832" s="216"/>
      <c r="G25832" s="216"/>
      <c r="I25832" s="434"/>
      <c r="P25832" s="294"/>
    </row>
    <row r="25833" spans="1:16">
      <c r="A25833" s="215"/>
      <c r="B25833" s="438"/>
      <c r="C25833" s="215"/>
      <c r="D25833" s="217"/>
      <c r="E25833" s="217"/>
      <c r="F25833" s="216"/>
      <c r="G25833" s="216"/>
      <c r="I25833" s="434"/>
      <c r="P25833" s="294"/>
    </row>
    <row r="25834" spans="1:16">
      <c r="A25834" s="215"/>
      <c r="B25834" s="438"/>
      <c r="C25834" s="215"/>
      <c r="D25834" s="217"/>
      <c r="E25834" s="217"/>
      <c r="F25834" s="216"/>
      <c r="G25834" s="216"/>
      <c r="I25834" s="434"/>
      <c r="P25834" s="294"/>
    </row>
    <row r="25835" spans="1:16">
      <c r="A25835" s="215"/>
      <c r="B25835" s="438"/>
      <c r="C25835" s="215"/>
      <c r="D25835" s="217"/>
      <c r="E25835" s="217"/>
      <c r="F25835" s="216"/>
      <c r="G25835" s="216"/>
      <c r="I25835" s="434"/>
      <c r="P25835" s="294"/>
    </row>
    <row r="25836" spans="1:16">
      <c r="A25836" s="215"/>
      <c r="B25836" s="438"/>
      <c r="C25836" s="215"/>
      <c r="D25836" s="217"/>
      <c r="E25836" s="217"/>
      <c r="F25836" s="216"/>
      <c r="G25836" s="216"/>
      <c r="I25836" s="434"/>
      <c r="P25836" s="294"/>
    </row>
    <row r="25837" spans="1:16">
      <c r="A25837" s="215"/>
      <c r="B25837" s="438"/>
      <c r="C25837" s="215"/>
      <c r="D25837" s="217"/>
      <c r="E25837" s="217"/>
      <c r="F25837" s="216"/>
      <c r="G25837" s="216"/>
      <c r="I25837" s="434"/>
      <c r="P25837" s="294"/>
    </row>
    <row r="25838" spans="1:16">
      <c r="A25838" s="215"/>
      <c r="B25838" s="438"/>
      <c r="C25838" s="215"/>
      <c r="D25838" s="217"/>
      <c r="E25838" s="217"/>
      <c r="F25838" s="216"/>
      <c r="G25838" s="216"/>
      <c r="I25838" s="434"/>
      <c r="P25838" s="294"/>
    </row>
    <row r="25839" spans="1:16">
      <c r="A25839" s="215"/>
      <c r="B25839" s="438"/>
      <c r="C25839" s="215"/>
      <c r="D25839" s="217"/>
      <c r="E25839" s="217"/>
      <c r="F25839" s="216"/>
      <c r="G25839" s="216"/>
      <c r="I25839" s="434"/>
      <c r="P25839" s="294"/>
    </row>
    <row r="25840" spans="1:16">
      <c r="A25840" s="215"/>
      <c r="B25840" s="438"/>
      <c r="C25840" s="215"/>
      <c r="D25840" s="217"/>
      <c r="E25840" s="217"/>
      <c r="F25840" s="216"/>
      <c r="G25840" s="216"/>
      <c r="I25840" s="434"/>
      <c r="P25840" s="294"/>
    </row>
    <row r="25841" spans="1:16">
      <c r="A25841" s="215"/>
      <c r="B25841" s="438"/>
      <c r="C25841" s="215"/>
      <c r="D25841" s="217"/>
      <c r="E25841" s="217"/>
      <c r="F25841" s="216"/>
      <c r="G25841" s="216"/>
      <c r="I25841" s="434"/>
      <c r="P25841" s="294"/>
    </row>
    <row r="25842" spans="1:16">
      <c r="A25842" s="215"/>
      <c r="B25842" s="438"/>
      <c r="C25842" s="215"/>
      <c r="D25842" s="217"/>
      <c r="E25842" s="217"/>
      <c r="F25842" s="216"/>
      <c r="G25842" s="216"/>
      <c r="I25842" s="434"/>
      <c r="P25842" s="294"/>
    </row>
    <row r="25843" spans="1:16">
      <c r="A25843" s="215"/>
      <c r="B25843" s="438"/>
      <c r="C25843" s="215"/>
      <c r="D25843" s="217"/>
      <c r="E25843" s="217"/>
      <c r="F25843" s="216"/>
      <c r="G25843" s="216"/>
      <c r="I25843" s="434"/>
      <c r="P25843" s="294"/>
    </row>
    <row r="25844" spans="1:16">
      <c r="A25844" s="215"/>
      <c r="B25844" s="438"/>
      <c r="C25844" s="215"/>
      <c r="D25844" s="217"/>
      <c r="E25844" s="217"/>
      <c r="F25844" s="216"/>
      <c r="G25844" s="216"/>
      <c r="I25844" s="434"/>
      <c r="P25844" s="294"/>
    </row>
    <row r="25845" spans="1:16">
      <c r="A25845" s="215"/>
      <c r="B25845" s="438"/>
      <c r="C25845" s="215"/>
      <c r="D25845" s="217"/>
      <c r="E25845" s="217"/>
      <c r="F25845" s="216"/>
      <c r="G25845" s="216"/>
      <c r="I25845" s="434"/>
      <c r="P25845" s="294"/>
    </row>
    <row r="25846" spans="1:16">
      <c r="A25846" s="215"/>
      <c r="B25846" s="438"/>
      <c r="C25846" s="215"/>
      <c r="D25846" s="217"/>
      <c r="E25846" s="217"/>
      <c r="F25846" s="216"/>
      <c r="G25846" s="216"/>
      <c r="I25846" s="434"/>
      <c r="P25846" s="294"/>
    </row>
    <row r="25847" spans="1:16">
      <c r="A25847" s="215"/>
      <c r="B25847" s="438"/>
      <c r="C25847" s="215"/>
      <c r="D25847" s="217"/>
      <c r="E25847" s="217"/>
      <c r="F25847" s="216"/>
      <c r="G25847" s="216"/>
      <c r="I25847" s="434"/>
      <c r="P25847" s="294"/>
    </row>
    <row r="25848" spans="1:16">
      <c r="A25848" s="215"/>
      <c r="B25848" s="438"/>
      <c r="C25848" s="215"/>
      <c r="D25848" s="217"/>
      <c r="E25848" s="217"/>
      <c r="F25848" s="216"/>
      <c r="G25848" s="216"/>
      <c r="I25848" s="434"/>
      <c r="P25848" s="294"/>
    </row>
    <row r="25849" spans="1:16">
      <c r="A25849" s="215"/>
      <c r="B25849" s="438"/>
      <c r="C25849" s="215"/>
      <c r="D25849" s="217"/>
      <c r="E25849" s="217"/>
      <c r="F25849" s="216"/>
      <c r="G25849" s="216"/>
      <c r="I25849" s="434"/>
      <c r="P25849" s="294"/>
    </row>
    <row r="25850" spans="1:16">
      <c r="A25850" s="215"/>
      <c r="B25850" s="438"/>
      <c r="C25850" s="215"/>
      <c r="D25850" s="217"/>
      <c r="E25850" s="217"/>
      <c r="F25850" s="216"/>
      <c r="G25850" s="216"/>
      <c r="I25850" s="434"/>
      <c r="P25850" s="294"/>
    </row>
    <row r="25851" spans="1:16">
      <c r="A25851" s="215"/>
      <c r="B25851" s="438"/>
      <c r="C25851" s="215"/>
      <c r="D25851" s="217"/>
      <c r="E25851" s="217"/>
      <c r="F25851" s="216"/>
      <c r="G25851" s="216"/>
      <c r="I25851" s="434"/>
      <c r="P25851" s="294"/>
    </row>
    <row r="25852" spans="1:16">
      <c r="A25852" s="215"/>
      <c r="B25852" s="438"/>
      <c r="C25852" s="215"/>
      <c r="D25852" s="217"/>
      <c r="E25852" s="217"/>
      <c r="F25852" s="216"/>
      <c r="G25852" s="216"/>
      <c r="I25852" s="434"/>
      <c r="P25852" s="294"/>
    </row>
    <row r="25853" spans="1:16">
      <c r="A25853" s="215"/>
      <c r="B25853" s="438"/>
      <c r="C25853" s="215"/>
      <c r="D25853" s="217"/>
      <c r="E25853" s="217"/>
      <c r="F25853" s="216"/>
      <c r="G25853" s="216"/>
      <c r="I25853" s="434"/>
      <c r="P25853" s="294"/>
    </row>
    <row r="25854" spans="1:16">
      <c r="A25854" s="215"/>
      <c r="B25854" s="438"/>
      <c r="C25854" s="215"/>
      <c r="D25854" s="217"/>
      <c r="E25854" s="217"/>
      <c r="F25854" s="216"/>
      <c r="G25854" s="216"/>
      <c r="I25854" s="434"/>
      <c r="P25854" s="294"/>
    </row>
    <row r="25855" spans="1:16">
      <c r="A25855" s="215"/>
      <c r="B25855" s="438"/>
      <c r="C25855" s="215"/>
      <c r="D25855" s="217"/>
      <c r="E25855" s="217"/>
      <c r="F25855" s="216"/>
      <c r="G25855" s="216"/>
      <c r="I25855" s="434"/>
      <c r="P25855" s="294"/>
    </row>
    <row r="25856" spans="1:16">
      <c r="A25856" s="215"/>
      <c r="B25856" s="438"/>
      <c r="C25856" s="215"/>
      <c r="D25856" s="217"/>
      <c r="E25856" s="217"/>
      <c r="F25856" s="216"/>
      <c r="G25856" s="216"/>
      <c r="I25856" s="434"/>
      <c r="P25856" s="294"/>
    </row>
    <row r="25857" spans="1:16">
      <c r="A25857" s="215"/>
      <c r="B25857" s="438"/>
      <c r="C25857" s="215"/>
      <c r="D25857" s="217"/>
      <c r="E25857" s="217"/>
      <c r="F25857" s="216"/>
      <c r="G25857" s="216"/>
      <c r="I25857" s="434"/>
      <c r="P25857" s="294"/>
    </row>
    <row r="25858" spans="1:16">
      <c r="A25858" s="215"/>
      <c r="B25858" s="438"/>
      <c r="C25858" s="215"/>
      <c r="D25858" s="217"/>
      <c r="E25858" s="217"/>
      <c r="F25858" s="216"/>
      <c r="G25858" s="216"/>
      <c r="I25858" s="434"/>
      <c r="P25858" s="294"/>
    </row>
    <row r="25859" spans="1:16">
      <c r="A25859" s="215"/>
      <c r="B25859" s="438"/>
      <c r="C25859" s="215"/>
      <c r="D25859" s="217"/>
      <c r="E25859" s="217"/>
      <c r="F25859" s="216"/>
      <c r="G25859" s="216"/>
      <c r="I25859" s="434"/>
      <c r="P25859" s="294"/>
    </row>
    <row r="25860" spans="1:16">
      <c r="A25860" s="215"/>
      <c r="B25860" s="438"/>
      <c r="C25860" s="215"/>
      <c r="D25860" s="217"/>
      <c r="E25860" s="217"/>
      <c r="F25860" s="216"/>
      <c r="G25860" s="216"/>
      <c r="I25860" s="434"/>
      <c r="P25860" s="294"/>
    </row>
    <row r="25861" spans="1:16">
      <c r="A25861" s="215"/>
      <c r="B25861" s="438"/>
      <c r="C25861" s="215"/>
      <c r="D25861" s="217"/>
      <c r="E25861" s="217"/>
      <c r="F25861" s="216"/>
      <c r="G25861" s="216"/>
      <c r="I25861" s="434"/>
      <c r="P25861" s="294"/>
    </row>
    <row r="25862" spans="1:16">
      <c r="A25862" s="215"/>
      <c r="B25862" s="438"/>
      <c r="C25862" s="215"/>
      <c r="D25862" s="217"/>
      <c r="E25862" s="217"/>
      <c r="F25862" s="216"/>
      <c r="G25862" s="216"/>
      <c r="I25862" s="434"/>
      <c r="P25862" s="294"/>
    </row>
    <row r="25863" spans="1:16">
      <c r="A25863" s="215"/>
      <c r="B25863" s="438"/>
      <c r="C25863" s="215"/>
      <c r="D25863" s="217"/>
      <c r="E25863" s="217"/>
      <c r="F25863" s="216"/>
      <c r="G25863" s="216"/>
      <c r="I25863" s="434"/>
      <c r="P25863" s="294"/>
    </row>
    <row r="25864" spans="1:16">
      <c r="A25864" s="215"/>
      <c r="B25864" s="438"/>
      <c r="C25864" s="215"/>
      <c r="D25864" s="217"/>
      <c r="E25864" s="217"/>
      <c r="F25864" s="216"/>
      <c r="G25864" s="216"/>
      <c r="I25864" s="434"/>
      <c r="P25864" s="294"/>
    </row>
    <row r="25865" spans="1:16">
      <c r="A25865" s="215"/>
      <c r="B25865" s="438"/>
      <c r="C25865" s="215"/>
      <c r="D25865" s="217"/>
      <c r="E25865" s="217"/>
      <c r="F25865" s="216"/>
      <c r="G25865" s="216"/>
      <c r="I25865" s="434"/>
      <c r="P25865" s="294"/>
    </row>
    <row r="25866" spans="1:16">
      <c r="A25866" s="215"/>
      <c r="B25866" s="438"/>
      <c r="C25866" s="215"/>
      <c r="D25866" s="217"/>
      <c r="E25866" s="217"/>
      <c r="F25866" s="216"/>
      <c r="G25866" s="216"/>
      <c r="I25866" s="434"/>
      <c r="P25866" s="294"/>
    </row>
    <row r="25867" spans="1:16">
      <c r="A25867" s="215"/>
      <c r="B25867" s="438"/>
      <c r="C25867" s="215"/>
      <c r="D25867" s="217"/>
      <c r="E25867" s="217"/>
      <c r="F25867" s="216"/>
      <c r="G25867" s="216"/>
      <c r="I25867" s="434"/>
      <c r="P25867" s="294"/>
    </row>
    <row r="25868" spans="1:16">
      <c r="A25868" s="215"/>
      <c r="B25868" s="438"/>
      <c r="C25868" s="215"/>
      <c r="D25868" s="217"/>
      <c r="E25868" s="217"/>
      <c r="F25868" s="216"/>
      <c r="G25868" s="216"/>
      <c r="I25868" s="434"/>
      <c r="P25868" s="294"/>
    </row>
    <row r="25869" spans="1:16">
      <c r="A25869" s="215"/>
      <c r="B25869" s="438"/>
      <c r="C25869" s="215"/>
      <c r="D25869" s="217"/>
      <c r="E25869" s="217"/>
      <c r="F25869" s="216"/>
      <c r="G25869" s="216"/>
      <c r="I25869" s="434"/>
      <c r="P25869" s="294"/>
    </row>
    <row r="25870" spans="1:16">
      <c r="A25870" s="215"/>
      <c r="B25870" s="438"/>
      <c r="C25870" s="215"/>
      <c r="D25870" s="217"/>
      <c r="E25870" s="217"/>
      <c r="F25870" s="216"/>
      <c r="G25870" s="216"/>
      <c r="I25870" s="434"/>
      <c r="P25870" s="294"/>
    </row>
    <row r="25871" spans="1:16">
      <c r="A25871" s="215"/>
      <c r="B25871" s="438"/>
      <c r="C25871" s="215"/>
      <c r="D25871" s="217"/>
      <c r="E25871" s="217"/>
      <c r="F25871" s="216"/>
      <c r="G25871" s="216"/>
      <c r="I25871" s="434"/>
      <c r="P25871" s="294"/>
    </row>
    <row r="25872" spans="1:16">
      <c r="A25872" s="215"/>
      <c r="B25872" s="438"/>
      <c r="C25872" s="215"/>
      <c r="D25872" s="217"/>
      <c r="E25872" s="217"/>
      <c r="F25872" s="216"/>
      <c r="G25872" s="216"/>
      <c r="I25872" s="434"/>
      <c r="P25872" s="294"/>
    </row>
    <row r="25873" spans="1:16">
      <c r="A25873" s="215"/>
      <c r="B25873" s="438"/>
      <c r="C25873" s="215"/>
      <c r="D25873" s="217"/>
      <c r="E25873" s="217"/>
      <c r="F25873" s="216"/>
      <c r="G25873" s="216"/>
      <c r="I25873" s="434"/>
      <c r="P25873" s="294"/>
    </row>
    <row r="25874" spans="1:16">
      <c r="A25874" s="215"/>
      <c r="B25874" s="438"/>
      <c r="C25874" s="215"/>
      <c r="D25874" s="217"/>
      <c r="E25874" s="217"/>
      <c r="F25874" s="216"/>
      <c r="G25874" s="216"/>
      <c r="I25874" s="434"/>
      <c r="P25874" s="294"/>
    </row>
    <row r="25875" spans="1:16">
      <c r="A25875" s="215"/>
      <c r="B25875" s="438"/>
      <c r="C25875" s="215"/>
      <c r="D25875" s="217"/>
      <c r="E25875" s="217"/>
      <c r="F25875" s="216"/>
      <c r="G25875" s="216"/>
      <c r="I25875" s="434"/>
      <c r="P25875" s="294"/>
    </row>
    <row r="25876" spans="1:16">
      <c r="A25876" s="215"/>
      <c r="B25876" s="438"/>
      <c r="C25876" s="215"/>
      <c r="D25876" s="217"/>
      <c r="E25876" s="217"/>
      <c r="F25876" s="216"/>
      <c r="G25876" s="216"/>
      <c r="I25876" s="434"/>
      <c r="P25876" s="294"/>
    </row>
    <row r="25877" spans="1:16">
      <c r="A25877" s="215"/>
      <c r="B25877" s="438"/>
      <c r="C25877" s="215"/>
      <c r="D25877" s="217"/>
      <c r="E25877" s="217"/>
      <c r="F25877" s="216"/>
      <c r="G25877" s="216"/>
      <c r="I25877" s="434"/>
      <c r="P25877" s="294"/>
    </row>
    <row r="25878" spans="1:16">
      <c r="A25878" s="215"/>
      <c r="B25878" s="438"/>
      <c r="C25878" s="215"/>
      <c r="D25878" s="217"/>
      <c r="E25878" s="217"/>
      <c r="F25878" s="216"/>
      <c r="G25878" s="216"/>
      <c r="I25878" s="434"/>
      <c r="P25878" s="294"/>
    </row>
    <row r="25879" spans="1:16">
      <c r="A25879" s="215"/>
      <c r="B25879" s="438"/>
      <c r="C25879" s="215"/>
      <c r="D25879" s="217"/>
      <c r="E25879" s="217"/>
      <c r="F25879" s="216"/>
      <c r="G25879" s="216"/>
      <c r="I25879" s="434"/>
      <c r="P25879" s="294"/>
    </row>
    <row r="25880" spans="1:16">
      <c r="A25880" s="215"/>
      <c r="B25880" s="438"/>
      <c r="C25880" s="215"/>
      <c r="D25880" s="217"/>
      <c r="E25880" s="217"/>
      <c r="F25880" s="216"/>
      <c r="G25880" s="216"/>
      <c r="I25880" s="434"/>
      <c r="P25880" s="294"/>
    </row>
    <row r="25881" spans="1:16">
      <c r="A25881" s="215"/>
      <c r="B25881" s="438"/>
      <c r="C25881" s="215"/>
      <c r="D25881" s="217"/>
      <c r="E25881" s="217"/>
      <c r="F25881" s="216"/>
      <c r="G25881" s="216"/>
      <c r="I25881" s="434"/>
      <c r="P25881" s="294"/>
    </row>
    <row r="25882" spans="1:16">
      <c r="A25882" s="215"/>
      <c r="B25882" s="438"/>
      <c r="C25882" s="215"/>
      <c r="D25882" s="217"/>
      <c r="E25882" s="217"/>
      <c r="F25882" s="216"/>
      <c r="G25882" s="216"/>
      <c r="I25882" s="434"/>
      <c r="P25882" s="294"/>
    </row>
    <row r="25883" spans="1:16">
      <c r="A25883" s="215"/>
      <c r="B25883" s="438"/>
      <c r="C25883" s="215"/>
      <c r="D25883" s="217"/>
      <c r="E25883" s="217"/>
      <c r="F25883" s="216"/>
      <c r="G25883" s="216"/>
      <c r="I25883" s="434"/>
      <c r="P25883" s="294"/>
    </row>
    <row r="25884" spans="1:16">
      <c r="A25884" s="215"/>
      <c r="B25884" s="438"/>
      <c r="C25884" s="215"/>
      <c r="D25884" s="217"/>
      <c r="E25884" s="217"/>
      <c r="F25884" s="216"/>
      <c r="G25884" s="216"/>
      <c r="I25884" s="434"/>
      <c r="P25884" s="294"/>
    </row>
    <row r="25885" spans="1:16">
      <c r="A25885" s="215"/>
      <c r="B25885" s="438"/>
      <c r="C25885" s="215"/>
      <c r="D25885" s="217"/>
      <c r="E25885" s="217"/>
      <c r="F25885" s="216"/>
      <c r="G25885" s="216"/>
      <c r="I25885" s="434"/>
      <c r="P25885" s="294"/>
    </row>
    <row r="25886" spans="1:16">
      <c r="A25886" s="215"/>
      <c r="B25886" s="438"/>
      <c r="C25886" s="215"/>
      <c r="D25886" s="217"/>
      <c r="E25886" s="217"/>
      <c r="F25886" s="216"/>
      <c r="G25886" s="216"/>
      <c r="I25886" s="434"/>
      <c r="P25886" s="294"/>
    </row>
    <row r="25887" spans="1:16">
      <c r="A25887" s="215"/>
      <c r="B25887" s="438"/>
      <c r="C25887" s="215"/>
      <c r="D25887" s="217"/>
      <c r="E25887" s="217"/>
      <c r="F25887" s="216"/>
      <c r="G25887" s="216"/>
      <c r="I25887" s="434"/>
      <c r="P25887" s="294"/>
    </row>
    <row r="25888" spans="1:16">
      <c r="A25888" s="215"/>
      <c r="B25888" s="438"/>
      <c r="C25888" s="215"/>
      <c r="D25888" s="217"/>
      <c r="E25888" s="217"/>
      <c r="F25888" s="216"/>
      <c r="G25888" s="216"/>
      <c r="I25888" s="434"/>
      <c r="P25888" s="294"/>
    </row>
    <row r="25889" spans="1:16">
      <c r="A25889" s="215"/>
      <c r="B25889" s="438"/>
      <c r="C25889" s="215"/>
      <c r="D25889" s="217"/>
      <c r="E25889" s="217"/>
      <c r="F25889" s="216"/>
      <c r="G25889" s="216"/>
      <c r="I25889" s="434"/>
      <c r="P25889" s="294"/>
    </row>
    <row r="25890" spans="1:16">
      <c r="A25890" s="215"/>
      <c r="B25890" s="438"/>
      <c r="C25890" s="215"/>
      <c r="D25890" s="217"/>
      <c r="E25890" s="217"/>
      <c r="F25890" s="216"/>
      <c r="G25890" s="216"/>
      <c r="I25890" s="434"/>
      <c r="P25890" s="294"/>
    </row>
    <row r="25891" spans="1:16">
      <c r="A25891" s="215"/>
      <c r="B25891" s="438"/>
      <c r="C25891" s="215"/>
      <c r="D25891" s="217"/>
      <c r="E25891" s="217"/>
      <c r="F25891" s="216"/>
      <c r="G25891" s="216"/>
      <c r="I25891" s="434"/>
      <c r="P25891" s="294"/>
    </row>
    <row r="25892" spans="1:16">
      <c r="A25892" s="215"/>
      <c r="B25892" s="438"/>
      <c r="C25892" s="215"/>
      <c r="D25892" s="217"/>
      <c r="E25892" s="217"/>
      <c r="F25892" s="216"/>
      <c r="G25892" s="216"/>
      <c r="I25892" s="434"/>
      <c r="P25892" s="294"/>
    </row>
    <row r="25893" spans="1:16">
      <c r="A25893" s="215"/>
      <c r="B25893" s="438"/>
      <c r="C25893" s="215"/>
      <c r="D25893" s="217"/>
      <c r="E25893" s="217"/>
      <c r="F25893" s="216"/>
      <c r="G25893" s="216"/>
      <c r="I25893" s="434"/>
      <c r="P25893" s="294"/>
    </row>
    <row r="25894" spans="1:16">
      <c r="A25894" s="215"/>
      <c r="B25894" s="438"/>
      <c r="C25894" s="215"/>
      <c r="D25894" s="217"/>
      <c r="E25894" s="217"/>
      <c r="F25894" s="216"/>
      <c r="G25894" s="216"/>
      <c r="I25894" s="434"/>
      <c r="P25894" s="294"/>
    </row>
    <row r="25895" spans="1:16">
      <c r="A25895" s="215"/>
      <c r="B25895" s="438"/>
      <c r="C25895" s="215"/>
      <c r="D25895" s="217"/>
      <c r="E25895" s="217"/>
      <c r="F25895" s="216"/>
      <c r="G25895" s="216"/>
      <c r="I25895" s="434"/>
      <c r="P25895" s="294"/>
    </row>
    <row r="25896" spans="1:16">
      <c r="A25896" s="215"/>
      <c r="B25896" s="438"/>
      <c r="C25896" s="215"/>
      <c r="D25896" s="217"/>
      <c r="E25896" s="217"/>
      <c r="F25896" s="216"/>
      <c r="G25896" s="216"/>
      <c r="I25896" s="434"/>
      <c r="P25896" s="294"/>
    </row>
    <row r="25897" spans="1:16">
      <c r="A25897" s="215"/>
      <c r="B25897" s="438"/>
      <c r="C25897" s="215"/>
      <c r="D25897" s="217"/>
      <c r="E25897" s="217"/>
      <c r="F25897" s="216"/>
      <c r="G25897" s="216"/>
      <c r="I25897" s="434"/>
      <c r="P25897" s="294"/>
    </row>
    <row r="25898" spans="1:16">
      <c r="A25898" s="215"/>
      <c r="B25898" s="438"/>
      <c r="C25898" s="215"/>
      <c r="D25898" s="217"/>
      <c r="E25898" s="217"/>
      <c r="F25898" s="216"/>
      <c r="G25898" s="216"/>
      <c r="I25898" s="434"/>
      <c r="P25898" s="294"/>
    </row>
    <row r="25899" spans="1:16">
      <c r="A25899" s="215"/>
      <c r="B25899" s="438"/>
      <c r="C25899" s="215"/>
      <c r="D25899" s="217"/>
      <c r="E25899" s="217"/>
      <c r="F25899" s="216"/>
      <c r="G25899" s="216"/>
      <c r="I25899" s="434"/>
      <c r="P25899" s="294"/>
    </row>
    <row r="25900" spans="1:16">
      <c r="A25900" s="215"/>
      <c r="B25900" s="438"/>
      <c r="C25900" s="215"/>
      <c r="D25900" s="217"/>
      <c r="E25900" s="217"/>
      <c r="F25900" s="216"/>
      <c r="G25900" s="216"/>
      <c r="I25900" s="434"/>
      <c r="P25900" s="294"/>
    </row>
    <row r="25901" spans="1:16">
      <c r="A25901" s="215"/>
      <c r="B25901" s="438"/>
      <c r="C25901" s="215"/>
      <c r="D25901" s="217"/>
      <c r="E25901" s="217"/>
      <c r="F25901" s="216"/>
      <c r="G25901" s="216"/>
      <c r="I25901" s="434"/>
      <c r="P25901" s="294"/>
    </row>
    <row r="25902" spans="1:16">
      <c r="A25902" s="215"/>
      <c r="B25902" s="438"/>
      <c r="C25902" s="215"/>
      <c r="D25902" s="217"/>
      <c r="E25902" s="217"/>
      <c r="F25902" s="216"/>
      <c r="G25902" s="216"/>
      <c r="I25902" s="434"/>
      <c r="P25902" s="294"/>
    </row>
    <row r="25903" spans="1:16">
      <c r="A25903" s="215"/>
      <c r="B25903" s="438"/>
      <c r="C25903" s="215"/>
      <c r="D25903" s="217"/>
      <c r="E25903" s="217"/>
      <c r="F25903" s="216"/>
      <c r="G25903" s="216"/>
      <c r="I25903" s="434"/>
      <c r="P25903" s="294"/>
    </row>
    <row r="25904" spans="1:16">
      <c r="A25904" s="215"/>
      <c r="B25904" s="438"/>
      <c r="C25904" s="215"/>
      <c r="D25904" s="217"/>
      <c r="E25904" s="217"/>
      <c r="F25904" s="216"/>
      <c r="G25904" s="216"/>
      <c r="I25904" s="434"/>
      <c r="P25904" s="294"/>
    </row>
    <row r="25905" spans="1:16">
      <c r="A25905" s="215"/>
      <c r="B25905" s="438"/>
      <c r="C25905" s="215"/>
      <c r="D25905" s="217"/>
      <c r="E25905" s="217"/>
      <c r="F25905" s="216"/>
      <c r="G25905" s="216"/>
      <c r="I25905" s="434"/>
      <c r="P25905" s="294"/>
    </row>
    <row r="25906" spans="1:16">
      <c r="A25906" s="215"/>
      <c r="B25906" s="438"/>
      <c r="C25906" s="215"/>
      <c r="D25906" s="217"/>
      <c r="E25906" s="217"/>
      <c r="F25906" s="216"/>
      <c r="G25906" s="216"/>
      <c r="I25906" s="434"/>
      <c r="P25906" s="294"/>
    </row>
    <row r="25907" spans="1:16">
      <c r="A25907" s="215"/>
      <c r="B25907" s="438"/>
      <c r="C25907" s="215"/>
      <c r="D25907" s="217"/>
      <c r="E25907" s="217"/>
      <c r="F25907" s="216"/>
      <c r="G25907" s="216"/>
      <c r="I25907" s="434"/>
      <c r="P25907" s="294"/>
    </row>
    <row r="25908" spans="1:16">
      <c r="A25908" s="215"/>
      <c r="B25908" s="438"/>
      <c r="C25908" s="215"/>
      <c r="D25908" s="217"/>
      <c r="E25908" s="217"/>
      <c r="F25908" s="216"/>
      <c r="G25908" s="216"/>
      <c r="I25908" s="434"/>
      <c r="P25908" s="294"/>
    </row>
    <row r="25909" spans="1:16">
      <c r="A25909" s="215"/>
      <c r="B25909" s="438"/>
      <c r="C25909" s="215"/>
      <c r="D25909" s="217"/>
      <c r="E25909" s="217"/>
      <c r="F25909" s="216"/>
      <c r="G25909" s="216"/>
      <c r="I25909" s="434"/>
      <c r="P25909" s="294"/>
    </row>
    <row r="25910" spans="1:16">
      <c r="A25910" s="215"/>
      <c r="B25910" s="438"/>
      <c r="C25910" s="215"/>
      <c r="D25910" s="217"/>
      <c r="E25910" s="217"/>
      <c r="F25910" s="216"/>
      <c r="G25910" s="216"/>
      <c r="I25910" s="434"/>
      <c r="P25910" s="294"/>
    </row>
    <row r="25911" spans="1:16">
      <c r="A25911" s="215"/>
      <c r="B25911" s="438"/>
      <c r="C25911" s="215"/>
      <c r="D25911" s="217"/>
      <c r="E25911" s="217"/>
      <c r="F25911" s="216"/>
      <c r="G25911" s="216"/>
      <c r="I25911" s="434"/>
      <c r="P25911" s="294"/>
    </row>
    <row r="25912" spans="1:16">
      <c r="A25912" s="215"/>
      <c r="B25912" s="438"/>
      <c r="C25912" s="215"/>
      <c r="D25912" s="217"/>
      <c r="E25912" s="217"/>
      <c r="F25912" s="216"/>
      <c r="G25912" s="216"/>
      <c r="I25912" s="434"/>
      <c r="P25912" s="294"/>
    </row>
    <row r="25913" spans="1:16">
      <c r="A25913" s="215"/>
      <c r="B25913" s="438"/>
      <c r="C25913" s="215"/>
      <c r="D25913" s="217"/>
      <c r="E25913" s="217"/>
      <c r="F25913" s="216"/>
      <c r="G25913" s="216"/>
      <c r="I25913" s="434"/>
      <c r="P25913" s="294"/>
    </row>
    <row r="25914" spans="1:16">
      <c r="A25914" s="215"/>
      <c r="B25914" s="438"/>
      <c r="C25914" s="215"/>
      <c r="D25914" s="217"/>
      <c r="E25914" s="217"/>
      <c r="F25914" s="216"/>
      <c r="G25914" s="216"/>
      <c r="I25914" s="434"/>
      <c r="P25914" s="294"/>
    </row>
    <row r="25915" spans="1:16">
      <c r="A25915" s="215"/>
      <c r="B25915" s="438"/>
      <c r="C25915" s="215"/>
      <c r="D25915" s="217"/>
      <c r="E25915" s="217"/>
      <c r="F25915" s="216"/>
      <c r="G25915" s="216"/>
      <c r="I25915" s="434"/>
      <c r="P25915" s="294"/>
    </row>
    <row r="25916" spans="1:16">
      <c r="A25916" s="215"/>
      <c r="B25916" s="438"/>
      <c r="C25916" s="215"/>
      <c r="D25916" s="217"/>
      <c r="E25916" s="217"/>
      <c r="F25916" s="216"/>
      <c r="G25916" s="216"/>
      <c r="I25916" s="434"/>
      <c r="P25916" s="294"/>
    </row>
    <row r="25917" spans="1:16">
      <c r="A25917" s="215"/>
      <c r="B25917" s="438"/>
      <c r="C25917" s="215"/>
      <c r="D25917" s="217"/>
      <c r="E25917" s="217"/>
      <c r="F25917" s="216"/>
      <c r="G25917" s="216"/>
      <c r="I25917" s="434"/>
      <c r="P25917" s="294"/>
    </row>
    <row r="25918" spans="1:16">
      <c r="A25918" s="215"/>
      <c r="B25918" s="438"/>
      <c r="C25918" s="215"/>
      <c r="D25918" s="217"/>
      <c r="E25918" s="217"/>
      <c r="F25918" s="216"/>
      <c r="G25918" s="216"/>
      <c r="I25918" s="434"/>
      <c r="P25918" s="294"/>
    </row>
    <row r="25919" spans="1:16">
      <c r="A25919" s="215"/>
      <c r="B25919" s="438"/>
      <c r="C25919" s="215"/>
      <c r="D25919" s="217"/>
      <c r="E25919" s="217"/>
      <c r="F25919" s="216"/>
      <c r="G25919" s="216"/>
      <c r="I25919" s="434"/>
      <c r="P25919" s="294"/>
    </row>
    <row r="25920" spans="1:16">
      <c r="A25920" s="215"/>
      <c r="B25920" s="438"/>
      <c r="C25920" s="215"/>
      <c r="D25920" s="217"/>
      <c r="E25920" s="217"/>
      <c r="F25920" s="216"/>
      <c r="G25920" s="216"/>
      <c r="I25920" s="434"/>
      <c r="P25920" s="294"/>
    </row>
    <row r="25921" spans="1:16">
      <c r="A25921" s="215"/>
      <c r="B25921" s="438"/>
      <c r="C25921" s="215"/>
      <c r="D25921" s="217"/>
      <c r="E25921" s="217"/>
      <c r="F25921" s="216"/>
      <c r="G25921" s="216"/>
      <c r="I25921" s="434"/>
      <c r="P25921" s="294"/>
    </row>
    <row r="25922" spans="1:16">
      <c r="A25922" s="215"/>
      <c r="B25922" s="438"/>
      <c r="C25922" s="215"/>
      <c r="D25922" s="217"/>
      <c r="E25922" s="217"/>
      <c r="F25922" s="216"/>
      <c r="G25922" s="216"/>
      <c r="I25922" s="434"/>
      <c r="P25922" s="294"/>
    </row>
    <row r="25923" spans="1:16">
      <c r="A25923" s="215"/>
      <c r="B25923" s="438"/>
      <c r="C25923" s="215"/>
      <c r="D25923" s="217"/>
      <c r="E25923" s="217"/>
      <c r="F25923" s="216"/>
      <c r="G25923" s="216"/>
      <c r="I25923" s="434"/>
      <c r="P25923" s="294"/>
    </row>
    <row r="25924" spans="1:16">
      <c r="A25924" s="215"/>
      <c r="B25924" s="438"/>
      <c r="C25924" s="215"/>
      <c r="D25924" s="217"/>
      <c r="E25924" s="217"/>
      <c r="F25924" s="216"/>
      <c r="G25924" s="216"/>
      <c r="I25924" s="434"/>
      <c r="P25924" s="294"/>
    </row>
    <row r="25925" spans="1:16">
      <c r="A25925" s="215"/>
      <c r="B25925" s="438"/>
      <c r="C25925" s="215"/>
      <c r="D25925" s="217"/>
      <c r="E25925" s="217"/>
      <c r="F25925" s="216"/>
      <c r="G25925" s="216"/>
      <c r="I25925" s="434"/>
      <c r="P25925" s="294"/>
    </row>
    <row r="25926" spans="1:16">
      <c r="A25926" s="215"/>
      <c r="B25926" s="438"/>
      <c r="C25926" s="215"/>
      <c r="D25926" s="217"/>
      <c r="E25926" s="217"/>
      <c r="F25926" s="216"/>
      <c r="G25926" s="216"/>
      <c r="I25926" s="434"/>
      <c r="P25926" s="294"/>
    </row>
    <row r="25927" spans="1:16">
      <c r="A25927" s="215"/>
      <c r="B25927" s="438"/>
      <c r="C25927" s="215"/>
      <c r="D25927" s="217"/>
      <c r="E25927" s="217"/>
      <c r="F25927" s="216"/>
      <c r="G25927" s="216"/>
      <c r="I25927" s="434"/>
      <c r="P25927" s="294"/>
    </row>
    <row r="25928" spans="1:16">
      <c r="A25928" s="215"/>
      <c r="B25928" s="438"/>
      <c r="C25928" s="215"/>
      <c r="D25928" s="217"/>
      <c r="E25928" s="217"/>
      <c r="F25928" s="216"/>
      <c r="G25928" s="216"/>
      <c r="I25928" s="434"/>
      <c r="P25928" s="294"/>
    </row>
    <row r="25929" spans="1:16">
      <c r="A25929" s="215"/>
      <c r="B25929" s="438"/>
      <c r="C25929" s="215"/>
      <c r="D25929" s="217"/>
      <c r="E25929" s="217"/>
      <c r="F25929" s="216"/>
      <c r="G25929" s="216"/>
      <c r="I25929" s="434"/>
      <c r="P25929" s="294"/>
    </row>
    <row r="25930" spans="1:16">
      <c r="A25930" s="215"/>
      <c r="B25930" s="438"/>
      <c r="C25930" s="215"/>
      <c r="D25930" s="217"/>
      <c r="E25930" s="217"/>
      <c r="F25930" s="216"/>
      <c r="G25930" s="216"/>
      <c r="I25930" s="434"/>
      <c r="P25930" s="294"/>
    </row>
    <row r="25931" spans="1:16">
      <c r="A25931" s="215"/>
      <c r="B25931" s="438"/>
      <c r="C25931" s="215"/>
      <c r="D25931" s="217"/>
      <c r="E25931" s="217"/>
      <c r="F25931" s="216"/>
      <c r="G25931" s="216"/>
      <c r="I25931" s="434"/>
      <c r="P25931" s="294"/>
    </row>
    <row r="25932" spans="1:16">
      <c r="A25932" s="215"/>
      <c r="B25932" s="438"/>
      <c r="C25932" s="215"/>
      <c r="D25932" s="217"/>
      <c r="E25932" s="217"/>
      <c r="F25932" s="216"/>
      <c r="G25932" s="216"/>
      <c r="I25932" s="434"/>
      <c r="P25932" s="294"/>
    </row>
    <row r="25933" spans="1:16">
      <c r="A25933" s="215"/>
      <c r="B25933" s="438"/>
      <c r="C25933" s="215"/>
      <c r="D25933" s="217"/>
      <c r="E25933" s="217"/>
      <c r="F25933" s="216"/>
      <c r="G25933" s="216"/>
      <c r="I25933" s="434"/>
      <c r="P25933" s="294"/>
    </row>
    <row r="25934" spans="1:16">
      <c r="A25934" s="215"/>
      <c r="B25934" s="438"/>
      <c r="C25934" s="215"/>
      <c r="D25934" s="217"/>
      <c r="E25934" s="217"/>
      <c r="F25934" s="216"/>
      <c r="G25934" s="216"/>
      <c r="I25934" s="434"/>
      <c r="P25934" s="294"/>
    </row>
    <row r="25935" spans="1:16">
      <c r="A25935" s="215"/>
      <c r="B25935" s="438"/>
      <c r="C25935" s="215"/>
      <c r="D25935" s="217"/>
      <c r="E25935" s="217"/>
      <c r="F25935" s="216"/>
      <c r="G25935" s="216"/>
      <c r="I25935" s="434"/>
      <c r="P25935" s="294"/>
    </row>
    <row r="25936" spans="1:16">
      <c r="A25936" s="215"/>
      <c r="B25936" s="438"/>
      <c r="C25936" s="215"/>
      <c r="D25936" s="217"/>
      <c r="E25936" s="217"/>
      <c r="F25936" s="216"/>
      <c r="G25936" s="216"/>
      <c r="I25936" s="434"/>
      <c r="P25936" s="294"/>
    </row>
    <row r="25937" spans="1:16">
      <c r="A25937" s="215"/>
      <c r="B25937" s="438"/>
      <c r="C25937" s="215"/>
      <c r="D25937" s="217"/>
      <c r="E25937" s="217"/>
      <c r="F25937" s="216"/>
      <c r="G25937" s="216"/>
      <c r="I25937" s="434"/>
      <c r="P25937" s="294"/>
    </row>
    <row r="25938" spans="1:16">
      <c r="A25938" s="215"/>
      <c r="B25938" s="438"/>
      <c r="C25938" s="215"/>
      <c r="D25938" s="217"/>
      <c r="E25938" s="217"/>
      <c r="F25938" s="216"/>
      <c r="G25938" s="216"/>
      <c r="I25938" s="434"/>
      <c r="P25938" s="294"/>
    </row>
    <row r="25939" spans="1:16">
      <c r="A25939" s="215"/>
      <c r="B25939" s="438"/>
      <c r="C25939" s="215"/>
      <c r="D25939" s="217"/>
      <c r="E25939" s="217"/>
      <c r="F25939" s="216"/>
      <c r="G25939" s="216"/>
      <c r="I25939" s="434"/>
      <c r="P25939" s="294"/>
    </row>
    <row r="25940" spans="1:16">
      <c r="A25940" s="215"/>
      <c r="B25940" s="438"/>
      <c r="C25940" s="215"/>
      <c r="D25940" s="217"/>
      <c r="E25940" s="217"/>
      <c r="F25940" s="216"/>
      <c r="G25940" s="216"/>
      <c r="I25940" s="434"/>
      <c r="P25940" s="294"/>
    </row>
    <row r="25941" spans="1:16">
      <c r="A25941" s="215"/>
      <c r="B25941" s="438"/>
      <c r="C25941" s="215"/>
      <c r="D25941" s="217"/>
      <c r="E25941" s="217"/>
      <c r="F25941" s="216"/>
      <c r="G25941" s="216"/>
      <c r="I25941" s="434"/>
      <c r="P25941" s="294"/>
    </row>
    <row r="25942" spans="1:16">
      <c r="A25942" s="215"/>
      <c r="B25942" s="438"/>
      <c r="C25942" s="215"/>
      <c r="D25942" s="217"/>
      <c r="E25942" s="217"/>
      <c r="F25942" s="216"/>
      <c r="G25942" s="216"/>
      <c r="I25942" s="434"/>
      <c r="P25942" s="294"/>
    </row>
    <row r="25943" spans="1:16">
      <c r="A25943" s="215"/>
      <c r="B25943" s="438"/>
      <c r="C25943" s="215"/>
      <c r="D25943" s="217"/>
      <c r="E25943" s="217"/>
      <c r="F25943" s="216"/>
      <c r="G25943" s="216"/>
      <c r="I25943" s="434"/>
      <c r="P25943" s="294"/>
    </row>
    <row r="25944" spans="1:16">
      <c r="A25944" s="215"/>
      <c r="B25944" s="438"/>
      <c r="C25944" s="215"/>
      <c r="D25944" s="217"/>
      <c r="E25944" s="217"/>
      <c r="F25944" s="216"/>
      <c r="G25944" s="216"/>
      <c r="I25944" s="434"/>
      <c r="P25944" s="294"/>
    </row>
    <row r="25945" spans="1:16">
      <c r="A25945" s="215"/>
      <c r="B25945" s="438"/>
      <c r="C25945" s="215"/>
      <c r="D25945" s="217"/>
      <c r="E25945" s="217"/>
      <c r="F25945" s="216"/>
      <c r="G25945" s="216"/>
      <c r="I25945" s="434"/>
      <c r="P25945" s="294"/>
    </row>
    <row r="25946" spans="1:16">
      <c r="A25946" s="215"/>
      <c r="B25946" s="438"/>
      <c r="C25946" s="215"/>
      <c r="D25946" s="217"/>
      <c r="E25946" s="217"/>
      <c r="F25946" s="216"/>
      <c r="G25946" s="216"/>
      <c r="I25946" s="434"/>
      <c r="P25946" s="294"/>
    </row>
    <row r="25947" spans="1:16">
      <c r="A25947" s="215"/>
      <c r="B25947" s="438"/>
      <c r="C25947" s="215"/>
      <c r="D25947" s="217"/>
      <c r="E25947" s="217"/>
      <c r="F25947" s="216"/>
      <c r="G25947" s="216"/>
      <c r="I25947" s="434"/>
      <c r="P25947" s="294"/>
    </row>
    <row r="25948" spans="1:16">
      <c r="A25948" s="215"/>
      <c r="B25948" s="438"/>
      <c r="C25948" s="215"/>
      <c r="D25948" s="217"/>
      <c r="E25948" s="217"/>
      <c r="F25948" s="216"/>
      <c r="G25948" s="216"/>
      <c r="I25948" s="434"/>
      <c r="P25948" s="294"/>
    </row>
    <row r="25949" spans="1:16">
      <c r="A25949" s="215"/>
      <c r="B25949" s="438"/>
      <c r="C25949" s="215"/>
      <c r="D25949" s="217"/>
      <c r="E25949" s="217"/>
      <c r="F25949" s="216"/>
      <c r="G25949" s="216"/>
      <c r="I25949" s="434"/>
      <c r="P25949" s="294"/>
    </row>
    <row r="25950" spans="1:16">
      <c r="A25950" s="215"/>
      <c r="B25950" s="438"/>
      <c r="C25950" s="215"/>
      <c r="D25950" s="217"/>
      <c r="E25950" s="217"/>
      <c r="F25950" s="216"/>
      <c r="G25950" s="216"/>
      <c r="I25950" s="434"/>
      <c r="P25950" s="294"/>
    </row>
    <row r="25951" spans="1:16">
      <c r="A25951" s="215"/>
      <c r="B25951" s="438"/>
      <c r="C25951" s="215"/>
      <c r="D25951" s="217"/>
      <c r="E25951" s="217"/>
      <c r="F25951" s="216"/>
      <c r="G25951" s="216"/>
      <c r="I25951" s="434"/>
      <c r="P25951" s="294"/>
    </row>
    <row r="25952" spans="1:16">
      <c r="A25952" s="215"/>
      <c r="B25952" s="438"/>
      <c r="C25952" s="215"/>
      <c r="D25952" s="217"/>
      <c r="E25952" s="217"/>
      <c r="F25952" s="216"/>
      <c r="G25952" s="216"/>
      <c r="I25952" s="434"/>
      <c r="P25952" s="294"/>
    </row>
    <row r="25953" spans="1:16">
      <c r="A25953" s="215"/>
      <c r="B25953" s="438"/>
      <c r="C25953" s="215"/>
      <c r="D25953" s="217"/>
      <c r="E25953" s="217"/>
      <c r="F25953" s="216"/>
      <c r="G25953" s="216"/>
      <c r="I25953" s="434"/>
      <c r="P25953" s="294"/>
    </row>
    <row r="25954" spans="1:16">
      <c r="A25954" s="215"/>
      <c r="B25954" s="438"/>
      <c r="C25954" s="215"/>
      <c r="D25954" s="217"/>
      <c r="E25954" s="217"/>
      <c r="F25954" s="216"/>
      <c r="G25954" s="216"/>
      <c r="I25954" s="434"/>
      <c r="P25954" s="294"/>
    </row>
    <row r="25955" spans="1:16">
      <c r="A25955" s="215"/>
      <c r="B25955" s="438"/>
      <c r="C25955" s="215"/>
      <c r="D25955" s="217"/>
      <c r="E25955" s="217"/>
      <c r="F25955" s="216"/>
      <c r="G25955" s="216"/>
      <c r="I25955" s="434"/>
      <c r="P25955" s="294"/>
    </row>
    <row r="25956" spans="1:16">
      <c r="A25956" s="215"/>
      <c r="B25956" s="438"/>
      <c r="C25956" s="215"/>
      <c r="D25956" s="217"/>
      <c r="E25956" s="217"/>
      <c r="F25956" s="216"/>
      <c r="G25956" s="216"/>
      <c r="I25956" s="434"/>
      <c r="P25956" s="294"/>
    </row>
    <row r="25957" spans="1:16">
      <c r="A25957" s="215"/>
      <c r="B25957" s="438"/>
      <c r="C25957" s="215"/>
      <c r="D25957" s="217"/>
      <c r="E25957" s="217"/>
      <c r="F25957" s="216"/>
      <c r="G25957" s="216"/>
      <c r="I25957" s="434"/>
      <c r="P25957" s="294"/>
    </row>
    <row r="25958" spans="1:16">
      <c r="A25958" s="215"/>
      <c r="B25958" s="438"/>
      <c r="C25958" s="215"/>
      <c r="D25958" s="217"/>
      <c r="E25958" s="217"/>
      <c r="F25958" s="216"/>
      <c r="G25958" s="216"/>
      <c r="I25958" s="434"/>
      <c r="P25958" s="294"/>
    </row>
    <row r="25959" spans="1:16">
      <c r="A25959" s="215"/>
      <c r="B25959" s="438"/>
      <c r="C25959" s="215"/>
      <c r="D25959" s="217"/>
      <c r="E25959" s="217"/>
      <c r="F25959" s="216"/>
      <c r="G25959" s="216"/>
      <c r="I25959" s="434"/>
      <c r="P25959" s="294"/>
    </row>
    <row r="25960" spans="1:16">
      <c r="A25960" s="215"/>
      <c r="B25960" s="438"/>
      <c r="C25960" s="215"/>
      <c r="D25960" s="217"/>
      <c r="E25960" s="217"/>
      <c r="F25960" s="216"/>
      <c r="G25960" s="216"/>
      <c r="I25960" s="434"/>
      <c r="P25960" s="294"/>
    </row>
    <row r="25961" spans="1:16">
      <c r="A25961" s="215"/>
      <c r="B25961" s="438"/>
      <c r="C25961" s="215"/>
      <c r="D25961" s="217"/>
      <c r="E25961" s="217"/>
      <c r="F25961" s="216"/>
      <c r="G25961" s="216"/>
      <c r="I25961" s="434"/>
      <c r="P25961" s="294"/>
    </row>
    <row r="25962" spans="1:16">
      <c r="A25962" s="215"/>
      <c r="B25962" s="438"/>
      <c r="C25962" s="215"/>
      <c r="D25962" s="217"/>
      <c r="E25962" s="217"/>
      <c r="F25962" s="216"/>
      <c r="G25962" s="216"/>
      <c r="I25962" s="434"/>
      <c r="P25962" s="294"/>
    </row>
    <row r="25963" spans="1:16">
      <c r="A25963" s="215"/>
      <c r="B25963" s="438"/>
      <c r="C25963" s="215"/>
      <c r="D25963" s="217"/>
      <c r="E25963" s="217"/>
      <c r="F25963" s="216"/>
      <c r="G25963" s="216"/>
      <c r="I25963" s="434"/>
      <c r="P25963" s="294"/>
    </row>
    <row r="25964" spans="1:16">
      <c r="A25964" s="215"/>
      <c r="B25964" s="438"/>
      <c r="C25964" s="215"/>
      <c r="D25964" s="217"/>
      <c r="E25964" s="217"/>
      <c r="F25964" s="216"/>
      <c r="G25964" s="216"/>
      <c r="I25964" s="434"/>
      <c r="P25964" s="294"/>
    </row>
    <row r="25965" spans="1:16">
      <c r="A25965" s="215"/>
      <c r="B25965" s="438"/>
      <c r="C25965" s="215"/>
      <c r="D25965" s="217"/>
      <c r="E25965" s="217"/>
      <c r="F25965" s="216"/>
      <c r="G25965" s="216"/>
      <c r="I25965" s="434"/>
      <c r="P25965" s="294"/>
    </row>
    <row r="25966" spans="1:16">
      <c r="A25966" s="215"/>
      <c r="B25966" s="438"/>
      <c r="C25966" s="215"/>
      <c r="D25966" s="217"/>
      <c r="E25966" s="217"/>
      <c r="F25966" s="216"/>
      <c r="G25966" s="216"/>
      <c r="I25966" s="434"/>
      <c r="P25966" s="294"/>
    </row>
    <row r="25967" spans="1:16">
      <c r="A25967" s="215"/>
      <c r="B25967" s="438"/>
      <c r="C25967" s="215"/>
      <c r="D25967" s="217"/>
      <c r="E25967" s="217"/>
      <c r="F25967" s="216"/>
      <c r="G25967" s="216"/>
      <c r="I25967" s="434"/>
      <c r="P25967" s="294"/>
    </row>
    <row r="25968" spans="1:16">
      <c r="A25968" s="215"/>
      <c r="B25968" s="438"/>
      <c r="C25968" s="215"/>
      <c r="D25968" s="217"/>
      <c r="E25968" s="217"/>
      <c r="F25968" s="216"/>
      <c r="G25968" s="216"/>
      <c r="I25968" s="434"/>
      <c r="P25968" s="294"/>
    </row>
    <row r="25969" spans="1:16">
      <c r="A25969" s="215"/>
      <c r="B25969" s="438"/>
      <c r="C25969" s="215"/>
      <c r="D25969" s="217"/>
      <c r="E25969" s="217"/>
      <c r="F25969" s="216"/>
      <c r="G25969" s="216"/>
      <c r="I25969" s="434"/>
      <c r="P25969" s="294"/>
    </row>
    <row r="25970" spans="1:16">
      <c r="A25970" s="215"/>
      <c r="B25970" s="438"/>
      <c r="C25970" s="215"/>
      <c r="D25970" s="217"/>
      <c r="E25970" s="217"/>
      <c r="F25970" s="216"/>
      <c r="G25970" s="216"/>
      <c r="I25970" s="434"/>
      <c r="P25970" s="294"/>
    </row>
    <row r="25971" spans="1:16">
      <c r="A25971" s="215"/>
      <c r="B25971" s="438"/>
      <c r="C25971" s="215"/>
      <c r="D25971" s="217"/>
      <c r="E25971" s="217"/>
      <c r="F25971" s="216"/>
      <c r="G25971" s="216"/>
      <c r="I25971" s="434"/>
      <c r="P25971" s="294"/>
    </row>
    <row r="25972" spans="1:16">
      <c r="A25972" s="215"/>
      <c r="B25972" s="438"/>
      <c r="C25972" s="215"/>
      <c r="D25972" s="217"/>
      <c r="E25972" s="217"/>
      <c r="F25972" s="216"/>
      <c r="G25972" s="216"/>
      <c r="I25972" s="434"/>
      <c r="P25972" s="294"/>
    </row>
    <row r="25973" spans="1:16">
      <c r="A25973" s="215"/>
      <c r="B25973" s="438"/>
      <c r="C25973" s="215"/>
      <c r="D25973" s="217"/>
      <c r="E25973" s="217"/>
      <c r="F25973" s="216"/>
      <c r="G25973" s="216"/>
      <c r="I25973" s="434"/>
      <c r="P25973" s="294"/>
    </row>
    <row r="25974" spans="1:16">
      <c r="A25974" s="215"/>
      <c r="B25974" s="438"/>
      <c r="C25974" s="215"/>
      <c r="D25974" s="217"/>
      <c r="E25974" s="217"/>
      <c r="F25974" s="216"/>
      <c r="G25974" s="216"/>
      <c r="I25974" s="434"/>
      <c r="P25974" s="294"/>
    </row>
    <row r="25975" spans="1:16">
      <c r="A25975" s="215"/>
      <c r="B25975" s="438"/>
      <c r="C25975" s="215"/>
      <c r="D25975" s="217"/>
      <c r="E25975" s="217"/>
      <c r="F25975" s="216"/>
      <c r="G25975" s="216"/>
      <c r="I25975" s="434"/>
      <c r="P25975" s="294"/>
    </row>
    <row r="25976" spans="1:16">
      <c r="A25976" s="215"/>
      <c r="B25976" s="438"/>
      <c r="C25976" s="215"/>
      <c r="D25976" s="217"/>
      <c r="E25976" s="217"/>
      <c r="F25976" s="216"/>
      <c r="G25976" s="216"/>
      <c r="I25976" s="434"/>
      <c r="P25976" s="294"/>
    </row>
    <row r="25977" spans="1:16">
      <c r="A25977" s="215"/>
      <c r="B25977" s="438"/>
      <c r="C25977" s="215"/>
      <c r="D25977" s="217"/>
      <c r="E25977" s="217"/>
      <c r="F25977" s="216"/>
      <c r="G25977" s="216"/>
      <c r="I25977" s="434"/>
      <c r="P25977" s="294"/>
    </row>
    <row r="25978" spans="1:16">
      <c r="A25978" s="215"/>
      <c r="B25978" s="438"/>
      <c r="C25978" s="215"/>
      <c r="D25978" s="217"/>
      <c r="E25978" s="217"/>
      <c r="F25978" s="216"/>
      <c r="G25978" s="216"/>
      <c r="I25978" s="434"/>
      <c r="P25978" s="294"/>
    </row>
    <row r="25979" spans="1:16">
      <c r="A25979" s="215"/>
      <c r="B25979" s="438"/>
      <c r="C25979" s="215"/>
      <c r="D25979" s="217"/>
      <c r="E25979" s="217"/>
      <c r="F25979" s="216"/>
      <c r="G25979" s="216"/>
      <c r="I25979" s="434"/>
      <c r="P25979" s="294"/>
    </row>
    <row r="25980" spans="1:16">
      <c r="A25980" s="215"/>
      <c r="B25980" s="438"/>
      <c r="C25980" s="215"/>
      <c r="D25980" s="217"/>
      <c r="E25980" s="217"/>
      <c r="F25980" s="216"/>
      <c r="G25980" s="216"/>
      <c r="I25980" s="434"/>
      <c r="P25980" s="294"/>
    </row>
    <row r="25981" spans="1:16">
      <c r="A25981" s="215"/>
      <c r="B25981" s="438"/>
      <c r="C25981" s="215"/>
      <c r="D25981" s="217"/>
      <c r="E25981" s="217"/>
      <c r="F25981" s="216"/>
      <c r="G25981" s="216"/>
      <c r="I25981" s="434"/>
      <c r="P25981" s="294"/>
    </row>
    <row r="25982" spans="1:16">
      <c r="A25982" s="215"/>
      <c r="B25982" s="438"/>
      <c r="C25982" s="215"/>
      <c r="D25982" s="217"/>
      <c r="E25982" s="217"/>
      <c r="F25982" s="216"/>
      <c r="G25982" s="216"/>
      <c r="I25982" s="434"/>
      <c r="P25982" s="294"/>
    </row>
    <row r="25983" spans="1:16">
      <c r="A25983" s="215"/>
      <c r="B25983" s="438"/>
      <c r="C25983" s="215"/>
      <c r="D25983" s="217"/>
      <c r="E25983" s="217"/>
      <c r="F25983" s="216"/>
      <c r="G25983" s="216"/>
      <c r="I25983" s="434"/>
      <c r="P25983" s="294"/>
    </row>
    <row r="25984" spans="1:16">
      <c r="A25984" s="215"/>
      <c r="B25984" s="438"/>
      <c r="C25984" s="215"/>
      <c r="D25984" s="217"/>
      <c r="E25984" s="217"/>
      <c r="F25984" s="216"/>
      <c r="G25984" s="216"/>
      <c r="I25984" s="434"/>
      <c r="P25984" s="294"/>
    </row>
    <row r="25985" spans="1:16">
      <c r="A25985" s="215"/>
      <c r="B25985" s="438"/>
      <c r="C25985" s="215"/>
      <c r="D25985" s="217"/>
      <c r="E25985" s="217"/>
      <c r="F25985" s="216"/>
      <c r="G25985" s="216"/>
      <c r="I25985" s="434"/>
      <c r="P25985" s="294"/>
    </row>
    <row r="25986" spans="1:16">
      <c r="A25986" s="215"/>
      <c r="B25986" s="438"/>
      <c r="C25986" s="215"/>
      <c r="D25986" s="217"/>
      <c r="E25986" s="217"/>
      <c r="F25986" s="216"/>
      <c r="G25986" s="216"/>
      <c r="I25986" s="434"/>
      <c r="P25986" s="294"/>
    </row>
    <row r="25987" spans="1:16">
      <c r="A25987" s="215"/>
      <c r="B25987" s="438"/>
      <c r="C25987" s="215"/>
      <c r="D25987" s="217"/>
      <c r="E25987" s="217"/>
      <c r="F25987" s="216"/>
      <c r="G25987" s="216"/>
      <c r="I25987" s="434"/>
      <c r="P25987" s="294"/>
    </row>
    <row r="25988" spans="1:16">
      <c r="A25988" s="215"/>
      <c r="B25988" s="438"/>
      <c r="C25988" s="215"/>
      <c r="D25988" s="217"/>
      <c r="E25988" s="217"/>
      <c r="F25988" s="216"/>
      <c r="G25988" s="216"/>
      <c r="I25988" s="434"/>
      <c r="P25988" s="294"/>
    </row>
    <row r="25989" spans="1:16">
      <c r="A25989" s="215"/>
      <c r="B25989" s="438"/>
      <c r="C25989" s="215"/>
      <c r="D25989" s="217"/>
      <c r="E25989" s="217"/>
      <c r="F25989" s="216"/>
      <c r="G25989" s="216"/>
      <c r="I25989" s="434"/>
      <c r="P25989" s="294"/>
    </row>
    <row r="25990" spans="1:16">
      <c r="A25990" s="215"/>
      <c r="B25990" s="438"/>
      <c r="C25990" s="215"/>
      <c r="D25990" s="217"/>
      <c r="E25990" s="217"/>
      <c r="F25990" s="216"/>
      <c r="G25990" s="216"/>
      <c r="I25990" s="434"/>
      <c r="P25990" s="294"/>
    </row>
    <row r="25991" spans="1:16">
      <c r="A25991" s="215"/>
      <c r="B25991" s="438"/>
      <c r="C25991" s="215"/>
      <c r="D25991" s="217"/>
      <c r="E25991" s="217"/>
      <c r="F25991" s="216"/>
      <c r="G25991" s="216"/>
      <c r="I25991" s="434"/>
      <c r="P25991" s="294"/>
    </row>
    <row r="25992" spans="1:16">
      <c r="A25992" s="215"/>
      <c r="B25992" s="438"/>
      <c r="C25992" s="215"/>
      <c r="D25992" s="217"/>
      <c r="E25992" s="217"/>
      <c r="F25992" s="216"/>
      <c r="G25992" s="216"/>
      <c r="I25992" s="434"/>
      <c r="P25992" s="294"/>
    </row>
    <row r="25993" spans="1:16">
      <c r="A25993" s="215"/>
      <c r="B25993" s="438"/>
      <c r="C25993" s="215"/>
      <c r="D25993" s="217"/>
      <c r="E25993" s="217"/>
      <c r="F25993" s="216"/>
      <c r="G25993" s="216"/>
      <c r="I25993" s="434"/>
      <c r="P25993" s="294"/>
    </row>
    <row r="25994" spans="1:16">
      <c r="A25994" s="215"/>
      <c r="B25994" s="438"/>
      <c r="C25994" s="215"/>
      <c r="D25994" s="217"/>
      <c r="E25994" s="217"/>
      <c r="F25994" s="216"/>
      <c r="G25994" s="216"/>
      <c r="I25994" s="434"/>
      <c r="P25994" s="294"/>
    </row>
    <row r="25995" spans="1:16">
      <c r="A25995" s="215"/>
      <c r="B25995" s="438"/>
      <c r="C25995" s="215"/>
      <c r="D25995" s="217"/>
      <c r="E25995" s="217"/>
      <c r="F25995" s="216"/>
      <c r="G25995" s="216"/>
      <c r="I25995" s="434"/>
      <c r="P25995" s="294"/>
    </row>
    <row r="25996" spans="1:16">
      <c r="A25996" s="215"/>
      <c r="B25996" s="438"/>
      <c r="C25996" s="215"/>
      <c r="D25996" s="217"/>
      <c r="E25996" s="217"/>
      <c r="F25996" s="216"/>
      <c r="G25996" s="216"/>
      <c r="I25996" s="434"/>
      <c r="P25996" s="294"/>
    </row>
    <row r="25997" spans="1:16">
      <c r="A25997" s="215"/>
      <c r="B25997" s="438"/>
      <c r="C25997" s="215"/>
      <c r="D25997" s="217"/>
      <c r="E25997" s="217"/>
      <c r="F25997" s="216"/>
      <c r="G25997" s="216"/>
      <c r="I25997" s="434"/>
      <c r="P25997" s="294"/>
    </row>
    <row r="25998" spans="1:16">
      <c r="A25998" s="215"/>
      <c r="B25998" s="438"/>
      <c r="C25998" s="215"/>
      <c r="D25998" s="217"/>
      <c r="E25998" s="217"/>
      <c r="F25998" s="216"/>
      <c r="G25998" s="216"/>
      <c r="I25998" s="434"/>
      <c r="P25998" s="294"/>
    </row>
    <row r="25999" spans="1:16">
      <c r="A25999" s="215"/>
      <c r="B25999" s="438"/>
      <c r="C25999" s="215"/>
      <c r="D25999" s="217"/>
      <c r="E25999" s="217"/>
      <c r="F25999" s="216"/>
      <c r="G25999" s="216"/>
      <c r="I25999" s="434"/>
      <c r="P25999" s="294"/>
    </row>
    <row r="26000" spans="1:16">
      <c r="A26000" s="215"/>
      <c r="B26000" s="438"/>
      <c r="C26000" s="215"/>
      <c r="D26000" s="217"/>
      <c r="E26000" s="217"/>
      <c r="F26000" s="216"/>
      <c r="G26000" s="216"/>
      <c r="I26000" s="434"/>
      <c r="P26000" s="294"/>
    </row>
    <row r="26001" spans="1:16">
      <c r="A26001" s="215"/>
      <c r="B26001" s="438"/>
      <c r="C26001" s="215"/>
      <c r="D26001" s="217"/>
      <c r="E26001" s="217"/>
      <c r="F26001" s="216"/>
      <c r="G26001" s="216"/>
      <c r="I26001" s="434"/>
      <c r="P26001" s="294"/>
    </row>
    <row r="26002" spans="1:16">
      <c r="A26002" s="215"/>
      <c r="B26002" s="438"/>
      <c r="C26002" s="215"/>
      <c r="D26002" s="217"/>
      <c r="E26002" s="217"/>
      <c r="F26002" s="216"/>
      <c r="G26002" s="216"/>
      <c r="I26002" s="434"/>
      <c r="P26002" s="294"/>
    </row>
    <row r="26003" spans="1:16">
      <c r="A26003" s="215"/>
      <c r="B26003" s="438"/>
      <c r="C26003" s="215"/>
      <c r="D26003" s="217"/>
      <c r="E26003" s="217"/>
      <c r="F26003" s="216"/>
      <c r="G26003" s="216"/>
      <c r="I26003" s="434"/>
      <c r="P26003" s="294"/>
    </row>
    <row r="26004" spans="1:16">
      <c r="A26004" s="215"/>
      <c r="B26004" s="438"/>
      <c r="C26004" s="215"/>
      <c r="D26004" s="217"/>
      <c r="E26004" s="217"/>
      <c r="F26004" s="216"/>
      <c r="G26004" s="216"/>
      <c r="I26004" s="434"/>
      <c r="P26004" s="294"/>
    </row>
    <row r="26005" spans="1:16">
      <c r="A26005" s="215"/>
      <c r="B26005" s="438"/>
      <c r="C26005" s="215"/>
      <c r="D26005" s="217"/>
      <c r="E26005" s="217"/>
      <c r="F26005" s="216"/>
      <c r="G26005" s="216"/>
      <c r="I26005" s="434"/>
      <c r="P26005" s="294"/>
    </row>
    <row r="26006" spans="1:16">
      <c r="A26006" s="215"/>
      <c r="B26006" s="438"/>
      <c r="C26006" s="215"/>
      <c r="D26006" s="217"/>
      <c r="E26006" s="217"/>
      <c r="F26006" s="216"/>
      <c r="G26006" s="216"/>
      <c r="I26006" s="434"/>
      <c r="P26006" s="294"/>
    </row>
    <row r="26007" spans="1:16">
      <c r="A26007" s="215"/>
      <c r="B26007" s="438"/>
      <c r="C26007" s="215"/>
      <c r="D26007" s="217"/>
      <c r="E26007" s="217"/>
      <c r="F26007" s="216"/>
      <c r="G26007" s="216"/>
      <c r="I26007" s="434"/>
      <c r="P26007" s="294"/>
    </row>
    <row r="26008" spans="1:16">
      <c r="A26008" s="215"/>
      <c r="B26008" s="438"/>
      <c r="C26008" s="215"/>
      <c r="D26008" s="217"/>
      <c r="E26008" s="217"/>
      <c r="F26008" s="216"/>
      <c r="G26008" s="216"/>
      <c r="I26008" s="434"/>
      <c r="P26008" s="294"/>
    </row>
    <row r="26009" spans="1:16">
      <c r="A26009" s="215"/>
      <c r="B26009" s="438"/>
      <c r="C26009" s="215"/>
      <c r="D26009" s="217"/>
      <c r="E26009" s="217"/>
      <c r="F26009" s="216"/>
      <c r="G26009" s="216"/>
      <c r="I26009" s="434"/>
      <c r="P26009" s="294"/>
    </row>
    <row r="26010" spans="1:16">
      <c r="A26010" s="215"/>
      <c r="B26010" s="438"/>
      <c r="C26010" s="215"/>
      <c r="D26010" s="217"/>
      <c r="E26010" s="217"/>
      <c r="F26010" s="216"/>
      <c r="G26010" s="216"/>
      <c r="I26010" s="434"/>
      <c r="P26010" s="294"/>
    </row>
    <row r="26011" spans="1:16">
      <c r="A26011" s="215"/>
      <c r="B26011" s="438"/>
      <c r="C26011" s="215"/>
      <c r="D26011" s="217"/>
      <c r="E26011" s="217"/>
      <c r="F26011" s="216"/>
      <c r="G26011" s="216"/>
      <c r="I26011" s="434"/>
      <c r="P26011" s="294"/>
    </row>
    <row r="26012" spans="1:16">
      <c r="A26012" s="215"/>
      <c r="B26012" s="438"/>
      <c r="C26012" s="215"/>
      <c r="D26012" s="217"/>
      <c r="E26012" s="217"/>
      <c r="F26012" s="216"/>
      <c r="G26012" s="216"/>
      <c r="I26012" s="434"/>
      <c r="P26012" s="294"/>
    </row>
    <row r="26013" spans="1:16">
      <c r="A26013" s="215"/>
      <c r="B26013" s="438"/>
      <c r="C26013" s="215"/>
      <c r="D26013" s="217"/>
      <c r="E26013" s="217"/>
      <c r="F26013" s="216"/>
      <c r="G26013" s="216"/>
      <c r="I26013" s="434"/>
      <c r="P26013" s="294"/>
    </row>
    <row r="26014" spans="1:16">
      <c r="A26014" s="215"/>
      <c r="B26014" s="438"/>
      <c r="C26014" s="215"/>
      <c r="D26014" s="217"/>
      <c r="E26014" s="217"/>
      <c r="F26014" s="216"/>
      <c r="G26014" s="216"/>
      <c r="I26014" s="434"/>
      <c r="P26014" s="294"/>
    </row>
    <row r="26015" spans="1:16">
      <c r="A26015" s="215"/>
      <c r="B26015" s="438"/>
      <c r="C26015" s="215"/>
      <c r="D26015" s="217"/>
      <c r="E26015" s="217"/>
      <c r="F26015" s="216"/>
      <c r="G26015" s="216"/>
      <c r="I26015" s="434"/>
      <c r="P26015" s="294"/>
    </row>
    <row r="26016" spans="1:16">
      <c r="A26016" s="215"/>
      <c r="B26016" s="438"/>
      <c r="C26016" s="215"/>
      <c r="D26016" s="217"/>
      <c r="E26016" s="217"/>
      <c r="F26016" s="216"/>
      <c r="G26016" s="216"/>
      <c r="I26016" s="434"/>
      <c r="P26016" s="294"/>
    </row>
    <row r="26017" spans="1:16">
      <c r="A26017" s="215"/>
      <c r="B26017" s="438"/>
      <c r="C26017" s="215"/>
      <c r="D26017" s="217"/>
      <c r="E26017" s="217"/>
      <c r="F26017" s="216"/>
      <c r="G26017" s="216"/>
      <c r="I26017" s="434"/>
      <c r="P26017" s="294"/>
    </row>
    <row r="26018" spans="1:16">
      <c r="A26018" s="215"/>
      <c r="B26018" s="438"/>
      <c r="C26018" s="215"/>
      <c r="D26018" s="217"/>
      <c r="E26018" s="217"/>
      <c r="F26018" s="216"/>
      <c r="G26018" s="216"/>
      <c r="I26018" s="434"/>
      <c r="P26018" s="294"/>
    </row>
    <row r="26019" spans="1:16">
      <c r="A26019" s="215"/>
      <c r="B26019" s="438"/>
      <c r="C26019" s="215"/>
      <c r="D26019" s="217"/>
      <c r="E26019" s="217"/>
      <c r="F26019" s="216"/>
      <c r="G26019" s="216"/>
      <c r="I26019" s="434"/>
      <c r="P26019" s="294"/>
    </row>
    <row r="26020" spans="1:16">
      <c r="A26020" s="215"/>
      <c r="B26020" s="438"/>
      <c r="C26020" s="215"/>
      <c r="D26020" s="217"/>
      <c r="E26020" s="217"/>
      <c r="F26020" s="216"/>
      <c r="G26020" s="216"/>
      <c r="I26020" s="434"/>
      <c r="P26020" s="294"/>
    </row>
    <row r="26021" spans="1:16">
      <c r="A26021" s="215"/>
      <c r="B26021" s="438"/>
      <c r="C26021" s="215"/>
      <c r="D26021" s="217"/>
      <c r="E26021" s="217"/>
      <c r="F26021" s="216"/>
      <c r="G26021" s="216"/>
      <c r="I26021" s="434"/>
      <c r="P26021" s="294"/>
    </row>
    <row r="26022" spans="1:16">
      <c r="A26022" s="215"/>
      <c r="B26022" s="438"/>
      <c r="C26022" s="215"/>
      <c r="D26022" s="217"/>
      <c r="E26022" s="217"/>
      <c r="F26022" s="216"/>
      <c r="G26022" s="216"/>
      <c r="I26022" s="434"/>
      <c r="P26022" s="294"/>
    </row>
    <row r="26023" spans="1:16">
      <c r="A26023" s="215"/>
      <c r="B26023" s="438"/>
      <c r="C26023" s="215"/>
      <c r="D26023" s="217"/>
      <c r="E26023" s="217"/>
      <c r="F26023" s="216"/>
      <c r="G26023" s="216"/>
      <c r="I26023" s="434"/>
      <c r="P26023" s="294"/>
    </row>
    <row r="26024" spans="1:16">
      <c r="A26024" s="215"/>
      <c r="B26024" s="438"/>
      <c r="C26024" s="215"/>
      <c r="D26024" s="217"/>
      <c r="E26024" s="217"/>
      <c r="F26024" s="216"/>
      <c r="G26024" s="216"/>
      <c r="I26024" s="434"/>
      <c r="P26024" s="294"/>
    </row>
    <row r="26025" spans="1:16">
      <c r="A26025" s="215"/>
      <c r="B26025" s="438"/>
      <c r="C26025" s="215"/>
      <c r="D26025" s="217"/>
      <c r="E26025" s="217"/>
      <c r="F26025" s="216"/>
      <c r="G26025" s="216"/>
      <c r="I26025" s="434"/>
      <c r="P26025" s="294"/>
    </row>
    <row r="26026" spans="1:16">
      <c r="A26026" s="215"/>
      <c r="B26026" s="438"/>
      <c r="C26026" s="215"/>
      <c r="D26026" s="217"/>
      <c r="E26026" s="217"/>
      <c r="F26026" s="216"/>
      <c r="G26026" s="216"/>
      <c r="I26026" s="434"/>
      <c r="P26026" s="294"/>
    </row>
    <row r="26027" spans="1:16">
      <c r="A26027" s="215"/>
      <c r="B26027" s="438"/>
      <c r="C26027" s="215"/>
      <c r="D26027" s="217"/>
      <c r="E26027" s="217"/>
      <c r="F26027" s="216"/>
      <c r="G26027" s="216"/>
      <c r="I26027" s="434"/>
      <c r="P26027" s="294"/>
    </row>
    <row r="26028" spans="1:16">
      <c r="A26028" s="215"/>
      <c r="B26028" s="438"/>
      <c r="C26028" s="215"/>
      <c r="D26028" s="217"/>
      <c r="E26028" s="217"/>
      <c r="F26028" s="216"/>
      <c r="G26028" s="216"/>
      <c r="I26028" s="434"/>
      <c r="P26028" s="294"/>
    </row>
    <row r="26029" spans="1:16">
      <c r="A26029" s="215"/>
      <c r="B26029" s="438"/>
      <c r="C26029" s="215"/>
      <c r="D26029" s="217"/>
      <c r="E26029" s="217"/>
      <c r="F26029" s="216"/>
      <c r="G26029" s="216"/>
      <c r="I26029" s="434"/>
      <c r="P26029" s="294"/>
    </row>
    <row r="26030" spans="1:16">
      <c r="A26030" s="215"/>
      <c r="B26030" s="438"/>
      <c r="C26030" s="215"/>
      <c r="D26030" s="217"/>
      <c r="E26030" s="217"/>
      <c r="F26030" s="216"/>
      <c r="G26030" s="216"/>
      <c r="I26030" s="434"/>
      <c r="P26030" s="294"/>
    </row>
    <row r="26031" spans="1:16">
      <c r="A26031" s="215"/>
      <c r="B26031" s="438"/>
      <c r="C26031" s="215"/>
      <c r="D26031" s="217"/>
      <c r="E26031" s="217"/>
      <c r="F26031" s="216"/>
      <c r="G26031" s="216"/>
      <c r="I26031" s="434"/>
      <c r="P26031" s="294"/>
    </row>
    <row r="26032" spans="1:16">
      <c r="A26032" s="215"/>
      <c r="B26032" s="438"/>
      <c r="C26032" s="215"/>
      <c r="D26032" s="217"/>
      <c r="E26032" s="217"/>
      <c r="F26032" s="216"/>
      <c r="G26032" s="216"/>
      <c r="I26032" s="434"/>
      <c r="P26032" s="294"/>
    </row>
    <row r="26033" spans="1:16">
      <c r="A26033" s="215"/>
      <c r="B26033" s="438"/>
      <c r="C26033" s="215"/>
      <c r="D26033" s="217"/>
      <c r="E26033" s="217"/>
      <c r="F26033" s="216"/>
      <c r="G26033" s="216"/>
      <c r="I26033" s="434"/>
      <c r="P26033" s="294"/>
    </row>
    <row r="26034" spans="1:16">
      <c r="A26034" s="215"/>
      <c r="B26034" s="438"/>
      <c r="C26034" s="215"/>
      <c r="D26034" s="217"/>
      <c r="E26034" s="217"/>
      <c r="F26034" s="216"/>
      <c r="G26034" s="216"/>
      <c r="I26034" s="434"/>
      <c r="P26034" s="294"/>
    </row>
    <row r="26035" spans="1:16">
      <c r="A26035" s="215"/>
      <c r="B26035" s="438"/>
      <c r="C26035" s="215"/>
      <c r="D26035" s="217"/>
      <c r="E26035" s="217"/>
      <c r="F26035" s="216"/>
      <c r="G26035" s="216"/>
      <c r="I26035" s="434"/>
      <c r="P26035" s="294"/>
    </row>
    <row r="26036" spans="1:16">
      <c r="A26036" s="215"/>
      <c r="B26036" s="438"/>
      <c r="C26036" s="215"/>
      <c r="D26036" s="217"/>
      <c r="E26036" s="217"/>
      <c r="F26036" s="216"/>
      <c r="G26036" s="216"/>
      <c r="I26036" s="434"/>
      <c r="P26036" s="294"/>
    </row>
    <row r="26037" spans="1:16">
      <c r="A26037" s="215"/>
      <c r="B26037" s="438"/>
      <c r="C26037" s="215"/>
      <c r="D26037" s="217"/>
      <c r="E26037" s="217"/>
      <c r="F26037" s="216"/>
      <c r="G26037" s="216"/>
      <c r="I26037" s="434"/>
      <c r="P26037" s="294"/>
    </row>
    <row r="26038" spans="1:16">
      <c r="A26038" s="215"/>
      <c r="B26038" s="438"/>
      <c r="C26038" s="215"/>
      <c r="D26038" s="217"/>
      <c r="E26038" s="217"/>
      <c r="F26038" s="216"/>
      <c r="G26038" s="216"/>
      <c r="I26038" s="434"/>
      <c r="P26038" s="294"/>
    </row>
    <row r="26039" spans="1:16">
      <c r="A26039" s="215"/>
      <c r="B26039" s="438"/>
      <c r="C26039" s="215"/>
      <c r="D26039" s="217"/>
      <c r="E26039" s="217"/>
      <c r="F26039" s="216"/>
      <c r="G26039" s="216"/>
      <c r="I26039" s="434"/>
      <c r="P26039" s="294"/>
    </row>
    <row r="26040" spans="1:16">
      <c r="A26040" s="215"/>
      <c r="B26040" s="438"/>
      <c r="C26040" s="215"/>
      <c r="D26040" s="217"/>
      <c r="E26040" s="217"/>
      <c r="F26040" s="216"/>
      <c r="G26040" s="216"/>
      <c r="I26040" s="434"/>
      <c r="P26040" s="294"/>
    </row>
    <row r="26041" spans="1:16">
      <c r="A26041" s="215"/>
      <c r="B26041" s="438"/>
      <c r="C26041" s="215"/>
      <c r="D26041" s="217"/>
      <c r="E26041" s="217"/>
      <c r="F26041" s="216"/>
      <c r="G26041" s="216"/>
      <c r="I26041" s="434"/>
      <c r="P26041" s="294"/>
    </row>
    <row r="26042" spans="1:16">
      <c r="A26042" s="215"/>
      <c r="B26042" s="438"/>
      <c r="C26042" s="215"/>
      <c r="D26042" s="217"/>
      <c r="E26042" s="217"/>
      <c r="F26042" s="216"/>
      <c r="G26042" s="216"/>
      <c r="I26042" s="434"/>
      <c r="P26042" s="294"/>
    </row>
    <row r="26043" spans="1:16">
      <c r="A26043" s="215"/>
      <c r="B26043" s="438"/>
      <c r="C26043" s="215"/>
      <c r="D26043" s="217"/>
      <c r="E26043" s="217"/>
      <c r="F26043" s="216"/>
      <c r="G26043" s="216"/>
      <c r="I26043" s="434"/>
      <c r="P26043" s="294"/>
    </row>
    <row r="26044" spans="1:16">
      <c r="A26044" s="215"/>
      <c r="B26044" s="438"/>
      <c r="C26044" s="215"/>
      <c r="D26044" s="217"/>
      <c r="E26044" s="217"/>
      <c r="F26044" s="216"/>
      <c r="G26044" s="216"/>
      <c r="I26044" s="434"/>
      <c r="P26044" s="294"/>
    </row>
    <row r="26045" spans="1:16">
      <c r="A26045" s="215"/>
      <c r="B26045" s="438"/>
      <c r="C26045" s="215"/>
      <c r="D26045" s="217"/>
      <c r="E26045" s="217"/>
      <c r="F26045" s="216"/>
      <c r="G26045" s="216"/>
      <c r="I26045" s="434"/>
      <c r="P26045" s="294"/>
    </row>
    <row r="26046" spans="1:16">
      <c r="A26046" s="215"/>
      <c r="B26046" s="438"/>
      <c r="C26046" s="215"/>
      <c r="D26046" s="217"/>
      <c r="E26046" s="217"/>
      <c r="F26046" s="216"/>
      <c r="G26046" s="216"/>
      <c r="I26046" s="434"/>
      <c r="P26046" s="294"/>
    </row>
    <row r="26047" spans="1:16">
      <c r="A26047" s="215"/>
      <c r="B26047" s="438"/>
      <c r="C26047" s="215"/>
      <c r="D26047" s="217"/>
      <c r="E26047" s="217"/>
      <c r="F26047" s="216"/>
      <c r="G26047" s="216"/>
      <c r="I26047" s="434"/>
      <c r="P26047" s="294"/>
    </row>
    <row r="26048" spans="1:16">
      <c r="A26048" s="215"/>
      <c r="B26048" s="438"/>
      <c r="C26048" s="215"/>
      <c r="D26048" s="217"/>
      <c r="E26048" s="217"/>
      <c r="F26048" s="216"/>
      <c r="G26048" s="216"/>
      <c r="I26048" s="434"/>
      <c r="P26048" s="294"/>
    </row>
    <row r="26049" spans="1:16">
      <c r="A26049" s="215"/>
      <c r="B26049" s="438"/>
      <c r="C26049" s="215"/>
      <c r="D26049" s="217"/>
      <c r="E26049" s="217"/>
      <c r="F26049" s="216"/>
      <c r="G26049" s="216"/>
      <c r="I26049" s="434"/>
      <c r="P26049" s="294"/>
    </row>
    <row r="26050" spans="1:16">
      <c r="A26050" s="215"/>
      <c r="B26050" s="438"/>
      <c r="C26050" s="215"/>
      <c r="D26050" s="217"/>
      <c r="E26050" s="217"/>
      <c r="F26050" s="216"/>
      <c r="G26050" s="216"/>
      <c r="I26050" s="434"/>
      <c r="P26050" s="294"/>
    </row>
    <row r="26051" spans="1:16">
      <c r="A26051" s="215"/>
      <c r="B26051" s="438"/>
      <c r="C26051" s="215"/>
      <c r="D26051" s="217"/>
      <c r="E26051" s="217"/>
      <c r="F26051" s="216"/>
      <c r="G26051" s="216"/>
      <c r="I26051" s="434"/>
      <c r="P26051" s="294"/>
    </row>
    <row r="26052" spans="1:16">
      <c r="A26052" s="215"/>
      <c r="B26052" s="438"/>
      <c r="C26052" s="215"/>
      <c r="D26052" s="217"/>
      <c r="E26052" s="217"/>
      <c r="F26052" s="216"/>
      <c r="G26052" s="216"/>
      <c r="I26052" s="434"/>
      <c r="P26052" s="294"/>
    </row>
    <row r="26053" spans="1:16">
      <c r="A26053" s="215"/>
      <c r="B26053" s="438"/>
      <c r="C26053" s="215"/>
      <c r="D26053" s="217"/>
      <c r="E26053" s="217"/>
      <c r="F26053" s="216"/>
      <c r="G26053" s="216"/>
      <c r="I26053" s="434"/>
      <c r="P26053" s="294"/>
    </row>
    <row r="26054" spans="1:16">
      <c r="A26054" s="215"/>
      <c r="B26054" s="438"/>
      <c r="C26054" s="215"/>
      <c r="D26054" s="217"/>
      <c r="E26054" s="217"/>
      <c r="F26054" s="216"/>
      <c r="G26054" s="216"/>
      <c r="I26054" s="434"/>
      <c r="P26054" s="294"/>
    </row>
    <row r="26055" spans="1:16">
      <c r="A26055" s="215"/>
      <c r="B26055" s="438"/>
      <c r="C26055" s="215"/>
      <c r="D26055" s="217"/>
      <c r="E26055" s="217"/>
      <c r="F26055" s="216"/>
      <c r="G26055" s="216"/>
      <c r="I26055" s="434"/>
      <c r="P26055" s="294"/>
    </row>
    <row r="26056" spans="1:16">
      <c r="A26056" s="215"/>
      <c r="B26056" s="438"/>
      <c r="C26056" s="215"/>
      <c r="D26056" s="217"/>
      <c r="E26056" s="217"/>
      <c r="F26056" s="216"/>
      <c r="G26056" s="216"/>
      <c r="I26056" s="434"/>
      <c r="P26056" s="294"/>
    </row>
    <row r="26057" spans="1:16">
      <c r="A26057" s="215"/>
      <c r="B26057" s="438"/>
      <c r="C26057" s="215"/>
      <c r="D26057" s="217"/>
      <c r="E26057" s="217"/>
      <c r="F26057" s="216"/>
      <c r="G26057" s="216"/>
      <c r="I26057" s="434"/>
      <c r="P26057" s="294"/>
    </row>
    <row r="26058" spans="1:16">
      <c r="A26058" s="215"/>
      <c r="B26058" s="438"/>
      <c r="C26058" s="215"/>
      <c r="D26058" s="217"/>
      <c r="E26058" s="217"/>
      <c r="F26058" s="216"/>
      <c r="G26058" s="216"/>
      <c r="I26058" s="434"/>
      <c r="P26058" s="294"/>
    </row>
    <row r="26059" spans="1:16">
      <c r="A26059" s="215"/>
      <c r="B26059" s="438"/>
      <c r="C26059" s="215"/>
      <c r="D26059" s="217"/>
      <c r="E26059" s="217"/>
      <c r="F26059" s="216"/>
      <c r="G26059" s="216"/>
      <c r="I26059" s="434"/>
      <c r="P26059" s="294"/>
    </row>
    <row r="26060" spans="1:16">
      <c r="A26060" s="215"/>
      <c r="B26060" s="438"/>
      <c r="C26060" s="215"/>
      <c r="D26060" s="217"/>
      <c r="E26060" s="217"/>
      <c r="F26060" s="216"/>
      <c r="G26060" s="216"/>
      <c r="I26060" s="434"/>
      <c r="P26060" s="294"/>
    </row>
    <row r="26061" spans="1:16">
      <c r="A26061" s="215"/>
      <c r="B26061" s="438"/>
      <c r="C26061" s="215"/>
      <c r="D26061" s="217"/>
      <c r="E26061" s="217"/>
      <c r="F26061" s="216"/>
      <c r="G26061" s="216"/>
      <c r="I26061" s="434"/>
      <c r="P26061" s="294"/>
    </row>
    <row r="26062" spans="1:16">
      <c r="A26062" s="215"/>
      <c r="B26062" s="438"/>
      <c r="C26062" s="215"/>
      <c r="D26062" s="217"/>
      <c r="E26062" s="217"/>
      <c r="F26062" s="216"/>
      <c r="G26062" s="216"/>
      <c r="I26062" s="434"/>
      <c r="P26062" s="294"/>
    </row>
    <row r="26063" spans="1:16">
      <c r="A26063" s="215"/>
      <c r="B26063" s="438"/>
      <c r="C26063" s="215"/>
      <c r="D26063" s="217"/>
      <c r="E26063" s="217"/>
      <c r="F26063" s="216"/>
      <c r="G26063" s="216"/>
      <c r="I26063" s="434"/>
      <c r="P26063" s="294"/>
    </row>
    <row r="26064" spans="1:16">
      <c r="A26064" s="215"/>
      <c r="B26064" s="438"/>
      <c r="C26064" s="215"/>
      <c r="D26064" s="217"/>
      <c r="E26064" s="217"/>
      <c r="F26064" s="216"/>
      <c r="G26064" s="216"/>
      <c r="I26064" s="434"/>
      <c r="P26064" s="294"/>
    </row>
    <row r="26065" spans="1:16">
      <c r="A26065" s="215"/>
      <c r="B26065" s="438"/>
      <c r="C26065" s="215"/>
      <c r="D26065" s="217"/>
      <c r="E26065" s="217"/>
      <c r="F26065" s="216"/>
      <c r="G26065" s="216"/>
      <c r="I26065" s="434"/>
      <c r="P26065" s="294"/>
    </row>
    <row r="26066" spans="1:16">
      <c r="A26066" s="215"/>
      <c r="B26066" s="438"/>
      <c r="C26066" s="215"/>
      <c r="D26066" s="217"/>
      <c r="E26066" s="217"/>
      <c r="F26066" s="216"/>
      <c r="G26066" s="216"/>
      <c r="I26066" s="434"/>
      <c r="P26066" s="294"/>
    </row>
    <row r="26067" spans="1:16">
      <c r="A26067" s="215"/>
      <c r="B26067" s="438"/>
      <c r="C26067" s="215"/>
      <c r="D26067" s="217"/>
      <c r="E26067" s="217"/>
      <c r="F26067" s="216"/>
      <c r="G26067" s="216"/>
      <c r="I26067" s="434"/>
      <c r="P26067" s="294"/>
    </row>
    <row r="26068" spans="1:16">
      <c r="A26068" s="215"/>
      <c r="B26068" s="438"/>
      <c r="C26068" s="215"/>
      <c r="D26068" s="217"/>
      <c r="E26068" s="217"/>
      <c r="F26068" s="216"/>
      <c r="G26068" s="216"/>
      <c r="I26068" s="434"/>
      <c r="P26068" s="294"/>
    </row>
    <row r="26069" spans="1:16">
      <c r="A26069" s="215"/>
      <c r="B26069" s="438"/>
      <c r="C26069" s="215"/>
      <c r="D26069" s="217"/>
      <c r="E26069" s="217"/>
      <c r="F26069" s="216"/>
      <c r="G26069" s="216"/>
      <c r="I26069" s="434"/>
      <c r="P26069" s="294"/>
    </row>
    <row r="26070" spans="1:16">
      <c r="A26070" s="215"/>
      <c r="B26070" s="438"/>
      <c r="C26070" s="215"/>
      <c r="D26070" s="217"/>
      <c r="E26070" s="217"/>
      <c r="F26070" s="216"/>
      <c r="G26070" s="216"/>
      <c r="I26070" s="434"/>
      <c r="P26070" s="294"/>
    </row>
    <row r="26071" spans="1:16">
      <c r="A26071" s="215"/>
      <c r="B26071" s="438"/>
      <c r="C26071" s="215"/>
      <c r="D26071" s="217"/>
      <c r="E26071" s="217"/>
      <c r="F26071" s="216"/>
      <c r="G26071" s="216"/>
      <c r="I26071" s="434"/>
      <c r="P26071" s="294"/>
    </row>
    <row r="26072" spans="1:16">
      <c r="A26072" s="215"/>
      <c r="B26072" s="438"/>
      <c r="C26072" s="215"/>
      <c r="D26072" s="217"/>
      <c r="E26072" s="217"/>
      <c r="F26072" s="216"/>
      <c r="G26072" s="216"/>
      <c r="I26072" s="434"/>
      <c r="P26072" s="294"/>
    </row>
    <row r="26073" spans="1:16">
      <c r="A26073" s="215"/>
      <c r="B26073" s="438"/>
      <c r="C26073" s="215"/>
      <c r="D26073" s="217"/>
      <c r="E26073" s="217"/>
      <c r="F26073" s="216"/>
      <c r="G26073" s="216"/>
      <c r="I26073" s="434"/>
      <c r="P26073" s="294"/>
    </row>
    <row r="26074" spans="1:16">
      <c r="A26074" s="215"/>
      <c r="B26074" s="438"/>
      <c r="C26074" s="215"/>
      <c r="D26074" s="217"/>
      <c r="E26074" s="217"/>
      <c r="F26074" s="216"/>
      <c r="G26074" s="216"/>
      <c r="I26074" s="434"/>
      <c r="P26074" s="294"/>
    </row>
    <row r="26075" spans="1:16">
      <c r="A26075" s="215"/>
      <c r="B26075" s="438"/>
      <c r="C26075" s="215"/>
      <c r="D26075" s="217"/>
      <c r="E26075" s="217"/>
      <c r="F26075" s="216"/>
      <c r="G26075" s="216"/>
      <c r="I26075" s="434"/>
      <c r="P26075" s="294"/>
    </row>
    <row r="26076" spans="1:16">
      <c r="A26076" s="215"/>
      <c r="B26076" s="438"/>
      <c r="C26076" s="215"/>
      <c r="D26076" s="217"/>
      <c r="E26076" s="217"/>
      <c r="F26076" s="216"/>
      <c r="G26076" s="216"/>
      <c r="I26076" s="434"/>
      <c r="P26076" s="294"/>
    </row>
    <row r="26077" spans="1:16">
      <c r="A26077" s="215"/>
      <c r="B26077" s="438"/>
      <c r="C26077" s="215"/>
      <c r="D26077" s="217"/>
      <c r="E26077" s="217"/>
      <c r="F26077" s="216"/>
      <c r="G26077" s="216"/>
      <c r="I26077" s="434"/>
      <c r="P26077" s="294"/>
    </row>
    <row r="26078" spans="1:16">
      <c r="A26078" s="215"/>
      <c r="B26078" s="438"/>
      <c r="C26078" s="215"/>
      <c r="D26078" s="217"/>
      <c r="E26078" s="217"/>
      <c r="F26078" s="216"/>
      <c r="G26078" s="216"/>
      <c r="I26078" s="434"/>
      <c r="P26078" s="294"/>
    </row>
    <row r="26079" spans="1:16">
      <c r="A26079" s="215"/>
      <c r="B26079" s="438"/>
      <c r="C26079" s="215"/>
      <c r="D26079" s="217"/>
      <c r="E26079" s="217"/>
      <c r="F26079" s="216"/>
      <c r="G26079" s="216"/>
      <c r="I26079" s="434"/>
      <c r="P26079" s="294"/>
    </row>
    <row r="26080" spans="1:16">
      <c r="A26080" s="215"/>
      <c r="B26080" s="438"/>
      <c r="C26080" s="215"/>
      <c r="D26080" s="217"/>
      <c r="E26080" s="217"/>
      <c r="F26080" s="216"/>
      <c r="G26080" s="216"/>
      <c r="I26080" s="434"/>
      <c r="P26080" s="294"/>
    </row>
    <row r="26081" spans="1:16">
      <c r="A26081" s="215"/>
      <c r="B26081" s="438"/>
      <c r="C26081" s="215"/>
      <c r="D26081" s="217"/>
      <c r="E26081" s="217"/>
      <c r="F26081" s="216"/>
      <c r="G26081" s="216"/>
      <c r="I26081" s="434"/>
      <c r="P26081" s="294"/>
    </row>
    <row r="26082" spans="1:16">
      <c r="A26082" s="215"/>
      <c r="B26082" s="438"/>
      <c r="C26082" s="215"/>
      <c r="D26082" s="217"/>
      <c r="E26082" s="217"/>
      <c r="F26082" s="216"/>
      <c r="G26082" s="216"/>
      <c r="I26082" s="434"/>
      <c r="P26082" s="294"/>
    </row>
    <row r="26083" spans="1:16">
      <c r="A26083" s="215"/>
      <c r="B26083" s="438"/>
      <c r="C26083" s="215"/>
      <c r="D26083" s="217"/>
      <c r="E26083" s="217"/>
      <c r="F26083" s="216"/>
      <c r="G26083" s="216"/>
      <c r="I26083" s="434"/>
      <c r="P26083" s="294"/>
    </row>
    <row r="26084" spans="1:16">
      <c r="A26084" s="215"/>
      <c r="B26084" s="438"/>
      <c r="C26084" s="215"/>
      <c r="D26084" s="217"/>
      <c r="E26084" s="217"/>
      <c r="F26084" s="216"/>
      <c r="G26084" s="216"/>
      <c r="I26084" s="434"/>
      <c r="P26084" s="294"/>
    </row>
    <row r="26085" spans="1:16">
      <c r="A26085" s="215"/>
      <c r="B26085" s="438"/>
      <c r="C26085" s="215"/>
      <c r="D26085" s="217"/>
      <c r="E26085" s="217"/>
      <c r="F26085" s="216"/>
      <c r="G26085" s="216"/>
      <c r="I26085" s="434"/>
      <c r="P26085" s="294"/>
    </row>
    <row r="26086" spans="1:16">
      <c r="A26086" s="215"/>
      <c r="B26086" s="438"/>
      <c r="C26086" s="215"/>
      <c r="D26086" s="217"/>
      <c r="E26086" s="217"/>
      <c r="F26086" s="216"/>
      <c r="G26086" s="216"/>
      <c r="I26086" s="434"/>
      <c r="P26086" s="294"/>
    </row>
    <row r="26087" spans="1:16">
      <c r="A26087" s="215"/>
      <c r="B26087" s="438"/>
      <c r="C26087" s="215"/>
      <c r="D26087" s="217"/>
      <c r="E26087" s="217"/>
      <c r="F26087" s="216"/>
      <c r="G26087" s="216"/>
      <c r="I26087" s="434"/>
      <c r="P26087" s="294"/>
    </row>
    <row r="26088" spans="1:16">
      <c r="A26088" s="215"/>
      <c r="B26088" s="438"/>
      <c r="C26088" s="215"/>
      <c r="D26088" s="217"/>
      <c r="E26088" s="217"/>
      <c r="F26088" s="216"/>
      <c r="G26088" s="216"/>
      <c r="I26088" s="434"/>
      <c r="P26088" s="294"/>
    </row>
    <row r="26089" spans="1:16">
      <c r="A26089" s="215"/>
      <c r="B26089" s="438"/>
      <c r="C26089" s="215"/>
      <c r="D26089" s="217"/>
      <c r="E26089" s="217"/>
      <c r="F26089" s="216"/>
      <c r="G26089" s="216"/>
      <c r="I26089" s="434"/>
      <c r="P26089" s="294"/>
    </row>
    <row r="26090" spans="1:16">
      <c r="A26090" s="215"/>
      <c r="B26090" s="438"/>
      <c r="C26090" s="215"/>
      <c r="D26090" s="217"/>
      <c r="E26090" s="217"/>
      <c r="F26090" s="216"/>
      <c r="G26090" s="216"/>
      <c r="I26090" s="434"/>
      <c r="P26090" s="294"/>
    </row>
    <row r="26091" spans="1:16">
      <c r="A26091" s="215"/>
      <c r="B26091" s="438"/>
      <c r="C26091" s="215"/>
      <c r="D26091" s="217"/>
      <c r="E26091" s="217"/>
      <c r="F26091" s="216"/>
      <c r="G26091" s="216"/>
      <c r="I26091" s="434"/>
      <c r="P26091" s="294"/>
    </row>
    <row r="26092" spans="1:16">
      <c r="A26092" s="215"/>
      <c r="B26092" s="438"/>
      <c r="C26092" s="215"/>
      <c r="D26092" s="217"/>
      <c r="E26092" s="217"/>
      <c r="F26092" s="216"/>
      <c r="G26092" s="216"/>
      <c r="I26092" s="434"/>
      <c r="P26092" s="294"/>
    </row>
    <row r="26093" spans="1:16">
      <c r="A26093" s="215"/>
      <c r="B26093" s="438"/>
      <c r="C26093" s="215"/>
      <c r="D26093" s="217"/>
      <c r="E26093" s="217"/>
      <c r="F26093" s="216"/>
      <c r="G26093" s="216"/>
      <c r="I26093" s="434"/>
      <c r="P26093" s="294"/>
    </row>
    <row r="26094" spans="1:16">
      <c r="A26094" s="215"/>
      <c r="B26094" s="438"/>
      <c r="C26094" s="215"/>
      <c r="D26094" s="217"/>
      <c r="E26094" s="217"/>
      <c r="F26094" s="216"/>
      <c r="G26094" s="216"/>
      <c r="I26094" s="434"/>
      <c r="P26094" s="294"/>
    </row>
    <row r="26095" spans="1:16">
      <c r="A26095" s="215"/>
      <c r="B26095" s="438"/>
      <c r="C26095" s="215"/>
      <c r="D26095" s="217"/>
      <c r="E26095" s="217"/>
      <c r="F26095" s="216"/>
      <c r="G26095" s="216"/>
      <c r="I26095" s="434"/>
      <c r="P26095" s="294"/>
    </row>
    <row r="26096" spans="1:16">
      <c r="A26096" s="215"/>
      <c r="B26096" s="438"/>
      <c r="C26096" s="215"/>
      <c r="D26096" s="217"/>
      <c r="E26096" s="217"/>
      <c r="F26096" s="216"/>
      <c r="G26096" s="216"/>
      <c r="I26096" s="434"/>
      <c r="P26096" s="294"/>
    </row>
    <row r="26097" spans="1:16">
      <c r="A26097" s="215"/>
      <c r="B26097" s="438"/>
      <c r="C26097" s="215"/>
      <c r="D26097" s="217"/>
      <c r="E26097" s="217"/>
      <c r="F26097" s="216"/>
      <c r="G26097" s="216"/>
      <c r="I26097" s="434"/>
      <c r="P26097" s="294"/>
    </row>
    <row r="26098" spans="1:16">
      <c r="A26098" s="215"/>
      <c r="B26098" s="438"/>
      <c r="C26098" s="215"/>
      <c r="D26098" s="217"/>
      <c r="E26098" s="217"/>
      <c r="F26098" s="216"/>
      <c r="G26098" s="216"/>
      <c r="I26098" s="434"/>
      <c r="P26098" s="294"/>
    </row>
    <row r="26099" spans="1:16">
      <c r="A26099" s="215"/>
      <c r="B26099" s="438"/>
      <c r="C26099" s="215"/>
      <c r="D26099" s="217"/>
      <c r="E26099" s="217"/>
      <c r="F26099" s="216"/>
      <c r="G26099" s="216"/>
      <c r="I26099" s="434"/>
      <c r="P26099" s="294"/>
    </row>
    <row r="26100" spans="1:16">
      <c r="A26100" s="215"/>
      <c r="B26100" s="438"/>
      <c r="C26100" s="215"/>
      <c r="D26100" s="217"/>
      <c r="E26100" s="217"/>
      <c r="F26100" s="216"/>
      <c r="G26100" s="216"/>
      <c r="I26100" s="434"/>
      <c r="P26100" s="294"/>
    </row>
    <row r="26101" spans="1:16">
      <c r="A26101" s="215"/>
      <c r="B26101" s="438"/>
      <c r="C26101" s="215"/>
      <c r="D26101" s="217"/>
      <c r="E26101" s="217"/>
      <c r="F26101" s="216"/>
      <c r="G26101" s="216"/>
      <c r="I26101" s="434"/>
      <c r="P26101" s="294"/>
    </row>
    <row r="26102" spans="1:16">
      <c r="A26102" s="215"/>
      <c r="B26102" s="438"/>
      <c r="C26102" s="215"/>
      <c r="D26102" s="217"/>
      <c r="E26102" s="217"/>
      <c r="F26102" s="216"/>
      <c r="G26102" s="216"/>
      <c r="I26102" s="434"/>
      <c r="P26102" s="294"/>
    </row>
    <row r="26103" spans="1:16">
      <c r="A26103" s="215"/>
      <c r="B26103" s="438"/>
      <c r="C26103" s="215"/>
      <c r="D26103" s="217"/>
      <c r="E26103" s="217"/>
      <c r="F26103" s="216"/>
      <c r="G26103" s="216"/>
      <c r="I26103" s="434"/>
      <c r="P26103" s="294"/>
    </row>
    <row r="26104" spans="1:16">
      <c r="A26104" s="215"/>
      <c r="B26104" s="438"/>
      <c r="C26104" s="215"/>
      <c r="D26104" s="217"/>
      <c r="E26104" s="217"/>
      <c r="F26104" s="216"/>
      <c r="G26104" s="216"/>
      <c r="I26104" s="434"/>
      <c r="P26104" s="294"/>
    </row>
    <row r="26105" spans="1:16">
      <c r="A26105" s="215"/>
      <c r="B26105" s="438"/>
      <c r="C26105" s="215"/>
      <c r="D26105" s="217"/>
      <c r="E26105" s="217"/>
      <c r="F26105" s="216"/>
      <c r="G26105" s="216"/>
      <c r="I26105" s="434"/>
      <c r="P26105" s="294"/>
    </row>
    <row r="26106" spans="1:16">
      <c r="A26106" s="215"/>
      <c r="B26106" s="438"/>
      <c r="C26106" s="215"/>
      <c r="D26106" s="217"/>
      <c r="E26106" s="217"/>
      <c r="F26106" s="216"/>
      <c r="G26106" s="216"/>
      <c r="I26106" s="434"/>
      <c r="P26106" s="294"/>
    </row>
    <row r="26107" spans="1:16">
      <c r="A26107" s="215"/>
      <c r="B26107" s="438"/>
      <c r="C26107" s="215"/>
      <c r="D26107" s="217"/>
      <c r="E26107" s="217"/>
      <c r="F26107" s="216"/>
      <c r="G26107" s="216"/>
      <c r="I26107" s="434"/>
      <c r="P26107" s="294"/>
    </row>
    <row r="26108" spans="1:16">
      <c r="A26108" s="215"/>
      <c r="B26108" s="438"/>
      <c r="C26108" s="215"/>
      <c r="D26108" s="217"/>
      <c r="E26108" s="217"/>
      <c r="F26108" s="216"/>
      <c r="G26108" s="216"/>
      <c r="I26108" s="434"/>
      <c r="P26108" s="294"/>
    </row>
    <row r="26109" spans="1:16">
      <c r="A26109" s="215"/>
      <c r="B26109" s="438"/>
      <c r="C26109" s="215"/>
      <c r="D26109" s="217"/>
      <c r="E26109" s="217"/>
      <c r="F26109" s="216"/>
      <c r="G26109" s="216"/>
      <c r="I26109" s="434"/>
      <c r="P26109" s="294"/>
    </row>
    <row r="26110" spans="1:16">
      <c r="A26110" s="215"/>
      <c r="B26110" s="438"/>
      <c r="C26110" s="215"/>
      <c r="D26110" s="217"/>
      <c r="E26110" s="217"/>
      <c r="F26110" s="216"/>
      <c r="G26110" s="216"/>
      <c r="I26110" s="434"/>
      <c r="P26110" s="294"/>
    </row>
    <row r="26111" spans="1:16">
      <c r="A26111" s="215"/>
      <c r="B26111" s="438"/>
      <c r="C26111" s="215"/>
      <c r="D26111" s="217"/>
      <c r="E26111" s="217"/>
      <c r="F26111" s="216"/>
      <c r="G26111" s="216"/>
      <c r="I26111" s="434"/>
      <c r="P26111" s="294"/>
    </row>
    <row r="26112" spans="1:16">
      <c r="A26112" s="215"/>
      <c r="B26112" s="438"/>
      <c r="C26112" s="215"/>
      <c r="D26112" s="217"/>
      <c r="E26112" s="217"/>
      <c r="F26112" s="216"/>
      <c r="G26112" s="216"/>
      <c r="I26112" s="434"/>
      <c r="P26112" s="294"/>
    </row>
    <row r="26113" spans="1:16">
      <c r="A26113" s="215"/>
      <c r="B26113" s="438"/>
      <c r="C26113" s="215"/>
      <c r="D26113" s="217"/>
      <c r="E26113" s="217"/>
      <c r="F26113" s="216"/>
      <c r="G26113" s="216"/>
      <c r="I26113" s="434"/>
      <c r="P26113" s="294"/>
    </row>
    <row r="26114" spans="1:16">
      <c r="A26114" s="215"/>
      <c r="B26114" s="438"/>
      <c r="C26114" s="215"/>
      <c r="D26114" s="217"/>
      <c r="E26114" s="217"/>
      <c r="F26114" s="216"/>
      <c r="G26114" s="216"/>
      <c r="I26114" s="434"/>
      <c r="P26114" s="294"/>
    </row>
    <row r="26115" spans="1:16">
      <c r="A26115" s="215"/>
      <c r="B26115" s="438"/>
      <c r="C26115" s="215"/>
      <c r="D26115" s="217"/>
      <c r="E26115" s="217"/>
      <c r="F26115" s="216"/>
      <c r="G26115" s="216"/>
      <c r="I26115" s="434"/>
      <c r="P26115" s="294"/>
    </row>
    <row r="26116" spans="1:16">
      <c r="A26116" s="215"/>
      <c r="B26116" s="438"/>
      <c r="C26116" s="215"/>
      <c r="D26116" s="217"/>
      <c r="E26116" s="217"/>
      <c r="F26116" s="216"/>
      <c r="G26116" s="216"/>
      <c r="I26116" s="434"/>
      <c r="P26116" s="294"/>
    </row>
    <row r="26117" spans="1:16">
      <c r="A26117" s="215"/>
      <c r="B26117" s="438"/>
      <c r="C26117" s="215"/>
      <c r="D26117" s="217"/>
      <c r="E26117" s="217"/>
      <c r="F26117" s="216"/>
      <c r="G26117" s="216"/>
      <c r="I26117" s="434"/>
      <c r="P26117" s="294"/>
    </row>
    <row r="26118" spans="1:16">
      <c r="A26118" s="215"/>
      <c r="B26118" s="438"/>
      <c r="C26118" s="215"/>
      <c r="D26118" s="217"/>
      <c r="E26118" s="217"/>
      <c r="F26118" s="216"/>
      <c r="G26118" s="216"/>
      <c r="I26118" s="434"/>
      <c r="P26118" s="294"/>
    </row>
    <row r="26119" spans="1:16">
      <c r="A26119" s="215"/>
      <c r="B26119" s="438"/>
      <c r="C26119" s="215"/>
      <c r="D26119" s="217"/>
      <c r="E26119" s="217"/>
      <c r="F26119" s="216"/>
      <c r="G26119" s="216"/>
      <c r="I26119" s="434"/>
      <c r="P26119" s="294"/>
    </row>
    <row r="26120" spans="1:16">
      <c r="A26120" s="215"/>
      <c r="B26120" s="438"/>
      <c r="C26120" s="215"/>
      <c r="D26120" s="217"/>
      <c r="E26120" s="217"/>
      <c r="F26120" s="216"/>
      <c r="G26120" s="216"/>
      <c r="I26120" s="434"/>
      <c r="P26120" s="294"/>
    </row>
    <row r="26121" spans="1:16">
      <c r="A26121" s="215"/>
      <c r="B26121" s="438"/>
      <c r="C26121" s="215"/>
      <c r="D26121" s="217"/>
      <c r="E26121" s="217"/>
      <c r="F26121" s="216"/>
      <c r="G26121" s="216"/>
      <c r="I26121" s="434"/>
      <c r="P26121" s="294"/>
    </row>
    <row r="26122" spans="1:16">
      <c r="A26122" s="215"/>
      <c r="B26122" s="438"/>
      <c r="C26122" s="215"/>
      <c r="D26122" s="217"/>
      <c r="E26122" s="217"/>
      <c r="F26122" s="216"/>
      <c r="G26122" s="216"/>
      <c r="I26122" s="434"/>
      <c r="P26122" s="294"/>
    </row>
    <row r="26123" spans="1:16">
      <c r="A26123" s="215"/>
      <c r="B26123" s="438"/>
      <c r="C26123" s="215"/>
      <c r="D26123" s="217"/>
      <c r="E26123" s="217"/>
      <c r="F26123" s="216"/>
      <c r="G26123" s="216"/>
      <c r="I26123" s="434"/>
      <c r="P26123" s="294"/>
    </row>
    <row r="26124" spans="1:16">
      <c r="A26124" s="215"/>
      <c r="B26124" s="438"/>
      <c r="C26124" s="215"/>
      <c r="D26124" s="217"/>
      <c r="E26124" s="217"/>
      <c r="F26124" s="216"/>
      <c r="G26124" s="216"/>
      <c r="I26124" s="434"/>
      <c r="P26124" s="294"/>
    </row>
    <row r="26125" spans="1:16">
      <c r="A26125" s="215"/>
      <c r="B26125" s="438"/>
      <c r="C26125" s="215"/>
      <c r="D26125" s="217"/>
      <c r="E26125" s="217"/>
      <c r="F26125" s="216"/>
      <c r="G26125" s="216"/>
      <c r="I26125" s="434"/>
      <c r="P26125" s="294"/>
    </row>
    <row r="26126" spans="1:16">
      <c r="A26126" s="215"/>
      <c r="B26126" s="438"/>
      <c r="C26126" s="215"/>
      <c r="D26126" s="217"/>
      <c r="E26126" s="217"/>
      <c r="F26126" s="216"/>
      <c r="G26126" s="216"/>
      <c r="I26126" s="434"/>
      <c r="P26126" s="294"/>
    </row>
    <row r="26127" spans="1:16">
      <c r="A26127" s="215"/>
      <c r="B26127" s="438"/>
      <c r="C26127" s="215"/>
      <c r="D26127" s="217"/>
      <c r="E26127" s="217"/>
      <c r="F26127" s="216"/>
      <c r="G26127" s="216"/>
      <c r="I26127" s="434"/>
      <c r="P26127" s="294"/>
    </row>
    <row r="26128" spans="1:16">
      <c r="A26128" s="215"/>
      <c r="B26128" s="438"/>
      <c r="C26128" s="215"/>
      <c r="D26128" s="217"/>
      <c r="E26128" s="217"/>
      <c r="F26128" s="216"/>
      <c r="G26128" s="216"/>
      <c r="I26128" s="434"/>
      <c r="P26128" s="294"/>
    </row>
    <row r="26129" spans="1:16">
      <c r="A26129" s="215"/>
      <c r="B26129" s="438"/>
      <c r="C26129" s="215"/>
      <c r="D26129" s="217"/>
      <c r="E26129" s="217"/>
      <c r="F26129" s="216"/>
      <c r="G26129" s="216"/>
      <c r="I26129" s="434"/>
      <c r="P26129" s="294"/>
    </row>
    <row r="26130" spans="1:16">
      <c r="A26130" s="215"/>
      <c r="B26130" s="438"/>
      <c r="C26130" s="215"/>
      <c r="D26130" s="217"/>
      <c r="E26130" s="217"/>
      <c r="F26130" s="216"/>
      <c r="G26130" s="216"/>
      <c r="I26130" s="434"/>
      <c r="P26130" s="294"/>
    </row>
    <row r="26131" spans="1:16">
      <c r="A26131" s="215"/>
      <c r="B26131" s="438"/>
      <c r="C26131" s="215"/>
      <c r="D26131" s="217"/>
      <c r="E26131" s="217"/>
      <c r="F26131" s="216"/>
      <c r="G26131" s="216"/>
      <c r="I26131" s="434"/>
      <c r="P26131" s="294"/>
    </row>
    <row r="26132" spans="1:16">
      <c r="A26132" s="215"/>
      <c r="B26132" s="438"/>
      <c r="C26132" s="215"/>
      <c r="D26132" s="217"/>
      <c r="E26132" s="217"/>
      <c r="F26132" s="216"/>
      <c r="G26132" s="216"/>
      <c r="I26132" s="434"/>
      <c r="P26132" s="294"/>
    </row>
    <row r="26133" spans="1:16">
      <c r="A26133" s="215"/>
      <c r="B26133" s="438"/>
      <c r="C26133" s="215"/>
      <c r="D26133" s="217"/>
      <c r="E26133" s="217"/>
      <c r="F26133" s="216"/>
      <c r="G26133" s="216"/>
      <c r="I26133" s="434"/>
      <c r="P26133" s="294"/>
    </row>
    <row r="26134" spans="1:16">
      <c r="A26134" s="215"/>
      <c r="B26134" s="438"/>
      <c r="C26134" s="215"/>
      <c r="D26134" s="217"/>
      <c r="E26134" s="217"/>
      <c r="F26134" s="216"/>
      <c r="G26134" s="216"/>
      <c r="I26134" s="434"/>
      <c r="P26134" s="294"/>
    </row>
    <row r="26135" spans="1:16">
      <c r="A26135" s="215"/>
      <c r="B26135" s="438"/>
      <c r="C26135" s="215"/>
      <c r="D26135" s="217"/>
      <c r="E26135" s="217"/>
      <c r="F26135" s="216"/>
      <c r="G26135" s="216"/>
      <c r="I26135" s="434"/>
      <c r="P26135" s="294"/>
    </row>
    <row r="26136" spans="1:16">
      <c r="A26136" s="215"/>
      <c r="B26136" s="438"/>
      <c r="C26136" s="215"/>
      <c r="D26136" s="217"/>
      <c r="E26136" s="217"/>
      <c r="F26136" s="216"/>
      <c r="G26136" s="216"/>
      <c r="I26136" s="434"/>
      <c r="P26136" s="294"/>
    </row>
    <row r="26137" spans="1:16">
      <c r="A26137" s="215"/>
      <c r="B26137" s="438"/>
      <c r="C26137" s="215"/>
      <c r="D26137" s="217"/>
      <c r="E26137" s="217"/>
      <c r="F26137" s="216"/>
      <c r="G26137" s="216"/>
      <c r="I26137" s="434"/>
      <c r="P26137" s="294"/>
    </row>
    <row r="26138" spans="1:16">
      <c r="A26138" s="215"/>
      <c r="B26138" s="438"/>
      <c r="C26138" s="215"/>
      <c r="D26138" s="217"/>
      <c r="E26138" s="217"/>
      <c r="F26138" s="216"/>
      <c r="G26138" s="216"/>
      <c r="I26138" s="434"/>
      <c r="P26138" s="294"/>
    </row>
    <row r="26139" spans="1:16">
      <c r="A26139" s="215"/>
      <c r="B26139" s="438"/>
      <c r="C26139" s="215"/>
      <c r="D26139" s="217"/>
      <c r="E26139" s="217"/>
      <c r="F26139" s="216"/>
      <c r="G26139" s="216"/>
      <c r="I26139" s="434"/>
      <c r="P26139" s="294"/>
    </row>
    <row r="26140" spans="1:16">
      <c r="A26140" s="215"/>
      <c r="B26140" s="438"/>
      <c r="C26140" s="215"/>
      <c r="D26140" s="217"/>
      <c r="E26140" s="217"/>
      <c r="F26140" s="216"/>
      <c r="G26140" s="216"/>
      <c r="I26140" s="434"/>
      <c r="P26140" s="294"/>
    </row>
    <row r="26141" spans="1:16">
      <c r="A26141" s="215"/>
      <c r="B26141" s="438"/>
      <c r="C26141" s="215"/>
      <c r="D26141" s="217"/>
      <c r="E26141" s="217"/>
      <c r="F26141" s="216"/>
      <c r="G26141" s="216"/>
      <c r="I26141" s="434"/>
      <c r="P26141" s="294"/>
    </row>
    <row r="26142" spans="1:16">
      <c r="A26142" s="215"/>
      <c r="B26142" s="438"/>
      <c r="C26142" s="215"/>
      <c r="D26142" s="217"/>
      <c r="E26142" s="217"/>
      <c r="F26142" s="216"/>
      <c r="G26142" s="216"/>
      <c r="I26142" s="434"/>
      <c r="P26142" s="294"/>
    </row>
    <row r="26143" spans="1:16">
      <c r="A26143" s="215"/>
      <c r="B26143" s="438"/>
      <c r="C26143" s="215"/>
      <c r="D26143" s="217"/>
      <c r="E26143" s="217"/>
      <c r="F26143" s="216"/>
      <c r="G26143" s="216"/>
      <c r="I26143" s="434"/>
      <c r="P26143" s="294"/>
    </row>
    <row r="26144" spans="1:16">
      <c r="A26144" s="215"/>
      <c r="B26144" s="438"/>
      <c r="C26144" s="215"/>
      <c r="D26144" s="217"/>
      <c r="E26144" s="217"/>
      <c r="F26144" s="216"/>
      <c r="G26144" s="216"/>
      <c r="I26144" s="434"/>
      <c r="P26144" s="294"/>
    </row>
    <row r="26145" spans="1:16">
      <c r="A26145" s="215"/>
      <c r="B26145" s="438"/>
      <c r="C26145" s="215"/>
      <c r="D26145" s="217"/>
      <c r="E26145" s="217"/>
      <c r="F26145" s="216"/>
      <c r="G26145" s="216"/>
      <c r="I26145" s="434"/>
      <c r="P26145" s="294"/>
    </row>
    <row r="26146" spans="1:16">
      <c r="A26146" s="215"/>
      <c r="B26146" s="438"/>
      <c r="C26146" s="215"/>
      <c r="D26146" s="217"/>
      <c r="E26146" s="217"/>
      <c r="F26146" s="216"/>
      <c r="G26146" s="216"/>
      <c r="I26146" s="434"/>
      <c r="P26146" s="294"/>
    </row>
    <row r="26147" spans="1:16">
      <c r="A26147" s="215"/>
      <c r="B26147" s="438"/>
      <c r="C26147" s="215"/>
      <c r="D26147" s="217"/>
      <c r="E26147" s="217"/>
      <c r="F26147" s="216"/>
      <c r="G26147" s="216"/>
      <c r="I26147" s="434"/>
      <c r="P26147" s="294"/>
    </row>
    <row r="26148" spans="1:16">
      <c r="A26148" s="215"/>
      <c r="B26148" s="438"/>
      <c r="C26148" s="215"/>
      <c r="D26148" s="217"/>
      <c r="E26148" s="217"/>
      <c r="F26148" s="216"/>
      <c r="G26148" s="216"/>
      <c r="I26148" s="434"/>
      <c r="P26148" s="294"/>
    </row>
    <row r="26149" spans="1:16">
      <c r="A26149" s="215"/>
      <c r="B26149" s="438"/>
      <c r="C26149" s="215"/>
      <c r="D26149" s="217"/>
      <c r="E26149" s="217"/>
      <c r="F26149" s="216"/>
      <c r="G26149" s="216"/>
      <c r="I26149" s="434"/>
      <c r="P26149" s="294"/>
    </row>
    <row r="26150" spans="1:16">
      <c r="A26150" s="215"/>
      <c r="B26150" s="438"/>
      <c r="C26150" s="215"/>
      <c r="D26150" s="217"/>
      <c r="E26150" s="217"/>
      <c r="F26150" s="216"/>
      <c r="G26150" s="216"/>
      <c r="I26150" s="434"/>
      <c r="P26150" s="294"/>
    </row>
    <row r="26151" spans="1:16">
      <c r="A26151" s="215"/>
      <c r="B26151" s="438"/>
      <c r="C26151" s="215"/>
      <c r="D26151" s="217"/>
      <c r="E26151" s="217"/>
      <c r="F26151" s="216"/>
      <c r="G26151" s="216"/>
      <c r="I26151" s="434"/>
      <c r="P26151" s="294"/>
    </row>
    <row r="26152" spans="1:16">
      <c r="A26152" s="215"/>
      <c r="B26152" s="438"/>
      <c r="C26152" s="215"/>
      <c r="D26152" s="217"/>
      <c r="E26152" s="217"/>
      <c r="F26152" s="216"/>
      <c r="G26152" s="216"/>
      <c r="I26152" s="434"/>
      <c r="P26152" s="294"/>
    </row>
    <row r="26153" spans="1:16">
      <c r="A26153" s="215"/>
      <c r="B26153" s="438"/>
      <c r="C26153" s="215"/>
      <c r="D26153" s="217"/>
      <c r="E26153" s="217"/>
      <c r="F26153" s="216"/>
      <c r="G26153" s="216"/>
      <c r="I26153" s="434"/>
      <c r="P26153" s="294"/>
    </row>
    <row r="26154" spans="1:16">
      <c r="A26154" s="215"/>
      <c r="B26154" s="438"/>
      <c r="C26154" s="215"/>
      <c r="D26154" s="217"/>
      <c r="E26154" s="217"/>
      <c r="F26154" s="216"/>
      <c r="G26154" s="216"/>
      <c r="I26154" s="434"/>
      <c r="P26154" s="294"/>
    </row>
    <row r="26155" spans="1:16">
      <c r="A26155" s="215"/>
      <c r="B26155" s="438"/>
      <c r="C26155" s="215"/>
      <c r="D26155" s="217"/>
      <c r="E26155" s="217"/>
      <c r="F26155" s="216"/>
      <c r="G26155" s="216"/>
      <c r="I26155" s="434"/>
      <c r="P26155" s="294"/>
    </row>
    <row r="26156" spans="1:16">
      <c r="A26156" s="215"/>
      <c r="B26156" s="438"/>
      <c r="C26156" s="215"/>
      <c r="D26156" s="217"/>
      <c r="E26156" s="217"/>
      <c r="F26156" s="216"/>
      <c r="G26156" s="216"/>
      <c r="I26156" s="434"/>
      <c r="P26156" s="294"/>
    </row>
    <row r="26157" spans="1:16">
      <c r="A26157" s="215"/>
      <c r="B26157" s="438"/>
      <c r="C26157" s="215"/>
      <c r="D26157" s="217"/>
      <c r="E26157" s="217"/>
      <c r="F26157" s="216"/>
      <c r="G26157" s="216"/>
      <c r="I26157" s="434"/>
      <c r="P26157" s="294"/>
    </row>
    <row r="26158" spans="1:16">
      <c r="A26158" s="215"/>
      <c r="B26158" s="438"/>
      <c r="C26158" s="215"/>
      <c r="D26158" s="217"/>
      <c r="E26158" s="217"/>
      <c r="F26158" s="216"/>
      <c r="G26158" s="216"/>
      <c r="I26158" s="434"/>
      <c r="P26158" s="294"/>
    </row>
    <row r="26159" spans="1:16">
      <c r="A26159" s="215"/>
      <c r="B26159" s="438"/>
      <c r="C26159" s="215"/>
      <c r="D26159" s="217"/>
      <c r="E26159" s="217"/>
      <c r="F26159" s="216"/>
      <c r="G26159" s="216"/>
      <c r="I26159" s="434"/>
      <c r="P26159" s="294"/>
    </row>
    <row r="26160" spans="1:16">
      <c r="A26160" s="215"/>
      <c r="B26160" s="438"/>
      <c r="C26160" s="215"/>
      <c r="D26160" s="217"/>
      <c r="E26160" s="217"/>
      <c r="F26160" s="216"/>
      <c r="G26160" s="216"/>
      <c r="I26160" s="434"/>
      <c r="P26160" s="294"/>
    </row>
    <row r="26161" spans="1:16">
      <c r="A26161" s="215"/>
      <c r="B26161" s="438"/>
      <c r="C26161" s="215"/>
      <c r="D26161" s="217"/>
      <c r="E26161" s="217"/>
      <c r="F26161" s="216"/>
      <c r="G26161" s="216"/>
      <c r="I26161" s="434"/>
      <c r="P26161" s="294"/>
    </row>
    <row r="26162" spans="1:16">
      <c r="A26162" s="215"/>
      <c r="B26162" s="438"/>
      <c r="C26162" s="215"/>
      <c r="D26162" s="217"/>
      <c r="E26162" s="217"/>
      <c r="F26162" s="216"/>
      <c r="G26162" s="216"/>
      <c r="I26162" s="434"/>
      <c r="P26162" s="294"/>
    </row>
    <row r="26163" spans="1:16">
      <c r="A26163" s="215"/>
      <c r="B26163" s="438"/>
      <c r="C26163" s="215"/>
      <c r="D26163" s="217"/>
      <c r="E26163" s="217"/>
      <c r="F26163" s="216"/>
      <c r="G26163" s="216"/>
      <c r="I26163" s="434"/>
      <c r="P26163" s="294"/>
    </row>
    <row r="26164" spans="1:16">
      <c r="A26164" s="215"/>
      <c r="B26164" s="438"/>
      <c r="C26164" s="215"/>
      <c r="D26164" s="217"/>
      <c r="E26164" s="217"/>
      <c r="F26164" s="216"/>
      <c r="G26164" s="216"/>
      <c r="I26164" s="434"/>
      <c r="P26164" s="294"/>
    </row>
    <row r="26165" spans="1:16">
      <c r="A26165" s="215"/>
      <c r="B26165" s="438"/>
      <c r="C26165" s="215"/>
      <c r="D26165" s="217"/>
      <c r="E26165" s="217"/>
      <c r="F26165" s="216"/>
      <c r="G26165" s="216"/>
      <c r="I26165" s="434"/>
      <c r="P26165" s="294"/>
    </row>
    <row r="26166" spans="1:16">
      <c r="A26166" s="215"/>
      <c r="B26166" s="438"/>
      <c r="C26166" s="215"/>
      <c r="D26166" s="217"/>
      <c r="E26166" s="217"/>
      <c r="F26166" s="216"/>
      <c r="G26166" s="216"/>
      <c r="I26166" s="434"/>
      <c r="P26166" s="294"/>
    </row>
    <row r="26167" spans="1:16">
      <c r="A26167" s="215"/>
      <c r="B26167" s="438"/>
      <c r="C26167" s="215"/>
      <c r="D26167" s="217"/>
      <c r="E26167" s="217"/>
      <c r="F26167" s="216"/>
      <c r="G26167" s="216"/>
      <c r="I26167" s="434"/>
      <c r="P26167" s="294"/>
    </row>
    <row r="26168" spans="1:16">
      <c r="A26168" s="215"/>
      <c r="B26168" s="438"/>
      <c r="C26168" s="215"/>
      <c r="D26168" s="217"/>
      <c r="E26168" s="217"/>
      <c r="F26168" s="216"/>
      <c r="G26168" s="216"/>
      <c r="I26168" s="434"/>
      <c r="P26168" s="294"/>
    </row>
    <row r="26169" spans="1:16">
      <c r="A26169" s="215"/>
      <c r="B26169" s="438"/>
      <c r="C26169" s="215"/>
      <c r="D26169" s="217"/>
      <c r="E26169" s="217"/>
      <c r="F26169" s="216"/>
      <c r="G26169" s="216"/>
      <c r="I26169" s="434"/>
      <c r="P26169" s="294"/>
    </row>
    <row r="26170" spans="1:16">
      <c r="A26170" s="215"/>
      <c r="B26170" s="438"/>
      <c r="C26170" s="215"/>
      <c r="D26170" s="217"/>
      <c r="E26170" s="217"/>
      <c r="F26170" s="216"/>
      <c r="G26170" s="216"/>
      <c r="I26170" s="434"/>
      <c r="P26170" s="294"/>
    </row>
    <row r="26171" spans="1:16">
      <c r="A26171" s="215"/>
      <c r="B26171" s="438"/>
      <c r="C26171" s="215"/>
      <c r="D26171" s="217"/>
      <c r="E26171" s="217"/>
      <c r="F26171" s="216"/>
      <c r="G26171" s="216"/>
      <c r="I26171" s="434"/>
      <c r="P26171" s="294"/>
    </row>
    <row r="26172" spans="1:16">
      <c r="A26172" s="215"/>
      <c r="B26172" s="438"/>
      <c r="C26172" s="215"/>
      <c r="D26172" s="217"/>
      <c r="E26172" s="217"/>
      <c r="F26172" s="216"/>
      <c r="G26172" s="216"/>
      <c r="I26172" s="434"/>
      <c r="P26172" s="294"/>
    </row>
    <row r="26173" spans="1:16">
      <c r="A26173" s="215"/>
      <c r="B26173" s="438"/>
      <c r="C26173" s="215"/>
      <c r="D26173" s="217"/>
      <c r="E26173" s="217"/>
      <c r="F26173" s="216"/>
      <c r="G26173" s="216"/>
      <c r="I26173" s="434"/>
      <c r="P26173" s="294"/>
    </row>
    <row r="26174" spans="1:16">
      <c r="A26174" s="215"/>
      <c r="B26174" s="438"/>
      <c r="C26174" s="215"/>
      <c r="D26174" s="217"/>
      <c r="E26174" s="217"/>
      <c r="F26174" s="216"/>
      <c r="G26174" s="216"/>
      <c r="I26174" s="434"/>
      <c r="P26174" s="294"/>
    </row>
    <row r="26175" spans="1:16">
      <c r="A26175" s="215"/>
      <c r="B26175" s="438"/>
      <c r="C26175" s="215"/>
      <c r="D26175" s="217"/>
      <c r="E26175" s="217"/>
      <c r="F26175" s="216"/>
      <c r="G26175" s="216"/>
      <c r="I26175" s="434"/>
      <c r="P26175" s="294"/>
    </row>
    <row r="26176" spans="1:16">
      <c r="A26176" s="215"/>
      <c r="B26176" s="438"/>
      <c r="C26176" s="215"/>
      <c r="D26176" s="217"/>
      <c r="E26176" s="217"/>
      <c r="F26176" s="216"/>
      <c r="G26176" s="216"/>
      <c r="I26176" s="434"/>
      <c r="P26176" s="294"/>
    </row>
    <row r="26177" spans="1:16">
      <c r="A26177" s="215"/>
      <c r="B26177" s="438"/>
      <c r="C26177" s="215"/>
      <c r="D26177" s="217"/>
      <c r="E26177" s="217"/>
      <c r="F26177" s="216"/>
      <c r="G26177" s="216"/>
      <c r="I26177" s="434"/>
      <c r="P26177" s="294"/>
    </row>
    <row r="26178" spans="1:16">
      <c r="A26178" s="215"/>
      <c r="B26178" s="438"/>
      <c r="C26178" s="215"/>
      <c r="D26178" s="217"/>
      <c r="E26178" s="217"/>
      <c r="F26178" s="216"/>
      <c r="G26178" s="216"/>
      <c r="I26178" s="434"/>
      <c r="P26178" s="294"/>
    </row>
    <row r="26179" spans="1:16">
      <c r="A26179" s="215"/>
      <c r="B26179" s="438"/>
      <c r="C26179" s="215"/>
      <c r="D26179" s="217"/>
      <c r="E26179" s="217"/>
      <c r="F26179" s="216"/>
      <c r="G26179" s="216"/>
      <c r="I26179" s="434"/>
      <c r="P26179" s="294"/>
    </row>
    <row r="26180" spans="1:16">
      <c r="A26180" s="215"/>
      <c r="B26180" s="438"/>
      <c r="C26180" s="215"/>
      <c r="D26180" s="217"/>
      <c r="E26180" s="217"/>
      <c r="F26180" s="216"/>
      <c r="G26180" s="216"/>
      <c r="I26180" s="434"/>
      <c r="P26180" s="294"/>
    </row>
    <row r="26181" spans="1:16">
      <c r="A26181" s="215"/>
      <c r="B26181" s="438"/>
      <c r="C26181" s="215"/>
      <c r="D26181" s="217"/>
      <c r="E26181" s="217"/>
      <c r="F26181" s="216"/>
      <c r="G26181" s="216"/>
      <c r="I26181" s="434"/>
      <c r="P26181" s="294"/>
    </row>
    <row r="26182" spans="1:16">
      <c r="A26182" s="215"/>
      <c r="B26182" s="438"/>
      <c r="C26182" s="215"/>
      <c r="D26182" s="217"/>
      <c r="E26182" s="217"/>
      <c r="F26182" s="216"/>
      <c r="G26182" s="216"/>
      <c r="I26182" s="434"/>
      <c r="P26182" s="294"/>
    </row>
    <row r="26183" spans="1:16">
      <c r="A26183" s="215"/>
      <c r="B26183" s="438"/>
      <c r="C26183" s="215"/>
      <c r="D26183" s="217"/>
      <c r="E26183" s="217"/>
      <c r="F26183" s="216"/>
      <c r="G26183" s="216"/>
      <c r="I26183" s="434"/>
      <c r="P26183" s="294"/>
    </row>
    <row r="26184" spans="1:16">
      <c r="A26184" s="215"/>
      <c r="B26184" s="438"/>
      <c r="C26184" s="215"/>
      <c r="D26184" s="217"/>
      <c r="E26184" s="217"/>
      <c r="F26184" s="216"/>
      <c r="G26184" s="216"/>
      <c r="I26184" s="434"/>
      <c r="P26184" s="294"/>
    </row>
    <row r="26185" spans="1:16">
      <c r="A26185" s="215"/>
      <c r="B26185" s="438"/>
      <c r="C26185" s="215"/>
      <c r="D26185" s="217"/>
      <c r="E26185" s="217"/>
      <c r="F26185" s="216"/>
      <c r="G26185" s="216"/>
      <c r="I26185" s="434"/>
      <c r="P26185" s="294"/>
    </row>
    <row r="26186" spans="1:16">
      <c r="A26186" s="215"/>
      <c r="B26186" s="438"/>
      <c r="C26186" s="215"/>
      <c r="D26186" s="217"/>
      <c r="E26186" s="217"/>
      <c r="F26186" s="216"/>
      <c r="G26186" s="216"/>
      <c r="I26186" s="434"/>
      <c r="P26186" s="294"/>
    </row>
    <row r="26187" spans="1:16">
      <c r="A26187" s="215"/>
      <c r="B26187" s="438"/>
      <c r="C26187" s="215"/>
      <c r="D26187" s="217"/>
      <c r="E26187" s="217"/>
      <c r="F26187" s="216"/>
      <c r="G26187" s="216"/>
      <c r="I26187" s="434"/>
      <c r="P26187" s="294"/>
    </row>
    <row r="26188" spans="1:16">
      <c r="A26188" s="215"/>
      <c r="B26188" s="438"/>
      <c r="C26188" s="215"/>
      <c r="D26188" s="217"/>
      <c r="E26188" s="217"/>
      <c r="F26188" s="216"/>
      <c r="G26188" s="216"/>
      <c r="I26188" s="434"/>
      <c r="P26188" s="294"/>
    </row>
    <row r="26189" spans="1:16">
      <c r="A26189" s="215"/>
      <c r="B26189" s="438"/>
      <c r="C26189" s="215"/>
      <c r="D26189" s="217"/>
      <c r="E26189" s="217"/>
      <c r="F26189" s="216"/>
      <c r="G26189" s="216"/>
      <c r="I26189" s="434"/>
      <c r="P26189" s="294"/>
    </row>
    <row r="26190" spans="1:16">
      <c r="A26190" s="215"/>
      <c r="B26190" s="438"/>
      <c r="C26190" s="215"/>
      <c r="D26190" s="217"/>
      <c r="E26190" s="217"/>
      <c r="F26190" s="216"/>
      <c r="G26190" s="216"/>
      <c r="I26190" s="434"/>
      <c r="P26190" s="294"/>
    </row>
    <row r="26191" spans="1:16">
      <c r="A26191" s="215"/>
      <c r="B26191" s="438"/>
      <c r="C26191" s="215"/>
      <c r="D26191" s="217"/>
      <c r="E26191" s="217"/>
      <c r="F26191" s="216"/>
      <c r="G26191" s="216"/>
      <c r="I26191" s="434"/>
      <c r="P26191" s="294"/>
    </row>
    <row r="26192" spans="1:16">
      <c r="A26192" s="215"/>
      <c r="B26192" s="438"/>
      <c r="C26192" s="215"/>
      <c r="D26192" s="217"/>
      <c r="E26192" s="217"/>
      <c r="F26192" s="216"/>
      <c r="G26192" s="216"/>
      <c r="I26192" s="434"/>
      <c r="P26192" s="294"/>
    </row>
    <row r="26193" spans="1:16">
      <c r="A26193" s="215"/>
      <c r="B26193" s="438"/>
      <c r="C26193" s="215"/>
      <c r="D26193" s="217"/>
      <c r="E26193" s="217"/>
      <c r="F26193" s="216"/>
      <c r="G26193" s="216"/>
      <c r="I26193" s="434"/>
      <c r="P26193" s="294"/>
    </row>
    <row r="26194" spans="1:16">
      <c r="A26194" s="215"/>
      <c r="B26194" s="438"/>
      <c r="C26194" s="215"/>
      <c r="D26194" s="217"/>
      <c r="E26194" s="217"/>
      <c r="F26194" s="216"/>
      <c r="G26194" s="216"/>
      <c r="I26194" s="434"/>
      <c r="P26194" s="294"/>
    </row>
    <row r="26195" spans="1:16">
      <c r="A26195" s="215"/>
      <c r="B26195" s="438"/>
      <c r="C26195" s="215"/>
      <c r="D26195" s="217"/>
      <c r="E26195" s="217"/>
      <c r="F26195" s="216"/>
      <c r="G26195" s="216"/>
      <c r="I26195" s="434"/>
      <c r="P26195" s="294"/>
    </row>
    <row r="26196" spans="1:16">
      <c r="A26196" s="215"/>
      <c r="B26196" s="438"/>
      <c r="C26196" s="215"/>
      <c r="D26196" s="217"/>
      <c r="E26196" s="217"/>
      <c r="F26196" s="216"/>
      <c r="G26196" s="216"/>
      <c r="I26196" s="434"/>
      <c r="P26196" s="294"/>
    </row>
    <row r="26197" spans="1:16">
      <c r="A26197" s="215"/>
      <c r="B26197" s="438"/>
      <c r="C26197" s="215"/>
      <c r="D26197" s="217"/>
      <c r="E26197" s="217"/>
      <c r="F26197" s="216"/>
      <c r="G26197" s="216"/>
      <c r="I26197" s="434"/>
      <c r="P26197" s="294"/>
    </row>
    <row r="26198" spans="1:16">
      <c r="A26198" s="215"/>
      <c r="B26198" s="438"/>
      <c r="C26198" s="215"/>
      <c r="D26198" s="217"/>
      <c r="E26198" s="217"/>
      <c r="F26198" s="216"/>
      <c r="G26198" s="216"/>
      <c r="I26198" s="434"/>
      <c r="P26198" s="294"/>
    </row>
    <row r="26199" spans="1:16">
      <c r="A26199" s="215"/>
      <c r="B26199" s="438"/>
      <c r="C26199" s="215"/>
      <c r="D26199" s="217"/>
      <c r="E26199" s="217"/>
      <c r="F26199" s="216"/>
      <c r="G26199" s="216"/>
      <c r="I26199" s="434"/>
      <c r="P26199" s="294"/>
    </row>
    <row r="26200" spans="1:16">
      <c r="A26200" s="215"/>
      <c r="B26200" s="438"/>
      <c r="C26200" s="215"/>
      <c r="D26200" s="217"/>
      <c r="E26200" s="217"/>
      <c r="F26200" s="216"/>
      <c r="G26200" s="216"/>
      <c r="I26200" s="434"/>
      <c r="P26200" s="294"/>
    </row>
    <row r="26201" spans="1:16">
      <c r="A26201" s="215"/>
      <c r="B26201" s="438"/>
      <c r="C26201" s="215"/>
      <c r="D26201" s="217"/>
      <c r="E26201" s="217"/>
      <c r="F26201" s="216"/>
      <c r="G26201" s="216"/>
      <c r="I26201" s="434"/>
      <c r="P26201" s="294"/>
    </row>
    <row r="26202" spans="1:16">
      <c r="A26202" s="215"/>
      <c r="B26202" s="438"/>
      <c r="C26202" s="215"/>
      <c r="D26202" s="217"/>
      <c r="E26202" s="217"/>
      <c r="F26202" s="216"/>
      <c r="G26202" s="216"/>
      <c r="I26202" s="434"/>
      <c r="P26202" s="294"/>
    </row>
    <row r="26203" spans="1:16">
      <c r="A26203" s="215"/>
      <c r="B26203" s="438"/>
      <c r="C26203" s="215"/>
      <c r="D26203" s="217"/>
      <c r="E26203" s="217"/>
      <c r="F26203" s="216"/>
      <c r="G26203" s="216"/>
      <c r="I26203" s="434"/>
      <c r="P26203" s="294"/>
    </row>
    <row r="26204" spans="1:16">
      <c r="A26204" s="215"/>
      <c r="B26204" s="438"/>
      <c r="C26204" s="215"/>
      <c r="D26204" s="217"/>
      <c r="E26204" s="217"/>
      <c r="F26204" s="216"/>
      <c r="G26204" s="216"/>
      <c r="I26204" s="434"/>
      <c r="P26204" s="294"/>
    </row>
    <row r="26205" spans="1:16">
      <c r="A26205" s="215"/>
      <c r="B26205" s="438"/>
      <c r="C26205" s="215"/>
      <c r="D26205" s="217"/>
      <c r="E26205" s="217"/>
      <c r="F26205" s="216"/>
      <c r="G26205" s="216"/>
      <c r="I26205" s="434"/>
      <c r="P26205" s="294"/>
    </row>
    <row r="26206" spans="1:16">
      <c r="A26206" s="215"/>
      <c r="B26206" s="438"/>
      <c r="C26206" s="215"/>
      <c r="D26206" s="217"/>
      <c r="E26206" s="217"/>
      <c r="F26206" s="216"/>
      <c r="G26206" s="216"/>
      <c r="I26206" s="434"/>
      <c r="P26206" s="294"/>
    </row>
    <row r="26207" spans="1:16">
      <c r="A26207" s="215"/>
      <c r="B26207" s="438"/>
      <c r="C26207" s="215"/>
      <c r="D26207" s="217"/>
      <c r="E26207" s="217"/>
      <c r="F26207" s="216"/>
      <c r="G26207" s="216"/>
      <c r="I26207" s="434"/>
      <c r="P26207" s="294"/>
    </row>
    <row r="26208" spans="1:16">
      <c r="A26208" s="215"/>
      <c r="B26208" s="438"/>
      <c r="C26208" s="215"/>
      <c r="D26208" s="217"/>
      <c r="E26208" s="217"/>
      <c r="F26208" s="216"/>
      <c r="G26208" s="216"/>
      <c r="I26208" s="434"/>
      <c r="P26208" s="294"/>
    </row>
    <row r="26209" spans="1:16">
      <c r="A26209" s="215"/>
      <c r="B26209" s="438"/>
      <c r="C26209" s="215"/>
      <c r="D26209" s="217"/>
      <c r="E26209" s="217"/>
      <c r="F26209" s="216"/>
      <c r="G26209" s="216"/>
      <c r="I26209" s="434"/>
      <c r="P26209" s="294"/>
    </row>
    <row r="26210" spans="1:16">
      <c r="A26210" s="215"/>
      <c r="B26210" s="438"/>
      <c r="C26210" s="215"/>
      <c r="D26210" s="217"/>
      <c r="E26210" s="217"/>
      <c r="F26210" s="216"/>
      <c r="G26210" s="216"/>
      <c r="I26210" s="434"/>
      <c r="P26210" s="294"/>
    </row>
    <row r="26211" spans="1:16">
      <c r="A26211" s="215"/>
      <c r="B26211" s="438"/>
      <c r="C26211" s="215"/>
      <c r="D26211" s="217"/>
      <c r="E26211" s="217"/>
      <c r="F26211" s="216"/>
      <c r="G26211" s="216"/>
      <c r="I26211" s="434"/>
      <c r="P26211" s="294"/>
    </row>
    <row r="26212" spans="1:16">
      <c r="A26212" s="215"/>
      <c r="B26212" s="438"/>
      <c r="C26212" s="215"/>
      <c r="D26212" s="217"/>
      <c r="E26212" s="217"/>
      <c r="F26212" s="216"/>
      <c r="G26212" s="216"/>
      <c r="I26212" s="434"/>
      <c r="P26212" s="294"/>
    </row>
    <row r="26213" spans="1:16">
      <c r="A26213" s="215"/>
      <c r="B26213" s="438"/>
      <c r="C26213" s="215"/>
      <c r="D26213" s="217"/>
      <c r="E26213" s="217"/>
      <c r="F26213" s="216"/>
      <c r="G26213" s="216"/>
      <c r="I26213" s="434"/>
      <c r="P26213" s="294"/>
    </row>
    <row r="26214" spans="1:16">
      <c r="A26214" s="215"/>
      <c r="B26214" s="438"/>
      <c r="C26214" s="215"/>
      <c r="D26214" s="217"/>
      <c r="E26214" s="217"/>
      <c r="F26214" s="216"/>
      <c r="G26214" s="216"/>
      <c r="I26214" s="434"/>
      <c r="P26214" s="294"/>
    </row>
    <row r="26215" spans="1:16">
      <c r="A26215" s="215"/>
      <c r="B26215" s="438"/>
      <c r="C26215" s="215"/>
      <c r="D26215" s="217"/>
      <c r="E26215" s="217"/>
      <c r="F26215" s="216"/>
      <c r="G26215" s="216"/>
      <c r="I26215" s="434"/>
      <c r="P26215" s="294"/>
    </row>
    <row r="26216" spans="1:16">
      <c r="A26216" s="215"/>
      <c r="B26216" s="438"/>
      <c r="C26216" s="215"/>
      <c r="D26216" s="217"/>
      <c r="E26216" s="217"/>
      <c r="F26216" s="216"/>
      <c r="G26216" s="216"/>
      <c r="I26216" s="434"/>
      <c r="P26216" s="294"/>
    </row>
    <row r="26217" spans="1:16">
      <c r="A26217" s="215"/>
      <c r="B26217" s="438"/>
      <c r="C26217" s="215"/>
      <c r="D26217" s="217"/>
      <c r="E26217" s="217"/>
      <c r="F26217" s="216"/>
      <c r="G26217" s="216"/>
      <c r="I26217" s="434"/>
      <c r="P26217" s="294"/>
    </row>
    <row r="26218" spans="1:16">
      <c r="A26218" s="215"/>
      <c r="B26218" s="438"/>
      <c r="C26218" s="215"/>
      <c r="D26218" s="217"/>
      <c r="E26218" s="217"/>
      <c r="F26218" s="216"/>
      <c r="G26218" s="216"/>
      <c r="I26218" s="434"/>
      <c r="P26218" s="294"/>
    </row>
    <row r="26219" spans="1:16">
      <c r="A26219" s="215"/>
      <c r="B26219" s="438"/>
      <c r="C26219" s="215"/>
      <c r="D26219" s="217"/>
      <c r="E26219" s="217"/>
      <c r="F26219" s="216"/>
      <c r="G26219" s="216"/>
      <c r="I26219" s="434"/>
      <c r="P26219" s="294"/>
    </row>
    <row r="26220" spans="1:16">
      <c r="A26220" s="215"/>
      <c r="B26220" s="438"/>
      <c r="C26220" s="215"/>
      <c r="D26220" s="217"/>
      <c r="E26220" s="217"/>
      <c r="F26220" s="216"/>
      <c r="G26220" s="216"/>
      <c r="I26220" s="434"/>
      <c r="P26220" s="294"/>
    </row>
    <row r="26221" spans="1:16">
      <c r="A26221" s="215"/>
      <c r="B26221" s="438"/>
      <c r="C26221" s="215"/>
      <c r="D26221" s="217"/>
      <c r="E26221" s="217"/>
      <c r="F26221" s="216"/>
      <c r="G26221" s="216"/>
      <c r="I26221" s="434"/>
      <c r="P26221" s="294"/>
    </row>
    <row r="26222" spans="1:16">
      <c r="A26222" s="215"/>
      <c r="B26222" s="438"/>
      <c r="C26222" s="215"/>
      <c r="D26222" s="217"/>
      <c r="E26222" s="217"/>
      <c r="F26222" s="216"/>
      <c r="G26222" s="216"/>
      <c r="I26222" s="434"/>
      <c r="P26222" s="294"/>
    </row>
    <row r="26223" spans="1:16">
      <c r="A26223" s="215"/>
      <c r="B26223" s="438"/>
      <c r="C26223" s="215"/>
      <c r="D26223" s="217"/>
      <c r="E26223" s="217"/>
      <c r="F26223" s="216"/>
      <c r="G26223" s="216"/>
      <c r="I26223" s="434"/>
      <c r="P26223" s="294"/>
    </row>
    <row r="26224" spans="1:16">
      <c r="A26224" s="215"/>
      <c r="B26224" s="438"/>
      <c r="C26224" s="215"/>
      <c r="D26224" s="217"/>
      <c r="E26224" s="217"/>
      <c r="F26224" s="216"/>
      <c r="G26224" s="216"/>
      <c r="I26224" s="434"/>
      <c r="P26224" s="294"/>
    </row>
    <row r="26225" spans="1:16">
      <c r="A26225" s="215"/>
      <c r="B26225" s="438"/>
      <c r="C26225" s="215"/>
      <c r="D26225" s="217"/>
      <c r="E26225" s="217"/>
      <c r="F26225" s="216"/>
      <c r="G26225" s="216"/>
      <c r="I26225" s="434"/>
      <c r="P26225" s="294"/>
    </row>
    <row r="26226" spans="1:16">
      <c r="A26226" s="215"/>
      <c r="B26226" s="438"/>
      <c r="C26226" s="215"/>
      <c r="D26226" s="217"/>
      <c r="E26226" s="217"/>
      <c r="F26226" s="216"/>
      <c r="G26226" s="216"/>
      <c r="I26226" s="434"/>
      <c r="P26226" s="294"/>
    </row>
    <row r="26227" spans="1:16">
      <c r="A26227" s="215"/>
      <c r="B26227" s="438"/>
      <c r="C26227" s="215"/>
      <c r="D26227" s="217"/>
      <c r="E26227" s="217"/>
      <c r="F26227" s="216"/>
      <c r="G26227" s="216"/>
      <c r="I26227" s="434"/>
      <c r="P26227" s="294"/>
    </row>
    <row r="26228" spans="1:16">
      <c r="A26228" s="215"/>
      <c r="B26228" s="438"/>
      <c r="C26228" s="215"/>
      <c r="D26228" s="217"/>
      <c r="E26228" s="217"/>
      <c r="F26228" s="216"/>
      <c r="G26228" s="216"/>
      <c r="I26228" s="434"/>
      <c r="P26228" s="294"/>
    </row>
    <row r="26229" spans="1:16">
      <c r="A26229" s="215"/>
      <c r="B26229" s="438"/>
      <c r="C26229" s="215"/>
      <c r="D26229" s="217"/>
      <c r="E26229" s="217"/>
      <c r="F26229" s="216"/>
      <c r="G26229" s="216"/>
      <c r="I26229" s="434"/>
      <c r="P26229" s="294"/>
    </row>
    <row r="26230" spans="1:16">
      <c r="A26230" s="215"/>
      <c r="B26230" s="438"/>
      <c r="C26230" s="215"/>
      <c r="D26230" s="217"/>
      <c r="E26230" s="217"/>
      <c r="F26230" s="216"/>
      <c r="G26230" s="216"/>
      <c r="I26230" s="434"/>
      <c r="P26230" s="294"/>
    </row>
    <row r="26231" spans="1:16">
      <c r="A26231" s="215"/>
      <c r="B26231" s="438"/>
      <c r="C26231" s="215"/>
      <c r="D26231" s="217"/>
      <c r="E26231" s="217"/>
      <c r="F26231" s="216"/>
      <c r="G26231" s="216"/>
      <c r="I26231" s="434"/>
      <c r="P26231" s="294"/>
    </row>
    <row r="26232" spans="1:16">
      <c r="A26232" s="215"/>
      <c r="B26232" s="438"/>
      <c r="C26232" s="215"/>
      <c r="D26232" s="217"/>
      <c r="E26232" s="217"/>
      <c r="F26232" s="216"/>
      <c r="G26232" s="216"/>
      <c r="I26232" s="434"/>
      <c r="P26232" s="294"/>
    </row>
    <row r="26233" spans="1:16">
      <c r="A26233" s="215"/>
      <c r="B26233" s="438"/>
      <c r="C26233" s="215"/>
      <c r="D26233" s="217"/>
      <c r="E26233" s="217"/>
      <c r="F26233" s="216"/>
      <c r="G26233" s="216"/>
      <c r="I26233" s="434"/>
      <c r="P26233" s="294"/>
    </row>
    <row r="26234" spans="1:16">
      <c r="A26234" s="215"/>
      <c r="B26234" s="438"/>
      <c r="C26234" s="215"/>
      <c r="D26234" s="217"/>
      <c r="E26234" s="217"/>
      <c r="F26234" s="216"/>
      <c r="G26234" s="216"/>
      <c r="I26234" s="434"/>
      <c r="P26234" s="294"/>
    </row>
    <row r="26235" spans="1:16">
      <c r="A26235" s="215"/>
      <c r="B26235" s="438"/>
      <c r="C26235" s="215"/>
      <c r="D26235" s="217"/>
      <c r="E26235" s="217"/>
      <c r="F26235" s="216"/>
      <c r="G26235" s="216"/>
      <c r="I26235" s="434"/>
      <c r="P26235" s="294"/>
    </row>
    <row r="26236" spans="1:16">
      <c r="A26236" s="215"/>
      <c r="B26236" s="438"/>
      <c r="C26236" s="215"/>
      <c r="D26236" s="217"/>
      <c r="E26236" s="217"/>
      <c r="F26236" s="216"/>
      <c r="G26236" s="216"/>
      <c r="I26236" s="434"/>
      <c r="P26236" s="294"/>
    </row>
    <row r="26237" spans="1:16">
      <c r="A26237" s="215"/>
      <c r="B26237" s="438"/>
      <c r="C26237" s="215"/>
      <c r="D26237" s="217"/>
      <c r="E26237" s="217"/>
      <c r="F26237" s="216"/>
      <c r="G26237" s="216"/>
      <c r="I26237" s="434"/>
      <c r="P26237" s="294"/>
    </row>
    <row r="26238" spans="1:16">
      <c r="A26238" s="215"/>
      <c r="B26238" s="438"/>
      <c r="C26238" s="215"/>
      <c r="D26238" s="217"/>
      <c r="E26238" s="217"/>
      <c r="F26238" s="216"/>
      <c r="G26238" s="216"/>
      <c r="I26238" s="434"/>
      <c r="P26238" s="294"/>
    </row>
    <row r="26239" spans="1:16">
      <c r="A26239" s="215"/>
      <c r="B26239" s="438"/>
      <c r="C26239" s="215"/>
      <c r="D26239" s="217"/>
      <c r="E26239" s="217"/>
      <c r="F26239" s="216"/>
      <c r="G26239" s="216"/>
      <c r="I26239" s="434"/>
      <c r="P26239" s="294"/>
    </row>
    <row r="26240" spans="1:16">
      <c r="A26240" s="215"/>
      <c r="B26240" s="438"/>
      <c r="C26240" s="215"/>
      <c r="D26240" s="217"/>
      <c r="E26240" s="217"/>
      <c r="F26240" s="216"/>
      <c r="G26240" s="216"/>
      <c r="I26240" s="434"/>
      <c r="P26240" s="294"/>
    </row>
    <row r="26241" spans="1:16">
      <c r="A26241" s="215"/>
      <c r="B26241" s="438"/>
      <c r="C26241" s="215"/>
      <c r="D26241" s="217"/>
      <c r="E26241" s="217"/>
      <c r="F26241" s="216"/>
      <c r="G26241" s="216"/>
      <c r="I26241" s="434"/>
      <c r="P26241" s="294"/>
    </row>
    <row r="26242" spans="1:16">
      <c r="A26242" s="215"/>
      <c r="B26242" s="438"/>
      <c r="C26242" s="215"/>
      <c r="D26242" s="217"/>
      <c r="E26242" s="217"/>
      <c r="F26242" s="216"/>
      <c r="G26242" s="216"/>
      <c r="I26242" s="434"/>
      <c r="P26242" s="294"/>
    </row>
    <row r="26243" spans="1:16">
      <c r="A26243" s="215"/>
      <c r="B26243" s="438"/>
      <c r="C26243" s="215"/>
      <c r="D26243" s="217"/>
      <c r="E26243" s="217"/>
      <c r="F26243" s="216"/>
      <c r="G26243" s="216"/>
      <c r="I26243" s="434"/>
      <c r="P26243" s="294"/>
    </row>
    <row r="26244" spans="1:16">
      <c r="A26244" s="215"/>
      <c r="B26244" s="438"/>
      <c r="C26244" s="215"/>
      <c r="D26244" s="217"/>
      <c r="E26244" s="217"/>
      <c r="F26244" s="216"/>
      <c r="G26244" s="216"/>
      <c r="I26244" s="434"/>
      <c r="P26244" s="294"/>
    </row>
    <row r="26245" spans="1:16">
      <c r="A26245" s="215"/>
      <c r="B26245" s="438"/>
      <c r="C26245" s="215"/>
      <c r="D26245" s="217"/>
      <c r="E26245" s="217"/>
      <c r="F26245" s="216"/>
      <c r="G26245" s="216"/>
      <c r="I26245" s="434"/>
      <c r="P26245" s="294"/>
    </row>
    <row r="26246" spans="1:16">
      <c r="A26246" s="215"/>
      <c r="B26246" s="438"/>
      <c r="C26246" s="215"/>
      <c r="D26246" s="217"/>
      <c r="E26246" s="217"/>
      <c r="F26246" s="216"/>
      <c r="G26246" s="216"/>
      <c r="I26246" s="434"/>
      <c r="P26246" s="294"/>
    </row>
    <row r="26247" spans="1:16">
      <c r="A26247" s="215"/>
      <c r="B26247" s="438"/>
      <c r="C26247" s="215"/>
      <c r="D26247" s="217"/>
      <c r="E26247" s="217"/>
      <c r="F26247" s="216"/>
      <c r="G26247" s="216"/>
      <c r="I26247" s="434"/>
      <c r="P26247" s="294"/>
    </row>
    <row r="26248" spans="1:16">
      <c r="A26248" s="215"/>
      <c r="B26248" s="438"/>
      <c r="C26248" s="215"/>
      <c r="D26248" s="217"/>
      <c r="E26248" s="217"/>
      <c r="F26248" s="216"/>
      <c r="G26248" s="216"/>
      <c r="I26248" s="434"/>
      <c r="P26248" s="294"/>
    </row>
    <row r="26249" spans="1:16">
      <c r="A26249" s="215"/>
      <c r="B26249" s="438"/>
      <c r="C26249" s="215"/>
      <c r="D26249" s="217"/>
      <c r="E26249" s="217"/>
      <c r="F26249" s="216"/>
      <c r="G26249" s="216"/>
      <c r="I26249" s="434"/>
      <c r="P26249" s="294"/>
    </row>
    <row r="26250" spans="1:16">
      <c r="A26250" s="215"/>
      <c r="B26250" s="438"/>
      <c r="C26250" s="215"/>
      <c r="D26250" s="217"/>
      <c r="E26250" s="217"/>
      <c r="F26250" s="216"/>
      <c r="G26250" s="216"/>
      <c r="I26250" s="434"/>
      <c r="P26250" s="294"/>
    </row>
    <row r="26251" spans="1:16">
      <c r="A26251" s="215"/>
      <c r="B26251" s="438"/>
      <c r="C26251" s="215"/>
      <c r="D26251" s="217"/>
      <c r="E26251" s="217"/>
      <c r="F26251" s="216"/>
      <c r="G26251" s="216"/>
      <c r="I26251" s="434"/>
      <c r="P26251" s="294"/>
    </row>
    <row r="26252" spans="1:16">
      <c r="A26252" s="215"/>
      <c r="B26252" s="438"/>
      <c r="C26252" s="215"/>
      <c r="D26252" s="217"/>
      <c r="E26252" s="217"/>
      <c r="F26252" s="216"/>
      <c r="G26252" s="216"/>
      <c r="I26252" s="434"/>
      <c r="P26252" s="294"/>
    </row>
    <row r="26253" spans="1:16">
      <c r="A26253" s="215"/>
      <c r="B26253" s="438"/>
      <c r="C26253" s="215"/>
      <c r="D26253" s="217"/>
      <c r="E26253" s="217"/>
      <c r="F26253" s="216"/>
      <c r="G26253" s="216"/>
      <c r="I26253" s="434"/>
      <c r="P26253" s="294"/>
    </row>
    <row r="26254" spans="1:16">
      <c r="A26254" s="215"/>
      <c r="B26254" s="438"/>
      <c r="C26254" s="215"/>
      <c r="D26254" s="217"/>
      <c r="E26254" s="217"/>
      <c r="F26254" s="216"/>
      <c r="G26254" s="216"/>
      <c r="I26254" s="434"/>
      <c r="P26254" s="294"/>
    </row>
    <row r="26255" spans="1:16">
      <c r="A26255" s="215"/>
      <c r="B26255" s="438"/>
      <c r="C26255" s="215"/>
      <c r="D26255" s="217"/>
      <c r="E26255" s="217"/>
      <c r="F26255" s="216"/>
      <c r="G26255" s="216"/>
      <c r="I26255" s="434"/>
      <c r="P26255" s="294"/>
    </row>
    <row r="26256" spans="1:16">
      <c r="A26256" s="215"/>
      <c r="B26256" s="438"/>
      <c r="C26256" s="215"/>
      <c r="D26256" s="217"/>
      <c r="E26256" s="217"/>
      <c r="F26256" s="216"/>
      <c r="G26256" s="216"/>
      <c r="I26256" s="434"/>
      <c r="P26256" s="294"/>
    </row>
    <row r="26257" spans="1:16">
      <c r="A26257" s="215"/>
      <c r="B26257" s="438"/>
      <c r="C26257" s="215"/>
      <c r="D26257" s="217"/>
      <c r="E26257" s="217"/>
      <c r="F26257" s="216"/>
      <c r="G26257" s="216"/>
      <c r="I26257" s="434"/>
      <c r="P26257" s="294"/>
    </row>
    <row r="26258" spans="1:16">
      <c r="A26258" s="215"/>
      <c r="B26258" s="438"/>
      <c r="C26258" s="215"/>
      <c r="D26258" s="217"/>
      <c r="E26258" s="217"/>
      <c r="F26258" s="216"/>
      <c r="G26258" s="216"/>
      <c r="I26258" s="434"/>
      <c r="P26258" s="294"/>
    </row>
    <row r="26259" spans="1:16">
      <c r="A26259" s="215"/>
      <c r="B26259" s="438"/>
      <c r="C26259" s="215"/>
      <c r="D26259" s="217"/>
      <c r="E26259" s="217"/>
      <c r="F26259" s="216"/>
      <c r="G26259" s="216"/>
      <c r="I26259" s="434"/>
      <c r="P26259" s="294"/>
    </row>
    <row r="26260" spans="1:16">
      <c r="A26260" s="215"/>
      <c r="B26260" s="438"/>
      <c r="C26260" s="215"/>
      <c r="D26260" s="217"/>
      <c r="E26260" s="217"/>
      <c r="F26260" s="216"/>
      <c r="G26260" s="216"/>
      <c r="I26260" s="434"/>
      <c r="P26260" s="294"/>
    </row>
    <row r="26261" spans="1:16">
      <c r="A26261" s="215"/>
      <c r="B26261" s="438"/>
      <c r="C26261" s="215"/>
      <c r="D26261" s="217"/>
      <c r="E26261" s="217"/>
      <c r="F26261" s="216"/>
      <c r="G26261" s="216"/>
      <c r="I26261" s="434"/>
      <c r="P26261" s="294"/>
    </row>
    <row r="26262" spans="1:16">
      <c r="A26262" s="215"/>
      <c r="B26262" s="438"/>
      <c r="C26262" s="215"/>
      <c r="D26262" s="217"/>
      <c r="E26262" s="217"/>
      <c r="F26262" s="216"/>
      <c r="G26262" s="216"/>
      <c r="I26262" s="434"/>
      <c r="P26262" s="294"/>
    </row>
    <row r="26263" spans="1:16">
      <c r="A26263" s="215"/>
      <c r="B26263" s="438"/>
      <c r="C26263" s="215"/>
      <c r="D26263" s="217"/>
      <c r="E26263" s="217"/>
      <c r="F26263" s="216"/>
      <c r="G26263" s="216"/>
      <c r="I26263" s="434"/>
      <c r="P26263" s="294"/>
    </row>
    <row r="26264" spans="1:16">
      <c r="A26264" s="215"/>
      <c r="B26264" s="438"/>
      <c r="C26264" s="215"/>
      <c r="D26264" s="217"/>
      <c r="E26264" s="217"/>
      <c r="F26264" s="216"/>
      <c r="G26264" s="216"/>
      <c r="I26264" s="434"/>
      <c r="P26264" s="294"/>
    </row>
    <row r="26265" spans="1:16">
      <c r="A26265" s="215"/>
      <c r="B26265" s="438"/>
      <c r="C26265" s="215"/>
      <c r="D26265" s="217"/>
      <c r="E26265" s="217"/>
      <c r="F26265" s="216"/>
      <c r="G26265" s="216"/>
      <c r="I26265" s="434"/>
      <c r="P26265" s="294"/>
    </row>
    <row r="26266" spans="1:16">
      <c r="A26266" s="215"/>
      <c r="B26266" s="438"/>
      <c r="C26266" s="215"/>
      <c r="D26266" s="217"/>
      <c r="E26266" s="217"/>
      <c r="F26266" s="216"/>
      <c r="G26266" s="216"/>
      <c r="I26266" s="434"/>
      <c r="P26266" s="294"/>
    </row>
    <row r="26267" spans="1:16">
      <c r="A26267" s="215"/>
      <c r="B26267" s="438"/>
      <c r="C26267" s="215"/>
      <c r="D26267" s="217"/>
      <c r="E26267" s="217"/>
      <c r="F26267" s="216"/>
      <c r="G26267" s="216"/>
      <c r="I26267" s="434"/>
      <c r="P26267" s="294"/>
    </row>
    <row r="26268" spans="1:16">
      <c r="A26268" s="215"/>
      <c r="B26268" s="438"/>
      <c r="C26268" s="215"/>
      <c r="D26268" s="217"/>
      <c r="E26268" s="217"/>
      <c r="F26268" s="216"/>
      <c r="G26268" s="216"/>
      <c r="I26268" s="434"/>
      <c r="P26268" s="294"/>
    </row>
    <row r="26269" spans="1:16">
      <c r="A26269" s="215"/>
      <c r="B26269" s="438"/>
      <c r="C26269" s="215"/>
      <c r="D26269" s="217"/>
      <c r="E26269" s="217"/>
      <c r="F26269" s="216"/>
      <c r="G26269" s="216"/>
      <c r="I26269" s="434"/>
      <c r="P26269" s="294"/>
    </row>
    <row r="26270" spans="1:16">
      <c r="A26270" s="215"/>
      <c r="B26270" s="438"/>
      <c r="C26270" s="215"/>
      <c r="D26270" s="217"/>
      <c r="E26270" s="217"/>
      <c r="F26270" s="216"/>
      <c r="G26270" s="216"/>
      <c r="I26270" s="434"/>
      <c r="P26270" s="294"/>
    </row>
    <row r="26271" spans="1:16">
      <c r="A26271" s="215"/>
      <c r="B26271" s="438"/>
      <c r="C26271" s="215"/>
      <c r="D26271" s="217"/>
      <c r="E26271" s="217"/>
      <c r="F26271" s="216"/>
      <c r="G26271" s="216"/>
      <c r="I26271" s="434"/>
      <c r="P26271" s="294"/>
    </row>
    <row r="26272" spans="1:16">
      <c r="A26272" s="215"/>
      <c r="B26272" s="438"/>
      <c r="C26272" s="215"/>
      <c r="D26272" s="217"/>
      <c r="E26272" s="217"/>
      <c r="F26272" s="216"/>
      <c r="G26272" s="216"/>
      <c r="I26272" s="434"/>
      <c r="P26272" s="294"/>
    </row>
    <row r="26273" spans="1:16">
      <c r="A26273" s="215"/>
      <c r="B26273" s="438"/>
      <c r="C26273" s="215"/>
      <c r="D26273" s="217"/>
      <c r="E26273" s="217"/>
      <c r="F26273" s="216"/>
      <c r="G26273" s="216"/>
      <c r="I26273" s="434"/>
      <c r="P26273" s="294"/>
    </row>
    <row r="26274" spans="1:16">
      <c r="A26274" s="215"/>
      <c r="B26274" s="438"/>
      <c r="C26274" s="215"/>
      <c r="D26274" s="217"/>
      <c r="E26274" s="217"/>
      <c r="F26274" s="216"/>
      <c r="G26274" s="216"/>
      <c r="I26274" s="434"/>
      <c r="P26274" s="294"/>
    </row>
    <row r="26275" spans="1:16">
      <c r="A26275" s="215"/>
      <c r="B26275" s="438"/>
      <c r="C26275" s="215"/>
      <c r="D26275" s="217"/>
      <c r="E26275" s="217"/>
      <c r="F26275" s="216"/>
      <c r="G26275" s="216"/>
      <c r="I26275" s="434"/>
      <c r="P26275" s="294"/>
    </row>
    <row r="26276" spans="1:16">
      <c r="A26276" s="215"/>
      <c r="B26276" s="438"/>
      <c r="C26276" s="215"/>
      <c r="D26276" s="217"/>
      <c r="E26276" s="217"/>
      <c r="F26276" s="216"/>
      <c r="G26276" s="216"/>
      <c r="I26276" s="434"/>
      <c r="P26276" s="294"/>
    </row>
    <row r="26277" spans="1:16">
      <c r="A26277" s="215"/>
      <c r="B26277" s="438"/>
      <c r="C26277" s="215"/>
      <c r="D26277" s="217"/>
      <c r="E26277" s="217"/>
      <c r="F26277" s="216"/>
      <c r="G26277" s="216"/>
      <c r="I26277" s="434"/>
      <c r="P26277" s="294"/>
    </row>
    <row r="26278" spans="1:16">
      <c r="A26278" s="215"/>
      <c r="B26278" s="438"/>
      <c r="C26278" s="215"/>
      <c r="D26278" s="217"/>
      <c r="E26278" s="217"/>
      <c r="F26278" s="216"/>
      <c r="G26278" s="216"/>
      <c r="I26278" s="434"/>
      <c r="P26278" s="294"/>
    </row>
    <row r="26279" spans="1:16">
      <c r="A26279" s="215"/>
      <c r="B26279" s="438"/>
      <c r="C26279" s="215"/>
      <c r="D26279" s="217"/>
      <c r="E26279" s="217"/>
      <c r="F26279" s="216"/>
      <c r="G26279" s="216"/>
      <c r="I26279" s="434"/>
      <c r="P26279" s="294"/>
    </row>
    <row r="26280" spans="1:16">
      <c r="A26280" s="215"/>
      <c r="B26280" s="438"/>
      <c r="C26280" s="215"/>
      <c r="D26280" s="217"/>
      <c r="E26280" s="217"/>
      <c r="F26280" s="216"/>
      <c r="G26280" s="216"/>
      <c r="I26280" s="434"/>
      <c r="P26280" s="294"/>
    </row>
    <row r="26281" spans="1:16">
      <c r="A26281" s="215"/>
      <c r="B26281" s="438"/>
      <c r="C26281" s="215"/>
      <c r="D26281" s="217"/>
      <c r="E26281" s="217"/>
      <c r="F26281" s="216"/>
      <c r="G26281" s="216"/>
      <c r="I26281" s="434"/>
      <c r="P26281" s="294"/>
    </row>
    <row r="26282" spans="1:16">
      <c r="A26282" s="215"/>
      <c r="B26282" s="438"/>
      <c r="C26282" s="215"/>
      <c r="D26282" s="217"/>
      <c r="E26282" s="217"/>
      <c r="F26282" s="216"/>
      <c r="G26282" s="216"/>
      <c r="I26282" s="434"/>
      <c r="P26282" s="294"/>
    </row>
    <row r="26283" spans="1:16">
      <c r="A26283" s="215"/>
      <c r="B26283" s="438"/>
      <c r="C26283" s="215"/>
      <c r="D26283" s="217"/>
      <c r="E26283" s="217"/>
      <c r="F26283" s="216"/>
      <c r="G26283" s="216"/>
      <c r="I26283" s="434"/>
      <c r="P26283" s="294"/>
    </row>
    <row r="26284" spans="1:16">
      <c r="A26284" s="215"/>
      <c r="B26284" s="438"/>
      <c r="C26284" s="215"/>
      <c r="D26284" s="217"/>
      <c r="E26284" s="217"/>
      <c r="F26284" s="216"/>
      <c r="G26284" s="216"/>
      <c r="I26284" s="434"/>
      <c r="P26284" s="294"/>
    </row>
    <row r="26285" spans="1:16">
      <c r="A26285" s="215"/>
      <c r="B26285" s="438"/>
      <c r="C26285" s="215"/>
      <c r="D26285" s="217"/>
      <c r="E26285" s="217"/>
      <c r="F26285" s="216"/>
      <c r="G26285" s="216"/>
      <c r="I26285" s="434"/>
      <c r="P26285" s="294"/>
    </row>
    <row r="26286" spans="1:16">
      <c r="A26286" s="215"/>
      <c r="B26286" s="438"/>
      <c r="C26286" s="215"/>
      <c r="D26286" s="217"/>
      <c r="E26286" s="217"/>
      <c r="F26286" s="216"/>
      <c r="G26286" s="216"/>
      <c r="I26286" s="434"/>
      <c r="P26286" s="294"/>
    </row>
    <row r="26287" spans="1:16">
      <c r="A26287" s="215"/>
      <c r="B26287" s="438"/>
      <c r="C26287" s="215"/>
      <c r="D26287" s="217"/>
      <c r="E26287" s="217"/>
      <c r="F26287" s="216"/>
      <c r="G26287" s="216"/>
      <c r="I26287" s="434"/>
      <c r="P26287" s="294"/>
    </row>
    <row r="26288" spans="1:16">
      <c r="A26288" s="215"/>
      <c r="B26288" s="438"/>
      <c r="C26288" s="215"/>
      <c r="D26288" s="217"/>
      <c r="E26288" s="217"/>
      <c r="F26288" s="216"/>
      <c r="G26288" s="216"/>
      <c r="I26288" s="434"/>
      <c r="P26288" s="294"/>
    </row>
    <row r="26289" spans="1:16">
      <c r="A26289" s="215"/>
      <c r="B26289" s="438"/>
      <c r="C26289" s="215"/>
      <c r="D26289" s="217"/>
      <c r="E26289" s="217"/>
      <c r="F26289" s="216"/>
      <c r="G26289" s="216"/>
      <c r="I26289" s="434"/>
      <c r="P26289" s="294"/>
    </row>
    <row r="26290" spans="1:16">
      <c r="A26290" s="215"/>
      <c r="B26290" s="438"/>
      <c r="C26290" s="215"/>
      <c r="D26290" s="217"/>
      <c r="E26290" s="217"/>
      <c r="F26290" s="216"/>
      <c r="G26290" s="216"/>
      <c r="I26290" s="434"/>
      <c r="P26290" s="294"/>
    </row>
    <row r="26291" spans="1:16">
      <c r="A26291" s="215"/>
      <c r="B26291" s="438"/>
      <c r="C26291" s="215"/>
      <c r="D26291" s="217"/>
      <c r="E26291" s="217"/>
      <c r="F26291" s="216"/>
      <c r="G26291" s="216"/>
      <c r="I26291" s="434"/>
      <c r="P26291" s="294"/>
    </row>
    <row r="26292" spans="1:16">
      <c r="A26292" s="215"/>
      <c r="B26292" s="438"/>
      <c r="C26292" s="215"/>
      <c r="D26292" s="217"/>
      <c r="E26292" s="217"/>
      <c r="F26292" s="216"/>
      <c r="G26292" s="216"/>
      <c r="I26292" s="434"/>
      <c r="P26292" s="294"/>
    </row>
    <row r="26293" spans="1:16">
      <c r="A26293" s="215"/>
      <c r="B26293" s="438"/>
      <c r="C26293" s="215"/>
      <c r="D26293" s="217"/>
      <c r="E26293" s="217"/>
      <c r="F26293" s="216"/>
      <c r="G26293" s="216"/>
      <c r="I26293" s="434"/>
      <c r="P26293" s="294"/>
    </row>
    <row r="26294" spans="1:16">
      <c r="A26294" s="215"/>
      <c r="B26294" s="438"/>
      <c r="C26294" s="215"/>
      <c r="D26294" s="217"/>
      <c r="E26294" s="217"/>
      <c r="F26294" s="216"/>
      <c r="G26294" s="216"/>
      <c r="I26294" s="434"/>
      <c r="P26294" s="294"/>
    </row>
    <row r="26295" spans="1:16">
      <c r="A26295" s="215"/>
      <c r="B26295" s="438"/>
      <c r="C26295" s="215"/>
      <c r="D26295" s="217"/>
      <c r="E26295" s="217"/>
      <c r="F26295" s="216"/>
      <c r="G26295" s="216"/>
      <c r="I26295" s="434"/>
      <c r="P26295" s="294"/>
    </row>
    <row r="26296" spans="1:16">
      <c r="A26296" s="215"/>
      <c r="B26296" s="438"/>
      <c r="C26296" s="215"/>
      <c r="D26296" s="217"/>
      <c r="E26296" s="217"/>
      <c r="F26296" s="216"/>
      <c r="G26296" s="216"/>
      <c r="I26296" s="434"/>
      <c r="P26296" s="294"/>
    </row>
    <row r="26297" spans="1:16">
      <c r="A26297" s="215"/>
      <c r="B26297" s="438"/>
      <c r="C26297" s="215"/>
      <c r="D26297" s="217"/>
      <c r="E26297" s="217"/>
      <c r="F26297" s="216"/>
      <c r="G26297" s="216"/>
      <c r="I26297" s="434"/>
      <c r="P26297" s="294"/>
    </row>
    <row r="26298" spans="1:16">
      <c r="A26298" s="215"/>
      <c r="B26298" s="438"/>
      <c r="C26298" s="215"/>
      <c r="D26298" s="217"/>
      <c r="E26298" s="217"/>
      <c r="F26298" s="216"/>
      <c r="G26298" s="216"/>
      <c r="I26298" s="434"/>
      <c r="P26298" s="294"/>
    </row>
    <row r="26299" spans="1:16">
      <c r="A26299" s="215"/>
      <c r="B26299" s="438"/>
      <c r="C26299" s="215"/>
      <c r="D26299" s="217"/>
      <c r="E26299" s="217"/>
      <c r="F26299" s="216"/>
      <c r="G26299" s="216"/>
      <c r="I26299" s="434"/>
      <c r="P26299" s="294"/>
    </row>
    <row r="26300" spans="1:16">
      <c r="A26300" s="215"/>
      <c r="B26300" s="438"/>
      <c r="C26300" s="215"/>
      <c r="D26300" s="217"/>
      <c r="E26300" s="217"/>
      <c r="F26300" s="216"/>
      <c r="G26300" s="216"/>
      <c r="I26300" s="434"/>
      <c r="P26300" s="294"/>
    </row>
    <row r="26301" spans="1:16">
      <c r="A26301" s="215"/>
      <c r="B26301" s="438"/>
      <c r="C26301" s="215"/>
      <c r="D26301" s="217"/>
      <c r="E26301" s="217"/>
      <c r="F26301" s="216"/>
      <c r="G26301" s="216"/>
      <c r="I26301" s="434"/>
      <c r="P26301" s="294"/>
    </row>
    <row r="26302" spans="1:16">
      <c r="A26302" s="215"/>
      <c r="B26302" s="438"/>
      <c r="C26302" s="215"/>
      <c r="D26302" s="217"/>
      <c r="E26302" s="217"/>
      <c r="F26302" s="216"/>
      <c r="G26302" s="216"/>
      <c r="I26302" s="434"/>
      <c r="P26302" s="294"/>
    </row>
    <row r="26303" spans="1:16">
      <c r="A26303" s="215"/>
      <c r="B26303" s="438"/>
      <c r="C26303" s="215"/>
      <c r="D26303" s="217"/>
      <c r="E26303" s="217"/>
      <c r="F26303" s="216"/>
      <c r="G26303" s="216"/>
      <c r="I26303" s="434"/>
      <c r="P26303" s="294"/>
    </row>
    <row r="26304" spans="1:16">
      <c r="A26304" s="215"/>
      <c r="B26304" s="438"/>
      <c r="C26304" s="215"/>
      <c r="D26304" s="217"/>
      <c r="E26304" s="217"/>
      <c r="F26304" s="216"/>
      <c r="G26304" s="216"/>
      <c r="I26304" s="434"/>
      <c r="P26304" s="294"/>
    </row>
    <row r="26305" spans="1:16">
      <c r="A26305" s="215"/>
      <c r="B26305" s="438"/>
      <c r="C26305" s="215"/>
      <c r="D26305" s="217"/>
      <c r="E26305" s="217"/>
      <c r="F26305" s="216"/>
      <c r="G26305" s="216"/>
      <c r="I26305" s="434"/>
      <c r="P26305" s="294"/>
    </row>
    <row r="26306" spans="1:16">
      <c r="A26306" s="215"/>
      <c r="B26306" s="438"/>
      <c r="C26306" s="215"/>
      <c r="D26306" s="217"/>
      <c r="E26306" s="217"/>
      <c r="F26306" s="216"/>
      <c r="G26306" s="216"/>
      <c r="I26306" s="434"/>
      <c r="P26306" s="294"/>
    </row>
    <row r="26307" spans="1:16">
      <c r="A26307" s="215"/>
      <c r="B26307" s="438"/>
      <c r="C26307" s="215"/>
      <c r="D26307" s="217"/>
      <c r="E26307" s="217"/>
      <c r="F26307" s="216"/>
      <c r="G26307" s="216"/>
      <c r="I26307" s="434"/>
      <c r="P26307" s="294"/>
    </row>
    <row r="26308" spans="1:16">
      <c r="A26308" s="215"/>
      <c r="B26308" s="438"/>
      <c r="C26308" s="215"/>
      <c r="D26308" s="217"/>
      <c r="E26308" s="217"/>
      <c r="F26308" s="216"/>
      <c r="G26308" s="216"/>
      <c r="I26308" s="434"/>
      <c r="P26308" s="294"/>
    </row>
    <row r="26309" spans="1:16">
      <c r="A26309" s="215"/>
      <c r="B26309" s="438"/>
      <c r="C26309" s="215"/>
      <c r="D26309" s="217"/>
      <c r="E26309" s="217"/>
      <c r="F26309" s="216"/>
      <c r="G26309" s="216"/>
      <c r="I26309" s="434"/>
      <c r="P26309" s="294"/>
    </row>
    <row r="26310" spans="1:16">
      <c r="A26310" s="215"/>
      <c r="B26310" s="438"/>
      <c r="C26310" s="215"/>
      <c r="D26310" s="217"/>
      <c r="E26310" s="217"/>
      <c r="F26310" s="216"/>
      <c r="G26310" s="216"/>
      <c r="I26310" s="434"/>
      <c r="P26310" s="294"/>
    </row>
    <row r="26311" spans="1:16">
      <c r="A26311" s="215"/>
      <c r="B26311" s="438"/>
      <c r="C26311" s="215"/>
      <c r="D26311" s="217"/>
      <c r="E26311" s="217"/>
      <c r="F26311" s="216"/>
      <c r="G26311" s="216"/>
      <c r="I26311" s="434"/>
      <c r="P26311" s="294"/>
    </row>
    <row r="26312" spans="1:16">
      <c r="A26312" s="215"/>
      <c r="B26312" s="438"/>
      <c r="C26312" s="215"/>
      <c r="D26312" s="217"/>
      <c r="E26312" s="217"/>
      <c r="F26312" s="216"/>
      <c r="G26312" s="216"/>
      <c r="I26312" s="434"/>
      <c r="P26312" s="294"/>
    </row>
    <row r="26313" spans="1:16">
      <c r="A26313" s="215"/>
      <c r="B26313" s="438"/>
      <c r="C26313" s="215"/>
      <c r="D26313" s="217"/>
      <c r="E26313" s="217"/>
      <c r="F26313" s="216"/>
      <c r="G26313" s="216"/>
      <c r="I26313" s="434"/>
      <c r="P26313" s="294"/>
    </row>
    <row r="26314" spans="1:16">
      <c r="A26314" s="215"/>
      <c r="B26314" s="438"/>
      <c r="C26314" s="215"/>
      <c r="D26314" s="217"/>
      <c r="E26314" s="217"/>
      <c r="F26314" s="216"/>
      <c r="G26314" s="216"/>
      <c r="I26314" s="434"/>
      <c r="P26314" s="294"/>
    </row>
    <row r="26315" spans="1:16">
      <c r="A26315" s="215"/>
      <c r="B26315" s="438"/>
      <c r="C26315" s="215"/>
      <c r="D26315" s="217"/>
      <c r="E26315" s="217"/>
      <c r="F26315" s="216"/>
      <c r="G26315" s="216"/>
      <c r="I26315" s="434"/>
      <c r="P26315" s="294"/>
    </row>
    <row r="26316" spans="1:16">
      <c r="A26316" s="215"/>
      <c r="B26316" s="438"/>
      <c r="C26316" s="215"/>
      <c r="D26316" s="217"/>
      <c r="E26316" s="217"/>
      <c r="F26316" s="216"/>
      <c r="G26316" s="216"/>
      <c r="I26316" s="434"/>
      <c r="P26316" s="294"/>
    </row>
    <row r="26317" spans="1:16">
      <c r="A26317" s="215"/>
      <c r="B26317" s="438"/>
      <c r="C26317" s="215"/>
      <c r="D26317" s="217"/>
      <c r="E26317" s="217"/>
      <c r="F26317" s="216"/>
      <c r="G26317" s="216"/>
      <c r="I26317" s="434"/>
      <c r="P26317" s="294"/>
    </row>
    <row r="26318" spans="1:16">
      <c r="A26318" s="215"/>
      <c r="B26318" s="438"/>
      <c r="C26318" s="215"/>
      <c r="D26318" s="217"/>
      <c r="E26318" s="217"/>
      <c r="F26318" s="216"/>
      <c r="G26318" s="216"/>
      <c r="I26318" s="434"/>
      <c r="P26318" s="294"/>
    </row>
    <row r="26319" spans="1:16">
      <c r="A26319" s="215"/>
      <c r="B26319" s="438"/>
      <c r="C26319" s="215"/>
      <c r="D26319" s="217"/>
      <c r="E26319" s="217"/>
      <c r="F26319" s="216"/>
      <c r="G26319" s="216"/>
      <c r="I26319" s="434"/>
      <c r="P26319" s="294"/>
    </row>
    <row r="26320" spans="1:16">
      <c r="A26320" s="215"/>
      <c r="B26320" s="438"/>
      <c r="C26320" s="215"/>
      <c r="D26320" s="217"/>
      <c r="E26320" s="217"/>
      <c r="F26320" s="216"/>
      <c r="G26320" s="216"/>
      <c r="I26320" s="434"/>
      <c r="P26320" s="294"/>
    </row>
    <row r="26321" spans="1:16">
      <c r="A26321" s="215"/>
      <c r="B26321" s="438"/>
      <c r="C26321" s="215"/>
      <c r="D26321" s="217"/>
      <c r="E26321" s="217"/>
      <c r="F26321" s="216"/>
      <c r="G26321" s="216"/>
      <c r="I26321" s="434"/>
      <c r="P26321" s="294"/>
    </row>
    <row r="26322" spans="1:16">
      <c r="A26322" s="215"/>
      <c r="B26322" s="438"/>
      <c r="C26322" s="215"/>
      <c r="D26322" s="217"/>
      <c r="E26322" s="217"/>
      <c r="F26322" s="216"/>
      <c r="G26322" s="216"/>
      <c r="I26322" s="434"/>
      <c r="P26322" s="294"/>
    </row>
    <row r="26323" spans="1:16">
      <c r="A26323" s="215"/>
      <c r="B26323" s="438"/>
      <c r="C26323" s="215"/>
      <c r="D26323" s="217"/>
      <c r="E26323" s="217"/>
      <c r="F26323" s="216"/>
      <c r="G26323" s="216"/>
      <c r="I26323" s="434"/>
      <c r="P26323" s="294"/>
    </row>
    <row r="26324" spans="1:16">
      <c r="A26324" s="215"/>
      <c r="B26324" s="438"/>
      <c r="C26324" s="215"/>
      <c r="D26324" s="217"/>
      <c r="E26324" s="217"/>
      <c r="F26324" s="216"/>
      <c r="G26324" s="216"/>
      <c r="I26324" s="434"/>
      <c r="P26324" s="294"/>
    </row>
    <row r="26325" spans="1:16">
      <c r="A26325" s="215"/>
      <c r="B26325" s="438"/>
      <c r="C26325" s="215"/>
      <c r="D26325" s="217"/>
      <c r="E26325" s="217"/>
      <c r="F26325" s="216"/>
      <c r="G26325" s="216"/>
      <c r="I26325" s="434"/>
      <c r="P26325" s="294"/>
    </row>
    <row r="26326" spans="1:16">
      <c r="A26326" s="215"/>
      <c r="B26326" s="438"/>
      <c r="C26326" s="215"/>
      <c r="D26326" s="217"/>
      <c r="E26326" s="217"/>
      <c r="F26326" s="216"/>
      <c r="G26326" s="216"/>
      <c r="I26326" s="434"/>
      <c r="P26326" s="294"/>
    </row>
    <row r="26327" spans="1:16">
      <c r="A26327" s="215"/>
      <c r="B26327" s="438"/>
      <c r="C26327" s="215"/>
      <c r="D26327" s="217"/>
      <c r="E26327" s="217"/>
      <c r="F26327" s="216"/>
      <c r="G26327" s="216"/>
      <c r="I26327" s="434"/>
      <c r="P26327" s="294"/>
    </row>
    <row r="26328" spans="1:16">
      <c r="A26328" s="215"/>
      <c r="B26328" s="438"/>
      <c r="C26328" s="215"/>
      <c r="D26328" s="217"/>
      <c r="E26328" s="217"/>
      <c r="F26328" s="216"/>
      <c r="G26328" s="216"/>
      <c r="I26328" s="434"/>
      <c r="P26328" s="294"/>
    </row>
    <row r="26329" spans="1:16">
      <c r="A26329" s="215"/>
      <c r="B26329" s="438"/>
      <c r="C26329" s="215"/>
      <c r="D26329" s="217"/>
      <c r="E26329" s="217"/>
      <c r="F26329" s="216"/>
      <c r="G26329" s="216"/>
      <c r="I26329" s="434"/>
      <c r="P26329" s="294"/>
    </row>
    <row r="26330" spans="1:16">
      <c r="A26330" s="215"/>
      <c r="B26330" s="438"/>
      <c r="C26330" s="215"/>
      <c r="D26330" s="217"/>
      <c r="E26330" s="217"/>
      <c r="F26330" s="216"/>
      <c r="G26330" s="216"/>
      <c r="I26330" s="434"/>
      <c r="P26330" s="294"/>
    </row>
    <row r="26331" spans="1:16">
      <c r="A26331" s="215"/>
      <c r="B26331" s="438"/>
      <c r="C26331" s="215"/>
      <c r="D26331" s="217"/>
      <c r="E26331" s="217"/>
      <c r="F26331" s="216"/>
      <c r="G26331" s="216"/>
      <c r="I26331" s="434"/>
      <c r="P26331" s="294"/>
    </row>
    <row r="26332" spans="1:16">
      <c r="A26332" s="215"/>
      <c r="B26332" s="438"/>
      <c r="C26332" s="215"/>
      <c r="D26332" s="217"/>
      <c r="E26332" s="217"/>
      <c r="F26332" s="216"/>
      <c r="G26332" s="216"/>
      <c r="I26332" s="434"/>
      <c r="P26332" s="294"/>
    </row>
    <row r="26333" spans="1:16">
      <c r="A26333" s="215"/>
      <c r="B26333" s="438"/>
      <c r="C26333" s="215"/>
      <c r="D26333" s="217"/>
      <c r="E26333" s="217"/>
      <c r="F26333" s="216"/>
      <c r="G26333" s="216"/>
      <c r="I26333" s="434"/>
      <c r="P26333" s="294"/>
    </row>
    <row r="26334" spans="1:16">
      <c r="A26334" s="215"/>
      <c r="B26334" s="438"/>
      <c r="C26334" s="215"/>
      <c r="D26334" s="217"/>
      <c r="E26334" s="217"/>
      <c r="F26334" s="216"/>
      <c r="G26334" s="216"/>
      <c r="I26334" s="434"/>
      <c r="P26334" s="294"/>
    </row>
    <row r="26335" spans="1:16">
      <c r="A26335" s="215"/>
      <c r="B26335" s="438"/>
      <c r="C26335" s="215"/>
      <c r="D26335" s="217"/>
      <c r="E26335" s="217"/>
      <c r="F26335" s="216"/>
      <c r="G26335" s="216"/>
      <c r="I26335" s="434"/>
      <c r="P26335" s="294"/>
    </row>
    <row r="26336" spans="1:16">
      <c r="A26336" s="215"/>
      <c r="B26336" s="438"/>
      <c r="C26336" s="215"/>
      <c r="D26336" s="217"/>
      <c r="E26336" s="217"/>
      <c r="F26336" s="216"/>
      <c r="G26336" s="216"/>
      <c r="I26336" s="434"/>
      <c r="P26336" s="294"/>
    </row>
    <row r="26337" spans="1:16">
      <c r="A26337" s="215"/>
      <c r="B26337" s="438"/>
      <c r="C26337" s="215"/>
      <c r="D26337" s="217"/>
      <c r="E26337" s="217"/>
      <c r="F26337" s="216"/>
      <c r="G26337" s="216"/>
      <c r="I26337" s="434"/>
      <c r="P26337" s="294"/>
    </row>
    <row r="26338" spans="1:16">
      <c r="A26338" s="215"/>
      <c r="B26338" s="438"/>
      <c r="C26338" s="215"/>
      <c r="D26338" s="217"/>
      <c r="E26338" s="217"/>
      <c r="F26338" s="216"/>
      <c r="G26338" s="216"/>
      <c r="I26338" s="434"/>
      <c r="P26338" s="294"/>
    </row>
    <row r="26339" spans="1:16">
      <c r="A26339" s="215"/>
      <c r="B26339" s="438"/>
      <c r="C26339" s="215"/>
      <c r="D26339" s="217"/>
      <c r="E26339" s="217"/>
      <c r="F26339" s="216"/>
      <c r="G26339" s="216"/>
      <c r="I26339" s="434"/>
      <c r="P26339" s="294"/>
    </row>
    <row r="26340" spans="1:16">
      <c r="A26340" s="215"/>
      <c r="B26340" s="438"/>
      <c r="C26340" s="215"/>
      <c r="D26340" s="217"/>
      <c r="E26340" s="217"/>
      <c r="F26340" s="216"/>
      <c r="G26340" s="216"/>
      <c r="I26340" s="434"/>
      <c r="P26340" s="294"/>
    </row>
    <row r="26341" spans="1:16">
      <c r="A26341" s="215"/>
      <c r="B26341" s="438"/>
      <c r="C26341" s="215"/>
      <c r="D26341" s="217"/>
      <c r="E26341" s="217"/>
      <c r="F26341" s="216"/>
      <c r="G26341" s="216"/>
      <c r="I26341" s="434"/>
      <c r="P26341" s="294"/>
    </row>
    <row r="26342" spans="1:16">
      <c r="A26342" s="215"/>
      <c r="B26342" s="438"/>
      <c r="C26342" s="215"/>
      <c r="D26342" s="217"/>
      <c r="E26342" s="217"/>
      <c r="F26342" s="216"/>
      <c r="G26342" s="216"/>
      <c r="I26342" s="434"/>
      <c r="P26342" s="294"/>
    </row>
    <row r="26343" spans="1:16">
      <c r="A26343" s="215"/>
      <c r="B26343" s="438"/>
      <c r="C26343" s="215"/>
      <c r="D26343" s="217"/>
      <c r="E26343" s="217"/>
      <c r="F26343" s="216"/>
      <c r="G26343" s="216"/>
      <c r="I26343" s="434"/>
      <c r="P26343" s="294"/>
    </row>
    <row r="26344" spans="1:16">
      <c r="A26344" s="215"/>
      <c r="B26344" s="438"/>
      <c r="C26344" s="215"/>
      <c r="D26344" s="217"/>
      <c r="E26344" s="217"/>
      <c r="F26344" s="216"/>
      <c r="G26344" s="216"/>
      <c r="I26344" s="434"/>
      <c r="P26344" s="294"/>
    </row>
    <row r="26345" spans="1:16">
      <c r="A26345" s="215"/>
      <c r="B26345" s="438"/>
      <c r="C26345" s="215"/>
      <c r="D26345" s="217"/>
      <c r="E26345" s="217"/>
      <c r="F26345" s="216"/>
      <c r="G26345" s="216"/>
      <c r="I26345" s="434"/>
      <c r="P26345" s="294"/>
    </row>
    <row r="26346" spans="1:16">
      <c r="A26346" s="215"/>
      <c r="B26346" s="438"/>
      <c r="C26346" s="215"/>
      <c r="D26346" s="217"/>
      <c r="E26346" s="217"/>
      <c r="F26346" s="216"/>
      <c r="G26346" s="216"/>
      <c r="I26346" s="434"/>
      <c r="P26346" s="294"/>
    </row>
    <row r="26347" spans="1:16">
      <c r="A26347" s="215"/>
      <c r="B26347" s="438"/>
      <c r="C26347" s="215"/>
      <c r="D26347" s="217"/>
      <c r="E26347" s="217"/>
      <c r="F26347" s="216"/>
      <c r="G26347" s="216"/>
      <c r="I26347" s="434"/>
      <c r="P26347" s="294"/>
    </row>
    <row r="26348" spans="1:16">
      <c r="A26348" s="215"/>
      <c r="B26348" s="438"/>
      <c r="C26348" s="215"/>
      <c r="D26348" s="217"/>
      <c r="E26348" s="217"/>
      <c r="F26348" s="216"/>
      <c r="G26348" s="216"/>
      <c r="I26348" s="434"/>
      <c r="P26348" s="294"/>
    </row>
    <row r="26349" spans="1:16">
      <c r="A26349" s="215"/>
      <c r="B26349" s="438"/>
      <c r="C26349" s="215"/>
      <c r="D26349" s="217"/>
      <c r="E26349" s="217"/>
      <c r="F26349" s="216"/>
      <c r="G26349" s="216"/>
      <c r="I26349" s="434"/>
      <c r="P26349" s="294"/>
    </row>
    <row r="26350" spans="1:16">
      <c r="A26350" s="215"/>
      <c r="B26350" s="438"/>
      <c r="C26350" s="215"/>
      <c r="D26350" s="217"/>
      <c r="E26350" s="217"/>
      <c r="F26350" s="216"/>
      <c r="G26350" s="216"/>
      <c r="I26350" s="434"/>
      <c r="P26350" s="294"/>
    </row>
    <row r="26351" spans="1:16">
      <c r="A26351" s="215"/>
      <c r="B26351" s="438"/>
      <c r="C26351" s="215"/>
      <c r="D26351" s="217"/>
      <c r="E26351" s="217"/>
      <c r="F26351" s="216"/>
      <c r="G26351" s="216"/>
      <c r="I26351" s="434"/>
      <c r="P26351" s="294"/>
    </row>
    <row r="26352" spans="1:16">
      <c r="A26352" s="215"/>
      <c r="B26352" s="438"/>
      <c r="C26352" s="215"/>
      <c r="D26352" s="217"/>
      <c r="E26352" s="217"/>
      <c r="F26352" s="216"/>
      <c r="G26352" s="216"/>
      <c r="I26352" s="434"/>
      <c r="P26352" s="294"/>
    </row>
    <row r="26353" spans="1:16">
      <c r="A26353" s="215"/>
      <c r="B26353" s="438"/>
      <c r="C26353" s="215"/>
      <c r="D26353" s="217"/>
      <c r="E26353" s="217"/>
      <c r="F26353" s="216"/>
      <c r="G26353" s="216"/>
      <c r="I26353" s="434"/>
      <c r="P26353" s="294"/>
    </row>
    <row r="26354" spans="1:16">
      <c r="A26354" s="215"/>
      <c r="B26354" s="438"/>
      <c r="C26354" s="215"/>
      <c r="D26354" s="217"/>
      <c r="E26354" s="217"/>
      <c r="F26354" s="216"/>
      <c r="G26354" s="216"/>
      <c r="I26354" s="434"/>
      <c r="P26354" s="294"/>
    </row>
    <row r="26355" spans="1:16">
      <c r="A26355" s="215"/>
      <c r="B26355" s="438"/>
      <c r="C26355" s="215"/>
      <c r="D26355" s="217"/>
      <c r="E26355" s="217"/>
      <c r="F26355" s="216"/>
      <c r="G26355" s="216"/>
      <c r="I26355" s="434"/>
      <c r="P26355" s="294"/>
    </row>
    <row r="26356" spans="1:16">
      <c r="A26356" s="215"/>
      <c r="B26356" s="438"/>
      <c r="C26356" s="215"/>
      <c r="D26356" s="217"/>
      <c r="E26356" s="217"/>
      <c r="F26356" s="216"/>
      <c r="G26356" s="216"/>
      <c r="I26356" s="434"/>
      <c r="P26356" s="294"/>
    </row>
    <row r="26357" spans="1:16">
      <c r="A26357" s="215"/>
      <c r="B26357" s="438"/>
      <c r="C26357" s="215"/>
      <c r="D26357" s="217"/>
      <c r="E26357" s="217"/>
      <c r="F26357" s="216"/>
      <c r="G26357" s="216"/>
      <c r="I26357" s="434"/>
      <c r="P26357" s="294"/>
    </row>
    <row r="26358" spans="1:16">
      <c r="A26358" s="215"/>
      <c r="B26358" s="438"/>
      <c r="C26358" s="215"/>
      <c r="D26358" s="217"/>
      <c r="E26358" s="217"/>
      <c r="F26358" s="216"/>
      <c r="G26358" s="216"/>
      <c r="I26358" s="434"/>
      <c r="P26358" s="294"/>
    </row>
    <row r="26359" spans="1:16">
      <c r="A26359" s="215"/>
      <c r="B26359" s="438"/>
      <c r="C26359" s="215"/>
      <c r="D26359" s="217"/>
      <c r="E26359" s="217"/>
      <c r="F26359" s="216"/>
      <c r="G26359" s="216"/>
      <c r="I26359" s="434"/>
      <c r="P26359" s="294"/>
    </row>
    <row r="26360" spans="1:16">
      <c r="A26360" s="215"/>
      <c r="B26360" s="438"/>
      <c r="C26360" s="215"/>
      <c r="D26360" s="217"/>
      <c r="E26360" s="217"/>
      <c r="F26360" s="216"/>
      <c r="G26360" s="216"/>
      <c r="I26360" s="434"/>
      <c r="P26360" s="294"/>
    </row>
    <row r="26361" spans="1:16">
      <c r="A26361" s="215"/>
      <c r="B26361" s="438"/>
      <c r="C26361" s="215"/>
      <c r="D26361" s="217"/>
      <c r="E26361" s="217"/>
      <c r="F26361" s="216"/>
      <c r="G26361" s="216"/>
      <c r="I26361" s="434"/>
      <c r="P26361" s="294"/>
    </row>
    <row r="26362" spans="1:16">
      <c r="A26362" s="215"/>
      <c r="B26362" s="438"/>
      <c r="C26362" s="215"/>
      <c r="D26362" s="217"/>
      <c r="E26362" s="217"/>
      <c r="F26362" s="216"/>
      <c r="G26362" s="216"/>
      <c r="I26362" s="434"/>
      <c r="P26362" s="294"/>
    </row>
    <row r="26363" spans="1:16">
      <c r="A26363" s="215"/>
      <c r="B26363" s="438"/>
      <c r="C26363" s="215"/>
      <c r="D26363" s="217"/>
      <c r="E26363" s="217"/>
      <c r="F26363" s="216"/>
      <c r="G26363" s="216"/>
      <c r="I26363" s="434"/>
      <c r="P26363" s="294"/>
    </row>
    <row r="26364" spans="1:16">
      <c r="A26364" s="215"/>
      <c r="B26364" s="438"/>
      <c r="C26364" s="215"/>
      <c r="D26364" s="217"/>
      <c r="E26364" s="217"/>
      <c r="F26364" s="216"/>
      <c r="G26364" s="216"/>
      <c r="I26364" s="434"/>
      <c r="P26364" s="294"/>
    </row>
    <row r="26365" spans="1:16">
      <c r="A26365" s="215"/>
      <c r="B26365" s="438"/>
      <c r="C26365" s="215"/>
      <c r="D26365" s="217"/>
      <c r="E26365" s="217"/>
      <c r="F26365" s="216"/>
      <c r="G26365" s="216"/>
      <c r="I26365" s="434"/>
      <c r="P26365" s="294"/>
    </row>
    <row r="26366" spans="1:16">
      <c r="A26366" s="215"/>
      <c r="B26366" s="438"/>
      <c r="C26366" s="215"/>
      <c r="D26366" s="217"/>
      <c r="E26366" s="217"/>
      <c r="F26366" s="216"/>
      <c r="G26366" s="216"/>
      <c r="I26366" s="434"/>
      <c r="P26366" s="294"/>
    </row>
    <row r="26367" spans="1:16">
      <c r="A26367" s="215"/>
      <c r="B26367" s="438"/>
      <c r="C26367" s="215"/>
      <c r="D26367" s="217"/>
      <c r="E26367" s="217"/>
      <c r="F26367" s="216"/>
      <c r="G26367" s="216"/>
      <c r="I26367" s="434"/>
      <c r="P26367" s="294"/>
    </row>
    <row r="26368" spans="1:16">
      <c r="A26368" s="215"/>
      <c r="B26368" s="438"/>
      <c r="C26368" s="215"/>
      <c r="D26368" s="217"/>
      <c r="E26368" s="217"/>
      <c r="F26368" s="216"/>
      <c r="G26368" s="216"/>
      <c r="I26368" s="434"/>
      <c r="P26368" s="294"/>
    </row>
    <row r="26369" spans="1:16">
      <c r="A26369" s="215"/>
      <c r="B26369" s="438"/>
      <c r="C26369" s="215"/>
      <c r="D26369" s="217"/>
      <c r="E26369" s="217"/>
      <c r="F26369" s="216"/>
      <c r="G26369" s="216"/>
      <c r="I26369" s="434"/>
      <c r="P26369" s="294"/>
    </row>
    <row r="26370" spans="1:16">
      <c r="A26370" s="215"/>
      <c r="B26370" s="438"/>
      <c r="C26370" s="215"/>
      <c r="D26370" s="217"/>
      <c r="E26370" s="217"/>
      <c r="F26370" s="216"/>
      <c r="G26370" s="216"/>
      <c r="I26370" s="434"/>
      <c r="P26370" s="294"/>
    </row>
    <row r="26371" spans="1:16">
      <c r="A26371" s="215"/>
      <c r="B26371" s="438"/>
      <c r="C26371" s="215"/>
      <c r="D26371" s="217"/>
      <c r="E26371" s="217"/>
      <c r="F26371" s="216"/>
      <c r="G26371" s="216"/>
      <c r="I26371" s="434"/>
      <c r="P26371" s="294"/>
    </row>
    <row r="26372" spans="1:16">
      <c r="A26372" s="215"/>
      <c r="B26372" s="438"/>
      <c r="C26372" s="215"/>
      <c r="D26372" s="217"/>
      <c r="E26372" s="217"/>
      <c r="F26372" s="216"/>
      <c r="G26372" s="216"/>
      <c r="I26372" s="434"/>
      <c r="P26372" s="294"/>
    </row>
    <row r="26373" spans="1:16">
      <c r="A26373" s="215"/>
      <c r="B26373" s="438"/>
      <c r="C26373" s="215"/>
      <c r="D26373" s="217"/>
      <c r="E26373" s="217"/>
      <c r="F26373" s="216"/>
      <c r="G26373" s="216"/>
      <c r="I26373" s="434"/>
      <c r="P26373" s="294"/>
    </row>
    <row r="26374" spans="1:16">
      <c r="A26374" s="215"/>
      <c r="B26374" s="438"/>
      <c r="C26374" s="215"/>
      <c r="D26374" s="217"/>
      <c r="E26374" s="217"/>
      <c r="F26374" s="216"/>
      <c r="G26374" s="216"/>
      <c r="I26374" s="434"/>
      <c r="P26374" s="294"/>
    </row>
    <row r="26375" spans="1:16">
      <c r="A26375" s="215"/>
      <c r="B26375" s="438"/>
      <c r="C26375" s="215"/>
      <c r="D26375" s="217"/>
      <c r="E26375" s="217"/>
      <c r="F26375" s="216"/>
      <c r="G26375" s="216"/>
      <c r="I26375" s="434"/>
      <c r="P26375" s="294"/>
    </row>
    <row r="26376" spans="1:16">
      <c r="A26376" s="215"/>
      <c r="B26376" s="438"/>
      <c r="C26376" s="215"/>
      <c r="D26376" s="217"/>
      <c r="E26376" s="217"/>
      <c r="F26376" s="216"/>
      <c r="G26376" s="216"/>
      <c r="I26376" s="434"/>
      <c r="P26376" s="294"/>
    </row>
    <row r="26377" spans="1:16">
      <c r="A26377" s="215"/>
      <c r="B26377" s="438"/>
      <c r="C26377" s="215"/>
      <c r="D26377" s="217"/>
      <c r="E26377" s="217"/>
      <c r="F26377" s="216"/>
      <c r="G26377" s="216"/>
      <c r="I26377" s="434"/>
      <c r="P26377" s="294"/>
    </row>
    <row r="26378" spans="1:16">
      <c r="A26378" s="215"/>
      <c r="B26378" s="438"/>
      <c r="C26378" s="215"/>
      <c r="D26378" s="217"/>
      <c r="E26378" s="217"/>
      <c r="F26378" s="216"/>
      <c r="G26378" s="216"/>
      <c r="I26378" s="434"/>
      <c r="P26378" s="294"/>
    </row>
    <row r="26379" spans="1:16">
      <c r="A26379" s="215"/>
      <c r="B26379" s="438"/>
      <c r="C26379" s="215"/>
      <c r="D26379" s="217"/>
      <c r="E26379" s="217"/>
      <c r="F26379" s="216"/>
      <c r="G26379" s="216"/>
      <c r="I26379" s="434"/>
      <c r="P26379" s="294"/>
    </row>
    <row r="26380" spans="1:16">
      <c r="A26380" s="215"/>
      <c r="B26380" s="438"/>
      <c r="C26380" s="215"/>
      <c r="D26380" s="217"/>
      <c r="E26380" s="217"/>
      <c r="F26380" s="216"/>
      <c r="G26380" s="216"/>
      <c r="I26380" s="434"/>
      <c r="P26380" s="294"/>
    </row>
    <row r="26381" spans="1:16">
      <c r="A26381" s="215"/>
      <c r="B26381" s="438"/>
      <c r="C26381" s="215"/>
      <c r="D26381" s="217"/>
      <c r="E26381" s="217"/>
      <c r="F26381" s="216"/>
      <c r="G26381" s="216"/>
      <c r="I26381" s="434"/>
      <c r="P26381" s="294"/>
    </row>
    <row r="26382" spans="1:16">
      <c r="A26382" s="215"/>
      <c r="B26382" s="438"/>
      <c r="C26382" s="215"/>
      <c r="D26382" s="217"/>
      <c r="E26382" s="217"/>
      <c r="F26382" s="216"/>
      <c r="G26382" s="216"/>
      <c r="I26382" s="434"/>
      <c r="P26382" s="294"/>
    </row>
    <row r="26383" spans="1:16">
      <c r="A26383" s="215"/>
      <c r="B26383" s="438"/>
      <c r="C26383" s="215"/>
      <c r="D26383" s="217"/>
      <c r="E26383" s="217"/>
      <c r="F26383" s="216"/>
      <c r="G26383" s="216"/>
      <c r="I26383" s="434"/>
      <c r="P26383" s="294"/>
    </row>
    <row r="26384" spans="1:16">
      <c r="A26384" s="215"/>
      <c r="B26384" s="438"/>
      <c r="C26384" s="215"/>
      <c r="D26384" s="217"/>
      <c r="E26384" s="217"/>
      <c r="F26384" s="216"/>
      <c r="G26384" s="216"/>
      <c r="I26384" s="434"/>
      <c r="P26384" s="294"/>
    </row>
    <row r="26385" spans="1:16">
      <c r="A26385" s="215"/>
      <c r="B26385" s="438"/>
      <c r="C26385" s="215"/>
      <c r="D26385" s="217"/>
      <c r="E26385" s="217"/>
      <c r="F26385" s="216"/>
      <c r="G26385" s="216"/>
      <c r="I26385" s="434"/>
      <c r="P26385" s="294"/>
    </row>
    <row r="26386" spans="1:16">
      <c r="A26386" s="215"/>
      <c r="B26386" s="438"/>
      <c r="C26386" s="215"/>
      <c r="D26386" s="217"/>
      <c r="E26386" s="217"/>
      <c r="F26386" s="216"/>
      <c r="G26386" s="216"/>
      <c r="I26386" s="434"/>
      <c r="P26386" s="294"/>
    </row>
    <row r="26387" spans="1:16">
      <c r="A26387" s="215"/>
      <c r="B26387" s="438"/>
      <c r="C26387" s="215"/>
      <c r="D26387" s="217"/>
      <c r="E26387" s="217"/>
      <c r="F26387" s="216"/>
      <c r="G26387" s="216"/>
      <c r="I26387" s="434"/>
      <c r="P26387" s="294"/>
    </row>
    <row r="26388" spans="1:16">
      <c r="A26388" s="215"/>
      <c r="B26388" s="438"/>
      <c r="C26388" s="215"/>
      <c r="D26388" s="217"/>
      <c r="E26388" s="217"/>
      <c r="F26388" s="216"/>
      <c r="G26388" s="216"/>
      <c r="I26388" s="434"/>
      <c r="P26388" s="294"/>
    </row>
    <row r="26389" spans="1:16">
      <c r="A26389" s="215"/>
      <c r="B26389" s="438"/>
      <c r="C26389" s="215"/>
      <c r="D26389" s="217"/>
      <c r="E26389" s="217"/>
      <c r="F26389" s="216"/>
      <c r="G26389" s="216"/>
      <c r="I26389" s="434"/>
      <c r="P26389" s="294"/>
    </row>
    <row r="26390" spans="1:16">
      <c r="A26390" s="215"/>
      <c r="B26390" s="438"/>
      <c r="C26390" s="215"/>
      <c r="D26390" s="217"/>
      <c r="E26390" s="217"/>
      <c r="F26390" s="216"/>
      <c r="G26390" s="216"/>
      <c r="I26390" s="434"/>
      <c r="P26390" s="294"/>
    </row>
    <row r="26391" spans="1:16">
      <c r="A26391" s="215"/>
      <c r="B26391" s="438"/>
      <c r="C26391" s="215"/>
      <c r="D26391" s="217"/>
      <c r="E26391" s="217"/>
      <c r="F26391" s="216"/>
      <c r="G26391" s="216"/>
      <c r="I26391" s="434"/>
      <c r="P26391" s="294"/>
    </row>
    <row r="26392" spans="1:16">
      <c r="A26392" s="215"/>
      <c r="B26392" s="438"/>
      <c r="C26392" s="215"/>
      <c r="D26392" s="217"/>
      <c r="E26392" s="217"/>
      <c r="F26392" s="216"/>
      <c r="G26392" s="216"/>
      <c r="I26392" s="434"/>
      <c r="P26392" s="294"/>
    </row>
    <row r="26393" spans="1:16">
      <c r="A26393" s="215"/>
      <c r="B26393" s="438"/>
      <c r="C26393" s="215"/>
      <c r="D26393" s="217"/>
      <c r="E26393" s="217"/>
      <c r="F26393" s="216"/>
      <c r="G26393" s="216"/>
      <c r="I26393" s="434"/>
      <c r="P26393" s="294"/>
    </row>
    <row r="26394" spans="1:16">
      <c r="A26394" s="215"/>
      <c r="B26394" s="438"/>
      <c r="C26394" s="215"/>
      <c r="D26394" s="217"/>
      <c r="E26394" s="217"/>
      <c r="F26394" s="216"/>
      <c r="G26394" s="216"/>
      <c r="I26394" s="434"/>
      <c r="P26394" s="294"/>
    </row>
    <row r="26395" spans="1:16">
      <c r="A26395" s="215"/>
      <c r="B26395" s="438"/>
      <c r="C26395" s="215"/>
      <c r="D26395" s="217"/>
      <c r="E26395" s="217"/>
      <c r="F26395" s="216"/>
      <c r="G26395" s="216"/>
      <c r="I26395" s="434"/>
      <c r="P26395" s="294"/>
    </row>
    <row r="26396" spans="1:16">
      <c r="A26396" s="215"/>
      <c r="B26396" s="438"/>
      <c r="C26396" s="215"/>
      <c r="D26396" s="217"/>
      <c r="E26396" s="217"/>
      <c r="F26396" s="216"/>
      <c r="G26396" s="216"/>
      <c r="I26396" s="434"/>
      <c r="P26396" s="294"/>
    </row>
    <row r="26397" spans="1:16">
      <c r="A26397" s="215"/>
      <c r="B26397" s="438"/>
      <c r="C26397" s="215"/>
      <c r="D26397" s="217"/>
      <c r="E26397" s="217"/>
      <c r="F26397" s="216"/>
      <c r="G26397" s="216"/>
      <c r="I26397" s="434"/>
      <c r="P26397" s="294"/>
    </row>
    <row r="26398" spans="1:16">
      <c r="A26398" s="215"/>
      <c r="B26398" s="438"/>
      <c r="C26398" s="215"/>
      <c r="D26398" s="217"/>
      <c r="E26398" s="217"/>
      <c r="F26398" s="216"/>
      <c r="G26398" s="216"/>
      <c r="I26398" s="434"/>
      <c r="P26398" s="294"/>
    </row>
    <row r="26399" spans="1:16">
      <c r="A26399" s="215"/>
      <c r="B26399" s="438"/>
      <c r="C26399" s="215"/>
      <c r="D26399" s="217"/>
      <c r="E26399" s="217"/>
      <c r="F26399" s="216"/>
      <c r="G26399" s="216"/>
      <c r="I26399" s="434"/>
      <c r="P26399" s="294"/>
    </row>
    <row r="26400" spans="1:16">
      <c r="A26400" s="215"/>
      <c r="B26400" s="438"/>
      <c r="C26400" s="215"/>
      <c r="D26400" s="217"/>
      <c r="E26400" s="217"/>
      <c r="F26400" s="216"/>
      <c r="G26400" s="216"/>
      <c r="I26400" s="434"/>
      <c r="P26400" s="294"/>
    </row>
    <row r="26401" spans="1:16">
      <c r="A26401" s="215"/>
      <c r="B26401" s="438"/>
      <c r="C26401" s="215"/>
      <c r="D26401" s="217"/>
      <c r="E26401" s="217"/>
      <c r="F26401" s="216"/>
      <c r="G26401" s="216"/>
      <c r="I26401" s="434"/>
      <c r="P26401" s="294"/>
    </row>
    <row r="26402" spans="1:16">
      <c r="A26402" s="215"/>
      <c r="B26402" s="438"/>
      <c r="C26402" s="215"/>
      <c r="D26402" s="217"/>
      <c r="E26402" s="217"/>
      <c r="F26402" s="216"/>
      <c r="G26402" s="216"/>
      <c r="I26402" s="434"/>
      <c r="P26402" s="294"/>
    </row>
    <row r="26403" spans="1:16">
      <c r="A26403" s="215"/>
      <c r="B26403" s="438"/>
      <c r="C26403" s="215"/>
      <c r="D26403" s="217"/>
      <c r="E26403" s="217"/>
      <c r="F26403" s="216"/>
      <c r="G26403" s="216"/>
      <c r="I26403" s="434"/>
      <c r="P26403" s="294"/>
    </row>
    <row r="26404" spans="1:16">
      <c r="A26404" s="215"/>
      <c r="B26404" s="438"/>
      <c r="C26404" s="215"/>
      <c r="D26404" s="217"/>
      <c r="E26404" s="217"/>
      <c r="F26404" s="216"/>
      <c r="G26404" s="216"/>
      <c r="I26404" s="434"/>
      <c r="P26404" s="294"/>
    </row>
    <row r="26405" spans="1:16">
      <c r="A26405" s="215"/>
      <c r="B26405" s="438"/>
      <c r="C26405" s="215"/>
      <c r="D26405" s="217"/>
      <c r="E26405" s="217"/>
      <c r="F26405" s="216"/>
      <c r="G26405" s="216"/>
      <c r="I26405" s="434"/>
      <c r="P26405" s="294"/>
    </row>
    <row r="26406" spans="1:16">
      <c r="A26406" s="215"/>
      <c r="B26406" s="438"/>
      <c r="C26406" s="215"/>
      <c r="D26406" s="217"/>
      <c r="E26406" s="217"/>
      <c r="F26406" s="216"/>
      <c r="G26406" s="216"/>
      <c r="I26406" s="434"/>
      <c r="P26406" s="294"/>
    </row>
    <row r="26407" spans="1:16">
      <c r="A26407" s="215"/>
      <c r="B26407" s="438"/>
      <c r="C26407" s="215"/>
      <c r="D26407" s="217"/>
      <c r="E26407" s="217"/>
      <c r="F26407" s="216"/>
      <c r="G26407" s="216"/>
      <c r="I26407" s="434"/>
      <c r="P26407" s="294"/>
    </row>
    <row r="26408" spans="1:16">
      <c r="A26408" s="215"/>
      <c r="B26408" s="438"/>
      <c r="C26408" s="215"/>
      <c r="D26408" s="217"/>
      <c r="E26408" s="217"/>
      <c r="F26408" s="216"/>
      <c r="G26408" s="216"/>
      <c r="I26408" s="434"/>
      <c r="P26408" s="294"/>
    </row>
    <row r="26409" spans="1:16">
      <c r="A26409" s="215"/>
      <c r="B26409" s="438"/>
      <c r="C26409" s="215"/>
      <c r="D26409" s="217"/>
      <c r="E26409" s="217"/>
      <c r="F26409" s="216"/>
      <c r="G26409" s="216"/>
      <c r="I26409" s="434"/>
      <c r="P26409" s="294"/>
    </row>
    <row r="26410" spans="1:16">
      <c r="A26410" s="215"/>
      <c r="B26410" s="438"/>
      <c r="C26410" s="215"/>
      <c r="D26410" s="217"/>
      <c r="E26410" s="217"/>
      <c r="F26410" s="216"/>
      <c r="G26410" s="216"/>
      <c r="I26410" s="434"/>
      <c r="P26410" s="294"/>
    </row>
    <row r="26411" spans="1:16">
      <c r="A26411" s="215"/>
      <c r="B26411" s="438"/>
      <c r="C26411" s="215"/>
      <c r="D26411" s="217"/>
      <c r="E26411" s="217"/>
      <c r="F26411" s="216"/>
      <c r="G26411" s="216"/>
      <c r="I26411" s="434"/>
      <c r="P26411" s="294"/>
    </row>
    <row r="26412" spans="1:16">
      <c r="A26412" s="215"/>
      <c r="B26412" s="438"/>
      <c r="C26412" s="215"/>
      <c r="D26412" s="217"/>
      <c r="E26412" s="217"/>
      <c r="F26412" s="216"/>
      <c r="G26412" s="216"/>
      <c r="I26412" s="434"/>
      <c r="P26412" s="294"/>
    </row>
    <row r="26413" spans="1:16">
      <c r="A26413" s="215"/>
      <c r="B26413" s="438"/>
      <c r="C26413" s="215"/>
      <c r="D26413" s="217"/>
      <c r="E26413" s="217"/>
      <c r="F26413" s="216"/>
      <c r="G26413" s="216"/>
      <c r="I26413" s="434"/>
      <c r="P26413" s="294"/>
    </row>
    <row r="26414" spans="1:16">
      <c r="A26414" s="215"/>
      <c r="B26414" s="438"/>
      <c r="C26414" s="215"/>
      <c r="D26414" s="217"/>
      <c r="E26414" s="217"/>
      <c r="F26414" s="216"/>
      <c r="G26414" s="216"/>
      <c r="I26414" s="434"/>
      <c r="P26414" s="294"/>
    </row>
    <row r="26415" spans="1:16">
      <c r="A26415" s="215"/>
      <c r="B26415" s="438"/>
      <c r="C26415" s="215"/>
      <c r="D26415" s="217"/>
      <c r="E26415" s="217"/>
      <c r="F26415" s="216"/>
      <c r="G26415" s="216"/>
      <c r="I26415" s="434"/>
      <c r="P26415" s="294"/>
    </row>
    <row r="26416" spans="1:16">
      <c r="A26416" s="215"/>
      <c r="B26416" s="438"/>
      <c r="C26416" s="215"/>
      <c r="D26416" s="217"/>
      <c r="E26416" s="217"/>
      <c r="F26416" s="216"/>
      <c r="G26416" s="216"/>
      <c r="I26416" s="434"/>
      <c r="P26416" s="294"/>
    </row>
    <row r="26417" spans="1:16">
      <c r="A26417" s="215"/>
      <c r="B26417" s="438"/>
      <c r="C26417" s="215"/>
      <c r="D26417" s="217"/>
      <c r="E26417" s="217"/>
      <c r="F26417" s="216"/>
      <c r="G26417" s="216"/>
      <c r="I26417" s="434"/>
      <c r="P26417" s="294"/>
    </row>
    <row r="26418" spans="1:16">
      <c r="A26418" s="215"/>
      <c r="B26418" s="438"/>
      <c r="C26418" s="215"/>
      <c r="D26418" s="217"/>
      <c r="E26418" s="217"/>
      <c r="F26418" s="216"/>
      <c r="G26418" s="216"/>
      <c r="I26418" s="434"/>
      <c r="P26418" s="294"/>
    </row>
    <row r="26419" spans="1:16">
      <c r="A26419" s="215"/>
      <c r="B26419" s="438"/>
      <c r="C26419" s="215"/>
      <c r="D26419" s="217"/>
      <c r="E26419" s="217"/>
      <c r="F26419" s="216"/>
      <c r="G26419" s="216"/>
      <c r="I26419" s="434"/>
      <c r="P26419" s="294"/>
    </row>
    <row r="26420" spans="1:16">
      <c r="A26420" s="215"/>
      <c r="B26420" s="438"/>
      <c r="C26420" s="215"/>
      <c r="D26420" s="217"/>
      <c r="E26420" s="217"/>
      <c r="F26420" s="216"/>
      <c r="G26420" s="216"/>
      <c r="I26420" s="434"/>
      <c r="P26420" s="294"/>
    </row>
    <row r="26421" spans="1:16">
      <c r="A26421" s="215"/>
      <c r="B26421" s="438"/>
      <c r="C26421" s="215"/>
      <c r="D26421" s="217"/>
      <c r="E26421" s="217"/>
      <c r="F26421" s="216"/>
      <c r="G26421" s="216"/>
      <c r="I26421" s="434"/>
      <c r="P26421" s="294"/>
    </row>
    <row r="26422" spans="1:16">
      <c r="A26422" s="215"/>
      <c r="B26422" s="438"/>
      <c r="C26422" s="215"/>
      <c r="D26422" s="217"/>
      <c r="E26422" s="217"/>
      <c r="F26422" s="216"/>
      <c r="G26422" s="216"/>
      <c r="I26422" s="434"/>
      <c r="P26422" s="294"/>
    </row>
    <row r="26423" spans="1:16">
      <c r="A26423" s="215"/>
      <c r="B26423" s="438"/>
      <c r="C26423" s="215"/>
      <c r="D26423" s="217"/>
      <c r="E26423" s="217"/>
      <c r="F26423" s="216"/>
      <c r="G26423" s="216"/>
      <c r="I26423" s="434"/>
      <c r="P26423" s="294"/>
    </row>
    <row r="26424" spans="1:16">
      <c r="A26424" s="215"/>
      <c r="B26424" s="438"/>
      <c r="C26424" s="215"/>
      <c r="D26424" s="217"/>
      <c r="E26424" s="217"/>
      <c r="F26424" s="216"/>
      <c r="G26424" s="216"/>
      <c r="I26424" s="434"/>
      <c r="P26424" s="294"/>
    </row>
    <row r="26425" spans="1:16">
      <c r="A26425" s="215"/>
      <c r="B26425" s="438"/>
      <c r="C26425" s="215"/>
      <c r="D26425" s="217"/>
      <c r="E26425" s="217"/>
      <c r="F26425" s="216"/>
      <c r="G26425" s="216"/>
      <c r="I26425" s="434"/>
      <c r="P26425" s="294"/>
    </row>
    <row r="26426" spans="1:16">
      <c r="A26426" s="215"/>
      <c r="B26426" s="438"/>
      <c r="C26426" s="215"/>
      <c r="D26426" s="217"/>
      <c r="E26426" s="217"/>
      <c r="F26426" s="216"/>
      <c r="G26426" s="216"/>
      <c r="I26426" s="434"/>
      <c r="P26426" s="294"/>
    </row>
    <row r="26427" spans="1:16">
      <c r="A26427" s="215"/>
      <c r="B26427" s="438"/>
      <c r="C26427" s="215"/>
      <c r="D26427" s="217"/>
      <c r="E26427" s="217"/>
      <c r="F26427" s="216"/>
      <c r="G26427" s="216"/>
      <c r="I26427" s="434"/>
      <c r="P26427" s="294"/>
    </row>
    <row r="26428" spans="1:16">
      <c r="A26428" s="215"/>
      <c r="B26428" s="438"/>
      <c r="C26428" s="215"/>
      <c r="D26428" s="217"/>
      <c r="E26428" s="217"/>
      <c r="F26428" s="216"/>
      <c r="G26428" s="216"/>
      <c r="I26428" s="434"/>
      <c r="P26428" s="294"/>
    </row>
    <row r="26429" spans="1:16">
      <c r="A26429" s="215"/>
      <c r="B26429" s="438"/>
      <c r="C26429" s="215"/>
      <c r="D26429" s="217"/>
      <c r="E26429" s="217"/>
      <c r="F26429" s="216"/>
      <c r="G26429" s="216"/>
      <c r="I26429" s="434"/>
      <c r="P26429" s="294"/>
    </row>
    <row r="26430" spans="1:16">
      <c r="A26430" s="215"/>
      <c r="B26430" s="438"/>
      <c r="C26430" s="215"/>
      <c r="D26430" s="217"/>
      <c r="E26430" s="217"/>
      <c r="F26430" s="216"/>
      <c r="G26430" s="216"/>
      <c r="I26430" s="434"/>
      <c r="P26430" s="294"/>
    </row>
    <row r="26431" spans="1:16">
      <c r="A26431" s="215"/>
      <c r="B26431" s="438"/>
      <c r="C26431" s="215"/>
      <c r="D26431" s="217"/>
      <c r="E26431" s="217"/>
      <c r="F26431" s="216"/>
      <c r="G26431" s="216"/>
      <c r="I26431" s="434"/>
      <c r="P26431" s="294"/>
    </row>
    <row r="26432" spans="1:16">
      <c r="A26432" s="215"/>
      <c r="B26432" s="438"/>
      <c r="C26432" s="215"/>
      <c r="D26432" s="217"/>
      <c r="E26432" s="217"/>
      <c r="F26432" s="216"/>
      <c r="G26432" s="216"/>
      <c r="I26432" s="434"/>
      <c r="P26432" s="294"/>
    </row>
    <row r="26433" spans="1:16">
      <c r="A26433" s="215"/>
      <c r="B26433" s="438"/>
      <c r="C26433" s="215"/>
      <c r="D26433" s="217"/>
      <c r="E26433" s="217"/>
      <c r="F26433" s="216"/>
      <c r="G26433" s="216"/>
      <c r="I26433" s="434"/>
      <c r="P26433" s="294"/>
    </row>
    <row r="26434" spans="1:16">
      <c r="A26434" s="215"/>
      <c r="B26434" s="438"/>
      <c r="C26434" s="215"/>
      <c r="D26434" s="217"/>
      <c r="E26434" s="217"/>
      <c r="F26434" s="216"/>
      <c r="G26434" s="216"/>
      <c r="I26434" s="434"/>
      <c r="P26434" s="294"/>
    </row>
    <row r="26435" spans="1:16">
      <c r="A26435" s="215"/>
      <c r="B26435" s="438"/>
      <c r="C26435" s="215"/>
      <c r="D26435" s="217"/>
      <c r="E26435" s="217"/>
      <c r="F26435" s="216"/>
      <c r="G26435" s="216"/>
      <c r="I26435" s="434"/>
      <c r="P26435" s="294"/>
    </row>
    <row r="26436" spans="1:16">
      <c r="A26436" s="215"/>
      <c r="B26436" s="438"/>
      <c r="C26436" s="215"/>
      <c r="D26436" s="217"/>
      <c r="E26436" s="217"/>
      <c r="F26436" s="216"/>
      <c r="G26436" s="216"/>
      <c r="I26436" s="434"/>
      <c r="P26436" s="294"/>
    </row>
    <row r="26437" spans="1:16">
      <c r="A26437" s="215"/>
      <c r="B26437" s="438"/>
      <c r="C26437" s="215"/>
      <c r="D26437" s="217"/>
      <c r="E26437" s="217"/>
      <c r="F26437" s="216"/>
      <c r="G26437" s="216"/>
      <c r="I26437" s="434"/>
      <c r="P26437" s="294"/>
    </row>
    <row r="26438" spans="1:16">
      <c r="A26438" s="215"/>
      <c r="B26438" s="438"/>
      <c r="C26438" s="215"/>
      <c r="D26438" s="217"/>
      <c r="E26438" s="217"/>
      <c r="F26438" s="216"/>
      <c r="G26438" s="216"/>
      <c r="I26438" s="434"/>
      <c r="P26438" s="294"/>
    </row>
    <row r="26439" spans="1:16">
      <c r="A26439" s="215"/>
      <c r="B26439" s="438"/>
      <c r="C26439" s="215"/>
      <c r="D26439" s="217"/>
      <c r="E26439" s="217"/>
      <c r="F26439" s="216"/>
      <c r="G26439" s="216"/>
      <c r="I26439" s="434"/>
      <c r="P26439" s="294"/>
    </row>
    <row r="26440" spans="1:16">
      <c r="A26440" s="215"/>
      <c r="B26440" s="438"/>
      <c r="C26440" s="215"/>
      <c r="D26440" s="217"/>
      <c r="E26440" s="217"/>
      <c r="F26440" s="216"/>
      <c r="G26440" s="216"/>
      <c r="I26440" s="434"/>
      <c r="P26440" s="294"/>
    </row>
    <row r="26441" spans="1:16">
      <c r="A26441" s="215"/>
      <c r="B26441" s="438"/>
      <c r="C26441" s="215"/>
      <c r="D26441" s="217"/>
      <c r="E26441" s="217"/>
      <c r="F26441" s="216"/>
      <c r="G26441" s="216"/>
      <c r="I26441" s="434"/>
      <c r="P26441" s="294"/>
    </row>
    <row r="26442" spans="1:16">
      <c r="A26442" s="215"/>
      <c r="B26442" s="438"/>
      <c r="C26442" s="215"/>
      <c r="D26442" s="217"/>
      <c r="E26442" s="217"/>
      <c r="F26442" s="216"/>
      <c r="G26442" s="216"/>
      <c r="I26442" s="434"/>
      <c r="P26442" s="294"/>
    </row>
    <row r="26443" spans="1:16">
      <c r="A26443" s="215"/>
      <c r="B26443" s="438"/>
      <c r="C26443" s="215"/>
      <c r="D26443" s="217"/>
      <c r="E26443" s="217"/>
      <c r="F26443" s="216"/>
      <c r="G26443" s="216"/>
      <c r="I26443" s="434"/>
      <c r="P26443" s="294"/>
    </row>
    <row r="26444" spans="1:16">
      <c r="A26444" s="215"/>
      <c r="B26444" s="438"/>
      <c r="C26444" s="215"/>
      <c r="D26444" s="217"/>
      <c r="E26444" s="217"/>
      <c r="F26444" s="216"/>
      <c r="G26444" s="216"/>
      <c r="I26444" s="434"/>
      <c r="P26444" s="294"/>
    </row>
    <row r="26445" spans="1:16">
      <c r="A26445" s="215"/>
      <c r="B26445" s="438"/>
      <c r="C26445" s="215"/>
      <c r="D26445" s="217"/>
      <c r="E26445" s="217"/>
      <c r="F26445" s="216"/>
      <c r="G26445" s="216"/>
      <c r="I26445" s="434"/>
      <c r="P26445" s="294"/>
    </row>
    <row r="26446" spans="1:16">
      <c r="A26446" s="215"/>
      <c r="B26446" s="438"/>
      <c r="C26446" s="215"/>
      <c r="D26446" s="217"/>
      <c r="E26446" s="217"/>
      <c r="F26446" s="216"/>
      <c r="G26446" s="216"/>
      <c r="I26446" s="434"/>
      <c r="P26446" s="294"/>
    </row>
    <row r="26447" spans="1:16">
      <c r="A26447" s="215"/>
      <c r="B26447" s="438"/>
      <c r="C26447" s="215"/>
      <c r="D26447" s="217"/>
      <c r="E26447" s="217"/>
      <c r="F26447" s="216"/>
      <c r="G26447" s="216"/>
      <c r="I26447" s="434"/>
      <c r="P26447" s="294"/>
    </row>
    <row r="26448" spans="1:16">
      <c r="A26448" s="215"/>
      <c r="B26448" s="438"/>
      <c r="C26448" s="215"/>
      <c r="D26448" s="217"/>
      <c r="E26448" s="217"/>
      <c r="F26448" s="216"/>
      <c r="G26448" s="216"/>
      <c r="I26448" s="434"/>
      <c r="P26448" s="294"/>
    </row>
    <row r="26449" spans="1:16">
      <c r="A26449" s="215"/>
      <c r="B26449" s="438"/>
      <c r="C26449" s="215"/>
      <c r="D26449" s="217"/>
      <c r="E26449" s="217"/>
      <c r="F26449" s="216"/>
      <c r="G26449" s="216"/>
      <c r="I26449" s="434"/>
      <c r="P26449" s="294"/>
    </row>
    <row r="26450" spans="1:16">
      <c r="A26450" s="215"/>
      <c r="B26450" s="438"/>
      <c r="C26450" s="215"/>
      <c r="D26450" s="217"/>
      <c r="E26450" s="217"/>
      <c r="F26450" s="216"/>
      <c r="G26450" s="216"/>
      <c r="I26450" s="434"/>
      <c r="P26450" s="294"/>
    </row>
    <row r="26451" spans="1:16">
      <c r="A26451" s="215"/>
      <c r="B26451" s="438"/>
      <c r="C26451" s="215"/>
      <c r="D26451" s="217"/>
      <c r="E26451" s="217"/>
      <c r="F26451" s="216"/>
      <c r="G26451" s="216"/>
      <c r="I26451" s="434"/>
      <c r="P26451" s="294"/>
    </row>
    <row r="26452" spans="1:16">
      <c r="A26452" s="215"/>
      <c r="B26452" s="438"/>
      <c r="C26452" s="215"/>
      <c r="D26452" s="217"/>
      <c r="E26452" s="217"/>
      <c r="F26452" s="216"/>
      <c r="G26452" s="216"/>
      <c r="I26452" s="434"/>
      <c r="P26452" s="294"/>
    </row>
    <row r="26453" spans="1:16">
      <c r="A26453" s="215"/>
      <c r="B26453" s="438"/>
      <c r="C26453" s="215"/>
      <c r="D26453" s="217"/>
      <c r="E26453" s="217"/>
      <c r="F26453" s="216"/>
      <c r="G26453" s="216"/>
      <c r="I26453" s="434"/>
      <c r="P26453" s="294"/>
    </row>
    <row r="26454" spans="1:16">
      <c r="A26454" s="215"/>
      <c r="B26454" s="438"/>
      <c r="C26454" s="215"/>
      <c r="D26454" s="217"/>
      <c r="E26454" s="217"/>
      <c r="F26454" s="216"/>
      <c r="G26454" s="216"/>
      <c r="I26454" s="434"/>
      <c r="P26454" s="294"/>
    </row>
    <row r="26455" spans="1:16">
      <c r="A26455" s="215"/>
      <c r="B26455" s="438"/>
      <c r="C26455" s="215"/>
      <c r="D26455" s="217"/>
      <c r="E26455" s="217"/>
      <c r="F26455" s="216"/>
      <c r="G26455" s="216"/>
      <c r="I26455" s="434"/>
      <c r="P26455" s="294"/>
    </row>
    <row r="26456" spans="1:16">
      <c r="A26456" s="215"/>
      <c r="B26456" s="438"/>
      <c r="C26456" s="215"/>
      <c r="D26456" s="217"/>
      <c r="E26456" s="217"/>
      <c r="F26456" s="216"/>
      <c r="G26456" s="216"/>
      <c r="I26456" s="434"/>
      <c r="P26456" s="294"/>
    </row>
    <row r="26457" spans="1:16">
      <c r="A26457" s="215"/>
      <c r="B26457" s="438"/>
      <c r="C26457" s="215"/>
      <c r="D26457" s="217"/>
      <c r="E26457" s="217"/>
      <c r="F26457" s="216"/>
      <c r="G26457" s="216"/>
      <c r="I26457" s="434"/>
      <c r="P26457" s="294"/>
    </row>
    <row r="26458" spans="1:16">
      <c r="A26458" s="215"/>
      <c r="B26458" s="438"/>
      <c r="C26458" s="215"/>
      <c r="D26458" s="217"/>
      <c r="E26458" s="217"/>
      <c r="F26458" s="216"/>
      <c r="G26458" s="216"/>
      <c r="I26458" s="434"/>
      <c r="P26458" s="294"/>
    </row>
    <row r="26459" spans="1:16">
      <c r="A26459" s="215"/>
      <c r="B26459" s="438"/>
      <c r="C26459" s="215"/>
      <c r="D26459" s="217"/>
      <c r="E26459" s="217"/>
      <c r="F26459" s="216"/>
      <c r="G26459" s="216"/>
      <c r="I26459" s="434"/>
      <c r="P26459" s="294"/>
    </row>
    <row r="26460" spans="1:16">
      <c r="A26460" s="215"/>
      <c r="B26460" s="438"/>
      <c r="C26460" s="215"/>
      <c r="D26460" s="217"/>
      <c r="E26460" s="217"/>
      <c r="F26460" s="216"/>
      <c r="G26460" s="216"/>
      <c r="I26460" s="434"/>
      <c r="P26460" s="294"/>
    </row>
    <row r="26461" spans="1:16">
      <c r="A26461" s="215"/>
      <c r="B26461" s="438"/>
      <c r="C26461" s="215"/>
      <c r="D26461" s="217"/>
      <c r="E26461" s="217"/>
      <c r="F26461" s="216"/>
      <c r="G26461" s="216"/>
      <c r="I26461" s="434"/>
      <c r="P26461" s="294"/>
    </row>
    <row r="26462" spans="1:16">
      <c r="A26462" s="215"/>
      <c r="B26462" s="438"/>
      <c r="C26462" s="215"/>
      <c r="D26462" s="217"/>
      <c r="E26462" s="217"/>
      <c r="F26462" s="216"/>
      <c r="G26462" s="216"/>
      <c r="I26462" s="434"/>
      <c r="P26462" s="294"/>
    </row>
    <row r="26463" spans="1:16">
      <c r="A26463" s="215"/>
      <c r="B26463" s="438"/>
      <c r="C26463" s="215"/>
      <c r="D26463" s="217"/>
      <c r="E26463" s="217"/>
      <c r="F26463" s="216"/>
      <c r="G26463" s="216"/>
      <c r="I26463" s="434"/>
      <c r="P26463" s="294"/>
    </row>
    <row r="26464" spans="1:16">
      <c r="A26464" s="215"/>
      <c r="B26464" s="438"/>
      <c r="C26464" s="215"/>
      <c r="D26464" s="217"/>
      <c r="E26464" s="217"/>
      <c r="F26464" s="216"/>
      <c r="G26464" s="216"/>
      <c r="I26464" s="434"/>
      <c r="P26464" s="294"/>
    </row>
    <row r="26465" spans="1:16">
      <c r="A26465" s="215"/>
      <c r="B26465" s="438"/>
      <c r="C26465" s="215"/>
      <c r="D26465" s="217"/>
      <c r="E26465" s="217"/>
      <c r="F26465" s="216"/>
      <c r="G26465" s="216"/>
      <c r="I26465" s="434"/>
      <c r="P26465" s="294"/>
    </row>
    <row r="26466" spans="1:16">
      <c r="A26466" s="215"/>
      <c r="B26466" s="438"/>
      <c r="C26466" s="215"/>
      <c r="D26466" s="217"/>
      <c r="E26466" s="217"/>
      <c r="F26466" s="216"/>
      <c r="G26466" s="216"/>
      <c r="I26466" s="434"/>
      <c r="P26466" s="294"/>
    </row>
    <row r="26467" spans="1:16">
      <c r="A26467" s="215"/>
      <c r="B26467" s="438"/>
      <c r="C26467" s="215"/>
      <c r="D26467" s="217"/>
      <c r="E26467" s="217"/>
      <c r="F26467" s="216"/>
      <c r="G26467" s="216"/>
      <c r="I26467" s="434"/>
      <c r="P26467" s="294"/>
    </row>
    <row r="26468" spans="1:16">
      <c r="A26468" s="215"/>
      <c r="B26468" s="438"/>
      <c r="C26468" s="215"/>
      <c r="D26468" s="217"/>
      <c r="E26468" s="217"/>
      <c r="F26468" s="216"/>
      <c r="G26468" s="216"/>
      <c r="I26468" s="434"/>
      <c r="P26468" s="294"/>
    </row>
    <row r="26469" spans="1:16">
      <c r="A26469" s="215"/>
      <c r="B26469" s="438"/>
      <c r="C26469" s="215"/>
      <c r="D26469" s="217"/>
      <c r="E26469" s="217"/>
      <c r="F26469" s="216"/>
      <c r="G26469" s="216"/>
      <c r="I26469" s="434"/>
      <c r="P26469" s="294"/>
    </row>
    <row r="26470" spans="1:16">
      <c r="A26470" s="215"/>
      <c r="B26470" s="438"/>
      <c r="C26470" s="215"/>
      <c r="D26470" s="217"/>
      <c r="E26470" s="217"/>
      <c r="F26470" s="216"/>
      <c r="G26470" s="216"/>
      <c r="I26470" s="434"/>
      <c r="P26470" s="294"/>
    </row>
    <row r="26471" spans="1:16">
      <c r="A26471" s="215"/>
      <c r="B26471" s="438"/>
      <c r="C26471" s="215"/>
      <c r="D26471" s="217"/>
      <c r="E26471" s="217"/>
      <c r="F26471" s="216"/>
      <c r="G26471" s="216"/>
      <c r="I26471" s="434"/>
      <c r="P26471" s="294"/>
    </row>
    <row r="26472" spans="1:16">
      <c r="A26472" s="215"/>
      <c r="B26472" s="438"/>
      <c r="C26472" s="215"/>
      <c r="D26472" s="217"/>
      <c r="E26472" s="217"/>
      <c r="F26472" s="216"/>
      <c r="G26472" s="216"/>
      <c r="I26472" s="434"/>
      <c r="P26472" s="294"/>
    </row>
    <row r="26473" spans="1:16">
      <c r="A26473" s="215"/>
      <c r="B26473" s="438"/>
      <c r="C26473" s="215"/>
      <c r="D26473" s="217"/>
      <c r="E26473" s="217"/>
      <c r="F26473" s="216"/>
      <c r="G26473" s="216"/>
      <c r="I26473" s="434"/>
      <c r="P26473" s="294"/>
    </row>
    <row r="26474" spans="1:16">
      <c r="A26474" s="215"/>
      <c r="B26474" s="438"/>
      <c r="C26474" s="215"/>
      <c r="D26474" s="217"/>
      <c r="E26474" s="217"/>
      <c r="F26474" s="216"/>
      <c r="G26474" s="216"/>
      <c r="I26474" s="434"/>
      <c r="P26474" s="294"/>
    </row>
    <row r="26475" spans="1:16">
      <c r="A26475" s="215"/>
      <c r="B26475" s="438"/>
      <c r="C26475" s="215"/>
      <c r="D26475" s="217"/>
      <c r="E26475" s="217"/>
      <c r="F26475" s="216"/>
      <c r="G26475" s="216"/>
      <c r="I26475" s="434"/>
      <c r="P26475" s="294"/>
    </row>
    <row r="26476" spans="1:16">
      <c r="A26476" s="215"/>
      <c r="B26476" s="438"/>
      <c r="C26476" s="215"/>
      <c r="D26476" s="217"/>
      <c r="E26476" s="217"/>
      <c r="F26476" s="216"/>
      <c r="G26476" s="216"/>
      <c r="I26476" s="434"/>
      <c r="P26476" s="294"/>
    </row>
    <row r="26477" spans="1:16">
      <c r="A26477" s="215"/>
      <c r="B26477" s="438"/>
      <c r="C26477" s="215"/>
      <c r="D26477" s="217"/>
      <c r="E26477" s="217"/>
      <c r="F26477" s="216"/>
      <c r="G26477" s="216"/>
      <c r="I26477" s="434"/>
      <c r="P26477" s="294"/>
    </row>
    <row r="26478" spans="1:16">
      <c r="A26478" s="215"/>
      <c r="B26478" s="438"/>
      <c r="C26478" s="215"/>
      <c r="D26478" s="217"/>
      <c r="E26478" s="217"/>
      <c r="F26478" s="216"/>
      <c r="G26478" s="216"/>
      <c r="I26478" s="434"/>
      <c r="P26478" s="294"/>
    </row>
    <row r="26479" spans="1:16">
      <c r="A26479" s="215"/>
      <c r="B26479" s="438"/>
      <c r="C26479" s="215"/>
      <c r="D26479" s="217"/>
      <c r="E26479" s="217"/>
      <c r="F26479" s="216"/>
      <c r="G26479" s="216"/>
      <c r="I26479" s="434"/>
      <c r="P26479" s="294"/>
    </row>
    <row r="26480" spans="1:16">
      <c r="A26480" s="215"/>
      <c r="B26480" s="438"/>
      <c r="C26480" s="215"/>
      <c r="D26480" s="217"/>
      <c r="E26480" s="217"/>
      <c r="F26480" s="216"/>
      <c r="G26480" s="216"/>
      <c r="I26480" s="434"/>
      <c r="P26480" s="294"/>
    </row>
    <row r="26481" spans="1:16">
      <c r="A26481" s="215"/>
      <c r="B26481" s="438"/>
      <c r="C26481" s="215"/>
      <c r="D26481" s="217"/>
      <c r="E26481" s="217"/>
      <c r="F26481" s="216"/>
      <c r="G26481" s="216"/>
      <c r="I26481" s="434"/>
      <c r="P26481" s="294"/>
    </row>
    <row r="26482" spans="1:16">
      <c r="A26482" s="215"/>
      <c r="B26482" s="438"/>
      <c r="C26482" s="215"/>
      <c r="D26482" s="217"/>
      <c r="E26482" s="217"/>
      <c r="F26482" s="216"/>
      <c r="G26482" s="216"/>
      <c r="I26482" s="434"/>
      <c r="P26482" s="294"/>
    </row>
    <row r="26483" spans="1:16">
      <c r="A26483" s="215"/>
      <c r="B26483" s="438"/>
      <c r="C26483" s="215"/>
      <c r="D26483" s="217"/>
      <c r="E26483" s="217"/>
      <c r="F26483" s="216"/>
      <c r="G26483" s="216"/>
      <c r="I26483" s="434"/>
      <c r="P26483" s="294"/>
    </row>
    <row r="26484" spans="1:16">
      <c r="A26484" s="215"/>
      <c r="B26484" s="438"/>
      <c r="C26484" s="215"/>
      <c r="D26484" s="217"/>
      <c r="E26484" s="217"/>
      <c r="F26484" s="216"/>
      <c r="G26484" s="216"/>
      <c r="I26484" s="434"/>
      <c r="P26484" s="294"/>
    </row>
    <row r="26485" spans="1:16">
      <c r="A26485" s="215"/>
      <c r="B26485" s="438"/>
      <c r="C26485" s="215"/>
      <c r="D26485" s="217"/>
      <c r="E26485" s="217"/>
      <c r="F26485" s="216"/>
      <c r="G26485" s="216"/>
      <c r="I26485" s="434"/>
      <c r="P26485" s="294"/>
    </row>
    <row r="26486" spans="1:16">
      <c r="A26486" s="215"/>
      <c r="B26486" s="438"/>
      <c r="C26486" s="215"/>
      <c r="D26486" s="217"/>
      <c r="E26486" s="217"/>
      <c r="F26486" s="216"/>
      <c r="G26486" s="216"/>
      <c r="I26486" s="434"/>
      <c r="P26486" s="294"/>
    </row>
    <row r="26487" spans="1:16">
      <c r="A26487" s="215"/>
      <c r="B26487" s="438"/>
      <c r="C26487" s="215"/>
      <c r="D26487" s="217"/>
      <c r="E26487" s="217"/>
      <c r="F26487" s="216"/>
      <c r="G26487" s="216"/>
      <c r="I26487" s="434"/>
      <c r="P26487" s="294"/>
    </row>
    <row r="26488" spans="1:16">
      <c r="A26488" s="215"/>
      <c r="B26488" s="438"/>
      <c r="C26488" s="215"/>
      <c r="D26488" s="217"/>
      <c r="E26488" s="217"/>
      <c r="F26488" s="216"/>
      <c r="G26488" s="216"/>
      <c r="I26488" s="434"/>
      <c r="P26488" s="294"/>
    </row>
    <row r="26489" spans="1:16">
      <c r="A26489" s="215"/>
      <c r="B26489" s="438"/>
      <c r="C26489" s="215"/>
      <c r="D26489" s="217"/>
      <c r="E26489" s="217"/>
      <c r="F26489" s="216"/>
      <c r="G26489" s="216"/>
      <c r="I26489" s="434"/>
      <c r="P26489" s="294"/>
    </row>
    <row r="26490" spans="1:16">
      <c r="A26490" s="215"/>
      <c r="B26490" s="438"/>
      <c r="C26490" s="215"/>
      <c r="D26490" s="217"/>
      <c r="E26490" s="217"/>
      <c r="F26490" s="216"/>
      <c r="G26490" s="216"/>
      <c r="I26490" s="434"/>
      <c r="P26490" s="294"/>
    </row>
    <row r="26491" spans="1:16">
      <c r="A26491" s="215"/>
      <c r="B26491" s="438"/>
      <c r="C26491" s="215"/>
      <c r="D26491" s="217"/>
      <c r="E26491" s="217"/>
      <c r="F26491" s="216"/>
      <c r="G26491" s="216"/>
      <c r="I26491" s="434"/>
      <c r="P26491" s="294"/>
    </row>
    <row r="26492" spans="1:16">
      <c r="A26492" s="215"/>
      <c r="B26492" s="438"/>
      <c r="C26492" s="215"/>
      <c r="D26492" s="217"/>
      <c r="E26492" s="217"/>
      <c r="F26492" s="216"/>
      <c r="G26492" s="216"/>
      <c r="I26492" s="434"/>
      <c r="P26492" s="294"/>
    </row>
    <row r="26493" spans="1:16">
      <c r="A26493" s="215"/>
      <c r="B26493" s="438"/>
      <c r="C26493" s="215"/>
      <c r="D26493" s="217"/>
      <c r="E26493" s="217"/>
      <c r="F26493" s="216"/>
      <c r="G26493" s="216"/>
      <c r="I26493" s="434"/>
      <c r="P26493" s="294"/>
    </row>
    <row r="26494" spans="1:16">
      <c r="A26494" s="215"/>
      <c r="B26494" s="438"/>
      <c r="C26494" s="215"/>
      <c r="D26494" s="217"/>
      <c r="E26494" s="217"/>
      <c r="F26494" s="216"/>
      <c r="G26494" s="216"/>
      <c r="I26494" s="434"/>
      <c r="P26494" s="294"/>
    </row>
    <row r="26495" spans="1:16">
      <c r="A26495" s="215"/>
      <c r="B26495" s="438"/>
      <c r="C26495" s="215"/>
      <c r="D26495" s="217"/>
      <c r="E26495" s="217"/>
      <c r="F26495" s="216"/>
      <c r="G26495" s="216"/>
      <c r="I26495" s="434"/>
      <c r="P26495" s="294"/>
    </row>
    <row r="26496" spans="1:16">
      <c r="A26496" s="215"/>
      <c r="B26496" s="438"/>
      <c r="C26496" s="215"/>
      <c r="D26496" s="217"/>
      <c r="E26496" s="217"/>
      <c r="F26496" s="216"/>
      <c r="G26496" s="216"/>
      <c r="I26496" s="434"/>
      <c r="P26496" s="294"/>
    </row>
    <row r="26497" spans="1:16">
      <c r="A26497" s="215"/>
      <c r="B26497" s="438"/>
      <c r="C26497" s="215"/>
      <c r="D26497" s="217"/>
      <c r="E26497" s="217"/>
      <c r="F26497" s="216"/>
      <c r="G26497" s="216"/>
      <c r="I26497" s="434"/>
      <c r="P26497" s="294"/>
    </row>
    <row r="26498" spans="1:16">
      <c r="A26498" s="215"/>
      <c r="B26498" s="438"/>
      <c r="C26498" s="215"/>
      <c r="D26498" s="217"/>
      <c r="E26498" s="217"/>
      <c r="F26498" s="216"/>
      <c r="G26498" s="216"/>
      <c r="I26498" s="434"/>
      <c r="P26498" s="294"/>
    </row>
    <row r="26499" spans="1:16">
      <c r="A26499" s="215"/>
      <c r="B26499" s="438"/>
      <c r="C26499" s="215"/>
      <c r="D26499" s="217"/>
      <c r="E26499" s="217"/>
      <c r="F26499" s="216"/>
      <c r="G26499" s="216"/>
      <c r="I26499" s="434"/>
      <c r="P26499" s="294"/>
    </row>
    <row r="26500" spans="1:16">
      <c r="A26500" s="215"/>
      <c r="B26500" s="438"/>
      <c r="C26500" s="215"/>
      <c r="D26500" s="217"/>
      <c r="E26500" s="217"/>
      <c r="F26500" s="216"/>
      <c r="G26500" s="216"/>
      <c r="I26500" s="434"/>
      <c r="P26500" s="294"/>
    </row>
    <row r="26501" spans="1:16">
      <c r="A26501" s="215"/>
      <c r="B26501" s="438"/>
      <c r="C26501" s="215"/>
      <c r="D26501" s="217"/>
      <c r="E26501" s="217"/>
      <c r="F26501" s="216"/>
      <c r="G26501" s="216"/>
      <c r="I26501" s="434"/>
      <c r="P26501" s="294"/>
    </row>
    <row r="26502" spans="1:16">
      <c r="A26502" s="215"/>
      <c r="B26502" s="438"/>
      <c r="C26502" s="215"/>
      <c r="D26502" s="217"/>
      <c r="E26502" s="217"/>
      <c r="F26502" s="216"/>
      <c r="G26502" s="216"/>
      <c r="I26502" s="434"/>
      <c r="P26502" s="294"/>
    </row>
    <row r="26503" spans="1:16">
      <c r="A26503" s="215"/>
      <c r="B26503" s="438"/>
      <c r="C26503" s="215"/>
      <c r="D26503" s="217"/>
      <c r="E26503" s="217"/>
      <c r="F26503" s="216"/>
      <c r="G26503" s="216"/>
      <c r="I26503" s="434"/>
      <c r="P26503" s="294"/>
    </row>
    <row r="26504" spans="1:16">
      <c r="A26504" s="215"/>
      <c r="B26504" s="438"/>
      <c r="C26504" s="215"/>
      <c r="D26504" s="217"/>
      <c r="E26504" s="217"/>
      <c r="F26504" s="216"/>
      <c r="G26504" s="216"/>
      <c r="I26504" s="434"/>
      <c r="P26504" s="294"/>
    </row>
    <row r="26505" spans="1:16">
      <c r="A26505" s="215"/>
      <c r="B26505" s="438"/>
      <c r="C26505" s="215"/>
      <c r="D26505" s="217"/>
      <c r="E26505" s="217"/>
      <c r="F26505" s="216"/>
      <c r="G26505" s="216"/>
      <c r="I26505" s="434"/>
      <c r="P26505" s="294"/>
    </row>
    <row r="26506" spans="1:16">
      <c r="A26506" s="215"/>
      <c r="B26506" s="438"/>
      <c r="C26506" s="215"/>
      <c r="D26506" s="217"/>
      <c r="E26506" s="217"/>
      <c r="F26506" s="216"/>
      <c r="G26506" s="216"/>
      <c r="I26506" s="434"/>
      <c r="P26506" s="294"/>
    </row>
    <row r="26507" spans="1:16">
      <c r="A26507" s="215"/>
      <c r="B26507" s="438"/>
      <c r="C26507" s="215"/>
      <c r="D26507" s="217"/>
      <c r="E26507" s="217"/>
      <c r="F26507" s="216"/>
      <c r="G26507" s="216"/>
      <c r="I26507" s="434"/>
      <c r="P26507" s="294"/>
    </row>
    <row r="26508" spans="1:16">
      <c r="A26508" s="215"/>
      <c r="B26508" s="438"/>
      <c r="C26508" s="215"/>
      <c r="D26508" s="217"/>
      <c r="E26508" s="217"/>
      <c r="F26508" s="216"/>
      <c r="G26508" s="216"/>
      <c r="I26508" s="434"/>
      <c r="P26508" s="294"/>
    </row>
    <row r="26509" spans="1:16">
      <c r="A26509" s="215"/>
      <c r="B26509" s="438"/>
      <c r="C26509" s="215"/>
      <c r="D26509" s="217"/>
      <c r="E26509" s="217"/>
      <c r="F26509" s="216"/>
      <c r="G26509" s="216"/>
      <c r="I26509" s="434"/>
      <c r="P26509" s="294"/>
    </row>
    <row r="26510" spans="1:16">
      <c r="A26510" s="215"/>
      <c r="B26510" s="438"/>
      <c r="C26510" s="215"/>
      <c r="D26510" s="217"/>
      <c r="E26510" s="217"/>
      <c r="F26510" s="216"/>
      <c r="G26510" s="216"/>
      <c r="I26510" s="434"/>
      <c r="P26510" s="294"/>
    </row>
    <row r="26511" spans="1:16">
      <c r="A26511" s="215"/>
      <c r="B26511" s="438"/>
      <c r="C26511" s="215"/>
      <c r="D26511" s="217"/>
      <c r="E26511" s="217"/>
      <c r="F26511" s="216"/>
      <c r="G26511" s="216"/>
      <c r="I26511" s="434"/>
      <c r="P26511" s="294"/>
    </row>
    <row r="26512" spans="1:16">
      <c r="A26512" s="215"/>
      <c r="B26512" s="438"/>
      <c r="C26512" s="215"/>
      <c r="D26512" s="217"/>
      <c r="E26512" s="217"/>
      <c r="F26512" s="216"/>
      <c r="G26512" s="216"/>
      <c r="I26512" s="434"/>
      <c r="P26512" s="294"/>
    </row>
    <row r="26513" spans="1:16">
      <c r="A26513" s="215"/>
      <c r="B26513" s="438"/>
      <c r="C26513" s="215"/>
      <c r="D26513" s="217"/>
      <c r="E26513" s="217"/>
      <c r="F26513" s="216"/>
      <c r="G26513" s="216"/>
      <c r="I26513" s="434"/>
      <c r="P26513" s="294"/>
    </row>
    <row r="26514" spans="1:16">
      <c r="A26514" s="215"/>
      <c r="B26514" s="438"/>
      <c r="C26514" s="215"/>
      <c r="D26514" s="217"/>
      <c r="E26514" s="217"/>
      <c r="F26514" s="216"/>
      <c r="G26514" s="216"/>
      <c r="I26514" s="434"/>
      <c r="P26514" s="294"/>
    </row>
    <row r="26515" spans="1:16">
      <c r="A26515" s="215"/>
      <c r="B26515" s="438"/>
      <c r="C26515" s="215"/>
      <c r="D26515" s="217"/>
      <c r="E26515" s="217"/>
      <c r="F26515" s="216"/>
      <c r="G26515" s="216"/>
      <c r="I26515" s="434"/>
      <c r="P26515" s="294"/>
    </row>
    <row r="26516" spans="1:16">
      <c r="A26516" s="215"/>
      <c r="B26516" s="438"/>
      <c r="C26516" s="215"/>
      <c r="D26516" s="217"/>
      <c r="E26516" s="217"/>
      <c r="F26516" s="216"/>
      <c r="G26516" s="216"/>
      <c r="I26516" s="434"/>
      <c r="P26516" s="294"/>
    </row>
    <row r="26517" spans="1:16">
      <c r="A26517" s="215"/>
      <c r="B26517" s="438"/>
      <c r="C26517" s="215"/>
      <c r="D26517" s="217"/>
      <c r="E26517" s="217"/>
      <c r="F26517" s="216"/>
      <c r="G26517" s="216"/>
      <c r="I26517" s="434"/>
      <c r="P26517" s="294"/>
    </row>
    <row r="26518" spans="1:16">
      <c r="A26518" s="215"/>
      <c r="B26518" s="438"/>
      <c r="C26518" s="215"/>
      <c r="D26518" s="217"/>
      <c r="E26518" s="217"/>
      <c r="F26518" s="216"/>
      <c r="G26518" s="216"/>
      <c r="I26518" s="434"/>
      <c r="P26518" s="294"/>
    </row>
    <row r="26519" spans="1:16">
      <c r="A26519" s="215"/>
      <c r="B26519" s="438"/>
      <c r="C26519" s="215"/>
      <c r="D26519" s="217"/>
      <c r="E26519" s="217"/>
      <c r="F26519" s="216"/>
      <c r="G26519" s="216"/>
      <c r="I26519" s="434"/>
      <c r="P26519" s="294"/>
    </row>
    <row r="26520" spans="1:16">
      <c r="A26520" s="215"/>
      <c r="B26520" s="438"/>
      <c r="C26520" s="215"/>
      <c r="D26520" s="217"/>
      <c r="E26520" s="217"/>
      <c r="F26520" s="216"/>
      <c r="G26520" s="216"/>
      <c r="I26520" s="434"/>
      <c r="P26520" s="294"/>
    </row>
    <row r="26521" spans="1:16">
      <c r="A26521" s="215"/>
      <c r="B26521" s="438"/>
      <c r="C26521" s="215"/>
      <c r="D26521" s="217"/>
      <c r="E26521" s="217"/>
      <c r="F26521" s="216"/>
      <c r="G26521" s="216"/>
      <c r="I26521" s="434"/>
      <c r="P26521" s="294"/>
    </row>
    <row r="26522" spans="1:16">
      <c r="A26522" s="215"/>
      <c r="B26522" s="438"/>
      <c r="C26522" s="215"/>
      <c r="D26522" s="217"/>
      <c r="E26522" s="217"/>
      <c r="F26522" s="216"/>
      <c r="G26522" s="216"/>
      <c r="I26522" s="434"/>
      <c r="P26522" s="294"/>
    </row>
    <row r="26523" spans="1:16">
      <c r="A26523" s="215"/>
      <c r="B26523" s="438"/>
      <c r="C26523" s="215"/>
      <c r="D26523" s="217"/>
      <c r="E26523" s="217"/>
      <c r="F26523" s="216"/>
      <c r="G26523" s="216"/>
      <c r="I26523" s="434"/>
      <c r="P26523" s="294"/>
    </row>
    <row r="26524" spans="1:16">
      <c r="A26524" s="215"/>
      <c r="B26524" s="438"/>
      <c r="C26524" s="215"/>
      <c r="D26524" s="217"/>
      <c r="E26524" s="217"/>
      <c r="F26524" s="216"/>
      <c r="G26524" s="216"/>
      <c r="I26524" s="434"/>
      <c r="P26524" s="294"/>
    </row>
    <row r="26525" spans="1:16">
      <c r="A26525" s="215"/>
      <c r="B26525" s="438"/>
      <c r="C26525" s="215"/>
      <c r="D26525" s="217"/>
      <c r="E26525" s="217"/>
      <c r="F26525" s="216"/>
      <c r="G26525" s="216"/>
      <c r="I26525" s="434"/>
      <c r="P26525" s="294"/>
    </row>
    <row r="26526" spans="1:16">
      <c r="A26526" s="215"/>
      <c r="B26526" s="438"/>
      <c r="C26526" s="215"/>
      <c r="D26526" s="217"/>
      <c r="E26526" s="217"/>
      <c r="F26526" s="216"/>
      <c r="G26526" s="216"/>
      <c r="I26526" s="434"/>
      <c r="P26526" s="294"/>
    </row>
    <row r="26527" spans="1:16">
      <c r="A26527" s="215"/>
      <c r="B26527" s="438"/>
      <c r="C26527" s="215"/>
      <c r="D26527" s="217"/>
      <c r="E26527" s="217"/>
      <c r="F26527" s="216"/>
      <c r="G26527" s="216"/>
      <c r="I26527" s="434"/>
      <c r="P26527" s="294"/>
    </row>
    <row r="26528" spans="1:16">
      <c r="A26528" s="215"/>
      <c r="B26528" s="438"/>
      <c r="C26528" s="215"/>
      <c r="D26528" s="217"/>
      <c r="E26528" s="217"/>
      <c r="F26528" s="216"/>
      <c r="G26528" s="216"/>
      <c r="I26528" s="434"/>
      <c r="P26528" s="294"/>
    </row>
    <row r="26529" spans="1:16">
      <c r="A26529" s="215"/>
      <c r="B26529" s="438"/>
      <c r="C26529" s="215"/>
      <c r="D26529" s="217"/>
      <c r="E26529" s="217"/>
      <c r="F26529" s="216"/>
      <c r="G26529" s="216"/>
      <c r="I26529" s="434"/>
      <c r="P26529" s="294"/>
    </row>
    <row r="26530" spans="1:16">
      <c r="A26530" s="215"/>
      <c r="B26530" s="438"/>
      <c r="C26530" s="215"/>
      <c r="D26530" s="217"/>
      <c r="E26530" s="217"/>
      <c r="F26530" s="216"/>
      <c r="G26530" s="216"/>
      <c r="I26530" s="434"/>
      <c r="P26530" s="294"/>
    </row>
    <row r="26531" spans="1:16">
      <c r="A26531" s="215"/>
      <c r="B26531" s="438"/>
      <c r="C26531" s="215"/>
      <c r="D26531" s="217"/>
      <c r="E26531" s="217"/>
      <c r="F26531" s="216"/>
      <c r="G26531" s="216"/>
      <c r="I26531" s="434"/>
      <c r="P26531" s="294"/>
    </row>
    <row r="26532" spans="1:16">
      <c r="A26532" s="215"/>
      <c r="B26532" s="438"/>
      <c r="C26532" s="215"/>
      <c r="D26532" s="217"/>
      <c r="E26532" s="217"/>
      <c r="F26532" s="216"/>
      <c r="G26532" s="216"/>
      <c r="I26532" s="434"/>
      <c r="P26532" s="294"/>
    </row>
    <row r="26533" spans="1:16">
      <c r="A26533" s="215"/>
      <c r="B26533" s="438"/>
      <c r="C26533" s="215"/>
      <c r="D26533" s="217"/>
      <c r="E26533" s="217"/>
      <c r="F26533" s="216"/>
      <c r="G26533" s="216"/>
      <c r="I26533" s="434"/>
      <c r="P26533" s="294"/>
    </row>
    <row r="26534" spans="1:16">
      <c r="A26534" s="215"/>
      <c r="B26534" s="438"/>
      <c r="C26534" s="215"/>
      <c r="D26534" s="217"/>
      <c r="E26534" s="217"/>
      <c r="F26534" s="216"/>
      <c r="G26534" s="216"/>
      <c r="I26534" s="434"/>
      <c r="P26534" s="294"/>
    </row>
    <row r="26535" spans="1:16">
      <c r="A26535" s="215"/>
      <c r="B26535" s="438"/>
      <c r="C26535" s="215"/>
      <c r="D26535" s="217"/>
      <c r="E26535" s="217"/>
      <c r="F26535" s="216"/>
      <c r="G26535" s="216"/>
      <c r="I26535" s="434"/>
      <c r="P26535" s="294"/>
    </row>
    <row r="26536" spans="1:16">
      <c r="A26536" s="215"/>
      <c r="B26536" s="438"/>
      <c r="C26536" s="215"/>
      <c r="D26536" s="217"/>
      <c r="E26536" s="217"/>
      <c r="F26536" s="216"/>
      <c r="G26536" s="216"/>
      <c r="I26536" s="434"/>
      <c r="P26536" s="294"/>
    </row>
    <row r="26537" spans="1:16">
      <c r="A26537" s="215"/>
      <c r="B26537" s="438"/>
      <c r="C26537" s="215"/>
      <c r="D26537" s="217"/>
      <c r="E26537" s="217"/>
      <c r="F26537" s="216"/>
      <c r="G26537" s="216"/>
      <c r="I26537" s="434"/>
      <c r="P26537" s="294"/>
    </row>
    <row r="26538" spans="1:16">
      <c r="A26538" s="215"/>
      <c r="B26538" s="438"/>
      <c r="C26538" s="215"/>
      <c r="D26538" s="217"/>
      <c r="E26538" s="217"/>
      <c r="F26538" s="216"/>
      <c r="G26538" s="216"/>
      <c r="I26538" s="434"/>
      <c r="P26538" s="294"/>
    </row>
    <row r="26539" spans="1:16">
      <c r="A26539" s="215"/>
      <c r="B26539" s="438"/>
      <c r="C26539" s="215"/>
      <c r="D26539" s="217"/>
      <c r="E26539" s="217"/>
      <c r="F26539" s="216"/>
      <c r="G26539" s="216"/>
      <c r="I26539" s="434"/>
      <c r="P26539" s="294"/>
    </row>
    <row r="26540" spans="1:16">
      <c r="A26540" s="215"/>
      <c r="B26540" s="438"/>
      <c r="C26540" s="215"/>
      <c r="D26540" s="217"/>
      <c r="E26540" s="217"/>
      <c r="F26540" s="216"/>
      <c r="G26540" s="216"/>
      <c r="I26540" s="434"/>
      <c r="P26540" s="294"/>
    </row>
    <row r="26541" spans="1:16">
      <c r="A26541" s="215"/>
      <c r="B26541" s="438"/>
      <c r="C26541" s="215"/>
      <c r="D26541" s="217"/>
      <c r="E26541" s="217"/>
      <c r="F26541" s="216"/>
      <c r="G26541" s="216"/>
      <c r="I26541" s="434"/>
      <c r="P26541" s="294"/>
    </row>
    <row r="26542" spans="1:16">
      <c r="A26542" s="215"/>
      <c r="B26542" s="438"/>
      <c r="C26542" s="215"/>
      <c r="D26542" s="217"/>
      <c r="E26542" s="217"/>
      <c r="F26542" s="216"/>
      <c r="G26542" s="216"/>
      <c r="I26542" s="434"/>
      <c r="P26542" s="294"/>
    </row>
    <row r="26543" spans="1:16">
      <c r="A26543" s="215"/>
      <c r="B26543" s="438"/>
      <c r="C26543" s="215"/>
      <c r="D26543" s="217"/>
      <c r="E26543" s="217"/>
      <c r="F26543" s="216"/>
      <c r="G26543" s="216"/>
      <c r="I26543" s="434"/>
      <c r="P26543" s="294"/>
    </row>
    <row r="26544" spans="1:16">
      <c r="A26544" s="215"/>
      <c r="B26544" s="438"/>
      <c r="C26544" s="215"/>
      <c r="D26544" s="217"/>
      <c r="E26544" s="217"/>
      <c r="F26544" s="216"/>
      <c r="G26544" s="216"/>
      <c r="I26544" s="434"/>
      <c r="P26544" s="294"/>
    </row>
    <row r="26545" spans="1:16">
      <c r="A26545" s="215"/>
      <c r="B26545" s="438"/>
      <c r="C26545" s="215"/>
      <c r="D26545" s="217"/>
      <c r="E26545" s="217"/>
      <c r="F26545" s="216"/>
      <c r="G26545" s="216"/>
      <c r="I26545" s="434"/>
      <c r="P26545" s="294"/>
    </row>
    <row r="26546" spans="1:16">
      <c r="A26546" s="215"/>
      <c r="B26546" s="438"/>
      <c r="C26546" s="215"/>
      <c r="D26546" s="217"/>
      <c r="E26546" s="217"/>
      <c r="F26546" s="216"/>
      <c r="G26546" s="216"/>
      <c r="I26546" s="434"/>
      <c r="P26546" s="294"/>
    </row>
    <row r="26547" spans="1:16">
      <c r="A26547" s="215"/>
      <c r="B26547" s="438"/>
      <c r="C26547" s="215"/>
      <c r="D26547" s="217"/>
      <c r="E26547" s="217"/>
      <c r="F26547" s="216"/>
      <c r="G26547" s="216"/>
      <c r="I26547" s="434"/>
      <c r="P26547" s="294"/>
    </row>
    <row r="26548" spans="1:16">
      <c r="A26548" s="215"/>
      <c r="B26548" s="438"/>
      <c r="C26548" s="215"/>
      <c r="D26548" s="217"/>
      <c r="E26548" s="217"/>
      <c r="F26548" s="216"/>
      <c r="G26548" s="216"/>
      <c r="I26548" s="434"/>
      <c r="P26548" s="294"/>
    </row>
    <row r="26549" spans="1:16">
      <c r="A26549" s="215"/>
      <c r="B26549" s="438"/>
      <c r="C26549" s="215"/>
      <c r="D26549" s="217"/>
      <c r="E26549" s="217"/>
      <c r="F26549" s="216"/>
      <c r="G26549" s="216"/>
      <c r="I26549" s="434"/>
      <c r="P26549" s="294"/>
    </row>
    <row r="26550" spans="1:16">
      <c r="A26550" s="215"/>
      <c r="B26550" s="438"/>
      <c r="C26550" s="215"/>
      <c r="D26550" s="217"/>
      <c r="E26550" s="217"/>
      <c r="F26550" s="216"/>
      <c r="G26550" s="216"/>
      <c r="I26550" s="434"/>
      <c r="P26550" s="294"/>
    </row>
    <row r="26551" spans="1:16">
      <c r="A26551" s="215"/>
      <c r="B26551" s="438"/>
      <c r="C26551" s="215"/>
      <c r="D26551" s="217"/>
      <c r="E26551" s="217"/>
      <c r="F26551" s="216"/>
      <c r="G26551" s="216"/>
      <c r="I26551" s="434"/>
      <c r="P26551" s="294"/>
    </row>
    <row r="26552" spans="1:16">
      <c r="A26552" s="215"/>
      <c r="B26552" s="438"/>
      <c r="C26552" s="215"/>
      <c r="D26552" s="217"/>
      <c r="E26552" s="217"/>
      <c r="F26552" s="216"/>
      <c r="G26552" s="216"/>
      <c r="I26552" s="434"/>
      <c r="P26552" s="294"/>
    </row>
    <row r="26553" spans="1:16">
      <c r="A26553" s="215"/>
      <c r="B26553" s="438"/>
      <c r="C26553" s="215"/>
      <c r="D26553" s="217"/>
      <c r="E26553" s="217"/>
      <c r="F26553" s="216"/>
      <c r="G26553" s="216"/>
      <c r="I26553" s="434"/>
      <c r="P26553" s="294"/>
    </row>
    <row r="26554" spans="1:16">
      <c r="A26554" s="215"/>
      <c r="B26554" s="438"/>
      <c r="C26554" s="215"/>
      <c r="D26554" s="217"/>
      <c r="E26554" s="217"/>
      <c r="F26554" s="216"/>
      <c r="G26554" s="216"/>
      <c r="I26554" s="434"/>
      <c r="P26554" s="294"/>
    </row>
    <row r="26555" spans="1:16">
      <c r="A26555" s="215"/>
      <c r="B26555" s="438"/>
      <c r="C26555" s="215"/>
      <c r="D26555" s="217"/>
      <c r="E26555" s="217"/>
      <c r="F26555" s="216"/>
      <c r="G26555" s="216"/>
      <c r="I26555" s="434"/>
      <c r="P26555" s="294"/>
    </row>
    <row r="26556" spans="1:16">
      <c r="A26556" s="215"/>
      <c r="B26556" s="438"/>
      <c r="C26556" s="215"/>
      <c r="D26556" s="217"/>
      <c r="E26556" s="217"/>
      <c r="F26556" s="216"/>
      <c r="G26556" s="216"/>
      <c r="I26556" s="434"/>
      <c r="P26556" s="294"/>
    </row>
    <row r="26557" spans="1:16">
      <c r="A26557" s="215"/>
      <c r="B26557" s="438"/>
      <c r="C26557" s="215"/>
      <c r="D26557" s="217"/>
      <c r="E26557" s="217"/>
      <c r="F26557" s="216"/>
      <c r="G26557" s="216"/>
      <c r="I26557" s="434"/>
      <c r="P26557" s="294"/>
    </row>
    <row r="26558" spans="1:16">
      <c r="A26558" s="215"/>
      <c r="B26558" s="438"/>
      <c r="C26558" s="215"/>
      <c r="D26558" s="217"/>
      <c r="E26558" s="217"/>
      <c r="F26558" s="216"/>
      <c r="G26558" s="216"/>
      <c r="I26558" s="434"/>
      <c r="P26558" s="294"/>
    </row>
  </sheetData>
  <sheetProtection selectLockedCells="1" autoFilter="0"/>
  <protectedRanges>
    <protectedRange sqref="I14831:I14892 I12:I72 I84:I144 I156:I216 I228:I288 I300:I360 I372:I432 I444:I504 I516:I576 I588:I648 I660:I720 I732:I792 I804:I864 I876:I936 I948:I1008 I1297 I4624:I4629 I4702:I4703 I8766:I8826 I1731 I3036 I2384 I2455:I2457 I2530 I2603 I2310:I2311 I2676 I12879:I12940 I3833 I4040:I4050 I3541 I6005 I12084:I12144 I8910:I8970 I8838:I8898 I18830:I18891 I19196:I19257 I18174:I18235 I18247:I18308 I18320:I18380 I8477:I8537 I8261:I8321 I8982:I9042 I9054:I9114 I9198:I9258 I9848:I9908 I9920:I9980 I9992:I10052 I10064:I10124 I10136:I10196 I3906 I10352:I10412 I10424:I10484 I10496:I10556 I10568:I10628 I14539:I14600 I12733:I12794 I12952:I13012 I13024:I13084 I13168:I13228 I13240:I13300 I13385:I13445 I13457:I13517 I13529:I13589 I13601:I13661 I13673:I13733 I13096:I13156 I13889:I13949 I13961:I14021 I14033:I14093 I14393:I14454 I5645 I1527:I1556 I7753:I7814 I7826:I7888 I7900:I7960 I7609:I7669 I9775:I9836 I1020:I1080 I4328:I4338 I14758:I14819 I4920 I5499 I5426 I5572 I5933 I12444:I12504 I4546:I4556 I1659 I2165 I2237:I2238 I7465:I7525 I7537:I7597 I7681:I7741 I8044:I8105 I8117:I8177 I14685:I14746 I9270:I9330 I9342:I9402 I9414:I9474 I9486:I9546 I9558:I9618 I9702:I9763 I10208:I10268 I10280:I10340 I10640:I10700 I14612:I14673 I12589:I12649 I12806:I12867 I8620:I8681 I4400:I4411 I8549:I8613 I8189:I8249 I10786:I10846 I10858:I10918 I11002:I11062 I11652:I11712 I11724:I11784 I11796:I11856 I11868:I11928 I11940:I12000 I12156:I12216 I12228:I12288 I12300:I12360 I12372:I12432 I11579:I11640 I10774 I11074:I11134 I11146:I11206 I11218:I11278 I11290:I11350 I11362:I11422 I11506:I11567 I12012:I12072 I2092 I7972:I8032 I12661:I12721 I3614:I3615 I3760 I13745:I13805 I14105:I14165 I14177:I14237 I14249:I14309 I14466:I14527 I14904:I14964 I15048:I15108 I15482:I15542 I15555:I15615 I15627:I15687 I15699:I15759 I15771:I15831 I15844:I15904 I15917:I15977 I15991:I16051 I16064:I16124 I16137:I16197 I16210:I16270 I16282:I16342 I16355:I16415 I16427:I16487 I16499:I16559 I16572:I16632 I16645:I16705 I16718:I16778 I16791:I16851 I16863:I16923 I16935:I16995 I17007:I17067 I17080:I17140 I17153:I17213 I17226:I17286 I17298:I17359 I17371:I17432 I17444:I17504 I17517:I17577 I17590:I17650 I17663:I17723 I17736:I17796 I17809:I17869 I17882:I17942 I18904:I18964 I17954:I18014 I18027:I18087 I18100:I18160 I13817:I13877 I18392:I18454 I18162 I4993 I19269:I19330 I19342:I19403 I19415:I19476 I19488:I19551 I6521:I6582 I6594:I6655 I6739:I6799 I6811:I6871 I6883:I6944 I6956:I7017 I7029:I7090 I7102:I7162 I7174:I7234 I7246:I7307 I7319:I7380 I7392:I7453 I18466:I18526 I18538:I18599 I8333:I8393 I18611:I18672 I18745 I1370 I1443 I4473:I4484 I8693:I8754 I6667:I6727 I10930:I10990 I9126:I9186 I14976:I15036 I18977:I19038 I19563:I26558 I18757:I18818 I19050:I19111 I19123:I19184 I8405:I8465" name="Range1"/>
    <protectedRange sqref="I9630:I9690 I10712:I10773 I11434:I11494 I12516:I12577 I14321:I14381 I15120:I15180 I15192:I15252 I15264:I15324 I15336:I15396 I15543 I15409:I15470 I13312:I13373" name="Range1_2"/>
    <protectedRange sqref="I18684:I18744" name="Range1_5"/>
    <protectedRange sqref="I1092:I1152" name="Range1_1"/>
    <protectedRange sqref="I1164:I1224" name="Range1_3"/>
    <protectedRange sqref="I1236:I1296" name="Range1_4"/>
    <protectedRange sqref="I1309:I1369" name="Range1_6"/>
    <protectedRange sqref="I1382:I1442" name="Range1_7"/>
    <protectedRange sqref="I1514:I1515" name="Range1_8"/>
    <protectedRange sqref="I1455:I1513" name="Range1_9"/>
    <protectedRange sqref="I1557:I1587" name="Range1_10"/>
    <protectedRange sqref="I1599:I1658" name="Range1_11"/>
    <protectedRange sqref="I1671:I1730" name="Range1_12"/>
    <protectedRange sqref="I1743:I1803" name="Range1_13"/>
    <protectedRange sqref="I1815:I1875" name="Range1_14"/>
    <protectedRange sqref="I1887:I1947" name="Range1_15"/>
    <protectedRange sqref="I1959:I2019" name="Range1_16"/>
    <protectedRange sqref="I2031:I2091" name="Range1_17"/>
    <protectedRange sqref="I2104:I2164" name="Range1_18"/>
    <protectedRange sqref="I2177:I2236" name="Range1_19"/>
    <protectedRange sqref="I2250:I2309" name="Range1_20"/>
    <protectedRange sqref="I2323:I2383" name="Range1_21"/>
    <protectedRange sqref="I2396:I2454" name="Range1_22"/>
    <protectedRange sqref="I2469:I2529" name="Range1_23"/>
    <protectedRange sqref="I2542:I2602" name="Range1_24"/>
    <protectedRange sqref="I2615:I2675" name="Range1_25"/>
    <protectedRange sqref="I2688:I2748" name="Range1_26"/>
    <protectedRange sqref="I2760:I2820" name="Range1_27"/>
    <protectedRange sqref="I2832:I2892" name="Range1_28"/>
    <protectedRange sqref="I2904:I2964" name="Range1_29"/>
    <protectedRange sqref="I2976:I3035" name="Range1_30"/>
    <protectedRange sqref="I3048:I3108" name="Range1_31"/>
    <protectedRange sqref="I3120:I3180" name="Range1_32"/>
    <protectedRange sqref="I3192:I3252" name="Range1_33"/>
    <protectedRange sqref="I3264:I3324" name="Range1_35"/>
    <protectedRange sqref="I3336:I3396" name="Range1_36"/>
    <protectedRange sqref="I3408:I3468" name="Range1_37"/>
    <protectedRange sqref="I3480:I3540" name="Range1_38"/>
    <protectedRange sqref="I3553:I3613" name="Range1_39"/>
    <protectedRange sqref="I3627:I3687" name="Range1_40"/>
    <protectedRange sqref="I3699:I3759" name="Range1_41"/>
    <protectedRange sqref="I3772:I3832" name="Range1_42"/>
    <protectedRange sqref="I3845:I3905" name="Range1_43"/>
    <protectedRange sqref="I3918:I3978" name="Range1_44"/>
    <protectedRange sqref="I3990:I4039" name="Range1_45"/>
    <protectedRange sqref="I4112:I4122" name="Range1_46"/>
    <protectedRange sqref="I4062:I4111" name="Range1_47"/>
    <protectedRange sqref="I4134:I4194" name="Range1_48"/>
    <protectedRange sqref="I4206:I4266" name="Range1_49"/>
    <protectedRange sqref="I4278:I4327" name="Range1_50"/>
    <protectedRange sqref="I4350:I4399" name="Range1_51"/>
    <protectedRange sqref="I4423:I4472" name="Range1_52"/>
    <protectedRange sqref="I4496:I4545" name="Range1_53"/>
    <protectedRange sqref="I4568:I4623" name="Range1_55"/>
    <protectedRange sqref="I4641:I4701" name="Range1_56"/>
    <protectedRange sqref="I4787:I4847" name="Range1_58"/>
    <protectedRange sqref="I4859:I4919" name="Range1_59"/>
    <protectedRange sqref="I4932:I4992" name="Range1_60"/>
    <protectedRange sqref="I5005:I5065" name="Range1_61"/>
    <protectedRange sqref="I5077:I5137" name="Range1_62"/>
    <protectedRange sqref="I5149:I5209" name="Range1_63"/>
    <protectedRange sqref="I5221:I5281" name="Range1_64"/>
    <protectedRange sqref="I5293:I5353" name="Range1_65"/>
    <protectedRange sqref="I5365:I5425" name="Range1_66"/>
    <protectedRange sqref="I5438:I5498" name="Range1_67"/>
    <protectedRange sqref="I5511:I5571" name="Range1_68"/>
    <protectedRange sqref="I5584:I5644" name="Range1_69"/>
    <protectedRange sqref="I5657:I5717" name="Range1_70"/>
    <protectedRange sqref="I5729:I5789" name="Range1_71"/>
    <protectedRange sqref="I5801:I5861" name="Range1_72"/>
    <protectedRange sqref="I5873:I5932" name="Range1_73"/>
    <protectedRange sqref="I5945:I6004" name="Range1_74"/>
    <protectedRange sqref="I6017:I6077" name="Range1_75"/>
    <protectedRange sqref="I6089:I6149" name="Range1_76"/>
    <protectedRange sqref="I6161:I6221" name="Range1_77"/>
    <protectedRange sqref="I6233:I6293" name="Range1_78"/>
    <protectedRange sqref="I6305:I6365" name="Range1_79"/>
    <protectedRange sqref="I6377:I6437" name="Range1_80"/>
    <protectedRange sqref="I6449:I6509" name="Range1_81"/>
    <protectedRange sqref="I4715:I4775" name="Range1_82"/>
  </protectedRanges>
  <autoFilter ref="D1:D26558" xr:uid="{00000000-0001-0000-0200-000000000000}"/>
  <mergeCells count="5354">
    <mergeCell ref="A19522:B19522"/>
    <mergeCell ref="G19485:K19485"/>
    <mergeCell ref="A19503:B19503"/>
    <mergeCell ref="A19504:B19504"/>
    <mergeCell ref="A19505:B19505"/>
    <mergeCell ref="A19506:B19506"/>
    <mergeCell ref="A19507:B19507"/>
    <mergeCell ref="A19508:B19508"/>
    <mergeCell ref="A19509:B19509"/>
    <mergeCell ref="A19510:B19510"/>
    <mergeCell ref="A19511:B19511"/>
    <mergeCell ref="A19512:B19512"/>
    <mergeCell ref="A19513:B19513"/>
    <mergeCell ref="A19514:B19514"/>
    <mergeCell ref="A19518:B19518"/>
    <mergeCell ref="A19519:B19519"/>
    <mergeCell ref="A19520:B19520"/>
    <mergeCell ref="A19521:B19521"/>
    <mergeCell ref="A19435:B19435"/>
    <mergeCell ref="A19436:B19436"/>
    <mergeCell ref="A19437:B19437"/>
    <mergeCell ref="A19438:B19438"/>
    <mergeCell ref="A19439:B19439"/>
    <mergeCell ref="A19440:B19440"/>
    <mergeCell ref="A19441:B19441"/>
    <mergeCell ref="A19445:B19445"/>
    <mergeCell ref="A19446:B19446"/>
    <mergeCell ref="A19447:B19447"/>
    <mergeCell ref="A19448:B19448"/>
    <mergeCell ref="A19449:B19449"/>
    <mergeCell ref="A19477:G19477"/>
    <mergeCell ref="A19478:G19478"/>
    <mergeCell ref="A19479:G19479"/>
    <mergeCell ref="B19483:G19483"/>
    <mergeCell ref="C19484:G19484"/>
    <mergeCell ref="A19374:B19374"/>
    <mergeCell ref="A19375:B19375"/>
    <mergeCell ref="A19376:B19376"/>
    <mergeCell ref="A19331:G19331"/>
    <mergeCell ref="A19332:G19332"/>
    <mergeCell ref="A19333:G19333"/>
    <mergeCell ref="A19404:G19404"/>
    <mergeCell ref="A19405:G19405"/>
    <mergeCell ref="A19406:G19406"/>
    <mergeCell ref="B19410:G19410"/>
    <mergeCell ref="C19411:G19411"/>
    <mergeCell ref="G19412:K19412"/>
    <mergeCell ref="A19430:B19430"/>
    <mergeCell ref="A19431:B19431"/>
    <mergeCell ref="A19432:B19432"/>
    <mergeCell ref="A19433:B19433"/>
    <mergeCell ref="A19434:B19434"/>
    <mergeCell ref="B19337:G19337"/>
    <mergeCell ref="C19338:G19338"/>
    <mergeCell ref="G19339:K19339"/>
    <mergeCell ref="A19357:B19357"/>
    <mergeCell ref="A19358:B19358"/>
    <mergeCell ref="A19359:B19359"/>
    <mergeCell ref="A19360:B19360"/>
    <mergeCell ref="A19361:B19361"/>
    <mergeCell ref="A19362:B19362"/>
    <mergeCell ref="A19363:B19363"/>
    <mergeCell ref="A19364:B19364"/>
    <mergeCell ref="A19365:B19365"/>
    <mergeCell ref="A19366:B19366"/>
    <mergeCell ref="A19367:B19367"/>
    <mergeCell ref="A19368:B19368"/>
    <mergeCell ref="A19372:B19372"/>
    <mergeCell ref="A19373:B19373"/>
    <mergeCell ref="A19300:B19300"/>
    <mergeCell ref="A19301:B19301"/>
    <mergeCell ref="A19302:B19302"/>
    <mergeCell ref="A19303:B19303"/>
    <mergeCell ref="B19264:G19264"/>
    <mergeCell ref="C19265:G19265"/>
    <mergeCell ref="G19266:K19266"/>
    <mergeCell ref="A19284:B19284"/>
    <mergeCell ref="A19285:B19285"/>
    <mergeCell ref="A19286:B19286"/>
    <mergeCell ref="A19287:B19287"/>
    <mergeCell ref="A19288:B19288"/>
    <mergeCell ref="A19289:B19289"/>
    <mergeCell ref="A19290:B19290"/>
    <mergeCell ref="A19291:B19291"/>
    <mergeCell ref="A19292:B19292"/>
    <mergeCell ref="A19293:B19293"/>
    <mergeCell ref="A19294:B19294"/>
    <mergeCell ref="A19295:B19295"/>
    <mergeCell ref="A19299:B19299"/>
    <mergeCell ref="A18862:B18862"/>
    <mergeCell ref="A18863:B18863"/>
    <mergeCell ref="A18864:B18864"/>
    <mergeCell ref="B18825:G18825"/>
    <mergeCell ref="C18826:G18826"/>
    <mergeCell ref="G18827:K18827"/>
    <mergeCell ref="A18845:B18845"/>
    <mergeCell ref="A18846:B18846"/>
    <mergeCell ref="A18847:B18847"/>
    <mergeCell ref="A18848:B18848"/>
    <mergeCell ref="A18849:B18849"/>
    <mergeCell ref="A18850:B18850"/>
    <mergeCell ref="A18851:B18851"/>
    <mergeCell ref="A18852:B18852"/>
    <mergeCell ref="A18853:B18853"/>
    <mergeCell ref="A18854:B18854"/>
    <mergeCell ref="A18855:B18855"/>
    <mergeCell ref="A18856:B18856"/>
    <mergeCell ref="A18860:B18860"/>
    <mergeCell ref="A18861:B18861"/>
    <mergeCell ref="A19218:B19218"/>
    <mergeCell ref="A19142:B19142"/>
    <mergeCell ref="A19143:B19143"/>
    <mergeCell ref="A19144:B19144"/>
    <mergeCell ref="A19145:B19145"/>
    <mergeCell ref="A19146:B19146"/>
    <mergeCell ref="A19147:B19147"/>
    <mergeCell ref="A19148:B19148"/>
    <mergeCell ref="A19219:B19219"/>
    <mergeCell ref="A19220:B19220"/>
    <mergeCell ref="A19221:B19221"/>
    <mergeCell ref="A19222:B19222"/>
    <mergeCell ref="A19226:B19226"/>
    <mergeCell ref="A19227:B19227"/>
    <mergeCell ref="A19228:B19228"/>
    <mergeCell ref="A19229:B19229"/>
    <mergeCell ref="A19230:B19230"/>
    <mergeCell ref="A19149:B19149"/>
    <mergeCell ref="A19153:B19153"/>
    <mergeCell ref="A19154:B19154"/>
    <mergeCell ref="A19155:B19155"/>
    <mergeCell ref="A19156:B19156"/>
    <mergeCell ref="A19157:B19157"/>
    <mergeCell ref="B19191:G19191"/>
    <mergeCell ref="C19192:G19192"/>
    <mergeCell ref="G19193:K19193"/>
    <mergeCell ref="A19211:B19211"/>
    <mergeCell ref="A19212:B19212"/>
    <mergeCell ref="A19213:B19213"/>
    <mergeCell ref="A19214:B19214"/>
    <mergeCell ref="A19215:B19215"/>
    <mergeCell ref="A19216:B19216"/>
    <mergeCell ref="A19217:B19217"/>
    <mergeCell ref="A19072:B19072"/>
    <mergeCell ref="A19073:B19073"/>
    <mergeCell ref="A19074:B19074"/>
    <mergeCell ref="A19075:B19075"/>
    <mergeCell ref="A19076:B19076"/>
    <mergeCell ref="A19080:B19080"/>
    <mergeCell ref="A19081:B19081"/>
    <mergeCell ref="A19082:B19082"/>
    <mergeCell ref="A19083:B19083"/>
    <mergeCell ref="A19084:B19084"/>
    <mergeCell ref="B19118:G19118"/>
    <mergeCell ref="C19119:G19119"/>
    <mergeCell ref="G19120:K19120"/>
    <mergeCell ref="A19138:B19138"/>
    <mergeCell ref="A19139:B19139"/>
    <mergeCell ref="A19140:B19140"/>
    <mergeCell ref="A19141:B19141"/>
    <mergeCell ref="A18706:B18706"/>
    <mergeCell ref="A18707:B18707"/>
    <mergeCell ref="A18708:B18708"/>
    <mergeCell ref="A18709:B18709"/>
    <mergeCell ref="A18710:B18710"/>
    <mergeCell ref="A18714:B18714"/>
    <mergeCell ref="A18715:B18715"/>
    <mergeCell ref="B19045:G19045"/>
    <mergeCell ref="C19046:G19046"/>
    <mergeCell ref="G19047:K19047"/>
    <mergeCell ref="A19065:B19065"/>
    <mergeCell ref="A19066:B19066"/>
    <mergeCell ref="A19067:B19067"/>
    <mergeCell ref="A19068:B19068"/>
    <mergeCell ref="A19069:B19069"/>
    <mergeCell ref="A19070:B19070"/>
    <mergeCell ref="A19071:B19071"/>
    <mergeCell ref="A19003:B19003"/>
    <mergeCell ref="A19007:B19007"/>
    <mergeCell ref="A19008:B19008"/>
    <mergeCell ref="A19009:B19009"/>
    <mergeCell ref="A19010:B19010"/>
    <mergeCell ref="A19011:B19011"/>
    <mergeCell ref="A18936:B18936"/>
    <mergeCell ref="A18937:B18937"/>
    <mergeCell ref="A18938:B18938"/>
    <mergeCell ref="B18972:G18972"/>
    <mergeCell ref="C18973:G18973"/>
    <mergeCell ref="G18974:K18974"/>
    <mergeCell ref="A18992:B18992"/>
    <mergeCell ref="A18993:B18993"/>
    <mergeCell ref="A18994:B18994"/>
    <mergeCell ref="B18679:G18679"/>
    <mergeCell ref="C18680:G18680"/>
    <mergeCell ref="G18681:K18681"/>
    <mergeCell ref="A18699:B18699"/>
    <mergeCell ref="A18700:B18700"/>
    <mergeCell ref="A18701:B18701"/>
    <mergeCell ref="A18702:B18702"/>
    <mergeCell ref="A18703:B18703"/>
    <mergeCell ref="A18704:B18704"/>
    <mergeCell ref="A18705:B18705"/>
    <mergeCell ref="A18272:B18272"/>
    <mergeCell ref="A18273:B18273"/>
    <mergeCell ref="A18277:B18277"/>
    <mergeCell ref="A18278:B18278"/>
    <mergeCell ref="A18346:B18346"/>
    <mergeCell ref="A18350:B18350"/>
    <mergeCell ref="A18351:B18351"/>
    <mergeCell ref="A18352:B18352"/>
    <mergeCell ref="A18353:B18353"/>
    <mergeCell ref="A18354:B18354"/>
    <mergeCell ref="A18279:B18279"/>
    <mergeCell ref="A18280:B18280"/>
    <mergeCell ref="A18281:B18281"/>
    <mergeCell ref="B18315:G18315"/>
    <mergeCell ref="C18316:G18316"/>
    <mergeCell ref="G18317:K18317"/>
    <mergeCell ref="A18335:B18335"/>
    <mergeCell ref="A18336:B18336"/>
    <mergeCell ref="A18337:B18337"/>
    <mergeCell ref="A18338:B18338"/>
    <mergeCell ref="A18339:B18339"/>
    <mergeCell ref="A18340:B18340"/>
    <mergeCell ref="A15497:B15497"/>
    <mergeCell ref="A15498:B15498"/>
    <mergeCell ref="A15425:B15425"/>
    <mergeCell ref="A15426:B15426"/>
    <mergeCell ref="A15427:B15427"/>
    <mergeCell ref="A15428:B15428"/>
    <mergeCell ref="A15429:B15429"/>
    <mergeCell ref="A15430:B15430"/>
    <mergeCell ref="A15431:B15431"/>
    <mergeCell ref="A15432:B15432"/>
    <mergeCell ref="A14965:G14965"/>
    <mergeCell ref="A14966:G14966"/>
    <mergeCell ref="A14967:G14967"/>
    <mergeCell ref="A15433:B15433"/>
    <mergeCell ref="A15434:B15434"/>
    <mergeCell ref="A15435:B15435"/>
    <mergeCell ref="A15439:B15439"/>
    <mergeCell ref="A15440:B15440"/>
    <mergeCell ref="A15441:B15441"/>
    <mergeCell ref="A15442:B15442"/>
    <mergeCell ref="A15361:B15361"/>
    <mergeCell ref="A15362:B15362"/>
    <mergeCell ref="A15366:B15366"/>
    <mergeCell ref="A15367:B15367"/>
    <mergeCell ref="A15368:B15368"/>
    <mergeCell ref="A15369:B15369"/>
    <mergeCell ref="A15370:B15370"/>
    <mergeCell ref="B15404:G15404"/>
    <mergeCell ref="A15067:B15067"/>
    <mergeCell ref="A15424:B15424"/>
    <mergeCell ref="A15443:B15443"/>
    <mergeCell ref="A15284:B15284"/>
    <mergeCell ref="A7555:B7555"/>
    <mergeCell ref="A4665:B4665"/>
    <mergeCell ref="A4371:B4371"/>
    <mergeCell ref="A7559:B7559"/>
    <mergeCell ref="A4741:B4741"/>
    <mergeCell ref="A4734:B4734"/>
    <mergeCell ref="A7554:B7554"/>
    <mergeCell ref="A8075:B8075"/>
    <mergeCell ref="A8076:B8076"/>
    <mergeCell ref="A8077:B8077"/>
    <mergeCell ref="B15477:G15477"/>
    <mergeCell ref="C15478:G15478"/>
    <mergeCell ref="G15479:K15479"/>
    <mergeCell ref="A2576:B2576"/>
    <mergeCell ref="B14826:G14826"/>
    <mergeCell ref="C14827:G14827"/>
    <mergeCell ref="G14828:K14828"/>
    <mergeCell ref="A14846:B14846"/>
    <mergeCell ref="A14847:B14847"/>
    <mergeCell ref="A14848:B14848"/>
    <mergeCell ref="A14849:B14849"/>
    <mergeCell ref="A14850:B14850"/>
    <mergeCell ref="A10920:G10920"/>
    <mergeCell ref="A10921:G10921"/>
    <mergeCell ref="A9115:G9115"/>
    <mergeCell ref="A9116:G9116"/>
    <mergeCell ref="A9117:G9117"/>
    <mergeCell ref="A4730:B4730"/>
    <mergeCell ref="A3070:B3070"/>
    <mergeCell ref="A3078:B3078"/>
    <mergeCell ref="A3079:B3079"/>
    <mergeCell ref="A5028:B5028"/>
    <mergeCell ref="A5029:B5029"/>
    <mergeCell ref="A5030:B5030"/>
    <mergeCell ref="A5031:B5031"/>
    <mergeCell ref="A2493:B2493"/>
    <mergeCell ref="A2494:B2494"/>
    <mergeCell ref="A2495:B2495"/>
    <mergeCell ref="A2499:B2499"/>
    <mergeCell ref="A2500:B2500"/>
    <mergeCell ref="A2501:B2501"/>
    <mergeCell ref="A2502:B2502"/>
    <mergeCell ref="A2503:B2503"/>
    <mergeCell ref="B2537:G2537"/>
    <mergeCell ref="C2538:G2538"/>
    <mergeCell ref="A2557:B2557"/>
    <mergeCell ref="A2558:B2558"/>
    <mergeCell ref="A2559:B2559"/>
    <mergeCell ref="A2560:B2560"/>
    <mergeCell ref="A2561:B2561"/>
    <mergeCell ref="A2562:B2562"/>
    <mergeCell ref="A2575:B2575"/>
    <mergeCell ref="A2568:B2568"/>
    <mergeCell ref="A2572:B2572"/>
    <mergeCell ref="A4663:B4663"/>
    <mergeCell ref="A4664:B4664"/>
    <mergeCell ref="A5244:B5244"/>
    <mergeCell ref="A5245:B5245"/>
    <mergeCell ref="A5246:B5246"/>
    <mergeCell ref="A5241:B5241"/>
    <mergeCell ref="A5318:B5318"/>
    <mergeCell ref="A5313:B5313"/>
    <mergeCell ref="A8652:B8652"/>
    <mergeCell ref="A4731:B4731"/>
    <mergeCell ref="A4732:B4732"/>
    <mergeCell ref="A4733:B4733"/>
    <mergeCell ref="A2426:B2426"/>
    <mergeCell ref="A2427:B2427"/>
    <mergeCell ref="A2428:B2428"/>
    <mergeCell ref="A2429:B2429"/>
    <mergeCell ref="A2430:B2430"/>
    <mergeCell ref="B2464:G2464"/>
    <mergeCell ref="C2465:G2465"/>
    <mergeCell ref="A4671:B4671"/>
    <mergeCell ref="A4672:B4672"/>
    <mergeCell ref="A4673:B4673"/>
    <mergeCell ref="A4674:B4674"/>
    <mergeCell ref="A7122:B7122"/>
    <mergeCell ref="A7557:B7557"/>
    <mergeCell ref="A7558:B7558"/>
    <mergeCell ref="A4675:B4675"/>
    <mergeCell ref="A3067:B3067"/>
    <mergeCell ref="A3071:B3071"/>
    <mergeCell ref="A3072:B3072"/>
    <mergeCell ref="A3073:B3073"/>
    <mergeCell ref="A3074:B3074"/>
    <mergeCell ref="A3068:B3068"/>
    <mergeCell ref="A3069:B3069"/>
    <mergeCell ref="A18206:B18206"/>
    <mergeCell ref="A18207:B18207"/>
    <mergeCell ref="A18208:B18208"/>
    <mergeCell ref="B18242:G18242"/>
    <mergeCell ref="C18243:G18243"/>
    <mergeCell ref="G18244:K18244"/>
    <mergeCell ref="A18262:B18262"/>
    <mergeCell ref="A18263:B18263"/>
    <mergeCell ref="A18264:B18264"/>
    <mergeCell ref="A18265:B18265"/>
    <mergeCell ref="A18266:B18266"/>
    <mergeCell ref="A18267:B18267"/>
    <mergeCell ref="A18268:B18268"/>
    <mergeCell ref="A18269:B18269"/>
    <mergeCell ref="A18270:B18270"/>
    <mergeCell ref="A18271:B18271"/>
    <mergeCell ref="A2355:B2355"/>
    <mergeCell ref="A2356:B2356"/>
    <mergeCell ref="A2357:B2357"/>
    <mergeCell ref="B2391:G2391"/>
    <mergeCell ref="C2392:G2392"/>
    <mergeCell ref="A2411:B2411"/>
    <mergeCell ref="A2412:B2412"/>
    <mergeCell ref="A2413:B2413"/>
    <mergeCell ref="A2414:B2414"/>
    <mergeCell ref="A2415:B2415"/>
    <mergeCell ref="A2416:B2416"/>
    <mergeCell ref="A2417:B2417"/>
    <mergeCell ref="A2418:B2418"/>
    <mergeCell ref="A2419:B2419"/>
    <mergeCell ref="A2420:B2420"/>
    <mergeCell ref="B17949:G17949"/>
    <mergeCell ref="C17950:G17950"/>
    <mergeCell ref="G17951:K17951"/>
    <mergeCell ref="A17969:B17969"/>
    <mergeCell ref="A17970:B17970"/>
    <mergeCell ref="A17971:B17971"/>
    <mergeCell ref="A19587:B19587"/>
    <mergeCell ref="A19588:B19588"/>
    <mergeCell ref="A19589:B19589"/>
    <mergeCell ref="A19593:B19593"/>
    <mergeCell ref="A19594:B19594"/>
    <mergeCell ref="A19595:B19595"/>
    <mergeCell ref="A19596:B19596"/>
    <mergeCell ref="A19597:B19597"/>
    <mergeCell ref="B19558:G19558"/>
    <mergeCell ref="C19559:G19559"/>
    <mergeCell ref="G19560:K19560"/>
    <mergeCell ref="A19578:B19578"/>
    <mergeCell ref="A19579:B19579"/>
    <mergeCell ref="A19580:B19580"/>
    <mergeCell ref="A19581:B19581"/>
    <mergeCell ref="A19582:B19582"/>
    <mergeCell ref="A18189:B18189"/>
    <mergeCell ref="A18190:B18190"/>
    <mergeCell ref="A18191:B18191"/>
    <mergeCell ref="A18192:B18192"/>
    <mergeCell ref="A18193:B18193"/>
    <mergeCell ref="A18194:B18194"/>
    <mergeCell ref="A18195:B18195"/>
    <mergeCell ref="A18196:B18196"/>
    <mergeCell ref="A18197:B18197"/>
    <mergeCell ref="A18198:B18198"/>
    <mergeCell ref="A18995:B18995"/>
    <mergeCell ref="A18996:B18996"/>
    <mergeCell ref="A18997:B18997"/>
    <mergeCell ref="A18998:B18998"/>
    <mergeCell ref="A18999:B18999"/>
    <mergeCell ref="A19000:B19000"/>
    <mergeCell ref="A19001:B19001"/>
    <mergeCell ref="A19002:B19002"/>
    <mergeCell ref="B18899:G18899"/>
    <mergeCell ref="C18900:G18900"/>
    <mergeCell ref="G18901:K18901"/>
    <mergeCell ref="A18919:B18919"/>
    <mergeCell ref="A18920:B18920"/>
    <mergeCell ref="A18921:B18921"/>
    <mergeCell ref="A18922:B18922"/>
    <mergeCell ref="A18923:B18923"/>
    <mergeCell ref="A18924:B18924"/>
    <mergeCell ref="A18925:B18925"/>
    <mergeCell ref="A18926:B18926"/>
    <mergeCell ref="A18927:B18927"/>
    <mergeCell ref="A18928:B18928"/>
    <mergeCell ref="A18929:B18929"/>
    <mergeCell ref="A18930:B18930"/>
    <mergeCell ref="A18934:B18934"/>
    <mergeCell ref="A18935:B18935"/>
    <mergeCell ref="A17897:B17897"/>
    <mergeCell ref="A17898:B17898"/>
    <mergeCell ref="A17899:B17899"/>
    <mergeCell ref="A17900:B17900"/>
    <mergeCell ref="A17901:B17901"/>
    <mergeCell ref="A17902:B17902"/>
    <mergeCell ref="A17903:B17903"/>
    <mergeCell ref="A17904:B17904"/>
    <mergeCell ref="A17905:B17905"/>
    <mergeCell ref="A17906:B17906"/>
    <mergeCell ref="A17907:B17907"/>
    <mergeCell ref="A17908:B17908"/>
    <mergeCell ref="A17912:B17912"/>
    <mergeCell ref="A17913:B17913"/>
    <mergeCell ref="A17914:B17914"/>
    <mergeCell ref="A17915:B17915"/>
    <mergeCell ref="A17916:B17916"/>
    <mergeCell ref="A17827:B17827"/>
    <mergeCell ref="A17828:B17828"/>
    <mergeCell ref="A17829:B17829"/>
    <mergeCell ref="A17830:B17830"/>
    <mergeCell ref="A17831:B17831"/>
    <mergeCell ref="A17832:B17832"/>
    <mergeCell ref="A17833:B17833"/>
    <mergeCell ref="A17834:B17834"/>
    <mergeCell ref="A17835:B17835"/>
    <mergeCell ref="A17839:B17839"/>
    <mergeCell ref="A17840:B17840"/>
    <mergeCell ref="A17841:B17841"/>
    <mergeCell ref="A17842:B17842"/>
    <mergeCell ref="A17843:B17843"/>
    <mergeCell ref="B17877:G17877"/>
    <mergeCell ref="C17878:G17878"/>
    <mergeCell ref="G17879:K17879"/>
    <mergeCell ref="A17757:B17757"/>
    <mergeCell ref="A17758:B17758"/>
    <mergeCell ref="A17759:B17759"/>
    <mergeCell ref="A17760:B17760"/>
    <mergeCell ref="A17761:B17761"/>
    <mergeCell ref="A17762:B17762"/>
    <mergeCell ref="A17766:B17766"/>
    <mergeCell ref="A17767:B17767"/>
    <mergeCell ref="A17768:B17768"/>
    <mergeCell ref="A17769:B17769"/>
    <mergeCell ref="A17770:B17770"/>
    <mergeCell ref="B17804:G17804"/>
    <mergeCell ref="C17805:G17805"/>
    <mergeCell ref="G17806:K17806"/>
    <mergeCell ref="A17824:B17824"/>
    <mergeCell ref="A17825:B17825"/>
    <mergeCell ref="A17826:B17826"/>
    <mergeCell ref="A17687:B17687"/>
    <mergeCell ref="A17688:B17688"/>
    <mergeCell ref="A17689:B17689"/>
    <mergeCell ref="A17693:B17693"/>
    <mergeCell ref="A17694:B17694"/>
    <mergeCell ref="A17695:B17695"/>
    <mergeCell ref="A17696:B17696"/>
    <mergeCell ref="A17697:B17697"/>
    <mergeCell ref="B17731:G17731"/>
    <mergeCell ref="C17732:G17732"/>
    <mergeCell ref="G17733:K17733"/>
    <mergeCell ref="A17751:B17751"/>
    <mergeCell ref="A17752:B17752"/>
    <mergeCell ref="A17753:B17753"/>
    <mergeCell ref="A17754:B17754"/>
    <mergeCell ref="A17755:B17755"/>
    <mergeCell ref="A17756:B17756"/>
    <mergeCell ref="A17620:B17620"/>
    <mergeCell ref="A17621:B17621"/>
    <mergeCell ref="A17622:B17622"/>
    <mergeCell ref="A17623:B17623"/>
    <mergeCell ref="A17624:B17624"/>
    <mergeCell ref="B17658:G17658"/>
    <mergeCell ref="C17659:G17659"/>
    <mergeCell ref="G17660:K17660"/>
    <mergeCell ref="A17678:B17678"/>
    <mergeCell ref="A17679:B17679"/>
    <mergeCell ref="A17680:B17680"/>
    <mergeCell ref="A17681:B17681"/>
    <mergeCell ref="A17682:B17682"/>
    <mergeCell ref="A17683:B17683"/>
    <mergeCell ref="A17684:B17684"/>
    <mergeCell ref="A17685:B17685"/>
    <mergeCell ref="A17686:B17686"/>
    <mergeCell ref="A17550:B17550"/>
    <mergeCell ref="A17551:B17551"/>
    <mergeCell ref="B17585:G17585"/>
    <mergeCell ref="C17586:G17586"/>
    <mergeCell ref="G17587:K17587"/>
    <mergeCell ref="A17605:B17605"/>
    <mergeCell ref="A17606:B17606"/>
    <mergeCell ref="A17607:B17607"/>
    <mergeCell ref="A17608:B17608"/>
    <mergeCell ref="A17609:B17609"/>
    <mergeCell ref="A17610:B17610"/>
    <mergeCell ref="A17611:B17611"/>
    <mergeCell ref="A17612:B17612"/>
    <mergeCell ref="A17613:B17613"/>
    <mergeCell ref="A17614:B17614"/>
    <mergeCell ref="A17615:B17615"/>
    <mergeCell ref="A17616:B17616"/>
    <mergeCell ref="C17513:G17513"/>
    <mergeCell ref="G17514:K17514"/>
    <mergeCell ref="A17532:B17532"/>
    <mergeCell ref="A17533:B17533"/>
    <mergeCell ref="A17534:B17534"/>
    <mergeCell ref="A17535:B17535"/>
    <mergeCell ref="A17536:B17536"/>
    <mergeCell ref="A17537:B17537"/>
    <mergeCell ref="A17538:B17538"/>
    <mergeCell ref="A17539:B17539"/>
    <mergeCell ref="A17540:B17540"/>
    <mergeCell ref="A17541:B17541"/>
    <mergeCell ref="A17542:B17542"/>
    <mergeCell ref="A17543:B17543"/>
    <mergeCell ref="A17547:B17547"/>
    <mergeCell ref="A17548:B17548"/>
    <mergeCell ref="A17549:B17549"/>
    <mergeCell ref="A17460:B17460"/>
    <mergeCell ref="A17461:B17461"/>
    <mergeCell ref="A17462:B17462"/>
    <mergeCell ref="A17463:B17463"/>
    <mergeCell ref="A17464:B17464"/>
    <mergeCell ref="A17465:B17465"/>
    <mergeCell ref="A17466:B17466"/>
    <mergeCell ref="A17467:B17467"/>
    <mergeCell ref="A17468:B17468"/>
    <mergeCell ref="A17469:B17469"/>
    <mergeCell ref="A17470:B17470"/>
    <mergeCell ref="A17474:B17474"/>
    <mergeCell ref="A17475:B17475"/>
    <mergeCell ref="A17476:B17476"/>
    <mergeCell ref="A17477:B17477"/>
    <mergeCell ref="A17478:B17478"/>
    <mergeCell ref="B17512:G17512"/>
    <mergeCell ref="A17390:B17390"/>
    <mergeCell ref="A17391:B17391"/>
    <mergeCell ref="A17392:B17392"/>
    <mergeCell ref="A17393:B17393"/>
    <mergeCell ref="A17394:B17394"/>
    <mergeCell ref="A17395:B17395"/>
    <mergeCell ref="A17396:B17396"/>
    <mergeCell ref="A17397:B17397"/>
    <mergeCell ref="A17401:B17401"/>
    <mergeCell ref="A17402:B17402"/>
    <mergeCell ref="A17403:B17403"/>
    <mergeCell ref="A17404:B17404"/>
    <mergeCell ref="A17405:B17405"/>
    <mergeCell ref="B17439:G17439"/>
    <mergeCell ref="C17440:G17440"/>
    <mergeCell ref="G17441:K17441"/>
    <mergeCell ref="A17459:B17459"/>
    <mergeCell ref="A17320:B17320"/>
    <mergeCell ref="A17321:B17321"/>
    <mergeCell ref="A17322:B17322"/>
    <mergeCell ref="A17323:B17323"/>
    <mergeCell ref="A17324:B17324"/>
    <mergeCell ref="A17328:B17328"/>
    <mergeCell ref="A17329:B17329"/>
    <mergeCell ref="A17330:B17330"/>
    <mergeCell ref="A17331:B17331"/>
    <mergeCell ref="A17332:B17332"/>
    <mergeCell ref="B17366:G17366"/>
    <mergeCell ref="C17367:G17367"/>
    <mergeCell ref="G17368:K17368"/>
    <mergeCell ref="A17386:B17386"/>
    <mergeCell ref="A17387:B17387"/>
    <mergeCell ref="A17388:B17388"/>
    <mergeCell ref="A17389:B17389"/>
    <mergeCell ref="A17251:B17251"/>
    <mergeCell ref="A17252:B17252"/>
    <mergeCell ref="A17256:B17256"/>
    <mergeCell ref="A17257:B17257"/>
    <mergeCell ref="A17258:B17258"/>
    <mergeCell ref="A17259:B17259"/>
    <mergeCell ref="A17260:B17260"/>
    <mergeCell ref="B17293:G17293"/>
    <mergeCell ref="C17294:G17294"/>
    <mergeCell ref="G17295:K17295"/>
    <mergeCell ref="A17313:B17313"/>
    <mergeCell ref="A17314:B17314"/>
    <mergeCell ref="A17315:B17315"/>
    <mergeCell ref="A17316:B17316"/>
    <mergeCell ref="A17317:B17317"/>
    <mergeCell ref="A17318:B17318"/>
    <mergeCell ref="A17319:B17319"/>
    <mergeCell ref="A17184:B17184"/>
    <mergeCell ref="A17185:B17185"/>
    <mergeCell ref="A17186:B17186"/>
    <mergeCell ref="A17187:B17187"/>
    <mergeCell ref="B17221:G17221"/>
    <mergeCell ref="C17222:G17222"/>
    <mergeCell ref="G17223:K17223"/>
    <mergeCell ref="A17241:B17241"/>
    <mergeCell ref="A17242:B17242"/>
    <mergeCell ref="A17243:B17243"/>
    <mergeCell ref="A17244:B17244"/>
    <mergeCell ref="A17245:B17245"/>
    <mergeCell ref="A17246:B17246"/>
    <mergeCell ref="A17247:B17247"/>
    <mergeCell ref="A17248:B17248"/>
    <mergeCell ref="A17249:B17249"/>
    <mergeCell ref="A17250:B17250"/>
    <mergeCell ref="A17114:B17114"/>
    <mergeCell ref="B17148:G17148"/>
    <mergeCell ref="C17149:G17149"/>
    <mergeCell ref="G17150:K17150"/>
    <mergeCell ref="A17168:B17168"/>
    <mergeCell ref="A17169:B17169"/>
    <mergeCell ref="A17170:B17170"/>
    <mergeCell ref="A17171:B17171"/>
    <mergeCell ref="A17172:B17172"/>
    <mergeCell ref="A17173:B17173"/>
    <mergeCell ref="A17174:B17174"/>
    <mergeCell ref="A17175:B17175"/>
    <mergeCell ref="A17176:B17176"/>
    <mergeCell ref="A17177:B17177"/>
    <mergeCell ref="A17178:B17178"/>
    <mergeCell ref="A17179:B17179"/>
    <mergeCell ref="A17183:B17183"/>
    <mergeCell ref="G17077:K17077"/>
    <mergeCell ref="A17095:B17095"/>
    <mergeCell ref="A17096:B17096"/>
    <mergeCell ref="A17097:B17097"/>
    <mergeCell ref="A17098:B17098"/>
    <mergeCell ref="A17099:B17099"/>
    <mergeCell ref="A17100:B17100"/>
    <mergeCell ref="A17101:B17101"/>
    <mergeCell ref="A17102:B17102"/>
    <mergeCell ref="A17103:B17103"/>
    <mergeCell ref="A17104:B17104"/>
    <mergeCell ref="A17105:B17105"/>
    <mergeCell ref="A17106:B17106"/>
    <mergeCell ref="A17110:B17110"/>
    <mergeCell ref="A17111:B17111"/>
    <mergeCell ref="A17112:B17112"/>
    <mergeCell ref="A17113:B17113"/>
    <mergeCell ref="A17024:B17024"/>
    <mergeCell ref="A17025:B17025"/>
    <mergeCell ref="A17026:B17026"/>
    <mergeCell ref="A17027:B17027"/>
    <mergeCell ref="A17028:B17028"/>
    <mergeCell ref="A17029:B17029"/>
    <mergeCell ref="A17030:B17030"/>
    <mergeCell ref="A17031:B17031"/>
    <mergeCell ref="A17032:B17032"/>
    <mergeCell ref="A17033:B17033"/>
    <mergeCell ref="A17037:B17037"/>
    <mergeCell ref="A17038:B17038"/>
    <mergeCell ref="A17039:B17039"/>
    <mergeCell ref="A17040:B17040"/>
    <mergeCell ref="A17041:B17041"/>
    <mergeCell ref="B17075:G17075"/>
    <mergeCell ref="C17076:G17076"/>
    <mergeCell ref="A16955:B16955"/>
    <mergeCell ref="A16956:B16956"/>
    <mergeCell ref="A16957:B16957"/>
    <mergeCell ref="A16958:B16958"/>
    <mergeCell ref="A16959:B16959"/>
    <mergeCell ref="A16960:B16960"/>
    <mergeCell ref="A16961:B16961"/>
    <mergeCell ref="A16965:B16965"/>
    <mergeCell ref="A16966:B16966"/>
    <mergeCell ref="A16967:B16967"/>
    <mergeCell ref="A16968:B16968"/>
    <mergeCell ref="A16969:B16969"/>
    <mergeCell ref="B17002:G17002"/>
    <mergeCell ref="C17003:G17003"/>
    <mergeCell ref="G17004:K17004"/>
    <mergeCell ref="A17022:B17022"/>
    <mergeCell ref="A17023:B17023"/>
    <mergeCell ref="A16886:B16886"/>
    <mergeCell ref="A16887:B16887"/>
    <mergeCell ref="A16888:B16888"/>
    <mergeCell ref="A16889:B16889"/>
    <mergeCell ref="A16893:B16893"/>
    <mergeCell ref="A16894:B16894"/>
    <mergeCell ref="A16895:B16895"/>
    <mergeCell ref="A16896:B16896"/>
    <mergeCell ref="A16897:B16897"/>
    <mergeCell ref="B16930:G16930"/>
    <mergeCell ref="C16931:G16931"/>
    <mergeCell ref="G16932:K16932"/>
    <mergeCell ref="A16950:B16950"/>
    <mergeCell ref="A16951:B16951"/>
    <mergeCell ref="A16952:B16952"/>
    <mergeCell ref="A16953:B16953"/>
    <mergeCell ref="A16954:B16954"/>
    <mergeCell ref="A16817:B16817"/>
    <mergeCell ref="A16821:B16821"/>
    <mergeCell ref="A16822:B16822"/>
    <mergeCell ref="A16823:B16823"/>
    <mergeCell ref="A16824:B16824"/>
    <mergeCell ref="A16825:B16825"/>
    <mergeCell ref="B16858:G16858"/>
    <mergeCell ref="C16859:G16859"/>
    <mergeCell ref="G16860:K16860"/>
    <mergeCell ref="A16878:B16878"/>
    <mergeCell ref="A16879:B16879"/>
    <mergeCell ref="A16880:B16880"/>
    <mergeCell ref="A16881:B16881"/>
    <mergeCell ref="A16882:B16882"/>
    <mergeCell ref="A16883:B16883"/>
    <mergeCell ref="A16884:B16884"/>
    <mergeCell ref="A16885:B16885"/>
    <mergeCell ref="A16750:B16750"/>
    <mergeCell ref="A16751:B16751"/>
    <mergeCell ref="A16752:B16752"/>
    <mergeCell ref="B16786:G16786"/>
    <mergeCell ref="C16787:G16787"/>
    <mergeCell ref="G16788:K16788"/>
    <mergeCell ref="A16806:B16806"/>
    <mergeCell ref="A16807:B16807"/>
    <mergeCell ref="A16808:B16808"/>
    <mergeCell ref="A16809:B16809"/>
    <mergeCell ref="A16810:B16810"/>
    <mergeCell ref="A16811:B16811"/>
    <mergeCell ref="A16812:B16812"/>
    <mergeCell ref="A16813:B16813"/>
    <mergeCell ref="A16814:B16814"/>
    <mergeCell ref="A16815:B16815"/>
    <mergeCell ref="A16816:B16816"/>
    <mergeCell ref="B16713:G16713"/>
    <mergeCell ref="C16714:G16714"/>
    <mergeCell ref="G16715:K16715"/>
    <mergeCell ref="A16733:B16733"/>
    <mergeCell ref="A16734:B16734"/>
    <mergeCell ref="A16735:B16735"/>
    <mergeCell ref="A16736:B16736"/>
    <mergeCell ref="A16737:B16737"/>
    <mergeCell ref="A16738:B16738"/>
    <mergeCell ref="A16739:B16739"/>
    <mergeCell ref="A16740:B16740"/>
    <mergeCell ref="A16741:B16741"/>
    <mergeCell ref="A16742:B16742"/>
    <mergeCell ref="A16743:B16743"/>
    <mergeCell ref="A16744:B16744"/>
    <mergeCell ref="A16748:B16748"/>
    <mergeCell ref="A16749:B16749"/>
    <mergeCell ref="A16660:B16660"/>
    <mergeCell ref="A16661:B16661"/>
    <mergeCell ref="A16662:B16662"/>
    <mergeCell ref="A16663:B16663"/>
    <mergeCell ref="A16664:B16664"/>
    <mergeCell ref="A16665:B16665"/>
    <mergeCell ref="A16666:B16666"/>
    <mergeCell ref="A16667:B16667"/>
    <mergeCell ref="A16668:B16668"/>
    <mergeCell ref="A16669:B16669"/>
    <mergeCell ref="A16670:B16670"/>
    <mergeCell ref="A16671:B16671"/>
    <mergeCell ref="A16675:B16675"/>
    <mergeCell ref="A16676:B16676"/>
    <mergeCell ref="A16677:B16677"/>
    <mergeCell ref="A16678:B16678"/>
    <mergeCell ref="A16679:B16679"/>
    <mergeCell ref="A16590:B16590"/>
    <mergeCell ref="A16591:B16591"/>
    <mergeCell ref="A16592:B16592"/>
    <mergeCell ref="A16593:B16593"/>
    <mergeCell ref="A16594:B16594"/>
    <mergeCell ref="A16595:B16595"/>
    <mergeCell ref="A16596:B16596"/>
    <mergeCell ref="A16597:B16597"/>
    <mergeCell ref="A16598:B16598"/>
    <mergeCell ref="A16602:B16602"/>
    <mergeCell ref="A16603:B16603"/>
    <mergeCell ref="A16604:B16604"/>
    <mergeCell ref="A16605:B16605"/>
    <mergeCell ref="A16606:B16606"/>
    <mergeCell ref="B16640:G16640"/>
    <mergeCell ref="C16641:G16641"/>
    <mergeCell ref="G16642:K16642"/>
    <mergeCell ref="A16520:B16520"/>
    <mergeCell ref="A16521:B16521"/>
    <mergeCell ref="A16522:B16522"/>
    <mergeCell ref="A16523:B16523"/>
    <mergeCell ref="A16524:B16524"/>
    <mergeCell ref="A16525:B16525"/>
    <mergeCell ref="A16529:B16529"/>
    <mergeCell ref="A16530:B16530"/>
    <mergeCell ref="A16531:B16531"/>
    <mergeCell ref="A16532:B16532"/>
    <mergeCell ref="A16533:B16533"/>
    <mergeCell ref="B16567:G16567"/>
    <mergeCell ref="C16568:G16568"/>
    <mergeCell ref="G16569:K16569"/>
    <mergeCell ref="A16587:B16587"/>
    <mergeCell ref="A16588:B16588"/>
    <mergeCell ref="A16589:B16589"/>
    <mergeCell ref="A16451:B16451"/>
    <mergeCell ref="A16452:B16452"/>
    <mergeCell ref="A16453:B16453"/>
    <mergeCell ref="A16457:B16457"/>
    <mergeCell ref="A16458:B16458"/>
    <mergeCell ref="A16459:B16459"/>
    <mergeCell ref="A16460:B16460"/>
    <mergeCell ref="A16461:B16461"/>
    <mergeCell ref="B16494:G16494"/>
    <mergeCell ref="C16495:G16495"/>
    <mergeCell ref="G16496:K16496"/>
    <mergeCell ref="A16514:B16514"/>
    <mergeCell ref="A16515:B16515"/>
    <mergeCell ref="A16516:B16516"/>
    <mergeCell ref="A16517:B16517"/>
    <mergeCell ref="A16518:B16518"/>
    <mergeCell ref="A16519:B16519"/>
    <mergeCell ref="A16385:B16385"/>
    <mergeCell ref="A16386:B16386"/>
    <mergeCell ref="A16387:B16387"/>
    <mergeCell ref="A16388:B16388"/>
    <mergeCell ref="A16389:B16389"/>
    <mergeCell ref="B16422:G16422"/>
    <mergeCell ref="C16423:G16423"/>
    <mergeCell ref="G16424:K16424"/>
    <mergeCell ref="A16442:B16442"/>
    <mergeCell ref="A16443:B16443"/>
    <mergeCell ref="A16444:B16444"/>
    <mergeCell ref="A16445:B16445"/>
    <mergeCell ref="A16446:B16446"/>
    <mergeCell ref="A16447:B16447"/>
    <mergeCell ref="A16448:B16448"/>
    <mergeCell ref="A16449:B16449"/>
    <mergeCell ref="A16450:B16450"/>
    <mergeCell ref="A16315:B16315"/>
    <mergeCell ref="A16316:B16316"/>
    <mergeCell ref="B16350:G16350"/>
    <mergeCell ref="C16351:G16351"/>
    <mergeCell ref="G16352:K16352"/>
    <mergeCell ref="A16370:B16370"/>
    <mergeCell ref="A16371:B16371"/>
    <mergeCell ref="A16372:B16372"/>
    <mergeCell ref="A16373:B16373"/>
    <mergeCell ref="A16374:B16374"/>
    <mergeCell ref="A16375:B16375"/>
    <mergeCell ref="A16376:B16376"/>
    <mergeCell ref="A16377:B16377"/>
    <mergeCell ref="A16378:B16378"/>
    <mergeCell ref="A16379:B16379"/>
    <mergeCell ref="A16380:B16380"/>
    <mergeCell ref="A16381:B16381"/>
    <mergeCell ref="C16278:G16278"/>
    <mergeCell ref="G16279:K16279"/>
    <mergeCell ref="A16297:B16297"/>
    <mergeCell ref="A16298:B16298"/>
    <mergeCell ref="A16299:B16299"/>
    <mergeCell ref="A16300:B16300"/>
    <mergeCell ref="A16301:B16301"/>
    <mergeCell ref="A16302:B16302"/>
    <mergeCell ref="A16303:B16303"/>
    <mergeCell ref="A16304:B16304"/>
    <mergeCell ref="A16305:B16305"/>
    <mergeCell ref="A16306:B16306"/>
    <mergeCell ref="A16307:B16307"/>
    <mergeCell ref="A16308:B16308"/>
    <mergeCell ref="A16312:B16312"/>
    <mergeCell ref="A16313:B16313"/>
    <mergeCell ref="A16314:B16314"/>
    <mergeCell ref="A16226:B16226"/>
    <mergeCell ref="A16227:B16227"/>
    <mergeCell ref="A16228:B16228"/>
    <mergeCell ref="A16229:B16229"/>
    <mergeCell ref="A16230:B16230"/>
    <mergeCell ref="A16231:B16231"/>
    <mergeCell ref="A16232:B16232"/>
    <mergeCell ref="A16233:B16233"/>
    <mergeCell ref="A16234:B16234"/>
    <mergeCell ref="A16235:B16235"/>
    <mergeCell ref="A16236:B16236"/>
    <mergeCell ref="A16240:B16240"/>
    <mergeCell ref="A16241:B16241"/>
    <mergeCell ref="A16242:B16242"/>
    <mergeCell ref="A16243:B16243"/>
    <mergeCell ref="A16244:B16244"/>
    <mergeCell ref="B16277:G16277"/>
    <mergeCell ref="A16156:B16156"/>
    <mergeCell ref="A16157:B16157"/>
    <mergeCell ref="A16158:B16158"/>
    <mergeCell ref="A16159:B16159"/>
    <mergeCell ref="A16160:B16160"/>
    <mergeCell ref="A16161:B16161"/>
    <mergeCell ref="A16162:B16162"/>
    <mergeCell ref="A16163:B16163"/>
    <mergeCell ref="A16167:B16167"/>
    <mergeCell ref="A16168:B16168"/>
    <mergeCell ref="A16169:B16169"/>
    <mergeCell ref="A16170:B16170"/>
    <mergeCell ref="A16171:B16171"/>
    <mergeCell ref="B16205:G16205"/>
    <mergeCell ref="C16206:G16206"/>
    <mergeCell ref="G16207:K16207"/>
    <mergeCell ref="A16225:B16225"/>
    <mergeCell ref="A16086:B16086"/>
    <mergeCell ref="A16087:B16087"/>
    <mergeCell ref="A16088:B16088"/>
    <mergeCell ref="A16089:B16089"/>
    <mergeCell ref="A16090:B16090"/>
    <mergeCell ref="A16094:B16094"/>
    <mergeCell ref="A16095:B16095"/>
    <mergeCell ref="A16096:B16096"/>
    <mergeCell ref="A16097:B16097"/>
    <mergeCell ref="A16098:B16098"/>
    <mergeCell ref="B16132:G16132"/>
    <mergeCell ref="C16133:G16133"/>
    <mergeCell ref="G16134:K16134"/>
    <mergeCell ref="A16152:B16152"/>
    <mergeCell ref="A16153:B16153"/>
    <mergeCell ref="A16154:B16154"/>
    <mergeCell ref="A16155:B16155"/>
    <mergeCell ref="A16016:B16016"/>
    <mergeCell ref="A16017:B16017"/>
    <mergeCell ref="A16021:B16021"/>
    <mergeCell ref="A16022:B16022"/>
    <mergeCell ref="A16023:B16023"/>
    <mergeCell ref="A16024:B16024"/>
    <mergeCell ref="A16025:B16025"/>
    <mergeCell ref="B16059:G16059"/>
    <mergeCell ref="C16060:G16060"/>
    <mergeCell ref="G16061:K16061"/>
    <mergeCell ref="A16079:B16079"/>
    <mergeCell ref="A16080:B16080"/>
    <mergeCell ref="A16081:B16081"/>
    <mergeCell ref="A16082:B16082"/>
    <mergeCell ref="A16083:B16083"/>
    <mergeCell ref="A16084:B16084"/>
    <mergeCell ref="A16085:B16085"/>
    <mergeCell ref="A15948:B15948"/>
    <mergeCell ref="A15949:B15949"/>
    <mergeCell ref="A15950:B15950"/>
    <mergeCell ref="A15951:B15951"/>
    <mergeCell ref="B15986:G15986"/>
    <mergeCell ref="C15987:G15987"/>
    <mergeCell ref="G15988:K15988"/>
    <mergeCell ref="A16006:B16006"/>
    <mergeCell ref="A16007:B16007"/>
    <mergeCell ref="A16008:B16008"/>
    <mergeCell ref="A16009:B16009"/>
    <mergeCell ref="A16010:B16010"/>
    <mergeCell ref="A16011:B16011"/>
    <mergeCell ref="A16012:B16012"/>
    <mergeCell ref="A16013:B16013"/>
    <mergeCell ref="A16014:B16014"/>
    <mergeCell ref="A16015:B16015"/>
    <mergeCell ref="B15912:G15912"/>
    <mergeCell ref="C15913:G15913"/>
    <mergeCell ref="G15914:K15914"/>
    <mergeCell ref="A15932:B15932"/>
    <mergeCell ref="A15933:B15933"/>
    <mergeCell ref="A15934:B15934"/>
    <mergeCell ref="A15935:B15935"/>
    <mergeCell ref="A15936:B15936"/>
    <mergeCell ref="A15937:B15937"/>
    <mergeCell ref="A15938:B15938"/>
    <mergeCell ref="A15939:B15939"/>
    <mergeCell ref="A15940:B15940"/>
    <mergeCell ref="A15941:B15941"/>
    <mergeCell ref="A15942:B15942"/>
    <mergeCell ref="A15943:B15943"/>
    <mergeCell ref="A15947:B15947"/>
    <mergeCell ref="A15859:B15859"/>
    <mergeCell ref="A15860:B15860"/>
    <mergeCell ref="A15861:B15861"/>
    <mergeCell ref="A15862:B15862"/>
    <mergeCell ref="A15863:B15863"/>
    <mergeCell ref="A15864:B15864"/>
    <mergeCell ref="A15865:B15865"/>
    <mergeCell ref="A15866:B15866"/>
    <mergeCell ref="A15867:B15867"/>
    <mergeCell ref="A15868:B15868"/>
    <mergeCell ref="A15869:B15869"/>
    <mergeCell ref="A15870:B15870"/>
    <mergeCell ref="A15874:B15874"/>
    <mergeCell ref="A15875:B15875"/>
    <mergeCell ref="A15876:B15876"/>
    <mergeCell ref="A15877:B15877"/>
    <mergeCell ref="A15732:B15732"/>
    <mergeCell ref="A15733:B15733"/>
    <mergeCell ref="B15766:G15766"/>
    <mergeCell ref="C15767:G15767"/>
    <mergeCell ref="G15768:K15768"/>
    <mergeCell ref="A15786:B15786"/>
    <mergeCell ref="A15787:B15787"/>
    <mergeCell ref="A15788:B15788"/>
    <mergeCell ref="A15878:B15878"/>
    <mergeCell ref="A15789:B15789"/>
    <mergeCell ref="A15790:B15790"/>
    <mergeCell ref="A15791:B15791"/>
    <mergeCell ref="A15792:B15792"/>
    <mergeCell ref="A15793:B15793"/>
    <mergeCell ref="A15794:B15794"/>
    <mergeCell ref="A15795:B15795"/>
    <mergeCell ref="A15796:B15796"/>
    <mergeCell ref="A15797:B15797"/>
    <mergeCell ref="A15801:B15801"/>
    <mergeCell ref="A15802:B15802"/>
    <mergeCell ref="A15803:B15803"/>
    <mergeCell ref="A15804:B15804"/>
    <mergeCell ref="A15805:B15805"/>
    <mergeCell ref="B15839:G15839"/>
    <mergeCell ref="C15840:G15840"/>
    <mergeCell ref="G15841:K15841"/>
    <mergeCell ref="C15695:G15695"/>
    <mergeCell ref="G15696:K15696"/>
    <mergeCell ref="A15714:B15714"/>
    <mergeCell ref="A15715:B15715"/>
    <mergeCell ref="A15716:B15716"/>
    <mergeCell ref="A15717:B15717"/>
    <mergeCell ref="A15718:B15718"/>
    <mergeCell ref="A15719:B15719"/>
    <mergeCell ref="A15720:B15720"/>
    <mergeCell ref="A15721:B15721"/>
    <mergeCell ref="A15722:B15722"/>
    <mergeCell ref="A15723:B15723"/>
    <mergeCell ref="A15724:B15724"/>
    <mergeCell ref="A15725:B15725"/>
    <mergeCell ref="A15729:B15729"/>
    <mergeCell ref="A15730:B15730"/>
    <mergeCell ref="A15731:B15731"/>
    <mergeCell ref="A15643:B15643"/>
    <mergeCell ref="A15644:B15644"/>
    <mergeCell ref="A15645:B15645"/>
    <mergeCell ref="A15646:B15646"/>
    <mergeCell ref="A15647:B15647"/>
    <mergeCell ref="A15648:B15648"/>
    <mergeCell ref="A15649:B15649"/>
    <mergeCell ref="A15650:B15650"/>
    <mergeCell ref="A15651:B15651"/>
    <mergeCell ref="A15652:B15652"/>
    <mergeCell ref="A15653:B15653"/>
    <mergeCell ref="A15657:B15657"/>
    <mergeCell ref="A15658:B15658"/>
    <mergeCell ref="A15659:B15659"/>
    <mergeCell ref="A15660:B15660"/>
    <mergeCell ref="A15661:B15661"/>
    <mergeCell ref="B15694:G15694"/>
    <mergeCell ref="A15574:B15574"/>
    <mergeCell ref="A15575:B15575"/>
    <mergeCell ref="A15576:B15576"/>
    <mergeCell ref="A15577:B15577"/>
    <mergeCell ref="A15578:B15578"/>
    <mergeCell ref="A15579:B15579"/>
    <mergeCell ref="A15580:B15580"/>
    <mergeCell ref="A15581:B15581"/>
    <mergeCell ref="A15585:B15585"/>
    <mergeCell ref="A15586:B15586"/>
    <mergeCell ref="A15587:B15587"/>
    <mergeCell ref="A15588:B15588"/>
    <mergeCell ref="A15589:B15589"/>
    <mergeCell ref="B15622:G15622"/>
    <mergeCell ref="C15623:G15623"/>
    <mergeCell ref="G15624:K15624"/>
    <mergeCell ref="A15642:B15642"/>
    <mergeCell ref="A15504:B15504"/>
    <mergeCell ref="A15505:B15505"/>
    <mergeCell ref="A15506:B15506"/>
    <mergeCell ref="A15507:B15507"/>
    <mergeCell ref="A15508:B15508"/>
    <mergeCell ref="A15512:B15512"/>
    <mergeCell ref="A15513:B15513"/>
    <mergeCell ref="A15514:B15514"/>
    <mergeCell ref="A15515:B15515"/>
    <mergeCell ref="A15516:B15516"/>
    <mergeCell ref="B15550:G15550"/>
    <mergeCell ref="C15551:G15551"/>
    <mergeCell ref="G15552:K15552"/>
    <mergeCell ref="A15570:B15570"/>
    <mergeCell ref="A15571:B15571"/>
    <mergeCell ref="A15572:B15572"/>
    <mergeCell ref="A15573:B15573"/>
    <mergeCell ref="A15500:B15500"/>
    <mergeCell ref="A15501:B15501"/>
    <mergeCell ref="A15502:B15502"/>
    <mergeCell ref="A15503:B15503"/>
    <mergeCell ref="G15045:K15045"/>
    <mergeCell ref="G15117:K15117"/>
    <mergeCell ref="G15189:K15189"/>
    <mergeCell ref="G15261:K15261"/>
    <mergeCell ref="B15331:G15331"/>
    <mergeCell ref="C15332:G15332"/>
    <mergeCell ref="G15333:K15333"/>
    <mergeCell ref="A15351:B15351"/>
    <mergeCell ref="A15352:B15352"/>
    <mergeCell ref="A15353:B15353"/>
    <mergeCell ref="A15354:B15354"/>
    <mergeCell ref="A15355:B15355"/>
    <mergeCell ref="A15356:B15356"/>
    <mergeCell ref="A15357:B15357"/>
    <mergeCell ref="A15358:B15358"/>
    <mergeCell ref="A15359:B15359"/>
    <mergeCell ref="A15360:B15360"/>
    <mergeCell ref="A15073:B15073"/>
    <mergeCell ref="A15074:B15074"/>
    <mergeCell ref="A15078:B15078"/>
    <mergeCell ref="A15079:B15079"/>
    <mergeCell ref="A15080:B15080"/>
    <mergeCell ref="A15063:B15063"/>
    <mergeCell ref="A15064:B15064"/>
    <mergeCell ref="A15065:B15065"/>
    <mergeCell ref="C15405:G15405"/>
    <mergeCell ref="G15406:K15406"/>
    <mergeCell ref="A15066:B15066"/>
    <mergeCell ref="A15499:B15499"/>
    <mergeCell ref="A14704:B14704"/>
    <mergeCell ref="A14705:B14705"/>
    <mergeCell ref="A14706:B14706"/>
    <mergeCell ref="A14707:B14707"/>
    <mergeCell ref="A14708:B14708"/>
    <mergeCell ref="A14709:B14709"/>
    <mergeCell ref="A14710:B14710"/>
    <mergeCell ref="A14711:B14711"/>
    <mergeCell ref="A14715:B14715"/>
    <mergeCell ref="A14716:B14716"/>
    <mergeCell ref="A14717:B14717"/>
    <mergeCell ref="A14718:B14718"/>
    <mergeCell ref="A14719:B14719"/>
    <mergeCell ref="B14753:G14753"/>
    <mergeCell ref="C14754:G14754"/>
    <mergeCell ref="G14755:K14755"/>
    <mergeCell ref="A14862:B14862"/>
    <mergeCell ref="A14773:B14773"/>
    <mergeCell ref="A14774:B14774"/>
    <mergeCell ref="A14775:B14775"/>
    <mergeCell ref="A14776:B14776"/>
    <mergeCell ref="A14777:B14777"/>
    <mergeCell ref="A14778:B14778"/>
    <mergeCell ref="A14779:B14779"/>
    <mergeCell ref="A14780:B14780"/>
    <mergeCell ref="A14781:B14781"/>
    <mergeCell ref="A14782:B14782"/>
    <mergeCell ref="A14783:B14783"/>
    <mergeCell ref="A14784:B14784"/>
    <mergeCell ref="A15207:B15207"/>
    <mergeCell ref="A15208:B15208"/>
    <mergeCell ref="A14937:B14937"/>
    <mergeCell ref="A14938:B14938"/>
    <mergeCell ref="A14854:B14854"/>
    <mergeCell ref="A12840:B12840"/>
    <mergeCell ref="A8078:B8078"/>
    <mergeCell ref="A8061:B8061"/>
    <mergeCell ref="A8062:B8062"/>
    <mergeCell ref="A7560:B7560"/>
    <mergeCell ref="A7561:B7561"/>
    <mergeCell ref="A7562:B7562"/>
    <mergeCell ref="A7563:B7563"/>
    <mergeCell ref="A7987:B7987"/>
    <mergeCell ref="A7988:B7988"/>
    <mergeCell ref="A7989:B7989"/>
    <mergeCell ref="A14920:B14920"/>
    <mergeCell ref="A14921:B14921"/>
    <mergeCell ref="A14788:B14788"/>
    <mergeCell ref="A14789:B14789"/>
    <mergeCell ref="A14790:B14790"/>
    <mergeCell ref="A14791:B14791"/>
    <mergeCell ref="A14792:B14792"/>
    <mergeCell ref="A14627:B14627"/>
    <mergeCell ref="A14628:B14628"/>
    <mergeCell ref="A14629:B14629"/>
    <mergeCell ref="A14635:B14635"/>
    <mergeCell ref="A14634:B14634"/>
    <mergeCell ref="A10919:G10919"/>
    <mergeCell ref="G7678:K7678"/>
    <mergeCell ref="A14636:B14636"/>
    <mergeCell ref="A12821:B12821"/>
    <mergeCell ref="A5092:B5092"/>
    <mergeCell ref="A5102:B5102"/>
    <mergeCell ref="A5391:B5391"/>
    <mergeCell ref="A4953:B4953"/>
    <mergeCell ref="A4954:B4954"/>
    <mergeCell ref="A4955:B4955"/>
    <mergeCell ref="C12802:G12802"/>
    <mergeCell ref="G12803:K12803"/>
    <mergeCell ref="A8074:B8074"/>
    <mergeCell ref="A7556:B7556"/>
    <mergeCell ref="A4874:B4874"/>
    <mergeCell ref="A4875:B4875"/>
    <mergeCell ref="A4876:B4876"/>
    <mergeCell ref="A4877:B4877"/>
    <mergeCell ref="A4878:B4878"/>
    <mergeCell ref="A4879:B4879"/>
    <mergeCell ref="A4880:B4880"/>
    <mergeCell ref="A4882:B4882"/>
    <mergeCell ref="A4883:B4883"/>
    <mergeCell ref="A4884:B4884"/>
    <mergeCell ref="A4885:B4885"/>
    <mergeCell ref="A4889:B4889"/>
    <mergeCell ref="A5183:B5183"/>
    <mergeCell ref="A5236:B5236"/>
    <mergeCell ref="A5237:B5237"/>
    <mergeCell ref="A5454:B5454"/>
    <mergeCell ref="A7991:B7991"/>
    <mergeCell ref="B7967:G7967"/>
    <mergeCell ref="C7968:G7968"/>
    <mergeCell ref="A8063:B8063"/>
    <mergeCell ref="A4735:B4735"/>
    <mergeCell ref="A4736:B4736"/>
    <mergeCell ref="A3661:B3661"/>
    <mergeCell ref="B3694:G3694"/>
    <mergeCell ref="A4659:B4659"/>
    <mergeCell ref="A4660:B4660"/>
    <mergeCell ref="A4661:B4661"/>
    <mergeCell ref="A4662:B4662"/>
    <mergeCell ref="A4521:B4521"/>
    <mergeCell ref="A4522:B4522"/>
    <mergeCell ref="A4526:B4526"/>
    <mergeCell ref="A4513:B4513"/>
    <mergeCell ref="A4658:B4658"/>
    <mergeCell ref="B4563:G4563"/>
    <mergeCell ref="A4590:B4590"/>
    <mergeCell ref="A4527:B4527"/>
    <mergeCell ref="C4564:G4564"/>
    <mergeCell ref="A4583:B4583"/>
    <mergeCell ref="A4584:B4584"/>
    <mergeCell ref="A4585:B4585"/>
    <mergeCell ref="A4666:B4666"/>
    <mergeCell ref="A4667:B4667"/>
    <mergeCell ref="B4710:G4710"/>
    <mergeCell ref="C4711:G4711"/>
    <mergeCell ref="A8132:B8132"/>
    <mergeCell ref="A4956:B4956"/>
    <mergeCell ref="A4957:B4957"/>
    <mergeCell ref="A4948:B4948"/>
    <mergeCell ref="A4949:B4949"/>
    <mergeCell ref="A5164:B5164"/>
    <mergeCell ref="A4737:B4737"/>
    <mergeCell ref="A4738:B4738"/>
    <mergeCell ref="A4739:B4739"/>
    <mergeCell ref="A4740:B4740"/>
    <mergeCell ref="A5453:B5453"/>
    <mergeCell ref="A5037:B5037"/>
    <mergeCell ref="A5038:B5038"/>
    <mergeCell ref="A5167:B5167"/>
    <mergeCell ref="A5022:B5022"/>
    <mergeCell ref="B5072:G5072"/>
    <mergeCell ref="A5023:B5023"/>
    <mergeCell ref="A5024:B5024"/>
    <mergeCell ref="A5025:B5025"/>
    <mergeCell ref="A5026:B5026"/>
    <mergeCell ref="A5238:B5238"/>
    <mergeCell ref="A5170:B5170"/>
    <mergeCell ref="A5171:B5171"/>
    <mergeCell ref="A4958:B4958"/>
    <mergeCell ref="C5073:G5073"/>
    <mergeCell ref="C5217:G5217"/>
    <mergeCell ref="C5434:G5434"/>
    <mergeCell ref="A5468:B5468"/>
    <mergeCell ref="A8064:B8064"/>
    <mergeCell ref="A8065:B8065"/>
    <mergeCell ref="A4965:B4965"/>
    <mergeCell ref="A4966:B4966"/>
    <mergeCell ref="A5181:B5181"/>
    <mergeCell ref="A5094:B5094"/>
    <mergeCell ref="A5095:B5095"/>
    <mergeCell ref="A5103:B5103"/>
    <mergeCell ref="A5107:B5107"/>
    <mergeCell ref="A5108:B5108"/>
    <mergeCell ref="A5109:B5109"/>
    <mergeCell ref="A5110:B5110"/>
    <mergeCell ref="A5111:B5111"/>
    <mergeCell ref="B5144:G5144"/>
    <mergeCell ref="A5101:B5101"/>
    <mergeCell ref="A5035:B5035"/>
    <mergeCell ref="A5036:B5036"/>
    <mergeCell ref="B12801:G12801"/>
    <mergeCell ref="C8113:G8113"/>
    <mergeCell ref="A8066:B8066"/>
    <mergeCell ref="A8067:B8067"/>
    <mergeCell ref="A8068:B8068"/>
    <mergeCell ref="A8069:B8069"/>
    <mergeCell ref="G7969:K7969"/>
    <mergeCell ref="A8863:B8863"/>
    <mergeCell ref="A5182:B5182"/>
    <mergeCell ref="A5469:B5469"/>
    <mergeCell ref="A5240:B5240"/>
    <mergeCell ref="A5165:B5165"/>
    <mergeCell ref="A5166:B5166"/>
    <mergeCell ref="A5168:B5168"/>
    <mergeCell ref="A5169:B5169"/>
    <mergeCell ref="A5242:B5242"/>
    <mergeCell ref="A5243:B5243"/>
    <mergeCell ref="A8355:B8355"/>
    <mergeCell ref="A8356:B8356"/>
    <mergeCell ref="A8357:B8357"/>
    <mergeCell ref="A8358:B8358"/>
    <mergeCell ref="A8359:B8359"/>
    <mergeCell ref="A8363:B8363"/>
    <mergeCell ref="A8364:B8364"/>
    <mergeCell ref="A8365:B8365"/>
    <mergeCell ref="A4591:B4591"/>
    <mergeCell ref="A4592:B4592"/>
    <mergeCell ref="A4593:B4593"/>
    <mergeCell ref="A4594:B4594"/>
    <mergeCell ref="A4598:B4598"/>
    <mergeCell ref="A4599:B4599"/>
    <mergeCell ref="A4821:B4821"/>
    <mergeCell ref="B4854:G4854"/>
    <mergeCell ref="A5324:B5324"/>
    <mergeCell ref="A5325:B5325"/>
    <mergeCell ref="G7750:K7750"/>
    <mergeCell ref="A7712:B7712"/>
    <mergeCell ref="A7713:B7713"/>
    <mergeCell ref="A7714:B7714"/>
    <mergeCell ref="A7625:B7625"/>
    <mergeCell ref="A7626:B7626"/>
    <mergeCell ref="A7628:B7628"/>
    <mergeCell ref="A7629:B7629"/>
    <mergeCell ref="A7630:B7630"/>
    <mergeCell ref="G7606:K7606"/>
    <mergeCell ref="A4893:B4893"/>
    <mergeCell ref="A5323:B5323"/>
    <mergeCell ref="A4962:B4962"/>
    <mergeCell ref="A4964:B4964"/>
    <mergeCell ref="A8134:B8134"/>
    <mergeCell ref="A8135:B8135"/>
    <mergeCell ref="A8136:B8136"/>
    <mergeCell ref="A8137:B8137"/>
    <mergeCell ref="A8138:B8138"/>
    <mergeCell ref="A8139:B8139"/>
    <mergeCell ref="A8140:B8140"/>
    <mergeCell ref="A8141:B8141"/>
    <mergeCell ref="A7990:B7990"/>
    <mergeCell ref="A8219:B8219"/>
    <mergeCell ref="A8292:B8292"/>
    <mergeCell ref="A8293:B8293"/>
    <mergeCell ref="A8294:B8294"/>
    <mergeCell ref="A8295:B8295"/>
    <mergeCell ref="B8328:G8328"/>
    <mergeCell ref="C8329:G8329"/>
    <mergeCell ref="A8437:B8437"/>
    <mergeCell ref="A7993:B7993"/>
    <mergeCell ref="A8366:B8366"/>
    <mergeCell ref="A8367:B8367"/>
    <mergeCell ref="B8400:G8400"/>
    <mergeCell ref="C8401:G8401"/>
    <mergeCell ref="A8420:B8420"/>
    <mergeCell ref="A8421:B8421"/>
    <mergeCell ref="A8422:B8422"/>
    <mergeCell ref="A8423:B8423"/>
    <mergeCell ref="A8424:B8424"/>
    <mergeCell ref="A8427:B8427"/>
    <mergeCell ref="A8428:B8428"/>
    <mergeCell ref="A8429:B8429"/>
    <mergeCell ref="A8430:B8430"/>
    <mergeCell ref="A8431:B8431"/>
    <mergeCell ref="A5239:B5239"/>
    <mergeCell ref="A8133:B8133"/>
    <mergeCell ref="A8005:B8005"/>
    <mergeCell ref="A8006:B8006"/>
    <mergeCell ref="B8039:G8039"/>
    <mergeCell ref="C8040:G8040"/>
    <mergeCell ref="A5314:B5314"/>
    <mergeCell ref="A5315:B5315"/>
    <mergeCell ref="G8114:K8114"/>
    <mergeCell ref="G8258:K8258"/>
    <mergeCell ref="G8330:K8330"/>
    <mergeCell ref="G8402:K8402"/>
    <mergeCell ref="G8474:K8474"/>
    <mergeCell ref="A8643:B8643"/>
    <mergeCell ref="A8644:B8644"/>
    <mergeCell ref="A8645:B8645"/>
    <mergeCell ref="A8646:B8646"/>
    <mergeCell ref="B8112:G8112"/>
    <mergeCell ref="A8059:B8059"/>
    <mergeCell ref="A8060:B8060"/>
    <mergeCell ref="A8070:B8070"/>
    <mergeCell ref="A5688:B5688"/>
    <mergeCell ref="A5689:B5689"/>
    <mergeCell ref="A5690:B5690"/>
    <mergeCell ref="B5652:G5652"/>
    <mergeCell ref="C5653:G5653"/>
    <mergeCell ref="A5672:B5672"/>
    <mergeCell ref="A5673:B5673"/>
    <mergeCell ref="A5326:B5326"/>
    <mergeCell ref="A5316:B5316"/>
    <mergeCell ref="A5317:B5317"/>
    <mergeCell ref="A6551:B6551"/>
    <mergeCell ref="A5470:B5470"/>
    <mergeCell ref="A8211:B8211"/>
    <mergeCell ref="A8212:B8212"/>
    <mergeCell ref="A8213:B8213"/>
    <mergeCell ref="A8214:B8214"/>
    <mergeCell ref="A8570:B8570"/>
    <mergeCell ref="A8142:B8142"/>
    <mergeCell ref="A8143:B8143"/>
    <mergeCell ref="A8147:B8147"/>
    <mergeCell ref="A8148:B8148"/>
    <mergeCell ref="A8149:B8149"/>
    <mergeCell ref="A8150:B8150"/>
    <mergeCell ref="A8151:B8151"/>
    <mergeCell ref="B8256:G8256"/>
    <mergeCell ref="C8257:G8257"/>
    <mergeCell ref="A8220:B8220"/>
    <mergeCell ref="A8221:B8221"/>
    <mergeCell ref="A8222:B8222"/>
    <mergeCell ref="A8215:B8215"/>
    <mergeCell ref="A8349:B8349"/>
    <mergeCell ref="A8350:B8350"/>
    <mergeCell ref="A8351:B8351"/>
    <mergeCell ref="A8352:B8352"/>
    <mergeCell ref="A8276:B8276"/>
    <mergeCell ref="A8277:B8277"/>
    <mergeCell ref="A8278:B8278"/>
    <mergeCell ref="A8279:B8279"/>
    <mergeCell ref="A8280:B8280"/>
    <mergeCell ref="A8348:B8348"/>
    <mergeCell ref="A8281:B8281"/>
    <mergeCell ref="A8282:B8282"/>
    <mergeCell ref="A8283:B8283"/>
    <mergeCell ref="A12547:B12547"/>
    <mergeCell ref="A12548:B12548"/>
    <mergeCell ref="A12393:B12393"/>
    <mergeCell ref="A12394:B12394"/>
    <mergeCell ref="A12395:B12395"/>
    <mergeCell ref="A12396:B12396"/>
    <mergeCell ref="A12397:B12397"/>
    <mergeCell ref="A12398:B12398"/>
    <mergeCell ref="A12402:B12402"/>
    <mergeCell ref="A12403:B12403"/>
    <mergeCell ref="A12404:B12404"/>
    <mergeCell ref="A12405:B12405"/>
    <mergeCell ref="A12406:B12406"/>
    <mergeCell ref="B12439:G12439"/>
    <mergeCell ref="C12440:G12440"/>
    <mergeCell ref="G12441:K12441"/>
    <mergeCell ref="A12459:B12459"/>
    <mergeCell ref="A12536:B12536"/>
    <mergeCell ref="A12537:B12537"/>
    <mergeCell ref="A12538:B12538"/>
    <mergeCell ref="A12539:B12539"/>
    <mergeCell ref="A12540:B12540"/>
    <mergeCell ref="A12541:B12541"/>
    <mergeCell ref="A12542:B12542"/>
    <mergeCell ref="A12546:B12546"/>
    <mergeCell ref="A12461:B12461"/>
    <mergeCell ref="A12317:B12317"/>
    <mergeCell ref="A12318:B12318"/>
    <mergeCell ref="A12319:B12319"/>
    <mergeCell ref="A12320:B12320"/>
    <mergeCell ref="A12321:B12321"/>
    <mergeCell ref="A12322:B12322"/>
    <mergeCell ref="A12323:B12323"/>
    <mergeCell ref="A12460:B12460"/>
    <mergeCell ref="A12549:B12549"/>
    <mergeCell ref="A12550:B12550"/>
    <mergeCell ref="A12462:B12462"/>
    <mergeCell ref="A12463:B12463"/>
    <mergeCell ref="A12464:B12464"/>
    <mergeCell ref="A12465:B12465"/>
    <mergeCell ref="A12466:B12466"/>
    <mergeCell ref="A12467:B12467"/>
    <mergeCell ref="A12468:B12468"/>
    <mergeCell ref="A12469:B12469"/>
    <mergeCell ref="A12470:B12470"/>
    <mergeCell ref="A12474:B12474"/>
    <mergeCell ref="A12475:B12475"/>
    <mergeCell ref="A12476:B12476"/>
    <mergeCell ref="A12477:B12477"/>
    <mergeCell ref="A12478:B12478"/>
    <mergeCell ref="B12511:G12511"/>
    <mergeCell ref="C12512:G12512"/>
    <mergeCell ref="G12513:K12513"/>
    <mergeCell ref="A12531:B12531"/>
    <mergeCell ref="A12532:B12532"/>
    <mergeCell ref="A12533:B12533"/>
    <mergeCell ref="A12534:B12534"/>
    <mergeCell ref="A12535:B12535"/>
    <mergeCell ref="A12324:B12324"/>
    <mergeCell ref="A12325:B12325"/>
    <mergeCell ref="A12326:B12326"/>
    <mergeCell ref="A12330:B12330"/>
    <mergeCell ref="A12331:B12331"/>
    <mergeCell ref="A12332:B12332"/>
    <mergeCell ref="A12333:B12333"/>
    <mergeCell ref="A12334:B12334"/>
    <mergeCell ref="B12367:G12367"/>
    <mergeCell ref="C12368:G12368"/>
    <mergeCell ref="G12369:K12369"/>
    <mergeCell ref="A12387:B12387"/>
    <mergeCell ref="A12388:B12388"/>
    <mergeCell ref="A12389:B12389"/>
    <mergeCell ref="A12390:B12390"/>
    <mergeCell ref="A12391:B12391"/>
    <mergeCell ref="A12392:B12392"/>
    <mergeCell ref="A12248:B12248"/>
    <mergeCell ref="A12249:B12249"/>
    <mergeCell ref="A12250:B12250"/>
    <mergeCell ref="A12251:B12251"/>
    <mergeCell ref="A12252:B12252"/>
    <mergeCell ref="A12253:B12253"/>
    <mergeCell ref="A12254:B12254"/>
    <mergeCell ref="A12258:B12258"/>
    <mergeCell ref="A12259:B12259"/>
    <mergeCell ref="A12260:B12260"/>
    <mergeCell ref="A12261:B12261"/>
    <mergeCell ref="A12262:B12262"/>
    <mergeCell ref="B12295:G12295"/>
    <mergeCell ref="C12296:G12296"/>
    <mergeCell ref="G12297:K12297"/>
    <mergeCell ref="A12315:B12315"/>
    <mergeCell ref="A12316:B12316"/>
    <mergeCell ref="A12179:B12179"/>
    <mergeCell ref="A12180:B12180"/>
    <mergeCell ref="A12181:B12181"/>
    <mergeCell ref="A12182:B12182"/>
    <mergeCell ref="A12186:B12186"/>
    <mergeCell ref="A12187:B12187"/>
    <mergeCell ref="A12188:B12188"/>
    <mergeCell ref="A12189:B12189"/>
    <mergeCell ref="A12190:B12190"/>
    <mergeCell ref="B12223:G12223"/>
    <mergeCell ref="C12224:G12224"/>
    <mergeCell ref="G12225:K12225"/>
    <mergeCell ref="A12243:B12243"/>
    <mergeCell ref="A12244:B12244"/>
    <mergeCell ref="A12245:B12245"/>
    <mergeCell ref="A12246:B12246"/>
    <mergeCell ref="A12247:B12247"/>
    <mergeCell ref="A12110:B12110"/>
    <mergeCell ref="A12114:B12114"/>
    <mergeCell ref="A12115:B12115"/>
    <mergeCell ref="A12116:B12116"/>
    <mergeCell ref="A12117:B12117"/>
    <mergeCell ref="A12118:B12118"/>
    <mergeCell ref="B12151:G12151"/>
    <mergeCell ref="C12152:G12152"/>
    <mergeCell ref="G12153:K12153"/>
    <mergeCell ref="A12171:B12171"/>
    <mergeCell ref="A12172:B12172"/>
    <mergeCell ref="A12173:B12173"/>
    <mergeCell ref="A12174:B12174"/>
    <mergeCell ref="A12175:B12175"/>
    <mergeCell ref="A12176:B12176"/>
    <mergeCell ref="A12177:B12177"/>
    <mergeCell ref="A12178:B12178"/>
    <mergeCell ref="A12044:B12044"/>
    <mergeCell ref="A12045:B12045"/>
    <mergeCell ref="A12046:B12046"/>
    <mergeCell ref="B12079:G12079"/>
    <mergeCell ref="C12080:G12080"/>
    <mergeCell ref="G12081:K12081"/>
    <mergeCell ref="A12099:B12099"/>
    <mergeCell ref="A12100:B12100"/>
    <mergeCell ref="A12101:B12101"/>
    <mergeCell ref="A12102:B12102"/>
    <mergeCell ref="A12103:B12103"/>
    <mergeCell ref="A12104:B12104"/>
    <mergeCell ref="A12105:B12105"/>
    <mergeCell ref="A12106:B12106"/>
    <mergeCell ref="A12107:B12107"/>
    <mergeCell ref="A12108:B12108"/>
    <mergeCell ref="A12109:B12109"/>
    <mergeCell ref="B12007:G12007"/>
    <mergeCell ref="C12008:G12008"/>
    <mergeCell ref="G12009:K12009"/>
    <mergeCell ref="A12027:B12027"/>
    <mergeCell ref="A12028:B12028"/>
    <mergeCell ref="A12029:B12029"/>
    <mergeCell ref="A12030:B12030"/>
    <mergeCell ref="A12031:B12031"/>
    <mergeCell ref="A12032:B12032"/>
    <mergeCell ref="A12033:B12033"/>
    <mergeCell ref="A12034:B12034"/>
    <mergeCell ref="A12035:B12035"/>
    <mergeCell ref="A12036:B12036"/>
    <mergeCell ref="A12037:B12037"/>
    <mergeCell ref="A12038:B12038"/>
    <mergeCell ref="A12042:B12042"/>
    <mergeCell ref="A12043:B12043"/>
    <mergeCell ref="A11955:B11955"/>
    <mergeCell ref="A11956:B11956"/>
    <mergeCell ref="A11957:B11957"/>
    <mergeCell ref="A11958:B11958"/>
    <mergeCell ref="A11959:B11959"/>
    <mergeCell ref="A11960:B11960"/>
    <mergeCell ref="A11961:B11961"/>
    <mergeCell ref="A11962:B11962"/>
    <mergeCell ref="A11963:B11963"/>
    <mergeCell ref="A11964:B11964"/>
    <mergeCell ref="A11965:B11965"/>
    <mergeCell ref="A11966:B11966"/>
    <mergeCell ref="A11970:B11970"/>
    <mergeCell ref="A11971:B11971"/>
    <mergeCell ref="A11972:B11972"/>
    <mergeCell ref="A11973:B11973"/>
    <mergeCell ref="A11974:B11974"/>
    <mergeCell ref="A11886:B11886"/>
    <mergeCell ref="A11887:B11887"/>
    <mergeCell ref="A11888:B11888"/>
    <mergeCell ref="A11889:B11889"/>
    <mergeCell ref="A11890:B11890"/>
    <mergeCell ref="A11891:B11891"/>
    <mergeCell ref="A11892:B11892"/>
    <mergeCell ref="A11893:B11893"/>
    <mergeCell ref="A11894:B11894"/>
    <mergeCell ref="A11898:B11898"/>
    <mergeCell ref="A11899:B11899"/>
    <mergeCell ref="A11900:B11900"/>
    <mergeCell ref="A11901:B11901"/>
    <mergeCell ref="A11902:B11902"/>
    <mergeCell ref="B11935:G11935"/>
    <mergeCell ref="C11936:G11936"/>
    <mergeCell ref="G11937:K11937"/>
    <mergeCell ref="A11817:B11817"/>
    <mergeCell ref="A11818:B11818"/>
    <mergeCell ref="A11819:B11819"/>
    <mergeCell ref="A11820:B11820"/>
    <mergeCell ref="A11821:B11821"/>
    <mergeCell ref="A11822:B11822"/>
    <mergeCell ref="A11826:B11826"/>
    <mergeCell ref="A11827:B11827"/>
    <mergeCell ref="A11828:B11828"/>
    <mergeCell ref="A11829:B11829"/>
    <mergeCell ref="A11830:B11830"/>
    <mergeCell ref="B11863:G11863"/>
    <mergeCell ref="C11864:G11864"/>
    <mergeCell ref="G11865:K11865"/>
    <mergeCell ref="A11883:B11883"/>
    <mergeCell ref="A11884:B11884"/>
    <mergeCell ref="A11885:B11885"/>
    <mergeCell ref="A11748:B11748"/>
    <mergeCell ref="A11749:B11749"/>
    <mergeCell ref="A11750:B11750"/>
    <mergeCell ref="A11754:B11754"/>
    <mergeCell ref="A11755:B11755"/>
    <mergeCell ref="A11756:B11756"/>
    <mergeCell ref="A11757:B11757"/>
    <mergeCell ref="A11758:B11758"/>
    <mergeCell ref="B11791:G11791"/>
    <mergeCell ref="C11792:G11792"/>
    <mergeCell ref="G11793:K11793"/>
    <mergeCell ref="A11811:B11811"/>
    <mergeCell ref="A11812:B11812"/>
    <mergeCell ref="A11813:B11813"/>
    <mergeCell ref="A11814:B11814"/>
    <mergeCell ref="A11815:B11815"/>
    <mergeCell ref="A11816:B11816"/>
    <mergeCell ref="A11682:B11682"/>
    <mergeCell ref="A11683:B11683"/>
    <mergeCell ref="A11684:B11684"/>
    <mergeCell ref="A11685:B11685"/>
    <mergeCell ref="A11686:B11686"/>
    <mergeCell ref="B11719:G11719"/>
    <mergeCell ref="C11720:G11720"/>
    <mergeCell ref="G11721:K11721"/>
    <mergeCell ref="A11739:B11739"/>
    <mergeCell ref="A11740:B11740"/>
    <mergeCell ref="A11741:B11741"/>
    <mergeCell ref="A11742:B11742"/>
    <mergeCell ref="A11743:B11743"/>
    <mergeCell ref="A11744:B11744"/>
    <mergeCell ref="A11745:B11745"/>
    <mergeCell ref="A11746:B11746"/>
    <mergeCell ref="A11747:B11747"/>
    <mergeCell ref="A11612:B11612"/>
    <mergeCell ref="A11613:B11613"/>
    <mergeCell ref="B11647:G11647"/>
    <mergeCell ref="C11648:G11648"/>
    <mergeCell ref="G11649:K11649"/>
    <mergeCell ref="A11667:B11667"/>
    <mergeCell ref="A11668:B11668"/>
    <mergeCell ref="A11669:B11669"/>
    <mergeCell ref="A11670:B11670"/>
    <mergeCell ref="A11671:B11671"/>
    <mergeCell ref="A11672:B11672"/>
    <mergeCell ref="A11673:B11673"/>
    <mergeCell ref="A11674:B11674"/>
    <mergeCell ref="A11675:B11675"/>
    <mergeCell ref="A11676:B11676"/>
    <mergeCell ref="A11677:B11677"/>
    <mergeCell ref="A11678:B11678"/>
    <mergeCell ref="C11575:G11575"/>
    <mergeCell ref="G11576:K11576"/>
    <mergeCell ref="A11594:B11594"/>
    <mergeCell ref="A11595:B11595"/>
    <mergeCell ref="A11596:B11596"/>
    <mergeCell ref="A11597:B11597"/>
    <mergeCell ref="A11598:B11598"/>
    <mergeCell ref="A11599:B11599"/>
    <mergeCell ref="A11600:B11600"/>
    <mergeCell ref="A11601:B11601"/>
    <mergeCell ref="A11602:B11602"/>
    <mergeCell ref="A11603:B11603"/>
    <mergeCell ref="A11604:B11604"/>
    <mergeCell ref="A11605:B11605"/>
    <mergeCell ref="A11609:B11609"/>
    <mergeCell ref="A11610:B11610"/>
    <mergeCell ref="A11611:B11611"/>
    <mergeCell ref="A11522:B11522"/>
    <mergeCell ref="A11523:B11523"/>
    <mergeCell ref="A11524:B11524"/>
    <mergeCell ref="A11525:B11525"/>
    <mergeCell ref="A11526:B11526"/>
    <mergeCell ref="A11527:B11527"/>
    <mergeCell ref="A11528:B11528"/>
    <mergeCell ref="A11529:B11529"/>
    <mergeCell ref="A11530:B11530"/>
    <mergeCell ref="A11531:B11531"/>
    <mergeCell ref="A11532:B11532"/>
    <mergeCell ref="A11536:B11536"/>
    <mergeCell ref="A11537:B11537"/>
    <mergeCell ref="A11538:B11538"/>
    <mergeCell ref="A11539:B11539"/>
    <mergeCell ref="A11540:B11540"/>
    <mergeCell ref="B11574:G11574"/>
    <mergeCell ref="A11453:B11453"/>
    <mergeCell ref="A11454:B11454"/>
    <mergeCell ref="A11455:B11455"/>
    <mergeCell ref="A11456:B11456"/>
    <mergeCell ref="A11457:B11457"/>
    <mergeCell ref="A11458:B11458"/>
    <mergeCell ref="A11459:B11459"/>
    <mergeCell ref="A11460:B11460"/>
    <mergeCell ref="A11464:B11464"/>
    <mergeCell ref="A11465:B11465"/>
    <mergeCell ref="A11466:B11466"/>
    <mergeCell ref="A11467:B11467"/>
    <mergeCell ref="A11468:B11468"/>
    <mergeCell ref="B11501:G11501"/>
    <mergeCell ref="C11502:G11502"/>
    <mergeCell ref="G11503:K11503"/>
    <mergeCell ref="A11521:B11521"/>
    <mergeCell ref="A11384:B11384"/>
    <mergeCell ref="A11385:B11385"/>
    <mergeCell ref="A11386:B11386"/>
    <mergeCell ref="A11387:B11387"/>
    <mergeCell ref="A11388:B11388"/>
    <mergeCell ref="A11392:B11392"/>
    <mergeCell ref="A11393:B11393"/>
    <mergeCell ref="A11394:B11394"/>
    <mergeCell ref="A11395:B11395"/>
    <mergeCell ref="A11396:B11396"/>
    <mergeCell ref="B11429:G11429"/>
    <mergeCell ref="C11430:G11430"/>
    <mergeCell ref="G11431:K11431"/>
    <mergeCell ref="A11449:B11449"/>
    <mergeCell ref="A11450:B11450"/>
    <mergeCell ref="A11451:B11451"/>
    <mergeCell ref="A11452:B11452"/>
    <mergeCell ref="A11315:B11315"/>
    <mergeCell ref="A11316:B11316"/>
    <mergeCell ref="A11320:B11320"/>
    <mergeCell ref="A11321:B11321"/>
    <mergeCell ref="A11322:B11322"/>
    <mergeCell ref="A11323:B11323"/>
    <mergeCell ref="A11324:B11324"/>
    <mergeCell ref="B11357:G11357"/>
    <mergeCell ref="C11358:G11358"/>
    <mergeCell ref="G11359:K11359"/>
    <mergeCell ref="A11377:B11377"/>
    <mergeCell ref="A11378:B11378"/>
    <mergeCell ref="A11379:B11379"/>
    <mergeCell ref="A11380:B11380"/>
    <mergeCell ref="A11381:B11381"/>
    <mergeCell ref="A11382:B11382"/>
    <mergeCell ref="A11383:B11383"/>
    <mergeCell ref="A11249:B11249"/>
    <mergeCell ref="A11250:B11250"/>
    <mergeCell ref="A11251:B11251"/>
    <mergeCell ref="A11252:B11252"/>
    <mergeCell ref="B11285:G11285"/>
    <mergeCell ref="C11286:G11286"/>
    <mergeCell ref="G11287:K11287"/>
    <mergeCell ref="A11305:B11305"/>
    <mergeCell ref="A11306:B11306"/>
    <mergeCell ref="A11307:B11307"/>
    <mergeCell ref="A11308:B11308"/>
    <mergeCell ref="A11309:B11309"/>
    <mergeCell ref="A11310:B11310"/>
    <mergeCell ref="A11311:B11311"/>
    <mergeCell ref="A11312:B11312"/>
    <mergeCell ref="A11313:B11313"/>
    <mergeCell ref="A11314:B11314"/>
    <mergeCell ref="A11180:B11180"/>
    <mergeCell ref="B11213:G11213"/>
    <mergeCell ref="C11214:G11214"/>
    <mergeCell ref="G11215:K11215"/>
    <mergeCell ref="A11233:B11233"/>
    <mergeCell ref="A11234:B11234"/>
    <mergeCell ref="A11235:B11235"/>
    <mergeCell ref="A11236:B11236"/>
    <mergeCell ref="A11237:B11237"/>
    <mergeCell ref="A11238:B11238"/>
    <mergeCell ref="A11239:B11239"/>
    <mergeCell ref="A11240:B11240"/>
    <mergeCell ref="A11241:B11241"/>
    <mergeCell ref="A11242:B11242"/>
    <mergeCell ref="A11243:B11243"/>
    <mergeCell ref="A11244:B11244"/>
    <mergeCell ref="A11248:B11248"/>
    <mergeCell ref="G11143:K11143"/>
    <mergeCell ref="A11161:B11161"/>
    <mergeCell ref="A11162:B11162"/>
    <mergeCell ref="A11163:B11163"/>
    <mergeCell ref="A11164:B11164"/>
    <mergeCell ref="A11165:B11165"/>
    <mergeCell ref="A11166:B11166"/>
    <mergeCell ref="A11167:B11167"/>
    <mergeCell ref="A11168:B11168"/>
    <mergeCell ref="A11169:B11169"/>
    <mergeCell ref="A11170:B11170"/>
    <mergeCell ref="A11171:B11171"/>
    <mergeCell ref="A11172:B11172"/>
    <mergeCell ref="A11176:B11176"/>
    <mergeCell ref="A11177:B11177"/>
    <mergeCell ref="A11178:B11178"/>
    <mergeCell ref="A11179:B11179"/>
    <mergeCell ref="A11091:B11091"/>
    <mergeCell ref="A11092:B11092"/>
    <mergeCell ref="A11093:B11093"/>
    <mergeCell ref="A11094:B11094"/>
    <mergeCell ref="A11095:B11095"/>
    <mergeCell ref="A11096:B11096"/>
    <mergeCell ref="A11097:B11097"/>
    <mergeCell ref="A11098:B11098"/>
    <mergeCell ref="A11099:B11099"/>
    <mergeCell ref="A11100:B11100"/>
    <mergeCell ref="A11104:B11104"/>
    <mergeCell ref="A11105:B11105"/>
    <mergeCell ref="A11106:B11106"/>
    <mergeCell ref="A11107:B11107"/>
    <mergeCell ref="A11108:B11108"/>
    <mergeCell ref="B11141:G11141"/>
    <mergeCell ref="C11142:G11142"/>
    <mergeCell ref="A11022:B11022"/>
    <mergeCell ref="A11023:B11023"/>
    <mergeCell ref="A11024:B11024"/>
    <mergeCell ref="A11025:B11025"/>
    <mergeCell ref="A11026:B11026"/>
    <mergeCell ref="A11027:B11027"/>
    <mergeCell ref="A11028:B11028"/>
    <mergeCell ref="A11032:B11032"/>
    <mergeCell ref="A11033:B11033"/>
    <mergeCell ref="A11034:B11034"/>
    <mergeCell ref="A11035:B11035"/>
    <mergeCell ref="A11036:B11036"/>
    <mergeCell ref="B11069:G11069"/>
    <mergeCell ref="C11070:G11070"/>
    <mergeCell ref="G11071:K11071"/>
    <mergeCell ref="A11089:B11089"/>
    <mergeCell ref="A11090:B11090"/>
    <mergeCell ref="A10953:B10953"/>
    <mergeCell ref="A10954:B10954"/>
    <mergeCell ref="A10955:B10955"/>
    <mergeCell ref="A10956:B10956"/>
    <mergeCell ref="A10960:B10960"/>
    <mergeCell ref="A10961:B10961"/>
    <mergeCell ref="A10962:B10962"/>
    <mergeCell ref="A10963:B10963"/>
    <mergeCell ref="A10964:B10964"/>
    <mergeCell ref="B10997:G10997"/>
    <mergeCell ref="C10998:G10998"/>
    <mergeCell ref="G10999:K10999"/>
    <mergeCell ref="A11017:B11017"/>
    <mergeCell ref="A11018:B11018"/>
    <mergeCell ref="A11019:B11019"/>
    <mergeCell ref="A11020:B11020"/>
    <mergeCell ref="A11021:B11021"/>
    <mergeCell ref="A9074:B9074"/>
    <mergeCell ref="A9075:B9075"/>
    <mergeCell ref="A9076:B9076"/>
    <mergeCell ref="A9077:B9077"/>
    <mergeCell ref="A9078:B9078"/>
    <mergeCell ref="A9079:B9079"/>
    <mergeCell ref="B10925:G10925"/>
    <mergeCell ref="C10926:G10926"/>
    <mergeCell ref="G10927:K10927"/>
    <mergeCell ref="A10945:B10945"/>
    <mergeCell ref="A10946:B10946"/>
    <mergeCell ref="A10947:B10947"/>
    <mergeCell ref="A10948:B10948"/>
    <mergeCell ref="A10949:B10949"/>
    <mergeCell ref="A10950:B10950"/>
    <mergeCell ref="A10951:B10951"/>
    <mergeCell ref="A10952:B10952"/>
    <mergeCell ref="A10874:B10874"/>
    <mergeCell ref="A10875:B10875"/>
    <mergeCell ref="A10876:B10876"/>
    <mergeCell ref="A10877:B10877"/>
    <mergeCell ref="A10878:B10878"/>
    <mergeCell ref="A10879:B10879"/>
    <mergeCell ref="A10880:B10880"/>
    <mergeCell ref="A10881:B10881"/>
    <mergeCell ref="A10882:B10882"/>
    <mergeCell ref="A10883:B10883"/>
    <mergeCell ref="A10884:B10884"/>
    <mergeCell ref="A10888:B10888"/>
    <mergeCell ref="A10889:B10889"/>
    <mergeCell ref="A10890:B10890"/>
    <mergeCell ref="A10891:B10891"/>
    <mergeCell ref="A10892:B10892"/>
    <mergeCell ref="A10807:B10807"/>
    <mergeCell ref="A8932:B8932"/>
    <mergeCell ref="A8933:B8933"/>
    <mergeCell ref="A8934:B8934"/>
    <mergeCell ref="A8935:B8935"/>
    <mergeCell ref="C8834:G8834"/>
    <mergeCell ref="G8835:K8835"/>
    <mergeCell ref="A8853:B8853"/>
    <mergeCell ref="A8854:B8854"/>
    <mergeCell ref="A8855:B8855"/>
    <mergeCell ref="A8856:B8856"/>
    <mergeCell ref="A8857:B8857"/>
    <mergeCell ref="A8858:B8858"/>
    <mergeCell ref="A8859:B8859"/>
    <mergeCell ref="A8860:B8860"/>
    <mergeCell ref="A8999:B8999"/>
    <mergeCell ref="A9000:B9000"/>
    <mergeCell ref="A8864:B8864"/>
    <mergeCell ref="A8868:B8868"/>
    <mergeCell ref="A8936:B8936"/>
    <mergeCell ref="C8978:G8978"/>
    <mergeCell ref="A8997:B8997"/>
    <mergeCell ref="G8979:K8979"/>
    <mergeCell ref="B8977:G8977"/>
    <mergeCell ref="C8906:G8906"/>
    <mergeCell ref="G8907:K8907"/>
    <mergeCell ref="A8925:B8925"/>
    <mergeCell ref="A8926:B8926"/>
    <mergeCell ref="A8927:B8927"/>
    <mergeCell ref="A8928:B8928"/>
    <mergeCell ref="A8929:B8929"/>
    <mergeCell ref="A8930:B8930"/>
    <mergeCell ref="A8998:B8998"/>
    <mergeCell ref="A4528:B4528"/>
    <mergeCell ref="A4529:B4529"/>
    <mergeCell ref="A4530:B4530"/>
    <mergeCell ref="B4491:G4491"/>
    <mergeCell ref="C4492:G4492"/>
    <mergeCell ref="A4511:B4511"/>
    <mergeCell ref="A4512:B4512"/>
    <mergeCell ref="A8931:B8931"/>
    <mergeCell ref="A8869:B8869"/>
    <mergeCell ref="A7994:B7994"/>
    <mergeCell ref="A7995:B7995"/>
    <mergeCell ref="A7996:B7996"/>
    <mergeCell ref="A7997:B7997"/>
    <mergeCell ref="A7998:B7998"/>
    <mergeCell ref="A8002:B8002"/>
    <mergeCell ref="A8003:B8003"/>
    <mergeCell ref="A8004:B8004"/>
    <mergeCell ref="A7571:B7571"/>
    <mergeCell ref="B7676:G7676"/>
    <mergeCell ref="C7677:G7677"/>
    <mergeCell ref="A7700:B7700"/>
    <mergeCell ref="A7701:B7701"/>
    <mergeCell ref="A7702:B7702"/>
    <mergeCell ref="A7703:B7703"/>
    <mergeCell ref="A7639:B7639"/>
    <mergeCell ref="A7704:B7704"/>
    <mergeCell ref="A7698:B7698"/>
    <mergeCell ref="A7699:B7699"/>
    <mergeCell ref="A7627:B7627"/>
    <mergeCell ref="A5311:B5311"/>
    <mergeCell ref="A3080:B3080"/>
    <mergeCell ref="A3081:B3081"/>
    <mergeCell ref="A3082:B3082"/>
    <mergeCell ref="A9805:B9805"/>
    <mergeCell ref="A9806:B9806"/>
    <mergeCell ref="B9770:G9770"/>
    <mergeCell ref="C9771:G9771"/>
    <mergeCell ref="A9790:B9790"/>
    <mergeCell ref="A9791:B9791"/>
    <mergeCell ref="A9792:B9792"/>
    <mergeCell ref="A9793:B9793"/>
    <mergeCell ref="A9794:B9794"/>
    <mergeCell ref="A9795:B9795"/>
    <mergeCell ref="A9796:B9796"/>
    <mergeCell ref="A9797:B9797"/>
    <mergeCell ref="A9798:B9798"/>
    <mergeCell ref="A9799:B9799"/>
    <mergeCell ref="A9800:B9800"/>
    <mergeCell ref="A9801:B9801"/>
    <mergeCell ref="A9733:B9733"/>
    <mergeCell ref="A9736:B9736"/>
    <mergeCell ref="A9735:B9735"/>
    <mergeCell ref="A5172:B5172"/>
    <mergeCell ref="A5173:B5173"/>
    <mergeCell ref="A5174:B5174"/>
    <mergeCell ref="A5175:B5175"/>
    <mergeCell ref="A5179:B5179"/>
    <mergeCell ref="A5180:B5180"/>
    <mergeCell ref="C5001:G5001"/>
    <mergeCell ref="A5020:B5020"/>
    <mergeCell ref="A5021:B5021"/>
    <mergeCell ref="A5093:B5093"/>
    <mergeCell ref="A261:B261"/>
    <mergeCell ref="A262:B262"/>
    <mergeCell ref="B295:G295"/>
    <mergeCell ref="C296:G296"/>
    <mergeCell ref="A3063:B3063"/>
    <mergeCell ref="A3064:B3064"/>
    <mergeCell ref="A3065:B3065"/>
    <mergeCell ref="A3066:B3066"/>
    <mergeCell ref="A2198:B2198"/>
    <mergeCell ref="A2199:B2199"/>
    <mergeCell ref="A2200:B2200"/>
    <mergeCell ref="A2201:B2201"/>
    <mergeCell ref="A2202:B2202"/>
    <mergeCell ref="A2203:B2203"/>
    <mergeCell ref="A2207:B2207"/>
    <mergeCell ref="A2208:B2208"/>
    <mergeCell ref="A2209:B2209"/>
    <mergeCell ref="A2210:B2210"/>
    <mergeCell ref="A2211:B2211"/>
    <mergeCell ref="B2245:G2245"/>
    <mergeCell ref="C2246:G2246"/>
    <mergeCell ref="A2265:B2265"/>
    <mergeCell ref="A2266:B2266"/>
    <mergeCell ref="A2267:B2267"/>
    <mergeCell ref="A2268:B2268"/>
    <mergeCell ref="A2269:B2269"/>
    <mergeCell ref="A2270:B2270"/>
    <mergeCell ref="A2271:B2271"/>
    <mergeCell ref="B367:G367"/>
    <mergeCell ref="C368:G368"/>
    <mergeCell ref="A387:B387"/>
    <mergeCell ref="A388:B388"/>
    <mergeCell ref="A478:B478"/>
    <mergeCell ref="A535:B535"/>
    <mergeCell ref="A389:B389"/>
    <mergeCell ref="A390:B390"/>
    <mergeCell ref="A391:B391"/>
    <mergeCell ref="A392:B392"/>
    <mergeCell ref="C440:G440"/>
    <mergeCell ref="A459:B459"/>
    <mergeCell ref="A460:B460"/>
    <mergeCell ref="A461:B461"/>
    <mergeCell ref="A462:B462"/>
    <mergeCell ref="A463:B463"/>
    <mergeCell ref="A393:B393"/>
    <mergeCell ref="A394:B394"/>
    <mergeCell ref="A395:B395"/>
    <mergeCell ref="A396:B396"/>
    <mergeCell ref="A397:B397"/>
    <mergeCell ref="A398:B398"/>
    <mergeCell ref="A402:B402"/>
    <mergeCell ref="A403:B403"/>
    <mergeCell ref="A404:B404"/>
    <mergeCell ref="A405:B405"/>
    <mergeCell ref="A406:B406"/>
    <mergeCell ref="B439:G439"/>
    <mergeCell ref="A433:G433"/>
    <mergeCell ref="A434:G434"/>
    <mergeCell ref="A435:G435"/>
    <mergeCell ref="B511:G511"/>
    <mergeCell ref="A830:B830"/>
    <mergeCell ref="A823:B823"/>
    <mergeCell ref="A827:B827"/>
    <mergeCell ref="A828:B828"/>
    <mergeCell ref="A829:B829"/>
    <mergeCell ref="B871:G871"/>
    <mergeCell ref="C872:G872"/>
    <mergeCell ref="A891:B891"/>
    <mergeCell ref="A892:B892"/>
    <mergeCell ref="A893:B893"/>
    <mergeCell ref="A894:B894"/>
    <mergeCell ref="A895:B895"/>
    <mergeCell ref="A834:B834"/>
    <mergeCell ref="A835:B835"/>
    <mergeCell ref="A836:B836"/>
    <mergeCell ref="A837:B837"/>
    <mergeCell ref="A838:B838"/>
    <mergeCell ref="A824:B824"/>
    <mergeCell ref="A825:B825"/>
    <mergeCell ref="A826:B826"/>
    <mergeCell ref="A753:B753"/>
    <mergeCell ref="A754:B754"/>
    <mergeCell ref="A755:B755"/>
    <mergeCell ref="A464:B464"/>
    <mergeCell ref="A465:B465"/>
    <mergeCell ref="A466:B466"/>
    <mergeCell ref="A1041:B1041"/>
    <mergeCell ref="A1050:B1050"/>
    <mergeCell ref="A896:B896"/>
    <mergeCell ref="A897:B897"/>
    <mergeCell ref="A898:B898"/>
    <mergeCell ref="A899:B899"/>
    <mergeCell ref="A900:B900"/>
    <mergeCell ref="A901:B901"/>
    <mergeCell ref="A902:B902"/>
    <mergeCell ref="A906:B906"/>
    <mergeCell ref="A907:B907"/>
    <mergeCell ref="A908:B908"/>
    <mergeCell ref="A909:B909"/>
    <mergeCell ref="A910:B910"/>
    <mergeCell ref="A1042:B1042"/>
    <mergeCell ref="A1038:B1038"/>
    <mergeCell ref="A982:B982"/>
    <mergeCell ref="B943:G943"/>
    <mergeCell ref="C944:G944"/>
    <mergeCell ref="A963:B963"/>
    <mergeCell ref="A964:B964"/>
    <mergeCell ref="A965:B965"/>
    <mergeCell ref="A606:B606"/>
    <mergeCell ref="A604:B604"/>
    <mergeCell ref="A966:B966"/>
    <mergeCell ref="A967:B967"/>
    <mergeCell ref="A1630:B1630"/>
    <mergeCell ref="A1631:B1631"/>
    <mergeCell ref="A1632:B1632"/>
    <mergeCell ref="A1633:B1633"/>
    <mergeCell ref="B1666:G1666"/>
    <mergeCell ref="C1667:G1667"/>
    <mergeCell ref="A1686:B1686"/>
    <mergeCell ref="A1687:B1687"/>
    <mergeCell ref="A1688:B1688"/>
    <mergeCell ref="A968:B968"/>
    <mergeCell ref="A969:B969"/>
    <mergeCell ref="A970:B970"/>
    <mergeCell ref="A971:B971"/>
    <mergeCell ref="A972:B972"/>
    <mergeCell ref="A973:B973"/>
    <mergeCell ref="A974:B974"/>
    <mergeCell ref="A978:B978"/>
    <mergeCell ref="A979:B979"/>
    <mergeCell ref="A1267:B1267"/>
    <mergeCell ref="A1268:B1268"/>
    <mergeCell ref="A1269:B1269"/>
    <mergeCell ref="A1270:B1270"/>
    <mergeCell ref="A1560:B1560"/>
    <mergeCell ref="A1561:B1561"/>
    <mergeCell ref="B1594:G1594"/>
    <mergeCell ref="C1595:G1595"/>
    <mergeCell ref="A1614:B1614"/>
    <mergeCell ref="A1615:B1615"/>
    <mergeCell ref="A1616:B1616"/>
    <mergeCell ref="A1617:B1617"/>
    <mergeCell ref="A1618:B1618"/>
    <mergeCell ref="A1619:B1619"/>
    <mergeCell ref="A1620:B1620"/>
    <mergeCell ref="A1622:B1622"/>
    <mergeCell ref="A1623:B1623"/>
    <mergeCell ref="A1624:B1624"/>
    <mergeCell ref="A1625:B1625"/>
    <mergeCell ref="A1629:B1629"/>
    <mergeCell ref="B2899:G2899"/>
    <mergeCell ref="C2900:G2900"/>
    <mergeCell ref="A2919:B2919"/>
    <mergeCell ref="A2866:B2866"/>
    <mergeCell ref="B2971:G2971"/>
    <mergeCell ref="C2972:G2972"/>
    <mergeCell ref="A2991:B2991"/>
    <mergeCell ref="A2863:B2863"/>
    <mergeCell ref="A2864:B2864"/>
    <mergeCell ref="A2865:B2865"/>
    <mergeCell ref="A1689:B1689"/>
    <mergeCell ref="A1690:B1690"/>
    <mergeCell ref="A1691:B1691"/>
    <mergeCell ref="C1883:G1883"/>
    <mergeCell ref="A1902:B1902"/>
    <mergeCell ref="A1903:B1903"/>
    <mergeCell ref="A1904:B1904"/>
    <mergeCell ref="A1769:B1769"/>
    <mergeCell ref="A1762:B1762"/>
    <mergeCell ref="A1766:B1766"/>
    <mergeCell ref="A1767:B1767"/>
    <mergeCell ref="A1768:B1768"/>
    <mergeCell ref="A1763:B1763"/>
    <mergeCell ref="A1764:B1764"/>
    <mergeCell ref="A1765:B1765"/>
    <mergeCell ref="C2828:G2828"/>
    <mergeCell ref="A1833:B1833"/>
    <mergeCell ref="A1834:B1834"/>
    <mergeCell ref="A1835:B1835"/>
    <mergeCell ref="A1696:B1696"/>
    <mergeCell ref="A1837:B1837"/>
    <mergeCell ref="A1838:B1838"/>
    <mergeCell ref="A1917:B1917"/>
    <mergeCell ref="A1758:B1758"/>
    <mergeCell ref="A1759:B1759"/>
    <mergeCell ref="A1760:B1760"/>
    <mergeCell ref="A1761:B1761"/>
    <mergeCell ref="B1738:G1738"/>
    <mergeCell ref="C1739:G1739"/>
    <mergeCell ref="A1702:B1702"/>
    <mergeCell ref="A1703:B1703"/>
    <mergeCell ref="A1704:B1704"/>
    <mergeCell ref="A1705:B1705"/>
    <mergeCell ref="A1701:B1701"/>
    <mergeCell ref="A1697:B1697"/>
    <mergeCell ref="A1918:B1918"/>
    <mergeCell ref="A1919:B1919"/>
    <mergeCell ref="A1920:B1920"/>
    <mergeCell ref="B1954:G1954"/>
    <mergeCell ref="C1955:G1955"/>
    <mergeCell ref="A1974:B1974"/>
    <mergeCell ref="A1975:B1975"/>
    <mergeCell ref="A1848:B1848"/>
    <mergeCell ref="A1849:B1849"/>
    <mergeCell ref="B1882:G1882"/>
    <mergeCell ref="A2421:B2421"/>
    <mergeCell ref="A2422:B2422"/>
    <mergeCell ref="A3000:B3000"/>
    <mergeCell ref="A2847:B2847"/>
    <mergeCell ref="A2848:B2848"/>
    <mergeCell ref="A2779:B2779"/>
    <mergeCell ref="A2780:B2780"/>
    <mergeCell ref="A2851:B2851"/>
    <mergeCell ref="A2852:B2852"/>
    <mergeCell ref="A2853:B2853"/>
    <mergeCell ref="A2854:B2854"/>
    <mergeCell ref="A2855:B2855"/>
    <mergeCell ref="A2781:B2781"/>
    <mergeCell ref="A2782:B2782"/>
    <mergeCell ref="A2783:B2783"/>
    <mergeCell ref="A2998:B2998"/>
    <mergeCell ref="A2999:B2999"/>
    <mergeCell ref="A2992:B2992"/>
    <mergeCell ref="A2348:B2348"/>
    <mergeCell ref="A2349:B2349"/>
    <mergeCell ref="A2353:B2353"/>
    <mergeCell ref="A2354:B2354"/>
    <mergeCell ref="A3001:B3001"/>
    <mergeCell ref="A2920:B2920"/>
    <mergeCell ref="A5027:B5027"/>
    <mergeCell ref="A5039:B5039"/>
    <mergeCell ref="C5145:G5145"/>
    <mergeCell ref="A5099:B5099"/>
    <mergeCell ref="A5100:B5100"/>
    <mergeCell ref="A5464:B5464"/>
    <mergeCell ref="A5327:B5327"/>
    <mergeCell ref="A5255:B5255"/>
    <mergeCell ref="A5251:B5251"/>
    <mergeCell ref="A5252:B5252"/>
    <mergeCell ref="A5253:B5253"/>
    <mergeCell ref="A5254:B5254"/>
    <mergeCell ref="A5308:B5308"/>
    <mergeCell ref="A5309:B5309"/>
    <mergeCell ref="B5360:G5360"/>
    <mergeCell ref="C5361:G5361"/>
    <mergeCell ref="A5380:B5380"/>
    <mergeCell ref="A5381:B5381"/>
    <mergeCell ref="A5382:B5382"/>
    <mergeCell ref="A5383:B5383"/>
    <mergeCell ref="A5319:B5319"/>
    <mergeCell ref="A5395:B5395"/>
    <mergeCell ref="A5384:B5384"/>
    <mergeCell ref="A5387:B5387"/>
    <mergeCell ref="A5388:B5388"/>
    <mergeCell ref="A5389:B5389"/>
    <mergeCell ref="A5390:B5390"/>
    <mergeCell ref="A5385:B5385"/>
    <mergeCell ref="A5386:B5386"/>
    <mergeCell ref="A5310:B5310"/>
    <mergeCell ref="A5312:B5312"/>
    <mergeCell ref="A5889:B5889"/>
    <mergeCell ref="A5890:B5890"/>
    <mergeCell ref="A5891:B5891"/>
    <mergeCell ref="A5892:B5892"/>
    <mergeCell ref="A5893:B5893"/>
    <mergeCell ref="A5962:B5962"/>
    <mergeCell ref="A5963:B5963"/>
    <mergeCell ref="A5675:B5675"/>
    <mergeCell ref="A5676:B5676"/>
    <mergeCell ref="A5677:B5677"/>
    <mergeCell ref="A5678:B5678"/>
    <mergeCell ref="A5679:B5679"/>
    <mergeCell ref="B5433:G5433"/>
    <mergeCell ref="A5680:B5680"/>
    <mergeCell ref="A5396:B5396"/>
    <mergeCell ref="A5397:B5397"/>
    <mergeCell ref="A5398:B5398"/>
    <mergeCell ref="A5399:B5399"/>
    <mergeCell ref="A5824:B5824"/>
    <mergeCell ref="A5825:B5825"/>
    <mergeCell ref="A5818:B5818"/>
    <mergeCell ref="A5819:B5819"/>
    <mergeCell ref="A5762:B5762"/>
    <mergeCell ref="A5904:B5904"/>
    <mergeCell ref="A5895:B5895"/>
    <mergeCell ref="A5821:B5821"/>
    <mergeCell ref="A5614:B5614"/>
    <mergeCell ref="A5537:B5537"/>
    <mergeCell ref="A5541:B5541"/>
    <mergeCell ref="A5542:B5542"/>
    <mergeCell ref="A5687:B5687"/>
    <mergeCell ref="A5749:B5749"/>
    <mergeCell ref="A6547:B6547"/>
    <mergeCell ref="A6330:B6330"/>
    <mergeCell ref="A6323:B6323"/>
    <mergeCell ref="A6328:B6328"/>
    <mergeCell ref="A6468:B6468"/>
    <mergeCell ref="A6403:B6403"/>
    <mergeCell ref="A6407:B6407"/>
    <mergeCell ref="A6544:B6544"/>
    <mergeCell ref="A6545:B6545"/>
    <mergeCell ref="A6546:B6546"/>
    <mergeCell ref="A6469:B6469"/>
    <mergeCell ref="A6541:B6541"/>
    <mergeCell ref="A6542:B6542"/>
    <mergeCell ref="A6470:B6470"/>
    <mergeCell ref="A6471:B6471"/>
    <mergeCell ref="A6472:B6472"/>
    <mergeCell ref="A6473:B6473"/>
    <mergeCell ref="A6474:B6474"/>
    <mergeCell ref="A6475:B6475"/>
    <mergeCell ref="A6392:B6392"/>
    <mergeCell ref="A6393:B6393"/>
    <mergeCell ref="A6479:B6479"/>
    <mergeCell ref="B6516:G6516"/>
    <mergeCell ref="A6466:B6466"/>
    <mergeCell ref="A6537:B6537"/>
    <mergeCell ref="A6335:B6335"/>
    <mergeCell ref="A6336:B6336"/>
    <mergeCell ref="A6337:B6337"/>
    <mergeCell ref="A6338:B6338"/>
    <mergeCell ref="A6480:B6480"/>
    <mergeCell ref="A6481:B6481"/>
    <mergeCell ref="A6555:B6555"/>
    <mergeCell ref="A6331:B6331"/>
    <mergeCell ref="A6324:B6324"/>
    <mergeCell ref="A7049:B7049"/>
    <mergeCell ref="A7050:B7050"/>
    <mergeCell ref="A6971:B6971"/>
    <mergeCell ref="A6972:B6972"/>
    <mergeCell ref="A6973:B6973"/>
    <mergeCell ref="A6251:B6251"/>
    <mergeCell ref="A6978:B6978"/>
    <mergeCell ref="A6982:B6982"/>
    <mergeCell ref="A7044:B7044"/>
    <mergeCell ref="A7045:B7045"/>
    <mergeCell ref="A7046:B7046"/>
    <mergeCell ref="A7047:B7047"/>
    <mergeCell ref="A6255:B6255"/>
    <mergeCell ref="A6256:B6256"/>
    <mergeCell ref="A6257:B6257"/>
    <mergeCell ref="A6258:B6258"/>
    <mergeCell ref="A6325:B6325"/>
    <mergeCell ref="A6326:B6326"/>
    <mergeCell ref="A6327:B6327"/>
    <mergeCell ref="A6540:B6540"/>
    <mergeCell ref="A6915:B6915"/>
    <mergeCell ref="A6916:B6916"/>
    <mergeCell ref="A6917:B6917"/>
    <mergeCell ref="B7024:G7024"/>
    <mergeCell ref="C7025:G7025"/>
    <mergeCell ref="G7026:K7026"/>
    <mergeCell ref="A7048:B7048"/>
    <mergeCell ref="A6553:B6553"/>
    <mergeCell ref="A6554:B6554"/>
    <mergeCell ref="A7051:B7051"/>
    <mergeCell ref="A7052:B7052"/>
    <mergeCell ref="C6952:G6952"/>
    <mergeCell ref="A7499:B7499"/>
    <mergeCell ref="A7416:B7416"/>
    <mergeCell ref="A7417:B7417"/>
    <mergeCell ref="A7418:B7418"/>
    <mergeCell ref="B7460:G7460"/>
    <mergeCell ref="C7461:G7461"/>
    <mergeCell ref="A7480:B7480"/>
    <mergeCell ref="A7481:B7481"/>
    <mergeCell ref="A7482:B7482"/>
    <mergeCell ref="A7054:B7054"/>
    <mergeCell ref="A7055:B7055"/>
    <mergeCell ref="A7053:B7053"/>
    <mergeCell ref="A7059:B7059"/>
    <mergeCell ref="A7123:B7123"/>
    <mergeCell ref="A7117:B7117"/>
    <mergeCell ref="A7266:B7266"/>
    <mergeCell ref="A7267:B7267"/>
    <mergeCell ref="A7268:B7268"/>
    <mergeCell ref="A7272:B7272"/>
    <mergeCell ref="A7134:B7134"/>
    <mergeCell ref="A7135:B7135"/>
    <mergeCell ref="A7136:B7136"/>
    <mergeCell ref="A7197:B7197"/>
    <mergeCell ref="A7198:B7198"/>
    <mergeCell ref="A7199:B7199"/>
    <mergeCell ref="A7205:B7205"/>
    <mergeCell ref="A7261:B7261"/>
    <mergeCell ref="A7262:B7262"/>
    <mergeCell ref="A7263:B7263"/>
    <mergeCell ref="A7194:B7194"/>
    <mergeCell ref="A7196:B7196"/>
    <mergeCell ref="A7200:B7200"/>
    <mergeCell ref="A7204:B7204"/>
    <mergeCell ref="A7127:B7127"/>
    <mergeCell ref="A7128:B7128"/>
    <mergeCell ref="A7125:B7125"/>
    <mergeCell ref="A7126:B7126"/>
    <mergeCell ref="A7132:B7132"/>
    <mergeCell ref="A7133:B7133"/>
    <mergeCell ref="A7195:B7195"/>
    <mergeCell ref="B7169:G7169"/>
    <mergeCell ref="A7124:B7124"/>
    <mergeCell ref="B7532:G7532"/>
    <mergeCell ref="C7533:G7533"/>
    <mergeCell ref="A7552:B7552"/>
    <mergeCell ref="A7553:B7553"/>
    <mergeCell ref="A7408:B7408"/>
    <mergeCell ref="A7344:B7344"/>
    <mergeCell ref="A7483:B7483"/>
    <mergeCell ref="A7484:B7484"/>
    <mergeCell ref="A7334:B7334"/>
    <mergeCell ref="A7335:B7335"/>
    <mergeCell ref="A7336:B7336"/>
    <mergeCell ref="A7337:B7337"/>
    <mergeCell ref="A7338:B7338"/>
    <mergeCell ref="A7339:B7339"/>
    <mergeCell ref="A7409:B7409"/>
    <mergeCell ref="A7410:B7410"/>
    <mergeCell ref="A7411:B7411"/>
    <mergeCell ref="A7412:B7412"/>
    <mergeCell ref="A7349:B7349"/>
    <mergeCell ref="A7060:B7060"/>
    <mergeCell ref="A7061:B7061"/>
    <mergeCell ref="A7062:B7062"/>
    <mergeCell ref="A7063:B7063"/>
    <mergeCell ref="B7097:G7097"/>
    <mergeCell ref="C7098:G7098"/>
    <mergeCell ref="G7099:K7099"/>
    <mergeCell ref="A7121:B7121"/>
    <mergeCell ref="A7189:B7189"/>
    <mergeCell ref="A7190:B7190"/>
    <mergeCell ref="A7191:B7191"/>
    <mergeCell ref="A7118:B7118"/>
    <mergeCell ref="A7119:B7119"/>
    <mergeCell ref="A7120:B7120"/>
    <mergeCell ref="C7170:G7170"/>
    <mergeCell ref="A7192:B7192"/>
    <mergeCell ref="A7193:B7193"/>
    <mergeCell ref="B7:G7"/>
    <mergeCell ref="C8:G8"/>
    <mergeCell ref="A27:B27"/>
    <mergeCell ref="A28:B28"/>
    <mergeCell ref="A29:B29"/>
    <mergeCell ref="A30:B30"/>
    <mergeCell ref="A31:B31"/>
    <mergeCell ref="A32:B32"/>
    <mergeCell ref="A4154:B4154"/>
    <mergeCell ref="A3151:B3151"/>
    <mergeCell ref="A3152:B3152"/>
    <mergeCell ref="A3153:B3153"/>
    <mergeCell ref="A3154:B3154"/>
    <mergeCell ref="B3187:G3187"/>
    <mergeCell ref="C3188:G3188"/>
    <mergeCell ref="A3207:B3207"/>
    <mergeCell ref="A3208:B3208"/>
    <mergeCell ref="A3209:B3209"/>
    <mergeCell ref="A3210:B3210"/>
    <mergeCell ref="A3211:B3211"/>
    <mergeCell ref="A3212:B3212"/>
    <mergeCell ref="A3213:B3213"/>
    <mergeCell ref="A3214:B3214"/>
    <mergeCell ref="A3215:B3215"/>
    <mergeCell ref="A1921:B1921"/>
    <mergeCell ref="A3002:B3002"/>
    <mergeCell ref="A3006:B3006"/>
    <mergeCell ref="A3007:B3007"/>
    <mergeCell ref="A3008:B3008"/>
    <mergeCell ref="A3009:B3009"/>
    <mergeCell ref="A3010:B3010"/>
    <mergeCell ref="B3043:G3043"/>
    <mergeCell ref="A33:B33"/>
    <mergeCell ref="A34:B34"/>
    <mergeCell ref="A35:B35"/>
    <mergeCell ref="A36:B36"/>
    <mergeCell ref="A37:B37"/>
    <mergeCell ref="A38:B38"/>
    <mergeCell ref="A42:B42"/>
    <mergeCell ref="A43:B43"/>
    <mergeCell ref="A44:B44"/>
    <mergeCell ref="A45:B45"/>
    <mergeCell ref="B79:G79"/>
    <mergeCell ref="C80:G80"/>
    <mergeCell ref="A99:B99"/>
    <mergeCell ref="A100:B100"/>
    <mergeCell ref="A101:B101"/>
    <mergeCell ref="A114:B114"/>
    <mergeCell ref="B151:G151"/>
    <mergeCell ref="C152:G152"/>
    <mergeCell ref="A118:B118"/>
    <mergeCell ref="A115:B115"/>
    <mergeCell ref="A116:B116"/>
    <mergeCell ref="A117:B117"/>
    <mergeCell ref="A107:B107"/>
    <mergeCell ref="A108:B108"/>
    <mergeCell ref="A109:B109"/>
    <mergeCell ref="A110:B110"/>
    <mergeCell ref="A103:B103"/>
    <mergeCell ref="A104:B104"/>
    <mergeCell ref="A105:B105"/>
    <mergeCell ref="A106:B106"/>
    <mergeCell ref="A102:B102"/>
    <mergeCell ref="A46:B46"/>
    <mergeCell ref="A248:B248"/>
    <mergeCell ref="A249:B249"/>
    <mergeCell ref="A178:B178"/>
    <mergeCell ref="A179:B179"/>
    <mergeCell ref="A180:B180"/>
    <mergeCell ref="A181:B181"/>
    <mergeCell ref="A182:B182"/>
    <mergeCell ref="A186:B186"/>
    <mergeCell ref="A187:B187"/>
    <mergeCell ref="A188:B188"/>
    <mergeCell ref="A189:B189"/>
    <mergeCell ref="A250:B250"/>
    <mergeCell ref="A251:B251"/>
    <mergeCell ref="A252:B252"/>
    <mergeCell ref="A253:B253"/>
    <mergeCell ref="A254:B254"/>
    <mergeCell ref="A258:B258"/>
    <mergeCell ref="A259:B259"/>
    <mergeCell ref="A260:B260"/>
    <mergeCell ref="A190:B190"/>
    <mergeCell ref="B223:G223"/>
    <mergeCell ref="C224:G224"/>
    <mergeCell ref="A243:B243"/>
    <mergeCell ref="A244:B244"/>
    <mergeCell ref="A245:B245"/>
    <mergeCell ref="A246:B246"/>
    <mergeCell ref="A247:B247"/>
    <mergeCell ref="A171:B171"/>
    <mergeCell ref="A172:B172"/>
    <mergeCell ref="A173:B173"/>
    <mergeCell ref="A174:B174"/>
    <mergeCell ref="A175:B175"/>
    <mergeCell ref="A176:B176"/>
    <mergeCell ref="A177:B177"/>
    <mergeCell ref="A315:B315"/>
    <mergeCell ref="A316:B316"/>
    <mergeCell ref="A317:B317"/>
    <mergeCell ref="A318:B318"/>
    <mergeCell ref="A319:B319"/>
    <mergeCell ref="A320:B320"/>
    <mergeCell ref="A321:B321"/>
    <mergeCell ref="A322:B322"/>
    <mergeCell ref="A323:B323"/>
    <mergeCell ref="A324:B324"/>
    <mergeCell ref="A325:B325"/>
    <mergeCell ref="A326:B326"/>
    <mergeCell ref="A330:B330"/>
    <mergeCell ref="A331:B331"/>
    <mergeCell ref="A332:B332"/>
    <mergeCell ref="A333:B333"/>
    <mergeCell ref="A334:B334"/>
    <mergeCell ref="A1035:B1035"/>
    <mergeCell ref="A1036:B1036"/>
    <mergeCell ref="A1037:B1037"/>
    <mergeCell ref="A1039:B1039"/>
    <mergeCell ref="A1040:B1040"/>
    <mergeCell ref="A605:B605"/>
    <mergeCell ref="A546:B546"/>
    <mergeCell ref="B583:G583"/>
    <mergeCell ref="C584:G584"/>
    <mergeCell ref="A607:B607"/>
    <mergeCell ref="C728:G728"/>
    <mergeCell ref="A747:B747"/>
    <mergeCell ref="A748:B748"/>
    <mergeCell ref="A467:B467"/>
    <mergeCell ref="A468:B468"/>
    <mergeCell ref="A469:B469"/>
    <mergeCell ref="A470:B470"/>
    <mergeCell ref="A474:B474"/>
    <mergeCell ref="A475:B475"/>
    <mergeCell ref="A476:B476"/>
    <mergeCell ref="A477:B477"/>
    <mergeCell ref="A536:B536"/>
    <mergeCell ref="A534:B534"/>
    <mergeCell ref="A550:B550"/>
    <mergeCell ref="A547:B547"/>
    <mergeCell ref="A548:B548"/>
    <mergeCell ref="A549:B549"/>
    <mergeCell ref="A537:B537"/>
    <mergeCell ref="A538:B538"/>
    <mergeCell ref="A542:B542"/>
    <mergeCell ref="A756:B756"/>
    <mergeCell ref="A757:B757"/>
    <mergeCell ref="A676:B676"/>
    <mergeCell ref="A603:B603"/>
    <mergeCell ref="B1087:G1087"/>
    <mergeCell ref="A749:B749"/>
    <mergeCell ref="A750:B750"/>
    <mergeCell ref="A751:B751"/>
    <mergeCell ref="A752:B752"/>
    <mergeCell ref="A684:B684"/>
    <mergeCell ref="A685:B685"/>
    <mergeCell ref="A686:B686"/>
    <mergeCell ref="A690:B690"/>
    <mergeCell ref="A691:B691"/>
    <mergeCell ref="A692:B692"/>
    <mergeCell ref="A693:B693"/>
    <mergeCell ref="A694:B694"/>
    <mergeCell ref="B727:G727"/>
    <mergeCell ref="A614:B614"/>
    <mergeCell ref="A1051:B1051"/>
    <mergeCell ref="A1052:B1052"/>
    <mergeCell ref="A1053:B1053"/>
    <mergeCell ref="A1043:B1043"/>
    <mergeCell ref="A677:B677"/>
    <mergeCell ref="A678:B678"/>
    <mergeCell ref="A679:B679"/>
    <mergeCell ref="A680:B680"/>
    <mergeCell ref="A681:B681"/>
    <mergeCell ref="A682:B682"/>
    <mergeCell ref="A683:B683"/>
    <mergeCell ref="A980:B980"/>
    <mergeCell ref="A981:B981"/>
    <mergeCell ref="B1015:G1015"/>
    <mergeCell ref="C1016:G1016"/>
    <mergeCell ref="A1111:B1111"/>
    <mergeCell ref="A1112:B1112"/>
    <mergeCell ref="A1113:B1113"/>
    <mergeCell ref="A1114:B1114"/>
    <mergeCell ref="A1115:B1115"/>
    <mergeCell ref="A1116:B1116"/>
    <mergeCell ref="A1110:B1110"/>
    <mergeCell ref="A1107:B1107"/>
    <mergeCell ref="A1108:B1108"/>
    <mergeCell ref="A1109:B1109"/>
    <mergeCell ref="A1054:B1054"/>
    <mergeCell ref="A1044:B1044"/>
    <mergeCell ref="A1045:B1045"/>
    <mergeCell ref="A1046:B1046"/>
    <mergeCell ref="A539:B539"/>
    <mergeCell ref="A540:B540"/>
    <mergeCell ref="A541:B541"/>
    <mergeCell ref="A608:B608"/>
    <mergeCell ref="A609:B609"/>
    <mergeCell ref="A610:B610"/>
    <mergeCell ref="A611:B611"/>
    <mergeCell ref="A612:B612"/>
    <mergeCell ref="A613:B613"/>
    <mergeCell ref="A618:B618"/>
    <mergeCell ref="A619:B619"/>
    <mergeCell ref="A620:B620"/>
    <mergeCell ref="A621:B621"/>
    <mergeCell ref="A622:B622"/>
    <mergeCell ref="B655:G655"/>
    <mergeCell ref="C656:G656"/>
    <mergeCell ref="C1088:G1088"/>
    <mergeCell ref="A675:B675"/>
    <mergeCell ref="B1450:G1450"/>
    <mergeCell ref="C1451:G1451"/>
    <mergeCell ref="A1187:B1187"/>
    <mergeCell ref="A1188:B1188"/>
    <mergeCell ref="A1189:B1189"/>
    <mergeCell ref="A1190:B1190"/>
    <mergeCell ref="A1194:B1194"/>
    <mergeCell ref="A1195:B1195"/>
    <mergeCell ref="A1196:B1196"/>
    <mergeCell ref="A1197:B1197"/>
    <mergeCell ref="A1198:B1198"/>
    <mergeCell ref="B1231:G1231"/>
    <mergeCell ref="C1232:G1232"/>
    <mergeCell ref="A1251:B1251"/>
    <mergeCell ref="A1252:B1252"/>
    <mergeCell ref="A1253:B1253"/>
    <mergeCell ref="A1117:B1117"/>
    <mergeCell ref="A1118:B1118"/>
    <mergeCell ref="A1122:B1122"/>
    <mergeCell ref="A1123:B1123"/>
    <mergeCell ref="A1124:B1124"/>
    <mergeCell ref="A1125:B1125"/>
    <mergeCell ref="A1126:B1126"/>
    <mergeCell ref="B1159:G1159"/>
    <mergeCell ref="C1160:G1160"/>
    <mergeCell ref="A1179:B1179"/>
    <mergeCell ref="A1180:B1180"/>
    <mergeCell ref="A1181:B1181"/>
    <mergeCell ref="A1182:B1182"/>
    <mergeCell ref="A1183:B1183"/>
    <mergeCell ref="A1184:B1184"/>
    <mergeCell ref="A1406:B1406"/>
    <mergeCell ref="A1407:B1407"/>
    <mergeCell ref="A1408:B1408"/>
    <mergeCell ref="A1412:B1412"/>
    <mergeCell ref="A1413:B1413"/>
    <mergeCell ref="A1414:B1414"/>
    <mergeCell ref="A1415:B1415"/>
    <mergeCell ref="A1416:B1416"/>
    <mergeCell ref="A1185:B1185"/>
    <mergeCell ref="A1186:B1186"/>
    <mergeCell ref="A1399:B1399"/>
    <mergeCell ref="A1400:B1400"/>
    <mergeCell ref="A1401:B1401"/>
    <mergeCell ref="A1254:B1254"/>
    <mergeCell ref="A1255:B1255"/>
    <mergeCell ref="A1256:B1256"/>
    <mergeCell ref="A1257:B1257"/>
    <mergeCell ref="A1258:B1258"/>
    <mergeCell ref="A1259:B1259"/>
    <mergeCell ref="A1260:B1260"/>
    <mergeCell ref="A1261:B1261"/>
    <mergeCell ref="A1262:B1262"/>
    <mergeCell ref="A1266:B1266"/>
    <mergeCell ref="B1810:G1810"/>
    <mergeCell ref="C1811:G1811"/>
    <mergeCell ref="A1553:B1553"/>
    <mergeCell ref="A1557:B1557"/>
    <mergeCell ref="A1558:B1558"/>
    <mergeCell ref="A1559:B1559"/>
    <mergeCell ref="A1545:B1545"/>
    <mergeCell ref="A1905:B1905"/>
    <mergeCell ref="A1906:B1906"/>
    <mergeCell ref="A1907:B1907"/>
    <mergeCell ref="A1908:B1908"/>
    <mergeCell ref="A1470:B1470"/>
    <mergeCell ref="A1329:B1329"/>
    <mergeCell ref="A1330:B1330"/>
    <mergeCell ref="A1331:B1331"/>
    <mergeCell ref="A1332:B1332"/>
    <mergeCell ref="A1333:B1333"/>
    <mergeCell ref="A1334:B1334"/>
    <mergeCell ref="A1335:B1335"/>
    <mergeCell ref="A1339:B1339"/>
    <mergeCell ref="A1340:B1340"/>
    <mergeCell ref="A1341:B1341"/>
    <mergeCell ref="A1342:B1342"/>
    <mergeCell ref="A1343:B1343"/>
    <mergeCell ref="B1377:G1377"/>
    <mergeCell ref="C1378:G1378"/>
    <mergeCell ref="A1397:B1397"/>
    <mergeCell ref="A1398:B1398"/>
    <mergeCell ref="A1471:B1471"/>
    <mergeCell ref="A1472:B1472"/>
    <mergeCell ref="A1485:B1485"/>
    <mergeCell ref="A1402:B1402"/>
    <mergeCell ref="A1542:B1542"/>
    <mergeCell ref="A1543:B1543"/>
    <mergeCell ref="A1544:B1544"/>
    <mergeCell ref="A2343:B2343"/>
    <mergeCell ref="A2344:B2344"/>
    <mergeCell ref="A2345:B2345"/>
    <mergeCell ref="A2346:B2346"/>
    <mergeCell ref="A2347:B2347"/>
    <mergeCell ref="A1695:B1695"/>
    <mergeCell ref="A1692:B1692"/>
    <mergeCell ref="A1693:B1693"/>
    <mergeCell ref="A1978:B1978"/>
    <mergeCell ref="A1979:B1979"/>
    <mergeCell ref="A1980:B1980"/>
    <mergeCell ref="A1911:B1911"/>
    <mergeCell ref="A1912:B1912"/>
    <mergeCell ref="A1913:B1913"/>
    <mergeCell ref="A1839:B1839"/>
    <mergeCell ref="A1840:B1840"/>
    <mergeCell ref="A1841:B1841"/>
    <mergeCell ref="A1845:B1845"/>
    <mergeCell ref="A1846:B1846"/>
    <mergeCell ref="A1847:B1847"/>
    <mergeCell ref="A1694:B1694"/>
    <mergeCell ref="A1909:B1909"/>
    <mergeCell ref="A1910:B1910"/>
    <mergeCell ref="A1548:B1548"/>
    <mergeCell ref="A1549:B1549"/>
    <mergeCell ref="A1550:B1550"/>
    <mergeCell ref="A1551:B1551"/>
    <mergeCell ref="A1552:B1552"/>
    <mergeCell ref="A1777:B1777"/>
    <mergeCell ref="A1977:B1977"/>
    <mergeCell ref="A2275:B2275"/>
    <mergeCell ref="A2276:B2276"/>
    <mergeCell ref="A2280:B2280"/>
    <mergeCell ref="A2281:B2281"/>
    <mergeCell ref="A2282:B2282"/>
    <mergeCell ref="A2283:B2283"/>
    <mergeCell ref="A2284:B2284"/>
    <mergeCell ref="A1773:B1773"/>
    <mergeCell ref="A1774:B1774"/>
    <mergeCell ref="A1775:B1775"/>
    <mergeCell ref="A1776:B1776"/>
    <mergeCell ref="A1836:B1836"/>
    <mergeCell ref="A1830:B1830"/>
    <mergeCell ref="A1831:B1831"/>
    <mergeCell ref="A1832:B1832"/>
    <mergeCell ref="A2272:B2272"/>
    <mergeCell ref="A2273:B2273"/>
    <mergeCell ref="A2274:B2274"/>
    <mergeCell ref="A2057:B2057"/>
    <mergeCell ref="A2061:B2061"/>
    <mergeCell ref="A1976:B1976"/>
    <mergeCell ref="A2135:B2135"/>
    <mergeCell ref="A2136:B2136"/>
    <mergeCell ref="A2137:B2137"/>
    <mergeCell ref="A2138:B2138"/>
    <mergeCell ref="A2050:B2050"/>
    <mergeCell ref="A2051:B2051"/>
    <mergeCell ref="A2052:B2052"/>
    <mergeCell ref="A2053:B2053"/>
    <mergeCell ref="A2054:B2054"/>
    <mergeCell ref="A2055:B2055"/>
    <mergeCell ref="A2775:B2775"/>
    <mergeCell ref="C2100:G2100"/>
    <mergeCell ref="A2119:B2119"/>
    <mergeCell ref="A2120:B2120"/>
    <mergeCell ref="A2121:B2121"/>
    <mergeCell ref="A2122:B2122"/>
    <mergeCell ref="A2123:B2123"/>
    <mergeCell ref="A2124:B2124"/>
    <mergeCell ref="A2125:B2125"/>
    <mergeCell ref="A2647:B2647"/>
    <mergeCell ref="A1981:B1981"/>
    <mergeCell ref="A1982:B1982"/>
    <mergeCell ref="A1983:B1983"/>
    <mergeCell ref="A1984:B1984"/>
    <mergeCell ref="A1985:B1985"/>
    <mergeCell ref="A1989:B1989"/>
    <mergeCell ref="A1990:B1990"/>
    <mergeCell ref="A1991:B1991"/>
    <mergeCell ref="A1992:B1992"/>
    <mergeCell ref="A1993:B1993"/>
    <mergeCell ref="B2755:G2755"/>
    <mergeCell ref="C2756:G2756"/>
    <mergeCell ref="A2062:B2062"/>
    <mergeCell ref="A2063:B2063"/>
    <mergeCell ref="A2064:B2064"/>
    <mergeCell ref="A2065:B2065"/>
    <mergeCell ref="B2026:G2026"/>
    <mergeCell ref="C2027:G2027"/>
    <mergeCell ref="A2046:B2046"/>
    <mergeCell ref="A2047:B2047"/>
    <mergeCell ref="A2048:B2048"/>
    <mergeCell ref="A2049:B2049"/>
    <mergeCell ref="A2056:B2056"/>
    <mergeCell ref="A2134:B2134"/>
    <mergeCell ref="A2126:B2126"/>
    <mergeCell ref="A2127:B2127"/>
    <mergeCell ref="A2128:B2128"/>
    <mergeCell ref="A2129:B2129"/>
    <mergeCell ref="A2130:B2130"/>
    <mergeCell ref="B2099:G2099"/>
    <mergeCell ref="B2172:G2172"/>
    <mergeCell ref="C2173:G2173"/>
    <mergeCell ref="C2684:G2684"/>
    <mergeCell ref="A2192:B2192"/>
    <mergeCell ref="A2193:B2193"/>
    <mergeCell ref="A2194:B2194"/>
    <mergeCell ref="A2195:B2195"/>
    <mergeCell ref="A2196:B2196"/>
    <mergeCell ref="A2197:B2197"/>
    <mergeCell ref="A2633:B2633"/>
    <mergeCell ref="A2634:B2634"/>
    <mergeCell ref="A2484:B2484"/>
    <mergeCell ref="A2485:B2485"/>
    <mergeCell ref="A2486:B2486"/>
    <mergeCell ref="A2487:B2487"/>
    <mergeCell ref="A2488:B2488"/>
    <mergeCell ref="A2489:B2489"/>
    <mergeCell ref="A2490:B2490"/>
    <mergeCell ref="A2491:B2491"/>
    <mergeCell ref="A2492:B2492"/>
    <mergeCell ref="A2563:B2563"/>
    <mergeCell ref="A2564:B2564"/>
    <mergeCell ref="A2565:B2565"/>
    <mergeCell ref="A2566:B2566"/>
    <mergeCell ref="A2712:B2712"/>
    <mergeCell ref="A2703:B2703"/>
    <mergeCell ref="A2704:B2704"/>
    <mergeCell ref="A2705:B2705"/>
    <mergeCell ref="A2706:B2706"/>
    <mergeCell ref="A2707:B2707"/>
    <mergeCell ref="A2708:B2708"/>
    <mergeCell ref="A2709:B2709"/>
    <mergeCell ref="A2710:B2710"/>
    <mergeCell ref="B2318:G2318"/>
    <mergeCell ref="C2319:G2319"/>
    <mergeCell ref="A2338:B2338"/>
    <mergeCell ref="A2339:B2339"/>
    <mergeCell ref="A2340:B2340"/>
    <mergeCell ref="A2341:B2341"/>
    <mergeCell ref="A2342:B2342"/>
    <mergeCell ref="A2635:B2635"/>
    <mergeCell ref="A2636:B2636"/>
    <mergeCell ref="A2630:B2630"/>
    <mergeCell ref="A2631:B2631"/>
    <mergeCell ref="A2632:B2632"/>
    <mergeCell ref="A2649:B2649"/>
    <mergeCell ref="A2645:B2645"/>
    <mergeCell ref="A2646:B2646"/>
    <mergeCell ref="A2711:B2711"/>
    <mergeCell ref="A2567:B2567"/>
    <mergeCell ref="A2573:B2573"/>
    <mergeCell ref="A2574:B2574"/>
    <mergeCell ref="A2921:B2921"/>
    <mergeCell ref="A2922:B2922"/>
    <mergeCell ref="A2923:B2923"/>
    <mergeCell ref="A2935:B2935"/>
    <mergeCell ref="A2936:B2936"/>
    <mergeCell ref="A2937:B2937"/>
    <mergeCell ref="A2938:B2938"/>
    <mergeCell ref="A2929:B2929"/>
    <mergeCell ref="A2930:B2930"/>
    <mergeCell ref="A2934:B2934"/>
    <mergeCell ref="C3044:G3044"/>
    <mergeCell ref="A2993:B2993"/>
    <mergeCell ref="A2994:B2994"/>
    <mergeCell ref="A2995:B2995"/>
    <mergeCell ref="A2996:B2996"/>
    <mergeCell ref="A2997:B2997"/>
    <mergeCell ref="A2637:B2637"/>
    <mergeCell ref="A2776:B2776"/>
    <mergeCell ref="A2777:B2777"/>
    <mergeCell ref="A2778:B2778"/>
    <mergeCell ref="A2784:B2784"/>
    <mergeCell ref="A2785:B2785"/>
    <mergeCell ref="A2786:B2786"/>
    <mergeCell ref="A2790:B2790"/>
    <mergeCell ref="A2791:B2791"/>
    <mergeCell ref="A2792:B2792"/>
    <mergeCell ref="A2793:B2793"/>
    <mergeCell ref="A2794:B2794"/>
    <mergeCell ref="B2827:G2827"/>
    <mergeCell ref="A2849:B2849"/>
    <mergeCell ref="A2850:B2850"/>
    <mergeCell ref="A2648:B2648"/>
    <mergeCell ref="A3140:B3140"/>
    <mergeCell ref="A3141:B3141"/>
    <mergeCell ref="A3216:B3216"/>
    <mergeCell ref="A3217:B3217"/>
    <mergeCell ref="A3218:B3218"/>
    <mergeCell ref="A3222:B3222"/>
    <mergeCell ref="A3223:B3223"/>
    <mergeCell ref="A3224:B3224"/>
    <mergeCell ref="A3225:B3225"/>
    <mergeCell ref="A3499:B3499"/>
    <mergeCell ref="A3500:B3500"/>
    <mergeCell ref="A3426:B3426"/>
    <mergeCell ref="A3355:B3355"/>
    <mergeCell ref="A3356:B3356"/>
    <mergeCell ref="A3357:B3357"/>
    <mergeCell ref="A3366:B3366"/>
    <mergeCell ref="C3404:G3404"/>
    <mergeCell ref="A3423:B3423"/>
    <mergeCell ref="A3358:B3358"/>
    <mergeCell ref="A3359:B3359"/>
    <mergeCell ref="A3360:B3360"/>
    <mergeCell ref="A3361:B3361"/>
    <mergeCell ref="A3362:B3362"/>
    <mergeCell ref="A3367:B3367"/>
    <mergeCell ref="A3430:B3430"/>
    <mergeCell ref="B3475:G3475"/>
    <mergeCell ref="A3652:B3652"/>
    <mergeCell ref="A3282:B3282"/>
    <mergeCell ref="A3283:B3283"/>
    <mergeCell ref="A3284:B3284"/>
    <mergeCell ref="A3285:B3285"/>
    <mergeCell ref="A3226:B3226"/>
    <mergeCell ref="A3351:B3351"/>
    <mergeCell ref="A3352:B3352"/>
    <mergeCell ref="A3295:B3295"/>
    <mergeCell ref="A3296:B3296"/>
    <mergeCell ref="A3297:B3297"/>
    <mergeCell ref="A3298:B3298"/>
    <mergeCell ref="A3286:B3286"/>
    <mergeCell ref="A3287:B3287"/>
    <mergeCell ref="A3288:B3288"/>
    <mergeCell ref="A3289:B3289"/>
    <mergeCell ref="B3259:G3259"/>
    <mergeCell ref="C3260:G3260"/>
    <mergeCell ref="A3279:B3279"/>
    <mergeCell ref="A3280:B3280"/>
    <mergeCell ref="A3281:B3281"/>
    <mergeCell ref="A3290:B3290"/>
    <mergeCell ref="A3294:B3294"/>
    <mergeCell ref="A3649:B3649"/>
    <mergeCell ref="A3424:B3424"/>
    <mergeCell ref="A3425:B3425"/>
    <mergeCell ref="B3331:G3331"/>
    <mergeCell ref="C3332:G3332"/>
    <mergeCell ref="A3719:B3719"/>
    <mergeCell ref="A3720:B3720"/>
    <mergeCell ref="A3721:B3721"/>
    <mergeCell ref="A3427:B3427"/>
    <mergeCell ref="A3428:B3428"/>
    <mergeCell ref="A3513:B3513"/>
    <mergeCell ref="B3622:G3622"/>
    <mergeCell ref="C3623:G3623"/>
    <mergeCell ref="A3642:B3642"/>
    <mergeCell ref="A3643:B3643"/>
    <mergeCell ref="A3644:B3644"/>
    <mergeCell ref="A3645:B3645"/>
    <mergeCell ref="A3646:B3646"/>
    <mergeCell ref="A3647:B3647"/>
    <mergeCell ref="A3648:B3648"/>
    <mergeCell ref="A3659:B3659"/>
    <mergeCell ref="A3660:B3660"/>
    <mergeCell ref="A3432:B3432"/>
    <mergeCell ref="A3433:B3433"/>
    <mergeCell ref="A3434:B3434"/>
    <mergeCell ref="A3438:B3438"/>
    <mergeCell ref="A3439:B3439"/>
    <mergeCell ref="A3440:B3440"/>
    <mergeCell ref="A3577:B3577"/>
    <mergeCell ref="A3650:B3650"/>
    <mergeCell ref="A3651:B3651"/>
    <mergeCell ref="A3653:B3653"/>
    <mergeCell ref="A3657:B3657"/>
    <mergeCell ref="A3658:B3658"/>
    <mergeCell ref="A3584:B3584"/>
    <mergeCell ref="A3429:B3429"/>
    <mergeCell ref="A3501:B3501"/>
    <mergeCell ref="A3940:B3940"/>
    <mergeCell ref="A3944:B3944"/>
    <mergeCell ref="A3948:B3948"/>
    <mergeCell ref="A3502:B3502"/>
    <mergeCell ref="A3503:B3503"/>
    <mergeCell ref="A3504:B3504"/>
    <mergeCell ref="A3505:B3505"/>
    <mergeCell ref="A3506:B3506"/>
    <mergeCell ref="A3575:B3575"/>
    <mergeCell ref="A3791:B3791"/>
    <mergeCell ref="A3805:B3805"/>
    <mergeCell ref="A3722:B3722"/>
    <mergeCell ref="A3723:B3723"/>
    <mergeCell ref="A3724:B3724"/>
    <mergeCell ref="A3725:B3725"/>
    <mergeCell ref="A3729:B3729"/>
    <mergeCell ref="A3730:B3730"/>
    <mergeCell ref="A3731:B3731"/>
    <mergeCell ref="A3732:B3732"/>
    <mergeCell ref="A3733:B3733"/>
    <mergeCell ref="A3934:B3934"/>
    <mergeCell ref="A3935:B3935"/>
    <mergeCell ref="A3936:B3936"/>
    <mergeCell ref="A3937:B3937"/>
    <mergeCell ref="A3938:B3938"/>
    <mergeCell ref="A3789:B3789"/>
    <mergeCell ref="A3790:B3790"/>
    <mergeCell ref="A3788:B3788"/>
    <mergeCell ref="A3796:B3796"/>
    <mergeCell ref="A3797:B3797"/>
    <mergeCell ref="A3798:B3798"/>
    <mergeCell ref="A3718:B3718"/>
    <mergeCell ref="A4024:B4024"/>
    <mergeCell ref="B4345:G4345"/>
    <mergeCell ref="A4165:B4165"/>
    <mergeCell ref="A4166:B4166"/>
    <mergeCell ref="A4167:B4167"/>
    <mergeCell ref="A4168:B4168"/>
    <mergeCell ref="B4201:G4201"/>
    <mergeCell ref="B4129:G4129"/>
    <mergeCell ref="C4130:G4130"/>
    <mergeCell ref="A4149:B4149"/>
    <mergeCell ref="A4150:B4150"/>
    <mergeCell ref="A4151:B4151"/>
    <mergeCell ref="A4152:B4152"/>
    <mergeCell ref="A4153:B4153"/>
    <mergeCell ref="A4157:B4157"/>
    <mergeCell ref="C4202:G4202"/>
    <mergeCell ref="A4158:B4158"/>
    <mergeCell ref="A4311:B4311"/>
    <mergeCell ref="A4312:B4312"/>
    <mergeCell ref="A4302:B4302"/>
    <mergeCell ref="A4303:B4303"/>
    <mergeCell ref="A4304:B4304"/>
    <mergeCell ref="A4081:B4081"/>
    <mergeCell ref="A4082:B4082"/>
    <mergeCell ref="A3949:B3949"/>
    <mergeCell ref="A3866:B3866"/>
    <mergeCell ref="A3867:B3867"/>
    <mergeCell ref="A3868:B3868"/>
    <mergeCell ref="A3869:B3869"/>
    <mergeCell ref="A3870:B3870"/>
    <mergeCell ref="A3871:B3871"/>
    <mergeCell ref="A3875:B3875"/>
    <mergeCell ref="A3876:B3876"/>
    <mergeCell ref="A3877:B3877"/>
    <mergeCell ref="A3878:B3878"/>
    <mergeCell ref="A3879:B3879"/>
    <mergeCell ref="B3913:G3913"/>
    <mergeCell ref="C3914:G3914"/>
    <mergeCell ref="A3939:B3939"/>
    <mergeCell ref="A4080:B4080"/>
    <mergeCell ref="A3950:B3950"/>
    <mergeCell ref="A3951:B3951"/>
    <mergeCell ref="A3952:B3952"/>
    <mergeCell ref="B3985:G3985"/>
    <mergeCell ref="C3986:G3986"/>
    <mergeCell ref="A4005:B4005"/>
    <mergeCell ref="A4021:B4021"/>
    <mergeCell ref="A4022:B4022"/>
    <mergeCell ref="A4020:B4020"/>
    <mergeCell ref="A3933:B3933"/>
    <mergeCell ref="A4023:B4023"/>
    <mergeCell ref="A3941:B3941"/>
    <mergeCell ref="A3942:B3942"/>
    <mergeCell ref="A3943:B3943"/>
    <mergeCell ref="A4446:B4446"/>
    <mergeCell ref="A4447:B4447"/>
    <mergeCell ref="A4373:B4373"/>
    <mergeCell ref="A4374:B4374"/>
    <mergeCell ref="A4375:B4375"/>
    <mergeCell ref="A4368:B4368"/>
    <mergeCell ref="A4369:B4369"/>
    <mergeCell ref="A4370:B4370"/>
    <mergeCell ref="A4006:B4006"/>
    <mergeCell ref="A4007:B4007"/>
    <mergeCell ref="A4008:B4008"/>
    <mergeCell ref="A4009:B4009"/>
    <mergeCell ref="A4010:B4010"/>
    <mergeCell ref="A4011:B4011"/>
    <mergeCell ref="A4012:B4012"/>
    <mergeCell ref="A4013:B4013"/>
    <mergeCell ref="A4014:B4014"/>
    <mergeCell ref="A4015:B4015"/>
    <mergeCell ref="A4016:B4016"/>
    <mergeCell ref="A4156:B4156"/>
    <mergeCell ref="A4239:B4239"/>
    <mergeCell ref="A4240:B4240"/>
    <mergeCell ref="B4273:G4273"/>
    <mergeCell ref="C4274:G4274"/>
    <mergeCell ref="A4293:B4293"/>
    <mergeCell ref="A4160:B4160"/>
    <mergeCell ref="A4155:B4155"/>
    <mergeCell ref="A4301:B4301"/>
    <mergeCell ref="C4346:G4346"/>
    <mergeCell ref="A4365:B4365"/>
    <mergeCell ref="A4221:B4221"/>
    <mergeCell ref="A4222:B4222"/>
    <mergeCell ref="A4749:B4749"/>
    <mergeCell ref="A4745:B4745"/>
    <mergeCell ref="A4083:B4083"/>
    <mergeCell ref="A4084:B4084"/>
    <mergeCell ref="A4085:B4085"/>
    <mergeCell ref="A4086:B4086"/>
    <mergeCell ref="A4088:B4088"/>
    <mergeCell ref="A4093:B4093"/>
    <mergeCell ref="A4514:B4514"/>
    <mergeCell ref="A4515:B4515"/>
    <mergeCell ref="A4516:B4516"/>
    <mergeCell ref="A4517:B4517"/>
    <mergeCell ref="A4518:B4518"/>
    <mergeCell ref="A4519:B4519"/>
    <mergeCell ref="A4520:B4520"/>
    <mergeCell ref="A4294:B4294"/>
    <mergeCell ref="A4295:B4295"/>
    <mergeCell ref="A4308:B4308"/>
    <mergeCell ref="A4224:B4224"/>
    <mergeCell ref="A4225:B4225"/>
    <mergeCell ref="A4226:B4226"/>
    <mergeCell ref="A4227:B4227"/>
    <mergeCell ref="A4228:B4228"/>
    <mergeCell ref="A4229:B4229"/>
    <mergeCell ref="A4230:B4230"/>
    <mergeCell ref="A4231:B4231"/>
    <mergeCell ref="A4232:B4232"/>
    <mergeCell ref="A4236:B4236"/>
    <mergeCell ref="A4237:B4237"/>
    <mergeCell ref="A4238:B4238"/>
    <mergeCell ref="A4309:B4309"/>
    <mergeCell ref="A4445:B4445"/>
    <mergeCell ref="A4952:B4952"/>
    <mergeCell ref="C4855:G4855"/>
    <mergeCell ref="A4448:B4448"/>
    <mergeCell ref="A4449:B4449"/>
    <mergeCell ref="A4453:B4453"/>
    <mergeCell ref="A4454:B4454"/>
    <mergeCell ref="A4366:B4366"/>
    <mergeCell ref="A4367:B4367"/>
    <mergeCell ref="A4808:B4808"/>
    <mergeCell ref="A4809:B4809"/>
    <mergeCell ref="A4817:B4817"/>
    <mergeCell ref="A4818:B4818"/>
    <mergeCell ref="A4819:B4819"/>
    <mergeCell ref="A4820:B4820"/>
    <mergeCell ref="A4444:B4444"/>
    <mergeCell ref="B4636:G4636"/>
    <mergeCell ref="C4637:G4637"/>
    <mergeCell ref="A4656:B4656"/>
    <mergeCell ref="A4657:B4657"/>
    <mergeCell ref="A4382:B4382"/>
    <mergeCell ref="A4586:B4586"/>
    <mergeCell ref="A4587:B4587"/>
    <mergeCell ref="A4588:B4588"/>
    <mergeCell ref="A4600:B4600"/>
    <mergeCell ref="A4601:B4601"/>
    <mergeCell ref="A4602:B4602"/>
    <mergeCell ref="A4376:B4376"/>
    <mergeCell ref="A4380:B4380"/>
    <mergeCell ref="A4381:B4381"/>
    <mergeCell ref="A4589:B4589"/>
    <mergeCell ref="B4782:G4782"/>
    <mergeCell ref="C4783:G4783"/>
    <mergeCell ref="A5755:B5755"/>
    <mergeCell ref="A5532:B5532"/>
    <mergeCell ref="A5533:B5533"/>
    <mergeCell ref="A5817:B5817"/>
    <mergeCell ref="A5750:B5750"/>
    <mergeCell ref="A5751:B5751"/>
    <mergeCell ref="A5601:B5601"/>
    <mergeCell ref="A5602:B5602"/>
    <mergeCell ref="A5603:B5603"/>
    <mergeCell ref="A4746:B4746"/>
    <mergeCell ref="A4747:B4747"/>
    <mergeCell ref="A4748:B4748"/>
    <mergeCell ref="B5000:G5000"/>
    <mergeCell ref="A4810:B4810"/>
    <mergeCell ref="A4811:B4811"/>
    <mergeCell ref="A4812:B4812"/>
    <mergeCell ref="A4813:B4813"/>
    <mergeCell ref="A4802:B4802"/>
    <mergeCell ref="A4803:B4803"/>
    <mergeCell ref="A4804:B4804"/>
    <mergeCell ref="A4805:B4805"/>
    <mergeCell ref="A4806:B4806"/>
    <mergeCell ref="A4807:B4807"/>
    <mergeCell ref="A4963:B4963"/>
    <mergeCell ref="A4891:B4891"/>
    <mergeCell ref="A4892:B4892"/>
    <mergeCell ref="A4881:B4881"/>
    <mergeCell ref="A4890:B4890"/>
    <mergeCell ref="B4927:G4927"/>
    <mergeCell ref="C4928:G4928"/>
    <mergeCell ref="A4950:B4950"/>
    <mergeCell ref="A4951:B4951"/>
    <mergeCell ref="B5724:G5724"/>
    <mergeCell ref="C5725:G5725"/>
    <mergeCell ref="A5744:B5744"/>
    <mergeCell ref="A5745:B5745"/>
    <mergeCell ref="A5746:B5746"/>
    <mergeCell ref="A5691:B5691"/>
    <mergeCell ref="A5682:B5682"/>
    <mergeCell ref="A5683:B5683"/>
    <mergeCell ref="A5616:B5616"/>
    <mergeCell ref="A5617:B5617"/>
    <mergeCell ref="A5896:B5896"/>
    <mergeCell ref="A5897:B5897"/>
    <mergeCell ref="A5823:B5823"/>
    <mergeCell ref="A5748:B5748"/>
    <mergeCell ref="B5288:G5288"/>
    <mergeCell ref="C5289:G5289"/>
    <mergeCell ref="A5247:B5247"/>
    <mergeCell ref="A5826:B5826"/>
    <mergeCell ref="A5827:B5827"/>
    <mergeCell ref="A5455:B5455"/>
    <mergeCell ref="A5456:B5456"/>
    <mergeCell ref="A5457:B5457"/>
    <mergeCell ref="A5458:B5458"/>
    <mergeCell ref="A5459:B5459"/>
    <mergeCell ref="A5460:B5460"/>
    <mergeCell ref="A5461:B5461"/>
    <mergeCell ref="A5462:B5462"/>
    <mergeCell ref="A5463:B5463"/>
    <mergeCell ref="A5527:B5527"/>
    <mergeCell ref="A5528:B5528"/>
    <mergeCell ref="A5529:B5529"/>
    <mergeCell ref="A5530:B5530"/>
    <mergeCell ref="A5898:B5898"/>
    <mergeCell ref="A5899:B5899"/>
    <mergeCell ref="A5903:B5903"/>
    <mergeCell ref="A6181:B6181"/>
    <mergeCell ref="A6182:B6182"/>
    <mergeCell ref="A6176:B6176"/>
    <mergeCell ref="A6177:B6177"/>
    <mergeCell ref="C6013:G6013"/>
    <mergeCell ref="A5971:B5971"/>
    <mergeCell ref="A6109:B6109"/>
    <mergeCell ref="A6121:B6121"/>
    <mergeCell ref="A6122:B6122"/>
    <mergeCell ref="A6123:B6123"/>
    <mergeCell ref="B6156:G6156"/>
    <mergeCell ref="A6249:B6249"/>
    <mergeCell ref="A6033:B6033"/>
    <mergeCell ref="A5960:B5960"/>
    <mergeCell ref="A6183:B6183"/>
    <mergeCell ref="A6184:B6184"/>
    <mergeCell ref="A6050:B6050"/>
    <mergeCell ref="A5978:B5978"/>
    <mergeCell ref="A5905:B5905"/>
    <mergeCell ref="A5906:B5906"/>
    <mergeCell ref="A5907:B5907"/>
    <mergeCell ref="B5940:G5940"/>
    <mergeCell ref="C5941:G5941"/>
    <mergeCell ref="A5961:B5961"/>
    <mergeCell ref="A6119:B6119"/>
    <mergeCell ref="A6120:B6120"/>
    <mergeCell ref="A5763:B5763"/>
    <mergeCell ref="A5753:B5753"/>
    <mergeCell ref="A5754:B5754"/>
    <mergeCell ref="A5543:B5543"/>
    <mergeCell ref="A5544:B5544"/>
    <mergeCell ref="A5545:B5545"/>
    <mergeCell ref="B5796:G5796"/>
    <mergeCell ref="C5797:G5797"/>
    <mergeCell ref="A5834:B5834"/>
    <mergeCell ref="A5835:B5835"/>
    <mergeCell ref="B5868:G5868"/>
    <mergeCell ref="C5869:G5869"/>
    <mergeCell ref="A5888:B5888"/>
    <mergeCell ref="A5752:B5752"/>
    <mergeCell ref="A5760:B5760"/>
    <mergeCell ref="A5761:B5761"/>
    <mergeCell ref="A5759:B5759"/>
    <mergeCell ref="A5674:B5674"/>
    <mergeCell ref="A5615:B5615"/>
    <mergeCell ref="B5579:G5579"/>
    <mergeCell ref="A5618:B5618"/>
    <mergeCell ref="A5605:B5605"/>
    <mergeCell ref="A5606:B5606"/>
    <mergeCell ref="A5607:B5607"/>
    <mergeCell ref="A5608:B5608"/>
    <mergeCell ref="A5609:B5609"/>
    <mergeCell ref="A5816:B5816"/>
    <mergeCell ref="A5604:B5604"/>
    <mergeCell ref="A5831:B5831"/>
    <mergeCell ref="A5832:B5832"/>
    <mergeCell ref="A5833:B5833"/>
    <mergeCell ref="A5681:B5681"/>
    <mergeCell ref="A6770:B6770"/>
    <mergeCell ref="A6771:B6771"/>
    <mergeCell ref="A6772:B6772"/>
    <mergeCell ref="A6179:B6179"/>
    <mergeCell ref="A6180:B6180"/>
    <mergeCell ref="A6114:B6114"/>
    <mergeCell ref="A6115:B6115"/>
    <mergeCell ref="A6113:B6113"/>
    <mergeCell ref="A6536:B6536"/>
    <mergeCell ref="B6228:G6228"/>
    <mergeCell ref="C6157:G6157"/>
    <mergeCell ref="C6229:G6229"/>
    <mergeCell ref="A6263:B6263"/>
    <mergeCell ref="A6397:B6397"/>
    <mergeCell ref="A6398:B6398"/>
    <mergeCell ref="A6399:B6399"/>
    <mergeCell ref="A6400:B6400"/>
    <mergeCell ref="A6401:B6401"/>
    <mergeCell ref="A6402:B6402"/>
    <mergeCell ref="B6372:G6372"/>
    <mergeCell ref="A6329:B6329"/>
    <mergeCell ref="A6320:B6320"/>
    <mergeCell ref="A6321:B6321"/>
    <mergeCell ref="A6322:B6322"/>
    <mergeCell ref="C6373:G6373"/>
    <mergeCell ref="A6264:B6264"/>
    <mergeCell ref="B6300:G6300"/>
    <mergeCell ref="C6301:G6301"/>
    <mergeCell ref="A6266:B6266"/>
    <mergeCell ref="A6267:B6267"/>
    <mergeCell ref="A6186:B6186"/>
    <mergeCell ref="C6445:G6445"/>
    <mergeCell ref="A6989:B6989"/>
    <mergeCell ref="A6990:B6990"/>
    <mergeCell ref="B7604:G7604"/>
    <mergeCell ref="C7605:G7605"/>
    <mergeCell ref="A7624:B7624"/>
    <mergeCell ref="A7705:B7705"/>
    <mergeCell ref="A7706:B7706"/>
    <mergeCell ref="A7707:B7707"/>
    <mergeCell ref="A7711:B7711"/>
    <mergeCell ref="A6974:B6974"/>
    <mergeCell ref="G6953:K6953"/>
    <mergeCell ref="A6908:B6908"/>
    <mergeCell ref="G7171:K7171"/>
    <mergeCell ref="A6552:B6552"/>
    <mergeCell ref="A6833:B6833"/>
    <mergeCell ref="A6834:B6834"/>
    <mergeCell ref="A6699:B6699"/>
    <mergeCell ref="A6700:B6700"/>
    <mergeCell ref="B6734:G6734"/>
    <mergeCell ref="C6735:G6735"/>
    <mergeCell ref="G6736:K6736"/>
    <mergeCell ref="A6754:B6754"/>
    <mergeCell ref="A6755:B6755"/>
    <mergeCell ref="A6756:B6756"/>
    <mergeCell ref="C6807:G6807"/>
    <mergeCell ref="G6808:K6808"/>
    <mergeCell ref="A6612:B6612"/>
    <mergeCell ref="A6613:B6613"/>
    <mergeCell ref="A6614:B6614"/>
    <mergeCell ref="A6615:B6615"/>
    <mergeCell ref="A6616:B6616"/>
    <mergeCell ref="A6617:B6617"/>
    <mergeCell ref="A6979:B6979"/>
    <mergeCell ref="A6980:B6980"/>
    <mergeCell ref="A6835:B6835"/>
    <mergeCell ref="A6836:B6836"/>
    <mergeCell ref="A6837:B6837"/>
    <mergeCell ref="A6841:B6841"/>
    <mergeCell ref="A6842:B6842"/>
    <mergeCell ref="A6843:B6843"/>
    <mergeCell ref="A6844:B6844"/>
    <mergeCell ref="A6845:B6845"/>
    <mergeCell ref="B6878:G6878"/>
    <mergeCell ref="C6879:G6879"/>
    <mergeCell ref="G6880:K6880"/>
    <mergeCell ref="A6907:B6907"/>
    <mergeCell ref="A6981:B6981"/>
    <mergeCell ref="A6987:B6987"/>
    <mergeCell ref="A6988:B6988"/>
    <mergeCell ref="A6906:B6906"/>
    <mergeCell ref="A6913:B6913"/>
    <mergeCell ref="A6914:B6914"/>
    <mergeCell ref="A6900:B6900"/>
    <mergeCell ref="A6901:B6901"/>
    <mergeCell ref="A6909:B6909"/>
    <mergeCell ref="A6976:B6976"/>
    <mergeCell ref="A6977:B6977"/>
    <mergeCell ref="B6951:G6951"/>
    <mergeCell ref="A7632:B7632"/>
    <mergeCell ref="A7633:B7633"/>
    <mergeCell ref="A7634:B7634"/>
    <mergeCell ref="A7635:B7635"/>
    <mergeCell ref="A7768:B7768"/>
    <mergeCell ref="A7769:B7769"/>
    <mergeCell ref="A7770:B7770"/>
    <mergeCell ref="A7771:B7771"/>
    <mergeCell ref="A7772:B7772"/>
    <mergeCell ref="A7773:B7773"/>
    <mergeCell ref="A7774:B7774"/>
    <mergeCell ref="A7775:B7775"/>
    <mergeCell ref="A7776:B7776"/>
    <mergeCell ref="A7777:B7777"/>
    <mergeCell ref="A7778:B7778"/>
    <mergeCell ref="A7779:B7779"/>
    <mergeCell ref="A7208:B7208"/>
    <mergeCell ref="A7264:B7264"/>
    <mergeCell ref="A7265:B7265"/>
    <mergeCell ref="A7350:B7350"/>
    <mergeCell ref="A7351:B7351"/>
    <mergeCell ref="A7352:B7352"/>
    <mergeCell ref="A7353:B7353"/>
    <mergeCell ref="B7387:G7387"/>
    <mergeCell ref="C7388:G7388"/>
    <mergeCell ref="G7389:K7389"/>
    <mergeCell ref="A7413:B7413"/>
    <mergeCell ref="A7414:B7414"/>
    <mergeCell ref="G7462:K7462"/>
    <mergeCell ref="G7534:K7534"/>
    <mergeCell ref="A7343:B7343"/>
    <mergeCell ref="A7407:B7407"/>
    <mergeCell ref="A7922:B7922"/>
    <mergeCell ref="A7923:B7923"/>
    <mergeCell ref="A7924:B7924"/>
    <mergeCell ref="A7992:B7992"/>
    <mergeCell ref="A7783:B7783"/>
    <mergeCell ref="A7784:B7784"/>
    <mergeCell ref="A7785:B7785"/>
    <mergeCell ref="A7485:B7485"/>
    <mergeCell ref="A7486:B7486"/>
    <mergeCell ref="A7487:B7487"/>
    <mergeCell ref="A7488:B7488"/>
    <mergeCell ref="A7489:B7489"/>
    <mergeCell ref="A7567:B7567"/>
    <mergeCell ref="A7568:B7568"/>
    <mergeCell ref="A7569:B7569"/>
    <mergeCell ref="A7570:B7570"/>
    <mergeCell ref="A7490:B7490"/>
    <mergeCell ref="A7491:B7491"/>
    <mergeCell ref="A7495:B7495"/>
    <mergeCell ref="A7496:B7496"/>
    <mergeCell ref="A7497:B7497"/>
    <mergeCell ref="A7498:B7498"/>
    <mergeCell ref="A7715:B7715"/>
    <mergeCell ref="B7748:G7748"/>
    <mergeCell ref="C7749:G7749"/>
    <mergeCell ref="A7696:B7696"/>
    <mergeCell ref="A7697:B7697"/>
    <mergeCell ref="A7640:B7640"/>
    <mergeCell ref="A7641:B7641"/>
    <mergeCell ref="A7642:B7642"/>
    <mergeCell ref="A7643:B7643"/>
    <mergeCell ref="A7631:B7631"/>
    <mergeCell ref="B7821:G7821"/>
    <mergeCell ref="C7822:G7822"/>
    <mergeCell ref="G7823:K7823"/>
    <mergeCell ref="A7841:B7841"/>
    <mergeCell ref="A7842:B7842"/>
    <mergeCell ref="A7843:B7843"/>
    <mergeCell ref="A7844:B7844"/>
    <mergeCell ref="A7845:B7845"/>
    <mergeCell ref="A7846:B7846"/>
    <mergeCell ref="A7847:B7847"/>
    <mergeCell ref="A7848:B7848"/>
    <mergeCell ref="A7849:B7849"/>
    <mergeCell ref="A7850:B7850"/>
    <mergeCell ref="A7851:B7851"/>
    <mergeCell ref="A7852:B7852"/>
    <mergeCell ref="G8041:K8041"/>
    <mergeCell ref="A7859:B7859"/>
    <mergeCell ref="A7860:B7860"/>
    <mergeCell ref="B7895:G7895"/>
    <mergeCell ref="C7896:G7896"/>
    <mergeCell ref="G7897:K7897"/>
    <mergeCell ref="A7915:B7915"/>
    <mergeCell ref="A7916:B7916"/>
    <mergeCell ref="A7917:B7917"/>
    <mergeCell ref="A7918:B7918"/>
    <mergeCell ref="A7919:B7919"/>
    <mergeCell ref="A7934:B7934"/>
    <mergeCell ref="A7856:B7856"/>
    <mergeCell ref="A7857:B7857"/>
    <mergeCell ref="A7858:B7858"/>
    <mergeCell ref="A7920:B7920"/>
    <mergeCell ref="A7921:B7921"/>
    <mergeCell ref="A8565:B8565"/>
    <mergeCell ref="A8566:B8566"/>
    <mergeCell ref="A8567:B8567"/>
    <mergeCell ref="A8568:B8568"/>
    <mergeCell ref="A8569:B8569"/>
    <mergeCell ref="A8435:B8435"/>
    <mergeCell ref="A8426:B8426"/>
    <mergeCell ref="A8436:B8436"/>
    <mergeCell ref="A8495:B8495"/>
    <mergeCell ref="A8496:B8496"/>
    <mergeCell ref="A8497:B8497"/>
    <mergeCell ref="A8498:B8498"/>
    <mergeCell ref="A8499:B8499"/>
    <mergeCell ref="A8500:B8500"/>
    <mergeCell ref="A8501:B8501"/>
    <mergeCell ref="A8502:B8502"/>
    <mergeCell ref="A8503:B8503"/>
    <mergeCell ref="A8507:B8507"/>
    <mergeCell ref="A8508:B8508"/>
    <mergeCell ref="A8509:B8509"/>
    <mergeCell ref="A8510:B8510"/>
    <mergeCell ref="A8511:B8511"/>
    <mergeCell ref="A8438:B8438"/>
    <mergeCell ref="A8439:B8439"/>
    <mergeCell ref="A8650:B8650"/>
    <mergeCell ref="A8651:B8651"/>
    <mergeCell ref="A8582:B8582"/>
    <mergeCell ref="G8763:K8763"/>
    <mergeCell ref="A8781:B8781"/>
    <mergeCell ref="A8653:B8653"/>
    <mergeCell ref="A8654:B8654"/>
    <mergeCell ref="A8580:B8580"/>
    <mergeCell ref="A8581:B8581"/>
    <mergeCell ref="A8861:B8861"/>
    <mergeCell ref="B8544:G8544"/>
    <mergeCell ref="A8641:B8641"/>
    <mergeCell ref="A8642:B8642"/>
    <mergeCell ref="A8571:B8571"/>
    <mergeCell ref="A8636:B8636"/>
    <mergeCell ref="A8637:B8637"/>
    <mergeCell ref="A8638:B8638"/>
    <mergeCell ref="A8639:B8639"/>
    <mergeCell ref="A8640:B8640"/>
    <mergeCell ref="A8572:B8572"/>
    <mergeCell ref="A8573:B8573"/>
    <mergeCell ref="A8574:B8574"/>
    <mergeCell ref="A8575:B8575"/>
    <mergeCell ref="A8579:B8579"/>
    <mergeCell ref="A8583:B8583"/>
    <mergeCell ref="B8615:G8615"/>
    <mergeCell ref="C8616:G8616"/>
    <mergeCell ref="G8617:K8617"/>
    <mergeCell ref="A8635:B8635"/>
    <mergeCell ref="C8545:G8545"/>
    <mergeCell ref="G8546:K8546"/>
    <mergeCell ref="A8564:B8564"/>
    <mergeCell ref="A8872:B8872"/>
    <mergeCell ref="B8905:G8905"/>
    <mergeCell ref="A8790:B8790"/>
    <mergeCell ref="A8791:B8791"/>
    <mergeCell ref="A8792:B8792"/>
    <mergeCell ref="A8796:B8796"/>
    <mergeCell ref="A8797:B8797"/>
    <mergeCell ref="A8719:B8719"/>
    <mergeCell ref="A8723:B8723"/>
    <mergeCell ref="A8724:B8724"/>
    <mergeCell ref="A8725:B8725"/>
    <mergeCell ref="A8726:B8726"/>
    <mergeCell ref="A8727:B8727"/>
    <mergeCell ref="A8862:B8862"/>
    <mergeCell ref="A8782:B8782"/>
    <mergeCell ref="A8783:B8783"/>
    <mergeCell ref="A8784:B8784"/>
    <mergeCell ref="A8785:B8785"/>
    <mergeCell ref="A8786:B8786"/>
    <mergeCell ref="A8787:B8787"/>
    <mergeCell ref="A8788:B8788"/>
    <mergeCell ref="A8789:B8789"/>
    <mergeCell ref="A8798:B8798"/>
    <mergeCell ref="A8799:B8799"/>
    <mergeCell ref="A8800:B8800"/>
    <mergeCell ref="B8833:G8833"/>
    <mergeCell ref="A8870:B8870"/>
    <mergeCell ref="B8761:G8761"/>
    <mergeCell ref="C8762:G8762"/>
    <mergeCell ref="A8871:B8871"/>
    <mergeCell ref="A8944:B8944"/>
    <mergeCell ref="A8940:B8940"/>
    <mergeCell ref="A8941:B8941"/>
    <mergeCell ref="A8942:B8942"/>
    <mergeCell ref="A8943:B8943"/>
    <mergeCell ref="A9012:B9012"/>
    <mergeCell ref="A9013:B9013"/>
    <mergeCell ref="A9014:B9014"/>
    <mergeCell ref="A9015:B9015"/>
    <mergeCell ref="A9016:B9016"/>
    <mergeCell ref="B9049:G9049"/>
    <mergeCell ref="C9050:G9050"/>
    <mergeCell ref="A9069:B9069"/>
    <mergeCell ref="A9070:B9070"/>
    <mergeCell ref="A9071:B9071"/>
    <mergeCell ref="A9072:B9072"/>
    <mergeCell ref="A9073:B9073"/>
    <mergeCell ref="G9051:K9051"/>
    <mergeCell ref="A9001:B9001"/>
    <mergeCell ref="A9002:B9002"/>
    <mergeCell ref="A9003:B9003"/>
    <mergeCell ref="A9004:B9004"/>
    <mergeCell ref="A9005:B9005"/>
    <mergeCell ref="A9006:B9006"/>
    <mergeCell ref="A9007:B9007"/>
    <mergeCell ref="A9008:B9008"/>
    <mergeCell ref="A9080:B9080"/>
    <mergeCell ref="A9084:B9084"/>
    <mergeCell ref="A9085:B9085"/>
    <mergeCell ref="A9086:B9086"/>
    <mergeCell ref="A9087:B9087"/>
    <mergeCell ref="A9088:B9088"/>
    <mergeCell ref="B9121:G9121"/>
    <mergeCell ref="C9122:G9122"/>
    <mergeCell ref="A9141:B9141"/>
    <mergeCell ref="A9142:B9142"/>
    <mergeCell ref="A9143:B9143"/>
    <mergeCell ref="A9144:B9144"/>
    <mergeCell ref="A9145:B9145"/>
    <mergeCell ref="A9146:B9146"/>
    <mergeCell ref="A9147:B9147"/>
    <mergeCell ref="A9148:B9148"/>
    <mergeCell ref="G9123:K9123"/>
    <mergeCell ref="A9149:B9149"/>
    <mergeCell ref="A9150:B9150"/>
    <mergeCell ref="A9151:B9151"/>
    <mergeCell ref="A9152:B9152"/>
    <mergeCell ref="A9156:B9156"/>
    <mergeCell ref="A9157:B9157"/>
    <mergeCell ref="A9158:B9158"/>
    <mergeCell ref="A9159:B9159"/>
    <mergeCell ref="A9160:B9160"/>
    <mergeCell ref="B9193:G9193"/>
    <mergeCell ref="C9194:G9194"/>
    <mergeCell ref="A9213:B9213"/>
    <mergeCell ref="A9214:B9214"/>
    <mergeCell ref="A9215:B9215"/>
    <mergeCell ref="A9216:B9216"/>
    <mergeCell ref="A9217:B9217"/>
    <mergeCell ref="A9218:B9218"/>
    <mergeCell ref="G9195:K9195"/>
    <mergeCell ref="A9219:B9219"/>
    <mergeCell ref="A9220:B9220"/>
    <mergeCell ref="A9221:B9221"/>
    <mergeCell ref="A9222:B9222"/>
    <mergeCell ref="A9223:B9223"/>
    <mergeCell ref="A9224:B9224"/>
    <mergeCell ref="A9228:B9228"/>
    <mergeCell ref="A9229:B9229"/>
    <mergeCell ref="A9230:B9230"/>
    <mergeCell ref="A9231:B9231"/>
    <mergeCell ref="A9232:B9232"/>
    <mergeCell ref="B9265:G9265"/>
    <mergeCell ref="C9266:G9266"/>
    <mergeCell ref="A9285:B9285"/>
    <mergeCell ref="A9286:B9286"/>
    <mergeCell ref="A9287:B9287"/>
    <mergeCell ref="A9288:B9288"/>
    <mergeCell ref="G9267:K9267"/>
    <mergeCell ref="A9289:B9289"/>
    <mergeCell ref="A9290:B9290"/>
    <mergeCell ref="A9291:B9291"/>
    <mergeCell ref="A9292:B9292"/>
    <mergeCell ref="A9293:B9293"/>
    <mergeCell ref="A9294:B9294"/>
    <mergeCell ref="A9295:B9295"/>
    <mergeCell ref="A9296:B9296"/>
    <mergeCell ref="A9300:B9300"/>
    <mergeCell ref="A9301:B9301"/>
    <mergeCell ref="A9302:B9302"/>
    <mergeCell ref="A9303:B9303"/>
    <mergeCell ref="A9304:B9304"/>
    <mergeCell ref="B9337:G9337"/>
    <mergeCell ref="C9338:G9338"/>
    <mergeCell ref="A9357:B9357"/>
    <mergeCell ref="A9358:B9358"/>
    <mergeCell ref="G9339:K9339"/>
    <mergeCell ref="A9359:B9359"/>
    <mergeCell ref="A9360:B9360"/>
    <mergeCell ref="A9361:B9361"/>
    <mergeCell ref="A9362:B9362"/>
    <mergeCell ref="A9363:B9363"/>
    <mergeCell ref="A9364:B9364"/>
    <mergeCell ref="A9365:B9365"/>
    <mergeCell ref="A9366:B9366"/>
    <mergeCell ref="A9367:B9367"/>
    <mergeCell ref="A9368:B9368"/>
    <mergeCell ref="A9372:B9372"/>
    <mergeCell ref="A9373:B9373"/>
    <mergeCell ref="A9374:B9374"/>
    <mergeCell ref="A9375:B9375"/>
    <mergeCell ref="A9376:B9376"/>
    <mergeCell ref="B9409:G9409"/>
    <mergeCell ref="C9410:G9410"/>
    <mergeCell ref="A9429:B9429"/>
    <mergeCell ref="A9430:B9430"/>
    <mergeCell ref="A9431:B9431"/>
    <mergeCell ref="A9432:B9432"/>
    <mergeCell ref="A9433:B9433"/>
    <mergeCell ref="A9434:B9434"/>
    <mergeCell ref="A9435:B9435"/>
    <mergeCell ref="A9436:B9436"/>
    <mergeCell ref="A9437:B9437"/>
    <mergeCell ref="A9438:B9438"/>
    <mergeCell ref="A9439:B9439"/>
    <mergeCell ref="A9440:B9440"/>
    <mergeCell ref="A9444:B9444"/>
    <mergeCell ref="A9445:B9445"/>
    <mergeCell ref="A9446:B9446"/>
    <mergeCell ref="A9447:B9447"/>
    <mergeCell ref="A9448:B9448"/>
    <mergeCell ref="B9481:G9481"/>
    <mergeCell ref="C9482:G9482"/>
    <mergeCell ref="A9501:B9501"/>
    <mergeCell ref="A9502:B9502"/>
    <mergeCell ref="A9503:B9503"/>
    <mergeCell ref="A9504:B9504"/>
    <mergeCell ref="A9505:B9505"/>
    <mergeCell ref="A9506:B9506"/>
    <mergeCell ref="A9507:B9507"/>
    <mergeCell ref="A9508:B9508"/>
    <mergeCell ref="A9509:B9509"/>
    <mergeCell ref="A9510:B9510"/>
    <mergeCell ref="A9511:B9511"/>
    <mergeCell ref="A9512:B9512"/>
    <mergeCell ref="A9516:B9516"/>
    <mergeCell ref="A9517:B9517"/>
    <mergeCell ref="A9518:B9518"/>
    <mergeCell ref="A9519:B9519"/>
    <mergeCell ref="A9520:B9520"/>
    <mergeCell ref="B9553:G9553"/>
    <mergeCell ref="C9554:G9554"/>
    <mergeCell ref="A9573:B9573"/>
    <mergeCell ref="A9574:B9574"/>
    <mergeCell ref="A9575:B9575"/>
    <mergeCell ref="A9576:B9576"/>
    <mergeCell ref="A9577:B9577"/>
    <mergeCell ref="A9578:B9578"/>
    <mergeCell ref="A9579:B9579"/>
    <mergeCell ref="A9580:B9580"/>
    <mergeCell ref="A9581:B9581"/>
    <mergeCell ref="A9582:B9582"/>
    <mergeCell ref="A9583:B9583"/>
    <mergeCell ref="A9584:B9584"/>
    <mergeCell ref="A9588:B9588"/>
    <mergeCell ref="G9555:K9555"/>
    <mergeCell ref="A9589:B9589"/>
    <mergeCell ref="A9590:B9590"/>
    <mergeCell ref="A9591:B9591"/>
    <mergeCell ref="A9592:B9592"/>
    <mergeCell ref="B9625:G9625"/>
    <mergeCell ref="C9626:G9626"/>
    <mergeCell ref="A9645:B9645"/>
    <mergeCell ref="A9646:B9646"/>
    <mergeCell ref="A9647:B9647"/>
    <mergeCell ref="A9648:B9648"/>
    <mergeCell ref="A9649:B9649"/>
    <mergeCell ref="A9650:B9650"/>
    <mergeCell ref="A9651:B9651"/>
    <mergeCell ref="A9652:B9652"/>
    <mergeCell ref="A9653:B9653"/>
    <mergeCell ref="A9654:B9654"/>
    <mergeCell ref="A9655:B9655"/>
    <mergeCell ref="G9627:K9627"/>
    <mergeCell ref="A9722:B9722"/>
    <mergeCell ref="A9723:B9723"/>
    <mergeCell ref="A9724:B9724"/>
    <mergeCell ref="A9725:B9725"/>
    <mergeCell ref="A9726:B9726"/>
    <mergeCell ref="A9727:B9727"/>
    <mergeCell ref="A9728:B9728"/>
    <mergeCell ref="A9732:B9732"/>
    <mergeCell ref="A9807:B9807"/>
    <mergeCell ref="A9734:B9734"/>
    <mergeCell ref="C9844:G9844"/>
    <mergeCell ref="A9863:B9863"/>
    <mergeCell ref="A9864:B9864"/>
    <mergeCell ref="A9865:B9865"/>
    <mergeCell ref="A9866:B9866"/>
    <mergeCell ref="A9867:B9867"/>
    <mergeCell ref="A9868:B9868"/>
    <mergeCell ref="A10088:B10088"/>
    <mergeCell ref="A10089:B10089"/>
    <mergeCell ref="A10090:B10090"/>
    <mergeCell ref="A10094:B10094"/>
    <mergeCell ref="A10095:B10095"/>
    <mergeCell ref="A10096:B10096"/>
    <mergeCell ref="A10097:B10097"/>
    <mergeCell ref="A10098:B10098"/>
    <mergeCell ref="A9938:B9938"/>
    <mergeCell ref="A9939:B9939"/>
    <mergeCell ref="A10026:B10026"/>
    <mergeCell ref="B10059:G10059"/>
    <mergeCell ref="C10060:G10060"/>
    <mergeCell ref="A10079:B10079"/>
    <mergeCell ref="A9940:B9940"/>
    <mergeCell ref="A9941:B9941"/>
    <mergeCell ref="A9942:B9942"/>
    <mergeCell ref="A9943:B9943"/>
    <mergeCell ref="A9944:B9944"/>
    <mergeCell ref="A9945:B9945"/>
    <mergeCell ref="A9946:B9946"/>
    <mergeCell ref="A9950:B9950"/>
    <mergeCell ref="A9951:B9951"/>
    <mergeCell ref="A9952:B9952"/>
    <mergeCell ref="A9953:B9953"/>
    <mergeCell ref="A9954:B9954"/>
    <mergeCell ref="B9987:G9987"/>
    <mergeCell ref="C9988:G9988"/>
    <mergeCell ref="A10007:B10007"/>
    <mergeCell ref="A10008:B10008"/>
    <mergeCell ref="A10009:B10009"/>
    <mergeCell ref="A10023:B10023"/>
    <mergeCell ref="A10223:B10223"/>
    <mergeCell ref="A10224:B10224"/>
    <mergeCell ref="A10225:B10225"/>
    <mergeCell ref="A10226:B10226"/>
    <mergeCell ref="A10227:B10227"/>
    <mergeCell ref="A10228:B10228"/>
    <mergeCell ref="A10229:B10229"/>
    <mergeCell ref="A10230:B10230"/>
    <mergeCell ref="A10231:B10231"/>
    <mergeCell ref="A10232:B10232"/>
    <mergeCell ref="A10233:B10233"/>
    <mergeCell ref="A10234:B10234"/>
    <mergeCell ref="A10238:B10238"/>
    <mergeCell ref="A10239:B10239"/>
    <mergeCell ref="A10151:B10151"/>
    <mergeCell ref="A10152:B10152"/>
    <mergeCell ref="A10153:B10153"/>
    <mergeCell ref="A10154:B10154"/>
    <mergeCell ref="A10155:B10155"/>
    <mergeCell ref="A10156:B10156"/>
    <mergeCell ref="A10157:B10157"/>
    <mergeCell ref="A10158:B10158"/>
    <mergeCell ref="A10159:B10159"/>
    <mergeCell ref="A10160:B10160"/>
    <mergeCell ref="A10161:B10161"/>
    <mergeCell ref="A10162:B10162"/>
    <mergeCell ref="A10166:B10166"/>
    <mergeCell ref="A10167:B10167"/>
    <mergeCell ref="A10168:B10168"/>
    <mergeCell ref="A10169:B10169"/>
    <mergeCell ref="B10203:G10203"/>
    <mergeCell ref="C10204:G10204"/>
    <mergeCell ref="A10240:B10240"/>
    <mergeCell ref="A10241:B10241"/>
    <mergeCell ref="A10242:B10242"/>
    <mergeCell ref="B10275:G10275"/>
    <mergeCell ref="C10276:G10276"/>
    <mergeCell ref="A10295:B10295"/>
    <mergeCell ref="A10296:B10296"/>
    <mergeCell ref="A10297:B10297"/>
    <mergeCell ref="A10298:B10298"/>
    <mergeCell ref="A10299:B10299"/>
    <mergeCell ref="A10300:B10300"/>
    <mergeCell ref="A10301:B10301"/>
    <mergeCell ref="A10302:B10302"/>
    <mergeCell ref="A10303:B10303"/>
    <mergeCell ref="A10304:B10304"/>
    <mergeCell ref="A10305:B10305"/>
    <mergeCell ref="A10306:B10306"/>
    <mergeCell ref="G10277:K10277"/>
    <mergeCell ref="A10310:B10310"/>
    <mergeCell ref="A10311:B10311"/>
    <mergeCell ref="A10312:B10312"/>
    <mergeCell ref="A10313:B10313"/>
    <mergeCell ref="A10314:B10314"/>
    <mergeCell ref="B10347:G10347"/>
    <mergeCell ref="C10348:G10348"/>
    <mergeCell ref="A10367:B10367"/>
    <mergeCell ref="A10368:B10368"/>
    <mergeCell ref="A10369:B10369"/>
    <mergeCell ref="A10370:B10370"/>
    <mergeCell ref="G10349:K10349"/>
    <mergeCell ref="A10371:B10371"/>
    <mergeCell ref="A10372:B10372"/>
    <mergeCell ref="A10373:B10373"/>
    <mergeCell ref="A10374:B10374"/>
    <mergeCell ref="A10375:B10375"/>
    <mergeCell ref="A10376:B10376"/>
    <mergeCell ref="A10377:B10377"/>
    <mergeCell ref="A10378:B10378"/>
    <mergeCell ref="A10382:B10382"/>
    <mergeCell ref="A10383:B10383"/>
    <mergeCell ref="A10384:B10384"/>
    <mergeCell ref="A10385:B10385"/>
    <mergeCell ref="A10386:B10386"/>
    <mergeCell ref="B10419:G10419"/>
    <mergeCell ref="C10420:G10420"/>
    <mergeCell ref="A10439:B10439"/>
    <mergeCell ref="A10440:B10440"/>
    <mergeCell ref="G10421:K10421"/>
    <mergeCell ref="A10441:B10441"/>
    <mergeCell ref="A10442:B10442"/>
    <mergeCell ref="A10443:B10443"/>
    <mergeCell ref="A10444:B10444"/>
    <mergeCell ref="A10445:B10445"/>
    <mergeCell ref="A10446:B10446"/>
    <mergeCell ref="A10447:B10447"/>
    <mergeCell ref="A10448:B10448"/>
    <mergeCell ref="A10449:B10449"/>
    <mergeCell ref="A10450:B10450"/>
    <mergeCell ref="A10454:B10454"/>
    <mergeCell ref="A10455:B10455"/>
    <mergeCell ref="A10456:B10456"/>
    <mergeCell ref="A10457:B10457"/>
    <mergeCell ref="A10458:B10458"/>
    <mergeCell ref="B10491:G10491"/>
    <mergeCell ref="C10492:G10492"/>
    <mergeCell ref="A10511:B10511"/>
    <mergeCell ref="A10512:B10512"/>
    <mergeCell ref="A10513:B10513"/>
    <mergeCell ref="A10514:B10514"/>
    <mergeCell ref="G10493:K10493"/>
    <mergeCell ref="A10515:B10515"/>
    <mergeCell ref="A10516:B10516"/>
    <mergeCell ref="A10517:B10517"/>
    <mergeCell ref="A10518:B10518"/>
    <mergeCell ref="A10519:B10519"/>
    <mergeCell ref="A10520:B10520"/>
    <mergeCell ref="A10521:B10521"/>
    <mergeCell ref="A10522:B10522"/>
    <mergeCell ref="A10526:B10526"/>
    <mergeCell ref="A10527:B10527"/>
    <mergeCell ref="A10528:B10528"/>
    <mergeCell ref="A10529:B10529"/>
    <mergeCell ref="A10530:B10530"/>
    <mergeCell ref="B10563:G10563"/>
    <mergeCell ref="C10564:G10564"/>
    <mergeCell ref="A10583:B10583"/>
    <mergeCell ref="A10584:B10584"/>
    <mergeCell ref="G10565:K10565"/>
    <mergeCell ref="A10585:B10585"/>
    <mergeCell ref="A10586:B10586"/>
    <mergeCell ref="A10587:B10587"/>
    <mergeCell ref="A10588:B10588"/>
    <mergeCell ref="A10589:B10589"/>
    <mergeCell ref="A10590:B10590"/>
    <mergeCell ref="A10591:B10591"/>
    <mergeCell ref="A10592:B10592"/>
    <mergeCell ref="A10593:B10593"/>
    <mergeCell ref="A10594:B10594"/>
    <mergeCell ref="A10598:B10598"/>
    <mergeCell ref="A10599:B10599"/>
    <mergeCell ref="A10600:B10600"/>
    <mergeCell ref="A10601:B10601"/>
    <mergeCell ref="A10602:B10602"/>
    <mergeCell ref="B10635:G10635"/>
    <mergeCell ref="C10636:G10636"/>
    <mergeCell ref="A10655:B10655"/>
    <mergeCell ref="A10656:B10656"/>
    <mergeCell ref="A10657:B10657"/>
    <mergeCell ref="A10658:B10658"/>
    <mergeCell ref="A10659:B10659"/>
    <mergeCell ref="A10660:B10660"/>
    <mergeCell ref="A10661:B10661"/>
    <mergeCell ref="A10662:B10662"/>
    <mergeCell ref="A10663:B10663"/>
    <mergeCell ref="A10664:B10664"/>
    <mergeCell ref="A10665:B10665"/>
    <mergeCell ref="A10666:B10666"/>
    <mergeCell ref="A10670:B10670"/>
    <mergeCell ref="A10671:B10671"/>
    <mergeCell ref="A10672:B10672"/>
    <mergeCell ref="A10673:B10673"/>
    <mergeCell ref="A10674:B10674"/>
    <mergeCell ref="B10707:G10707"/>
    <mergeCell ref="C10708:G10708"/>
    <mergeCell ref="A10727:B10727"/>
    <mergeCell ref="A10728:B10728"/>
    <mergeCell ref="A10729:B10729"/>
    <mergeCell ref="A10730:B10730"/>
    <mergeCell ref="A10731:B10731"/>
    <mergeCell ref="A10732:B10732"/>
    <mergeCell ref="A10733:B10733"/>
    <mergeCell ref="A10734:B10734"/>
    <mergeCell ref="A10735:B10735"/>
    <mergeCell ref="A10736:B10736"/>
    <mergeCell ref="A10737:B10737"/>
    <mergeCell ref="A10738:B10738"/>
    <mergeCell ref="A10742:B10742"/>
    <mergeCell ref="A10743:B10743"/>
    <mergeCell ref="A10744:B10744"/>
    <mergeCell ref="B12584:G12584"/>
    <mergeCell ref="C12585:G12585"/>
    <mergeCell ref="A12604:B12604"/>
    <mergeCell ref="A12605:B12605"/>
    <mergeCell ref="A12606:B12606"/>
    <mergeCell ref="A12607:B12607"/>
    <mergeCell ref="A12608:B12608"/>
    <mergeCell ref="A10745:B10745"/>
    <mergeCell ref="A10746:B10746"/>
    <mergeCell ref="B10781:G10781"/>
    <mergeCell ref="C10782:G10782"/>
    <mergeCell ref="G10783:K10783"/>
    <mergeCell ref="A10801:B10801"/>
    <mergeCell ref="A10802:B10802"/>
    <mergeCell ref="A10803:B10803"/>
    <mergeCell ref="A10804:B10804"/>
    <mergeCell ref="A10805:B10805"/>
    <mergeCell ref="A10806:B10806"/>
    <mergeCell ref="A10808:B10808"/>
    <mergeCell ref="A10809:B10809"/>
    <mergeCell ref="A10810:B10810"/>
    <mergeCell ref="A10811:B10811"/>
    <mergeCell ref="A10812:B10812"/>
    <mergeCell ref="A10816:B10816"/>
    <mergeCell ref="A10817:B10817"/>
    <mergeCell ref="A10818:B10818"/>
    <mergeCell ref="A10819:B10819"/>
    <mergeCell ref="A10820:B10820"/>
    <mergeCell ref="B10853:G10853"/>
    <mergeCell ref="C10854:G10854"/>
    <mergeCell ref="G10855:K10855"/>
    <mergeCell ref="A10873:B10873"/>
    <mergeCell ref="A12695:B12695"/>
    <mergeCell ref="B12728:G12728"/>
    <mergeCell ref="C12729:G12729"/>
    <mergeCell ref="A12748:B12748"/>
    <mergeCell ref="A12609:B12609"/>
    <mergeCell ref="A12610:B12610"/>
    <mergeCell ref="A12611:B12611"/>
    <mergeCell ref="A12612:B12612"/>
    <mergeCell ref="A12613:B12613"/>
    <mergeCell ref="A12614:B12614"/>
    <mergeCell ref="A12615:B12615"/>
    <mergeCell ref="A12619:B12619"/>
    <mergeCell ref="A12620:B12620"/>
    <mergeCell ref="A12621:B12621"/>
    <mergeCell ref="A12622:B12622"/>
    <mergeCell ref="A12623:B12623"/>
    <mergeCell ref="B12656:G12656"/>
    <mergeCell ref="C12657:G12657"/>
    <mergeCell ref="A12676:B12676"/>
    <mergeCell ref="A12677:B12677"/>
    <mergeCell ref="A12678:B12678"/>
    <mergeCell ref="A12691:B12691"/>
    <mergeCell ref="A12692:B12692"/>
    <mergeCell ref="A12693:B12693"/>
    <mergeCell ref="A12694:B12694"/>
    <mergeCell ref="A12749:B12749"/>
    <mergeCell ref="A12750:B12750"/>
    <mergeCell ref="A12751:B12751"/>
    <mergeCell ref="A12752:B12752"/>
    <mergeCell ref="A12753:B12753"/>
    <mergeCell ref="A12754:B12754"/>
    <mergeCell ref="A12755:B12755"/>
    <mergeCell ref="A12756:B12756"/>
    <mergeCell ref="A12757:B12757"/>
    <mergeCell ref="A12758:B12758"/>
    <mergeCell ref="A12759:B12759"/>
    <mergeCell ref="A12763:B12763"/>
    <mergeCell ref="A12764:B12764"/>
    <mergeCell ref="A12765:B12765"/>
    <mergeCell ref="A12766:B12766"/>
    <mergeCell ref="A12767:B12767"/>
    <mergeCell ref="B12947:G12947"/>
    <mergeCell ref="A12822:B12822"/>
    <mergeCell ref="A12823:B12823"/>
    <mergeCell ref="A12824:B12824"/>
    <mergeCell ref="A12825:B12825"/>
    <mergeCell ref="A12826:B12826"/>
    <mergeCell ref="A12827:B12827"/>
    <mergeCell ref="A12828:B12828"/>
    <mergeCell ref="A12829:B12829"/>
    <mergeCell ref="A12830:B12830"/>
    <mergeCell ref="A12831:B12831"/>
    <mergeCell ref="A12832:B12832"/>
    <mergeCell ref="A12836:B12836"/>
    <mergeCell ref="A12837:B12837"/>
    <mergeCell ref="A12838:B12838"/>
    <mergeCell ref="A12839:B12839"/>
    <mergeCell ref="C12948:G12948"/>
    <mergeCell ref="A12967:B12967"/>
    <mergeCell ref="A12968:B12968"/>
    <mergeCell ref="A12969:B12969"/>
    <mergeCell ref="A12970:B12970"/>
    <mergeCell ref="A12971:B12971"/>
    <mergeCell ref="A12972:B12972"/>
    <mergeCell ref="A12973:B12973"/>
    <mergeCell ref="A12974:B12974"/>
    <mergeCell ref="A12975:B12975"/>
    <mergeCell ref="A12976:B12976"/>
    <mergeCell ref="A12977:B12977"/>
    <mergeCell ref="A12978:B12978"/>
    <mergeCell ref="A12982:B12982"/>
    <mergeCell ref="A12983:B12983"/>
    <mergeCell ref="A12984:B12984"/>
    <mergeCell ref="A12985:B12985"/>
    <mergeCell ref="G12949:K12949"/>
    <mergeCell ref="A12986:B12986"/>
    <mergeCell ref="B13019:G13019"/>
    <mergeCell ref="C13020:G13020"/>
    <mergeCell ref="A13039:B13039"/>
    <mergeCell ref="A13040:B13040"/>
    <mergeCell ref="A13041:B13041"/>
    <mergeCell ref="A13042:B13042"/>
    <mergeCell ref="A13043:B13043"/>
    <mergeCell ref="A13044:B13044"/>
    <mergeCell ref="A13045:B13045"/>
    <mergeCell ref="A13046:B13046"/>
    <mergeCell ref="A13047:B13047"/>
    <mergeCell ref="A13048:B13048"/>
    <mergeCell ref="A13049:B13049"/>
    <mergeCell ref="A13050:B13050"/>
    <mergeCell ref="A13054:B13054"/>
    <mergeCell ref="A13055:B13055"/>
    <mergeCell ref="G13021:K13021"/>
    <mergeCell ref="A13056:B13056"/>
    <mergeCell ref="A13057:B13057"/>
    <mergeCell ref="A13058:B13058"/>
    <mergeCell ref="B13091:G13091"/>
    <mergeCell ref="C13092:G13092"/>
    <mergeCell ref="A13111:B13111"/>
    <mergeCell ref="A13112:B13112"/>
    <mergeCell ref="A13113:B13113"/>
    <mergeCell ref="A13114:B13114"/>
    <mergeCell ref="A13115:B13115"/>
    <mergeCell ref="A13116:B13116"/>
    <mergeCell ref="A13117:B13117"/>
    <mergeCell ref="A13118:B13118"/>
    <mergeCell ref="A13119:B13119"/>
    <mergeCell ref="A13120:B13120"/>
    <mergeCell ref="A13121:B13121"/>
    <mergeCell ref="A13122:B13122"/>
    <mergeCell ref="A13126:B13126"/>
    <mergeCell ref="A13127:B13127"/>
    <mergeCell ref="A13128:B13128"/>
    <mergeCell ref="A13129:B13129"/>
    <mergeCell ref="A13130:B13130"/>
    <mergeCell ref="B13163:G13163"/>
    <mergeCell ref="C13164:G13164"/>
    <mergeCell ref="A13183:B13183"/>
    <mergeCell ref="A13184:B13184"/>
    <mergeCell ref="A13185:B13185"/>
    <mergeCell ref="A13186:B13186"/>
    <mergeCell ref="A13187:B13187"/>
    <mergeCell ref="A13188:B13188"/>
    <mergeCell ref="A13189:B13189"/>
    <mergeCell ref="A13190:B13190"/>
    <mergeCell ref="A13191:B13191"/>
    <mergeCell ref="A13192:B13192"/>
    <mergeCell ref="A13193:B13193"/>
    <mergeCell ref="A13194:B13194"/>
    <mergeCell ref="A13198:B13198"/>
    <mergeCell ref="A13199:B13199"/>
    <mergeCell ref="A13200:B13200"/>
    <mergeCell ref="A13201:B13201"/>
    <mergeCell ref="A13202:B13202"/>
    <mergeCell ref="B13235:G13235"/>
    <mergeCell ref="C13236:G13236"/>
    <mergeCell ref="A13255:B13255"/>
    <mergeCell ref="A13256:B13256"/>
    <mergeCell ref="A13257:B13257"/>
    <mergeCell ref="A13258:B13258"/>
    <mergeCell ref="A13259:B13259"/>
    <mergeCell ref="A13260:B13260"/>
    <mergeCell ref="A13261:B13261"/>
    <mergeCell ref="A13262:B13262"/>
    <mergeCell ref="A13263:B13263"/>
    <mergeCell ref="A13264:B13264"/>
    <mergeCell ref="A13265:B13265"/>
    <mergeCell ref="A13266:B13266"/>
    <mergeCell ref="A13270:B13270"/>
    <mergeCell ref="A13271:B13271"/>
    <mergeCell ref="A13272:B13272"/>
    <mergeCell ref="A13273:B13273"/>
    <mergeCell ref="A13274:B13274"/>
    <mergeCell ref="B13307:G13307"/>
    <mergeCell ref="C13308:G13308"/>
    <mergeCell ref="A13327:B13327"/>
    <mergeCell ref="A13328:B13328"/>
    <mergeCell ref="A13329:B13329"/>
    <mergeCell ref="A13330:B13330"/>
    <mergeCell ref="A13331:B13331"/>
    <mergeCell ref="A13332:B13332"/>
    <mergeCell ref="A13333:B13333"/>
    <mergeCell ref="A13334:B13334"/>
    <mergeCell ref="A13335:B13335"/>
    <mergeCell ref="A13336:B13336"/>
    <mergeCell ref="A13337:B13337"/>
    <mergeCell ref="A13338:B13338"/>
    <mergeCell ref="A13342:B13342"/>
    <mergeCell ref="A13343:B13343"/>
    <mergeCell ref="A13344:B13344"/>
    <mergeCell ref="A13345:B13345"/>
    <mergeCell ref="A13346:B13346"/>
    <mergeCell ref="B13380:G13380"/>
    <mergeCell ref="C13381:G13381"/>
    <mergeCell ref="A13400:B13400"/>
    <mergeCell ref="A13401:B13401"/>
    <mergeCell ref="A13402:B13402"/>
    <mergeCell ref="A13403:B13403"/>
    <mergeCell ref="A13480:B13480"/>
    <mergeCell ref="A13481:B13481"/>
    <mergeCell ref="A13482:B13482"/>
    <mergeCell ref="A13483:B13483"/>
    <mergeCell ref="A13487:B13487"/>
    <mergeCell ref="A13488:B13488"/>
    <mergeCell ref="A13489:B13489"/>
    <mergeCell ref="A13490:B13490"/>
    <mergeCell ref="A13491:B13491"/>
    <mergeCell ref="B13524:G13524"/>
    <mergeCell ref="C13525:G13525"/>
    <mergeCell ref="A13404:B13404"/>
    <mergeCell ref="A13405:B13405"/>
    <mergeCell ref="A13406:B13406"/>
    <mergeCell ref="A13407:B13407"/>
    <mergeCell ref="A13408:B13408"/>
    <mergeCell ref="A13409:B13409"/>
    <mergeCell ref="A13410:B13410"/>
    <mergeCell ref="A13411:B13411"/>
    <mergeCell ref="A13415:B13415"/>
    <mergeCell ref="A13416:B13416"/>
    <mergeCell ref="A13417:B13417"/>
    <mergeCell ref="A13418:B13418"/>
    <mergeCell ref="A13419:B13419"/>
    <mergeCell ref="B13452:G13452"/>
    <mergeCell ref="C13453:G13453"/>
    <mergeCell ref="A13472:B13472"/>
    <mergeCell ref="A13473:B13473"/>
    <mergeCell ref="G13454:K13454"/>
    <mergeCell ref="A13688:B13688"/>
    <mergeCell ref="A13689:B13689"/>
    <mergeCell ref="A13690:B13690"/>
    <mergeCell ref="A13691:B13691"/>
    <mergeCell ref="A13692:B13692"/>
    <mergeCell ref="A13693:B13693"/>
    <mergeCell ref="A13694:B13694"/>
    <mergeCell ref="A13695:B13695"/>
    <mergeCell ref="A13696:B13696"/>
    <mergeCell ref="A13697:B13697"/>
    <mergeCell ref="A13698:B13698"/>
    <mergeCell ref="A13699:B13699"/>
    <mergeCell ref="A13703:B13703"/>
    <mergeCell ref="A13626:B13626"/>
    <mergeCell ref="A13627:B13627"/>
    <mergeCell ref="A13631:B13631"/>
    <mergeCell ref="A13632:B13632"/>
    <mergeCell ref="A13633:B13633"/>
    <mergeCell ref="A13634:B13634"/>
    <mergeCell ref="A13635:B13635"/>
    <mergeCell ref="B13668:G13668"/>
    <mergeCell ref="C13669:G13669"/>
    <mergeCell ref="A13840:B13840"/>
    <mergeCell ref="G13814:K13814"/>
    <mergeCell ref="A13704:B13704"/>
    <mergeCell ref="A13705:B13705"/>
    <mergeCell ref="A13706:B13706"/>
    <mergeCell ref="A13707:B13707"/>
    <mergeCell ref="B13740:G13740"/>
    <mergeCell ref="C13741:G13741"/>
    <mergeCell ref="A13760:B13760"/>
    <mergeCell ref="A13761:B13761"/>
    <mergeCell ref="A13762:B13762"/>
    <mergeCell ref="A13763:B13763"/>
    <mergeCell ref="A13764:B13764"/>
    <mergeCell ref="A13765:B13765"/>
    <mergeCell ref="A13766:B13766"/>
    <mergeCell ref="A13767:B13767"/>
    <mergeCell ref="A13768:B13768"/>
    <mergeCell ref="A13769:B13769"/>
    <mergeCell ref="A13770:B13770"/>
    <mergeCell ref="G13742:K13742"/>
    <mergeCell ref="B13884:G13884"/>
    <mergeCell ref="C13885:G13885"/>
    <mergeCell ref="A13904:B13904"/>
    <mergeCell ref="A13905:B13905"/>
    <mergeCell ref="A13906:B13906"/>
    <mergeCell ref="A13907:B13907"/>
    <mergeCell ref="A13908:B13908"/>
    <mergeCell ref="G13886:K13886"/>
    <mergeCell ref="A13841:B13841"/>
    <mergeCell ref="A13842:B13842"/>
    <mergeCell ref="A13843:B13843"/>
    <mergeCell ref="A13847:B13847"/>
    <mergeCell ref="A13848:B13848"/>
    <mergeCell ref="A13849:B13849"/>
    <mergeCell ref="A13850:B13850"/>
    <mergeCell ref="A13851:B13851"/>
    <mergeCell ref="A13771:B13771"/>
    <mergeCell ref="A13775:B13775"/>
    <mergeCell ref="A13776:B13776"/>
    <mergeCell ref="A13777:B13777"/>
    <mergeCell ref="A13778:B13778"/>
    <mergeCell ref="A13779:B13779"/>
    <mergeCell ref="B13812:G13812"/>
    <mergeCell ref="C13813:G13813"/>
    <mergeCell ref="A13832:B13832"/>
    <mergeCell ref="A13833:B13833"/>
    <mergeCell ref="A13834:B13834"/>
    <mergeCell ref="A13835:B13835"/>
    <mergeCell ref="A13836:B13836"/>
    <mergeCell ref="A13837:B13837"/>
    <mergeCell ref="A13838:B13838"/>
    <mergeCell ref="A13839:B13839"/>
    <mergeCell ref="A13909:B13909"/>
    <mergeCell ref="A13910:B13910"/>
    <mergeCell ref="A13911:B13911"/>
    <mergeCell ref="A13912:B13912"/>
    <mergeCell ref="A13913:B13913"/>
    <mergeCell ref="A13914:B13914"/>
    <mergeCell ref="A13915:B13915"/>
    <mergeCell ref="A13919:B13919"/>
    <mergeCell ref="A13920:B13920"/>
    <mergeCell ref="A13921:B13921"/>
    <mergeCell ref="A13922:B13922"/>
    <mergeCell ref="A13923:B13923"/>
    <mergeCell ref="B13956:G13956"/>
    <mergeCell ref="C13957:G13957"/>
    <mergeCell ref="A13976:B13976"/>
    <mergeCell ref="A13977:B13977"/>
    <mergeCell ref="A13978:B13978"/>
    <mergeCell ref="G13958:K13958"/>
    <mergeCell ref="A13979:B13979"/>
    <mergeCell ref="A13980:B13980"/>
    <mergeCell ref="A13981:B13981"/>
    <mergeCell ref="A13982:B13982"/>
    <mergeCell ref="A13983:B13983"/>
    <mergeCell ref="A13984:B13984"/>
    <mergeCell ref="A13985:B13985"/>
    <mergeCell ref="A13986:B13986"/>
    <mergeCell ref="A13987:B13987"/>
    <mergeCell ref="A13991:B13991"/>
    <mergeCell ref="A13992:B13992"/>
    <mergeCell ref="A13993:B13993"/>
    <mergeCell ref="A13994:B13994"/>
    <mergeCell ref="A13995:B13995"/>
    <mergeCell ref="B14028:G14028"/>
    <mergeCell ref="C14029:G14029"/>
    <mergeCell ref="A14048:B14048"/>
    <mergeCell ref="G14030:K14030"/>
    <mergeCell ref="A14049:B14049"/>
    <mergeCell ref="A14050:B14050"/>
    <mergeCell ref="A14051:B14051"/>
    <mergeCell ref="A14052:B14052"/>
    <mergeCell ref="A14053:B14053"/>
    <mergeCell ref="A14054:B14054"/>
    <mergeCell ref="A14055:B14055"/>
    <mergeCell ref="A14056:B14056"/>
    <mergeCell ref="A14057:B14057"/>
    <mergeCell ref="A14058:B14058"/>
    <mergeCell ref="A14059:B14059"/>
    <mergeCell ref="A14063:B14063"/>
    <mergeCell ref="A14064:B14064"/>
    <mergeCell ref="A14065:B14065"/>
    <mergeCell ref="A14066:B14066"/>
    <mergeCell ref="A14067:B14067"/>
    <mergeCell ref="B14100:G14100"/>
    <mergeCell ref="C14101:G14101"/>
    <mergeCell ref="A14120:B14120"/>
    <mergeCell ref="A14121:B14121"/>
    <mergeCell ref="A14122:B14122"/>
    <mergeCell ref="A14123:B14123"/>
    <mergeCell ref="A14124:B14124"/>
    <mergeCell ref="A14125:B14125"/>
    <mergeCell ref="A14126:B14126"/>
    <mergeCell ref="A14127:B14127"/>
    <mergeCell ref="A14128:B14128"/>
    <mergeCell ref="A14129:B14129"/>
    <mergeCell ref="A14130:B14130"/>
    <mergeCell ref="A14131:B14131"/>
    <mergeCell ref="A14135:B14135"/>
    <mergeCell ref="A14136:B14136"/>
    <mergeCell ref="A14137:B14137"/>
    <mergeCell ref="A14138:B14138"/>
    <mergeCell ref="G14102:K14102"/>
    <mergeCell ref="A14139:B14139"/>
    <mergeCell ref="B14172:G14172"/>
    <mergeCell ref="C14173:G14173"/>
    <mergeCell ref="A14192:B14192"/>
    <mergeCell ref="A14193:B14193"/>
    <mergeCell ref="A14194:B14194"/>
    <mergeCell ref="A14195:B14195"/>
    <mergeCell ref="A14196:B14196"/>
    <mergeCell ref="A14197:B14197"/>
    <mergeCell ref="A14198:B14198"/>
    <mergeCell ref="A14199:B14199"/>
    <mergeCell ref="A14200:B14200"/>
    <mergeCell ref="A14201:B14201"/>
    <mergeCell ref="A14202:B14202"/>
    <mergeCell ref="A14203:B14203"/>
    <mergeCell ref="A14207:B14207"/>
    <mergeCell ref="A14208:B14208"/>
    <mergeCell ref="G14174:K14174"/>
    <mergeCell ref="A14209:B14209"/>
    <mergeCell ref="A14210:B14210"/>
    <mergeCell ref="A14211:B14211"/>
    <mergeCell ref="B14244:G14244"/>
    <mergeCell ref="C14245:G14245"/>
    <mergeCell ref="A14264:B14264"/>
    <mergeCell ref="A14265:B14265"/>
    <mergeCell ref="A14266:B14266"/>
    <mergeCell ref="A14267:B14267"/>
    <mergeCell ref="A14268:B14268"/>
    <mergeCell ref="A14269:B14269"/>
    <mergeCell ref="A14270:B14270"/>
    <mergeCell ref="A14271:B14271"/>
    <mergeCell ref="A14272:B14272"/>
    <mergeCell ref="A14273:B14273"/>
    <mergeCell ref="A14274:B14274"/>
    <mergeCell ref="A14275:B14275"/>
    <mergeCell ref="G14246:K14246"/>
    <mergeCell ref="A15070:B15070"/>
    <mergeCell ref="A15071:B15071"/>
    <mergeCell ref="A14642:B14642"/>
    <mergeCell ref="A14643:B14643"/>
    <mergeCell ref="A14644:B14644"/>
    <mergeCell ref="A14645:B14645"/>
    <mergeCell ref="A14646:B14646"/>
    <mergeCell ref="B14680:G14680"/>
    <mergeCell ref="C14681:G14681"/>
    <mergeCell ref="G14682:K14682"/>
    <mergeCell ref="A14700:B14700"/>
    <mergeCell ref="A14701:B14701"/>
    <mergeCell ref="A14702:B14702"/>
    <mergeCell ref="A14703:B14703"/>
    <mergeCell ref="B14899:G14899"/>
    <mergeCell ref="C14900:G14900"/>
    <mergeCell ref="A14919:B14919"/>
    <mergeCell ref="A14863:B14863"/>
    <mergeCell ref="A14864:B14864"/>
    <mergeCell ref="A14865:B14865"/>
    <mergeCell ref="A14923:B14923"/>
    <mergeCell ref="A14924:B14924"/>
    <mergeCell ref="A14925:B14925"/>
    <mergeCell ref="A14926:B14926"/>
    <mergeCell ref="A14927:B14927"/>
    <mergeCell ref="A14928:B14928"/>
    <mergeCell ref="A14929:B14929"/>
    <mergeCell ref="A14930:B14930"/>
    <mergeCell ref="A14934:B14934"/>
    <mergeCell ref="A14935:B14935"/>
    <mergeCell ref="A14936:B14936"/>
    <mergeCell ref="A14855:B14855"/>
    <mergeCell ref="A15068:B15068"/>
    <mergeCell ref="A15069:B15069"/>
    <mergeCell ref="A14419:B14419"/>
    <mergeCell ref="A14423:B14423"/>
    <mergeCell ref="A14424:B14424"/>
    <mergeCell ref="A14425:B14425"/>
    <mergeCell ref="A14426:B14426"/>
    <mergeCell ref="A14427:B14427"/>
    <mergeCell ref="B14461:G14461"/>
    <mergeCell ref="C14462:G14462"/>
    <mergeCell ref="G14463:K14463"/>
    <mergeCell ref="A14481:B14481"/>
    <mergeCell ref="A14482:B14482"/>
    <mergeCell ref="A14483:B14483"/>
    <mergeCell ref="A14484:B14484"/>
    <mergeCell ref="A14485:B14485"/>
    <mergeCell ref="A14851:B14851"/>
    <mergeCell ref="A14852:B14852"/>
    <mergeCell ref="A14853:B14853"/>
    <mergeCell ref="A14856:B14856"/>
    <mergeCell ref="A14857:B14857"/>
    <mergeCell ref="A14861:B14861"/>
    <mergeCell ref="A14922:B14922"/>
    <mergeCell ref="G14901:K14901"/>
    <mergeCell ref="A15007:B15007"/>
    <mergeCell ref="A15008:B15008"/>
    <mergeCell ref="A15009:B15009"/>
    <mergeCell ref="A15010:B15010"/>
    <mergeCell ref="A14562:B14562"/>
    <mergeCell ref="A14563:B14563"/>
    <mergeCell ref="A14564:B14564"/>
    <mergeCell ref="A14565:B14565"/>
    <mergeCell ref="A14353:B14353"/>
    <mergeCell ref="A14354:B14354"/>
    <mergeCell ref="A14355:B14355"/>
    <mergeCell ref="B14388:G14388"/>
    <mergeCell ref="C14389:G14389"/>
    <mergeCell ref="A14408:B14408"/>
    <mergeCell ref="A14409:B14409"/>
    <mergeCell ref="A14410:B14410"/>
    <mergeCell ref="A14411:B14411"/>
    <mergeCell ref="A14412:B14412"/>
    <mergeCell ref="A14413:B14413"/>
    <mergeCell ref="A14414:B14414"/>
    <mergeCell ref="A14415:B14415"/>
    <mergeCell ref="G14390:K14390"/>
    <mergeCell ref="A14279:B14279"/>
    <mergeCell ref="A14280:B14280"/>
    <mergeCell ref="A14281:B14281"/>
    <mergeCell ref="A14282:B14282"/>
    <mergeCell ref="A14283:B14283"/>
    <mergeCell ref="B14316:G14316"/>
    <mergeCell ref="C14317:G14317"/>
    <mergeCell ref="A14336:B14336"/>
    <mergeCell ref="A14337:B14337"/>
    <mergeCell ref="A14338:B14338"/>
    <mergeCell ref="A14339:B14339"/>
    <mergeCell ref="A14340:B14340"/>
    <mergeCell ref="A14341:B14341"/>
    <mergeCell ref="A14342:B14342"/>
    <mergeCell ref="A14343:B14343"/>
    <mergeCell ref="A14344:B14344"/>
    <mergeCell ref="A14345:B14345"/>
    <mergeCell ref="G14318:K14318"/>
    <mergeCell ref="A14993:B14993"/>
    <mergeCell ref="A14994:B14994"/>
    <mergeCell ref="A14995:B14995"/>
    <mergeCell ref="A14996:B14996"/>
    <mergeCell ref="A14997:B14997"/>
    <mergeCell ref="A14998:B14998"/>
    <mergeCell ref="A14999:B14999"/>
    <mergeCell ref="A15000:B15000"/>
    <mergeCell ref="A15001:B15001"/>
    <mergeCell ref="A15002:B15002"/>
    <mergeCell ref="A15006:B15006"/>
    <mergeCell ref="C9916:G9916"/>
    <mergeCell ref="A9935:B9935"/>
    <mergeCell ref="A9936:B9936"/>
    <mergeCell ref="A9937:B9937"/>
    <mergeCell ref="A10024:B10024"/>
    <mergeCell ref="A10025:B10025"/>
    <mergeCell ref="A14486:B14486"/>
    <mergeCell ref="A14487:B14487"/>
    <mergeCell ref="A14488:B14488"/>
    <mergeCell ref="A14489:B14489"/>
    <mergeCell ref="A14490:B14490"/>
    <mergeCell ref="A14556:B14556"/>
    <mergeCell ref="A14557:B14557"/>
    <mergeCell ref="A14630:B14630"/>
    <mergeCell ref="A14631:B14631"/>
    <mergeCell ref="A14632:B14632"/>
    <mergeCell ref="A14633:B14633"/>
    <mergeCell ref="A14346:B14346"/>
    <mergeCell ref="A14347:B14347"/>
    <mergeCell ref="A14351:B14351"/>
    <mergeCell ref="A14352:B14352"/>
    <mergeCell ref="A6827:B6827"/>
    <mergeCell ref="A6764:B6764"/>
    <mergeCell ref="A6765:B6765"/>
    <mergeCell ref="A6769:B6769"/>
    <mergeCell ref="A6830:B6830"/>
    <mergeCell ref="A6831:B6831"/>
    <mergeCell ref="A6832:B6832"/>
    <mergeCell ref="A6986:B6986"/>
    <mergeCell ref="A6902:B6902"/>
    <mergeCell ref="A6903:B6903"/>
    <mergeCell ref="A6904:B6904"/>
    <mergeCell ref="A6905:B6905"/>
    <mergeCell ref="A9869:B9869"/>
    <mergeCell ref="B9697:G9697"/>
    <mergeCell ref="C9698:G9698"/>
    <mergeCell ref="A9717:B9717"/>
    <mergeCell ref="A9718:B9718"/>
    <mergeCell ref="A9719:B9719"/>
    <mergeCell ref="A9720:B9720"/>
    <mergeCell ref="A9721:B9721"/>
    <mergeCell ref="A7276:B7276"/>
    <mergeCell ref="A7787:B7787"/>
    <mergeCell ref="A7345:B7345"/>
    <mergeCell ref="A7925:B7925"/>
    <mergeCell ref="A7926:B7926"/>
    <mergeCell ref="A7930:B7930"/>
    <mergeCell ref="A7931:B7931"/>
    <mergeCell ref="A7932:B7932"/>
    <mergeCell ref="A7933:B7933"/>
    <mergeCell ref="A7786:B7786"/>
    <mergeCell ref="A9662:B9662"/>
    <mergeCell ref="A9663:B9663"/>
    <mergeCell ref="A14491:B14491"/>
    <mergeCell ref="A14416:B14416"/>
    <mergeCell ref="A14417:B14417"/>
    <mergeCell ref="A14418:B14418"/>
    <mergeCell ref="B6662:G6662"/>
    <mergeCell ref="C6663:G6663"/>
    <mergeCell ref="G6664:K6664"/>
    <mergeCell ref="B6806:G6806"/>
    <mergeCell ref="A6687:B6687"/>
    <mergeCell ref="A6688:B6688"/>
    <mergeCell ref="A6685:B6685"/>
    <mergeCell ref="A6686:B6686"/>
    <mergeCell ref="A6696:B6696"/>
    <mergeCell ref="A6697:B6697"/>
    <mergeCell ref="A6698:B6698"/>
    <mergeCell ref="B9915:G9915"/>
    <mergeCell ref="A6691:B6691"/>
    <mergeCell ref="A6692:B6692"/>
    <mergeCell ref="A6975:B6975"/>
    <mergeCell ref="A6682:B6682"/>
    <mergeCell ref="A9808:B9808"/>
    <mergeCell ref="A9809:B9809"/>
    <mergeCell ref="A9870:B9870"/>
    <mergeCell ref="A9871:B9871"/>
    <mergeCell ref="A9872:B9872"/>
    <mergeCell ref="A9873:B9873"/>
    <mergeCell ref="A9874:B9874"/>
    <mergeCell ref="A9878:B9878"/>
    <mergeCell ref="A9879:B9879"/>
    <mergeCell ref="A9880:B9880"/>
    <mergeCell ref="A9881:B9881"/>
    <mergeCell ref="A9882:B9882"/>
    <mergeCell ref="B4057:G4057"/>
    <mergeCell ref="C4058:G4058"/>
    <mergeCell ref="A4077:B4077"/>
    <mergeCell ref="A4078:B4078"/>
    <mergeCell ref="A4079:B4079"/>
    <mergeCell ref="A4092:B4092"/>
    <mergeCell ref="A4094:B4094"/>
    <mergeCell ref="A4095:B4095"/>
    <mergeCell ref="A4096:B4096"/>
    <mergeCell ref="A4383:B4383"/>
    <mergeCell ref="A4384:B4384"/>
    <mergeCell ref="A4159:B4159"/>
    <mergeCell ref="A4223:B4223"/>
    <mergeCell ref="A5600:B5600"/>
    <mergeCell ref="A5610:B5610"/>
    <mergeCell ref="A5096:B5096"/>
    <mergeCell ref="A5097:B5097"/>
    <mergeCell ref="A5098:B5098"/>
    <mergeCell ref="A4087:B4087"/>
    <mergeCell ref="A4310:B4310"/>
    <mergeCell ref="A4442:B4442"/>
    <mergeCell ref="B5506:G5506"/>
    <mergeCell ref="C5507:G5507"/>
    <mergeCell ref="A5534:B5534"/>
    <mergeCell ref="A5535:B5535"/>
    <mergeCell ref="A5536:B5536"/>
    <mergeCell ref="B5216:G5216"/>
    <mergeCell ref="A5531:B5531"/>
    <mergeCell ref="A5471:B5471"/>
    <mergeCell ref="A5472:B5472"/>
    <mergeCell ref="A5526:B5526"/>
    <mergeCell ref="A4947:B4947"/>
    <mergeCell ref="A1621:B1621"/>
    <mergeCell ref="B1522:G1522"/>
    <mergeCell ref="C1523:G1523"/>
    <mergeCell ref="A1546:B1546"/>
    <mergeCell ref="A1547:B1547"/>
    <mergeCell ref="B1304:G1304"/>
    <mergeCell ref="C1305:G1305"/>
    <mergeCell ref="A1324:B1324"/>
    <mergeCell ref="A1325:B1325"/>
    <mergeCell ref="A6252:B6252"/>
    <mergeCell ref="A6253:B6253"/>
    <mergeCell ref="A6254:B6254"/>
    <mergeCell ref="A6195:B6195"/>
    <mergeCell ref="A5975:B5975"/>
    <mergeCell ref="A5976:B5976"/>
    <mergeCell ref="A5977:B5977"/>
    <mergeCell ref="A6250:B6250"/>
    <mergeCell ref="A6105:B6105"/>
    <mergeCell ref="A6106:B6106"/>
    <mergeCell ref="A6107:B6107"/>
    <mergeCell ref="A5979:B5979"/>
    <mergeCell ref="A6042:B6042"/>
    <mergeCell ref="A5894:B5894"/>
    <mergeCell ref="A6110:B6110"/>
    <mergeCell ref="A5967:B5967"/>
    <mergeCell ref="A5968:B5968"/>
    <mergeCell ref="A5969:B5969"/>
    <mergeCell ref="A5970:B5970"/>
    <mergeCell ref="A6178:B6178"/>
    <mergeCell ref="A6043:B6043"/>
    <mergeCell ref="A5599:B5599"/>
    <mergeCell ref="C5580:G5580"/>
    <mergeCell ref="C512:G512"/>
    <mergeCell ref="A531:B531"/>
    <mergeCell ref="A532:B532"/>
    <mergeCell ref="A533:B533"/>
    <mergeCell ref="A820:B820"/>
    <mergeCell ref="A821:B821"/>
    <mergeCell ref="A822:B822"/>
    <mergeCell ref="B799:G799"/>
    <mergeCell ref="C800:G800"/>
    <mergeCell ref="A763:B763"/>
    <mergeCell ref="A764:B764"/>
    <mergeCell ref="A765:B765"/>
    <mergeCell ref="A766:B766"/>
    <mergeCell ref="A762:B762"/>
    <mergeCell ref="A758:B758"/>
    <mergeCell ref="A819:B819"/>
    <mergeCell ref="A1489:B1489"/>
    <mergeCell ref="A1486:B1486"/>
    <mergeCell ref="A1478:B1478"/>
    <mergeCell ref="A1479:B1479"/>
    <mergeCell ref="A1480:B1480"/>
    <mergeCell ref="A1481:B1481"/>
    <mergeCell ref="A1474:B1474"/>
    <mergeCell ref="A1475:B1475"/>
    <mergeCell ref="A1476:B1476"/>
    <mergeCell ref="A1477:B1477"/>
    <mergeCell ref="A1473:B1473"/>
    <mergeCell ref="A1487:B1487"/>
    <mergeCell ref="A1488:B1488"/>
    <mergeCell ref="A1403:B1403"/>
    <mergeCell ref="A1404:B1404"/>
    <mergeCell ref="A1405:B1405"/>
    <mergeCell ref="A3578:B3578"/>
    <mergeCell ref="A3579:B3579"/>
    <mergeCell ref="A3583:B3583"/>
    <mergeCell ref="A6265:B6265"/>
    <mergeCell ref="A6409:B6409"/>
    <mergeCell ref="A6410:B6410"/>
    <mergeCell ref="B6444:G6444"/>
    <mergeCell ref="A4443:B4443"/>
    <mergeCell ref="A6248:B6248"/>
    <mergeCell ref="A6187:B6187"/>
    <mergeCell ref="A6191:B6191"/>
    <mergeCell ref="A3441:B3441"/>
    <mergeCell ref="A1326:B1326"/>
    <mergeCell ref="A1327:B1327"/>
    <mergeCell ref="A1328:B1328"/>
    <mergeCell ref="B2610:G2610"/>
    <mergeCell ref="C2611:G2611"/>
    <mergeCell ref="B3115:G3115"/>
    <mergeCell ref="C3116:G3116"/>
    <mergeCell ref="A3135:B3135"/>
    <mergeCell ref="A3136:B3136"/>
    <mergeCell ref="A3137:B3137"/>
    <mergeCell ref="A3150:B3150"/>
    <mergeCell ref="A3142:B3142"/>
    <mergeCell ref="A2638:B2638"/>
    <mergeCell ref="A2639:B2639"/>
    <mergeCell ref="A2640:B2640"/>
    <mergeCell ref="A2641:B2641"/>
    <mergeCell ref="A3143:B3143"/>
    <mergeCell ref="A3144:B3144"/>
    <mergeCell ref="B2683:G2683"/>
    <mergeCell ref="A3576:B3576"/>
    <mergeCell ref="A2924:B2924"/>
    <mergeCell ref="A2925:B2925"/>
    <mergeCell ref="A2926:B2926"/>
    <mergeCell ref="A2927:B2927"/>
    <mergeCell ref="A2928:B2928"/>
    <mergeCell ref="A2856:B2856"/>
    <mergeCell ref="A2857:B2857"/>
    <mergeCell ref="A2858:B2858"/>
    <mergeCell ref="A2862:B2862"/>
    <mergeCell ref="B3403:G3403"/>
    <mergeCell ref="A3568:B3568"/>
    <mergeCell ref="A3569:B3569"/>
    <mergeCell ref="A3570:B3570"/>
    <mergeCell ref="A3571:B3571"/>
    <mergeCell ref="A3572:B3572"/>
    <mergeCell ref="A3573:B3573"/>
    <mergeCell ref="A3574:B3574"/>
    <mergeCell ref="A3510:B3510"/>
    <mergeCell ref="A3514:B3514"/>
    <mergeCell ref="B3548:G3548"/>
    <mergeCell ref="C3549:G3549"/>
    <mergeCell ref="A3370:B3370"/>
    <mergeCell ref="A3431:B3431"/>
    <mergeCell ref="C3476:G3476"/>
    <mergeCell ref="A3495:B3495"/>
    <mergeCell ref="A3496:B3496"/>
    <mergeCell ref="A3497:B3497"/>
    <mergeCell ref="A3498:B3498"/>
    <mergeCell ref="A3145:B3145"/>
    <mergeCell ref="A3146:B3146"/>
    <mergeCell ref="A3138:B3138"/>
    <mergeCell ref="A3139:B3139"/>
    <mergeCell ref="A5964:B5964"/>
    <mergeCell ref="A5965:B5965"/>
    <mergeCell ref="A5966:B5966"/>
    <mergeCell ref="A4456:B4456"/>
    <mergeCell ref="A4457:B4457"/>
    <mergeCell ref="A6037:B6037"/>
    <mergeCell ref="A6038:B6038"/>
    <mergeCell ref="A6039:B6039"/>
    <mergeCell ref="A6108:B6108"/>
    <mergeCell ref="A6757:B6757"/>
    <mergeCell ref="A6758:B6758"/>
    <mergeCell ref="A6759:B6759"/>
    <mergeCell ref="A6112:B6112"/>
    <mergeCell ref="A6047:B6047"/>
    <mergeCell ref="A6048:B6048"/>
    <mergeCell ref="A6049:B6049"/>
    <mergeCell ref="A6034:B6034"/>
    <mergeCell ref="A6035:B6035"/>
    <mergeCell ref="A6036:B6036"/>
    <mergeCell ref="A6040:B6040"/>
    <mergeCell ref="A5747:B5747"/>
    <mergeCell ref="A5820:B5820"/>
    <mergeCell ref="A5822:B5822"/>
    <mergeCell ref="A6626:B6626"/>
    <mergeCell ref="A6482:B6482"/>
    <mergeCell ref="A6483:B6483"/>
    <mergeCell ref="A6051:B6051"/>
    <mergeCell ref="B6084:G6084"/>
    <mergeCell ref="C6085:G6085"/>
    <mergeCell ref="A6104:B6104"/>
    <mergeCell ref="A6618:B6618"/>
    <mergeCell ref="A6041:B6041"/>
    <mergeCell ref="A6396:B6396"/>
    <mergeCell ref="A6185:B6185"/>
    <mergeCell ref="A6408:B6408"/>
    <mergeCell ref="A6339:B6339"/>
    <mergeCell ref="A6111:B6111"/>
    <mergeCell ref="A6259:B6259"/>
    <mergeCell ref="A6192:B6192"/>
    <mergeCell ref="A6193:B6193"/>
    <mergeCell ref="C8473:G8473"/>
    <mergeCell ref="A8425:B8425"/>
    <mergeCell ref="A10082:B10082"/>
    <mergeCell ref="A7278:B7278"/>
    <mergeCell ref="A7279:B7279"/>
    <mergeCell ref="A7280:B7280"/>
    <mergeCell ref="B7314:G7314"/>
    <mergeCell ref="C7315:G7315"/>
    <mergeCell ref="G7316:K7316"/>
    <mergeCell ref="A7341:B7341"/>
    <mergeCell ref="A7342:B7342"/>
    <mergeCell ref="A6773:B6773"/>
    <mergeCell ref="A6543:B6543"/>
    <mergeCell ref="A6194:B6194"/>
    <mergeCell ref="A6411:B6411"/>
    <mergeCell ref="A6464:B6464"/>
    <mergeCell ref="A6465:B6465"/>
    <mergeCell ref="A6683:B6683"/>
    <mergeCell ref="A6684:B6684"/>
    <mergeCell ref="A6627:B6627"/>
    <mergeCell ref="A6624:B6624"/>
    <mergeCell ref="A6625:B6625"/>
    <mergeCell ref="A6619:B6619"/>
    <mergeCell ref="A9656:B9656"/>
    <mergeCell ref="A4164:B4164"/>
    <mergeCell ref="A4372:B4372"/>
    <mergeCell ref="A10022:B10022"/>
    <mergeCell ref="A6829:B6829"/>
    <mergeCell ref="A6828:B6828"/>
    <mergeCell ref="A6826:B6826"/>
    <mergeCell ref="A6538:B6538"/>
    <mergeCell ref="A6539:B6539"/>
    <mergeCell ref="A6467:B6467"/>
    <mergeCell ref="A6898:B6898"/>
    <mergeCell ref="A6899:B6899"/>
    <mergeCell ref="B4418:G4418"/>
    <mergeCell ref="C4419:G4419"/>
    <mergeCell ref="A4438:B4438"/>
    <mergeCell ref="A4439:B4439"/>
    <mergeCell ref="A4440:B4440"/>
    <mergeCell ref="A4441:B4441"/>
    <mergeCell ref="A6760:B6760"/>
    <mergeCell ref="A6761:B6761"/>
    <mergeCell ref="A6762:B6762"/>
    <mergeCell ref="A6032:B6032"/>
    <mergeCell ref="B6012:G6012"/>
    <mergeCell ref="A7269:B7269"/>
    <mergeCell ref="A7270:B7270"/>
    <mergeCell ref="A7271:B7271"/>
    <mergeCell ref="A7277:B7277"/>
    <mergeCell ref="A6763:B6763"/>
    <mergeCell ref="A6689:B6689"/>
    <mergeCell ref="A6690:B6690"/>
    <mergeCell ref="C6517:G6517"/>
    <mergeCell ref="A6394:B6394"/>
    <mergeCell ref="A6395:B6395"/>
    <mergeCell ref="A13552:B13552"/>
    <mergeCell ref="A13553:B13553"/>
    <mergeCell ref="A13554:B13554"/>
    <mergeCell ref="G10205:K10205"/>
    <mergeCell ref="C10132:G10132"/>
    <mergeCell ref="A13555:B13555"/>
    <mergeCell ref="A13474:B13474"/>
    <mergeCell ref="A10170:B10170"/>
    <mergeCell ref="A10080:B10080"/>
    <mergeCell ref="A10081:B10081"/>
    <mergeCell ref="A8492:B8492"/>
    <mergeCell ref="A8493:B8493"/>
    <mergeCell ref="A8494:B8494"/>
    <mergeCell ref="B8184:G8184"/>
    <mergeCell ref="C8185:G8185"/>
    <mergeCell ref="G8186:K8186"/>
    <mergeCell ref="A8204:B8204"/>
    <mergeCell ref="A8205:B8205"/>
    <mergeCell ref="A8206:B8206"/>
    <mergeCell ref="A8207:B8207"/>
    <mergeCell ref="A8208:B8208"/>
    <mergeCell ref="A8209:B8209"/>
    <mergeCell ref="A8210:B8210"/>
    <mergeCell ref="A8353:B8353"/>
    <mergeCell ref="A8354:B8354"/>
    <mergeCell ref="A8284:B8284"/>
    <mergeCell ref="A8223:B8223"/>
    <mergeCell ref="A8285:B8285"/>
    <mergeCell ref="A8286:B8286"/>
    <mergeCell ref="A8287:B8287"/>
    <mergeCell ref="A8291:B8291"/>
    <mergeCell ref="A8718:B8718"/>
    <mergeCell ref="G13237:K13237"/>
    <mergeCell ref="G13309:K13309"/>
    <mergeCell ref="G13382:K13382"/>
    <mergeCell ref="A12578:G12578"/>
    <mergeCell ref="A12579:G12579"/>
    <mergeCell ref="A12580:G12580"/>
    <mergeCell ref="G13526:K13526"/>
    <mergeCell ref="B8688:G8688"/>
    <mergeCell ref="C8689:G8689"/>
    <mergeCell ref="G8690:K8690"/>
    <mergeCell ref="A8708:B8708"/>
    <mergeCell ref="A8709:B8709"/>
    <mergeCell ref="A8710:B8710"/>
    <mergeCell ref="A8711:B8711"/>
    <mergeCell ref="A8712:B8712"/>
    <mergeCell ref="A8713:B8713"/>
    <mergeCell ref="A8714:B8714"/>
    <mergeCell ref="A8715:B8715"/>
    <mergeCell ref="A8716:B8716"/>
    <mergeCell ref="A8717:B8717"/>
    <mergeCell ref="A10086:B10086"/>
    <mergeCell ref="A10087:B10087"/>
    <mergeCell ref="A10083:B10083"/>
    <mergeCell ref="A9660:B9660"/>
    <mergeCell ref="A9661:B9661"/>
    <mergeCell ref="A9664:B9664"/>
    <mergeCell ref="B9843:G9843"/>
    <mergeCell ref="A13475:B13475"/>
    <mergeCell ref="A13476:B13476"/>
    <mergeCell ref="A13477:B13477"/>
    <mergeCell ref="A13478:B13478"/>
    <mergeCell ref="A13479:B13479"/>
    <mergeCell ref="A15072:B15072"/>
    <mergeCell ref="B10131:G10131"/>
    <mergeCell ref="A10010:B10010"/>
    <mergeCell ref="A10011:B10011"/>
    <mergeCell ref="A10012:B10012"/>
    <mergeCell ref="A10013:B10013"/>
    <mergeCell ref="A10014:B10014"/>
    <mergeCell ref="A10015:B10015"/>
    <mergeCell ref="A10016:B10016"/>
    <mergeCell ref="A10017:B10017"/>
    <mergeCell ref="A10018:B10018"/>
    <mergeCell ref="G10637:K10637"/>
    <mergeCell ref="G10709:K10709"/>
    <mergeCell ref="G12586:K12586"/>
    <mergeCell ref="G12658:K12658"/>
    <mergeCell ref="G12730:K12730"/>
    <mergeCell ref="A10084:B10084"/>
    <mergeCell ref="A10085:B10085"/>
    <mergeCell ref="A12679:B12679"/>
    <mergeCell ref="A12680:B12680"/>
    <mergeCell ref="A12681:B12681"/>
    <mergeCell ref="A12682:B12682"/>
    <mergeCell ref="A12683:B12683"/>
    <mergeCell ref="A12684:B12684"/>
    <mergeCell ref="A12685:B12685"/>
    <mergeCell ref="A12686:B12686"/>
    <mergeCell ref="A12687:B12687"/>
    <mergeCell ref="A13559:B13559"/>
    <mergeCell ref="A13560:B13560"/>
    <mergeCell ref="A13561:B13561"/>
    <mergeCell ref="G13093:K13093"/>
    <mergeCell ref="G13165:K13165"/>
    <mergeCell ref="A15218:B15218"/>
    <mergeCell ref="A15222:B15222"/>
    <mergeCell ref="A15223:B15223"/>
    <mergeCell ref="A15224:B15224"/>
    <mergeCell ref="A15225:B15225"/>
    <mergeCell ref="A15226:B15226"/>
    <mergeCell ref="B15259:G15259"/>
    <mergeCell ref="C15260:G15260"/>
    <mergeCell ref="A15279:B15279"/>
    <mergeCell ref="A15280:B15280"/>
    <mergeCell ref="A15290:B15290"/>
    <mergeCell ref="A15294:B15294"/>
    <mergeCell ref="A15295:B15295"/>
    <mergeCell ref="A15296:B15296"/>
    <mergeCell ref="A15297:B15297"/>
    <mergeCell ref="B15115:G15115"/>
    <mergeCell ref="C15116:G15116"/>
    <mergeCell ref="A15135:B15135"/>
    <mergeCell ref="A15136:B15136"/>
    <mergeCell ref="A15137:B15137"/>
    <mergeCell ref="A15138:B15138"/>
    <mergeCell ref="A15285:B15285"/>
    <mergeCell ref="A15151:B15151"/>
    <mergeCell ref="A15209:B15209"/>
    <mergeCell ref="A15210:B15210"/>
    <mergeCell ref="A15211:B15211"/>
    <mergeCell ref="A15212:B15212"/>
    <mergeCell ref="A19584:B19584"/>
    <mergeCell ref="A19585:B19585"/>
    <mergeCell ref="A19586:B19586"/>
    <mergeCell ref="A14559:B14559"/>
    <mergeCell ref="A14560:B14560"/>
    <mergeCell ref="A14561:B14561"/>
    <mergeCell ref="G13670:K13670"/>
    <mergeCell ref="A14492:B14492"/>
    <mergeCell ref="A14496:B14496"/>
    <mergeCell ref="A15281:B15281"/>
    <mergeCell ref="A15282:B15282"/>
    <mergeCell ref="A15283:B15283"/>
    <mergeCell ref="A15217:B15217"/>
    <mergeCell ref="A15081:B15081"/>
    <mergeCell ref="A15082:B15082"/>
    <mergeCell ref="A15213:B15213"/>
    <mergeCell ref="A15214:B15214"/>
    <mergeCell ref="A15215:B15215"/>
    <mergeCell ref="C14608:G14608"/>
    <mergeCell ref="B15043:G15043"/>
    <mergeCell ref="C15044:G15044"/>
    <mergeCell ref="G14609:K14609"/>
    <mergeCell ref="A14637:B14637"/>
    <mergeCell ref="A14638:B14638"/>
    <mergeCell ref="B14971:G14971"/>
    <mergeCell ref="C14972:G14972"/>
    <mergeCell ref="A14991:B14991"/>
    <mergeCell ref="A14992:B14992"/>
    <mergeCell ref="G14973:K14973"/>
    <mergeCell ref="A14554:B14554"/>
    <mergeCell ref="A14555:B14555"/>
    <mergeCell ref="A15154:B15154"/>
    <mergeCell ref="A17976:B17976"/>
    <mergeCell ref="A17977:B17977"/>
    <mergeCell ref="A17978:B17978"/>
    <mergeCell ref="A17979:B17979"/>
    <mergeCell ref="A17980:B17980"/>
    <mergeCell ref="A17984:B17984"/>
    <mergeCell ref="A15139:B15139"/>
    <mergeCell ref="A14558:B14558"/>
    <mergeCell ref="A13623:B13623"/>
    <mergeCell ref="A18047:B18047"/>
    <mergeCell ref="A18048:B18048"/>
    <mergeCell ref="C18096:G18096"/>
    <mergeCell ref="A13624:B13624"/>
    <mergeCell ref="A13625:B13625"/>
    <mergeCell ref="A18043:B18043"/>
    <mergeCell ref="A18044:B18044"/>
    <mergeCell ref="A19583:B19583"/>
    <mergeCell ref="B15187:G15187"/>
    <mergeCell ref="C15188:G15188"/>
    <mergeCell ref="A15288:B15288"/>
    <mergeCell ref="A15289:B15289"/>
    <mergeCell ref="B14607:G14607"/>
    <mergeCell ref="A17986:B17986"/>
    <mergeCell ref="A17987:B17987"/>
    <mergeCell ref="B14534:G14534"/>
    <mergeCell ref="C14535:G14535"/>
    <mergeCell ref="G14536:K14536"/>
    <mergeCell ref="A14497:B14497"/>
    <mergeCell ref="A14498:B14498"/>
    <mergeCell ref="A14499:B14499"/>
    <mergeCell ref="A14500:B14500"/>
    <mergeCell ref="A15298:B15298"/>
    <mergeCell ref="A3442:B3442"/>
    <mergeCell ref="A3585:B3585"/>
    <mergeCell ref="A3586:B3586"/>
    <mergeCell ref="A3864:B3864"/>
    <mergeCell ref="A4455:B4455"/>
    <mergeCell ref="G12876:K12876"/>
    <mergeCell ref="A12894:B12894"/>
    <mergeCell ref="A12895:B12895"/>
    <mergeCell ref="A12896:B12896"/>
    <mergeCell ref="A13562:B13562"/>
    <mergeCell ref="A13563:B13563"/>
    <mergeCell ref="G9411:K9411"/>
    <mergeCell ref="G9483:K9483"/>
    <mergeCell ref="A3793:B3793"/>
    <mergeCell ref="A3794:B3794"/>
    <mergeCell ref="A3802:B3802"/>
    <mergeCell ref="A3803:B3803"/>
    <mergeCell ref="A3795:B3795"/>
    <mergeCell ref="A3804:B3804"/>
    <mergeCell ref="A3861:B3861"/>
    <mergeCell ref="A3862:B3862"/>
    <mergeCell ref="A3863:B3863"/>
    <mergeCell ref="A7415:B7415"/>
    <mergeCell ref="A7422:B7422"/>
    <mergeCell ref="A7423:B7423"/>
    <mergeCell ref="A3865:B3865"/>
    <mergeCell ref="A7424:B7424"/>
    <mergeCell ref="A7425:B7425"/>
    <mergeCell ref="A7426:B7426"/>
    <mergeCell ref="A3587:B3587"/>
    <mergeCell ref="A3716:B3716"/>
    <mergeCell ref="A3717:B3717"/>
    <mergeCell ref="A12905:B12905"/>
    <mergeCell ref="A12909:B12909"/>
    <mergeCell ref="A12910:B12910"/>
    <mergeCell ref="A12911:B12911"/>
    <mergeCell ref="A12912:B12912"/>
    <mergeCell ref="A12913:B12913"/>
    <mergeCell ref="A12868:G12868"/>
    <mergeCell ref="A12869:G12869"/>
    <mergeCell ref="A12870:G12870"/>
    <mergeCell ref="B12874:G12874"/>
    <mergeCell ref="C12875:G12875"/>
    <mergeCell ref="A7340:B7340"/>
    <mergeCell ref="A7206:B7206"/>
    <mergeCell ref="A7207:B7207"/>
    <mergeCell ref="B7241:G7241"/>
    <mergeCell ref="B3840:G3840"/>
    <mergeCell ref="C3841:G3841"/>
    <mergeCell ref="A3860:B3860"/>
    <mergeCell ref="G9699:K9699"/>
    <mergeCell ref="G9772:K9772"/>
    <mergeCell ref="G9845:K9845"/>
    <mergeCell ref="G9917:K9917"/>
    <mergeCell ref="G9989:K9989"/>
    <mergeCell ref="G10061:K10061"/>
    <mergeCell ref="G10133:K10133"/>
    <mergeCell ref="A12897:B12897"/>
    <mergeCell ref="B8472:G8472"/>
    <mergeCell ref="A4296:B4296"/>
    <mergeCell ref="A4297:B4297"/>
    <mergeCell ref="A4298:B4298"/>
    <mergeCell ref="A4299:B4299"/>
    <mergeCell ref="A4300:B4300"/>
    <mergeCell ref="C3768:G3768"/>
    <mergeCell ref="B3767:G3767"/>
    <mergeCell ref="B13596:G13596"/>
    <mergeCell ref="C13597:G13597"/>
    <mergeCell ref="C7242:G7242"/>
    <mergeCell ref="G7243:K7243"/>
    <mergeCell ref="A2713:B2713"/>
    <mergeCell ref="A2714:B2714"/>
    <mergeCell ref="A2718:B2718"/>
    <mergeCell ref="A2719:B2719"/>
    <mergeCell ref="A2720:B2720"/>
    <mergeCell ref="A2721:B2721"/>
    <mergeCell ref="A2722:B2722"/>
    <mergeCell ref="B6589:G6589"/>
    <mergeCell ref="C6590:G6590"/>
    <mergeCell ref="A6609:B6609"/>
    <mergeCell ref="A6610:B6610"/>
    <mergeCell ref="A6611:B6611"/>
    <mergeCell ref="A6620:B6620"/>
    <mergeCell ref="A6628:B6628"/>
    <mergeCell ref="C3695:G3695"/>
    <mergeCell ref="A3714:B3714"/>
    <mergeCell ref="A3715:B3715"/>
    <mergeCell ref="A3806:B3806"/>
    <mergeCell ref="A3792:B3792"/>
    <mergeCell ref="A3353:B3353"/>
    <mergeCell ref="A3354:B3354"/>
    <mergeCell ref="A3368:B3368"/>
    <mergeCell ref="A3369:B3369"/>
    <mergeCell ref="A3511:B3511"/>
    <mergeCell ref="A3512:B3512"/>
    <mergeCell ref="A3787:B3787"/>
    <mergeCell ref="A13546:B13546"/>
    <mergeCell ref="A18422:B18422"/>
    <mergeCell ref="G18097:K18097"/>
    <mergeCell ref="A18115:B18115"/>
    <mergeCell ref="A18051:B18051"/>
    <mergeCell ref="A18052:B18052"/>
    <mergeCell ref="A18123:B18123"/>
    <mergeCell ref="A18116:B18116"/>
    <mergeCell ref="A18117:B18117"/>
    <mergeCell ref="A18118:B18118"/>
    <mergeCell ref="A18119:B18119"/>
    <mergeCell ref="A18120:B18120"/>
    <mergeCell ref="A18049:B18049"/>
    <mergeCell ref="A18121:B18121"/>
    <mergeCell ref="A17988:B17988"/>
    <mergeCell ref="B18022:G18022"/>
    <mergeCell ref="C18023:G18023"/>
    <mergeCell ref="G18024:K18024"/>
    <mergeCell ref="A18042:B18042"/>
    <mergeCell ref="G13598:K13598"/>
    <mergeCell ref="A13547:B13547"/>
    <mergeCell ref="A13548:B13548"/>
    <mergeCell ref="A13549:B13549"/>
    <mergeCell ref="A13550:B13550"/>
    <mergeCell ref="A13551:B13551"/>
    <mergeCell ref="G18389:K18389"/>
    <mergeCell ref="A18407:B18407"/>
    <mergeCell ref="A18408:B18408"/>
    <mergeCell ref="A18409:B18409"/>
    <mergeCell ref="A18410:B18410"/>
    <mergeCell ref="A18411:B18411"/>
    <mergeCell ref="A18412:B18412"/>
    <mergeCell ref="A15216:B15216"/>
    <mergeCell ref="A15152:B15152"/>
    <mergeCell ref="A15153:B15153"/>
    <mergeCell ref="A18344:B18344"/>
    <mergeCell ref="A18345:B18345"/>
    <mergeCell ref="A18205:B18205"/>
    <mergeCell ref="A18490:B18490"/>
    <mergeCell ref="A18491:B18491"/>
    <mergeCell ref="A18492:B18492"/>
    <mergeCell ref="A18496:B18496"/>
    <mergeCell ref="A13621:B13621"/>
    <mergeCell ref="A13616:B13616"/>
    <mergeCell ref="A13617:B13617"/>
    <mergeCell ref="A13618:B13618"/>
    <mergeCell ref="A13619:B13619"/>
    <mergeCell ref="A13620:B13620"/>
    <mergeCell ref="A15140:B15140"/>
    <mergeCell ref="A15141:B15141"/>
    <mergeCell ref="A15142:B15142"/>
    <mergeCell ref="A15143:B15143"/>
    <mergeCell ref="A15144:B15144"/>
    <mergeCell ref="A15145:B15145"/>
    <mergeCell ref="B18095:G18095"/>
    <mergeCell ref="A18413:B18413"/>
    <mergeCell ref="A15286:B15286"/>
    <mergeCell ref="A15287:B15287"/>
    <mergeCell ref="A17985:B17985"/>
    <mergeCell ref="A13622:B13622"/>
    <mergeCell ref="A17972:B17972"/>
    <mergeCell ref="A17973:B17973"/>
    <mergeCell ref="A17974:B17974"/>
    <mergeCell ref="A17975:B17975"/>
    <mergeCell ref="A18497:B18497"/>
    <mergeCell ref="A12898:B12898"/>
    <mergeCell ref="A12899:B12899"/>
    <mergeCell ref="A12900:B12900"/>
    <mergeCell ref="A12901:B12901"/>
    <mergeCell ref="A12902:B12902"/>
    <mergeCell ref="A12903:B12903"/>
    <mergeCell ref="A12904:B12904"/>
    <mergeCell ref="A18050:B18050"/>
    <mergeCell ref="A13544:B13544"/>
    <mergeCell ref="A13545:B13545"/>
    <mergeCell ref="A18481:B18481"/>
    <mergeCell ref="A14569:B14569"/>
    <mergeCell ref="A14570:B14570"/>
    <mergeCell ref="A14571:B14571"/>
    <mergeCell ref="A14572:B14572"/>
    <mergeCell ref="A14573:B14573"/>
    <mergeCell ref="A18418:B18418"/>
    <mergeCell ref="A18124:B18124"/>
    <mergeCell ref="A18053:B18053"/>
    <mergeCell ref="A18057:B18057"/>
    <mergeCell ref="A18058:B18058"/>
    <mergeCell ref="A18059:B18059"/>
    <mergeCell ref="A18060:B18060"/>
    <mergeCell ref="A18061:B18061"/>
    <mergeCell ref="A18045:B18045"/>
    <mergeCell ref="A18414:B18414"/>
    <mergeCell ref="A18415:B18415"/>
    <mergeCell ref="A18416:B18416"/>
    <mergeCell ref="A18417:B18417"/>
    <mergeCell ref="A15146:B15146"/>
    <mergeCell ref="A15150:B15150"/>
    <mergeCell ref="A18631:B18631"/>
    <mergeCell ref="A18633:B18633"/>
    <mergeCell ref="A18632:B18632"/>
    <mergeCell ref="A18635:B18635"/>
    <mergeCell ref="A18423:B18423"/>
    <mergeCell ref="A18424:B18424"/>
    <mergeCell ref="A18425:B18425"/>
    <mergeCell ref="A18426:B18426"/>
    <mergeCell ref="B18387:G18387"/>
    <mergeCell ref="C18388:G18388"/>
    <mergeCell ref="A18122:B18122"/>
    <mergeCell ref="A18046:B18046"/>
    <mergeCell ref="B18461:G18461"/>
    <mergeCell ref="C18462:G18462"/>
    <mergeCell ref="G18463:K18463"/>
    <mergeCell ref="A18482:B18482"/>
    <mergeCell ref="A18483:B18483"/>
    <mergeCell ref="A18484:B18484"/>
    <mergeCell ref="A18485:B18485"/>
    <mergeCell ref="A18486:B18486"/>
    <mergeCell ref="B18169:G18169"/>
    <mergeCell ref="C18170:G18170"/>
    <mergeCell ref="A18125:B18125"/>
    <mergeCell ref="A18126:B18126"/>
    <mergeCell ref="A18130:B18130"/>
    <mergeCell ref="A18131:B18131"/>
    <mergeCell ref="A18132:B18132"/>
    <mergeCell ref="A18133:B18133"/>
    <mergeCell ref="A18134:B18134"/>
    <mergeCell ref="A18341:B18341"/>
    <mergeCell ref="A18342:B18342"/>
    <mergeCell ref="A18343:B18343"/>
    <mergeCell ref="B18533:G18533"/>
    <mergeCell ref="C18534:G18534"/>
    <mergeCell ref="G18535:K18535"/>
    <mergeCell ref="A18553:B18553"/>
    <mergeCell ref="A18554:B18554"/>
    <mergeCell ref="A18555:B18555"/>
    <mergeCell ref="A18556:B18556"/>
    <mergeCell ref="A18557:B18557"/>
    <mergeCell ref="A18558:B18558"/>
    <mergeCell ref="B18606:G18606"/>
    <mergeCell ref="C18607:G18607"/>
    <mergeCell ref="G18608:K18608"/>
    <mergeCell ref="A18626:B18626"/>
    <mergeCell ref="A18627:B18627"/>
    <mergeCell ref="A18628:B18628"/>
    <mergeCell ref="A18629:B18629"/>
    <mergeCell ref="A18630:B18630"/>
    <mergeCell ref="A18716:B18716"/>
    <mergeCell ref="A18717:B18717"/>
    <mergeCell ref="A18718:B18718"/>
    <mergeCell ref="G18171:K18171"/>
    <mergeCell ref="A18199:B18199"/>
    <mergeCell ref="A18200:B18200"/>
    <mergeCell ref="A18204:B18204"/>
    <mergeCell ref="A18634:B18634"/>
    <mergeCell ref="A18637:B18637"/>
    <mergeCell ref="A18641:B18641"/>
    <mergeCell ref="A18642:B18642"/>
    <mergeCell ref="A18487:B18487"/>
    <mergeCell ref="A18488:B18488"/>
    <mergeCell ref="A18489:B18489"/>
    <mergeCell ref="A18564:B18564"/>
    <mergeCell ref="A18568:B18568"/>
    <mergeCell ref="A18569:B18569"/>
    <mergeCell ref="A18570:B18570"/>
    <mergeCell ref="A18571:B18571"/>
    <mergeCell ref="A18572:B18572"/>
    <mergeCell ref="A18560:B18560"/>
    <mergeCell ref="A18561:B18561"/>
    <mergeCell ref="A18562:B18562"/>
    <mergeCell ref="A18563:B18563"/>
    <mergeCell ref="A18643:B18643"/>
    <mergeCell ref="A18644:B18644"/>
    <mergeCell ref="A18645:B18645"/>
    <mergeCell ref="A18636:B18636"/>
    <mergeCell ref="A18559:B18559"/>
    <mergeCell ref="A18498:B18498"/>
    <mergeCell ref="A18499:B18499"/>
    <mergeCell ref="A18500:B18500"/>
    <mergeCell ref="A18789:B18789"/>
    <mergeCell ref="A18790:B18790"/>
    <mergeCell ref="A18791:B18791"/>
    <mergeCell ref="B18752:G18752"/>
    <mergeCell ref="C18753:G18753"/>
    <mergeCell ref="G18754:K18754"/>
    <mergeCell ref="A18772:B18772"/>
    <mergeCell ref="A18773:B18773"/>
    <mergeCell ref="A18774:B18774"/>
    <mergeCell ref="A18775:B18775"/>
    <mergeCell ref="A18776:B18776"/>
    <mergeCell ref="A18777:B18777"/>
    <mergeCell ref="A18778:B18778"/>
    <mergeCell ref="A18779:B18779"/>
    <mergeCell ref="A18780:B18780"/>
    <mergeCell ref="A18781:B18781"/>
    <mergeCell ref="A18782:B18782"/>
    <mergeCell ref="A18783:B18783"/>
    <mergeCell ref="A18787:B18787"/>
    <mergeCell ref="A18788:B18788"/>
  </mergeCells>
  <phoneticPr fontId="16" type="noConversion"/>
  <printOptions horizontalCentered="1"/>
  <pageMargins left="0.51181102362204722" right="0.39370078740157483" top="0.31496062992125984" bottom="0.89" header="0.19685039370078741" footer="0.65"/>
  <pageSetup scale="32" orientation="portrait" r:id="rId1"/>
  <headerFooter alignWithMargins="0"/>
  <rowBreaks count="175" manualBreakCount="175">
    <brk id="72" max="6" man="1"/>
    <brk id="144" max="6" man="1"/>
    <brk id="216" max="6" man="1"/>
    <brk id="288" max="6" man="1"/>
    <brk id="360" max="6" man="1"/>
    <brk id="432" max="6" man="1"/>
    <brk id="504" max="6" man="1"/>
    <brk id="576" max="6" man="1"/>
    <brk id="648" max="6" man="1"/>
    <brk id="720" max="6" man="1"/>
    <brk id="792" max="6" man="1"/>
    <brk id="864" max="6" man="1"/>
    <brk id="936" max="6" man="1"/>
    <brk id="1008" max="6" man="1"/>
    <brk id="1080" max="6" man="1"/>
    <brk id="1152" max="6" man="1"/>
    <brk id="1224" max="6" man="1"/>
    <brk id="1296" max="6" man="1"/>
    <brk id="1369" max="6" man="1"/>
    <brk id="1442" max="6" man="1"/>
    <brk id="1515" max="6" man="1"/>
    <brk id="1587" max="6" man="1"/>
    <brk id="1658" max="6" man="1"/>
    <brk id="1731" max="6" man="1"/>
    <brk id="1803" max="6" man="1"/>
    <brk id="1875" max="6" man="1"/>
    <brk id="1948" max="6" man="1"/>
    <brk id="2019" max="6" man="1"/>
    <brk id="2092" max="6" man="1"/>
    <brk id="2164" max="6" man="1"/>
    <brk id="2237" max="6" man="1"/>
    <brk id="2310" max="6" man="1"/>
    <brk id="2383" max="6" man="1"/>
    <brk id="2456" max="6" man="1"/>
    <brk id="2529" max="6" man="1"/>
    <brk id="2603" max="6" man="1"/>
    <brk id="2675" max="6" man="1"/>
    <brk id="2748" max="6" man="1"/>
    <brk id="2825" max="6" man="1"/>
    <brk id="2892" max="6" man="1"/>
    <brk id="2964" max="6" man="1"/>
    <brk id="3036" max="6" man="1"/>
    <brk id="3108" max="6" man="1"/>
    <brk id="3180" max="6" man="1"/>
    <brk id="3257" max="6" man="1"/>
    <brk id="3329" max="6" man="1"/>
    <brk id="3401" max="6" man="1"/>
    <brk id="3468" max="6" man="1"/>
    <brk id="3540" max="6" man="1"/>
    <brk id="3614" max="6" man="1"/>
    <brk id="3687" max="6" man="1"/>
    <brk id="3760" max="6" man="1"/>
    <brk id="3832" max="6" man="1"/>
    <brk id="3905" max="6" man="1"/>
    <brk id="3978" max="6" man="1"/>
    <brk id="4122" max="6" man="1"/>
    <brk id="4194" max="6" man="1"/>
    <brk id="4266" max="6" man="1"/>
    <brk id="4338" max="6" man="1"/>
    <brk id="4484" max="6" man="1"/>
    <brk id="4629" max="6" man="1"/>
    <brk id="4703" max="6" man="1"/>
    <brk id="4775" max="6" man="1"/>
    <brk id="4847" max="6" man="1"/>
    <brk id="4920" max="6" man="1"/>
    <brk id="4993" max="6" man="1"/>
    <brk id="5065" max="6" man="1"/>
    <brk id="5137" max="6" man="1"/>
    <brk id="5209" max="6" man="1"/>
    <brk id="5281" max="6" man="1"/>
    <brk id="5353" max="6" man="1"/>
    <brk id="5426" max="6" man="1"/>
    <brk id="5498" max="6" man="1"/>
    <brk id="5572" max="6" man="1"/>
    <brk id="5645" max="6" man="1"/>
    <brk id="5717" max="6" man="1"/>
    <brk id="5789" max="6" man="1"/>
    <brk id="5861" max="6" man="1"/>
    <brk id="5933" max="6" man="1"/>
    <brk id="6005" max="6" man="1"/>
    <brk id="6077" max="6" man="1"/>
    <brk id="6149" max="6" man="1"/>
    <brk id="6221" max="6" man="1"/>
    <brk id="6293" max="6" man="1"/>
    <brk id="6365" max="6" man="1"/>
    <brk id="6437" max="6" man="1"/>
    <brk id="6509" max="6" man="1"/>
    <brk id="7017" max="6" man="1"/>
    <brk id="7453" max="6" man="1"/>
    <brk id="7525" max="6" man="1"/>
    <brk id="7597" max="6" man="1"/>
    <brk id="7669" max="6" man="1"/>
    <brk id="7741" max="6" man="1"/>
    <brk id="7958" max="6" man="1"/>
    <brk id="8105" max="6" man="1"/>
    <brk id="8249" max="6" man="1"/>
    <brk id="8321" max="6" man="1"/>
    <brk id="8393" max="6" man="1"/>
    <brk id="8527" max="6" man="1"/>
    <brk id="8680" max="6" man="1"/>
    <brk id="8970" max="6" man="1"/>
    <brk id="9042" max="6" man="1"/>
    <brk id="9114" max="6" man="1"/>
    <brk id="9186" max="6" man="1"/>
    <brk id="9258" max="6" man="1"/>
    <brk id="9330" max="6" man="1"/>
    <brk id="9402" max="6" man="1"/>
    <brk id="9474" max="6" man="1"/>
    <brk id="9546" max="6" man="1"/>
    <brk id="9618" max="6" man="1"/>
    <brk id="9690" max="6" man="1"/>
    <brk id="9762" max="6" man="1"/>
    <brk id="9836" max="6" man="1"/>
    <brk id="9908" max="6" man="1"/>
    <brk id="9980" max="6" man="1"/>
    <brk id="10052" max="6" man="1"/>
    <brk id="10124" max="6" man="1"/>
    <brk id="10196" max="6" man="1"/>
    <brk id="10268" max="6" man="1"/>
    <brk id="10340" max="6" man="1"/>
    <brk id="10412" max="6" man="1"/>
    <brk id="10484" max="6" man="1"/>
    <brk id="10556" max="6" man="1"/>
    <brk id="10628" max="6" man="1"/>
    <brk id="10700" max="6" man="1"/>
    <brk id="12576" max="6" man="1"/>
    <brk id="12649" max="6" man="1"/>
    <brk id="12721" max="6" man="1"/>
    <brk id="12940" max="6" man="1"/>
    <brk id="13012" max="6" man="1"/>
    <brk id="13084" max="6" man="1"/>
    <brk id="13156" max="6" man="1"/>
    <brk id="13228" max="6" man="1"/>
    <brk id="13300" max="6" man="1"/>
    <brk id="13373" max="6" man="1"/>
    <brk id="13445" max="6" man="1"/>
    <brk id="13517" max="6" man="1"/>
    <brk id="13589" max="6" man="1"/>
    <brk id="13661" max="6" man="1"/>
    <brk id="13733" max="6" man="1"/>
    <brk id="13805" max="6" man="1"/>
    <brk id="13877" max="6" man="1"/>
    <brk id="13949" max="6" man="1"/>
    <brk id="14021" max="6" man="1"/>
    <brk id="14093" max="6" man="1"/>
    <brk id="14165" max="6" man="1"/>
    <brk id="14237" max="6" man="1"/>
    <brk id="14309" max="6" man="1"/>
    <brk id="14381" max="6" man="1"/>
    <brk id="14892" max="6" man="1"/>
    <brk id="14964" max="6" man="1"/>
    <brk id="15036" max="6" man="1"/>
    <brk id="15108" max="6" man="1"/>
    <brk id="15180" max="6" man="1"/>
    <brk id="15252" max="6" man="1"/>
    <brk id="15831" max="6" man="1"/>
    <brk id="16197" max="6" man="1"/>
    <brk id="16439" max="6" man="1"/>
    <brk id="16559" max="6" man="1"/>
    <brk id="16923" max="6" man="1"/>
    <brk id="17286" max="6" man="1"/>
    <brk id="17650" max="6" man="1"/>
    <brk id="17797" max="6" man="1"/>
    <brk id="18088" max="6" man="1"/>
    <brk id="18235" max="6" man="1"/>
    <brk id="18380" max="6" man="1"/>
    <brk id="18593" max="6" man="1"/>
    <brk id="18672" max="6" man="1"/>
    <brk id="18745" max="6" man="1"/>
    <brk id="18891" max="6" man="1"/>
    <brk id="19037" max="6" man="1"/>
    <brk id="19183" max="6" man="1"/>
    <brk id="19330" max="6" man="1"/>
    <brk id="19476" max="6" man="1"/>
    <brk id="19550" max="6" man="1"/>
  </rowBreaks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9">
    <tabColor theme="6" tint="0.39997558519241921"/>
    <pageSetUpPr fitToPage="1"/>
  </sheetPr>
  <dimension ref="A1:AQ21"/>
  <sheetViews>
    <sheetView zoomScaleSheetLayoutView="70" workbookViewId="0">
      <pane xSplit="3" ySplit="5" topLeftCell="D6" activePane="bottomRight" state="frozen"/>
      <selection activeCell="A8" sqref="A8"/>
      <selection pane="topRight" activeCell="A8" sqref="A8"/>
      <selection pane="bottomLeft" activeCell="A8" sqref="A8"/>
      <selection pane="bottomRight" activeCell="D5" sqref="D5:W5"/>
    </sheetView>
  </sheetViews>
  <sheetFormatPr baseColWidth="10" defaultColWidth="7.81640625" defaultRowHeight="11.5"/>
  <cols>
    <col min="1" max="1" width="33.1796875" style="147" customWidth="1"/>
    <col min="2" max="2" width="6.26953125" style="142" customWidth="1"/>
    <col min="3" max="3" width="13.453125" style="142" customWidth="1"/>
    <col min="4" max="16" width="20.26953125" style="150" customWidth="1"/>
    <col min="17" max="17" width="10.1796875" style="150" customWidth="1"/>
    <col min="18" max="43" width="20.26953125" style="150" customWidth="1"/>
    <col min="44" max="207" width="9.1796875" style="147" customWidth="1"/>
    <col min="208" max="16384" width="7.81640625" style="147"/>
  </cols>
  <sheetData>
    <row r="1" spans="1:43" s="128" customFormat="1" ht="13">
      <c r="A1" s="128" t="str">
        <f>+'Prestaciones y AIU'!A1</f>
        <v>PAREX RESOURCES</v>
      </c>
      <c r="B1" s="141"/>
      <c r="C1" s="141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28" customFormat="1" ht="13">
      <c r="A2" s="128" t="str">
        <f>+'Prestaciones y AIU'!A4</f>
        <v xml:space="preserve">FIRMA PROPONENTE: </v>
      </c>
      <c r="B2" s="141"/>
      <c r="C2" s="141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</row>
    <row r="3" spans="1:43" ht="12" thickBot="1">
      <c r="A3" s="146" t="s">
        <v>51</v>
      </c>
      <c r="B3" s="141"/>
    </row>
    <row r="4" spans="1:43" s="192" customFormat="1">
      <c r="A4" s="364" t="s">
        <v>52</v>
      </c>
      <c r="B4" s="365"/>
      <c r="C4" s="402"/>
      <c r="D4" s="393" t="s">
        <v>99</v>
      </c>
      <c r="E4" s="366"/>
      <c r="F4" s="367"/>
      <c r="G4" s="367"/>
      <c r="H4" s="367"/>
      <c r="I4" s="367"/>
      <c r="J4" s="367"/>
      <c r="K4" s="367"/>
      <c r="L4" s="367"/>
      <c r="M4" s="367"/>
      <c r="N4" s="367"/>
      <c r="O4" s="367"/>
      <c r="P4" s="367"/>
      <c r="Q4" s="367"/>
      <c r="R4" s="367"/>
      <c r="S4" s="367"/>
      <c r="T4" s="367"/>
      <c r="U4" s="367"/>
      <c r="V4" s="367"/>
      <c r="W4" s="367"/>
      <c r="X4" s="367"/>
      <c r="Y4" s="367"/>
      <c r="Z4" s="367"/>
      <c r="AA4" s="367"/>
      <c r="AB4" s="367"/>
      <c r="AC4" s="367"/>
      <c r="AD4" s="367"/>
      <c r="AE4" s="367"/>
      <c r="AF4" s="367"/>
      <c r="AG4" s="367"/>
      <c r="AH4" s="367"/>
      <c r="AI4" s="367"/>
      <c r="AJ4" s="367"/>
      <c r="AK4" s="367"/>
      <c r="AL4" s="367"/>
      <c r="AM4" s="367"/>
      <c r="AN4" s="367"/>
      <c r="AO4" s="367"/>
      <c r="AP4" s="367"/>
      <c r="AQ4" s="368"/>
    </row>
    <row r="5" spans="1:43" s="151" customFormat="1" ht="27" customHeight="1">
      <c r="A5" s="369" t="s">
        <v>53</v>
      </c>
      <c r="B5" s="403"/>
      <c r="C5" s="404"/>
      <c r="D5" s="432" t="s">
        <v>229</v>
      </c>
      <c r="E5" s="432" t="s">
        <v>230</v>
      </c>
      <c r="F5" s="432" t="s">
        <v>231</v>
      </c>
      <c r="G5" s="432" t="s">
        <v>232</v>
      </c>
      <c r="H5" s="432" t="s">
        <v>233</v>
      </c>
      <c r="I5" s="432" t="s">
        <v>214</v>
      </c>
      <c r="J5" s="432" t="s">
        <v>234</v>
      </c>
      <c r="K5" s="432" t="s">
        <v>235</v>
      </c>
      <c r="L5" s="432" t="s">
        <v>236</v>
      </c>
      <c r="M5" s="432" t="s">
        <v>237</v>
      </c>
      <c r="N5" s="432" t="s">
        <v>180</v>
      </c>
      <c r="O5" s="432" t="s">
        <v>181</v>
      </c>
      <c r="P5" s="432" t="s">
        <v>238</v>
      </c>
      <c r="Q5" s="432" t="s">
        <v>111</v>
      </c>
      <c r="R5" s="432" t="s">
        <v>239</v>
      </c>
      <c r="S5" s="432" t="s">
        <v>240</v>
      </c>
      <c r="T5" s="432" t="s">
        <v>241</v>
      </c>
      <c r="U5" s="432" t="s">
        <v>242</v>
      </c>
      <c r="V5" s="432" t="s">
        <v>112</v>
      </c>
      <c r="W5" s="432" t="s">
        <v>113</v>
      </c>
      <c r="X5" s="432" t="s">
        <v>114</v>
      </c>
      <c r="Y5" s="432" t="s">
        <v>115</v>
      </c>
      <c r="Z5" s="432" t="s">
        <v>116</v>
      </c>
      <c r="AA5" s="432" t="s">
        <v>117</v>
      </c>
      <c r="AB5" s="432" t="s">
        <v>118</v>
      </c>
      <c r="AC5" s="432" t="s">
        <v>119</v>
      </c>
      <c r="AD5" s="432" t="s">
        <v>120</v>
      </c>
      <c r="AE5" s="432" t="s">
        <v>121</v>
      </c>
      <c r="AF5" s="432" t="s">
        <v>122</v>
      </c>
      <c r="AG5" s="432" t="s">
        <v>123</v>
      </c>
      <c r="AH5" s="432" t="s">
        <v>124</v>
      </c>
      <c r="AI5" s="432" t="s">
        <v>125</v>
      </c>
      <c r="AJ5" s="432" t="s">
        <v>126</v>
      </c>
      <c r="AK5" s="432" t="s">
        <v>127</v>
      </c>
      <c r="AL5" s="432" t="s">
        <v>128</v>
      </c>
      <c r="AM5" s="432" t="s">
        <v>129</v>
      </c>
      <c r="AN5" s="432" t="s">
        <v>130</v>
      </c>
      <c r="AO5" s="432" t="s">
        <v>131</v>
      </c>
      <c r="AP5" s="432" t="s">
        <v>132</v>
      </c>
      <c r="AQ5" s="433" t="s">
        <v>133</v>
      </c>
    </row>
    <row r="6" spans="1:43">
      <c r="A6" s="370" t="s">
        <v>135</v>
      </c>
      <c r="B6" s="152"/>
      <c r="C6" s="405"/>
      <c r="D6" s="394"/>
      <c r="E6" s="363"/>
      <c r="F6" s="363"/>
      <c r="G6" s="363"/>
      <c r="H6" s="363"/>
      <c r="I6" s="363"/>
      <c r="J6" s="363"/>
      <c r="K6" s="363"/>
      <c r="L6" s="363"/>
      <c r="M6" s="363"/>
      <c r="N6" s="363"/>
      <c r="O6" s="363"/>
      <c r="P6" s="363"/>
      <c r="Q6" s="363"/>
      <c r="R6" s="363"/>
      <c r="S6" s="363"/>
      <c r="T6" s="363"/>
      <c r="U6" s="363"/>
      <c r="V6" s="363">
        <v>0</v>
      </c>
      <c r="W6" s="363">
        <v>0</v>
      </c>
      <c r="X6" s="363">
        <v>0</v>
      </c>
      <c r="Y6" s="363">
        <v>0</v>
      </c>
      <c r="Z6" s="363">
        <v>0</v>
      </c>
      <c r="AA6" s="363">
        <v>0</v>
      </c>
      <c r="AB6" s="363">
        <v>0</v>
      </c>
      <c r="AC6" s="363">
        <v>0</v>
      </c>
      <c r="AD6" s="363">
        <v>0</v>
      </c>
      <c r="AE6" s="363">
        <v>0</v>
      </c>
      <c r="AF6" s="363">
        <v>0</v>
      </c>
      <c r="AG6" s="363">
        <v>0</v>
      </c>
      <c r="AH6" s="363">
        <v>0</v>
      </c>
      <c r="AI6" s="363">
        <v>0</v>
      </c>
      <c r="AJ6" s="363">
        <v>0</v>
      </c>
      <c r="AK6" s="363">
        <v>0</v>
      </c>
      <c r="AL6" s="363">
        <v>0</v>
      </c>
      <c r="AM6" s="363">
        <v>0</v>
      </c>
      <c r="AN6" s="363">
        <v>0</v>
      </c>
      <c r="AO6" s="363">
        <v>0</v>
      </c>
      <c r="AP6" s="363">
        <v>0</v>
      </c>
      <c r="AQ6" s="371">
        <v>0</v>
      </c>
    </row>
    <row r="7" spans="1:43">
      <c r="A7" s="372" t="s">
        <v>136</v>
      </c>
      <c r="B7" s="153"/>
      <c r="C7" s="406"/>
      <c r="D7" s="394"/>
      <c r="E7" s="347"/>
      <c r="F7" s="347"/>
      <c r="G7" s="347"/>
      <c r="H7" s="347"/>
      <c r="I7" s="347"/>
      <c r="J7" s="347"/>
      <c r="K7" s="347"/>
      <c r="L7" s="347"/>
      <c r="M7" s="347"/>
      <c r="N7" s="347"/>
      <c r="O7" s="347"/>
      <c r="P7" s="347"/>
      <c r="Q7" s="347">
        <v>0</v>
      </c>
      <c r="R7" s="347">
        <v>0</v>
      </c>
      <c r="S7" s="347">
        <v>0</v>
      </c>
      <c r="T7" s="347">
        <v>0</v>
      </c>
      <c r="U7" s="347">
        <v>0</v>
      </c>
      <c r="V7" s="347">
        <v>0</v>
      </c>
      <c r="W7" s="347">
        <v>0</v>
      </c>
      <c r="X7" s="347">
        <v>0</v>
      </c>
      <c r="Y7" s="347">
        <v>0</v>
      </c>
      <c r="Z7" s="347">
        <v>0</v>
      </c>
      <c r="AA7" s="347">
        <v>0</v>
      </c>
      <c r="AB7" s="347">
        <v>0</v>
      </c>
      <c r="AC7" s="347">
        <v>0</v>
      </c>
      <c r="AD7" s="347">
        <v>0</v>
      </c>
      <c r="AE7" s="347">
        <v>0</v>
      </c>
      <c r="AF7" s="347">
        <v>0</v>
      </c>
      <c r="AG7" s="347">
        <v>0</v>
      </c>
      <c r="AH7" s="347">
        <v>0</v>
      </c>
      <c r="AI7" s="347">
        <v>0</v>
      </c>
      <c r="AJ7" s="347">
        <v>0</v>
      </c>
      <c r="AK7" s="347">
        <v>0</v>
      </c>
      <c r="AL7" s="347">
        <v>0</v>
      </c>
      <c r="AM7" s="347">
        <v>0</v>
      </c>
      <c r="AN7" s="347">
        <v>0</v>
      </c>
      <c r="AO7" s="347">
        <v>0</v>
      </c>
      <c r="AP7" s="347">
        <v>0</v>
      </c>
      <c r="AQ7" s="371">
        <v>0</v>
      </c>
    </row>
    <row r="8" spans="1:43">
      <c r="A8" s="372" t="s">
        <v>137</v>
      </c>
      <c r="B8" s="153"/>
      <c r="C8" s="407">
        <v>0</v>
      </c>
      <c r="D8" s="395">
        <f t="shared" ref="D8:AQ8" si="0">+(D6+D7)*$C$8</f>
        <v>0</v>
      </c>
      <c r="E8" s="373">
        <f t="shared" si="0"/>
        <v>0</v>
      </c>
      <c r="F8" s="373">
        <f t="shared" si="0"/>
        <v>0</v>
      </c>
      <c r="G8" s="373">
        <f t="shared" si="0"/>
        <v>0</v>
      </c>
      <c r="H8" s="373">
        <f t="shared" si="0"/>
        <v>0</v>
      </c>
      <c r="I8" s="373">
        <f t="shared" si="0"/>
        <v>0</v>
      </c>
      <c r="J8" s="373">
        <f t="shared" si="0"/>
        <v>0</v>
      </c>
      <c r="K8" s="373">
        <f t="shared" si="0"/>
        <v>0</v>
      </c>
      <c r="L8" s="373">
        <f t="shared" si="0"/>
        <v>0</v>
      </c>
      <c r="M8" s="373">
        <f t="shared" si="0"/>
        <v>0</v>
      </c>
      <c r="N8" s="373">
        <f t="shared" si="0"/>
        <v>0</v>
      </c>
      <c r="O8" s="373">
        <f t="shared" si="0"/>
        <v>0</v>
      </c>
      <c r="P8" s="373">
        <f t="shared" si="0"/>
        <v>0</v>
      </c>
      <c r="Q8" s="373">
        <f t="shared" si="0"/>
        <v>0</v>
      </c>
      <c r="R8" s="373">
        <f t="shared" si="0"/>
        <v>0</v>
      </c>
      <c r="S8" s="373">
        <f t="shared" si="0"/>
        <v>0</v>
      </c>
      <c r="T8" s="373">
        <f t="shared" si="0"/>
        <v>0</v>
      </c>
      <c r="U8" s="373">
        <f t="shared" si="0"/>
        <v>0</v>
      </c>
      <c r="V8" s="373">
        <f t="shared" si="0"/>
        <v>0</v>
      </c>
      <c r="W8" s="373">
        <f t="shared" si="0"/>
        <v>0</v>
      </c>
      <c r="X8" s="373">
        <f t="shared" si="0"/>
        <v>0</v>
      </c>
      <c r="Y8" s="373">
        <f t="shared" si="0"/>
        <v>0</v>
      </c>
      <c r="Z8" s="373">
        <f t="shared" si="0"/>
        <v>0</v>
      </c>
      <c r="AA8" s="373">
        <f t="shared" si="0"/>
        <v>0</v>
      </c>
      <c r="AB8" s="373">
        <f t="shared" si="0"/>
        <v>0</v>
      </c>
      <c r="AC8" s="373">
        <f t="shared" si="0"/>
        <v>0</v>
      </c>
      <c r="AD8" s="373">
        <f t="shared" si="0"/>
        <v>0</v>
      </c>
      <c r="AE8" s="373">
        <f t="shared" si="0"/>
        <v>0</v>
      </c>
      <c r="AF8" s="373">
        <f t="shared" si="0"/>
        <v>0</v>
      </c>
      <c r="AG8" s="373">
        <f t="shared" si="0"/>
        <v>0</v>
      </c>
      <c r="AH8" s="373">
        <f t="shared" si="0"/>
        <v>0</v>
      </c>
      <c r="AI8" s="373">
        <f t="shared" si="0"/>
        <v>0</v>
      </c>
      <c r="AJ8" s="373">
        <f t="shared" si="0"/>
        <v>0</v>
      </c>
      <c r="AK8" s="373">
        <f t="shared" si="0"/>
        <v>0</v>
      </c>
      <c r="AL8" s="373">
        <f t="shared" si="0"/>
        <v>0</v>
      </c>
      <c r="AM8" s="373">
        <f t="shared" si="0"/>
        <v>0</v>
      </c>
      <c r="AN8" s="373">
        <f t="shared" si="0"/>
        <v>0</v>
      </c>
      <c r="AO8" s="373">
        <f t="shared" si="0"/>
        <v>0</v>
      </c>
      <c r="AP8" s="373">
        <f t="shared" si="0"/>
        <v>0</v>
      </c>
      <c r="AQ8" s="374">
        <f t="shared" si="0"/>
        <v>0</v>
      </c>
    </row>
    <row r="9" spans="1:43" ht="12" thickBot="1">
      <c r="A9" s="375" t="s">
        <v>138</v>
      </c>
      <c r="B9" s="376">
        <v>0</v>
      </c>
      <c r="C9" s="408">
        <v>0</v>
      </c>
      <c r="D9" s="396">
        <f t="shared" ref="D9:AQ9" si="1">+((D6+D7)/8)*$B$9*$C$9</f>
        <v>0</v>
      </c>
      <c r="E9" s="377">
        <f t="shared" si="1"/>
        <v>0</v>
      </c>
      <c r="F9" s="377">
        <f t="shared" si="1"/>
        <v>0</v>
      </c>
      <c r="G9" s="377">
        <f t="shared" si="1"/>
        <v>0</v>
      </c>
      <c r="H9" s="377">
        <f t="shared" si="1"/>
        <v>0</v>
      </c>
      <c r="I9" s="377">
        <f t="shared" si="1"/>
        <v>0</v>
      </c>
      <c r="J9" s="377">
        <f t="shared" si="1"/>
        <v>0</v>
      </c>
      <c r="K9" s="377">
        <f t="shared" si="1"/>
        <v>0</v>
      </c>
      <c r="L9" s="377">
        <f t="shared" si="1"/>
        <v>0</v>
      </c>
      <c r="M9" s="377">
        <f t="shared" si="1"/>
        <v>0</v>
      </c>
      <c r="N9" s="377">
        <f t="shared" si="1"/>
        <v>0</v>
      </c>
      <c r="O9" s="377">
        <f t="shared" si="1"/>
        <v>0</v>
      </c>
      <c r="P9" s="377">
        <f t="shared" si="1"/>
        <v>0</v>
      </c>
      <c r="Q9" s="377">
        <f t="shared" si="1"/>
        <v>0</v>
      </c>
      <c r="R9" s="377">
        <f t="shared" si="1"/>
        <v>0</v>
      </c>
      <c r="S9" s="377">
        <f t="shared" si="1"/>
        <v>0</v>
      </c>
      <c r="T9" s="377">
        <f t="shared" si="1"/>
        <v>0</v>
      </c>
      <c r="U9" s="377">
        <f t="shared" si="1"/>
        <v>0</v>
      </c>
      <c r="V9" s="377">
        <f t="shared" si="1"/>
        <v>0</v>
      </c>
      <c r="W9" s="377">
        <f t="shared" si="1"/>
        <v>0</v>
      </c>
      <c r="X9" s="377">
        <f t="shared" si="1"/>
        <v>0</v>
      </c>
      <c r="Y9" s="377">
        <f t="shared" si="1"/>
        <v>0</v>
      </c>
      <c r="Z9" s="377">
        <f t="shared" si="1"/>
        <v>0</v>
      </c>
      <c r="AA9" s="377">
        <f t="shared" si="1"/>
        <v>0</v>
      </c>
      <c r="AB9" s="377">
        <f t="shared" si="1"/>
        <v>0</v>
      </c>
      <c r="AC9" s="377">
        <f t="shared" si="1"/>
        <v>0</v>
      </c>
      <c r="AD9" s="377">
        <f t="shared" si="1"/>
        <v>0</v>
      </c>
      <c r="AE9" s="377">
        <f t="shared" si="1"/>
        <v>0</v>
      </c>
      <c r="AF9" s="377">
        <f t="shared" si="1"/>
        <v>0</v>
      </c>
      <c r="AG9" s="377">
        <f t="shared" si="1"/>
        <v>0</v>
      </c>
      <c r="AH9" s="377">
        <f t="shared" si="1"/>
        <v>0</v>
      </c>
      <c r="AI9" s="377">
        <f t="shared" si="1"/>
        <v>0</v>
      </c>
      <c r="AJ9" s="377">
        <f t="shared" si="1"/>
        <v>0</v>
      </c>
      <c r="AK9" s="377">
        <f t="shared" si="1"/>
        <v>0</v>
      </c>
      <c r="AL9" s="377">
        <f t="shared" si="1"/>
        <v>0</v>
      </c>
      <c r="AM9" s="377">
        <f t="shared" si="1"/>
        <v>0</v>
      </c>
      <c r="AN9" s="377">
        <f t="shared" si="1"/>
        <v>0</v>
      </c>
      <c r="AO9" s="377">
        <f t="shared" si="1"/>
        <v>0</v>
      </c>
      <c r="AP9" s="377">
        <f t="shared" si="1"/>
        <v>0</v>
      </c>
      <c r="AQ9" s="378">
        <f t="shared" si="1"/>
        <v>0</v>
      </c>
    </row>
    <row r="10" spans="1:43" ht="12" thickBot="1">
      <c r="A10" s="340" t="s">
        <v>139</v>
      </c>
      <c r="B10" s="154"/>
      <c r="C10" s="409"/>
      <c r="D10" s="397">
        <f t="shared" ref="D10:AQ10" si="2">SUM(D6:D9)</f>
        <v>0</v>
      </c>
      <c r="E10" s="155">
        <f t="shared" si="2"/>
        <v>0</v>
      </c>
      <c r="F10" s="155">
        <f t="shared" si="2"/>
        <v>0</v>
      </c>
      <c r="G10" s="155">
        <f t="shared" si="2"/>
        <v>0</v>
      </c>
      <c r="H10" s="155">
        <f t="shared" si="2"/>
        <v>0</v>
      </c>
      <c r="I10" s="155">
        <f t="shared" si="2"/>
        <v>0</v>
      </c>
      <c r="J10" s="155">
        <f t="shared" si="2"/>
        <v>0</v>
      </c>
      <c r="K10" s="155">
        <f t="shared" si="2"/>
        <v>0</v>
      </c>
      <c r="L10" s="155">
        <f t="shared" si="2"/>
        <v>0</v>
      </c>
      <c r="M10" s="155">
        <f t="shared" si="2"/>
        <v>0</v>
      </c>
      <c r="N10" s="155">
        <f t="shared" si="2"/>
        <v>0</v>
      </c>
      <c r="O10" s="155">
        <f t="shared" si="2"/>
        <v>0</v>
      </c>
      <c r="P10" s="155">
        <f t="shared" si="2"/>
        <v>0</v>
      </c>
      <c r="Q10" s="155">
        <f t="shared" si="2"/>
        <v>0</v>
      </c>
      <c r="R10" s="155">
        <f t="shared" si="2"/>
        <v>0</v>
      </c>
      <c r="S10" s="155">
        <f t="shared" si="2"/>
        <v>0</v>
      </c>
      <c r="T10" s="155">
        <f t="shared" si="2"/>
        <v>0</v>
      </c>
      <c r="U10" s="155">
        <f t="shared" si="2"/>
        <v>0</v>
      </c>
      <c r="V10" s="155">
        <f t="shared" si="2"/>
        <v>0</v>
      </c>
      <c r="W10" s="155">
        <f t="shared" si="2"/>
        <v>0</v>
      </c>
      <c r="X10" s="155">
        <f t="shared" si="2"/>
        <v>0</v>
      </c>
      <c r="Y10" s="155">
        <f t="shared" si="2"/>
        <v>0</v>
      </c>
      <c r="Z10" s="155">
        <f t="shared" si="2"/>
        <v>0</v>
      </c>
      <c r="AA10" s="155">
        <f t="shared" si="2"/>
        <v>0</v>
      </c>
      <c r="AB10" s="155">
        <f t="shared" si="2"/>
        <v>0</v>
      </c>
      <c r="AC10" s="155">
        <f t="shared" si="2"/>
        <v>0</v>
      </c>
      <c r="AD10" s="155">
        <f t="shared" si="2"/>
        <v>0</v>
      </c>
      <c r="AE10" s="155">
        <f t="shared" si="2"/>
        <v>0</v>
      </c>
      <c r="AF10" s="155">
        <f t="shared" si="2"/>
        <v>0</v>
      </c>
      <c r="AG10" s="155">
        <f t="shared" si="2"/>
        <v>0</v>
      </c>
      <c r="AH10" s="155">
        <f t="shared" si="2"/>
        <v>0</v>
      </c>
      <c r="AI10" s="155">
        <f t="shared" si="2"/>
        <v>0</v>
      </c>
      <c r="AJ10" s="155">
        <f t="shared" si="2"/>
        <v>0</v>
      </c>
      <c r="AK10" s="155">
        <f t="shared" si="2"/>
        <v>0</v>
      </c>
      <c r="AL10" s="155">
        <f t="shared" si="2"/>
        <v>0</v>
      </c>
      <c r="AM10" s="155">
        <f t="shared" si="2"/>
        <v>0</v>
      </c>
      <c r="AN10" s="155">
        <f t="shared" si="2"/>
        <v>0</v>
      </c>
      <c r="AO10" s="155">
        <f t="shared" si="2"/>
        <v>0</v>
      </c>
      <c r="AP10" s="155">
        <f t="shared" si="2"/>
        <v>0</v>
      </c>
      <c r="AQ10" s="379">
        <f t="shared" si="2"/>
        <v>0</v>
      </c>
    </row>
    <row r="11" spans="1:43">
      <c r="A11" s="380" t="s">
        <v>140</v>
      </c>
      <c r="B11" s="143"/>
      <c r="C11" s="410">
        <f>Prestaciones</f>
        <v>0</v>
      </c>
      <c r="D11" s="398">
        <f>+D10*$C$11</f>
        <v>0</v>
      </c>
      <c r="E11" s="156">
        <f t="shared" ref="E11:R11" si="3">+E10*$C$11</f>
        <v>0</v>
      </c>
      <c r="F11" s="156">
        <f t="shared" ref="F11:G11" si="4">+F10*$C$11</f>
        <v>0</v>
      </c>
      <c r="G11" s="156">
        <f t="shared" si="4"/>
        <v>0</v>
      </c>
      <c r="H11" s="156">
        <f t="shared" ref="H11:Q11" si="5">+H10*$C$11</f>
        <v>0</v>
      </c>
      <c r="I11" s="156">
        <f t="shared" si="5"/>
        <v>0</v>
      </c>
      <c r="J11" s="156">
        <f t="shared" si="5"/>
        <v>0</v>
      </c>
      <c r="K11" s="156">
        <f t="shared" si="5"/>
        <v>0</v>
      </c>
      <c r="L11" s="156">
        <f t="shared" si="5"/>
        <v>0</v>
      </c>
      <c r="M11" s="156">
        <f t="shared" si="5"/>
        <v>0</v>
      </c>
      <c r="N11" s="156">
        <f t="shared" si="5"/>
        <v>0</v>
      </c>
      <c r="O11" s="156">
        <f t="shared" si="5"/>
        <v>0</v>
      </c>
      <c r="P11" s="156">
        <f t="shared" si="5"/>
        <v>0</v>
      </c>
      <c r="Q11" s="156">
        <f t="shared" si="5"/>
        <v>0</v>
      </c>
      <c r="R11" s="156">
        <f t="shared" si="3"/>
        <v>0</v>
      </c>
      <c r="S11" s="156">
        <f t="shared" ref="S11:Z11" si="6">+S10*$C$11</f>
        <v>0</v>
      </c>
      <c r="T11" s="156">
        <f t="shared" si="6"/>
        <v>0</v>
      </c>
      <c r="U11" s="156">
        <f t="shared" si="6"/>
        <v>0</v>
      </c>
      <c r="V11" s="156">
        <f t="shared" si="6"/>
        <v>0</v>
      </c>
      <c r="W11" s="156">
        <f t="shared" si="6"/>
        <v>0</v>
      </c>
      <c r="X11" s="156">
        <f t="shared" si="6"/>
        <v>0</v>
      </c>
      <c r="Y11" s="156">
        <f t="shared" si="6"/>
        <v>0</v>
      </c>
      <c r="Z11" s="156">
        <f t="shared" si="6"/>
        <v>0</v>
      </c>
      <c r="AA11" s="156">
        <f t="shared" ref="AA11:AQ11" si="7">+AA10*$C$11</f>
        <v>0</v>
      </c>
      <c r="AB11" s="156">
        <f t="shared" si="7"/>
        <v>0</v>
      </c>
      <c r="AC11" s="156">
        <f t="shared" si="7"/>
        <v>0</v>
      </c>
      <c r="AD11" s="156">
        <f t="shared" si="7"/>
        <v>0</v>
      </c>
      <c r="AE11" s="156">
        <f t="shared" si="7"/>
        <v>0</v>
      </c>
      <c r="AF11" s="156">
        <f t="shared" si="7"/>
        <v>0</v>
      </c>
      <c r="AG11" s="156">
        <f t="shared" si="7"/>
        <v>0</v>
      </c>
      <c r="AH11" s="156">
        <f t="shared" si="7"/>
        <v>0</v>
      </c>
      <c r="AI11" s="156">
        <f t="shared" si="7"/>
        <v>0</v>
      </c>
      <c r="AJ11" s="156">
        <f t="shared" si="7"/>
        <v>0</v>
      </c>
      <c r="AK11" s="156">
        <f t="shared" si="7"/>
        <v>0</v>
      </c>
      <c r="AL11" s="156">
        <f t="shared" si="7"/>
        <v>0</v>
      </c>
      <c r="AM11" s="156">
        <f t="shared" si="7"/>
        <v>0</v>
      </c>
      <c r="AN11" s="156">
        <f t="shared" si="7"/>
        <v>0</v>
      </c>
      <c r="AO11" s="156">
        <f t="shared" si="7"/>
        <v>0</v>
      </c>
      <c r="AP11" s="156">
        <f t="shared" si="7"/>
        <v>0</v>
      </c>
      <c r="AQ11" s="381">
        <f t="shared" si="7"/>
        <v>0</v>
      </c>
    </row>
    <row r="12" spans="1:43">
      <c r="A12" s="372" t="s">
        <v>141</v>
      </c>
      <c r="B12" s="153"/>
      <c r="C12" s="451"/>
      <c r="D12" s="394">
        <f>+D10*$C$12</f>
        <v>0</v>
      </c>
      <c r="E12" s="394">
        <f t="shared" ref="E12:R12" si="8">+E10*$C$12</f>
        <v>0</v>
      </c>
      <c r="F12" s="394">
        <f t="shared" si="8"/>
        <v>0</v>
      </c>
      <c r="G12" s="394">
        <f t="shared" si="8"/>
        <v>0</v>
      </c>
      <c r="H12" s="394">
        <f t="shared" si="8"/>
        <v>0</v>
      </c>
      <c r="I12" s="394">
        <f t="shared" si="8"/>
        <v>0</v>
      </c>
      <c r="J12" s="394">
        <f t="shared" si="8"/>
        <v>0</v>
      </c>
      <c r="K12" s="394">
        <f t="shared" si="8"/>
        <v>0</v>
      </c>
      <c r="L12" s="394">
        <f t="shared" si="8"/>
        <v>0</v>
      </c>
      <c r="M12" s="394">
        <f t="shared" si="8"/>
        <v>0</v>
      </c>
      <c r="N12" s="394"/>
      <c r="O12" s="394"/>
      <c r="P12" s="394"/>
      <c r="Q12" s="394">
        <f t="shared" si="8"/>
        <v>0</v>
      </c>
      <c r="R12" s="394">
        <f t="shared" si="8"/>
        <v>0</v>
      </c>
      <c r="S12" s="347">
        <v>0</v>
      </c>
      <c r="T12" s="347">
        <v>0</v>
      </c>
      <c r="U12" s="347">
        <v>0</v>
      </c>
      <c r="V12" s="347">
        <v>0</v>
      </c>
      <c r="W12" s="347">
        <v>0</v>
      </c>
      <c r="X12" s="347">
        <v>0</v>
      </c>
      <c r="Y12" s="347">
        <v>0</v>
      </c>
      <c r="Z12" s="347">
        <v>0</v>
      </c>
      <c r="AA12" s="347">
        <v>0</v>
      </c>
      <c r="AB12" s="347">
        <v>0</v>
      </c>
      <c r="AC12" s="347">
        <v>0</v>
      </c>
      <c r="AD12" s="347">
        <v>0</v>
      </c>
      <c r="AE12" s="347">
        <v>0</v>
      </c>
      <c r="AF12" s="347">
        <v>0</v>
      </c>
      <c r="AG12" s="347">
        <v>0</v>
      </c>
      <c r="AH12" s="347">
        <v>0</v>
      </c>
      <c r="AI12" s="347">
        <v>0</v>
      </c>
      <c r="AJ12" s="347">
        <v>0</v>
      </c>
      <c r="AK12" s="347">
        <v>0</v>
      </c>
      <c r="AL12" s="347">
        <v>0</v>
      </c>
      <c r="AM12" s="347">
        <v>0</v>
      </c>
      <c r="AN12" s="347">
        <v>0</v>
      </c>
      <c r="AO12" s="347">
        <v>0</v>
      </c>
      <c r="AP12" s="347">
        <v>0</v>
      </c>
      <c r="AQ12" s="371">
        <v>0</v>
      </c>
    </row>
    <row r="13" spans="1:43">
      <c r="A13" s="372" t="s">
        <v>142</v>
      </c>
      <c r="B13" s="153"/>
      <c r="C13" s="450"/>
      <c r="D13" s="394">
        <f t="shared" ref="D13:R13" si="9">+D10*$C$13</f>
        <v>0</v>
      </c>
      <c r="E13" s="394">
        <f t="shared" si="9"/>
        <v>0</v>
      </c>
      <c r="F13" s="394">
        <f t="shared" si="9"/>
        <v>0</v>
      </c>
      <c r="G13" s="394">
        <f t="shared" si="9"/>
        <v>0</v>
      </c>
      <c r="H13" s="394">
        <f t="shared" si="9"/>
        <v>0</v>
      </c>
      <c r="I13" s="394">
        <f t="shared" si="9"/>
        <v>0</v>
      </c>
      <c r="J13" s="394">
        <f t="shared" si="9"/>
        <v>0</v>
      </c>
      <c r="K13" s="394">
        <f t="shared" si="9"/>
        <v>0</v>
      </c>
      <c r="L13" s="394">
        <f t="shared" si="9"/>
        <v>0</v>
      </c>
      <c r="M13" s="394">
        <f t="shared" si="9"/>
        <v>0</v>
      </c>
      <c r="N13" s="394"/>
      <c r="O13" s="394"/>
      <c r="P13" s="394"/>
      <c r="Q13" s="394">
        <f t="shared" si="9"/>
        <v>0</v>
      </c>
      <c r="R13" s="394">
        <f t="shared" si="9"/>
        <v>0</v>
      </c>
      <c r="S13" s="347">
        <v>0</v>
      </c>
      <c r="T13" s="347">
        <v>0</v>
      </c>
      <c r="U13" s="347">
        <v>0</v>
      </c>
      <c r="V13" s="347">
        <v>0</v>
      </c>
      <c r="W13" s="347">
        <v>0</v>
      </c>
      <c r="X13" s="347">
        <v>0</v>
      </c>
      <c r="Y13" s="347">
        <v>0</v>
      </c>
      <c r="Z13" s="347">
        <v>0</v>
      </c>
      <c r="AA13" s="347">
        <v>0</v>
      </c>
      <c r="AB13" s="347">
        <v>0</v>
      </c>
      <c r="AC13" s="347">
        <v>0</v>
      </c>
      <c r="AD13" s="347">
        <v>0</v>
      </c>
      <c r="AE13" s="347">
        <v>0</v>
      </c>
      <c r="AF13" s="347">
        <v>0</v>
      </c>
      <c r="AG13" s="347">
        <v>0</v>
      </c>
      <c r="AH13" s="347">
        <v>0</v>
      </c>
      <c r="AI13" s="347">
        <v>0</v>
      </c>
      <c r="AJ13" s="347">
        <v>0</v>
      </c>
      <c r="AK13" s="347">
        <v>0</v>
      </c>
      <c r="AL13" s="347">
        <v>0</v>
      </c>
      <c r="AM13" s="347">
        <v>0</v>
      </c>
      <c r="AN13" s="347">
        <v>0</v>
      </c>
      <c r="AO13" s="347">
        <v>0</v>
      </c>
      <c r="AP13" s="347">
        <v>0</v>
      </c>
      <c r="AQ13" s="371">
        <v>0</v>
      </c>
    </row>
    <row r="14" spans="1:43" ht="12" thickBot="1">
      <c r="A14" s="382" t="s">
        <v>170</v>
      </c>
      <c r="B14" s="157"/>
      <c r="C14" s="411"/>
      <c r="D14" s="394">
        <v>0</v>
      </c>
      <c r="E14" s="347">
        <v>0</v>
      </c>
      <c r="F14" s="347">
        <v>0</v>
      </c>
      <c r="G14" s="347">
        <v>0</v>
      </c>
      <c r="H14" s="347">
        <v>0</v>
      </c>
      <c r="I14" s="347">
        <v>0</v>
      </c>
      <c r="J14" s="347">
        <v>0</v>
      </c>
      <c r="K14" s="347">
        <v>0</v>
      </c>
      <c r="L14" s="347">
        <v>0</v>
      </c>
      <c r="M14" s="347">
        <v>0</v>
      </c>
      <c r="N14" s="347">
        <v>0</v>
      </c>
      <c r="O14" s="347">
        <v>0</v>
      </c>
      <c r="P14" s="347">
        <v>0</v>
      </c>
      <c r="Q14" s="347">
        <v>0</v>
      </c>
      <c r="R14" s="347">
        <v>0</v>
      </c>
      <c r="S14" s="347">
        <v>0</v>
      </c>
      <c r="T14" s="347">
        <v>0</v>
      </c>
      <c r="U14" s="347">
        <v>0</v>
      </c>
      <c r="V14" s="347">
        <v>0</v>
      </c>
      <c r="W14" s="347">
        <v>0</v>
      </c>
      <c r="X14" s="347">
        <v>0</v>
      </c>
      <c r="Y14" s="347">
        <v>0</v>
      </c>
      <c r="Z14" s="347">
        <v>0</v>
      </c>
      <c r="AA14" s="347">
        <v>0</v>
      </c>
      <c r="AB14" s="347">
        <v>0</v>
      </c>
      <c r="AC14" s="347">
        <v>0</v>
      </c>
      <c r="AD14" s="347">
        <v>0</v>
      </c>
      <c r="AE14" s="347">
        <v>0</v>
      </c>
      <c r="AF14" s="347">
        <v>0</v>
      </c>
      <c r="AG14" s="347">
        <v>0</v>
      </c>
      <c r="AH14" s="347">
        <v>0</v>
      </c>
      <c r="AI14" s="347">
        <v>0</v>
      </c>
      <c r="AJ14" s="347">
        <v>0</v>
      </c>
      <c r="AK14" s="347">
        <v>0</v>
      </c>
      <c r="AL14" s="347">
        <v>0</v>
      </c>
      <c r="AM14" s="347">
        <v>0</v>
      </c>
      <c r="AN14" s="347">
        <v>0</v>
      </c>
      <c r="AO14" s="347">
        <v>0</v>
      </c>
      <c r="AP14" s="347">
        <v>0</v>
      </c>
      <c r="AQ14" s="371">
        <v>0</v>
      </c>
    </row>
    <row r="15" spans="1:43">
      <c r="A15" s="341" t="s">
        <v>143</v>
      </c>
      <c r="B15" s="158"/>
      <c r="C15" s="412"/>
      <c r="D15" s="398">
        <f>SUM(D10:D14)</f>
        <v>0</v>
      </c>
      <c r="E15" s="156">
        <f t="shared" ref="E15:R15" si="10">SUM(E10:E14)</f>
        <v>0</v>
      </c>
      <c r="F15" s="156">
        <f t="shared" si="10"/>
        <v>0</v>
      </c>
      <c r="G15" s="156">
        <f t="shared" si="10"/>
        <v>0</v>
      </c>
      <c r="H15" s="156">
        <f t="shared" ref="H15:Q15" si="11">SUM(H10:H14)</f>
        <v>0</v>
      </c>
      <c r="I15" s="156">
        <f t="shared" si="11"/>
        <v>0</v>
      </c>
      <c r="J15" s="156">
        <f t="shared" si="11"/>
        <v>0</v>
      </c>
      <c r="K15" s="156">
        <f t="shared" si="11"/>
        <v>0</v>
      </c>
      <c r="L15" s="156">
        <f t="shared" si="11"/>
        <v>0</v>
      </c>
      <c r="M15" s="156">
        <f t="shared" si="11"/>
        <v>0</v>
      </c>
      <c r="N15" s="156">
        <f t="shared" si="11"/>
        <v>0</v>
      </c>
      <c r="O15" s="156">
        <f t="shared" si="11"/>
        <v>0</v>
      </c>
      <c r="P15" s="156">
        <f t="shared" si="11"/>
        <v>0</v>
      </c>
      <c r="Q15" s="156">
        <f t="shared" si="11"/>
        <v>0</v>
      </c>
      <c r="R15" s="156">
        <f t="shared" si="10"/>
        <v>0</v>
      </c>
      <c r="S15" s="156">
        <f t="shared" ref="S15:Z15" si="12">SUM(S10:S14)</f>
        <v>0</v>
      </c>
      <c r="T15" s="156">
        <f t="shared" si="12"/>
        <v>0</v>
      </c>
      <c r="U15" s="156">
        <f t="shared" si="12"/>
        <v>0</v>
      </c>
      <c r="V15" s="156">
        <f t="shared" si="12"/>
        <v>0</v>
      </c>
      <c r="W15" s="156">
        <f t="shared" si="12"/>
        <v>0</v>
      </c>
      <c r="X15" s="156">
        <f t="shared" si="12"/>
        <v>0</v>
      </c>
      <c r="Y15" s="156">
        <f t="shared" si="12"/>
        <v>0</v>
      </c>
      <c r="Z15" s="156">
        <f t="shared" si="12"/>
        <v>0</v>
      </c>
      <c r="AA15" s="156">
        <f t="shared" ref="AA15:AQ15" si="13">SUM(AA10:AA14)</f>
        <v>0</v>
      </c>
      <c r="AB15" s="156">
        <f t="shared" si="13"/>
        <v>0</v>
      </c>
      <c r="AC15" s="156">
        <f t="shared" si="13"/>
        <v>0</v>
      </c>
      <c r="AD15" s="156">
        <f t="shared" si="13"/>
        <v>0</v>
      </c>
      <c r="AE15" s="156">
        <f t="shared" si="13"/>
        <v>0</v>
      </c>
      <c r="AF15" s="156">
        <f t="shared" si="13"/>
        <v>0</v>
      </c>
      <c r="AG15" s="156">
        <f t="shared" si="13"/>
        <v>0</v>
      </c>
      <c r="AH15" s="156">
        <f t="shared" si="13"/>
        <v>0</v>
      </c>
      <c r="AI15" s="156">
        <f t="shared" si="13"/>
        <v>0</v>
      </c>
      <c r="AJ15" s="156">
        <f t="shared" si="13"/>
        <v>0</v>
      </c>
      <c r="AK15" s="156">
        <f t="shared" si="13"/>
        <v>0</v>
      </c>
      <c r="AL15" s="156">
        <f t="shared" si="13"/>
        <v>0</v>
      </c>
      <c r="AM15" s="156">
        <f t="shared" si="13"/>
        <v>0</v>
      </c>
      <c r="AN15" s="156">
        <f t="shared" si="13"/>
        <v>0</v>
      </c>
      <c r="AO15" s="156">
        <f t="shared" si="13"/>
        <v>0</v>
      </c>
      <c r="AP15" s="156">
        <f t="shared" si="13"/>
        <v>0</v>
      </c>
      <c r="AQ15" s="381">
        <f t="shared" si="13"/>
        <v>0</v>
      </c>
    </row>
    <row r="16" spans="1:43" ht="12" thickBot="1">
      <c r="A16" s="375" t="s">
        <v>144</v>
      </c>
      <c r="B16" s="383"/>
      <c r="C16" s="413">
        <f>8+C9</f>
        <v>8</v>
      </c>
      <c r="D16" s="396">
        <f>+D15/$C$16</f>
        <v>0</v>
      </c>
      <c r="E16" s="377">
        <f t="shared" ref="E16:R16" si="14">+E15/$C$16</f>
        <v>0</v>
      </c>
      <c r="F16" s="377">
        <f t="shared" si="14"/>
        <v>0</v>
      </c>
      <c r="G16" s="377">
        <f t="shared" si="14"/>
        <v>0</v>
      </c>
      <c r="H16" s="377">
        <f t="shared" ref="H16:Q16" si="15">+H15/$C$16</f>
        <v>0</v>
      </c>
      <c r="I16" s="377">
        <f t="shared" si="15"/>
        <v>0</v>
      </c>
      <c r="J16" s="377">
        <f t="shared" si="15"/>
        <v>0</v>
      </c>
      <c r="K16" s="377">
        <f t="shared" si="15"/>
        <v>0</v>
      </c>
      <c r="L16" s="377">
        <f t="shared" si="15"/>
        <v>0</v>
      </c>
      <c r="M16" s="377">
        <f t="shared" si="15"/>
        <v>0</v>
      </c>
      <c r="N16" s="377">
        <f t="shared" si="15"/>
        <v>0</v>
      </c>
      <c r="O16" s="377">
        <f t="shared" si="15"/>
        <v>0</v>
      </c>
      <c r="P16" s="377">
        <f t="shared" si="15"/>
        <v>0</v>
      </c>
      <c r="Q16" s="377">
        <f t="shared" si="15"/>
        <v>0</v>
      </c>
      <c r="R16" s="377">
        <f t="shared" si="14"/>
        <v>0</v>
      </c>
      <c r="S16" s="377">
        <f t="shared" ref="S16:Z16" si="16">+S15/$C$16</f>
        <v>0</v>
      </c>
      <c r="T16" s="377">
        <f t="shared" si="16"/>
        <v>0</v>
      </c>
      <c r="U16" s="377">
        <f t="shared" si="16"/>
        <v>0</v>
      </c>
      <c r="V16" s="377">
        <f t="shared" si="16"/>
        <v>0</v>
      </c>
      <c r="W16" s="377">
        <f t="shared" si="16"/>
        <v>0</v>
      </c>
      <c r="X16" s="377">
        <f t="shared" si="16"/>
        <v>0</v>
      </c>
      <c r="Y16" s="377">
        <f t="shared" si="16"/>
        <v>0</v>
      </c>
      <c r="Z16" s="377">
        <f t="shared" si="16"/>
        <v>0</v>
      </c>
      <c r="AA16" s="377">
        <f t="shared" ref="AA16:AQ16" si="17">+AA15/$C$16</f>
        <v>0</v>
      </c>
      <c r="AB16" s="377">
        <f t="shared" si="17"/>
        <v>0</v>
      </c>
      <c r="AC16" s="377">
        <f t="shared" si="17"/>
        <v>0</v>
      </c>
      <c r="AD16" s="377">
        <f t="shared" si="17"/>
        <v>0</v>
      </c>
      <c r="AE16" s="377">
        <f t="shared" si="17"/>
        <v>0</v>
      </c>
      <c r="AF16" s="377">
        <f t="shared" si="17"/>
        <v>0</v>
      </c>
      <c r="AG16" s="377">
        <f t="shared" si="17"/>
        <v>0</v>
      </c>
      <c r="AH16" s="377">
        <f t="shared" si="17"/>
        <v>0</v>
      </c>
      <c r="AI16" s="377">
        <f t="shared" si="17"/>
        <v>0</v>
      </c>
      <c r="AJ16" s="377">
        <f t="shared" si="17"/>
        <v>0</v>
      </c>
      <c r="AK16" s="377">
        <f t="shared" si="17"/>
        <v>0</v>
      </c>
      <c r="AL16" s="377">
        <f t="shared" si="17"/>
        <v>0</v>
      </c>
      <c r="AM16" s="377">
        <f t="shared" si="17"/>
        <v>0</v>
      </c>
      <c r="AN16" s="377">
        <f t="shared" si="17"/>
        <v>0</v>
      </c>
      <c r="AO16" s="377">
        <f t="shared" si="17"/>
        <v>0</v>
      </c>
      <c r="AP16" s="377">
        <f t="shared" si="17"/>
        <v>0</v>
      </c>
      <c r="AQ16" s="378">
        <f t="shared" si="17"/>
        <v>0</v>
      </c>
    </row>
    <row r="17" spans="1:43" ht="12" thickBot="1">
      <c r="A17" s="384" t="s">
        <v>145</v>
      </c>
      <c r="B17" s="144"/>
      <c r="C17" s="414">
        <f>AIU</f>
        <v>0</v>
      </c>
      <c r="D17" s="399">
        <f>+D16*$C$17</f>
        <v>0</v>
      </c>
      <c r="E17" s="159">
        <f t="shared" ref="E17:R17" si="18">+E16*$C$17</f>
        <v>0</v>
      </c>
      <c r="F17" s="159">
        <f t="shared" ref="F17:G17" si="19">+F16*$C$17</f>
        <v>0</v>
      </c>
      <c r="G17" s="159">
        <f t="shared" si="19"/>
        <v>0</v>
      </c>
      <c r="H17" s="159">
        <f t="shared" ref="H17:Q17" si="20">+H16*$C$17</f>
        <v>0</v>
      </c>
      <c r="I17" s="159">
        <f t="shared" si="20"/>
        <v>0</v>
      </c>
      <c r="J17" s="159">
        <f t="shared" si="20"/>
        <v>0</v>
      </c>
      <c r="K17" s="159">
        <f t="shared" si="20"/>
        <v>0</v>
      </c>
      <c r="L17" s="159">
        <f t="shared" si="20"/>
        <v>0</v>
      </c>
      <c r="M17" s="159">
        <f t="shared" si="20"/>
        <v>0</v>
      </c>
      <c r="N17" s="159">
        <f t="shared" si="20"/>
        <v>0</v>
      </c>
      <c r="O17" s="159">
        <f t="shared" si="20"/>
        <v>0</v>
      </c>
      <c r="P17" s="159">
        <f t="shared" si="20"/>
        <v>0</v>
      </c>
      <c r="Q17" s="159">
        <f t="shared" si="20"/>
        <v>0</v>
      </c>
      <c r="R17" s="159">
        <f t="shared" si="18"/>
        <v>0</v>
      </c>
      <c r="S17" s="159">
        <f t="shared" ref="S17:Z17" si="21">+S16*$C$17</f>
        <v>0</v>
      </c>
      <c r="T17" s="159">
        <f t="shared" si="21"/>
        <v>0</v>
      </c>
      <c r="U17" s="159">
        <f t="shared" si="21"/>
        <v>0</v>
      </c>
      <c r="V17" s="159">
        <f t="shared" si="21"/>
        <v>0</v>
      </c>
      <c r="W17" s="159">
        <f t="shared" si="21"/>
        <v>0</v>
      </c>
      <c r="X17" s="159">
        <f t="shared" si="21"/>
        <v>0</v>
      </c>
      <c r="Y17" s="159">
        <f t="shared" si="21"/>
        <v>0</v>
      </c>
      <c r="Z17" s="159">
        <f t="shared" si="21"/>
        <v>0</v>
      </c>
      <c r="AA17" s="159">
        <f t="shared" ref="AA17:AQ17" si="22">+AA16*$C$17</f>
        <v>0</v>
      </c>
      <c r="AB17" s="159">
        <f t="shared" si="22"/>
        <v>0</v>
      </c>
      <c r="AC17" s="159">
        <f t="shared" si="22"/>
        <v>0</v>
      </c>
      <c r="AD17" s="159">
        <f t="shared" si="22"/>
        <v>0</v>
      </c>
      <c r="AE17" s="159">
        <f t="shared" si="22"/>
        <v>0</v>
      </c>
      <c r="AF17" s="159">
        <f t="shared" si="22"/>
        <v>0</v>
      </c>
      <c r="AG17" s="159">
        <f t="shared" si="22"/>
        <v>0</v>
      </c>
      <c r="AH17" s="159">
        <f t="shared" si="22"/>
        <v>0</v>
      </c>
      <c r="AI17" s="159">
        <f t="shared" si="22"/>
        <v>0</v>
      </c>
      <c r="AJ17" s="159">
        <f t="shared" si="22"/>
        <v>0</v>
      </c>
      <c r="AK17" s="159">
        <f t="shared" si="22"/>
        <v>0</v>
      </c>
      <c r="AL17" s="159">
        <f t="shared" si="22"/>
        <v>0</v>
      </c>
      <c r="AM17" s="159">
        <f t="shared" si="22"/>
        <v>0</v>
      </c>
      <c r="AN17" s="159">
        <f t="shared" si="22"/>
        <v>0</v>
      </c>
      <c r="AO17" s="159">
        <f t="shared" si="22"/>
        <v>0</v>
      </c>
      <c r="AP17" s="159">
        <f t="shared" si="22"/>
        <v>0</v>
      </c>
      <c r="AQ17" s="385">
        <f t="shared" si="22"/>
        <v>0</v>
      </c>
    </row>
    <row r="18" spans="1:43" ht="12.5" thickTop="1" thickBot="1">
      <c r="A18" s="386" t="s">
        <v>146</v>
      </c>
      <c r="B18" s="160"/>
      <c r="C18" s="415"/>
      <c r="D18" s="400">
        <f t="shared" ref="D18:R18" si="23">+D17+D16</f>
        <v>0</v>
      </c>
      <c r="E18" s="161">
        <f t="shared" si="23"/>
        <v>0</v>
      </c>
      <c r="F18" s="161">
        <f t="shared" ref="F18:G18" si="24">+F17+F16</f>
        <v>0</v>
      </c>
      <c r="G18" s="162">
        <f t="shared" si="24"/>
        <v>0</v>
      </c>
      <c r="H18" s="162">
        <f t="shared" ref="H18:Q18" si="25">+H17+H16</f>
        <v>0</v>
      </c>
      <c r="I18" s="162">
        <f t="shared" si="25"/>
        <v>0</v>
      </c>
      <c r="J18" s="162">
        <f t="shared" si="25"/>
        <v>0</v>
      </c>
      <c r="K18" s="162">
        <f t="shared" si="25"/>
        <v>0</v>
      </c>
      <c r="L18" s="162">
        <f t="shared" si="25"/>
        <v>0</v>
      </c>
      <c r="M18" s="162">
        <f t="shared" si="25"/>
        <v>0</v>
      </c>
      <c r="N18" s="162">
        <f t="shared" si="25"/>
        <v>0</v>
      </c>
      <c r="O18" s="162">
        <f t="shared" si="25"/>
        <v>0</v>
      </c>
      <c r="P18" s="162">
        <f t="shared" si="25"/>
        <v>0</v>
      </c>
      <c r="Q18" s="162">
        <f t="shared" si="25"/>
        <v>0</v>
      </c>
      <c r="R18" s="162">
        <f t="shared" si="23"/>
        <v>0</v>
      </c>
      <c r="S18" s="162">
        <f t="shared" ref="S18:Z18" si="26">+S17+S16</f>
        <v>0</v>
      </c>
      <c r="T18" s="162">
        <f t="shared" si="26"/>
        <v>0</v>
      </c>
      <c r="U18" s="162">
        <f t="shared" si="26"/>
        <v>0</v>
      </c>
      <c r="V18" s="162">
        <f t="shared" si="26"/>
        <v>0</v>
      </c>
      <c r="W18" s="162">
        <f t="shared" si="26"/>
        <v>0</v>
      </c>
      <c r="X18" s="162">
        <f t="shared" si="26"/>
        <v>0</v>
      </c>
      <c r="Y18" s="162">
        <f t="shared" si="26"/>
        <v>0</v>
      </c>
      <c r="Z18" s="162">
        <f t="shared" si="26"/>
        <v>0</v>
      </c>
      <c r="AA18" s="162">
        <f t="shared" ref="AA18:AQ18" si="27">+AA17+AA16</f>
        <v>0</v>
      </c>
      <c r="AB18" s="162">
        <f t="shared" si="27"/>
        <v>0</v>
      </c>
      <c r="AC18" s="162">
        <f t="shared" si="27"/>
        <v>0</v>
      </c>
      <c r="AD18" s="162">
        <f t="shared" si="27"/>
        <v>0</v>
      </c>
      <c r="AE18" s="162">
        <f t="shared" si="27"/>
        <v>0</v>
      </c>
      <c r="AF18" s="162">
        <f t="shared" si="27"/>
        <v>0</v>
      </c>
      <c r="AG18" s="162">
        <f t="shared" si="27"/>
        <v>0</v>
      </c>
      <c r="AH18" s="162">
        <f t="shared" si="27"/>
        <v>0</v>
      </c>
      <c r="AI18" s="162">
        <f t="shared" si="27"/>
        <v>0</v>
      </c>
      <c r="AJ18" s="162">
        <f t="shared" si="27"/>
        <v>0</v>
      </c>
      <c r="AK18" s="162">
        <f t="shared" si="27"/>
        <v>0</v>
      </c>
      <c r="AL18" s="162">
        <f t="shared" si="27"/>
        <v>0</v>
      </c>
      <c r="AM18" s="162">
        <f t="shared" si="27"/>
        <v>0</v>
      </c>
      <c r="AN18" s="162">
        <f t="shared" si="27"/>
        <v>0</v>
      </c>
      <c r="AO18" s="162">
        <f t="shared" si="27"/>
        <v>0</v>
      </c>
      <c r="AP18" s="162">
        <f t="shared" si="27"/>
        <v>0</v>
      </c>
      <c r="AQ18" s="387">
        <f t="shared" si="27"/>
        <v>0</v>
      </c>
    </row>
    <row r="19" spans="1:43" ht="12.5" thickTop="1" thickBot="1">
      <c r="A19" s="388" t="s">
        <v>147</v>
      </c>
      <c r="B19" s="389"/>
      <c r="C19" s="416">
        <f>+C16</f>
        <v>8</v>
      </c>
      <c r="D19" s="401">
        <f t="shared" ref="D19:R19" si="28">+D18*$C$19</f>
        <v>0</v>
      </c>
      <c r="E19" s="390">
        <f t="shared" si="28"/>
        <v>0</v>
      </c>
      <c r="F19" s="390">
        <f t="shared" ref="F19:G19" si="29">+F18*$C$19</f>
        <v>0</v>
      </c>
      <c r="G19" s="391">
        <f t="shared" si="29"/>
        <v>0</v>
      </c>
      <c r="H19" s="391">
        <f t="shared" ref="H19:Q19" si="30">+H18*$C$19</f>
        <v>0</v>
      </c>
      <c r="I19" s="391">
        <f t="shared" si="30"/>
        <v>0</v>
      </c>
      <c r="J19" s="391">
        <f t="shared" si="30"/>
        <v>0</v>
      </c>
      <c r="K19" s="391">
        <f t="shared" si="30"/>
        <v>0</v>
      </c>
      <c r="L19" s="391">
        <f t="shared" si="30"/>
        <v>0</v>
      </c>
      <c r="M19" s="391">
        <f t="shared" si="30"/>
        <v>0</v>
      </c>
      <c r="N19" s="391">
        <f t="shared" si="30"/>
        <v>0</v>
      </c>
      <c r="O19" s="391">
        <f t="shared" si="30"/>
        <v>0</v>
      </c>
      <c r="P19" s="391">
        <f t="shared" si="30"/>
        <v>0</v>
      </c>
      <c r="Q19" s="391">
        <f t="shared" si="30"/>
        <v>0</v>
      </c>
      <c r="R19" s="391">
        <f t="shared" si="28"/>
        <v>0</v>
      </c>
      <c r="S19" s="391">
        <f t="shared" ref="S19:Z19" si="31">+S18*$C$19</f>
        <v>0</v>
      </c>
      <c r="T19" s="391">
        <f t="shared" si="31"/>
        <v>0</v>
      </c>
      <c r="U19" s="391">
        <f t="shared" si="31"/>
        <v>0</v>
      </c>
      <c r="V19" s="391">
        <f t="shared" si="31"/>
        <v>0</v>
      </c>
      <c r="W19" s="391">
        <f t="shared" si="31"/>
        <v>0</v>
      </c>
      <c r="X19" s="391">
        <f t="shared" si="31"/>
        <v>0</v>
      </c>
      <c r="Y19" s="391">
        <f t="shared" si="31"/>
        <v>0</v>
      </c>
      <c r="Z19" s="391">
        <f t="shared" si="31"/>
        <v>0</v>
      </c>
      <c r="AA19" s="391">
        <f t="shared" ref="AA19:AQ19" si="32">+AA18*$C$19</f>
        <v>0</v>
      </c>
      <c r="AB19" s="391">
        <f t="shared" si="32"/>
        <v>0</v>
      </c>
      <c r="AC19" s="391">
        <f t="shared" si="32"/>
        <v>0</v>
      </c>
      <c r="AD19" s="391">
        <f t="shared" si="32"/>
        <v>0</v>
      </c>
      <c r="AE19" s="391">
        <f t="shared" si="32"/>
        <v>0</v>
      </c>
      <c r="AF19" s="391">
        <f t="shared" si="32"/>
        <v>0</v>
      </c>
      <c r="AG19" s="391">
        <f t="shared" si="32"/>
        <v>0</v>
      </c>
      <c r="AH19" s="391">
        <f t="shared" si="32"/>
        <v>0</v>
      </c>
      <c r="AI19" s="391">
        <f t="shared" si="32"/>
        <v>0</v>
      </c>
      <c r="AJ19" s="391">
        <f t="shared" si="32"/>
        <v>0</v>
      </c>
      <c r="AK19" s="391">
        <f t="shared" si="32"/>
        <v>0</v>
      </c>
      <c r="AL19" s="391">
        <f t="shared" si="32"/>
        <v>0</v>
      </c>
      <c r="AM19" s="391">
        <f t="shared" si="32"/>
        <v>0</v>
      </c>
      <c r="AN19" s="391">
        <f t="shared" si="32"/>
        <v>0</v>
      </c>
      <c r="AO19" s="391">
        <f t="shared" si="32"/>
        <v>0</v>
      </c>
      <c r="AP19" s="391">
        <f t="shared" si="32"/>
        <v>0</v>
      </c>
      <c r="AQ19" s="392">
        <f t="shared" si="32"/>
        <v>0</v>
      </c>
    </row>
    <row r="20" spans="1:43">
      <c r="A20" s="163"/>
      <c r="B20" s="164"/>
      <c r="C20" s="145"/>
      <c r="D20" s="165"/>
      <c r="E20" s="165"/>
      <c r="F20" s="165"/>
      <c r="G20" s="165"/>
      <c r="H20" s="165"/>
      <c r="I20" s="165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  <c r="AA20" s="165"/>
      <c r="AB20" s="165"/>
      <c r="AC20" s="165"/>
      <c r="AD20" s="165"/>
      <c r="AE20" s="165"/>
      <c r="AF20" s="165"/>
      <c r="AG20" s="165"/>
      <c r="AH20" s="165"/>
      <c r="AI20" s="165"/>
      <c r="AJ20" s="165"/>
      <c r="AK20" s="165"/>
      <c r="AL20" s="165"/>
      <c r="AM20" s="165"/>
      <c r="AN20" s="165"/>
      <c r="AO20" s="165"/>
      <c r="AP20" s="165"/>
      <c r="AQ20" s="165"/>
    </row>
    <row r="21" spans="1:43">
      <c r="D21" s="150">
        <f>+D19*30</f>
        <v>0</v>
      </c>
      <c r="E21" s="150">
        <f t="shared" ref="E21:R21" si="33">+E19*30</f>
        <v>0</v>
      </c>
      <c r="F21" s="150">
        <f t="shared" si="33"/>
        <v>0</v>
      </c>
      <c r="G21" s="150">
        <f t="shared" si="33"/>
        <v>0</v>
      </c>
      <c r="H21" s="150">
        <f t="shared" si="33"/>
        <v>0</v>
      </c>
      <c r="I21" s="150">
        <f t="shared" si="33"/>
        <v>0</v>
      </c>
      <c r="J21" s="150">
        <f>+J19*30</f>
        <v>0</v>
      </c>
      <c r="K21" s="150">
        <f t="shared" si="33"/>
        <v>0</v>
      </c>
      <c r="L21" s="150">
        <f t="shared" si="33"/>
        <v>0</v>
      </c>
      <c r="M21" s="150">
        <f>+M19*30</f>
        <v>0</v>
      </c>
      <c r="N21" s="150">
        <f t="shared" si="33"/>
        <v>0</v>
      </c>
      <c r="O21" s="150">
        <f t="shared" si="33"/>
        <v>0</v>
      </c>
      <c r="P21" s="150">
        <f t="shared" si="33"/>
        <v>0</v>
      </c>
      <c r="Q21" s="150">
        <f t="shared" si="33"/>
        <v>0</v>
      </c>
      <c r="R21" s="150">
        <f t="shared" si="33"/>
        <v>0</v>
      </c>
    </row>
  </sheetData>
  <sheetProtection selectLockedCells="1" autoFilter="0"/>
  <protectedRanges>
    <protectedRange sqref="C8:C9 B9 D12:AQ14" name="Range1"/>
  </protectedRanges>
  <phoneticPr fontId="16" type="noConversion"/>
  <pageMargins left="0.32" right="0.31" top="1" bottom="1" header="0.5" footer="0.5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9">
    <tabColor theme="7" tint="0.39997558519241921"/>
  </sheetPr>
  <dimension ref="A1:AP78"/>
  <sheetViews>
    <sheetView zoomScale="85" zoomScaleNormal="85" zoomScalePageLayoutView="85" workbookViewId="0">
      <pane xSplit="1" ySplit="4" topLeftCell="B5" activePane="bottomRight" state="frozen"/>
      <selection activeCell="I29" sqref="I29"/>
      <selection pane="topRight" activeCell="I29" sqref="I29"/>
      <selection pane="bottomLeft" activeCell="I29" sqref="I29"/>
      <selection pane="bottomRight" activeCell="A4" sqref="A4"/>
    </sheetView>
  </sheetViews>
  <sheetFormatPr baseColWidth="10" defaultColWidth="9.81640625" defaultRowHeight="13"/>
  <cols>
    <col min="1" max="1" width="35.1796875" style="139" customWidth="1"/>
    <col min="2" max="2" width="20.1796875" style="149" customWidth="1"/>
    <col min="3" max="10" width="20.1796875" style="148" customWidth="1"/>
    <col min="11" max="34" width="20.1796875" style="139" customWidth="1"/>
    <col min="35" max="35" width="23.453125" style="139" customWidth="1"/>
    <col min="36" max="36" width="20.1796875" style="139" customWidth="1"/>
    <col min="37" max="37" width="16.08984375" style="139" customWidth="1"/>
    <col min="38" max="38" width="13.6328125" style="139" customWidth="1"/>
    <col min="39" max="39" width="9.81640625" style="139"/>
    <col min="40" max="40" width="20.6328125" style="139" customWidth="1"/>
    <col min="41" max="41" width="13.26953125" style="139" customWidth="1"/>
    <col min="42" max="42" width="17.1796875" style="139" customWidth="1"/>
    <col min="43" max="16384" width="9.81640625" style="139"/>
  </cols>
  <sheetData>
    <row r="1" spans="1:42">
      <c r="A1" s="130" t="str">
        <f>'MO-P1'!A1</f>
        <v>PAREX RESOURCES</v>
      </c>
    </row>
    <row r="2" spans="1:42">
      <c r="A2" s="129" t="s">
        <v>134</v>
      </c>
      <c r="B2" s="166"/>
    </row>
    <row r="3" spans="1:42">
      <c r="A3" s="130"/>
    </row>
    <row r="4" spans="1:42" s="330" customFormat="1" ht="130">
      <c r="A4" s="305" t="s">
        <v>60</v>
      </c>
      <c r="B4" s="305" t="s">
        <v>433</v>
      </c>
      <c r="C4" s="305" t="s">
        <v>434</v>
      </c>
      <c r="D4" s="305" t="s">
        <v>435</v>
      </c>
      <c r="E4" s="305" t="s">
        <v>436</v>
      </c>
      <c r="F4" s="305" t="s">
        <v>437</v>
      </c>
      <c r="G4" s="305" t="s">
        <v>438</v>
      </c>
      <c r="H4" s="305" t="s">
        <v>439</v>
      </c>
      <c r="I4" s="305" t="s">
        <v>440</v>
      </c>
      <c r="J4" s="305" t="s">
        <v>441</v>
      </c>
      <c r="K4" s="305" t="s">
        <v>442</v>
      </c>
      <c r="L4" s="305" t="s">
        <v>443</v>
      </c>
      <c r="M4" s="305" t="s">
        <v>444</v>
      </c>
      <c r="N4" s="305" t="s">
        <v>445</v>
      </c>
      <c r="O4" s="305" t="s">
        <v>446</v>
      </c>
      <c r="P4" s="305" t="s">
        <v>447</v>
      </c>
      <c r="Q4" s="305" t="s">
        <v>448</v>
      </c>
      <c r="R4" s="305" t="s">
        <v>449</v>
      </c>
      <c r="S4" s="305" t="s">
        <v>450</v>
      </c>
      <c r="T4" s="305" t="s">
        <v>451</v>
      </c>
      <c r="U4" s="305" t="s">
        <v>452</v>
      </c>
      <c r="V4" s="305" t="s">
        <v>453</v>
      </c>
      <c r="W4" s="305" t="s">
        <v>454</v>
      </c>
      <c r="X4" s="305" t="s">
        <v>455</v>
      </c>
      <c r="Y4" s="305" t="s">
        <v>456</v>
      </c>
      <c r="Z4" s="305" t="s">
        <v>457</v>
      </c>
      <c r="AA4" s="305" t="s">
        <v>458</v>
      </c>
      <c r="AB4" s="305" t="s">
        <v>459</v>
      </c>
      <c r="AC4" s="305" t="s">
        <v>460</v>
      </c>
      <c r="AD4" s="305" t="s">
        <v>461</v>
      </c>
      <c r="AE4" s="305" t="s">
        <v>228</v>
      </c>
      <c r="AF4" s="305" t="s">
        <v>439</v>
      </c>
      <c r="AG4" s="305" t="s">
        <v>462</v>
      </c>
      <c r="AH4" s="305" t="s">
        <v>463</v>
      </c>
      <c r="AI4" s="305" t="s">
        <v>464</v>
      </c>
      <c r="AJ4" s="305" t="s">
        <v>465</v>
      </c>
      <c r="AK4" s="305" t="s">
        <v>466</v>
      </c>
      <c r="AL4" s="305" t="s">
        <v>445</v>
      </c>
      <c r="AM4" s="305" t="s">
        <v>467</v>
      </c>
      <c r="AN4" s="305" t="s">
        <v>468</v>
      </c>
      <c r="AO4" s="305" t="s">
        <v>469</v>
      </c>
      <c r="AP4" s="305" t="s">
        <v>246</v>
      </c>
    </row>
    <row r="5" spans="1:42">
      <c r="A5" s="342" t="s">
        <v>148</v>
      </c>
      <c r="B5" s="167"/>
      <c r="C5" s="348"/>
      <c r="D5" s="167"/>
      <c r="E5" s="167"/>
      <c r="F5" s="167"/>
      <c r="G5" s="167"/>
      <c r="H5" s="167"/>
      <c r="I5" s="167"/>
      <c r="J5" s="167"/>
      <c r="K5" s="167"/>
      <c r="L5" s="167"/>
      <c r="M5" s="167"/>
      <c r="N5" s="167"/>
      <c r="O5" s="167"/>
      <c r="P5" s="167"/>
      <c r="Q5" s="167"/>
      <c r="R5" s="167"/>
      <c r="S5" s="167"/>
      <c r="T5" s="167"/>
      <c r="U5" s="167"/>
      <c r="V5" s="167"/>
      <c r="W5" s="167"/>
      <c r="X5" s="167"/>
      <c r="Y5" s="167"/>
      <c r="Z5" s="167"/>
      <c r="AA5" s="167"/>
      <c r="AB5" s="167"/>
      <c r="AC5" s="167"/>
      <c r="AD5" s="167"/>
      <c r="AE5" s="167"/>
      <c r="AF5" s="167"/>
      <c r="AG5" s="167"/>
      <c r="AH5" s="167"/>
      <c r="AI5" s="167"/>
      <c r="AJ5" s="167"/>
      <c r="AK5" s="167"/>
      <c r="AL5" s="167"/>
      <c r="AM5" s="167"/>
      <c r="AN5" s="167"/>
      <c r="AO5" s="167"/>
      <c r="AP5" s="167"/>
    </row>
    <row r="6" spans="1:42">
      <c r="A6" s="342" t="s">
        <v>149</v>
      </c>
      <c r="B6" s="167"/>
      <c r="C6" s="348"/>
      <c r="D6" s="167"/>
      <c r="E6" s="167"/>
      <c r="F6" s="167"/>
      <c r="G6" s="167"/>
      <c r="H6" s="167"/>
      <c r="I6" s="167"/>
      <c r="J6" s="167"/>
      <c r="K6" s="167"/>
      <c r="L6" s="167"/>
      <c r="M6" s="167"/>
      <c r="N6" s="167"/>
      <c r="O6" s="167"/>
      <c r="P6" s="167"/>
      <c r="Q6" s="167"/>
      <c r="R6" s="167"/>
      <c r="S6" s="167"/>
      <c r="T6" s="167"/>
      <c r="U6" s="167"/>
      <c r="V6" s="167"/>
      <c r="W6" s="167"/>
      <c r="X6" s="167"/>
      <c r="Y6" s="167"/>
      <c r="Z6" s="167"/>
      <c r="AA6" s="167"/>
      <c r="AB6" s="167"/>
      <c r="AC6" s="167"/>
      <c r="AD6" s="167"/>
      <c r="AE6" s="167"/>
      <c r="AF6" s="167"/>
      <c r="AG6" s="167"/>
      <c r="AH6" s="167"/>
      <c r="AI6" s="167"/>
      <c r="AJ6" s="167"/>
      <c r="AK6" s="167"/>
      <c r="AL6" s="167"/>
      <c r="AM6" s="167"/>
      <c r="AN6" s="167"/>
      <c r="AO6" s="167"/>
      <c r="AP6" s="167"/>
    </row>
    <row r="7" spans="1:42">
      <c r="A7" s="342" t="s">
        <v>65</v>
      </c>
      <c r="B7" s="167"/>
      <c r="C7" s="348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7"/>
      <c r="P7" s="167"/>
      <c r="Q7" s="167"/>
      <c r="R7" s="167"/>
      <c r="S7" s="167"/>
      <c r="T7" s="167"/>
      <c r="U7" s="167"/>
      <c r="V7" s="167"/>
      <c r="W7" s="167"/>
      <c r="X7" s="167"/>
      <c r="Y7" s="167"/>
      <c r="Z7" s="167"/>
      <c r="AA7" s="167"/>
      <c r="AB7" s="167"/>
      <c r="AC7" s="167"/>
      <c r="AD7" s="167"/>
      <c r="AE7" s="167"/>
      <c r="AF7" s="167"/>
      <c r="AG7" s="167"/>
      <c r="AH7" s="167"/>
      <c r="AI7" s="167"/>
      <c r="AJ7" s="167"/>
      <c r="AK7" s="167"/>
      <c r="AL7" s="167"/>
      <c r="AM7" s="167"/>
      <c r="AN7" s="167"/>
      <c r="AO7" s="167"/>
      <c r="AP7" s="167"/>
    </row>
    <row r="8" spans="1:42">
      <c r="A8" s="342" t="s">
        <v>150</v>
      </c>
      <c r="B8" s="167"/>
      <c r="C8" s="348"/>
      <c r="D8" s="167"/>
      <c r="E8" s="167"/>
      <c r="F8" s="167"/>
      <c r="G8" s="167"/>
      <c r="H8" s="167"/>
      <c r="I8" s="167"/>
      <c r="J8" s="167"/>
      <c r="K8" s="167"/>
      <c r="L8" s="167"/>
      <c r="M8" s="167"/>
      <c r="N8" s="167"/>
      <c r="O8" s="167"/>
      <c r="P8" s="167"/>
      <c r="Q8" s="167"/>
      <c r="R8" s="167"/>
      <c r="S8" s="167"/>
      <c r="T8" s="167"/>
      <c r="U8" s="167"/>
      <c r="V8" s="167"/>
      <c r="W8" s="167"/>
      <c r="X8" s="167"/>
      <c r="Y8" s="167"/>
      <c r="Z8" s="167"/>
      <c r="AA8" s="167"/>
      <c r="AB8" s="167"/>
      <c r="AC8" s="167"/>
      <c r="AD8" s="167"/>
      <c r="AE8" s="167"/>
      <c r="AF8" s="167"/>
      <c r="AG8" s="167"/>
      <c r="AH8" s="167"/>
      <c r="AI8" s="167"/>
      <c r="AJ8" s="167"/>
      <c r="AK8" s="167"/>
      <c r="AL8" s="167"/>
      <c r="AM8" s="167"/>
      <c r="AN8" s="167"/>
      <c r="AO8" s="167"/>
      <c r="AP8" s="167"/>
    </row>
    <row r="9" spans="1:42">
      <c r="A9" s="342" t="s">
        <v>151</v>
      </c>
      <c r="B9" s="167"/>
      <c r="C9" s="348"/>
      <c r="D9" s="167"/>
      <c r="E9" s="167"/>
      <c r="F9" s="167"/>
      <c r="G9" s="167"/>
      <c r="H9" s="167"/>
      <c r="I9" s="167"/>
      <c r="J9" s="167"/>
      <c r="K9" s="167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  <c r="AA9" s="167"/>
      <c r="AB9" s="167"/>
      <c r="AC9" s="167"/>
      <c r="AD9" s="167"/>
      <c r="AE9" s="167"/>
      <c r="AF9" s="167"/>
      <c r="AG9" s="167"/>
      <c r="AH9" s="167"/>
      <c r="AI9" s="167"/>
      <c r="AJ9" s="167"/>
      <c r="AK9" s="167"/>
      <c r="AL9" s="167"/>
      <c r="AM9" s="167"/>
      <c r="AN9" s="167"/>
      <c r="AO9" s="167"/>
      <c r="AP9" s="167"/>
    </row>
    <row r="10" spans="1:42">
      <c r="A10" s="342" t="s">
        <v>153</v>
      </c>
      <c r="B10" s="167"/>
      <c r="C10" s="348"/>
      <c r="D10" s="167"/>
      <c r="E10" s="167"/>
      <c r="F10" s="167"/>
      <c r="G10" s="167"/>
      <c r="H10" s="167"/>
      <c r="I10" s="167"/>
      <c r="J10" s="167"/>
      <c r="K10" s="167"/>
      <c r="L10" s="167"/>
      <c r="M10" s="167"/>
      <c r="N10" s="167"/>
      <c r="O10" s="167"/>
      <c r="P10" s="167"/>
      <c r="Q10" s="167"/>
      <c r="R10" s="167"/>
      <c r="S10" s="167"/>
      <c r="T10" s="167"/>
      <c r="U10" s="167"/>
      <c r="V10" s="167"/>
      <c r="W10" s="167"/>
      <c r="X10" s="167"/>
      <c r="Y10" s="167"/>
      <c r="Z10" s="167"/>
      <c r="AA10" s="167"/>
      <c r="AB10" s="167"/>
      <c r="AC10" s="167"/>
      <c r="AD10" s="167"/>
      <c r="AE10" s="167"/>
      <c r="AF10" s="167"/>
      <c r="AG10" s="167"/>
      <c r="AH10" s="167"/>
      <c r="AI10" s="167"/>
      <c r="AJ10" s="167"/>
      <c r="AK10" s="167"/>
      <c r="AL10" s="167"/>
      <c r="AM10" s="167"/>
      <c r="AN10" s="167"/>
      <c r="AO10" s="167"/>
      <c r="AP10" s="167"/>
    </row>
    <row r="11" spans="1:42">
      <c r="A11" s="342" t="s">
        <v>152</v>
      </c>
      <c r="B11" s="167"/>
      <c r="C11" s="348"/>
      <c r="D11" s="167"/>
      <c r="E11" s="167"/>
      <c r="F11" s="167"/>
      <c r="G11" s="167"/>
      <c r="H11" s="167"/>
      <c r="I11" s="167"/>
      <c r="J11" s="167"/>
      <c r="K11" s="167"/>
      <c r="L11" s="167"/>
      <c r="M11" s="167"/>
      <c r="N11" s="167"/>
      <c r="O11" s="167"/>
      <c r="P11" s="167"/>
      <c r="Q11" s="167"/>
      <c r="R11" s="167"/>
      <c r="S11" s="167"/>
      <c r="T11" s="167"/>
      <c r="U11" s="167"/>
      <c r="V11" s="167"/>
      <c r="W11" s="167"/>
      <c r="X11" s="167"/>
      <c r="Y11" s="167"/>
      <c r="Z11" s="167"/>
      <c r="AA11" s="167"/>
      <c r="AB11" s="167"/>
      <c r="AC11" s="167"/>
      <c r="AD11" s="167"/>
      <c r="AE11" s="167"/>
      <c r="AF11" s="167"/>
      <c r="AG11" s="167"/>
      <c r="AH11" s="167"/>
      <c r="AI11" s="167"/>
      <c r="AJ11" s="167"/>
      <c r="AK11" s="167"/>
      <c r="AL11" s="167"/>
      <c r="AM11" s="167"/>
      <c r="AN11" s="167"/>
      <c r="AO11" s="167"/>
      <c r="AP11" s="167"/>
    </row>
    <row r="12" spans="1:42">
      <c r="A12" s="313" t="s">
        <v>61</v>
      </c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314"/>
      <c r="M12" s="314"/>
      <c r="N12" s="314"/>
      <c r="O12" s="314"/>
      <c r="P12" s="314"/>
      <c r="Q12" s="314"/>
      <c r="R12" s="314"/>
      <c r="S12" s="314"/>
      <c r="T12" s="314"/>
      <c r="U12" s="314"/>
      <c r="V12" s="314"/>
      <c r="W12" s="314"/>
      <c r="X12" s="314"/>
      <c r="Y12" s="314"/>
      <c r="Z12" s="314"/>
      <c r="AA12" s="314"/>
      <c r="AB12" s="314"/>
      <c r="AC12" s="314"/>
      <c r="AD12" s="314"/>
      <c r="AE12" s="314"/>
      <c r="AF12" s="314"/>
      <c r="AG12" s="314"/>
      <c r="AH12" s="314"/>
      <c r="AI12" s="314"/>
      <c r="AJ12" s="314"/>
      <c r="AK12" s="314"/>
      <c r="AL12" s="314"/>
      <c r="AM12" s="314"/>
      <c r="AN12" s="314"/>
      <c r="AO12" s="314"/>
      <c r="AP12" s="314"/>
    </row>
    <row r="13" spans="1:42" ht="12.5">
      <c r="A13" s="342" t="s">
        <v>154</v>
      </c>
      <c r="B13" s="356"/>
      <c r="C13" s="356"/>
      <c r="D13" s="356"/>
      <c r="E13" s="356"/>
      <c r="F13" s="356"/>
      <c r="G13" s="356"/>
      <c r="H13" s="356"/>
      <c r="I13" s="356"/>
      <c r="J13" s="356"/>
      <c r="K13" s="357"/>
      <c r="L13" s="357"/>
      <c r="M13" s="357"/>
      <c r="N13" s="357"/>
      <c r="O13" s="356"/>
      <c r="P13" s="357"/>
      <c r="Q13" s="357"/>
      <c r="R13" s="357"/>
      <c r="S13" s="357"/>
      <c r="T13" s="193"/>
      <c r="U13" s="193"/>
      <c r="V13" s="193"/>
      <c r="W13" s="193"/>
      <c r="X13" s="193"/>
      <c r="Y13" s="193"/>
      <c r="Z13" s="193"/>
      <c r="AA13" s="193"/>
      <c r="AB13" s="193"/>
      <c r="AC13" s="193"/>
      <c r="AD13" s="193"/>
      <c r="AE13" s="193"/>
      <c r="AF13" s="193"/>
      <c r="AG13" s="193"/>
      <c r="AH13" s="193"/>
      <c r="AI13" s="193"/>
      <c r="AJ13" s="193"/>
      <c r="AK13" s="193"/>
      <c r="AL13" s="193"/>
      <c r="AM13" s="193"/>
      <c r="AN13" s="193"/>
      <c r="AO13" s="193"/>
      <c r="AP13" s="193"/>
    </row>
    <row r="14" spans="1:42" ht="12.5">
      <c r="A14" s="342" t="s">
        <v>155</v>
      </c>
      <c r="B14" s="356"/>
      <c r="C14" s="356"/>
      <c r="D14" s="356"/>
      <c r="E14" s="356"/>
      <c r="F14" s="356"/>
      <c r="G14" s="356"/>
      <c r="H14" s="356"/>
      <c r="I14" s="356"/>
      <c r="J14" s="356"/>
      <c r="K14" s="357"/>
      <c r="L14" s="357"/>
      <c r="M14" s="357"/>
      <c r="N14" s="357"/>
      <c r="O14" s="356"/>
      <c r="P14" s="357"/>
      <c r="Q14" s="357"/>
      <c r="R14" s="357"/>
      <c r="S14" s="357"/>
      <c r="T14" s="193"/>
      <c r="U14" s="193"/>
      <c r="V14" s="193"/>
      <c r="W14" s="193"/>
      <c r="X14" s="193"/>
      <c r="Y14" s="193"/>
      <c r="Z14" s="193"/>
      <c r="AA14" s="193"/>
      <c r="AB14" s="193"/>
      <c r="AC14" s="193"/>
      <c r="AD14" s="193"/>
      <c r="AE14" s="193"/>
      <c r="AF14" s="193"/>
      <c r="AG14" s="193"/>
      <c r="AH14" s="193"/>
      <c r="AI14" s="193"/>
      <c r="AJ14" s="193"/>
      <c r="AK14" s="193"/>
      <c r="AL14" s="193"/>
      <c r="AM14" s="193"/>
      <c r="AN14" s="193"/>
      <c r="AO14" s="193"/>
      <c r="AP14" s="193"/>
    </row>
    <row r="15" spans="1:42" ht="12.5">
      <c r="A15" s="342" t="s">
        <v>156</v>
      </c>
      <c r="B15" s="356"/>
      <c r="C15" s="356"/>
      <c r="D15" s="356"/>
      <c r="E15" s="356"/>
      <c r="F15" s="356"/>
      <c r="G15" s="356"/>
      <c r="H15" s="356"/>
      <c r="I15" s="356"/>
      <c r="J15" s="356"/>
      <c r="K15" s="357"/>
      <c r="L15" s="357"/>
      <c r="M15" s="357"/>
      <c r="N15" s="357"/>
      <c r="O15" s="356"/>
      <c r="P15" s="357"/>
      <c r="Q15" s="357"/>
      <c r="R15" s="357"/>
      <c r="S15" s="357"/>
      <c r="T15" s="193"/>
      <c r="U15" s="193"/>
      <c r="V15" s="193"/>
      <c r="W15" s="193"/>
      <c r="X15" s="193"/>
      <c r="Y15" s="193"/>
      <c r="Z15" s="193"/>
      <c r="AA15" s="193"/>
      <c r="AB15" s="193"/>
      <c r="AC15" s="193"/>
      <c r="AD15" s="193"/>
      <c r="AE15" s="193"/>
      <c r="AF15" s="193"/>
      <c r="AG15" s="193"/>
      <c r="AH15" s="193"/>
      <c r="AI15" s="193"/>
      <c r="AJ15" s="193"/>
      <c r="AK15" s="193"/>
      <c r="AL15" s="193"/>
      <c r="AM15" s="193"/>
      <c r="AN15" s="193"/>
      <c r="AO15" s="193"/>
      <c r="AP15" s="193"/>
    </row>
    <row r="16" spans="1:42" s="130" customFormat="1">
      <c r="A16" s="313" t="s">
        <v>157</v>
      </c>
      <c r="B16" s="314">
        <f>SUM(B13:B15)</f>
        <v>0</v>
      </c>
      <c r="C16" s="314">
        <f t="shared" ref="C16:J16" si="0">SUM(C13:C15)</f>
        <v>0</v>
      </c>
      <c r="D16" s="314">
        <f t="shared" si="0"/>
        <v>0</v>
      </c>
      <c r="E16" s="314">
        <f t="shared" si="0"/>
        <v>0</v>
      </c>
      <c r="F16" s="314">
        <f t="shared" si="0"/>
        <v>0</v>
      </c>
      <c r="G16" s="314">
        <f t="shared" si="0"/>
        <v>0</v>
      </c>
      <c r="H16" s="314">
        <f>SUM(H13:H15)</f>
        <v>0</v>
      </c>
      <c r="I16" s="314">
        <f t="shared" si="0"/>
        <v>0</v>
      </c>
      <c r="J16" s="314">
        <f t="shared" si="0"/>
        <v>0</v>
      </c>
      <c r="K16" s="314">
        <f>SUM(K13:K15)</f>
        <v>0</v>
      </c>
      <c r="L16" s="314">
        <f t="shared" ref="L16:S16" si="1">SUM(L13:L15)</f>
        <v>0</v>
      </c>
      <c r="M16" s="314">
        <f t="shared" si="1"/>
        <v>0</v>
      </c>
      <c r="N16" s="314">
        <f t="shared" si="1"/>
        <v>0</v>
      </c>
      <c r="O16" s="314">
        <f t="shared" si="1"/>
        <v>0</v>
      </c>
      <c r="P16" s="314">
        <f t="shared" si="1"/>
        <v>0</v>
      </c>
      <c r="Q16" s="314">
        <f t="shared" si="1"/>
        <v>0</v>
      </c>
      <c r="R16" s="314">
        <f t="shared" si="1"/>
        <v>0</v>
      </c>
      <c r="S16" s="314">
        <f t="shared" si="1"/>
        <v>0</v>
      </c>
      <c r="T16" s="314">
        <f t="shared" ref="T16:AP16" si="2">SUM(T13:T15)</f>
        <v>0</v>
      </c>
      <c r="U16" s="314">
        <f t="shared" si="2"/>
        <v>0</v>
      </c>
      <c r="V16" s="314">
        <f t="shared" si="2"/>
        <v>0</v>
      </c>
      <c r="W16" s="314">
        <f t="shared" si="2"/>
        <v>0</v>
      </c>
      <c r="X16" s="314">
        <f t="shared" si="2"/>
        <v>0</v>
      </c>
      <c r="Y16" s="314">
        <f t="shared" si="2"/>
        <v>0</v>
      </c>
      <c r="Z16" s="314">
        <f t="shared" si="2"/>
        <v>0</v>
      </c>
      <c r="AA16" s="314">
        <f t="shared" si="2"/>
        <v>0</v>
      </c>
      <c r="AB16" s="314">
        <f t="shared" si="2"/>
        <v>0</v>
      </c>
      <c r="AC16" s="314">
        <f t="shared" si="2"/>
        <v>0</v>
      </c>
      <c r="AD16" s="314">
        <f t="shared" si="2"/>
        <v>0</v>
      </c>
      <c r="AE16" s="314">
        <f t="shared" si="2"/>
        <v>0</v>
      </c>
      <c r="AF16" s="314">
        <f t="shared" si="2"/>
        <v>0</v>
      </c>
      <c r="AG16" s="314">
        <f t="shared" si="2"/>
        <v>0</v>
      </c>
      <c r="AH16" s="314">
        <f t="shared" si="2"/>
        <v>0</v>
      </c>
      <c r="AI16" s="314">
        <f t="shared" si="2"/>
        <v>0</v>
      </c>
      <c r="AJ16" s="314">
        <f t="shared" si="2"/>
        <v>0</v>
      </c>
      <c r="AK16" s="314">
        <f t="shared" si="2"/>
        <v>0</v>
      </c>
      <c r="AL16" s="314">
        <f t="shared" si="2"/>
        <v>0</v>
      </c>
      <c r="AM16" s="314">
        <f t="shared" si="2"/>
        <v>0</v>
      </c>
      <c r="AN16" s="314">
        <f t="shared" si="2"/>
        <v>0</v>
      </c>
      <c r="AO16" s="314">
        <f t="shared" si="2"/>
        <v>0</v>
      </c>
      <c r="AP16" s="314">
        <f t="shared" si="2"/>
        <v>0</v>
      </c>
    </row>
    <row r="17" spans="1:42" ht="12.5">
      <c r="A17" s="342" t="s">
        <v>158</v>
      </c>
      <c r="B17" s="356"/>
      <c r="C17" s="356"/>
      <c r="D17" s="356"/>
      <c r="E17" s="356"/>
      <c r="F17" s="356"/>
      <c r="G17" s="356"/>
      <c r="H17" s="356"/>
      <c r="I17" s="358"/>
      <c r="J17" s="356"/>
      <c r="K17" s="357"/>
      <c r="L17" s="357"/>
      <c r="M17" s="357"/>
      <c r="N17" s="357"/>
      <c r="O17" s="358"/>
      <c r="P17" s="357"/>
      <c r="Q17" s="357"/>
      <c r="R17" s="357"/>
      <c r="S17" s="357"/>
      <c r="T17" s="193"/>
      <c r="U17" s="193"/>
      <c r="V17" s="193"/>
      <c r="W17" s="193"/>
      <c r="X17" s="193"/>
      <c r="Y17" s="193"/>
      <c r="Z17" s="193"/>
      <c r="AA17" s="193"/>
      <c r="AB17" s="193"/>
      <c r="AC17" s="193"/>
      <c r="AD17" s="193"/>
      <c r="AE17" s="193"/>
      <c r="AF17" s="193"/>
      <c r="AG17" s="193"/>
      <c r="AH17" s="193"/>
      <c r="AI17" s="193"/>
      <c r="AJ17" s="193"/>
      <c r="AK17" s="193"/>
      <c r="AL17" s="193"/>
      <c r="AM17" s="193"/>
      <c r="AN17" s="193"/>
      <c r="AO17" s="193"/>
      <c r="AP17" s="193"/>
    </row>
    <row r="18" spans="1:42" ht="12.5">
      <c r="A18" s="342" t="s">
        <v>159</v>
      </c>
      <c r="B18" s="356"/>
      <c r="C18" s="356"/>
      <c r="D18" s="356"/>
      <c r="E18" s="356"/>
      <c r="F18" s="356"/>
      <c r="G18" s="356"/>
      <c r="H18" s="356"/>
      <c r="I18" s="358"/>
      <c r="J18" s="356"/>
      <c r="K18" s="357"/>
      <c r="L18" s="357"/>
      <c r="M18" s="357"/>
      <c r="N18" s="357"/>
      <c r="O18" s="358"/>
      <c r="P18" s="357"/>
      <c r="Q18" s="357"/>
      <c r="R18" s="357"/>
      <c r="S18" s="357"/>
      <c r="T18" s="193"/>
      <c r="U18" s="193"/>
      <c r="V18" s="193"/>
      <c r="W18" s="193"/>
      <c r="X18" s="193"/>
      <c r="Y18" s="193"/>
      <c r="Z18" s="193"/>
      <c r="AA18" s="193"/>
      <c r="AB18" s="193"/>
      <c r="AC18" s="193"/>
      <c r="AD18" s="193"/>
      <c r="AE18" s="193"/>
      <c r="AF18" s="193"/>
      <c r="AG18" s="193"/>
      <c r="AH18" s="193"/>
      <c r="AI18" s="193"/>
      <c r="AJ18" s="193"/>
      <c r="AK18" s="193"/>
      <c r="AL18" s="193"/>
      <c r="AM18" s="193"/>
      <c r="AN18" s="193"/>
      <c r="AO18" s="193"/>
      <c r="AP18" s="193"/>
    </row>
    <row r="19" spans="1:42" ht="12.5">
      <c r="A19" s="342" t="s">
        <v>160</v>
      </c>
      <c r="B19" s="356"/>
      <c r="C19" s="356"/>
      <c r="D19" s="356"/>
      <c r="E19" s="356"/>
      <c r="F19" s="356"/>
      <c r="G19" s="356"/>
      <c r="H19" s="356"/>
      <c r="I19" s="358"/>
      <c r="J19" s="356"/>
      <c r="K19" s="357"/>
      <c r="L19" s="357"/>
      <c r="M19" s="357"/>
      <c r="N19" s="357"/>
      <c r="O19" s="358"/>
      <c r="P19" s="357"/>
      <c r="Q19" s="357"/>
      <c r="R19" s="357"/>
      <c r="S19" s="357"/>
      <c r="T19" s="193"/>
      <c r="U19" s="193"/>
      <c r="V19" s="193"/>
      <c r="W19" s="193"/>
      <c r="X19" s="193"/>
      <c r="Y19" s="193"/>
      <c r="Z19" s="193"/>
      <c r="AA19" s="193"/>
      <c r="AB19" s="193"/>
      <c r="AC19" s="193"/>
      <c r="AD19" s="193"/>
      <c r="AE19" s="193"/>
      <c r="AF19" s="193"/>
      <c r="AG19" s="193"/>
      <c r="AH19" s="193"/>
      <c r="AI19" s="193"/>
      <c r="AJ19" s="193"/>
      <c r="AK19" s="193"/>
      <c r="AL19" s="193"/>
      <c r="AM19" s="193"/>
      <c r="AN19" s="193"/>
      <c r="AO19" s="193"/>
      <c r="AP19" s="193"/>
    </row>
    <row r="20" spans="1:42" ht="12.5">
      <c r="A20" s="342" t="s">
        <v>142</v>
      </c>
      <c r="B20" s="356"/>
      <c r="C20" s="356"/>
      <c r="D20" s="356"/>
      <c r="E20" s="356"/>
      <c r="F20" s="356"/>
      <c r="G20" s="356"/>
      <c r="H20" s="356"/>
      <c r="I20" s="358"/>
      <c r="J20" s="356"/>
      <c r="K20" s="357"/>
      <c r="L20" s="357"/>
      <c r="M20" s="357"/>
      <c r="N20" s="357"/>
      <c r="O20" s="358"/>
      <c r="P20" s="357"/>
      <c r="Q20" s="357"/>
      <c r="R20" s="357"/>
      <c r="S20" s="357"/>
      <c r="T20" s="193"/>
      <c r="U20" s="193"/>
      <c r="V20" s="193"/>
      <c r="W20" s="193"/>
      <c r="X20" s="193"/>
      <c r="Y20" s="193"/>
      <c r="Z20" s="193"/>
      <c r="AA20" s="193"/>
      <c r="AB20" s="193"/>
      <c r="AC20" s="193"/>
      <c r="AD20" s="193"/>
      <c r="AE20" s="193"/>
      <c r="AF20" s="193"/>
      <c r="AG20" s="193"/>
      <c r="AH20" s="193"/>
      <c r="AI20" s="193"/>
      <c r="AJ20" s="193"/>
      <c r="AK20" s="193"/>
      <c r="AL20" s="193"/>
      <c r="AM20" s="193"/>
      <c r="AN20" s="193"/>
      <c r="AO20" s="193"/>
      <c r="AP20" s="193"/>
    </row>
    <row r="21" spans="1:42" ht="12.5">
      <c r="A21" s="342" t="s">
        <v>161</v>
      </c>
      <c r="B21" s="356"/>
      <c r="C21" s="356"/>
      <c r="D21" s="356"/>
      <c r="E21" s="356"/>
      <c r="F21" s="356"/>
      <c r="G21" s="356"/>
      <c r="H21" s="356"/>
      <c r="I21" s="358"/>
      <c r="J21" s="356"/>
      <c r="K21" s="357"/>
      <c r="L21" s="357"/>
      <c r="M21" s="357"/>
      <c r="N21" s="357"/>
      <c r="O21" s="358"/>
      <c r="P21" s="357"/>
      <c r="Q21" s="357"/>
      <c r="R21" s="357"/>
      <c r="S21" s="357"/>
      <c r="T21" s="193"/>
      <c r="U21" s="193"/>
      <c r="V21" s="193"/>
      <c r="W21" s="193"/>
      <c r="X21" s="193"/>
      <c r="Y21" s="193"/>
      <c r="Z21" s="193"/>
      <c r="AA21" s="193"/>
      <c r="AB21" s="193"/>
      <c r="AC21" s="193"/>
      <c r="AD21" s="193"/>
      <c r="AE21" s="193"/>
      <c r="AF21" s="193"/>
      <c r="AG21" s="193"/>
      <c r="AH21" s="193"/>
      <c r="AI21" s="193"/>
      <c r="AJ21" s="193"/>
      <c r="AK21" s="193"/>
      <c r="AL21" s="193"/>
      <c r="AM21" s="193"/>
      <c r="AN21" s="193"/>
      <c r="AO21" s="193"/>
      <c r="AP21" s="193"/>
    </row>
    <row r="22" spans="1:42" ht="12.5">
      <c r="A22" s="342" t="s">
        <v>162</v>
      </c>
      <c r="B22" s="356"/>
      <c r="C22" s="356"/>
      <c r="D22" s="356"/>
      <c r="E22" s="356"/>
      <c r="F22" s="356"/>
      <c r="G22" s="356"/>
      <c r="H22" s="356"/>
      <c r="I22" s="358"/>
      <c r="J22" s="356"/>
      <c r="K22" s="357"/>
      <c r="L22" s="357"/>
      <c r="M22" s="357"/>
      <c r="N22" s="357"/>
      <c r="O22" s="358"/>
      <c r="P22" s="357"/>
      <c r="Q22" s="357"/>
      <c r="R22" s="357"/>
      <c r="S22" s="357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I22" s="193"/>
      <c r="AJ22" s="193"/>
      <c r="AK22" s="193"/>
      <c r="AL22" s="193"/>
      <c r="AM22" s="193"/>
      <c r="AN22" s="193"/>
      <c r="AO22" s="193"/>
      <c r="AP22" s="193"/>
    </row>
    <row r="23" spans="1:42" ht="12.5">
      <c r="A23" s="417" t="s">
        <v>166</v>
      </c>
      <c r="B23" s="418"/>
      <c r="C23" s="418"/>
      <c r="D23" s="418"/>
      <c r="E23" s="418"/>
      <c r="F23" s="418"/>
      <c r="G23" s="418"/>
      <c r="H23" s="418"/>
      <c r="I23" s="419"/>
      <c r="J23" s="418"/>
      <c r="K23" s="420"/>
      <c r="L23" s="420"/>
      <c r="M23" s="420"/>
      <c r="N23" s="420"/>
      <c r="O23" s="419"/>
      <c r="P23" s="420"/>
      <c r="Q23" s="420"/>
      <c r="R23" s="420"/>
      <c r="S23" s="420"/>
      <c r="T23" s="421"/>
      <c r="U23" s="421"/>
      <c r="V23" s="421"/>
      <c r="W23" s="421"/>
      <c r="X23" s="421"/>
      <c r="Y23" s="421"/>
      <c r="Z23" s="421"/>
      <c r="AA23" s="421"/>
      <c r="AB23" s="421"/>
      <c r="AC23" s="421"/>
      <c r="AD23" s="421"/>
      <c r="AE23" s="421"/>
      <c r="AF23" s="421"/>
      <c r="AG23" s="421"/>
      <c r="AH23" s="421"/>
      <c r="AI23" s="421"/>
      <c r="AJ23" s="421"/>
      <c r="AK23" s="421"/>
      <c r="AL23" s="421"/>
      <c r="AM23" s="421"/>
      <c r="AN23" s="421"/>
      <c r="AO23" s="421"/>
      <c r="AP23" s="421"/>
    </row>
    <row r="24" spans="1:42" ht="12.5">
      <c r="A24" s="342"/>
      <c r="B24" s="357"/>
      <c r="C24" s="357"/>
      <c r="D24" s="357"/>
      <c r="E24" s="357"/>
      <c r="F24" s="357"/>
      <c r="G24" s="357"/>
      <c r="H24" s="357"/>
      <c r="I24" s="359"/>
      <c r="J24" s="357"/>
      <c r="K24" s="357"/>
      <c r="L24" s="357"/>
      <c r="M24" s="357"/>
      <c r="N24" s="357"/>
      <c r="O24" s="359"/>
      <c r="P24" s="357"/>
      <c r="Q24" s="357"/>
      <c r="R24" s="357"/>
      <c r="S24" s="357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  <c r="AI24" s="193"/>
      <c r="AJ24" s="193"/>
      <c r="AK24" s="193"/>
      <c r="AL24" s="193"/>
      <c r="AM24" s="193"/>
      <c r="AN24" s="193"/>
      <c r="AO24" s="193"/>
      <c r="AP24" s="193"/>
    </row>
    <row r="25" spans="1:42">
      <c r="A25" s="313" t="s">
        <v>163</v>
      </c>
      <c r="B25" s="314">
        <f t="shared" ref="B25:J25" si="3">SUM(B17:B24)</f>
        <v>0</v>
      </c>
      <c r="C25" s="314">
        <f t="shared" si="3"/>
        <v>0</v>
      </c>
      <c r="D25" s="314">
        <f t="shared" si="3"/>
        <v>0</v>
      </c>
      <c r="E25" s="314">
        <f t="shared" si="3"/>
        <v>0</v>
      </c>
      <c r="F25" s="314">
        <f t="shared" si="3"/>
        <v>0</v>
      </c>
      <c r="G25" s="314">
        <f t="shared" si="3"/>
        <v>0</v>
      </c>
      <c r="H25" s="314">
        <f t="shared" si="3"/>
        <v>0</v>
      </c>
      <c r="I25" s="314">
        <f t="shared" si="3"/>
        <v>0</v>
      </c>
      <c r="J25" s="314">
        <f t="shared" si="3"/>
        <v>0</v>
      </c>
      <c r="K25" s="314">
        <f>SUM(K17:K24)</f>
        <v>0</v>
      </c>
      <c r="L25" s="314">
        <f t="shared" ref="L25:S25" si="4">SUM(L17:L24)</f>
        <v>0</v>
      </c>
      <c r="M25" s="314">
        <f t="shared" si="4"/>
        <v>0</v>
      </c>
      <c r="N25" s="314">
        <f t="shared" si="4"/>
        <v>0</v>
      </c>
      <c r="O25" s="314">
        <f t="shared" si="4"/>
        <v>0</v>
      </c>
      <c r="P25" s="314">
        <f t="shared" si="4"/>
        <v>0</v>
      </c>
      <c r="Q25" s="314">
        <f t="shared" si="4"/>
        <v>0</v>
      </c>
      <c r="R25" s="314">
        <f t="shared" si="4"/>
        <v>0</v>
      </c>
      <c r="S25" s="314">
        <f t="shared" si="4"/>
        <v>0</v>
      </c>
      <c r="T25" s="314">
        <f t="shared" ref="T25:AJ25" si="5">SUM(T17:T24)</f>
        <v>0</v>
      </c>
      <c r="U25" s="314">
        <f t="shared" si="5"/>
        <v>0</v>
      </c>
      <c r="V25" s="314">
        <f t="shared" si="5"/>
        <v>0</v>
      </c>
      <c r="W25" s="314">
        <f t="shared" si="5"/>
        <v>0</v>
      </c>
      <c r="X25" s="314">
        <f t="shared" si="5"/>
        <v>0</v>
      </c>
      <c r="Y25" s="314">
        <f t="shared" si="5"/>
        <v>0</v>
      </c>
      <c r="Z25" s="314">
        <f t="shared" si="5"/>
        <v>0</v>
      </c>
      <c r="AA25" s="314">
        <f t="shared" si="5"/>
        <v>0</v>
      </c>
      <c r="AB25" s="314">
        <f t="shared" si="5"/>
        <v>0</v>
      </c>
      <c r="AC25" s="314">
        <f t="shared" si="5"/>
        <v>0</v>
      </c>
      <c r="AD25" s="314">
        <f t="shared" si="5"/>
        <v>0</v>
      </c>
      <c r="AE25" s="314">
        <f t="shared" si="5"/>
        <v>0</v>
      </c>
      <c r="AF25" s="314">
        <f t="shared" si="5"/>
        <v>0</v>
      </c>
      <c r="AG25" s="314">
        <f t="shared" si="5"/>
        <v>0</v>
      </c>
      <c r="AH25" s="314">
        <f t="shared" si="5"/>
        <v>0</v>
      </c>
      <c r="AI25" s="314">
        <f t="shared" si="5"/>
        <v>0</v>
      </c>
      <c r="AJ25" s="314">
        <f t="shared" si="5"/>
        <v>0</v>
      </c>
      <c r="AK25" s="314">
        <f t="shared" ref="AK25:AP25" si="6">SUM(AK17:AK24)</f>
        <v>0</v>
      </c>
      <c r="AL25" s="314">
        <f t="shared" si="6"/>
        <v>0</v>
      </c>
      <c r="AM25" s="314">
        <f t="shared" si="6"/>
        <v>0</v>
      </c>
      <c r="AN25" s="314">
        <f t="shared" si="6"/>
        <v>0</v>
      </c>
      <c r="AO25" s="314">
        <f t="shared" si="6"/>
        <v>0</v>
      </c>
      <c r="AP25" s="314">
        <f t="shared" si="6"/>
        <v>0</v>
      </c>
    </row>
    <row r="26" spans="1:42">
      <c r="A26" s="342" t="s">
        <v>164</v>
      </c>
      <c r="B26" s="314">
        <f t="shared" ref="B26:J26" si="7">+B25+B16</f>
        <v>0</v>
      </c>
      <c r="C26" s="314">
        <f t="shared" si="7"/>
        <v>0</v>
      </c>
      <c r="D26" s="314">
        <f t="shared" si="7"/>
        <v>0</v>
      </c>
      <c r="E26" s="314">
        <f t="shared" si="7"/>
        <v>0</v>
      </c>
      <c r="F26" s="314">
        <f t="shared" si="7"/>
        <v>0</v>
      </c>
      <c r="G26" s="314">
        <f t="shared" si="7"/>
        <v>0</v>
      </c>
      <c r="H26" s="314">
        <f t="shared" si="7"/>
        <v>0</v>
      </c>
      <c r="I26" s="314">
        <f t="shared" si="7"/>
        <v>0</v>
      </c>
      <c r="J26" s="314">
        <f t="shared" si="7"/>
        <v>0</v>
      </c>
      <c r="K26" s="314">
        <f>+K25+K16</f>
        <v>0</v>
      </c>
      <c r="L26" s="314">
        <f t="shared" ref="L26:S26" si="8">+L25+L16</f>
        <v>0</v>
      </c>
      <c r="M26" s="314">
        <f t="shared" si="8"/>
        <v>0</v>
      </c>
      <c r="N26" s="314">
        <f t="shared" si="8"/>
        <v>0</v>
      </c>
      <c r="O26" s="314">
        <f t="shared" si="8"/>
        <v>0</v>
      </c>
      <c r="P26" s="314">
        <f t="shared" si="8"/>
        <v>0</v>
      </c>
      <c r="Q26" s="314">
        <f t="shared" si="8"/>
        <v>0</v>
      </c>
      <c r="R26" s="314">
        <f t="shared" si="8"/>
        <v>0</v>
      </c>
      <c r="S26" s="314">
        <f t="shared" si="8"/>
        <v>0</v>
      </c>
      <c r="T26" s="314">
        <f t="shared" ref="T26:AJ26" si="9">+T25+T16</f>
        <v>0</v>
      </c>
      <c r="U26" s="314">
        <f t="shared" si="9"/>
        <v>0</v>
      </c>
      <c r="V26" s="314">
        <f t="shared" si="9"/>
        <v>0</v>
      </c>
      <c r="W26" s="314">
        <f t="shared" si="9"/>
        <v>0</v>
      </c>
      <c r="X26" s="314">
        <f t="shared" si="9"/>
        <v>0</v>
      </c>
      <c r="Y26" s="314">
        <f t="shared" si="9"/>
        <v>0</v>
      </c>
      <c r="Z26" s="314">
        <f t="shared" si="9"/>
        <v>0</v>
      </c>
      <c r="AA26" s="314">
        <f t="shared" si="9"/>
        <v>0</v>
      </c>
      <c r="AB26" s="314">
        <f t="shared" si="9"/>
        <v>0</v>
      </c>
      <c r="AC26" s="314">
        <f t="shared" si="9"/>
        <v>0</v>
      </c>
      <c r="AD26" s="314">
        <f t="shared" si="9"/>
        <v>0</v>
      </c>
      <c r="AE26" s="314">
        <f t="shared" si="9"/>
        <v>0</v>
      </c>
      <c r="AF26" s="314">
        <f t="shared" si="9"/>
        <v>0</v>
      </c>
      <c r="AG26" s="314">
        <f t="shared" si="9"/>
        <v>0</v>
      </c>
      <c r="AH26" s="314">
        <f t="shared" si="9"/>
        <v>0</v>
      </c>
      <c r="AI26" s="314">
        <f t="shared" si="9"/>
        <v>0</v>
      </c>
      <c r="AJ26" s="314">
        <f t="shared" si="9"/>
        <v>0</v>
      </c>
      <c r="AK26" s="314">
        <f t="shared" ref="AK26:AP26" si="10">+AK25+AK16</f>
        <v>0</v>
      </c>
      <c r="AL26" s="314">
        <f t="shared" si="10"/>
        <v>0</v>
      </c>
      <c r="AM26" s="314">
        <f t="shared" si="10"/>
        <v>0</v>
      </c>
      <c r="AN26" s="314">
        <f t="shared" si="10"/>
        <v>0</v>
      </c>
      <c r="AO26" s="314">
        <f t="shared" si="10"/>
        <v>0</v>
      </c>
      <c r="AP26" s="314">
        <f t="shared" si="10"/>
        <v>0</v>
      </c>
    </row>
    <row r="27" spans="1:42">
      <c r="A27" s="312" t="str">
        <f>CONCATENATE("AIU    ",AIU*100,"%")</f>
        <v>AIU    0%</v>
      </c>
      <c r="B27" s="315">
        <f t="shared" ref="B27:J27" si="11">+B26*AIU</f>
        <v>0</v>
      </c>
      <c r="C27" s="315">
        <f t="shared" si="11"/>
        <v>0</v>
      </c>
      <c r="D27" s="315">
        <f t="shared" si="11"/>
        <v>0</v>
      </c>
      <c r="E27" s="315">
        <f t="shared" si="11"/>
        <v>0</v>
      </c>
      <c r="F27" s="315">
        <f t="shared" si="11"/>
        <v>0</v>
      </c>
      <c r="G27" s="315">
        <f t="shared" si="11"/>
        <v>0</v>
      </c>
      <c r="H27" s="315">
        <f t="shared" si="11"/>
        <v>0</v>
      </c>
      <c r="I27" s="315">
        <f t="shared" si="11"/>
        <v>0</v>
      </c>
      <c r="J27" s="315">
        <f t="shared" si="11"/>
        <v>0</v>
      </c>
      <c r="K27" s="315">
        <f t="shared" ref="K27:S27" si="12">+K26*AIU</f>
        <v>0</v>
      </c>
      <c r="L27" s="315">
        <f t="shared" si="12"/>
        <v>0</v>
      </c>
      <c r="M27" s="315">
        <f t="shared" si="12"/>
        <v>0</v>
      </c>
      <c r="N27" s="315">
        <f t="shared" si="12"/>
        <v>0</v>
      </c>
      <c r="O27" s="315">
        <f t="shared" si="12"/>
        <v>0</v>
      </c>
      <c r="P27" s="315">
        <f t="shared" si="12"/>
        <v>0</v>
      </c>
      <c r="Q27" s="315">
        <f t="shared" si="12"/>
        <v>0</v>
      </c>
      <c r="R27" s="315">
        <f t="shared" si="12"/>
        <v>0</v>
      </c>
      <c r="S27" s="315">
        <f t="shared" si="12"/>
        <v>0</v>
      </c>
      <c r="T27" s="315">
        <f t="shared" ref="T27:AJ27" si="13">+T26*AIU</f>
        <v>0</v>
      </c>
      <c r="U27" s="315">
        <f t="shared" si="13"/>
        <v>0</v>
      </c>
      <c r="V27" s="315">
        <f t="shared" si="13"/>
        <v>0</v>
      </c>
      <c r="W27" s="315">
        <f t="shared" si="13"/>
        <v>0</v>
      </c>
      <c r="X27" s="315">
        <f t="shared" si="13"/>
        <v>0</v>
      </c>
      <c r="Y27" s="315">
        <f t="shared" si="13"/>
        <v>0</v>
      </c>
      <c r="Z27" s="315">
        <f t="shared" si="13"/>
        <v>0</v>
      </c>
      <c r="AA27" s="315">
        <f t="shared" si="13"/>
        <v>0</v>
      </c>
      <c r="AB27" s="315">
        <f t="shared" si="13"/>
        <v>0</v>
      </c>
      <c r="AC27" s="315">
        <f t="shared" si="13"/>
        <v>0</v>
      </c>
      <c r="AD27" s="315">
        <f t="shared" si="13"/>
        <v>0</v>
      </c>
      <c r="AE27" s="315">
        <f t="shared" si="13"/>
        <v>0</v>
      </c>
      <c r="AF27" s="315">
        <f t="shared" si="13"/>
        <v>0</v>
      </c>
      <c r="AG27" s="315">
        <f t="shared" si="13"/>
        <v>0</v>
      </c>
      <c r="AH27" s="315">
        <f t="shared" si="13"/>
        <v>0</v>
      </c>
      <c r="AI27" s="315">
        <f t="shared" si="13"/>
        <v>0</v>
      </c>
      <c r="AJ27" s="315">
        <f t="shared" si="13"/>
        <v>0</v>
      </c>
      <c r="AK27" s="315">
        <f t="shared" ref="AK27:AP27" si="14">+AK26*AIU</f>
        <v>0</v>
      </c>
      <c r="AL27" s="315">
        <f t="shared" si="14"/>
        <v>0</v>
      </c>
      <c r="AM27" s="315">
        <f t="shared" si="14"/>
        <v>0</v>
      </c>
      <c r="AN27" s="315">
        <f t="shared" si="14"/>
        <v>0</v>
      </c>
      <c r="AO27" s="315">
        <f t="shared" si="14"/>
        <v>0</v>
      </c>
      <c r="AP27" s="315">
        <f t="shared" si="14"/>
        <v>0</v>
      </c>
    </row>
    <row r="28" spans="1:42">
      <c r="A28" s="313" t="s">
        <v>165</v>
      </c>
      <c r="B28" s="315">
        <f>+B26+B27</f>
        <v>0</v>
      </c>
      <c r="C28" s="315">
        <f t="shared" ref="C28:J28" si="15">+C26+C27</f>
        <v>0</v>
      </c>
      <c r="D28" s="315">
        <f t="shared" si="15"/>
        <v>0</v>
      </c>
      <c r="E28" s="315">
        <f t="shared" si="15"/>
        <v>0</v>
      </c>
      <c r="F28" s="315">
        <f t="shared" si="15"/>
        <v>0</v>
      </c>
      <c r="G28" s="315">
        <f t="shared" si="15"/>
        <v>0</v>
      </c>
      <c r="H28" s="315">
        <f t="shared" si="15"/>
        <v>0</v>
      </c>
      <c r="I28" s="315">
        <f t="shared" si="15"/>
        <v>0</v>
      </c>
      <c r="J28" s="315">
        <f t="shared" si="15"/>
        <v>0</v>
      </c>
      <c r="K28" s="315">
        <f>+K26+K27</f>
        <v>0</v>
      </c>
      <c r="L28" s="315">
        <f t="shared" ref="L28:S28" si="16">+L26+L27</f>
        <v>0</v>
      </c>
      <c r="M28" s="315">
        <f t="shared" si="16"/>
        <v>0</v>
      </c>
      <c r="N28" s="315">
        <f t="shared" si="16"/>
        <v>0</v>
      </c>
      <c r="O28" s="315">
        <f t="shared" si="16"/>
        <v>0</v>
      </c>
      <c r="P28" s="315">
        <f t="shared" si="16"/>
        <v>0</v>
      </c>
      <c r="Q28" s="315">
        <f t="shared" si="16"/>
        <v>0</v>
      </c>
      <c r="R28" s="315">
        <f t="shared" si="16"/>
        <v>0</v>
      </c>
      <c r="S28" s="315">
        <f t="shared" si="16"/>
        <v>0</v>
      </c>
      <c r="T28" s="315">
        <f t="shared" ref="T28:AJ28" si="17">+T26+T27</f>
        <v>0</v>
      </c>
      <c r="U28" s="315">
        <f t="shared" si="17"/>
        <v>0</v>
      </c>
      <c r="V28" s="315">
        <f t="shared" si="17"/>
        <v>0</v>
      </c>
      <c r="W28" s="315">
        <f t="shared" si="17"/>
        <v>0</v>
      </c>
      <c r="X28" s="315">
        <f t="shared" si="17"/>
        <v>0</v>
      </c>
      <c r="Y28" s="315">
        <f t="shared" si="17"/>
        <v>0</v>
      </c>
      <c r="Z28" s="315">
        <f t="shared" si="17"/>
        <v>0</v>
      </c>
      <c r="AA28" s="315">
        <f t="shared" si="17"/>
        <v>0</v>
      </c>
      <c r="AB28" s="315">
        <f t="shared" si="17"/>
        <v>0</v>
      </c>
      <c r="AC28" s="315">
        <f t="shared" si="17"/>
        <v>0</v>
      </c>
      <c r="AD28" s="315">
        <f t="shared" si="17"/>
        <v>0</v>
      </c>
      <c r="AE28" s="315">
        <f t="shared" si="17"/>
        <v>0</v>
      </c>
      <c r="AF28" s="315">
        <f t="shared" si="17"/>
        <v>0</v>
      </c>
      <c r="AG28" s="315">
        <f t="shared" si="17"/>
        <v>0</v>
      </c>
      <c r="AH28" s="315">
        <f t="shared" si="17"/>
        <v>0</v>
      </c>
      <c r="AI28" s="315">
        <f t="shared" si="17"/>
        <v>0</v>
      </c>
      <c r="AJ28" s="315">
        <f t="shared" si="17"/>
        <v>0</v>
      </c>
      <c r="AK28" s="315">
        <f t="shared" ref="AK28:AP28" si="18">+AK26+AK27</f>
        <v>0</v>
      </c>
      <c r="AL28" s="315">
        <f t="shared" si="18"/>
        <v>0</v>
      </c>
      <c r="AM28" s="315">
        <f t="shared" si="18"/>
        <v>0</v>
      </c>
      <c r="AN28" s="315">
        <f t="shared" si="18"/>
        <v>0</v>
      </c>
      <c r="AO28" s="315">
        <f t="shared" si="18"/>
        <v>0</v>
      </c>
      <c r="AP28" s="315">
        <f t="shared" si="18"/>
        <v>0</v>
      </c>
    </row>
    <row r="29" spans="1:42" s="140" customFormat="1">
      <c r="A29" s="169"/>
      <c r="B29" s="168"/>
      <c r="C29" s="168"/>
      <c r="D29" s="168"/>
      <c r="E29" s="168"/>
      <c r="F29" s="168"/>
      <c r="G29" s="168"/>
      <c r="H29" s="168"/>
      <c r="I29" s="168"/>
      <c r="J29" s="168"/>
    </row>
    <row r="77" spans="2:42"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  <c r="R77" s="149"/>
      <c r="S77" s="149"/>
      <c r="T77" s="149"/>
      <c r="U77" s="149"/>
      <c r="V77" s="149"/>
      <c r="W77" s="149"/>
      <c r="X77" s="149"/>
      <c r="Y77" s="149"/>
      <c r="Z77" s="149"/>
      <c r="AA77" s="149"/>
      <c r="AB77" s="149"/>
      <c r="AC77" s="149"/>
      <c r="AD77" s="149"/>
      <c r="AE77" s="149"/>
      <c r="AF77" s="149"/>
      <c r="AG77" s="149"/>
      <c r="AH77" s="149"/>
      <c r="AI77" s="149"/>
      <c r="AJ77" s="149"/>
      <c r="AK77" s="149"/>
      <c r="AL77" s="149"/>
      <c r="AM77" s="149"/>
      <c r="AN77" s="149"/>
      <c r="AO77" s="149"/>
      <c r="AP77" s="149"/>
    </row>
    <row r="78" spans="2:42">
      <c r="B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</row>
  </sheetData>
  <sheetProtection selectLockedCells="1" autoFilter="0"/>
  <phoneticPr fontId="16" type="noConversion"/>
  <pageMargins left="0.75" right="0.75" top="1" bottom="1" header="0.5" footer="0.5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8" tint="0.39997558519241921"/>
    <pageSetUpPr fitToPage="1"/>
  </sheetPr>
  <dimension ref="A1:E871"/>
  <sheetViews>
    <sheetView zoomScale="80" zoomScaleNormal="80" workbookViewId="0">
      <pane xSplit="4" ySplit="4" topLeftCell="E185" activePane="bottomRight" state="frozen"/>
      <selection activeCell="C6" sqref="C6"/>
      <selection pane="topRight" activeCell="C6" sqref="C6"/>
      <selection pane="bottomLeft" activeCell="C6" sqref="C6"/>
      <selection pane="bottomRight" activeCell="E193" sqref="E193"/>
    </sheetView>
  </sheetViews>
  <sheetFormatPr baseColWidth="10" defaultColWidth="11.453125" defaultRowHeight="12.5"/>
  <cols>
    <col min="1" max="1" width="5.81640625" style="648" customWidth="1"/>
    <col min="2" max="2" width="90.81640625" style="183" bestFit="1" customWidth="1"/>
    <col min="3" max="3" width="8.453125" style="172" customWidth="1"/>
    <col min="4" max="4" width="21.453125" style="174" customWidth="1"/>
    <col min="5" max="5" width="12.26953125" style="284" bestFit="1" customWidth="1"/>
    <col min="6" max="16384" width="11.453125" style="172"/>
  </cols>
  <sheetData>
    <row r="1" spans="1:5" ht="13">
      <c r="A1" s="644" t="str">
        <f>Presupuesto!A1</f>
        <v>PAREX RESOURCES</v>
      </c>
      <c r="B1" s="170"/>
      <c r="C1" s="170"/>
      <c r="D1" s="171"/>
    </row>
    <row r="2" spans="1:5" ht="13">
      <c r="A2" s="644" t="s">
        <v>56</v>
      </c>
      <c r="B2" s="170"/>
      <c r="C2" s="170"/>
      <c r="D2" s="171"/>
    </row>
    <row r="3" spans="1:5" ht="13">
      <c r="A3" s="645"/>
      <c r="B3" s="173"/>
    </row>
    <row r="4" spans="1:5" s="177" customFormat="1" ht="13">
      <c r="A4" s="646" t="s">
        <v>59</v>
      </c>
      <c r="B4" s="175" t="s">
        <v>57</v>
      </c>
      <c r="C4" s="175" t="s">
        <v>58</v>
      </c>
      <c r="D4" s="176" t="s">
        <v>169</v>
      </c>
      <c r="E4" s="285"/>
    </row>
    <row r="5" spans="1:5" s="180" customFormat="1" ht="13">
      <c r="A5" s="646"/>
      <c r="B5" s="178" t="s">
        <v>54</v>
      </c>
      <c r="C5" s="175"/>
      <c r="D5" s="179"/>
      <c r="E5" s="286"/>
    </row>
    <row r="6" spans="1:5" s="181" customFormat="1">
      <c r="A6" s="647">
        <v>1</v>
      </c>
      <c r="B6" s="608" t="s">
        <v>229</v>
      </c>
      <c r="C6" s="609" t="s">
        <v>243</v>
      </c>
      <c r="D6" s="461">
        <f>HLOOKUP(B6,'MO-P1'!$D$5:$Z$15,11,FALSE)</f>
        <v>0</v>
      </c>
      <c r="E6" s="459"/>
    </row>
    <row r="7" spans="1:5" s="181" customFormat="1">
      <c r="A7" s="647">
        <v>2</v>
      </c>
      <c r="B7" s="608" t="s">
        <v>230</v>
      </c>
      <c r="C7" s="609" t="s">
        <v>243</v>
      </c>
      <c r="D7" s="461">
        <f>HLOOKUP(B7,'MO-P1'!$D$5:$Z$15,11,FALSE)</f>
        <v>0</v>
      </c>
      <c r="E7" s="459"/>
    </row>
    <row r="8" spans="1:5" s="181" customFormat="1">
      <c r="A8" s="647">
        <v>3</v>
      </c>
      <c r="B8" s="608" t="s">
        <v>231</v>
      </c>
      <c r="C8" s="609" t="s">
        <v>243</v>
      </c>
      <c r="D8" s="461">
        <f>HLOOKUP(B8,'MO-P1'!$D$5:$Z$15,11,FALSE)</f>
        <v>0</v>
      </c>
      <c r="E8" s="459"/>
    </row>
    <row r="9" spans="1:5" s="181" customFormat="1">
      <c r="A9" s="647">
        <v>4</v>
      </c>
      <c r="B9" s="608" t="s">
        <v>232</v>
      </c>
      <c r="C9" s="609" t="s">
        <v>243</v>
      </c>
      <c r="D9" s="461">
        <f>HLOOKUP(B9,'MO-P1'!$D$5:$Z$15,11,FALSE)</f>
        <v>0</v>
      </c>
      <c r="E9" s="459"/>
    </row>
    <row r="10" spans="1:5" s="181" customFormat="1">
      <c r="A10" s="647">
        <v>5</v>
      </c>
      <c r="B10" s="608" t="s">
        <v>233</v>
      </c>
      <c r="C10" s="609" t="s">
        <v>243</v>
      </c>
      <c r="D10" s="461">
        <f>HLOOKUP(B10,'MO-P1'!$D$5:$Z$15,11,FALSE)</f>
        <v>0</v>
      </c>
      <c r="E10" s="459"/>
    </row>
    <row r="11" spans="1:5" s="181" customFormat="1">
      <c r="A11" s="647">
        <v>6</v>
      </c>
      <c r="B11" s="608" t="s">
        <v>214</v>
      </c>
      <c r="C11" s="609" t="s">
        <v>243</v>
      </c>
      <c r="D11" s="461">
        <f>HLOOKUP(B11,'MO-P1'!$D$5:$Z$15,11,FALSE)</f>
        <v>0</v>
      </c>
      <c r="E11" s="459"/>
    </row>
    <row r="12" spans="1:5" s="181" customFormat="1">
      <c r="A12" s="647">
        <v>7</v>
      </c>
      <c r="B12" s="608" t="s">
        <v>234</v>
      </c>
      <c r="C12" s="609" t="s">
        <v>243</v>
      </c>
      <c r="D12" s="461">
        <f>HLOOKUP(B12,'MO-P1'!$D$5:$Z$15,11,FALSE)</f>
        <v>0</v>
      </c>
      <c r="E12" s="459"/>
    </row>
    <row r="13" spans="1:5" s="181" customFormat="1">
      <c r="A13" s="647">
        <v>8</v>
      </c>
      <c r="B13" s="608" t="s">
        <v>235</v>
      </c>
      <c r="C13" s="609" t="s">
        <v>243</v>
      </c>
      <c r="D13" s="461">
        <f>HLOOKUP(B13,'MO-P1'!$D$5:$Z$15,11,FALSE)</f>
        <v>0</v>
      </c>
      <c r="E13" s="459"/>
    </row>
    <row r="14" spans="1:5" s="181" customFormat="1">
      <c r="A14" s="647">
        <v>9</v>
      </c>
      <c r="B14" s="608" t="s">
        <v>236</v>
      </c>
      <c r="C14" s="609" t="s">
        <v>243</v>
      </c>
      <c r="D14" s="461">
        <f>HLOOKUP(B14,'MO-P1'!$D$5:$Z$15,11,FALSE)</f>
        <v>0</v>
      </c>
      <c r="E14" s="459"/>
    </row>
    <row r="15" spans="1:5" s="181" customFormat="1">
      <c r="A15" s="647">
        <v>10</v>
      </c>
      <c r="B15" s="608" t="s">
        <v>237</v>
      </c>
      <c r="C15" s="609" t="s">
        <v>243</v>
      </c>
      <c r="D15" s="461">
        <f>HLOOKUP(B15,'MO-P1'!$D$5:$Z$15,11,FALSE)</f>
        <v>0</v>
      </c>
      <c r="E15" s="459"/>
    </row>
    <row r="16" spans="1:5" s="181" customFormat="1">
      <c r="A16" s="647">
        <v>11</v>
      </c>
      <c r="B16" s="608" t="s">
        <v>180</v>
      </c>
      <c r="C16" s="609" t="s">
        <v>243</v>
      </c>
      <c r="D16" s="461">
        <f>HLOOKUP(B16,'MO-P1'!$D$5:$Z$15,11,FALSE)</f>
        <v>0</v>
      </c>
      <c r="E16" s="287"/>
    </row>
    <row r="17" spans="1:5" s="181" customFormat="1">
      <c r="A17" s="647">
        <v>12</v>
      </c>
      <c r="B17" s="608" t="s">
        <v>181</v>
      </c>
      <c r="C17" s="609" t="s">
        <v>243</v>
      </c>
      <c r="D17" s="461">
        <f>HLOOKUP(B17,'MO-P1'!$D$5:$Z$15,11,FALSE)</f>
        <v>0</v>
      </c>
      <c r="E17" s="287"/>
    </row>
    <row r="18" spans="1:5" s="181" customFormat="1">
      <c r="A18" s="647">
        <v>13</v>
      </c>
      <c r="B18" s="608" t="s">
        <v>238</v>
      </c>
      <c r="C18" s="609" t="s">
        <v>243</v>
      </c>
      <c r="D18" s="461">
        <f>HLOOKUP(B18,'MO-P1'!$D$5:$Z$15,11,FALSE)</f>
        <v>0</v>
      </c>
      <c r="E18" s="287"/>
    </row>
    <row r="19" spans="1:5" s="181" customFormat="1">
      <c r="A19" s="647">
        <v>14</v>
      </c>
      <c r="B19" s="310"/>
      <c r="C19" s="311"/>
      <c r="D19" s="343"/>
      <c r="E19" s="287"/>
    </row>
    <row r="20" spans="1:5" s="181" customFormat="1">
      <c r="A20" s="647">
        <v>15</v>
      </c>
      <c r="B20" s="310"/>
      <c r="C20" s="311"/>
      <c r="D20" s="343"/>
      <c r="E20" s="287"/>
    </row>
    <row r="21" spans="1:5" s="181" customFormat="1">
      <c r="A21" s="647">
        <v>16</v>
      </c>
      <c r="B21" s="310"/>
      <c r="C21" s="311"/>
      <c r="D21" s="343"/>
      <c r="E21" s="287"/>
    </row>
    <row r="22" spans="1:5" s="181" customFormat="1">
      <c r="A22" s="647">
        <v>17</v>
      </c>
      <c r="B22" s="310"/>
      <c r="C22" s="311"/>
      <c r="D22" s="343"/>
      <c r="E22" s="287"/>
    </row>
    <row r="23" spans="1:5" s="181" customFormat="1">
      <c r="A23" s="647">
        <v>18</v>
      </c>
      <c r="B23" s="310"/>
      <c r="C23" s="311"/>
      <c r="D23" s="343"/>
      <c r="E23" s="287"/>
    </row>
    <row r="24" spans="1:5" s="181" customFormat="1">
      <c r="A24" s="647">
        <v>19</v>
      </c>
      <c r="B24" s="310"/>
      <c r="C24" s="311"/>
      <c r="D24" s="343"/>
      <c r="E24" s="287"/>
    </row>
    <row r="25" spans="1:5" s="180" customFormat="1" ht="13">
      <c r="A25" s="646"/>
      <c r="B25" s="281" t="s">
        <v>174</v>
      </c>
      <c r="C25" s="175"/>
      <c r="D25" s="179"/>
      <c r="E25" s="286"/>
    </row>
    <row r="26" spans="1:5" s="182" customFormat="1">
      <c r="A26" s="647">
        <v>101</v>
      </c>
      <c r="B26" s="608" t="str">
        <f>'EQ-P1'!B$4</f>
        <v xml:space="preserve">Volqueta de 7M3 </v>
      </c>
      <c r="C26" s="311"/>
      <c r="D26" s="461">
        <f>+'EQ-P1'!B26</f>
        <v>0</v>
      </c>
      <c r="E26" s="287"/>
    </row>
    <row r="27" spans="1:5" s="182" customFormat="1">
      <c r="A27" s="647">
        <v>102</v>
      </c>
      <c r="B27" s="608" t="str">
        <f>'EQ-P1'!C$4</f>
        <v>Retroexcavadora 320 o similiar</v>
      </c>
      <c r="C27" s="311"/>
      <c r="D27" s="461">
        <f>+'EQ-P1'!C26</f>
        <v>0</v>
      </c>
      <c r="E27" s="287"/>
    </row>
    <row r="28" spans="1:5" s="182" customFormat="1">
      <c r="A28" s="647">
        <v>103</v>
      </c>
      <c r="B28" s="608" t="str">
        <f>'EQ-P1'!D$4</f>
        <v>TRANSPORTE VIA DESTAPADA</v>
      </c>
      <c r="C28" s="311"/>
      <c r="D28" s="461">
        <f>+'EQ-P1'!D$26</f>
        <v>0</v>
      </c>
      <c r="E28" s="287"/>
    </row>
    <row r="29" spans="1:5" s="182" customFormat="1">
      <c r="A29" s="647">
        <v>104</v>
      </c>
      <c r="B29" s="608" t="str">
        <f>'EQ-P1'!E$4</f>
        <v>VIBROCOMPACTADOR TIPO DINAPAC</v>
      </c>
      <c r="C29" s="311"/>
      <c r="D29" s="461">
        <f>+'EQ-P1'!E$26</f>
        <v>0</v>
      </c>
      <c r="E29" s="287"/>
    </row>
    <row r="30" spans="1:5" s="182" customFormat="1">
      <c r="A30" s="647">
        <v>105</v>
      </c>
      <c r="B30" s="608" t="str">
        <f>'EQ-P1'!F$4</f>
        <v xml:space="preserve">MOTONIVELADORA </v>
      </c>
      <c r="C30" s="311"/>
      <c r="D30" s="461">
        <f>+'EQ-P1'!F$26</f>
        <v>0</v>
      </c>
      <c r="E30" s="287"/>
    </row>
    <row r="31" spans="1:5" s="182" customFormat="1">
      <c r="A31" s="647">
        <v>106</v>
      </c>
      <c r="B31" s="608" t="str">
        <f>'EQ-P1'!G$4</f>
        <v>CARROTANQUE DE AGUA 10000 L</v>
      </c>
      <c r="C31" s="311"/>
      <c r="D31" s="461">
        <f>+'EQ-P1'!G$26</f>
        <v>0</v>
      </c>
      <c r="E31" s="287"/>
    </row>
    <row r="32" spans="1:5" s="182" customFormat="1">
      <c r="A32" s="647">
        <v>107</v>
      </c>
      <c r="B32" s="608" t="str">
        <f>'EQ-P1'!H$4</f>
        <v>TRANSPORTE  VIA PAVIMENTADA</v>
      </c>
      <c r="C32" s="311"/>
      <c r="D32" s="461">
        <f>+'EQ-P1'!H$26</f>
        <v>0</v>
      </c>
      <c r="E32" s="287"/>
    </row>
    <row r="33" spans="1:5" s="182" customFormat="1">
      <c r="A33" s="647">
        <v>108</v>
      </c>
      <c r="B33" s="608" t="str">
        <f>'EQ-P1'!I$4</f>
        <v>VIBROCOMPACTADOR TIPO RANA</v>
      </c>
      <c r="C33" s="311"/>
      <c r="D33" s="461">
        <f>+'EQ-P1'!I$26</f>
        <v>0</v>
      </c>
      <c r="E33" s="287"/>
    </row>
    <row r="34" spans="1:5" s="182" customFormat="1">
      <c r="A34" s="647">
        <v>109</v>
      </c>
      <c r="B34" s="608" t="str">
        <f>'EQ-P1'!J$4</f>
        <v xml:space="preserve">MINICARGADOR </v>
      </c>
      <c r="C34" s="311"/>
      <c r="D34" s="461">
        <f>+'EQ-P1'!J$26</f>
        <v>0</v>
      </c>
      <c r="E34" s="287"/>
    </row>
    <row r="35" spans="1:5" s="182" customFormat="1">
      <c r="A35" s="647">
        <v>110</v>
      </c>
      <c r="B35" s="608" t="str">
        <f>'EQ-P1'!K$4</f>
        <v xml:space="preserve">VIBRADOR PARA CONCRETO </v>
      </c>
      <c r="C35" s="311"/>
      <c r="D35" s="461">
        <f>+'EQ-P1'!K$26</f>
        <v>0</v>
      </c>
      <c r="E35" s="287"/>
    </row>
    <row r="36" spans="1:5" s="182" customFormat="1">
      <c r="A36" s="647">
        <v>111</v>
      </c>
      <c r="B36" s="608" t="str">
        <f>'EQ-P1'!L$4</f>
        <v xml:space="preserve">Formaleta metalica </v>
      </c>
      <c r="C36" s="311"/>
      <c r="D36" s="461">
        <f>+'EQ-P1'!L$26</f>
        <v>0</v>
      </c>
      <c r="E36" s="287"/>
    </row>
    <row r="37" spans="1:5" s="182" customFormat="1">
      <c r="A37" s="647">
        <v>112</v>
      </c>
      <c r="B37" s="608" t="str">
        <f>'EQ-P1'!M$4</f>
        <v xml:space="preserve">CIZALLA MANUAL </v>
      </c>
      <c r="C37" s="311"/>
      <c r="D37" s="461">
        <f>+'EQ-P1'!M$26</f>
        <v>0</v>
      </c>
      <c r="E37" s="287"/>
    </row>
    <row r="38" spans="1:5" s="182" customFormat="1">
      <c r="A38" s="647">
        <v>113</v>
      </c>
      <c r="B38" s="608" t="str">
        <f>'EQ-P1'!N$4</f>
        <v xml:space="preserve">CORTADORA </v>
      </c>
      <c r="C38" s="311"/>
      <c r="D38" s="461">
        <f>+'EQ-P1'!N$26</f>
        <v>0</v>
      </c>
      <c r="E38" s="287"/>
    </row>
    <row r="39" spans="1:5" s="182" customFormat="1">
      <c r="A39" s="647">
        <v>114</v>
      </c>
      <c r="B39" s="608" t="str">
        <f>'EQ-P1'!O$4</f>
        <v>EQUIPO DE SOLDADURA</v>
      </c>
      <c r="C39" s="311"/>
      <c r="D39" s="461">
        <f>+'EQ-P1'!O$26</f>
        <v>0</v>
      </c>
      <c r="E39" s="287"/>
    </row>
    <row r="40" spans="1:5" s="182" customFormat="1" ht="14.5" customHeight="1">
      <c r="A40" s="647">
        <v>115</v>
      </c>
      <c r="B40" s="608" t="str">
        <f>'EQ-P1'!P$4</f>
        <v xml:space="preserve">COMPRESOR  </v>
      </c>
      <c r="C40" s="311"/>
      <c r="D40" s="461">
        <f>+'EQ-P1'!P$26</f>
        <v>0</v>
      </c>
      <c r="E40" s="287"/>
    </row>
    <row r="41" spans="1:5" s="182" customFormat="1">
      <c r="A41" s="647">
        <v>116</v>
      </c>
      <c r="B41" s="608" t="str">
        <f>'EQ-P1'!Q$4</f>
        <v>PULIDORA</v>
      </c>
      <c r="C41" s="311"/>
      <c r="D41" s="461">
        <f>+'EQ-P1'!Q$26</f>
        <v>0</v>
      </c>
      <c r="E41" s="287"/>
    </row>
    <row r="42" spans="1:5" s="182" customFormat="1">
      <c r="A42" s="647">
        <v>117</v>
      </c>
      <c r="B42" s="608" t="str">
        <f>'EQ-P1'!R$4</f>
        <v>FORMALETA MADERA</v>
      </c>
      <c r="C42" s="311"/>
      <c r="D42" s="461">
        <f>+'EQ-P1'!R$26</f>
        <v>0</v>
      </c>
      <c r="E42" s="287"/>
    </row>
    <row r="43" spans="1:5" s="182" customFormat="1">
      <c r="A43" s="647">
        <v>118</v>
      </c>
      <c r="B43" s="608" t="str">
        <f>'EQ-P1'!S$4</f>
        <v xml:space="preserve">VIBRO PARA CONCRETO </v>
      </c>
      <c r="C43" s="311"/>
      <c r="D43" s="461">
        <f>+'EQ-P1'!S$26</f>
        <v>0</v>
      </c>
      <c r="E43" s="287"/>
    </row>
    <row r="44" spans="1:5" s="182" customFormat="1">
      <c r="A44" s="647">
        <v>119</v>
      </c>
      <c r="B44" s="608" t="str">
        <f>'EQ-P1'!T$4</f>
        <v>SECCION DE ANDAMIOS</v>
      </c>
      <c r="C44" s="311"/>
      <c r="D44" s="461">
        <f>+'EQ-P1'!T$26</f>
        <v>0</v>
      </c>
      <c r="E44" s="287"/>
    </row>
    <row r="45" spans="1:5" s="182" customFormat="1">
      <c r="A45" s="647">
        <v>120</v>
      </c>
      <c r="B45" s="608" t="str">
        <f>'EQ-P1'!U$4</f>
        <v xml:space="preserve">TALADRO DE PERFORACION </v>
      </c>
      <c r="C45" s="311"/>
      <c r="D45" s="461">
        <f>+'EQ-P1'!U$26</f>
        <v>0</v>
      </c>
      <c r="E45" s="287"/>
    </row>
    <row r="46" spans="1:5" s="182" customFormat="1">
      <c r="A46" s="647">
        <v>121</v>
      </c>
      <c r="B46" s="608" t="str">
        <f>'EQ-P1'!V$4</f>
        <v>GRUA</v>
      </c>
      <c r="C46" s="311"/>
      <c r="D46" s="461">
        <f>+'EQ-P1'!V$26</f>
        <v>0</v>
      </c>
      <c r="E46" s="287"/>
    </row>
    <row r="47" spans="1:5" s="182" customFormat="1">
      <c r="A47" s="647">
        <v>122</v>
      </c>
      <c r="B47" s="608" t="str">
        <f>'EQ-P1'!W$4</f>
        <v>MEZCLADORA DE CONCRETO</v>
      </c>
      <c r="C47" s="311"/>
      <c r="D47" s="461">
        <f>+'EQ-P1'!W$26</f>
        <v>0</v>
      </c>
      <c r="E47" s="287"/>
    </row>
    <row r="48" spans="1:5" s="182" customFormat="1">
      <c r="A48" s="647">
        <v>123</v>
      </c>
      <c r="B48" s="608" t="str">
        <f>'EQ-P1'!X$4</f>
        <v>GRUA DE 3 TONELADAS</v>
      </c>
      <c r="C48" s="311"/>
      <c r="D48" s="461">
        <f>+'EQ-P1'!X$26</f>
        <v>0</v>
      </c>
      <c r="E48" s="287"/>
    </row>
    <row r="49" spans="1:5" s="182" customFormat="1">
      <c r="A49" s="647">
        <v>124</v>
      </c>
      <c r="B49" s="608" t="str">
        <f>'EQ-P1'!Y$4</f>
        <v>CAMIONETA PICK - UP</v>
      </c>
      <c r="C49" s="311"/>
      <c r="D49" s="461">
        <f>+'EQ-P1'!Y$26</f>
        <v>0</v>
      </c>
      <c r="E49" s="287"/>
    </row>
    <row r="50" spans="1:5" s="182" customFormat="1">
      <c r="A50" s="647">
        <v>125</v>
      </c>
      <c r="B50" s="608" t="str">
        <f>'EQ-P1'!Z$4</f>
        <v>PILOTEADORA</v>
      </c>
      <c r="C50" s="311"/>
      <c r="D50" s="461">
        <f>+'EQ-P1'!Z$26</f>
        <v>0</v>
      </c>
      <c r="E50" s="287"/>
    </row>
    <row r="51" spans="1:5" s="182" customFormat="1">
      <c r="A51" s="647">
        <v>126</v>
      </c>
      <c r="B51" s="608" t="str">
        <f>'EQ-P1'!AA$4</f>
        <v>ESTACION ELECTRONICA Y NIVEL</v>
      </c>
      <c r="C51" s="311"/>
      <c r="D51" s="461">
        <f>+'EQ-P1'!AA$26</f>
        <v>0</v>
      </c>
      <c r="E51" s="287"/>
    </row>
    <row r="52" spans="1:5" s="182" customFormat="1">
      <c r="A52" s="647">
        <v>127</v>
      </c>
      <c r="B52" s="608" t="str">
        <f>'EQ-P1'!AB$4</f>
        <v>3 MUESTREOS COMPUESTOS CON ALICOTAS CADA HORA DURANTE 9 HR. ANALISIS FISICO QUIMICO Y MICROBILOGICO COMPLETO SEGÚN LA RESOLUCION 2115 DE 2007</v>
      </c>
      <c r="C52" s="311"/>
      <c r="D52" s="461">
        <f>+'EQ-P1'!AB$26</f>
        <v>0</v>
      </c>
      <c r="E52" s="287"/>
    </row>
    <row r="53" spans="1:5" s="182" customFormat="1">
      <c r="A53" s="647">
        <v>128</v>
      </c>
      <c r="B53" s="608" t="str">
        <f>'EQ-P1'!AC$4</f>
        <v xml:space="preserve">EQUIPO DE NIVELACION </v>
      </c>
      <c r="C53" s="311"/>
      <c r="D53" s="461">
        <f>+'EQ-P1'!AC$26</f>
        <v>0</v>
      </c>
      <c r="E53" s="287"/>
    </row>
    <row r="54" spans="1:5" s="182" customFormat="1">
      <c r="A54" s="647">
        <v>129</v>
      </c>
      <c r="B54" s="608" t="str">
        <f>'EQ-P1'!AD$4</f>
        <v>ESTACION TOTAL ELECTRICA</v>
      </c>
      <c r="C54" s="311"/>
      <c r="D54" s="461">
        <f>+'EQ-P1'!AD$26</f>
        <v>0</v>
      </c>
      <c r="E54" s="287"/>
    </row>
    <row r="55" spans="1:5" s="182" customFormat="1">
      <c r="A55" s="647">
        <v>130</v>
      </c>
      <c r="B55" s="608" t="str">
        <f>'EQ-P1'!AE$4</f>
        <v>MIRA AUTONIVELANTE</v>
      </c>
      <c r="C55" s="311"/>
      <c r="D55" s="461">
        <f>+'EQ-P1'!AE$26</f>
        <v>0</v>
      </c>
      <c r="E55" s="287"/>
    </row>
    <row r="56" spans="1:5" s="182" customFormat="1">
      <c r="A56" s="647">
        <v>131</v>
      </c>
      <c r="B56" s="608" t="str">
        <f>'EQ-P1'!AF$4</f>
        <v>TRANSPORTE  VIA PAVIMENTADA</v>
      </c>
      <c r="C56" s="311"/>
      <c r="D56" s="461">
        <f>+'EQ-P1'!AF$26</f>
        <v>0</v>
      </c>
      <c r="E56" s="287"/>
    </row>
    <row r="57" spans="1:5" s="182" customFormat="1">
      <c r="A57" s="647">
        <v>132</v>
      </c>
      <c r="B57" s="608" t="str">
        <f>'EQ-P1'!AG$4</f>
        <v>Motobomba 4"</v>
      </c>
      <c r="C57" s="311"/>
      <c r="D57" s="461">
        <f>+'EQ-P1'!AG$26</f>
        <v>0</v>
      </c>
      <c r="E57" s="287"/>
    </row>
    <row r="58" spans="1:5" s="182" customFormat="1">
      <c r="A58" s="647">
        <v>133</v>
      </c>
      <c r="B58" s="608" t="str">
        <f>'EQ-P1'!AH$4</f>
        <v>TERMOFUSIONADORA</v>
      </c>
      <c r="C58" s="311"/>
      <c r="D58" s="461">
        <f>+'EQ-P1'!AH$26</f>
        <v>0</v>
      </c>
      <c r="E58" s="287"/>
    </row>
    <row r="59" spans="1:5" s="182" customFormat="1">
      <c r="A59" s="647">
        <v>134</v>
      </c>
      <c r="B59" s="608" t="str">
        <f>'EQ-P1'!AI$4</f>
        <v>ELECTROFUSIONADORA</v>
      </c>
      <c r="C59" s="311"/>
      <c r="D59" s="461">
        <f>+'EQ-P1'!AI$26</f>
        <v>0</v>
      </c>
      <c r="E59" s="287"/>
    </row>
    <row r="60" spans="1:5" s="182" customFormat="1">
      <c r="A60" s="647">
        <v>135</v>
      </c>
      <c r="B60" s="608" t="str">
        <f>'EQ-P1'!AJ$4</f>
        <v>VOLQUETA DOBLETROQUE</v>
      </c>
      <c r="C60" s="311"/>
      <c r="D60" s="649">
        <f>+'EQ-P1'!AJ$26</f>
        <v>0</v>
      </c>
      <c r="E60" s="287"/>
    </row>
    <row r="61" spans="1:5" s="182" customFormat="1">
      <c r="A61" s="647">
        <v>136</v>
      </c>
      <c r="B61" s="608" t="str">
        <f>'EQ-P1'!AK$4</f>
        <v xml:space="preserve">HERRAMIENTA MENOR </v>
      </c>
      <c r="C61" s="311"/>
      <c r="D61" s="461">
        <f>+'EQ-P1'!AK$26</f>
        <v>0</v>
      </c>
      <c r="E61" s="287"/>
    </row>
    <row r="62" spans="1:5" s="182" customFormat="1">
      <c r="A62" s="647">
        <v>137</v>
      </c>
      <c r="B62" s="608" t="str">
        <f>'EQ-P1'!AL$4</f>
        <v xml:space="preserve">CORTADORA </v>
      </c>
      <c r="C62" s="311"/>
      <c r="D62" s="461">
        <f>+'EQ-P1'!AL$26</f>
        <v>0</v>
      </c>
      <c r="E62" s="287"/>
    </row>
    <row r="63" spans="1:5" s="182" customFormat="1">
      <c r="A63" s="647">
        <v>138</v>
      </c>
      <c r="B63" s="608" t="str">
        <f>'EQ-P1'!AM$4</f>
        <v xml:space="preserve">ZARANDA </v>
      </c>
      <c r="C63" s="311"/>
      <c r="D63" s="461">
        <f>+'EQ-P1'!AM$26</f>
        <v>0</v>
      </c>
      <c r="E63" s="287"/>
    </row>
    <row r="64" spans="1:5" s="182" customFormat="1">
      <c r="A64" s="647">
        <v>139</v>
      </c>
      <c r="B64" s="608" t="str">
        <f>'EQ-P1'!AN$4</f>
        <v xml:space="preserve">VIBROCOMPACTADOR TIPO RANA </v>
      </c>
      <c r="C64" s="311"/>
      <c r="D64" s="461">
        <f>+'EQ-P1'!AN$26</f>
        <v>0</v>
      </c>
      <c r="E64" s="287"/>
    </row>
    <row r="65" spans="1:5" s="182" customFormat="1">
      <c r="A65" s="647">
        <v>140</v>
      </c>
      <c r="B65" s="608" t="str">
        <f>'EQ-P1'!AO$4</f>
        <v>EQUIPO DE OXYCORTE</v>
      </c>
      <c r="C65" s="311"/>
      <c r="D65" s="461">
        <f>+'EQ-P1'!AO$26</f>
        <v>0</v>
      </c>
      <c r="E65" s="287"/>
    </row>
    <row r="66" spans="1:5" s="182" customFormat="1">
      <c r="A66" s="647">
        <v>141</v>
      </c>
      <c r="B66" s="608" t="str">
        <f>'EQ-P1'!AP$4</f>
        <v xml:space="preserve">FORMALETA EN MADERA INCLUYE LISTON </v>
      </c>
      <c r="C66" s="311"/>
      <c r="D66" s="461">
        <f>+'EQ-P1'!AP$26</f>
        <v>0</v>
      </c>
      <c r="E66" s="287"/>
    </row>
    <row r="67" spans="1:5" s="182" customFormat="1">
      <c r="A67" s="647">
        <v>142</v>
      </c>
      <c r="B67" s="608"/>
      <c r="C67" s="311"/>
      <c r="D67" s="461"/>
      <c r="E67" s="287"/>
    </row>
    <row r="68" spans="1:5" s="182" customFormat="1">
      <c r="A68" s="647">
        <v>143</v>
      </c>
      <c r="B68" s="608"/>
      <c r="C68" s="311"/>
      <c r="D68" s="461"/>
      <c r="E68" s="287"/>
    </row>
    <row r="69" spans="1:5" s="182" customFormat="1">
      <c r="A69" s="647">
        <v>144</v>
      </c>
      <c r="B69" s="608"/>
      <c r="C69" s="311"/>
      <c r="D69" s="461"/>
      <c r="E69" s="287"/>
    </row>
    <row r="70" spans="1:5" s="180" customFormat="1" ht="13">
      <c r="A70" s="646"/>
      <c r="B70" s="178" t="s">
        <v>55</v>
      </c>
      <c r="C70" s="175"/>
      <c r="D70" s="179"/>
      <c r="E70" s="287"/>
    </row>
    <row r="71" spans="1:5" s="182" customFormat="1">
      <c r="A71" s="647">
        <v>201</v>
      </c>
      <c r="B71" s="610"/>
      <c r="C71" s="611"/>
      <c r="D71" s="612"/>
      <c r="E71" s="287"/>
    </row>
    <row r="72" spans="1:5" s="182" customFormat="1">
      <c r="A72" s="647">
        <v>202</v>
      </c>
      <c r="B72" s="613"/>
      <c r="C72" s="614"/>
      <c r="D72" s="612"/>
      <c r="E72" s="287"/>
    </row>
    <row r="73" spans="1:5" s="182" customFormat="1">
      <c r="A73" s="647">
        <v>203</v>
      </c>
      <c r="B73" s="613"/>
      <c r="C73" s="614"/>
      <c r="D73" s="612"/>
      <c r="E73" s="287"/>
    </row>
    <row r="74" spans="1:5" s="182" customFormat="1">
      <c r="A74" s="647">
        <v>204</v>
      </c>
      <c r="B74" s="613"/>
      <c r="C74" s="614"/>
      <c r="D74" s="612"/>
      <c r="E74" s="287"/>
    </row>
    <row r="75" spans="1:5" s="182" customFormat="1">
      <c r="A75" s="647">
        <v>205</v>
      </c>
      <c r="B75" s="613"/>
      <c r="C75" s="614"/>
      <c r="D75" s="612"/>
      <c r="E75" s="287"/>
    </row>
    <row r="76" spans="1:5" s="182" customFormat="1">
      <c r="A76" s="647">
        <v>206</v>
      </c>
      <c r="B76" s="613"/>
      <c r="C76" s="614"/>
      <c r="D76" s="612"/>
      <c r="E76" s="287"/>
    </row>
    <row r="77" spans="1:5" s="182" customFormat="1">
      <c r="A77" s="647">
        <v>207</v>
      </c>
      <c r="B77" s="613"/>
      <c r="C77" s="614"/>
      <c r="D77" s="612"/>
      <c r="E77" s="287"/>
    </row>
    <row r="78" spans="1:5" s="182" customFormat="1">
      <c r="A78" s="647">
        <v>208</v>
      </c>
      <c r="B78" s="613"/>
      <c r="C78" s="614"/>
      <c r="D78" s="612"/>
      <c r="E78" s="287"/>
    </row>
    <row r="79" spans="1:5" s="182" customFormat="1">
      <c r="A79" s="647">
        <v>209</v>
      </c>
      <c r="B79" s="613"/>
      <c r="C79" s="614"/>
      <c r="D79" s="612"/>
      <c r="E79" s="287"/>
    </row>
    <row r="80" spans="1:5" s="182" customFormat="1">
      <c r="A80" s="647">
        <v>210</v>
      </c>
      <c r="B80" s="613"/>
      <c r="C80" s="614"/>
      <c r="D80" s="612"/>
      <c r="E80" s="287"/>
    </row>
    <row r="81" spans="1:5" s="182" customFormat="1">
      <c r="A81" s="647">
        <v>211</v>
      </c>
      <c r="B81" s="613"/>
      <c r="C81" s="614"/>
      <c r="D81" s="612"/>
      <c r="E81" s="287"/>
    </row>
    <row r="82" spans="1:5" s="182" customFormat="1">
      <c r="A82" s="647">
        <v>212</v>
      </c>
      <c r="B82" s="613"/>
      <c r="C82" s="614"/>
      <c r="D82" s="612"/>
      <c r="E82" s="287"/>
    </row>
    <row r="83" spans="1:5" s="182" customFormat="1">
      <c r="A83" s="647">
        <v>213</v>
      </c>
      <c r="B83" s="613"/>
      <c r="C83" s="614"/>
      <c r="D83" s="612"/>
      <c r="E83" s="287"/>
    </row>
    <row r="84" spans="1:5" s="182" customFormat="1">
      <c r="A84" s="647">
        <v>214</v>
      </c>
      <c r="B84" s="610"/>
      <c r="C84" s="611"/>
      <c r="D84" s="612"/>
      <c r="E84" s="287"/>
    </row>
    <row r="85" spans="1:5" s="182" customFormat="1">
      <c r="A85" s="647">
        <v>215</v>
      </c>
      <c r="B85" s="610"/>
      <c r="C85" s="611"/>
      <c r="D85" s="612"/>
      <c r="E85" s="287"/>
    </row>
    <row r="86" spans="1:5" s="182" customFormat="1">
      <c r="A86" s="647">
        <v>216</v>
      </c>
      <c r="B86" s="613"/>
      <c r="C86" s="614"/>
      <c r="D86" s="612"/>
      <c r="E86" s="287"/>
    </row>
    <row r="87" spans="1:5" s="182" customFormat="1">
      <c r="A87" s="647">
        <v>217</v>
      </c>
      <c r="B87" s="613"/>
      <c r="C87" s="614"/>
      <c r="D87" s="612"/>
      <c r="E87" s="287"/>
    </row>
    <row r="88" spans="1:5" s="182" customFormat="1">
      <c r="A88" s="647">
        <v>218</v>
      </c>
      <c r="B88" s="610"/>
      <c r="C88" s="611"/>
      <c r="D88" s="612"/>
      <c r="E88" s="287"/>
    </row>
    <row r="89" spans="1:5" s="182" customFormat="1">
      <c r="A89" s="647">
        <v>219</v>
      </c>
      <c r="B89" s="613"/>
      <c r="C89" s="614"/>
      <c r="D89" s="612"/>
      <c r="E89" s="287"/>
    </row>
    <row r="90" spans="1:5" s="182" customFormat="1">
      <c r="A90" s="647">
        <v>220</v>
      </c>
      <c r="B90" s="613"/>
      <c r="C90" s="614"/>
      <c r="D90" s="612"/>
      <c r="E90" s="287"/>
    </row>
    <row r="91" spans="1:5" s="182" customFormat="1">
      <c r="A91" s="647">
        <v>221</v>
      </c>
      <c r="B91" s="613"/>
      <c r="C91" s="614"/>
      <c r="D91" s="615"/>
      <c r="E91" s="287"/>
    </row>
    <row r="92" spans="1:5" s="182" customFormat="1">
      <c r="A92" s="647">
        <v>222</v>
      </c>
      <c r="B92" s="613"/>
      <c r="C92" s="614"/>
      <c r="D92" s="612"/>
      <c r="E92" s="287"/>
    </row>
    <row r="93" spans="1:5" s="182" customFormat="1">
      <c r="A93" s="647">
        <v>223</v>
      </c>
      <c r="B93" s="610"/>
      <c r="C93" s="611"/>
      <c r="D93" s="612"/>
      <c r="E93" s="287"/>
    </row>
    <row r="94" spans="1:5" s="182" customFormat="1">
      <c r="A94" s="647">
        <v>224</v>
      </c>
      <c r="B94" s="610"/>
      <c r="C94" s="614"/>
      <c r="D94" s="612"/>
      <c r="E94" s="287"/>
    </row>
    <row r="95" spans="1:5" s="182" customFormat="1">
      <c r="A95" s="647">
        <v>225</v>
      </c>
      <c r="B95" s="610"/>
      <c r="C95" s="614"/>
      <c r="D95" s="612"/>
      <c r="E95" s="287"/>
    </row>
    <row r="96" spans="1:5" s="182" customFormat="1">
      <c r="A96" s="647">
        <v>226</v>
      </c>
      <c r="B96" s="616"/>
      <c r="C96" s="614"/>
      <c r="D96" s="612"/>
      <c r="E96" s="287"/>
    </row>
    <row r="97" spans="1:5" s="182" customFormat="1">
      <c r="A97" s="647">
        <v>227</v>
      </c>
      <c r="B97" s="613"/>
      <c r="C97" s="614"/>
      <c r="D97" s="612"/>
      <c r="E97" s="287"/>
    </row>
    <row r="98" spans="1:5" s="182" customFormat="1">
      <c r="A98" s="647">
        <v>228</v>
      </c>
      <c r="B98" s="613"/>
      <c r="C98" s="614"/>
      <c r="D98" s="612"/>
      <c r="E98" s="287"/>
    </row>
    <row r="99" spans="1:5" s="182" customFormat="1">
      <c r="A99" s="647">
        <v>229</v>
      </c>
      <c r="B99" s="613"/>
      <c r="C99" s="614"/>
      <c r="D99" s="612"/>
      <c r="E99" s="287"/>
    </row>
    <row r="100" spans="1:5" s="182" customFormat="1">
      <c r="A100" s="647">
        <v>230</v>
      </c>
      <c r="B100" s="613"/>
      <c r="C100" s="614"/>
      <c r="D100" s="612"/>
      <c r="E100" s="287"/>
    </row>
    <row r="101" spans="1:5" s="182" customFormat="1">
      <c r="A101" s="647">
        <v>231</v>
      </c>
      <c r="B101" s="613"/>
      <c r="C101" s="614"/>
      <c r="D101" s="612"/>
      <c r="E101" s="287"/>
    </row>
    <row r="102" spans="1:5" s="182" customFormat="1">
      <c r="A102" s="647">
        <v>232</v>
      </c>
      <c r="B102" s="613"/>
      <c r="C102" s="614"/>
      <c r="D102" s="612"/>
      <c r="E102" s="287"/>
    </row>
    <row r="103" spans="1:5" s="182" customFormat="1">
      <c r="A103" s="647">
        <v>233</v>
      </c>
      <c r="B103" s="613"/>
      <c r="C103" s="614"/>
      <c r="D103" s="612"/>
      <c r="E103" s="287"/>
    </row>
    <row r="104" spans="1:5" s="182" customFormat="1">
      <c r="A104" s="647">
        <v>234</v>
      </c>
      <c r="B104" s="613"/>
      <c r="C104" s="614"/>
      <c r="D104" s="612"/>
      <c r="E104" s="287"/>
    </row>
    <row r="105" spans="1:5" s="182" customFormat="1">
      <c r="A105" s="647">
        <v>235</v>
      </c>
      <c r="B105" s="613"/>
      <c r="C105" s="614"/>
      <c r="D105" s="612"/>
      <c r="E105" s="287"/>
    </row>
    <row r="106" spans="1:5" s="182" customFormat="1">
      <c r="A106" s="647">
        <v>236</v>
      </c>
      <c r="B106" s="613"/>
      <c r="C106" s="614"/>
      <c r="D106" s="612"/>
      <c r="E106" s="287"/>
    </row>
    <row r="107" spans="1:5" s="182" customFormat="1">
      <c r="A107" s="647">
        <v>237</v>
      </c>
      <c r="B107" s="610"/>
      <c r="C107" s="611"/>
      <c r="D107" s="612"/>
      <c r="E107" s="287"/>
    </row>
    <row r="108" spans="1:5" s="182" customFormat="1">
      <c r="A108" s="647">
        <v>238</v>
      </c>
      <c r="B108" s="610"/>
      <c r="C108" s="614"/>
      <c r="D108" s="615"/>
      <c r="E108" s="287"/>
    </row>
    <row r="109" spans="1:5" s="182" customFormat="1">
      <c r="A109" s="647">
        <v>239</v>
      </c>
      <c r="B109" s="613"/>
      <c r="C109" s="614"/>
      <c r="D109" s="612"/>
      <c r="E109" s="287"/>
    </row>
    <row r="110" spans="1:5" s="182" customFormat="1">
      <c r="A110" s="647">
        <v>240</v>
      </c>
      <c r="B110" s="613"/>
      <c r="C110" s="614"/>
      <c r="D110" s="612"/>
      <c r="E110" s="287"/>
    </row>
    <row r="111" spans="1:5" s="182" customFormat="1">
      <c r="A111" s="647">
        <v>241</v>
      </c>
      <c r="B111" s="613"/>
      <c r="C111" s="614"/>
      <c r="D111" s="612"/>
      <c r="E111" s="287"/>
    </row>
    <row r="112" spans="1:5" s="182" customFormat="1">
      <c r="A112" s="647">
        <v>242</v>
      </c>
      <c r="B112" s="613"/>
      <c r="C112" s="614"/>
      <c r="D112" s="612"/>
      <c r="E112" s="287"/>
    </row>
    <row r="113" spans="1:5" s="182" customFormat="1">
      <c r="A113" s="647">
        <v>243</v>
      </c>
      <c r="B113" s="613"/>
      <c r="C113" s="614"/>
      <c r="D113" s="612"/>
      <c r="E113" s="287"/>
    </row>
    <row r="114" spans="1:5" s="182" customFormat="1">
      <c r="A114" s="647">
        <v>244</v>
      </c>
      <c r="B114" s="613"/>
      <c r="C114" s="614"/>
      <c r="D114" s="612"/>
      <c r="E114" s="287"/>
    </row>
    <row r="115" spans="1:5" s="182" customFormat="1">
      <c r="A115" s="647">
        <v>245</v>
      </c>
      <c r="B115" s="613"/>
      <c r="C115" s="614"/>
      <c r="D115" s="615"/>
      <c r="E115" s="287"/>
    </row>
    <row r="116" spans="1:5" s="182" customFormat="1">
      <c r="A116" s="647">
        <v>246</v>
      </c>
      <c r="B116" s="610"/>
      <c r="C116" s="611"/>
      <c r="D116" s="617"/>
      <c r="E116" s="287"/>
    </row>
    <row r="117" spans="1:5" s="182" customFormat="1">
      <c r="A117" s="647">
        <v>247</v>
      </c>
      <c r="B117" s="613"/>
      <c r="C117" s="614"/>
      <c r="D117" s="612"/>
      <c r="E117" s="287"/>
    </row>
    <row r="118" spans="1:5" s="182" customFormat="1">
      <c r="A118" s="647">
        <v>248</v>
      </c>
      <c r="B118" s="613"/>
      <c r="C118" s="614"/>
      <c r="D118" s="612"/>
      <c r="E118" s="287"/>
    </row>
    <row r="119" spans="1:5" s="182" customFormat="1">
      <c r="A119" s="647">
        <v>249</v>
      </c>
      <c r="B119" s="613"/>
      <c r="C119" s="614"/>
      <c r="D119" s="612"/>
      <c r="E119" s="287"/>
    </row>
    <row r="120" spans="1:5" s="182" customFormat="1">
      <c r="A120" s="647">
        <v>250</v>
      </c>
      <c r="B120" s="613"/>
      <c r="C120" s="614"/>
      <c r="D120" s="612"/>
      <c r="E120" s="287"/>
    </row>
    <row r="121" spans="1:5" s="182" customFormat="1">
      <c r="A121" s="647">
        <v>251</v>
      </c>
      <c r="B121" s="613"/>
      <c r="C121" s="614"/>
      <c r="D121" s="612"/>
      <c r="E121" s="287"/>
    </row>
    <row r="122" spans="1:5" s="182" customFormat="1">
      <c r="A122" s="647">
        <v>252</v>
      </c>
      <c r="B122" s="613"/>
      <c r="C122" s="614"/>
      <c r="D122" s="612"/>
      <c r="E122" s="287"/>
    </row>
    <row r="123" spans="1:5" s="182" customFormat="1">
      <c r="A123" s="647">
        <v>253</v>
      </c>
      <c r="B123" s="610"/>
      <c r="C123" s="611"/>
      <c r="D123" s="612"/>
      <c r="E123" s="287"/>
    </row>
    <row r="124" spans="1:5" s="182" customFormat="1">
      <c r="A124" s="647">
        <v>254</v>
      </c>
      <c r="B124" s="610"/>
      <c r="C124" s="611"/>
      <c r="D124" s="612"/>
      <c r="E124" s="287"/>
    </row>
    <row r="125" spans="1:5" s="182" customFormat="1">
      <c r="A125" s="647">
        <v>255</v>
      </c>
      <c r="B125" s="613"/>
      <c r="C125" s="614"/>
      <c r="D125" s="612"/>
      <c r="E125" s="287"/>
    </row>
    <row r="126" spans="1:5" s="182" customFormat="1">
      <c r="A126" s="647">
        <v>256</v>
      </c>
      <c r="B126" s="613"/>
      <c r="C126" s="614"/>
      <c r="D126" s="612"/>
      <c r="E126" s="287"/>
    </row>
    <row r="127" spans="1:5" s="182" customFormat="1">
      <c r="A127" s="647">
        <v>257</v>
      </c>
      <c r="B127" s="610"/>
      <c r="C127" s="611"/>
      <c r="D127" s="612"/>
      <c r="E127" s="287"/>
    </row>
    <row r="128" spans="1:5" s="182" customFormat="1">
      <c r="A128" s="647">
        <v>258</v>
      </c>
      <c r="B128" s="613"/>
      <c r="C128" s="614"/>
      <c r="D128" s="612"/>
      <c r="E128" s="287"/>
    </row>
    <row r="129" spans="1:5" s="182" customFormat="1">
      <c r="A129" s="647">
        <v>259</v>
      </c>
      <c r="B129" s="613"/>
      <c r="C129" s="614"/>
      <c r="D129" s="612"/>
      <c r="E129" s="287"/>
    </row>
    <row r="130" spans="1:5" s="182" customFormat="1">
      <c r="A130" s="647">
        <v>260</v>
      </c>
      <c r="B130" s="613"/>
      <c r="C130" s="614"/>
      <c r="D130" s="612"/>
      <c r="E130" s="287"/>
    </row>
    <row r="131" spans="1:5" s="182" customFormat="1">
      <c r="A131" s="647">
        <v>261</v>
      </c>
      <c r="B131" s="613"/>
      <c r="C131" s="614"/>
      <c r="D131" s="612"/>
      <c r="E131" s="287"/>
    </row>
    <row r="132" spans="1:5" s="182" customFormat="1">
      <c r="A132" s="647">
        <v>262</v>
      </c>
      <c r="B132" s="613"/>
      <c r="C132" s="614"/>
      <c r="D132" s="612"/>
      <c r="E132" s="287"/>
    </row>
    <row r="133" spans="1:5" s="182" customFormat="1">
      <c r="A133" s="647">
        <v>263</v>
      </c>
      <c r="B133" s="613"/>
      <c r="C133" s="614"/>
      <c r="D133" s="612"/>
      <c r="E133" s="287"/>
    </row>
    <row r="134" spans="1:5" s="182" customFormat="1">
      <c r="A134" s="647">
        <v>264</v>
      </c>
      <c r="B134" s="613"/>
      <c r="C134" s="614"/>
      <c r="D134" s="612"/>
      <c r="E134" s="287"/>
    </row>
    <row r="135" spans="1:5" s="182" customFormat="1">
      <c r="A135" s="647">
        <v>265</v>
      </c>
      <c r="B135" s="610"/>
      <c r="C135" s="614"/>
      <c r="D135" s="612"/>
      <c r="E135" s="287"/>
    </row>
    <row r="136" spans="1:5" s="182" customFormat="1">
      <c r="A136" s="647">
        <v>266</v>
      </c>
      <c r="B136" s="613"/>
      <c r="C136" s="614"/>
      <c r="D136" s="612"/>
      <c r="E136" s="287"/>
    </row>
    <row r="137" spans="1:5" s="182" customFormat="1">
      <c r="A137" s="647">
        <v>267</v>
      </c>
      <c r="B137" s="613"/>
      <c r="C137" s="614"/>
      <c r="D137" s="612"/>
      <c r="E137" s="287"/>
    </row>
    <row r="138" spans="1:5" s="182" customFormat="1">
      <c r="A138" s="647">
        <v>268</v>
      </c>
      <c r="B138" s="610"/>
      <c r="C138" s="614"/>
      <c r="D138" s="612"/>
      <c r="E138" s="287"/>
    </row>
    <row r="139" spans="1:5" s="182" customFormat="1">
      <c r="A139" s="647">
        <v>269</v>
      </c>
      <c r="B139" s="613"/>
      <c r="C139" s="614"/>
      <c r="D139" s="612"/>
      <c r="E139" s="287"/>
    </row>
    <row r="140" spans="1:5" s="182" customFormat="1">
      <c r="A140" s="647">
        <v>270</v>
      </c>
      <c r="B140" s="613"/>
      <c r="C140" s="614"/>
      <c r="D140" s="612"/>
      <c r="E140" s="287"/>
    </row>
    <row r="141" spans="1:5" s="182" customFormat="1">
      <c r="A141" s="647">
        <v>271</v>
      </c>
      <c r="B141" s="613"/>
      <c r="C141" s="614"/>
      <c r="D141" s="612"/>
      <c r="E141" s="287"/>
    </row>
    <row r="142" spans="1:5" s="182" customFormat="1">
      <c r="A142" s="647">
        <v>272</v>
      </c>
      <c r="B142" s="613"/>
      <c r="C142" s="614"/>
      <c r="D142" s="612"/>
      <c r="E142" s="287"/>
    </row>
    <row r="143" spans="1:5" s="182" customFormat="1">
      <c r="A143" s="647">
        <v>273</v>
      </c>
      <c r="B143" s="613"/>
      <c r="C143" s="614"/>
      <c r="D143" s="612"/>
      <c r="E143" s="287"/>
    </row>
    <row r="144" spans="1:5" s="182" customFormat="1">
      <c r="A144" s="647">
        <v>274</v>
      </c>
      <c r="B144" s="613"/>
      <c r="C144" s="614"/>
      <c r="D144" s="612"/>
      <c r="E144" s="287"/>
    </row>
    <row r="145" spans="1:5" s="182" customFormat="1">
      <c r="A145" s="647">
        <v>275</v>
      </c>
      <c r="B145" s="613"/>
      <c r="C145" s="614"/>
      <c r="D145" s="612"/>
      <c r="E145" s="287"/>
    </row>
    <row r="146" spans="1:5" s="182" customFormat="1">
      <c r="A146" s="647">
        <v>276</v>
      </c>
      <c r="B146" s="613"/>
      <c r="C146" s="614"/>
      <c r="D146" s="612"/>
      <c r="E146" s="287"/>
    </row>
    <row r="147" spans="1:5" s="182" customFormat="1">
      <c r="A147" s="647">
        <v>277</v>
      </c>
      <c r="B147" s="613"/>
      <c r="C147" s="614"/>
      <c r="D147" s="612"/>
      <c r="E147" s="287"/>
    </row>
    <row r="148" spans="1:5" s="182" customFormat="1">
      <c r="A148" s="647">
        <v>278</v>
      </c>
      <c r="B148" s="613"/>
      <c r="C148" s="614"/>
      <c r="D148" s="612"/>
      <c r="E148" s="287"/>
    </row>
    <row r="149" spans="1:5" s="182" customFormat="1">
      <c r="A149" s="647">
        <v>279</v>
      </c>
      <c r="B149" s="613"/>
      <c r="C149" s="614"/>
      <c r="D149" s="612"/>
      <c r="E149" s="287"/>
    </row>
    <row r="150" spans="1:5" s="182" customFormat="1">
      <c r="A150" s="647">
        <v>280</v>
      </c>
      <c r="B150" s="613"/>
      <c r="C150" s="614"/>
      <c r="D150" s="612"/>
      <c r="E150" s="287"/>
    </row>
    <row r="151" spans="1:5" s="182" customFormat="1">
      <c r="A151" s="647">
        <v>281</v>
      </c>
      <c r="B151" s="613"/>
      <c r="C151" s="614"/>
      <c r="D151" s="612"/>
      <c r="E151" s="287"/>
    </row>
    <row r="152" spans="1:5" s="182" customFormat="1">
      <c r="A152" s="647">
        <v>282</v>
      </c>
      <c r="B152" s="613"/>
      <c r="C152" s="614"/>
      <c r="D152" s="612"/>
      <c r="E152" s="287"/>
    </row>
    <row r="153" spans="1:5" s="182" customFormat="1">
      <c r="A153" s="647">
        <v>283</v>
      </c>
      <c r="B153" s="613"/>
      <c r="C153" s="614"/>
      <c r="D153" s="612"/>
      <c r="E153" s="287"/>
    </row>
    <row r="154" spans="1:5" s="182" customFormat="1">
      <c r="A154" s="647">
        <v>284</v>
      </c>
      <c r="B154" s="613"/>
      <c r="C154" s="614"/>
      <c r="D154" s="612"/>
      <c r="E154" s="287"/>
    </row>
    <row r="155" spans="1:5" s="182" customFormat="1">
      <c r="A155" s="647">
        <v>285</v>
      </c>
      <c r="B155" s="613"/>
      <c r="C155" s="614"/>
      <c r="D155" s="612"/>
      <c r="E155" s="287"/>
    </row>
    <row r="156" spans="1:5" s="182" customFormat="1">
      <c r="A156" s="647">
        <v>286</v>
      </c>
      <c r="B156" s="613"/>
      <c r="C156" s="614"/>
      <c r="D156" s="612"/>
      <c r="E156" s="287"/>
    </row>
    <row r="157" spans="1:5" s="182" customFormat="1">
      <c r="A157" s="647">
        <v>287</v>
      </c>
      <c r="B157" s="613"/>
      <c r="C157" s="614"/>
      <c r="D157" s="612"/>
      <c r="E157" s="287"/>
    </row>
    <row r="158" spans="1:5" s="182" customFormat="1">
      <c r="A158" s="647">
        <v>288</v>
      </c>
      <c r="B158" s="613"/>
      <c r="C158" s="614"/>
      <c r="D158" s="612"/>
      <c r="E158" s="287"/>
    </row>
    <row r="159" spans="1:5" s="182" customFormat="1">
      <c r="A159" s="647">
        <v>289</v>
      </c>
      <c r="B159" s="610"/>
      <c r="C159" s="611"/>
      <c r="D159" s="612"/>
      <c r="E159" s="287"/>
    </row>
    <row r="160" spans="1:5" s="182" customFormat="1">
      <c r="A160" s="647">
        <v>290</v>
      </c>
      <c r="B160" s="613"/>
      <c r="C160" s="614"/>
      <c r="D160" s="612"/>
      <c r="E160" s="287"/>
    </row>
    <row r="161" spans="1:5" s="182" customFormat="1">
      <c r="A161" s="647">
        <v>291</v>
      </c>
      <c r="B161" s="613"/>
      <c r="C161" s="614"/>
      <c r="D161" s="612"/>
      <c r="E161" s="287"/>
    </row>
    <row r="162" spans="1:5" s="182" customFormat="1">
      <c r="A162" s="647">
        <v>292</v>
      </c>
      <c r="B162" s="610"/>
      <c r="C162" s="614"/>
      <c r="D162" s="612"/>
      <c r="E162" s="287"/>
    </row>
    <row r="163" spans="1:5" s="182" customFormat="1">
      <c r="A163" s="647">
        <v>293</v>
      </c>
      <c r="B163" s="618"/>
      <c r="C163" s="619"/>
      <c r="D163" s="620"/>
      <c r="E163" s="287"/>
    </row>
    <row r="164" spans="1:5" s="182" customFormat="1">
      <c r="A164" s="647">
        <v>294</v>
      </c>
      <c r="B164" s="621"/>
      <c r="C164" s="622"/>
      <c r="D164" s="620"/>
      <c r="E164" s="287"/>
    </row>
    <row r="165" spans="1:5" s="182" customFormat="1">
      <c r="A165" s="647">
        <v>295</v>
      </c>
      <c r="B165" s="613"/>
      <c r="C165" s="614"/>
      <c r="D165" s="612"/>
      <c r="E165" s="287"/>
    </row>
    <row r="166" spans="1:5" s="182" customFormat="1">
      <c r="A166" s="647">
        <v>296</v>
      </c>
      <c r="B166" s="613"/>
      <c r="C166" s="614"/>
      <c r="D166" s="612"/>
      <c r="E166" s="287"/>
    </row>
    <row r="167" spans="1:5" s="182" customFormat="1">
      <c r="A167" s="647">
        <v>297</v>
      </c>
      <c r="B167" s="613"/>
      <c r="C167" s="614"/>
      <c r="D167" s="612"/>
      <c r="E167" s="287"/>
    </row>
    <row r="168" spans="1:5">
      <c r="A168" s="647">
        <v>298</v>
      </c>
      <c r="B168" s="621"/>
      <c r="C168" s="464"/>
      <c r="D168" s="612"/>
    </row>
    <row r="169" spans="1:5">
      <c r="A169" s="647">
        <v>299</v>
      </c>
      <c r="B169" s="621"/>
      <c r="C169" s="464"/>
      <c r="D169" s="461"/>
    </row>
    <row r="170" spans="1:5">
      <c r="A170" s="647">
        <v>300</v>
      </c>
      <c r="B170" s="621"/>
      <c r="C170" s="464"/>
      <c r="D170" s="461"/>
    </row>
    <row r="171" spans="1:5">
      <c r="A171" s="647">
        <v>301</v>
      </c>
      <c r="B171" s="610"/>
      <c r="C171" s="611"/>
      <c r="D171" s="612"/>
    </row>
    <row r="172" spans="1:5">
      <c r="A172" s="647">
        <v>302</v>
      </c>
      <c r="B172" s="613"/>
      <c r="C172" s="614"/>
      <c r="D172" s="612"/>
    </row>
    <row r="173" spans="1:5">
      <c r="A173" s="647">
        <v>303</v>
      </c>
      <c r="B173" s="610"/>
      <c r="C173" s="611"/>
      <c r="D173" s="612"/>
    </row>
    <row r="174" spans="1:5">
      <c r="A174" s="647">
        <v>304</v>
      </c>
      <c r="B174" s="610"/>
      <c r="C174" s="614"/>
      <c r="D174" s="612"/>
    </row>
    <row r="175" spans="1:5">
      <c r="A175" s="647">
        <v>305</v>
      </c>
      <c r="B175" s="610"/>
      <c r="C175" s="614"/>
      <c r="D175" s="612"/>
    </row>
    <row r="176" spans="1:5">
      <c r="A176" s="647">
        <v>306</v>
      </c>
      <c r="B176" s="613"/>
      <c r="C176" s="614"/>
      <c r="D176" s="612"/>
    </row>
    <row r="177" spans="1:4">
      <c r="A177" s="647">
        <v>307</v>
      </c>
      <c r="B177" s="613"/>
      <c r="C177" s="614"/>
      <c r="D177" s="612"/>
    </row>
    <row r="178" spans="1:4">
      <c r="A178" s="647">
        <v>308</v>
      </c>
      <c r="B178" s="621"/>
      <c r="C178" s="614"/>
      <c r="D178" s="461"/>
    </row>
    <row r="179" spans="1:4">
      <c r="A179" s="647">
        <v>309</v>
      </c>
      <c r="B179" s="613"/>
      <c r="C179" s="614"/>
      <c r="D179" s="612"/>
    </row>
    <row r="180" spans="1:4">
      <c r="A180" s="647">
        <v>310</v>
      </c>
      <c r="B180" s="613"/>
      <c r="C180" s="614"/>
      <c r="D180" s="612"/>
    </row>
    <row r="181" spans="1:4">
      <c r="A181" s="647">
        <v>311</v>
      </c>
      <c r="B181" s="613"/>
      <c r="C181" s="614"/>
      <c r="D181" s="612"/>
    </row>
    <row r="182" spans="1:4">
      <c r="A182" s="647">
        <v>312</v>
      </c>
      <c r="B182" s="613"/>
      <c r="C182" s="614"/>
      <c r="D182" s="612"/>
    </row>
    <row r="183" spans="1:4">
      <c r="A183" s="647">
        <v>313</v>
      </c>
      <c r="B183" s="621"/>
      <c r="C183" s="464"/>
      <c r="D183" s="612"/>
    </row>
    <row r="184" spans="1:4">
      <c r="A184" s="647">
        <v>314</v>
      </c>
      <c r="B184" s="613"/>
      <c r="C184" s="614"/>
      <c r="D184" s="612"/>
    </row>
    <row r="185" spans="1:4">
      <c r="A185" s="647">
        <v>315</v>
      </c>
      <c r="B185" s="613"/>
      <c r="C185" s="464"/>
      <c r="D185" s="612"/>
    </row>
    <row r="186" spans="1:4">
      <c r="A186" s="647">
        <v>316</v>
      </c>
      <c r="B186" s="463"/>
      <c r="C186" s="464"/>
      <c r="D186" s="461"/>
    </row>
    <row r="187" spans="1:4">
      <c r="A187" s="647">
        <v>317</v>
      </c>
      <c r="B187" s="610"/>
      <c r="C187" s="614"/>
      <c r="D187" s="612"/>
    </row>
    <row r="188" spans="1:4">
      <c r="A188" s="647">
        <v>318</v>
      </c>
      <c r="B188" s="613"/>
      <c r="C188" s="614"/>
      <c r="D188" s="612"/>
    </row>
    <row r="189" spans="1:4">
      <c r="A189" s="647">
        <v>319</v>
      </c>
      <c r="B189" s="613"/>
      <c r="C189" s="614"/>
      <c r="D189" s="612"/>
    </row>
    <row r="190" spans="1:4">
      <c r="A190" s="647">
        <v>320</v>
      </c>
      <c r="B190" s="463"/>
      <c r="C190" s="464"/>
      <c r="D190" s="461"/>
    </row>
    <row r="191" spans="1:4">
      <c r="A191" s="647">
        <v>321</v>
      </c>
      <c r="B191" s="621"/>
      <c r="C191" s="464"/>
      <c r="D191" s="461"/>
    </row>
    <row r="192" spans="1:4">
      <c r="A192" s="647">
        <v>322</v>
      </c>
      <c r="B192" s="621"/>
      <c r="C192" s="464"/>
      <c r="D192" s="461"/>
    </row>
    <row r="193" spans="1:4">
      <c r="A193" s="647">
        <v>323</v>
      </c>
      <c r="B193" s="621"/>
      <c r="C193" s="464"/>
      <c r="D193" s="461"/>
    </row>
    <row r="194" spans="1:4">
      <c r="A194" s="647">
        <v>324</v>
      </c>
      <c r="B194" s="621"/>
      <c r="C194" s="464"/>
      <c r="D194" s="461"/>
    </row>
    <row r="195" spans="1:4">
      <c r="A195" s="647">
        <v>325</v>
      </c>
      <c r="B195" s="621"/>
      <c r="C195" s="464"/>
      <c r="D195" s="461"/>
    </row>
    <row r="196" spans="1:4">
      <c r="A196" s="647">
        <v>326</v>
      </c>
      <c r="B196" s="621"/>
      <c r="C196" s="464"/>
      <c r="D196" s="461"/>
    </row>
    <row r="197" spans="1:4">
      <c r="A197" s="647">
        <v>327</v>
      </c>
      <c r="B197" s="621"/>
      <c r="C197" s="464"/>
      <c r="D197" s="461"/>
    </row>
    <row r="198" spans="1:4">
      <c r="A198" s="647">
        <v>328</v>
      </c>
      <c r="B198" s="613"/>
      <c r="C198" s="464"/>
      <c r="D198" s="612"/>
    </row>
    <row r="199" spans="1:4">
      <c r="A199" s="647">
        <v>329</v>
      </c>
      <c r="B199" s="621"/>
      <c r="C199" s="464"/>
      <c r="D199" s="461"/>
    </row>
    <row r="200" spans="1:4">
      <c r="A200" s="647">
        <v>330</v>
      </c>
      <c r="B200" s="613"/>
      <c r="C200" s="614"/>
      <c r="D200" s="612"/>
    </row>
    <row r="201" spans="1:4">
      <c r="A201" s="647">
        <v>331</v>
      </c>
      <c r="B201" s="621"/>
      <c r="C201" s="464"/>
      <c r="D201" s="461"/>
    </row>
    <row r="202" spans="1:4">
      <c r="A202" s="647">
        <v>332</v>
      </c>
      <c r="B202" s="350"/>
      <c r="C202" s="351"/>
      <c r="D202" s="343"/>
    </row>
    <row r="203" spans="1:4">
      <c r="A203" s="647">
        <v>333</v>
      </c>
      <c r="B203" s="350"/>
      <c r="C203" s="351"/>
      <c r="D203" s="343"/>
    </row>
    <row r="204" spans="1:4">
      <c r="A204" s="647">
        <v>334</v>
      </c>
      <c r="B204" s="350"/>
      <c r="C204" s="351"/>
      <c r="D204" s="343"/>
    </row>
    <row r="205" spans="1:4">
      <c r="A205" s="647">
        <v>335</v>
      </c>
      <c r="B205" s="350"/>
      <c r="C205" s="351"/>
      <c r="D205" s="343"/>
    </row>
    <row r="206" spans="1:4">
      <c r="A206" s="647">
        <v>336</v>
      </c>
      <c r="B206" s="350"/>
      <c r="C206" s="351"/>
      <c r="D206" s="343"/>
    </row>
    <row r="207" spans="1:4">
      <c r="A207" s="647">
        <v>337</v>
      </c>
      <c r="B207" s="350"/>
      <c r="C207" s="351"/>
      <c r="D207" s="343"/>
    </row>
    <row r="208" spans="1:4">
      <c r="A208" s="647">
        <v>338</v>
      </c>
      <c r="B208" s="350"/>
      <c r="C208" s="351"/>
      <c r="D208" s="343"/>
    </row>
    <row r="209" spans="1:4">
      <c r="A209" s="647">
        <v>339</v>
      </c>
      <c r="B209" s="350"/>
      <c r="C209" s="351"/>
      <c r="D209" s="343"/>
    </row>
    <row r="210" spans="1:4">
      <c r="A210" s="647">
        <v>340</v>
      </c>
      <c r="B210" s="350"/>
      <c r="C210" s="351"/>
      <c r="D210" s="343"/>
    </row>
    <row r="211" spans="1:4">
      <c r="A211" s="647">
        <v>341</v>
      </c>
      <c r="B211" s="350"/>
      <c r="C211" s="351"/>
      <c r="D211" s="343"/>
    </row>
    <row r="212" spans="1:4">
      <c r="A212" s="647">
        <v>342</v>
      </c>
      <c r="B212" s="350"/>
      <c r="C212" s="351"/>
      <c r="D212" s="343"/>
    </row>
    <row r="213" spans="1:4">
      <c r="A213" s="647">
        <v>343</v>
      </c>
      <c r="B213" s="350"/>
      <c r="C213" s="351"/>
      <c r="D213" s="343"/>
    </row>
    <row r="214" spans="1:4">
      <c r="A214" s="647">
        <v>344</v>
      </c>
      <c r="B214" s="350"/>
      <c r="C214" s="351"/>
      <c r="D214" s="343"/>
    </row>
    <row r="215" spans="1:4">
      <c r="A215" s="647">
        <v>345</v>
      </c>
      <c r="B215" s="350"/>
      <c r="C215" s="351"/>
      <c r="D215" s="343"/>
    </row>
    <row r="216" spans="1:4">
      <c r="A216" s="647">
        <v>346</v>
      </c>
      <c r="B216" s="350"/>
      <c r="C216" s="351"/>
      <c r="D216" s="343"/>
    </row>
    <row r="217" spans="1:4">
      <c r="A217" s="647">
        <v>347</v>
      </c>
      <c r="B217" s="350"/>
      <c r="C217" s="351"/>
      <c r="D217" s="343"/>
    </row>
    <row r="218" spans="1:4">
      <c r="A218" s="647">
        <v>348</v>
      </c>
      <c r="B218" s="350"/>
      <c r="C218" s="351"/>
      <c r="D218" s="343"/>
    </row>
    <row r="219" spans="1:4">
      <c r="A219" s="647">
        <v>349</v>
      </c>
      <c r="B219" s="350"/>
      <c r="C219" s="351"/>
      <c r="D219" s="343"/>
    </row>
    <row r="220" spans="1:4">
      <c r="A220" s="647">
        <v>350</v>
      </c>
      <c r="B220" s="350"/>
      <c r="C220" s="351"/>
      <c r="D220" s="343"/>
    </row>
    <row r="221" spans="1:4">
      <c r="A221" s="647">
        <v>351</v>
      </c>
      <c r="B221" s="350"/>
      <c r="C221" s="351"/>
      <c r="D221" s="343"/>
    </row>
    <row r="222" spans="1:4">
      <c r="A222" s="647">
        <v>352</v>
      </c>
      <c r="B222" s="350"/>
      <c r="C222" s="351"/>
      <c r="D222" s="343"/>
    </row>
    <row r="223" spans="1:4">
      <c r="A223" s="647">
        <v>353</v>
      </c>
      <c r="B223" s="350"/>
      <c r="C223" s="351"/>
      <c r="D223" s="343"/>
    </row>
    <row r="224" spans="1:4">
      <c r="A224" s="647">
        <v>354</v>
      </c>
      <c r="B224" s="350"/>
      <c r="C224" s="351"/>
      <c r="D224" s="343"/>
    </row>
    <row r="225" spans="1:4">
      <c r="A225" s="647">
        <v>355</v>
      </c>
      <c r="B225" s="350"/>
      <c r="C225" s="351"/>
      <c r="D225" s="343"/>
    </row>
    <row r="226" spans="1:4">
      <c r="A226" s="647">
        <v>356</v>
      </c>
      <c r="B226" s="350"/>
      <c r="C226" s="351"/>
      <c r="D226" s="343"/>
    </row>
    <row r="227" spans="1:4">
      <c r="A227" s="647">
        <v>357</v>
      </c>
      <c r="B227" s="350"/>
      <c r="C227" s="351"/>
      <c r="D227" s="343"/>
    </row>
    <row r="228" spans="1:4">
      <c r="A228" s="647">
        <v>358</v>
      </c>
      <c r="B228" s="350"/>
      <c r="C228" s="351"/>
      <c r="D228" s="343"/>
    </row>
    <row r="229" spans="1:4">
      <c r="A229" s="647">
        <v>359</v>
      </c>
      <c r="B229" s="350"/>
      <c r="C229" s="351"/>
      <c r="D229" s="343"/>
    </row>
    <row r="230" spans="1:4">
      <c r="A230" s="647">
        <v>360</v>
      </c>
      <c r="B230" s="350"/>
      <c r="C230" s="351"/>
      <c r="D230" s="343"/>
    </row>
    <row r="231" spans="1:4">
      <c r="A231" s="647">
        <v>361</v>
      </c>
      <c r="B231" s="350"/>
      <c r="C231" s="351"/>
      <c r="D231" s="343"/>
    </row>
    <row r="232" spans="1:4">
      <c r="A232" s="647">
        <v>362</v>
      </c>
      <c r="B232" s="350"/>
      <c r="C232" s="351"/>
      <c r="D232" s="343"/>
    </row>
    <row r="233" spans="1:4">
      <c r="A233" s="647">
        <v>363</v>
      </c>
      <c r="B233" s="350"/>
      <c r="C233" s="351"/>
      <c r="D233" s="343"/>
    </row>
    <row r="234" spans="1:4">
      <c r="A234" s="647">
        <v>364</v>
      </c>
      <c r="B234" s="350"/>
      <c r="C234" s="351"/>
      <c r="D234" s="343"/>
    </row>
    <row r="235" spans="1:4">
      <c r="A235" s="647">
        <v>365</v>
      </c>
      <c r="B235" s="350"/>
      <c r="C235" s="351"/>
      <c r="D235" s="343"/>
    </row>
    <row r="236" spans="1:4">
      <c r="A236" s="647">
        <v>366</v>
      </c>
      <c r="B236" s="350"/>
      <c r="C236" s="351"/>
      <c r="D236" s="343"/>
    </row>
    <row r="237" spans="1:4">
      <c r="A237" s="647">
        <v>367</v>
      </c>
      <c r="B237" s="350"/>
      <c r="C237" s="351"/>
      <c r="D237" s="343"/>
    </row>
    <row r="238" spans="1:4">
      <c r="A238" s="647">
        <v>368</v>
      </c>
      <c r="B238" s="350"/>
      <c r="C238" s="351"/>
      <c r="D238" s="343"/>
    </row>
    <row r="239" spans="1:4">
      <c r="A239" s="647">
        <v>369</v>
      </c>
      <c r="B239" s="350"/>
      <c r="C239" s="351"/>
      <c r="D239" s="343"/>
    </row>
    <row r="240" spans="1:4">
      <c r="A240" s="647">
        <v>370</v>
      </c>
      <c r="B240" s="350"/>
      <c r="C240" s="351"/>
      <c r="D240" s="343"/>
    </row>
    <row r="241" spans="1:4">
      <c r="A241" s="647">
        <v>371</v>
      </c>
      <c r="B241" s="350"/>
      <c r="C241" s="351"/>
      <c r="D241" s="343"/>
    </row>
    <row r="242" spans="1:4">
      <c r="A242" s="647">
        <v>372</v>
      </c>
      <c r="B242" s="350"/>
      <c r="C242" s="351"/>
      <c r="D242" s="343"/>
    </row>
    <row r="243" spans="1:4">
      <c r="A243" s="647">
        <v>373</v>
      </c>
      <c r="B243" s="350"/>
      <c r="C243" s="351"/>
      <c r="D243" s="343"/>
    </row>
    <row r="244" spans="1:4">
      <c r="A244" s="647">
        <v>374</v>
      </c>
      <c r="B244" s="350"/>
      <c r="C244" s="351"/>
      <c r="D244" s="343"/>
    </row>
    <row r="245" spans="1:4">
      <c r="A245" s="647">
        <v>375</v>
      </c>
      <c r="B245" s="350"/>
      <c r="C245" s="351"/>
      <c r="D245" s="343"/>
    </row>
    <row r="246" spans="1:4">
      <c r="A246" s="647">
        <v>376</v>
      </c>
      <c r="B246" s="350"/>
      <c r="C246" s="351"/>
      <c r="D246" s="343"/>
    </row>
    <row r="247" spans="1:4">
      <c r="A247" s="647">
        <v>377</v>
      </c>
      <c r="B247" s="350"/>
      <c r="C247" s="351"/>
      <c r="D247" s="343"/>
    </row>
    <row r="248" spans="1:4">
      <c r="A248" s="647">
        <v>378</v>
      </c>
      <c r="B248" s="350"/>
      <c r="C248" s="351"/>
      <c r="D248" s="343"/>
    </row>
    <row r="249" spans="1:4">
      <c r="A249" s="647">
        <v>379</v>
      </c>
      <c r="B249" s="350"/>
      <c r="C249" s="351"/>
      <c r="D249" s="343"/>
    </row>
    <row r="250" spans="1:4">
      <c r="A250" s="647">
        <v>380</v>
      </c>
      <c r="B250" s="350"/>
      <c r="C250" s="351"/>
      <c r="D250" s="343"/>
    </row>
    <row r="251" spans="1:4">
      <c r="A251" s="647">
        <v>381</v>
      </c>
      <c r="B251" s="350"/>
      <c r="C251" s="351"/>
      <c r="D251" s="343"/>
    </row>
    <row r="252" spans="1:4">
      <c r="A252" s="647">
        <v>382</v>
      </c>
      <c r="B252" s="350"/>
      <c r="C252" s="351"/>
      <c r="D252" s="343"/>
    </row>
    <row r="253" spans="1:4">
      <c r="A253" s="647">
        <v>383</v>
      </c>
      <c r="B253" s="350"/>
      <c r="C253" s="351"/>
      <c r="D253" s="343"/>
    </row>
    <row r="254" spans="1:4">
      <c r="A254" s="647">
        <v>384</v>
      </c>
      <c r="B254" s="350"/>
      <c r="C254" s="351"/>
      <c r="D254" s="343"/>
    </row>
    <row r="255" spans="1:4">
      <c r="A255" s="647">
        <v>385</v>
      </c>
      <c r="B255" s="350"/>
      <c r="C255" s="351"/>
      <c r="D255" s="343"/>
    </row>
    <row r="256" spans="1:4">
      <c r="A256" s="647">
        <v>386</v>
      </c>
      <c r="B256" s="350"/>
      <c r="C256" s="351"/>
      <c r="D256" s="343"/>
    </row>
    <row r="257" spans="1:4">
      <c r="A257" s="647">
        <v>387</v>
      </c>
      <c r="B257" s="350"/>
      <c r="C257" s="351"/>
      <c r="D257" s="343"/>
    </row>
    <row r="258" spans="1:4">
      <c r="A258" s="647">
        <v>388</v>
      </c>
      <c r="B258" s="350"/>
      <c r="C258" s="351"/>
      <c r="D258" s="343"/>
    </row>
    <row r="259" spans="1:4">
      <c r="A259" s="647">
        <v>389</v>
      </c>
      <c r="B259" s="350"/>
      <c r="C259" s="351"/>
      <c r="D259" s="343"/>
    </row>
    <row r="260" spans="1:4">
      <c r="A260" s="647">
        <v>390</v>
      </c>
      <c r="B260" s="350"/>
      <c r="C260" s="351"/>
      <c r="D260" s="343"/>
    </row>
    <row r="261" spans="1:4">
      <c r="A261" s="647">
        <v>391</v>
      </c>
      <c r="B261" s="350"/>
      <c r="C261" s="351"/>
      <c r="D261" s="343"/>
    </row>
    <row r="262" spans="1:4">
      <c r="A262" s="647">
        <v>392</v>
      </c>
      <c r="B262" s="350"/>
      <c r="C262" s="351"/>
      <c r="D262" s="343"/>
    </row>
    <row r="263" spans="1:4">
      <c r="A263" s="647">
        <v>393</v>
      </c>
      <c r="B263" s="350"/>
      <c r="C263" s="351"/>
      <c r="D263" s="343"/>
    </row>
    <row r="264" spans="1:4">
      <c r="A264" s="647">
        <v>394</v>
      </c>
      <c r="B264" s="350"/>
      <c r="C264" s="351"/>
      <c r="D264" s="343"/>
    </row>
    <row r="265" spans="1:4">
      <c r="A265" s="647">
        <v>395</v>
      </c>
      <c r="B265" s="350"/>
      <c r="C265" s="351"/>
      <c r="D265" s="343"/>
    </row>
    <row r="266" spans="1:4">
      <c r="A266" s="647">
        <v>396</v>
      </c>
      <c r="B266" s="350"/>
      <c r="C266" s="351"/>
      <c r="D266" s="343"/>
    </row>
    <row r="267" spans="1:4">
      <c r="A267" s="647">
        <v>397</v>
      </c>
      <c r="B267" s="350"/>
      <c r="C267" s="351"/>
      <c r="D267" s="343"/>
    </row>
    <row r="268" spans="1:4">
      <c r="A268" s="647">
        <v>398</v>
      </c>
      <c r="B268" s="350"/>
      <c r="C268" s="351"/>
      <c r="D268" s="343"/>
    </row>
    <row r="269" spans="1:4">
      <c r="A269" s="647">
        <v>399</v>
      </c>
      <c r="B269" s="350"/>
      <c r="C269" s="351"/>
      <c r="D269" s="343"/>
    </row>
    <row r="270" spans="1:4">
      <c r="A270" s="647">
        <v>400</v>
      </c>
      <c r="B270" s="350"/>
      <c r="C270" s="351"/>
      <c r="D270" s="343"/>
    </row>
    <row r="271" spans="1:4">
      <c r="A271" s="647">
        <v>401</v>
      </c>
      <c r="B271" s="350"/>
      <c r="C271" s="351"/>
      <c r="D271" s="343"/>
    </row>
    <row r="272" spans="1:4">
      <c r="A272" s="647">
        <v>402</v>
      </c>
      <c r="B272" s="350"/>
      <c r="C272" s="351"/>
      <c r="D272" s="343"/>
    </row>
    <row r="273" spans="1:4">
      <c r="A273" s="647">
        <v>403</v>
      </c>
      <c r="B273" s="350"/>
      <c r="C273" s="351"/>
      <c r="D273" s="343"/>
    </row>
    <row r="274" spans="1:4">
      <c r="A274" s="647">
        <v>404</v>
      </c>
      <c r="B274" s="350"/>
      <c r="C274" s="351"/>
      <c r="D274" s="343"/>
    </row>
    <row r="275" spans="1:4">
      <c r="A275" s="647">
        <v>405</v>
      </c>
      <c r="B275" s="350"/>
      <c r="C275" s="351"/>
      <c r="D275" s="343"/>
    </row>
    <row r="276" spans="1:4">
      <c r="A276" s="647">
        <v>406</v>
      </c>
      <c r="B276" s="350"/>
      <c r="C276" s="351"/>
      <c r="D276" s="343"/>
    </row>
    <row r="277" spans="1:4">
      <c r="A277" s="647">
        <v>407</v>
      </c>
      <c r="B277" s="350"/>
      <c r="C277" s="351"/>
      <c r="D277" s="343"/>
    </row>
    <row r="278" spans="1:4">
      <c r="A278" s="647">
        <v>408</v>
      </c>
      <c r="B278" s="350"/>
      <c r="C278" s="351"/>
      <c r="D278" s="343"/>
    </row>
    <row r="279" spans="1:4">
      <c r="A279" s="647">
        <v>409</v>
      </c>
      <c r="B279" s="350"/>
      <c r="C279" s="351"/>
      <c r="D279" s="343"/>
    </row>
    <row r="280" spans="1:4">
      <c r="A280" s="647">
        <v>410</v>
      </c>
      <c r="B280" s="350"/>
      <c r="C280" s="351"/>
      <c r="D280" s="343"/>
    </row>
    <row r="281" spans="1:4">
      <c r="A281" s="647">
        <v>411</v>
      </c>
      <c r="B281" s="350"/>
      <c r="C281" s="351"/>
      <c r="D281" s="343"/>
    </row>
    <row r="282" spans="1:4">
      <c r="A282" s="647">
        <v>412</v>
      </c>
      <c r="B282" s="350"/>
      <c r="C282" s="351"/>
      <c r="D282" s="343"/>
    </row>
    <row r="283" spans="1:4">
      <c r="A283" s="647">
        <v>413</v>
      </c>
      <c r="B283" s="350"/>
      <c r="C283" s="351"/>
      <c r="D283" s="343"/>
    </row>
    <row r="284" spans="1:4">
      <c r="A284" s="647">
        <v>414</v>
      </c>
      <c r="B284" s="350"/>
      <c r="C284" s="351"/>
      <c r="D284" s="343"/>
    </row>
    <row r="285" spans="1:4">
      <c r="A285" s="647">
        <v>415</v>
      </c>
      <c r="B285" s="350"/>
      <c r="C285" s="351"/>
      <c r="D285" s="343"/>
    </row>
    <row r="286" spans="1:4">
      <c r="A286" s="647">
        <v>416</v>
      </c>
      <c r="B286" s="350"/>
      <c r="C286" s="351"/>
      <c r="D286" s="343"/>
    </row>
    <row r="287" spans="1:4">
      <c r="A287" s="647">
        <v>417</v>
      </c>
      <c r="B287" s="350"/>
      <c r="C287" s="351"/>
      <c r="D287" s="343"/>
    </row>
    <row r="288" spans="1:4">
      <c r="A288" s="647">
        <v>418</v>
      </c>
      <c r="B288" s="350"/>
      <c r="C288" s="351"/>
      <c r="D288" s="343"/>
    </row>
    <row r="289" spans="1:4">
      <c r="A289" s="647">
        <v>419</v>
      </c>
      <c r="B289" s="350"/>
      <c r="C289" s="351"/>
      <c r="D289" s="343"/>
    </row>
    <row r="290" spans="1:4">
      <c r="A290" s="647">
        <v>420</v>
      </c>
      <c r="B290" s="350"/>
      <c r="C290" s="351"/>
      <c r="D290" s="343"/>
    </row>
    <row r="291" spans="1:4">
      <c r="A291" s="647">
        <v>421</v>
      </c>
      <c r="B291" s="350"/>
      <c r="C291" s="351"/>
      <c r="D291" s="343"/>
    </row>
    <row r="292" spans="1:4">
      <c r="A292" s="647">
        <v>422</v>
      </c>
      <c r="B292" s="350"/>
      <c r="C292" s="351"/>
      <c r="D292" s="343"/>
    </row>
    <row r="293" spans="1:4">
      <c r="A293" s="647">
        <v>423</v>
      </c>
      <c r="B293" s="350"/>
      <c r="C293" s="351"/>
      <c r="D293" s="343"/>
    </row>
    <row r="294" spans="1:4">
      <c r="A294" s="647">
        <v>424</v>
      </c>
      <c r="B294" s="350"/>
      <c r="C294" s="351"/>
      <c r="D294" s="343"/>
    </row>
    <row r="295" spans="1:4">
      <c r="A295" s="647">
        <v>425</v>
      </c>
      <c r="B295" s="350"/>
      <c r="C295" s="351"/>
      <c r="D295" s="343"/>
    </row>
    <row r="296" spans="1:4">
      <c r="A296" s="647">
        <v>426</v>
      </c>
      <c r="B296" s="350"/>
      <c r="C296" s="351"/>
      <c r="D296" s="343"/>
    </row>
    <row r="297" spans="1:4">
      <c r="A297" s="647">
        <v>427</v>
      </c>
      <c r="B297" s="350"/>
      <c r="C297" s="351"/>
      <c r="D297" s="343"/>
    </row>
    <row r="298" spans="1:4">
      <c r="A298" s="647">
        <v>428</v>
      </c>
      <c r="B298" s="350"/>
      <c r="C298" s="351"/>
      <c r="D298" s="343"/>
    </row>
    <row r="299" spans="1:4">
      <c r="A299" s="647">
        <v>429</v>
      </c>
      <c r="B299" s="350"/>
      <c r="C299" s="351"/>
      <c r="D299" s="343"/>
    </row>
    <row r="300" spans="1:4">
      <c r="A300" s="647">
        <v>430</v>
      </c>
      <c r="B300" s="350"/>
      <c r="C300" s="351"/>
      <c r="D300" s="343"/>
    </row>
    <row r="301" spans="1:4">
      <c r="A301" s="647">
        <v>431</v>
      </c>
      <c r="B301" s="350"/>
      <c r="C301" s="351"/>
      <c r="D301" s="343"/>
    </row>
    <row r="302" spans="1:4">
      <c r="A302" s="647">
        <v>432</v>
      </c>
      <c r="B302" s="350"/>
      <c r="C302" s="351"/>
      <c r="D302" s="343"/>
    </row>
    <row r="303" spans="1:4">
      <c r="A303" s="647">
        <v>433</v>
      </c>
      <c r="B303" s="350"/>
      <c r="C303" s="351"/>
      <c r="D303" s="343"/>
    </row>
    <row r="304" spans="1:4">
      <c r="A304" s="647">
        <v>434</v>
      </c>
      <c r="B304" s="350"/>
      <c r="C304" s="351"/>
      <c r="D304" s="343"/>
    </row>
    <row r="305" spans="1:4">
      <c r="A305" s="647">
        <v>435</v>
      </c>
      <c r="B305" s="350"/>
      <c r="C305" s="351"/>
      <c r="D305" s="343"/>
    </row>
    <row r="306" spans="1:4">
      <c r="A306" s="647">
        <v>436</v>
      </c>
      <c r="B306" s="350"/>
      <c r="C306" s="351"/>
      <c r="D306" s="343"/>
    </row>
    <row r="307" spans="1:4">
      <c r="A307" s="647">
        <v>437</v>
      </c>
      <c r="B307" s="350"/>
      <c r="C307" s="351"/>
      <c r="D307" s="343"/>
    </row>
    <row r="308" spans="1:4">
      <c r="A308" s="647">
        <v>438</v>
      </c>
      <c r="B308" s="350"/>
      <c r="C308" s="351"/>
      <c r="D308" s="343"/>
    </row>
    <row r="309" spans="1:4">
      <c r="A309" s="647">
        <v>439</v>
      </c>
      <c r="B309" s="350"/>
      <c r="C309" s="351"/>
      <c r="D309" s="343"/>
    </row>
    <row r="310" spans="1:4">
      <c r="A310" s="647">
        <v>440</v>
      </c>
      <c r="B310" s="350"/>
      <c r="C310" s="351"/>
      <c r="D310" s="343"/>
    </row>
    <row r="311" spans="1:4">
      <c r="A311" s="647">
        <v>441</v>
      </c>
      <c r="B311" s="350"/>
      <c r="C311" s="351"/>
      <c r="D311" s="343"/>
    </row>
    <row r="312" spans="1:4">
      <c r="A312" s="647">
        <v>442</v>
      </c>
      <c r="B312" s="350"/>
      <c r="C312" s="351"/>
      <c r="D312" s="343"/>
    </row>
    <row r="313" spans="1:4">
      <c r="A313" s="647">
        <v>443</v>
      </c>
      <c r="B313" s="350"/>
      <c r="C313" s="351"/>
      <c r="D313" s="343"/>
    </row>
    <row r="314" spans="1:4">
      <c r="A314" s="647">
        <v>444</v>
      </c>
      <c r="B314" s="350"/>
      <c r="C314" s="351"/>
      <c r="D314" s="343"/>
    </row>
    <row r="315" spans="1:4">
      <c r="A315" s="647">
        <v>445</v>
      </c>
      <c r="B315" s="350"/>
      <c r="C315" s="351"/>
      <c r="D315" s="343"/>
    </row>
    <row r="316" spans="1:4">
      <c r="A316" s="647">
        <v>446</v>
      </c>
      <c r="B316" s="350"/>
      <c r="C316" s="351"/>
      <c r="D316" s="343"/>
    </row>
    <row r="317" spans="1:4">
      <c r="A317" s="647">
        <v>447</v>
      </c>
      <c r="B317" s="350"/>
      <c r="C317" s="351"/>
      <c r="D317" s="343"/>
    </row>
    <row r="318" spans="1:4">
      <c r="A318" s="647">
        <v>448</v>
      </c>
      <c r="B318" s="350"/>
      <c r="C318" s="351"/>
      <c r="D318" s="343"/>
    </row>
    <row r="319" spans="1:4">
      <c r="A319" s="647">
        <v>449</v>
      </c>
      <c r="B319" s="350"/>
      <c r="C319" s="351"/>
      <c r="D319" s="343"/>
    </row>
    <row r="320" spans="1:4">
      <c r="A320" s="647">
        <v>450</v>
      </c>
      <c r="B320" s="350"/>
      <c r="C320" s="351"/>
      <c r="D320" s="343"/>
    </row>
    <row r="321" spans="1:4">
      <c r="A321" s="647">
        <v>451</v>
      </c>
      <c r="B321" s="350"/>
      <c r="C321" s="351"/>
      <c r="D321" s="343"/>
    </row>
    <row r="322" spans="1:4">
      <c r="A322" s="647">
        <v>452</v>
      </c>
      <c r="B322" s="350"/>
      <c r="C322" s="351"/>
      <c r="D322" s="343"/>
    </row>
    <row r="323" spans="1:4">
      <c r="A323" s="647">
        <v>453</v>
      </c>
      <c r="B323" s="350"/>
      <c r="C323" s="351"/>
      <c r="D323" s="343"/>
    </row>
    <row r="324" spans="1:4">
      <c r="A324" s="647">
        <v>454</v>
      </c>
      <c r="B324" s="350"/>
      <c r="C324" s="351"/>
      <c r="D324" s="343"/>
    </row>
    <row r="325" spans="1:4">
      <c r="A325" s="647">
        <v>455</v>
      </c>
      <c r="B325" s="350"/>
      <c r="C325" s="351"/>
      <c r="D325" s="343"/>
    </row>
    <row r="326" spans="1:4">
      <c r="A326" s="647">
        <v>456</v>
      </c>
      <c r="B326" s="350"/>
      <c r="C326" s="351"/>
      <c r="D326" s="343"/>
    </row>
    <row r="327" spans="1:4">
      <c r="A327" s="647">
        <v>457</v>
      </c>
      <c r="B327" s="350"/>
      <c r="C327" s="351"/>
      <c r="D327" s="343"/>
    </row>
    <row r="328" spans="1:4">
      <c r="A328" s="647">
        <v>458</v>
      </c>
      <c r="B328" s="350"/>
      <c r="C328" s="351"/>
      <c r="D328" s="343"/>
    </row>
    <row r="329" spans="1:4">
      <c r="A329" s="647">
        <v>459</v>
      </c>
      <c r="B329" s="350"/>
      <c r="C329" s="351"/>
      <c r="D329" s="343"/>
    </row>
    <row r="330" spans="1:4">
      <c r="A330" s="647">
        <v>460</v>
      </c>
      <c r="B330" s="350"/>
      <c r="C330" s="351"/>
      <c r="D330" s="343"/>
    </row>
    <row r="331" spans="1:4">
      <c r="A331" s="647">
        <v>461</v>
      </c>
      <c r="B331" s="350"/>
      <c r="C331" s="351"/>
      <c r="D331" s="343"/>
    </row>
    <row r="332" spans="1:4">
      <c r="A332" s="647">
        <v>462</v>
      </c>
      <c r="B332" s="350"/>
      <c r="C332" s="351"/>
      <c r="D332" s="343"/>
    </row>
    <row r="333" spans="1:4">
      <c r="A333" s="647">
        <v>463</v>
      </c>
      <c r="B333" s="350"/>
      <c r="C333" s="351"/>
      <c r="D333" s="343"/>
    </row>
    <row r="334" spans="1:4">
      <c r="A334" s="647">
        <v>464</v>
      </c>
      <c r="B334" s="350"/>
      <c r="C334" s="351"/>
      <c r="D334" s="343"/>
    </row>
    <row r="335" spans="1:4">
      <c r="A335" s="647">
        <v>465</v>
      </c>
      <c r="B335" s="350"/>
      <c r="C335" s="351"/>
      <c r="D335" s="343"/>
    </row>
    <row r="336" spans="1:4">
      <c r="A336" s="647">
        <v>466</v>
      </c>
      <c r="B336" s="350"/>
      <c r="C336" s="351"/>
      <c r="D336" s="343"/>
    </row>
    <row r="337" spans="1:4">
      <c r="A337" s="647">
        <v>467</v>
      </c>
      <c r="B337" s="350"/>
      <c r="C337" s="351"/>
      <c r="D337" s="343"/>
    </row>
    <row r="338" spans="1:4">
      <c r="A338" s="647">
        <v>468</v>
      </c>
      <c r="B338" s="350"/>
      <c r="C338" s="351"/>
      <c r="D338" s="343"/>
    </row>
    <row r="339" spans="1:4">
      <c r="A339" s="647">
        <v>469</v>
      </c>
      <c r="B339" s="350"/>
      <c r="C339" s="351"/>
      <c r="D339" s="343"/>
    </row>
    <row r="340" spans="1:4">
      <c r="A340" s="647">
        <v>470</v>
      </c>
      <c r="B340" s="350"/>
      <c r="C340" s="351"/>
      <c r="D340" s="343"/>
    </row>
    <row r="341" spans="1:4">
      <c r="A341" s="647">
        <v>471</v>
      </c>
      <c r="B341" s="350"/>
      <c r="C341" s="351"/>
      <c r="D341" s="343"/>
    </row>
    <row r="342" spans="1:4">
      <c r="A342" s="647">
        <v>472</v>
      </c>
      <c r="B342" s="350"/>
      <c r="C342" s="351"/>
      <c r="D342" s="343"/>
    </row>
    <row r="343" spans="1:4">
      <c r="A343" s="647">
        <v>473</v>
      </c>
      <c r="B343" s="350"/>
      <c r="C343" s="351"/>
      <c r="D343" s="343"/>
    </row>
    <row r="344" spans="1:4">
      <c r="A344" s="647">
        <v>474</v>
      </c>
      <c r="B344" s="350"/>
      <c r="C344" s="351"/>
      <c r="D344" s="343"/>
    </row>
    <row r="345" spans="1:4">
      <c r="A345" s="647">
        <v>475</v>
      </c>
      <c r="B345" s="350"/>
      <c r="C345" s="351"/>
      <c r="D345" s="343"/>
    </row>
    <row r="346" spans="1:4">
      <c r="A346" s="647">
        <v>476</v>
      </c>
      <c r="B346" s="350"/>
      <c r="C346" s="351"/>
      <c r="D346" s="343"/>
    </row>
    <row r="347" spans="1:4">
      <c r="A347" s="647">
        <v>477</v>
      </c>
      <c r="B347" s="350"/>
      <c r="C347" s="351"/>
      <c r="D347" s="343"/>
    </row>
    <row r="348" spans="1:4">
      <c r="A348" s="647">
        <v>478</v>
      </c>
      <c r="B348" s="350"/>
      <c r="C348" s="351"/>
      <c r="D348" s="343"/>
    </row>
    <row r="349" spans="1:4">
      <c r="A349" s="647">
        <v>479</v>
      </c>
      <c r="B349" s="350"/>
      <c r="C349" s="351"/>
      <c r="D349" s="343"/>
    </row>
    <row r="350" spans="1:4">
      <c r="A350" s="647">
        <v>480</v>
      </c>
      <c r="B350" s="350"/>
      <c r="C350" s="351"/>
      <c r="D350" s="343"/>
    </row>
    <row r="351" spans="1:4">
      <c r="A351" s="647">
        <v>481</v>
      </c>
      <c r="B351" s="350"/>
      <c r="C351" s="351"/>
      <c r="D351" s="343"/>
    </row>
    <row r="352" spans="1:4">
      <c r="A352" s="647">
        <v>482</v>
      </c>
      <c r="B352" s="350"/>
      <c r="C352" s="351"/>
      <c r="D352" s="343"/>
    </row>
    <row r="353" spans="1:4">
      <c r="A353" s="647">
        <v>483</v>
      </c>
      <c r="B353" s="350"/>
      <c r="C353" s="351"/>
      <c r="D353" s="343"/>
    </row>
    <row r="354" spans="1:4">
      <c r="A354" s="647">
        <v>484</v>
      </c>
      <c r="B354" s="350"/>
      <c r="C354" s="351"/>
      <c r="D354" s="343"/>
    </row>
    <row r="355" spans="1:4">
      <c r="A355" s="647">
        <v>485</v>
      </c>
      <c r="B355" s="350"/>
      <c r="C355" s="351"/>
      <c r="D355" s="343"/>
    </row>
    <row r="356" spans="1:4">
      <c r="A356" s="647">
        <v>486</v>
      </c>
      <c r="B356" s="350"/>
      <c r="C356" s="351"/>
      <c r="D356" s="343"/>
    </row>
    <row r="357" spans="1:4">
      <c r="A357" s="647">
        <v>487</v>
      </c>
      <c r="B357" s="350"/>
      <c r="C357" s="351"/>
      <c r="D357" s="343"/>
    </row>
    <row r="358" spans="1:4">
      <c r="A358" s="647">
        <v>488</v>
      </c>
      <c r="B358" s="350"/>
      <c r="C358" s="351"/>
      <c r="D358" s="343"/>
    </row>
    <row r="359" spans="1:4">
      <c r="A359" s="647">
        <v>489</v>
      </c>
      <c r="B359" s="350"/>
      <c r="C359" s="351"/>
      <c r="D359" s="343"/>
    </row>
    <row r="360" spans="1:4">
      <c r="A360" s="647">
        <v>490</v>
      </c>
      <c r="B360" s="350"/>
      <c r="C360" s="351"/>
      <c r="D360" s="343"/>
    </row>
    <row r="361" spans="1:4">
      <c r="A361" s="647">
        <v>491</v>
      </c>
      <c r="B361" s="350"/>
      <c r="C361" s="351"/>
      <c r="D361" s="343"/>
    </row>
    <row r="362" spans="1:4">
      <c r="A362" s="647">
        <v>492</v>
      </c>
      <c r="B362" s="350"/>
      <c r="C362" s="351"/>
      <c r="D362" s="343"/>
    </row>
    <row r="363" spans="1:4">
      <c r="A363" s="647">
        <v>493</v>
      </c>
      <c r="B363" s="350"/>
      <c r="C363" s="351"/>
      <c r="D363" s="343"/>
    </row>
    <row r="364" spans="1:4">
      <c r="A364" s="647">
        <v>494</v>
      </c>
      <c r="B364" s="350"/>
      <c r="C364" s="351"/>
      <c r="D364" s="343"/>
    </row>
    <row r="365" spans="1:4">
      <c r="A365" s="647">
        <v>495</v>
      </c>
      <c r="B365" s="350"/>
      <c r="C365" s="351"/>
      <c r="D365" s="343"/>
    </row>
    <row r="366" spans="1:4">
      <c r="A366" s="647">
        <v>496</v>
      </c>
      <c r="B366" s="350"/>
      <c r="C366" s="351"/>
      <c r="D366" s="343"/>
    </row>
    <row r="367" spans="1:4">
      <c r="A367" s="647">
        <v>497</v>
      </c>
      <c r="B367" s="350"/>
      <c r="C367" s="351"/>
      <c r="D367" s="343"/>
    </row>
    <row r="368" spans="1:4">
      <c r="A368" s="647">
        <v>498</v>
      </c>
      <c r="B368" s="350"/>
      <c r="C368" s="351"/>
      <c r="D368" s="343"/>
    </row>
    <row r="369" spans="1:4">
      <c r="A369" s="647">
        <v>499</v>
      </c>
      <c r="B369" s="350"/>
      <c r="C369" s="351"/>
      <c r="D369" s="343"/>
    </row>
    <row r="370" spans="1:4">
      <c r="A370" s="647">
        <v>500</v>
      </c>
      <c r="B370" s="350"/>
      <c r="C370" s="351"/>
      <c r="D370" s="343"/>
    </row>
    <row r="371" spans="1:4">
      <c r="A371" s="647">
        <v>501</v>
      </c>
      <c r="B371" s="350"/>
      <c r="C371" s="351"/>
      <c r="D371" s="343"/>
    </row>
    <row r="372" spans="1:4">
      <c r="A372" s="647">
        <v>502</v>
      </c>
      <c r="B372" s="350"/>
      <c r="C372" s="351"/>
      <c r="D372" s="343"/>
    </row>
    <row r="373" spans="1:4">
      <c r="A373" s="647">
        <v>503</v>
      </c>
      <c r="B373" s="350"/>
      <c r="C373" s="351"/>
      <c r="D373" s="343"/>
    </row>
    <row r="374" spans="1:4">
      <c r="A374" s="647">
        <v>504</v>
      </c>
      <c r="B374" s="350"/>
      <c r="C374" s="351"/>
      <c r="D374" s="343"/>
    </row>
    <row r="375" spans="1:4">
      <c r="A375" s="647">
        <v>505</v>
      </c>
      <c r="B375" s="350"/>
      <c r="C375" s="351"/>
      <c r="D375" s="343"/>
    </row>
    <row r="376" spans="1:4">
      <c r="A376" s="647">
        <v>506</v>
      </c>
      <c r="B376" s="350"/>
      <c r="C376" s="351"/>
      <c r="D376" s="343"/>
    </row>
    <row r="377" spans="1:4">
      <c r="A377" s="647">
        <v>507</v>
      </c>
      <c r="B377" s="350"/>
      <c r="C377" s="351"/>
      <c r="D377" s="343"/>
    </row>
    <row r="378" spans="1:4">
      <c r="A378" s="647">
        <v>508</v>
      </c>
      <c r="B378" s="350"/>
      <c r="C378" s="351"/>
      <c r="D378" s="343"/>
    </row>
    <row r="379" spans="1:4">
      <c r="A379" s="647">
        <v>509</v>
      </c>
      <c r="B379" s="350"/>
      <c r="C379" s="351"/>
      <c r="D379" s="343"/>
    </row>
    <row r="380" spans="1:4">
      <c r="A380" s="647">
        <v>510</v>
      </c>
      <c r="B380" s="350"/>
      <c r="C380" s="351"/>
      <c r="D380" s="343"/>
    </row>
    <row r="381" spans="1:4">
      <c r="A381" s="647">
        <v>511</v>
      </c>
      <c r="B381" s="350"/>
      <c r="C381" s="351"/>
      <c r="D381" s="343"/>
    </row>
    <row r="382" spans="1:4">
      <c r="A382" s="647">
        <v>512</v>
      </c>
      <c r="B382" s="350"/>
      <c r="C382" s="351"/>
      <c r="D382" s="343"/>
    </row>
    <row r="383" spans="1:4">
      <c r="A383" s="647">
        <v>513</v>
      </c>
      <c r="B383" s="350"/>
      <c r="C383" s="351"/>
      <c r="D383" s="343"/>
    </row>
    <row r="384" spans="1:4">
      <c r="A384" s="647">
        <v>514</v>
      </c>
      <c r="B384" s="350"/>
      <c r="C384" s="351"/>
      <c r="D384" s="343"/>
    </row>
    <row r="385" spans="1:4">
      <c r="A385" s="647">
        <v>515</v>
      </c>
      <c r="B385" s="350"/>
      <c r="C385" s="351"/>
      <c r="D385" s="343"/>
    </row>
    <row r="386" spans="1:4">
      <c r="A386" s="647">
        <v>516</v>
      </c>
      <c r="B386" s="350"/>
      <c r="C386" s="351"/>
      <c r="D386" s="343"/>
    </row>
    <row r="387" spans="1:4">
      <c r="A387" s="647">
        <v>517</v>
      </c>
      <c r="B387" s="350"/>
      <c r="C387" s="351"/>
      <c r="D387" s="343"/>
    </row>
    <row r="388" spans="1:4">
      <c r="A388" s="647">
        <v>518</v>
      </c>
      <c r="B388" s="350"/>
      <c r="C388" s="351"/>
      <c r="D388" s="343"/>
    </row>
    <row r="389" spans="1:4">
      <c r="A389" s="647">
        <v>519</v>
      </c>
      <c r="B389" s="350"/>
      <c r="C389" s="351"/>
      <c r="D389" s="343"/>
    </row>
    <row r="390" spans="1:4">
      <c r="A390" s="647">
        <v>520</v>
      </c>
      <c r="B390" s="350"/>
      <c r="C390" s="351"/>
      <c r="D390" s="343"/>
    </row>
    <row r="391" spans="1:4">
      <c r="A391" s="647">
        <v>521</v>
      </c>
      <c r="B391" s="350"/>
      <c r="C391" s="351"/>
      <c r="D391" s="343"/>
    </row>
    <row r="392" spans="1:4" ht="16.899999999999999" customHeight="1">
      <c r="A392" s="647">
        <v>522</v>
      </c>
      <c r="B392" s="350"/>
      <c r="C392" s="351"/>
      <c r="D392" s="343"/>
    </row>
    <row r="393" spans="1:4" ht="17.5" customHeight="1">
      <c r="A393" s="647">
        <v>523</v>
      </c>
      <c r="B393" s="350"/>
      <c r="C393" s="351"/>
      <c r="D393" s="343"/>
    </row>
    <row r="394" spans="1:4">
      <c r="A394" s="647">
        <v>524</v>
      </c>
      <c r="B394" s="350"/>
      <c r="C394" s="351"/>
      <c r="D394" s="343"/>
    </row>
    <row r="395" spans="1:4">
      <c r="A395" s="647">
        <v>525</v>
      </c>
      <c r="B395" s="350"/>
      <c r="C395" s="351"/>
      <c r="D395" s="343"/>
    </row>
    <row r="396" spans="1:4">
      <c r="A396" s="647">
        <v>526</v>
      </c>
      <c r="B396" s="350"/>
      <c r="C396" s="351"/>
      <c r="D396" s="343"/>
    </row>
    <row r="397" spans="1:4">
      <c r="A397" s="647">
        <v>527</v>
      </c>
      <c r="B397" s="350"/>
      <c r="C397" s="351"/>
      <c r="D397" s="343"/>
    </row>
    <row r="398" spans="1:4">
      <c r="A398" s="647">
        <v>528</v>
      </c>
      <c r="B398" s="350"/>
      <c r="C398" s="351"/>
      <c r="D398" s="343"/>
    </row>
    <row r="399" spans="1:4">
      <c r="A399" s="647">
        <v>529</v>
      </c>
      <c r="B399" s="350"/>
      <c r="C399" s="351"/>
      <c r="D399" s="343"/>
    </row>
    <row r="400" spans="1:4">
      <c r="A400" s="647">
        <v>530</v>
      </c>
      <c r="B400" s="350"/>
      <c r="C400" s="351"/>
      <c r="D400" s="343"/>
    </row>
    <row r="401" spans="1:4">
      <c r="A401" s="647">
        <v>531</v>
      </c>
      <c r="B401" s="350"/>
      <c r="C401" s="351"/>
      <c r="D401" s="343"/>
    </row>
    <row r="402" spans="1:4">
      <c r="A402" s="647">
        <v>532</v>
      </c>
      <c r="B402" s="350"/>
      <c r="C402" s="351"/>
      <c r="D402" s="343"/>
    </row>
    <row r="403" spans="1:4">
      <c r="A403" s="647">
        <v>533</v>
      </c>
      <c r="B403" s="350"/>
      <c r="C403" s="351"/>
      <c r="D403" s="343"/>
    </row>
    <row r="404" spans="1:4">
      <c r="A404" s="647">
        <v>534</v>
      </c>
      <c r="B404" s="350"/>
      <c r="C404" s="351"/>
      <c r="D404" s="343"/>
    </row>
    <row r="405" spans="1:4">
      <c r="A405" s="647">
        <v>535</v>
      </c>
      <c r="B405" s="350"/>
      <c r="C405" s="351"/>
      <c r="D405" s="343"/>
    </row>
    <row r="406" spans="1:4">
      <c r="A406" s="647">
        <v>536</v>
      </c>
      <c r="B406" s="350"/>
      <c r="C406" s="351"/>
      <c r="D406" s="343"/>
    </row>
    <row r="407" spans="1:4">
      <c r="A407" s="647">
        <v>537</v>
      </c>
      <c r="B407" s="350"/>
      <c r="C407" s="351"/>
      <c r="D407" s="343"/>
    </row>
    <row r="408" spans="1:4">
      <c r="A408" s="647">
        <v>538</v>
      </c>
      <c r="B408" s="350"/>
      <c r="C408" s="351"/>
      <c r="D408" s="343"/>
    </row>
    <row r="409" spans="1:4">
      <c r="A409" s="647">
        <v>539</v>
      </c>
      <c r="B409" s="350"/>
      <c r="C409" s="351"/>
      <c r="D409" s="343"/>
    </row>
    <row r="410" spans="1:4">
      <c r="A410" s="647">
        <v>540</v>
      </c>
      <c r="B410" s="350"/>
      <c r="C410" s="351"/>
      <c r="D410" s="343"/>
    </row>
    <row r="411" spans="1:4">
      <c r="A411" s="647">
        <v>541</v>
      </c>
      <c r="B411" s="350"/>
      <c r="C411" s="351"/>
      <c r="D411" s="343"/>
    </row>
    <row r="412" spans="1:4">
      <c r="A412" s="647">
        <v>542</v>
      </c>
      <c r="B412" s="350"/>
      <c r="C412" s="351"/>
      <c r="D412" s="343"/>
    </row>
    <row r="413" spans="1:4">
      <c r="A413" s="647">
        <v>543</v>
      </c>
      <c r="B413" s="350"/>
      <c r="C413" s="351"/>
      <c r="D413" s="343"/>
    </row>
    <row r="414" spans="1:4">
      <c r="A414" s="647">
        <v>544</v>
      </c>
      <c r="B414" s="350"/>
      <c r="C414" s="351"/>
      <c r="D414" s="343"/>
    </row>
    <row r="415" spans="1:4">
      <c r="A415" s="647">
        <v>545</v>
      </c>
      <c r="B415" s="350"/>
      <c r="C415" s="351"/>
      <c r="D415" s="343"/>
    </row>
    <row r="416" spans="1:4">
      <c r="A416" s="647">
        <v>546</v>
      </c>
      <c r="B416" s="350"/>
      <c r="C416" s="351"/>
      <c r="D416" s="343"/>
    </row>
    <row r="417" spans="1:4">
      <c r="A417" s="647">
        <v>547</v>
      </c>
      <c r="B417" s="350"/>
      <c r="C417" s="351"/>
      <c r="D417" s="343"/>
    </row>
    <row r="418" spans="1:4">
      <c r="A418" s="647">
        <v>548</v>
      </c>
      <c r="B418" s="350"/>
      <c r="C418" s="351"/>
      <c r="D418" s="343"/>
    </row>
    <row r="419" spans="1:4">
      <c r="A419" s="647">
        <v>549</v>
      </c>
      <c r="B419" s="350"/>
      <c r="C419" s="351"/>
      <c r="D419" s="343"/>
    </row>
    <row r="420" spans="1:4">
      <c r="A420" s="647">
        <v>550</v>
      </c>
      <c r="B420" s="350"/>
      <c r="C420" s="351"/>
      <c r="D420" s="343"/>
    </row>
    <row r="421" spans="1:4">
      <c r="A421" s="647">
        <v>551</v>
      </c>
      <c r="B421" s="350"/>
      <c r="C421" s="351"/>
      <c r="D421" s="343"/>
    </row>
    <row r="422" spans="1:4">
      <c r="A422" s="647">
        <v>552</v>
      </c>
      <c r="B422" s="350"/>
      <c r="C422" s="351"/>
      <c r="D422" s="343"/>
    </row>
    <row r="423" spans="1:4">
      <c r="A423" s="647">
        <v>553</v>
      </c>
      <c r="B423" s="350"/>
      <c r="C423" s="351"/>
      <c r="D423" s="343"/>
    </row>
    <row r="424" spans="1:4">
      <c r="A424" s="647">
        <v>554</v>
      </c>
      <c r="B424" s="350"/>
      <c r="C424" s="351"/>
      <c r="D424" s="343"/>
    </row>
    <row r="425" spans="1:4">
      <c r="A425" s="647">
        <v>555</v>
      </c>
      <c r="B425" s="350"/>
      <c r="C425" s="351"/>
      <c r="D425" s="343"/>
    </row>
    <row r="426" spans="1:4">
      <c r="A426" s="647">
        <v>556</v>
      </c>
      <c r="B426" s="350"/>
      <c r="C426" s="351"/>
      <c r="D426" s="343"/>
    </row>
    <row r="427" spans="1:4">
      <c r="A427" s="647">
        <v>557</v>
      </c>
      <c r="B427" s="350"/>
      <c r="C427" s="351"/>
      <c r="D427" s="343"/>
    </row>
    <row r="428" spans="1:4">
      <c r="A428" s="647">
        <v>558</v>
      </c>
      <c r="B428" s="350"/>
      <c r="C428" s="351"/>
      <c r="D428" s="343"/>
    </row>
    <row r="429" spans="1:4">
      <c r="A429" s="647">
        <v>559</v>
      </c>
      <c r="B429" s="350"/>
      <c r="C429" s="351"/>
      <c r="D429" s="343"/>
    </row>
    <row r="430" spans="1:4">
      <c r="A430" s="647">
        <v>560</v>
      </c>
      <c r="B430" s="350"/>
      <c r="C430" s="351"/>
      <c r="D430" s="343"/>
    </row>
    <row r="431" spans="1:4">
      <c r="A431" s="647">
        <v>561</v>
      </c>
      <c r="B431" s="350"/>
      <c r="C431" s="351"/>
      <c r="D431" s="343"/>
    </row>
    <row r="432" spans="1:4">
      <c r="A432" s="647">
        <v>562</v>
      </c>
      <c r="B432" s="350"/>
      <c r="C432" s="351"/>
      <c r="D432" s="343"/>
    </row>
    <row r="433" spans="1:4">
      <c r="A433" s="647">
        <v>563</v>
      </c>
      <c r="B433" s="350"/>
      <c r="C433" s="351"/>
      <c r="D433" s="343"/>
    </row>
    <row r="434" spans="1:4">
      <c r="A434" s="647">
        <v>564</v>
      </c>
      <c r="B434" s="350"/>
      <c r="C434" s="351"/>
      <c r="D434" s="343"/>
    </row>
    <row r="435" spans="1:4">
      <c r="A435" s="647">
        <v>565</v>
      </c>
      <c r="B435" s="350"/>
      <c r="C435" s="351"/>
      <c r="D435" s="343"/>
    </row>
    <row r="436" spans="1:4">
      <c r="A436" s="647">
        <v>566</v>
      </c>
      <c r="B436" s="350"/>
      <c r="C436" s="351"/>
      <c r="D436" s="343"/>
    </row>
    <row r="437" spans="1:4">
      <c r="A437" s="647">
        <v>567</v>
      </c>
      <c r="B437" s="350"/>
      <c r="C437" s="351"/>
      <c r="D437" s="343"/>
    </row>
    <row r="438" spans="1:4">
      <c r="A438" s="647">
        <v>568</v>
      </c>
      <c r="B438" s="350"/>
      <c r="C438" s="351"/>
      <c r="D438" s="343"/>
    </row>
    <row r="439" spans="1:4">
      <c r="A439" s="647">
        <v>569</v>
      </c>
      <c r="B439" s="350"/>
      <c r="C439" s="351"/>
      <c r="D439" s="343"/>
    </row>
    <row r="440" spans="1:4">
      <c r="A440" s="647">
        <v>570</v>
      </c>
      <c r="B440" s="350"/>
      <c r="C440" s="351"/>
      <c r="D440" s="343"/>
    </row>
    <row r="441" spans="1:4">
      <c r="A441" s="647">
        <v>571</v>
      </c>
      <c r="B441" s="350"/>
      <c r="C441" s="351"/>
      <c r="D441" s="343"/>
    </row>
    <row r="442" spans="1:4">
      <c r="A442" s="647">
        <v>572</v>
      </c>
      <c r="B442" s="350"/>
      <c r="C442" s="351"/>
      <c r="D442" s="343"/>
    </row>
    <row r="443" spans="1:4">
      <c r="A443" s="647">
        <v>573</v>
      </c>
      <c r="B443" s="350"/>
      <c r="C443" s="351"/>
      <c r="D443" s="343"/>
    </row>
    <row r="444" spans="1:4">
      <c r="A444" s="647">
        <v>574</v>
      </c>
      <c r="B444" s="350"/>
      <c r="C444" s="351"/>
      <c r="D444" s="343"/>
    </row>
    <row r="445" spans="1:4">
      <c r="A445" s="647">
        <v>575</v>
      </c>
      <c r="B445" s="350"/>
      <c r="C445" s="351"/>
      <c r="D445" s="343"/>
    </row>
    <row r="446" spans="1:4">
      <c r="A446" s="647">
        <v>576</v>
      </c>
      <c r="B446" s="350"/>
      <c r="C446" s="351"/>
      <c r="D446" s="574"/>
    </row>
    <row r="447" spans="1:4">
      <c r="A447" s="647">
        <v>577</v>
      </c>
      <c r="B447" s="350"/>
      <c r="C447" s="351"/>
      <c r="D447" s="574"/>
    </row>
    <row r="448" spans="1:4">
      <c r="A448" s="647">
        <v>578</v>
      </c>
      <c r="B448" s="350"/>
      <c r="C448" s="351"/>
      <c r="D448" s="574"/>
    </row>
    <row r="449" spans="1:4">
      <c r="A449" s="647">
        <v>579</v>
      </c>
      <c r="B449" s="350"/>
      <c r="C449" s="351"/>
      <c r="D449" s="574"/>
    </row>
    <row r="450" spans="1:4">
      <c r="A450" s="647">
        <v>580</v>
      </c>
      <c r="B450" s="350"/>
      <c r="C450" s="351"/>
      <c r="D450" s="574"/>
    </row>
    <row r="451" spans="1:4">
      <c r="A451" s="647">
        <v>581</v>
      </c>
      <c r="B451" s="350"/>
      <c r="C451" s="351"/>
      <c r="D451" s="343"/>
    </row>
    <row r="452" spans="1:4">
      <c r="A452" s="647">
        <v>582</v>
      </c>
      <c r="B452" s="350"/>
      <c r="C452" s="351"/>
      <c r="D452" s="343"/>
    </row>
    <row r="453" spans="1:4">
      <c r="A453" s="647">
        <v>583</v>
      </c>
      <c r="B453" s="350"/>
      <c r="C453" s="351"/>
      <c r="D453" s="343"/>
    </row>
    <row r="454" spans="1:4">
      <c r="A454" s="647">
        <v>584</v>
      </c>
      <c r="B454" s="350"/>
      <c r="C454" s="351"/>
      <c r="D454" s="343"/>
    </row>
    <row r="455" spans="1:4">
      <c r="A455" s="647">
        <v>585</v>
      </c>
      <c r="B455" s="350"/>
      <c r="C455" s="351"/>
      <c r="D455" s="343"/>
    </row>
    <row r="456" spans="1:4">
      <c r="A456" s="647">
        <v>586</v>
      </c>
      <c r="B456" s="350"/>
      <c r="C456" s="351"/>
      <c r="D456" s="343"/>
    </row>
    <row r="457" spans="1:4">
      <c r="A457" s="647">
        <v>587</v>
      </c>
      <c r="B457" s="350"/>
      <c r="C457" s="351"/>
      <c r="D457" s="343"/>
    </row>
    <row r="458" spans="1:4">
      <c r="A458" s="647">
        <v>588</v>
      </c>
      <c r="B458" s="350"/>
      <c r="C458" s="351"/>
      <c r="D458" s="343"/>
    </row>
    <row r="459" spans="1:4">
      <c r="A459" s="647">
        <v>589</v>
      </c>
      <c r="B459" s="350"/>
      <c r="C459" s="351"/>
      <c r="D459" s="343"/>
    </row>
    <row r="460" spans="1:4">
      <c r="A460" s="647">
        <v>590</v>
      </c>
      <c r="B460" s="350"/>
      <c r="C460" s="351"/>
      <c r="D460" s="343"/>
    </row>
    <row r="461" spans="1:4">
      <c r="A461" s="647">
        <v>591</v>
      </c>
      <c r="B461" s="350"/>
      <c r="C461" s="351"/>
      <c r="D461" s="343"/>
    </row>
    <row r="462" spans="1:4">
      <c r="A462" s="647">
        <v>592</v>
      </c>
      <c r="B462" s="350"/>
      <c r="C462" s="351"/>
      <c r="D462" s="343"/>
    </row>
    <row r="463" spans="1:4">
      <c r="A463" s="647">
        <v>593</v>
      </c>
      <c r="B463" s="350"/>
      <c r="C463" s="351"/>
      <c r="D463" s="343"/>
    </row>
    <row r="464" spans="1:4">
      <c r="A464" s="647">
        <v>594</v>
      </c>
      <c r="B464" s="350"/>
      <c r="C464" s="351"/>
      <c r="D464" s="343"/>
    </row>
    <row r="465" spans="1:4">
      <c r="A465" s="647">
        <v>595</v>
      </c>
      <c r="B465" s="350"/>
      <c r="C465" s="351"/>
      <c r="D465" s="343"/>
    </row>
    <row r="466" spans="1:4">
      <c r="A466" s="647">
        <v>596</v>
      </c>
      <c r="B466" s="350"/>
      <c r="C466" s="351"/>
      <c r="D466" s="343"/>
    </row>
    <row r="467" spans="1:4">
      <c r="A467" s="647">
        <v>597</v>
      </c>
      <c r="B467" s="350"/>
      <c r="C467" s="351"/>
      <c r="D467" s="343"/>
    </row>
    <row r="468" spans="1:4">
      <c r="A468" s="647">
        <v>598</v>
      </c>
      <c r="B468" s="350"/>
      <c r="C468" s="351"/>
      <c r="D468" s="343"/>
    </row>
    <row r="469" spans="1:4">
      <c r="A469" s="647">
        <v>599</v>
      </c>
      <c r="B469" s="350"/>
      <c r="C469" s="351"/>
      <c r="D469" s="343"/>
    </row>
    <row r="470" spans="1:4">
      <c r="A470" s="647">
        <v>600</v>
      </c>
      <c r="B470" s="350"/>
      <c r="C470" s="351"/>
      <c r="D470" s="343"/>
    </row>
    <row r="471" spans="1:4">
      <c r="A471" s="647">
        <v>601</v>
      </c>
      <c r="B471" s="350"/>
      <c r="C471" s="351"/>
      <c r="D471" s="343"/>
    </row>
    <row r="472" spans="1:4">
      <c r="A472" s="647">
        <v>602</v>
      </c>
      <c r="B472" s="350"/>
      <c r="C472" s="351"/>
      <c r="D472" s="343"/>
    </row>
    <row r="473" spans="1:4">
      <c r="A473" s="647">
        <v>603</v>
      </c>
      <c r="B473" s="350"/>
      <c r="C473" s="351"/>
      <c r="D473" s="343"/>
    </row>
    <row r="474" spans="1:4">
      <c r="A474" s="647">
        <v>604</v>
      </c>
      <c r="B474" s="350"/>
      <c r="C474" s="351"/>
      <c r="D474" s="343"/>
    </row>
    <row r="475" spans="1:4">
      <c r="A475" s="647">
        <v>605</v>
      </c>
      <c r="B475" s="350"/>
      <c r="C475" s="351"/>
      <c r="D475" s="343"/>
    </row>
    <row r="476" spans="1:4">
      <c r="A476" s="647">
        <v>606</v>
      </c>
      <c r="B476" s="350"/>
      <c r="C476" s="351"/>
      <c r="D476" s="343"/>
    </row>
    <row r="477" spans="1:4">
      <c r="A477" s="647">
        <v>607</v>
      </c>
      <c r="B477" s="350"/>
      <c r="C477" s="351"/>
      <c r="D477" s="343"/>
    </row>
    <row r="478" spans="1:4">
      <c r="A478" s="647">
        <v>608</v>
      </c>
      <c r="B478" s="350"/>
      <c r="C478" s="351"/>
      <c r="D478" s="343"/>
    </row>
    <row r="479" spans="1:4">
      <c r="A479" s="647">
        <v>609</v>
      </c>
      <c r="B479" s="350"/>
      <c r="C479" s="351"/>
      <c r="D479" s="343"/>
    </row>
    <row r="480" spans="1:4">
      <c r="A480" s="647">
        <v>610</v>
      </c>
      <c r="B480" s="350"/>
      <c r="C480" s="351"/>
      <c r="D480" s="343"/>
    </row>
    <row r="481" spans="1:4">
      <c r="A481" s="647">
        <v>611</v>
      </c>
      <c r="B481" s="350"/>
      <c r="C481" s="351"/>
      <c r="D481" s="343"/>
    </row>
    <row r="482" spans="1:4">
      <c r="A482" s="647">
        <v>612</v>
      </c>
      <c r="B482" s="350"/>
      <c r="C482" s="351"/>
      <c r="D482" s="343"/>
    </row>
    <row r="483" spans="1:4">
      <c r="A483" s="647">
        <v>613</v>
      </c>
      <c r="B483" s="350"/>
      <c r="C483" s="351"/>
      <c r="D483" s="343"/>
    </row>
    <row r="484" spans="1:4">
      <c r="A484" s="647">
        <v>614</v>
      </c>
      <c r="B484" s="350"/>
      <c r="C484" s="351"/>
      <c r="D484" s="343"/>
    </row>
    <row r="485" spans="1:4">
      <c r="A485" s="647">
        <v>615</v>
      </c>
      <c r="B485" s="350"/>
      <c r="C485" s="351"/>
      <c r="D485" s="343"/>
    </row>
    <row r="486" spans="1:4">
      <c r="A486" s="647">
        <v>616</v>
      </c>
      <c r="B486" s="350"/>
      <c r="C486" s="351"/>
      <c r="D486" s="343"/>
    </row>
    <row r="487" spans="1:4">
      <c r="A487" s="647">
        <v>617</v>
      </c>
      <c r="B487" s="350"/>
      <c r="C487" s="351"/>
      <c r="D487" s="343"/>
    </row>
    <row r="488" spans="1:4">
      <c r="A488" s="647">
        <v>618</v>
      </c>
      <c r="B488" s="350"/>
      <c r="C488" s="351"/>
      <c r="D488" s="343"/>
    </row>
    <row r="489" spans="1:4">
      <c r="A489" s="647">
        <v>619</v>
      </c>
      <c r="B489" s="350"/>
      <c r="C489" s="351"/>
      <c r="D489" s="343"/>
    </row>
    <row r="490" spans="1:4">
      <c r="A490" s="647">
        <v>620</v>
      </c>
      <c r="B490" s="350"/>
      <c r="C490" s="351"/>
      <c r="D490" s="343"/>
    </row>
    <row r="491" spans="1:4">
      <c r="A491" s="647">
        <v>621</v>
      </c>
      <c r="B491" s="350"/>
      <c r="C491" s="351"/>
      <c r="D491" s="343"/>
    </row>
    <row r="492" spans="1:4">
      <c r="A492" s="647">
        <v>622</v>
      </c>
      <c r="B492" s="350"/>
      <c r="C492" s="351"/>
      <c r="D492" s="343"/>
    </row>
    <row r="493" spans="1:4">
      <c r="A493" s="647">
        <v>623</v>
      </c>
      <c r="B493" s="350"/>
      <c r="C493" s="351"/>
      <c r="D493" s="343"/>
    </row>
    <row r="494" spans="1:4">
      <c r="A494" s="647">
        <v>624</v>
      </c>
      <c r="B494" s="350"/>
      <c r="C494" s="351"/>
      <c r="D494" s="343"/>
    </row>
    <row r="495" spans="1:4">
      <c r="A495" s="647">
        <v>625</v>
      </c>
      <c r="B495" s="350"/>
      <c r="C495" s="351"/>
      <c r="D495" s="343"/>
    </row>
    <row r="496" spans="1:4">
      <c r="A496" s="647">
        <v>626</v>
      </c>
      <c r="B496" s="350"/>
      <c r="C496" s="351"/>
      <c r="D496" s="343"/>
    </row>
    <row r="497" spans="1:4">
      <c r="A497" s="647">
        <v>627</v>
      </c>
      <c r="B497" s="350"/>
      <c r="C497" s="351"/>
      <c r="D497" s="343"/>
    </row>
    <row r="498" spans="1:4">
      <c r="A498" s="647">
        <v>628</v>
      </c>
      <c r="B498" s="350"/>
      <c r="C498" s="351"/>
      <c r="D498" s="343"/>
    </row>
    <row r="499" spans="1:4">
      <c r="A499" s="647">
        <v>629</v>
      </c>
      <c r="B499" s="350"/>
      <c r="C499" s="351"/>
      <c r="D499" s="343"/>
    </row>
    <row r="500" spans="1:4">
      <c r="A500" s="647">
        <v>630</v>
      </c>
      <c r="B500" s="350"/>
      <c r="C500" s="351"/>
      <c r="D500" s="343"/>
    </row>
    <row r="501" spans="1:4">
      <c r="A501" s="647">
        <v>631</v>
      </c>
      <c r="B501" s="350"/>
      <c r="C501" s="351"/>
      <c r="D501" s="343"/>
    </row>
    <row r="502" spans="1:4">
      <c r="A502" s="647">
        <v>632</v>
      </c>
      <c r="B502" s="350"/>
      <c r="C502" s="351"/>
      <c r="D502" s="343"/>
    </row>
    <row r="503" spans="1:4">
      <c r="A503" s="647">
        <v>633</v>
      </c>
      <c r="B503" s="350"/>
      <c r="C503" s="351"/>
      <c r="D503" s="343"/>
    </row>
    <row r="504" spans="1:4">
      <c r="A504" s="647">
        <v>634</v>
      </c>
      <c r="B504" s="350"/>
      <c r="C504" s="351"/>
      <c r="D504" s="343"/>
    </row>
    <row r="505" spans="1:4">
      <c r="A505" s="647">
        <v>635</v>
      </c>
      <c r="B505" s="350"/>
      <c r="C505" s="351"/>
      <c r="D505" s="343"/>
    </row>
    <row r="506" spans="1:4">
      <c r="A506" s="647">
        <v>636</v>
      </c>
      <c r="B506" s="350"/>
      <c r="C506" s="351"/>
      <c r="D506" s="343"/>
    </row>
    <row r="507" spans="1:4">
      <c r="A507" s="647">
        <v>637</v>
      </c>
      <c r="B507" s="350"/>
      <c r="C507" s="351"/>
      <c r="D507" s="343"/>
    </row>
    <row r="508" spans="1:4">
      <c r="A508" s="647">
        <v>638</v>
      </c>
      <c r="B508" s="350"/>
      <c r="C508" s="351"/>
      <c r="D508" s="343"/>
    </row>
    <row r="509" spans="1:4">
      <c r="A509" s="647">
        <v>639</v>
      </c>
      <c r="B509" s="350"/>
      <c r="C509" s="351"/>
      <c r="D509" s="343"/>
    </row>
    <row r="510" spans="1:4">
      <c r="A510" s="647">
        <v>640</v>
      </c>
      <c r="B510" s="350"/>
      <c r="C510" s="351"/>
      <c r="D510" s="343"/>
    </row>
    <row r="511" spans="1:4">
      <c r="A511" s="647">
        <v>641</v>
      </c>
      <c r="B511" s="350"/>
      <c r="C511" s="351"/>
      <c r="D511" s="343"/>
    </row>
    <row r="512" spans="1:4">
      <c r="A512" s="647">
        <v>642</v>
      </c>
      <c r="B512" s="350"/>
      <c r="C512" s="351"/>
      <c r="D512" s="343"/>
    </row>
    <row r="513" spans="1:4">
      <c r="A513" s="647">
        <v>643</v>
      </c>
      <c r="B513" s="350"/>
      <c r="C513" s="351"/>
      <c r="D513" s="343"/>
    </row>
    <row r="514" spans="1:4">
      <c r="A514" s="647">
        <v>644</v>
      </c>
      <c r="B514" s="350"/>
      <c r="C514" s="351"/>
      <c r="D514" s="343"/>
    </row>
    <row r="515" spans="1:4">
      <c r="A515" s="647">
        <v>645</v>
      </c>
      <c r="B515" s="350"/>
      <c r="C515" s="351"/>
      <c r="D515" s="343"/>
    </row>
    <row r="516" spans="1:4">
      <c r="A516" s="647">
        <v>646</v>
      </c>
      <c r="B516" s="350"/>
      <c r="C516" s="351"/>
      <c r="D516" s="343"/>
    </row>
    <row r="517" spans="1:4">
      <c r="A517" s="647">
        <v>647</v>
      </c>
      <c r="B517" s="350"/>
      <c r="C517" s="351"/>
      <c r="D517" s="343"/>
    </row>
    <row r="518" spans="1:4">
      <c r="A518" s="647">
        <v>648</v>
      </c>
      <c r="B518" s="350"/>
      <c r="C518" s="351"/>
      <c r="D518" s="343"/>
    </row>
    <row r="519" spans="1:4">
      <c r="A519" s="647">
        <v>649</v>
      </c>
      <c r="B519" s="350"/>
      <c r="C519" s="351"/>
      <c r="D519" s="343"/>
    </row>
    <row r="520" spans="1:4">
      <c r="A520" s="647">
        <v>650</v>
      </c>
      <c r="B520" s="350"/>
      <c r="C520" s="351"/>
      <c r="D520" s="343"/>
    </row>
    <row r="521" spans="1:4">
      <c r="A521" s="647">
        <v>651</v>
      </c>
      <c r="B521" s="350"/>
      <c r="C521" s="351"/>
      <c r="D521" s="343"/>
    </row>
    <row r="522" spans="1:4">
      <c r="A522" s="647">
        <v>652</v>
      </c>
      <c r="B522" s="350"/>
      <c r="C522" s="351"/>
      <c r="D522" s="343"/>
    </row>
    <row r="523" spans="1:4">
      <c r="A523" s="647">
        <v>653</v>
      </c>
      <c r="B523" s="350"/>
      <c r="C523" s="351"/>
      <c r="D523" s="343"/>
    </row>
    <row r="524" spans="1:4">
      <c r="A524" s="647">
        <v>654</v>
      </c>
      <c r="B524" s="350"/>
      <c r="C524" s="351"/>
      <c r="D524" s="343"/>
    </row>
    <row r="525" spans="1:4">
      <c r="A525" s="647">
        <v>655</v>
      </c>
      <c r="B525" s="350"/>
      <c r="C525" s="351"/>
      <c r="D525" s="343"/>
    </row>
    <row r="526" spans="1:4">
      <c r="A526" s="647">
        <v>656</v>
      </c>
      <c r="B526" s="350"/>
      <c r="C526" s="351"/>
      <c r="D526" s="343"/>
    </row>
    <row r="527" spans="1:4">
      <c r="A527" s="647">
        <v>657</v>
      </c>
      <c r="B527" s="350"/>
      <c r="C527" s="351"/>
      <c r="D527" s="343"/>
    </row>
    <row r="528" spans="1:4">
      <c r="A528" s="647">
        <v>658</v>
      </c>
      <c r="B528" s="350"/>
      <c r="C528" s="351"/>
      <c r="D528" s="343"/>
    </row>
    <row r="529" spans="1:4">
      <c r="A529" s="647">
        <v>659</v>
      </c>
      <c r="B529" s="350"/>
      <c r="C529" s="351"/>
      <c r="D529" s="343"/>
    </row>
    <row r="530" spans="1:4">
      <c r="A530" s="647">
        <v>660</v>
      </c>
      <c r="B530" s="350"/>
      <c r="C530" s="351"/>
      <c r="D530" s="343"/>
    </row>
    <row r="531" spans="1:4">
      <c r="A531" s="647">
        <v>661</v>
      </c>
      <c r="B531" s="350"/>
      <c r="C531" s="351"/>
      <c r="D531" s="343"/>
    </row>
    <row r="532" spans="1:4">
      <c r="A532" s="647">
        <v>662</v>
      </c>
      <c r="B532" s="350"/>
      <c r="C532" s="351"/>
      <c r="D532" s="343"/>
    </row>
    <row r="533" spans="1:4">
      <c r="A533" s="647">
        <v>663</v>
      </c>
      <c r="B533" s="350"/>
      <c r="C533" s="351"/>
      <c r="D533" s="343"/>
    </row>
    <row r="534" spans="1:4">
      <c r="A534" s="647">
        <v>664</v>
      </c>
      <c r="B534" s="350"/>
      <c r="C534" s="351"/>
      <c r="D534" s="343"/>
    </row>
    <row r="535" spans="1:4">
      <c r="A535" s="647">
        <v>665</v>
      </c>
      <c r="B535" s="350"/>
      <c r="C535" s="351"/>
      <c r="D535" s="343"/>
    </row>
    <row r="536" spans="1:4">
      <c r="A536" s="647">
        <v>666</v>
      </c>
      <c r="B536" s="350"/>
      <c r="C536" s="351"/>
      <c r="D536" s="343"/>
    </row>
    <row r="537" spans="1:4">
      <c r="A537" s="647">
        <v>667</v>
      </c>
      <c r="B537" s="350"/>
      <c r="C537" s="351"/>
      <c r="D537" s="343"/>
    </row>
    <row r="538" spans="1:4">
      <c r="A538" s="647">
        <v>668</v>
      </c>
      <c r="B538" s="350"/>
      <c r="C538" s="351"/>
      <c r="D538" s="343"/>
    </row>
    <row r="539" spans="1:4">
      <c r="A539" s="647">
        <v>669</v>
      </c>
      <c r="B539" s="350"/>
      <c r="C539" s="351"/>
      <c r="D539" s="343"/>
    </row>
    <row r="540" spans="1:4">
      <c r="A540" s="647">
        <v>670</v>
      </c>
      <c r="B540" s="350"/>
      <c r="C540" s="351"/>
      <c r="D540" s="343"/>
    </row>
    <row r="541" spans="1:4">
      <c r="A541" s="647">
        <v>671</v>
      </c>
      <c r="B541" s="350"/>
      <c r="C541" s="351"/>
      <c r="D541" s="343"/>
    </row>
    <row r="542" spans="1:4">
      <c r="A542" s="647">
        <v>672</v>
      </c>
      <c r="B542" s="350"/>
      <c r="C542" s="351"/>
      <c r="D542" s="343"/>
    </row>
    <row r="543" spans="1:4">
      <c r="A543" s="647">
        <v>673</v>
      </c>
      <c r="B543" s="350"/>
      <c r="C543" s="351"/>
      <c r="D543" s="343"/>
    </row>
    <row r="544" spans="1:4">
      <c r="A544" s="647">
        <v>674</v>
      </c>
      <c r="B544" s="350"/>
      <c r="C544" s="351"/>
      <c r="D544" s="343"/>
    </row>
    <row r="545" spans="1:4">
      <c r="A545" s="647">
        <v>675</v>
      </c>
      <c r="B545" s="350"/>
      <c r="C545" s="351"/>
      <c r="D545" s="343"/>
    </row>
    <row r="546" spans="1:4">
      <c r="A546" s="647">
        <v>676</v>
      </c>
      <c r="B546" s="350"/>
      <c r="C546" s="351"/>
      <c r="D546" s="343"/>
    </row>
    <row r="547" spans="1:4">
      <c r="A547" s="647">
        <v>677</v>
      </c>
      <c r="B547" s="350"/>
      <c r="C547" s="351"/>
      <c r="D547" s="343"/>
    </row>
    <row r="548" spans="1:4">
      <c r="A548" s="647">
        <v>678</v>
      </c>
      <c r="B548" s="350"/>
      <c r="C548" s="351"/>
      <c r="D548" s="343"/>
    </row>
    <row r="549" spans="1:4">
      <c r="A549" s="647">
        <v>679</v>
      </c>
      <c r="B549" s="350"/>
      <c r="C549" s="351"/>
      <c r="D549" s="343"/>
    </row>
    <row r="550" spans="1:4">
      <c r="A550" s="647">
        <v>680</v>
      </c>
      <c r="B550" s="350"/>
      <c r="C550" s="351"/>
      <c r="D550" s="343"/>
    </row>
    <row r="551" spans="1:4">
      <c r="A551" s="647">
        <v>681</v>
      </c>
      <c r="B551" s="350"/>
      <c r="C551" s="351"/>
      <c r="D551" s="343"/>
    </row>
    <row r="552" spans="1:4">
      <c r="A552" s="647">
        <v>682</v>
      </c>
      <c r="B552" s="350"/>
      <c r="C552" s="351"/>
      <c r="D552" s="343"/>
    </row>
    <row r="553" spans="1:4">
      <c r="A553" s="647">
        <v>683</v>
      </c>
      <c r="B553" s="350"/>
      <c r="C553" s="351"/>
      <c r="D553" s="343"/>
    </row>
    <row r="554" spans="1:4">
      <c r="A554" s="647">
        <v>684</v>
      </c>
      <c r="B554" s="350"/>
      <c r="C554" s="351"/>
      <c r="D554" s="343"/>
    </row>
    <row r="555" spans="1:4">
      <c r="A555" s="647">
        <v>685</v>
      </c>
      <c r="B555" s="350"/>
      <c r="C555" s="351"/>
      <c r="D555" s="343"/>
    </row>
    <row r="556" spans="1:4">
      <c r="A556" s="647">
        <v>686</v>
      </c>
      <c r="B556" s="350"/>
      <c r="C556" s="351"/>
      <c r="D556" s="343"/>
    </row>
    <row r="557" spans="1:4">
      <c r="A557" s="647">
        <v>687</v>
      </c>
      <c r="B557" s="350"/>
      <c r="C557" s="351"/>
      <c r="D557" s="343"/>
    </row>
    <row r="558" spans="1:4">
      <c r="A558" s="647">
        <v>688</v>
      </c>
      <c r="B558" s="350"/>
      <c r="C558" s="351"/>
      <c r="D558" s="343"/>
    </row>
    <row r="559" spans="1:4">
      <c r="A559" s="647">
        <v>689</v>
      </c>
      <c r="B559" s="350"/>
      <c r="C559" s="351"/>
      <c r="D559" s="343"/>
    </row>
    <row r="560" spans="1:4">
      <c r="A560" s="647">
        <v>690</v>
      </c>
      <c r="B560" s="350"/>
      <c r="C560" s="351"/>
      <c r="D560" s="343"/>
    </row>
    <row r="561" spans="1:4">
      <c r="A561" s="647">
        <v>691</v>
      </c>
      <c r="B561" s="350"/>
      <c r="C561" s="351"/>
      <c r="D561" s="343"/>
    </row>
    <row r="562" spans="1:4">
      <c r="A562" s="647">
        <v>692</v>
      </c>
      <c r="B562" s="350"/>
      <c r="C562" s="351"/>
      <c r="D562" s="343"/>
    </row>
    <row r="563" spans="1:4">
      <c r="A563" s="647">
        <v>693</v>
      </c>
      <c r="B563" s="350"/>
      <c r="C563" s="351"/>
      <c r="D563" s="343"/>
    </row>
    <row r="564" spans="1:4">
      <c r="A564" s="647">
        <v>694</v>
      </c>
      <c r="B564" s="350"/>
      <c r="C564" s="351"/>
      <c r="D564" s="343"/>
    </row>
    <row r="565" spans="1:4">
      <c r="A565" s="647">
        <v>695</v>
      </c>
      <c r="B565" s="350"/>
      <c r="C565" s="351"/>
      <c r="D565" s="343"/>
    </row>
    <row r="566" spans="1:4">
      <c r="A566" s="647">
        <v>696</v>
      </c>
      <c r="B566" s="350"/>
      <c r="C566" s="351"/>
      <c r="D566" s="343"/>
    </row>
    <row r="567" spans="1:4">
      <c r="A567" s="647">
        <v>697</v>
      </c>
      <c r="B567" s="350"/>
      <c r="C567" s="351"/>
      <c r="D567" s="343"/>
    </row>
    <row r="568" spans="1:4">
      <c r="A568" s="647">
        <v>698</v>
      </c>
      <c r="B568" s="350"/>
      <c r="C568" s="351"/>
      <c r="D568" s="343"/>
    </row>
    <row r="569" spans="1:4">
      <c r="A569" s="647">
        <v>699</v>
      </c>
      <c r="B569" s="350"/>
      <c r="C569" s="351"/>
      <c r="D569" s="343"/>
    </row>
    <row r="570" spans="1:4">
      <c r="A570" s="647">
        <v>700</v>
      </c>
      <c r="B570" s="350"/>
      <c r="C570" s="351"/>
      <c r="D570" s="343"/>
    </row>
    <row r="571" spans="1:4">
      <c r="A571" s="647">
        <v>701</v>
      </c>
      <c r="B571" s="350"/>
      <c r="C571" s="351"/>
      <c r="D571" s="343"/>
    </row>
    <row r="572" spans="1:4">
      <c r="A572" s="647">
        <v>702</v>
      </c>
      <c r="B572" s="350"/>
      <c r="C572" s="351"/>
      <c r="D572" s="343"/>
    </row>
    <row r="573" spans="1:4">
      <c r="A573" s="647">
        <v>703</v>
      </c>
      <c r="B573" s="350"/>
      <c r="C573" s="351"/>
      <c r="D573" s="343"/>
    </row>
    <row r="574" spans="1:4">
      <c r="A574" s="647">
        <v>704</v>
      </c>
      <c r="B574" s="350"/>
      <c r="C574" s="351"/>
      <c r="D574" s="343"/>
    </row>
    <row r="575" spans="1:4">
      <c r="A575" s="647">
        <v>705</v>
      </c>
      <c r="B575" s="350"/>
      <c r="C575" s="351"/>
      <c r="D575" s="343"/>
    </row>
    <row r="576" spans="1:4">
      <c r="A576" s="647">
        <v>706</v>
      </c>
      <c r="B576" s="350"/>
      <c r="C576" s="351"/>
      <c r="D576" s="343"/>
    </row>
    <row r="577" spans="1:4">
      <c r="A577" s="647">
        <v>707</v>
      </c>
      <c r="B577" s="350"/>
      <c r="C577" s="351"/>
      <c r="D577" s="343"/>
    </row>
    <row r="578" spans="1:4">
      <c r="A578" s="647">
        <v>708</v>
      </c>
      <c r="B578" s="350"/>
      <c r="C578" s="351"/>
      <c r="D578" s="343"/>
    </row>
    <row r="579" spans="1:4">
      <c r="A579" s="647">
        <v>709</v>
      </c>
      <c r="B579" s="350"/>
      <c r="C579" s="351"/>
      <c r="D579" s="343"/>
    </row>
    <row r="580" spans="1:4">
      <c r="A580" s="647">
        <v>710</v>
      </c>
      <c r="B580" s="350"/>
      <c r="C580" s="351"/>
      <c r="D580" s="343"/>
    </row>
    <row r="581" spans="1:4">
      <c r="A581" s="647">
        <v>711</v>
      </c>
      <c r="B581" s="350"/>
      <c r="C581" s="351"/>
      <c r="D581" s="343"/>
    </row>
    <row r="582" spans="1:4">
      <c r="A582" s="647">
        <v>712</v>
      </c>
      <c r="B582" s="350"/>
      <c r="C582" s="351"/>
      <c r="D582" s="343"/>
    </row>
    <row r="583" spans="1:4">
      <c r="A583" s="647">
        <v>713</v>
      </c>
      <c r="B583" s="350"/>
      <c r="C583" s="351"/>
      <c r="D583" s="343"/>
    </row>
    <row r="584" spans="1:4">
      <c r="A584" s="647">
        <v>714</v>
      </c>
      <c r="B584" s="350"/>
      <c r="C584" s="351"/>
      <c r="D584" s="343"/>
    </row>
    <row r="585" spans="1:4">
      <c r="A585" s="647">
        <v>715</v>
      </c>
      <c r="B585" s="350"/>
      <c r="C585" s="351"/>
      <c r="D585" s="343"/>
    </row>
    <row r="586" spans="1:4">
      <c r="A586" s="647">
        <v>716</v>
      </c>
      <c r="B586" s="350"/>
      <c r="C586" s="351"/>
      <c r="D586" s="343"/>
    </row>
    <row r="587" spans="1:4">
      <c r="A587" s="647">
        <v>717</v>
      </c>
      <c r="B587" s="350"/>
      <c r="C587" s="351"/>
      <c r="D587" s="343"/>
    </row>
    <row r="588" spans="1:4">
      <c r="A588" s="647">
        <v>718</v>
      </c>
      <c r="B588" s="350"/>
      <c r="C588" s="351"/>
      <c r="D588" s="343"/>
    </row>
    <row r="589" spans="1:4">
      <c r="A589" s="647">
        <v>719</v>
      </c>
      <c r="B589" s="350"/>
      <c r="C589" s="351"/>
      <c r="D589" s="343"/>
    </row>
    <row r="590" spans="1:4">
      <c r="A590" s="647">
        <v>720</v>
      </c>
      <c r="B590" s="350"/>
      <c r="C590" s="351"/>
      <c r="D590" s="343"/>
    </row>
    <row r="591" spans="1:4">
      <c r="A591" s="647">
        <v>721</v>
      </c>
      <c r="B591" s="350"/>
      <c r="C591" s="351"/>
      <c r="D591" s="343"/>
    </row>
    <row r="592" spans="1:4">
      <c r="A592" s="647">
        <v>722</v>
      </c>
      <c r="B592" s="350"/>
      <c r="C592" s="351"/>
      <c r="D592" s="343"/>
    </row>
    <row r="593" spans="1:4">
      <c r="A593" s="647">
        <v>723</v>
      </c>
      <c r="B593" s="350"/>
      <c r="C593" s="351"/>
      <c r="D593" s="343"/>
    </row>
    <row r="594" spans="1:4">
      <c r="A594" s="647">
        <v>724</v>
      </c>
      <c r="B594" s="350"/>
      <c r="C594" s="351"/>
      <c r="D594" s="343"/>
    </row>
    <row r="595" spans="1:4">
      <c r="A595" s="647">
        <v>725</v>
      </c>
      <c r="B595" s="350"/>
      <c r="C595" s="351"/>
      <c r="D595" s="343"/>
    </row>
    <row r="596" spans="1:4">
      <c r="A596" s="647">
        <v>726</v>
      </c>
      <c r="B596" s="350"/>
      <c r="C596" s="351"/>
      <c r="D596" s="343"/>
    </row>
    <row r="597" spans="1:4">
      <c r="A597" s="647">
        <v>727</v>
      </c>
      <c r="B597" s="350"/>
      <c r="C597" s="351"/>
      <c r="D597" s="343"/>
    </row>
    <row r="598" spans="1:4">
      <c r="A598" s="647">
        <v>728</v>
      </c>
      <c r="B598" s="350"/>
      <c r="C598" s="351"/>
      <c r="D598" s="343"/>
    </row>
    <row r="599" spans="1:4">
      <c r="A599" s="647">
        <v>729</v>
      </c>
      <c r="B599" s="350"/>
      <c r="C599" s="351"/>
      <c r="D599" s="343"/>
    </row>
    <row r="600" spans="1:4">
      <c r="A600" s="647">
        <v>730</v>
      </c>
      <c r="B600" s="350"/>
      <c r="C600" s="351"/>
      <c r="D600" s="343"/>
    </row>
    <row r="601" spans="1:4">
      <c r="A601" s="647">
        <v>731</v>
      </c>
      <c r="B601" s="350"/>
      <c r="C601" s="351"/>
      <c r="D601" s="343"/>
    </row>
    <row r="602" spans="1:4">
      <c r="A602" s="647">
        <v>732</v>
      </c>
      <c r="B602" s="350"/>
      <c r="C602" s="351"/>
      <c r="D602" s="343"/>
    </row>
    <row r="603" spans="1:4">
      <c r="A603" s="647">
        <v>733</v>
      </c>
      <c r="B603" s="350"/>
      <c r="C603" s="351"/>
      <c r="D603" s="343"/>
    </row>
    <row r="604" spans="1:4">
      <c r="A604" s="647">
        <v>734</v>
      </c>
      <c r="B604" s="350"/>
      <c r="C604" s="351"/>
      <c r="D604" s="343"/>
    </row>
    <row r="605" spans="1:4">
      <c r="A605" s="647">
        <v>735</v>
      </c>
      <c r="B605" s="350"/>
      <c r="C605" s="351"/>
      <c r="D605" s="343"/>
    </row>
    <row r="606" spans="1:4">
      <c r="A606" s="647">
        <v>736</v>
      </c>
      <c r="B606" s="350"/>
      <c r="C606" s="351"/>
      <c r="D606" s="343"/>
    </row>
    <row r="607" spans="1:4">
      <c r="A607" s="647">
        <v>737</v>
      </c>
      <c r="B607" s="350"/>
      <c r="C607" s="351"/>
      <c r="D607" s="343"/>
    </row>
    <row r="608" spans="1:4">
      <c r="A608" s="647">
        <v>738</v>
      </c>
      <c r="B608" s="350"/>
      <c r="C608" s="351"/>
      <c r="D608" s="343"/>
    </row>
    <row r="609" spans="1:4">
      <c r="A609" s="647">
        <v>739</v>
      </c>
      <c r="B609" s="350"/>
      <c r="C609" s="351"/>
      <c r="D609" s="343"/>
    </row>
    <row r="610" spans="1:4">
      <c r="A610" s="647">
        <v>740</v>
      </c>
      <c r="B610" s="350"/>
      <c r="C610" s="351"/>
      <c r="D610" s="343"/>
    </row>
    <row r="611" spans="1:4">
      <c r="A611" s="647">
        <v>741</v>
      </c>
      <c r="B611" s="350"/>
      <c r="C611" s="351"/>
      <c r="D611" s="343"/>
    </row>
    <row r="612" spans="1:4">
      <c r="A612" s="647">
        <v>742</v>
      </c>
      <c r="B612" s="350"/>
      <c r="C612" s="351"/>
      <c r="D612" s="343"/>
    </row>
    <row r="613" spans="1:4">
      <c r="A613" s="647">
        <v>743</v>
      </c>
      <c r="B613" s="350"/>
      <c r="C613" s="351"/>
      <c r="D613" s="343"/>
    </row>
    <row r="614" spans="1:4">
      <c r="A614" s="647">
        <v>744</v>
      </c>
      <c r="B614" s="350"/>
      <c r="C614" s="351"/>
      <c r="D614" s="343"/>
    </row>
    <row r="615" spans="1:4">
      <c r="A615" s="647">
        <v>745</v>
      </c>
      <c r="B615" s="350"/>
      <c r="C615" s="351"/>
      <c r="D615" s="343"/>
    </row>
    <row r="616" spans="1:4">
      <c r="A616" s="647">
        <v>746</v>
      </c>
      <c r="B616" s="350"/>
      <c r="C616" s="351"/>
      <c r="D616" s="343"/>
    </row>
    <row r="617" spans="1:4">
      <c r="A617" s="647">
        <v>747</v>
      </c>
      <c r="B617" s="350"/>
      <c r="C617" s="351"/>
      <c r="D617" s="343"/>
    </row>
    <row r="618" spans="1:4">
      <c r="A618" s="647">
        <v>748</v>
      </c>
      <c r="B618" s="350"/>
      <c r="C618" s="351"/>
      <c r="D618" s="343"/>
    </row>
    <row r="619" spans="1:4">
      <c r="A619" s="647">
        <v>749</v>
      </c>
      <c r="B619" s="350"/>
      <c r="C619" s="351"/>
      <c r="D619" s="343"/>
    </row>
    <row r="620" spans="1:4">
      <c r="A620" s="647">
        <v>750</v>
      </c>
      <c r="B620" s="350"/>
      <c r="C620" s="351"/>
      <c r="D620" s="343"/>
    </row>
    <row r="621" spans="1:4">
      <c r="A621" s="647">
        <v>751</v>
      </c>
      <c r="B621" s="350"/>
      <c r="C621" s="351"/>
      <c r="D621" s="343"/>
    </row>
    <row r="622" spans="1:4">
      <c r="A622" s="647">
        <v>752</v>
      </c>
      <c r="B622" s="350"/>
      <c r="C622" s="351"/>
      <c r="D622" s="343"/>
    </row>
    <row r="623" spans="1:4">
      <c r="A623" s="647">
        <v>753</v>
      </c>
      <c r="B623" s="350"/>
      <c r="C623" s="351"/>
      <c r="D623" s="343"/>
    </row>
    <row r="624" spans="1:4">
      <c r="A624" s="647">
        <v>754</v>
      </c>
      <c r="B624" s="350"/>
      <c r="C624" s="351"/>
      <c r="D624" s="343"/>
    </row>
    <row r="625" spans="1:4">
      <c r="A625" s="647">
        <v>755</v>
      </c>
      <c r="B625" s="350"/>
      <c r="C625" s="351"/>
      <c r="D625" s="343"/>
    </row>
    <row r="626" spans="1:4">
      <c r="A626" s="647">
        <v>756</v>
      </c>
      <c r="B626" s="350"/>
      <c r="C626" s="351"/>
      <c r="D626" s="343"/>
    </row>
    <row r="627" spans="1:4">
      <c r="A627" s="647">
        <v>757</v>
      </c>
      <c r="B627" s="350"/>
      <c r="C627" s="351"/>
      <c r="D627" s="343"/>
    </row>
    <row r="628" spans="1:4">
      <c r="A628" s="647">
        <v>758</v>
      </c>
      <c r="B628" s="350"/>
      <c r="C628" s="351"/>
      <c r="D628" s="343"/>
    </row>
    <row r="629" spans="1:4">
      <c r="A629" s="647">
        <v>759</v>
      </c>
      <c r="B629" s="350"/>
      <c r="C629" s="351"/>
      <c r="D629" s="343"/>
    </row>
    <row r="630" spans="1:4">
      <c r="A630" s="647">
        <v>760</v>
      </c>
      <c r="B630" s="350"/>
      <c r="C630" s="351"/>
      <c r="D630" s="343"/>
    </row>
    <row r="631" spans="1:4">
      <c r="A631" s="647">
        <v>761</v>
      </c>
      <c r="B631" s="350"/>
      <c r="C631" s="351"/>
      <c r="D631" s="343"/>
    </row>
    <row r="632" spans="1:4">
      <c r="A632" s="647">
        <v>762</v>
      </c>
      <c r="B632" s="350"/>
      <c r="C632" s="351"/>
      <c r="D632" s="343"/>
    </row>
    <row r="633" spans="1:4">
      <c r="A633" s="647">
        <v>763</v>
      </c>
      <c r="B633" s="350"/>
      <c r="C633" s="351"/>
      <c r="D633" s="343"/>
    </row>
    <row r="634" spans="1:4">
      <c r="A634" s="647">
        <v>764</v>
      </c>
      <c r="B634" s="350"/>
      <c r="C634" s="351"/>
      <c r="D634" s="343"/>
    </row>
    <row r="635" spans="1:4">
      <c r="A635" s="647">
        <v>765</v>
      </c>
      <c r="B635" s="350"/>
      <c r="C635" s="351"/>
      <c r="D635" s="343"/>
    </row>
    <row r="636" spans="1:4">
      <c r="A636" s="647">
        <v>766</v>
      </c>
      <c r="B636" s="350"/>
      <c r="C636" s="351"/>
      <c r="D636" s="343"/>
    </row>
    <row r="637" spans="1:4">
      <c r="A637" s="647">
        <v>767</v>
      </c>
      <c r="B637" s="350"/>
      <c r="C637" s="351"/>
      <c r="D637" s="343"/>
    </row>
    <row r="638" spans="1:4">
      <c r="A638" s="647">
        <v>768</v>
      </c>
      <c r="B638" s="350"/>
      <c r="C638" s="351"/>
      <c r="D638" s="343"/>
    </row>
    <row r="639" spans="1:4">
      <c r="A639" s="647">
        <v>769</v>
      </c>
      <c r="B639" s="350"/>
      <c r="C639" s="351"/>
      <c r="D639" s="343"/>
    </row>
    <row r="640" spans="1:4">
      <c r="A640" s="647">
        <v>770</v>
      </c>
      <c r="B640" s="350"/>
      <c r="C640" s="351"/>
      <c r="D640" s="343"/>
    </row>
    <row r="641" spans="1:4">
      <c r="A641" s="647">
        <v>771</v>
      </c>
      <c r="B641" s="350"/>
      <c r="C641" s="351"/>
      <c r="D641" s="343"/>
    </row>
    <row r="642" spans="1:4">
      <c r="A642" s="647">
        <v>772</v>
      </c>
      <c r="B642" s="350"/>
      <c r="C642" s="351"/>
      <c r="D642" s="343"/>
    </row>
    <row r="643" spans="1:4">
      <c r="A643" s="647">
        <v>773</v>
      </c>
      <c r="B643" s="350"/>
      <c r="C643" s="351"/>
      <c r="D643" s="343"/>
    </row>
    <row r="644" spans="1:4">
      <c r="A644" s="647">
        <v>774</v>
      </c>
      <c r="B644" s="350"/>
      <c r="C644" s="351"/>
      <c r="D644" s="343"/>
    </row>
    <row r="645" spans="1:4">
      <c r="A645" s="647">
        <v>775</v>
      </c>
      <c r="B645" s="350"/>
      <c r="C645" s="351"/>
      <c r="D645" s="343"/>
    </row>
    <row r="646" spans="1:4">
      <c r="A646" s="647">
        <v>776</v>
      </c>
      <c r="B646" s="350"/>
      <c r="C646" s="351"/>
      <c r="D646" s="343"/>
    </row>
    <row r="647" spans="1:4">
      <c r="A647" s="647">
        <v>777</v>
      </c>
      <c r="B647" s="350"/>
      <c r="C647" s="351"/>
      <c r="D647" s="343"/>
    </row>
    <row r="648" spans="1:4">
      <c r="A648" s="647">
        <v>778</v>
      </c>
      <c r="B648" s="350"/>
      <c r="C648" s="351"/>
      <c r="D648" s="343"/>
    </row>
    <row r="649" spans="1:4">
      <c r="A649" s="647">
        <v>779</v>
      </c>
      <c r="B649" s="350"/>
      <c r="C649" s="351"/>
      <c r="D649" s="343"/>
    </row>
    <row r="650" spans="1:4">
      <c r="A650" s="647">
        <v>780</v>
      </c>
      <c r="B650" s="350"/>
      <c r="C650" s="351"/>
      <c r="D650" s="343"/>
    </row>
    <row r="651" spans="1:4">
      <c r="A651" s="647">
        <v>781</v>
      </c>
      <c r="B651" s="350"/>
      <c r="C651" s="351"/>
      <c r="D651" s="343"/>
    </row>
    <row r="652" spans="1:4">
      <c r="A652" s="647">
        <v>782</v>
      </c>
      <c r="B652" s="350"/>
      <c r="C652" s="351"/>
      <c r="D652" s="343"/>
    </row>
    <row r="653" spans="1:4">
      <c r="A653" s="647">
        <v>783</v>
      </c>
      <c r="B653" s="350"/>
      <c r="C653" s="351"/>
      <c r="D653" s="343"/>
    </row>
    <row r="654" spans="1:4">
      <c r="A654" s="647">
        <v>784</v>
      </c>
      <c r="B654" s="350"/>
      <c r="C654" s="351"/>
      <c r="D654" s="343"/>
    </row>
    <row r="655" spans="1:4">
      <c r="A655" s="647">
        <v>785</v>
      </c>
      <c r="B655" s="350"/>
      <c r="C655" s="351"/>
      <c r="D655" s="343"/>
    </row>
    <row r="656" spans="1:4">
      <c r="A656" s="647">
        <v>786</v>
      </c>
      <c r="B656" s="350"/>
      <c r="C656" s="351"/>
      <c r="D656" s="343"/>
    </row>
    <row r="657" spans="1:4">
      <c r="A657" s="647">
        <v>787</v>
      </c>
      <c r="B657" s="350"/>
      <c r="C657" s="351"/>
      <c r="D657" s="343"/>
    </row>
    <row r="658" spans="1:4">
      <c r="A658" s="647">
        <v>788</v>
      </c>
      <c r="B658" s="350"/>
      <c r="C658" s="351"/>
      <c r="D658" s="343"/>
    </row>
    <row r="659" spans="1:4">
      <c r="A659" s="647">
        <v>789</v>
      </c>
      <c r="B659" s="350"/>
      <c r="C659" s="351"/>
      <c r="D659" s="343"/>
    </row>
    <row r="660" spans="1:4">
      <c r="A660" s="647">
        <v>790</v>
      </c>
      <c r="B660" s="350"/>
      <c r="C660" s="351"/>
      <c r="D660" s="343"/>
    </row>
    <row r="661" spans="1:4">
      <c r="A661" s="647">
        <v>791</v>
      </c>
      <c r="B661" s="350"/>
      <c r="C661" s="351"/>
      <c r="D661" s="343"/>
    </row>
    <row r="662" spans="1:4">
      <c r="A662" s="647">
        <v>792</v>
      </c>
      <c r="B662" s="350"/>
      <c r="C662" s="351"/>
      <c r="D662" s="343"/>
    </row>
    <row r="663" spans="1:4">
      <c r="A663" s="647">
        <v>793</v>
      </c>
      <c r="B663" s="350"/>
      <c r="C663" s="351"/>
      <c r="D663" s="343"/>
    </row>
    <row r="664" spans="1:4">
      <c r="A664" s="647">
        <v>794</v>
      </c>
      <c r="B664" s="350"/>
      <c r="C664" s="351"/>
      <c r="D664" s="343"/>
    </row>
    <row r="665" spans="1:4">
      <c r="A665" s="647">
        <v>795</v>
      </c>
      <c r="B665" s="350"/>
      <c r="C665" s="351"/>
      <c r="D665" s="343"/>
    </row>
    <row r="666" spans="1:4">
      <c r="A666" s="647">
        <v>796</v>
      </c>
      <c r="B666" s="350"/>
      <c r="C666" s="351"/>
      <c r="D666" s="343"/>
    </row>
    <row r="667" spans="1:4">
      <c r="A667" s="647">
        <v>797</v>
      </c>
      <c r="B667" s="350"/>
      <c r="C667" s="351"/>
      <c r="D667" s="343"/>
    </row>
    <row r="668" spans="1:4">
      <c r="A668" s="647">
        <v>798</v>
      </c>
      <c r="B668" s="350"/>
      <c r="C668" s="351"/>
      <c r="D668" s="343"/>
    </row>
    <row r="669" spans="1:4">
      <c r="A669" s="647">
        <v>799</v>
      </c>
      <c r="B669" s="350"/>
      <c r="C669" s="351"/>
      <c r="D669" s="343"/>
    </row>
    <row r="670" spans="1:4">
      <c r="A670" s="647">
        <v>800</v>
      </c>
      <c r="B670" s="350"/>
      <c r="C670" s="351"/>
      <c r="D670" s="343"/>
    </row>
    <row r="671" spans="1:4">
      <c r="A671" s="647">
        <v>801</v>
      </c>
      <c r="B671" s="350"/>
      <c r="C671" s="351"/>
      <c r="D671" s="343"/>
    </row>
    <row r="672" spans="1:4">
      <c r="A672" s="647">
        <v>802</v>
      </c>
      <c r="B672" s="350"/>
      <c r="C672" s="351"/>
      <c r="D672" s="343"/>
    </row>
    <row r="673" spans="1:4">
      <c r="A673" s="647">
        <v>803</v>
      </c>
      <c r="B673" s="350"/>
      <c r="C673" s="351"/>
      <c r="D673" s="343"/>
    </row>
    <row r="674" spans="1:4">
      <c r="A674" s="647">
        <v>804</v>
      </c>
      <c r="B674" s="350"/>
      <c r="C674" s="351"/>
      <c r="D674" s="343"/>
    </row>
    <row r="675" spans="1:4">
      <c r="A675" s="647">
        <v>805</v>
      </c>
      <c r="B675" s="350"/>
      <c r="C675" s="351"/>
      <c r="D675" s="343"/>
    </row>
    <row r="676" spans="1:4">
      <c r="A676" s="647">
        <v>806</v>
      </c>
      <c r="B676" s="350"/>
      <c r="C676" s="351"/>
      <c r="D676" s="343"/>
    </row>
    <row r="677" spans="1:4">
      <c r="A677" s="647">
        <v>807</v>
      </c>
      <c r="B677" s="350"/>
      <c r="C677" s="351"/>
      <c r="D677" s="343"/>
    </row>
    <row r="678" spans="1:4">
      <c r="A678" s="647">
        <v>808</v>
      </c>
      <c r="B678" s="350"/>
      <c r="C678" s="351"/>
      <c r="D678" s="343"/>
    </row>
    <row r="679" spans="1:4">
      <c r="A679" s="647">
        <v>809</v>
      </c>
      <c r="B679" s="350"/>
      <c r="C679" s="351"/>
      <c r="D679" s="343"/>
    </row>
    <row r="680" spans="1:4">
      <c r="A680" s="647">
        <v>810</v>
      </c>
      <c r="B680" s="350"/>
      <c r="C680" s="351"/>
      <c r="D680" s="343"/>
    </row>
    <row r="681" spans="1:4">
      <c r="A681" s="647">
        <v>811</v>
      </c>
      <c r="B681" s="350"/>
      <c r="C681" s="351"/>
      <c r="D681" s="343"/>
    </row>
    <row r="682" spans="1:4">
      <c r="A682" s="647">
        <v>812</v>
      </c>
      <c r="B682" s="350"/>
      <c r="C682" s="351"/>
      <c r="D682" s="343"/>
    </row>
    <row r="683" spans="1:4">
      <c r="A683" s="647">
        <v>813</v>
      </c>
      <c r="B683" s="350"/>
      <c r="C683" s="351"/>
      <c r="D683" s="343"/>
    </row>
    <row r="684" spans="1:4">
      <c r="A684" s="647">
        <v>814</v>
      </c>
      <c r="B684" s="350"/>
      <c r="C684" s="351"/>
      <c r="D684" s="343"/>
    </row>
    <row r="685" spans="1:4">
      <c r="A685" s="647">
        <v>815</v>
      </c>
      <c r="B685" s="350"/>
      <c r="C685" s="351"/>
      <c r="D685" s="343"/>
    </row>
    <row r="686" spans="1:4">
      <c r="A686" s="647">
        <v>816</v>
      </c>
      <c r="B686" s="350"/>
      <c r="C686" s="351"/>
      <c r="D686" s="343"/>
    </row>
    <row r="687" spans="1:4">
      <c r="A687" s="647">
        <v>817</v>
      </c>
      <c r="B687" s="350"/>
      <c r="C687" s="351"/>
      <c r="D687" s="343"/>
    </row>
    <row r="688" spans="1:4">
      <c r="A688" s="647">
        <v>818</v>
      </c>
      <c r="B688" s="350"/>
      <c r="C688" s="351"/>
      <c r="D688" s="343"/>
    </row>
    <row r="689" spans="1:4">
      <c r="A689" s="647">
        <v>819</v>
      </c>
      <c r="B689" s="350"/>
      <c r="C689" s="351"/>
      <c r="D689" s="343"/>
    </row>
    <row r="690" spans="1:4">
      <c r="A690" s="647">
        <v>820</v>
      </c>
      <c r="B690" s="350"/>
      <c r="C690" s="351"/>
      <c r="D690" s="343"/>
    </row>
    <row r="691" spans="1:4">
      <c r="A691" s="647">
        <v>821</v>
      </c>
      <c r="B691" s="350"/>
      <c r="C691" s="351"/>
      <c r="D691" s="343"/>
    </row>
    <row r="692" spans="1:4">
      <c r="A692" s="647">
        <v>822</v>
      </c>
      <c r="B692" s="350"/>
      <c r="C692" s="351"/>
      <c r="D692" s="343"/>
    </row>
    <row r="693" spans="1:4">
      <c r="A693" s="647">
        <v>823</v>
      </c>
      <c r="B693" s="350"/>
      <c r="C693" s="351"/>
      <c r="D693" s="343"/>
    </row>
    <row r="694" spans="1:4">
      <c r="A694" s="647">
        <v>824</v>
      </c>
      <c r="B694" s="350"/>
      <c r="C694" s="351"/>
      <c r="D694" s="343"/>
    </row>
    <row r="695" spans="1:4">
      <c r="A695" s="647">
        <v>825</v>
      </c>
      <c r="B695" s="350"/>
      <c r="C695" s="351"/>
      <c r="D695" s="343"/>
    </row>
    <row r="696" spans="1:4">
      <c r="A696" s="647">
        <v>826</v>
      </c>
      <c r="B696" s="350"/>
      <c r="C696" s="351"/>
      <c r="D696" s="343"/>
    </row>
    <row r="697" spans="1:4">
      <c r="A697" s="647">
        <v>827</v>
      </c>
      <c r="B697" s="350"/>
      <c r="C697" s="351"/>
      <c r="D697" s="343"/>
    </row>
    <row r="698" spans="1:4">
      <c r="A698" s="647">
        <v>828</v>
      </c>
      <c r="B698" s="350"/>
      <c r="C698" s="351"/>
      <c r="D698" s="343"/>
    </row>
    <row r="699" spans="1:4">
      <c r="A699" s="647">
        <v>829</v>
      </c>
      <c r="B699" s="350"/>
      <c r="C699" s="351"/>
      <c r="D699" s="343"/>
    </row>
    <row r="700" spans="1:4">
      <c r="A700" s="647">
        <v>830</v>
      </c>
      <c r="B700" s="350"/>
      <c r="C700" s="351"/>
      <c r="D700" s="343"/>
    </row>
    <row r="701" spans="1:4">
      <c r="A701" s="647">
        <v>831</v>
      </c>
      <c r="B701" s="350"/>
      <c r="C701" s="351"/>
      <c r="D701" s="343"/>
    </row>
    <row r="702" spans="1:4">
      <c r="A702" s="647">
        <v>832</v>
      </c>
      <c r="B702" s="350"/>
      <c r="C702" s="351"/>
      <c r="D702" s="343"/>
    </row>
    <row r="703" spans="1:4">
      <c r="A703" s="647">
        <v>833</v>
      </c>
      <c r="B703" s="350"/>
      <c r="C703" s="351"/>
      <c r="D703" s="343"/>
    </row>
    <row r="704" spans="1:4">
      <c r="A704" s="647">
        <v>834</v>
      </c>
      <c r="B704" s="350"/>
      <c r="C704" s="351"/>
      <c r="D704" s="343"/>
    </row>
    <row r="705" spans="1:4">
      <c r="A705" s="647">
        <v>835</v>
      </c>
      <c r="B705" s="350"/>
      <c r="C705" s="351"/>
      <c r="D705" s="343"/>
    </row>
    <row r="706" spans="1:4">
      <c r="A706" s="647">
        <v>836</v>
      </c>
      <c r="B706" s="350"/>
      <c r="C706" s="351"/>
      <c r="D706" s="343"/>
    </row>
    <row r="707" spans="1:4">
      <c r="A707" s="647">
        <v>837</v>
      </c>
      <c r="B707" s="350"/>
      <c r="C707" s="351"/>
      <c r="D707" s="343"/>
    </row>
    <row r="708" spans="1:4">
      <c r="A708" s="647">
        <v>838</v>
      </c>
      <c r="B708" s="350"/>
      <c r="C708" s="351"/>
      <c r="D708" s="343"/>
    </row>
    <row r="709" spans="1:4">
      <c r="A709" s="647">
        <v>839</v>
      </c>
      <c r="B709" s="350"/>
      <c r="C709" s="351"/>
      <c r="D709" s="343"/>
    </row>
    <row r="710" spans="1:4">
      <c r="A710" s="647">
        <v>840</v>
      </c>
      <c r="B710" s="350"/>
      <c r="C710" s="351"/>
      <c r="D710" s="343"/>
    </row>
    <row r="711" spans="1:4">
      <c r="A711" s="647">
        <v>841</v>
      </c>
      <c r="B711" s="350"/>
      <c r="C711" s="351"/>
      <c r="D711" s="343"/>
    </row>
    <row r="712" spans="1:4">
      <c r="A712" s="647">
        <v>842</v>
      </c>
      <c r="B712" s="350"/>
      <c r="C712" s="351"/>
      <c r="D712" s="343"/>
    </row>
    <row r="713" spans="1:4">
      <c r="A713" s="647">
        <v>843</v>
      </c>
      <c r="B713" s="350"/>
      <c r="C713" s="351"/>
      <c r="D713" s="343"/>
    </row>
    <row r="714" spans="1:4">
      <c r="A714" s="647">
        <v>844</v>
      </c>
      <c r="B714" s="350"/>
      <c r="C714" s="351"/>
      <c r="D714" s="343"/>
    </row>
    <row r="715" spans="1:4">
      <c r="A715" s="647">
        <v>845</v>
      </c>
      <c r="B715" s="350"/>
      <c r="C715" s="351"/>
      <c r="D715" s="343"/>
    </row>
    <row r="716" spans="1:4">
      <c r="A716" s="647">
        <v>846</v>
      </c>
      <c r="B716" s="350"/>
      <c r="C716" s="351"/>
      <c r="D716" s="343"/>
    </row>
    <row r="717" spans="1:4">
      <c r="A717" s="647">
        <v>847</v>
      </c>
      <c r="B717" s="350"/>
      <c r="C717" s="351"/>
      <c r="D717" s="343"/>
    </row>
    <row r="718" spans="1:4">
      <c r="A718" s="647">
        <v>848</v>
      </c>
      <c r="B718" s="350"/>
      <c r="C718" s="351"/>
      <c r="D718" s="343"/>
    </row>
    <row r="719" spans="1:4">
      <c r="A719" s="647">
        <v>849</v>
      </c>
      <c r="B719" s="350"/>
      <c r="C719" s="351"/>
      <c r="D719" s="343"/>
    </row>
    <row r="720" spans="1:4">
      <c r="A720" s="647">
        <v>850</v>
      </c>
      <c r="B720" s="350"/>
      <c r="C720" s="351"/>
      <c r="D720" s="343"/>
    </row>
    <row r="721" spans="1:4">
      <c r="A721" s="647">
        <v>851</v>
      </c>
      <c r="B721" s="350"/>
      <c r="C721" s="351"/>
      <c r="D721" s="343"/>
    </row>
    <row r="722" spans="1:4">
      <c r="A722" s="647">
        <v>852</v>
      </c>
      <c r="B722" s="350"/>
      <c r="C722" s="351"/>
      <c r="D722" s="343"/>
    </row>
    <row r="723" spans="1:4">
      <c r="A723" s="647">
        <v>853</v>
      </c>
      <c r="B723" s="350"/>
      <c r="C723" s="351"/>
      <c r="D723" s="343"/>
    </row>
    <row r="724" spans="1:4">
      <c r="A724" s="647">
        <v>854</v>
      </c>
      <c r="B724" s="350"/>
      <c r="C724" s="351"/>
      <c r="D724" s="343"/>
    </row>
    <row r="725" spans="1:4">
      <c r="A725" s="647">
        <v>855</v>
      </c>
      <c r="B725" s="350"/>
      <c r="C725" s="351"/>
      <c r="D725" s="343"/>
    </row>
    <row r="726" spans="1:4">
      <c r="A726" s="647">
        <v>856</v>
      </c>
      <c r="B726" s="350"/>
      <c r="C726" s="351"/>
      <c r="D726" s="343"/>
    </row>
    <row r="727" spans="1:4">
      <c r="A727" s="647">
        <v>857</v>
      </c>
      <c r="B727" s="350"/>
      <c r="C727" s="351"/>
      <c r="D727" s="343"/>
    </row>
    <row r="728" spans="1:4">
      <c r="A728" s="647">
        <v>858</v>
      </c>
      <c r="B728" s="350"/>
      <c r="C728" s="351"/>
      <c r="D728" s="343"/>
    </row>
    <row r="729" spans="1:4">
      <c r="A729" s="647">
        <v>859</v>
      </c>
      <c r="B729" s="350"/>
      <c r="C729" s="351"/>
      <c r="D729" s="343"/>
    </row>
    <row r="730" spans="1:4">
      <c r="A730" s="647">
        <v>860</v>
      </c>
      <c r="B730" s="350"/>
      <c r="C730" s="351"/>
      <c r="D730" s="343"/>
    </row>
    <row r="731" spans="1:4">
      <c r="A731" s="647">
        <v>861</v>
      </c>
      <c r="B731" s="350"/>
      <c r="C731" s="351"/>
      <c r="D731" s="343"/>
    </row>
    <row r="732" spans="1:4">
      <c r="A732" s="647">
        <v>862</v>
      </c>
      <c r="B732" s="350"/>
      <c r="C732" s="351"/>
      <c r="D732" s="343"/>
    </row>
    <row r="733" spans="1:4">
      <c r="A733" s="647">
        <v>863</v>
      </c>
      <c r="B733" s="350"/>
      <c r="C733" s="351"/>
      <c r="D733" s="343"/>
    </row>
    <row r="734" spans="1:4">
      <c r="A734" s="647">
        <v>864</v>
      </c>
      <c r="B734" s="350"/>
      <c r="C734" s="351"/>
      <c r="D734" s="343"/>
    </row>
    <row r="735" spans="1:4">
      <c r="A735" s="647">
        <v>865</v>
      </c>
      <c r="B735" s="350"/>
      <c r="C735" s="351"/>
      <c r="D735" s="343"/>
    </row>
    <row r="736" spans="1:4">
      <c r="A736" s="647">
        <v>866</v>
      </c>
      <c r="B736" s="350"/>
      <c r="C736" s="351"/>
      <c r="D736" s="343"/>
    </row>
    <row r="737" spans="1:4">
      <c r="A737" s="647">
        <v>867</v>
      </c>
      <c r="B737" s="350"/>
      <c r="C737" s="351"/>
      <c r="D737" s="343"/>
    </row>
    <row r="738" spans="1:4">
      <c r="A738" s="647">
        <v>868</v>
      </c>
      <c r="B738" s="350"/>
      <c r="C738" s="351"/>
      <c r="D738" s="343"/>
    </row>
    <row r="739" spans="1:4">
      <c r="A739" s="647">
        <v>869</v>
      </c>
      <c r="B739" s="350"/>
      <c r="C739" s="351"/>
      <c r="D739" s="343"/>
    </row>
    <row r="740" spans="1:4">
      <c r="A740" s="647">
        <v>870</v>
      </c>
      <c r="B740" s="350"/>
      <c r="C740" s="351"/>
      <c r="D740" s="343"/>
    </row>
    <row r="741" spans="1:4">
      <c r="A741" s="647">
        <v>871</v>
      </c>
      <c r="B741" s="350"/>
      <c r="C741" s="351"/>
      <c r="D741" s="343"/>
    </row>
    <row r="742" spans="1:4">
      <c r="A742" s="647">
        <v>872</v>
      </c>
      <c r="B742" s="350"/>
      <c r="C742" s="351"/>
      <c r="D742" s="343"/>
    </row>
    <row r="743" spans="1:4">
      <c r="A743" s="647">
        <v>873</v>
      </c>
      <c r="B743" s="350"/>
      <c r="C743" s="351"/>
      <c r="D743" s="343"/>
    </row>
    <row r="744" spans="1:4">
      <c r="A744" s="647">
        <v>874</v>
      </c>
      <c r="B744" s="350"/>
      <c r="C744" s="351"/>
      <c r="D744" s="343"/>
    </row>
    <row r="745" spans="1:4">
      <c r="A745" s="647">
        <v>875</v>
      </c>
      <c r="B745" s="350"/>
      <c r="C745" s="351"/>
      <c r="D745" s="343"/>
    </row>
    <row r="746" spans="1:4">
      <c r="A746" s="647">
        <v>876</v>
      </c>
      <c r="B746" s="350"/>
      <c r="C746" s="351"/>
      <c r="D746" s="343"/>
    </row>
    <row r="747" spans="1:4">
      <c r="A747" s="647">
        <v>877</v>
      </c>
      <c r="B747" s="350"/>
      <c r="C747" s="351"/>
      <c r="D747" s="343"/>
    </row>
    <row r="748" spans="1:4">
      <c r="A748" s="647">
        <v>878</v>
      </c>
      <c r="B748" s="350"/>
      <c r="C748" s="351"/>
      <c r="D748" s="343"/>
    </row>
    <row r="749" spans="1:4">
      <c r="A749" s="647">
        <v>879</v>
      </c>
      <c r="B749" s="350"/>
      <c r="C749" s="351"/>
      <c r="D749" s="343"/>
    </row>
    <row r="750" spans="1:4">
      <c r="A750" s="647">
        <v>880</v>
      </c>
      <c r="B750" s="350"/>
      <c r="C750" s="351"/>
      <c r="D750" s="343"/>
    </row>
    <row r="751" spans="1:4">
      <c r="A751" s="647">
        <v>881</v>
      </c>
      <c r="B751" s="350"/>
      <c r="C751" s="351"/>
      <c r="D751" s="343"/>
    </row>
    <row r="752" spans="1:4">
      <c r="A752" s="647">
        <v>882</v>
      </c>
      <c r="B752" s="350"/>
      <c r="C752" s="351"/>
      <c r="D752" s="343"/>
    </row>
    <row r="753" spans="1:4">
      <c r="A753" s="647">
        <v>883</v>
      </c>
      <c r="B753" s="350"/>
      <c r="C753" s="351"/>
      <c r="D753" s="343"/>
    </row>
    <row r="754" spans="1:4">
      <c r="A754" s="647">
        <v>884</v>
      </c>
      <c r="B754" s="350"/>
      <c r="C754" s="351"/>
      <c r="D754" s="343"/>
    </row>
    <row r="755" spans="1:4">
      <c r="A755" s="647">
        <v>885</v>
      </c>
      <c r="B755" s="350"/>
      <c r="C755" s="351"/>
      <c r="D755" s="343"/>
    </row>
    <row r="756" spans="1:4">
      <c r="A756" s="647">
        <v>886</v>
      </c>
      <c r="B756" s="350"/>
      <c r="C756" s="351"/>
      <c r="D756" s="343"/>
    </row>
    <row r="757" spans="1:4">
      <c r="A757" s="647">
        <v>887</v>
      </c>
      <c r="B757" s="350"/>
      <c r="C757" s="351"/>
      <c r="D757" s="343"/>
    </row>
    <row r="758" spans="1:4">
      <c r="A758" s="647">
        <v>888</v>
      </c>
      <c r="B758" s="350"/>
      <c r="C758" s="351"/>
      <c r="D758" s="343"/>
    </row>
    <row r="759" spans="1:4">
      <c r="A759" s="647">
        <v>889</v>
      </c>
      <c r="B759" s="350"/>
      <c r="C759" s="351"/>
      <c r="D759" s="343"/>
    </row>
    <row r="760" spans="1:4">
      <c r="A760" s="647">
        <v>890</v>
      </c>
      <c r="B760" s="350"/>
      <c r="C760" s="351"/>
      <c r="D760" s="343"/>
    </row>
    <row r="761" spans="1:4">
      <c r="A761" s="647">
        <v>891</v>
      </c>
      <c r="B761" s="350"/>
      <c r="C761" s="351"/>
      <c r="D761" s="343"/>
    </row>
    <row r="762" spans="1:4">
      <c r="A762" s="647">
        <v>892</v>
      </c>
      <c r="B762" s="350"/>
      <c r="C762" s="351"/>
      <c r="D762" s="343"/>
    </row>
    <row r="763" spans="1:4">
      <c r="A763" s="647">
        <v>893</v>
      </c>
      <c r="B763" s="350"/>
      <c r="C763" s="351"/>
      <c r="D763" s="343"/>
    </row>
    <row r="764" spans="1:4">
      <c r="A764" s="647">
        <v>894</v>
      </c>
      <c r="B764" s="350"/>
      <c r="C764" s="351"/>
      <c r="D764" s="343"/>
    </row>
    <row r="765" spans="1:4">
      <c r="A765" s="647">
        <v>895</v>
      </c>
      <c r="B765" s="350"/>
      <c r="C765" s="351"/>
      <c r="D765" s="343"/>
    </row>
    <row r="766" spans="1:4">
      <c r="A766" s="647">
        <v>896</v>
      </c>
      <c r="B766" s="350"/>
      <c r="C766" s="351"/>
      <c r="D766" s="343"/>
    </row>
    <row r="767" spans="1:4">
      <c r="A767" s="647">
        <v>897</v>
      </c>
      <c r="B767" s="350"/>
      <c r="C767" s="351"/>
      <c r="D767" s="343"/>
    </row>
    <row r="768" spans="1:4">
      <c r="A768" s="647">
        <v>898</v>
      </c>
      <c r="B768" s="350"/>
      <c r="C768" s="351"/>
      <c r="D768" s="343"/>
    </row>
    <row r="769" spans="1:4">
      <c r="A769" s="647">
        <v>899</v>
      </c>
      <c r="B769" s="350"/>
      <c r="C769" s="351"/>
      <c r="D769" s="343"/>
    </row>
    <row r="770" spans="1:4">
      <c r="A770" s="647">
        <v>900</v>
      </c>
      <c r="B770" s="350"/>
      <c r="C770" s="351"/>
      <c r="D770" s="343"/>
    </row>
    <row r="771" spans="1:4">
      <c r="A771" s="647">
        <v>901</v>
      </c>
      <c r="B771" s="350"/>
      <c r="C771" s="351"/>
      <c r="D771" s="343"/>
    </row>
    <row r="772" spans="1:4">
      <c r="A772" s="647">
        <v>902</v>
      </c>
      <c r="B772" s="350"/>
      <c r="C772" s="351"/>
      <c r="D772" s="343"/>
    </row>
    <row r="773" spans="1:4">
      <c r="A773" s="647">
        <v>903</v>
      </c>
      <c r="B773" s="350"/>
      <c r="C773" s="351"/>
      <c r="D773" s="343"/>
    </row>
    <row r="774" spans="1:4">
      <c r="A774" s="647">
        <v>904</v>
      </c>
      <c r="B774" s="350"/>
      <c r="C774" s="351"/>
      <c r="D774" s="343"/>
    </row>
    <row r="775" spans="1:4">
      <c r="A775" s="647">
        <v>905</v>
      </c>
      <c r="B775" s="350"/>
      <c r="C775" s="351"/>
      <c r="D775" s="343"/>
    </row>
    <row r="776" spans="1:4">
      <c r="A776" s="647">
        <v>906</v>
      </c>
      <c r="B776" s="350"/>
      <c r="C776" s="351"/>
      <c r="D776" s="343"/>
    </row>
    <row r="777" spans="1:4">
      <c r="A777" s="647">
        <v>907</v>
      </c>
      <c r="B777" s="350"/>
      <c r="C777" s="351"/>
      <c r="D777" s="343"/>
    </row>
    <row r="778" spans="1:4">
      <c r="A778" s="647">
        <v>908</v>
      </c>
      <c r="B778" s="350"/>
      <c r="C778" s="351"/>
      <c r="D778" s="343"/>
    </row>
    <row r="779" spans="1:4">
      <c r="A779" s="647">
        <v>909</v>
      </c>
      <c r="B779" s="350"/>
      <c r="C779" s="351"/>
      <c r="D779" s="343"/>
    </row>
    <row r="780" spans="1:4">
      <c r="A780" s="647">
        <v>910</v>
      </c>
      <c r="B780" s="350"/>
      <c r="C780" s="351"/>
      <c r="D780" s="343"/>
    </row>
    <row r="781" spans="1:4">
      <c r="A781" s="647">
        <v>911</v>
      </c>
      <c r="B781" s="350"/>
      <c r="C781" s="351"/>
      <c r="D781" s="343"/>
    </row>
    <row r="782" spans="1:4">
      <c r="A782" s="647">
        <v>912</v>
      </c>
      <c r="B782" s="350"/>
      <c r="C782" s="351"/>
      <c r="D782" s="343"/>
    </row>
    <row r="783" spans="1:4">
      <c r="A783" s="647">
        <v>913</v>
      </c>
      <c r="B783" s="350"/>
      <c r="C783" s="351"/>
      <c r="D783" s="343"/>
    </row>
    <row r="784" spans="1:4">
      <c r="A784" s="647">
        <v>914</v>
      </c>
      <c r="B784" s="350"/>
      <c r="C784" s="351"/>
      <c r="D784" s="343"/>
    </row>
    <row r="785" spans="1:4">
      <c r="A785" s="647">
        <v>915</v>
      </c>
      <c r="B785" s="350"/>
      <c r="C785" s="351"/>
      <c r="D785" s="343"/>
    </row>
    <row r="786" spans="1:4">
      <c r="A786" s="647">
        <v>916</v>
      </c>
      <c r="B786" s="350"/>
      <c r="C786" s="351"/>
      <c r="D786" s="343"/>
    </row>
    <row r="787" spans="1:4">
      <c r="A787" s="647">
        <v>917</v>
      </c>
      <c r="B787" s="350"/>
      <c r="C787" s="351"/>
      <c r="D787" s="343"/>
    </row>
    <row r="788" spans="1:4">
      <c r="A788" s="647">
        <v>918</v>
      </c>
      <c r="B788" s="350"/>
      <c r="C788" s="351"/>
      <c r="D788" s="343"/>
    </row>
    <row r="789" spans="1:4">
      <c r="A789" s="647">
        <v>919</v>
      </c>
      <c r="B789" s="350"/>
      <c r="C789" s="351"/>
      <c r="D789" s="343"/>
    </row>
    <row r="790" spans="1:4">
      <c r="A790" s="647">
        <v>920</v>
      </c>
      <c r="B790" s="350"/>
      <c r="C790" s="351"/>
      <c r="D790" s="343"/>
    </row>
    <row r="791" spans="1:4">
      <c r="A791" s="647">
        <v>921</v>
      </c>
      <c r="B791" s="350"/>
      <c r="C791" s="351"/>
      <c r="D791" s="343"/>
    </row>
    <row r="792" spans="1:4">
      <c r="A792" s="647">
        <v>922</v>
      </c>
      <c r="B792" s="350"/>
      <c r="C792" s="351"/>
      <c r="D792" s="343"/>
    </row>
    <row r="793" spans="1:4">
      <c r="A793" s="647">
        <v>923</v>
      </c>
      <c r="B793" s="350"/>
      <c r="C793" s="351"/>
      <c r="D793" s="343"/>
    </row>
    <row r="794" spans="1:4">
      <c r="A794" s="647">
        <v>924</v>
      </c>
      <c r="B794" s="350"/>
      <c r="C794" s="351"/>
      <c r="D794" s="343"/>
    </row>
    <row r="795" spans="1:4">
      <c r="A795" s="647">
        <v>925</v>
      </c>
      <c r="B795" s="350"/>
      <c r="C795" s="351"/>
      <c r="D795" s="343"/>
    </row>
    <row r="796" spans="1:4">
      <c r="A796" s="647">
        <v>926</v>
      </c>
      <c r="B796" s="350"/>
      <c r="C796" s="351"/>
      <c r="D796" s="343"/>
    </row>
    <row r="797" spans="1:4">
      <c r="A797" s="647">
        <v>927</v>
      </c>
      <c r="B797" s="350"/>
      <c r="C797" s="351"/>
      <c r="D797" s="343"/>
    </row>
    <row r="798" spans="1:4">
      <c r="A798" s="647">
        <v>928</v>
      </c>
      <c r="B798" s="350"/>
      <c r="C798" s="351"/>
      <c r="D798" s="343"/>
    </row>
    <row r="799" spans="1:4">
      <c r="A799" s="647">
        <v>929</v>
      </c>
      <c r="B799" s="350"/>
      <c r="C799" s="351"/>
      <c r="D799" s="343"/>
    </row>
    <row r="800" spans="1:4">
      <c r="A800" s="647">
        <v>930</v>
      </c>
      <c r="B800" s="350"/>
      <c r="C800" s="351"/>
      <c r="D800" s="343"/>
    </row>
    <row r="801" spans="1:4">
      <c r="A801" s="647">
        <v>931</v>
      </c>
      <c r="B801" s="350"/>
      <c r="C801" s="351"/>
      <c r="D801" s="343"/>
    </row>
    <row r="802" spans="1:4">
      <c r="A802" s="647">
        <v>932</v>
      </c>
      <c r="B802" s="350"/>
      <c r="C802" s="351"/>
      <c r="D802" s="343"/>
    </row>
    <row r="803" spans="1:4">
      <c r="A803" s="647">
        <v>933</v>
      </c>
      <c r="B803" s="350"/>
      <c r="C803" s="351"/>
      <c r="D803" s="343"/>
    </row>
    <row r="804" spans="1:4">
      <c r="A804" s="647">
        <v>934</v>
      </c>
      <c r="B804" s="350"/>
      <c r="C804" s="351"/>
      <c r="D804" s="343"/>
    </row>
    <row r="805" spans="1:4">
      <c r="A805" s="647">
        <v>935</v>
      </c>
      <c r="B805" s="350"/>
      <c r="C805" s="351"/>
      <c r="D805" s="343"/>
    </row>
    <row r="806" spans="1:4">
      <c r="A806" s="647">
        <v>936</v>
      </c>
      <c r="B806" s="350"/>
      <c r="C806" s="351"/>
      <c r="D806" s="343"/>
    </row>
    <row r="807" spans="1:4">
      <c r="A807" s="647">
        <v>937</v>
      </c>
      <c r="B807" s="350"/>
      <c r="C807" s="351"/>
      <c r="D807" s="343"/>
    </row>
    <row r="808" spans="1:4">
      <c r="A808" s="647">
        <v>938</v>
      </c>
      <c r="B808" s="350"/>
      <c r="C808" s="351"/>
      <c r="D808" s="343"/>
    </row>
    <row r="809" spans="1:4">
      <c r="A809" s="647">
        <v>939</v>
      </c>
      <c r="B809" s="350"/>
      <c r="C809" s="351"/>
      <c r="D809" s="343"/>
    </row>
    <row r="810" spans="1:4">
      <c r="A810" s="647">
        <v>940</v>
      </c>
      <c r="B810" s="350"/>
      <c r="C810" s="351"/>
      <c r="D810" s="343"/>
    </row>
    <row r="811" spans="1:4">
      <c r="A811" s="647">
        <v>941</v>
      </c>
      <c r="B811" s="350"/>
      <c r="C811" s="351"/>
      <c r="D811" s="343"/>
    </row>
    <row r="812" spans="1:4">
      <c r="A812" s="647">
        <v>942</v>
      </c>
      <c r="B812" s="350"/>
      <c r="C812" s="351"/>
      <c r="D812" s="343"/>
    </row>
    <row r="813" spans="1:4">
      <c r="A813" s="647">
        <v>943</v>
      </c>
      <c r="B813" s="350"/>
      <c r="C813" s="351"/>
      <c r="D813" s="343"/>
    </row>
    <row r="814" spans="1:4">
      <c r="A814" s="647">
        <v>944</v>
      </c>
      <c r="B814" s="350"/>
      <c r="C814" s="351"/>
      <c r="D814" s="343"/>
    </row>
    <row r="815" spans="1:4">
      <c r="A815" s="647">
        <v>945</v>
      </c>
      <c r="B815" s="350"/>
      <c r="C815" s="351"/>
      <c r="D815" s="343"/>
    </row>
    <row r="816" spans="1:4">
      <c r="A816" s="647">
        <v>946</v>
      </c>
      <c r="B816" s="350"/>
      <c r="C816" s="351"/>
      <c r="D816" s="343"/>
    </row>
    <row r="817" spans="1:4">
      <c r="A817" s="647">
        <v>947</v>
      </c>
      <c r="B817" s="350"/>
      <c r="C817" s="351"/>
      <c r="D817" s="343"/>
    </row>
    <row r="818" spans="1:4">
      <c r="A818" s="647">
        <v>948</v>
      </c>
      <c r="B818" s="350"/>
      <c r="C818" s="351"/>
      <c r="D818" s="343"/>
    </row>
    <row r="819" spans="1:4">
      <c r="A819" s="647">
        <v>949</v>
      </c>
      <c r="B819" s="350"/>
      <c r="C819" s="351"/>
      <c r="D819" s="343"/>
    </row>
    <row r="820" spans="1:4">
      <c r="A820" s="647">
        <v>950</v>
      </c>
      <c r="B820" s="350"/>
      <c r="C820" s="351"/>
      <c r="D820" s="343"/>
    </row>
    <row r="821" spans="1:4">
      <c r="A821" s="647">
        <v>951</v>
      </c>
      <c r="B821" s="350"/>
      <c r="C821" s="351"/>
      <c r="D821" s="343"/>
    </row>
    <row r="822" spans="1:4">
      <c r="A822" s="647">
        <v>952</v>
      </c>
      <c r="B822" s="350"/>
      <c r="C822" s="351"/>
      <c r="D822" s="343"/>
    </row>
    <row r="823" spans="1:4">
      <c r="A823" s="647">
        <v>953</v>
      </c>
      <c r="B823" s="350"/>
      <c r="C823" s="351"/>
      <c r="D823" s="343"/>
    </row>
    <row r="824" spans="1:4">
      <c r="A824" s="647">
        <v>954</v>
      </c>
      <c r="B824" s="350"/>
      <c r="C824" s="351"/>
      <c r="D824" s="343"/>
    </row>
    <row r="825" spans="1:4">
      <c r="A825" s="647">
        <v>955</v>
      </c>
      <c r="B825" s="350"/>
      <c r="C825" s="351"/>
      <c r="D825" s="343"/>
    </row>
    <row r="826" spans="1:4">
      <c r="A826" s="647">
        <v>956</v>
      </c>
      <c r="B826" s="350"/>
      <c r="C826" s="351"/>
      <c r="D826" s="343"/>
    </row>
    <row r="827" spans="1:4">
      <c r="A827" s="647">
        <v>957</v>
      </c>
      <c r="B827" s="350"/>
      <c r="C827" s="351"/>
      <c r="D827" s="343"/>
    </row>
    <row r="828" spans="1:4">
      <c r="A828" s="647">
        <v>958</v>
      </c>
      <c r="B828" s="350"/>
      <c r="C828" s="351"/>
      <c r="D828" s="343"/>
    </row>
    <row r="829" spans="1:4">
      <c r="A829" s="647">
        <v>959</v>
      </c>
      <c r="B829" s="350"/>
      <c r="C829" s="351"/>
      <c r="D829" s="343"/>
    </row>
    <row r="830" spans="1:4">
      <c r="A830" s="647">
        <v>960</v>
      </c>
      <c r="B830" s="350"/>
      <c r="C830" s="351"/>
      <c r="D830" s="343"/>
    </row>
    <row r="831" spans="1:4">
      <c r="A831" s="647">
        <v>961</v>
      </c>
      <c r="B831" s="350"/>
      <c r="C831" s="351"/>
      <c r="D831" s="343"/>
    </row>
    <row r="832" spans="1:4">
      <c r="A832" s="647">
        <v>962</v>
      </c>
      <c r="B832" s="350"/>
      <c r="C832" s="351"/>
      <c r="D832" s="343"/>
    </row>
    <row r="833" spans="1:4">
      <c r="A833" s="647">
        <v>963</v>
      </c>
      <c r="B833" s="350"/>
      <c r="C833" s="351"/>
      <c r="D833" s="343"/>
    </row>
    <row r="834" spans="1:4">
      <c r="A834" s="647">
        <v>964</v>
      </c>
      <c r="B834" s="350"/>
      <c r="C834" s="351"/>
      <c r="D834" s="343"/>
    </row>
    <row r="835" spans="1:4">
      <c r="A835" s="647">
        <v>965</v>
      </c>
      <c r="B835" s="350"/>
      <c r="C835" s="351"/>
      <c r="D835" s="343"/>
    </row>
    <row r="836" spans="1:4">
      <c r="A836" s="647">
        <v>966</v>
      </c>
      <c r="B836" s="350"/>
      <c r="C836" s="351"/>
      <c r="D836" s="343"/>
    </row>
    <row r="837" spans="1:4">
      <c r="A837" s="647">
        <v>967</v>
      </c>
      <c r="B837" s="350"/>
      <c r="C837" s="351"/>
      <c r="D837" s="343"/>
    </row>
    <row r="838" spans="1:4">
      <c r="A838" s="647">
        <v>968</v>
      </c>
      <c r="B838" s="350"/>
      <c r="C838" s="351"/>
      <c r="D838" s="343"/>
    </row>
    <row r="839" spans="1:4">
      <c r="A839" s="647">
        <v>969</v>
      </c>
      <c r="B839" s="350"/>
      <c r="C839" s="351"/>
      <c r="D839" s="343"/>
    </row>
    <row r="840" spans="1:4">
      <c r="A840" s="647">
        <v>970</v>
      </c>
      <c r="B840" s="350"/>
      <c r="C840" s="351"/>
      <c r="D840" s="343"/>
    </row>
    <row r="841" spans="1:4">
      <c r="A841" s="647">
        <v>971</v>
      </c>
      <c r="B841" s="350"/>
      <c r="C841" s="351"/>
      <c r="D841" s="343"/>
    </row>
    <row r="842" spans="1:4">
      <c r="A842" s="647">
        <v>972</v>
      </c>
      <c r="B842" s="350"/>
      <c r="C842" s="351"/>
      <c r="D842" s="343"/>
    </row>
    <row r="843" spans="1:4">
      <c r="A843" s="647">
        <v>973</v>
      </c>
      <c r="B843" s="350"/>
      <c r="C843" s="351"/>
      <c r="D843" s="343"/>
    </row>
    <row r="844" spans="1:4">
      <c r="A844" s="647">
        <v>974</v>
      </c>
      <c r="B844" s="350"/>
      <c r="C844" s="351"/>
      <c r="D844" s="343"/>
    </row>
    <row r="845" spans="1:4">
      <c r="A845" s="647">
        <v>975</v>
      </c>
      <c r="B845" s="350"/>
      <c r="C845" s="351"/>
      <c r="D845" s="343"/>
    </row>
    <row r="846" spans="1:4">
      <c r="A846" s="647">
        <v>976</v>
      </c>
      <c r="B846" s="350"/>
      <c r="C846" s="351"/>
      <c r="D846" s="343"/>
    </row>
    <row r="847" spans="1:4">
      <c r="A847" s="647">
        <v>977</v>
      </c>
      <c r="B847" s="350"/>
      <c r="C847" s="351"/>
      <c r="D847" s="343"/>
    </row>
    <row r="848" spans="1:4">
      <c r="A848" s="647">
        <v>978</v>
      </c>
      <c r="B848" s="350"/>
      <c r="C848" s="351"/>
      <c r="D848" s="343"/>
    </row>
    <row r="849" spans="1:4">
      <c r="A849" s="647">
        <v>979</v>
      </c>
      <c r="B849" s="350"/>
      <c r="C849" s="351"/>
      <c r="D849" s="343"/>
    </row>
    <row r="850" spans="1:4">
      <c r="A850" s="647">
        <v>980</v>
      </c>
      <c r="B850" s="350"/>
      <c r="C850" s="351"/>
      <c r="D850" s="343"/>
    </row>
    <row r="851" spans="1:4">
      <c r="A851" s="647">
        <v>981</v>
      </c>
      <c r="B851" s="350"/>
      <c r="C851" s="351"/>
      <c r="D851" s="343"/>
    </row>
    <row r="852" spans="1:4">
      <c r="A852" s="647">
        <v>982</v>
      </c>
      <c r="B852" s="350"/>
      <c r="C852" s="351"/>
      <c r="D852" s="343"/>
    </row>
    <row r="853" spans="1:4">
      <c r="A853" s="647">
        <v>983</v>
      </c>
      <c r="B853" s="350"/>
      <c r="C853" s="351"/>
      <c r="D853" s="343"/>
    </row>
    <row r="854" spans="1:4">
      <c r="A854" s="647">
        <v>984</v>
      </c>
      <c r="B854" s="350"/>
      <c r="C854" s="351"/>
      <c r="D854" s="343"/>
    </row>
    <row r="855" spans="1:4">
      <c r="A855" s="647">
        <v>985</v>
      </c>
      <c r="B855" s="350"/>
      <c r="C855" s="351"/>
      <c r="D855" s="343"/>
    </row>
    <row r="856" spans="1:4">
      <c r="A856" s="647">
        <v>986</v>
      </c>
      <c r="B856" s="350"/>
      <c r="C856" s="351"/>
      <c r="D856" s="343"/>
    </row>
    <row r="857" spans="1:4">
      <c r="A857" s="647">
        <v>987</v>
      </c>
      <c r="B857" s="350"/>
      <c r="C857" s="351"/>
      <c r="D857" s="343"/>
    </row>
    <row r="858" spans="1:4">
      <c r="A858" s="647">
        <v>988</v>
      </c>
      <c r="B858" s="350"/>
      <c r="C858" s="351"/>
      <c r="D858" s="343"/>
    </row>
    <row r="859" spans="1:4">
      <c r="A859" s="647">
        <v>989</v>
      </c>
      <c r="B859" s="350"/>
      <c r="C859" s="351"/>
      <c r="D859" s="343"/>
    </row>
    <row r="860" spans="1:4">
      <c r="A860" s="647">
        <v>990</v>
      </c>
      <c r="B860" s="350"/>
      <c r="C860" s="351"/>
      <c r="D860" s="343"/>
    </row>
    <row r="861" spans="1:4">
      <c r="A861" s="647">
        <v>991</v>
      </c>
      <c r="B861" s="354"/>
      <c r="C861" s="355"/>
      <c r="D861" s="349"/>
    </row>
    <row r="862" spans="1:4">
      <c r="A862" s="647">
        <v>991</v>
      </c>
      <c r="B862" s="354"/>
      <c r="C862" s="355"/>
      <c r="D862" s="349"/>
    </row>
    <row r="863" spans="1:4">
      <c r="A863" s="647">
        <v>992</v>
      </c>
      <c r="B863" s="354"/>
      <c r="C863" s="355"/>
      <c r="D863" s="349"/>
    </row>
    <row r="864" spans="1:4">
      <c r="A864" s="647">
        <v>993</v>
      </c>
      <c r="B864" s="354"/>
      <c r="C864" s="355"/>
      <c r="D864" s="349"/>
    </row>
    <row r="865" spans="1:4">
      <c r="A865" s="647">
        <v>994</v>
      </c>
      <c r="B865" s="354"/>
      <c r="C865" s="355"/>
      <c r="D865" s="349"/>
    </row>
    <row r="866" spans="1:4">
      <c r="A866" s="647">
        <v>995</v>
      </c>
      <c r="B866" s="354"/>
      <c r="C866" s="355"/>
      <c r="D866" s="349"/>
    </row>
    <row r="867" spans="1:4">
      <c r="A867" s="647">
        <v>996</v>
      </c>
      <c r="B867" s="354"/>
      <c r="C867" s="355"/>
      <c r="D867" s="349"/>
    </row>
    <row r="868" spans="1:4">
      <c r="A868" s="647">
        <v>997</v>
      </c>
      <c r="B868" s="354"/>
      <c r="C868" s="355"/>
      <c r="D868" s="349"/>
    </row>
    <row r="869" spans="1:4">
      <c r="A869" s="647">
        <v>998</v>
      </c>
      <c r="B869" s="354"/>
      <c r="C869" s="355"/>
      <c r="D869" s="349"/>
    </row>
    <row r="870" spans="1:4">
      <c r="A870" s="647">
        <v>999</v>
      </c>
      <c r="B870" s="354"/>
      <c r="C870" s="355"/>
      <c r="D870" s="349"/>
    </row>
    <row r="871" spans="1:4">
      <c r="A871" s="647">
        <v>1000</v>
      </c>
      <c r="B871" s="354"/>
      <c r="C871" s="355"/>
      <c r="D871" s="349"/>
    </row>
  </sheetData>
  <sheetProtection selectLockedCells="1" autoFilter="0"/>
  <phoneticPr fontId="16" type="noConversion"/>
  <pageMargins left="0.75" right="0.75" top="0.26" bottom="0.34" header="0.26" footer="0.27"/>
  <pageSetup orientation="portrait" horizontalDpi="4294967292" verticalDpi="4294967292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14</vt:i4>
      </vt:variant>
    </vt:vector>
  </HeadingPairs>
  <TitlesOfParts>
    <vt:vector size="20" baseType="lpstr">
      <vt:lpstr>Prestaciones y AIU</vt:lpstr>
      <vt:lpstr>Presupuesto</vt:lpstr>
      <vt:lpstr>U-P1</vt:lpstr>
      <vt:lpstr>MO-P1</vt:lpstr>
      <vt:lpstr>EQ-P1</vt:lpstr>
      <vt:lpstr>Database</vt:lpstr>
      <vt:lpstr>A</vt:lpstr>
      <vt:lpstr>AIU</vt:lpstr>
      <vt:lpstr>'MO-P1'!Área_de_impresión</vt:lpstr>
      <vt:lpstr>'Prestaciones y AIU'!Área_de_impresión</vt:lpstr>
      <vt:lpstr>Presupuesto!Área_de_impresión</vt:lpstr>
      <vt:lpstr>'U-P1'!Área_de_impresión</vt:lpstr>
      <vt:lpstr>EQUIPOS</vt:lpstr>
      <vt:lpstr>I</vt:lpstr>
      <vt:lpstr>MANOOBRA</vt:lpstr>
      <vt:lpstr>MATERIALES</vt:lpstr>
      <vt:lpstr>Objeto_LIC</vt:lpstr>
      <vt:lpstr>Prestaciones</vt:lpstr>
      <vt:lpstr>Proponente</vt:lpstr>
      <vt:lpstr>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moyac</dc:creator>
  <cp:lastModifiedBy>Roberto DPablo</cp:lastModifiedBy>
  <cp:lastPrinted>2019-12-16T15:40:05Z</cp:lastPrinted>
  <dcterms:created xsi:type="dcterms:W3CDTF">2007-10-25T19:48:56Z</dcterms:created>
  <dcterms:modified xsi:type="dcterms:W3CDTF">2022-10-05T14:22:12Z</dcterms:modified>
</cp:coreProperties>
</file>